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60896" documentId="8_{E91E77A4-C71F-4102-ADBB-8EA663CEB46A}" xr6:coauthVersionLast="47" xr6:coauthVersionMax="47" xr10:uidLastSave="{03EA0ABA-9F23-442D-84FD-B901CDB74C27}"/>
  <bookViews>
    <workbookView minimized="1" xWindow="315" yWindow="360" windowWidth="13755" windowHeight="15480" xr2:uid="{00000000-000D-0000-FFFF-FFFF00000000}"/>
  </bookViews>
  <sheets>
    <sheet name="福重" sheetId="1" r:id="rId1"/>
  </sheets>
  <definedNames>
    <definedName name="_xlnm._FilterDatabase" localSheetId="0" hidden="1">福重!$JA$73:$JM$134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0" i="1" l="1"/>
  <c r="BT18" i="1"/>
  <c r="BT22" i="1" s="1"/>
  <c r="NK124" i="1"/>
  <c r="C142" i="1"/>
  <c r="B142" i="1" s="1"/>
  <c r="KM42" i="1"/>
  <c r="KK42" i="1"/>
  <c r="KI42" i="1"/>
  <c r="KN42" i="1" s="1"/>
  <c r="KG42" i="1"/>
  <c r="KE42" i="1"/>
  <c r="KL42" i="1"/>
  <c r="KM41" i="1"/>
  <c r="KL41" i="1"/>
  <c r="KK41" i="1"/>
  <c r="KI41" i="1"/>
  <c r="KN41" i="1" s="1"/>
  <c r="KG41" i="1"/>
  <c r="KE41" i="1"/>
  <c r="KM40" i="1"/>
  <c r="KK40" i="1"/>
  <c r="KI40" i="1"/>
  <c r="KN40" i="1"/>
  <c r="KG40" i="1"/>
  <c r="KE40" i="1"/>
  <c r="KL40" i="1" s="1"/>
  <c r="KN39" i="1"/>
  <c r="KM39" i="1"/>
  <c r="KK39" i="1"/>
  <c r="KI39" i="1"/>
  <c r="KG39" i="1"/>
  <c r="KE39" i="1"/>
  <c r="KL39" i="1" s="1"/>
  <c r="KM38" i="1"/>
  <c r="KK38" i="1"/>
  <c r="KI38" i="1"/>
  <c r="KN38" i="1"/>
  <c r="KG38" i="1"/>
  <c r="KE38" i="1"/>
  <c r="KL38" i="1" s="1"/>
  <c r="KM37" i="1"/>
  <c r="KK37" i="1"/>
  <c r="KI37" i="1"/>
  <c r="KN37" i="1" s="1"/>
  <c r="KG37" i="1"/>
  <c r="KE37" i="1"/>
  <c r="KL37" i="1" s="1"/>
  <c r="KM62" i="1" s="1"/>
  <c r="KM36" i="1"/>
  <c r="KK36" i="1"/>
  <c r="KI36" i="1"/>
  <c r="KN36" i="1" s="1"/>
  <c r="KG36" i="1"/>
  <c r="KE36" i="1"/>
  <c r="KL36" i="1" s="1"/>
  <c r="KM35" i="1"/>
  <c r="KK35" i="1"/>
  <c r="KI35" i="1"/>
  <c r="KN35" i="1" s="1"/>
  <c r="KG35" i="1"/>
  <c r="KE35" i="1"/>
  <c r="KL35" i="1" s="1"/>
  <c r="KN34" i="1"/>
  <c r="KM34" i="1"/>
  <c r="KK34" i="1"/>
  <c r="KI34" i="1"/>
  <c r="KG34" i="1"/>
  <c r="KE34" i="1"/>
  <c r="KL34" i="1" s="1"/>
  <c r="KM33" i="1"/>
  <c r="KK33" i="1"/>
  <c r="KI33" i="1"/>
  <c r="KN33" i="1"/>
  <c r="KG33" i="1"/>
  <c r="KE33" i="1"/>
  <c r="KL33" i="1" s="1"/>
  <c r="KM32" i="1"/>
  <c r="KK32" i="1"/>
  <c r="KI32" i="1"/>
  <c r="KN32" i="1" s="1"/>
  <c r="KG32" i="1"/>
  <c r="KE32" i="1"/>
  <c r="KL32" i="1"/>
  <c r="KM31" i="1"/>
  <c r="KK31" i="1"/>
  <c r="KI31" i="1"/>
  <c r="KN31" i="1" s="1"/>
  <c r="KG31" i="1"/>
  <c r="KE31" i="1"/>
  <c r="KL31" i="1" s="1"/>
  <c r="KM30" i="1"/>
  <c r="KK30" i="1"/>
  <c r="KI30" i="1"/>
  <c r="KN30" i="1" s="1"/>
  <c r="KG30" i="1"/>
  <c r="KE30" i="1"/>
  <c r="KM29" i="1"/>
  <c r="KK29" i="1"/>
  <c r="KI29" i="1"/>
  <c r="KN29" i="1" s="1"/>
  <c r="KG29" i="1"/>
  <c r="KE29" i="1"/>
  <c r="KL29" i="1" s="1"/>
  <c r="KM28" i="1"/>
  <c r="KK28" i="1"/>
  <c r="KI28" i="1"/>
  <c r="KN28" i="1" s="1"/>
  <c r="KG28" i="1"/>
  <c r="KE28" i="1"/>
  <c r="KL28" i="1" s="1"/>
  <c r="KN27" i="1"/>
  <c r="KM27" i="1"/>
  <c r="KK27" i="1"/>
  <c r="KI27" i="1"/>
  <c r="KG27" i="1"/>
  <c r="KE27" i="1"/>
  <c r="KL27" i="1" s="1"/>
  <c r="KM26" i="1"/>
  <c r="KK26" i="1"/>
  <c r="KI26" i="1"/>
  <c r="KG26" i="1"/>
  <c r="KE26" i="1"/>
  <c r="KL26" i="1" s="1"/>
  <c r="KI25" i="1"/>
  <c r="KN25" i="1" s="1"/>
  <c r="KM25" i="1"/>
  <c r="KE25" i="1"/>
  <c r="KL25" i="1" s="1"/>
  <c r="KK25" i="1"/>
  <c r="KG25" i="1"/>
  <c r="KM24" i="1"/>
  <c r="KE24" i="1"/>
  <c r="KL24" i="1" s="1"/>
  <c r="KK24" i="1"/>
  <c r="KI24" i="1"/>
  <c r="KN24" i="1" s="1"/>
  <c r="KG24" i="1"/>
  <c r="KI23" i="1"/>
  <c r="KN23" i="1" s="1"/>
  <c r="KM23" i="1"/>
  <c r="KK23" i="1"/>
  <c r="KG23" i="1"/>
  <c r="KE23" i="1"/>
  <c r="KL23" i="1" s="1"/>
  <c r="KI22" i="1"/>
  <c r="KE22" i="1"/>
  <c r="KG22" i="1"/>
  <c r="KI21" i="1"/>
  <c r="KG21" i="1"/>
  <c r="KE21" i="1"/>
  <c r="KI20" i="1"/>
  <c r="KI65" i="1" s="1"/>
  <c r="KG20" i="1"/>
  <c r="KE20" i="1"/>
  <c r="KI19" i="1"/>
  <c r="KG19" i="1"/>
  <c r="KE19" i="1"/>
  <c r="KI18" i="1"/>
  <c r="KG18" i="1"/>
  <c r="KE18" i="1"/>
  <c r="KI17" i="1"/>
  <c r="KE17" i="1"/>
  <c r="KG17" i="1"/>
  <c r="KI16" i="1"/>
  <c r="KI66" i="1" s="1"/>
  <c r="KK16" i="1"/>
  <c r="KK20" i="1" s="1"/>
  <c r="KG16" i="1"/>
  <c r="KE16" i="1"/>
  <c r="KI15" i="1"/>
  <c r="KE15" i="1"/>
  <c r="KG15" i="1"/>
  <c r="KI14" i="1"/>
  <c r="KE14" i="1"/>
  <c r="KK14" i="1"/>
  <c r="KK18" i="1" s="1"/>
  <c r="KK22" i="1" s="1"/>
  <c r="KG14" i="1"/>
  <c r="KI13" i="1"/>
  <c r="KE13" i="1"/>
  <c r="KK13" i="1"/>
  <c r="KK17" i="1" s="1"/>
  <c r="KK21" i="1" s="1"/>
  <c r="KG13" i="1"/>
  <c r="KI12" i="1"/>
  <c r="KE12" i="1"/>
  <c r="KG12" i="1"/>
  <c r="KI11" i="1"/>
  <c r="KE11" i="1"/>
  <c r="KG11" i="1"/>
  <c r="KI10" i="1"/>
  <c r="KE10" i="1"/>
  <c r="KL10" i="1" s="1"/>
  <c r="KL14" i="1" s="1"/>
  <c r="KM14" i="1" s="1"/>
  <c r="KK10" i="1"/>
  <c r="KG10" i="1"/>
  <c r="KI9" i="1"/>
  <c r="KK9" i="1"/>
  <c r="KG9" i="1"/>
  <c r="KE9" i="1"/>
  <c r="KL9" i="1" s="1"/>
  <c r="KI8" i="1"/>
  <c r="KK8" i="1"/>
  <c r="KK12" i="1" s="1"/>
  <c r="KG8" i="1"/>
  <c r="KE8" i="1"/>
  <c r="KL8" i="1" s="1"/>
  <c r="KI7" i="1"/>
  <c r="KK7" i="1"/>
  <c r="KK11" i="1" s="1"/>
  <c r="KK15" i="1" s="1"/>
  <c r="KK19" i="1" s="1"/>
  <c r="KG7" i="1"/>
  <c r="KE7" i="1"/>
  <c r="KL7" i="1" s="1"/>
  <c r="LA42" i="1"/>
  <c r="KY42" i="1"/>
  <c r="KW42" i="1"/>
  <c r="LB42" i="1"/>
  <c r="KU42" i="1"/>
  <c r="KS42" i="1"/>
  <c r="KZ42" i="1" s="1"/>
  <c r="LA41" i="1"/>
  <c r="KY41" i="1"/>
  <c r="KW41" i="1"/>
  <c r="LB41" i="1" s="1"/>
  <c r="KU41" i="1"/>
  <c r="KS41" i="1"/>
  <c r="LA40" i="1"/>
  <c r="KY40" i="1"/>
  <c r="KW40" i="1"/>
  <c r="LB40" i="1" s="1"/>
  <c r="KU40" i="1"/>
  <c r="KS40" i="1"/>
  <c r="KZ40" i="1" s="1"/>
  <c r="LA39" i="1"/>
  <c r="KY39" i="1"/>
  <c r="KW39" i="1"/>
  <c r="LB39" i="1" s="1"/>
  <c r="KU39" i="1"/>
  <c r="KS39" i="1"/>
  <c r="KZ39" i="1" s="1"/>
  <c r="LA38" i="1"/>
  <c r="KY38" i="1"/>
  <c r="KW38" i="1"/>
  <c r="LB38" i="1" s="1"/>
  <c r="KU38" i="1"/>
  <c r="KS38" i="1"/>
  <c r="KZ38" i="1" s="1"/>
  <c r="LA37" i="1"/>
  <c r="KY37" i="1"/>
  <c r="KW37" i="1"/>
  <c r="LB37" i="1" s="1"/>
  <c r="KU37" i="1"/>
  <c r="KS37" i="1"/>
  <c r="KZ37" i="1" s="1"/>
  <c r="LA36" i="1"/>
  <c r="KY36" i="1"/>
  <c r="KW36" i="1"/>
  <c r="LB36" i="1" s="1"/>
  <c r="KU36" i="1"/>
  <c r="KS36" i="1"/>
  <c r="KZ36" i="1" s="1"/>
  <c r="LA35" i="1"/>
  <c r="KY35" i="1"/>
  <c r="KW35" i="1"/>
  <c r="LB35" i="1" s="1"/>
  <c r="KU35" i="1"/>
  <c r="KS35" i="1"/>
  <c r="KZ35" i="1" s="1"/>
  <c r="LA34" i="1"/>
  <c r="KY34" i="1"/>
  <c r="KW34" i="1"/>
  <c r="LB34" i="1" s="1"/>
  <c r="KU34" i="1"/>
  <c r="KS34" i="1"/>
  <c r="KZ34" i="1" s="1"/>
  <c r="LA33" i="1"/>
  <c r="KY33" i="1"/>
  <c r="KW33" i="1"/>
  <c r="LB33" i="1" s="1"/>
  <c r="KU33" i="1"/>
  <c r="KS33" i="1"/>
  <c r="KZ33" i="1" s="1"/>
  <c r="LA32" i="1"/>
  <c r="KY32" i="1"/>
  <c r="KW32" i="1"/>
  <c r="LB32" i="1" s="1"/>
  <c r="KU32" i="1"/>
  <c r="KS32" i="1"/>
  <c r="KZ32" i="1"/>
  <c r="LA31" i="1"/>
  <c r="KY31" i="1"/>
  <c r="KW31" i="1"/>
  <c r="LB31" i="1" s="1"/>
  <c r="KU31" i="1"/>
  <c r="KS31" i="1"/>
  <c r="KZ31" i="1" s="1"/>
  <c r="LA30" i="1"/>
  <c r="KY30" i="1"/>
  <c r="KW30" i="1"/>
  <c r="LB30" i="1" s="1"/>
  <c r="KU30" i="1"/>
  <c r="KS30" i="1"/>
  <c r="KZ30" i="1" s="1"/>
  <c r="LA29" i="1"/>
  <c r="KY29" i="1"/>
  <c r="KW29" i="1"/>
  <c r="LB29" i="1" s="1"/>
  <c r="KU29" i="1"/>
  <c r="KS29" i="1"/>
  <c r="KZ29" i="1" s="1"/>
  <c r="LA28" i="1"/>
  <c r="KY28" i="1"/>
  <c r="KW28" i="1"/>
  <c r="LB28" i="1" s="1"/>
  <c r="KU28" i="1"/>
  <c r="KS28" i="1"/>
  <c r="KZ28" i="1" s="1"/>
  <c r="LA27" i="1"/>
  <c r="KY27" i="1"/>
  <c r="KW27" i="1"/>
  <c r="LB27" i="1" s="1"/>
  <c r="KU27" i="1"/>
  <c r="KS27" i="1"/>
  <c r="KZ27" i="1" s="1"/>
  <c r="LA26" i="1"/>
  <c r="KY26" i="1"/>
  <c r="KW26" i="1"/>
  <c r="LB26" i="1" s="1"/>
  <c r="KU26" i="1"/>
  <c r="KS26" i="1"/>
  <c r="KZ26" i="1" s="1"/>
  <c r="KW25" i="1"/>
  <c r="LB25" i="1" s="1"/>
  <c r="LA25" i="1"/>
  <c r="KY25" i="1"/>
  <c r="KU25" i="1"/>
  <c r="KS25" i="1"/>
  <c r="KZ25" i="1" s="1"/>
  <c r="LA24" i="1"/>
  <c r="KS24" i="1"/>
  <c r="KZ24" i="1" s="1"/>
  <c r="KY24" i="1"/>
  <c r="KW24" i="1"/>
  <c r="LB24" i="1" s="1"/>
  <c r="KU24" i="1"/>
  <c r="LA23" i="1"/>
  <c r="KY23" i="1"/>
  <c r="KW23" i="1"/>
  <c r="LB23" i="1" s="1"/>
  <c r="KU23" i="1"/>
  <c r="KS23" i="1"/>
  <c r="KZ23" i="1" s="1"/>
  <c r="KW22" i="1"/>
  <c r="KS22" i="1"/>
  <c r="KU22" i="1"/>
  <c r="KW21" i="1"/>
  <c r="KU21" i="1"/>
  <c r="KS21" i="1"/>
  <c r="KW20" i="1"/>
  <c r="KY20" i="1"/>
  <c r="KU20" i="1"/>
  <c r="KS20" i="1"/>
  <c r="KZ20" i="1" s="1"/>
  <c r="KW19" i="1"/>
  <c r="KU19" i="1"/>
  <c r="KS19" i="1"/>
  <c r="KW18" i="1"/>
  <c r="KY18" i="1"/>
  <c r="KY22" i="1" s="1"/>
  <c r="KU18" i="1"/>
  <c r="KS18" i="1"/>
  <c r="KZ18" i="1" s="1"/>
  <c r="LA18" i="1" s="1"/>
  <c r="LB18" i="1" s="1"/>
  <c r="KW17" i="1"/>
  <c r="KS17" i="1"/>
  <c r="KU17" i="1"/>
  <c r="KW16" i="1"/>
  <c r="LA16" i="1" s="1"/>
  <c r="KU16" i="1"/>
  <c r="KS16" i="1"/>
  <c r="KW15" i="1"/>
  <c r="KS15" i="1"/>
  <c r="KU15" i="1"/>
  <c r="KW14" i="1"/>
  <c r="LA14" i="1" s="1"/>
  <c r="LB14" i="1" s="1"/>
  <c r="KS14" i="1"/>
  <c r="KU14" i="1"/>
  <c r="KW13" i="1"/>
  <c r="KS13" i="1"/>
  <c r="KU13" i="1"/>
  <c r="KW12" i="1"/>
  <c r="KS12" i="1"/>
  <c r="KZ12" i="1"/>
  <c r="LA12" i="1" s="1"/>
  <c r="LB12" i="1" s="1"/>
  <c r="KU12" i="1"/>
  <c r="KW11" i="1"/>
  <c r="KS11" i="1"/>
  <c r="KU11" i="1"/>
  <c r="KW10" i="1"/>
  <c r="KS10" i="1"/>
  <c r="KZ10" i="1" s="1"/>
  <c r="KY10" i="1"/>
  <c r="KU10" i="1"/>
  <c r="KW9" i="1"/>
  <c r="KY9" i="1"/>
  <c r="KY13" i="1" s="1"/>
  <c r="KY17" i="1" s="1"/>
  <c r="KY21" i="1" s="1"/>
  <c r="KU9" i="1"/>
  <c r="KS9" i="1"/>
  <c r="KZ9" i="1" s="1"/>
  <c r="LA9" i="1" s="1"/>
  <c r="LB9" i="1" s="1"/>
  <c r="KW8" i="1"/>
  <c r="KY8" i="1"/>
  <c r="KY12" i="1" s="1"/>
  <c r="KU8" i="1"/>
  <c r="KS8" i="1"/>
  <c r="KZ8" i="1" s="1"/>
  <c r="KW7" i="1"/>
  <c r="KY7" i="1"/>
  <c r="KY11" i="1" s="1"/>
  <c r="KY15" i="1" s="1"/>
  <c r="KY19" i="1" s="1"/>
  <c r="KU7" i="1"/>
  <c r="KS7" i="1"/>
  <c r="KZ7" i="1" s="1"/>
  <c r="BV42" i="1"/>
  <c r="BT42" i="1"/>
  <c r="BR42" i="1"/>
  <c r="BW42" i="1" s="1"/>
  <c r="BP42" i="1"/>
  <c r="BN42" i="1"/>
  <c r="BU42" i="1" s="1"/>
  <c r="BV41" i="1"/>
  <c r="BT41" i="1"/>
  <c r="BR41" i="1"/>
  <c r="BW41" i="1" s="1"/>
  <c r="BP41" i="1"/>
  <c r="BN41" i="1"/>
  <c r="BU41" i="1" s="1"/>
  <c r="BV40" i="1"/>
  <c r="BT40" i="1"/>
  <c r="BR40" i="1"/>
  <c r="BW40" i="1" s="1"/>
  <c r="BP40" i="1"/>
  <c r="BN40" i="1"/>
  <c r="BU40" i="1" s="1"/>
  <c r="BV39" i="1"/>
  <c r="BT39" i="1"/>
  <c r="BR39" i="1"/>
  <c r="BW39" i="1" s="1"/>
  <c r="BP39" i="1"/>
  <c r="BN39" i="1"/>
  <c r="BU39" i="1" s="1"/>
  <c r="BV38" i="1"/>
  <c r="BT38" i="1"/>
  <c r="BR38" i="1"/>
  <c r="BW38" i="1" s="1"/>
  <c r="BP38" i="1"/>
  <c r="BN38" i="1"/>
  <c r="BU38" i="1"/>
  <c r="BV37" i="1"/>
  <c r="BT37" i="1"/>
  <c r="BR37" i="1"/>
  <c r="BW37" i="1" s="1"/>
  <c r="BP37" i="1"/>
  <c r="BN37" i="1"/>
  <c r="BU37" i="1" s="1"/>
  <c r="BV36" i="1"/>
  <c r="BT36" i="1"/>
  <c r="BR36" i="1"/>
  <c r="BW36" i="1" s="1"/>
  <c r="BP36" i="1"/>
  <c r="BN36" i="1"/>
  <c r="BU36" i="1" s="1"/>
  <c r="BV35" i="1"/>
  <c r="BT35" i="1"/>
  <c r="BR35" i="1"/>
  <c r="BW35" i="1" s="1"/>
  <c r="BP35" i="1"/>
  <c r="BN35" i="1"/>
  <c r="BU35" i="1" s="1"/>
  <c r="BV34" i="1"/>
  <c r="BT34" i="1"/>
  <c r="BR34" i="1"/>
  <c r="BW34" i="1" s="1"/>
  <c r="BP34" i="1"/>
  <c r="BN34" i="1"/>
  <c r="BU34" i="1" s="1"/>
  <c r="BV33" i="1"/>
  <c r="BT33" i="1"/>
  <c r="BR33" i="1"/>
  <c r="BW33" i="1" s="1"/>
  <c r="BP33" i="1"/>
  <c r="BN33" i="1"/>
  <c r="BU33" i="1" s="1"/>
  <c r="BV32" i="1"/>
  <c r="BT32" i="1"/>
  <c r="BR32" i="1"/>
  <c r="BW32" i="1" s="1"/>
  <c r="BP32" i="1"/>
  <c r="BN32" i="1"/>
  <c r="BU32" i="1" s="1"/>
  <c r="BV31" i="1"/>
  <c r="BT31" i="1"/>
  <c r="BR31" i="1"/>
  <c r="BW31" i="1" s="1"/>
  <c r="BP31" i="1"/>
  <c r="BN31" i="1"/>
  <c r="BU31" i="1" s="1"/>
  <c r="BV30" i="1"/>
  <c r="BT30" i="1"/>
  <c r="BR30" i="1"/>
  <c r="BW30" i="1" s="1"/>
  <c r="BP30" i="1"/>
  <c r="BN30" i="1"/>
  <c r="BU30" i="1" s="1"/>
  <c r="BV29" i="1"/>
  <c r="BT29" i="1"/>
  <c r="BR29" i="1"/>
  <c r="BW29" i="1" s="1"/>
  <c r="BP29" i="1"/>
  <c r="BN29" i="1"/>
  <c r="BU29" i="1" s="1"/>
  <c r="BV28" i="1"/>
  <c r="BT28" i="1"/>
  <c r="BR28" i="1"/>
  <c r="BW28" i="1"/>
  <c r="BP28" i="1"/>
  <c r="BN28" i="1"/>
  <c r="BU28" i="1" s="1"/>
  <c r="BV27" i="1"/>
  <c r="BT27" i="1"/>
  <c r="BR27" i="1"/>
  <c r="BW27" i="1" s="1"/>
  <c r="BP27" i="1"/>
  <c r="BN27" i="1"/>
  <c r="BU27" i="1" s="1"/>
  <c r="BV26" i="1"/>
  <c r="BT26" i="1"/>
  <c r="BR26" i="1"/>
  <c r="BW26" i="1" s="1"/>
  <c r="BP26" i="1"/>
  <c r="BN26" i="1"/>
  <c r="BU26" i="1" s="1"/>
  <c r="BR25" i="1"/>
  <c r="BW25" i="1" s="1"/>
  <c r="BV25" i="1"/>
  <c r="BT25" i="1"/>
  <c r="BP25" i="1"/>
  <c r="BN25" i="1"/>
  <c r="BU25" i="1"/>
  <c r="BV24" i="1"/>
  <c r="BN24" i="1"/>
  <c r="BU24" i="1"/>
  <c r="BT24" i="1"/>
  <c r="BR24" i="1"/>
  <c r="BW24" i="1"/>
  <c r="BP24" i="1"/>
  <c r="BV23" i="1"/>
  <c r="BT23" i="1"/>
  <c r="BR23" i="1"/>
  <c r="BW23" i="1" s="1"/>
  <c r="BP23" i="1"/>
  <c r="BN23" i="1"/>
  <c r="BU23" i="1" s="1"/>
  <c r="BR22" i="1"/>
  <c r="BN22" i="1"/>
  <c r="BP22" i="1"/>
  <c r="BR21" i="1"/>
  <c r="BV21" i="1" s="1"/>
  <c r="BW21" i="1" s="1"/>
  <c r="BN21" i="1"/>
  <c r="BP21" i="1"/>
  <c r="BR20" i="1"/>
  <c r="BN20" i="1"/>
  <c r="BP20" i="1"/>
  <c r="BR19" i="1"/>
  <c r="BV19" i="1" s="1"/>
  <c r="BN19" i="1"/>
  <c r="BP19" i="1"/>
  <c r="BR18" i="1"/>
  <c r="BP18" i="1"/>
  <c r="BN18" i="1"/>
  <c r="BR17" i="1"/>
  <c r="BN17" i="1"/>
  <c r="BP17" i="1"/>
  <c r="BR16" i="1"/>
  <c r="BP16" i="1"/>
  <c r="BN16" i="1"/>
  <c r="BR15" i="1"/>
  <c r="BN15" i="1"/>
  <c r="BP15" i="1"/>
  <c r="BR14" i="1"/>
  <c r="BN14" i="1"/>
  <c r="BP14" i="1"/>
  <c r="BR13" i="1"/>
  <c r="BN13" i="1"/>
  <c r="BP13" i="1"/>
  <c r="BR12" i="1"/>
  <c r="BN12" i="1"/>
  <c r="BP12" i="1"/>
  <c r="BR11" i="1"/>
  <c r="BN11" i="1"/>
  <c r="BP11" i="1"/>
  <c r="BR10" i="1"/>
  <c r="BN10" i="1"/>
  <c r="BU10" i="1" s="1"/>
  <c r="BT10" i="1"/>
  <c r="BT14" i="1" s="1"/>
  <c r="BP10" i="1"/>
  <c r="BR9" i="1"/>
  <c r="BT9" i="1"/>
  <c r="BT13" i="1" s="1"/>
  <c r="BT17" i="1" s="1"/>
  <c r="BP9" i="1"/>
  <c r="BN9" i="1"/>
  <c r="BU9" i="1" s="1"/>
  <c r="BU13" i="1" s="1"/>
  <c r="BU17" i="1" s="1"/>
  <c r="BR8" i="1"/>
  <c r="BT8" i="1"/>
  <c r="BT12" i="1" s="1"/>
  <c r="BT16" i="1" s="1"/>
  <c r="BT20" i="1" s="1"/>
  <c r="BP8" i="1"/>
  <c r="BN8" i="1"/>
  <c r="BU8" i="1" s="1"/>
  <c r="BR7" i="1"/>
  <c r="BT7" i="1"/>
  <c r="BT11" i="1" s="1"/>
  <c r="BT15" i="1" s="1"/>
  <c r="BP7" i="1"/>
  <c r="BN7" i="1"/>
  <c r="BU7" i="1" s="1"/>
  <c r="BV7" i="1" s="1"/>
  <c r="CJ42" i="1"/>
  <c r="CH42" i="1"/>
  <c r="CF42" i="1"/>
  <c r="CK42" i="1"/>
  <c r="CD42" i="1"/>
  <c r="CB42" i="1"/>
  <c r="CJ41" i="1"/>
  <c r="CH41" i="1"/>
  <c r="CF41" i="1"/>
  <c r="CK41" i="1" s="1"/>
  <c r="CD41" i="1"/>
  <c r="CB41" i="1"/>
  <c r="CI41" i="1" s="1"/>
  <c r="CJ40" i="1"/>
  <c r="CH40" i="1"/>
  <c r="CF40" i="1"/>
  <c r="CK40" i="1" s="1"/>
  <c r="CD40" i="1"/>
  <c r="CB40" i="1"/>
  <c r="CI40" i="1" s="1"/>
  <c r="CJ39" i="1"/>
  <c r="CH39" i="1"/>
  <c r="CF39" i="1"/>
  <c r="CK39" i="1" s="1"/>
  <c r="CD39" i="1"/>
  <c r="CB39" i="1"/>
  <c r="CI39" i="1" s="1"/>
  <c r="CJ38" i="1"/>
  <c r="CH38" i="1"/>
  <c r="CF38" i="1"/>
  <c r="CK38" i="1" s="1"/>
  <c r="CD38" i="1"/>
  <c r="CB38" i="1"/>
  <c r="CI38" i="1"/>
  <c r="CJ37" i="1"/>
  <c r="CH37" i="1"/>
  <c r="CF37" i="1"/>
  <c r="CK37" i="1" s="1"/>
  <c r="CD37" i="1"/>
  <c r="CB37" i="1"/>
  <c r="CI37" i="1" s="1"/>
  <c r="CJ36" i="1"/>
  <c r="CH36" i="1"/>
  <c r="CF36" i="1"/>
  <c r="CK36" i="1"/>
  <c r="CD36" i="1"/>
  <c r="CB36" i="1"/>
  <c r="CI36" i="1" s="1"/>
  <c r="CJ35" i="1"/>
  <c r="CH35" i="1"/>
  <c r="CF35" i="1"/>
  <c r="CK35" i="1" s="1"/>
  <c r="CD35" i="1"/>
  <c r="CB35" i="1"/>
  <c r="CI35" i="1" s="1"/>
  <c r="CJ34" i="1"/>
  <c r="CH34" i="1"/>
  <c r="CF34" i="1"/>
  <c r="CK34" i="1" s="1"/>
  <c r="CD34" i="1"/>
  <c r="CB34" i="1"/>
  <c r="CI34" i="1" s="1"/>
  <c r="CJ33" i="1"/>
  <c r="CH33" i="1"/>
  <c r="CF33" i="1"/>
  <c r="CK33" i="1" s="1"/>
  <c r="CD33" i="1"/>
  <c r="CB33" i="1"/>
  <c r="CI33" i="1" s="1"/>
  <c r="CJ32" i="1"/>
  <c r="CH32" i="1"/>
  <c r="CF32" i="1"/>
  <c r="CK32" i="1" s="1"/>
  <c r="CD32" i="1"/>
  <c r="CB32" i="1"/>
  <c r="CI32" i="1" s="1"/>
  <c r="CJ31" i="1"/>
  <c r="CH31" i="1"/>
  <c r="CF31" i="1"/>
  <c r="CK31" i="1" s="1"/>
  <c r="CD31" i="1"/>
  <c r="CB31" i="1"/>
  <c r="CI31" i="1" s="1"/>
  <c r="CJ30" i="1"/>
  <c r="CH30" i="1"/>
  <c r="CF30" i="1"/>
  <c r="CK30" i="1" s="1"/>
  <c r="CD30" i="1"/>
  <c r="CB30" i="1"/>
  <c r="CI30" i="1" s="1"/>
  <c r="CJ29" i="1"/>
  <c r="CH29" i="1"/>
  <c r="CF29" i="1"/>
  <c r="CK29" i="1" s="1"/>
  <c r="CD29" i="1"/>
  <c r="CB29" i="1"/>
  <c r="CI29" i="1" s="1"/>
  <c r="CJ28" i="1"/>
  <c r="CH28" i="1"/>
  <c r="CF28" i="1"/>
  <c r="CK28" i="1" s="1"/>
  <c r="CD28" i="1"/>
  <c r="CB28" i="1"/>
  <c r="CI28" i="1" s="1"/>
  <c r="CJ27" i="1"/>
  <c r="CH27" i="1"/>
  <c r="CF27" i="1"/>
  <c r="CK27" i="1" s="1"/>
  <c r="CD27" i="1"/>
  <c r="CB27" i="1"/>
  <c r="CI27" i="1" s="1"/>
  <c r="CJ26" i="1"/>
  <c r="CH26" i="1"/>
  <c r="CF26" i="1"/>
  <c r="CK26" i="1" s="1"/>
  <c r="CD26" i="1"/>
  <c r="CB26" i="1"/>
  <c r="CI26" i="1" s="1"/>
  <c r="CF25" i="1"/>
  <c r="CK25" i="1" s="1"/>
  <c r="CJ25" i="1"/>
  <c r="CH25" i="1"/>
  <c r="CD25" i="1"/>
  <c r="CB25" i="1"/>
  <c r="CI25" i="1" s="1"/>
  <c r="CJ24" i="1"/>
  <c r="CB24" i="1"/>
  <c r="CI24" i="1" s="1"/>
  <c r="CH24" i="1"/>
  <c r="CF24" i="1"/>
  <c r="CK24" i="1" s="1"/>
  <c r="CD24" i="1"/>
  <c r="CJ23" i="1"/>
  <c r="CH23" i="1"/>
  <c r="CF23" i="1"/>
  <c r="CK23" i="1"/>
  <c r="CD23" i="1"/>
  <c r="CB23" i="1"/>
  <c r="CI23" i="1" s="1"/>
  <c r="CF22" i="1"/>
  <c r="CB22" i="1"/>
  <c r="CD22" i="1"/>
  <c r="CF21" i="1"/>
  <c r="CJ21" i="1" s="1"/>
  <c r="CB21" i="1"/>
  <c r="CD21" i="1"/>
  <c r="CF20" i="1"/>
  <c r="CB20" i="1"/>
  <c r="CD20" i="1"/>
  <c r="CF19" i="1"/>
  <c r="CB19" i="1"/>
  <c r="CD19" i="1"/>
  <c r="CF18" i="1"/>
  <c r="CD18" i="1"/>
  <c r="CB18" i="1"/>
  <c r="CF17" i="1"/>
  <c r="CB17" i="1"/>
  <c r="CD17" i="1"/>
  <c r="CF16" i="1"/>
  <c r="CH16" i="1"/>
  <c r="CH20" i="1" s="1"/>
  <c r="CD16" i="1"/>
  <c r="CB16" i="1"/>
  <c r="CF15" i="1"/>
  <c r="CB15" i="1"/>
  <c r="CD15" i="1"/>
  <c r="CF14" i="1"/>
  <c r="CB14" i="1"/>
  <c r="CH14" i="1"/>
  <c r="CH18" i="1" s="1"/>
  <c r="CH22" i="1" s="1"/>
  <c r="CD14" i="1"/>
  <c r="CF13" i="1"/>
  <c r="CB13" i="1"/>
  <c r="CD13" i="1"/>
  <c r="CF12" i="1"/>
  <c r="CB12" i="1"/>
  <c r="CK12" i="1"/>
  <c r="CD12" i="1"/>
  <c r="CF11" i="1"/>
  <c r="CB11" i="1"/>
  <c r="CI11" i="1" s="1"/>
  <c r="CD11" i="1"/>
  <c r="CF10" i="1"/>
  <c r="CB10" i="1"/>
  <c r="CI10" i="1" s="1"/>
  <c r="CH10" i="1"/>
  <c r="CD10" i="1"/>
  <c r="CF9" i="1"/>
  <c r="CH9" i="1"/>
  <c r="CH13" i="1" s="1"/>
  <c r="CH17" i="1" s="1"/>
  <c r="CD9" i="1"/>
  <c r="CB9" i="1"/>
  <c r="CI9" i="1" s="1"/>
  <c r="CF8" i="1"/>
  <c r="CH8" i="1"/>
  <c r="CD8" i="1"/>
  <c r="CB8" i="1"/>
  <c r="CI8" i="1" s="1"/>
  <c r="CI12" i="1" s="1"/>
  <c r="CJ12" i="1" s="1"/>
  <c r="CF7" i="1"/>
  <c r="CH7" i="1"/>
  <c r="CH11" i="1" s="1"/>
  <c r="CH15" i="1" s="1"/>
  <c r="CD7" i="1"/>
  <c r="CB7" i="1"/>
  <c r="CI7" i="1" s="1"/>
  <c r="CX42" i="1"/>
  <c r="CV42" i="1"/>
  <c r="CT42" i="1"/>
  <c r="CY42" i="1" s="1"/>
  <c r="CR42" i="1"/>
  <c r="CP42" i="1"/>
  <c r="CW42" i="1" s="1"/>
  <c r="CX41" i="1"/>
  <c r="CV41" i="1"/>
  <c r="CT41" i="1"/>
  <c r="CY41" i="1" s="1"/>
  <c r="CR41" i="1"/>
  <c r="CP41" i="1"/>
  <c r="CW41" i="1" s="1"/>
  <c r="CX40" i="1"/>
  <c r="CV40" i="1"/>
  <c r="CT40" i="1"/>
  <c r="CY40" i="1" s="1"/>
  <c r="CR40" i="1"/>
  <c r="CP40" i="1"/>
  <c r="CW40" i="1" s="1"/>
  <c r="CY39" i="1"/>
  <c r="CX39" i="1"/>
  <c r="CV39" i="1"/>
  <c r="CT39" i="1"/>
  <c r="CR39" i="1"/>
  <c r="CP39" i="1"/>
  <c r="CW39" i="1" s="1"/>
  <c r="CX38" i="1"/>
  <c r="CV38" i="1"/>
  <c r="CT38" i="1"/>
  <c r="CY38" i="1"/>
  <c r="CR38" i="1"/>
  <c r="CP38" i="1"/>
  <c r="CW38" i="1" s="1"/>
  <c r="CX37" i="1"/>
  <c r="CV37" i="1"/>
  <c r="CT37" i="1"/>
  <c r="CY37" i="1" s="1"/>
  <c r="CR37" i="1"/>
  <c r="CP37" i="1"/>
  <c r="CW37" i="1" s="1"/>
  <c r="CX36" i="1"/>
  <c r="CV36" i="1"/>
  <c r="CT36" i="1"/>
  <c r="CY36" i="1"/>
  <c r="CR36" i="1"/>
  <c r="CP36" i="1"/>
  <c r="CW36" i="1" s="1"/>
  <c r="CX35" i="1"/>
  <c r="CV35" i="1"/>
  <c r="CT35" i="1"/>
  <c r="CY35" i="1" s="1"/>
  <c r="CR35" i="1"/>
  <c r="CP35" i="1"/>
  <c r="CW35" i="1" s="1"/>
  <c r="CX34" i="1"/>
  <c r="CV34" i="1"/>
  <c r="CT34" i="1"/>
  <c r="CY34" i="1" s="1"/>
  <c r="CR34" i="1"/>
  <c r="CP34" i="1"/>
  <c r="CW34" i="1" s="1"/>
  <c r="CX33" i="1"/>
  <c r="CV33" i="1"/>
  <c r="CT33" i="1"/>
  <c r="CY33" i="1" s="1"/>
  <c r="CR33" i="1"/>
  <c r="CP33" i="1"/>
  <c r="CW33" i="1" s="1"/>
  <c r="CX32" i="1"/>
  <c r="CV32" i="1"/>
  <c r="CT32" i="1"/>
  <c r="CY32" i="1" s="1"/>
  <c r="CR32" i="1"/>
  <c r="CP32" i="1"/>
  <c r="CW32" i="1" s="1"/>
  <c r="CX31" i="1"/>
  <c r="CV31" i="1"/>
  <c r="CT31" i="1"/>
  <c r="CY31" i="1" s="1"/>
  <c r="CR31" i="1"/>
  <c r="CP31" i="1"/>
  <c r="CW31" i="1" s="1"/>
  <c r="CX30" i="1"/>
  <c r="CV30" i="1"/>
  <c r="CT30" i="1"/>
  <c r="CY30" i="1" s="1"/>
  <c r="CR30" i="1"/>
  <c r="CP30" i="1"/>
  <c r="CW30" i="1" s="1"/>
  <c r="CX29" i="1"/>
  <c r="CV29" i="1"/>
  <c r="CT29" i="1"/>
  <c r="CY29" i="1" s="1"/>
  <c r="CR29" i="1"/>
  <c r="CP29" i="1"/>
  <c r="CW29" i="1" s="1"/>
  <c r="CX28" i="1"/>
  <c r="CV28" i="1"/>
  <c r="CT28" i="1"/>
  <c r="CY28" i="1" s="1"/>
  <c r="CR28" i="1"/>
  <c r="CP28" i="1"/>
  <c r="CW28" i="1" s="1"/>
  <c r="CX27" i="1"/>
  <c r="CW27" i="1"/>
  <c r="CV27" i="1"/>
  <c r="CT27" i="1"/>
  <c r="CY27" i="1" s="1"/>
  <c r="CR27" i="1"/>
  <c r="CP27" i="1"/>
  <c r="CX26" i="1"/>
  <c r="CV26" i="1"/>
  <c r="CT26" i="1"/>
  <c r="CY26" i="1" s="1"/>
  <c r="CR26" i="1"/>
  <c r="CP26" i="1"/>
  <c r="CW26" i="1" s="1"/>
  <c r="CT25" i="1"/>
  <c r="CY25" i="1" s="1"/>
  <c r="CX25" i="1"/>
  <c r="CV25" i="1"/>
  <c r="CR25" i="1"/>
  <c r="CP25" i="1"/>
  <c r="CW25" i="1" s="1"/>
  <c r="CX24" i="1"/>
  <c r="CP24" i="1"/>
  <c r="CW24" i="1" s="1"/>
  <c r="CV24" i="1"/>
  <c r="CT24" i="1"/>
  <c r="CY24" i="1"/>
  <c r="CR24" i="1"/>
  <c r="CX23" i="1"/>
  <c r="CV23" i="1"/>
  <c r="CT23" i="1"/>
  <c r="CY23" i="1" s="1"/>
  <c r="CR23" i="1"/>
  <c r="CP23" i="1"/>
  <c r="CW23" i="1" s="1"/>
  <c r="CT22" i="1"/>
  <c r="CP22" i="1"/>
  <c r="CR22" i="1"/>
  <c r="CT21" i="1"/>
  <c r="CP21" i="1"/>
  <c r="CR21" i="1"/>
  <c r="CT20" i="1"/>
  <c r="CP20" i="1"/>
  <c r="CR20" i="1"/>
  <c r="CT19" i="1"/>
  <c r="CP19" i="1"/>
  <c r="CR19" i="1"/>
  <c r="CT18" i="1"/>
  <c r="CR18" i="1"/>
  <c r="CP18" i="1"/>
  <c r="CT17" i="1"/>
  <c r="CP17" i="1"/>
  <c r="CR17" i="1"/>
  <c r="CT16" i="1"/>
  <c r="CR16" i="1"/>
  <c r="CP16" i="1"/>
  <c r="CT15" i="1"/>
  <c r="CP15" i="1"/>
  <c r="CR15" i="1"/>
  <c r="CT14" i="1"/>
  <c r="CP14" i="1"/>
  <c r="CR14" i="1"/>
  <c r="CT13" i="1"/>
  <c r="CP13" i="1"/>
  <c r="CR13" i="1"/>
  <c r="CT12" i="1"/>
  <c r="CP12" i="1"/>
  <c r="CW12" i="1" s="1"/>
  <c r="CW16" i="1" s="1"/>
  <c r="CV12" i="1"/>
  <c r="CV16" i="1" s="1"/>
  <c r="CV20" i="1" s="1"/>
  <c r="CR12" i="1"/>
  <c r="CT11" i="1"/>
  <c r="CP11" i="1"/>
  <c r="CR11" i="1"/>
  <c r="CT10" i="1"/>
  <c r="CP10" i="1"/>
  <c r="CW10" i="1" s="1"/>
  <c r="CV10" i="1"/>
  <c r="CV14" i="1" s="1"/>
  <c r="CV18" i="1" s="1"/>
  <c r="CV22" i="1" s="1"/>
  <c r="CR10" i="1"/>
  <c r="CT9" i="1"/>
  <c r="CV9" i="1"/>
  <c r="CV13" i="1" s="1"/>
  <c r="CV17" i="1" s="1"/>
  <c r="CV21" i="1" s="1"/>
  <c r="CR9" i="1"/>
  <c r="CP9" i="1"/>
  <c r="CW9" i="1" s="1"/>
  <c r="CT8" i="1"/>
  <c r="CX8" i="1" s="1"/>
  <c r="CR8" i="1"/>
  <c r="CP8" i="1"/>
  <c r="CT7" i="1"/>
  <c r="CV7" i="1"/>
  <c r="CV11" i="1" s="1"/>
  <c r="CV15" i="1" s="1"/>
  <c r="CV19" i="1" s="1"/>
  <c r="CR7" i="1"/>
  <c r="CP7" i="1"/>
  <c r="CW7" i="1" s="1"/>
  <c r="HG42" i="1"/>
  <c r="HE42" i="1"/>
  <c r="HC42" i="1"/>
  <c r="HH42" i="1" s="1"/>
  <c r="HA42" i="1"/>
  <c r="GY42" i="1"/>
  <c r="HF42" i="1" s="1"/>
  <c r="HG41" i="1"/>
  <c r="HE41" i="1"/>
  <c r="HC41" i="1"/>
  <c r="HH41" i="1"/>
  <c r="HA41" i="1"/>
  <c r="GY41" i="1"/>
  <c r="HF41" i="1" s="1"/>
  <c r="HG40" i="1"/>
  <c r="HE40" i="1"/>
  <c r="HC40" i="1"/>
  <c r="HH40" i="1" s="1"/>
  <c r="HA40" i="1"/>
  <c r="GY40" i="1"/>
  <c r="HF40" i="1" s="1"/>
  <c r="HG39" i="1"/>
  <c r="HE39" i="1"/>
  <c r="HC39" i="1"/>
  <c r="HH39" i="1" s="1"/>
  <c r="HA39" i="1"/>
  <c r="GY39" i="1"/>
  <c r="HF39" i="1" s="1"/>
  <c r="HG38" i="1"/>
  <c r="HE38" i="1"/>
  <c r="HC38" i="1"/>
  <c r="HH38" i="1" s="1"/>
  <c r="HA38" i="1"/>
  <c r="GY38" i="1"/>
  <c r="HF38" i="1" s="1"/>
  <c r="HG37" i="1"/>
  <c r="HE37" i="1"/>
  <c r="HC37" i="1"/>
  <c r="HH37" i="1" s="1"/>
  <c r="HA37" i="1"/>
  <c r="GY37" i="1"/>
  <c r="HF37" i="1" s="1"/>
  <c r="HG36" i="1"/>
  <c r="HE36" i="1"/>
  <c r="HC36" i="1"/>
  <c r="HH36" i="1" s="1"/>
  <c r="HA36" i="1"/>
  <c r="GY36" i="1"/>
  <c r="HF36" i="1" s="1"/>
  <c r="HG35" i="1"/>
  <c r="HE35" i="1"/>
  <c r="HC35" i="1"/>
  <c r="HH35" i="1" s="1"/>
  <c r="HA35" i="1"/>
  <c r="GY35" i="1"/>
  <c r="HF35" i="1" s="1"/>
  <c r="HG34" i="1"/>
  <c r="HF34" i="1"/>
  <c r="HE34" i="1"/>
  <c r="HC34" i="1"/>
  <c r="HH34" i="1" s="1"/>
  <c r="HA34" i="1"/>
  <c r="GY34" i="1"/>
  <c r="HG33" i="1"/>
  <c r="HE33" i="1"/>
  <c r="HC33" i="1"/>
  <c r="HH33" i="1" s="1"/>
  <c r="HA33" i="1"/>
  <c r="GY33" i="1"/>
  <c r="HF33" i="1" s="1"/>
  <c r="HG32" i="1"/>
  <c r="HE32" i="1"/>
  <c r="HC32" i="1"/>
  <c r="HH32" i="1" s="1"/>
  <c r="HA32" i="1"/>
  <c r="GY32" i="1"/>
  <c r="HF32" i="1" s="1"/>
  <c r="HG31" i="1"/>
  <c r="HE31" i="1"/>
  <c r="HC31" i="1"/>
  <c r="HH31" i="1" s="1"/>
  <c r="HA31" i="1"/>
  <c r="GY31" i="1"/>
  <c r="HF31" i="1" s="1"/>
  <c r="HG30" i="1"/>
  <c r="HE30" i="1"/>
  <c r="HC30" i="1"/>
  <c r="HH30" i="1" s="1"/>
  <c r="HA30" i="1"/>
  <c r="GY30" i="1"/>
  <c r="HF30" i="1" s="1"/>
  <c r="HG29" i="1"/>
  <c r="HE29" i="1"/>
  <c r="HC29" i="1"/>
  <c r="HH29" i="1" s="1"/>
  <c r="HA29" i="1"/>
  <c r="GY29" i="1"/>
  <c r="HF29" i="1" s="1"/>
  <c r="HG28" i="1"/>
  <c r="HE28" i="1"/>
  <c r="HC28" i="1"/>
  <c r="HH28" i="1" s="1"/>
  <c r="HA28" i="1"/>
  <c r="GY28" i="1"/>
  <c r="HF28" i="1" s="1"/>
  <c r="HG27" i="1"/>
  <c r="HE27" i="1"/>
  <c r="HC27" i="1"/>
  <c r="HH27" i="1" s="1"/>
  <c r="HA27" i="1"/>
  <c r="GY27" i="1"/>
  <c r="HF27" i="1" s="1"/>
  <c r="HG26" i="1"/>
  <c r="HE26" i="1"/>
  <c r="HC26" i="1"/>
  <c r="HH26" i="1" s="1"/>
  <c r="HA26" i="1"/>
  <c r="GY26" i="1"/>
  <c r="HF26" i="1"/>
  <c r="HC25" i="1"/>
  <c r="HH25" i="1" s="1"/>
  <c r="HG25" i="1"/>
  <c r="HE25" i="1"/>
  <c r="HA25" i="1"/>
  <c r="GY25" i="1"/>
  <c r="HF25" i="1" s="1"/>
  <c r="HG24" i="1"/>
  <c r="GY24" i="1"/>
  <c r="HF24" i="1" s="1"/>
  <c r="HE24" i="1"/>
  <c r="HC24" i="1"/>
  <c r="HH24" i="1" s="1"/>
  <c r="HA24" i="1"/>
  <c r="HG23" i="1"/>
  <c r="HE23" i="1"/>
  <c r="HC23" i="1"/>
  <c r="HH23" i="1" s="1"/>
  <c r="HA23" i="1"/>
  <c r="GY23" i="1"/>
  <c r="HF23" i="1"/>
  <c r="HC22" i="1"/>
  <c r="GY22" i="1"/>
  <c r="HA22" i="1"/>
  <c r="HC21" i="1"/>
  <c r="HA21" i="1"/>
  <c r="GY21" i="1"/>
  <c r="HC20" i="1"/>
  <c r="HA20" i="1"/>
  <c r="GY20" i="1"/>
  <c r="HC19" i="1"/>
  <c r="HA19" i="1"/>
  <c r="GY19" i="1"/>
  <c r="HC18" i="1"/>
  <c r="HA18" i="1"/>
  <c r="GY18" i="1"/>
  <c r="HC17" i="1"/>
  <c r="GY17" i="1"/>
  <c r="HA17" i="1"/>
  <c r="HC16" i="1"/>
  <c r="HA16" i="1"/>
  <c r="GY16" i="1"/>
  <c r="HC15" i="1"/>
  <c r="HC65" i="1" s="1"/>
  <c r="HB65" i="1" s="1"/>
  <c r="GY15" i="1"/>
  <c r="HE15" i="1"/>
  <c r="HE19" i="1" s="1"/>
  <c r="HA15" i="1"/>
  <c r="HC14" i="1"/>
  <c r="GY14" i="1"/>
  <c r="HA14" i="1"/>
  <c r="HC13" i="1"/>
  <c r="GY13" i="1"/>
  <c r="HF13" i="1"/>
  <c r="HF17" i="1" s="1"/>
  <c r="HF21" i="1" s="1"/>
  <c r="HE13" i="1"/>
  <c r="HE17" i="1" s="1"/>
  <c r="HE21" i="1" s="1"/>
  <c r="HA13" i="1"/>
  <c r="GY9" i="1"/>
  <c r="HC12" i="1"/>
  <c r="GY12" i="1"/>
  <c r="GY8" i="1"/>
  <c r="HF8" i="1" s="1"/>
  <c r="HE8" i="1"/>
  <c r="HE12" i="1" s="1"/>
  <c r="HE16" i="1" s="1"/>
  <c r="HE20" i="1" s="1"/>
  <c r="HA12" i="1"/>
  <c r="HC11" i="1"/>
  <c r="GY11" i="1"/>
  <c r="HE7" i="1"/>
  <c r="HE11" i="1" s="1"/>
  <c r="HA11" i="1"/>
  <c r="GY7" i="1"/>
  <c r="HF7" i="1"/>
  <c r="HC10" i="1"/>
  <c r="GY10" i="1"/>
  <c r="HF10" i="1" s="1"/>
  <c r="HE10" i="1"/>
  <c r="HE14" i="1" s="1"/>
  <c r="HE18" i="1" s="1"/>
  <c r="HE22" i="1" s="1"/>
  <c r="HA10" i="1"/>
  <c r="HC9" i="1"/>
  <c r="HG9" i="1" s="1"/>
  <c r="HA9" i="1"/>
  <c r="HC8" i="1"/>
  <c r="HA8" i="1"/>
  <c r="HC7" i="1"/>
  <c r="HA7" i="1"/>
  <c r="HU42" i="1"/>
  <c r="HS42" i="1"/>
  <c r="HQ42" i="1"/>
  <c r="HV42" i="1" s="1"/>
  <c r="HO42" i="1"/>
  <c r="HM42" i="1"/>
  <c r="HT42" i="1" s="1"/>
  <c r="HU41" i="1"/>
  <c r="HS41" i="1"/>
  <c r="HQ41" i="1"/>
  <c r="HV41" i="1" s="1"/>
  <c r="HO41" i="1"/>
  <c r="HM41" i="1"/>
  <c r="HT41" i="1" s="1"/>
  <c r="HU40" i="1"/>
  <c r="HS40" i="1"/>
  <c r="HQ40" i="1"/>
  <c r="HV40" i="1" s="1"/>
  <c r="HO40" i="1"/>
  <c r="HM40" i="1"/>
  <c r="HT40" i="1" s="1"/>
  <c r="HU39" i="1"/>
  <c r="HS39" i="1"/>
  <c r="HQ39" i="1"/>
  <c r="HV39" i="1" s="1"/>
  <c r="HO39" i="1"/>
  <c r="HM39" i="1"/>
  <c r="HT39" i="1" s="1"/>
  <c r="HU38" i="1"/>
  <c r="HS38" i="1"/>
  <c r="HQ38" i="1"/>
  <c r="HV38" i="1"/>
  <c r="HO38" i="1"/>
  <c r="HM38" i="1"/>
  <c r="HT38" i="1" s="1"/>
  <c r="HU37" i="1"/>
  <c r="HS37" i="1"/>
  <c r="HQ37" i="1"/>
  <c r="HV37" i="1" s="1"/>
  <c r="HO37" i="1"/>
  <c r="HM37" i="1"/>
  <c r="HT37" i="1" s="1"/>
  <c r="HU36" i="1"/>
  <c r="HS36" i="1"/>
  <c r="HQ36" i="1"/>
  <c r="HV36" i="1" s="1"/>
  <c r="HO36" i="1"/>
  <c r="HM36" i="1"/>
  <c r="HT36" i="1" s="1"/>
  <c r="HU35" i="1"/>
  <c r="HS35" i="1"/>
  <c r="HQ35" i="1"/>
  <c r="HV35" i="1" s="1"/>
  <c r="HO35" i="1"/>
  <c r="HM35" i="1"/>
  <c r="HT35" i="1" s="1"/>
  <c r="HU34" i="1"/>
  <c r="HS34" i="1"/>
  <c r="HQ34" i="1"/>
  <c r="HV34" i="1" s="1"/>
  <c r="HO34" i="1"/>
  <c r="HM34" i="1"/>
  <c r="HT34" i="1" s="1"/>
  <c r="HU33" i="1"/>
  <c r="HS33" i="1"/>
  <c r="HQ33" i="1"/>
  <c r="HV33" i="1" s="1"/>
  <c r="HO33" i="1"/>
  <c r="HM33" i="1"/>
  <c r="HT33" i="1"/>
  <c r="HU32" i="1"/>
  <c r="HS32" i="1"/>
  <c r="HQ32" i="1"/>
  <c r="HV32" i="1" s="1"/>
  <c r="HO32" i="1"/>
  <c r="HM32" i="1"/>
  <c r="HT32" i="1" s="1"/>
  <c r="HU31" i="1"/>
  <c r="HS31" i="1"/>
  <c r="HQ31" i="1"/>
  <c r="HV31" i="1" s="1"/>
  <c r="HO31" i="1"/>
  <c r="HM31" i="1"/>
  <c r="HT31" i="1" s="1"/>
  <c r="HU30" i="1"/>
  <c r="HS30" i="1"/>
  <c r="HQ30" i="1"/>
  <c r="HV30" i="1" s="1"/>
  <c r="HO30" i="1"/>
  <c r="HM30" i="1"/>
  <c r="HT30" i="1" s="1"/>
  <c r="HU29" i="1"/>
  <c r="HS29" i="1"/>
  <c r="HQ29" i="1"/>
  <c r="HV29" i="1" s="1"/>
  <c r="HO29" i="1"/>
  <c r="HM29" i="1"/>
  <c r="HT29" i="1" s="1"/>
  <c r="HU28" i="1"/>
  <c r="HS28" i="1"/>
  <c r="HQ28" i="1"/>
  <c r="HV28" i="1" s="1"/>
  <c r="HO28" i="1"/>
  <c r="HM28" i="1"/>
  <c r="HT28" i="1" s="1"/>
  <c r="HU27" i="1"/>
  <c r="HS27" i="1"/>
  <c r="HQ27" i="1"/>
  <c r="HV27" i="1" s="1"/>
  <c r="HO27" i="1"/>
  <c r="HM27" i="1"/>
  <c r="HT27" i="1" s="1"/>
  <c r="HU26" i="1"/>
  <c r="HS26" i="1"/>
  <c r="HQ26" i="1"/>
  <c r="HV26" i="1" s="1"/>
  <c r="HO26" i="1"/>
  <c r="HM26" i="1"/>
  <c r="HT26" i="1" s="1"/>
  <c r="HQ25" i="1"/>
  <c r="HV25" i="1" s="1"/>
  <c r="HU25" i="1"/>
  <c r="HS25" i="1"/>
  <c r="HO25" i="1"/>
  <c r="HM25" i="1"/>
  <c r="HT25" i="1" s="1"/>
  <c r="HU24" i="1"/>
  <c r="HM24" i="1"/>
  <c r="HT24" i="1" s="1"/>
  <c r="HS24" i="1"/>
  <c r="HQ24" i="1"/>
  <c r="HV24" i="1" s="1"/>
  <c r="HO24" i="1"/>
  <c r="HU23" i="1"/>
  <c r="HS23" i="1"/>
  <c r="HQ23" i="1"/>
  <c r="HV23" i="1"/>
  <c r="HO23" i="1"/>
  <c r="HM23" i="1"/>
  <c r="HT23" i="1" s="1"/>
  <c r="HQ22" i="1"/>
  <c r="HM22" i="1"/>
  <c r="HO22" i="1"/>
  <c r="HQ21" i="1"/>
  <c r="HO21" i="1"/>
  <c r="HM21" i="1"/>
  <c r="HQ20" i="1"/>
  <c r="HO20" i="1"/>
  <c r="HM20" i="1"/>
  <c r="HQ19" i="1"/>
  <c r="HO19" i="1"/>
  <c r="HM19" i="1"/>
  <c r="HQ18" i="1"/>
  <c r="HS18" i="1"/>
  <c r="HS22" i="1" s="1"/>
  <c r="HO18" i="1"/>
  <c r="HM18" i="1"/>
  <c r="HT18" i="1" s="1"/>
  <c r="HQ17" i="1"/>
  <c r="HM17" i="1"/>
  <c r="HQ9" i="1"/>
  <c r="HQ13" i="1"/>
  <c r="HO17" i="1"/>
  <c r="HQ16" i="1"/>
  <c r="HO16" i="1"/>
  <c r="HM16" i="1"/>
  <c r="HQ15" i="1"/>
  <c r="HM15" i="1"/>
  <c r="HO15" i="1"/>
  <c r="HQ14" i="1"/>
  <c r="HU14" i="1" s="1"/>
  <c r="HM14" i="1"/>
  <c r="HO14" i="1"/>
  <c r="HM13" i="1"/>
  <c r="HO13" i="1"/>
  <c r="HQ12" i="1"/>
  <c r="HM12" i="1"/>
  <c r="HO12" i="1"/>
  <c r="HQ11" i="1"/>
  <c r="HM11" i="1"/>
  <c r="HO11" i="1"/>
  <c r="HQ10" i="1"/>
  <c r="HM10" i="1"/>
  <c r="HT10" i="1" s="1"/>
  <c r="HS10" i="1"/>
  <c r="HO10" i="1"/>
  <c r="HS9" i="1"/>
  <c r="HS13" i="1" s="1"/>
  <c r="HS17" i="1" s="1"/>
  <c r="HS21" i="1" s="1"/>
  <c r="HO9" i="1"/>
  <c r="HM9" i="1"/>
  <c r="HT9" i="1" s="1"/>
  <c r="HQ8" i="1"/>
  <c r="HS8" i="1"/>
  <c r="HS12" i="1" s="1"/>
  <c r="HS16" i="1" s="1"/>
  <c r="HS20" i="1" s="1"/>
  <c r="HO8" i="1"/>
  <c r="HM8" i="1"/>
  <c r="HT8" i="1" s="1"/>
  <c r="HQ7" i="1"/>
  <c r="HS7" i="1"/>
  <c r="HS11" i="1" s="1"/>
  <c r="HS15" i="1" s="1"/>
  <c r="HS19" i="1" s="1"/>
  <c r="HO7" i="1"/>
  <c r="HM7" i="1"/>
  <c r="HT7" i="1"/>
  <c r="II42" i="1"/>
  <c r="IG42" i="1"/>
  <c r="IE42" i="1"/>
  <c r="IJ42" i="1" s="1"/>
  <c r="IC42" i="1"/>
  <c r="IA42" i="1"/>
  <c r="IH42" i="1" s="1"/>
  <c r="II41" i="1"/>
  <c r="IG41" i="1"/>
  <c r="IE41" i="1"/>
  <c r="IJ41" i="1" s="1"/>
  <c r="IC41" i="1"/>
  <c r="IA41" i="1"/>
  <c r="IH41" i="1" s="1"/>
  <c r="II40" i="1"/>
  <c r="IG40" i="1"/>
  <c r="IE40" i="1"/>
  <c r="IJ40" i="1" s="1"/>
  <c r="IC40" i="1"/>
  <c r="IA40" i="1"/>
  <c r="IH40" i="1" s="1"/>
  <c r="II39" i="1"/>
  <c r="IG39" i="1"/>
  <c r="IE39" i="1"/>
  <c r="IJ39" i="1" s="1"/>
  <c r="IC39" i="1"/>
  <c r="IA39" i="1"/>
  <c r="IH39" i="1" s="1"/>
  <c r="II38" i="1"/>
  <c r="IG38" i="1"/>
  <c r="IE38" i="1"/>
  <c r="IJ38" i="1" s="1"/>
  <c r="IC38" i="1"/>
  <c r="IA38" i="1"/>
  <c r="IH38" i="1" s="1"/>
  <c r="II37" i="1"/>
  <c r="IG37" i="1"/>
  <c r="IE37" i="1"/>
  <c r="IJ37" i="1" s="1"/>
  <c r="IC37" i="1"/>
  <c r="IA37" i="1"/>
  <c r="IH37" i="1" s="1"/>
  <c r="II36" i="1"/>
  <c r="IG36" i="1"/>
  <c r="IE36" i="1"/>
  <c r="IJ36" i="1" s="1"/>
  <c r="IC36" i="1"/>
  <c r="IA36" i="1"/>
  <c r="IH36" i="1" s="1"/>
  <c r="II35" i="1"/>
  <c r="IG35" i="1"/>
  <c r="IE35" i="1"/>
  <c r="IJ35" i="1" s="1"/>
  <c r="IC35" i="1"/>
  <c r="IA35" i="1"/>
  <c r="IH35" i="1" s="1"/>
  <c r="II34" i="1"/>
  <c r="IG34" i="1"/>
  <c r="IE34" i="1"/>
  <c r="IJ34" i="1" s="1"/>
  <c r="IC34" i="1"/>
  <c r="IA34" i="1"/>
  <c r="IH34" i="1" s="1"/>
  <c r="II33" i="1"/>
  <c r="IG33" i="1"/>
  <c r="IE33" i="1"/>
  <c r="IJ33" i="1" s="1"/>
  <c r="IC33" i="1"/>
  <c r="IA33" i="1"/>
  <c r="IH33" i="1" s="1"/>
  <c r="II32" i="1"/>
  <c r="IG32" i="1"/>
  <c r="IE32" i="1"/>
  <c r="IJ32" i="1" s="1"/>
  <c r="IC32" i="1"/>
  <c r="IA32" i="1"/>
  <c r="IH32" i="1" s="1"/>
  <c r="II31" i="1"/>
  <c r="IG31" i="1"/>
  <c r="IE31" i="1"/>
  <c r="IJ31" i="1" s="1"/>
  <c r="IC31" i="1"/>
  <c r="IA31" i="1"/>
  <c r="IH31" i="1" s="1"/>
  <c r="II30" i="1"/>
  <c r="IG30" i="1"/>
  <c r="IE30" i="1"/>
  <c r="IJ30" i="1" s="1"/>
  <c r="IC30" i="1"/>
  <c r="IA30" i="1"/>
  <c r="IH30" i="1" s="1"/>
  <c r="II29" i="1"/>
  <c r="IG29" i="1"/>
  <c r="IE29" i="1"/>
  <c r="IJ29" i="1" s="1"/>
  <c r="IC29" i="1"/>
  <c r="IA29" i="1"/>
  <c r="IH29" i="1" s="1"/>
  <c r="II28" i="1"/>
  <c r="IG28" i="1"/>
  <c r="IE28" i="1"/>
  <c r="IJ28" i="1" s="1"/>
  <c r="IC28" i="1"/>
  <c r="IA28" i="1"/>
  <c r="IH28" i="1" s="1"/>
  <c r="II27" i="1"/>
  <c r="IG27" i="1"/>
  <c r="IE27" i="1"/>
  <c r="IJ27" i="1" s="1"/>
  <c r="IC27" i="1"/>
  <c r="IA27" i="1"/>
  <c r="IH27" i="1" s="1"/>
  <c r="II26" i="1"/>
  <c r="IG26" i="1"/>
  <c r="IE26" i="1"/>
  <c r="IJ26" i="1" s="1"/>
  <c r="IC26" i="1"/>
  <c r="IA26" i="1"/>
  <c r="IH26" i="1" s="1"/>
  <c r="IE25" i="1"/>
  <c r="IJ25" i="1" s="1"/>
  <c r="II25" i="1"/>
  <c r="IA25" i="1"/>
  <c r="IH25" i="1"/>
  <c r="IG25" i="1"/>
  <c r="IC25" i="1"/>
  <c r="II24" i="1"/>
  <c r="IA24" i="1"/>
  <c r="IH24" i="1" s="1"/>
  <c r="IG24" i="1"/>
  <c r="IE24" i="1"/>
  <c r="IJ24" i="1" s="1"/>
  <c r="IC24" i="1"/>
  <c r="IE23" i="1"/>
  <c r="IJ23" i="1" s="1"/>
  <c r="II23" i="1"/>
  <c r="IG23" i="1"/>
  <c r="IC23" i="1"/>
  <c r="IA23" i="1"/>
  <c r="IH23" i="1" s="1"/>
  <c r="IE22" i="1"/>
  <c r="IA22" i="1"/>
  <c r="IC22" i="1"/>
  <c r="IE21" i="1"/>
  <c r="IG17" i="1"/>
  <c r="IG21" i="1" s="1"/>
  <c r="IC21" i="1"/>
  <c r="IA21" i="1"/>
  <c r="IE20" i="1"/>
  <c r="IC20" i="1"/>
  <c r="IA20" i="1"/>
  <c r="IE19" i="1"/>
  <c r="IC19" i="1"/>
  <c r="IA19" i="1"/>
  <c r="IE18" i="1"/>
  <c r="IA18" i="1"/>
  <c r="IC18" i="1"/>
  <c r="IE17" i="1"/>
  <c r="IA17" i="1"/>
  <c r="IC17" i="1"/>
  <c r="IE16" i="1"/>
  <c r="IG16" i="1"/>
  <c r="IG20" i="1" s="1"/>
  <c r="IC16" i="1"/>
  <c r="IA16" i="1"/>
  <c r="IH16" i="1" s="1"/>
  <c r="IH20" i="1" s="1"/>
  <c r="II20" i="1" s="1"/>
  <c r="IJ20" i="1" s="1"/>
  <c r="IE15" i="1"/>
  <c r="IA15" i="1"/>
  <c r="IC15" i="1"/>
  <c r="IE14" i="1"/>
  <c r="IC14" i="1"/>
  <c r="IA14" i="1"/>
  <c r="IE13" i="1"/>
  <c r="IA13" i="1"/>
  <c r="IH13" i="1" s="1"/>
  <c r="IC13" i="1"/>
  <c r="IE12" i="1"/>
  <c r="II12" i="1"/>
  <c r="IA12" i="1"/>
  <c r="IC12" i="1"/>
  <c r="IE11" i="1"/>
  <c r="IC11" i="1"/>
  <c r="IA11" i="1"/>
  <c r="IE10" i="1"/>
  <c r="IA10" i="1"/>
  <c r="IH10" i="1" s="1"/>
  <c r="IG10" i="1"/>
  <c r="IG14" i="1" s="1"/>
  <c r="IG18" i="1" s="1"/>
  <c r="IG22" i="1" s="1"/>
  <c r="IC10" i="1"/>
  <c r="IE9" i="1"/>
  <c r="IG9" i="1"/>
  <c r="IC9" i="1"/>
  <c r="IA9" i="1"/>
  <c r="IH9" i="1"/>
  <c r="IE8" i="1"/>
  <c r="IG8" i="1"/>
  <c r="IC8" i="1"/>
  <c r="IA8" i="1"/>
  <c r="IH8" i="1" s="1"/>
  <c r="IE7" i="1"/>
  <c r="IG7" i="1"/>
  <c r="IG11" i="1" s="1"/>
  <c r="IG15" i="1" s="1"/>
  <c r="IG19" i="1" s="1"/>
  <c r="IC7" i="1"/>
  <c r="IA7" i="1"/>
  <c r="IH7" i="1" s="1"/>
  <c r="IW42" i="1"/>
  <c r="IU42" i="1"/>
  <c r="IS42" i="1"/>
  <c r="IX42" i="1" s="1"/>
  <c r="IQ42" i="1"/>
  <c r="IO42" i="1"/>
  <c r="IV42" i="1"/>
  <c r="IW41" i="1"/>
  <c r="IU41" i="1"/>
  <c r="IS41" i="1"/>
  <c r="IX41" i="1" s="1"/>
  <c r="IQ41" i="1"/>
  <c r="IO41" i="1"/>
  <c r="IV41" i="1" s="1"/>
  <c r="IW40" i="1"/>
  <c r="IU40" i="1"/>
  <c r="IS40" i="1"/>
  <c r="IX40" i="1"/>
  <c r="IQ40" i="1"/>
  <c r="IO40" i="1"/>
  <c r="IV40" i="1" s="1"/>
  <c r="IX39" i="1"/>
  <c r="IW39" i="1"/>
  <c r="IU39" i="1"/>
  <c r="IS39" i="1"/>
  <c r="IQ39" i="1"/>
  <c r="IO39" i="1"/>
  <c r="IV39" i="1" s="1"/>
  <c r="IW38" i="1"/>
  <c r="IU38" i="1"/>
  <c r="IS38" i="1"/>
  <c r="IX38" i="1" s="1"/>
  <c r="IQ38" i="1"/>
  <c r="IO38" i="1"/>
  <c r="IV38" i="1" s="1"/>
  <c r="IW37" i="1"/>
  <c r="IU37" i="1"/>
  <c r="IS37" i="1"/>
  <c r="IX37" i="1" s="1"/>
  <c r="IQ37" i="1"/>
  <c r="IO37" i="1"/>
  <c r="IV37" i="1" s="1"/>
  <c r="IW36" i="1"/>
  <c r="IU36" i="1"/>
  <c r="IS36" i="1"/>
  <c r="IX36" i="1" s="1"/>
  <c r="IQ36" i="1"/>
  <c r="IO36" i="1"/>
  <c r="IV36" i="1" s="1"/>
  <c r="IW35" i="1"/>
  <c r="IU35" i="1"/>
  <c r="IS35" i="1"/>
  <c r="IX35" i="1" s="1"/>
  <c r="IQ35" i="1"/>
  <c r="IO35" i="1"/>
  <c r="IV35" i="1" s="1"/>
  <c r="IW34" i="1"/>
  <c r="IU34" i="1"/>
  <c r="IS34" i="1"/>
  <c r="IX34" i="1" s="1"/>
  <c r="IQ34" i="1"/>
  <c r="IO34" i="1"/>
  <c r="IV34" i="1" s="1"/>
  <c r="IW33" i="1"/>
  <c r="IU33" i="1"/>
  <c r="IS33" i="1"/>
  <c r="IX33" i="1" s="1"/>
  <c r="IQ33" i="1"/>
  <c r="IO33" i="1"/>
  <c r="IV33" i="1" s="1"/>
  <c r="IX32" i="1"/>
  <c r="IW32" i="1"/>
  <c r="IU32" i="1"/>
  <c r="IS32" i="1"/>
  <c r="IQ32" i="1"/>
  <c r="IO32" i="1"/>
  <c r="IV32" i="1" s="1"/>
  <c r="IW31" i="1"/>
  <c r="IU31" i="1"/>
  <c r="IS31" i="1"/>
  <c r="IX31" i="1" s="1"/>
  <c r="IQ31" i="1"/>
  <c r="IO31" i="1"/>
  <c r="IV31" i="1"/>
  <c r="IW30" i="1"/>
  <c r="IU30" i="1"/>
  <c r="IS30" i="1"/>
  <c r="IX30" i="1" s="1"/>
  <c r="IQ30" i="1"/>
  <c r="IO30" i="1"/>
  <c r="IV30" i="1" s="1"/>
  <c r="IW29" i="1"/>
  <c r="IU29" i="1"/>
  <c r="IS29" i="1"/>
  <c r="IX29" i="1" s="1"/>
  <c r="IQ29" i="1"/>
  <c r="IO29" i="1"/>
  <c r="IV29" i="1" s="1"/>
  <c r="IW28" i="1"/>
  <c r="IU28" i="1"/>
  <c r="IS28" i="1"/>
  <c r="IX28" i="1" s="1"/>
  <c r="IQ28" i="1"/>
  <c r="IO28" i="1"/>
  <c r="IV28" i="1" s="1"/>
  <c r="IW27" i="1"/>
  <c r="IU27" i="1"/>
  <c r="IS27" i="1"/>
  <c r="IX27" i="1" s="1"/>
  <c r="IQ27" i="1"/>
  <c r="IO27" i="1"/>
  <c r="IV27" i="1" s="1"/>
  <c r="IW26" i="1"/>
  <c r="IU26" i="1"/>
  <c r="IS26" i="1"/>
  <c r="IX26" i="1"/>
  <c r="IQ26" i="1"/>
  <c r="IO26" i="1"/>
  <c r="IV26" i="1" s="1"/>
  <c r="IS25" i="1"/>
  <c r="IX25" i="1" s="1"/>
  <c r="IW25" i="1"/>
  <c r="IU25" i="1"/>
  <c r="IQ25" i="1"/>
  <c r="IO25" i="1"/>
  <c r="IV25" i="1"/>
  <c r="IW24" i="1"/>
  <c r="IO24" i="1"/>
  <c r="IV24" i="1" s="1"/>
  <c r="IU24" i="1"/>
  <c r="IS24" i="1"/>
  <c r="IX24" i="1" s="1"/>
  <c r="IQ24" i="1"/>
  <c r="IW23" i="1"/>
  <c r="IU23" i="1"/>
  <c r="IS23" i="1"/>
  <c r="IX23" i="1" s="1"/>
  <c r="IQ23" i="1"/>
  <c r="IO23" i="1"/>
  <c r="IV23" i="1"/>
  <c r="IS22" i="1"/>
  <c r="IO22" i="1"/>
  <c r="IQ22" i="1"/>
  <c r="IS21" i="1"/>
  <c r="IQ21" i="1"/>
  <c r="IO21" i="1"/>
  <c r="IS20" i="1"/>
  <c r="IQ20" i="1"/>
  <c r="IO20" i="1"/>
  <c r="IS19" i="1"/>
  <c r="IQ19" i="1"/>
  <c r="IO19" i="1"/>
  <c r="IS18" i="1"/>
  <c r="IQ18" i="1"/>
  <c r="IO18" i="1"/>
  <c r="IS17" i="1"/>
  <c r="IO17" i="1"/>
  <c r="IQ17" i="1"/>
  <c r="IS16" i="1"/>
  <c r="IQ16" i="1"/>
  <c r="IO16" i="1"/>
  <c r="IS15" i="1"/>
  <c r="IO15" i="1"/>
  <c r="IQ15" i="1"/>
  <c r="IS14" i="1"/>
  <c r="IU14" i="1"/>
  <c r="IU18" i="1" s="1"/>
  <c r="IU22" i="1" s="1"/>
  <c r="IQ14" i="1"/>
  <c r="IO14" i="1"/>
  <c r="IS13" i="1"/>
  <c r="IU13" i="1"/>
  <c r="IU17" i="1" s="1"/>
  <c r="IU21" i="1" s="1"/>
  <c r="IQ13" i="1"/>
  <c r="IO13" i="1"/>
  <c r="IS12" i="1"/>
  <c r="IO12" i="1"/>
  <c r="IQ12" i="1"/>
  <c r="IS11" i="1"/>
  <c r="IU11" i="1"/>
  <c r="IU15" i="1" s="1"/>
  <c r="IU19" i="1" s="1"/>
  <c r="IQ11" i="1"/>
  <c r="IO11" i="1"/>
  <c r="IS10" i="1"/>
  <c r="IO10" i="1"/>
  <c r="IV10" i="1" s="1"/>
  <c r="IU10" i="1"/>
  <c r="IQ10" i="1"/>
  <c r="IS9" i="1"/>
  <c r="IU9" i="1"/>
  <c r="IQ9" i="1"/>
  <c r="IO9" i="1"/>
  <c r="IV9" i="1" s="1"/>
  <c r="IV13" i="1" s="1"/>
  <c r="IS8" i="1"/>
  <c r="IU8" i="1"/>
  <c r="IU12" i="1" s="1"/>
  <c r="IU16" i="1" s="1"/>
  <c r="IU20" i="1" s="1"/>
  <c r="IQ8" i="1"/>
  <c r="IO8" i="1"/>
  <c r="IV8" i="1" s="1"/>
  <c r="IS7" i="1"/>
  <c r="IU7" i="1"/>
  <c r="IQ7" i="1"/>
  <c r="IO7" i="1"/>
  <c r="IV7" i="1" s="1"/>
  <c r="IW7" i="1" s="1"/>
  <c r="JK42" i="1"/>
  <c r="JI42" i="1"/>
  <c r="JG42" i="1"/>
  <c r="JL42" i="1"/>
  <c r="JE42" i="1"/>
  <c r="JC42" i="1"/>
  <c r="JJ42" i="1" s="1"/>
  <c r="JK41" i="1"/>
  <c r="JI41" i="1"/>
  <c r="JG41" i="1"/>
  <c r="JL41" i="1" s="1"/>
  <c r="JE41" i="1"/>
  <c r="JC41" i="1"/>
  <c r="JJ41" i="1" s="1"/>
  <c r="JK40" i="1"/>
  <c r="JI40" i="1"/>
  <c r="JG40" i="1"/>
  <c r="JL40" i="1" s="1"/>
  <c r="JE40" i="1"/>
  <c r="JC40" i="1"/>
  <c r="JJ40" i="1" s="1"/>
  <c r="JK39" i="1"/>
  <c r="JI39" i="1"/>
  <c r="JG39" i="1"/>
  <c r="JL39" i="1" s="1"/>
  <c r="JE39" i="1"/>
  <c r="JC39" i="1"/>
  <c r="JJ39" i="1" s="1"/>
  <c r="JK38" i="1"/>
  <c r="JI38" i="1"/>
  <c r="JG38" i="1"/>
  <c r="JL38" i="1" s="1"/>
  <c r="JE38" i="1"/>
  <c r="JC38" i="1"/>
  <c r="JJ38" i="1" s="1"/>
  <c r="JK37" i="1"/>
  <c r="JI37" i="1"/>
  <c r="JG37" i="1"/>
  <c r="JL37" i="1" s="1"/>
  <c r="JE37" i="1"/>
  <c r="JC37" i="1"/>
  <c r="JJ37" i="1" s="1"/>
  <c r="JK36" i="1"/>
  <c r="JI36" i="1"/>
  <c r="JG36" i="1"/>
  <c r="JL36" i="1"/>
  <c r="JE36" i="1"/>
  <c r="JC36" i="1"/>
  <c r="JJ36" i="1" s="1"/>
  <c r="JK35" i="1"/>
  <c r="JI35" i="1"/>
  <c r="JG35" i="1"/>
  <c r="JL35" i="1" s="1"/>
  <c r="JE35" i="1"/>
  <c r="JC35" i="1"/>
  <c r="JJ35" i="1" s="1"/>
  <c r="JK34" i="1"/>
  <c r="JI34" i="1"/>
  <c r="JG34" i="1"/>
  <c r="JL34" i="1" s="1"/>
  <c r="JE34" i="1"/>
  <c r="JC34" i="1"/>
  <c r="JJ34" i="1" s="1"/>
  <c r="JK33" i="1"/>
  <c r="JI33" i="1"/>
  <c r="JG33" i="1"/>
  <c r="JL33" i="1" s="1"/>
  <c r="JE33" i="1"/>
  <c r="JC33" i="1"/>
  <c r="JJ33" i="1" s="1"/>
  <c r="JL32" i="1"/>
  <c r="JK32" i="1"/>
  <c r="JI32" i="1"/>
  <c r="JG32" i="1"/>
  <c r="JE32" i="1"/>
  <c r="JC32" i="1"/>
  <c r="JJ32" i="1" s="1"/>
  <c r="JK31" i="1"/>
  <c r="JI31" i="1"/>
  <c r="JG31" i="1"/>
  <c r="JL31" i="1" s="1"/>
  <c r="JE31" i="1"/>
  <c r="JC31" i="1"/>
  <c r="JJ31" i="1" s="1"/>
  <c r="JK30" i="1"/>
  <c r="JI30" i="1"/>
  <c r="JG30" i="1"/>
  <c r="JL30" i="1" s="1"/>
  <c r="JE30" i="1"/>
  <c r="JC30" i="1"/>
  <c r="JJ30" i="1"/>
  <c r="JK29" i="1"/>
  <c r="JI29" i="1"/>
  <c r="JG29" i="1"/>
  <c r="JL29" i="1" s="1"/>
  <c r="JE29" i="1"/>
  <c r="JC29" i="1"/>
  <c r="JJ29" i="1" s="1"/>
  <c r="JK28" i="1"/>
  <c r="JI28" i="1"/>
  <c r="JG28" i="1"/>
  <c r="JL28" i="1" s="1"/>
  <c r="JE28" i="1"/>
  <c r="JC28" i="1"/>
  <c r="JJ28" i="1" s="1"/>
  <c r="JK27" i="1"/>
  <c r="JI27" i="1"/>
  <c r="JG27" i="1"/>
  <c r="JL27" i="1" s="1"/>
  <c r="JE27" i="1"/>
  <c r="JC27" i="1"/>
  <c r="JJ27" i="1" s="1"/>
  <c r="JK26" i="1"/>
  <c r="JI26" i="1"/>
  <c r="JG26" i="1"/>
  <c r="JL26" i="1" s="1"/>
  <c r="JE26" i="1"/>
  <c r="JC26" i="1"/>
  <c r="JJ26" i="1" s="1"/>
  <c r="JG25" i="1"/>
  <c r="JL25" i="1" s="1"/>
  <c r="JK25" i="1"/>
  <c r="JI25" i="1"/>
  <c r="JE25" i="1"/>
  <c r="JC25" i="1"/>
  <c r="JJ25" i="1" s="1"/>
  <c r="JK24" i="1"/>
  <c r="JC24" i="1"/>
  <c r="JJ24" i="1" s="1"/>
  <c r="JI24" i="1"/>
  <c r="JG24" i="1"/>
  <c r="JL24" i="1"/>
  <c r="JE24" i="1"/>
  <c r="JK23" i="1"/>
  <c r="JI23" i="1"/>
  <c r="JG23" i="1"/>
  <c r="JL23" i="1" s="1"/>
  <c r="JE23" i="1"/>
  <c r="JC23" i="1"/>
  <c r="JJ23" i="1" s="1"/>
  <c r="JG22" i="1"/>
  <c r="JC22" i="1"/>
  <c r="JE22" i="1"/>
  <c r="JG21" i="1"/>
  <c r="JE21" i="1"/>
  <c r="JC21" i="1"/>
  <c r="JG20" i="1"/>
  <c r="JE20" i="1"/>
  <c r="JC20" i="1"/>
  <c r="JG19" i="1"/>
  <c r="JE19" i="1"/>
  <c r="JC19" i="1"/>
  <c r="JG18" i="1"/>
  <c r="JE18" i="1"/>
  <c r="JC18" i="1"/>
  <c r="JG17" i="1"/>
  <c r="JC17" i="1"/>
  <c r="JE17" i="1"/>
  <c r="JG16" i="1"/>
  <c r="JE16" i="1"/>
  <c r="JC16" i="1"/>
  <c r="JG15" i="1"/>
  <c r="JC15" i="1"/>
  <c r="JE15" i="1"/>
  <c r="JG14" i="1"/>
  <c r="JE14" i="1"/>
  <c r="JC14" i="1"/>
  <c r="JJ14" i="1" s="1"/>
  <c r="JK14" i="1" s="1"/>
  <c r="JL14" i="1" s="1"/>
  <c r="JG13" i="1"/>
  <c r="JE13" i="1"/>
  <c r="JC13" i="1"/>
  <c r="JG12" i="1"/>
  <c r="JC12" i="1"/>
  <c r="JE12" i="1"/>
  <c r="JG11" i="1"/>
  <c r="JE11" i="1"/>
  <c r="JC11" i="1"/>
  <c r="JG10" i="1"/>
  <c r="JK10" i="1" s="1"/>
  <c r="JC10" i="1"/>
  <c r="JJ10" i="1" s="1"/>
  <c r="JI10" i="1"/>
  <c r="JI14" i="1" s="1"/>
  <c r="JI18" i="1" s="1"/>
  <c r="JI22" i="1" s="1"/>
  <c r="JE10" i="1"/>
  <c r="JG9" i="1"/>
  <c r="JI9" i="1"/>
  <c r="JI13" i="1" s="1"/>
  <c r="JI17" i="1" s="1"/>
  <c r="JI21" i="1" s="1"/>
  <c r="JE9" i="1"/>
  <c r="JC9" i="1"/>
  <c r="JJ9" i="1" s="1"/>
  <c r="JG8" i="1"/>
  <c r="JI8" i="1"/>
  <c r="JI12" i="1" s="1"/>
  <c r="JI16" i="1" s="1"/>
  <c r="JI20" i="1" s="1"/>
  <c r="JE8" i="1"/>
  <c r="JC8" i="1"/>
  <c r="JJ8" i="1" s="1"/>
  <c r="JK8" i="1" s="1"/>
  <c r="JG7" i="1"/>
  <c r="JI7" i="1"/>
  <c r="JI11" i="1" s="1"/>
  <c r="JI15" i="1" s="1"/>
  <c r="JI19" i="1" s="1"/>
  <c r="JE7" i="1"/>
  <c r="JC7" i="1"/>
  <c r="JJ7" i="1"/>
  <c r="JW27" i="1"/>
  <c r="JY27" i="1"/>
  <c r="JW28" i="1"/>
  <c r="JY28" i="1"/>
  <c r="JW29" i="1"/>
  <c r="JY29" i="1"/>
  <c r="JW30" i="1"/>
  <c r="JY30" i="1"/>
  <c r="JW31" i="1"/>
  <c r="JY31" i="1"/>
  <c r="JW32" i="1"/>
  <c r="JY32" i="1"/>
  <c r="JW33" i="1"/>
  <c r="JY33" i="1"/>
  <c r="JW34" i="1"/>
  <c r="JY34" i="1"/>
  <c r="JW35" i="1"/>
  <c r="JY35" i="1"/>
  <c r="JW36" i="1"/>
  <c r="JY36" i="1"/>
  <c r="JW37" i="1"/>
  <c r="JY37" i="1"/>
  <c r="JW38" i="1"/>
  <c r="JY38" i="1"/>
  <c r="JW39" i="1"/>
  <c r="JY39" i="1"/>
  <c r="JW40" i="1"/>
  <c r="JY40" i="1"/>
  <c r="JW41" i="1"/>
  <c r="JY41" i="1"/>
  <c r="JW42" i="1"/>
  <c r="JY42" i="1"/>
  <c r="JW43" i="1"/>
  <c r="JX43" i="1"/>
  <c r="JY43" i="1"/>
  <c r="JW44" i="1"/>
  <c r="JY44" i="1"/>
  <c r="JW45" i="1"/>
  <c r="JY45" i="1"/>
  <c r="JW46" i="1"/>
  <c r="JY46" i="1"/>
  <c r="JW47" i="1"/>
  <c r="JY47" i="1"/>
  <c r="JW48" i="1"/>
  <c r="JY48" i="1"/>
  <c r="JW49" i="1"/>
  <c r="JY49" i="1"/>
  <c r="JW50" i="1"/>
  <c r="JY50" i="1"/>
  <c r="NR12" i="1"/>
  <c r="NS12" i="1" s="1"/>
  <c r="NT12" i="1" s="1"/>
  <c r="NQ12" i="1"/>
  <c r="NO12" i="1"/>
  <c r="NM12" i="1"/>
  <c r="NK12" i="1"/>
  <c r="NR11" i="1"/>
  <c r="NS11" i="1" s="1"/>
  <c r="NT11" i="1" s="1"/>
  <c r="NQ11" i="1"/>
  <c r="NO11" i="1"/>
  <c r="NM11" i="1"/>
  <c r="NK11" i="1"/>
  <c r="NR10" i="1"/>
  <c r="NS10" i="1"/>
  <c r="NT10" i="1" s="1"/>
  <c r="NQ10" i="1"/>
  <c r="NO10" i="1"/>
  <c r="NM10" i="1"/>
  <c r="NK10" i="1"/>
  <c r="NR9" i="1"/>
  <c r="NS9" i="1" s="1"/>
  <c r="NT9" i="1" s="1"/>
  <c r="NQ9" i="1"/>
  <c r="NO9" i="1"/>
  <c r="NM9" i="1"/>
  <c r="NK9" i="1"/>
  <c r="NR8" i="1"/>
  <c r="NS8" i="1" s="1"/>
  <c r="NT8" i="1" s="1"/>
  <c r="NQ8" i="1"/>
  <c r="NO8" i="1"/>
  <c r="NM8" i="1"/>
  <c r="NK8" i="1"/>
  <c r="NO7" i="1"/>
  <c r="NM7" i="1"/>
  <c r="NK7" i="1"/>
  <c r="NO6" i="1"/>
  <c r="NM6" i="1"/>
  <c r="NK6" i="1"/>
  <c r="NO5" i="1"/>
  <c r="NM5" i="1"/>
  <c r="NK5" i="1"/>
  <c r="NR4" i="1"/>
  <c r="NO4" i="1"/>
  <c r="NQ4" i="1"/>
  <c r="NQ5" i="1" s="1"/>
  <c r="NQ6" i="1" s="1"/>
  <c r="NQ7" i="1" s="1"/>
  <c r="NM4" i="1"/>
  <c r="NK4" i="1"/>
  <c r="ND12" i="1"/>
  <c r="NE12" i="1" s="1"/>
  <c r="NF12" i="1" s="1"/>
  <c r="NC12" i="1"/>
  <c r="NA12" i="1"/>
  <c r="MY12" i="1"/>
  <c r="MW12" i="1"/>
  <c r="ND11" i="1"/>
  <c r="NE11" i="1" s="1"/>
  <c r="NF11" i="1" s="1"/>
  <c r="NC11" i="1"/>
  <c r="NA11" i="1"/>
  <c r="MY11" i="1"/>
  <c r="MW11" i="1"/>
  <c r="ND10" i="1"/>
  <c r="NE10" i="1" s="1"/>
  <c r="NF10" i="1" s="1"/>
  <c r="NC10" i="1"/>
  <c r="NA10" i="1"/>
  <c r="MY10" i="1"/>
  <c r="MW10" i="1"/>
  <c r="ND9" i="1"/>
  <c r="NE9" i="1" s="1"/>
  <c r="NF9" i="1" s="1"/>
  <c r="NC9" i="1"/>
  <c r="NA9" i="1"/>
  <c r="MY9" i="1"/>
  <c r="MW9" i="1"/>
  <c r="ND8" i="1"/>
  <c r="NE8" i="1" s="1"/>
  <c r="NF8" i="1" s="1"/>
  <c r="NC8" i="1"/>
  <c r="NA8" i="1"/>
  <c r="MY8" i="1"/>
  <c r="MW8" i="1"/>
  <c r="NA7" i="1"/>
  <c r="MY7" i="1"/>
  <c r="MW7" i="1"/>
  <c r="NA6" i="1"/>
  <c r="MY6" i="1"/>
  <c r="MW6" i="1"/>
  <c r="NA5" i="1"/>
  <c r="MY5" i="1"/>
  <c r="MW5" i="1"/>
  <c r="ND4" i="1"/>
  <c r="NA4" i="1"/>
  <c r="NC4" i="1"/>
  <c r="NC5" i="1" s="1"/>
  <c r="NC6" i="1" s="1"/>
  <c r="NC7" i="1" s="1"/>
  <c r="MY4" i="1"/>
  <c r="MW4" i="1"/>
  <c r="MP12" i="1"/>
  <c r="MQ12" i="1"/>
  <c r="MR12" i="1" s="1"/>
  <c r="MO12" i="1"/>
  <c r="MM12" i="1"/>
  <c r="MK12" i="1"/>
  <c r="MI12" i="1"/>
  <c r="MP11" i="1"/>
  <c r="MQ11" i="1" s="1"/>
  <c r="MR11" i="1" s="1"/>
  <c r="MO11" i="1"/>
  <c r="MM11" i="1"/>
  <c r="MK11" i="1"/>
  <c r="MI11" i="1"/>
  <c r="MP10" i="1"/>
  <c r="MQ10" i="1"/>
  <c r="MR10" i="1" s="1"/>
  <c r="MO10" i="1"/>
  <c r="MM10" i="1"/>
  <c r="MK10" i="1"/>
  <c r="MI10" i="1"/>
  <c r="MP9" i="1"/>
  <c r="MQ9" i="1" s="1"/>
  <c r="MR9" i="1" s="1"/>
  <c r="MO9" i="1"/>
  <c r="MM9" i="1"/>
  <c r="MK9" i="1"/>
  <c r="MI9" i="1"/>
  <c r="MP8" i="1"/>
  <c r="MQ8" i="1" s="1"/>
  <c r="MR8" i="1" s="1"/>
  <c r="MO8" i="1"/>
  <c r="MM8" i="1"/>
  <c r="MK8" i="1"/>
  <c r="MI8" i="1"/>
  <c r="MM7" i="1"/>
  <c r="MK7" i="1"/>
  <c r="MI7" i="1"/>
  <c r="MM6" i="1"/>
  <c r="MK6" i="1"/>
  <c r="MI6" i="1"/>
  <c r="MP5" i="1"/>
  <c r="MM5" i="1"/>
  <c r="MO5" i="1"/>
  <c r="MO6" i="1" s="1"/>
  <c r="MO7" i="1" s="1"/>
  <c r="MK5" i="1"/>
  <c r="MI5" i="1"/>
  <c r="MM4" i="1"/>
  <c r="MQ4" i="1" s="1"/>
  <c r="MK4" i="1"/>
  <c r="MI4" i="1"/>
  <c r="MB12" i="1"/>
  <c r="MC12" i="1" s="1"/>
  <c r="MD12" i="1" s="1"/>
  <c r="MA12" i="1"/>
  <c r="LY12" i="1"/>
  <c r="LW12" i="1"/>
  <c r="LU12" i="1"/>
  <c r="MB11" i="1"/>
  <c r="MC11" i="1" s="1"/>
  <c r="MD11" i="1" s="1"/>
  <c r="MA11" i="1"/>
  <c r="LY11" i="1"/>
  <c r="LW11" i="1"/>
  <c r="LU11" i="1"/>
  <c r="MB10" i="1"/>
  <c r="MC10" i="1" s="1"/>
  <c r="MD10" i="1" s="1"/>
  <c r="MA10" i="1"/>
  <c r="LY10" i="1"/>
  <c r="LW10" i="1"/>
  <c r="LU10" i="1"/>
  <c r="MB9" i="1"/>
  <c r="MC9" i="1" s="1"/>
  <c r="MD9" i="1" s="1"/>
  <c r="MA9" i="1"/>
  <c r="LY9" i="1"/>
  <c r="LW9" i="1"/>
  <c r="LU9" i="1"/>
  <c r="MB8" i="1"/>
  <c r="MC8" i="1" s="1"/>
  <c r="MD8" i="1" s="1"/>
  <c r="MA8" i="1"/>
  <c r="LY8" i="1"/>
  <c r="LW8" i="1"/>
  <c r="LU8" i="1"/>
  <c r="LY7" i="1"/>
  <c r="LW7" i="1"/>
  <c r="LU7" i="1"/>
  <c r="LY6" i="1"/>
  <c r="LW6" i="1"/>
  <c r="LU6" i="1"/>
  <c r="LY5" i="1"/>
  <c r="LW5" i="1"/>
  <c r="LU5" i="1"/>
  <c r="MB4" i="1"/>
  <c r="LY4" i="1"/>
  <c r="MA4" i="1"/>
  <c r="MA5" i="1" s="1"/>
  <c r="MA6" i="1" s="1"/>
  <c r="MA7" i="1" s="1"/>
  <c r="LW4" i="1"/>
  <c r="LU4" i="1"/>
  <c r="GQ12" i="1"/>
  <c r="GR12" i="1"/>
  <c r="GS12" i="1" s="1"/>
  <c r="GP12" i="1"/>
  <c r="GN12" i="1"/>
  <c r="GL12" i="1"/>
  <c r="GJ12" i="1"/>
  <c r="GQ11" i="1"/>
  <c r="GR11" i="1" s="1"/>
  <c r="GS11" i="1" s="1"/>
  <c r="GP11" i="1"/>
  <c r="GN11" i="1"/>
  <c r="GL11" i="1"/>
  <c r="GJ11" i="1"/>
  <c r="GQ10" i="1"/>
  <c r="GR10" i="1" s="1"/>
  <c r="GS10" i="1" s="1"/>
  <c r="GP10" i="1"/>
  <c r="GN10" i="1"/>
  <c r="GL10" i="1"/>
  <c r="GJ10" i="1"/>
  <c r="GQ9" i="1"/>
  <c r="GR9" i="1" s="1"/>
  <c r="GS9" i="1" s="1"/>
  <c r="GP9" i="1"/>
  <c r="GN9" i="1"/>
  <c r="GL9" i="1"/>
  <c r="GJ9" i="1"/>
  <c r="GQ8" i="1"/>
  <c r="GR8" i="1" s="1"/>
  <c r="GS8" i="1" s="1"/>
  <c r="GP8" i="1"/>
  <c r="GN8" i="1"/>
  <c r="GL8" i="1"/>
  <c r="GJ8" i="1"/>
  <c r="GN7" i="1"/>
  <c r="GL7" i="1"/>
  <c r="GJ7" i="1"/>
  <c r="GN6" i="1"/>
  <c r="GL6" i="1"/>
  <c r="GJ6" i="1"/>
  <c r="GN5" i="1"/>
  <c r="GL5" i="1"/>
  <c r="GJ5" i="1"/>
  <c r="GQ4" i="1"/>
  <c r="GQ5" i="1" s="1"/>
  <c r="GQ6" i="1" s="1"/>
  <c r="GN4" i="1"/>
  <c r="GP4" i="1"/>
  <c r="GP5" i="1" s="1"/>
  <c r="GP6" i="1" s="1"/>
  <c r="GP7" i="1" s="1"/>
  <c r="GL4" i="1"/>
  <c r="GJ4" i="1"/>
  <c r="GC12" i="1"/>
  <c r="GD12" i="1" s="1"/>
  <c r="GE12" i="1" s="1"/>
  <c r="GB12" i="1"/>
  <c r="FZ12" i="1"/>
  <c r="FX12" i="1"/>
  <c r="FV12" i="1"/>
  <c r="GC11" i="1"/>
  <c r="GD11" i="1" s="1"/>
  <c r="GE11" i="1" s="1"/>
  <c r="GB11" i="1"/>
  <c r="FZ11" i="1"/>
  <c r="FX11" i="1"/>
  <c r="FV11" i="1"/>
  <c r="GC10" i="1"/>
  <c r="GD10" i="1" s="1"/>
  <c r="GE10" i="1" s="1"/>
  <c r="GB10" i="1"/>
  <c r="FZ10" i="1"/>
  <c r="FX10" i="1"/>
  <c r="FV10" i="1"/>
  <c r="GC9" i="1"/>
  <c r="GD9" i="1" s="1"/>
  <c r="GE9" i="1" s="1"/>
  <c r="GB9" i="1"/>
  <c r="FZ9" i="1"/>
  <c r="FX9" i="1"/>
  <c r="FV9" i="1"/>
  <c r="GC8" i="1"/>
  <c r="GD8" i="1" s="1"/>
  <c r="GE8" i="1"/>
  <c r="GB8" i="1"/>
  <c r="FZ8" i="1"/>
  <c r="FX8" i="1"/>
  <c r="FV8" i="1"/>
  <c r="FZ7" i="1"/>
  <c r="FX7" i="1"/>
  <c r="FV7" i="1"/>
  <c r="FZ6" i="1"/>
  <c r="FX6" i="1"/>
  <c r="FV6" i="1"/>
  <c r="FZ5" i="1"/>
  <c r="FX5" i="1"/>
  <c r="FV5" i="1"/>
  <c r="GC4" i="1"/>
  <c r="FZ4" i="1"/>
  <c r="GB4" i="1"/>
  <c r="GB5" i="1" s="1"/>
  <c r="GB6" i="1" s="1"/>
  <c r="GB7" i="1" s="1"/>
  <c r="FX4" i="1"/>
  <c r="FV4" i="1"/>
  <c r="FO12" i="1"/>
  <c r="FP12" i="1"/>
  <c r="FQ12" i="1" s="1"/>
  <c r="FN12" i="1"/>
  <c r="FL12" i="1"/>
  <c r="FJ12" i="1"/>
  <c r="FH12" i="1"/>
  <c r="FH59" i="1" s="1"/>
  <c r="FO11" i="1"/>
  <c r="FP11" i="1" s="1"/>
  <c r="FQ11" i="1" s="1"/>
  <c r="FN11" i="1"/>
  <c r="FL11" i="1"/>
  <c r="FJ11" i="1"/>
  <c r="FH11" i="1"/>
  <c r="FO10" i="1"/>
  <c r="FP10" i="1" s="1"/>
  <c r="FQ10" i="1" s="1"/>
  <c r="FN10" i="1"/>
  <c r="FL10" i="1"/>
  <c r="FJ10" i="1"/>
  <c r="FH10" i="1"/>
  <c r="FO9" i="1"/>
  <c r="FP9" i="1" s="1"/>
  <c r="FQ9" i="1" s="1"/>
  <c r="FN9" i="1"/>
  <c r="FL9" i="1"/>
  <c r="FJ9" i="1"/>
  <c r="FH9" i="1"/>
  <c r="FO8" i="1"/>
  <c r="FP8" i="1" s="1"/>
  <c r="FQ8" i="1" s="1"/>
  <c r="FN8" i="1"/>
  <c r="FL8" i="1"/>
  <c r="FJ8" i="1"/>
  <c r="FH8" i="1"/>
  <c r="FL7" i="1"/>
  <c r="FJ7" i="1"/>
  <c r="FH7" i="1"/>
  <c r="FL6" i="1"/>
  <c r="FJ6" i="1"/>
  <c r="FJ4" i="1"/>
  <c r="FJ5" i="1"/>
  <c r="FH6" i="1"/>
  <c r="FL5" i="1"/>
  <c r="FH5" i="1"/>
  <c r="FO4" i="1"/>
  <c r="FL4" i="1"/>
  <c r="FN4" i="1"/>
  <c r="FN5" i="1" s="1"/>
  <c r="FN6" i="1" s="1"/>
  <c r="FN7" i="1" s="1"/>
  <c r="FH4" i="1"/>
  <c r="FA12" i="1"/>
  <c r="FB12" i="1" s="1"/>
  <c r="FC12" i="1" s="1"/>
  <c r="EZ12" i="1"/>
  <c r="EX12" i="1"/>
  <c r="EV12" i="1"/>
  <c r="ET12" i="1"/>
  <c r="FA11" i="1"/>
  <c r="FB11" i="1" s="1"/>
  <c r="FC11" i="1" s="1"/>
  <c r="EZ11" i="1"/>
  <c r="EX11" i="1"/>
  <c r="EV11" i="1"/>
  <c r="ET11" i="1"/>
  <c r="FA10" i="1"/>
  <c r="FB10" i="1"/>
  <c r="FC10" i="1" s="1"/>
  <c r="EZ10" i="1"/>
  <c r="EX10" i="1"/>
  <c r="EV10" i="1"/>
  <c r="ET10" i="1"/>
  <c r="FA9" i="1"/>
  <c r="FB9" i="1" s="1"/>
  <c r="FC9" i="1" s="1"/>
  <c r="EZ9" i="1"/>
  <c r="EX9" i="1"/>
  <c r="EV9" i="1"/>
  <c r="ET9" i="1"/>
  <c r="FA8" i="1"/>
  <c r="FB8" i="1" s="1"/>
  <c r="FC8" i="1" s="1"/>
  <c r="EZ8" i="1"/>
  <c r="EX8" i="1"/>
  <c r="EV8" i="1"/>
  <c r="ET8" i="1"/>
  <c r="ET59" i="1" s="1"/>
  <c r="EX7" i="1"/>
  <c r="ET7" i="1"/>
  <c r="EV7" i="1"/>
  <c r="EX6" i="1"/>
  <c r="EV6" i="1"/>
  <c r="ET6" i="1"/>
  <c r="EX5" i="1"/>
  <c r="ET5" i="1"/>
  <c r="EV5" i="1"/>
  <c r="FA4" i="1"/>
  <c r="FA5" i="1" s="1"/>
  <c r="EX4" i="1"/>
  <c r="EZ4" i="1"/>
  <c r="EZ5" i="1" s="1"/>
  <c r="EZ6" i="1" s="1"/>
  <c r="EZ7" i="1" s="1"/>
  <c r="EV4" i="1"/>
  <c r="ET4" i="1"/>
  <c r="EM12" i="1"/>
  <c r="EN12" i="1" s="1"/>
  <c r="EO12" i="1" s="1"/>
  <c r="EL12" i="1"/>
  <c r="EJ12" i="1"/>
  <c r="EH12" i="1"/>
  <c r="EF12" i="1"/>
  <c r="EM11" i="1"/>
  <c r="EN11" i="1"/>
  <c r="EO11" i="1" s="1"/>
  <c r="EL11" i="1"/>
  <c r="EJ11" i="1"/>
  <c r="EH11" i="1"/>
  <c r="EF11" i="1"/>
  <c r="EM10" i="1"/>
  <c r="EN10" i="1" s="1"/>
  <c r="EO10" i="1"/>
  <c r="EL10" i="1"/>
  <c r="EJ10" i="1"/>
  <c r="EH10" i="1"/>
  <c r="EF10" i="1"/>
  <c r="EM9" i="1"/>
  <c r="EN9" i="1"/>
  <c r="EO9" i="1"/>
  <c r="EL9" i="1"/>
  <c r="EJ9" i="1"/>
  <c r="EH9" i="1"/>
  <c r="EF9" i="1"/>
  <c r="EM8" i="1"/>
  <c r="EN8" i="1"/>
  <c r="EO8" i="1" s="1"/>
  <c r="EL8" i="1"/>
  <c r="EJ8" i="1"/>
  <c r="EH8" i="1"/>
  <c r="EF8" i="1"/>
  <c r="EJ7" i="1"/>
  <c r="EF7" i="1"/>
  <c r="G7" i="1" s="1"/>
  <c r="EH7" i="1"/>
  <c r="EJ6" i="1"/>
  <c r="EH6" i="1"/>
  <c r="EH4" i="1"/>
  <c r="EH5" i="1"/>
  <c r="EF6" i="1"/>
  <c r="EJ5" i="1"/>
  <c r="EF5" i="1"/>
  <c r="G5" i="1" s="1"/>
  <c r="EM4" i="1"/>
  <c r="EM5" i="1" s="1"/>
  <c r="EM6" i="1" s="1"/>
  <c r="EM7" i="1" s="1"/>
  <c r="EJ4" i="1"/>
  <c r="EN4" i="1" s="1"/>
  <c r="EL4" i="1"/>
  <c r="EL5" i="1" s="1"/>
  <c r="EL6" i="1" s="1"/>
  <c r="EL7" i="1" s="1"/>
  <c r="EF4" i="1"/>
  <c r="G4" i="1" s="1"/>
  <c r="DY12" i="1"/>
  <c r="DZ12" i="1" s="1"/>
  <c r="EA12" i="1" s="1"/>
  <c r="DX12" i="1"/>
  <c r="DV12" i="1"/>
  <c r="DT12" i="1"/>
  <c r="DR12" i="1"/>
  <c r="DY11" i="1"/>
  <c r="DZ11" i="1" s="1"/>
  <c r="EA11" i="1" s="1"/>
  <c r="DX11" i="1"/>
  <c r="DV11" i="1"/>
  <c r="DT11" i="1"/>
  <c r="DR11" i="1"/>
  <c r="DY10" i="1"/>
  <c r="DZ10" i="1" s="1"/>
  <c r="EA10" i="1" s="1"/>
  <c r="DX10" i="1"/>
  <c r="DV10" i="1"/>
  <c r="DT10" i="1"/>
  <c r="DR10" i="1"/>
  <c r="DY9" i="1"/>
  <c r="DZ9" i="1" s="1"/>
  <c r="EA9" i="1" s="1"/>
  <c r="DX9" i="1"/>
  <c r="DV9" i="1"/>
  <c r="DT9" i="1"/>
  <c r="DR9" i="1"/>
  <c r="DY8" i="1"/>
  <c r="DZ8" i="1" s="1"/>
  <c r="EA8" i="1" s="1"/>
  <c r="DX8" i="1"/>
  <c r="DV8" i="1"/>
  <c r="DT8" i="1"/>
  <c r="DR8" i="1"/>
  <c r="DV7" i="1"/>
  <c r="DR7" i="1"/>
  <c r="DT7" i="1"/>
  <c r="DV6" i="1"/>
  <c r="DX6" i="1"/>
  <c r="DX7" i="1" s="1"/>
  <c r="DT6" i="1"/>
  <c r="DR6" i="1"/>
  <c r="DV5" i="1"/>
  <c r="DR5" i="1"/>
  <c r="DT5" i="1"/>
  <c r="DY4" i="1"/>
  <c r="DY5" i="1" s="1"/>
  <c r="DV4" i="1"/>
  <c r="DX4" i="1"/>
  <c r="DX5" i="1" s="1"/>
  <c r="DT4" i="1"/>
  <c r="DR4" i="1"/>
  <c r="DK12" i="1"/>
  <c r="DL12" i="1" s="1"/>
  <c r="DM12" i="1" s="1"/>
  <c r="DJ12" i="1"/>
  <c r="DH12" i="1"/>
  <c r="DF12" i="1"/>
  <c r="DD12" i="1"/>
  <c r="DK11" i="1"/>
  <c r="DL11" i="1" s="1"/>
  <c r="DM11" i="1" s="1"/>
  <c r="DJ11" i="1"/>
  <c r="DH11" i="1"/>
  <c r="DF11" i="1"/>
  <c r="DD11" i="1"/>
  <c r="DK10" i="1"/>
  <c r="DL10" i="1" s="1"/>
  <c r="DM10" i="1" s="1"/>
  <c r="DJ10" i="1"/>
  <c r="DH10" i="1"/>
  <c r="DF10" i="1"/>
  <c r="DD10" i="1"/>
  <c r="DK9" i="1"/>
  <c r="DL9" i="1" s="1"/>
  <c r="DM9" i="1" s="1"/>
  <c r="DJ9" i="1"/>
  <c r="DH9" i="1"/>
  <c r="DF9" i="1"/>
  <c r="DD9" i="1"/>
  <c r="DK8" i="1"/>
  <c r="DL8" i="1" s="1"/>
  <c r="DM8" i="1" s="1"/>
  <c r="DJ8" i="1"/>
  <c r="DH8" i="1"/>
  <c r="DF8" i="1"/>
  <c r="DD8" i="1"/>
  <c r="DH7" i="1"/>
  <c r="DD7" i="1"/>
  <c r="DF7" i="1"/>
  <c r="DH6" i="1"/>
  <c r="DF6" i="1"/>
  <c r="DD6" i="1"/>
  <c r="DK5" i="1"/>
  <c r="DH5" i="1"/>
  <c r="DD5" i="1"/>
  <c r="DF5" i="1"/>
  <c r="DK4" i="1"/>
  <c r="DH4" i="1"/>
  <c r="DL4" i="1"/>
  <c r="DJ4" i="1"/>
  <c r="DJ5" i="1" s="1"/>
  <c r="DJ6" i="1" s="1"/>
  <c r="DJ7" i="1" s="1"/>
  <c r="DF4" i="1"/>
  <c r="DD4" i="1"/>
  <c r="BG12" i="1"/>
  <c r="BH12" i="1"/>
  <c r="BI12" i="1" s="1"/>
  <c r="BF12" i="1"/>
  <c r="BD12" i="1"/>
  <c r="BB12" i="1"/>
  <c r="AZ12" i="1"/>
  <c r="BG11" i="1"/>
  <c r="BH11" i="1" s="1"/>
  <c r="BI11" i="1"/>
  <c r="BF11" i="1"/>
  <c r="BD11" i="1"/>
  <c r="BB11" i="1"/>
  <c r="AZ11" i="1"/>
  <c r="BG10" i="1"/>
  <c r="BH10" i="1" s="1"/>
  <c r="BI10" i="1" s="1"/>
  <c r="BF10" i="1"/>
  <c r="BD10" i="1"/>
  <c r="BB10" i="1"/>
  <c r="AZ10" i="1"/>
  <c r="BG9" i="1"/>
  <c r="BH9" i="1"/>
  <c r="BI9" i="1" s="1"/>
  <c r="BF9" i="1"/>
  <c r="BD9" i="1"/>
  <c r="BB9" i="1"/>
  <c r="AZ9" i="1"/>
  <c r="BG8" i="1"/>
  <c r="BH8" i="1" s="1"/>
  <c r="BI8" i="1" s="1"/>
  <c r="BF8" i="1"/>
  <c r="BD8" i="1"/>
  <c r="BB8" i="1"/>
  <c r="AZ8" i="1"/>
  <c r="BD7" i="1"/>
  <c r="AZ7" i="1"/>
  <c r="BB7" i="1"/>
  <c r="BD6" i="1"/>
  <c r="BB6" i="1"/>
  <c r="AZ6" i="1"/>
  <c r="BD5" i="1"/>
  <c r="AZ5" i="1"/>
  <c r="BB5" i="1"/>
  <c r="BG4" i="1"/>
  <c r="BD4" i="1"/>
  <c r="BF4" i="1"/>
  <c r="BF5" i="1" s="1"/>
  <c r="BF6" i="1" s="1"/>
  <c r="BF7" i="1" s="1"/>
  <c r="BB4" i="1"/>
  <c r="AZ4" i="1"/>
  <c r="AS12" i="1"/>
  <c r="AT12" i="1"/>
  <c r="AU12" i="1" s="1"/>
  <c r="AR12" i="1"/>
  <c r="AP12" i="1"/>
  <c r="AN12" i="1"/>
  <c r="AL12" i="1"/>
  <c r="AS11" i="1"/>
  <c r="AT11" i="1" s="1"/>
  <c r="AU11" i="1" s="1"/>
  <c r="AR11" i="1"/>
  <c r="AP11" i="1"/>
  <c r="AN11" i="1"/>
  <c r="AL11" i="1"/>
  <c r="AS10" i="1"/>
  <c r="AT10" i="1"/>
  <c r="AU10" i="1" s="1"/>
  <c r="AR10" i="1"/>
  <c r="AP10" i="1"/>
  <c r="AN10" i="1"/>
  <c r="AL10" i="1"/>
  <c r="AS9" i="1"/>
  <c r="AT9" i="1" s="1"/>
  <c r="AU9" i="1" s="1"/>
  <c r="AR9" i="1"/>
  <c r="AP9" i="1"/>
  <c r="AN9" i="1"/>
  <c r="AL9" i="1"/>
  <c r="AS8" i="1"/>
  <c r="AT8" i="1" s="1"/>
  <c r="AU8" i="1" s="1"/>
  <c r="AR8" i="1"/>
  <c r="AP8" i="1"/>
  <c r="AN8" i="1"/>
  <c r="AL8" i="1"/>
  <c r="AP7" i="1"/>
  <c r="AL7" i="1"/>
  <c r="AN7" i="1"/>
  <c r="AP6" i="1"/>
  <c r="AN6" i="1"/>
  <c r="AL6" i="1"/>
  <c r="AP5" i="1"/>
  <c r="AL5" i="1"/>
  <c r="AN5" i="1"/>
  <c r="AS4" i="1"/>
  <c r="AS5" i="1" s="1"/>
  <c r="AP4" i="1"/>
  <c r="AR4" i="1"/>
  <c r="AR5" i="1" s="1"/>
  <c r="AR6" i="1" s="1"/>
  <c r="AR7" i="1" s="1"/>
  <c r="AN4" i="1"/>
  <c r="AL4" i="1"/>
  <c r="AE12" i="1"/>
  <c r="AF12" i="1" s="1"/>
  <c r="AG12" i="1" s="1"/>
  <c r="AD12" i="1"/>
  <c r="AB12" i="1"/>
  <c r="Z12" i="1"/>
  <c r="X12" i="1"/>
  <c r="AE11" i="1"/>
  <c r="AF11" i="1" s="1"/>
  <c r="AG11" i="1" s="1"/>
  <c r="AD11" i="1"/>
  <c r="AB11" i="1"/>
  <c r="Z11" i="1"/>
  <c r="X11" i="1"/>
  <c r="AE10" i="1"/>
  <c r="AF10" i="1" s="1"/>
  <c r="AG10" i="1" s="1"/>
  <c r="AD10" i="1"/>
  <c r="AB10" i="1"/>
  <c r="Z10" i="1"/>
  <c r="X10" i="1"/>
  <c r="AE9" i="1"/>
  <c r="AF9" i="1" s="1"/>
  <c r="AG9" i="1" s="1"/>
  <c r="AD9" i="1"/>
  <c r="AB9" i="1"/>
  <c r="Z9" i="1"/>
  <c r="X9" i="1"/>
  <c r="AE8" i="1"/>
  <c r="AF8" i="1" s="1"/>
  <c r="AG8" i="1" s="1"/>
  <c r="AD8" i="1"/>
  <c r="AB8" i="1"/>
  <c r="Z8" i="1"/>
  <c r="X8" i="1"/>
  <c r="AB7" i="1"/>
  <c r="X7" i="1"/>
  <c r="Z7" i="1"/>
  <c r="AB6" i="1"/>
  <c r="AD6" i="1"/>
  <c r="AD7" i="1" s="1"/>
  <c r="Z6" i="1"/>
  <c r="X6" i="1"/>
  <c r="AE5" i="1"/>
  <c r="AE6" i="1" s="1"/>
  <c r="AB5" i="1"/>
  <c r="X5" i="1"/>
  <c r="AD5" i="1"/>
  <c r="Z5" i="1"/>
  <c r="AB4" i="1"/>
  <c r="AF4" i="1" s="1"/>
  <c r="Z4" i="1"/>
  <c r="X4" i="1"/>
  <c r="N7" i="1"/>
  <c r="J7" i="1"/>
  <c r="P8" i="1"/>
  <c r="Q8" i="1"/>
  <c r="R8" i="1" s="1"/>
  <c r="S8" i="1" s="1"/>
  <c r="P9" i="1"/>
  <c r="Q9" i="1"/>
  <c r="R9" i="1" s="1"/>
  <c r="S9" i="1" s="1"/>
  <c r="B70" i="1"/>
  <c r="JX68" i="1"/>
  <c r="JW68" i="1"/>
  <c r="JJ68" i="1"/>
  <c r="JI68" i="1"/>
  <c r="IV68" i="1"/>
  <c r="IU68" i="1"/>
  <c r="IH68" i="1"/>
  <c r="IG68" i="1"/>
  <c r="HT68" i="1"/>
  <c r="HS68" i="1"/>
  <c r="HF68" i="1"/>
  <c r="HE68" i="1"/>
  <c r="CW68" i="1"/>
  <c r="CV68" i="1"/>
  <c r="CI68" i="1"/>
  <c r="CH68" i="1"/>
  <c r="BU68" i="1"/>
  <c r="BT68" i="1"/>
  <c r="KZ68" i="1"/>
  <c r="KY68" i="1"/>
  <c r="KL68" i="1"/>
  <c r="KK68" i="1"/>
  <c r="JX67" i="1"/>
  <c r="JW67" i="1"/>
  <c r="JJ67" i="1"/>
  <c r="JI67" i="1"/>
  <c r="IV67" i="1"/>
  <c r="IU67" i="1"/>
  <c r="IH67" i="1"/>
  <c r="IG67" i="1"/>
  <c r="HT67" i="1"/>
  <c r="HS67" i="1"/>
  <c r="HF67" i="1"/>
  <c r="HE67" i="1"/>
  <c r="CW67" i="1"/>
  <c r="CV67" i="1"/>
  <c r="CI67" i="1"/>
  <c r="CH67" i="1"/>
  <c r="BU67" i="1"/>
  <c r="BT67" i="1"/>
  <c r="KZ67" i="1"/>
  <c r="KY67" i="1"/>
  <c r="KL67" i="1"/>
  <c r="KK67" i="1"/>
  <c r="JX66" i="1"/>
  <c r="JW66" i="1"/>
  <c r="JJ66" i="1"/>
  <c r="JI66" i="1"/>
  <c r="IV66" i="1"/>
  <c r="IU66" i="1"/>
  <c r="IH66" i="1"/>
  <c r="IG66" i="1"/>
  <c r="HT66" i="1"/>
  <c r="HS66" i="1"/>
  <c r="HF66" i="1"/>
  <c r="HE66" i="1"/>
  <c r="CW66" i="1"/>
  <c r="CV66" i="1"/>
  <c r="CI66" i="1"/>
  <c r="CH66" i="1"/>
  <c r="BU66" i="1"/>
  <c r="BT66" i="1"/>
  <c r="KZ66" i="1"/>
  <c r="KY66" i="1"/>
  <c r="KL66" i="1"/>
  <c r="KK66" i="1"/>
  <c r="JX65" i="1"/>
  <c r="JW65" i="1"/>
  <c r="JJ65" i="1"/>
  <c r="JI65" i="1"/>
  <c r="IV65" i="1"/>
  <c r="IU65" i="1"/>
  <c r="IH65" i="1"/>
  <c r="IG65" i="1"/>
  <c r="HT65" i="1"/>
  <c r="HS65" i="1"/>
  <c r="HF65" i="1"/>
  <c r="HE65" i="1"/>
  <c r="CW65" i="1"/>
  <c r="CV65" i="1"/>
  <c r="CI65" i="1"/>
  <c r="CH65" i="1"/>
  <c r="BU65" i="1"/>
  <c r="BT65" i="1"/>
  <c r="KZ65" i="1"/>
  <c r="KY65" i="1"/>
  <c r="KL65" i="1"/>
  <c r="KK65" i="1"/>
  <c r="GJ62" i="1"/>
  <c r="FV62" i="1"/>
  <c r="EF62" i="1"/>
  <c r="JZ58" i="1"/>
  <c r="JY58" i="1"/>
  <c r="JW58" i="1"/>
  <c r="JQ58" i="1"/>
  <c r="JX58" i="1" s="1"/>
  <c r="JK58" i="1"/>
  <c r="JI58" i="1"/>
  <c r="JG58" i="1"/>
  <c r="JL58" i="1" s="1"/>
  <c r="JE58" i="1"/>
  <c r="JC58" i="1"/>
  <c r="JJ58" i="1" s="1"/>
  <c r="IW58" i="1"/>
  <c r="IU58" i="1"/>
  <c r="IS58" i="1"/>
  <c r="IX58" i="1"/>
  <c r="IQ58" i="1"/>
  <c r="IO58" i="1"/>
  <c r="IV58" i="1" s="1"/>
  <c r="II58" i="1"/>
  <c r="IG58" i="1"/>
  <c r="IE58" i="1"/>
  <c r="IJ58" i="1" s="1"/>
  <c r="IC58" i="1"/>
  <c r="IA58" i="1"/>
  <c r="IH58" i="1"/>
  <c r="HV58" i="1"/>
  <c r="HU58" i="1"/>
  <c r="HS58" i="1"/>
  <c r="HM58" i="1"/>
  <c r="HT58" i="1" s="1"/>
  <c r="HH58" i="1"/>
  <c r="HG58" i="1"/>
  <c r="HE58" i="1"/>
  <c r="GY58" i="1"/>
  <c r="HF58" i="1" s="1"/>
  <c r="CX58" i="1"/>
  <c r="CV58" i="1"/>
  <c r="CT58" i="1"/>
  <c r="CY58" i="1" s="1"/>
  <c r="CR58" i="1"/>
  <c r="CP58" i="1"/>
  <c r="CW58" i="1" s="1"/>
  <c r="CJ58" i="1"/>
  <c r="CH58" i="1"/>
  <c r="CF58" i="1"/>
  <c r="CK58" i="1" s="1"/>
  <c r="CD58" i="1"/>
  <c r="CB58" i="1"/>
  <c r="CI58" i="1" s="1"/>
  <c r="BV58" i="1"/>
  <c r="BT58" i="1"/>
  <c r="BR58" i="1"/>
  <c r="BW58" i="1" s="1"/>
  <c r="BP58" i="1"/>
  <c r="BN58" i="1"/>
  <c r="BU58" i="1" s="1"/>
  <c r="LA58" i="1"/>
  <c r="KY58" i="1"/>
  <c r="KW58" i="1"/>
  <c r="LB58" i="1" s="1"/>
  <c r="KU58" i="1"/>
  <c r="KS58" i="1"/>
  <c r="KZ58" i="1" s="1"/>
  <c r="KM58" i="1"/>
  <c r="KK58" i="1"/>
  <c r="KI58" i="1"/>
  <c r="KN58" i="1" s="1"/>
  <c r="KG58" i="1"/>
  <c r="KE58" i="1"/>
  <c r="KL58" i="1" s="1"/>
  <c r="JY57" i="1"/>
  <c r="JW57" i="1"/>
  <c r="JU57" i="1"/>
  <c r="JZ57" i="1" s="1"/>
  <c r="JS57" i="1"/>
  <c r="JQ57" i="1"/>
  <c r="JX57" i="1" s="1"/>
  <c r="JK57" i="1"/>
  <c r="JI57" i="1"/>
  <c r="JG57" i="1"/>
  <c r="JL57" i="1" s="1"/>
  <c r="JE57" i="1"/>
  <c r="JC57" i="1"/>
  <c r="JJ57" i="1" s="1"/>
  <c r="IW57" i="1"/>
  <c r="IU57" i="1"/>
  <c r="IS57" i="1"/>
  <c r="IX57" i="1" s="1"/>
  <c r="IQ57" i="1"/>
  <c r="IO57" i="1"/>
  <c r="IV57" i="1" s="1"/>
  <c r="II57" i="1"/>
  <c r="IG57" i="1"/>
  <c r="IE57" i="1"/>
  <c r="IJ57" i="1" s="1"/>
  <c r="IC57" i="1"/>
  <c r="IA57" i="1"/>
  <c r="IH57" i="1"/>
  <c r="HU57" i="1"/>
  <c r="HS57" i="1"/>
  <c r="HQ57" i="1"/>
  <c r="HV57" i="1" s="1"/>
  <c r="HO57" i="1"/>
  <c r="HM57" i="1"/>
  <c r="HT57" i="1" s="1"/>
  <c r="HG57" i="1"/>
  <c r="HF57" i="1"/>
  <c r="HE57" i="1"/>
  <c r="HC57" i="1"/>
  <c r="HH57" i="1" s="1"/>
  <c r="HA57" i="1"/>
  <c r="GY57" i="1"/>
  <c r="CX57" i="1"/>
  <c r="CV57" i="1"/>
  <c r="CT57" i="1"/>
  <c r="CY57" i="1" s="1"/>
  <c r="CR57" i="1"/>
  <c r="CP57" i="1"/>
  <c r="CW57" i="1" s="1"/>
  <c r="CJ57" i="1"/>
  <c r="CH57" i="1"/>
  <c r="CF57" i="1"/>
  <c r="CK57" i="1" s="1"/>
  <c r="CD57" i="1"/>
  <c r="CB57" i="1"/>
  <c r="CI57" i="1" s="1"/>
  <c r="BV57" i="1"/>
  <c r="BT57" i="1"/>
  <c r="BR57" i="1"/>
  <c r="BW57" i="1" s="1"/>
  <c r="BP57" i="1"/>
  <c r="BN57" i="1"/>
  <c r="BU57" i="1" s="1"/>
  <c r="LA57" i="1"/>
  <c r="KY57" i="1"/>
  <c r="KW57" i="1"/>
  <c r="LB57" i="1" s="1"/>
  <c r="KU57" i="1"/>
  <c r="KS57" i="1"/>
  <c r="KZ57" i="1" s="1"/>
  <c r="KM57" i="1"/>
  <c r="KK57" i="1"/>
  <c r="KI57" i="1"/>
  <c r="KN57" i="1" s="1"/>
  <c r="KG57" i="1"/>
  <c r="KE57" i="1"/>
  <c r="KL57" i="1" s="1"/>
  <c r="JY56" i="1"/>
  <c r="JW56" i="1"/>
  <c r="JU56" i="1"/>
  <c r="JZ56" i="1" s="1"/>
  <c r="JS56" i="1"/>
  <c r="JQ56" i="1"/>
  <c r="JX56" i="1" s="1"/>
  <c r="JK56" i="1"/>
  <c r="JI56" i="1"/>
  <c r="JG56" i="1"/>
  <c r="JL56" i="1" s="1"/>
  <c r="JE56" i="1"/>
  <c r="JC56" i="1"/>
  <c r="JJ56" i="1" s="1"/>
  <c r="IW56" i="1"/>
  <c r="IU56" i="1"/>
  <c r="IS56" i="1"/>
  <c r="IX56" i="1" s="1"/>
  <c r="IQ56" i="1"/>
  <c r="IO56" i="1"/>
  <c r="IV56" i="1" s="1"/>
  <c r="II56" i="1"/>
  <c r="IG56" i="1"/>
  <c r="IE56" i="1"/>
  <c r="IJ56" i="1" s="1"/>
  <c r="IC56" i="1"/>
  <c r="IA56" i="1"/>
  <c r="IH56" i="1" s="1"/>
  <c r="HU56" i="1"/>
  <c r="HS56" i="1"/>
  <c r="HQ56" i="1"/>
  <c r="HV56" i="1"/>
  <c r="HO56" i="1"/>
  <c r="HM56" i="1"/>
  <c r="HT56" i="1" s="1"/>
  <c r="HG56" i="1"/>
  <c r="HF56" i="1"/>
  <c r="HE56" i="1"/>
  <c r="HC56" i="1"/>
  <c r="HH56" i="1" s="1"/>
  <c r="HA56" i="1"/>
  <c r="GY56" i="1"/>
  <c r="CX56" i="1"/>
  <c r="CV56" i="1"/>
  <c r="CT56" i="1"/>
  <c r="CY56" i="1" s="1"/>
  <c r="CR56" i="1"/>
  <c r="CP56" i="1"/>
  <c r="CW56" i="1" s="1"/>
  <c r="CJ56" i="1"/>
  <c r="CH56" i="1"/>
  <c r="CF56" i="1"/>
  <c r="CK56" i="1" s="1"/>
  <c r="CD56" i="1"/>
  <c r="CB56" i="1"/>
  <c r="CI56" i="1" s="1"/>
  <c r="BV56" i="1"/>
  <c r="BT56" i="1"/>
  <c r="BR56" i="1"/>
  <c r="BW56" i="1" s="1"/>
  <c r="BP56" i="1"/>
  <c r="BN56" i="1"/>
  <c r="BU56" i="1" s="1"/>
  <c r="LA56" i="1"/>
  <c r="KY56" i="1"/>
  <c r="KW56" i="1"/>
  <c r="LB56" i="1" s="1"/>
  <c r="KU56" i="1"/>
  <c r="KS56" i="1"/>
  <c r="KZ56" i="1" s="1"/>
  <c r="KM56" i="1"/>
  <c r="KK56" i="1"/>
  <c r="KI56" i="1"/>
  <c r="KN56" i="1" s="1"/>
  <c r="KG56" i="1"/>
  <c r="KE56" i="1"/>
  <c r="KL56" i="1"/>
  <c r="NS55" i="1"/>
  <c r="NT55" i="1" s="1"/>
  <c r="NO55" i="1"/>
  <c r="NE55" i="1"/>
  <c r="NF55" i="1" s="1"/>
  <c r="NA55" i="1"/>
  <c r="MQ55" i="1"/>
  <c r="MR55" i="1" s="1"/>
  <c r="MM55" i="1"/>
  <c r="MC55" i="1"/>
  <c r="MD55" i="1" s="1"/>
  <c r="LY55" i="1"/>
  <c r="JY55" i="1"/>
  <c r="JW55" i="1"/>
  <c r="JU55" i="1"/>
  <c r="JZ55" i="1" s="1"/>
  <c r="JS55" i="1"/>
  <c r="JQ55" i="1"/>
  <c r="JX55" i="1" s="1"/>
  <c r="JO55" i="1"/>
  <c r="JK55" i="1"/>
  <c r="JI55" i="1"/>
  <c r="JG55" i="1"/>
  <c r="JL55" i="1" s="1"/>
  <c r="JE55" i="1"/>
  <c r="JC55" i="1"/>
  <c r="JJ55" i="1" s="1"/>
  <c r="JA55" i="1"/>
  <c r="IW55" i="1"/>
  <c r="IU55" i="1"/>
  <c r="IS55" i="1"/>
  <c r="IX55" i="1" s="1"/>
  <c r="IQ55" i="1"/>
  <c r="IO55" i="1"/>
  <c r="IV55" i="1" s="1"/>
  <c r="IM55" i="1"/>
  <c r="II55" i="1"/>
  <c r="IG55" i="1"/>
  <c r="IE55" i="1"/>
  <c r="IJ55" i="1" s="1"/>
  <c r="IC55" i="1"/>
  <c r="IA55" i="1"/>
  <c r="IH55" i="1" s="1"/>
  <c r="HY55" i="1"/>
  <c r="HV55" i="1"/>
  <c r="HU55" i="1"/>
  <c r="HS55" i="1"/>
  <c r="HQ55" i="1"/>
  <c r="HO55" i="1"/>
  <c r="HM55" i="1"/>
  <c r="HT55" i="1" s="1"/>
  <c r="HK55" i="1"/>
  <c r="HG55" i="1"/>
  <c r="HE55" i="1"/>
  <c r="HC55" i="1"/>
  <c r="HH55" i="1" s="1"/>
  <c r="HA55" i="1"/>
  <c r="GY55" i="1"/>
  <c r="HF55" i="1" s="1"/>
  <c r="GV55" i="1"/>
  <c r="GR55" i="1"/>
  <c r="GS55" i="1" s="1"/>
  <c r="GN55" i="1"/>
  <c r="GD55" i="1"/>
  <c r="GE55" i="1" s="1"/>
  <c r="FZ55" i="1"/>
  <c r="FP55" i="1"/>
  <c r="FQ55" i="1" s="1"/>
  <c r="FL55" i="1"/>
  <c r="FB55" i="1"/>
  <c r="FC55" i="1" s="1"/>
  <c r="EX55" i="1"/>
  <c r="EN55" i="1"/>
  <c r="EO55" i="1" s="1"/>
  <c r="EJ55" i="1"/>
  <c r="DZ55" i="1"/>
  <c r="EA55" i="1" s="1"/>
  <c r="DV55" i="1"/>
  <c r="DT55" i="1"/>
  <c r="DL55" i="1"/>
  <c r="DM55" i="1" s="1"/>
  <c r="DH55" i="1"/>
  <c r="CX55" i="1"/>
  <c r="CV55" i="1"/>
  <c r="CT55" i="1"/>
  <c r="CY55" i="1" s="1"/>
  <c r="CR55" i="1"/>
  <c r="CP55" i="1"/>
  <c r="CW55" i="1" s="1"/>
  <c r="CN55" i="1"/>
  <c r="CJ55" i="1"/>
  <c r="CH55" i="1"/>
  <c r="CF55" i="1"/>
  <c r="CK55" i="1" s="1"/>
  <c r="CD55" i="1"/>
  <c r="CB55" i="1"/>
  <c r="CI55" i="1" s="1"/>
  <c r="BZ55" i="1"/>
  <c r="BV55" i="1"/>
  <c r="BT55" i="1"/>
  <c r="BR55" i="1"/>
  <c r="BW55" i="1" s="1"/>
  <c r="BP55" i="1"/>
  <c r="BN55" i="1"/>
  <c r="BU55" i="1" s="1"/>
  <c r="BL55" i="1"/>
  <c r="LB55" i="1"/>
  <c r="LA55" i="1"/>
  <c r="KY55" i="1"/>
  <c r="KW55" i="1"/>
  <c r="KU55" i="1"/>
  <c r="KS55" i="1"/>
  <c r="KZ55" i="1" s="1"/>
  <c r="KQ55" i="1"/>
  <c r="KM55" i="1"/>
  <c r="KK55" i="1"/>
  <c r="KI55" i="1"/>
  <c r="KN55" i="1" s="1"/>
  <c r="KG55" i="1"/>
  <c r="KE55" i="1"/>
  <c r="KL55" i="1" s="1"/>
  <c r="KC55" i="1"/>
  <c r="BH55" i="1"/>
  <c r="BI55" i="1" s="1"/>
  <c r="BD55" i="1"/>
  <c r="BB55" i="1"/>
  <c r="AT55" i="1"/>
  <c r="AU55" i="1" s="1"/>
  <c r="AP55" i="1"/>
  <c r="AN55" i="1"/>
  <c r="AF55" i="1"/>
  <c r="AG55" i="1" s="1"/>
  <c r="AB55" i="1"/>
  <c r="R55" i="1"/>
  <c r="S55" i="1" s="1"/>
  <c r="N55" i="1"/>
  <c r="NS54" i="1"/>
  <c r="NT54" i="1" s="1"/>
  <c r="NO54" i="1"/>
  <c r="NK54" i="1"/>
  <c r="NK59" i="1" s="1"/>
  <c r="NE54" i="1"/>
  <c r="NF54" i="1" s="1"/>
  <c r="NA54" i="1"/>
  <c r="MW54" i="1"/>
  <c r="MR54" i="1"/>
  <c r="MQ54" i="1"/>
  <c r="MM54" i="1"/>
  <c r="MI54" i="1"/>
  <c r="MC54" i="1"/>
  <c r="MD54" i="1" s="1"/>
  <c r="LY54" i="1"/>
  <c r="LU54" i="1"/>
  <c r="LK54" i="1"/>
  <c r="JY54" i="1"/>
  <c r="JW54" i="1"/>
  <c r="JU54" i="1"/>
  <c r="JZ54" i="1" s="1"/>
  <c r="JS54" i="1"/>
  <c r="JQ54" i="1"/>
  <c r="JX54" i="1" s="1"/>
  <c r="JK54" i="1"/>
  <c r="JI54" i="1"/>
  <c r="JG54" i="1"/>
  <c r="JL54" i="1" s="1"/>
  <c r="JE54" i="1"/>
  <c r="JC54" i="1"/>
  <c r="JJ54" i="1" s="1"/>
  <c r="IW54" i="1"/>
  <c r="IU54" i="1"/>
  <c r="IS54" i="1"/>
  <c r="IQ54" i="1"/>
  <c r="IO54" i="1"/>
  <c r="IV54" i="1" s="1"/>
  <c r="II54" i="1"/>
  <c r="IG54" i="1"/>
  <c r="IE54" i="1"/>
  <c r="IJ54" i="1" s="1"/>
  <c r="IC54" i="1"/>
  <c r="IA54" i="1"/>
  <c r="IH54" i="1" s="1"/>
  <c r="HU54" i="1"/>
  <c r="HS54" i="1"/>
  <c r="HQ54" i="1"/>
  <c r="HV54" i="1" s="1"/>
  <c r="HO54" i="1"/>
  <c r="HM54" i="1"/>
  <c r="HG54" i="1"/>
  <c r="HF54" i="1"/>
  <c r="HE54" i="1"/>
  <c r="HC54" i="1"/>
  <c r="HH54" i="1" s="1"/>
  <c r="HA54" i="1"/>
  <c r="GY54" i="1"/>
  <c r="GS54" i="1"/>
  <c r="GR54" i="1"/>
  <c r="GN54" i="1"/>
  <c r="GJ54" i="1"/>
  <c r="GD54" i="1"/>
  <c r="GE54" i="1"/>
  <c r="FZ54" i="1"/>
  <c r="FV54" i="1"/>
  <c r="FQ54" i="1"/>
  <c r="FP54" i="1"/>
  <c r="FL54" i="1"/>
  <c r="FH54" i="1"/>
  <c r="FC54" i="1"/>
  <c r="FB54" i="1"/>
  <c r="EX54" i="1"/>
  <c r="ET54" i="1"/>
  <c r="EN54" i="1"/>
  <c r="EO54" i="1"/>
  <c r="EJ54" i="1"/>
  <c r="EF54" i="1"/>
  <c r="EA54" i="1"/>
  <c r="DZ54" i="1"/>
  <c r="DV54" i="1"/>
  <c r="DT54" i="1"/>
  <c r="DR54" i="1"/>
  <c r="DL54" i="1"/>
  <c r="DM54" i="1" s="1"/>
  <c r="DH54" i="1"/>
  <c r="DD54" i="1"/>
  <c r="CX54" i="1"/>
  <c r="CW54" i="1"/>
  <c r="CV54" i="1"/>
  <c r="CT54" i="1"/>
  <c r="CY54" i="1" s="1"/>
  <c r="CR54" i="1"/>
  <c r="CP54" i="1"/>
  <c r="CJ54" i="1"/>
  <c r="CH54" i="1"/>
  <c r="CF54" i="1"/>
  <c r="CK54" i="1" s="1"/>
  <c r="CD54" i="1"/>
  <c r="CB54" i="1"/>
  <c r="CI54" i="1" s="1"/>
  <c r="BV54" i="1"/>
  <c r="BT54" i="1"/>
  <c r="BR54" i="1"/>
  <c r="BW54" i="1" s="1"/>
  <c r="BP54" i="1"/>
  <c r="BN54" i="1"/>
  <c r="BU54" i="1"/>
  <c r="LA54" i="1"/>
  <c r="KY54" i="1"/>
  <c r="KW54" i="1"/>
  <c r="LB54" i="1" s="1"/>
  <c r="KU54" i="1"/>
  <c r="KS54" i="1"/>
  <c r="KZ54" i="1" s="1"/>
  <c r="KM54" i="1"/>
  <c r="KK54" i="1"/>
  <c r="KI54" i="1"/>
  <c r="KN54" i="1" s="1"/>
  <c r="KG54" i="1"/>
  <c r="KE54" i="1"/>
  <c r="KL54" i="1" s="1"/>
  <c r="BH54" i="1"/>
  <c r="BI54" i="1" s="1"/>
  <c r="BD54" i="1"/>
  <c r="BB54" i="1"/>
  <c r="AZ54" i="1"/>
  <c r="AT54" i="1"/>
  <c r="AU54" i="1" s="1"/>
  <c r="AP54" i="1"/>
  <c r="AN54" i="1"/>
  <c r="AL54" i="1"/>
  <c r="AF54" i="1"/>
  <c r="AG54" i="1" s="1"/>
  <c r="AB54" i="1"/>
  <c r="X54" i="1"/>
  <c r="R54" i="1"/>
  <c r="S54" i="1" s="1"/>
  <c r="N54" i="1"/>
  <c r="J54" i="1"/>
  <c r="NS53" i="1"/>
  <c r="NT53" i="1" s="1"/>
  <c r="NO53" i="1"/>
  <c r="NK53" i="1"/>
  <c r="NE53" i="1"/>
  <c r="NF53" i="1" s="1"/>
  <c r="NA53" i="1"/>
  <c r="MW53" i="1"/>
  <c r="MQ53" i="1"/>
  <c r="MR53" i="1" s="1"/>
  <c r="MM53" i="1"/>
  <c r="MI53" i="1"/>
  <c r="MC53" i="1"/>
  <c r="MD53" i="1" s="1"/>
  <c r="LY53" i="1"/>
  <c r="LU53" i="1"/>
  <c r="LK53" i="1"/>
  <c r="JY53" i="1"/>
  <c r="JW53" i="1"/>
  <c r="JU53" i="1"/>
  <c r="JZ53" i="1" s="1"/>
  <c r="JS53" i="1"/>
  <c r="JQ53" i="1"/>
  <c r="JX53" i="1" s="1"/>
  <c r="JK53" i="1"/>
  <c r="JI53" i="1"/>
  <c r="JG53" i="1"/>
  <c r="JE53" i="1"/>
  <c r="JC53" i="1"/>
  <c r="JJ53" i="1" s="1"/>
  <c r="IW53" i="1"/>
  <c r="IU53" i="1"/>
  <c r="IS53" i="1"/>
  <c r="IX53" i="1" s="1"/>
  <c r="IQ53" i="1"/>
  <c r="IO53" i="1"/>
  <c r="IV53" i="1" s="1"/>
  <c r="II53" i="1"/>
  <c r="IG53" i="1"/>
  <c r="IE53" i="1"/>
  <c r="IJ53" i="1" s="1"/>
  <c r="IC53" i="1"/>
  <c r="IA53" i="1"/>
  <c r="IH53" i="1" s="1"/>
  <c r="HU53" i="1"/>
  <c r="HS53" i="1"/>
  <c r="HQ53" i="1"/>
  <c r="HV53" i="1" s="1"/>
  <c r="HO53" i="1"/>
  <c r="HM53" i="1"/>
  <c r="HT53" i="1" s="1"/>
  <c r="HG53" i="1"/>
  <c r="HF53" i="1"/>
  <c r="HE53" i="1"/>
  <c r="HC53" i="1"/>
  <c r="HH53" i="1" s="1"/>
  <c r="HA53" i="1"/>
  <c r="GY53" i="1"/>
  <c r="GR53" i="1"/>
  <c r="GS53" i="1" s="1"/>
  <c r="GN53" i="1"/>
  <c r="GJ53" i="1"/>
  <c r="GE53" i="1"/>
  <c r="GD53" i="1"/>
  <c r="FZ53" i="1"/>
  <c r="FV53" i="1"/>
  <c r="FP53" i="1"/>
  <c r="FQ53" i="1" s="1"/>
  <c r="FL53" i="1"/>
  <c r="FH53" i="1"/>
  <c r="FB53" i="1"/>
  <c r="FC53" i="1" s="1"/>
  <c r="EX53" i="1"/>
  <c r="ET53" i="1"/>
  <c r="EN53" i="1"/>
  <c r="EO53" i="1" s="1"/>
  <c r="EJ53" i="1"/>
  <c r="EF53" i="1"/>
  <c r="DZ53" i="1"/>
  <c r="EA53" i="1" s="1"/>
  <c r="DV53" i="1"/>
  <c r="DT53" i="1"/>
  <c r="DR53" i="1"/>
  <c r="DL53" i="1"/>
  <c r="DM53" i="1" s="1"/>
  <c r="DH53" i="1"/>
  <c r="DD53" i="1"/>
  <c r="CX53" i="1"/>
  <c r="CV53" i="1"/>
  <c r="CT53" i="1"/>
  <c r="CY53" i="1" s="1"/>
  <c r="CR53" i="1"/>
  <c r="CP53" i="1"/>
  <c r="CW53" i="1" s="1"/>
  <c r="CJ53" i="1"/>
  <c r="CH53" i="1"/>
  <c r="CF53" i="1"/>
  <c r="CK53" i="1" s="1"/>
  <c r="CD53" i="1"/>
  <c r="CB53" i="1"/>
  <c r="CI53" i="1" s="1"/>
  <c r="BV53" i="1"/>
  <c r="BT53" i="1"/>
  <c r="BR53" i="1"/>
  <c r="BW53" i="1" s="1"/>
  <c r="BP53" i="1"/>
  <c r="BN53" i="1"/>
  <c r="BU53" i="1" s="1"/>
  <c r="LA53" i="1"/>
  <c r="KZ53" i="1"/>
  <c r="KY53" i="1"/>
  <c r="KW53" i="1"/>
  <c r="LB53" i="1" s="1"/>
  <c r="KU53" i="1"/>
  <c r="KS53" i="1"/>
  <c r="KM53" i="1"/>
  <c r="KK53" i="1"/>
  <c r="KI53" i="1"/>
  <c r="KN53" i="1" s="1"/>
  <c r="KG53" i="1"/>
  <c r="KE53" i="1"/>
  <c r="KL53" i="1" s="1"/>
  <c r="BH53" i="1"/>
  <c r="BI53" i="1" s="1"/>
  <c r="BD53" i="1"/>
  <c r="BB53" i="1"/>
  <c r="AZ53" i="1"/>
  <c r="AT53" i="1"/>
  <c r="AU53" i="1" s="1"/>
  <c r="AP53" i="1"/>
  <c r="AN53" i="1"/>
  <c r="AL53" i="1"/>
  <c r="AF53" i="1"/>
  <c r="AG53" i="1" s="1"/>
  <c r="AB53" i="1"/>
  <c r="X53" i="1"/>
  <c r="S53" i="1"/>
  <c r="R53" i="1"/>
  <c r="N53" i="1"/>
  <c r="J53" i="1"/>
  <c r="NS52" i="1"/>
  <c r="NT52" i="1" s="1"/>
  <c r="NO52" i="1"/>
  <c r="NK52" i="1"/>
  <c r="NE52" i="1"/>
  <c r="NF52" i="1" s="1"/>
  <c r="NA52" i="1"/>
  <c r="MW52" i="1"/>
  <c r="MQ52" i="1"/>
  <c r="MR52" i="1" s="1"/>
  <c r="MM52" i="1"/>
  <c r="MI52" i="1"/>
  <c r="MC52" i="1"/>
  <c r="MD52" i="1" s="1"/>
  <c r="LY52" i="1"/>
  <c r="LU52" i="1"/>
  <c r="LK52" i="1"/>
  <c r="JY52" i="1"/>
  <c r="JW52" i="1"/>
  <c r="JU52" i="1"/>
  <c r="JZ52" i="1" s="1"/>
  <c r="JS52" i="1"/>
  <c r="JQ52" i="1"/>
  <c r="JX52" i="1" s="1"/>
  <c r="JK52" i="1"/>
  <c r="JI52" i="1"/>
  <c r="JG52" i="1"/>
  <c r="JL52" i="1" s="1"/>
  <c r="JE52" i="1"/>
  <c r="JC52" i="1"/>
  <c r="JJ52" i="1" s="1"/>
  <c r="IW52" i="1"/>
  <c r="IU52" i="1"/>
  <c r="IS52" i="1"/>
  <c r="IX52" i="1" s="1"/>
  <c r="IQ52" i="1"/>
  <c r="IO52" i="1"/>
  <c r="IV52" i="1" s="1"/>
  <c r="II52" i="1"/>
  <c r="IG52" i="1"/>
  <c r="IE52" i="1"/>
  <c r="IJ52" i="1" s="1"/>
  <c r="IC52" i="1"/>
  <c r="IA52" i="1"/>
  <c r="IH52" i="1" s="1"/>
  <c r="HU52" i="1"/>
  <c r="HS52" i="1"/>
  <c r="HQ52" i="1"/>
  <c r="HV52" i="1" s="1"/>
  <c r="HO52" i="1"/>
  <c r="HM52" i="1"/>
  <c r="HT52" i="1" s="1"/>
  <c r="HG52" i="1"/>
  <c r="HF52" i="1"/>
  <c r="HE52" i="1"/>
  <c r="HC52" i="1"/>
  <c r="HH52" i="1" s="1"/>
  <c r="HA52" i="1"/>
  <c r="GY52" i="1"/>
  <c r="GR52" i="1"/>
  <c r="GS52" i="1" s="1"/>
  <c r="GN52" i="1"/>
  <c r="GJ52" i="1"/>
  <c r="GD52" i="1"/>
  <c r="GE52" i="1" s="1"/>
  <c r="FZ52" i="1"/>
  <c r="FV52" i="1"/>
  <c r="FP52" i="1"/>
  <c r="FQ52" i="1" s="1"/>
  <c r="FL52" i="1"/>
  <c r="FH52" i="1"/>
  <c r="FB52" i="1"/>
  <c r="FC52" i="1" s="1"/>
  <c r="EX52" i="1"/>
  <c r="ET52" i="1"/>
  <c r="EN52" i="1"/>
  <c r="EO52" i="1" s="1"/>
  <c r="EJ52" i="1"/>
  <c r="EF52" i="1"/>
  <c r="DZ52" i="1"/>
  <c r="EA52" i="1" s="1"/>
  <c r="DV52" i="1"/>
  <c r="DT52" i="1"/>
  <c r="DR52" i="1"/>
  <c r="DL52" i="1"/>
  <c r="DM52" i="1"/>
  <c r="DH52" i="1"/>
  <c r="DD52" i="1"/>
  <c r="CX52" i="1"/>
  <c r="CV52" i="1"/>
  <c r="CT52" i="1"/>
  <c r="CY52" i="1" s="1"/>
  <c r="CR52" i="1"/>
  <c r="CP52" i="1"/>
  <c r="CW52" i="1" s="1"/>
  <c r="CJ52" i="1"/>
  <c r="CH52" i="1"/>
  <c r="CF52" i="1"/>
  <c r="CK52" i="1" s="1"/>
  <c r="CD52" i="1"/>
  <c r="CB52" i="1"/>
  <c r="CI52" i="1" s="1"/>
  <c r="BW52" i="1"/>
  <c r="BV52" i="1"/>
  <c r="BT52" i="1"/>
  <c r="BR52" i="1"/>
  <c r="BP52" i="1"/>
  <c r="BN52" i="1"/>
  <c r="BU52" i="1" s="1"/>
  <c r="LA52" i="1"/>
  <c r="KY52" i="1"/>
  <c r="KW52" i="1"/>
  <c r="LB52" i="1" s="1"/>
  <c r="KU52" i="1"/>
  <c r="KS52" i="1"/>
  <c r="KZ52" i="1" s="1"/>
  <c r="KM52" i="1"/>
  <c r="KK52" i="1"/>
  <c r="KI52" i="1"/>
  <c r="KN52" i="1" s="1"/>
  <c r="KG52" i="1"/>
  <c r="KE52" i="1"/>
  <c r="KL52" i="1" s="1"/>
  <c r="BH52" i="1"/>
  <c r="BI52" i="1" s="1"/>
  <c r="BD52" i="1"/>
  <c r="BB52" i="1"/>
  <c r="AZ52" i="1"/>
  <c r="AT52" i="1"/>
  <c r="AU52" i="1" s="1"/>
  <c r="AP52" i="1"/>
  <c r="AN52" i="1"/>
  <c r="AL52" i="1"/>
  <c r="AF52" i="1"/>
  <c r="AG52" i="1" s="1"/>
  <c r="AB52" i="1"/>
  <c r="X52" i="1"/>
  <c r="R52" i="1"/>
  <c r="S52" i="1" s="1"/>
  <c r="N52" i="1"/>
  <c r="J52" i="1"/>
  <c r="LK51" i="1"/>
  <c r="JY51" i="1"/>
  <c r="JW51" i="1"/>
  <c r="JU51" i="1"/>
  <c r="JZ51" i="1" s="1"/>
  <c r="JS51" i="1"/>
  <c r="JQ51" i="1"/>
  <c r="JX51" i="1" s="1"/>
  <c r="JO51" i="1"/>
  <c r="JK51" i="1"/>
  <c r="JI51" i="1"/>
  <c r="JG51" i="1"/>
  <c r="JL51" i="1" s="1"/>
  <c r="JE51" i="1"/>
  <c r="JC51" i="1"/>
  <c r="JJ51" i="1" s="1"/>
  <c r="JA51" i="1"/>
  <c r="IW51" i="1"/>
  <c r="IU51" i="1"/>
  <c r="IS51" i="1"/>
  <c r="IX51" i="1" s="1"/>
  <c r="IQ51" i="1"/>
  <c r="IO51" i="1"/>
  <c r="IV51" i="1" s="1"/>
  <c r="IM51" i="1"/>
  <c r="II51" i="1"/>
  <c r="IG51" i="1"/>
  <c r="IE51" i="1"/>
  <c r="IJ51" i="1" s="1"/>
  <c r="IC51" i="1"/>
  <c r="IA51" i="1"/>
  <c r="IH51" i="1" s="1"/>
  <c r="HY51" i="1"/>
  <c r="HU51" i="1"/>
  <c r="HS51" i="1"/>
  <c r="HQ51" i="1"/>
  <c r="HV51" i="1" s="1"/>
  <c r="HO51" i="1"/>
  <c r="HM51" i="1"/>
  <c r="HT51" i="1" s="1"/>
  <c r="HK51" i="1"/>
  <c r="HG51" i="1"/>
  <c r="HF51" i="1"/>
  <c r="HE51" i="1"/>
  <c r="HC51" i="1"/>
  <c r="HH51" i="1" s="1"/>
  <c r="HA51" i="1"/>
  <c r="GY51" i="1"/>
  <c r="GV51" i="1"/>
  <c r="DZ51" i="1"/>
  <c r="EA51" i="1" s="1"/>
  <c r="DV51" i="1"/>
  <c r="DT51" i="1"/>
  <c r="DR51" i="1"/>
  <c r="CX51" i="1"/>
  <c r="CV51" i="1"/>
  <c r="CT51" i="1"/>
  <c r="CY51" i="1" s="1"/>
  <c r="CR51" i="1"/>
  <c r="CP51" i="1"/>
  <c r="CW51" i="1" s="1"/>
  <c r="CN51" i="1"/>
  <c r="CJ51" i="1"/>
  <c r="CH51" i="1"/>
  <c r="CF51" i="1"/>
  <c r="CK51" i="1" s="1"/>
  <c r="CD51" i="1"/>
  <c r="CB51" i="1"/>
  <c r="CI51" i="1" s="1"/>
  <c r="BZ51" i="1"/>
  <c r="BV51" i="1"/>
  <c r="BT51" i="1"/>
  <c r="BR51" i="1"/>
  <c r="BW51" i="1" s="1"/>
  <c r="BP51" i="1"/>
  <c r="BN51" i="1"/>
  <c r="BU51" i="1" s="1"/>
  <c r="BL51" i="1"/>
  <c r="LA51" i="1"/>
  <c r="KZ51" i="1"/>
  <c r="KY51" i="1"/>
  <c r="KW51" i="1"/>
  <c r="LB51" i="1" s="1"/>
  <c r="KU51" i="1"/>
  <c r="KS51" i="1"/>
  <c r="KQ51" i="1"/>
  <c r="KM51" i="1"/>
  <c r="KK51" i="1"/>
  <c r="KI51" i="1"/>
  <c r="KN51" i="1" s="1"/>
  <c r="KG51" i="1"/>
  <c r="KE51" i="1"/>
  <c r="KL51" i="1" s="1"/>
  <c r="KC51" i="1"/>
  <c r="BH51" i="1"/>
  <c r="BI51" i="1" s="1"/>
  <c r="BD51" i="1"/>
  <c r="BB51" i="1"/>
  <c r="AZ51" i="1"/>
  <c r="AT51" i="1"/>
  <c r="AU51" i="1" s="1"/>
  <c r="AP51" i="1"/>
  <c r="AN51" i="1"/>
  <c r="AL51" i="1"/>
  <c r="S51" i="1"/>
  <c r="R51" i="1"/>
  <c r="N51" i="1"/>
  <c r="J51" i="1"/>
  <c r="NS50" i="1"/>
  <c r="NT50" i="1" s="1"/>
  <c r="NO50" i="1"/>
  <c r="NK50" i="1"/>
  <c r="NE50" i="1"/>
  <c r="NF50" i="1" s="1"/>
  <c r="NA50" i="1"/>
  <c r="MW50" i="1"/>
  <c r="MQ50" i="1"/>
  <c r="MR50" i="1" s="1"/>
  <c r="MM50" i="1"/>
  <c r="MI50" i="1"/>
  <c r="MC50" i="1"/>
  <c r="MD50" i="1" s="1"/>
  <c r="LY50" i="1"/>
  <c r="LU50" i="1"/>
  <c r="LO50" i="1"/>
  <c r="JU50" i="1"/>
  <c r="JZ50" i="1" s="1"/>
  <c r="JS50" i="1"/>
  <c r="JQ50" i="1"/>
  <c r="JX50" i="1" s="1"/>
  <c r="JL50" i="1"/>
  <c r="JK50" i="1"/>
  <c r="JJ50" i="1"/>
  <c r="JI50" i="1"/>
  <c r="JG50" i="1"/>
  <c r="JE50" i="1"/>
  <c r="JC50" i="1"/>
  <c r="IW50" i="1"/>
  <c r="IU50" i="1"/>
  <c r="IS50" i="1"/>
  <c r="IX50" i="1" s="1"/>
  <c r="IQ50" i="1"/>
  <c r="IO50" i="1"/>
  <c r="IV50" i="1" s="1"/>
  <c r="II50" i="1"/>
  <c r="IG50" i="1"/>
  <c r="IE50" i="1"/>
  <c r="IJ50" i="1" s="1"/>
  <c r="IC50" i="1"/>
  <c r="IA50" i="1"/>
  <c r="IH50" i="1" s="1"/>
  <c r="HU50" i="1"/>
  <c r="HS50" i="1"/>
  <c r="HQ50" i="1"/>
  <c r="HV50" i="1" s="1"/>
  <c r="HO50" i="1"/>
  <c r="HM50" i="1"/>
  <c r="HT50" i="1" s="1"/>
  <c r="HG50" i="1"/>
  <c r="HF50" i="1"/>
  <c r="HE50" i="1"/>
  <c r="HC50" i="1"/>
  <c r="HH50" i="1" s="1"/>
  <c r="HA50" i="1"/>
  <c r="GY50" i="1"/>
  <c r="GR50" i="1"/>
  <c r="GS50" i="1" s="1"/>
  <c r="GN50" i="1"/>
  <c r="GJ50" i="1"/>
  <c r="GD50" i="1"/>
  <c r="GE50" i="1" s="1"/>
  <c r="FZ50" i="1"/>
  <c r="FV50" i="1"/>
  <c r="FP50" i="1"/>
  <c r="FQ50" i="1"/>
  <c r="FL50" i="1"/>
  <c r="FH50" i="1"/>
  <c r="FB50" i="1"/>
  <c r="FC50" i="1" s="1"/>
  <c r="EX50" i="1"/>
  <c r="ET50" i="1"/>
  <c r="EN50" i="1"/>
  <c r="EO50" i="1" s="1"/>
  <c r="EJ50" i="1"/>
  <c r="EF50" i="1"/>
  <c r="DZ50" i="1"/>
  <c r="EA50" i="1" s="1"/>
  <c r="DV50" i="1"/>
  <c r="DT50" i="1"/>
  <c r="DR50" i="1"/>
  <c r="DL50" i="1"/>
  <c r="DM50" i="1" s="1"/>
  <c r="DH50" i="1"/>
  <c r="DD50" i="1"/>
  <c r="CX50" i="1"/>
  <c r="CV50" i="1"/>
  <c r="CT50" i="1"/>
  <c r="CY50" i="1" s="1"/>
  <c r="CR50" i="1"/>
  <c r="CP50" i="1"/>
  <c r="CW50" i="1"/>
  <c r="CJ50" i="1"/>
  <c r="CI50" i="1"/>
  <c r="CH50" i="1"/>
  <c r="CF50" i="1"/>
  <c r="CK50" i="1" s="1"/>
  <c r="CD50" i="1"/>
  <c r="CB50" i="1"/>
  <c r="BV50" i="1"/>
  <c r="BT50" i="1"/>
  <c r="BR50" i="1"/>
  <c r="BW50" i="1" s="1"/>
  <c r="BP50" i="1"/>
  <c r="BN50" i="1"/>
  <c r="LB50" i="1"/>
  <c r="LA50" i="1"/>
  <c r="KZ50" i="1"/>
  <c r="KY50" i="1"/>
  <c r="KW50" i="1"/>
  <c r="KU50" i="1"/>
  <c r="KS50" i="1"/>
  <c r="KM50" i="1"/>
  <c r="KK50" i="1"/>
  <c r="KI50" i="1"/>
  <c r="KN50" i="1"/>
  <c r="KG50" i="1"/>
  <c r="KE50" i="1"/>
  <c r="KL50" i="1" s="1"/>
  <c r="BH50" i="1"/>
  <c r="BI50" i="1" s="1"/>
  <c r="BD50" i="1"/>
  <c r="BB50" i="1"/>
  <c r="AZ50" i="1"/>
  <c r="AT50" i="1"/>
  <c r="AU50" i="1" s="1"/>
  <c r="AP50" i="1"/>
  <c r="AN50" i="1"/>
  <c r="AL50" i="1"/>
  <c r="AF50" i="1"/>
  <c r="AG50" i="1"/>
  <c r="AB50" i="1"/>
  <c r="X50" i="1"/>
  <c r="X59" i="1" s="1"/>
  <c r="R50" i="1"/>
  <c r="S50" i="1" s="1"/>
  <c r="N50" i="1"/>
  <c r="J50" i="1"/>
  <c r="NS49" i="1"/>
  <c r="NT49" i="1" s="1"/>
  <c r="NO49" i="1"/>
  <c r="NK49" i="1"/>
  <c r="NE49" i="1"/>
  <c r="NF49" i="1"/>
  <c r="NA49" i="1"/>
  <c r="MW49" i="1"/>
  <c r="MQ49" i="1"/>
  <c r="MR49" i="1" s="1"/>
  <c r="MM49" i="1"/>
  <c r="MI49" i="1"/>
  <c r="MC49" i="1"/>
  <c r="MD49" i="1" s="1"/>
  <c r="LY49" i="1"/>
  <c r="LU49" i="1"/>
  <c r="LO49" i="1"/>
  <c r="JU49" i="1"/>
  <c r="JZ49" i="1" s="1"/>
  <c r="JS49" i="1"/>
  <c r="JQ49" i="1"/>
  <c r="JX49" i="1" s="1"/>
  <c r="JK49" i="1"/>
  <c r="JI49" i="1"/>
  <c r="JG49" i="1"/>
  <c r="JL49" i="1"/>
  <c r="JE49" i="1"/>
  <c r="JC49" i="1"/>
  <c r="JJ49" i="1" s="1"/>
  <c r="IW49" i="1"/>
  <c r="IU49" i="1"/>
  <c r="IS49" i="1"/>
  <c r="IX49" i="1" s="1"/>
  <c r="IQ49" i="1"/>
  <c r="IO49" i="1"/>
  <c r="IV49" i="1"/>
  <c r="II49" i="1"/>
  <c r="IG49" i="1"/>
  <c r="IE49" i="1"/>
  <c r="IJ49" i="1" s="1"/>
  <c r="IC49" i="1"/>
  <c r="IA49" i="1"/>
  <c r="IH49" i="1" s="1"/>
  <c r="HU49" i="1"/>
  <c r="HS49" i="1"/>
  <c r="HQ49" i="1"/>
  <c r="HV49" i="1" s="1"/>
  <c r="HO49" i="1"/>
  <c r="HM49" i="1"/>
  <c r="HT49" i="1" s="1"/>
  <c r="HG49" i="1"/>
  <c r="HF49" i="1"/>
  <c r="HE49" i="1"/>
  <c r="HC49" i="1"/>
  <c r="HH49" i="1" s="1"/>
  <c r="HA49" i="1"/>
  <c r="GY49" i="1"/>
  <c r="GR49" i="1"/>
  <c r="GS49" i="1" s="1"/>
  <c r="GN49" i="1"/>
  <c r="GJ49" i="1"/>
  <c r="GD49" i="1"/>
  <c r="GE49" i="1" s="1"/>
  <c r="FZ49" i="1"/>
  <c r="FV49" i="1"/>
  <c r="FQ49" i="1"/>
  <c r="FP49" i="1"/>
  <c r="FL49" i="1"/>
  <c r="FH49" i="1"/>
  <c r="FB49" i="1"/>
  <c r="FC49" i="1" s="1"/>
  <c r="EX49" i="1"/>
  <c r="ET49" i="1"/>
  <c r="EN49" i="1"/>
  <c r="EO49" i="1" s="1"/>
  <c r="EJ49" i="1"/>
  <c r="EF49" i="1"/>
  <c r="DZ49" i="1"/>
  <c r="EA49" i="1" s="1"/>
  <c r="DV49" i="1"/>
  <c r="DT49" i="1"/>
  <c r="DR49" i="1"/>
  <c r="DL49" i="1"/>
  <c r="DM49" i="1" s="1"/>
  <c r="DH49" i="1"/>
  <c r="DD49" i="1"/>
  <c r="CX49" i="1"/>
  <c r="CV49" i="1"/>
  <c r="CT49" i="1"/>
  <c r="CY49" i="1" s="1"/>
  <c r="CR49" i="1"/>
  <c r="CP49" i="1"/>
  <c r="CW49" i="1" s="1"/>
  <c r="CJ49" i="1"/>
  <c r="CH49" i="1"/>
  <c r="CF49" i="1"/>
  <c r="CK49" i="1" s="1"/>
  <c r="CD49" i="1"/>
  <c r="CB49" i="1"/>
  <c r="CI49" i="1" s="1"/>
  <c r="BV49" i="1"/>
  <c r="BT49" i="1"/>
  <c r="BR49" i="1"/>
  <c r="BW49" i="1" s="1"/>
  <c r="BP49" i="1"/>
  <c r="BN49" i="1"/>
  <c r="BU49" i="1" s="1"/>
  <c r="LA49" i="1"/>
  <c r="KY49" i="1"/>
  <c r="KW49" i="1"/>
  <c r="LB49" i="1" s="1"/>
  <c r="KU49" i="1"/>
  <c r="KS49" i="1"/>
  <c r="KZ49" i="1" s="1"/>
  <c r="KM49" i="1"/>
  <c r="KK49" i="1"/>
  <c r="KI49" i="1"/>
  <c r="KN49" i="1" s="1"/>
  <c r="KG49" i="1"/>
  <c r="KE49" i="1"/>
  <c r="KL49" i="1" s="1"/>
  <c r="BH49" i="1"/>
  <c r="BI49" i="1" s="1"/>
  <c r="BD49" i="1"/>
  <c r="BB49" i="1"/>
  <c r="AZ49" i="1"/>
  <c r="AT49" i="1"/>
  <c r="AU49" i="1" s="1"/>
  <c r="AP49" i="1"/>
  <c r="AN49" i="1"/>
  <c r="AL49" i="1"/>
  <c r="AG49" i="1"/>
  <c r="AF49" i="1"/>
  <c r="AB49" i="1"/>
  <c r="X49" i="1"/>
  <c r="R49" i="1"/>
  <c r="S49" i="1" s="1"/>
  <c r="N49" i="1"/>
  <c r="J49" i="1"/>
  <c r="NS48" i="1"/>
  <c r="NT48" i="1" s="1"/>
  <c r="NO48" i="1"/>
  <c r="NK48" i="1"/>
  <c r="NE48" i="1"/>
  <c r="NF48" i="1" s="1"/>
  <c r="NA48" i="1"/>
  <c r="MW48" i="1"/>
  <c r="MQ48" i="1"/>
  <c r="MR48" i="1" s="1"/>
  <c r="MM48" i="1"/>
  <c r="MI48" i="1"/>
  <c r="MI59" i="1" s="1"/>
  <c r="MC48" i="1"/>
  <c r="MD48" i="1" s="1"/>
  <c r="LY48" i="1"/>
  <c r="LU48" i="1"/>
  <c r="LO48" i="1"/>
  <c r="LG48" i="1"/>
  <c r="JU48" i="1"/>
  <c r="JZ48" i="1" s="1"/>
  <c r="JS48" i="1"/>
  <c r="JQ48" i="1"/>
  <c r="JX48" i="1" s="1"/>
  <c r="JK48" i="1"/>
  <c r="JI48" i="1"/>
  <c r="JG48" i="1"/>
  <c r="JL48" i="1" s="1"/>
  <c r="JE48" i="1"/>
  <c r="JC48" i="1"/>
  <c r="JJ48" i="1" s="1"/>
  <c r="IW48" i="1"/>
  <c r="IU48" i="1"/>
  <c r="IS48" i="1"/>
  <c r="IX48" i="1" s="1"/>
  <c r="IQ48" i="1"/>
  <c r="IO48" i="1"/>
  <c r="IV48" i="1" s="1"/>
  <c r="II48" i="1"/>
  <c r="IG48" i="1"/>
  <c r="IE48" i="1"/>
  <c r="IJ48" i="1" s="1"/>
  <c r="IC48" i="1"/>
  <c r="IA48" i="1"/>
  <c r="IH48" i="1" s="1"/>
  <c r="HU48" i="1"/>
  <c r="HS48" i="1"/>
  <c r="HQ48" i="1"/>
  <c r="HV48" i="1" s="1"/>
  <c r="HO48" i="1"/>
  <c r="HM48" i="1"/>
  <c r="HT48" i="1" s="1"/>
  <c r="HH48" i="1"/>
  <c r="HG48" i="1"/>
  <c r="HF48" i="1"/>
  <c r="HE48" i="1"/>
  <c r="HC48" i="1"/>
  <c r="HA48" i="1"/>
  <c r="GY48" i="1"/>
  <c r="GR48" i="1"/>
  <c r="GS48" i="1" s="1"/>
  <c r="GN48" i="1"/>
  <c r="GJ48" i="1"/>
  <c r="GD48" i="1"/>
  <c r="GE48" i="1" s="1"/>
  <c r="FZ48" i="1"/>
  <c r="FV48" i="1"/>
  <c r="FP48" i="1"/>
  <c r="FQ48" i="1" s="1"/>
  <c r="FL48" i="1"/>
  <c r="FH48" i="1"/>
  <c r="FB48" i="1"/>
  <c r="FC48" i="1" s="1"/>
  <c r="EX48" i="1"/>
  <c r="ET48" i="1"/>
  <c r="EN48" i="1"/>
  <c r="EO48" i="1" s="1"/>
  <c r="EJ48" i="1"/>
  <c r="EF48" i="1"/>
  <c r="DZ48" i="1"/>
  <c r="EA48" i="1" s="1"/>
  <c r="DV48" i="1"/>
  <c r="DT48" i="1"/>
  <c r="DR48" i="1"/>
  <c r="DL48" i="1"/>
  <c r="DM48" i="1" s="1"/>
  <c r="DH48" i="1"/>
  <c r="DD48" i="1"/>
  <c r="CX48" i="1"/>
  <c r="CW48" i="1"/>
  <c r="CV48" i="1"/>
  <c r="CT48" i="1"/>
  <c r="CY48" i="1" s="1"/>
  <c r="CR48" i="1"/>
  <c r="CP48" i="1"/>
  <c r="CJ48" i="1"/>
  <c r="CH48" i="1"/>
  <c r="CF48" i="1"/>
  <c r="CK48" i="1" s="1"/>
  <c r="CD48" i="1"/>
  <c r="CB48" i="1"/>
  <c r="CI48" i="1" s="1"/>
  <c r="BV48" i="1"/>
  <c r="BT48" i="1"/>
  <c r="BR48" i="1"/>
  <c r="BW48" i="1" s="1"/>
  <c r="BP48" i="1"/>
  <c r="BN48" i="1"/>
  <c r="BU48" i="1" s="1"/>
  <c r="LB48" i="1"/>
  <c r="LA48" i="1"/>
  <c r="KY48" i="1"/>
  <c r="KW48" i="1"/>
  <c r="KU48" i="1"/>
  <c r="KS48" i="1"/>
  <c r="KZ48" i="1" s="1"/>
  <c r="KM48" i="1"/>
  <c r="KK48" i="1"/>
  <c r="KI48" i="1"/>
  <c r="KN48" i="1" s="1"/>
  <c r="KG48" i="1"/>
  <c r="KE48" i="1"/>
  <c r="KL48" i="1" s="1"/>
  <c r="BH48" i="1"/>
  <c r="BI48" i="1" s="1"/>
  <c r="BD48" i="1"/>
  <c r="BB48" i="1"/>
  <c r="AZ48" i="1"/>
  <c r="AT48" i="1"/>
  <c r="AU48" i="1" s="1"/>
  <c r="AP48" i="1"/>
  <c r="AN48" i="1"/>
  <c r="AL48" i="1"/>
  <c r="AF48" i="1"/>
  <c r="AG48" i="1" s="1"/>
  <c r="AB48" i="1"/>
  <c r="X48" i="1"/>
  <c r="R48" i="1"/>
  <c r="S48" i="1" s="1"/>
  <c r="N48" i="1"/>
  <c r="J48" i="1"/>
  <c r="NS47" i="1"/>
  <c r="NT47" i="1" s="1"/>
  <c r="NO47" i="1"/>
  <c r="NK47" i="1"/>
  <c r="NE47" i="1"/>
  <c r="NF47" i="1" s="1"/>
  <c r="NA47" i="1"/>
  <c r="MW47" i="1"/>
  <c r="MQ47" i="1"/>
  <c r="MR47" i="1" s="1"/>
  <c r="MM47" i="1"/>
  <c r="MI47" i="1"/>
  <c r="MC47" i="1"/>
  <c r="MD47" i="1" s="1"/>
  <c r="LY47" i="1"/>
  <c r="LU47" i="1"/>
  <c r="LO47" i="1"/>
  <c r="JU47" i="1"/>
  <c r="JZ47" i="1" s="1"/>
  <c r="JS47" i="1"/>
  <c r="JQ47" i="1"/>
  <c r="JX47" i="1" s="1"/>
  <c r="JO47" i="1"/>
  <c r="JK47" i="1"/>
  <c r="JI47" i="1"/>
  <c r="JG47" i="1"/>
  <c r="JL47" i="1" s="1"/>
  <c r="JE47" i="1"/>
  <c r="JC47" i="1"/>
  <c r="JJ47" i="1" s="1"/>
  <c r="JA47" i="1"/>
  <c r="IW47" i="1"/>
  <c r="IS47" i="1"/>
  <c r="IX47" i="1" s="1"/>
  <c r="IQ47" i="1"/>
  <c r="IO47" i="1"/>
  <c r="IV47" i="1" s="1"/>
  <c r="IM47" i="1"/>
  <c r="II47" i="1"/>
  <c r="IG47" i="1"/>
  <c r="IE47" i="1"/>
  <c r="IJ47" i="1" s="1"/>
  <c r="IC47" i="1"/>
  <c r="IA47" i="1"/>
  <c r="IH47" i="1" s="1"/>
  <c r="HY47" i="1"/>
  <c r="HU47" i="1"/>
  <c r="HS47" i="1"/>
  <c r="HQ47" i="1"/>
  <c r="HV47" i="1" s="1"/>
  <c r="HO47" i="1"/>
  <c r="HM47" i="1"/>
  <c r="HT47" i="1" s="1"/>
  <c r="HK47" i="1"/>
  <c r="HG47" i="1"/>
  <c r="HF47" i="1"/>
  <c r="HE47" i="1"/>
  <c r="HC47" i="1"/>
  <c r="HH47" i="1" s="1"/>
  <c r="HA47" i="1"/>
  <c r="GY47" i="1"/>
  <c r="GV47" i="1"/>
  <c r="GR47" i="1"/>
  <c r="GS47" i="1" s="1"/>
  <c r="GN47" i="1"/>
  <c r="GJ47" i="1"/>
  <c r="GD47" i="1"/>
  <c r="GE47" i="1" s="1"/>
  <c r="FZ47" i="1"/>
  <c r="FV47" i="1"/>
  <c r="FP47" i="1"/>
  <c r="FQ47" i="1" s="1"/>
  <c r="FL47" i="1"/>
  <c r="FH47" i="1"/>
  <c r="FB47" i="1"/>
  <c r="FC47" i="1" s="1"/>
  <c r="EX47" i="1"/>
  <c r="ET47" i="1"/>
  <c r="EN47" i="1"/>
  <c r="EO47" i="1" s="1"/>
  <c r="EJ47" i="1"/>
  <c r="EF47" i="1"/>
  <c r="DZ47" i="1"/>
  <c r="EA47" i="1" s="1"/>
  <c r="DV47" i="1"/>
  <c r="DT47" i="1"/>
  <c r="DR47" i="1"/>
  <c r="DR59" i="1" s="1"/>
  <c r="DL47" i="1"/>
  <c r="DM47" i="1" s="1"/>
  <c r="DH47" i="1"/>
  <c r="DD47" i="1"/>
  <c r="CX47" i="1"/>
  <c r="CV47" i="1"/>
  <c r="CT47" i="1"/>
  <c r="CY47" i="1" s="1"/>
  <c r="CR47" i="1"/>
  <c r="CP47" i="1"/>
  <c r="CW47" i="1" s="1"/>
  <c r="CN47" i="1"/>
  <c r="CJ47" i="1"/>
  <c r="CH47" i="1"/>
  <c r="CF47" i="1"/>
  <c r="CD47" i="1"/>
  <c r="CB47" i="1"/>
  <c r="CI47" i="1" s="1"/>
  <c r="BZ47" i="1"/>
  <c r="BV47" i="1"/>
  <c r="BT47" i="1"/>
  <c r="BR47" i="1"/>
  <c r="BW47" i="1" s="1"/>
  <c r="BP47" i="1"/>
  <c r="BN47" i="1"/>
  <c r="BU47" i="1"/>
  <c r="BL47" i="1"/>
  <c r="LB47" i="1"/>
  <c r="LA47" i="1"/>
  <c r="KY47" i="1"/>
  <c r="KW47" i="1"/>
  <c r="KU47" i="1"/>
  <c r="KS47" i="1"/>
  <c r="KZ47" i="1" s="1"/>
  <c r="KQ47" i="1"/>
  <c r="KM47" i="1"/>
  <c r="KK47" i="1"/>
  <c r="KI47" i="1"/>
  <c r="KN47" i="1" s="1"/>
  <c r="KG47" i="1"/>
  <c r="KE47" i="1"/>
  <c r="KL47" i="1" s="1"/>
  <c r="KC47" i="1"/>
  <c r="BH47" i="1"/>
  <c r="BI47" i="1" s="1"/>
  <c r="BD47" i="1"/>
  <c r="BB47" i="1"/>
  <c r="AZ47" i="1"/>
  <c r="AU47" i="1"/>
  <c r="AT47" i="1"/>
  <c r="AP47" i="1"/>
  <c r="AN47" i="1"/>
  <c r="AL47" i="1"/>
  <c r="AF47" i="1"/>
  <c r="AG47" i="1" s="1"/>
  <c r="AB47" i="1"/>
  <c r="X47" i="1"/>
  <c r="R47" i="1"/>
  <c r="S47" i="1" s="1"/>
  <c r="N47" i="1"/>
  <c r="J47" i="1"/>
  <c r="NS46" i="1"/>
  <c r="NT46" i="1" s="1"/>
  <c r="NO46" i="1"/>
  <c r="NK46" i="1"/>
  <c r="NE46" i="1"/>
  <c r="NF46" i="1" s="1"/>
  <c r="NA46" i="1"/>
  <c r="MW46" i="1"/>
  <c r="MQ46" i="1"/>
  <c r="MR46" i="1" s="1"/>
  <c r="MM46" i="1"/>
  <c r="MI46" i="1"/>
  <c r="MC46" i="1"/>
  <c r="MD46" i="1" s="1"/>
  <c r="LY46" i="1"/>
  <c r="LU46" i="1"/>
  <c r="LO46" i="1"/>
  <c r="JU46" i="1"/>
  <c r="JZ46" i="1" s="1"/>
  <c r="JS46" i="1"/>
  <c r="JQ46" i="1"/>
  <c r="JX46" i="1" s="1"/>
  <c r="JK46" i="1"/>
  <c r="JI46" i="1"/>
  <c r="JG46" i="1"/>
  <c r="JL46" i="1" s="1"/>
  <c r="JE46" i="1"/>
  <c r="JC46" i="1"/>
  <c r="JJ46" i="1" s="1"/>
  <c r="IX46" i="1"/>
  <c r="IW46" i="1"/>
  <c r="IU46" i="1"/>
  <c r="IS46" i="1"/>
  <c r="IQ46" i="1"/>
  <c r="IO46" i="1"/>
  <c r="IV46" i="1" s="1"/>
  <c r="II46" i="1"/>
  <c r="IG46" i="1"/>
  <c r="IE46" i="1"/>
  <c r="IJ46" i="1" s="1"/>
  <c r="IC46" i="1"/>
  <c r="IA46" i="1"/>
  <c r="IH46" i="1" s="1"/>
  <c r="HU46" i="1"/>
  <c r="HS46" i="1"/>
  <c r="HQ46" i="1"/>
  <c r="HV46" i="1" s="1"/>
  <c r="HO46" i="1"/>
  <c r="HM46" i="1"/>
  <c r="HT46" i="1" s="1"/>
  <c r="HG46" i="1"/>
  <c r="HE46" i="1"/>
  <c r="HC46" i="1"/>
  <c r="HH46" i="1" s="1"/>
  <c r="HA46" i="1"/>
  <c r="GY46" i="1"/>
  <c r="HF46" i="1" s="1"/>
  <c r="GR46" i="1"/>
  <c r="GS46" i="1" s="1"/>
  <c r="GN46" i="1"/>
  <c r="GJ46" i="1"/>
  <c r="GE46" i="1"/>
  <c r="GD46" i="1"/>
  <c r="FZ46" i="1"/>
  <c r="FV46" i="1"/>
  <c r="FP46" i="1"/>
  <c r="FQ46" i="1" s="1"/>
  <c r="FL46" i="1"/>
  <c r="FH46" i="1"/>
  <c r="FB46" i="1"/>
  <c r="FC46" i="1" s="1"/>
  <c r="EX46" i="1"/>
  <c r="ET46" i="1"/>
  <c r="EN46" i="1"/>
  <c r="EO46" i="1" s="1"/>
  <c r="EJ46" i="1"/>
  <c r="EF46" i="1"/>
  <c r="DZ46" i="1"/>
  <c r="EA46" i="1" s="1"/>
  <c r="DV46" i="1"/>
  <c r="DT46" i="1"/>
  <c r="DR46" i="1"/>
  <c r="DL46" i="1"/>
  <c r="DM46" i="1" s="1"/>
  <c r="DH46" i="1"/>
  <c r="DD46" i="1"/>
  <c r="CX46" i="1"/>
  <c r="CV46" i="1"/>
  <c r="CT46" i="1"/>
  <c r="CY46" i="1" s="1"/>
  <c r="CR46" i="1"/>
  <c r="CP46" i="1"/>
  <c r="CW46" i="1" s="1"/>
  <c r="CJ46" i="1"/>
  <c r="CH46" i="1"/>
  <c r="CF46" i="1"/>
  <c r="CK46" i="1" s="1"/>
  <c r="CD46" i="1"/>
  <c r="CB46" i="1"/>
  <c r="CI46" i="1" s="1"/>
  <c r="BV46" i="1"/>
  <c r="BT46" i="1"/>
  <c r="BR46" i="1"/>
  <c r="BW46" i="1" s="1"/>
  <c r="BP46" i="1"/>
  <c r="BN46" i="1"/>
  <c r="BU46" i="1" s="1"/>
  <c r="LA46" i="1"/>
  <c r="KY46" i="1"/>
  <c r="KW46" i="1"/>
  <c r="LB46" i="1" s="1"/>
  <c r="KU46" i="1"/>
  <c r="KS46" i="1"/>
  <c r="KZ46" i="1" s="1"/>
  <c r="KM46" i="1"/>
  <c r="KK46" i="1"/>
  <c r="KI46" i="1"/>
  <c r="KN46" i="1" s="1"/>
  <c r="KG46" i="1"/>
  <c r="KE46" i="1"/>
  <c r="KL46" i="1" s="1"/>
  <c r="BH46" i="1"/>
  <c r="BI46" i="1" s="1"/>
  <c r="BD46" i="1"/>
  <c r="BB46" i="1"/>
  <c r="AZ46" i="1"/>
  <c r="AT46" i="1"/>
  <c r="AU46" i="1" s="1"/>
  <c r="AP46" i="1"/>
  <c r="AN46" i="1"/>
  <c r="AL46" i="1"/>
  <c r="AF46" i="1"/>
  <c r="AG46" i="1" s="1"/>
  <c r="AB46" i="1"/>
  <c r="X46" i="1"/>
  <c r="R46" i="1"/>
  <c r="S46" i="1" s="1"/>
  <c r="N46" i="1"/>
  <c r="J46" i="1"/>
  <c r="NT45" i="1"/>
  <c r="NS45" i="1"/>
  <c r="NO45" i="1"/>
  <c r="NK45" i="1"/>
  <c r="NE45" i="1"/>
  <c r="NF45" i="1" s="1"/>
  <c r="NA45" i="1"/>
  <c r="MW45" i="1"/>
  <c r="MR45" i="1"/>
  <c r="MQ45" i="1"/>
  <c r="MM45" i="1"/>
  <c r="MI45" i="1"/>
  <c r="MC45" i="1"/>
  <c r="MD45" i="1" s="1"/>
  <c r="LY45" i="1"/>
  <c r="LU45" i="1"/>
  <c r="LO45" i="1"/>
  <c r="LG45" i="1"/>
  <c r="JU45" i="1"/>
  <c r="JS45" i="1"/>
  <c r="JQ45" i="1"/>
  <c r="JX45" i="1" s="1"/>
  <c r="JK45" i="1"/>
  <c r="JI45" i="1"/>
  <c r="JG45" i="1"/>
  <c r="JL45" i="1" s="1"/>
  <c r="JE45" i="1"/>
  <c r="JC45" i="1"/>
  <c r="JJ45" i="1" s="1"/>
  <c r="IW45" i="1"/>
  <c r="IU45" i="1"/>
  <c r="IS45" i="1"/>
  <c r="IX45" i="1" s="1"/>
  <c r="IQ45" i="1"/>
  <c r="IO45" i="1"/>
  <c r="IV45" i="1" s="1"/>
  <c r="II45" i="1"/>
  <c r="IG45" i="1"/>
  <c r="IE45" i="1"/>
  <c r="IJ45" i="1" s="1"/>
  <c r="IC45" i="1"/>
  <c r="IA45" i="1"/>
  <c r="IH45" i="1" s="1"/>
  <c r="HU45" i="1"/>
  <c r="HS45" i="1"/>
  <c r="HQ45" i="1"/>
  <c r="HV45" i="1" s="1"/>
  <c r="HO45" i="1"/>
  <c r="HM45" i="1"/>
  <c r="HT45" i="1" s="1"/>
  <c r="HG45" i="1"/>
  <c r="HE45" i="1"/>
  <c r="HC45" i="1"/>
  <c r="HH45" i="1" s="1"/>
  <c r="HA45" i="1"/>
  <c r="GY45" i="1"/>
  <c r="HF45" i="1" s="1"/>
  <c r="GR45" i="1"/>
  <c r="GS45" i="1" s="1"/>
  <c r="GN45" i="1"/>
  <c r="GJ45" i="1"/>
  <c r="GD45" i="1"/>
  <c r="GE45" i="1" s="1"/>
  <c r="FZ45" i="1"/>
  <c r="FV45" i="1"/>
  <c r="FQ45" i="1"/>
  <c r="FP45" i="1"/>
  <c r="FL45" i="1"/>
  <c r="FH45" i="1"/>
  <c r="FB45" i="1"/>
  <c r="FC45" i="1" s="1"/>
  <c r="EX45" i="1"/>
  <c r="ET45" i="1"/>
  <c r="EN45" i="1"/>
  <c r="EO45" i="1" s="1"/>
  <c r="EJ45" i="1"/>
  <c r="EF45" i="1"/>
  <c r="DZ45" i="1"/>
  <c r="EA45" i="1" s="1"/>
  <c r="DV45" i="1"/>
  <c r="DT45" i="1"/>
  <c r="DR45" i="1"/>
  <c r="DL45" i="1"/>
  <c r="DM45" i="1" s="1"/>
  <c r="DH45" i="1"/>
  <c r="DD45" i="1"/>
  <c r="CX45" i="1"/>
  <c r="CV45" i="1"/>
  <c r="CT45" i="1"/>
  <c r="CY45" i="1" s="1"/>
  <c r="CR45" i="1"/>
  <c r="CP45" i="1"/>
  <c r="CW45" i="1" s="1"/>
  <c r="CJ45" i="1"/>
  <c r="CH45" i="1"/>
  <c r="CF45" i="1"/>
  <c r="CK45" i="1" s="1"/>
  <c r="CD45" i="1"/>
  <c r="CB45" i="1"/>
  <c r="CI45" i="1" s="1"/>
  <c r="BV45" i="1"/>
  <c r="BT45" i="1"/>
  <c r="BR45" i="1"/>
  <c r="BW45" i="1"/>
  <c r="BP45" i="1"/>
  <c r="BN45" i="1"/>
  <c r="BU45" i="1" s="1"/>
  <c r="LA45" i="1"/>
  <c r="KY45" i="1"/>
  <c r="KW45" i="1"/>
  <c r="LB45" i="1" s="1"/>
  <c r="KU45" i="1"/>
  <c r="KS45" i="1"/>
  <c r="KZ45" i="1" s="1"/>
  <c r="KM45" i="1"/>
  <c r="KK45" i="1"/>
  <c r="KI45" i="1"/>
  <c r="KN45" i="1" s="1"/>
  <c r="KG45" i="1"/>
  <c r="KE45" i="1"/>
  <c r="KL45" i="1" s="1"/>
  <c r="BH45" i="1"/>
  <c r="BI45" i="1" s="1"/>
  <c r="BD45" i="1"/>
  <c r="BB45" i="1"/>
  <c r="AZ45" i="1"/>
  <c r="AT45" i="1"/>
  <c r="AU45" i="1" s="1"/>
  <c r="AP45" i="1"/>
  <c r="AN45" i="1"/>
  <c r="AL45" i="1"/>
  <c r="AF45" i="1"/>
  <c r="AG45" i="1" s="1"/>
  <c r="AB45" i="1"/>
  <c r="X45" i="1"/>
  <c r="R45" i="1"/>
  <c r="S45" i="1" s="1"/>
  <c r="N45" i="1"/>
  <c r="J45" i="1"/>
  <c r="NS44" i="1"/>
  <c r="NT44" i="1" s="1"/>
  <c r="NO44" i="1"/>
  <c r="NK44" i="1"/>
  <c r="NE44" i="1"/>
  <c r="NF44" i="1" s="1"/>
  <c r="NA44" i="1"/>
  <c r="MW44" i="1"/>
  <c r="MQ44" i="1"/>
  <c r="MR44" i="1" s="1"/>
  <c r="MM44" i="1"/>
  <c r="MI44" i="1"/>
  <c r="MC44" i="1"/>
  <c r="MD44" i="1" s="1"/>
  <c r="LY44" i="1"/>
  <c r="LU44" i="1"/>
  <c r="LO44" i="1"/>
  <c r="LM44" i="1"/>
  <c r="LK44" i="1"/>
  <c r="LI44" i="1"/>
  <c r="JU44" i="1"/>
  <c r="JZ44" i="1" s="1"/>
  <c r="JS44" i="1"/>
  <c r="JQ44" i="1"/>
  <c r="JX44" i="1" s="1"/>
  <c r="JK44" i="1"/>
  <c r="JI44" i="1"/>
  <c r="JG44" i="1"/>
  <c r="JL44" i="1" s="1"/>
  <c r="JE44" i="1"/>
  <c r="JC44" i="1"/>
  <c r="JJ44" i="1" s="1"/>
  <c r="IW44" i="1"/>
  <c r="IU44" i="1"/>
  <c r="IS44" i="1"/>
  <c r="IX44" i="1" s="1"/>
  <c r="IQ44" i="1"/>
  <c r="IO44" i="1"/>
  <c r="IV44" i="1" s="1"/>
  <c r="II44" i="1"/>
  <c r="IG44" i="1"/>
  <c r="IE44" i="1"/>
  <c r="IJ44" i="1" s="1"/>
  <c r="IC44" i="1"/>
  <c r="IA44" i="1"/>
  <c r="IH44" i="1" s="1"/>
  <c r="HU44" i="1"/>
  <c r="HS44" i="1"/>
  <c r="HQ44" i="1"/>
  <c r="HV44" i="1" s="1"/>
  <c r="HO44" i="1"/>
  <c r="HM44" i="1"/>
  <c r="HT44" i="1" s="1"/>
  <c r="HG44" i="1"/>
  <c r="HE44" i="1"/>
  <c r="HC44" i="1"/>
  <c r="HH44" i="1" s="1"/>
  <c r="HA44" i="1"/>
  <c r="GY44" i="1"/>
  <c r="HF44" i="1"/>
  <c r="GR44" i="1"/>
  <c r="GS44" i="1" s="1"/>
  <c r="GN44" i="1"/>
  <c r="GJ44" i="1"/>
  <c r="GD44" i="1"/>
  <c r="GE44" i="1" s="1"/>
  <c r="FZ44" i="1"/>
  <c r="FV44" i="1"/>
  <c r="FP44" i="1"/>
  <c r="FQ44" i="1"/>
  <c r="FL44" i="1"/>
  <c r="FH44" i="1"/>
  <c r="FB44" i="1"/>
  <c r="FC44" i="1" s="1"/>
  <c r="EX44" i="1"/>
  <c r="ET44" i="1"/>
  <c r="EN44" i="1"/>
  <c r="EO44" i="1" s="1"/>
  <c r="EJ44" i="1"/>
  <c r="EF44" i="1"/>
  <c r="DZ44" i="1"/>
  <c r="EA44" i="1"/>
  <c r="DV44" i="1"/>
  <c r="DT44" i="1"/>
  <c r="DR44" i="1"/>
  <c r="DL44" i="1"/>
  <c r="DM44" i="1" s="1"/>
  <c r="DH44" i="1"/>
  <c r="DD44" i="1"/>
  <c r="CX44" i="1"/>
  <c r="CV44" i="1"/>
  <c r="CT44" i="1"/>
  <c r="CY44" i="1" s="1"/>
  <c r="CR44" i="1"/>
  <c r="CP44" i="1"/>
  <c r="CW44" i="1"/>
  <c r="CJ44" i="1"/>
  <c r="CH44" i="1"/>
  <c r="CF44" i="1"/>
  <c r="CK44" i="1" s="1"/>
  <c r="CD44" i="1"/>
  <c r="CB44" i="1"/>
  <c r="CI44" i="1" s="1"/>
  <c r="BV44" i="1"/>
  <c r="BT44" i="1"/>
  <c r="BR44" i="1"/>
  <c r="BW44" i="1" s="1"/>
  <c r="BP44" i="1"/>
  <c r="BN44" i="1"/>
  <c r="BU44" i="1" s="1"/>
  <c r="LA44" i="1"/>
  <c r="KY44" i="1"/>
  <c r="KW44" i="1"/>
  <c r="LB44" i="1" s="1"/>
  <c r="KU44" i="1"/>
  <c r="KS44" i="1"/>
  <c r="KZ44" i="1" s="1"/>
  <c r="KM44" i="1"/>
  <c r="KK44" i="1"/>
  <c r="KI44" i="1"/>
  <c r="KN44" i="1" s="1"/>
  <c r="KG44" i="1"/>
  <c r="KE44" i="1"/>
  <c r="KL44" i="1" s="1"/>
  <c r="BH44" i="1"/>
  <c r="BI44" i="1" s="1"/>
  <c r="BD44" i="1"/>
  <c r="BB44" i="1"/>
  <c r="AZ44" i="1"/>
  <c r="AT44" i="1"/>
  <c r="AU44" i="1" s="1"/>
  <c r="AP44" i="1"/>
  <c r="AN44" i="1"/>
  <c r="AL44" i="1"/>
  <c r="AF44" i="1"/>
  <c r="AG44" i="1" s="1"/>
  <c r="AB44" i="1"/>
  <c r="X44" i="1"/>
  <c r="S44" i="1"/>
  <c r="R44" i="1"/>
  <c r="N44" i="1"/>
  <c r="J44" i="1"/>
  <c r="NS43" i="1"/>
  <c r="NT43" i="1" s="1"/>
  <c r="NO43" i="1"/>
  <c r="NK43" i="1"/>
  <c r="NE43" i="1"/>
  <c r="NF43" i="1" s="1"/>
  <c r="NA43" i="1"/>
  <c r="MW43" i="1"/>
  <c r="MQ43" i="1"/>
  <c r="MR43" i="1" s="1"/>
  <c r="MM43" i="1"/>
  <c r="MI43" i="1"/>
  <c r="MC43" i="1"/>
  <c r="MD43" i="1" s="1"/>
  <c r="LY43" i="1"/>
  <c r="LU43" i="1"/>
  <c r="LO43" i="1"/>
  <c r="LM43" i="1"/>
  <c r="LK43" i="1"/>
  <c r="LI43" i="1"/>
  <c r="JU43" i="1"/>
  <c r="JZ43" i="1" s="1"/>
  <c r="JS43" i="1"/>
  <c r="JQ43" i="1"/>
  <c r="JO43" i="1"/>
  <c r="JK43" i="1"/>
  <c r="JI43" i="1"/>
  <c r="JG43" i="1"/>
  <c r="JL43" i="1" s="1"/>
  <c r="JE43" i="1"/>
  <c r="JC43" i="1"/>
  <c r="JJ43" i="1" s="1"/>
  <c r="JA43" i="1"/>
  <c r="IW43" i="1"/>
  <c r="IU43" i="1"/>
  <c r="IS43" i="1"/>
  <c r="IX43" i="1" s="1"/>
  <c r="IQ43" i="1"/>
  <c r="IO43" i="1"/>
  <c r="IV43" i="1" s="1"/>
  <c r="IM43" i="1"/>
  <c r="II43" i="1"/>
  <c r="IG43" i="1"/>
  <c r="IE43" i="1"/>
  <c r="IJ43" i="1" s="1"/>
  <c r="IC43" i="1"/>
  <c r="IA43" i="1"/>
  <c r="IH43" i="1" s="1"/>
  <c r="HY43" i="1"/>
  <c r="HU43" i="1"/>
  <c r="HS43" i="1"/>
  <c r="HQ43" i="1"/>
  <c r="HV43" i="1" s="1"/>
  <c r="HO43" i="1"/>
  <c r="HM43" i="1"/>
  <c r="HT43" i="1" s="1"/>
  <c r="HK43" i="1"/>
  <c r="HG43" i="1"/>
  <c r="HE43" i="1"/>
  <c r="HC43" i="1"/>
  <c r="HH43" i="1"/>
  <c r="HA43" i="1"/>
  <c r="GY43" i="1"/>
  <c r="HF43" i="1" s="1"/>
  <c r="GV43" i="1"/>
  <c r="GR43" i="1"/>
  <c r="GS43" i="1" s="1"/>
  <c r="GN43" i="1"/>
  <c r="GJ43" i="1"/>
  <c r="GD43" i="1"/>
  <c r="GE43" i="1" s="1"/>
  <c r="FZ43" i="1"/>
  <c r="FV43" i="1"/>
  <c r="FP43" i="1"/>
  <c r="FQ43" i="1" s="1"/>
  <c r="FL43" i="1"/>
  <c r="FH43" i="1"/>
  <c r="FB43" i="1"/>
  <c r="FC43" i="1" s="1"/>
  <c r="EX43" i="1"/>
  <c r="ET43" i="1"/>
  <c r="EN43" i="1"/>
  <c r="EO43" i="1" s="1"/>
  <c r="EJ43" i="1"/>
  <c r="EF43" i="1"/>
  <c r="DZ43" i="1"/>
  <c r="EA43" i="1" s="1"/>
  <c r="DV43" i="1"/>
  <c r="DT43" i="1"/>
  <c r="DR43" i="1"/>
  <c r="DL43" i="1"/>
  <c r="DM43" i="1" s="1"/>
  <c r="DH43" i="1"/>
  <c r="DD43" i="1"/>
  <c r="CX43" i="1"/>
  <c r="CV43" i="1"/>
  <c r="CT43" i="1"/>
  <c r="CY43" i="1" s="1"/>
  <c r="CR43" i="1"/>
  <c r="CP43" i="1"/>
  <c r="CW43" i="1" s="1"/>
  <c r="CN43" i="1"/>
  <c r="CJ43" i="1"/>
  <c r="CH43" i="1"/>
  <c r="CF43" i="1"/>
  <c r="CK43" i="1" s="1"/>
  <c r="CD43" i="1"/>
  <c r="CB43" i="1"/>
  <c r="CI43" i="1" s="1"/>
  <c r="BZ43" i="1"/>
  <c r="BV43" i="1"/>
  <c r="BT43" i="1"/>
  <c r="BR43" i="1"/>
  <c r="BW43" i="1"/>
  <c r="BP43" i="1"/>
  <c r="BN43" i="1"/>
  <c r="BU43" i="1" s="1"/>
  <c r="BL43" i="1"/>
  <c r="LA43" i="1"/>
  <c r="KY43" i="1"/>
  <c r="KW43" i="1"/>
  <c r="LB43" i="1" s="1"/>
  <c r="KU43" i="1"/>
  <c r="KS43" i="1"/>
  <c r="KZ43" i="1" s="1"/>
  <c r="KQ43" i="1"/>
  <c r="KM43" i="1"/>
  <c r="KK43" i="1"/>
  <c r="KI43" i="1"/>
  <c r="KN43" i="1" s="1"/>
  <c r="KG43" i="1"/>
  <c r="KE43" i="1"/>
  <c r="KL43" i="1" s="1"/>
  <c r="KC43" i="1"/>
  <c r="BH43" i="1"/>
  <c r="BI43" i="1" s="1"/>
  <c r="BD43" i="1"/>
  <c r="BB43" i="1"/>
  <c r="AZ43" i="1"/>
  <c r="AT43" i="1"/>
  <c r="AU43" i="1" s="1"/>
  <c r="AP43" i="1"/>
  <c r="AN43" i="1"/>
  <c r="AL43" i="1"/>
  <c r="AF43" i="1"/>
  <c r="AG43" i="1" s="1"/>
  <c r="AB43" i="1"/>
  <c r="X43" i="1"/>
  <c r="R43" i="1"/>
  <c r="S43" i="1" s="1"/>
  <c r="N43" i="1"/>
  <c r="J43" i="1"/>
  <c r="NS42" i="1"/>
  <c r="NT42" i="1" s="1"/>
  <c r="NO42" i="1"/>
  <c r="NK42" i="1"/>
  <c r="NE42" i="1"/>
  <c r="NF42" i="1" s="1"/>
  <c r="NA42" i="1"/>
  <c r="MW42" i="1"/>
  <c r="MQ42" i="1"/>
  <c r="MR42" i="1" s="1"/>
  <c r="MM42" i="1"/>
  <c r="MI42" i="1"/>
  <c r="MC42" i="1"/>
  <c r="MD42" i="1" s="1"/>
  <c r="LY42" i="1"/>
  <c r="LU42" i="1"/>
  <c r="LO42" i="1"/>
  <c r="LM42" i="1"/>
  <c r="LK42" i="1"/>
  <c r="LI42" i="1"/>
  <c r="LG42" i="1"/>
  <c r="LN43" i="1" s="1"/>
  <c r="LE42" i="1"/>
  <c r="JU42" i="1"/>
  <c r="JZ42" i="1" s="1"/>
  <c r="JS42" i="1"/>
  <c r="JQ42" i="1"/>
  <c r="JX42" i="1" s="1"/>
  <c r="GR42" i="1"/>
  <c r="GS42" i="1" s="1"/>
  <c r="GN42" i="1"/>
  <c r="GJ42" i="1"/>
  <c r="GD42" i="1"/>
  <c r="GE42" i="1" s="1"/>
  <c r="FZ42" i="1"/>
  <c r="FV42" i="1"/>
  <c r="FP42" i="1"/>
  <c r="FQ42" i="1" s="1"/>
  <c r="FL42" i="1"/>
  <c r="FH42" i="1"/>
  <c r="FB42" i="1"/>
  <c r="FC42" i="1" s="1"/>
  <c r="EX42" i="1"/>
  <c r="ET42" i="1"/>
  <c r="EN42" i="1"/>
  <c r="EO42" i="1" s="1"/>
  <c r="EJ42" i="1"/>
  <c r="EF42" i="1"/>
  <c r="DZ42" i="1"/>
  <c r="EA42" i="1" s="1"/>
  <c r="DV42" i="1"/>
  <c r="DT42" i="1"/>
  <c r="DR42" i="1"/>
  <c r="DL42" i="1"/>
  <c r="DM42" i="1" s="1"/>
  <c r="DH42" i="1"/>
  <c r="DD42" i="1"/>
  <c r="BH42" i="1"/>
  <c r="BI42" i="1" s="1"/>
  <c r="BD42" i="1"/>
  <c r="BB42" i="1"/>
  <c r="AZ42" i="1"/>
  <c r="AT42" i="1"/>
  <c r="AU42" i="1"/>
  <c r="AP42" i="1"/>
  <c r="AN42" i="1"/>
  <c r="AL42" i="1"/>
  <c r="AF42" i="1"/>
  <c r="AG42" i="1" s="1"/>
  <c r="AB42" i="1"/>
  <c r="X42" i="1"/>
  <c r="R42" i="1"/>
  <c r="S42" i="1" s="1"/>
  <c r="N42" i="1"/>
  <c r="J42" i="1"/>
  <c r="NS41" i="1"/>
  <c r="NT41" i="1" s="1"/>
  <c r="NO41" i="1"/>
  <c r="NK41" i="1"/>
  <c r="NE41" i="1"/>
  <c r="NF41" i="1" s="1"/>
  <c r="NA41" i="1"/>
  <c r="MW41" i="1"/>
  <c r="MR41" i="1"/>
  <c r="MQ41" i="1"/>
  <c r="MM41" i="1"/>
  <c r="MI41" i="1"/>
  <c r="MC41" i="1"/>
  <c r="MD41" i="1" s="1"/>
  <c r="LY41" i="1"/>
  <c r="LU41" i="1"/>
  <c r="LO41" i="1"/>
  <c r="LM41" i="1"/>
  <c r="LK41" i="1"/>
  <c r="LI41" i="1"/>
  <c r="JU41" i="1"/>
  <c r="JZ41" i="1" s="1"/>
  <c r="JS41" i="1"/>
  <c r="JQ41" i="1"/>
  <c r="JX41" i="1" s="1"/>
  <c r="GR41" i="1"/>
  <c r="GS41" i="1" s="1"/>
  <c r="GN41" i="1"/>
  <c r="GJ41" i="1"/>
  <c r="GD41" i="1"/>
  <c r="GE41" i="1" s="1"/>
  <c r="FZ41" i="1"/>
  <c r="FV41" i="1"/>
  <c r="FP41" i="1"/>
  <c r="FQ41" i="1" s="1"/>
  <c r="FL41" i="1"/>
  <c r="FH41" i="1"/>
  <c r="FB41" i="1"/>
  <c r="FC41" i="1" s="1"/>
  <c r="EX41" i="1"/>
  <c r="ET41" i="1"/>
  <c r="EN41" i="1"/>
  <c r="EO41" i="1" s="1"/>
  <c r="EJ41" i="1"/>
  <c r="EF41" i="1"/>
  <c r="DZ41" i="1"/>
  <c r="EA41" i="1" s="1"/>
  <c r="DV41" i="1"/>
  <c r="DT41" i="1"/>
  <c r="DR41" i="1"/>
  <c r="DL41" i="1"/>
  <c r="DM41" i="1" s="1"/>
  <c r="DH41" i="1"/>
  <c r="DD41" i="1"/>
  <c r="BH41" i="1"/>
  <c r="BI41" i="1" s="1"/>
  <c r="BD41" i="1"/>
  <c r="BB41" i="1"/>
  <c r="AZ41" i="1"/>
  <c r="AT41" i="1"/>
  <c r="AU41" i="1" s="1"/>
  <c r="AP41" i="1"/>
  <c r="AN41" i="1"/>
  <c r="AL41" i="1"/>
  <c r="AF41" i="1"/>
  <c r="AG41" i="1" s="1"/>
  <c r="AB41" i="1"/>
  <c r="X41" i="1"/>
  <c r="R41" i="1"/>
  <c r="S41" i="1" s="1"/>
  <c r="N41" i="1"/>
  <c r="J41" i="1"/>
  <c r="NS40" i="1"/>
  <c r="NT40" i="1" s="1"/>
  <c r="NO40" i="1"/>
  <c r="NK40" i="1"/>
  <c r="NE40" i="1"/>
  <c r="NF40" i="1" s="1"/>
  <c r="NA40" i="1"/>
  <c r="MW40" i="1"/>
  <c r="MQ40" i="1"/>
  <c r="MR40" i="1" s="1"/>
  <c r="MM40" i="1"/>
  <c r="MI40" i="1"/>
  <c r="MC40" i="1"/>
  <c r="MD40" i="1" s="1"/>
  <c r="LY40" i="1"/>
  <c r="LU40" i="1"/>
  <c r="LO40" i="1"/>
  <c r="LM40" i="1"/>
  <c r="LK40" i="1"/>
  <c r="LI40" i="1"/>
  <c r="JU40" i="1"/>
  <c r="JZ40" i="1" s="1"/>
  <c r="JS40" i="1"/>
  <c r="JQ40" i="1"/>
  <c r="JX40" i="1" s="1"/>
  <c r="GR40" i="1"/>
  <c r="GS40" i="1" s="1"/>
  <c r="GN40" i="1"/>
  <c r="GJ40" i="1"/>
  <c r="GD40" i="1"/>
  <c r="GE40" i="1"/>
  <c r="FZ40" i="1"/>
  <c r="FV40" i="1"/>
  <c r="FP40" i="1"/>
  <c r="FQ40" i="1" s="1"/>
  <c r="FL40" i="1"/>
  <c r="FH40" i="1"/>
  <c r="FB40" i="1"/>
  <c r="FC40" i="1" s="1"/>
  <c r="EX40" i="1"/>
  <c r="ET40" i="1"/>
  <c r="EN40" i="1"/>
  <c r="EO40" i="1" s="1"/>
  <c r="EJ40" i="1"/>
  <c r="EF40" i="1"/>
  <c r="DZ40" i="1"/>
  <c r="EA40" i="1" s="1"/>
  <c r="DV40" i="1"/>
  <c r="DT40" i="1"/>
  <c r="DR40" i="1"/>
  <c r="DL40" i="1"/>
  <c r="DM40" i="1" s="1"/>
  <c r="DH40" i="1"/>
  <c r="DD40" i="1"/>
  <c r="BI40" i="1"/>
  <c r="BH40" i="1"/>
  <c r="BD40" i="1"/>
  <c r="BB40" i="1"/>
  <c r="AZ40" i="1"/>
  <c r="AT40" i="1"/>
  <c r="AU40" i="1" s="1"/>
  <c r="AP40" i="1"/>
  <c r="AN40" i="1"/>
  <c r="AL40" i="1"/>
  <c r="AG40" i="1"/>
  <c r="AF40" i="1"/>
  <c r="AB40" i="1"/>
  <c r="X40" i="1"/>
  <c r="R40" i="1"/>
  <c r="S40" i="1" s="1"/>
  <c r="N40" i="1"/>
  <c r="J40" i="1"/>
  <c r="NS39" i="1"/>
  <c r="NT39" i="1" s="1"/>
  <c r="NO39" i="1"/>
  <c r="NK39" i="1"/>
  <c r="NE39" i="1"/>
  <c r="NF39" i="1" s="1"/>
  <c r="NA39" i="1"/>
  <c r="MW39" i="1"/>
  <c r="MQ39" i="1"/>
  <c r="MR39" i="1" s="1"/>
  <c r="MM39" i="1"/>
  <c r="MI39" i="1"/>
  <c r="MC39" i="1"/>
  <c r="MD39" i="1" s="1"/>
  <c r="LY39" i="1"/>
  <c r="LU39" i="1"/>
  <c r="LO39" i="1"/>
  <c r="LM39" i="1"/>
  <c r="LK39" i="1"/>
  <c r="LI39" i="1"/>
  <c r="LG39" i="1"/>
  <c r="LN40" i="1" s="1"/>
  <c r="LE39" i="1"/>
  <c r="JU39" i="1"/>
  <c r="JZ39" i="1" s="1"/>
  <c r="JS39" i="1"/>
  <c r="JQ39" i="1"/>
  <c r="JX39" i="1" s="1"/>
  <c r="JO39" i="1"/>
  <c r="JA39" i="1"/>
  <c r="IM39" i="1"/>
  <c r="HY39" i="1"/>
  <c r="HK39" i="1"/>
  <c r="GV39" i="1"/>
  <c r="GR39" i="1"/>
  <c r="GS39" i="1" s="1"/>
  <c r="GN39" i="1"/>
  <c r="GJ39" i="1"/>
  <c r="GE39" i="1"/>
  <c r="GD39" i="1"/>
  <c r="FZ39" i="1"/>
  <c r="FV39" i="1"/>
  <c r="FP39" i="1"/>
  <c r="FQ39" i="1" s="1"/>
  <c r="FL39" i="1"/>
  <c r="FH39" i="1"/>
  <c r="FB39" i="1"/>
  <c r="FC39" i="1" s="1"/>
  <c r="EX39" i="1"/>
  <c r="ET39" i="1"/>
  <c r="EN39" i="1"/>
  <c r="EO39" i="1" s="1"/>
  <c r="EJ39" i="1"/>
  <c r="EF39" i="1"/>
  <c r="DZ39" i="1"/>
  <c r="EA39" i="1" s="1"/>
  <c r="DV39" i="1"/>
  <c r="DT39" i="1"/>
  <c r="DR39" i="1"/>
  <c r="DL39" i="1"/>
  <c r="DM39" i="1" s="1"/>
  <c r="DH39" i="1"/>
  <c r="DD39" i="1"/>
  <c r="CN39" i="1"/>
  <c r="BZ39" i="1"/>
  <c r="BL39" i="1"/>
  <c r="KQ39" i="1"/>
  <c r="KC39" i="1"/>
  <c r="BH39" i="1"/>
  <c r="BI39" i="1" s="1"/>
  <c r="BD39" i="1"/>
  <c r="BB39" i="1"/>
  <c r="AZ39" i="1"/>
  <c r="AT39" i="1"/>
  <c r="AU39" i="1" s="1"/>
  <c r="AP39" i="1"/>
  <c r="AN39" i="1"/>
  <c r="AL39" i="1"/>
  <c r="AF39" i="1"/>
  <c r="AG39" i="1" s="1"/>
  <c r="AB39" i="1"/>
  <c r="X39" i="1"/>
  <c r="R39" i="1"/>
  <c r="S39" i="1" s="1"/>
  <c r="N39" i="1"/>
  <c r="J39" i="1"/>
  <c r="NS38" i="1"/>
  <c r="NT38" i="1" s="1"/>
  <c r="NO38" i="1"/>
  <c r="NK38" i="1"/>
  <c r="NE38" i="1"/>
  <c r="NF38" i="1" s="1"/>
  <c r="NA38" i="1"/>
  <c r="MW38" i="1"/>
  <c r="MQ38" i="1"/>
  <c r="MR38" i="1" s="1"/>
  <c r="MM38" i="1"/>
  <c r="MI38" i="1"/>
  <c r="MC38" i="1"/>
  <c r="MD38" i="1" s="1"/>
  <c r="LY38" i="1"/>
  <c r="LU38" i="1"/>
  <c r="LO38" i="1"/>
  <c r="LM38" i="1"/>
  <c r="LK38" i="1"/>
  <c r="LI38" i="1"/>
  <c r="JU38" i="1"/>
  <c r="JZ38" i="1" s="1"/>
  <c r="JS38" i="1"/>
  <c r="JQ38" i="1"/>
  <c r="JX38" i="1" s="1"/>
  <c r="GR38" i="1"/>
  <c r="GS38" i="1" s="1"/>
  <c r="GN38" i="1"/>
  <c r="GJ38" i="1"/>
  <c r="GD38" i="1"/>
  <c r="GE38" i="1" s="1"/>
  <c r="FZ38" i="1"/>
  <c r="FV38" i="1"/>
  <c r="FQ38" i="1"/>
  <c r="FP38" i="1"/>
  <c r="FL38" i="1"/>
  <c r="FH38" i="1"/>
  <c r="FB38" i="1"/>
  <c r="FC38" i="1"/>
  <c r="EX38" i="1"/>
  <c r="ET38" i="1"/>
  <c r="EN38" i="1"/>
  <c r="EO38" i="1" s="1"/>
  <c r="EJ38" i="1"/>
  <c r="EF38" i="1"/>
  <c r="DZ38" i="1"/>
  <c r="EA38" i="1" s="1"/>
  <c r="DV38" i="1"/>
  <c r="DT38" i="1"/>
  <c r="DR38" i="1"/>
  <c r="DL38" i="1"/>
  <c r="DM38" i="1"/>
  <c r="DH38" i="1"/>
  <c r="DD38" i="1"/>
  <c r="BH38" i="1"/>
  <c r="BI38" i="1" s="1"/>
  <c r="BD38" i="1"/>
  <c r="BB38" i="1"/>
  <c r="AZ38" i="1"/>
  <c r="AT38" i="1"/>
  <c r="AU38" i="1" s="1"/>
  <c r="AP38" i="1"/>
  <c r="AN38" i="1"/>
  <c r="AL38" i="1"/>
  <c r="AF38" i="1"/>
  <c r="AG38" i="1" s="1"/>
  <c r="AB38" i="1"/>
  <c r="X38" i="1"/>
  <c r="R38" i="1"/>
  <c r="S38" i="1" s="1"/>
  <c r="N38" i="1"/>
  <c r="J38" i="1"/>
  <c r="NS37" i="1"/>
  <c r="NT37" i="1" s="1"/>
  <c r="NO37" i="1"/>
  <c r="NK37" i="1"/>
  <c r="NE37" i="1"/>
  <c r="NF37" i="1"/>
  <c r="NA37" i="1"/>
  <c r="MW37" i="1"/>
  <c r="MQ37" i="1"/>
  <c r="MR37" i="1" s="1"/>
  <c r="MM37" i="1"/>
  <c r="MI37" i="1"/>
  <c r="MC37" i="1"/>
  <c r="MD37" i="1" s="1"/>
  <c r="LY37" i="1"/>
  <c r="LU37" i="1"/>
  <c r="LO37" i="1"/>
  <c r="LM37" i="1"/>
  <c r="LK37" i="1"/>
  <c r="LI37" i="1"/>
  <c r="JU37" i="1"/>
  <c r="JZ37" i="1" s="1"/>
  <c r="JS37" i="1"/>
  <c r="JQ37" i="1"/>
  <c r="JX37" i="1" s="1"/>
  <c r="GR37" i="1"/>
  <c r="GS37" i="1" s="1"/>
  <c r="GN37" i="1"/>
  <c r="GJ37" i="1"/>
  <c r="GD37" i="1"/>
  <c r="GE37" i="1" s="1"/>
  <c r="FZ37" i="1"/>
  <c r="FV37" i="1"/>
  <c r="FP37" i="1"/>
  <c r="FQ37" i="1" s="1"/>
  <c r="FL37" i="1"/>
  <c r="FH37" i="1"/>
  <c r="FB37" i="1"/>
  <c r="FC37" i="1" s="1"/>
  <c r="EX37" i="1"/>
  <c r="ET37" i="1"/>
  <c r="EN37" i="1"/>
  <c r="EO37" i="1" s="1"/>
  <c r="EJ37" i="1"/>
  <c r="EF37" i="1"/>
  <c r="DZ37" i="1"/>
  <c r="EA37" i="1" s="1"/>
  <c r="DV37" i="1"/>
  <c r="DT37" i="1"/>
  <c r="DR37" i="1"/>
  <c r="DL37" i="1"/>
  <c r="DM37" i="1" s="1"/>
  <c r="DH37" i="1"/>
  <c r="DD37" i="1"/>
  <c r="BH37" i="1"/>
  <c r="BI37" i="1" s="1"/>
  <c r="BD37" i="1"/>
  <c r="BB37" i="1"/>
  <c r="AZ37" i="1"/>
  <c r="AT37" i="1"/>
  <c r="AU37" i="1" s="1"/>
  <c r="AP37" i="1"/>
  <c r="AN37" i="1"/>
  <c r="AL37" i="1"/>
  <c r="AF37" i="1"/>
  <c r="AG37" i="1" s="1"/>
  <c r="AB37" i="1"/>
  <c r="X37" i="1"/>
  <c r="R37" i="1"/>
  <c r="S37" i="1" s="1"/>
  <c r="N37" i="1"/>
  <c r="J37" i="1"/>
  <c r="NS36" i="1"/>
  <c r="NT36" i="1" s="1"/>
  <c r="NO36" i="1"/>
  <c r="NK36" i="1"/>
  <c r="NE36" i="1"/>
  <c r="NF36" i="1" s="1"/>
  <c r="NA36" i="1"/>
  <c r="MW36" i="1"/>
  <c r="MQ36" i="1"/>
  <c r="MR36" i="1" s="1"/>
  <c r="MM36" i="1"/>
  <c r="MI36" i="1"/>
  <c r="MC36" i="1"/>
  <c r="MD36" i="1" s="1"/>
  <c r="LY36" i="1"/>
  <c r="LU36" i="1"/>
  <c r="LO36" i="1"/>
  <c r="LM36" i="1"/>
  <c r="LK36" i="1"/>
  <c r="LI36" i="1"/>
  <c r="LG36" i="1"/>
  <c r="LN36" i="1" s="1"/>
  <c r="LE36" i="1"/>
  <c r="JU36" i="1"/>
  <c r="JZ36" i="1" s="1"/>
  <c r="JS36" i="1"/>
  <c r="JQ36" i="1"/>
  <c r="JX36" i="1" s="1"/>
  <c r="GR36" i="1"/>
  <c r="GS36" i="1" s="1"/>
  <c r="GN36" i="1"/>
  <c r="GJ36" i="1"/>
  <c r="GD36" i="1"/>
  <c r="GE36" i="1" s="1"/>
  <c r="FZ36" i="1"/>
  <c r="FV36" i="1"/>
  <c r="FP36" i="1"/>
  <c r="FQ36" i="1"/>
  <c r="FL36" i="1"/>
  <c r="FH36" i="1"/>
  <c r="FB36" i="1"/>
  <c r="FC36" i="1" s="1"/>
  <c r="EX36" i="1"/>
  <c r="ET36" i="1"/>
  <c r="EN36" i="1"/>
  <c r="EO36" i="1" s="1"/>
  <c r="EJ36" i="1"/>
  <c r="EF36" i="1"/>
  <c r="DZ36" i="1"/>
  <c r="EA36" i="1" s="1"/>
  <c r="DV36" i="1"/>
  <c r="DT36" i="1"/>
  <c r="DR36" i="1"/>
  <c r="DL36" i="1"/>
  <c r="DM36" i="1" s="1"/>
  <c r="DH36" i="1"/>
  <c r="DD36" i="1"/>
  <c r="BH36" i="1"/>
  <c r="BI36" i="1" s="1"/>
  <c r="BD36" i="1"/>
  <c r="BB36" i="1"/>
  <c r="AZ36" i="1"/>
  <c r="AT36" i="1"/>
  <c r="AU36" i="1" s="1"/>
  <c r="AP36" i="1"/>
  <c r="AN36" i="1"/>
  <c r="AL36" i="1"/>
  <c r="AF36" i="1"/>
  <c r="AG36" i="1" s="1"/>
  <c r="AB36" i="1"/>
  <c r="X36" i="1"/>
  <c r="R36" i="1"/>
  <c r="S36" i="1" s="1"/>
  <c r="N36" i="1"/>
  <c r="J36" i="1"/>
  <c r="NS35" i="1"/>
  <c r="NT35" i="1" s="1"/>
  <c r="NO35" i="1"/>
  <c r="NK35" i="1"/>
  <c r="NE35" i="1"/>
  <c r="NF35" i="1" s="1"/>
  <c r="NA35" i="1"/>
  <c r="MW35" i="1"/>
  <c r="MQ35" i="1"/>
  <c r="MR35" i="1"/>
  <c r="MM35" i="1"/>
  <c r="MI35" i="1"/>
  <c r="MC35" i="1"/>
  <c r="MD35" i="1" s="1"/>
  <c r="LY35" i="1"/>
  <c r="LU35" i="1"/>
  <c r="LO35" i="1"/>
  <c r="LM35" i="1"/>
  <c r="LK35" i="1"/>
  <c r="LI35" i="1"/>
  <c r="JU35" i="1"/>
  <c r="JZ35" i="1" s="1"/>
  <c r="JS35" i="1"/>
  <c r="JQ35" i="1"/>
  <c r="JX35" i="1" s="1"/>
  <c r="JO35" i="1"/>
  <c r="JA35" i="1"/>
  <c r="IM35" i="1"/>
  <c r="HY35" i="1"/>
  <c r="HK35" i="1"/>
  <c r="GV35" i="1"/>
  <c r="GR35" i="1"/>
  <c r="GS35" i="1" s="1"/>
  <c r="GN35" i="1"/>
  <c r="GJ35" i="1"/>
  <c r="GD35" i="1"/>
  <c r="GE35" i="1" s="1"/>
  <c r="FZ35" i="1"/>
  <c r="FV35" i="1"/>
  <c r="FP35" i="1"/>
  <c r="FQ35" i="1" s="1"/>
  <c r="FL35" i="1"/>
  <c r="FH35" i="1"/>
  <c r="FB35" i="1"/>
  <c r="FC35" i="1" s="1"/>
  <c r="EX35" i="1"/>
  <c r="ET35" i="1"/>
  <c r="EN35" i="1"/>
  <c r="EO35" i="1" s="1"/>
  <c r="EJ35" i="1"/>
  <c r="EF35" i="1"/>
  <c r="DZ35" i="1"/>
  <c r="EA35" i="1" s="1"/>
  <c r="DV35" i="1"/>
  <c r="DT35" i="1"/>
  <c r="DR35" i="1"/>
  <c r="DL35" i="1"/>
  <c r="DM35" i="1" s="1"/>
  <c r="DH35" i="1"/>
  <c r="DD35" i="1"/>
  <c r="CN35" i="1"/>
  <c r="BZ35" i="1"/>
  <c r="BL35" i="1"/>
  <c r="KQ35" i="1"/>
  <c r="KC35" i="1"/>
  <c r="BH35" i="1"/>
  <c r="BI35" i="1" s="1"/>
  <c r="BD35" i="1"/>
  <c r="BB35" i="1"/>
  <c r="AZ35" i="1"/>
  <c r="AT35" i="1"/>
  <c r="AU35" i="1" s="1"/>
  <c r="AP35" i="1"/>
  <c r="AN35" i="1"/>
  <c r="AL35" i="1"/>
  <c r="AF35" i="1"/>
  <c r="AG35" i="1"/>
  <c r="AB35" i="1"/>
  <c r="X35" i="1"/>
  <c r="R35" i="1"/>
  <c r="S35" i="1" s="1"/>
  <c r="N35" i="1"/>
  <c r="J35" i="1"/>
  <c r="NS34" i="1"/>
  <c r="NT34" i="1" s="1"/>
  <c r="NO34" i="1"/>
  <c r="NK34" i="1"/>
  <c r="NE34" i="1"/>
  <c r="NF34" i="1" s="1"/>
  <c r="NA34" i="1"/>
  <c r="MW34" i="1"/>
  <c r="MQ34" i="1"/>
  <c r="MR34" i="1" s="1"/>
  <c r="MM34" i="1"/>
  <c r="MI34" i="1"/>
  <c r="MC34" i="1"/>
  <c r="MD34" i="1" s="1"/>
  <c r="LY34" i="1"/>
  <c r="LU34" i="1"/>
  <c r="LO34" i="1"/>
  <c r="LM34" i="1"/>
  <c r="LK34" i="1"/>
  <c r="LI34" i="1"/>
  <c r="JU34" i="1"/>
  <c r="JZ34" i="1" s="1"/>
  <c r="JS34" i="1"/>
  <c r="JQ34" i="1"/>
  <c r="JX34" i="1" s="1"/>
  <c r="GR34" i="1"/>
  <c r="GS34" i="1" s="1"/>
  <c r="GN34" i="1"/>
  <c r="GJ34" i="1"/>
  <c r="GE34" i="1"/>
  <c r="GD34" i="1"/>
  <c r="FZ34" i="1"/>
  <c r="FV34" i="1"/>
  <c r="FP34" i="1"/>
  <c r="FQ34" i="1" s="1"/>
  <c r="FL34" i="1"/>
  <c r="FH34" i="1"/>
  <c r="FB34" i="1"/>
  <c r="FC34" i="1" s="1"/>
  <c r="EX34" i="1"/>
  <c r="ET34" i="1"/>
  <c r="EN34" i="1"/>
  <c r="EO34" i="1" s="1"/>
  <c r="EJ34" i="1"/>
  <c r="EF34" i="1"/>
  <c r="DZ34" i="1"/>
  <c r="EA34" i="1" s="1"/>
  <c r="DV34" i="1"/>
  <c r="DT34" i="1"/>
  <c r="DR34" i="1"/>
  <c r="DL34" i="1"/>
  <c r="DM34" i="1" s="1"/>
  <c r="DH34" i="1"/>
  <c r="DD34" i="1"/>
  <c r="BI34" i="1"/>
  <c r="BH34" i="1"/>
  <c r="BD34" i="1"/>
  <c r="BB34" i="1"/>
  <c r="AZ34" i="1"/>
  <c r="AT34" i="1"/>
  <c r="AU34" i="1" s="1"/>
  <c r="AP34" i="1"/>
  <c r="AN34" i="1"/>
  <c r="AL34" i="1"/>
  <c r="AF34" i="1"/>
  <c r="AG34" i="1"/>
  <c r="AB34" i="1"/>
  <c r="X34" i="1"/>
  <c r="R34" i="1"/>
  <c r="S34" i="1" s="1"/>
  <c r="N34" i="1"/>
  <c r="J34" i="1"/>
  <c r="NS33" i="1"/>
  <c r="NT33" i="1" s="1"/>
  <c r="NO33" i="1"/>
  <c r="NK33" i="1"/>
  <c r="NE33" i="1"/>
  <c r="NF33" i="1" s="1"/>
  <c r="NA33" i="1"/>
  <c r="MW33" i="1"/>
  <c r="MQ33" i="1"/>
  <c r="MR33" i="1" s="1"/>
  <c r="MM33" i="1"/>
  <c r="MI33" i="1"/>
  <c r="MC33" i="1"/>
  <c r="MD33" i="1" s="1"/>
  <c r="LY33" i="1"/>
  <c r="LU33" i="1"/>
  <c r="LO33" i="1"/>
  <c r="LN33" i="1"/>
  <c r="LM33" i="1"/>
  <c r="LK33" i="1"/>
  <c r="LI33" i="1"/>
  <c r="LG33" i="1"/>
  <c r="LN35" i="1" s="1"/>
  <c r="LE33" i="1"/>
  <c r="JU33" i="1"/>
  <c r="JZ33" i="1" s="1"/>
  <c r="JS33" i="1"/>
  <c r="JQ33" i="1"/>
  <c r="JX33" i="1" s="1"/>
  <c r="GR33" i="1"/>
  <c r="GS33" i="1" s="1"/>
  <c r="GN33" i="1"/>
  <c r="GJ33" i="1"/>
  <c r="GD33" i="1"/>
  <c r="GE33" i="1" s="1"/>
  <c r="FZ33" i="1"/>
  <c r="FV33" i="1"/>
  <c r="FP33" i="1"/>
  <c r="FQ33" i="1" s="1"/>
  <c r="FL33" i="1"/>
  <c r="FH33" i="1"/>
  <c r="FB33" i="1"/>
  <c r="FC33" i="1" s="1"/>
  <c r="EX33" i="1"/>
  <c r="ET33" i="1"/>
  <c r="EN33" i="1"/>
  <c r="EO33" i="1" s="1"/>
  <c r="EJ33" i="1"/>
  <c r="EF33" i="1"/>
  <c r="DZ33" i="1"/>
  <c r="EA33" i="1" s="1"/>
  <c r="DV33" i="1"/>
  <c r="DT33" i="1"/>
  <c r="DR33" i="1"/>
  <c r="DL33" i="1"/>
  <c r="DM33" i="1" s="1"/>
  <c r="DH33" i="1"/>
  <c r="DD33" i="1"/>
  <c r="BI33" i="1"/>
  <c r="BH33" i="1"/>
  <c r="BD33" i="1"/>
  <c r="BB33" i="1"/>
  <c r="AZ33" i="1"/>
  <c r="AT33" i="1"/>
  <c r="AU33" i="1" s="1"/>
  <c r="AP33" i="1"/>
  <c r="AN33" i="1"/>
  <c r="AL33" i="1"/>
  <c r="AF33" i="1"/>
  <c r="AG33" i="1" s="1"/>
  <c r="AB33" i="1"/>
  <c r="X33" i="1"/>
  <c r="R33" i="1"/>
  <c r="S33" i="1" s="1"/>
  <c r="N33" i="1"/>
  <c r="J33" i="1"/>
  <c r="NS32" i="1"/>
  <c r="NT32" i="1" s="1"/>
  <c r="NO32" i="1"/>
  <c r="NK32" i="1"/>
  <c r="NE32" i="1"/>
  <c r="NF32" i="1" s="1"/>
  <c r="NA32" i="1"/>
  <c r="MW32" i="1"/>
  <c r="MQ32" i="1"/>
  <c r="MR32" i="1" s="1"/>
  <c r="MM32" i="1"/>
  <c r="MI32" i="1"/>
  <c r="MC32" i="1"/>
  <c r="MD32" i="1" s="1"/>
  <c r="LY32" i="1"/>
  <c r="LU32" i="1"/>
  <c r="LK32" i="1"/>
  <c r="LI32" i="1"/>
  <c r="JU32" i="1"/>
  <c r="JZ32" i="1" s="1"/>
  <c r="JS32" i="1"/>
  <c r="JQ32" i="1"/>
  <c r="GR32" i="1"/>
  <c r="GS32" i="1" s="1"/>
  <c r="GN32" i="1"/>
  <c r="GJ32" i="1"/>
  <c r="GD32" i="1"/>
  <c r="GE32" i="1" s="1"/>
  <c r="FZ32" i="1"/>
  <c r="FV32" i="1"/>
  <c r="FP32" i="1"/>
  <c r="FQ32" i="1" s="1"/>
  <c r="FL32" i="1"/>
  <c r="FH32" i="1"/>
  <c r="FB32" i="1"/>
  <c r="FC32" i="1" s="1"/>
  <c r="EX32" i="1"/>
  <c r="ET32" i="1"/>
  <c r="EN32" i="1"/>
  <c r="EO32" i="1" s="1"/>
  <c r="EJ32" i="1"/>
  <c r="EF32" i="1"/>
  <c r="DZ32" i="1"/>
  <c r="EA32" i="1" s="1"/>
  <c r="DV32" i="1"/>
  <c r="DT32" i="1"/>
  <c r="DR32" i="1"/>
  <c r="DL32" i="1"/>
  <c r="DM32" i="1" s="1"/>
  <c r="DH32" i="1"/>
  <c r="DD32" i="1"/>
  <c r="BH32" i="1"/>
  <c r="BI32" i="1" s="1"/>
  <c r="BD32" i="1"/>
  <c r="BB32" i="1"/>
  <c r="AZ32" i="1"/>
  <c r="AT32" i="1"/>
  <c r="AU32" i="1" s="1"/>
  <c r="AP32" i="1"/>
  <c r="AN32" i="1"/>
  <c r="AL32" i="1"/>
  <c r="AF32" i="1"/>
  <c r="AG32" i="1" s="1"/>
  <c r="AB32" i="1"/>
  <c r="X32" i="1"/>
  <c r="R32" i="1"/>
  <c r="S32" i="1" s="1"/>
  <c r="N32" i="1"/>
  <c r="J32" i="1"/>
  <c r="J59" i="1" s="1"/>
  <c r="NS31" i="1"/>
  <c r="NT31" i="1" s="1"/>
  <c r="NO31" i="1"/>
  <c r="NK31" i="1"/>
  <c r="NE31" i="1"/>
  <c r="NF31" i="1" s="1"/>
  <c r="NA31" i="1"/>
  <c r="MW31" i="1"/>
  <c r="MQ31" i="1"/>
  <c r="MR31" i="1" s="1"/>
  <c r="MM31" i="1"/>
  <c r="MI31" i="1"/>
  <c r="MD31" i="1"/>
  <c r="MC31" i="1"/>
  <c r="LY31" i="1"/>
  <c r="LU31" i="1"/>
  <c r="LK31" i="1"/>
  <c r="LI31" i="1"/>
  <c r="JU31" i="1"/>
  <c r="JZ31" i="1" s="1"/>
  <c r="JS31" i="1"/>
  <c r="JQ31" i="1"/>
  <c r="JX31" i="1" s="1"/>
  <c r="JO31" i="1"/>
  <c r="JA31" i="1"/>
  <c r="IM31" i="1"/>
  <c r="HY31" i="1"/>
  <c r="HK31" i="1"/>
  <c r="GV31" i="1"/>
  <c r="GR31" i="1"/>
  <c r="GS31" i="1" s="1"/>
  <c r="GN31" i="1"/>
  <c r="GJ31" i="1"/>
  <c r="GD31" i="1"/>
  <c r="GE31" i="1" s="1"/>
  <c r="FZ31" i="1"/>
  <c r="FV31" i="1"/>
  <c r="FP31" i="1"/>
  <c r="FQ31" i="1"/>
  <c r="FL31" i="1"/>
  <c r="FH31" i="1"/>
  <c r="FB31" i="1"/>
  <c r="FC31" i="1" s="1"/>
  <c r="EX31" i="1"/>
  <c r="ET31" i="1"/>
  <c r="EN31" i="1"/>
  <c r="EO31" i="1"/>
  <c r="EJ31" i="1"/>
  <c r="EF31" i="1"/>
  <c r="DZ31" i="1"/>
  <c r="EA31" i="1" s="1"/>
  <c r="DV31" i="1"/>
  <c r="DT31" i="1"/>
  <c r="DR31" i="1"/>
  <c r="DM31" i="1"/>
  <c r="DL31" i="1"/>
  <c r="DH31" i="1"/>
  <c r="DD31" i="1"/>
  <c r="CN31" i="1"/>
  <c r="BZ31" i="1"/>
  <c r="BL31" i="1"/>
  <c r="KQ31" i="1"/>
  <c r="KC31" i="1"/>
  <c r="BH31" i="1"/>
  <c r="BI31" i="1" s="1"/>
  <c r="BD31" i="1"/>
  <c r="BB31" i="1"/>
  <c r="AZ31" i="1"/>
  <c r="AT31" i="1"/>
  <c r="AU31" i="1" s="1"/>
  <c r="AP31" i="1"/>
  <c r="AN31" i="1"/>
  <c r="AL31" i="1"/>
  <c r="AF31" i="1"/>
  <c r="AG31" i="1" s="1"/>
  <c r="AB31" i="1"/>
  <c r="X31" i="1"/>
  <c r="R31" i="1"/>
  <c r="S31" i="1" s="1"/>
  <c r="N31" i="1"/>
  <c r="J31" i="1"/>
  <c r="NS30" i="1"/>
  <c r="NT30" i="1" s="1"/>
  <c r="NO30" i="1"/>
  <c r="NK30" i="1"/>
  <c r="NE30" i="1"/>
  <c r="NF30" i="1" s="1"/>
  <c r="NA30" i="1"/>
  <c r="MW30" i="1"/>
  <c r="MQ30" i="1"/>
  <c r="MR30" i="1"/>
  <c r="MM30" i="1"/>
  <c r="MI30" i="1"/>
  <c r="MC30" i="1"/>
  <c r="MD30" i="1" s="1"/>
  <c r="LY30" i="1"/>
  <c r="LU30" i="1"/>
  <c r="LK30" i="1"/>
  <c r="LI30" i="1"/>
  <c r="LG30" i="1"/>
  <c r="LG60" i="1" s="1"/>
  <c r="LE30" i="1"/>
  <c r="JU30" i="1"/>
  <c r="JZ30" i="1" s="1"/>
  <c r="JS30" i="1"/>
  <c r="JQ30" i="1"/>
  <c r="JX30" i="1" s="1"/>
  <c r="GR30" i="1"/>
  <c r="GS30" i="1" s="1"/>
  <c r="GN30" i="1"/>
  <c r="GJ30" i="1"/>
  <c r="GD30" i="1"/>
  <c r="GE30" i="1" s="1"/>
  <c r="FZ30" i="1"/>
  <c r="FV30" i="1"/>
  <c r="FP30" i="1"/>
  <c r="FQ30" i="1" s="1"/>
  <c r="FL30" i="1"/>
  <c r="FH30" i="1"/>
  <c r="FB30" i="1"/>
  <c r="FC30" i="1"/>
  <c r="EX30" i="1"/>
  <c r="ET30" i="1"/>
  <c r="EO30" i="1"/>
  <c r="EN30" i="1"/>
  <c r="EJ30" i="1"/>
  <c r="EF30" i="1"/>
  <c r="DZ30" i="1"/>
  <c r="EA30" i="1" s="1"/>
  <c r="DV30" i="1"/>
  <c r="DT30" i="1"/>
  <c r="DR30" i="1"/>
  <c r="DL30" i="1"/>
  <c r="DM30" i="1" s="1"/>
  <c r="DH30" i="1"/>
  <c r="DD30" i="1"/>
  <c r="BH30" i="1"/>
  <c r="BI30" i="1" s="1"/>
  <c r="BD30" i="1"/>
  <c r="BB30" i="1"/>
  <c r="AZ30" i="1"/>
  <c r="AT30" i="1"/>
  <c r="AU30" i="1" s="1"/>
  <c r="AP30" i="1"/>
  <c r="AN30" i="1"/>
  <c r="AL30" i="1"/>
  <c r="AL59" i="1" s="1"/>
  <c r="AG30" i="1"/>
  <c r="AF30" i="1"/>
  <c r="AB30" i="1"/>
  <c r="X30" i="1"/>
  <c r="R30" i="1"/>
  <c r="S30" i="1" s="1"/>
  <c r="N30" i="1"/>
  <c r="J30" i="1"/>
  <c r="NS29" i="1"/>
  <c r="NT29" i="1" s="1"/>
  <c r="NQ29" i="1"/>
  <c r="NO29" i="1"/>
  <c r="NK29" i="1"/>
  <c r="NE29" i="1"/>
  <c r="NF29" i="1" s="1"/>
  <c r="NC29" i="1"/>
  <c r="NA29" i="1"/>
  <c r="MW29" i="1"/>
  <c r="MQ29" i="1"/>
  <c r="MR29" i="1" s="1"/>
  <c r="MO29" i="1"/>
  <c r="MM29" i="1"/>
  <c r="MI29" i="1"/>
  <c r="MC29" i="1"/>
  <c r="MD29" i="1" s="1"/>
  <c r="MA29" i="1"/>
  <c r="LY29" i="1"/>
  <c r="LU29" i="1"/>
  <c r="LK29" i="1"/>
  <c r="LI29" i="1"/>
  <c r="JU29" i="1"/>
  <c r="JZ29" i="1" s="1"/>
  <c r="JS29" i="1"/>
  <c r="JQ29" i="1"/>
  <c r="JX29" i="1" s="1"/>
  <c r="GR29" i="1"/>
  <c r="GS29" i="1" s="1"/>
  <c r="GP29" i="1"/>
  <c r="GN29" i="1"/>
  <c r="GJ29" i="1"/>
  <c r="GD29" i="1"/>
  <c r="GE29" i="1" s="1"/>
  <c r="GB29" i="1"/>
  <c r="FZ29" i="1"/>
  <c r="FV29" i="1"/>
  <c r="FP29" i="1"/>
  <c r="FQ29" i="1" s="1"/>
  <c r="FN29" i="1"/>
  <c r="FL29" i="1"/>
  <c r="FH29" i="1"/>
  <c r="FB29" i="1"/>
  <c r="FC29" i="1" s="1"/>
  <c r="EZ29" i="1"/>
  <c r="EX29" i="1"/>
  <c r="ET29" i="1"/>
  <c r="EN29" i="1"/>
  <c r="EO29" i="1" s="1"/>
  <c r="EL29" i="1"/>
  <c r="EJ29" i="1"/>
  <c r="EF29" i="1"/>
  <c r="DZ29" i="1"/>
  <c r="EA29" i="1" s="1"/>
  <c r="DX29" i="1"/>
  <c r="DV29" i="1"/>
  <c r="DT29" i="1"/>
  <c r="DR29" i="1"/>
  <c r="DL29" i="1"/>
  <c r="DM29" i="1" s="1"/>
  <c r="DJ29" i="1"/>
  <c r="DH29" i="1"/>
  <c r="DD29" i="1"/>
  <c r="BH29" i="1"/>
  <c r="BI29" i="1" s="1"/>
  <c r="BF29" i="1"/>
  <c r="BD29" i="1"/>
  <c r="BB29" i="1"/>
  <c r="AZ29" i="1"/>
  <c r="AT29" i="1"/>
  <c r="AU29" i="1" s="1"/>
  <c r="AR29" i="1"/>
  <c r="AP29" i="1"/>
  <c r="AN29" i="1"/>
  <c r="AL29" i="1"/>
  <c r="AF29" i="1"/>
  <c r="AG29" i="1" s="1"/>
  <c r="AD29" i="1"/>
  <c r="AB29" i="1"/>
  <c r="X29" i="1"/>
  <c r="R29" i="1"/>
  <c r="S29" i="1" s="1"/>
  <c r="P29" i="1"/>
  <c r="N29" i="1"/>
  <c r="J29" i="1"/>
  <c r="NS28" i="1"/>
  <c r="NT28" i="1" s="1"/>
  <c r="NQ28" i="1"/>
  <c r="NO28" i="1"/>
  <c r="NM28" i="1"/>
  <c r="NK28" i="1"/>
  <c r="NE28" i="1"/>
  <c r="NF28" i="1" s="1"/>
  <c r="NC28" i="1"/>
  <c r="NA28" i="1"/>
  <c r="MY28" i="1"/>
  <c r="MW28" i="1"/>
  <c r="MQ28" i="1"/>
  <c r="MR28" i="1" s="1"/>
  <c r="MO28" i="1"/>
  <c r="MM28" i="1"/>
  <c r="MK28" i="1"/>
  <c r="MI28" i="1"/>
  <c r="MC28" i="1"/>
  <c r="MD28" i="1" s="1"/>
  <c r="MA28" i="1"/>
  <c r="LY28" i="1"/>
  <c r="LW28" i="1"/>
  <c r="LU28" i="1"/>
  <c r="LK28" i="1"/>
  <c r="LI28" i="1"/>
  <c r="JU28" i="1"/>
  <c r="JZ28" i="1" s="1"/>
  <c r="JS28" i="1"/>
  <c r="JQ28" i="1"/>
  <c r="JX28" i="1" s="1"/>
  <c r="GR28" i="1"/>
  <c r="GS28" i="1" s="1"/>
  <c r="GP28" i="1"/>
  <c r="GN28" i="1"/>
  <c r="GL28" i="1"/>
  <c r="GJ28" i="1"/>
  <c r="GD28" i="1"/>
  <c r="GE28" i="1" s="1"/>
  <c r="GB28" i="1"/>
  <c r="FZ28" i="1"/>
  <c r="FX28" i="1"/>
  <c r="FV28" i="1"/>
  <c r="FP28" i="1"/>
  <c r="FQ28" i="1" s="1"/>
  <c r="FN28" i="1"/>
  <c r="FL28" i="1"/>
  <c r="FJ28" i="1"/>
  <c r="FH28" i="1"/>
  <c r="FB28" i="1"/>
  <c r="FC28" i="1" s="1"/>
  <c r="EZ28" i="1"/>
  <c r="EX28" i="1"/>
  <c r="EV28" i="1"/>
  <c r="ET28" i="1"/>
  <c r="EN28" i="1"/>
  <c r="EO28" i="1" s="1"/>
  <c r="EL28" i="1"/>
  <c r="EJ28" i="1"/>
  <c r="EH28" i="1"/>
  <c r="EF28" i="1"/>
  <c r="DZ28" i="1"/>
  <c r="EA28" i="1" s="1"/>
  <c r="DX28" i="1"/>
  <c r="DV28" i="1"/>
  <c r="DT28" i="1"/>
  <c r="DR28" i="1"/>
  <c r="DL28" i="1"/>
  <c r="DM28" i="1" s="1"/>
  <c r="DJ28" i="1"/>
  <c r="DH28" i="1"/>
  <c r="DF28" i="1"/>
  <c r="DD28" i="1"/>
  <c r="BH28" i="1"/>
  <c r="BI28" i="1"/>
  <c r="BF28" i="1"/>
  <c r="BD28" i="1"/>
  <c r="BB28" i="1"/>
  <c r="AZ28" i="1"/>
  <c r="AT28" i="1"/>
  <c r="AU28" i="1" s="1"/>
  <c r="AR28" i="1"/>
  <c r="AP28" i="1"/>
  <c r="AN28" i="1"/>
  <c r="AL28" i="1"/>
  <c r="AF28" i="1"/>
  <c r="AG28" i="1" s="1"/>
  <c r="AD28" i="1"/>
  <c r="AB28" i="1"/>
  <c r="X28" i="1"/>
  <c r="Q28" i="1"/>
  <c r="R28" i="1" s="1"/>
  <c r="S28" i="1" s="1"/>
  <c r="P28" i="1"/>
  <c r="N28" i="1"/>
  <c r="J28" i="1"/>
  <c r="NS27" i="1"/>
  <c r="NT27" i="1" s="1"/>
  <c r="NQ27" i="1"/>
  <c r="NO27" i="1"/>
  <c r="NM27" i="1"/>
  <c r="NK27" i="1"/>
  <c r="NE27" i="1"/>
  <c r="NF27" i="1" s="1"/>
  <c r="NC27" i="1"/>
  <c r="NA27" i="1"/>
  <c r="MY27" i="1"/>
  <c r="MW27" i="1"/>
  <c r="MQ27" i="1"/>
  <c r="MR27" i="1" s="1"/>
  <c r="MO27" i="1"/>
  <c r="MM27" i="1"/>
  <c r="MK27" i="1"/>
  <c r="MI27" i="1"/>
  <c r="MC27" i="1"/>
  <c r="MD27" i="1" s="1"/>
  <c r="MA27" i="1"/>
  <c r="LY27" i="1"/>
  <c r="LW27" i="1"/>
  <c r="LU27" i="1"/>
  <c r="LK27" i="1"/>
  <c r="LI27" i="1"/>
  <c r="LG27" i="1"/>
  <c r="LE27" i="1"/>
  <c r="JU27" i="1"/>
  <c r="JZ27" i="1" s="1"/>
  <c r="JS27" i="1"/>
  <c r="JQ27" i="1"/>
  <c r="JX27" i="1" s="1"/>
  <c r="JO27" i="1"/>
  <c r="JA27" i="1"/>
  <c r="IM27" i="1"/>
  <c r="HY27" i="1"/>
  <c r="HK27" i="1"/>
  <c r="GV27" i="1"/>
  <c r="GR27" i="1"/>
  <c r="GS27" i="1" s="1"/>
  <c r="GP27" i="1"/>
  <c r="GN27" i="1"/>
  <c r="GL27" i="1"/>
  <c r="GJ27" i="1"/>
  <c r="GD27" i="1"/>
  <c r="GE27" i="1" s="1"/>
  <c r="GB27" i="1"/>
  <c r="FZ27" i="1"/>
  <c r="FX27" i="1"/>
  <c r="FV27" i="1"/>
  <c r="FP27" i="1"/>
  <c r="FQ27" i="1" s="1"/>
  <c r="FN27" i="1"/>
  <c r="FL27" i="1"/>
  <c r="FJ27" i="1"/>
  <c r="FH27" i="1"/>
  <c r="FB27" i="1"/>
  <c r="FC27" i="1" s="1"/>
  <c r="EZ27" i="1"/>
  <c r="EX27" i="1"/>
  <c r="EV27" i="1"/>
  <c r="ET27" i="1"/>
  <c r="EN27" i="1"/>
  <c r="EO27" i="1" s="1"/>
  <c r="EL27" i="1"/>
  <c r="EJ27" i="1"/>
  <c r="EH27" i="1"/>
  <c r="EF27" i="1"/>
  <c r="DZ27" i="1"/>
  <c r="EA27" i="1" s="1"/>
  <c r="DX27" i="1"/>
  <c r="DV27" i="1"/>
  <c r="DT27" i="1"/>
  <c r="DR27" i="1"/>
  <c r="DL27" i="1"/>
  <c r="DM27" i="1" s="1"/>
  <c r="DJ27" i="1"/>
  <c r="DH27" i="1"/>
  <c r="DF27" i="1"/>
  <c r="DD27" i="1"/>
  <c r="CN27" i="1"/>
  <c r="BZ27" i="1"/>
  <c r="BL27" i="1"/>
  <c r="KQ27" i="1"/>
  <c r="KC27" i="1"/>
  <c r="BH27" i="1"/>
  <c r="BI27" i="1" s="1"/>
  <c r="BF27" i="1"/>
  <c r="BD27" i="1"/>
  <c r="BB27" i="1"/>
  <c r="AZ27" i="1"/>
  <c r="AT27" i="1"/>
  <c r="AU27" i="1" s="1"/>
  <c r="AR27" i="1"/>
  <c r="AP27" i="1"/>
  <c r="AN27" i="1"/>
  <c r="AL27" i="1"/>
  <c r="AG27" i="1"/>
  <c r="AF27" i="1"/>
  <c r="AD27" i="1"/>
  <c r="AB27" i="1"/>
  <c r="X27" i="1"/>
  <c r="Q27" i="1"/>
  <c r="R27" i="1"/>
  <c r="S27" i="1" s="1"/>
  <c r="P27" i="1"/>
  <c r="N27" i="1"/>
  <c r="J27" i="1"/>
  <c r="NR26" i="1"/>
  <c r="NS26" i="1" s="1"/>
  <c r="NT26" i="1" s="1"/>
  <c r="NQ26" i="1"/>
  <c r="NO26" i="1"/>
  <c r="NK26" i="1"/>
  <c r="ND26" i="1"/>
  <c r="NE26" i="1" s="1"/>
  <c r="NF26" i="1"/>
  <c r="NC26" i="1"/>
  <c r="NA26" i="1"/>
  <c r="MW26" i="1"/>
  <c r="MP26" i="1"/>
  <c r="MQ26" i="1" s="1"/>
  <c r="MR26" i="1" s="1"/>
  <c r="MO26" i="1"/>
  <c r="MM26" i="1"/>
  <c r="MI26" i="1"/>
  <c r="MD26" i="1"/>
  <c r="MB26" i="1"/>
  <c r="MC26" i="1" s="1"/>
  <c r="MA26" i="1"/>
  <c r="LY26" i="1"/>
  <c r="LU26" i="1"/>
  <c r="LK26" i="1"/>
  <c r="LI26" i="1"/>
  <c r="JU26" i="1"/>
  <c r="JS26" i="1"/>
  <c r="JQ26" i="1"/>
  <c r="GQ26" i="1"/>
  <c r="GR26" i="1" s="1"/>
  <c r="GS26" i="1" s="1"/>
  <c r="GP26" i="1"/>
  <c r="GN26" i="1"/>
  <c r="GJ26" i="1"/>
  <c r="GC26" i="1"/>
  <c r="GD26" i="1" s="1"/>
  <c r="GE26" i="1" s="1"/>
  <c r="GB26" i="1"/>
  <c r="FZ26" i="1"/>
  <c r="FV26" i="1"/>
  <c r="FO26" i="1"/>
  <c r="FP26" i="1" s="1"/>
  <c r="FQ26" i="1" s="1"/>
  <c r="FN26" i="1"/>
  <c r="FL26" i="1"/>
  <c r="FH26" i="1"/>
  <c r="FA26" i="1"/>
  <c r="FB26" i="1"/>
  <c r="FC26" i="1" s="1"/>
  <c r="EZ26" i="1"/>
  <c r="EX26" i="1"/>
  <c r="ET26" i="1"/>
  <c r="EM26" i="1"/>
  <c r="EN26" i="1" s="1"/>
  <c r="EO26" i="1" s="1"/>
  <c r="EL26" i="1"/>
  <c r="EJ26" i="1"/>
  <c r="EF26" i="1"/>
  <c r="DY26" i="1"/>
  <c r="DZ26" i="1" s="1"/>
  <c r="EA26" i="1" s="1"/>
  <c r="DX26" i="1"/>
  <c r="DV26" i="1"/>
  <c r="DR26" i="1"/>
  <c r="DK26" i="1"/>
  <c r="DL26" i="1" s="1"/>
  <c r="DM26" i="1" s="1"/>
  <c r="DJ26" i="1"/>
  <c r="DH26" i="1"/>
  <c r="DD26" i="1"/>
  <c r="BH26" i="1"/>
  <c r="BI26" i="1" s="1"/>
  <c r="BF26" i="1"/>
  <c r="BD26" i="1"/>
  <c r="BB26" i="1"/>
  <c r="AZ26" i="1"/>
  <c r="AT26" i="1"/>
  <c r="AU26" i="1" s="1"/>
  <c r="AR26" i="1"/>
  <c r="AP26" i="1"/>
  <c r="AN26" i="1"/>
  <c r="AL26" i="1"/>
  <c r="AF26" i="1"/>
  <c r="AG26" i="1" s="1"/>
  <c r="AD26" i="1"/>
  <c r="AB26" i="1"/>
  <c r="X26" i="1"/>
  <c r="Q26" i="1"/>
  <c r="R26" i="1" s="1"/>
  <c r="S26" i="1" s="1"/>
  <c r="P26" i="1"/>
  <c r="N26" i="1"/>
  <c r="J26" i="1"/>
  <c r="NS25" i="1"/>
  <c r="NT25" i="1" s="1"/>
  <c r="NR25" i="1"/>
  <c r="NQ25" i="1"/>
  <c r="NO25" i="1"/>
  <c r="NM25" i="1"/>
  <c r="NK25" i="1"/>
  <c r="ND25" i="1"/>
  <c r="NE25" i="1" s="1"/>
  <c r="NF25" i="1" s="1"/>
  <c r="NC25" i="1"/>
  <c r="NA25" i="1"/>
  <c r="MY25" i="1"/>
  <c r="MW25" i="1"/>
  <c r="MP25" i="1"/>
  <c r="MQ25" i="1" s="1"/>
  <c r="MR25" i="1" s="1"/>
  <c r="MO25" i="1"/>
  <c r="MM25" i="1"/>
  <c r="MK25" i="1"/>
  <c r="MI25" i="1"/>
  <c r="MB25" i="1"/>
  <c r="MC25" i="1" s="1"/>
  <c r="MD25" i="1" s="1"/>
  <c r="MA25" i="1"/>
  <c r="LY25" i="1"/>
  <c r="LW25" i="1"/>
  <c r="LU25" i="1"/>
  <c r="LK25" i="1"/>
  <c r="LI25" i="1"/>
  <c r="JU25" i="1"/>
  <c r="JS25" i="1"/>
  <c r="JQ25" i="1"/>
  <c r="GQ25" i="1"/>
  <c r="GR25" i="1" s="1"/>
  <c r="GS25" i="1" s="1"/>
  <c r="GP25" i="1"/>
  <c r="GN25" i="1"/>
  <c r="GL25" i="1"/>
  <c r="GJ25" i="1"/>
  <c r="GC25" i="1"/>
  <c r="GD25" i="1" s="1"/>
  <c r="GE25" i="1" s="1"/>
  <c r="GB25" i="1"/>
  <c r="FZ25" i="1"/>
  <c r="FX25" i="1"/>
  <c r="FV25" i="1"/>
  <c r="FO25" i="1"/>
  <c r="FP25" i="1" s="1"/>
  <c r="FQ25" i="1"/>
  <c r="FN25" i="1"/>
  <c r="FL25" i="1"/>
  <c r="FJ25" i="1"/>
  <c r="FH25" i="1"/>
  <c r="FA25" i="1"/>
  <c r="FB25" i="1" s="1"/>
  <c r="FC25" i="1" s="1"/>
  <c r="EZ25" i="1"/>
  <c r="EX25" i="1"/>
  <c r="EV25" i="1"/>
  <c r="ET25" i="1"/>
  <c r="EM25" i="1"/>
  <c r="EN25" i="1" s="1"/>
  <c r="EO25" i="1" s="1"/>
  <c r="EL25" i="1"/>
  <c r="EJ25" i="1"/>
  <c r="EH25" i="1"/>
  <c r="EF25" i="1"/>
  <c r="DY25" i="1"/>
  <c r="DZ25" i="1" s="1"/>
  <c r="EA25" i="1" s="1"/>
  <c r="DX25" i="1"/>
  <c r="DV25" i="1"/>
  <c r="DT25" i="1"/>
  <c r="DR25" i="1"/>
  <c r="DK25" i="1"/>
  <c r="DL25" i="1" s="1"/>
  <c r="DM25" i="1" s="1"/>
  <c r="DJ25" i="1"/>
  <c r="DH25" i="1"/>
  <c r="DF25" i="1"/>
  <c r="DD25" i="1"/>
  <c r="BH25" i="1"/>
  <c r="BI25" i="1"/>
  <c r="BF25" i="1"/>
  <c r="BD25" i="1"/>
  <c r="BB25" i="1"/>
  <c r="AZ25" i="1"/>
  <c r="AT25" i="1"/>
  <c r="AU25" i="1" s="1"/>
  <c r="AR25" i="1"/>
  <c r="AP25" i="1"/>
  <c r="AN25" i="1"/>
  <c r="AL25" i="1"/>
  <c r="AF25" i="1"/>
  <c r="AG25" i="1" s="1"/>
  <c r="AD25" i="1"/>
  <c r="AB25" i="1"/>
  <c r="Z25" i="1"/>
  <c r="X25" i="1"/>
  <c r="Q25" i="1"/>
  <c r="R25" i="1" s="1"/>
  <c r="S25" i="1" s="1"/>
  <c r="P25" i="1"/>
  <c r="N25" i="1"/>
  <c r="L25" i="1"/>
  <c r="J25" i="1"/>
  <c r="NR24" i="1"/>
  <c r="NS24" i="1" s="1"/>
  <c r="NT24" i="1" s="1"/>
  <c r="NQ24" i="1"/>
  <c r="NO24" i="1"/>
  <c r="NM24" i="1"/>
  <c r="NK24" i="1"/>
  <c r="ND24" i="1"/>
  <c r="NE24" i="1" s="1"/>
  <c r="NF24" i="1" s="1"/>
  <c r="NC24" i="1"/>
  <c r="NA24" i="1"/>
  <c r="MY24" i="1"/>
  <c r="MW24" i="1"/>
  <c r="MP24" i="1"/>
  <c r="MQ24" i="1" s="1"/>
  <c r="MR24" i="1" s="1"/>
  <c r="MO24" i="1"/>
  <c r="MM24" i="1"/>
  <c r="MK24" i="1"/>
  <c r="MI24" i="1"/>
  <c r="MB24" i="1"/>
  <c r="MC24" i="1" s="1"/>
  <c r="MD24" i="1" s="1"/>
  <c r="MA24" i="1"/>
  <c r="LY24" i="1"/>
  <c r="LW24" i="1"/>
  <c r="LU24" i="1"/>
  <c r="LK24" i="1"/>
  <c r="LI24" i="1"/>
  <c r="LG24" i="1"/>
  <c r="LE24" i="1"/>
  <c r="JU24" i="1"/>
  <c r="JS24" i="1"/>
  <c r="JQ24" i="1"/>
  <c r="GR24" i="1"/>
  <c r="GS24" i="1" s="1"/>
  <c r="GQ24" i="1"/>
  <c r="GP24" i="1"/>
  <c r="GN24" i="1"/>
  <c r="GL24" i="1"/>
  <c r="GJ24" i="1"/>
  <c r="GC24" i="1"/>
  <c r="GD24" i="1" s="1"/>
  <c r="GE24" i="1" s="1"/>
  <c r="GB24" i="1"/>
  <c r="FZ24" i="1"/>
  <c r="FX24" i="1"/>
  <c r="FV24" i="1"/>
  <c r="FO24" i="1"/>
  <c r="FP24" i="1" s="1"/>
  <c r="FQ24" i="1" s="1"/>
  <c r="FN24" i="1"/>
  <c r="FL24" i="1"/>
  <c r="FJ24" i="1"/>
  <c r="FH24" i="1"/>
  <c r="FA24" i="1"/>
  <c r="FB24" i="1" s="1"/>
  <c r="FC24" i="1" s="1"/>
  <c r="EZ24" i="1"/>
  <c r="EX24" i="1"/>
  <c r="EV24" i="1"/>
  <c r="ET24" i="1"/>
  <c r="EM24" i="1"/>
  <c r="EN24" i="1" s="1"/>
  <c r="EO24" i="1" s="1"/>
  <c r="EL24" i="1"/>
  <c r="EJ24" i="1"/>
  <c r="EH24" i="1"/>
  <c r="EF24" i="1"/>
  <c r="DY24" i="1"/>
  <c r="DZ24" i="1" s="1"/>
  <c r="EA24" i="1" s="1"/>
  <c r="DX24" i="1"/>
  <c r="DV24" i="1"/>
  <c r="DT24" i="1"/>
  <c r="DR24" i="1"/>
  <c r="DK24" i="1"/>
  <c r="DL24" i="1" s="1"/>
  <c r="DM24" i="1" s="1"/>
  <c r="DJ24" i="1"/>
  <c r="DH24" i="1"/>
  <c r="DF24" i="1"/>
  <c r="DD24" i="1"/>
  <c r="BH24" i="1"/>
  <c r="BI24" i="1" s="1"/>
  <c r="BF24" i="1"/>
  <c r="BD24" i="1"/>
  <c r="BB24" i="1"/>
  <c r="AZ24" i="1"/>
  <c r="AZ59" i="1" s="1"/>
  <c r="AZ60" i="1" s="1"/>
  <c r="BA60" i="1" s="1"/>
  <c r="AT24" i="1"/>
  <c r="AU24" i="1" s="1"/>
  <c r="AR24" i="1"/>
  <c r="AP24" i="1"/>
  <c r="AN24" i="1"/>
  <c r="AL24" i="1"/>
  <c r="AF24" i="1"/>
  <c r="AG24" i="1" s="1"/>
  <c r="AD24" i="1"/>
  <c r="AB24" i="1"/>
  <c r="Z24" i="1"/>
  <c r="X24" i="1"/>
  <c r="Q24" i="1"/>
  <c r="R24" i="1" s="1"/>
  <c r="S24" i="1" s="1"/>
  <c r="P24" i="1"/>
  <c r="N24" i="1"/>
  <c r="L24" i="1"/>
  <c r="J24" i="1"/>
  <c r="NR23" i="1"/>
  <c r="NS23" i="1" s="1"/>
  <c r="NT23" i="1" s="1"/>
  <c r="NQ23" i="1"/>
  <c r="NO23" i="1"/>
  <c r="NM23" i="1"/>
  <c r="NK23" i="1"/>
  <c r="NI23" i="1"/>
  <c r="ND23" i="1"/>
  <c r="NE23" i="1" s="1"/>
  <c r="NF23" i="1" s="1"/>
  <c r="NC23" i="1"/>
  <c r="NA23" i="1"/>
  <c r="MY23" i="1"/>
  <c r="MW23" i="1"/>
  <c r="MU23" i="1"/>
  <c r="MP23" i="1"/>
  <c r="MQ23" i="1" s="1"/>
  <c r="MR23" i="1" s="1"/>
  <c r="MO23" i="1"/>
  <c r="MM23" i="1"/>
  <c r="MK23" i="1"/>
  <c r="MI23" i="1"/>
  <c r="MG23" i="1"/>
  <c r="MB23" i="1"/>
  <c r="MC23" i="1" s="1"/>
  <c r="MD23" i="1" s="1"/>
  <c r="MA23" i="1"/>
  <c r="LY23" i="1"/>
  <c r="LW23" i="1"/>
  <c r="LU23" i="1"/>
  <c r="LS23" i="1"/>
  <c r="LK23" i="1"/>
  <c r="LI23" i="1"/>
  <c r="JU23" i="1"/>
  <c r="JS23" i="1"/>
  <c r="JQ23" i="1"/>
  <c r="JO23" i="1"/>
  <c r="JA23" i="1"/>
  <c r="IM23" i="1"/>
  <c r="HY23" i="1"/>
  <c r="HK23" i="1"/>
  <c r="GV23" i="1"/>
  <c r="GQ23" i="1"/>
  <c r="GR23" i="1" s="1"/>
  <c r="GS23" i="1" s="1"/>
  <c r="GP23" i="1"/>
  <c r="GN23" i="1"/>
  <c r="GL23" i="1"/>
  <c r="GJ23" i="1"/>
  <c r="GH23" i="1"/>
  <c r="GC23" i="1"/>
  <c r="GD23" i="1" s="1"/>
  <c r="GE23" i="1" s="1"/>
  <c r="GB23" i="1"/>
  <c r="FZ23" i="1"/>
  <c r="FX23" i="1"/>
  <c r="FV23" i="1"/>
  <c r="FT23" i="1"/>
  <c r="FO23" i="1"/>
  <c r="FP23" i="1" s="1"/>
  <c r="FQ23" i="1" s="1"/>
  <c r="FN23" i="1"/>
  <c r="FL23" i="1"/>
  <c r="FJ23" i="1"/>
  <c r="FH23" i="1"/>
  <c r="FF23" i="1"/>
  <c r="FA23" i="1"/>
  <c r="FB23" i="1" s="1"/>
  <c r="FC23" i="1" s="1"/>
  <c r="EZ23" i="1"/>
  <c r="EX23" i="1"/>
  <c r="EV23" i="1"/>
  <c r="EV59" i="1" s="1"/>
  <c r="ET23" i="1"/>
  <c r="ER23" i="1"/>
  <c r="EM23" i="1"/>
  <c r="EN23" i="1" s="1"/>
  <c r="EO23" i="1" s="1"/>
  <c r="EL23" i="1"/>
  <c r="EJ23" i="1"/>
  <c r="EH23" i="1"/>
  <c r="EF23" i="1"/>
  <c r="ED23" i="1"/>
  <c r="DY23" i="1"/>
  <c r="DZ23" i="1" s="1"/>
  <c r="EA23" i="1" s="1"/>
  <c r="DX23" i="1"/>
  <c r="DV23" i="1"/>
  <c r="DT23" i="1"/>
  <c r="DR23" i="1"/>
  <c r="DP23" i="1"/>
  <c r="DK23" i="1"/>
  <c r="DL23" i="1" s="1"/>
  <c r="DM23" i="1" s="1"/>
  <c r="DJ23" i="1"/>
  <c r="DH23" i="1"/>
  <c r="DF23" i="1"/>
  <c r="DD23" i="1"/>
  <c r="DB23" i="1"/>
  <c r="CN23" i="1"/>
  <c r="BZ23" i="1"/>
  <c r="BL23" i="1"/>
  <c r="KQ23" i="1"/>
  <c r="KC23" i="1"/>
  <c r="BG23" i="1"/>
  <c r="BH23" i="1" s="1"/>
  <c r="BI23" i="1" s="1"/>
  <c r="BF23" i="1"/>
  <c r="BD23" i="1"/>
  <c r="BB23" i="1"/>
  <c r="AZ23" i="1"/>
  <c r="AX23" i="1"/>
  <c r="AS23" i="1"/>
  <c r="AT23" i="1"/>
  <c r="AU23" i="1" s="1"/>
  <c r="AR23" i="1"/>
  <c r="AP23" i="1"/>
  <c r="AN23" i="1"/>
  <c r="AL23" i="1"/>
  <c r="AJ23" i="1"/>
  <c r="AE23" i="1"/>
  <c r="AF23" i="1" s="1"/>
  <c r="AG23" i="1" s="1"/>
  <c r="AD23" i="1"/>
  <c r="AB23" i="1"/>
  <c r="Z23" i="1"/>
  <c r="X23" i="1"/>
  <c r="V23" i="1"/>
  <c r="Q23" i="1"/>
  <c r="R23" i="1" s="1"/>
  <c r="S23" i="1" s="1"/>
  <c r="P23" i="1"/>
  <c r="N23" i="1"/>
  <c r="L23" i="1"/>
  <c r="J23" i="1"/>
  <c r="NT22" i="1"/>
  <c r="NR22" i="1"/>
  <c r="NS22" i="1" s="1"/>
  <c r="NQ22" i="1"/>
  <c r="NO22" i="1"/>
  <c r="NM22" i="1"/>
  <c r="NK22" i="1"/>
  <c r="NI22" i="1"/>
  <c r="ND22" i="1"/>
  <c r="NE22" i="1" s="1"/>
  <c r="NF22" i="1" s="1"/>
  <c r="NC22" i="1"/>
  <c r="NA22" i="1"/>
  <c r="MY22" i="1"/>
  <c r="MW22" i="1"/>
  <c r="MU22" i="1"/>
  <c r="MQ22" i="1"/>
  <c r="MR22" i="1" s="1"/>
  <c r="MP22" i="1"/>
  <c r="MO22" i="1"/>
  <c r="MM22" i="1"/>
  <c r="MK22" i="1"/>
  <c r="MI22" i="1"/>
  <c r="MG22" i="1"/>
  <c r="MB22" i="1"/>
  <c r="MC22" i="1" s="1"/>
  <c r="MD22" i="1" s="1"/>
  <c r="MA22" i="1"/>
  <c r="LY22" i="1"/>
  <c r="LW22" i="1"/>
  <c r="LU22" i="1"/>
  <c r="LS22" i="1"/>
  <c r="LK22" i="1"/>
  <c r="LI22" i="1"/>
  <c r="JU22" i="1"/>
  <c r="JS22" i="1"/>
  <c r="JQ22" i="1"/>
  <c r="GQ22" i="1"/>
  <c r="GR22" i="1" s="1"/>
  <c r="GS22" i="1" s="1"/>
  <c r="GP22" i="1"/>
  <c r="GN22" i="1"/>
  <c r="GL22" i="1"/>
  <c r="GJ22" i="1"/>
  <c r="GH22" i="1"/>
  <c r="GC22" i="1"/>
  <c r="GD22" i="1" s="1"/>
  <c r="GE22" i="1" s="1"/>
  <c r="GB22" i="1"/>
  <c r="FZ22" i="1"/>
  <c r="FX22" i="1"/>
  <c r="FV22" i="1"/>
  <c r="FT22" i="1"/>
  <c r="FO22" i="1"/>
  <c r="FP22" i="1" s="1"/>
  <c r="FQ22" i="1" s="1"/>
  <c r="FN22" i="1"/>
  <c r="FL22" i="1"/>
  <c r="FJ22" i="1"/>
  <c r="FH22" i="1"/>
  <c r="FF22" i="1"/>
  <c r="FB22" i="1"/>
  <c r="FC22" i="1" s="1"/>
  <c r="FA22" i="1"/>
  <c r="EZ22" i="1"/>
  <c r="EX22" i="1"/>
  <c r="EV22" i="1"/>
  <c r="ET22" i="1"/>
  <c r="ER22" i="1"/>
  <c r="EM22" i="1"/>
  <c r="EN22" i="1" s="1"/>
  <c r="EO22" i="1" s="1"/>
  <c r="EL22" i="1"/>
  <c r="EJ22" i="1"/>
  <c r="EH22" i="1"/>
  <c r="EF22" i="1"/>
  <c r="ED22" i="1"/>
  <c r="DY22" i="1"/>
  <c r="DZ22" i="1"/>
  <c r="EA22" i="1" s="1"/>
  <c r="DX22" i="1"/>
  <c r="DV22" i="1"/>
  <c r="DT22" i="1"/>
  <c r="DR22" i="1"/>
  <c r="DP22" i="1"/>
  <c r="DK22" i="1"/>
  <c r="DL22" i="1" s="1"/>
  <c r="DM22" i="1" s="1"/>
  <c r="DJ22" i="1"/>
  <c r="DH22" i="1"/>
  <c r="DF22" i="1"/>
  <c r="DD22" i="1"/>
  <c r="DB22" i="1"/>
  <c r="BG22" i="1"/>
  <c r="BH22" i="1" s="1"/>
  <c r="BI22" i="1" s="1"/>
  <c r="BF22" i="1"/>
  <c r="BD22" i="1"/>
  <c r="BB22" i="1"/>
  <c r="AZ22" i="1"/>
  <c r="AX22" i="1"/>
  <c r="AS22" i="1"/>
  <c r="AT22" i="1" s="1"/>
  <c r="AU22" i="1" s="1"/>
  <c r="AR22" i="1"/>
  <c r="AP22" i="1"/>
  <c r="AN22" i="1"/>
  <c r="AL22" i="1"/>
  <c r="AJ22" i="1"/>
  <c r="AE22" i="1"/>
  <c r="AF22" i="1" s="1"/>
  <c r="AG22" i="1" s="1"/>
  <c r="AD22" i="1"/>
  <c r="AB22" i="1"/>
  <c r="Z22" i="1"/>
  <c r="X22" i="1"/>
  <c r="V22" i="1"/>
  <c r="Q22" i="1"/>
  <c r="R22" i="1" s="1"/>
  <c r="S22" i="1" s="1"/>
  <c r="P22" i="1"/>
  <c r="N22" i="1"/>
  <c r="L22" i="1"/>
  <c r="J22" i="1"/>
  <c r="NR21" i="1"/>
  <c r="NS21" i="1"/>
  <c r="NT21" i="1" s="1"/>
  <c r="NQ21" i="1"/>
  <c r="NO21" i="1"/>
  <c r="NM21" i="1"/>
  <c r="NK21" i="1"/>
  <c r="NI21" i="1"/>
  <c r="ND21" i="1"/>
  <c r="NE21" i="1" s="1"/>
  <c r="NF21" i="1" s="1"/>
  <c r="NC21" i="1"/>
  <c r="NA21" i="1"/>
  <c r="MY21" i="1"/>
  <c r="MW21" i="1"/>
  <c r="MU21" i="1"/>
  <c r="MQ21" i="1"/>
  <c r="MR21" i="1" s="1"/>
  <c r="MP21" i="1"/>
  <c r="MO21" i="1"/>
  <c r="MM21" i="1"/>
  <c r="MK21" i="1"/>
  <c r="MI21" i="1"/>
  <c r="MG21" i="1"/>
  <c r="MB21" i="1"/>
  <c r="MC21" i="1" s="1"/>
  <c r="MD21" i="1" s="1"/>
  <c r="MA21" i="1"/>
  <c r="LY21" i="1"/>
  <c r="LW21" i="1"/>
  <c r="LU21" i="1"/>
  <c r="LS21" i="1"/>
  <c r="LK21" i="1"/>
  <c r="LI21" i="1"/>
  <c r="LG21" i="1"/>
  <c r="LE21" i="1"/>
  <c r="JU21" i="1"/>
  <c r="JS21" i="1"/>
  <c r="JQ21" i="1"/>
  <c r="GQ21" i="1"/>
  <c r="GR21" i="1" s="1"/>
  <c r="GS21" i="1" s="1"/>
  <c r="GP21" i="1"/>
  <c r="GN21" i="1"/>
  <c r="GL21" i="1"/>
  <c r="GJ21" i="1"/>
  <c r="GH21" i="1"/>
  <c r="GC21" i="1"/>
  <c r="GD21" i="1" s="1"/>
  <c r="GE21" i="1" s="1"/>
  <c r="GB21" i="1"/>
  <c r="FZ21" i="1"/>
  <c r="FX21" i="1"/>
  <c r="FV21" i="1"/>
  <c r="FT21" i="1"/>
  <c r="FO21" i="1"/>
  <c r="FP21" i="1" s="1"/>
  <c r="FQ21" i="1" s="1"/>
  <c r="FN21" i="1"/>
  <c r="FL21" i="1"/>
  <c r="FJ21" i="1"/>
  <c r="FH21" i="1"/>
  <c r="FF21" i="1"/>
  <c r="FA21" i="1"/>
  <c r="FB21" i="1" s="1"/>
  <c r="FC21" i="1" s="1"/>
  <c r="EZ21" i="1"/>
  <c r="EX21" i="1"/>
  <c r="EV21" i="1"/>
  <c r="ET21" i="1"/>
  <c r="ER21" i="1"/>
  <c r="EM21" i="1"/>
  <c r="EN21" i="1" s="1"/>
  <c r="EO21" i="1" s="1"/>
  <c r="EL21" i="1"/>
  <c r="EJ21" i="1"/>
  <c r="EH21" i="1"/>
  <c r="EF21" i="1"/>
  <c r="ED21" i="1"/>
  <c r="DY21" i="1"/>
  <c r="DZ21" i="1" s="1"/>
  <c r="EA21" i="1" s="1"/>
  <c r="DX21" i="1"/>
  <c r="DV21" i="1"/>
  <c r="DT21" i="1"/>
  <c r="DR21" i="1"/>
  <c r="DP21" i="1"/>
  <c r="DL21" i="1"/>
  <c r="DM21" i="1" s="1"/>
  <c r="DK21" i="1"/>
  <c r="DJ21" i="1"/>
  <c r="DH21" i="1"/>
  <c r="DF21" i="1"/>
  <c r="DD21" i="1"/>
  <c r="DB21" i="1"/>
  <c r="BG21" i="1"/>
  <c r="BH21" i="1" s="1"/>
  <c r="BI21" i="1" s="1"/>
  <c r="BF21" i="1"/>
  <c r="BD21" i="1"/>
  <c r="BB21" i="1"/>
  <c r="AZ21" i="1"/>
  <c r="AX21" i="1"/>
  <c r="AS21" i="1"/>
  <c r="AT21" i="1" s="1"/>
  <c r="AU21" i="1" s="1"/>
  <c r="AR21" i="1"/>
  <c r="AP21" i="1"/>
  <c r="AN21" i="1"/>
  <c r="AL21" i="1"/>
  <c r="AJ21" i="1"/>
  <c r="AF21" i="1"/>
  <c r="AG21" i="1" s="1"/>
  <c r="AE21" i="1"/>
  <c r="AD21" i="1"/>
  <c r="AB21" i="1"/>
  <c r="Z21" i="1"/>
  <c r="X21" i="1"/>
  <c r="V21" i="1"/>
  <c r="Q21" i="1"/>
  <c r="R21" i="1" s="1"/>
  <c r="S21" i="1" s="1"/>
  <c r="P21" i="1"/>
  <c r="N21" i="1"/>
  <c r="L21" i="1"/>
  <c r="J21" i="1"/>
  <c r="NR20" i="1"/>
  <c r="NS20" i="1" s="1"/>
  <c r="NT20" i="1" s="1"/>
  <c r="NQ20" i="1"/>
  <c r="NO20" i="1"/>
  <c r="NM20" i="1"/>
  <c r="NK20" i="1"/>
  <c r="NI20" i="1"/>
  <c r="ND20" i="1"/>
  <c r="NE20" i="1" s="1"/>
  <c r="NF20" i="1" s="1"/>
  <c r="NC20" i="1"/>
  <c r="NA20" i="1"/>
  <c r="MY20" i="1"/>
  <c r="MW20" i="1"/>
  <c r="MU20" i="1"/>
  <c r="MP20" i="1"/>
  <c r="MQ20" i="1" s="1"/>
  <c r="MR20" i="1" s="1"/>
  <c r="MO20" i="1"/>
  <c r="MM20" i="1"/>
  <c r="MK20" i="1"/>
  <c r="MI20" i="1"/>
  <c r="MG20" i="1"/>
  <c r="MB20" i="1"/>
  <c r="MC20" i="1" s="1"/>
  <c r="MD20" i="1" s="1"/>
  <c r="MA20" i="1"/>
  <c r="LY20" i="1"/>
  <c r="LW20" i="1"/>
  <c r="LU20" i="1"/>
  <c r="LS20" i="1"/>
  <c r="LK20" i="1"/>
  <c r="LI20" i="1"/>
  <c r="JU20" i="1"/>
  <c r="JS20" i="1"/>
  <c r="JQ20" i="1"/>
  <c r="GQ20" i="1"/>
  <c r="GR20" i="1" s="1"/>
  <c r="GS20" i="1" s="1"/>
  <c r="GP20" i="1"/>
  <c r="GN20" i="1"/>
  <c r="GL20" i="1"/>
  <c r="GJ20" i="1"/>
  <c r="GH20" i="1"/>
  <c r="GC20" i="1"/>
  <c r="GD20" i="1" s="1"/>
  <c r="GE20" i="1" s="1"/>
  <c r="GB20" i="1"/>
  <c r="FZ20" i="1"/>
  <c r="FX20" i="1"/>
  <c r="FV20" i="1"/>
  <c r="FT20" i="1"/>
  <c r="FO20" i="1"/>
  <c r="FP20" i="1" s="1"/>
  <c r="FQ20" i="1" s="1"/>
  <c r="FN20" i="1"/>
  <c r="FL20" i="1"/>
  <c r="FJ20" i="1"/>
  <c r="FH20" i="1"/>
  <c r="FF20" i="1"/>
  <c r="FA20" i="1"/>
  <c r="FB20" i="1"/>
  <c r="FC20" i="1" s="1"/>
  <c r="EZ20" i="1"/>
  <c r="EX20" i="1"/>
  <c r="EV20" i="1"/>
  <c r="ET20" i="1"/>
  <c r="ER20" i="1"/>
  <c r="EM20" i="1"/>
  <c r="EN20" i="1" s="1"/>
  <c r="EO20" i="1" s="1"/>
  <c r="EL20" i="1"/>
  <c r="EJ20" i="1"/>
  <c r="EH20" i="1"/>
  <c r="EF20" i="1"/>
  <c r="ED20" i="1"/>
  <c r="DY20" i="1"/>
  <c r="DZ20" i="1" s="1"/>
  <c r="EA20" i="1" s="1"/>
  <c r="DX20" i="1"/>
  <c r="DV20" i="1"/>
  <c r="DT20" i="1"/>
  <c r="DR20" i="1"/>
  <c r="DP20" i="1"/>
  <c r="DK20" i="1"/>
  <c r="DL20" i="1" s="1"/>
  <c r="DM20" i="1" s="1"/>
  <c r="DJ20" i="1"/>
  <c r="DH20" i="1"/>
  <c r="DF20" i="1"/>
  <c r="DD20" i="1"/>
  <c r="DB20" i="1"/>
  <c r="BG20" i="1"/>
  <c r="BH20" i="1" s="1"/>
  <c r="BI20" i="1" s="1"/>
  <c r="BF20" i="1"/>
  <c r="BD20" i="1"/>
  <c r="BB20" i="1"/>
  <c r="AZ20" i="1"/>
  <c r="AX20" i="1"/>
  <c r="AS20" i="1"/>
  <c r="AT20" i="1" s="1"/>
  <c r="AU20" i="1" s="1"/>
  <c r="AR20" i="1"/>
  <c r="AP20" i="1"/>
  <c r="AN20" i="1"/>
  <c r="AL20" i="1"/>
  <c r="AJ20" i="1"/>
  <c r="AE20" i="1"/>
  <c r="AF20" i="1" s="1"/>
  <c r="AG20" i="1" s="1"/>
  <c r="AD20" i="1"/>
  <c r="AB20" i="1"/>
  <c r="Z20" i="1"/>
  <c r="X20" i="1"/>
  <c r="V20" i="1"/>
  <c r="Q20" i="1"/>
  <c r="R20" i="1"/>
  <c r="S20" i="1" s="1"/>
  <c r="P20" i="1"/>
  <c r="N20" i="1"/>
  <c r="L20" i="1"/>
  <c r="J20" i="1"/>
  <c r="NR19" i="1"/>
  <c r="NS19" i="1" s="1"/>
  <c r="NT19" i="1" s="1"/>
  <c r="NQ19" i="1"/>
  <c r="NO19" i="1"/>
  <c r="NM19" i="1"/>
  <c r="NK19" i="1"/>
  <c r="NI19" i="1"/>
  <c r="ND19" i="1"/>
  <c r="NE19" i="1"/>
  <c r="NF19" i="1" s="1"/>
  <c r="NC19" i="1"/>
  <c r="NA19" i="1"/>
  <c r="MY19" i="1"/>
  <c r="MW19" i="1"/>
  <c r="MU19" i="1"/>
  <c r="MP19" i="1"/>
  <c r="MQ19" i="1" s="1"/>
  <c r="MR19" i="1" s="1"/>
  <c r="MO19" i="1"/>
  <c r="MM19" i="1"/>
  <c r="MK19" i="1"/>
  <c r="MI19" i="1"/>
  <c r="MG19" i="1"/>
  <c r="MB19" i="1"/>
  <c r="MC19" i="1" s="1"/>
  <c r="MD19" i="1" s="1"/>
  <c r="MA19" i="1"/>
  <c r="LY19" i="1"/>
  <c r="LW19" i="1"/>
  <c r="LU19" i="1"/>
  <c r="LS19" i="1"/>
  <c r="LK19" i="1"/>
  <c r="LI19" i="1"/>
  <c r="JU19" i="1"/>
  <c r="JS19" i="1"/>
  <c r="JQ19" i="1"/>
  <c r="JO19" i="1"/>
  <c r="JA19" i="1"/>
  <c r="IM19" i="1"/>
  <c r="HY19" i="1"/>
  <c r="HK19" i="1"/>
  <c r="GV19" i="1"/>
  <c r="GQ19" i="1"/>
  <c r="GR19" i="1" s="1"/>
  <c r="GS19" i="1" s="1"/>
  <c r="GP19" i="1"/>
  <c r="GN19" i="1"/>
  <c r="GL19" i="1"/>
  <c r="GJ19" i="1"/>
  <c r="GH19" i="1"/>
  <c r="GC19" i="1"/>
  <c r="GD19" i="1"/>
  <c r="GE19" i="1" s="1"/>
  <c r="GB19" i="1"/>
  <c r="FZ19" i="1"/>
  <c r="FX19" i="1"/>
  <c r="FV19" i="1"/>
  <c r="FT19" i="1"/>
  <c r="FO19" i="1"/>
  <c r="FP19" i="1" s="1"/>
  <c r="FQ19" i="1" s="1"/>
  <c r="FN19" i="1"/>
  <c r="FL19" i="1"/>
  <c r="FJ19" i="1"/>
  <c r="FH19" i="1"/>
  <c r="FF19" i="1"/>
  <c r="FA19" i="1"/>
  <c r="FB19" i="1" s="1"/>
  <c r="FC19" i="1" s="1"/>
  <c r="EZ19" i="1"/>
  <c r="EX19" i="1"/>
  <c r="EV19" i="1"/>
  <c r="ET19" i="1"/>
  <c r="ER19" i="1"/>
  <c r="EM19" i="1"/>
  <c r="EN19" i="1"/>
  <c r="EO19" i="1" s="1"/>
  <c r="EL19" i="1"/>
  <c r="EJ19" i="1"/>
  <c r="EH19" i="1"/>
  <c r="EF19" i="1"/>
  <c r="ED19" i="1"/>
  <c r="DY19" i="1"/>
  <c r="DZ19" i="1"/>
  <c r="EA19" i="1" s="1"/>
  <c r="DX19" i="1"/>
  <c r="DV19" i="1"/>
  <c r="DT19" i="1"/>
  <c r="DR19" i="1"/>
  <c r="DP19" i="1"/>
  <c r="DK19" i="1"/>
  <c r="DL19" i="1" s="1"/>
  <c r="DM19" i="1" s="1"/>
  <c r="DJ19" i="1"/>
  <c r="DH19" i="1"/>
  <c r="DF19" i="1"/>
  <c r="DD19" i="1"/>
  <c r="DB19" i="1"/>
  <c r="CN19" i="1"/>
  <c r="BZ19" i="1"/>
  <c r="BL19" i="1"/>
  <c r="KQ19" i="1"/>
  <c r="KC19" i="1"/>
  <c r="BG19" i="1"/>
  <c r="BH19" i="1" s="1"/>
  <c r="BI19" i="1" s="1"/>
  <c r="BF19" i="1"/>
  <c r="BD19" i="1"/>
  <c r="BB19" i="1"/>
  <c r="AZ19" i="1"/>
  <c r="AX19" i="1"/>
  <c r="AS19" i="1"/>
  <c r="AT19" i="1" s="1"/>
  <c r="AU19" i="1" s="1"/>
  <c r="AR19" i="1"/>
  <c r="AP19" i="1"/>
  <c r="AN19" i="1"/>
  <c r="AL19" i="1"/>
  <c r="AJ19" i="1"/>
  <c r="AE19" i="1"/>
  <c r="AF19" i="1" s="1"/>
  <c r="AG19" i="1" s="1"/>
  <c r="AD19" i="1"/>
  <c r="AB19" i="1"/>
  <c r="Z19" i="1"/>
  <c r="X19" i="1"/>
  <c r="V19" i="1"/>
  <c r="Q19" i="1"/>
  <c r="R19" i="1" s="1"/>
  <c r="S19" i="1" s="1"/>
  <c r="P19" i="1"/>
  <c r="N19" i="1"/>
  <c r="L19" i="1"/>
  <c r="J19" i="1"/>
  <c r="NR18" i="1"/>
  <c r="NS18" i="1"/>
  <c r="NT18" i="1" s="1"/>
  <c r="NQ18" i="1"/>
  <c r="NO18" i="1"/>
  <c r="NM18" i="1"/>
  <c r="NK18" i="1"/>
  <c r="NI18" i="1"/>
  <c r="ND18" i="1"/>
  <c r="NE18" i="1" s="1"/>
  <c r="NF18" i="1" s="1"/>
  <c r="NC18" i="1"/>
  <c r="NA18" i="1"/>
  <c r="MY18" i="1"/>
  <c r="MW18" i="1"/>
  <c r="MU18" i="1"/>
  <c r="MP18" i="1"/>
  <c r="MQ18" i="1" s="1"/>
  <c r="MR18" i="1" s="1"/>
  <c r="MO18" i="1"/>
  <c r="MM18" i="1"/>
  <c r="MK18" i="1"/>
  <c r="MI18" i="1"/>
  <c r="MG18" i="1"/>
  <c r="MB18" i="1"/>
  <c r="MC18" i="1"/>
  <c r="MD18" i="1" s="1"/>
  <c r="MA18" i="1"/>
  <c r="LY18" i="1"/>
  <c r="LW18" i="1"/>
  <c r="LU18" i="1"/>
  <c r="LS18" i="1"/>
  <c r="LK18" i="1"/>
  <c r="LI18" i="1"/>
  <c r="LG18" i="1"/>
  <c r="LE18" i="1"/>
  <c r="JU18" i="1"/>
  <c r="JS18" i="1"/>
  <c r="JQ18" i="1"/>
  <c r="GQ18" i="1"/>
  <c r="GR18" i="1" s="1"/>
  <c r="GS18" i="1" s="1"/>
  <c r="GP18" i="1"/>
  <c r="GN18" i="1"/>
  <c r="GL18" i="1"/>
  <c r="GJ18" i="1"/>
  <c r="GH18" i="1"/>
  <c r="GC18" i="1"/>
  <c r="GD18" i="1" s="1"/>
  <c r="GE18" i="1" s="1"/>
  <c r="GB18" i="1"/>
  <c r="FZ18" i="1"/>
  <c r="FX18" i="1"/>
  <c r="FV18" i="1"/>
  <c r="FT18" i="1"/>
  <c r="FO18" i="1"/>
  <c r="FP18" i="1" s="1"/>
  <c r="FQ18" i="1" s="1"/>
  <c r="FN18" i="1"/>
  <c r="FL18" i="1"/>
  <c r="FJ18" i="1"/>
  <c r="FH18" i="1"/>
  <c r="FF18" i="1"/>
  <c r="FA18" i="1"/>
  <c r="FB18" i="1" s="1"/>
  <c r="FC18" i="1" s="1"/>
  <c r="EZ18" i="1"/>
  <c r="EX18" i="1"/>
  <c r="EV18" i="1"/>
  <c r="ET18" i="1"/>
  <c r="ER18" i="1"/>
  <c r="EM18" i="1"/>
  <c r="EN18" i="1" s="1"/>
  <c r="EO18" i="1" s="1"/>
  <c r="EL18" i="1"/>
  <c r="EJ18" i="1"/>
  <c r="EH18" i="1"/>
  <c r="EF18" i="1"/>
  <c r="ED18" i="1"/>
  <c r="DY18" i="1"/>
  <c r="DZ18" i="1" s="1"/>
  <c r="EA18" i="1" s="1"/>
  <c r="DX18" i="1"/>
  <c r="DV18" i="1"/>
  <c r="DT18" i="1"/>
  <c r="DR18" i="1"/>
  <c r="DP18" i="1"/>
  <c r="DK18" i="1"/>
  <c r="DL18" i="1" s="1"/>
  <c r="DM18" i="1" s="1"/>
  <c r="DJ18" i="1"/>
  <c r="DH18" i="1"/>
  <c r="DF18" i="1"/>
  <c r="DD18" i="1"/>
  <c r="DB18" i="1"/>
  <c r="BG18" i="1"/>
  <c r="BH18" i="1" s="1"/>
  <c r="BI18" i="1" s="1"/>
  <c r="BF18" i="1"/>
  <c r="BD18" i="1"/>
  <c r="BB18" i="1"/>
  <c r="AZ18" i="1"/>
  <c r="AX18" i="1"/>
  <c r="AS18" i="1"/>
  <c r="AT18" i="1" s="1"/>
  <c r="AU18" i="1" s="1"/>
  <c r="AR18" i="1"/>
  <c r="AP18" i="1"/>
  <c r="AN18" i="1"/>
  <c r="AL18" i="1"/>
  <c r="AJ18" i="1"/>
  <c r="AE18" i="1"/>
  <c r="AF18" i="1" s="1"/>
  <c r="AG18" i="1" s="1"/>
  <c r="AD18" i="1"/>
  <c r="AB18" i="1"/>
  <c r="Z18" i="1"/>
  <c r="X18" i="1"/>
  <c r="V18" i="1"/>
  <c r="Q18" i="1"/>
  <c r="R18" i="1" s="1"/>
  <c r="S18" i="1" s="1"/>
  <c r="P18" i="1"/>
  <c r="N18" i="1"/>
  <c r="L18" i="1"/>
  <c r="J18" i="1"/>
  <c r="NQ17" i="1"/>
  <c r="NI17" i="1"/>
  <c r="NC17" i="1"/>
  <c r="MU17" i="1"/>
  <c r="MO17" i="1"/>
  <c r="MG17" i="1"/>
  <c r="MA17" i="1"/>
  <c r="LS17" i="1"/>
  <c r="LK17" i="1"/>
  <c r="LI17" i="1"/>
  <c r="JU17" i="1"/>
  <c r="JS17" i="1"/>
  <c r="JQ17" i="1"/>
  <c r="GP17" i="1"/>
  <c r="GH17" i="1"/>
  <c r="GB17" i="1"/>
  <c r="FT17" i="1"/>
  <c r="FN17" i="1"/>
  <c r="FF17" i="1"/>
  <c r="EZ17" i="1"/>
  <c r="ER17" i="1"/>
  <c r="EL17" i="1"/>
  <c r="ED17" i="1"/>
  <c r="DX17" i="1"/>
  <c r="DP17" i="1"/>
  <c r="DJ17" i="1"/>
  <c r="DB17" i="1"/>
  <c r="BF17" i="1"/>
  <c r="AX17" i="1"/>
  <c r="AR17" i="1"/>
  <c r="AJ17" i="1"/>
  <c r="AD17" i="1"/>
  <c r="V17" i="1"/>
  <c r="P17" i="1"/>
  <c r="NR16" i="1"/>
  <c r="NS16" i="1" s="1"/>
  <c r="NT16" i="1" s="1"/>
  <c r="NQ16" i="1"/>
  <c r="NO16" i="1"/>
  <c r="NM16" i="1"/>
  <c r="NK16" i="1"/>
  <c r="NI16" i="1"/>
  <c r="ND16" i="1"/>
  <c r="NE16" i="1" s="1"/>
  <c r="NF16" i="1" s="1"/>
  <c r="NC16" i="1"/>
  <c r="NA16" i="1"/>
  <c r="MY16" i="1"/>
  <c r="MW16" i="1"/>
  <c r="MU16" i="1"/>
  <c r="MP16" i="1"/>
  <c r="MQ16" i="1" s="1"/>
  <c r="MR16" i="1" s="1"/>
  <c r="MO16" i="1"/>
  <c r="MM16" i="1"/>
  <c r="MK16" i="1"/>
  <c r="MI16" i="1"/>
  <c r="MG16" i="1"/>
  <c r="MB16" i="1"/>
  <c r="MC16" i="1" s="1"/>
  <c r="MD16" i="1" s="1"/>
  <c r="MA16" i="1"/>
  <c r="LY16" i="1"/>
  <c r="LW16" i="1"/>
  <c r="LU16" i="1"/>
  <c r="LS16" i="1"/>
  <c r="LK16" i="1"/>
  <c r="LI16" i="1"/>
  <c r="JU16" i="1"/>
  <c r="JS16" i="1"/>
  <c r="JQ16" i="1"/>
  <c r="GQ16" i="1"/>
  <c r="GR16" i="1" s="1"/>
  <c r="GS16" i="1" s="1"/>
  <c r="GP16" i="1"/>
  <c r="GN16" i="1"/>
  <c r="GL16" i="1"/>
  <c r="GJ16" i="1"/>
  <c r="GH16" i="1"/>
  <c r="GC16" i="1"/>
  <c r="GD16" i="1" s="1"/>
  <c r="GE16" i="1" s="1"/>
  <c r="GB16" i="1"/>
  <c r="FZ16" i="1"/>
  <c r="FX16" i="1"/>
  <c r="FV16" i="1"/>
  <c r="FT16" i="1"/>
  <c r="FO16" i="1"/>
  <c r="FP16" i="1"/>
  <c r="FQ16" i="1" s="1"/>
  <c r="FN16" i="1"/>
  <c r="FL16" i="1"/>
  <c r="FJ16" i="1"/>
  <c r="FH16" i="1"/>
  <c r="FF16" i="1"/>
  <c r="FA16" i="1"/>
  <c r="FB16" i="1" s="1"/>
  <c r="FC16" i="1" s="1"/>
  <c r="EZ16" i="1"/>
  <c r="EX16" i="1"/>
  <c r="ET16" i="1"/>
  <c r="ER16" i="1"/>
  <c r="EM16" i="1"/>
  <c r="EN16" i="1"/>
  <c r="EO16" i="1" s="1"/>
  <c r="EL16" i="1"/>
  <c r="EJ16" i="1"/>
  <c r="EH16" i="1"/>
  <c r="EF16" i="1"/>
  <c r="ED16" i="1"/>
  <c r="DY16" i="1"/>
  <c r="DZ16" i="1"/>
  <c r="EA16" i="1" s="1"/>
  <c r="DX16" i="1"/>
  <c r="DV16" i="1"/>
  <c r="DT16" i="1"/>
  <c r="DR16" i="1"/>
  <c r="DP16" i="1"/>
  <c r="DK16" i="1"/>
  <c r="DL16" i="1" s="1"/>
  <c r="DM16" i="1" s="1"/>
  <c r="DJ16" i="1"/>
  <c r="DH16" i="1"/>
  <c r="DF16" i="1"/>
  <c r="DD16" i="1"/>
  <c r="DB16" i="1"/>
  <c r="BG16" i="1"/>
  <c r="BH16" i="1" s="1"/>
  <c r="BI16" i="1" s="1"/>
  <c r="BF16" i="1"/>
  <c r="BD16" i="1"/>
  <c r="BB16" i="1"/>
  <c r="AZ16" i="1"/>
  <c r="AX16" i="1"/>
  <c r="AS16" i="1"/>
  <c r="AT16" i="1" s="1"/>
  <c r="AU16" i="1" s="1"/>
  <c r="AR16" i="1"/>
  <c r="AP16" i="1"/>
  <c r="AN16" i="1"/>
  <c r="AL16" i="1"/>
  <c r="AJ16" i="1"/>
  <c r="AE16" i="1"/>
  <c r="AF16" i="1" s="1"/>
  <c r="AG16" i="1" s="1"/>
  <c r="AD16" i="1"/>
  <c r="AB16" i="1"/>
  <c r="Z16" i="1"/>
  <c r="X16" i="1"/>
  <c r="V16" i="1"/>
  <c r="Q16" i="1"/>
  <c r="R16" i="1" s="1"/>
  <c r="S16" i="1" s="1"/>
  <c r="P16" i="1"/>
  <c r="N16" i="1"/>
  <c r="L16" i="1"/>
  <c r="J16" i="1"/>
  <c r="E16" i="1"/>
  <c r="D16" i="1"/>
  <c r="C16" i="1"/>
  <c r="B16" i="1"/>
  <c r="NR15" i="1"/>
  <c r="NS15" i="1" s="1"/>
  <c r="NT15" i="1" s="1"/>
  <c r="NQ15" i="1"/>
  <c r="NO15" i="1"/>
  <c r="NM15" i="1"/>
  <c r="NK15" i="1"/>
  <c r="NI15" i="1"/>
  <c r="ND15" i="1"/>
  <c r="NE15" i="1" s="1"/>
  <c r="NF15" i="1" s="1"/>
  <c r="NC15" i="1"/>
  <c r="NA15" i="1"/>
  <c r="MY15" i="1"/>
  <c r="MW15" i="1"/>
  <c r="MU15" i="1"/>
  <c r="MP15" i="1"/>
  <c r="MQ15" i="1" s="1"/>
  <c r="MR15" i="1" s="1"/>
  <c r="MO15" i="1"/>
  <c r="MM15" i="1"/>
  <c r="MK15" i="1"/>
  <c r="MI15" i="1"/>
  <c r="MG15" i="1"/>
  <c r="MB15" i="1"/>
  <c r="MC15" i="1" s="1"/>
  <c r="MD15" i="1" s="1"/>
  <c r="MA15" i="1"/>
  <c r="LY15" i="1"/>
  <c r="LW15" i="1"/>
  <c r="LU15" i="1"/>
  <c r="LS15" i="1"/>
  <c r="LK15" i="1"/>
  <c r="LI15" i="1"/>
  <c r="LG15" i="1"/>
  <c r="LE15" i="1"/>
  <c r="JU15" i="1"/>
  <c r="JS15" i="1"/>
  <c r="JQ15" i="1"/>
  <c r="JO15" i="1"/>
  <c r="JA15" i="1"/>
  <c r="IM15" i="1"/>
  <c r="HY15" i="1"/>
  <c r="HK15" i="1"/>
  <c r="GV15" i="1"/>
  <c r="GQ15" i="1"/>
  <c r="GR15" i="1" s="1"/>
  <c r="GS15" i="1" s="1"/>
  <c r="GP15" i="1"/>
  <c r="GN15" i="1"/>
  <c r="GL15" i="1"/>
  <c r="GJ15" i="1"/>
  <c r="GH15" i="1"/>
  <c r="GC15" i="1"/>
  <c r="GD15" i="1" s="1"/>
  <c r="GE15" i="1" s="1"/>
  <c r="GB15" i="1"/>
  <c r="FZ15" i="1"/>
  <c r="FX15" i="1"/>
  <c r="FV15" i="1"/>
  <c r="FT15" i="1"/>
  <c r="FO15" i="1"/>
  <c r="FP15" i="1" s="1"/>
  <c r="FQ15" i="1" s="1"/>
  <c r="FN15" i="1"/>
  <c r="FL15" i="1"/>
  <c r="FJ15" i="1"/>
  <c r="FH15" i="1"/>
  <c r="FF15" i="1"/>
  <c r="FA15" i="1"/>
  <c r="FB15" i="1" s="1"/>
  <c r="FC15" i="1" s="1"/>
  <c r="EZ15" i="1"/>
  <c r="EX15" i="1"/>
  <c r="EV15" i="1"/>
  <c r="ET15" i="1"/>
  <c r="ER15" i="1"/>
  <c r="EM15" i="1"/>
  <c r="EN15" i="1" s="1"/>
  <c r="EO15" i="1" s="1"/>
  <c r="EL15" i="1"/>
  <c r="EJ15" i="1"/>
  <c r="EH15" i="1"/>
  <c r="EF15" i="1"/>
  <c r="ED15" i="1"/>
  <c r="DY15" i="1"/>
  <c r="DZ15" i="1" s="1"/>
  <c r="EA15" i="1" s="1"/>
  <c r="DX15" i="1"/>
  <c r="DV15" i="1"/>
  <c r="DT15" i="1"/>
  <c r="DR15" i="1"/>
  <c r="DP15" i="1"/>
  <c r="DK15" i="1"/>
  <c r="DL15" i="1" s="1"/>
  <c r="DM15" i="1" s="1"/>
  <c r="DJ15" i="1"/>
  <c r="DH15" i="1"/>
  <c r="DF15" i="1"/>
  <c r="DD15" i="1"/>
  <c r="DB15" i="1"/>
  <c r="CN15" i="1"/>
  <c r="BZ15" i="1"/>
  <c r="BL15" i="1"/>
  <c r="KQ15" i="1"/>
  <c r="KC15" i="1"/>
  <c r="BG15" i="1"/>
  <c r="BH15" i="1" s="1"/>
  <c r="BI15" i="1" s="1"/>
  <c r="BF15" i="1"/>
  <c r="BD15" i="1"/>
  <c r="BB15" i="1"/>
  <c r="AZ15" i="1"/>
  <c r="AX15" i="1"/>
  <c r="AS15" i="1"/>
  <c r="AT15" i="1" s="1"/>
  <c r="AU15" i="1" s="1"/>
  <c r="AR15" i="1"/>
  <c r="AP15" i="1"/>
  <c r="AN15" i="1"/>
  <c r="AL15" i="1"/>
  <c r="AJ15" i="1"/>
  <c r="AE15" i="1"/>
  <c r="AF15" i="1" s="1"/>
  <c r="AG15" i="1" s="1"/>
  <c r="AD15" i="1"/>
  <c r="AB15" i="1"/>
  <c r="Z15" i="1"/>
  <c r="X15" i="1"/>
  <c r="V15" i="1"/>
  <c r="Q15" i="1"/>
  <c r="R15" i="1" s="1"/>
  <c r="S15" i="1" s="1"/>
  <c r="P15" i="1"/>
  <c r="N15" i="1"/>
  <c r="L15" i="1"/>
  <c r="J15" i="1"/>
  <c r="E15" i="1"/>
  <c r="D15" i="1"/>
  <c r="C15" i="1"/>
  <c r="B15" i="1"/>
  <c r="NR14" i="1"/>
  <c r="NS14" i="1" s="1"/>
  <c r="NT14" i="1" s="1"/>
  <c r="NQ14" i="1"/>
  <c r="NO14" i="1"/>
  <c r="NM14" i="1"/>
  <c r="NK14" i="1"/>
  <c r="NI14" i="1"/>
  <c r="ND14" i="1"/>
  <c r="NE14" i="1" s="1"/>
  <c r="NF14" i="1" s="1"/>
  <c r="NC14" i="1"/>
  <c r="NA14" i="1"/>
  <c r="MY14" i="1"/>
  <c r="MW14" i="1"/>
  <c r="MU14" i="1"/>
  <c r="MP14" i="1"/>
  <c r="MQ14" i="1" s="1"/>
  <c r="MR14" i="1" s="1"/>
  <c r="MO14" i="1"/>
  <c r="MM14" i="1"/>
  <c r="MK14" i="1"/>
  <c r="MI14" i="1"/>
  <c r="MG14" i="1"/>
  <c r="MB14" i="1"/>
  <c r="MC14" i="1"/>
  <c r="MD14" i="1" s="1"/>
  <c r="MA14" i="1"/>
  <c r="LY14" i="1"/>
  <c r="LW14" i="1"/>
  <c r="LU14" i="1"/>
  <c r="LS14" i="1"/>
  <c r="LK14" i="1"/>
  <c r="LI14" i="1"/>
  <c r="JU14" i="1"/>
  <c r="JS14" i="1"/>
  <c r="JQ14" i="1"/>
  <c r="GQ14" i="1"/>
  <c r="GR14" i="1" s="1"/>
  <c r="GS14" i="1" s="1"/>
  <c r="GP14" i="1"/>
  <c r="GN14" i="1"/>
  <c r="GL14" i="1"/>
  <c r="GJ14" i="1"/>
  <c r="GH14" i="1"/>
  <c r="GC14" i="1"/>
  <c r="GD14" i="1" s="1"/>
  <c r="GE14" i="1" s="1"/>
  <c r="GB14" i="1"/>
  <c r="FZ14" i="1"/>
  <c r="FX14" i="1"/>
  <c r="FV14" i="1"/>
  <c r="FT14" i="1"/>
  <c r="FO14" i="1"/>
  <c r="FP14" i="1" s="1"/>
  <c r="FQ14" i="1" s="1"/>
  <c r="FN14" i="1"/>
  <c r="FL14" i="1"/>
  <c r="FJ14" i="1"/>
  <c r="FH14" i="1"/>
  <c r="FF14" i="1"/>
  <c r="FA14" i="1"/>
  <c r="FB14" i="1" s="1"/>
  <c r="FC14" i="1" s="1"/>
  <c r="EZ14" i="1"/>
  <c r="EX14" i="1"/>
  <c r="EV14" i="1"/>
  <c r="ET14" i="1"/>
  <c r="ER14" i="1"/>
  <c r="EM14" i="1"/>
  <c r="EN14" i="1" s="1"/>
  <c r="EO14" i="1" s="1"/>
  <c r="EL14" i="1"/>
  <c r="EJ14" i="1"/>
  <c r="EH14" i="1"/>
  <c r="EF14" i="1"/>
  <c r="ED14" i="1"/>
  <c r="DY14" i="1"/>
  <c r="DZ14" i="1" s="1"/>
  <c r="EA14" i="1" s="1"/>
  <c r="DX14" i="1"/>
  <c r="DV14" i="1"/>
  <c r="DT14" i="1"/>
  <c r="DR14" i="1"/>
  <c r="DP14" i="1"/>
  <c r="DK14" i="1"/>
  <c r="DL14" i="1" s="1"/>
  <c r="DM14" i="1" s="1"/>
  <c r="DJ14" i="1"/>
  <c r="DH14" i="1"/>
  <c r="DF14" i="1"/>
  <c r="DD14" i="1"/>
  <c r="DB14" i="1"/>
  <c r="BG14" i="1"/>
  <c r="BH14" i="1" s="1"/>
  <c r="BI14" i="1" s="1"/>
  <c r="BF14" i="1"/>
  <c r="BD14" i="1"/>
  <c r="BB14" i="1"/>
  <c r="AZ14" i="1"/>
  <c r="AX14" i="1"/>
  <c r="AS14" i="1"/>
  <c r="AT14" i="1" s="1"/>
  <c r="AU14" i="1" s="1"/>
  <c r="AR14" i="1"/>
  <c r="AP14" i="1"/>
  <c r="AN14" i="1"/>
  <c r="AL14" i="1"/>
  <c r="AJ14" i="1"/>
  <c r="AE14" i="1"/>
  <c r="AF14" i="1"/>
  <c r="AG14" i="1" s="1"/>
  <c r="AD14" i="1"/>
  <c r="AB14" i="1"/>
  <c r="Z14" i="1"/>
  <c r="X14" i="1"/>
  <c r="V14" i="1"/>
  <c r="Q14" i="1"/>
  <c r="R14" i="1" s="1"/>
  <c r="S14" i="1" s="1"/>
  <c r="P14" i="1"/>
  <c r="N14" i="1"/>
  <c r="L14" i="1"/>
  <c r="J14" i="1"/>
  <c r="G14" i="1"/>
  <c r="E14" i="1"/>
  <c r="D14" i="1"/>
  <c r="C14" i="1"/>
  <c r="B14" i="1"/>
  <c r="F14" i="1" s="1"/>
  <c r="NR13" i="1"/>
  <c r="NS13" i="1" s="1"/>
  <c r="NT13" i="1" s="1"/>
  <c r="NQ13" i="1"/>
  <c r="NO13" i="1"/>
  <c r="NM13" i="1"/>
  <c r="NK13" i="1"/>
  <c r="NI13" i="1"/>
  <c r="ND13" i="1"/>
  <c r="NE13" i="1" s="1"/>
  <c r="NF13" i="1" s="1"/>
  <c r="NC13" i="1"/>
  <c r="NA13" i="1"/>
  <c r="MY13" i="1"/>
  <c r="MW13" i="1"/>
  <c r="MU13" i="1"/>
  <c r="MP13" i="1"/>
  <c r="MQ13" i="1" s="1"/>
  <c r="MR13" i="1" s="1"/>
  <c r="MO13" i="1"/>
  <c r="MM13" i="1"/>
  <c r="MK13" i="1"/>
  <c r="MI13" i="1"/>
  <c r="MG13" i="1"/>
  <c r="MB13" i="1"/>
  <c r="MC13" i="1" s="1"/>
  <c r="MD13" i="1" s="1"/>
  <c r="MA13" i="1"/>
  <c r="LY13" i="1"/>
  <c r="LW13" i="1"/>
  <c r="LU13" i="1"/>
  <c r="LS13" i="1"/>
  <c r="LK13" i="1"/>
  <c r="LI13" i="1"/>
  <c r="JU13" i="1"/>
  <c r="JS13" i="1"/>
  <c r="JQ13" i="1"/>
  <c r="GQ13" i="1"/>
  <c r="GR13" i="1" s="1"/>
  <c r="GS13" i="1" s="1"/>
  <c r="GP13" i="1"/>
  <c r="GN13" i="1"/>
  <c r="GL13" i="1"/>
  <c r="GJ13" i="1"/>
  <c r="GH13" i="1"/>
  <c r="GC13" i="1"/>
  <c r="GD13" i="1" s="1"/>
  <c r="GE13" i="1" s="1"/>
  <c r="GB13" i="1"/>
  <c r="FZ13" i="1"/>
  <c r="FX13" i="1"/>
  <c r="FV13" i="1"/>
  <c r="FT13" i="1"/>
  <c r="FO13" i="1"/>
  <c r="FP13" i="1" s="1"/>
  <c r="FQ13" i="1" s="1"/>
  <c r="FN13" i="1"/>
  <c r="FL13" i="1"/>
  <c r="FJ13" i="1"/>
  <c r="FH13" i="1"/>
  <c r="FF13" i="1"/>
  <c r="FA13" i="1"/>
  <c r="FB13" i="1" s="1"/>
  <c r="FC13" i="1" s="1"/>
  <c r="EZ13" i="1"/>
  <c r="EX13" i="1"/>
  <c r="EV13" i="1"/>
  <c r="ET13" i="1"/>
  <c r="ER13" i="1"/>
  <c r="EM13" i="1"/>
  <c r="EN13" i="1" s="1"/>
  <c r="EO13" i="1" s="1"/>
  <c r="EL13" i="1"/>
  <c r="EJ13" i="1"/>
  <c r="EH13" i="1"/>
  <c r="EF13" i="1"/>
  <c r="ED13" i="1"/>
  <c r="DY13" i="1"/>
  <c r="DZ13" i="1" s="1"/>
  <c r="EA13" i="1"/>
  <c r="DX13" i="1"/>
  <c r="DV13" i="1"/>
  <c r="DT13" i="1"/>
  <c r="DR13" i="1"/>
  <c r="DP13" i="1"/>
  <c r="DK13" i="1"/>
  <c r="DL13" i="1" s="1"/>
  <c r="DM13" i="1" s="1"/>
  <c r="DJ13" i="1"/>
  <c r="DH13" i="1"/>
  <c r="DF13" i="1"/>
  <c r="DD13" i="1"/>
  <c r="DB13" i="1"/>
  <c r="BG13" i="1"/>
  <c r="BH13" i="1" s="1"/>
  <c r="BI13" i="1" s="1"/>
  <c r="BF13" i="1"/>
  <c r="BD13" i="1"/>
  <c r="BB13" i="1"/>
  <c r="AZ13" i="1"/>
  <c r="AX13" i="1"/>
  <c r="AS13" i="1"/>
  <c r="AT13" i="1" s="1"/>
  <c r="AU13" i="1" s="1"/>
  <c r="AR13" i="1"/>
  <c r="AP13" i="1"/>
  <c r="AN13" i="1"/>
  <c r="AL13" i="1"/>
  <c r="AJ13" i="1"/>
  <c r="AE13" i="1"/>
  <c r="AF13" i="1" s="1"/>
  <c r="AG13" i="1" s="1"/>
  <c r="AD13" i="1"/>
  <c r="AB13" i="1"/>
  <c r="Z13" i="1"/>
  <c r="X13" i="1"/>
  <c r="V13" i="1"/>
  <c r="Q13" i="1"/>
  <c r="R13" i="1"/>
  <c r="S13" i="1" s="1"/>
  <c r="P13" i="1"/>
  <c r="N13" i="1"/>
  <c r="L13" i="1"/>
  <c r="J13" i="1"/>
  <c r="G13" i="1"/>
  <c r="E13" i="1"/>
  <c r="D13" i="1"/>
  <c r="C13" i="1"/>
  <c r="B13" i="1"/>
  <c r="F13" i="1" s="1"/>
  <c r="NI12" i="1"/>
  <c r="MU12" i="1"/>
  <c r="MG12" i="1"/>
  <c r="LS12" i="1"/>
  <c r="LK12" i="1"/>
  <c r="LI12" i="1"/>
  <c r="LG12" i="1"/>
  <c r="LE12" i="1"/>
  <c r="JU12" i="1"/>
  <c r="JS12" i="1"/>
  <c r="JQ12" i="1"/>
  <c r="GH12" i="1"/>
  <c r="FT12" i="1"/>
  <c r="FF12" i="1"/>
  <c r="ER12" i="1"/>
  <c r="ED12" i="1"/>
  <c r="DP12" i="1"/>
  <c r="DB12" i="1"/>
  <c r="AX12" i="1"/>
  <c r="AJ12" i="1"/>
  <c r="C12" i="1"/>
  <c r="V12" i="1"/>
  <c r="N12" i="1"/>
  <c r="L12" i="1"/>
  <c r="J12" i="1"/>
  <c r="NI11" i="1"/>
  <c r="MU11" i="1"/>
  <c r="B11" i="1"/>
  <c r="F11" i="1" s="1"/>
  <c r="MG11" i="1"/>
  <c r="LS11" i="1"/>
  <c r="LM20" i="1"/>
  <c r="LM23" i="1"/>
  <c r="LM26" i="1"/>
  <c r="LM29" i="1"/>
  <c r="LM32" i="1"/>
  <c r="LK11" i="1"/>
  <c r="LI11" i="1"/>
  <c r="JU11" i="1"/>
  <c r="JS11" i="1"/>
  <c r="JQ11" i="1"/>
  <c r="JO11" i="1"/>
  <c r="JA11" i="1"/>
  <c r="IM11" i="1"/>
  <c r="HY11" i="1"/>
  <c r="HK11" i="1"/>
  <c r="GV11" i="1"/>
  <c r="GH11" i="1"/>
  <c r="FT11" i="1"/>
  <c r="FF11" i="1"/>
  <c r="G11" i="1"/>
  <c r="ER11" i="1"/>
  <c r="ED11" i="1"/>
  <c r="DP11" i="1"/>
  <c r="D11" i="1"/>
  <c r="DB11" i="1"/>
  <c r="CN11" i="1"/>
  <c r="BZ11" i="1"/>
  <c r="BL11" i="1"/>
  <c r="KQ11" i="1"/>
  <c r="KC11" i="1"/>
  <c r="AX11" i="1"/>
  <c r="AJ11" i="1"/>
  <c r="C11" i="1"/>
  <c r="V11" i="1"/>
  <c r="P11" i="1"/>
  <c r="P12" i="1"/>
  <c r="N11" i="1"/>
  <c r="L11" i="1"/>
  <c r="J11" i="1"/>
  <c r="E11" i="1"/>
  <c r="E10" i="1"/>
  <c r="NI10" i="1"/>
  <c r="MU10" i="1"/>
  <c r="MG10" i="1"/>
  <c r="LS10" i="1"/>
  <c r="LK10" i="1"/>
  <c r="LI10" i="1"/>
  <c r="JW10" i="1"/>
  <c r="JW14" i="1" s="1"/>
  <c r="JW18" i="1" s="1"/>
  <c r="JW22" i="1" s="1"/>
  <c r="JW26" i="1"/>
  <c r="JU10" i="1"/>
  <c r="JS10" i="1"/>
  <c r="JQ10" i="1"/>
  <c r="JX10" i="1"/>
  <c r="GH10" i="1"/>
  <c r="F10" i="1"/>
  <c r="FT10" i="1"/>
  <c r="FF10" i="1"/>
  <c r="ER10" i="1"/>
  <c r="ED10" i="1"/>
  <c r="DP10" i="1"/>
  <c r="D10" i="1"/>
  <c r="DB10" i="1"/>
  <c r="AX10" i="1"/>
  <c r="AJ10" i="1"/>
  <c r="V10" i="1"/>
  <c r="Q10" i="1"/>
  <c r="P10" i="1"/>
  <c r="N10" i="1"/>
  <c r="L10" i="1"/>
  <c r="J10" i="1"/>
  <c r="C10" i="1"/>
  <c r="G10" i="1"/>
  <c r="E9" i="1"/>
  <c r="NI9" i="1"/>
  <c r="MU9" i="1"/>
  <c r="MG9" i="1"/>
  <c r="LS9" i="1"/>
  <c r="LK9" i="1"/>
  <c r="LI9" i="1"/>
  <c r="LG9" i="1"/>
  <c r="LE9" i="1"/>
  <c r="JW9" i="1"/>
  <c r="JW13" i="1" s="1"/>
  <c r="JW17" i="1" s="1"/>
  <c r="JW21" i="1" s="1"/>
  <c r="JW25" i="1"/>
  <c r="JU9" i="1"/>
  <c r="JS9" i="1"/>
  <c r="JQ9" i="1"/>
  <c r="GH9" i="1"/>
  <c r="FT9" i="1"/>
  <c r="FF9" i="1"/>
  <c r="ER9" i="1"/>
  <c r="G9" i="1"/>
  <c r="ED9" i="1"/>
  <c r="D9" i="1"/>
  <c r="DP9" i="1"/>
  <c r="DB9" i="1"/>
  <c r="AX9" i="1"/>
  <c r="AJ9" i="1"/>
  <c r="V9" i="1"/>
  <c r="N9" i="1"/>
  <c r="L9" i="1"/>
  <c r="J9" i="1"/>
  <c r="NI8" i="1"/>
  <c r="MU8" i="1"/>
  <c r="MG8" i="1"/>
  <c r="LS8" i="1"/>
  <c r="LM8" i="1"/>
  <c r="LM11" i="1" s="1"/>
  <c r="LM14" i="1" s="1"/>
  <c r="LM17" i="1" s="1"/>
  <c r="LK8" i="1"/>
  <c r="LI8" i="1"/>
  <c r="JQ8" i="1"/>
  <c r="JX8" i="1" s="1"/>
  <c r="JW8" i="1"/>
  <c r="JW12" i="1" s="1"/>
  <c r="JW16" i="1" s="1"/>
  <c r="JW20" i="1" s="1"/>
  <c r="JW24" i="1"/>
  <c r="JU8" i="1"/>
  <c r="JS8" i="1"/>
  <c r="GH8" i="1"/>
  <c r="FT8" i="1"/>
  <c r="FF8" i="1"/>
  <c r="ER8" i="1"/>
  <c r="ED8" i="1"/>
  <c r="DP8" i="1"/>
  <c r="DB8" i="1"/>
  <c r="AX8" i="1"/>
  <c r="AJ8" i="1"/>
  <c r="V8" i="1"/>
  <c r="N8" i="1"/>
  <c r="L8" i="1"/>
  <c r="J8" i="1"/>
  <c r="E8" i="1"/>
  <c r="NI7" i="1"/>
  <c r="MU7" i="1"/>
  <c r="MG7" i="1"/>
  <c r="LS7" i="1"/>
  <c r="LM7" i="1"/>
  <c r="LM10" i="1" s="1"/>
  <c r="LM13" i="1" s="1"/>
  <c r="LM16" i="1" s="1"/>
  <c r="LM19" i="1"/>
  <c r="LM22" i="1"/>
  <c r="LM25" i="1"/>
  <c r="LM28" i="1"/>
  <c r="LM31" i="1"/>
  <c r="LK7" i="1"/>
  <c r="LI7" i="1"/>
  <c r="JW7" i="1"/>
  <c r="JW11" i="1" s="1"/>
  <c r="JW15" i="1" s="1"/>
  <c r="JW19" i="1" s="1"/>
  <c r="JW23" i="1"/>
  <c r="JU7" i="1"/>
  <c r="JS7" i="1"/>
  <c r="JQ7" i="1"/>
  <c r="JX7" i="1" s="1"/>
  <c r="JO7" i="1"/>
  <c r="JA7" i="1"/>
  <c r="IM7" i="1"/>
  <c r="HY7" i="1"/>
  <c r="HK7" i="1"/>
  <c r="GV7" i="1"/>
  <c r="GH7" i="1"/>
  <c r="FT7" i="1"/>
  <c r="FF7" i="1"/>
  <c r="ER7" i="1"/>
  <c r="ED7" i="1"/>
  <c r="DP7" i="1"/>
  <c r="DB7" i="1"/>
  <c r="CN7" i="1"/>
  <c r="BZ7" i="1"/>
  <c r="BL7" i="1"/>
  <c r="KQ7" i="1"/>
  <c r="KC7" i="1"/>
  <c r="AX7" i="1"/>
  <c r="AJ7" i="1"/>
  <c r="V7" i="1"/>
  <c r="L7" i="1"/>
  <c r="NI6" i="1"/>
  <c r="MU6" i="1"/>
  <c r="MG6" i="1"/>
  <c r="LS6" i="1"/>
  <c r="LM6" i="1"/>
  <c r="LM9" i="1" s="1"/>
  <c r="LM12" i="1" s="1"/>
  <c r="LM15" i="1" s="1"/>
  <c r="LM18" i="1"/>
  <c r="LM21" i="1"/>
  <c r="LM24" i="1"/>
  <c r="LM27" i="1"/>
  <c r="LM30" i="1"/>
  <c r="LK6" i="1"/>
  <c r="LI6" i="1"/>
  <c r="LG6" i="1"/>
  <c r="LN6" i="1" s="1"/>
  <c r="LE6" i="1"/>
  <c r="GH6" i="1"/>
  <c r="FT6" i="1"/>
  <c r="FF6" i="1"/>
  <c r="G6" i="1"/>
  <c r="ER6" i="1"/>
  <c r="ED6" i="1"/>
  <c r="DP6" i="1"/>
  <c r="DB6" i="1"/>
  <c r="AX6" i="1"/>
  <c r="J6" i="1"/>
  <c r="AJ6" i="1"/>
  <c r="V6" i="1"/>
  <c r="N6" i="1"/>
  <c r="L6" i="1"/>
  <c r="NI5" i="1"/>
  <c r="MU5" i="1"/>
  <c r="MG5" i="1"/>
  <c r="LS5" i="1"/>
  <c r="GH5" i="1"/>
  <c r="FT5" i="1"/>
  <c r="FF5" i="1"/>
  <c r="ER5" i="1"/>
  <c r="ED5" i="1"/>
  <c r="DP5" i="1"/>
  <c r="DB5" i="1"/>
  <c r="AX5" i="1"/>
  <c r="AJ5" i="1"/>
  <c r="V5" i="1"/>
  <c r="N5" i="1"/>
  <c r="L5" i="1"/>
  <c r="J5" i="1"/>
  <c r="NI4" i="1"/>
  <c r="MU4" i="1"/>
  <c r="MG4" i="1"/>
  <c r="LS4" i="1"/>
  <c r="GH4" i="1"/>
  <c r="FT4" i="1"/>
  <c r="FF4" i="1"/>
  <c r="ER4" i="1"/>
  <c r="ED4" i="1"/>
  <c r="DP4" i="1"/>
  <c r="DB4" i="1"/>
  <c r="AX4" i="1"/>
  <c r="AJ4" i="1"/>
  <c r="V4" i="1"/>
  <c r="Q4" i="1"/>
  <c r="Q5" i="1" s="1"/>
  <c r="P4" i="1"/>
  <c r="P5" i="1" s="1"/>
  <c r="P6" i="1" s="1"/>
  <c r="P7" i="1" s="1"/>
  <c r="N4" i="1"/>
  <c r="L4" i="1"/>
  <c r="J4" i="1"/>
  <c r="A132" i="1"/>
  <c r="KS97" i="1"/>
  <c r="KZ97" i="1" s="1"/>
  <c r="J80" i="1"/>
  <c r="LG90" i="1"/>
  <c r="AL80" i="1"/>
  <c r="DR80" i="1"/>
  <c r="AZ80" i="1"/>
  <c r="DD80" i="1"/>
  <c r="LU80" i="1"/>
  <c r="NK80" i="1"/>
  <c r="MW80" i="1"/>
  <c r="MI80" i="1"/>
  <c r="X80" i="1"/>
  <c r="FH80" i="1"/>
  <c r="GJ80" i="1"/>
  <c r="FV80" i="1"/>
  <c r="EF80" i="1"/>
  <c r="ET80" i="1"/>
  <c r="G80" i="1" s="1"/>
  <c r="GY95" i="1"/>
  <c r="HF95" i="1" s="1"/>
  <c r="GY96" i="1"/>
  <c r="GY97" i="1"/>
  <c r="HF97" i="1" s="1"/>
  <c r="GY98" i="1"/>
  <c r="HM95" i="1"/>
  <c r="HM96" i="1"/>
  <c r="HM97" i="1"/>
  <c r="HM98" i="1"/>
  <c r="CP95" i="1"/>
  <c r="CP96" i="1"/>
  <c r="CP97" i="1"/>
  <c r="CP98" i="1"/>
  <c r="BN95" i="1"/>
  <c r="BN96" i="1"/>
  <c r="BN97" i="1"/>
  <c r="BN98" i="1"/>
  <c r="KS95" i="1"/>
  <c r="KS96" i="1"/>
  <c r="KZ96" i="1" s="1"/>
  <c r="KS98" i="1"/>
  <c r="KE95" i="1"/>
  <c r="KE96" i="1"/>
  <c r="KE97" i="1"/>
  <c r="KL97" i="1" s="1"/>
  <c r="KE98" i="1"/>
  <c r="CB95" i="1"/>
  <c r="CB96" i="1"/>
  <c r="CB97" i="1"/>
  <c r="CB98" i="1"/>
  <c r="IA95" i="1"/>
  <c r="IA96" i="1"/>
  <c r="IA97" i="1"/>
  <c r="IA98" i="1"/>
  <c r="IO95" i="1"/>
  <c r="IO96" i="1"/>
  <c r="IO97" i="1"/>
  <c r="IO98" i="1"/>
  <c r="JC95" i="1"/>
  <c r="JC96" i="1"/>
  <c r="JC97" i="1"/>
  <c r="JC98" i="1"/>
  <c r="JQ95" i="1"/>
  <c r="JQ96" i="1"/>
  <c r="JQ97" i="1"/>
  <c r="JQ98" i="1"/>
  <c r="J81" i="1"/>
  <c r="X81" i="1"/>
  <c r="AL81" i="1"/>
  <c r="AZ81" i="1"/>
  <c r="KE99" i="1"/>
  <c r="KE100" i="1"/>
  <c r="KE101" i="1"/>
  <c r="KL101" i="1" s="1"/>
  <c r="KL105" i="1" s="1"/>
  <c r="KE102" i="1"/>
  <c r="KS99" i="1"/>
  <c r="KS100" i="1"/>
  <c r="KS101" i="1"/>
  <c r="KS102" i="1"/>
  <c r="BN99" i="1"/>
  <c r="BN100" i="1"/>
  <c r="BN101" i="1"/>
  <c r="BN102" i="1"/>
  <c r="DD81" i="1"/>
  <c r="DR81" i="1"/>
  <c r="CP99" i="1"/>
  <c r="CP100" i="1"/>
  <c r="CP101" i="1"/>
  <c r="CP102" i="1"/>
  <c r="CB99" i="1"/>
  <c r="CB100" i="1"/>
  <c r="CB101" i="1"/>
  <c r="CB102" i="1"/>
  <c r="EF81" i="1"/>
  <c r="ET81" i="1"/>
  <c r="G81" i="1" s="1"/>
  <c r="FH81" i="1"/>
  <c r="HM99" i="1"/>
  <c r="HM100" i="1"/>
  <c r="HM101" i="1"/>
  <c r="HM102" i="1"/>
  <c r="GY101" i="1"/>
  <c r="GY102" i="1"/>
  <c r="GY99" i="1"/>
  <c r="GY100" i="1"/>
  <c r="FV81" i="1"/>
  <c r="GJ81" i="1"/>
  <c r="IA99" i="1"/>
  <c r="IA100" i="1"/>
  <c r="IA101" i="1"/>
  <c r="IA102" i="1"/>
  <c r="IO99" i="1"/>
  <c r="IO100" i="1"/>
  <c r="IV100" i="1" s="1"/>
  <c r="IO101" i="1"/>
  <c r="IO102" i="1"/>
  <c r="JC99" i="1"/>
  <c r="JC100" i="1"/>
  <c r="JC101" i="1"/>
  <c r="JC102" i="1"/>
  <c r="LG93" i="1"/>
  <c r="LU81" i="1"/>
  <c r="JQ99" i="1"/>
  <c r="JQ100" i="1"/>
  <c r="MI81" i="1"/>
  <c r="JQ101" i="1"/>
  <c r="JQ102" i="1"/>
  <c r="MW81" i="1"/>
  <c r="NK81" i="1"/>
  <c r="J82" i="1"/>
  <c r="AL82" i="1"/>
  <c r="AZ82" i="1"/>
  <c r="X82" i="1"/>
  <c r="BN103" i="1"/>
  <c r="BN104" i="1"/>
  <c r="BN105" i="1"/>
  <c r="BN106" i="1"/>
  <c r="KS103" i="1"/>
  <c r="KS104" i="1"/>
  <c r="KS105" i="1"/>
  <c r="KS106" i="1"/>
  <c r="KE103" i="1"/>
  <c r="KE104" i="1"/>
  <c r="KE105" i="1"/>
  <c r="KE106" i="1"/>
  <c r="CP103" i="1"/>
  <c r="CP104" i="1"/>
  <c r="CP105" i="1"/>
  <c r="CP106" i="1"/>
  <c r="DR82" i="1"/>
  <c r="DD82" i="1"/>
  <c r="EF82" i="1"/>
  <c r="ET82" i="1"/>
  <c r="CB103" i="1"/>
  <c r="CB104" i="1"/>
  <c r="FH82" i="1"/>
  <c r="CB105" i="1"/>
  <c r="CB106" i="1"/>
  <c r="HM105" i="1"/>
  <c r="HM106" i="1"/>
  <c r="HM103" i="1"/>
  <c r="HM104" i="1"/>
  <c r="GY103" i="1"/>
  <c r="GY104" i="1"/>
  <c r="GY105" i="1"/>
  <c r="GY106" i="1"/>
  <c r="IA103" i="1"/>
  <c r="IA104" i="1"/>
  <c r="IA105" i="1"/>
  <c r="IA106" i="1"/>
  <c r="IO103" i="1"/>
  <c r="IV103" i="1" s="1"/>
  <c r="IO104" i="1"/>
  <c r="IO105" i="1"/>
  <c r="IO106" i="1"/>
  <c r="JC105" i="1"/>
  <c r="JC106" i="1"/>
  <c r="JC103" i="1"/>
  <c r="JC104" i="1"/>
  <c r="JQ103" i="1"/>
  <c r="JQ104" i="1"/>
  <c r="JQ105" i="1"/>
  <c r="JQ106" i="1"/>
  <c r="NK82" i="1"/>
  <c r="MW82" i="1"/>
  <c r="MI82" i="1"/>
  <c r="LU82" i="1"/>
  <c r="LG96" i="1"/>
  <c r="FV82" i="1"/>
  <c r="GJ82" i="1"/>
  <c r="BN107" i="1"/>
  <c r="BN108" i="1"/>
  <c r="BN109" i="1"/>
  <c r="BN110" i="1"/>
  <c r="KS107" i="1"/>
  <c r="KS108" i="1"/>
  <c r="KS109" i="1"/>
  <c r="KS110" i="1"/>
  <c r="KE107" i="1"/>
  <c r="KE108" i="1"/>
  <c r="KE109" i="1"/>
  <c r="KE110" i="1"/>
  <c r="AZ83" i="1"/>
  <c r="IA107" i="1"/>
  <c r="J83" i="1"/>
  <c r="LG99" i="1"/>
  <c r="AL83" i="1"/>
  <c r="DR83" i="1"/>
  <c r="DD83" i="1"/>
  <c r="LU83" i="1"/>
  <c r="NK83" i="1"/>
  <c r="MW83" i="1"/>
  <c r="MI83" i="1"/>
  <c r="X83" i="1"/>
  <c r="CP107" i="1"/>
  <c r="CP108" i="1"/>
  <c r="CP109" i="1"/>
  <c r="CP110" i="1"/>
  <c r="FH83" i="1"/>
  <c r="FV83" i="1"/>
  <c r="GJ83" i="1"/>
  <c r="EF83" i="1"/>
  <c r="ET83" i="1"/>
  <c r="GY107" i="1"/>
  <c r="GY108" i="1"/>
  <c r="GY109" i="1"/>
  <c r="GY110" i="1"/>
  <c r="HM107" i="1"/>
  <c r="HM108" i="1"/>
  <c r="HM109" i="1"/>
  <c r="HM110" i="1"/>
  <c r="CB107" i="1"/>
  <c r="CB108" i="1"/>
  <c r="CB109" i="1"/>
  <c r="CB110" i="1"/>
  <c r="IA108" i="1"/>
  <c r="IA109" i="1"/>
  <c r="IA110" i="1"/>
  <c r="IO107" i="1"/>
  <c r="IO108" i="1"/>
  <c r="IO109" i="1"/>
  <c r="IO110" i="1"/>
  <c r="JC107" i="1"/>
  <c r="JC108" i="1"/>
  <c r="JC109" i="1"/>
  <c r="JC110" i="1"/>
  <c r="JQ107" i="1"/>
  <c r="JQ108" i="1"/>
  <c r="JX108" i="1" s="1"/>
  <c r="JQ109" i="1"/>
  <c r="JQ110" i="1"/>
  <c r="J76" i="1"/>
  <c r="LG78" i="1"/>
  <c r="LN80" i="1" s="1"/>
  <c r="AL76" i="1"/>
  <c r="DR76" i="1"/>
  <c r="AZ76" i="1"/>
  <c r="DD76" i="1"/>
  <c r="LU76" i="1"/>
  <c r="NK76" i="1"/>
  <c r="MW76" i="1"/>
  <c r="MI76" i="1"/>
  <c r="X76" i="1"/>
  <c r="FH76" i="1"/>
  <c r="FV76" i="1"/>
  <c r="GJ76" i="1"/>
  <c r="GY79" i="1"/>
  <c r="HF79" i="1" s="1"/>
  <c r="GY80" i="1"/>
  <c r="GY81" i="1"/>
  <c r="HF81" i="1" s="1"/>
  <c r="HF85" i="1" s="1"/>
  <c r="HG85" i="1" s="1"/>
  <c r="HH85" i="1" s="1"/>
  <c r="GY82" i="1"/>
  <c r="HF82" i="1" s="1"/>
  <c r="HM79" i="1"/>
  <c r="HT79" i="1" s="1"/>
  <c r="HM80" i="1"/>
  <c r="HM81" i="1"/>
  <c r="HT81" i="1" s="1"/>
  <c r="HM82" i="1"/>
  <c r="HT82" i="1" s="1"/>
  <c r="EF76" i="1"/>
  <c r="ET76" i="1"/>
  <c r="CP79" i="1"/>
  <c r="CP80" i="1"/>
  <c r="CP81" i="1"/>
  <c r="CW81" i="1" s="1"/>
  <c r="CP82" i="1"/>
  <c r="CW82" i="1" s="1"/>
  <c r="BN79" i="1"/>
  <c r="BU79" i="1" s="1"/>
  <c r="BU83" i="1" s="1"/>
  <c r="BN80" i="1"/>
  <c r="BU80" i="1" s="1"/>
  <c r="BN81" i="1"/>
  <c r="BU81" i="1" s="1"/>
  <c r="BN82" i="1"/>
  <c r="BU82" i="1" s="1"/>
  <c r="KS79" i="1"/>
  <c r="KZ79" i="1" s="1"/>
  <c r="KS80" i="1"/>
  <c r="KZ80" i="1" s="1"/>
  <c r="KZ84" i="1" s="1"/>
  <c r="LA84" i="1" s="1"/>
  <c r="LB84" i="1" s="1"/>
  <c r="KS81" i="1"/>
  <c r="KS82" i="1"/>
  <c r="KE79" i="1"/>
  <c r="KE80" i="1"/>
  <c r="KL80" i="1" s="1"/>
  <c r="KE81" i="1"/>
  <c r="KE82" i="1"/>
  <c r="CB79" i="1"/>
  <c r="CB80" i="1"/>
  <c r="CI80" i="1" s="1"/>
  <c r="CI84" i="1" s="1"/>
  <c r="CB81" i="1"/>
  <c r="CI81" i="1" s="1"/>
  <c r="CB82" i="1"/>
  <c r="CI82" i="1" s="1"/>
  <c r="IA79" i="1"/>
  <c r="IH79" i="1" s="1"/>
  <c r="IA80" i="1"/>
  <c r="IH80" i="1" s="1"/>
  <c r="IH84" i="1" s="1"/>
  <c r="IA81" i="1"/>
  <c r="IA82" i="1"/>
  <c r="IH82" i="1" s="1"/>
  <c r="IO79" i="1"/>
  <c r="IV79" i="1" s="1"/>
  <c r="IO80" i="1"/>
  <c r="IO81" i="1"/>
  <c r="IO82" i="1"/>
  <c r="IV82" i="1" s="1"/>
  <c r="JC79" i="1"/>
  <c r="JJ79" i="1" s="1"/>
  <c r="JJ83" i="1" s="1"/>
  <c r="JC80" i="1"/>
  <c r="JJ80" i="1" s="1"/>
  <c r="JC81" i="1"/>
  <c r="JC82" i="1"/>
  <c r="JJ82" i="1" s="1"/>
  <c r="JQ79" i="1"/>
  <c r="JX79" i="1" s="1"/>
  <c r="JQ80" i="1"/>
  <c r="JX80" i="1" s="1"/>
  <c r="JQ81" i="1"/>
  <c r="JX81" i="1" s="1"/>
  <c r="JQ82" i="1"/>
  <c r="J77" i="1"/>
  <c r="LG81" i="1"/>
  <c r="AL77" i="1"/>
  <c r="DR77" i="1"/>
  <c r="AZ77" i="1"/>
  <c r="DD77" i="1"/>
  <c r="LU77" i="1"/>
  <c r="NK77" i="1"/>
  <c r="MW77" i="1"/>
  <c r="MI77" i="1"/>
  <c r="X77" i="1"/>
  <c r="FH77" i="1"/>
  <c r="FV77" i="1"/>
  <c r="GJ77" i="1"/>
  <c r="EF77" i="1"/>
  <c r="ET77" i="1"/>
  <c r="HM83" i="1"/>
  <c r="HM84" i="1"/>
  <c r="HM85" i="1"/>
  <c r="HT85" i="1" s="1"/>
  <c r="HT89" i="1" s="1"/>
  <c r="HM86" i="1"/>
  <c r="GY83" i="1"/>
  <c r="GY84" i="1"/>
  <c r="GY85" i="1"/>
  <c r="GY86" i="1"/>
  <c r="CP83" i="1"/>
  <c r="CP84" i="1"/>
  <c r="CP85" i="1"/>
  <c r="CP86" i="1"/>
  <c r="BN83" i="1"/>
  <c r="BN84" i="1"/>
  <c r="BN85" i="1"/>
  <c r="BN86" i="1"/>
  <c r="KS83" i="1"/>
  <c r="KS84" i="1"/>
  <c r="KS85" i="1"/>
  <c r="KS86" i="1"/>
  <c r="KE83" i="1"/>
  <c r="KL83" i="1" s="1"/>
  <c r="KE84" i="1"/>
  <c r="KE85" i="1"/>
  <c r="KE86" i="1"/>
  <c r="CB83" i="1"/>
  <c r="CB84" i="1"/>
  <c r="CB85" i="1"/>
  <c r="CB86" i="1"/>
  <c r="IA83" i="1"/>
  <c r="IA84" i="1"/>
  <c r="IA85" i="1"/>
  <c r="IA86" i="1"/>
  <c r="IO83" i="1"/>
  <c r="IO84" i="1"/>
  <c r="IO85" i="1"/>
  <c r="IO86" i="1"/>
  <c r="JC83" i="1"/>
  <c r="JC84" i="1"/>
  <c r="JC85" i="1"/>
  <c r="JJ85" i="1" s="1"/>
  <c r="JC86" i="1"/>
  <c r="JQ83" i="1"/>
  <c r="JQ84" i="1"/>
  <c r="JQ85" i="1"/>
  <c r="JQ86" i="1"/>
  <c r="J78" i="1"/>
  <c r="LG84" i="1"/>
  <c r="AL78" i="1"/>
  <c r="DR78" i="1"/>
  <c r="AZ78" i="1"/>
  <c r="DD78" i="1"/>
  <c r="LU78" i="1"/>
  <c r="NK78" i="1"/>
  <c r="MW78" i="1"/>
  <c r="MI78" i="1"/>
  <c r="X78" i="1"/>
  <c r="FH78" i="1"/>
  <c r="FV78" i="1"/>
  <c r="GJ78" i="1"/>
  <c r="EF78" i="1"/>
  <c r="ET78" i="1"/>
  <c r="GY87" i="1"/>
  <c r="GY88" i="1"/>
  <c r="GY89" i="1"/>
  <c r="GY90" i="1"/>
  <c r="HM87" i="1"/>
  <c r="HM88" i="1"/>
  <c r="HM89" i="1"/>
  <c r="HM90" i="1"/>
  <c r="CP87" i="1"/>
  <c r="CP88" i="1"/>
  <c r="CP89" i="1"/>
  <c r="CP90" i="1"/>
  <c r="BN87" i="1"/>
  <c r="BN88" i="1"/>
  <c r="BN89" i="1"/>
  <c r="BN90" i="1"/>
  <c r="KS87" i="1"/>
  <c r="KS88" i="1"/>
  <c r="KS89" i="1"/>
  <c r="KS90" i="1"/>
  <c r="KE87" i="1"/>
  <c r="KE88" i="1"/>
  <c r="KE89" i="1"/>
  <c r="KE90" i="1"/>
  <c r="CB87" i="1"/>
  <c r="CB88" i="1"/>
  <c r="CB89" i="1"/>
  <c r="CB90" i="1"/>
  <c r="IA87" i="1"/>
  <c r="IA88" i="1"/>
  <c r="IA89" i="1"/>
  <c r="IA90" i="1"/>
  <c r="IO87" i="1"/>
  <c r="IO88" i="1"/>
  <c r="IO89" i="1"/>
  <c r="IO90" i="1"/>
  <c r="JC87" i="1"/>
  <c r="JC88" i="1"/>
  <c r="JC89" i="1"/>
  <c r="JC90" i="1"/>
  <c r="JQ87" i="1"/>
  <c r="JQ88" i="1"/>
  <c r="JQ89" i="1"/>
  <c r="JQ90" i="1"/>
  <c r="J79" i="1"/>
  <c r="LG87" i="1"/>
  <c r="AL79" i="1"/>
  <c r="DR79" i="1"/>
  <c r="AZ79" i="1"/>
  <c r="DD79" i="1"/>
  <c r="LU79" i="1"/>
  <c r="NK79" i="1"/>
  <c r="MW79" i="1"/>
  <c r="MI79" i="1"/>
  <c r="X79" i="1"/>
  <c r="FH79" i="1"/>
  <c r="GJ79" i="1"/>
  <c r="FV79" i="1"/>
  <c r="EF79" i="1"/>
  <c r="ET79" i="1"/>
  <c r="GY91" i="1"/>
  <c r="GY92" i="1"/>
  <c r="GY93" i="1"/>
  <c r="GY94" i="1"/>
  <c r="HM91" i="1"/>
  <c r="HM92" i="1"/>
  <c r="HM93" i="1"/>
  <c r="HM94" i="1"/>
  <c r="CP91" i="1"/>
  <c r="CP92" i="1"/>
  <c r="CP93" i="1"/>
  <c r="CP94" i="1"/>
  <c r="BN91" i="1"/>
  <c r="BN92" i="1"/>
  <c r="BN93" i="1"/>
  <c r="BN94" i="1"/>
  <c r="KS91" i="1"/>
  <c r="KS92" i="1"/>
  <c r="KS93" i="1"/>
  <c r="KS94" i="1"/>
  <c r="KE92" i="1"/>
  <c r="KE93" i="1"/>
  <c r="KE94" i="1"/>
  <c r="CB91" i="1"/>
  <c r="CB92" i="1"/>
  <c r="CB93" i="1"/>
  <c r="CB94" i="1"/>
  <c r="IA91" i="1"/>
  <c r="IA92" i="1"/>
  <c r="IA93" i="1"/>
  <c r="IA94" i="1"/>
  <c r="IO91" i="1"/>
  <c r="IO92" i="1"/>
  <c r="IO93" i="1"/>
  <c r="IO94" i="1"/>
  <c r="JC91" i="1"/>
  <c r="JC92" i="1"/>
  <c r="JC93" i="1"/>
  <c r="JC94" i="1"/>
  <c r="JQ91" i="1"/>
  <c r="JQ92" i="1"/>
  <c r="JQ93" i="1"/>
  <c r="JQ94" i="1"/>
  <c r="B85" i="1"/>
  <c r="F85" i="1" s="1"/>
  <c r="B86" i="1"/>
  <c r="F86" i="1" s="1"/>
  <c r="B87" i="1"/>
  <c r="B88" i="1"/>
  <c r="HE95" i="1"/>
  <c r="HE99" i="1" s="1"/>
  <c r="HE103" i="1" s="1"/>
  <c r="HE107" i="1" s="1"/>
  <c r="Q148" i="1"/>
  <c r="Q149" i="1" s="1"/>
  <c r="Q150" i="1" s="1"/>
  <c r="Q151" i="1" s="1"/>
  <c r="LG171" i="1"/>
  <c r="LG168" i="1"/>
  <c r="LG165" i="1"/>
  <c r="LG162" i="1"/>
  <c r="LG159" i="1"/>
  <c r="LG156" i="1"/>
  <c r="LG153" i="1"/>
  <c r="LG150" i="1"/>
  <c r="LN151" i="1" s="1"/>
  <c r="LN152" i="1"/>
  <c r="DK148" i="1"/>
  <c r="DK149" i="1" s="1"/>
  <c r="MB148" i="1"/>
  <c r="CP179" i="1"/>
  <c r="CP175" i="1"/>
  <c r="CP171" i="1"/>
  <c r="CP167" i="1"/>
  <c r="CP163" i="1"/>
  <c r="CP159" i="1"/>
  <c r="CP155" i="1"/>
  <c r="CP151" i="1"/>
  <c r="CW151" i="1" s="1"/>
  <c r="CW155" i="1" s="1"/>
  <c r="CP180" i="1"/>
  <c r="CP176" i="1"/>
  <c r="CP172" i="1"/>
  <c r="CW172" i="1" s="1"/>
  <c r="CX172" i="1" s="1"/>
  <c r="CP181" i="1"/>
  <c r="CP177" i="1"/>
  <c r="CP173" i="1"/>
  <c r="CW173" i="1" s="1"/>
  <c r="CP182" i="1"/>
  <c r="CP178" i="1"/>
  <c r="CP174" i="1"/>
  <c r="CW174" i="1" s="1"/>
  <c r="CB179" i="1"/>
  <c r="CB175" i="1"/>
  <c r="CB171" i="1"/>
  <c r="CB167" i="1"/>
  <c r="CB163" i="1"/>
  <c r="CB159" i="1"/>
  <c r="CB155" i="1"/>
  <c r="CB151" i="1"/>
  <c r="CI151" i="1" s="1"/>
  <c r="CI155" i="1" s="1"/>
  <c r="CI159" i="1" s="1"/>
  <c r="CI163" i="1" s="1"/>
  <c r="CB180" i="1"/>
  <c r="CB176" i="1"/>
  <c r="CB172" i="1"/>
  <c r="CB168" i="1"/>
  <c r="CB164" i="1"/>
  <c r="CI164" i="1" s="1"/>
  <c r="CB181" i="1"/>
  <c r="CB177" i="1"/>
  <c r="CB173" i="1"/>
  <c r="CB169" i="1"/>
  <c r="CB165" i="1"/>
  <c r="CI165" i="1" s="1"/>
  <c r="CB182" i="1"/>
  <c r="CB178" i="1"/>
  <c r="CB174" i="1"/>
  <c r="CB170" i="1"/>
  <c r="CB166" i="1"/>
  <c r="CI166" i="1" s="1"/>
  <c r="KE179" i="1"/>
  <c r="KE175" i="1"/>
  <c r="KE171" i="1"/>
  <c r="KE167" i="1"/>
  <c r="KE163" i="1"/>
  <c r="KE159" i="1"/>
  <c r="KE155" i="1"/>
  <c r="KE151" i="1"/>
  <c r="KE180" i="1"/>
  <c r="KE176" i="1"/>
  <c r="KE172" i="1"/>
  <c r="KE168" i="1"/>
  <c r="KE164" i="1"/>
  <c r="KE160" i="1"/>
  <c r="KE156" i="1"/>
  <c r="KE152" i="1"/>
  <c r="KL152" i="1" s="1"/>
  <c r="KE181" i="1"/>
  <c r="KE177" i="1"/>
  <c r="KE173" i="1"/>
  <c r="KE169" i="1"/>
  <c r="KE165" i="1"/>
  <c r="KE161" i="1"/>
  <c r="KL161" i="1"/>
  <c r="BN179" i="1"/>
  <c r="BN175" i="1"/>
  <c r="BN171" i="1"/>
  <c r="BN167" i="1"/>
  <c r="BN163" i="1"/>
  <c r="BN159" i="1"/>
  <c r="BN155" i="1"/>
  <c r="BN151" i="1"/>
  <c r="BU151" i="1" s="1"/>
  <c r="BN180" i="1"/>
  <c r="BN176" i="1"/>
  <c r="BN172" i="1"/>
  <c r="BN168" i="1"/>
  <c r="BN164" i="1"/>
  <c r="BU164" i="1" s="1"/>
  <c r="BN182" i="1"/>
  <c r="BN178" i="1"/>
  <c r="BN174" i="1"/>
  <c r="BN170" i="1"/>
  <c r="BN166" i="1"/>
  <c r="BN162" i="1"/>
  <c r="BN158" i="1"/>
  <c r="BU158" i="1" s="1"/>
  <c r="BU162" i="1" s="1"/>
  <c r="AS148" i="1"/>
  <c r="AS149" i="1" s="1"/>
  <c r="AS150" i="1" s="1"/>
  <c r="BG148" i="1"/>
  <c r="DY148" i="1"/>
  <c r="DY149" i="1" s="1"/>
  <c r="DY150" i="1" s="1"/>
  <c r="KS179" i="1"/>
  <c r="KS175" i="1"/>
  <c r="KZ175" i="1" s="1"/>
  <c r="KZ179" i="1" s="1"/>
  <c r="KS180" i="1"/>
  <c r="KS176" i="1"/>
  <c r="KS172" i="1"/>
  <c r="KS168" i="1"/>
  <c r="KS164" i="1"/>
  <c r="KS160" i="1"/>
  <c r="KS156" i="1"/>
  <c r="KS152" i="1"/>
  <c r="KS181" i="1"/>
  <c r="KS177" i="1"/>
  <c r="KS173" i="1"/>
  <c r="KS169" i="1"/>
  <c r="KS165" i="1"/>
  <c r="KS161" i="1"/>
  <c r="KZ161" i="1" s="1"/>
  <c r="KZ165" i="1" s="1"/>
  <c r="KS182" i="1"/>
  <c r="KS178" i="1"/>
  <c r="KS174" i="1"/>
  <c r="KS170" i="1"/>
  <c r="KS166" i="1"/>
  <c r="KS162" i="1"/>
  <c r="KS158" i="1"/>
  <c r="KS154" i="1"/>
  <c r="KZ154" i="1" s="1"/>
  <c r="KZ158" i="1" s="1"/>
  <c r="AE148" i="1"/>
  <c r="IA180" i="1"/>
  <c r="IA176" i="1"/>
  <c r="IA172" i="1"/>
  <c r="IA168" i="1"/>
  <c r="IA164" i="1"/>
  <c r="IA160" i="1"/>
  <c r="IA156" i="1"/>
  <c r="IA152" i="1"/>
  <c r="IA181" i="1"/>
  <c r="IA177" i="1"/>
  <c r="IA173" i="1"/>
  <c r="IA169" i="1"/>
  <c r="IA165" i="1"/>
  <c r="IA161" i="1"/>
  <c r="IA157" i="1"/>
  <c r="IA153" i="1"/>
  <c r="IH153" i="1" s="1"/>
  <c r="IA182" i="1"/>
  <c r="IA178" i="1"/>
  <c r="IA174" i="1"/>
  <c r="IA170" i="1"/>
  <c r="IH170" i="1" s="1"/>
  <c r="II170" i="1" s="1"/>
  <c r="IJ170" i="1" s="1"/>
  <c r="IA166" i="1"/>
  <c r="IH166" i="1" s="1"/>
  <c r="IO179" i="1"/>
  <c r="IO175" i="1"/>
  <c r="IO171" i="1"/>
  <c r="IO167" i="1"/>
  <c r="IO163" i="1"/>
  <c r="IO159" i="1"/>
  <c r="IO155" i="1"/>
  <c r="IO151" i="1"/>
  <c r="IV151" i="1" s="1"/>
  <c r="IO180" i="1"/>
  <c r="IO176" i="1"/>
  <c r="IO172" i="1"/>
  <c r="IO210" i="1" s="1"/>
  <c r="IO168" i="1"/>
  <c r="IO164" i="1"/>
  <c r="IV164" i="1"/>
  <c r="IV168" i="1" s="1"/>
  <c r="IO181" i="1"/>
  <c r="IO177" i="1"/>
  <c r="IO173" i="1"/>
  <c r="IO169" i="1"/>
  <c r="IO165" i="1"/>
  <c r="IO161" i="1"/>
  <c r="IO157" i="1"/>
  <c r="IO153" i="1"/>
  <c r="IO182" i="1"/>
  <c r="B155" i="1" s="1"/>
  <c r="F155" i="1" s="1"/>
  <c r="IO178" i="1"/>
  <c r="IO174" i="1"/>
  <c r="IO170" i="1"/>
  <c r="IO166" i="1"/>
  <c r="IO162" i="1"/>
  <c r="IO158" i="1"/>
  <c r="IO154" i="1"/>
  <c r="IV154" i="1" s="1"/>
  <c r="JC179" i="1"/>
  <c r="JC175" i="1"/>
  <c r="JC171" i="1"/>
  <c r="JC167" i="1"/>
  <c r="JC163" i="1"/>
  <c r="JC159" i="1"/>
  <c r="JC155" i="1"/>
  <c r="JC151" i="1"/>
  <c r="JJ151" i="1" s="1"/>
  <c r="JC180" i="1"/>
  <c r="JC176" i="1"/>
  <c r="JC172" i="1"/>
  <c r="JC168" i="1"/>
  <c r="JJ168" i="1" s="1"/>
  <c r="JC181" i="1"/>
  <c r="JC177" i="1"/>
  <c r="JC173" i="1"/>
  <c r="JC169" i="1"/>
  <c r="JC165" i="1"/>
  <c r="JC161" i="1"/>
  <c r="JC157" i="1"/>
  <c r="JC153" i="1"/>
  <c r="JJ153" i="1" s="1"/>
  <c r="JC182" i="1"/>
  <c r="JC178" i="1"/>
  <c r="JC174" i="1"/>
  <c r="JC170" i="1"/>
  <c r="JC166" i="1"/>
  <c r="JC162" i="1"/>
  <c r="JJ162" i="1" s="1"/>
  <c r="JQ179" i="1"/>
  <c r="JQ175" i="1"/>
  <c r="JQ171" i="1"/>
  <c r="JQ209" i="1" s="1"/>
  <c r="JQ167" i="1"/>
  <c r="JQ159" i="1"/>
  <c r="JQ155" i="1"/>
  <c r="JQ151" i="1"/>
  <c r="JX151" i="1" s="1"/>
  <c r="JQ180" i="1"/>
  <c r="JQ176" i="1"/>
  <c r="JQ172" i="1"/>
  <c r="JQ168" i="1"/>
  <c r="JQ164" i="1"/>
  <c r="JQ160" i="1"/>
  <c r="JQ156" i="1"/>
  <c r="JQ152" i="1"/>
  <c r="JX152" i="1" s="1"/>
  <c r="JQ181" i="1"/>
  <c r="JQ177" i="1"/>
  <c r="JQ173" i="1"/>
  <c r="JQ169" i="1"/>
  <c r="JQ165" i="1"/>
  <c r="JQ161" i="1"/>
  <c r="JQ157" i="1"/>
  <c r="JQ153" i="1"/>
  <c r="JX153" i="1" s="1"/>
  <c r="JQ182" i="1"/>
  <c r="JQ178" i="1"/>
  <c r="JQ174" i="1"/>
  <c r="JQ170" i="1"/>
  <c r="JQ166" i="1"/>
  <c r="JQ162" i="1"/>
  <c r="JQ158" i="1"/>
  <c r="JQ154" i="1"/>
  <c r="JX154" i="1" s="1"/>
  <c r="JY154" i="1" s="1"/>
  <c r="NR148" i="1"/>
  <c r="ND148" i="1"/>
  <c r="ND149" i="1" s="1"/>
  <c r="ND150" i="1"/>
  <c r="ND151" i="1" s="1"/>
  <c r="ND152" i="1" s="1"/>
  <c r="MP148" i="1"/>
  <c r="MP149" i="1" s="1"/>
  <c r="EM148" i="1"/>
  <c r="EM149" i="1"/>
  <c r="FA148" i="1"/>
  <c r="FA149" i="1" s="1"/>
  <c r="FA150" i="1" s="1"/>
  <c r="FO148" i="1"/>
  <c r="FO149" i="1" s="1"/>
  <c r="GC148" i="1"/>
  <c r="GC149" i="1"/>
  <c r="GC150" i="1" s="1"/>
  <c r="GQ148" i="1"/>
  <c r="GQ149" i="1" s="1"/>
  <c r="GY179" i="1"/>
  <c r="GY175" i="1"/>
  <c r="GY171" i="1"/>
  <c r="GY167" i="1"/>
  <c r="GY163" i="1"/>
  <c r="GY159" i="1"/>
  <c r="HF159" i="1" s="1"/>
  <c r="GY180" i="1"/>
  <c r="GY176" i="1"/>
  <c r="GY172" i="1"/>
  <c r="GY168" i="1"/>
  <c r="GY164" i="1"/>
  <c r="GY160" i="1"/>
  <c r="HF160" i="1" s="1"/>
  <c r="GY181" i="1"/>
  <c r="GY177" i="1"/>
  <c r="GY173" i="1"/>
  <c r="GY169" i="1"/>
  <c r="GY165" i="1"/>
  <c r="GY161" i="1"/>
  <c r="HF161" i="1" s="1"/>
  <c r="HG161" i="1" s="1"/>
  <c r="HH161" i="1" s="1"/>
  <c r="GY182" i="1"/>
  <c r="GY178" i="1"/>
  <c r="GY174" i="1"/>
  <c r="GY170" i="1"/>
  <c r="GY166" i="1"/>
  <c r="GY162" i="1"/>
  <c r="HF154" i="1"/>
  <c r="HF158" i="1" s="1"/>
  <c r="HM179" i="1"/>
  <c r="HM175" i="1"/>
  <c r="HM171" i="1"/>
  <c r="HM167" i="1"/>
  <c r="HM163" i="1"/>
  <c r="HM159" i="1"/>
  <c r="HM155" i="1"/>
  <c r="HM151" i="1"/>
  <c r="HT151" i="1" s="1"/>
  <c r="HM180" i="1"/>
  <c r="HM176" i="1"/>
  <c r="HM172" i="1"/>
  <c r="HM168" i="1"/>
  <c r="HM164" i="1"/>
  <c r="HM160" i="1"/>
  <c r="HM156" i="1"/>
  <c r="HM152" i="1"/>
  <c r="HT152" i="1" s="1"/>
  <c r="HM181" i="1"/>
  <c r="HM177" i="1"/>
  <c r="HM173" i="1"/>
  <c r="HM169" i="1"/>
  <c r="HM165" i="1"/>
  <c r="HM161" i="1"/>
  <c r="HM157" i="1"/>
  <c r="HM153" i="1"/>
  <c r="HT153" i="1" s="1"/>
  <c r="HM182" i="1"/>
  <c r="HM178" i="1"/>
  <c r="HM174" i="1"/>
  <c r="HM170" i="1"/>
  <c r="HM166" i="1"/>
  <c r="HM162" i="1"/>
  <c r="HM158" i="1"/>
  <c r="HM154" i="1"/>
  <c r="JI82" i="1"/>
  <c r="JI86" i="1" s="1"/>
  <c r="JI90" i="1" s="1"/>
  <c r="JI94" i="1" s="1"/>
  <c r="JI98" i="1" s="1"/>
  <c r="JI102" i="1" s="1"/>
  <c r="JI106" i="1" s="1"/>
  <c r="JI110" i="1" s="1"/>
  <c r="JI80" i="1"/>
  <c r="JI84" i="1" s="1"/>
  <c r="JI88" i="1" s="1"/>
  <c r="JI92" i="1" s="1"/>
  <c r="JI96" i="1" s="1"/>
  <c r="JI100" i="1" s="1"/>
  <c r="JI104" i="1" s="1"/>
  <c r="JI108" i="1" s="1"/>
  <c r="IU79" i="1"/>
  <c r="IU83" i="1" s="1"/>
  <c r="IU87" i="1" s="1"/>
  <c r="IU91" i="1" s="1"/>
  <c r="IU95" i="1" s="1"/>
  <c r="IU81" i="1"/>
  <c r="IU82" i="1"/>
  <c r="IU86" i="1" s="1"/>
  <c r="IU84" i="1"/>
  <c r="IU88" i="1" s="1"/>
  <c r="IU85" i="1"/>
  <c r="IU89" i="1" s="1"/>
  <c r="IU93" i="1" s="1"/>
  <c r="IU97" i="1" s="1"/>
  <c r="IU101" i="1" s="1"/>
  <c r="IU105" i="1" s="1"/>
  <c r="IV84" i="1"/>
  <c r="IG82" i="1"/>
  <c r="IG86" i="1" s="1"/>
  <c r="IG90" i="1" s="1"/>
  <c r="IG94" i="1" s="1"/>
  <c r="IG98" i="1" s="1"/>
  <c r="IG102" i="1" s="1"/>
  <c r="IG79" i="1"/>
  <c r="IG83" i="1" s="1"/>
  <c r="IG87" i="1" s="1"/>
  <c r="IG91" i="1" s="1"/>
  <c r="IG95" i="1" s="1"/>
  <c r="IG99" i="1" s="1"/>
  <c r="IG103" i="1" s="1"/>
  <c r="IG107" i="1" s="1"/>
  <c r="HE79" i="1"/>
  <c r="HE83" i="1" s="1"/>
  <c r="HE80" i="1"/>
  <c r="HE84" i="1" s="1"/>
  <c r="HE88" i="1" s="1"/>
  <c r="HE81" i="1"/>
  <c r="HE85" i="1" s="1"/>
  <c r="HE89" i="1" s="1"/>
  <c r="HE82" i="1"/>
  <c r="HE86" i="1"/>
  <c r="HE90" i="1" s="1"/>
  <c r="HE94" i="1" s="1"/>
  <c r="HE98" i="1" s="1"/>
  <c r="HE102" i="1" s="1"/>
  <c r="HE106" i="1" s="1"/>
  <c r="HE110" i="1" s="1"/>
  <c r="HC85" i="1"/>
  <c r="HC86" i="1"/>
  <c r="CV80" i="1"/>
  <c r="CV84" i="1" s="1"/>
  <c r="CV88" i="1" s="1"/>
  <c r="CV92" i="1" s="1"/>
  <c r="CV96" i="1" s="1"/>
  <c r="CV100" i="1" s="1"/>
  <c r="CV104" i="1" s="1"/>
  <c r="CV108" i="1" s="1"/>
  <c r="CW80" i="1"/>
  <c r="CV81" i="1"/>
  <c r="CV85" i="1" s="1"/>
  <c r="CV89" i="1" s="1"/>
  <c r="CV93" i="1" s="1"/>
  <c r="CV97" i="1" s="1"/>
  <c r="CV101" i="1" s="1"/>
  <c r="CV82" i="1"/>
  <c r="CV86" i="1" s="1"/>
  <c r="CV90" i="1" s="1"/>
  <c r="CV94" i="1" s="1"/>
  <c r="CV98" i="1" s="1"/>
  <c r="CV102" i="1" s="1"/>
  <c r="CV106" i="1" s="1"/>
  <c r="CV110" i="1" s="1"/>
  <c r="CH82" i="1"/>
  <c r="CH86" i="1" s="1"/>
  <c r="CH90" i="1" s="1"/>
  <c r="CH94" i="1" s="1"/>
  <c r="CH79" i="1"/>
  <c r="CH83" i="1"/>
  <c r="CH87" i="1" s="1"/>
  <c r="CH91" i="1" s="1"/>
  <c r="CH95" i="1" s="1"/>
  <c r="CH99" i="1" s="1"/>
  <c r="CH103" i="1" s="1"/>
  <c r="CH107" i="1" s="1"/>
  <c r="CI79" i="1"/>
  <c r="CH80" i="1"/>
  <c r="CH84" i="1" s="1"/>
  <c r="CH88" i="1" s="1"/>
  <c r="CH92" i="1" s="1"/>
  <c r="CH96" i="1" s="1"/>
  <c r="CH100" i="1" s="1"/>
  <c r="CH104" i="1" s="1"/>
  <c r="CH108" i="1" s="1"/>
  <c r="CH81" i="1"/>
  <c r="CH85" i="1" s="1"/>
  <c r="CH89" i="1" s="1"/>
  <c r="CH93" i="1" s="1"/>
  <c r="CH97" i="1" s="1"/>
  <c r="CH101" i="1" s="1"/>
  <c r="CH105" i="1" s="1"/>
  <c r="CH109" i="1" s="1"/>
  <c r="BT82" i="1"/>
  <c r="BT80" i="1"/>
  <c r="BT84" i="1" s="1"/>
  <c r="BT88" i="1" s="1"/>
  <c r="BT81" i="1"/>
  <c r="BT85" i="1" s="1"/>
  <c r="BT89" i="1" s="1"/>
  <c r="BT93" i="1"/>
  <c r="BT97" i="1" s="1"/>
  <c r="BT101" i="1" s="1"/>
  <c r="BT105" i="1" s="1"/>
  <c r="BT109" i="1" s="1"/>
  <c r="KY79" i="1"/>
  <c r="KY83" i="1" s="1"/>
  <c r="KY87" i="1" s="1"/>
  <c r="KY80" i="1"/>
  <c r="KY84" i="1" s="1"/>
  <c r="KY88" i="1" s="1"/>
  <c r="KY81" i="1"/>
  <c r="KY85" i="1" s="1"/>
  <c r="KY89" i="1" s="1"/>
  <c r="KZ85" i="1"/>
  <c r="KY95" i="1"/>
  <c r="KY99" i="1" s="1"/>
  <c r="KY103" i="1" s="1"/>
  <c r="KY97" i="1"/>
  <c r="KY101" i="1" s="1"/>
  <c r="KY105" i="1" s="1"/>
  <c r="KK96" i="1"/>
  <c r="KK100" i="1" s="1"/>
  <c r="KK104" i="1" s="1"/>
  <c r="KK108" i="1" s="1"/>
  <c r="KK80" i="1"/>
  <c r="KK84" i="1" s="1"/>
  <c r="KK88" i="1"/>
  <c r="KL81" i="1"/>
  <c r="L76" i="1"/>
  <c r="N76" i="1"/>
  <c r="P76" i="1"/>
  <c r="P77" i="1" s="1"/>
  <c r="P78" i="1" s="1"/>
  <c r="Q76" i="1"/>
  <c r="V76" i="1"/>
  <c r="Z76" i="1"/>
  <c r="AB76" i="1"/>
  <c r="AF76" i="1" s="1"/>
  <c r="AG76" i="1" s="1"/>
  <c r="AD76" i="1"/>
  <c r="AE76" i="1"/>
  <c r="AJ76" i="1"/>
  <c r="AN76" i="1"/>
  <c r="AP76" i="1"/>
  <c r="AR76" i="1"/>
  <c r="AR77" i="1" s="1"/>
  <c r="AR78" i="1" s="1"/>
  <c r="AR79" i="1" s="1"/>
  <c r="AR80" i="1" s="1"/>
  <c r="AR81" i="1" s="1"/>
  <c r="AR82" i="1" s="1"/>
  <c r="AR83" i="1" s="1"/>
  <c r="AS76" i="1"/>
  <c r="AX76" i="1"/>
  <c r="BB76" i="1"/>
  <c r="BD76" i="1"/>
  <c r="BF76" i="1"/>
  <c r="BF77" i="1" s="1"/>
  <c r="BF78" i="1" s="1"/>
  <c r="BF79" i="1" s="1"/>
  <c r="BF80" i="1" s="1"/>
  <c r="BF81" i="1" s="1"/>
  <c r="BF82" i="1" s="1"/>
  <c r="BF83" i="1" s="1"/>
  <c r="BG76" i="1"/>
  <c r="BG77" i="1" s="1"/>
  <c r="BH77" i="1" s="1"/>
  <c r="BI77" i="1" s="1"/>
  <c r="DB76" i="1"/>
  <c r="DF76" i="1"/>
  <c r="DH76" i="1"/>
  <c r="DJ76" i="1"/>
  <c r="DJ77" i="1" s="1"/>
  <c r="DJ78" i="1" s="1"/>
  <c r="DJ79" i="1" s="1"/>
  <c r="DJ80" i="1" s="1"/>
  <c r="DK76" i="1"/>
  <c r="DP76" i="1"/>
  <c r="DT76" i="1"/>
  <c r="DV76" i="1"/>
  <c r="DX76" i="1"/>
  <c r="DX77" i="1" s="1"/>
  <c r="DX78" i="1" s="1"/>
  <c r="DX79" i="1" s="1"/>
  <c r="DX80" i="1" s="1"/>
  <c r="DX81" i="1" s="1"/>
  <c r="DX82" i="1" s="1"/>
  <c r="DX83" i="1" s="1"/>
  <c r="DY76" i="1"/>
  <c r="ED76" i="1"/>
  <c r="EH76" i="1"/>
  <c r="EJ76" i="1"/>
  <c r="EL76" i="1"/>
  <c r="EL77" i="1" s="1"/>
  <c r="EL78" i="1" s="1"/>
  <c r="EL79" i="1" s="1"/>
  <c r="EL80" i="1" s="1"/>
  <c r="EL81" i="1" s="1"/>
  <c r="EL82" i="1" s="1"/>
  <c r="EL83" i="1" s="1"/>
  <c r="EM76" i="1"/>
  <c r="EM77" i="1" s="1"/>
  <c r="ER76" i="1"/>
  <c r="EV76" i="1"/>
  <c r="EX76" i="1"/>
  <c r="EZ76" i="1"/>
  <c r="EZ77" i="1" s="1"/>
  <c r="EZ78" i="1" s="1"/>
  <c r="EZ79" i="1" s="1"/>
  <c r="EZ80" i="1" s="1"/>
  <c r="EZ81" i="1" s="1"/>
  <c r="EZ82" i="1" s="1"/>
  <c r="EZ83" i="1" s="1"/>
  <c r="FA76" i="1"/>
  <c r="FF76" i="1"/>
  <c r="FJ76" i="1"/>
  <c r="FL76" i="1"/>
  <c r="FN76" i="1"/>
  <c r="FN77" i="1" s="1"/>
  <c r="FN78" i="1" s="1"/>
  <c r="FN79" i="1" s="1"/>
  <c r="FN80" i="1" s="1"/>
  <c r="FN81" i="1" s="1"/>
  <c r="FN82" i="1" s="1"/>
  <c r="FN83" i="1" s="1"/>
  <c r="FO76" i="1"/>
  <c r="FT76" i="1"/>
  <c r="FX76" i="1"/>
  <c r="FZ76" i="1"/>
  <c r="GB76" i="1"/>
  <c r="GB77" i="1" s="1"/>
  <c r="GC76" i="1"/>
  <c r="GH76" i="1"/>
  <c r="GL76" i="1"/>
  <c r="GN76" i="1"/>
  <c r="GP76" i="1"/>
  <c r="GP77" i="1" s="1"/>
  <c r="GP78" i="1" s="1"/>
  <c r="GP79" i="1" s="1"/>
  <c r="GP80" i="1" s="1"/>
  <c r="GP81" i="1" s="1"/>
  <c r="GP82" i="1" s="1"/>
  <c r="GP83" i="1" s="1"/>
  <c r="GQ76" i="1"/>
  <c r="LS76" i="1"/>
  <c r="LW76" i="1"/>
  <c r="LY76" i="1"/>
  <c r="MA76" i="1"/>
  <c r="MA77" i="1" s="1"/>
  <c r="MA78" i="1" s="1"/>
  <c r="MA79" i="1" s="1"/>
  <c r="MA80" i="1" s="1"/>
  <c r="MA81" i="1" s="1"/>
  <c r="MA82" i="1" s="1"/>
  <c r="MA83" i="1" s="1"/>
  <c r="MB76" i="1"/>
  <c r="MG76" i="1"/>
  <c r="MK76" i="1"/>
  <c r="MM76" i="1"/>
  <c r="MO76" i="1"/>
  <c r="MO77" i="1" s="1"/>
  <c r="MO78" i="1" s="1"/>
  <c r="MO79" i="1" s="1"/>
  <c r="MO80" i="1" s="1"/>
  <c r="MO81" i="1" s="1"/>
  <c r="MO82" i="1" s="1"/>
  <c r="MO83" i="1" s="1"/>
  <c r="MP76" i="1"/>
  <c r="MU76" i="1"/>
  <c r="MY76" i="1"/>
  <c r="NA76" i="1"/>
  <c r="NE76" i="1" s="1"/>
  <c r="NF76" i="1" s="1"/>
  <c r="NC76" i="1"/>
  <c r="NC77" i="1" s="1"/>
  <c r="NC78" i="1" s="1"/>
  <c r="NC79" i="1" s="1"/>
  <c r="NC80" i="1" s="1"/>
  <c r="NC81" i="1" s="1"/>
  <c r="NC82" i="1" s="1"/>
  <c r="NC83" i="1" s="1"/>
  <c r="ND76" i="1"/>
  <c r="NI76" i="1"/>
  <c r="NM76" i="1"/>
  <c r="NO76" i="1"/>
  <c r="NQ76" i="1"/>
  <c r="NQ77" i="1" s="1"/>
  <c r="NQ78" i="1" s="1"/>
  <c r="NQ79" i="1" s="1"/>
  <c r="NQ80" i="1" s="1"/>
  <c r="NQ81" i="1" s="1"/>
  <c r="NR76" i="1"/>
  <c r="NR77" i="1" s="1"/>
  <c r="NR78" i="1" s="1"/>
  <c r="L77" i="1"/>
  <c r="N77" i="1"/>
  <c r="V77" i="1"/>
  <c r="Z77" i="1"/>
  <c r="AB77" i="1"/>
  <c r="AD77" i="1"/>
  <c r="AD78" i="1" s="1"/>
  <c r="AD79" i="1" s="1"/>
  <c r="AD80" i="1" s="1"/>
  <c r="AD81" i="1" s="1"/>
  <c r="AD82" i="1" s="1"/>
  <c r="AD83" i="1" s="1"/>
  <c r="AJ77" i="1"/>
  <c r="AN77" i="1"/>
  <c r="AP77" i="1"/>
  <c r="AX77" i="1"/>
  <c r="BB77" i="1"/>
  <c r="BD77" i="1"/>
  <c r="DB77" i="1"/>
  <c r="DF77" i="1"/>
  <c r="DH77" i="1"/>
  <c r="DP77" i="1"/>
  <c r="DT77" i="1"/>
  <c r="DV77" i="1"/>
  <c r="ED77" i="1"/>
  <c r="EH77" i="1"/>
  <c r="EJ77" i="1"/>
  <c r="ER77" i="1"/>
  <c r="EV77" i="1"/>
  <c r="EX77" i="1"/>
  <c r="FA77" i="1"/>
  <c r="FF77" i="1"/>
  <c r="FJ77" i="1"/>
  <c r="FL77" i="1"/>
  <c r="FT77" i="1"/>
  <c r="FX77" i="1"/>
  <c r="FZ77" i="1"/>
  <c r="GH77" i="1"/>
  <c r="GL77" i="1"/>
  <c r="GN77" i="1"/>
  <c r="LS77" i="1"/>
  <c r="LW77" i="1"/>
  <c r="LY77" i="1"/>
  <c r="MG77" i="1"/>
  <c r="MK77" i="1"/>
  <c r="MM77" i="1"/>
  <c r="MQ77" i="1" s="1"/>
  <c r="MR77" i="1" s="1"/>
  <c r="MU77" i="1"/>
  <c r="MY77" i="1"/>
  <c r="NA77" i="1"/>
  <c r="NI77" i="1"/>
  <c r="NM77" i="1"/>
  <c r="NO77" i="1"/>
  <c r="L78" i="1"/>
  <c r="N78" i="1"/>
  <c r="V78" i="1"/>
  <c r="Z78" i="1"/>
  <c r="AB78" i="1"/>
  <c r="AJ78" i="1"/>
  <c r="AN78" i="1"/>
  <c r="AP78" i="1"/>
  <c r="AX78" i="1"/>
  <c r="BB78" i="1"/>
  <c r="BD78" i="1"/>
  <c r="DB78" i="1"/>
  <c r="DF78" i="1"/>
  <c r="DH78" i="1"/>
  <c r="DP78" i="1"/>
  <c r="DT78" i="1"/>
  <c r="DV78" i="1"/>
  <c r="ED78" i="1"/>
  <c r="EH78" i="1"/>
  <c r="EJ78" i="1"/>
  <c r="ER78" i="1"/>
  <c r="EV78" i="1"/>
  <c r="EX78" i="1"/>
  <c r="FF78" i="1"/>
  <c r="FJ78" i="1"/>
  <c r="FL78" i="1"/>
  <c r="FT78" i="1"/>
  <c r="FX78" i="1"/>
  <c r="FZ78" i="1"/>
  <c r="GB78" i="1"/>
  <c r="GB79" i="1" s="1"/>
  <c r="GB80" i="1" s="1"/>
  <c r="GB81" i="1" s="1"/>
  <c r="GB82" i="1" s="1"/>
  <c r="GB83" i="1" s="1"/>
  <c r="GH78" i="1"/>
  <c r="GL78" i="1"/>
  <c r="GN78" i="1"/>
  <c r="LE78" i="1"/>
  <c r="LI78" i="1"/>
  <c r="LK78" i="1"/>
  <c r="LM78" i="1"/>
  <c r="LM81" i="1" s="1"/>
  <c r="LM84" i="1" s="1"/>
  <c r="LM87" i="1" s="1"/>
  <c r="LM90" i="1" s="1"/>
  <c r="LM93" i="1" s="1"/>
  <c r="LM96" i="1" s="1"/>
  <c r="LM99" i="1" s="1"/>
  <c r="LN78" i="1"/>
  <c r="LN81" i="1" s="1"/>
  <c r="LN84" i="1" s="1"/>
  <c r="LN87" i="1" s="1"/>
  <c r="LS78" i="1"/>
  <c r="LW78" i="1"/>
  <c r="LY78" i="1"/>
  <c r="MG78" i="1"/>
  <c r="MK78" i="1"/>
  <c r="MM78" i="1"/>
  <c r="MU78" i="1"/>
  <c r="MY78" i="1"/>
  <c r="NA78" i="1"/>
  <c r="NI78" i="1"/>
  <c r="NM78" i="1"/>
  <c r="NO78" i="1"/>
  <c r="L79" i="1"/>
  <c r="N79" i="1"/>
  <c r="R79" i="1" s="1"/>
  <c r="S79" i="1" s="1"/>
  <c r="V79" i="1"/>
  <c r="Z79" i="1"/>
  <c r="AB79" i="1"/>
  <c r="AJ79" i="1"/>
  <c r="AN79" i="1"/>
  <c r="AP79" i="1"/>
  <c r="AX79" i="1"/>
  <c r="BB79" i="1"/>
  <c r="BD79" i="1"/>
  <c r="KC79" i="1"/>
  <c r="KG79" i="1"/>
  <c r="KI79" i="1"/>
  <c r="KM79" i="1" s="1"/>
  <c r="KQ79" i="1"/>
  <c r="KU79" i="1"/>
  <c r="KW79" i="1"/>
  <c r="BL79" i="1"/>
  <c r="BP79" i="1"/>
  <c r="BR79" i="1"/>
  <c r="BT79" i="1"/>
  <c r="BT83" i="1" s="1"/>
  <c r="BT87" i="1" s="1"/>
  <c r="BT91" i="1" s="1"/>
  <c r="BT95" i="1" s="1"/>
  <c r="BT99" i="1" s="1"/>
  <c r="BT103" i="1" s="1"/>
  <c r="BT107" i="1" s="1"/>
  <c r="BZ79" i="1"/>
  <c r="CD79" i="1"/>
  <c r="CF79" i="1"/>
  <c r="CN79" i="1"/>
  <c r="CR79" i="1"/>
  <c r="CT79" i="1"/>
  <c r="CV79" i="1"/>
  <c r="CV83" i="1" s="1"/>
  <c r="CV87" i="1" s="1"/>
  <c r="CV91" i="1" s="1"/>
  <c r="CV95" i="1" s="1"/>
  <c r="CV99" i="1" s="1"/>
  <c r="CV103" i="1" s="1"/>
  <c r="CV107" i="1" s="1"/>
  <c r="CW79" i="1"/>
  <c r="CX79" i="1" s="1"/>
  <c r="CY79" i="1" s="1"/>
  <c r="DB79" i="1"/>
  <c r="DF79" i="1"/>
  <c r="DH79" i="1"/>
  <c r="DP79" i="1"/>
  <c r="DT79" i="1"/>
  <c r="DV79" i="1"/>
  <c r="ED79" i="1"/>
  <c r="EH79" i="1"/>
  <c r="EJ79" i="1"/>
  <c r="ER79" i="1"/>
  <c r="EV79" i="1"/>
  <c r="EX79" i="1"/>
  <c r="FF79" i="1"/>
  <c r="FJ79" i="1"/>
  <c r="FL79" i="1"/>
  <c r="FT79" i="1"/>
  <c r="FX79" i="1"/>
  <c r="FZ79" i="1"/>
  <c r="GH79" i="1"/>
  <c r="GL79" i="1"/>
  <c r="GN79" i="1"/>
  <c r="GV79" i="1"/>
  <c r="HA79" i="1"/>
  <c r="HC79" i="1"/>
  <c r="HK79" i="1"/>
  <c r="HO79" i="1"/>
  <c r="HQ79" i="1"/>
  <c r="HS79" i="1"/>
  <c r="HS83" i="1" s="1"/>
  <c r="HS87" i="1" s="1"/>
  <c r="HS91" i="1" s="1"/>
  <c r="HS95" i="1" s="1"/>
  <c r="HS99" i="1" s="1"/>
  <c r="HS103" i="1" s="1"/>
  <c r="HS107" i="1" s="1"/>
  <c r="HY79" i="1"/>
  <c r="IC79" i="1"/>
  <c r="IE79" i="1"/>
  <c r="IM79" i="1"/>
  <c r="IQ79" i="1"/>
  <c r="IS79" i="1"/>
  <c r="JA79" i="1"/>
  <c r="JE79" i="1"/>
  <c r="JG79" i="1"/>
  <c r="JK79" i="1" s="1"/>
  <c r="JL79" i="1" s="1"/>
  <c r="JI79" i="1"/>
  <c r="JI83" i="1" s="1"/>
  <c r="JO79" i="1"/>
  <c r="JS79" i="1"/>
  <c r="JU79" i="1"/>
  <c r="JW79" i="1"/>
  <c r="JW83" i="1" s="1"/>
  <c r="LI79" i="1"/>
  <c r="LK79" i="1"/>
  <c r="LM79" i="1"/>
  <c r="LM82" i="1" s="1"/>
  <c r="LM85" i="1" s="1"/>
  <c r="LM88" i="1" s="1"/>
  <c r="LM91" i="1" s="1"/>
  <c r="LM94" i="1" s="1"/>
  <c r="LM97" i="1" s="1"/>
  <c r="LM100" i="1" s="1"/>
  <c r="LN79" i="1"/>
  <c r="LN82" i="1" s="1"/>
  <c r="LS79" i="1"/>
  <c r="LW79" i="1"/>
  <c r="LY79" i="1"/>
  <c r="MG79" i="1"/>
  <c r="MK79" i="1"/>
  <c r="MM79" i="1"/>
  <c r="MU79" i="1"/>
  <c r="MY79" i="1"/>
  <c r="NA79" i="1"/>
  <c r="NI79" i="1"/>
  <c r="NM79" i="1"/>
  <c r="NO79" i="1"/>
  <c r="L80" i="1"/>
  <c r="N80" i="1"/>
  <c r="P80" i="1"/>
  <c r="P81" i="1" s="1"/>
  <c r="P82" i="1" s="1"/>
  <c r="P83" i="1" s="1"/>
  <c r="Q80" i="1"/>
  <c r="Q81" i="1" s="1"/>
  <c r="V80" i="1"/>
  <c r="Z80" i="1"/>
  <c r="AB80" i="1"/>
  <c r="AJ80" i="1"/>
  <c r="AN80" i="1"/>
  <c r="AP80" i="1"/>
  <c r="AX80" i="1"/>
  <c r="BB80" i="1"/>
  <c r="BD80" i="1"/>
  <c r="KG80" i="1"/>
  <c r="KI80" i="1"/>
  <c r="KM80" i="1" s="1"/>
  <c r="KU80" i="1"/>
  <c r="KW80" i="1"/>
  <c r="BP80" i="1"/>
  <c r="BR80" i="1"/>
  <c r="CD80" i="1"/>
  <c r="CF80" i="1"/>
  <c r="CJ80" i="1" s="1"/>
  <c r="CK80" i="1" s="1"/>
  <c r="CR80" i="1"/>
  <c r="CT80" i="1"/>
  <c r="DB80" i="1"/>
  <c r="DF80" i="1"/>
  <c r="DH80" i="1"/>
  <c r="DL80" i="1" s="1"/>
  <c r="DM80" i="1" s="1"/>
  <c r="DP80" i="1"/>
  <c r="DT80" i="1"/>
  <c r="DV80" i="1"/>
  <c r="ED80" i="1"/>
  <c r="EH80" i="1"/>
  <c r="EJ80" i="1"/>
  <c r="ER80" i="1"/>
  <c r="EV80" i="1"/>
  <c r="EX80" i="1"/>
  <c r="FF80" i="1"/>
  <c r="FJ80" i="1"/>
  <c r="FL80" i="1"/>
  <c r="FT80" i="1"/>
  <c r="FX80" i="1"/>
  <c r="FZ80" i="1"/>
  <c r="GH80" i="1"/>
  <c r="GL80" i="1"/>
  <c r="GN80" i="1"/>
  <c r="HA80" i="1"/>
  <c r="HC80" i="1"/>
  <c r="HO80" i="1"/>
  <c r="HQ80" i="1"/>
  <c r="HS80" i="1"/>
  <c r="HS84" i="1" s="1"/>
  <c r="HS88" i="1" s="1"/>
  <c r="HS92" i="1" s="1"/>
  <c r="HS96" i="1" s="1"/>
  <c r="HS100" i="1" s="1"/>
  <c r="HS104" i="1" s="1"/>
  <c r="HS108" i="1" s="1"/>
  <c r="HT80" i="1"/>
  <c r="IC80" i="1"/>
  <c r="IE80" i="1"/>
  <c r="IG80" i="1"/>
  <c r="IG84" i="1" s="1"/>
  <c r="IG88" i="1" s="1"/>
  <c r="IQ80" i="1"/>
  <c r="IS80" i="1"/>
  <c r="JE80" i="1"/>
  <c r="JG80" i="1"/>
  <c r="JS80" i="1"/>
  <c r="JU80" i="1"/>
  <c r="JW80" i="1"/>
  <c r="JW84" i="1" s="1"/>
  <c r="JW88" i="1" s="1"/>
  <c r="JW92" i="1" s="1"/>
  <c r="JW96" i="1" s="1"/>
  <c r="JW100" i="1" s="1"/>
  <c r="LI80" i="1"/>
  <c r="LK80" i="1"/>
  <c r="LO80" i="1" s="1"/>
  <c r="LM80" i="1"/>
  <c r="LM83" i="1" s="1"/>
  <c r="LS80" i="1"/>
  <c r="LW80" i="1"/>
  <c r="LY80" i="1"/>
  <c r="MG80" i="1"/>
  <c r="MK80" i="1"/>
  <c r="MM80" i="1"/>
  <c r="MU80" i="1"/>
  <c r="MY80" i="1"/>
  <c r="NA80" i="1"/>
  <c r="NI80" i="1"/>
  <c r="NM80" i="1"/>
  <c r="NO80" i="1"/>
  <c r="L81" i="1"/>
  <c r="N81" i="1"/>
  <c r="V81" i="1"/>
  <c r="Z81" i="1"/>
  <c r="AB81" i="1"/>
  <c r="AJ81" i="1"/>
  <c r="AN81" i="1"/>
  <c r="AP81" i="1"/>
  <c r="AX81" i="1"/>
  <c r="BB81" i="1"/>
  <c r="BD81" i="1"/>
  <c r="KG81" i="1"/>
  <c r="KI81" i="1"/>
  <c r="KK81" i="1"/>
  <c r="KK85" i="1" s="1"/>
  <c r="KK89" i="1" s="1"/>
  <c r="KU81" i="1"/>
  <c r="KW81" i="1"/>
  <c r="BP81" i="1"/>
  <c r="BR81" i="1"/>
  <c r="BV81" i="1" s="1"/>
  <c r="CD81" i="1"/>
  <c r="CF81" i="1"/>
  <c r="CR81" i="1"/>
  <c r="CT81" i="1"/>
  <c r="CX81" i="1" s="1"/>
  <c r="CY81" i="1" s="1"/>
  <c r="DB81" i="1"/>
  <c r="DF81" i="1"/>
  <c r="DH81" i="1"/>
  <c r="DP81" i="1"/>
  <c r="DT81" i="1"/>
  <c r="DV81" i="1"/>
  <c r="ED81" i="1"/>
  <c r="EH81" i="1"/>
  <c r="EJ81" i="1"/>
  <c r="ER81" i="1"/>
  <c r="EV81" i="1"/>
  <c r="EX81" i="1"/>
  <c r="FF81" i="1"/>
  <c r="FJ81" i="1"/>
  <c r="FL81" i="1"/>
  <c r="FT81" i="1"/>
  <c r="FX81" i="1"/>
  <c r="FZ81" i="1"/>
  <c r="GH81" i="1"/>
  <c r="GL81" i="1"/>
  <c r="GN81" i="1"/>
  <c r="HA81" i="1"/>
  <c r="HC81" i="1"/>
  <c r="HO81" i="1"/>
  <c r="HQ81" i="1"/>
  <c r="HS81" i="1"/>
  <c r="HS85" i="1" s="1"/>
  <c r="HS89" i="1" s="1"/>
  <c r="HS93" i="1" s="1"/>
  <c r="HS97" i="1" s="1"/>
  <c r="HS101" i="1" s="1"/>
  <c r="HS105" i="1" s="1"/>
  <c r="HS109" i="1" s="1"/>
  <c r="IC81" i="1"/>
  <c r="IE81" i="1"/>
  <c r="IG81" i="1"/>
  <c r="IG85" i="1" s="1"/>
  <c r="IG89" i="1" s="1"/>
  <c r="IG93" i="1" s="1"/>
  <c r="IG97" i="1" s="1"/>
  <c r="IG101" i="1" s="1"/>
  <c r="IG105" i="1" s="1"/>
  <c r="IG109" i="1" s="1"/>
  <c r="IQ81" i="1"/>
  <c r="IS81" i="1"/>
  <c r="IV81" i="1"/>
  <c r="JE81" i="1"/>
  <c r="JG81" i="1"/>
  <c r="JS81" i="1"/>
  <c r="JU81" i="1"/>
  <c r="JU139" i="1" s="1"/>
  <c r="JW81" i="1"/>
  <c r="JW85" i="1" s="1"/>
  <c r="JW89" i="1" s="1"/>
  <c r="LE81" i="1"/>
  <c r="LI81" i="1"/>
  <c r="LK81" i="1"/>
  <c r="LS81" i="1"/>
  <c r="LW81" i="1"/>
  <c r="LY81" i="1"/>
  <c r="MG81" i="1"/>
  <c r="MK81" i="1"/>
  <c r="MM81" i="1"/>
  <c r="MU81" i="1"/>
  <c r="MY81" i="1"/>
  <c r="NA81" i="1"/>
  <c r="NI81" i="1"/>
  <c r="NM81" i="1"/>
  <c r="NO81" i="1"/>
  <c r="L82" i="1"/>
  <c r="N82" i="1"/>
  <c r="V82" i="1"/>
  <c r="Z82" i="1"/>
  <c r="AB82" i="1"/>
  <c r="AJ82" i="1"/>
  <c r="AN82" i="1"/>
  <c r="AP82" i="1"/>
  <c r="AX82" i="1"/>
  <c r="BB82" i="1"/>
  <c r="BD82" i="1"/>
  <c r="KG82" i="1"/>
  <c r="KI82" i="1"/>
  <c r="KK82" i="1"/>
  <c r="KK86" i="1" s="1"/>
  <c r="KU82" i="1"/>
  <c r="KW82" i="1"/>
  <c r="KY82" i="1"/>
  <c r="KY86" i="1" s="1"/>
  <c r="KY90" i="1" s="1"/>
  <c r="KY94" i="1" s="1"/>
  <c r="KY98" i="1" s="1"/>
  <c r="KY102" i="1" s="1"/>
  <c r="KY106" i="1" s="1"/>
  <c r="KY110" i="1" s="1"/>
  <c r="BP82" i="1"/>
  <c r="BR82" i="1"/>
  <c r="CD82" i="1"/>
  <c r="CF82" i="1"/>
  <c r="CR82" i="1"/>
  <c r="CT82" i="1"/>
  <c r="DB82" i="1"/>
  <c r="DF82" i="1"/>
  <c r="DH82" i="1"/>
  <c r="DJ82" i="1"/>
  <c r="DJ83" i="1" s="1"/>
  <c r="DP82" i="1"/>
  <c r="DT82" i="1"/>
  <c r="DV82" i="1"/>
  <c r="ED82" i="1"/>
  <c r="EH82" i="1"/>
  <c r="EJ82" i="1"/>
  <c r="ER82" i="1"/>
  <c r="EV82" i="1"/>
  <c r="EX82" i="1"/>
  <c r="FF82" i="1"/>
  <c r="FJ82" i="1"/>
  <c r="FL82" i="1"/>
  <c r="FT82" i="1"/>
  <c r="FX82" i="1"/>
  <c r="FZ82" i="1"/>
  <c r="GH82" i="1"/>
  <c r="GL82" i="1"/>
  <c r="GN82" i="1"/>
  <c r="HA82" i="1"/>
  <c r="HC82" i="1"/>
  <c r="HG82" i="1"/>
  <c r="HO82" i="1"/>
  <c r="HQ82" i="1"/>
  <c r="HS82" i="1"/>
  <c r="HS86" i="1" s="1"/>
  <c r="HS90" i="1" s="1"/>
  <c r="HS94" i="1" s="1"/>
  <c r="HS98" i="1" s="1"/>
  <c r="HS102" i="1" s="1"/>
  <c r="HS106" i="1" s="1"/>
  <c r="HS110" i="1" s="1"/>
  <c r="IC82" i="1"/>
  <c r="IE82" i="1"/>
  <c r="IQ82" i="1"/>
  <c r="IS82" i="1"/>
  <c r="JE82" i="1"/>
  <c r="JG82" i="1"/>
  <c r="JS82" i="1"/>
  <c r="JU82" i="1"/>
  <c r="JW82" i="1"/>
  <c r="JW86" i="1" s="1"/>
  <c r="JW90" i="1" s="1"/>
  <c r="JW94" i="1" s="1"/>
  <c r="JW98" i="1" s="1"/>
  <c r="JW102" i="1" s="1"/>
  <c r="JW106" i="1" s="1"/>
  <c r="JW110" i="1" s="1"/>
  <c r="JX82" i="1"/>
  <c r="JX86" i="1" s="1"/>
  <c r="LI82" i="1"/>
  <c r="LK82" i="1"/>
  <c r="LS82" i="1"/>
  <c r="LW82" i="1"/>
  <c r="LY82" i="1"/>
  <c r="MG82" i="1"/>
  <c r="MK82" i="1"/>
  <c r="MM82" i="1"/>
  <c r="MU82" i="1"/>
  <c r="MY82" i="1"/>
  <c r="NA82" i="1"/>
  <c r="NI82" i="1"/>
  <c r="NM82" i="1"/>
  <c r="NO82" i="1"/>
  <c r="L83" i="1"/>
  <c r="N83" i="1"/>
  <c r="V83" i="1"/>
  <c r="Z83" i="1"/>
  <c r="AB83" i="1"/>
  <c r="AJ83" i="1"/>
  <c r="AN83" i="1"/>
  <c r="AP83" i="1"/>
  <c r="AX83" i="1"/>
  <c r="BB83" i="1"/>
  <c r="BD83" i="1"/>
  <c r="KC83" i="1"/>
  <c r="KG83" i="1"/>
  <c r="KI83" i="1"/>
  <c r="KK83" i="1"/>
  <c r="KK87" i="1" s="1"/>
  <c r="KQ83" i="1"/>
  <c r="KU83" i="1"/>
  <c r="KW83" i="1"/>
  <c r="KW137" i="1" s="1"/>
  <c r="BL83" i="1"/>
  <c r="BP83" i="1"/>
  <c r="BR83" i="1"/>
  <c r="BZ83" i="1"/>
  <c r="CD83" i="1"/>
  <c r="CF83" i="1"/>
  <c r="CN83" i="1"/>
  <c r="CR83" i="1"/>
  <c r="CT83" i="1"/>
  <c r="DB83" i="1"/>
  <c r="DF83" i="1"/>
  <c r="DH83" i="1"/>
  <c r="DP83" i="1"/>
  <c r="DT83" i="1"/>
  <c r="DV83" i="1"/>
  <c r="ED83" i="1"/>
  <c r="EH83" i="1"/>
  <c r="EJ83" i="1"/>
  <c r="ER83" i="1"/>
  <c r="EV83" i="1"/>
  <c r="EX83" i="1"/>
  <c r="FF83" i="1"/>
  <c r="FJ83" i="1"/>
  <c r="FL83" i="1"/>
  <c r="FT83" i="1"/>
  <c r="FX83" i="1"/>
  <c r="FZ83" i="1"/>
  <c r="GH83" i="1"/>
  <c r="GL83" i="1"/>
  <c r="GN83" i="1"/>
  <c r="GV83" i="1"/>
  <c r="HA83" i="1"/>
  <c r="HC83" i="1"/>
  <c r="HK83" i="1"/>
  <c r="HO83" i="1"/>
  <c r="HQ83" i="1"/>
  <c r="HT83" i="1"/>
  <c r="HY83" i="1"/>
  <c r="IC83" i="1"/>
  <c r="IE83" i="1"/>
  <c r="IM83" i="1"/>
  <c r="IQ83" i="1"/>
  <c r="IS83" i="1"/>
  <c r="JA83" i="1"/>
  <c r="JE83" i="1"/>
  <c r="JG83" i="1"/>
  <c r="JI87" i="1"/>
  <c r="JI91" i="1" s="1"/>
  <c r="JI95" i="1" s="1"/>
  <c r="JI99" i="1" s="1"/>
  <c r="JI103" i="1" s="1"/>
  <c r="JI107" i="1" s="1"/>
  <c r="JO83" i="1"/>
  <c r="JS83" i="1"/>
  <c r="JU83" i="1"/>
  <c r="LI83" i="1"/>
  <c r="LK83" i="1"/>
  <c r="LS83" i="1"/>
  <c r="LW83" i="1"/>
  <c r="LY83" i="1"/>
  <c r="MG83" i="1"/>
  <c r="MK83" i="1"/>
  <c r="MM83" i="1"/>
  <c r="MU83" i="1"/>
  <c r="MY83" i="1"/>
  <c r="NA83" i="1"/>
  <c r="NI83" i="1"/>
  <c r="NM83" i="1"/>
  <c r="NO83" i="1"/>
  <c r="NQ83" i="1"/>
  <c r="KG84" i="1"/>
  <c r="KI84" i="1"/>
  <c r="KU84" i="1"/>
  <c r="KW84" i="1"/>
  <c r="BP84" i="1"/>
  <c r="BR84" i="1"/>
  <c r="BR138" i="1" s="1"/>
  <c r="BQ138" i="1" s="1"/>
  <c r="CD84" i="1"/>
  <c r="CF84" i="1"/>
  <c r="CR84" i="1"/>
  <c r="CT84" i="1"/>
  <c r="DB84" i="1"/>
  <c r="HA84" i="1"/>
  <c r="HC84" i="1"/>
  <c r="HO84" i="1"/>
  <c r="HQ84" i="1"/>
  <c r="IC84" i="1"/>
  <c r="IE84" i="1"/>
  <c r="IQ84" i="1"/>
  <c r="IS84" i="1"/>
  <c r="JE84" i="1"/>
  <c r="JG84" i="1"/>
  <c r="JS84" i="1"/>
  <c r="JU84" i="1"/>
  <c r="LE84" i="1"/>
  <c r="LI84" i="1"/>
  <c r="LK84" i="1"/>
  <c r="LS84" i="1"/>
  <c r="C85" i="1"/>
  <c r="D85" i="1"/>
  <c r="E85" i="1"/>
  <c r="G85" i="1"/>
  <c r="J85" i="1"/>
  <c r="L85" i="1"/>
  <c r="N85" i="1"/>
  <c r="P85" i="1"/>
  <c r="Q85" i="1"/>
  <c r="R85" i="1" s="1"/>
  <c r="S85" i="1" s="1"/>
  <c r="V85" i="1"/>
  <c r="X85" i="1"/>
  <c r="Z85" i="1"/>
  <c r="AB85" i="1"/>
  <c r="AD85" i="1"/>
  <c r="AE85" i="1"/>
  <c r="AF85" i="1"/>
  <c r="AG85" i="1" s="1"/>
  <c r="AJ85" i="1"/>
  <c r="AL85" i="1"/>
  <c r="AN85" i="1"/>
  <c r="AP85" i="1"/>
  <c r="AR85" i="1"/>
  <c r="AS85" i="1"/>
  <c r="AT85" i="1" s="1"/>
  <c r="AU85" i="1" s="1"/>
  <c r="AX85" i="1"/>
  <c r="AZ85" i="1"/>
  <c r="BB85" i="1"/>
  <c r="BD85" i="1"/>
  <c r="BF85" i="1"/>
  <c r="BG85" i="1"/>
  <c r="BH85" i="1" s="1"/>
  <c r="BI85" i="1" s="1"/>
  <c r="KG85" i="1"/>
  <c r="KI85" i="1"/>
  <c r="KU85" i="1"/>
  <c r="KW85" i="1"/>
  <c r="BP85" i="1"/>
  <c r="BR85" i="1"/>
  <c r="CD85" i="1"/>
  <c r="CF85" i="1"/>
  <c r="CR85" i="1"/>
  <c r="CT85" i="1"/>
  <c r="DB85" i="1"/>
  <c r="DD85" i="1"/>
  <c r="DF85" i="1"/>
  <c r="DH85" i="1"/>
  <c r="DJ85" i="1"/>
  <c r="DK85" i="1"/>
  <c r="DL85" i="1" s="1"/>
  <c r="DM85" i="1" s="1"/>
  <c r="DP85" i="1"/>
  <c r="DR85" i="1"/>
  <c r="DT85" i="1"/>
  <c r="DV85" i="1"/>
  <c r="DX85" i="1"/>
  <c r="DY85" i="1"/>
  <c r="DZ85" i="1" s="1"/>
  <c r="EA85" i="1" s="1"/>
  <c r="ED85" i="1"/>
  <c r="EF85" i="1"/>
  <c r="EH85" i="1"/>
  <c r="EJ85" i="1"/>
  <c r="EL85" i="1"/>
  <c r="EM85" i="1"/>
  <c r="EN85" i="1" s="1"/>
  <c r="EO85" i="1" s="1"/>
  <c r="ER85" i="1"/>
  <c r="ET85" i="1"/>
  <c r="EV85" i="1"/>
  <c r="EX85" i="1"/>
  <c r="EZ85" i="1"/>
  <c r="FA85" i="1"/>
  <c r="FB85" i="1"/>
  <c r="FC85" i="1" s="1"/>
  <c r="FF85" i="1"/>
  <c r="FH85" i="1"/>
  <c r="FJ85" i="1"/>
  <c r="FL85" i="1"/>
  <c r="FN85" i="1"/>
  <c r="FO85" i="1"/>
  <c r="FP85" i="1" s="1"/>
  <c r="FQ85" i="1" s="1"/>
  <c r="FT85" i="1"/>
  <c r="FV85" i="1"/>
  <c r="FX85" i="1"/>
  <c r="FZ85" i="1"/>
  <c r="GB85" i="1"/>
  <c r="GC85" i="1"/>
  <c r="GD85" i="1" s="1"/>
  <c r="GE85" i="1" s="1"/>
  <c r="GH85" i="1"/>
  <c r="GJ85" i="1"/>
  <c r="GL85" i="1"/>
  <c r="GN85" i="1"/>
  <c r="GP85" i="1"/>
  <c r="GQ85" i="1"/>
  <c r="GR85" i="1" s="1"/>
  <c r="HA85" i="1"/>
  <c r="HO85" i="1"/>
  <c r="HQ85" i="1"/>
  <c r="IC85" i="1"/>
  <c r="IE85" i="1"/>
  <c r="IQ85" i="1"/>
  <c r="IS85" i="1"/>
  <c r="JE85" i="1"/>
  <c r="JG85" i="1"/>
  <c r="JI85" i="1"/>
  <c r="JI89" i="1" s="1"/>
  <c r="JI93" i="1" s="1"/>
  <c r="JI97" i="1" s="1"/>
  <c r="JI101" i="1" s="1"/>
  <c r="JI105" i="1" s="1"/>
  <c r="JI109" i="1" s="1"/>
  <c r="JS85" i="1"/>
  <c r="JU85" i="1"/>
  <c r="LI85" i="1"/>
  <c r="LK85" i="1"/>
  <c r="LN85" i="1"/>
  <c r="LS85" i="1"/>
  <c r="LU85" i="1"/>
  <c r="LW85" i="1"/>
  <c r="LY85" i="1"/>
  <c r="MA85" i="1"/>
  <c r="MB85" i="1"/>
  <c r="MC85" i="1" s="1"/>
  <c r="MD85" i="1" s="1"/>
  <c r="MG85" i="1"/>
  <c r="MI85" i="1"/>
  <c r="MK85" i="1"/>
  <c r="MM85" i="1"/>
  <c r="MO85" i="1"/>
  <c r="MP85" i="1"/>
  <c r="MQ85" i="1" s="1"/>
  <c r="MR85" i="1" s="1"/>
  <c r="MU85" i="1"/>
  <c r="MW85" i="1"/>
  <c r="MY85" i="1"/>
  <c r="NA85" i="1"/>
  <c r="NC85" i="1"/>
  <c r="ND85" i="1"/>
  <c r="NE85" i="1" s="1"/>
  <c r="NF85" i="1" s="1"/>
  <c r="NI85" i="1"/>
  <c r="NK85" i="1"/>
  <c r="NM85" i="1"/>
  <c r="NO85" i="1"/>
  <c r="NQ85" i="1"/>
  <c r="NR85" i="1"/>
  <c r="NS85" i="1" s="1"/>
  <c r="NT85" i="1" s="1"/>
  <c r="C86" i="1"/>
  <c r="D86" i="1"/>
  <c r="E86" i="1"/>
  <c r="G86" i="1"/>
  <c r="J86" i="1"/>
  <c r="L86" i="1"/>
  <c r="N86" i="1"/>
  <c r="P86" i="1"/>
  <c r="Q86" i="1"/>
  <c r="R86" i="1" s="1"/>
  <c r="S86" i="1" s="1"/>
  <c r="V86" i="1"/>
  <c r="X86" i="1"/>
  <c r="Z86" i="1"/>
  <c r="AB86" i="1"/>
  <c r="AD86" i="1"/>
  <c r="AE86" i="1"/>
  <c r="AF86" i="1" s="1"/>
  <c r="AG86" i="1" s="1"/>
  <c r="AJ86" i="1"/>
  <c r="AL86" i="1"/>
  <c r="AN86" i="1"/>
  <c r="AP86" i="1"/>
  <c r="AR86" i="1"/>
  <c r="AS86" i="1"/>
  <c r="AT86" i="1" s="1"/>
  <c r="AU86" i="1" s="1"/>
  <c r="AX86" i="1"/>
  <c r="AZ86" i="1"/>
  <c r="BB86" i="1"/>
  <c r="BD86" i="1"/>
  <c r="BF86" i="1"/>
  <c r="BG86" i="1"/>
  <c r="BH86" i="1" s="1"/>
  <c r="BI86" i="1" s="1"/>
  <c r="KG86" i="1"/>
  <c r="KI86" i="1"/>
  <c r="KU86" i="1"/>
  <c r="KW86" i="1"/>
  <c r="BP86" i="1"/>
  <c r="BR86" i="1"/>
  <c r="BT86" i="1"/>
  <c r="BT90" i="1" s="1"/>
  <c r="BT94" i="1" s="1"/>
  <c r="BT98" i="1" s="1"/>
  <c r="BT102" i="1" s="1"/>
  <c r="BT106" i="1" s="1"/>
  <c r="BT110" i="1" s="1"/>
  <c r="CD86" i="1"/>
  <c r="CF86" i="1"/>
  <c r="CR86" i="1"/>
  <c r="CT86" i="1"/>
  <c r="DB86" i="1"/>
  <c r="DD86" i="1"/>
  <c r="DF86" i="1"/>
  <c r="DH86" i="1"/>
  <c r="DJ86" i="1"/>
  <c r="DK86" i="1"/>
  <c r="DL86" i="1" s="1"/>
  <c r="DM86" i="1" s="1"/>
  <c r="DP86" i="1"/>
  <c r="DR86" i="1"/>
  <c r="DT86" i="1"/>
  <c r="DV86" i="1"/>
  <c r="DX86" i="1"/>
  <c r="DY86" i="1"/>
  <c r="DZ86" i="1" s="1"/>
  <c r="EA86" i="1" s="1"/>
  <c r="ED86" i="1"/>
  <c r="EF86" i="1"/>
  <c r="EH86" i="1"/>
  <c r="EJ86" i="1"/>
  <c r="EL86" i="1"/>
  <c r="EM86" i="1"/>
  <c r="EN86" i="1" s="1"/>
  <c r="EO86" i="1" s="1"/>
  <c r="ER86" i="1"/>
  <c r="ET86" i="1"/>
  <c r="EV86" i="1"/>
  <c r="EX86" i="1"/>
  <c r="EZ86" i="1"/>
  <c r="FA86" i="1"/>
  <c r="FB86" i="1" s="1"/>
  <c r="FC86" i="1" s="1"/>
  <c r="FF86" i="1"/>
  <c r="FH86" i="1"/>
  <c r="FJ86" i="1"/>
  <c r="FL86" i="1"/>
  <c r="FN86" i="1"/>
  <c r="FO86" i="1"/>
  <c r="FP86" i="1" s="1"/>
  <c r="FQ86" i="1" s="1"/>
  <c r="FT86" i="1"/>
  <c r="FV86" i="1"/>
  <c r="FX86" i="1"/>
  <c r="FZ86" i="1"/>
  <c r="GB86" i="1"/>
  <c r="GC86" i="1"/>
  <c r="GD86" i="1" s="1"/>
  <c r="GE86" i="1" s="1"/>
  <c r="GH86" i="1"/>
  <c r="GJ86" i="1"/>
  <c r="GL86" i="1"/>
  <c r="GN86" i="1"/>
  <c r="GP86" i="1"/>
  <c r="GQ86" i="1"/>
  <c r="GR86" i="1" s="1"/>
  <c r="GS86" i="1" s="1"/>
  <c r="HA86" i="1"/>
  <c r="HO86" i="1"/>
  <c r="HQ86" i="1"/>
  <c r="IC86" i="1"/>
  <c r="IE86" i="1"/>
  <c r="IQ86" i="1"/>
  <c r="IS86" i="1"/>
  <c r="JE86" i="1"/>
  <c r="JG86" i="1"/>
  <c r="JS86" i="1"/>
  <c r="JU86" i="1"/>
  <c r="LI86" i="1"/>
  <c r="LK86" i="1"/>
  <c r="LM86" i="1"/>
  <c r="LM89" i="1" s="1"/>
  <c r="LM92" i="1" s="1"/>
  <c r="LM95" i="1" s="1"/>
  <c r="LM98" i="1" s="1"/>
  <c r="LM101" i="1" s="1"/>
  <c r="LS86" i="1"/>
  <c r="LU86" i="1"/>
  <c r="LW86" i="1"/>
  <c r="LY86" i="1"/>
  <c r="MA86" i="1"/>
  <c r="MB86" i="1"/>
  <c r="MC86" i="1" s="1"/>
  <c r="MG86" i="1"/>
  <c r="MI86" i="1"/>
  <c r="MK86" i="1"/>
  <c r="MM86" i="1"/>
  <c r="MO86" i="1"/>
  <c r="MP86" i="1"/>
  <c r="MQ86" i="1" s="1"/>
  <c r="MR86" i="1" s="1"/>
  <c r="MU86" i="1"/>
  <c r="MW86" i="1"/>
  <c r="MY86" i="1"/>
  <c r="NA86" i="1"/>
  <c r="NC86" i="1"/>
  <c r="ND86" i="1"/>
  <c r="NE86" i="1" s="1"/>
  <c r="NF86" i="1" s="1"/>
  <c r="NI86" i="1"/>
  <c r="NK86" i="1"/>
  <c r="NM86" i="1"/>
  <c r="NO86" i="1"/>
  <c r="NQ86" i="1"/>
  <c r="NR86" i="1"/>
  <c r="NS86" i="1"/>
  <c r="NT86" i="1" s="1"/>
  <c r="C87" i="1"/>
  <c r="D87" i="1"/>
  <c r="E87" i="1"/>
  <c r="J87" i="1"/>
  <c r="L87" i="1"/>
  <c r="N87" i="1"/>
  <c r="P87" i="1"/>
  <c r="Q87" i="1"/>
  <c r="R87" i="1" s="1"/>
  <c r="S87" i="1" s="1"/>
  <c r="V87" i="1"/>
  <c r="X87" i="1"/>
  <c r="Z87" i="1"/>
  <c r="AB87" i="1"/>
  <c r="AD87" i="1"/>
  <c r="AE87" i="1"/>
  <c r="AF87" i="1" s="1"/>
  <c r="AG87" i="1" s="1"/>
  <c r="AJ87" i="1"/>
  <c r="AL87" i="1"/>
  <c r="AN87" i="1"/>
  <c r="AP87" i="1"/>
  <c r="AR87" i="1"/>
  <c r="AS87" i="1"/>
  <c r="AT87" i="1" s="1"/>
  <c r="AU87" i="1" s="1"/>
  <c r="AX87" i="1"/>
  <c r="AZ87" i="1"/>
  <c r="BB87" i="1"/>
  <c r="BD87" i="1"/>
  <c r="BF87" i="1"/>
  <c r="BG87" i="1"/>
  <c r="BH87" i="1" s="1"/>
  <c r="BI87" i="1" s="1"/>
  <c r="KC87" i="1"/>
  <c r="KG87" i="1"/>
  <c r="KI87" i="1"/>
  <c r="KQ87" i="1"/>
  <c r="KU87" i="1"/>
  <c r="KW87" i="1"/>
  <c r="BL87" i="1"/>
  <c r="BP87" i="1"/>
  <c r="BR87" i="1"/>
  <c r="BZ87" i="1"/>
  <c r="CD87" i="1"/>
  <c r="CF87" i="1"/>
  <c r="CN87" i="1"/>
  <c r="CR87" i="1"/>
  <c r="CT87" i="1"/>
  <c r="DB87" i="1"/>
  <c r="DD87" i="1"/>
  <c r="DF87" i="1"/>
  <c r="DH87" i="1"/>
  <c r="DJ87" i="1"/>
  <c r="DK87" i="1"/>
  <c r="DL87" i="1" s="1"/>
  <c r="DM87" i="1" s="1"/>
  <c r="DP87" i="1"/>
  <c r="DR87" i="1"/>
  <c r="DT87" i="1"/>
  <c r="DV87" i="1"/>
  <c r="DX87" i="1"/>
  <c r="DY87" i="1"/>
  <c r="DZ87" i="1"/>
  <c r="EA87" i="1"/>
  <c r="ED87" i="1"/>
  <c r="EF87" i="1"/>
  <c r="EH87" i="1"/>
  <c r="EJ87" i="1"/>
  <c r="EL87" i="1"/>
  <c r="EM87" i="1"/>
  <c r="EN87" i="1" s="1"/>
  <c r="EO87" i="1" s="1"/>
  <c r="ER87" i="1"/>
  <c r="ET87" i="1"/>
  <c r="EV87" i="1"/>
  <c r="EX87" i="1"/>
  <c r="EZ87" i="1"/>
  <c r="FA87" i="1"/>
  <c r="FB87" i="1" s="1"/>
  <c r="FC87" i="1" s="1"/>
  <c r="FF87" i="1"/>
  <c r="FH87" i="1"/>
  <c r="FJ87" i="1"/>
  <c r="FL87" i="1"/>
  <c r="FN87" i="1"/>
  <c r="FO87" i="1"/>
  <c r="FP87" i="1" s="1"/>
  <c r="FQ87" i="1" s="1"/>
  <c r="FT87" i="1"/>
  <c r="FV87" i="1"/>
  <c r="FX87" i="1"/>
  <c r="FZ87" i="1"/>
  <c r="GB87" i="1"/>
  <c r="GC87" i="1"/>
  <c r="GD87" i="1" s="1"/>
  <c r="GE87" i="1" s="1"/>
  <c r="GH87" i="1"/>
  <c r="GJ87" i="1"/>
  <c r="GL87" i="1"/>
  <c r="GN87" i="1"/>
  <c r="GP87" i="1"/>
  <c r="GQ87" i="1"/>
  <c r="GR87" i="1" s="1"/>
  <c r="GS87" i="1" s="1"/>
  <c r="GV87" i="1"/>
  <c r="HA87" i="1"/>
  <c r="HC87" i="1"/>
  <c r="HE87" i="1"/>
  <c r="HK87" i="1"/>
  <c r="HO87" i="1"/>
  <c r="HQ87" i="1"/>
  <c r="HY87" i="1"/>
  <c r="IC87" i="1"/>
  <c r="IE87" i="1"/>
  <c r="IM87" i="1"/>
  <c r="IQ87" i="1"/>
  <c r="IS87" i="1"/>
  <c r="JA87" i="1"/>
  <c r="JE87" i="1"/>
  <c r="JG87" i="1"/>
  <c r="JO87" i="1"/>
  <c r="JS87" i="1"/>
  <c r="JU87" i="1"/>
  <c r="JW87" i="1"/>
  <c r="JW91" i="1" s="1"/>
  <c r="JW95" i="1" s="1"/>
  <c r="JW99" i="1" s="1"/>
  <c r="JW103" i="1" s="1"/>
  <c r="JW107" i="1" s="1"/>
  <c r="LE87" i="1"/>
  <c r="LI87" i="1"/>
  <c r="LK87" i="1"/>
  <c r="LS87" i="1"/>
  <c r="LU87" i="1"/>
  <c r="LW87" i="1"/>
  <c r="LY87" i="1"/>
  <c r="MA87" i="1"/>
  <c r="MB87" i="1"/>
  <c r="MC87" i="1" s="1"/>
  <c r="MD87" i="1" s="1"/>
  <c r="MG87" i="1"/>
  <c r="MI87" i="1"/>
  <c r="MK87" i="1"/>
  <c r="MM87" i="1"/>
  <c r="MO87" i="1"/>
  <c r="MP87" i="1"/>
  <c r="MQ87" i="1" s="1"/>
  <c r="MR87" i="1" s="1"/>
  <c r="MU87" i="1"/>
  <c r="MW87" i="1"/>
  <c r="MY87" i="1"/>
  <c r="NA87" i="1"/>
  <c r="NC87" i="1"/>
  <c r="ND87" i="1"/>
  <c r="NE87" i="1" s="1"/>
  <c r="NF87" i="1" s="1"/>
  <c r="NI87" i="1"/>
  <c r="NK87" i="1"/>
  <c r="NM87" i="1"/>
  <c r="NO87" i="1"/>
  <c r="NQ87" i="1"/>
  <c r="NR87" i="1"/>
  <c r="NS87" i="1" s="1"/>
  <c r="NT87" i="1" s="1"/>
  <c r="C88" i="1"/>
  <c r="D88" i="1"/>
  <c r="E88" i="1"/>
  <c r="J88" i="1"/>
  <c r="L88" i="1"/>
  <c r="N88" i="1"/>
  <c r="P88" i="1"/>
  <c r="Q88" i="1"/>
  <c r="R88" i="1" s="1"/>
  <c r="S88" i="1" s="1"/>
  <c r="V88" i="1"/>
  <c r="X88" i="1"/>
  <c r="Z88" i="1"/>
  <c r="AB88" i="1"/>
  <c r="AD88" i="1"/>
  <c r="AE88" i="1"/>
  <c r="AF88" i="1" s="1"/>
  <c r="AG88" i="1" s="1"/>
  <c r="AJ88" i="1"/>
  <c r="AL88" i="1"/>
  <c r="AN88" i="1"/>
  <c r="AP88" i="1"/>
  <c r="AR88" i="1"/>
  <c r="AS88" i="1"/>
  <c r="AT88" i="1" s="1"/>
  <c r="AU88" i="1" s="1"/>
  <c r="AX88" i="1"/>
  <c r="AZ88" i="1"/>
  <c r="BB88" i="1"/>
  <c r="BD88" i="1"/>
  <c r="BF88" i="1"/>
  <c r="BG88" i="1"/>
  <c r="BH88" i="1" s="1"/>
  <c r="BI88" i="1" s="1"/>
  <c r="KG88" i="1"/>
  <c r="KI88" i="1"/>
  <c r="KU88" i="1"/>
  <c r="KW88" i="1"/>
  <c r="BP88" i="1"/>
  <c r="BR88" i="1"/>
  <c r="CD88" i="1"/>
  <c r="CF88" i="1"/>
  <c r="CR88" i="1"/>
  <c r="CT88" i="1"/>
  <c r="DB88" i="1"/>
  <c r="DD88" i="1"/>
  <c r="DF88" i="1"/>
  <c r="DH88" i="1"/>
  <c r="DJ88" i="1"/>
  <c r="DK88" i="1"/>
  <c r="DL88" i="1" s="1"/>
  <c r="DM88" i="1" s="1"/>
  <c r="DP88" i="1"/>
  <c r="DR88" i="1"/>
  <c r="DT88" i="1"/>
  <c r="DV88" i="1"/>
  <c r="DX88" i="1"/>
  <c r="DY88" i="1"/>
  <c r="DZ88" i="1" s="1"/>
  <c r="EA88" i="1" s="1"/>
  <c r="ED88" i="1"/>
  <c r="EF88" i="1"/>
  <c r="EH88" i="1"/>
  <c r="EJ88" i="1"/>
  <c r="EL88" i="1"/>
  <c r="EM88" i="1"/>
  <c r="EN88" i="1" s="1"/>
  <c r="EO88" i="1" s="1"/>
  <c r="ER88" i="1"/>
  <c r="ET88" i="1"/>
  <c r="EX88" i="1"/>
  <c r="EZ88" i="1"/>
  <c r="FA88" i="1"/>
  <c r="FB88" i="1" s="1"/>
  <c r="FC88" i="1" s="1"/>
  <c r="FF88" i="1"/>
  <c r="FH88" i="1"/>
  <c r="FJ88" i="1"/>
  <c r="FL88" i="1"/>
  <c r="FN88" i="1"/>
  <c r="FO88" i="1"/>
  <c r="FP88" i="1" s="1"/>
  <c r="FQ88" i="1" s="1"/>
  <c r="FT88" i="1"/>
  <c r="FV88" i="1"/>
  <c r="FX88" i="1"/>
  <c r="FZ88" i="1"/>
  <c r="GB88" i="1"/>
  <c r="GC88" i="1"/>
  <c r="GD88" i="1"/>
  <c r="GE88" i="1" s="1"/>
  <c r="GH88" i="1"/>
  <c r="GJ88" i="1"/>
  <c r="GL88" i="1"/>
  <c r="GN88" i="1"/>
  <c r="GP88" i="1"/>
  <c r="GQ88" i="1"/>
  <c r="GR88" i="1" s="1"/>
  <c r="GS88" i="1" s="1"/>
  <c r="HA88" i="1"/>
  <c r="HC88" i="1"/>
  <c r="HO88" i="1"/>
  <c r="HQ88" i="1"/>
  <c r="IC88" i="1"/>
  <c r="IE88" i="1"/>
  <c r="IQ88" i="1"/>
  <c r="IS88" i="1"/>
  <c r="JE88" i="1"/>
  <c r="JG88" i="1"/>
  <c r="JS88" i="1"/>
  <c r="JU88" i="1"/>
  <c r="LI88" i="1"/>
  <c r="LK88" i="1"/>
  <c r="LS88" i="1"/>
  <c r="LU88" i="1"/>
  <c r="LW88" i="1"/>
  <c r="LY88" i="1"/>
  <c r="MA88" i="1"/>
  <c r="MB88" i="1"/>
  <c r="MC88" i="1" s="1"/>
  <c r="MD88" i="1" s="1"/>
  <c r="MG88" i="1"/>
  <c r="MI88" i="1"/>
  <c r="MI131" i="1" s="1"/>
  <c r="MK88" i="1"/>
  <c r="MM88" i="1"/>
  <c r="MO88" i="1"/>
  <c r="MP88" i="1"/>
  <c r="MQ88" i="1" s="1"/>
  <c r="MR88" i="1" s="1"/>
  <c r="MU88" i="1"/>
  <c r="MW88" i="1"/>
  <c r="MY88" i="1"/>
  <c r="NA88" i="1"/>
  <c r="NC88" i="1"/>
  <c r="ND88" i="1"/>
  <c r="NE88" i="1" s="1"/>
  <c r="NF88" i="1" s="1"/>
  <c r="NI88" i="1"/>
  <c r="NK88" i="1"/>
  <c r="NM88" i="1"/>
  <c r="NO88" i="1"/>
  <c r="NQ88" i="1"/>
  <c r="NR88" i="1"/>
  <c r="NS88" i="1" s="1"/>
  <c r="NT88" i="1" s="1"/>
  <c r="P89" i="1"/>
  <c r="V89" i="1"/>
  <c r="AD89" i="1"/>
  <c r="AJ89" i="1"/>
  <c r="AR89" i="1"/>
  <c r="AX89" i="1"/>
  <c r="BF89" i="1"/>
  <c r="KG89" i="1"/>
  <c r="KI89" i="1"/>
  <c r="KU89" i="1"/>
  <c r="KW89" i="1"/>
  <c r="BP89" i="1"/>
  <c r="BR89" i="1"/>
  <c r="CD89" i="1"/>
  <c r="CF89" i="1"/>
  <c r="CR89" i="1"/>
  <c r="CT89" i="1"/>
  <c r="DB89" i="1"/>
  <c r="DJ89" i="1"/>
  <c r="DP89" i="1"/>
  <c r="DX89" i="1"/>
  <c r="ED89" i="1"/>
  <c r="EL89" i="1"/>
  <c r="ER89" i="1"/>
  <c r="EZ89" i="1"/>
  <c r="FF89" i="1"/>
  <c r="FN89" i="1"/>
  <c r="FT89" i="1"/>
  <c r="GB89" i="1"/>
  <c r="GH89" i="1"/>
  <c r="GP89" i="1"/>
  <c r="HA89" i="1"/>
  <c r="HC89" i="1"/>
  <c r="HO89" i="1"/>
  <c r="HQ89" i="1"/>
  <c r="IC89" i="1"/>
  <c r="IE89" i="1"/>
  <c r="IQ89" i="1"/>
  <c r="IS89" i="1"/>
  <c r="JE89" i="1"/>
  <c r="JG89" i="1"/>
  <c r="JS89" i="1"/>
  <c r="JU89" i="1"/>
  <c r="LI89" i="1"/>
  <c r="LK89" i="1"/>
  <c r="LS89" i="1"/>
  <c r="MA89" i="1"/>
  <c r="MG89" i="1"/>
  <c r="MO89" i="1"/>
  <c r="MU89" i="1"/>
  <c r="NC89" i="1"/>
  <c r="NI89" i="1"/>
  <c r="NQ89" i="1"/>
  <c r="J90" i="1"/>
  <c r="L90" i="1"/>
  <c r="N90" i="1"/>
  <c r="P90" i="1"/>
  <c r="Q90" i="1"/>
  <c r="R90" i="1" s="1"/>
  <c r="S90" i="1" s="1"/>
  <c r="V90" i="1"/>
  <c r="X90" i="1"/>
  <c r="Z90" i="1"/>
  <c r="AB90" i="1"/>
  <c r="AD90" i="1"/>
  <c r="AE90" i="1"/>
  <c r="AF90" i="1" s="1"/>
  <c r="AG90" i="1" s="1"/>
  <c r="AJ90" i="1"/>
  <c r="AL90" i="1"/>
  <c r="AN90" i="1"/>
  <c r="AP90" i="1"/>
  <c r="AR90" i="1"/>
  <c r="AS90" i="1"/>
  <c r="AT90" i="1" s="1"/>
  <c r="AU90" i="1" s="1"/>
  <c r="AX90" i="1"/>
  <c r="AZ90" i="1"/>
  <c r="BB90" i="1"/>
  <c r="BD90" i="1"/>
  <c r="BF90" i="1"/>
  <c r="BG90" i="1"/>
  <c r="BH90" i="1" s="1"/>
  <c r="BI90" i="1" s="1"/>
  <c r="KG90" i="1"/>
  <c r="KI90" i="1"/>
  <c r="KK90" i="1"/>
  <c r="KU90" i="1"/>
  <c r="KW90" i="1"/>
  <c r="BP90" i="1"/>
  <c r="BR90" i="1"/>
  <c r="CD90" i="1"/>
  <c r="CF90" i="1"/>
  <c r="CR90" i="1"/>
  <c r="CT90" i="1"/>
  <c r="DB90" i="1"/>
  <c r="DD90" i="1"/>
  <c r="DF90" i="1"/>
  <c r="DH90" i="1"/>
  <c r="DJ90" i="1"/>
  <c r="DK90" i="1"/>
  <c r="DL90" i="1" s="1"/>
  <c r="DM90" i="1" s="1"/>
  <c r="DP90" i="1"/>
  <c r="DR90" i="1"/>
  <c r="DT90" i="1"/>
  <c r="DV90" i="1"/>
  <c r="DX90" i="1"/>
  <c r="DY90" i="1"/>
  <c r="DZ90" i="1" s="1"/>
  <c r="EA90" i="1" s="1"/>
  <c r="ED90" i="1"/>
  <c r="EF90" i="1"/>
  <c r="EH90" i="1"/>
  <c r="EJ90" i="1"/>
  <c r="EL90" i="1"/>
  <c r="EM90" i="1"/>
  <c r="EN90" i="1" s="1"/>
  <c r="EO90" i="1" s="1"/>
  <c r="ER90" i="1"/>
  <c r="ET90" i="1"/>
  <c r="EV90" i="1"/>
  <c r="EX90" i="1"/>
  <c r="EZ90" i="1"/>
  <c r="FA90" i="1"/>
  <c r="FB90" i="1" s="1"/>
  <c r="FC90" i="1" s="1"/>
  <c r="FF90" i="1"/>
  <c r="FH90" i="1"/>
  <c r="FJ90" i="1"/>
  <c r="FL90" i="1"/>
  <c r="FN90" i="1"/>
  <c r="FO90" i="1"/>
  <c r="FP90" i="1" s="1"/>
  <c r="FQ90" i="1" s="1"/>
  <c r="FT90" i="1"/>
  <c r="FV90" i="1"/>
  <c r="FX90" i="1"/>
  <c r="FZ90" i="1"/>
  <c r="GB90" i="1"/>
  <c r="GC90" i="1"/>
  <c r="GD90" i="1" s="1"/>
  <c r="GE90" i="1" s="1"/>
  <c r="GH90" i="1"/>
  <c r="GJ90" i="1"/>
  <c r="GL90" i="1"/>
  <c r="GN90" i="1"/>
  <c r="GP90" i="1"/>
  <c r="GQ90" i="1"/>
  <c r="GR90" i="1" s="1"/>
  <c r="GS90" i="1" s="1"/>
  <c r="HA90" i="1"/>
  <c r="HC90" i="1"/>
  <c r="HO90" i="1"/>
  <c r="HQ90" i="1"/>
  <c r="IC90" i="1"/>
  <c r="IE90" i="1"/>
  <c r="IQ90" i="1"/>
  <c r="IS90" i="1"/>
  <c r="IU90" i="1"/>
  <c r="IU94" i="1" s="1"/>
  <c r="IU98" i="1" s="1"/>
  <c r="IU102" i="1" s="1"/>
  <c r="IU106" i="1" s="1"/>
  <c r="IU110" i="1" s="1"/>
  <c r="JE90" i="1"/>
  <c r="JG90" i="1"/>
  <c r="JS90" i="1"/>
  <c r="JU90" i="1"/>
  <c r="LE90" i="1"/>
  <c r="LI90" i="1"/>
  <c r="LK90" i="1"/>
  <c r="LS90" i="1"/>
  <c r="LU90" i="1"/>
  <c r="LW90" i="1"/>
  <c r="LY90" i="1"/>
  <c r="MA90" i="1"/>
  <c r="MB90" i="1"/>
  <c r="MC90" i="1" s="1"/>
  <c r="MD90" i="1" s="1"/>
  <c r="MG90" i="1"/>
  <c r="MI90" i="1"/>
  <c r="MK90" i="1"/>
  <c r="MM90" i="1"/>
  <c r="MO90" i="1"/>
  <c r="MP90" i="1"/>
  <c r="MQ90" i="1" s="1"/>
  <c r="MR90" i="1" s="1"/>
  <c r="MU90" i="1"/>
  <c r="MW90" i="1"/>
  <c r="MY90" i="1"/>
  <c r="NA90" i="1"/>
  <c r="NC90" i="1"/>
  <c r="ND90" i="1"/>
  <c r="NE90" i="1" s="1"/>
  <c r="NF90" i="1" s="1"/>
  <c r="NI90" i="1"/>
  <c r="NK90" i="1"/>
  <c r="NM90" i="1"/>
  <c r="NO90" i="1"/>
  <c r="NQ90" i="1"/>
  <c r="NR90" i="1"/>
  <c r="NS90" i="1" s="1"/>
  <c r="NT90" i="1" s="1"/>
  <c r="J91" i="1"/>
  <c r="L91" i="1"/>
  <c r="N91" i="1"/>
  <c r="P91" i="1"/>
  <c r="Q91" i="1"/>
  <c r="R91" i="1"/>
  <c r="S91" i="1" s="1"/>
  <c r="V91" i="1"/>
  <c r="X91" i="1"/>
  <c r="Z91" i="1"/>
  <c r="AB91" i="1"/>
  <c r="AD91" i="1"/>
  <c r="AE91" i="1"/>
  <c r="AF91" i="1"/>
  <c r="AG91" i="1" s="1"/>
  <c r="AJ91" i="1"/>
  <c r="AL91" i="1"/>
  <c r="AN91" i="1"/>
  <c r="AP91" i="1"/>
  <c r="AR91" i="1"/>
  <c r="AS91" i="1"/>
  <c r="AT91" i="1" s="1"/>
  <c r="AU91" i="1" s="1"/>
  <c r="AX91" i="1"/>
  <c r="AZ91" i="1"/>
  <c r="BB91" i="1"/>
  <c r="BD91" i="1"/>
  <c r="BF91" i="1"/>
  <c r="BG91" i="1"/>
  <c r="BH91" i="1" s="1"/>
  <c r="BI91" i="1" s="1"/>
  <c r="KC91" i="1"/>
  <c r="KI91" i="1"/>
  <c r="KM91" i="1" s="1"/>
  <c r="KQ91" i="1"/>
  <c r="KW91" i="1"/>
  <c r="BL91" i="1"/>
  <c r="BP91" i="1"/>
  <c r="BR91" i="1"/>
  <c r="BZ91" i="1"/>
  <c r="CD91" i="1"/>
  <c r="CF91" i="1"/>
  <c r="CN91" i="1"/>
  <c r="CR91" i="1"/>
  <c r="CT91" i="1"/>
  <c r="DB91" i="1"/>
  <c r="DD91" i="1"/>
  <c r="DF91" i="1"/>
  <c r="DH91" i="1"/>
  <c r="DJ91" i="1"/>
  <c r="DK91" i="1"/>
  <c r="DL91" i="1" s="1"/>
  <c r="DM91" i="1"/>
  <c r="DP91" i="1"/>
  <c r="DR91" i="1"/>
  <c r="DT91" i="1"/>
  <c r="DV91" i="1"/>
  <c r="DX91" i="1"/>
  <c r="DY91" i="1"/>
  <c r="DZ91" i="1" s="1"/>
  <c r="EA91" i="1" s="1"/>
  <c r="ED91" i="1"/>
  <c r="EF91" i="1"/>
  <c r="EH91" i="1"/>
  <c r="EJ91" i="1"/>
  <c r="EL91" i="1"/>
  <c r="EM91" i="1"/>
  <c r="EN91" i="1" s="1"/>
  <c r="EO91" i="1" s="1"/>
  <c r="ER91" i="1"/>
  <c r="ET91" i="1"/>
  <c r="EV91" i="1"/>
  <c r="EX91" i="1"/>
  <c r="EZ91" i="1"/>
  <c r="FA91" i="1"/>
  <c r="FB91" i="1" s="1"/>
  <c r="FC91" i="1" s="1"/>
  <c r="FF91" i="1"/>
  <c r="FH91" i="1"/>
  <c r="FJ91" i="1"/>
  <c r="FL91" i="1"/>
  <c r="FN91" i="1"/>
  <c r="FO91" i="1"/>
  <c r="FP91" i="1" s="1"/>
  <c r="FQ91" i="1" s="1"/>
  <c r="FT91" i="1"/>
  <c r="FV91" i="1"/>
  <c r="FX91" i="1"/>
  <c r="FZ91" i="1"/>
  <c r="GB91" i="1"/>
  <c r="GC91" i="1"/>
  <c r="GD91" i="1" s="1"/>
  <c r="GE91" i="1" s="1"/>
  <c r="GH91" i="1"/>
  <c r="GJ91" i="1"/>
  <c r="GL91" i="1"/>
  <c r="GN91" i="1"/>
  <c r="GP91" i="1"/>
  <c r="GQ91" i="1"/>
  <c r="GR91" i="1" s="1"/>
  <c r="GS91" i="1" s="1"/>
  <c r="GV91" i="1"/>
  <c r="HA91" i="1"/>
  <c r="HC91" i="1"/>
  <c r="HK91" i="1"/>
  <c r="HO91" i="1"/>
  <c r="HQ91" i="1"/>
  <c r="HY91" i="1"/>
  <c r="IC91" i="1"/>
  <c r="IE91" i="1"/>
  <c r="IM91" i="1"/>
  <c r="IQ91" i="1"/>
  <c r="IS91" i="1"/>
  <c r="JA91" i="1"/>
  <c r="JE91" i="1"/>
  <c r="JG91" i="1"/>
  <c r="JO91" i="1"/>
  <c r="JS91" i="1"/>
  <c r="JU91" i="1"/>
  <c r="LI91" i="1"/>
  <c r="LK91" i="1"/>
  <c r="LS91" i="1"/>
  <c r="LU91" i="1"/>
  <c r="LW91" i="1"/>
  <c r="LY91" i="1"/>
  <c r="MA91" i="1"/>
  <c r="MB91" i="1"/>
  <c r="MC91" i="1"/>
  <c r="MD91" i="1" s="1"/>
  <c r="MG91" i="1"/>
  <c r="MI91" i="1"/>
  <c r="MK91" i="1"/>
  <c r="MM91" i="1"/>
  <c r="MO91" i="1"/>
  <c r="MP91" i="1"/>
  <c r="MQ91" i="1" s="1"/>
  <c r="MR91" i="1" s="1"/>
  <c r="MU91" i="1"/>
  <c r="MW91" i="1"/>
  <c r="MY91" i="1"/>
  <c r="NA91" i="1"/>
  <c r="NC91" i="1"/>
  <c r="ND91" i="1"/>
  <c r="NE91" i="1" s="1"/>
  <c r="NF91" i="1" s="1"/>
  <c r="NI91" i="1"/>
  <c r="NK91" i="1"/>
  <c r="NM91" i="1"/>
  <c r="NO91" i="1"/>
  <c r="NQ91" i="1"/>
  <c r="NR91" i="1"/>
  <c r="NS91" i="1" s="1"/>
  <c r="NT91" i="1" s="1"/>
  <c r="J92" i="1"/>
  <c r="L92" i="1"/>
  <c r="N92" i="1"/>
  <c r="P92" i="1"/>
  <c r="Q92" i="1"/>
  <c r="R92" i="1" s="1"/>
  <c r="S92" i="1" s="1"/>
  <c r="V92" i="1"/>
  <c r="X92" i="1"/>
  <c r="Z92" i="1"/>
  <c r="AB92" i="1"/>
  <c r="AD92" i="1"/>
  <c r="AE92" i="1"/>
  <c r="AF92" i="1" s="1"/>
  <c r="AG92" i="1" s="1"/>
  <c r="AJ92" i="1"/>
  <c r="AL92" i="1"/>
  <c r="AN92" i="1"/>
  <c r="AP92" i="1"/>
  <c r="AR92" i="1"/>
  <c r="AS92" i="1"/>
  <c r="AT92" i="1" s="1"/>
  <c r="AU92" i="1" s="1"/>
  <c r="AX92" i="1"/>
  <c r="AZ92" i="1"/>
  <c r="BB92" i="1"/>
  <c r="BD92" i="1"/>
  <c r="BF92" i="1"/>
  <c r="BG92" i="1"/>
  <c r="BH92" i="1" s="1"/>
  <c r="BI92" i="1" s="1"/>
  <c r="KI92" i="1"/>
  <c r="KW92" i="1"/>
  <c r="LA92" i="1" s="1"/>
  <c r="BP92" i="1"/>
  <c r="BR92" i="1"/>
  <c r="BV92" i="1" s="1"/>
  <c r="BW92" i="1" s="1"/>
  <c r="CD92" i="1"/>
  <c r="CF92" i="1"/>
  <c r="CR92" i="1"/>
  <c r="CT92" i="1"/>
  <c r="DB92" i="1"/>
  <c r="DD92" i="1"/>
  <c r="DF92" i="1"/>
  <c r="DH92" i="1"/>
  <c r="DJ92" i="1"/>
  <c r="DK92" i="1"/>
  <c r="DL92" i="1" s="1"/>
  <c r="DM92" i="1" s="1"/>
  <c r="DP92" i="1"/>
  <c r="DR92" i="1"/>
  <c r="DT92" i="1"/>
  <c r="DV92" i="1"/>
  <c r="DX92" i="1"/>
  <c r="DY92" i="1"/>
  <c r="DZ92" i="1" s="1"/>
  <c r="EA92" i="1" s="1"/>
  <c r="ED92" i="1"/>
  <c r="EF92" i="1"/>
  <c r="EH92" i="1"/>
  <c r="EJ92" i="1"/>
  <c r="EL92" i="1"/>
  <c r="EM92" i="1"/>
  <c r="EN92" i="1" s="1"/>
  <c r="EO92" i="1" s="1"/>
  <c r="ER92" i="1"/>
  <c r="ET92" i="1"/>
  <c r="EV92" i="1"/>
  <c r="EX92" i="1"/>
  <c r="EZ92" i="1"/>
  <c r="FA92" i="1"/>
  <c r="FB92" i="1" s="1"/>
  <c r="FC92" i="1" s="1"/>
  <c r="FF92" i="1"/>
  <c r="FH92" i="1"/>
  <c r="FJ92" i="1"/>
  <c r="FL92" i="1"/>
  <c r="FN92" i="1"/>
  <c r="FO92" i="1"/>
  <c r="FP92" i="1" s="1"/>
  <c r="FQ92" i="1" s="1"/>
  <c r="FT92" i="1"/>
  <c r="FV92" i="1"/>
  <c r="FX92" i="1"/>
  <c r="FZ92" i="1"/>
  <c r="GB92" i="1"/>
  <c r="GC92" i="1"/>
  <c r="GD92" i="1" s="1"/>
  <c r="GE92" i="1" s="1"/>
  <c r="GH92" i="1"/>
  <c r="GJ92" i="1"/>
  <c r="GL92" i="1"/>
  <c r="GN92" i="1"/>
  <c r="GP92" i="1"/>
  <c r="GQ92" i="1"/>
  <c r="GR92" i="1" s="1"/>
  <c r="GS92" i="1" s="1"/>
  <c r="HA92" i="1"/>
  <c r="HC92" i="1"/>
  <c r="HO92" i="1"/>
  <c r="HQ92" i="1"/>
  <c r="IC92" i="1"/>
  <c r="IE92" i="1"/>
  <c r="IG92" i="1"/>
  <c r="IG96" i="1" s="1"/>
  <c r="IG100" i="1" s="1"/>
  <c r="IG104" i="1" s="1"/>
  <c r="IG108" i="1" s="1"/>
  <c r="IQ92" i="1"/>
  <c r="IS92" i="1"/>
  <c r="JE92" i="1"/>
  <c r="JG92" i="1"/>
  <c r="JS92" i="1"/>
  <c r="JU92" i="1"/>
  <c r="LI92" i="1"/>
  <c r="LK92" i="1"/>
  <c r="LS92" i="1"/>
  <c r="LU92" i="1"/>
  <c r="LW92" i="1"/>
  <c r="LY92" i="1"/>
  <c r="MA92" i="1"/>
  <c r="MB92" i="1"/>
  <c r="MC92" i="1" s="1"/>
  <c r="MD92" i="1" s="1"/>
  <c r="MG92" i="1"/>
  <c r="MI92" i="1"/>
  <c r="MK92" i="1"/>
  <c r="MM92" i="1"/>
  <c r="MO92" i="1"/>
  <c r="MP92" i="1"/>
  <c r="MQ92" i="1" s="1"/>
  <c r="MR92" i="1" s="1"/>
  <c r="MU92" i="1"/>
  <c r="MW92" i="1"/>
  <c r="MY92" i="1"/>
  <c r="NA92" i="1"/>
  <c r="NC92" i="1"/>
  <c r="ND92" i="1"/>
  <c r="NE92" i="1" s="1"/>
  <c r="NF92" i="1" s="1"/>
  <c r="NI92" i="1"/>
  <c r="NK92" i="1"/>
  <c r="NM92" i="1"/>
  <c r="NO92" i="1"/>
  <c r="NQ92" i="1"/>
  <c r="NR92" i="1"/>
  <c r="NS92" i="1"/>
  <c r="NT92" i="1" s="1"/>
  <c r="J93" i="1"/>
  <c r="L93" i="1"/>
  <c r="N93" i="1"/>
  <c r="P93" i="1"/>
  <c r="Q93" i="1"/>
  <c r="R93" i="1" s="1"/>
  <c r="S93" i="1" s="1"/>
  <c r="V93" i="1"/>
  <c r="X93" i="1"/>
  <c r="Z93" i="1"/>
  <c r="AB93" i="1"/>
  <c r="AD93" i="1"/>
  <c r="AE93" i="1"/>
  <c r="AF93" i="1" s="1"/>
  <c r="AG93" i="1" s="1"/>
  <c r="AJ93" i="1"/>
  <c r="AL93" i="1"/>
  <c r="AN93" i="1"/>
  <c r="AP93" i="1"/>
  <c r="AR93" i="1"/>
  <c r="AS93" i="1"/>
  <c r="AT93" i="1" s="1"/>
  <c r="AU93" i="1" s="1"/>
  <c r="AX93" i="1"/>
  <c r="AZ93" i="1"/>
  <c r="BB93" i="1"/>
  <c r="BD93" i="1"/>
  <c r="BF93" i="1"/>
  <c r="BG93" i="1"/>
  <c r="BH93" i="1" s="1"/>
  <c r="BI93" i="1"/>
  <c r="KI93" i="1"/>
  <c r="KW93" i="1"/>
  <c r="LA93" i="1" s="1"/>
  <c r="BP93" i="1"/>
  <c r="BR93" i="1"/>
  <c r="CD93" i="1"/>
  <c r="CF93" i="1"/>
  <c r="CR93" i="1"/>
  <c r="CT93" i="1"/>
  <c r="DB93" i="1"/>
  <c r="DD93" i="1"/>
  <c r="DF93" i="1"/>
  <c r="DH93" i="1"/>
  <c r="DJ93" i="1"/>
  <c r="DK93" i="1"/>
  <c r="DL93" i="1" s="1"/>
  <c r="DM93" i="1" s="1"/>
  <c r="DP93" i="1"/>
  <c r="DR93" i="1"/>
  <c r="DT93" i="1"/>
  <c r="DV93" i="1"/>
  <c r="DX93" i="1"/>
  <c r="DY93" i="1"/>
  <c r="DZ93" i="1" s="1"/>
  <c r="EA93" i="1" s="1"/>
  <c r="ED93" i="1"/>
  <c r="EF93" i="1"/>
  <c r="EH93" i="1"/>
  <c r="EJ93" i="1"/>
  <c r="EL93" i="1"/>
  <c r="EM93" i="1"/>
  <c r="EN93" i="1" s="1"/>
  <c r="EO93" i="1" s="1"/>
  <c r="ER93" i="1"/>
  <c r="ET93" i="1"/>
  <c r="EV93" i="1"/>
  <c r="EX93" i="1"/>
  <c r="EZ93" i="1"/>
  <c r="FA93" i="1"/>
  <c r="FB93" i="1" s="1"/>
  <c r="FC93" i="1" s="1"/>
  <c r="FF93" i="1"/>
  <c r="FH93" i="1"/>
  <c r="FJ93" i="1"/>
  <c r="FL93" i="1"/>
  <c r="FN93" i="1"/>
  <c r="FO93" i="1"/>
  <c r="FP93" i="1" s="1"/>
  <c r="FQ93" i="1" s="1"/>
  <c r="FT93" i="1"/>
  <c r="FV93" i="1"/>
  <c r="FX93" i="1"/>
  <c r="FZ93" i="1"/>
  <c r="GB93" i="1"/>
  <c r="GC93" i="1"/>
  <c r="GD93" i="1" s="1"/>
  <c r="GE93" i="1" s="1"/>
  <c r="GH93" i="1"/>
  <c r="GJ93" i="1"/>
  <c r="GL93" i="1"/>
  <c r="GN93" i="1"/>
  <c r="GP93" i="1"/>
  <c r="GQ93" i="1"/>
  <c r="GR93" i="1" s="1"/>
  <c r="GS93" i="1" s="1"/>
  <c r="HA93" i="1"/>
  <c r="HC93" i="1"/>
  <c r="HG93" i="1" s="1"/>
  <c r="HO93" i="1"/>
  <c r="HQ93" i="1"/>
  <c r="IC93" i="1"/>
  <c r="IE93" i="1"/>
  <c r="IQ93" i="1"/>
  <c r="IS93" i="1"/>
  <c r="JE93" i="1"/>
  <c r="JG93" i="1"/>
  <c r="JS93" i="1"/>
  <c r="JU93" i="1"/>
  <c r="JW93" i="1"/>
  <c r="JW97" i="1" s="1"/>
  <c r="JW101" i="1" s="1"/>
  <c r="JW105" i="1" s="1"/>
  <c r="JW109" i="1" s="1"/>
  <c r="LE93" i="1"/>
  <c r="LI93" i="1"/>
  <c r="LK93" i="1"/>
  <c r="LS93" i="1"/>
  <c r="LU93" i="1"/>
  <c r="LW93" i="1"/>
  <c r="LY93" i="1"/>
  <c r="MA93" i="1"/>
  <c r="MB93" i="1"/>
  <c r="MC93" i="1" s="1"/>
  <c r="MD93" i="1" s="1"/>
  <c r="MG93" i="1"/>
  <c r="MI93" i="1"/>
  <c r="MK93" i="1"/>
  <c r="MM93" i="1"/>
  <c r="MO93" i="1"/>
  <c r="MP93" i="1"/>
  <c r="MQ93" i="1" s="1"/>
  <c r="MR93" i="1" s="1"/>
  <c r="MU93" i="1"/>
  <c r="MW93" i="1"/>
  <c r="MY93" i="1"/>
  <c r="NA93" i="1"/>
  <c r="NC93" i="1"/>
  <c r="ND93" i="1"/>
  <c r="NE93" i="1" s="1"/>
  <c r="NF93" i="1" s="1"/>
  <c r="NI93" i="1"/>
  <c r="NK93" i="1"/>
  <c r="NM93" i="1"/>
  <c r="NO93" i="1"/>
  <c r="NQ93" i="1"/>
  <c r="NR93" i="1"/>
  <c r="NS93" i="1" s="1"/>
  <c r="NT93" i="1" s="1"/>
  <c r="J94" i="1"/>
  <c r="L94" i="1"/>
  <c r="N94" i="1"/>
  <c r="P94" i="1"/>
  <c r="Q94" i="1"/>
  <c r="R94" i="1" s="1"/>
  <c r="S94" i="1" s="1"/>
  <c r="V94" i="1"/>
  <c r="X94" i="1"/>
  <c r="Z94" i="1"/>
  <c r="AB94" i="1"/>
  <c r="AD94" i="1"/>
  <c r="AE94" i="1"/>
  <c r="AF94" i="1" s="1"/>
  <c r="AG94" i="1"/>
  <c r="AJ94" i="1"/>
  <c r="AL94" i="1"/>
  <c r="AN94" i="1"/>
  <c r="AP94" i="1"/>
  <c r="AR94" i="1"/>
  <c r="AS94" i="1"/>
  <c r="AT94" i="1" s="1"/>
  <c r="AU94" i="1" s="1"/>
  <c r="AX94" i="1"/>
  <c r="AZ94" i="1"/>
  <c r="BB94" i="1"/>
  <c r="BD94" i="1"/>
  <c r="BF94" i="1"/>
  <c r="BG94" i="1"/>
  <c r="BH94" i="1" s="1"/>
  <c r="BI94" i="1" s="1"/>
  <c r="KI94" i="1"/>
  <c r="KM94" i="1" s="1"/>
  <c r="KW94" i="1"/>
  <c r="KW140" i="1" s="1"/>
  <c r="BP94" i="1"/>
  <c r="BR94" i="1"/>
  <c r="CD94" i="1"/>
  <c r="CF94" i="1"/>
  <c r="CR94" i="1"/>
  <c r="CT94" i="1"/>
  <c r="DB94" i="1"/>
  <c r="DD94" i="1"/>
  <c r="DF94" i="1"/>
  <c r="DH94" i="1"/>
  <c r="DJ94" i="1"/>
  <c r="DK94" i="1"/>
  <c r="DL94" i="1" s="1"/>
  <c r="DM94" i="1" s="1"/>
  <c r="DP94" i="1"/>
  <c r="DR94" i="1"/>
  <c r="DT94" i="1"/>
  <c r="DV94" i="1"/>
  <c r="DX94" i="1"/>
  <c r="DY94" i="1"/>
  <c r="DZ94" i="1" s="1"/>
  <c r="EA94" i="1" s="1"/>
  <c r="ED94" i="1"/>
  <c r="EF94" i="1"/>
  <c r="EH94" i="1"/>
  <c r="EJ94" i="1"/>
  <c r="EL94" i="1"/>
  <c r="EM94" i="1"/>
  <c r="EN94" i="1" s="1"/>
  <c r="EO94" i="1" s="1"/>
  <c r="ER94" i="1"/>
  <c r="ET94" i="1"/>
  <c r="EV94" i="1"/>
  <c r="EX94" i="1"/>
  <c r="EZ94" i="1"/>
  <c r="FA94" i="1"/>
  <c r="FB94" i="1" s="1"/>
  <c r="FC94" i="1" s="1"/>
  <c r="FF94" i="1"/>
  <c r="FH94" i="1"/>
  <c r="FJ94" i="1"/>
  <c r="FL94" i="1"/>
  <c r="FN94" i="1"/>
  <c r="FO94" i="1"/>
  <c r="FP94" i="1" s="1"/>
  <c r="FQ94" i="1" s="1"/>
  <c r="FT94" i="1"/>
  <c r="FV94" i="1"/>
  <c r="FX94" i="1"/>
  <c r="FZ94" i="1"/>
  <c r="GB94" i="1"/>
  <c r="GC94" i="1"/>
  <c r="GD94" i="1" s="1"/>
  <c r="GE94" i="1" s="1"/>
  <c r="GH94" i="1"/>
  <c r="GJ94" i="1"/>
  <c r="GL94" i="1"/>
  <c r="GN94" i="1"/>
  <c r="GP94" i="1"/>
  <c r="GQ94" i="1"/>
  <c r="GR94" i="1" s="1"/>
  <c r="GS94" i="1" s="1"/>
  <c r="HA94" i="1"/>
  <c r="HC94" i="1"/>
  <c r="HO94" i="1"/>
  <c r="HQ94" i="1"/>
  <c r="IC94" i="1"/>
  <c r="IE94" i="1"/>
  <c r="IQ94" i="1"/>
  <c r="IS94" i="1"/>
  <c r="JE94" i="1"/>
  <c r="JG94" i="1"/>
  <c r="JS94" i="1"/>
  <c r="JU94" i="1"/>
  <c r="JU140" i="1" s="1"/>
  <c r="JT140" i="1" s="1"/>
  <c r="LI94" i="1"/>
  <c r="LK94" i="1"/>
  <c r="LS94" i="1"/>
  <c r="LU94" i="1"/>
  <c r="LW94" i="1"/>
  <c r="LY94" i="1"/>
  <c r="MA94" i="1"/>
  <c r="MB94" i="1"/>
  <c r="MC94" i="1" s="1"/>
  <c r="MD94" i="1" s="1"/>
  <c r="MG94" i="1"/>
  <c r="MI94" i="1"/>
  <c r="MK94" i="1"/>
  <c r="MM94" i="1"/>
  <c r="MO94" i="1"/>
  <c r="MP94" i="1"/>
  <c r="MQ94" i="1" s="1"/>
  <c r="MR94" i="1" s="1"/>
  <c r="MU94" i="1"/>
  <c r="MW94" i="1"/>
  <c r="MY94" i="1"/>
  <c r="NA94" i="1"/>
  <c r="NC94" i="1"/>
  <c r="ND94" i="1"/>
  <c r="NE94" i="1" s="1"/>
  <c r="NF94" i="1" s="1"/>
  <c r="NI94" i="1"/>
  <c r="NK94" i="1"/>
  <c r="NM94" i="1"/>
  <c r="NO94" i="1"/>
  <c r="NQ94" i="1"/>
  <c r="NR94" i="1"/>
  <c r="NS94" i="1" s="1"/>
  <c r="NT94" i="1" s="1"/>
  <c r="J95" i="1"/>
  <c r="L95" i="1"/>
  <c r="N95" i="1"/>
  <c r="P95" i="1"/>
  <c r="Q95" i="1"/>
  <c r="R95" i="1" s="1"/>
  <c r="S95" i="1" s="1"/>
  <c r="V95" i="1"/>
  <c r="X95" i="1"/>
  <c r="Z95" i="1"/>
  <c r="AB95" i="1"/>
  <c r="AD95" i="1"/>
  <c r="AE95" i="1"/>
  <c r="AF95" i="1" s="1"/>
  <c r="AG95" i="1" s="1"/>
  <c r="AJ95" i="1"/>
  <c r="AL95" i="1"/>
  <c r="AN95" i="1"/>
  <c r="AP95" i="1"/>
  <c r="AR95" i="1"/>
  <c r="AS95" i="1"/>
  <c r="AT95" i="1" s="1"/>
  <c r="AU95" i="1" s="1"/>
  <c r="AX95" i="1"/>
  <c r="AZ95" i="1"/>
  <c r="BB95" i="1"/>
  <c r="BD95" i="1"/>
  <c r="BF95" i="1"/>
  <c r="BG95" i="1"/>
  <c r="BH95" i="1" s="1"/>
  <c r="BI95" i="1" s="1"/>
  <c r="KC95" i="1"/>
  <c r="KG95" i="1"/>
  <c r="KI95" i="1"/>
  <c r="KK95" i="1"/>
  <c r="KK99" i="1" s="1"/>
  <c r="KK103" i="1" s="1"/>
  <c r="KL95" i="1"/>
  <c r="KQ95" i="1"/>
  <c r="KU95" i="1"/>
  <c r="KW95" i="1"/>
  <c r="BL95" i="1"/>
  <c r="BP95" i="1"/>
  <c r="BR95" i="1"/>
  <c r="BZ95" i="1"/>
  <c r="CD95" i="1"/>
  <c r="CF95" i="1"/>
  <c r="CN95" i="1"/>
  <c r="CR95" i="1"/>
  <c r="CT95" i="1"/>
  <c r="DB95" i="1"/>
  <c r="DD95" i="1"/>
  <c r="DF95" i="1"/>
  <c r="DH95" i="1"/>
  <c r="DJ95" i="1"/>
  <c r="DK95" i="1"/>
  <c r="DL95" i="1" s="1"/>
  <c r="DM95" i="1" s="1"/>
  <c r="DP95" i="1"/>
  <c r="DR95" i="1"/>
  <c r="DT95" i="1"/>
  <c r="DV95" i="1"/>
  <c r="DX95" i="1"/>
  <c r="DY95" i="1"/>
  <c r="DZ95" i="1" s="1"/>
  <c r="EA95" i="1" s="1"/>
  <c r="ED95" i="1"/>
  <c r="EF95" i="1"/>
  <c r="EH95" i="1"/>
  <c r="EJ95" i="1"/>
  <c r="EL95" i="1"/>
  <c r="EM95" i="1"/>
  <c r="EN95" i="1" s="1"/>
  <c r="EO95" i="1" s="1"/>
  <c r="ER95" i="1"/>
  <c r="ET95" i="1"/>
  <c r="EV95" i="1"/>
  <c r="EX95" i="1"/>
  <c r="EZ95" i="1"/>
  <c r="FA95" i="1"/>
  <c r="FB95" i="1" s="1"/>
  <c r="FC95" i="1" s="1"/>
  <c r="FF95" i="1"/>
  <c r="FH95" i="1"/>
  <c r="FJ95" i="1"/>
  <c r="FL95" i="1"/>
  <c r="FN95" i="1"/>
  <c r="FO95" i="1"/>
  <c r="FP95" i="1" s="1"/>
  <c r="FQ95" i="1" s="1"/>
  <c r="FT95" i="1"/>
  <c r="FV95" i="1"/>
  <c r="FX95" i="1"/>
  <c r="FZ95" i="1"/>
  <c r="GB95" i="1"/>
  <c r="GC95" i="1"/>
  <c r="GD95" i="1" s="1"/>
  <c r="GE95" i="1" s="1"/>
  <c r="GH95" i="1"/>
  <c r="GJ95" i="1"/>
  <c r="GL95" i="1"/>
  <c r="GN95" i="1"/>
  <c r="GP95" i="1"/>
  <c r="GQ95" i="1"/>
  <c r="GR95" i="1" s="1"/>
  <c r="GS95" i="1" s="1"/>
  <c r="GV95" i="1"/>
  <c r="HA95" i="1"/>
  <c r="HC95" i="1"/>
  <c r="HK95" i="1"/>
  <c r="HO95" i="1"/>
  <c r="HQ95" i="1"/>
  <c r="HY95" i="1"/>
  <c r="IC95" i="1"/>
  <c r="IE95" i="1"/>
  <c r="IM95" i="1"/>
  <c r="IQ95" i="1"/>
  <c r="IS95" i="1"/>
  <c r="JA95" i="1"/>
  <c r="JE95" i="1"/>
  <c r="JG95" i="1"/>
  <c r="JO95" i="1"/>
  <c r="JS95" i="1"/>
  <c r="JU95" i="1"/>
  <c r="LI95" i="1"/>
  <c r="LK95" i="1"/>
  <c r="LS95" i="1"/>
  <c r="LU95" i="1"/>
  <c r="LW95" i="1"/>
  <c r="LY95" i="1"/>
  <c r="MA95" i="1"/>
  <c r="MB95" i="1"/>
  <c r="MC95" i="1" s="1"/>
  <c r="MD95" i="1" s="1"/>
  <c r="MG95" i="1"/>
  <c r="MI95" i="1"/>
  <c r="MK95" i="1"/>
  <c r="MM95" i="1"/>
  <c r="MO95" i="1"/>
  <c r="MP95" i="1"/>
  <c r="MQ95" i="1" s="1"/>
  <c r="MR95" i="1" s="1"/>
  <c r="MU95" i="1"/>
  <c r="MW95" i="1"/>
  <c r="MY95" i="1"/>
  <c r="NA95" i="1"/>
  <c r="NC95" i="1"/>
  <c r="ND95" i="1"/>
  <c r="NE95" i="1" s="1"/>
  <c r="NF95" i="1" s="1"/>
  <c r="NI95" i="1"/>
  <c r="NK95" i="1"/>
  <c r="NM95" i="1"/>
  <c r="NO95" i="1"/>
  <c r="NQ95" i="1"/>
  <c r="NR95" i="1"/>
  <c r="NS95" i="1" s="1"/>
  <c r="NT95" i="1" s="1"/>
  <c r="J96" i="1"/>
  <c r="L96" i="1"/>
  <c r="N96" i="1"/>
  <c r="P96" i="1"/>
  <c r="Q96" i="1"/>
  <c r="R96" i="1" s="1"/>
  <c r="S96" i="1" s="1"/>
  <c r="X96" i="1"/>
  <c r="Z96" i="1"/>
  <c r="AB96" i="1"/>
  <c r="AD96" i="1"/>
  <c r="AF96" i="1"/>
  <c r="AG96" i="1" s="1"/>
  <c r="AL96" i="1"/>
  <c r="AN96" i="1"/>
  <c r="AP96" i="1"/>
  <c r="AR96" i="1"/>
  <c r="AT96" i="1"/>
  <c r="AU96" i="1" s="1"/>
  <c r="AZ96" i="1"/>
  <c r="BB96" i="1"/>
  <c r="BD96" i="1"/>
  <c r="BF96" i="1"/>
  <c r="BH96" i="1"/>
  <c r="BI96" i="1" s="1"/>
  <c r="KG96" i="1"/>
  <c r="KI96" i="1"/>
  <c r="KU96" i="1"/>
  <c r="KW96" i="1"/>
  <c r="KY96" i="1"/>
  <c r="BP96" i="1"/>
  <c r="BR96" i="1"/>
  <c r="BT96" i="1"/>
  <c r="BT100" i="1" s="1"/>
  <c r="BT104" i="1" s="1"/>
  <c r="BT108" i="1" s="1"/>
  <c r="BU96" i="1"/>
  <c r="CD96" i="1"/>
  <c r="CF96" i="1"/>
  <c r="CR96" i="1"/>
  <c r="CT96" i="1"/>
  <c r="DD96" i="1"/>
  <c r="DF96" i="1"/>
  <c r="DH96" i="1"/>
  <c r="DJ96" i="1"/>
  <c r="DK96" i="1"/>
  <c r="DL96" i="1" s="1"/>
  <c r="DM96" i="1" s="1"/>
  <c r="DR96" i="1"/>
  <c r="DT96" i="1"/>
  <c r="DV96" i="1"/>
  <c r="DX96" i="1"/>
  <c r="DY96" i="1"/>
  <c r="DZ96" i="1" s="1"/>
  <c r="EA96" i="1" s="1"/>
  <c r="EF96" i="1"/>
  <c r="EH96" i="1"/>
  <c r="EJ96" i="1"/>
  <c r="EL96" i="1"/>
  <c r="EM96" i="1"/>
  <c r="EN96" i="1" s="1"/>
  <c r="EO96" i="1" s="1"/>
  <c r="ET96" i="1"/>
  <c r="EV96" i="1"/>
  <c r="EX96" i="1"/>
  <c r="EZ96" i="1"/>
  <c r="FA96" i="1"/>
  <c r="FB96" i="1" s="1"/>
  <c r="FC96" i="1" s="1"/>
  <c r="FH96" i="1"/>
  <c r="FJ96" i="1"/>
  <c r="FL96" i="1"/>
  <c r="FN96" i="1"/>
  <c r="FO96" i="1"/>
  <c r="FP96" i="1" s="1"/>
  <c r="FQ96" i="1" s="1"/>
  <c r="FV96" i="1"/>
  <c r="FX96" i="1"/>
  <c r="FZ96" i="1"/>
  <c r="GB96" i="1"/>
  <c r="GC96" i="1"/>
  <c r="GD96" i="1" s="1"/>
  <c r="GE96" i="1" s="1"/>
  <c r="GJ96" i="1"/>
  <c r="GL96" i="1"/>
  <c r="GN96" i="1"/>
  <c r="GP96" i="1"/>
  <c r="GQ96" i="1"/>
  <c r="GR96" i="1" s="1"/>
  <c r="GS96" i="1" s="1"/>
  <c r="HA96" i="1"/>
  <c r="HC96" i="1"/>
  <c r="HE96" i="1"/>
  <c r="HE100" i="1" s="1"/>
  <c r="HE104" i="1" s="1"/>
  <c r="HE108" i="1" s="1"/>
  <c r="HF96" i="1"/>
  <c r="HO96" i="1"/>
  <c r="HQ96" i="1"/>
  <c r="IC96" i="1"/>
  <c r="IE96" i="1"/>
  <c r="IQ96" i="1"/>
  <c r="IS96" i="1"/>
  <c r="IW96" i="1" s="1"/>
  <c r="IU96" i="1"/>
  <c r="IU100" i="1" s="1"/>
  <c r="IU104" i="1" s="1"/>
  <c r="IU108" i="1" s="1"/>
  <c r="JE96" i="1"/>
  <c r="JG96" i="1"/>
  <c r="JS96" i="1"/>
  <c r="JU96" i="1"/>
  <c r="LE96" i="1"/>
  <c r="LI96" i="1"/>
  <c r="LK96" i="1"/>
  <c r="LU96" i="1"/>
  <c r="LW96" i="1"/>
  <c r="LY96" i="1"/>
  <c r="MA96" i="1"/>
  <c r="MB96" i="1"/>
  <c r="MC96" i="1" s="1"/>
  <c r="MD96" i="1" s="1"/>
  <c r="MI96" i="1"/>
  <c r="MK96" i="1"/>
  <c r="MM96" i="1"/>
  <c r="MO96" i="1"/>
  <c r="MP96" i="1"/>
  <c r="MQ96" i="1" s="1"/>
  <c r="MR96" i="1" s="1"/>
  <c r="MW96" i="1"/>
  <c r="MY96" i="1"/>
  <c r="NA96" i="1"/>
  <c r="NC96" i="1"/>
  <c r="ND96" i="1"/>
  <c r="NE96" i="1" s="1"/>
  <c r="NF96" i="1" s="1"/>
  <c r="NK96" i="1"/>
  <c r="NM96" i="1"/>
  <c r="NO96" i="1"/>
  <c r="NQ96" i="1"/>
  <c r="NR96" i="1"/>
  <c r="NS96" i="1" s="1"/>
  <c r="NT96" i="1"/>
  <c r="J97" i="1"/>
  <c r="L97" i="1"/>
  <c r="N97" i="1"/>
  <c r="P97" i="1"/>
  <c r="Q97" i="1"/>
  <c r="R97" i="1" s="1"/>
  <c r="S97" i="1" s="1"/>
  <c r="X97" i="1"/>
  <c r="Z97" i="1"/>
  <c r="AB97" i="1"/>
  <c r="AD97" i="1"/>
  <c r="AF97" i="1"/>
  <c r="AG97" i="1" s="1"/>
  <c r="AL97" i="1"/>
  <c r="AN97" i="1"/>
  <c r="AP97" i="1"/>
  <c r="AR97" i="1"/>
  <c r="AT97" i="1"/>
  <c r="AU97" i="1" s="1"/>
  <c r="AZ97" i="1"/>
  <c r="BB97" i="1"/>
  <c r="BD97" i="1"/>
  <c r="BF97" i="1"/>
  <c r="BH97" i="1"/>
  <c r="BI97" i="1" s="1"/>
  <c r="KG97" i="1"/>
  <c r="KI97" i="1"/>
  <c r="KM97" i="1" s="1"/>
  <c r="KK97" i="1"/>
  <c r="KK101" i="1" s="1"/>
  <c r="KK105" i="1" s="1"/>
  <c r="KU97" i="1"/>
  <c r="KW97" i="1"/>
  <c r="BP97" i="1"/>
  <c r="BR97" i="1"/>
  <c r="CD97" i="1"/>
  <c r="CF97" i="1"/>
  <c r="CR97" i="1"/>
  <c r="CT97" i="1"/>
  <c r="DD97" i="1"/>
  <c r="DF97" i="1"/>
  <c r="DH97" i="1"/>
  <c r="DJ97" i="1"/>
  <c r="DK97" i="1"/>
  <c r="DL97" i="1" s="1"/>
  <c r="DM97" i="1" s="1"/>
  <c r="DR97" i="1"/>
  <c r="DT97" i="1"/>
  <c r="DV97" i="1"/>
  <c r="DX97" i="1"/>
  <c r="DY97" i="1"/>
  <c r="DZ97" i="1" s="1"/>
  <c r="EA97" i="1" s="1"/>
  <c r="EF97" i="1"/>
  <c r="EH97" i="1"/>
  <c r="EJ97" i="1"/>
  <c r="EL97" i="1"/>
  <c r="EM97" i="1"/>
  <c r="EN97" i="1" s="1"/>
  <c r="EO97" i="1" s="1"/>
  <c r="ET97" i="1"/>
  <c r="EV97" i="1"/>
  <c r="EX97" i="1"/>
  <c r="EZ97" i="1"/>
  <c r="FA97" i="1"/>
  <c r="FB97" i="1" s="1"/>
  <c r="FC97" i="1" s="1"/>
  <c r="FH97" i="1"/>
  <c r="FJ97" i="1"/>
  <c r="FL97" i="1"/>
  <c r="FN97" i="1"/>
  <c r="FO97" i="1"/>
  <c r="FP97" i="1" s="1"/>
  <c r="FQ97" i="1" s="1"/>
  <c r="FV97" i="1"/>
  <c r="FX97" i="1"/>
  <c r="FZ97" i="1"/>
  <c r="GB97" i="1"/>
  <c r="GC97" i="1"/>
  <c r="GD97" i="1" s="1"/>
  <c r="GE97" i="1" s="1"/>
  <c r="GJ97" i="1"/>
  <c r="GL97" i="1"/>
  <c r="GN97" i="1"/>
  <c r="GP97" i="1"/>
  <c r="GQ97" i="1"/>
  <c r="GR97" i="1" s="1"/>
  <c r="GS97" i="1" s="1"/>
  <c r="HA97" i="1"/>
  <c r="HC97" i="1"/>
  <c r="HE97" i="1"/>
  <c r="HE101" i="1" s="1"/>
  <c r="HE105" i="1" s="1"/>
  <c r="HE109" i="1" s="1"/>
  <c r="HO97" i="1"/>
  <c r="HQ97" i="1"/>
  <c r="IC97" i="1"/>
  <c r="IE97" i="1"/>
  <c r="IQ97" i="1"/>
  <c r="IS97" i="1"/>
  <c r="JE97" i="1"/>
  <c r="JG97" i="1"/>
  <c r="JS97" i="1"/>
  <c r="JU97" i="1"/>
  <c r="LI97" i="1"/>
  <c r="LK97" i="1"/>
  <c r="LU97" i="1"/>
  <c r="LW97" i="1"/>
  <c r="LY97" i="1"/>
  <c r="MA97" i="1"/>
  <c r="MB97" i="1"/>
  <c r="MC97" i="1" s="1"/>
  <c r="MD97" i="1" s="1"/>
  <c r="MI97" i="1"/>
  <c r="MK97" i="1"/>
  <c r="MM97" i="1"/>
  <c r="MO97" i="1"/>
  <c r="MP97" i="1"/>
  <c r="MQ97" i="1" s="1"/>
  <c r="MR97" i="1" s="1"/>
  <c r="MW97" i="1"/>
  <c r="MY97" i="1"/>
  <c r="NA97" i="1"/>
  <c r="NC97" i="1"/>
  <c r="ND97" i="1"/>
  <c r="NE97" i="1" s="1"/>
  <c r="NF97" i="1" s="1"/>
  <c r="NK97" i="1"/>
  <c r="NM97" i="1"/>
  <c r="NO97" i="1"/>
  <c r="NQ97" i="1"/>
  <c r="NR97" i="1"/>
  <c r="NS97" i="1" s="1"/>
  <c r="NT97" i="1" s="1"/>
  <c r="J98" i="1"/>
  <c r="N98" i="1"/>
  <c r="P98" i="1"/>
  <c r="Q98" i="1"/>
  <c r="R98" i="1"/>
  <c r="S98" i="1" s="1"/>
  <c r="X98" i="1"/>
  <c r="AB98" i="1"/>
  <c r="AD98" i="1"/>
  <c r="AF98" i="1"/>
  <c r="AG98" i="1" s="1"/>
  <c r="AL98" i="1"/>
  <c r="AN98" i="1"/>
  <c r="AP98" i="1"/>
  <c r="AR98" i="1"/>
  <c r="AT98" i="1"/>
  <c r="AU98" i="1" s="1"/>
  <c r="AZ98" i="1"/>
  <c r="BB98" i="1"/>
  <c r="BD98" i="1"/>
  <c r="BF98" i="1"/>
  <c r="BH98" i="1"/>
  <c r="BI98" i="1" s="1"/>
  <c r="KG98" i="1"/>
  <c r="KI98" i="1"/>
  <c r="KK98" i="1"/>
  <c r="KK102" i="1" s="1"/>
  <c r="KK106" i="1" s="1"/>
  <c r="KL98" i="1"/>
  <c r="KU98" i="1"/>
  <c r="KW98" i="1"/>
  <c r="BP98" i="1"/>
  <c r="BR98" i="1"/>
  <c r="CD98" i="1"/>
  <c r="CF98" i="1"/>
  <c r="CH98" i="1"/>
  <c r="CH102" i="1" s="1"/>
  <c r="CH106" i="1" s="1"/>
  <c r="CH110" i="1" s="1"/>
  <c r="CR98" i="1"/>
  <c r="CT98" i="1"/>
  <c r="DD98" i="1"/>
  <c r="DH98" i="1"/>
  <c r="DJ98" i="1"/>
  <c r="DK98" i="1"/>
  <c r="DL98" i="1" s="1"/>
  <c r="DM98" i="1" s="1"/>
  <c r="DR98" i="1"/>
  <c r="DV98" i="1"/>
  <c r="DX98" i="1"/>
  <c r="DY98" i="1"/>
  <c r="DZ98" i="1" s="1"/>
  <c r="EA98" i="1" s="1"/>
  <c r="EF98" i="1"/>
  <c r="EJ98" i="1"/>
  <c r="EL98" i="1"/>
  <c r="EM98" i="1"/>
  <c r="EN98" i="1" s="1"/>
  <c r="EO98" i="1" s="1"/>
  <c r="ET98" i="1"/>
  <c r="EX98" i="1"/>
  <c r="EZ98" i="1"/>
  <c r="FA98" i="1"/>
  <c r="FB98" i="1" s="1"/>
  <c r="FC98" i="1" s="1"/>
  <c r="FH98" i="1"/>
  <c r="FL98" i="1"/>
  <c r="FN98" i="1"/>
  <c r="FO98" i="1"/>
  <c r="FP98" i="1" s="1"/>
  <c r="FQ98" i="1" s="1"/>
  <c r="FV98" i="1"/>
  <c r="FZ98" i="1"/>
  <c r="GB98" i="1"/>
  <c r="GC98" i="1"/>
  <c r="GD98" i="1" s="1"/>
  <c r="GE98" i="1" s="1"/>
  <c r="GJ98" i="1"/>
  <c r="GN98" i="1"/>
  <c r="GP98" i="1"/>
  <c r="GQ98" i="1"/>
  <c r="GR98" i="1" s="1"/>
  <c r="GS98" i="1" s="1"/>
  <c r="HA98" i="1"/>
  <c r="HC98" i="1"/>
  <c r="HO98" i="1"/>
  <c r="HQ98" i="1"/>
  <c r="IC98" i="1"/>
  <c r="IE98" i="1"/>
  <c r="IQ98" i="1"/>
  <c r="IS98" i="1"/>
  <c r="JE98" i="1"/>
  <c r="JG98" i="1"/>
  <c r="JS98" i="1"/>
  <c r="JU98" i="1"/>
  <c r="LI98" i="1"/>
  <c r="LK98" i="1"/>
  <c r="LU98" i="1"/>
  <c r="LY98" i="1"/>
  <c r="MA98" i="1"/>
  <c r="MB98" i="1"/>
  <c r="MC98" i="1" s="1"/>
  <c r="MD98" i="1"/>
  <c r="MI98" i="1"/>
  <c r="MM98" i="1"/>
  <c r="MO98" i="1"/>
  <c r="MP98" i="1"/>
  <c r="MQ98" i="1" s="1"/>
  <c r="MR98" i="1" s="1"/>
  <c r="MW98" i="1"/>
  <c r="NA98" i="1"/>
  <c r="NC98" i="1"/>
  <c r="ND98" i="1"/>
  <c r="NE98" i="1" s="1"/>
  <c r="NF98" i="1" s="1"/>
  <c r="NK98" i="1"/>
  <c r="NO98" i="1"/>
  <c r="NQ98" i="1"/>
  <c r="NR98" i="1"/>
  <c r="NS98" i="1"/>
  <c r="NT98" i="1" s="1"/>
  <c r="J99" i="1"/>
  <c r="N99" i="1"/>
  <c r="P99" i="1"/>
  <c r="Q99" i="1"/>
  <c r="R99" i="1" s="1"/>
  <c r="S99" i="1" s="1"/>
  <c r="X99" i="1"/>
  <c r="AB99" i="1"/>
  <c r="AD99" i="1"/>
  <c r="AF99" i="1"/>
  <c r="AG99" i="1" s="1"/>
  <c r="AL99" i="1"/>
  <c r="AN99" i="1"/>
  <c r="AP99" i="1"/>
  <c r="AR99" i="1"/>
  <c r="AT99" i="1"/>
  <c r="AU99" i="1" s="1"/>
  <c r="AZ99" i="1"/>
  <c r="BB99" i="1"/>
  <c r="BD99" i="1"/>
  <c r="BF99" i="1"/>
  <c r="BH99" i="1"/>
  <c r="BI99" i="1" s="1"/>
  <c r="KC99" i="1"/>
  <c r="KG99" i="1"/>
  <c r="KI99" i="1"/>
  <c r="KQ99" i="1"/>
  <c r="KU99" i="1"/>
  <c r="KW99" i="1"/>
  <c r="BL99" i="1"/>
  <c r="BP99" i="1"/>
  <c r="BR99" i="1"/>
  <c r="BZ99" i="1"/>
  <c r="CD99" i="1"/>
  <c r="CF99" i="1"/>
  <c r="CN99" i="1"/>
  <c r="CR99" i="1"/>
  <c r="CT99" i="1"/>
  <c r="DD99" i="1"/>
  <c r="DF99" i="1"/>
  <c r="DH99" i="1"/>
  <c r="DJ99" i="1"/>
  <c r="DL99" i="1"/>
  <c r="DM99" i="1"/>
  <c r="DR99" i="1"/>
  <c r="DT99" i="1"/>
  <c r="DV99" i="1"/>
  <c r="DX99" i="1"/>
  <c r="DZ99" i="1"/>
  <c r="EA99" i="1" s="1"/>
  <c r="EF99" i="1"/>
  <c r="EH99" i="1"/>
  <c r="EJ99" i="1"/>
  <c r="EL99" i="1"/>
  <c r="EN99" i="1"/>
  <c r="EO99" i="1" s="1"/>
  <c r="ET99" i="1"/>
  <c r="EV99" i="1"/>
  <c r="EX99" i="1"/>
  <c r="EZ99" i="1"/>
  <c r="FB99" i="1"/>
  <c r="FC99" i="1" s="1"/>
  <c r="FH99" i="1"/>
  <c r="FJ99" i="1"/>
  <c r="FL99" i="1"/>
  <c r="FN99" i="1"/>
  <c r="FP99" i="1"/>
  <c r="FQ99" i="1" s="1"/>
  <c r="FV99" i="1"/>
  <c r="FX99" i="1"/>
  <c r="FZ99" i="1"/>
  <c r="GB99" i="1"/>
  <c r="GD99" i="1"/>
  <c r="GE99" i="1" s="1"/>
  <c r="GJ99" i="1"/>
  <c r="GL99" i="1"/>
  <c r="GN99" i="1"/>
  <c r="GP99" i="1"/>
  <c r="GR99" i="1"/>
  <c r="GS99" i="1"/>
  <c r="GV99" i="1"/>
  <c r="HA99" i="1"/>
  <c r="HC99" i="1"/>
  <c r="HK99" i="1"/>
  <c r="HO99" i="1"/>
  <c r="HQ99" i="1"/>
  <c r="HY99" i="1"/>
  <c r="IC99" i="1"/>
  <c r="IE99" i="1"/>
  <c r="IM99" i="1"/>
  <c r="IQ99" i="1"/>
  <c r="IS99" i="1"/>
  <c r="IW99" i="1" s="1"/>
  <c r="JA99" i="1"/>
  <c r="JE99" i="1"/>
  <c r="JG99" i="1"/>
  <c r="JO99" i="1"/>
  <c r="JS99" i="1"/>
  <c r="JU99" i="1"/>
  <c r="LE99" i="1"/>
  <c r="LI99" i="1"/>
  <c r="LK99" i="1"/>
  <c r="LU99" i="1"/>
  <c r="LW99" i="1"/>
  <c r="LY99" i="1"/>
  <c r="MA99" i="1"/>
  <c r="MC99" i="1"/>
  <c r="MD99" i="1" s="1"/>
  <c r="MI99" i="1"/>
  <c r="MK99" i="1"/>
  <c r="MM99" i="1"/>
  <c r="MO99" i="1"/>
  <c r="MQ99" i="1"/>
  <c r="MR99" i="1" s="1"/>
  <c r="MW99" i="1"/>
  <c r="MY99" i="1"/>
  <c r="NA99" i="1"/>
  <c r="NC99" i="1"/>
  <c r="NE99" i="1"/>
  <c r="NF99" i="1" s="1"/>
  <c r="NK99" i="1"/>
  <c r="NM99" i="1"/>
  <c r="NO99" i="1"/>
  <c r="NQ99" i="1"/>
  <c r="NS99" i="1"/>
  <c r="NT99" i="1" s="1"/>
  <c r="J100" i="1"/>
  <c r="N100" i="1"/>
  <c r="P100" i="1"/>
  <c r="Q100" i="1"/>
  <c r="R100" i="1" s="1"/>
  <c r="S100" i="1" s="1"/>
  <c r="X100" i="1"/>
  <c r="AB100" i="1"/>
  <c r="AD100" i="1"/>
  <c r="AF100" i="1"/>
  <c r="AG100" i="1" s="1"/>
  <c r="AL100" i="1"/>
  <c r="AN100" i="1"/>
  <c r="AP100" i="1"/>
  <c r="AR100" i="1"/>
  <c r="AT100" i="1"/>
  <c r="AU100" i="1"/>
  <c r="AZ100" i="1"/>
  <c r="BB100" i="1"/>
  <c r="BD100" i="1"/>
  <c r="BF100" i="1"/>
  <c r="BH100" i="1"/>
  <c r="BI100" i="1" s="1"/>
  <c r="KG100" i="1"/>
  <c r="KI100" i="1"/>
  <c r="KU100" i="1"/>
  <c r="KW100" i="1"/>
  <c r="BP100" i="1"/>
  <c r="BR100" i="1"/>
  <c r="CD100" i="1"/>
  <c r="CF100" i="1"/>
  <c r="CR100" i="1"/>
  <c r="CT100" i="1"/>
  <c r="DD100" i="1"/>
  <c r="DF100" i="1"/>
  <c r="DH100" i="1"/>
  <c r="DJ100" i="1"/>
  <c r="DL100" i="1"/>
  <c r="DM100" i="1" s="1"/>
  <c r="DR100" i="1"/>
  <c r="DT100" i="1"/>
  <c r="DV100" i="1"/>
  <c r="DX100" i="1"/>
  <c r="DZ100" i="1"/>
  <c r="EA100" i="1" s="1"/>
  <c r="EF100" i="1"/>
  <c r="EH100" i="1"/>
  <c r="EJ100" i="1"/>
  <c r="EL100" i="1"/>
  <c r="EN100" i="1"/>
  <c r="EO100" i="1" s="1"/>
  <c r="ET100" i="1"/>
  <c r="EV100" i="1"/>
  <c r="EX100" i="1"/>
  <c r="EZ100" i="1"/>
  <c r="FB100" i="1"/>
  <c r="FC100" i="1" s="1"/>
  <c r="FH100" i="1"/>
  <c r="FJ100" i="1"/>
  <c r="FL100" i="1"/>
  <c r="FN100" i="1"/>
  <c r="FP100" i="1"/>
  <c r="FQ100" i="1" s="1"/>
  <c r="FV100" i="1"/>
  <c r="FX100" i="1"/>
  <c r="FZ100" i="1"/>
  <c r="GB100" i="1"/>
  <c r="GD100" i="1"/>
  <c r="GE100" i="1" s="1"/>
  <c r="GJ100" i="1"/>
  <c r="GL100" i="1"/>
  <c r="GN100" i="1"/>
  <c r="GP100" i="1"/>
  <c r="GR100" i="1"/>
  <c r="GS100" i="1" s="1"/>
  <c r="HA100" i="1"/>
  <c r="HC100" i="1"/>
  <c r="HO100" i="1"/>
  <c r="HQ100" i="1"/>
  <c r="IC100" i="1"/>
  <c r="IE100" i="1"/>
  <c r="IQ100" i="1"/>
  <c r="IS100" i="1"/>
  <c r="JE100" i="1"/>
  <c r="JG100" i="1"/>
  <c r="JS100" i="1"/>
  <c r="JU100" i="1"/>
  <c r="LI100" i="1"/>
  <c r="LK100" i="1"/>
  <c r="LU100" i="1"/>
  <c r="LW100" i="1"/>
  <c r="LY100" i="1"/>
  <c r="MA100" i="1"/>
  <c r="MC100" i="1"/>
  <c r="MD100" i="1" s="1"/>
  <c r="MI100" i="1"/>
  <c r="MK100" i="1"/>
  <c r="MM100" i="1"/>
  <c r="MO100" i="1"/>
  <c r="MQ100" i="1"/>
  <c r="MR100" i="1" s="1"/>
  <c r="MW100" i="1"/>
  <c r="MY100" i="1"/>
  <c r="NA100" i="1"/>
  <c r="NC100" i="1"/>
  <c r="NE100" i="1"/>
  <c r="NF100" i="1" s="1"/>
  <c r="NK100" i="1"/>
  <c r="NM100" i="1"/>
  <c r="NO100" i="1"/>
  <c r="NQ100" i="1"/>
  <c r="NS100" i="1"/>
  <c r="NT100" i="1" s="1"/>
  <c r="J101" i="1"/>
  <c r="N101" i="1"/>
  <c r="P101" i="1"/>
  <c r="R101" i="1"/>
  <c r="S101" i="1"/>
  <c r="X101" i="1"/>
  <c r="AB101" i="1"/>
  <c r="AD101" i="1"/>
  <c r="AF101" i="1"/>
  <c r="AG101" i="1" s="1"/>
  <c r="AL101" i="1"/>
  <c r="AN101" i="1"/>
  <c r="AP101" i="1"/>
  <c r="AR101" i="1"/>
  <c r="AT101" i="1"/>
  <c r="AU101" i="1" s="1"/>
  <c r="AZ101" i="1"/>
  <c r="BB101" i="1"/>
  <c r="BD101" i="1"/>
  <c r="BF101" i="1"/>
  <c r="BH101" i="1"/>
  <c r="BI101" i="1" s="1"/>
  <c r="KG101" i="1"/>
  <c r="KI101" i="1"/>
  <c r="KU101" i="1"/>
  <c r="KW101" i="1"/>
  <c r="BP101" i="1"/>
  <c r="BR101" i="1"/>
  <c r="CD101" i="1"/>
  <c r="CF101" i="1"/>
  <c r="CR101" i="1"/>
  <c r="CT101" i="1"/>
  <c r="DD101" i="1"/>
  <c r="DH101" i="1"/>
  <c r="DJ101" i="1"/>
  <c r="DL101" i="1"/>
  <c r="DM101" i="1" s="1"/>
  <c r="DR101" i="1"/>
  <c r="DT101" i="1"/>
  <c r="DV101" i="1"/>
  <c r="DX101" i="1"/>
  <c r="DZ101" i="1"/>
  <c r="EA101" i="1" s="1"/>
  <c r="EF101" i="1"/>
  <c r="EJ101" i="1"/>
  <c r="EL101" i="1"/>
  <c r="EN101" i="1"/>
  <c r="EO101" i="1" s="1"/>
  <c r="ET101" i="1"/>
  <c r="EX101" i="1"/>
  <c r="EZ101" i="1"/>
  <c r="FB101" i="1"/>
  <c r="FC101" i="1"/>
  <c r="FH101" i="1"/>
  <c r="FL101" i="1"/>
  <c r="FN101" i="1"/>
  <c r="FP101" i="1"/>
  <c r="FQ101" i="1" s="1"/>
  <c r="FV101" i="1"/>
  <c r="FZ101" i="1"/>
  <c r="GB101" i="1"/>
  <c r="GD101" i="1"/>
  <c r="GE101" i="1" s="1"/>
  <c r="GJ101" i="1"/>
  <c r="GN101" i="1"/>
  <c r="GP101" i="1"/>
  <c r="GR101" i="1"/>
  <c r="GS101" i="1" s="1"/>
  <c r="HA101" i="1"/>
  <c r="HC101" i="1"/>
  <c r="HO101" i="1"/>
  <c r="HQ101" i="1"/>
  <c r="IC101" i="1"/>
  <c r="IE101" i="1"/>
  <c r="IQ101" i="1"/>
  <c r="IS101" i="1"/>
  <c r="JE101" i="1"/>
  <c r="JG101" i="1"/>
  <c r="JS101" i="1"/>
  <c r="JU101" i="1"/>
  <c r="LI101" i="1"/>
  <c r="LK101" i="1"/>
  <c r="LU101" i="1"/>
  <c r="LY101" i="1"/>
  <c r="MA101" i="1"/>
  <c r="MC101" i="1"/>
  <c r="MD101" i="1" s="1"/>
  <c r="MI101" i="1"/>
  <c r="MM101" i="1"/>
  <c r="MO101" i="1"/>
  <c r="MQ101" i="1"/>
  <c r="MR101" i="1" s="1"/>
  <c r="MW101" i="1"/>
  <c r="NA101" i="1"/>
  <c r="NC101" i="1"/>
  <c r="NE101" i="1"/>
  <c r="NF101" i="1"/>
  <c r="NK101" i="1"/>
  <c r="NO101" i="1"/>
  <c r="NQ101" i="1"/>
  <c r="NS101" i="1"/>
  <c r="NT101" i="1" s="1"/>
  <c r="J102" i="1"/>
  <c r="N102" i="1"/>
  <c r="R102" i="1"/>
  <c r="S102" i="1" s="1"/>
  <c r="X102" i="1"/>
  <c r="AB102" i="1"/>
  <c r="AF102" i="1"/>
  <c r="AG102" i="1" s="1"/>
  <c r="AL102" i="1"/>
  <c r="AN102" i="1"/>
  <c r="AP102" i="1"/>
  <c r="AT102" i="1"/>
  <c r="AU102" i="1" s="1"/>
  <c r="AZ102" i="1"/>
  <c r="BB102" i="1"/>
  <c r="BD102" i="1"/>
  <c r="BH102" i="1"/>
  <c r="BI102" i="1"/>
  <c r="KG102" i="1"/>
  <c r="KI102" i="1"/>
  <c r="KU102" i="1"/>
  <c r="KW102" i="1"/>
  <c r="BP102" i="1"/>
  <c r="BR102" i="1"/>
  <c r="CD102" i="1"/>
  <c r="CF102" i="1"/>
  <c r="CR102" i="1"/>
  <c r="CT102" i="1"/>
  <c r="DD102" i="1"/>
  <c r="DH102" i="1"/>
  <c r="DL102" i="1"/>
  <c r="DM102" i="1" s="1"/>
  <c r="DR102" i="1"/>
  <c r="DT102" i="1"/>
  <c r="DV102" i="1"/>
  <c r="DZ102" i="1"/>
  <c r="EA102" i="1" s="1"/>
  <c r="EF102" i="1"/>
  <c r="EJ102" i="1"/>
  <c r="EN102" i="1"/>
  <c r="EO102" i="1" s="1"/>
  <c r="ET102" i="1"/>
  <c r="EX102" i="1"/>
  <c r="FB102" i="1"/>
  <c r="FC102" i="1"/>
  <c r="FH102" i="1"/>
  <c r="FL102" i="1"/>
  <c r="FP102" i="1"/>
  <c r="FQ102" i="1" s="1"/>
  <c r="FV102" i="1"/>
  <c r="FZ102" i="1"/>
  <c r="GD102" i="1"/>
  <c r="GE102" i="1" s="1"/>
  <c r="GJ102" i="1"/>
  <c r="GN102" i="1"/>
  <c r="GR102" i="1"/>
  <c r="GS102" i="1" s="1"/>
  <c r="HA102" i="1"/>
  <c r="HC102" i="1"/>
  <c r="HO102" i="1"/>
  <c r="HQ102" i="1"/>
  <c r="IC102" i="1"/>
  <c r="IE102" i="1"/>
  <c r="IQ102" i="1"/>
  <c r="IS102" i="1"/>
  <c r="JE102" i="1"/>
  <c r="JG102" i="1"/>
  <c r="JS102" i="1"/>
  <c r="JU102" i="1"/>
  <c r="LE102" i="1"/>
  <c r="LU102" i="1"/>
  <c r="LY102" i="1"/>
  <c r="MC102" i="1"/>
  <c r="MD102" i="1"/>
  <c r="MI102" i="1"/>
  <c r="MM102" i="1"/>
  <c r="MQ102" i="1"/>
  <c r="MR102" i="1" s="1"/>
  <c r="MW102" i="1"/>
  <c r="NA102" i="1"/>
  <c r="NE102" i="1"/>
  <c r="NF102" i="1" s="1"/>
  <c r="NK102" i="1"/>
  <c r="NO102" i="1"/>
  <c r="NS102" i="1"/>
  <c r="NT102" i="1" s="1"/>
  <c r="J103" i="1"/>
  <c r="N103" i="1"/>
  <c r="R103" i="1"/>
  <c r="S103" i="1" s="1"/>
  <c r="X103" i="1"/>
  <c r="AB103" i="1"/>
  <c r="AF103" i="1"/>
  <c r="AG103" i="1" s="1"/>
  <c r="AL103" i="1"/>
  <c r="AN103" i="1"/>
  <c r="AP103" i="1"/>
  <c r="AT103" i="1"/>
  <c r="AU103" i="1" s="1"/>
  <c r="AZ103" i="1"/>
  <c r="BB103" i="1"/>
  <c r="BD103" i="1"/>
  <c r="BH103" i="1"/>
  <c r="BI103" i="1" s="1"/>
  <c r="KC103" i="1"/>
  <c r="KG103" i="1"/>
  <c r="KI103" i="1"/>
  <c r="KQ103" i="1"/>
  <c r="KU103" i="1"/>
  <c r="KW103" i="1"/>
  <c r="BL103" i="1"/>
  <c r="BP103" i="1"/>
  <c r="BR103" i="1"/>
  <c r="BZ103" i="1"/>
  <c r="CD103" i="1"/>
  <c r="CF103" i="1"/>
  <c r="CN103" i="1"/>
  <c r="CR103" i="1"/>
  <c r="CT103" i="1"/>
  <c r="DD103" i="1"/>
  <c r="DH103" i="1"/>
  <c r="DL103" i="1"/>
  <c r="DM103" i="1" s="1"/>
  <c r="DR103" i="1"/>
  <c r="DT103" i="1"/>
  <c r="DV103" i="1"/>
  <c r="DZ103" i="1"/>
  <c r="EA103" i="1" s="1"/>
  <c r="EF103" i="1"/>
  <c r="EJ103" i="1"/>
  <c r="EN103" i="1"/>
  <c r="EO103" i="1"/>
  <c r="ET103" i="1"/>
  <c r="EX103" i="1"/>
  <c r="FB103" i="1"/>
  <c r="FC103" i="1" s="1"/>
  <c r="FH103" i="1"/>
  <c r="FL103" i="1"/>
  <c r="FP103" i="1"/>
  <c r="FQ103" i="1"/>
  <c r="FV103" i="1"/>
  <c r="FZ103" i="1"/>
  <c r="GD103" i="1"/>
  <c r="GE103" i="1" s="1"/>
  <c r="GJ103" i="1"/>
  <c r="GN103" i="1"/>
  <c r="GR103" i="1"/>
  <c r="GS103" i="1" s="1"/>
  <c r="GV103" i="1"/>
  <c r="HA103" i="1"/>
  <c r="HC103" i="1"/>
  <c r="HK103" i="1"/>
  <c r="HO103" i="1"/>
  <c r="HQ103" i="1"/>
  <c r="HY103" i="1"/>
  <c r="IC103" i="1"/>
  <c r="IE103" i="1"/>
  <c r="IM103" i="1"/>
  <c r="IQ103" i="1"/>
  <c r="IS103" i="1"/>
  <c r="IW103" i="1" s="1"/>
  <c r="IU103" i="1"/>
  <c r="IU107" i="1" s="1"/>
  <c r="JA103" i="1"/>
  <c r="JE103" i="1"/>
  <c r="JG103" i="1"/>
  <c r="JO103" i="1"/>
  <c r="JS103" i="1"/>
  <c r="JU103" i="1"/>
  <c r="LU103" i="1"/>
  <c r="LY103" i="1"/>
  <c r="MC103" i="1"/>
  <c r="MD103" i="1" s="1"/>
  <c r="MI103" i="1"/>
  <c r="MM103" i="1"/>
  <c r="MQ103" i="1"/>
  <c r="MR103" i="1" s="1"/>
  <c r="MW103" i="1"/>
  <c r="NA103" i="1"/>
  <c r="NE103" i="1"/>
  <c r="NF103" i="1"/>
  <c r="NK103" i="1"/>
  <c r="NO103" i="1"/>
  <c r="NS103" i="1"/>
  <c r="NT103" i="1"/>
  <c r="J104" i="1"/>
  <c r="N104" i="1"/>
  <c r="R104" i="1"/>
  <c r="S104" i="1" s="1"/>
  <c r="X104" i="1"/>
  <c r="AB104" i="1"/>
  <c r="AF104" i="1"/>
  <c r="AG104" i="1"/>
  <c r="AL104" i="1"/>
  <c r="AN104" i="1"/>
  <c r="AP104" i="1"/>
  <c r="AT104" i="1"/>
  <c r="AU104" i="1" s="1"/>
  <c r="AZ104" i="1"/>
  <c r="BB104" i="1"/>
  <c r="BD104" i="1"/>
  <c r="BH104" i="1"/>
  <c r="BI104" i="1" s="1"/>
  <c r="KG104" i="1"/>
  <c r="KI104" i="1"/>
  <c r="KU104" i="1"/>
  <c r="KW104" i="1"/>
  <c r="KY104" i="1"/>
  <c r="BP104" i="1"/>
  <c r="BR104" i="1"/>
  <c r="CD104" i="1"/>
  <c r="CF104" i="1"/>
  <c r="CR104" i="1"/>
  <c r="CT104" i="1"/>
  <c r="DD104" i="1"/>
  <c r="DH104" i="1"/>
  <c r="DL104" i="1"/>
  <c r="DM104" i="1" s="1"/>
  <c r="DR104" i="1"/>
  <c r="DT104" i="1"/>
  <c r="DV104" i="1"/>
  <c r="DZ104" i="1"/>
  <c r="EA104" i="1"/>
  <c r="EF104" i="1"/>
  <c r="EJ104" i="1"/>
  <c r="EN104" i="1"/>
  <c r="EO104" i="1" s="1"/>
  <c r="ET104" i="1"/>
  <c r="EX104" i="1"/>
  <c r="FB104" i="1"/>
  <c r="FC104" i="1" s="1"/>
  <c r="FH104" i="1"/>
  <c r="FL104" i="1"/>
  <c r="FP104" i="1"/>
  <c r="FQ104" i="1" s="1"/>
  <c r="FV104" i="1"/>
  <c r="FZ104" i="1"/>
  <c r="GD104" i="1"/>
  <c r="GE104" i="1" s="1"/>
  <c r="GJ104" i="1"/>
  <c r="GN104" i="1"/>
  <c r="GR104" i="1"/>
  <c r="GS104" i="1" s="1"/>
  <c r="HA104" i="1"/>
  <c r="HC104" i="1"/>
  <c r="HO104" i="1"/>
  <c r="HQ104" i="1"/>
  <c r="IC104" i="1"/>
  <c r="IE104" i="1"/>
  <c r="IQ104" i="1"/>
  <c r="IS104" i="1"/>
  <c r="JE104" i="1"/>
  <c r="JG104" i="1"/>
  <c r="JS104" i="1"/>
  <c r="JU104" i="1"/>
  <c r="JY104" i="1" s="1"/>
  <c r="LU104" i="1"/>
  <c r="LY104" i="1"/>
  <c r="MC104" i="1"/>
  <c r="MD104" i="1" s="1"/>
  <c r="MI104" i="1"/>
  <c r="MM104" i="1"/>
  <c r="MQ104" i="1"/>
  <c r="MR104" i="1" s="1"/>
  <c r="MW104" i="1"/>
  <c r="NA104" i="1"/>
  <c r="NE104" i="1"/>
  <c r="NF104" i="1" s="1"/>
  <c r="NK104" i="1"/>
  <c r="NO104" i="1"/>
  <c r="NS104" i="1"/>
  <c r="NT104" i="1" s="1"/>
  <c r="J105" i="1"/>
  <c r="N105" i="1"/>
  <c r="R105" i="1"/>
  <c r="S105" i="1" s="1"/>
  <c r="X105" i="1"/>
  <c r="AB105" i="1"/>
  <c r="AF105" i="1"/>
  <c r="AG105" i="1" s="1"/>
  <c r="AL105" i="1"/>
  <c r="AN105" i="1"/>
  <c r="AP105" i="1"/>
  <c r="AT105" i="1"/>
  <c r="AU105" i="1" s="1"/>
  <c r="AZ105" i="1"/>
  <c r="BB105" i="1"/>
  <c r="BD105" i="1"/>
  <c r="BH105" i="1"/>
  <c r="BI105" i="1" s="1"/>
  <c r="KG105" i="1"/>
  <c r="KI105" i="1"/>
  <c r="KU105" i="1"/>
  <c r="KW105" i="1"/>
  <c r="BP105" i="1"/>
  <c r="BR105" i="1"/>
  <c r="CD105" i="1"/>
  <c r="CF105" i="1"/>
  <c r="CR105" i="1"/>
  <c r="CT105" i="1"/>
  <c r="DD105" i="1"/>
  <c r="DH105" i="1"/>
  <c r="DL105" i="1"/>
  <c r="DM105" i="1" s="1"/>
  <c r="DR105" i="1"/>
  <c r="DT105" i="1"/>
  <c r="DV105" i="1"/>
  <c r="DZ105" i="1"/>
  <c r="EA105" i="1"/>
  <c r="EF105" i="1"/>
  <c r="EJ105" i="1"/>
  <c r="EN105" i="1"/>
  <c r="EO105" i="1"/>
  <c r="ET105" i="1"/>
  <c r="EX105" i="1"/>
  <c r="FB105" i="1"/>
  <c r="FC105" i="1" s="1"/>
  <c r="FH105" i="1"/>
  <c r="FL105" i="1"/>
  <c r="FP105" i="1"/>
  <c r="FQ105" i="1" s="1"/>
  <c r="FV105" i="1"/>
  <c r="FZ105" i="1"/>
  <c r="GD105" i="1"/>
  <c r="GE105" i="1"/>
  <c r="GJ105" i="1"/>
  <c r="GN105" i="1"/>
  <c r="GR105" i="1"/>
  <c r="GS105" i="1" s="1"/>
  <c r="HA105" i="1"/>
  <c r="HC105" i="1"/>
  <c r="HO105" i="1"/>
  <c r="HQ105" i="1"/>
  <c r="IC105" i="1"/>
  <c r="IE105" i="1"/>
  <c r="IQ105" i="1"/>
  <c r="IS105" i="1"/>
  <c r="JE105" i="1"/>
  <c r="JG105" i="1"/>
  <c r="JS105" i="1"/>
  <c r="JU105" i="1"/>
  <c r="LE105" i="1"/>
  <c r="LG105" i="1"/>
  <c r="LN105" i="1" s="1"/>
  <c r="LI105" i="1"/>
  <c r="LK105" i="1"/>
  <c r="LM105" i="1"/>
  <c r="LO105" i="1"/>
  <c r="LU105" i="1"/>
  <c r="LY105" i="1"/>
  <c r="MC105" i="1"/>
  <c r="MD105" i="1" s="1"/>
  <c r="MI105" i="1"/>
  <c r="MM105" i="1"/>
  <c r="MQ105" i="1"/>
  <c r="MR105" i="1" s="1"/>
  <c r="MW105" i="1"/>
  <c r="NA105" i="1"/>
  <c r="NE105" i="1"/>
  <c r="NF105" i="1" s="1"/>
  <c r="NK105" i="1"/>
  <c r="NO105" i="1"/>
  <c r="NS105" i="1"/>
  <c r="NT105" i="1" s="1"/>
  <c r="J106" i="1"/>
  <c r="N106" i="1"/>
  <c r="R106" i="1"/>
  <c r="S106" i="1" s="1"/>
  <c r="X106" i="1"/>
  <c r="AB106" i="1"/>
  <c r="AF106" i="1"/>
  <c r="AG106" i="1" s="1"/>
  <c r="AL106" i="1"/>
  <c r="AN106" i="1"/>
  <c r="AP106" i="1"/>
  <c r="AT106" i="1"/>
  <c r="AU106" i="1" s="1"/>
  <c r="AZ106" i="1"/>
  <c r="BB106" i="1"/>
  <c r="BD106" i="1"/>
  <c r="BH106" i="1"/>
  <c r="BI106" i="1" s="1"/>
  <c r="KG106" i="1"/>
  <c r="KI106" i="1"/>
  <c r="KU106" i="1"/>
  <c r="KW106" i="1"/>
  <c r="BP106" i="1"/>
  <c r="BR106" i="1"/>
  <c r="CD106" i="1"/>
  <c r="CF106" i="1"/>
  <c r="CR106" i="1"/>
  <c r="CT106" i="1"/>
  <c r="DD106" i="1"/>
  <c r="DH106" i="1"/>
  <c r="DL106" i="1"/>
  <c r="DM106" i="1" s="1"/>
  <c r="DR106" i="1"/>
  <c r="DT106" i="1"/>
  <c r="DV106" i="1"/>
  <c r="DZ106" i="1"/>
  <c r="EA106" i="1" s="1"/>
  <c r="EF106" i="1"/>
  <c r="EJ106" i="1"/>
  <c r="EN106" i="1"/>
  <c r="EO106" i="1" s="1"/>
  <c r="ET106" i="1"/>
  <c r="EX106" i="1"/>
  <c r="FB106" i="1"/>
  <c r="FC106" i="1" s="1"/>
  <c r="FH106" i="1"/>
  <c r="FL106" i="1"/>
  <c r="FP106" i="1"/>
  <c r="FQ106" i="1" s="1"/>
  <c r="FV106" i="1"/>
  <c r="FZ106" i="1"/>
  <c r="GD106" i="1"/>
  <c r="GE106" i="1" s="1"/>
  <c r="GJ106" i="1"/>
  <c r="GN106" i="1"/>
  <c r="GR106" i="1"/>
  <c r="GS106" i="1" s="1"/>
  <c r="HA106" i="1"/>
  <c r="HC106" i="1"/>
  <c r="HO106" i="1"/>
  <c r="HQ106" i="1"/>
  <c r="IC106" i="1"/>
  <c r="IE106" i="1"/>
  <c r="IG106" i="1"/>
  <c r="IG110" i="1" s="1"/>
  <c r="IQ106" i="1"/>
  <c r="IS106" i="1"/>
  <c r="JE106" i="1"/>
  <c r="JG106" i="1"/>
  <c r="JS106" i="1"/>
  <c r="JU106" i="1"/>
  <c r="LI106" i="1"/>
  <c r="LK106" i="1"/>
  <c r="LM106" i="1"/>
  <c r="LO106" i="1"/>
  <c r="LU106" i="1"/>
  <c r="LY106" i="1"/>
  <c r="MC106" i="1"/>
  <c r="MD106" i="1" s="1"/>
  <c r="MI106" i="1"/>
  <c r="MM106" i="1"/>
  <c r="MQ106" i="1"/>
  <c r="MR106" i="1" s="1"/>
  <c r="MW106" i="1"/>
  <c r="NA106" i="1"/>
  <c r="NE106" i="1"/>
  <c r="NF106" i="1" s="1"/>
  <c r="NK106" i="1"/>
  <c r="NO106" i="1"/>
  <c r="NS106" i="1"/>
  <c r="NT106" i="1" s="1"/>
  <c r="J107" i="1"/>
  <c r="N107" i="1"/>
  <c r="R107" i="1"/>
  <c r="S107" i="1"/>
  <c r="X107" i="1"/>
  <c r="AB107" i="1"/>
  <c r="AF107" i="1"/>
  <c r="AG107" i="1" s="1"/>
  <c r="AL107" i="1"/>
  <c r="AN107" i="1"/>
  <c r="AP107" i="1"/>
  <c r="AT107" i="1"/>
  <c r="AU107" i="1" s="1"/>
  <c r="AZ107" i="1"/>
  <c r="BB107" i="1"/>
  <c r="BD107" i="1"/>
  <c r="BH107" i="1"/>
  <c r="BI107" i="1" s="1"/>
  <c r="KC107" i="1"/>
  <c r="KG107" i="1"/>
  <c r="KI107" i="1"/>
  <c r="KQ107" i="1"/>
  <c r="KU107" i="1"/>
  <c r="KW107" i="1"/>
  <c r="LA107" i="1" s="1"/>
  <c r="BL107" i="1"/>
  <c r="BP107" i="1"/>
  <c r="BR107" i="1"/>
  <c r="BZ107" i="1"/>
  <c r="CD107" i="1"/>
  <c r="CF107" i="1"/>
  <c r="CN107" i="1"/>
  <c r="CR107" i="1"/>
  <c r="CT107" i="1"/>
  <c r="DD107" i="1"/>
  <c r="DH107" i="1"/>
  <c r="DL107" i="1"/>
  <c r="DM107" i="1" s="1"/>
  <c r="DR107" i="1"/>
  <c r="DT107" i="1"/>
  <c r="DV107" i="1"/>
  <c r="DZ107" i="1"/>
  <c r="EA107" i="1" s="1"/>
  <c r="EF107" i="1"/>
  <c r="EJ107" i="1"/>
  <c r="EN107" i="1"/>
  <c r="EO107" i="1" s="1"/>
  <c r="ET107" i="1"/>
  <c r="EX107" i="1"/>
  <c r="FB107" i="1"/>
  <c r="FC107" i="1" s="1"/>
  <c r="FH107" i="1"/>
  <c r="FL107" i="1"/>
  <c r="FP107" i="1"/>
  <c r="FQ107" i="1" s="1"/>
  <c r="FV107" i="1"/>
  <c r="FZ107" i="1"/>
  <c r="GD107" i="1"/>
  <c r="GE107" i="1" s="1"/>
  <c r="GJ107" i="1"/>
  <c r="GN107" i="1"/>
  <c r="GR107" i="1"/>
  <c r="GS107" i="1" s="1"/>
  <c r="GV107" i="1"/>
  <c r="HA107" i="1"/>
  <c r="HC107" i="1"/>
  <c r="HK107" i="1"/>
  <c r="HO107" i="1"/>
  <c r="HQ107" i="1"/>
  <c r="HY107" i="1"/>
  <c r="IC107" i="1"/>
  <c r="IE107" i="1"/>
  <c r="IM107" i="1"/>
  <c r="IQ107" i="1"/>
  <c r="IS107" i="1"/>
  <c r="JA107" i="1"/>
  <c r="JE107" i="1"/>
  <c r="JG107" i="1"/>
  <c r="JO107" i="1"/>
  <c r="JS107" i="1"/>
  <c r="JU107" i="1"/>
  <c r="LI107" i="1"/>
  <c r="LK107" i="1"/>
  <c r="LM107" i="1"/>
  <c r="LO107" i="1"/>
  <c r="LU107" i="1"/>
  <c r="LY107" i="1"/>
  <c r="MC107" i="1"/>
  <c r="MD107" i="1"/>
  <c r="MI107" i="1"/>
  <c r="MM107" i="1"/>
  <c r="MQ107" i="1"/>
  <c r="MR107" i="1" s="1"/>
  <c r="MW107" i="1"/>
  <c r="NA107" i="1"/>
  <c r="NE107" i="1"/>
  <c r="NF107" i="1"/>
  <c r="NK107" i="1"/>
  <c r="NO107" i="1"/>
  <c r="NS107" i="1"/>
  <c r="NT107" i="1" s="1"/>
  <c r="J108" i="1"/>
  <c r="N108" i="1"/>
  <c r="R108" i="1"/>
  <c r="S108" i="1" s="1"/>
  <c r="X108" i="1"/>
  <c r="AB108" i="1"/>
  <c r="AF108" i="1"/>
  <c r="AG108" i="1" s="1"/>
  <c r="AL108" i="1"/>
  <c r="AN108" i="1"/>
  <c r="AP108" i="1"/>
  <c r="AT108" i="1"/>
  <c r="AU108" i="1" s="1"/>
  <c r="AZ108" i="1"/>
  <c r="BB108" i="1"/>
  <c r="BD108" i="1"/>
  <c r="BH108" i="1"/>
  <c r="BI108" i="1" s="1"/>
  <c r="KG108" i="1"/>
  <c r="KI108" i="1"/>
  <c r="KU108" i="1"/>
  <c r="KW108" i="1"/>
  <c r="LA108" i="1" s="1"/>
  <c r="LB108" i="1"/>
  <c r="BP108" i="1"/>
  <c r="BR108" i="1"/>
  <c r="CD108" i="1"/>
  <c r="CF108" i="1"/>
  <c r="CR108" i="1"/>
  <c r="CT108" i="1"/>
  <c r="DD108" i="1"/>
  <c r="DH108" i="1"/>
  <c r="DL108" i="1"/>
  <c r="DM108" i="1" s="1"/>
  <c r="DR108" i="1"/>
  <c r="DT108" i="1"/>
  <c r="DV108" i="1"/>
  <c r="DZ108" i="1"/>
  <c r="EA108" i="1" s="1"/>
  <c r="EF108" i="1"/>
  <c r="EJ108" i="1"/>
  <c r="EN108" i="1"/>
  <c r="EO108" i="1" s="1"/>
  <c r="ET108" i="1"/>
  <c r="EX108" i="1"/>
  <c r="FB108" i="1"/>
  <c r="FC108" i="1" s="1"/>
  <c r="FH108" i="1"/>
  <c r="FL108" i="1"/>
  <c r="FP108" i="1"/>
  <c r="FQ108" i="1" s="1"/>
  <c r="FV108" i="1"/>
  <c r="FZ108" i="1"/>
  <c r="GD108" i="1"/>
  <c r="GE108" i="1" s="1"/>
  <c r="GJ108" i="1"/>
  <c r="GN108" i="1"/>
  <c r="GR108" i="1"/>
  <c r="GS108" i="1"/>
  <c r="HA108" i="1"/>
  <c r="HC108" i="1"/>
  <c r="HO108" i="1"/>
  <c r="HQ108" i="1"/>
  <c r="IC108" i="1"/>
  <c r="IE108" i="1"/>
  <c r="IQ108" i="1"/>
  <c r="IS108" i="1"/>
  <c r="JE108" i="1"/>
  <c r="JG108" i="1"/>
  <c r="JS108" i="1"/>
  <c r="JU108" i="1"/>
  <c r="JW108" i="1"/>
  <c r="LE108" i="1"/>
  <c r="LG108" i="1"/>
  <c r="LI108" i="1"/>
  <c r="LK108" i="1"/>
  <c r="LM108" i="1"/>
  <c r="LO108" i="1"/>
  <c r="LU108" i="1"/>
  <c r="LY108" i="1"/>
  <c r="MC108" i="1"/>
  <c r="MD108" i="1" s="1"/>
  <c r="MI108" i="1"/>
  <c r="MM108" i="1"/>
  <c r="MQ108" i="1"/>
  <c r="MR108" i="1" s="1"/>
  <c r="MW108" i="1"/>
  <c r="NA108" i="1"/>
  <c r="NE108" i="1"/>
  <c r="NF108" i="1" s="1"/>
  <c r="NK108" i="1"/>
  <c r="NO108" i="1"/>
  <c r="NS108" i="1"/>
  <c r="NT108" i="1" s="1"/>
  <c r="J109" i="1"/>
  <c r="N109" i="1"/>
  <c r="R109" i="1"/>
  <c r="S109" i="1" s="1"/>
  <c r="X109" i="1"/>
  <c r="AB109" i="1"/>
  <c r="AF109" i="1"/>
  <c r="AG109" i="1" s="1"/>
  <c r="AL109" i="1"/>
  <c r="AN109" i="1"/>
  <c r="AP109" i="1"/>
  <c r="AT109" i="1"/>
  <c r="AU109" i="1"/>
  <c r="AZ109" i="1"/>
  <c r="BB109" i="1"/>
  <c r="BD109" i="1"/>
  <c r="BH109" i="1"/>
  <c r="BI109" i="1" s="1"/>
  <c r="KG109" i="1"/>
  <c r="KI109" i="1"/>
  <c r="KK109" i="1"/>
  <c r="KU109" i="1"/>
  <c r="KW109" i="1"/>
  <c r="BP109" i="1"/>
  <c r="BR109" i="1"/>
  <c r="CD109" i="1"/>
  <c r="CF109" i="1"/>
  <c r="CR109" i="1"/>
  <c r="CT109" i="1"/>
  <c r="CV109" i="1"/>
  <c r="DD109" i="1"/>
  <c r="DH109" i="1"/>
  <c r="DL109" i="1"/>
  <c r="DM109" i="1" s="1"/>
  <c r="DR109" i="1"/>
  <c r="DT109" i="1"/>
  <c r="DV109" i="1"/>
  <c r="DZ109" i="1"/>
  <c r="EA109" i="1" s="1"/>
  <c r="EF109" i="1"/>
  <c r="EJ109" i="1"/>
  <c r="EN109" i="1"/>
  <c r="EO109" i="1"/>
  <c r="ET109" i="1"/>
  <c r="EX109" i="1"/>
  <c r="FB109" i="1"/>
  <c r="FC109" i="1" s="1"/>
  <c r="FH109" i="1"/>
  <c r="FL109" i="1"/>
  <c r="FP109" i="1"/>
  <c r="FQ109" i="1" s="1"/>
  <c r="FV109" i="1"/>
  <c r="FZ109" i="1"/>
  <c r="GD109" i="1"/>
  <c r="GE109" i="1" s="1"/>
  <c r="GJ109" i="1"/>
  <c r="GN109" i="1"/>
  <c r="GR109" i="1"/>
  <c r="GS109" i="1"/>
  <c r="HA109" i="1"/>
  <c r="HC109" i="1"/>
  <c r="HO109" i="1"/>
  <c r="HQ109" i="1"/>
  <c r="IC109" i="1"/>
  <c r="IE109" i="1"/>
  <c r="IQ109" i="1"/>
  <c r="IS109" i="1"/>
  <c r="JE109" i="1"/>
  <c r="JG109" i="1"/>
  <c r="JS109" i="1"/>
  <c r="JU109" i="1"/>
  <c r="LI109" i="1"/>
  <c r="LK109" i="1"/>
  <c r="LM109" i="1"/>
  <c r="LO109" i="1"/>
  <c r="LU109" i="1"/>
  <c r="LY109" i="1"/>
  <c r="MC109" i="1"/>
  <c r="MD109" i="1" s="1"/>
  <c r="MI109" i="1"/>
  <c r="MM109" i="1"/>
  <c r="MQ109" i="1"/>
  <c r="MR109" i="1"/>
  <c r="MW109" i="1"/>
  <c r="NA109" i="1"/>
  <c r="NE109" i="1"/>
  <c r="NF109" i="1" s="1"/>
  <c r="NK109" i="1"/>
  <c r="NO109" i="1"/>
  <c r="NS109" i="1"/>
  <c r="NT109" i="1"/>
  <c r="J110" i="1"/>
  <c r="N110" i="1"/>
  <c r="R110" i="1"/>
  <c r="S110" i="1" s="1"/>
  <c r="X110" i="1"/>
  <c r="AB110" i="1"/>
  <c r="AF110" i="1"/>
  <c r="AG110" i="1" s="1"/>
  <c r="AL110" i="1"/>
  <c r="AN110" i="1"/>
  <c r="AP110" i="1"/>
  <c r="AT110" i="1"/>
  <c r="AU110" i="1" s="1"/>
  <c r="AZ110" i="1"/>
  <c r="BB110" i="1"/>
  <c r="BD110" i="1"/>
  <c r="BH110" i="1"/>
  <c r="BI110" i="1" s="1"/>
  <c r="KG110" i="1"/>
  <c r="KI110" i="1"/>
  <c r="KM110" i="1" s="1"/>
  <c r="KU110" i="1"/>
  <c r="KW110" i="1"/>
  <c r="BP110" i="1"/>
  <c r="BR110" i="1"/>
  <c r="CD110" i="1"/>
  <c r="CF110" i="1"/>
  <c r="CR110" i="1"/>
  <c r="CT110" i="1"/>
  <c r="DD110" i="1"/>
  <c r="DH110" i="1"/>
  <c r="DL110" i="1"/>
  <c r="DM110" i="1" s="1"/>
  <c r="DR110" i="1"/>
  <c r="DT110" i="1"/>
  <c r="DV110" i="1"/>
  <c r="DZ110" i="1"/>
  <c r="EA110" i="1" s="1"/>
  <c r="EF110" i="1"/>
  <c r="EJ110" i="1"/>
  <c r="EN110" i="1"/>
  <c r="EO110" i="1" s="1"/>
  <c r="ET110" i="1"/>
  <c r="EX110" i="1"/>
  <c r="FB110" i="1"/>
  <c r="FC110" i="1" s="1"/>
  <c r="FH110" i="1"/>
  <c r="FL110" i="1"/>
  <c r="FP110" i="1"/>
  <c r="FQ110" i="1" s="1"/>
  <c r="FV110" i="1"/>
  <c r="FZ110" i="1"/>
  <c r="GD110" i="1"/>
  <c r="GE110" i="1" s="1"/>
  <c r="GJ110" i="1"/>
  <c r="GN110" i="1"/>
  <c r="GR110" i="1"/>
  <c r="GS110" i="1" s="1"/>
  <c r="HA110" i="1"/>
  <c r="HC110" i="1"/>
  <c r="HO110" i="1"/>
  <c r="HQ110" i="1"/>
  <c r="IC110" i="1"/>
  <c r="IE110" i="1"/>
  <c r="IQ110" i="1"/>
  <c r="IS110" i="1"/>
  <c r="JE110" i="1"/>
  <c r="JG110" i="1"/>
  <c r="JS110" i="1"/>
  <c r="JU110" i="1"/>
  <c r="LI110" i="1"/>
  <c r="LK110" i="1"/>
  <c r="LM110" i="1"/>
  <c r="LO110" i="1"/>
  <c r="LU110" i="1"/>
  <c r="LY110" i="1"/>
  <c r="MC110" i="1"/>
  <c r="MD110" i="1" s="1"/>
  <c r="MI110" i="1"/>
  <c r="MM110" i="1"/>
  <c r="MQ110" i="1"/>
  <c r="MR110" i="1" s="1"/>
  <c r="MW110" i="1"/>
  <c r="NA110" i="1"/>
  <c r="NE110" i="1"/>
  <c r="NF110" i="1" s="1"/>
  <c r="NK110" i="1"/>
  <c r="NO110" i="1"/>
  <c r="NS110" i="1"/>
  <c r="NT110" i="1"/>
  <c r="J111" i="1"/>
  <c r="N111" i="1"/>
  <c r="R111" i="1"/>
  <c r="S111" i="1" s="1"/>
  <c r="X111" i="1"/>
  <c r="AB111" i="1"/>
  <c r="AF111" i="1"/>
  <c r="AG111" i="1" s="1"/>
  <c r="AL111" i="1"/>
  <c r="AN111" i="1"/>
  <c r="AP111" i="1"/>
  <c r="AT111" i="1"/>
  <c r="AU111" i="1" s="1"/>
  <c r="AZ111" i="1"/>
  <c r="BB111" i="1"/>
  <c r="BD111" i="1"/>
  <c r="BH111" i="1"/>
  <c r="BI111" i="1" s="1"/>
  <c r="KC111" i="1"/>
  <c r="MQ111" i="1"/>
  <c r="MR111" i="1" s="1"/>
  <c r="MW111" i="1"/>
  <c r="NA111" i="1"/>
  <c r="NE111" i="1"/>
  <c r="NF111" i="1" s="1"/>
  <c r="NK111" i="1"/>
  <c r="NO111" i="1"/>
  <c r="NS111" i="1"/>
  <c r="NT111" i="1" s="1"/>
  <c r="J112" i="1"/>
  <c r="N112" i="1"/>
  <c r="R112" i="1"/>
  <c r="S112" i="1" s="1"/>
  <c r="X112" i="1"/>
  <c r="AB112" i="1"/>
  <c r="AF112" i="1"/>
  <c r="AG112" i="1" s="1"/>
  <c r="AL112" i="1"/>
  <c r="AN112" i="1"/>
  <c r="AP112" i="1"/>
  <c r="AT112" i="1"/>
  <c r="AU112" i="1" s="1"/>
  <c r="AZ112" i="1"/>
  <c r="BB112" i="1"/>
  <c r="BD112" i="1"/>
  <c r="BH112" i="1"/>
  <c r="BI112" i="1" s="1"/>
  <c r="MQ112" i="1"/>
  <c r="MR112" i="1"/>
  <c r="MW112" i="1"/>
  <c r="NA112" i="1"/>
  <c r="NE112" i="1"/>
  <c r="NF112" i="1" s="1"/>
  <c r="NK112" i="1"/>
  <c r="NO112" i="1"/>
  <c r="NS112" i="1"/>
  <c r="NT112" i="1"/>
  <c r="J113" i="1"/>
  <c r="N113" i="1"/>
  <c r="R113" i="1"/>
  <c r="S113" i="1"/>
  <c r="X113" i="1"/>
  <c r="AB113" i="1"/>
  <c r="AF113" i="1"/>
  <c r="AG113" i="1" s="1"/>
  <c r="AL113" i="1"/>
  <c r="AN113" i="1"/>
  <c r="AP113" i="1"/>
  <c r="AT113" i="1"/>
  <c r="AU113" i="1"/>
  <c r="AZ113" i="1"/>
  <c r="BB113" i="1"/>
  <c r="BD113" i="1"/>
  <c r="BH113" i="1"/>
  <c r="BI113" i="1" s="1"/>
  <c r="MQ113" i="1"/>
  <c r="MR113" i="1" s="1"/>
  <c r="MW113" i="1"/>
  <c r="NA113" i="1"/>
  <c r="NE113" i="1"/>
  <c r="NF113" i="1" s="1"/>
  <c r="NK113" i="1"/>
  <c r="NO113" i="1"/>
  <c r="NS113" i="1"/>
  <c r="NT113" i="1" s="1"/>
  <c r="J114" i="1"/>
  <c r="N114" i="1"/>
  <c r="R114" i="1"/>
  <c r="S114" i="1" s="1"/>
  <c r="X114" i="1"/>
  <c r="AB114" i="1"/>
  <c r="AF114" i="1"/>
  <c r="AG114" i="1" s="1"/>
  <c r="AL114" i="1"/>
  <c r="AN114" i="1"/>
  <c r="AP114" i="1"/>
  <c r="AT114" i="1"/>
  <c r="AU114" i="1"/>
  <c r="AZ114" i="1"/>
  <c r="BB114" i="1"/>
  <c r="BD114" i="1"/>
  <c r="BH114" i="1"/>
  <c r="BI114" i="1" s="1"/>
  <c r="MQ114" i="1"/>
  <c r="MR114" i="1" s="1"/>
  <c r="MW114" i="1"/>
  <c r="NA114" i="1"/>
  <c r="NE114" i="1"/>
  <c r="NF114" i="1" s="1"/>
  <c r="NK114" i="1"/>
  <c r="NO114" i="1"/>
  <c r="NS114" i="1"/>
  <c r="NT114" i="1"/>
  <c r="J115" i="1"/>
  <c r="N115" i="1"/>
  <c r="R115" i="1"/>
  <c r="S115" i="1" s="1"/>
  <c r="X115" i="1"/>
  <c r="AB115" i="1"/>
  <c r="AF115" i="1"/>
  <c r="AG115" i="1" s="1"/>
  <c r="AL115" i="1"/>
  <c r="AN115" i="1"/>
  <c r="AP115" i="1"/>
  <c r="AT115" i="1"/>
  <c r="AU115" i="1" s="1"/>
  <c r="AZ115" i="1"/>
  <c r="BB115" i="1"/>
  <c r="BD115" i="1"/>
  <c r="BH115" i="1"/>
  <c r="BI115" i="1"/>
  <c r="KC115" i="1"/>
  <c r="KE115" i="1"/>
  <c r="KG115" i="1"/>
  <c r="KI115" i="1"/>
  <c r="KN115" i="1" s="1"/>
  <c r="KK115" i="1"/>
  <c r="KM115" i="1"/>
  <c r="KQ115" i="1"/>
  <c r="KS115" i="1"/>
  <c r="KZ115" i="1" s="1"/>
  <c r="KU115" i="1"/>
  <c r="KW115" i="1"/>
  <c r="LB115" i="1" s="1"/>
  <c r="KY115" i="1"/>
  <c r="LA115" i="1"/>
  <c r="BL115" i="1"/>
  <c r="BN115" i="1"/>
  <c r="BU115" i="1"/>
  <c r="BP115" i="1"/>
  <c r="BR115" i="1"/>
  <c r="BW115" i="1"/>
  <c r="BT115" i="1"/>
  <c r="BV115" i="1"/>
  <c r="BZ115" i="1"/>
  <c r="CB115" i="1"/>
  <c r="CI115" i="1" s="1"/>
  <c r="CD115" i="1"/>
  <c r="CF115" i="1"/>
  <c r="CK115" i="1" s="1"/>
  <c r="CH115" i="1"/>
  <c r="CJ115" i="1"/>
  <c r="CN115" i="1"/>
  <c r="CP115" i="1"/>
  <c r="CW115" i="1" s="1"/>
  <c r="CR115" i="1"/>
  <c r="CT115" i="1"/>
  <c r="CY115" i="1" s="1"/>
  <c r="CV115" i="1"/>
  <c r="CX115" i="1"/>
  <c r="DD115" i="1"/>
  <c r="DH115" i="1"/>
  <c r="DL115" i="1"/>
  <c r="DM115" i="1" s="1"/>
  <c r="DR115" i="1"/>
  <c r="DT115" i="1"/>
  <c r="DV115" i="1"/>
  <c r="DZ115" i="1"/>
  <c r="EA115" i="1" s="1"/>
  <c r="EF115" i="1"/>
  <c r="EJ115" i="1"/>
  <c r="EN115" i="1"/>
  <c r="EO115" i="1" s="1"/>
  <c r="ET115" i="1"/>
  <c r="EX115" i="1"/>
  <c r="FB115" i="1"/>
  <c r="FC115" i="1" s="1"/>
  <c r="FH115" i="1"/>
  <c r="FL115" i="1"/>
  <c r="FP115" i="1"/>
  <c r="FQ115" i="1" s="1"/>
  <c r="FV115" i="1"/>
  <c r="FZ115" i="1"/>
  <c r="GD115" i="1"/>
  <c r="GE115" i="1" s="1"/>
  <c r="GJ115" i="1"/>
  <c r="GN115" i="1"/>
  <c r="GR115" i="1"/>
  <c r="GS115" i="1" s="1"/>
  <c r="GV115" i="1"/>
  <c r="GY115" i="1"/>
  <c r="HF115" i="1" s="1"/>
  <c r="HA115" i="1"/>
  <c r="HC115" i="1"/>
  <c r="HH115" i="1" s="1"/>
  <c r="HE115" i="1"/>
  <c r="HG115" i="1"/>
  <c r="HK115" i="1"/>
  <c r="HM115" i="1"/>
  <c r="HT115" i="1" s="1"/>
  <c r="HO115" i="1"/>
  <c r="HQ115" i="1"/>
  <c r="HV115" i="1"/>
  <c r="HS115" i="1"/>
  <c r="HU115" i="1"/>
  <c r="HY115" i="1"/>
  <c r="IA115" i="1"/>
  <c r="IH115" i="1" s="1"/>
  <c r="IC115" i="1"/>
  <c r="IE115" i="1"/>
  <c r="IJ115" i="1"/>
  <c r="IG115" i="1"/>
  <c r="II115" i="1"/>
  <c r="IM115" i="1"/>
  <c r="IO115" i="1"/>
  <c r="IV115" i="1" s="1"/>
  <c r="IQ115" i="1"/>
  <c r="IS115" i="1"/>
  <c r="IX115" i="1" s="1"/>
  <c r="IU115" i="1"/>
  <c r="IW115" i="1"/>
  <c r="JA115" i="1"/>
  <c r="JC115" i="1"/>
  <c r="JJ115" i="1" s="1"/>
  <c r="JE115" i="1"/>
  <c r="JG115" i="1"/>
  <c r="JL115" i="1"/>
  <c r="JI115" i="1"/>
  <c r="JK115" i="1"/>
  <c r="JO115" i="1"/>
  <c r="JQ115" i="1"/>
  <c r="JX115" i="1" s="1"/>
  <c r="JS115" i="1"/>
  <c r="JU115" i="1"/>
  <c r="JZ115" i="1" s="1"/>
  <c r="JW115" i="1"/>
  <c r="JY115" i="1"/>
  <c r="LI115" i="1"/>
  <c r="LK115" i="1"/>
  <c r="LM115" i="1"/>
  <c r="LO115" i="1"/>
  <c r="LU115" i="1"/>
  <c r="LY115" i="1"/>
  <c r="MC115" i="1"/>
  <c r="MD115" i="1" s="1"/>
  <c r="MI115" i="1"/>
  <c r="MM115" i="1"/>
  <c r="MQ115" i="1"/>
  <c r="MR115" i="1" s="1"/>
  <c r="MW115" i="1"/>
  <c r="NA115" i="1"/>
  <c r="NE115" i="1"/>
  <c r="NF115" i="1" s="1"/>
  <c r="NK115" i="1"/>
  <c r="NO115" i="1"/>
  <c r="NS115" i="1"/>
  <c r="NT115" i="1" s="1"/>
  <c r="J116" i="1"/>
  <c r="N116" i="1"/>
  <c r="R116" i="1"/>
  <c r="S116" i="1"/>
  <c r="X116" i="1"/>
  <c r="AB116" i="1"/>
  <c r="AF116" i="1"/>
  <c r="AG116" i="1" s="1"/>
  <c r="AL116" i="1"/>
  <c r="AN116" i="1"/>
  <c r="AP116" i="1"/>
  <c r="AT116" i="1"/>
  <c r="AU116" i="1" s="1"/>
  <c r="AZ116" i="1"/>
  <c r="BB116" i="1"/>
  <c r="BD116" i="1"/>
  <c r="BH116" i="1"/>
  <c r="BI116" i="1" s="1"/>
  <c r="KE116" i="1"/>
  <c r="KL116" i="1" s="1"/>
  <c r="KG116" i="1"/>
  <c r="KI116" i="1"/>
  <c r="KN116" i="1" s="1"/>
  <c r="KK116" i="1"/>
  <c r="KM116" i="1"/>
  <c r="KS116" i="1"/>
  <c r="KZ116" i="1" s="1"/>
  <c r="KU116" i="1"/>
  <c r="KW116" i="1"/>
  <c r="LB116" i="1" s="1"/>
  <c r="KY116" i="1"/>
  <c r="LA116" i="1"/>
  <c r="BN116" i="1"/>
  <c r="BU116" i="1" s="1"/>
  <c r="BP116" i="1"/>
  <c r="BR116" i="1"/>
  <c r="BW116" i="1"/>
  <c r="BT116" i="1"/>
  <c r="BV116" i="1"/>
  <c r="CB116" i="1"/>
  <c r="CI116" i="1" s="1"/>
  <c r="CD116" i="1"/>
  <c r="CF116" i="1"/>
  <c r="CK116" i="1" s="1"/>
  <c r="CH116" i="1"/>
  <c r="CJ116" i="1"/>
  <c r="CP116" i="1"/>
  <c r="CW116" i="1" s="1"/>
  <c r="CR116" i="1"/>
  <c r="CT116" i="1"/>
  <c r="CY116" i="1" s="1"/>
  <c r="CV116" i="1"/>
  <c r="CX116" i="1"/>
  <c r="DD116" i="1"/>
  <c r="DH116" i="1"/>
  <c r="DL116" i="1"/>
  <c r="DM116" i="1" s="1"/>
  <c r="DR116" i="1"/>
  <c r="DT116" i="1"/>
  <c r="DV116" i="1"/>
  <c r="DZ116" i="1"/>
  <c r="EA116" i="1" s="1"/>
  <c r="EF116" i="1"/>
  <c r="EJ116" i="1"/>
  <c r="EN116" i="1"/>
  <c r="EO116" i="1" s="1"/>
  <c r="ET116" i="1"/>
  <c r="EX116" i="1"/>
  <c r="FB116" i="1"/>
  <c r="FC116" i="1" s="1"/>
  <c r="FH116" i="1"/>
  <c r="FL116" i="1"/>
  <c r="FP116" i="1"/>
  <c r="FQ116" i="1" s="1"/>
  <c r="FV116" i="1"/>
  <c r="FZ116" i="1"/>
  <c r="GD116" i="1"/>
  <c r="GE116" i="1" s="1"/>
  <c r="GJ116" i="1"/>
  <c r="GN116" i="1"/>
  <c r="GR116" i="1"/>
  <c r="GS116" i="1" s="1"/>
  <c r="GY116" i="1"/>
  <c r="HF116" i="1" s="1"/>
  <c r="HA116" i="1"/>
  <c r="HC116" i="1"/>
  <c r="HH116" i="1" s="1"/>
  <c r="HE116" i="1"/>
  <c r="HG116" i="1"/>
  <c r="HM116" i="1"/>
  <c r="HT116" i="1" s="1"/>
  <c r="HO116" i="1"/>
  <c r="HQ116" i="1"/>
  <c r="HS116" i="1"/>
  <c r="HU116" i="1"/>
  <c r="IA116" i="1"/>
  <c r="IC116" i="1"/>
  <c r="IE116" i="1"/>
  <c r="IJ116" i="1" s="1"/>
  <c r="IG116" i="1"/>
  <c r="II116" i="1"/>
  <c r="IO116" i="1"/>
  <c r="IV116" i="1" s="1"/>
  <c r="IQ116" i="1"/>
  <c r="IS116" i="1"/>
  <c r="IX116" i="1" s="1"/>
  <c r="IU116" i="1"/>
  <c r="IW116" i="1"/>
  <c r="JC116" i="1"/>
  <c r="JJ116" i="1" s="1"/>
  <c r="JE116" i="1"/>
  <c r="JG116" i="1"/>
  <c r="JL116" i="1" s="1"/>
  <c r="JI116" i="1"/>
  <c r="JK116" i="1"/>
  <c r="JQ116" i="1"/>
  <c r="JX116" i="1" s="1"/>
  <c r="JS116" i="1"/>
  <c r="JU116" i="1"/>
  <c r="JZ116" i="1" s="1"/>
  <c r="JW116" i="1"/>
  <c r="JY116" i="1"/>
  <c r="LI116" i="1"/>
  <c r="LK116" i="1"/>
  <c r="LM116" i="1"/>
  <c r="LO116" i="1"/>
  <c r="LU116" i="1"/>
  <c r="LY116" i="1"/>
  <c r="MC116" i="1"/>
  <c r="MD116" i="1"/>
  <c r="MI116" i="1"/>
  <c r="MM116" i="1"/>
  <c r="MQ116" i="1"/>
  <c r="MR116" i="1" s="1"/>
  <c r="MW116" i="1"/>
  <c r="NA116" i="1"/>
  <c r="NE116" i="1"/>
  <c r="NF116" i="1" s="1"/>
  <c r="NK116" i="1"/>
  <c r="NO116" i="1"/>
  <c r="NS116" i="1"/>
  <c r="NT116" i="1" s="1"/>
  <c r="J117" i="1"/>
  <c r="N117" i="1"/>
  <c r="R117" i="1"/>
  <c r="S117" i="1" s="1"/>
  <c r="X117" i="1"/>
  <c r="AB117" i="1"/>
  <c r="AF117" i="1"/>
  <c r="AG117" i="1" s="1"/>
  <c r="AL117" i="1"/>
  <c r="AN117" i="1"/>
  <c r="AP117" i="1"/>
  <c r="AT117" i="1"/>
  <c r="AU117" i="1" s="1"/>
  <c r="AZ117" i="1"/>
  <c r="BB117" i="1"/>
  <c r="BD117" i="1"/>
  <c r="BH117" i="1"/>
  <c r="BI117" i="1" s="1"/>
  <c r="KE117" i="1"/>
  <c r="KL117" i="1" s="1"/>
  <c r="KG117" i="1"/>
  <c r="KI117" i="1"/>
  <c r="KN117" i="1" s="1"/>
  <c r="KK117" i="1"/>
  <c r="KM117" i="1"/>
  <c r="KS117" i="1"/>
  <c r="KZ117" i="1" s="1"/>
  <c r="KU117" i="1"/>
  <c r="KW117" i="1"/>
  <c r="LB117" i="1" s="1"/>
  <c r="KY117" i="1"/>
  <c r="LA117" i="1"/>
  <c r="BN117" i="1"/>
  <c r="BP117" i="1"/>
  <c r="BR117" i="1"/>
  <c r="BW117" i="1" s="1"/>
  <c r="BT117" i="1"/>
  <c r="BV117" i="1"/>
  <c r="CB117" i="1"/>
  <c r="CI117" i="1" s="1"/>
  <c r="CD117" i="1"/>
  <c r="CF117" i="1"/>
  <c r="CK117" i="1" s="1"/>
  <c r="CH117" i="1"/>
  <c r="CJ117" i="1"/>
  <c r="CP117" i="1"/>
  <c r="CW117" i="1" s="1"/>
  <c r="CR117" i="1"/>
  <c r="CT117" i="1"/>
  <c r="CY117" i="1" s="1"/>
  <c r="CV117" i="1"/>
  <c r="CX117" i="1"/>
  <c r="DD117" i="1"/>
  <c r="DH117" i="1"/>
  <c r="DL117" i="1"/>
  <c r="DM117" i="1" s="1"/>
  <c r="DR117" i="1"/>
  <c r="DT117" i="1"/>
  <c r="DV117" i="1"/>
  <c r="DZ117" i="1"/>
  <c r="EA117" i="1" s="1"/>
  <c r="EF117" i="1"/>
  <c r="EJ117" i="1"/>
  <c r="EN117" i="1"/>
  <c r="EO117" i="1" s="1"/>
  <c r="ET117" i="1"/>
  <c r="EX117" i="1"/>
  <c r="FB117" i="1"/>
  <c r="FC117" i="1" s="1"/>
  <c r="FH117" i="1"/>
  <c r="FL117" i="1"/>
  <c r="FP117" i="1"/>
  <c r="FQ117" i="1" s="1"/>
  <c r="FV117" i="1"/>
  <c r="FZ117" i="1"/>
  <c r="GD117" i="1"/>
  <c r="GE117" i="1" s="1"/>
  <c r="GJ117" i="1"/>
  <c r="GN117" i="1"/>
  <c r="GR117" i="1"/>
  <c r="GS117" i="1"/>
  <c r="GY117" i="1"/>
  <c r="HF117" i="1" s="1"/>
  <c r="HA117" i="1"/>
  <c r="HC117" i="1"/>
  <c r="HH117" i="1"/>
  <c r="HE117" i="1"/>
  <c r="HG117" i="1"/>
  <c r="HM117" i="1"/>
  <c r="HT117" i="1" s="1"/>
  <c r="HO117" i="1"/>
  <c r="HQ117" i="1"/>
  <c r="HV117" i="1" s="1"/>
  <c r="HS117" i="1"/>
  <c r="HU117" i="1"/>
  <c r="IA117" i="1"/>
  <c r="IH117" i="1"/>
  <c r="IC117" i="1"/>
  <c r="IE117" i="1"/>
  <c r="IJ117" i="1" s="1"/>
  <c r="IG117" i="1"/>
  <c r="II117" i="1"/>
  <c r="IO117" i="1"/>
  <c r="IV117" i="1"/>
  <c r="IQ117" i="1"/>
  <c r="IS117" i="1"/>
  <c r="IX117" i="1" s="1"/>
  <c r="IU117" i="1"/>
  <c r="IW117" i="1"/>
  <c r="JC117" i="1"/>
  <c r="JJ117" i="1" s="1"/>
  <c r="JE117" i="1"/>
  <c r="JG117" i="1"/>
  <c r="JL117" i="1" s="1"/>
  <c r="JI117" i="1"/>
  <c r="JK117" i="1"/>
  <c r="JQ117" i="1"/>
  <c r="JX117" i="1" s="1"/>
  <c r="JS117" i="1"/>
  <c r="JU117" i="1"/>
  <c r="JZ117" i="1" s="1"/>
  <c r="JW117" i="1"/>
  <c r="JY117" i="1"/>
  <c r="LG117" i="1"/>
  <c r="LO117" i="1"/>
  <c r="LU117" i="1"/>
  <c r="LY117" i="1"/>
  <c r="MC117" i="1"/>
  <c r="MD117" i="1" s="1"/>
  <c r="MI117" i="1"/>
  <c r="MM117" i="1"/>
  <c r="MQ117" i="1"/>
  <c r="MR117" i="1" s="1"/>
  <c r="MW117" i="1"/>
  <c r="NA117" i="1"/>
  <c r="NE117" i="1"/>
  <c r="NF117" i="1" s="1"/>
  <c r="NK117" i="1"/>
  <c r="NO117" i="1"/>
  <c r="NS117" i="1"/>
  <c r="NT117" i="1" s="1"/>
  <c r="J118" i="1"/>
  <c r="N118" i="1"/>
  <c r="R118" i="1"/>
  <c r="S118" i="1"/>
  <c r="X118" i="1"/>
  <c r="AB118" i="1"/>
  <c r="AF118" i="1"/>
  <c r="AG118" i="1" s="1"/>
  <c r="AL118" i="1"/>
  <c r="AN118" i="1"/>
  <c r="AP118" i="1"/>
  <c r="AT118" i="1"/>
  <c r="AU118" i="1" s="1"/>
  <c r="AZ118" i="1"/>
  <c r="BB118" i="1"/>
  <c r="BD118" i="1"/>
  <c r="BH118" i="1"/>
  <c r="BI118" i="1"/>
  <c r="KE118" i="1"/>
  <c r="KL118" i="1" s="1"/>
  <c r="KG118" i="1"/>
  <c r="KI118" i="1"/>
  <c r="KN118" i="1" s="1"/>
  <c r="KK118" i="1"/>
  <c r="KM118" i="1"/>
  <c r="KS118" i="1"/>
  <c r="KZ118" i="1" s="1"/>
  <c r="KU118" i="1"/>
  <c r="KW118" i="1"/>
  <c r="LB118" i="1"/>
  <c r="KY118" i="1"/>
  <c r="LA118" i="1"/>
  <c r="BN118" i="1"/>
  <c r="BU118" i="1" s="1"/>
  <c r="BP118" i="1"/>
  <c r="BR118" i="1"/>
  <c r="BW118" i="1" s="1"/>
  <c r="BT118" i="1"/>
  <c r="BV118" i="1"/>
  <c r="CB118" i="1"/>
  <c r="CI118" i="1" s="1"/>
  <c r="CD118" i="1"/>
  <c r="CF118" i="1"/>
  <c r="CK118" i="1"/>
  <c r="CH118" i="1"/>
  <c r="CJ118" i="1"/>
  <c r="CP118" i="1"/>
  <c r="CW118" i="1" s="1"/>
  <c r="CR118" i="1"/>
  <c r="CT118" i="1"/>
  <c r="CY118" i="1" s="1"/>
  <c r="CV118" i="1"/>
  <c r="CX118" i="1"/>
  <c r="DD118" i="1"/>
  <c r="DH118" i="1"/>
  <c r="DL118" i="1"/>
  <c r="DM118" i="1"/>
  <c r="DR118" i="1"/>
  <c r="DT118" i="1"/>
  <c r="DV118" i="1"/>
  <c r="DZ118" i="1"/>
  <c r="EA118" i="1" s="1"/>
  <c r="EF118" i="1"/>
  <c r="EJ118" i="1"/>
  <c r="EN118" i="1"/>
  <c r="EO118" i="1" s="1"/>
  <c r="ET118" i="1"/>
  <c r="EX118" i="1"/>
  <c r="FB118" i="1"/>
  <c r="FC118" i="1" s="1"/>
  <c r="FH118" i="1"/>
  <c r="FL118" i="1"/>
  <c r="FP118" i="1"/>
  <c r="FQ118" i="1" s="1"/>
  <c r="FV118" i="1"/>
  <c r="FZ118" i="1"/>
  <c r="GD118" i="1"/>
  <c r="GE118" i="1" s="1"/>
  <c r="GJ118" i="1"/>
  <c r="GN118" i="1"/>
  <c r="GR118" i="1"/>
  <c r="GS118" i="1"/>
  <c r="GY118" i="1"/>
  <c r="HF118" i="1" s="1"/>
  <c r="HA118" i="1"/>
  <c r="HC118" i="1"/>
  <c r="HH118" i="1" s="1"/>
  <c r="HE118" i="1"/>
  <c r="HG118" i="1"/>
  <c r="HM118" i="1"/>
  <c r="HT118" i="1" s="1"/>
  <c r="HO118" i="1"/>
  <c r="HQ118" i="1"/>
  <c r="HV118" i="1" s="1"/>
  <c r="HS118" i="1"/>
  <c r="HU118" i="1"/>
  <c r="IA118" i="1"/>
  <c r="IH118" i="1" s="1"/>
  <c r="IC118" i="1"/>
  <c r="IE118" i="1"/>
  <c r="IG118" i="1"/>
  <c r="II118" i="1"/>
  <c r="IO118" i="1"/>
  <c r="IV118" i="1" s="1"/>
  <c r="IQ118" i="1"/>
  <c r="IS118" i="1"/>
  <c r="IX118" i="1" s="1"/>
  <c r="IU118" i="1"/>
  <c r="IW118" i="1"/>
  <c r="JC118" i="1"/>
  <c r="JJ118" i="1" s="1"/>
  <c r="JE118" i="1"/>
  <c r="JG118" i="1"/>
  <c r="JI118" i="1"/>
  <c r="JK118" i="1"/>
  <c r="JQ118" i="1"/>
  <c r="JX118" i="1" s="1"/>
  <c r="JS118" i="1"/>
  <c r="JU118" i="1"/>
  <c r="JZ118" i="1" s="1"/>
  <c r="JW118" i="1"/>
  <c r="JY118" i="1"/>
  <c r="LO118" i="1"/>
  <c r="LU118" i="1"/>
  <c r="LY118" i="1"/>
  <c r="MC118" i="1"/>
  <c r="MD118" i="1" s="1"/>
  <c r="MI118" i="1"/>
  <c r="MM118" i="1"/>
  <c r="MQ118" i="1"/>
  <c r="MR118" i="1" s="1"/>
  <c r="MW118" i="1"/>
  <c r="NA118" i="1"/>
  <c r="NE118" i="1"/>
  <c r="NF118" i="1" s="1"/>
  <c r="NK118" i="1"/>
  <c r="NO118" i="1"/>
  <c r="NS118" i="1"/>
  <c r="NT118" i="1" s="1"/>
  <c r="J119" i="1"/>
  <c r="N119" i="1"/>
  <c r="R119" i="1"/>
  <c r="S119" i="1" s="1"/>
  <c r="X119" i="1"/>
  <c r="AB119" i="1"/>
  <c r="AF119" i="1"/>
  <c r="AG119" i="1" s="1"/>
  <c r="AL119" i="1"/>
  <c r="AN119" i="1"/>
  <c r="AP119" i="1"/>
  <c r="AT119" i="1"/>
  <c r="AU119" i="1" s="1"/>
  <c r="AZ119" i="1"/>
  <c r="BB119" i="1"/>
  <c r="BD119" i="1"/>
  <c r="BH119" i="1"/>
  <c r="BI119" i="1" s="1"/>
  <c r="KC119" i="1"/>
  <c r="KE119" i="1"/>
  <c r="KL119" i="1" s="1"/>
  <c r="KG119" i="1"/>
  <c r="KI119" i="1"/>
  <c r="KN119" i="1" s="1"/>
  <c r="KK119" i="1"/>
  <c r="KM119" i="1"/>
  <c r="KQ119" i="1"/>
  <c r="KS119" i="1"/>
  <c r="KZ119" i="1" s="1"/>
  <c r="KU119" i="1"/>
  <c r="KW119" i="1"/>
  <c r="LB119" i="1" s="1"/>
  <c r="KY119" i="1"/>
  <c r="LA119" i="1"/>
  <c r="BL119" i="1"/>
  <c r="BN119" i="1"/>
  <c r="BP119" i="1"/>
  <c r="BR119" i="1"/>
  <c r="BT119" i="1"/>
  <c r="BU119" i="1"/>
  <c r="BV119" i="1"/>
  <c r="BW119" i="1"/>
  <c r="BZ119" i="1"/>
  <c r="CB119" i="1"/>
  <c r="CI119" i="1" s="1"/>
  <c r="CD119" i="1"/>
  <c r="CF119" i="1"/>
  <c r="CK119" i="1" s="1"/>
  <c r="CH119" i="1"/>
  <c r="CJ119" i="1"/>
  <c r="CN119" i="1"/>
  <c r="CP119" i="1"/>
  <c r="CW119" i="1" s="1"/>
  <c r="CR119" i="1"/>
  <c r="CT119" i="1"/>
  <c r="CY119" i="1" s="1"/>
  <c r="CV119" i="1"/>
  <c r="CX119" i="1"/>
  <c r="DD119" i="1"/>
  <c r="DH119" i="1"/>
  <c r="DL119" i="1"/>
  <c r="DM119" i="1" s="1"/>
  <c r="DR119" i="1"/>
  <c r="DT119" i="1"/>
  <c r="DV119" i="1"/>
  <c r="DZ119" i="1"/>
  <c r="EA119" i="1" s="1"/>
  <c r="EF119" i="1"/>
  <c r="EJ119" i="1"/>
  <c r="EN119" i="1"/>
  <c r="EO119" i="1" s="1"/>
  <c r="ET119" i="1"/>
  <c r="EX119" i="1"/>
  <c r="FB119" i="1"/>
  <c r="FC119" i="1" s="1"/>
  <c r="FH119" i="1"/>
  <c r="FL119" i="1"/>
  <c r="FP119" i="1"/>
  <c r="FQ119" i="1" s="1"/>
  <c r="FV119" i="1"/>
  <c r="FZ119" i="1"/>
  <c r="GD119" i="1"/>
  <c r="GE119" i="1"/>
  <c r="GJ119" i="1"/>
  <c r="GN119" i="1"/>
  <c r="GR119" i="1"/>
  <c r="GS119" i="1" s="1"/>
  <c r="GV119" i="1"/>
  <c r="GY119" i="1"/>
  <c r="HA119" i="1"/>
  <c r="HC119" i="1"/>
  <c r="HH119" i="1" s="1"/>
  <c r="HE119" i="1"/>
  <c r="HF119" i="1"/>
  <c r="HG119" i="1"/>
  <c r="HK119" i="1"/>
  <c r="HM119" i="1"/>
  <c r="HT119" i="1" s="1"/>
  <c r="HO119" i="1"/>
  <c r="HQ119" i="1"/>
  <c r="HV119" i="1" s="1"/>
  <c r="HS119" i="1"/>
  <c r="HU119" i="1"/>
  <c r="HY119" i="1"/>
  <c r="IA119" i="1"/>
  <c r="IH119" i="1" s="1"/>
  <c r="IC119" i="1"/>
  <c r="IE119" i="1"/>
  <c r="IJ119" i="1" s="1"/>
  <c r="IG119" i="1"/>
  <c r="II119" i="1"/>
  <c r="IM119" i="1"/>
  <c r="IO119" i="1"/>
  <c r="IV119" i="1" s="1"/>
  <c r="IQ119" i="1"/>
  <c r="IS119" i="1"/>
  <c r="IX119" i="1" s="1"/>
  <c r="IW119" i="1"/>
  <c r="JA119" i="1"/>
  <c r="JC119" i="1"/>
  <c r="JJ119" i="1" s="1"/>
  <c r="JE119" i="1"/>
  <c r="JG119" i="1"/>
  <c r="JL119" i="1" s="1"/>
  <c r="JI119" i="1"/>
  <c r="JK119" i="1"/>
  <c r="JO119" i="1"/>
  <c r="JQ119" i="1"/>
  <c r="JX119" i="1" s="1"/>
  <c r="JS119" i="1"/>
  <c r="JU119" i="1"/>
  <c r="JZ119" i="1" s="1"/>
  <c r="JW119" i="1"/>
  <c r="JY119" i="1"/>
  <c r="LO119" i="1"/>
  <c r="LU119" i="1"/>
  <c r="LY119" i="1"/>
  <c r="MC119" i="1"/>
  <c r="MD119" i="1" s="1"/>
  <c r="MI119" i="1"/>
  <c r="MM119" i="1"/>
  <c r="MQ119" i="1"/>
  <c r="MR119" i="1" s="1"/>
  <c r="MW119" i="1"/>
  <c r="NA119" i="1"/>
  <c r="NE119" i="1"/>
  <c r="NF119" i="1" s="1"/>
  <c r="NK119" i="1"/>
  <c r="NO119" i="1"/>
  <c r="NS119" i="1"/>
  <c r="NT119" i="1" s="1"/>
  <c r="J120" i="1"/>
  <c r="N120" i="1"/>
  <c r="R120" i="1"/>
  <c r="S120" i="1" s="1"/>
  <c r="X120" i="1"/>
  <c r="AB120" i="1"/>
  <c r="AF120" i="1"/>
  <c r="AG120" i="1" s="1"/>
  <c r="AL120" i="1"/>
  <c r="AN120" i="1"/>
  <c r="AP120" i="1"/>
  <c r="AT120" i="1"/>
  <c r="AU120" i="1" s="1"/>
  <c r="AZ120" i="1"/>
  <c r="BB120" i="1"/>
  <c r="BD120" i="1"/>
  <c r="BH120" i="1"/>
  <c r="BI120" i="1" s="1"/>
  <c r="KE120" i="1"/>
  <c r="KL120" i="1" s="1"/>
  <c r="KG120" i="1"/>
  <c r="KI120" i="1"/>
  <c r="KN120" i="1" s="1"/>
  <c r="KK120" i="1"/>
  <c r="KM120" i="1"/>
  <c r="KS120" i="1"/>
  <c r="KZ120" i="1" s="1"/>
  <c r="KU120" i="1"/>
  <c r="KW120" i="1"/>
  <c r="LB120" i="1" s="1"/>
  <c r="KY120" i="1"/>
  <c r="LA120" i="1"/>
  <c r="BN120" i="1"/>
  <c r="BU120" i="1" s="1"/>
  <c r="BP120" i="1"/>
  <c r="BR120" i="1"/>
  <c r="BW120" i="1" s="1"/>
  <c r="BT120" i="1"/>
  <c r="BV120" i="1"/>
  <c r="CB120" i="1"/>
  <c r="CI120" i="1" s="1"/>
  <c r="CD120" i="1"/>
  <c r="CF120" i="1"/>
  <c r="CK120" i="1" s="1"/>
  <c r="CH120" i="1"/>
  <c r="CJ120" i="1"/>
  <c r="CP120" i="1"/>
  <c r="CW120" i="1" s="1"/>
  <c r="CR120" i="1"/>
  <c r="CT120" i="1"/>
  <c r="CY120" i="1" s="1"/>
  <c r="CV120" i="1"/>
  <c r="CX120" i="1"/>
  <c r="DD120" i="1"/>
  <c r="DH120" i="1"/>
  <c r="DL120" i="1"/>
  <c r="DM120" i="1" s="1"/>
  <c r="DR120" i="1"/>
  <c r="DT120" i="1"/>
  <c r="DV120" i="1"/>
  <c r="DZ120" i="1"/>
  <c r="EA120" i="1" s="1"/>
  <c r="EF120" i="1"/>
  <c r="EJ120" i="1"/>
  <c r="EN120" i="1"/>
  <c r="EO120" i="1" s="1"/>
  <c r="ET120" i="1"/>
  <c r="EX120" i="1"/>
  <c r="FB120" i="1"/>
  <c r="FC120" i="1" s="1"/>
  <c r="FH120" i="1"/>
  <c r="FL120" i="1"/>
  <c r="FP120" i="1"/>
  <c r="FQ120" i="1" s="1"/>
  <c r="FV120" i="1"/>
  <c r="FZ120" i="1"/>
  <c r="GD120" i="1"/>
  <c r="GE120" i="1" s="1"/>
  <c r="GJ120" i="1"/>
  <c r="GN120" i="1"/>
  <c r="GR120" i="1"/>
  <c r="GS120" i="1" s="1"/>
  <c r="GY120" i="1"/>
  <c r="HA120" i="1"/>
  <c r="HC120" i="1"/>
  <c r="HH120" i="1" s="1"/>
  <c r="HE120" i="1"/>
  <c r="HF120" i="1"/>
  <c r="HG120" i="1"/>
  <c r="HM120" i="1"/>
  <c r="HT120" i="1" s="1"/>
  <c r="HO120" i="1"/>
  <c r="HQ120" i="1"/>
  <c r="HV120" i="1" s="1"/>
  <c r="HS120" i="1"/>
  <c r="HU120" i="1"/>
  <c r="IA120" i="1"/>
  <c r="IH120" i="1" s="1"/>
  <c r="IC120" i="1"/>
  <c r="IE120" i="1"/>
  <c r="IJ120" i="1" s="1"/>
  <c r="IG120" i="1"/>
  <c r="II120" i="1"/>
  <c r="IO120" i="1"/>
  <c r="IV120" i="1" s="1"/>
  <c r="IQ120" i="1"/>
  <c r="IS120" i="1"/>
  <c r="IX120" i="1" s="1"/>
  <c r="IU120" i="1"/>
  <c r="IW120" i="1"/>
  <c r="JC120" i="1"/>
  <c r="JJ120" i="1" s="1"/>
  <c r="JE120" i="1"/>
  <c r="JG120" i="1"/>
  <c r="JL120" i="1" s="1"/>
  <c r="JI120" i="1"/>
  <c r="JK120" i="1"/>
  <c r="JQ120" i="1"/>
  <c r="JS120" i="1"/>
  <c r="JU120" i="1"/>
  <c r="JZ120" i="1" s="1"/>
  <c r="JW120" i="1"/>
  <c r="JX120" i="1"/>
  <c r="JY120" i="1"/>
  <c r="LG120" i="1"/>
  <c r="LO120" i="1"/>
  <c r="LU120" i="1"/>
  <c r="LY120" i="1"/>
  <c r="MC120" i="1"/>
  <c r="MD120" i="1" s="1"/>
  <c r="MI120" i="1"/>
  <c r="MM120" i="1"/>
  <c r="MQ120" i="1"/>
  <c r="MR120" i="1" s="1"/>
  <c r="MW120" i="1"/>
  <c r="NA120" i="1"/>
  <c r="NE120" i="1"/>
  <c r="NF120" i="1" s="1"/>
  <c r="NK120" i="1"/>
  <c r="NO120" i="1"/>
  <c r="NS120" i="1"/>
  <c r="NT120" i="1" s="1"/>
  <c r="J121" i="1"/>
  <c r="N121" i="1"/>
  <c r="R121" i="1"/>
  <c r="S121" i="1" s="1"/>
  <c r="X121" i="1"/>
  <c r="AB121" i="1"/>
  <c r="AF121" i="1"/>
  <c r="AG121" i="1" s="1"/>
  <c r="AL121" i="1"/>
  <c r="AN121" i="1"/>
  <c r="AP121" i="1"/>
  <c r="AT121" i="1"/>
  <c r="AU121" i="1" s="1"/>
  <c r="AZ121" i="1"/>
  <c r="BB121" i="1"/>
  <c r="BD121" i="1"/>
  <c r="BH121" i="1"/>
  <c r="BI121" i="1" s="1"/>
  <c r="KE121" i="1"/>
  <c r="KL121" i="1" s="1"/>
  <c r="KG121" i="1"/>
  <c r="KI121" i="1"/>
  <c r="KN121" i="1" s="1"/>
  <c r="KK121" i="1"/>
  <c r="KM121" i="1"/>
  <c r="KS121" i="1"/>
  <c r="KZ121" i="1" s="1"/>
  <c r="KU121" i="1"/>
  <c r="KW121" i="1"/>
  <c r="LB121" i="1" s="1"/>
  <c r="KY121" i="1"/>
  <c r="LA121" i="1"/>
  <c r="BN121" i="1"/>
  <c r="BU121" i="1" s="1"/>
  <c r="BP121" i="1"/>
  <c r="BR121" i="1"/>
  <c r="BW121" i="1" s="1"/>
  <c r="BT121" i="1"/>
  <c r="BV121" i="1"/>
  <c r="CB121" i="1"/>
  <c r="CI121" i="1" s="1"/>
  <c r="CD121" i="1"/>
  <c r="CF121" i="1"/>
  <c r="CK121" i="1" s="1"/>
  <c r="CH121" i="1"/>
  <c r="CJ121" i="1"/>
  <c r="CP121" i="1"/>
  <c r="CW121" i="1" s="1"/>
  <c r="CR121" i="1"/>
  <c r="CT121" i="1"/>
  <c r="CV121" i="1"/>
  <c r="CX121" i="1"/>
  <c r="DD121" i="1"/>
  <c r="DH121" i="1"/>
  <c r="DL121" i="1"/>
  <c r="DM121" i="1" s="1"/>
  <c r="DR121" i="1"/>
  <c r="DT121" i="1"/>
  <c r="DV121" i="1"/>
  <c r="DZ121" i="1"/>
  <c r="EA121" i="1" s="1"/>
  <c r="EF121" i="1"/>
  <c r="EJ121" i="1"/>
  <c r="EN121" i="1"/>
  <c r="EO121" i="1" s="1"/>
  <c r="ET121" i="1"/>
  <c r="EX121" i="1"/>
  <c r="FB121" i="1"/>
  <c r="FC121" i="1" s="1"/>
  <c r="FH121" i="1"/>
  <c r="FL121" i="1"/>
  <c r="FP121" i="1"/>
  <c r="FQ121" i="1" s="1"/>
  <c r="FV121" i="1"/>
  <c r="FZ121" i="1"/>
  <c r="GD121" i="1"/>
  <c r="GE121" i="1" s="1"/>
  <c r="GJ121" i="1"/>
  <c r="GN121" i="1"/>
  <c r="GR121" i="1"/>
  <c r="GS121" i="1" s="1"/>
  <c r="GY121" i="1"/>
  <c r="HA121" i="1"/>
  <c r="HC121" i="1"/>
  <c r="HH121" i="1" s="1"/>
  <c r="HE121" i="1"/>
  <c r="HF121" i="1"/>
  <c r="HG121" i="1"/>
  <c r="HM121" i="1"/>
  <c r="HT121" i="1" s="1"/>
  <c r="HO121" i="1"/>
  <c r="HQ121" i="1"/>
  <c r="HV121" i="1" s="1"/>
  <c r="HS121" i="1"/>
  <c r="HU121" i="1"/>
  <c r="IA121" i="1"/>
  <c r="IH121" i="1" s="1"/>
  <c r="IC121" i="1"/>
  <c r="IE121" i="1"/>
  <c r="IJ121" i="1" s="1"/>
  <c r="IG121" i="1"/>
  <c r="II121" i="1"/>
  <c r="IO121" i="1"/>
  <c r="IV121" i="1" s="1"/>
  <c r="IQ121" i="1"/>
  <c r="IS121" i="1"/>
  <c r="IX121" i="1" s="1"/>
  <c r="IU121" i="1"/>
  <c r="IW121" i="1"/>
  <c r="JC121" i="1"/>
  <c r="JJ121" i="1" s="1"/>
  <c r="JE121" i="1"/>
  <c r="JG121" i="1"/>
  <c r="JI121" i="1"/>
  <c r="JK121" i="1"/>
  <c r="JL121" i="1"/>
  <c r="JQ121" i="1"/>
  <c r="JX121" i="1" s="1"/>
  <c r="JS121" i="1"/>
  <c r="JU121" i="1"/>
  <c r="JZ121" i="1" s="1"/>
  <c r="JW121" i="1"/>
  <c r="JY121" i="1"/>
  <c r="LO121" i="1"/>
  <c r="LU121" i="1"/>
  <c r="LY121" i="1"/>
  <c r="MC121" i="1"/>
  <c r="MD121" i="1" s="1"/>
  <c r="MI121" i="1"/>
  <c r="MM121" i="1"/>
  <c r="MQ121" i="1"/>
  <c r="MR121" i="1"/>
  <c r="MW121" i="1"/>
  <c r="NA121" i="1"/>
  <c r="NE121" i="1"/>
  <c r="NF121" i="1" s="1"/>
  <c r="NK121" i="1"/>
  <c r="NO121" i="1"/>
  <c r="NS121" i="1"/>
  <c r="NT121" i="1"/>
  <c r="J122" i="1"/>
  <c r="N122" i="1"/>
  <c r="R122" i="1"/>
  <c r="S122" i="1" s="1"/>
  <c r="X122" i="1"/>
  <c r="AB122" i="1"/>
  <c r="AF122" i="1"/>
  <c r="AG122" i="1" s="1"/>
  <c r="AL122" i="1"/>
  <c r="AN122" i="1"/>
  <c r="AP122" i="1"/>
  <c r="AT122" i="1"/>
  <c r="AU122" i="1" s="1"/>
  <c r="AZ122" i="1"/>
  <c r="BB122" i="1"/>
  <c r="BD122" i="1"/>
  <c r="BH122" i="1"/>
  <c r="BI122" i="1" s="1"/>
  <c r="KE122" i="1"/>
  <c r="KL122" i="1" s="1"/>
  <c r="KG122" i="1"/>
  <c r="KI122" i="1"/>
  <c r="KN122" i="1" s="1"/>
  <c r="KK122" i="1"/>
  <c r="KM122" i="1"/>
  <c r="KS122" i="1"/>
  <c r="KU122" i="1"/>
  <c r="KW122" i="1"/>
  <c r="LB122" i="1" s="1"/>
  <c r="KY122" i="1"/>
  <c r="LA122" i="1"/>
  <c r="BN122" i="1"/>
  <c r="BU122" i="1" s="1"/>
  <c r="BP122" i="1"/>
  <c r="BR122" i="1"/>
  <c r="BW122" i="1" s="1"/>
  <c r="BT122" i="1"/>
  <c r="BV122" i="1"/>
  <c r="CB122" i="1"/>
  <c r="CI122" i="1" s="1"/>
  <c r="CD122" i="1"/>
  <c r="CF122" i="1"/>
  <c r="CK122" i="1" s="1"/>
  <c r="CH122" i="1"/>
  <c r="CJ122" i="1"/>
  <c r="CP122" i="1"/>
  <c r="CW122" i="1" s="1"/>
  <c r="CR122" i="1"/>
  <c r="CT122" i="1"/>
  <c r="CY122" i="1" s="1"/>
  <c r="CV122" i="1"/>
  <c r="CX122" i="1"/>
  <c r="DD122" i="1"/>
  <c r="DH122" i="1"/>
  <c r="DL122" i="1"/>
  <c r="DM122" i="1" s="1"/>
  <c r="DR122" i="1"/>
  <c r="DT122" i="1"/>
  <c r="DV122" i="1"/>
  <c r="DZ122" i="1"/>
  <c r="EA122" i="1" s="1"/>
  <c r="EF122" i="1"/>
  <c r="EJ122" i="1"/>
  <c r="EN122" i="1"/>
  <c r="EO122" i="1" s="1"/>
  <c r="ET122" i="1"/>
  <c r="EX122" i="1"/>
  <c r="FB122" i="1"/>
  <c r="FC122" i="1" s="1"/>
  <c r="FH122" i="1"/>
  <c r="FL122" i="1"/>
  <c r="FP122" i="1"/>
  <c r="FQ122" i="1"/>
  <c r="FV122" i="1"/>
  <c r="FZ122" i="1"/>
  <c r="GD122" i="1"/>
  <c r="GE122" i="1" s="1"/>
  <c r="GJ122" i="1"/>
  <c r="GN122" i="1"/>
  <c r="GR122" i="1"/>
  <c r="GS122" i="1"/>
  <c r="GY122" i="1"/>
  <c r="HA122" i="1"/>
  <c r="HC122" i="1"/>
  <c r="HH122" i="1" s="1"/>
  <c r="HE122" i="1"/>
  <c r="HF122" i="1"/>
  <c r="HG122" i="1"/>
  <c r="HM122" i="1"/>
  <c r="HO122" i="1"/>
  <c r="HQ122" i="1"/>
  <c r="HV122" i="1" s="1"/>
  <c r="HS122" i="1"/>
  <c r="HU122" i="1"/>
  <c r="IA122" i="1"/>
  <c r="IH122" i="1" s="1"/>
  <c r="IC122" i="1"/>
  <c r="IE122" i="1"/>
  <c r="IJ122" i="1" s="1"/>
  <c r="IG122" i="1"/>
  <c r="II122" i="1"/>
  <c r="IO122" i="1"/>
  <c r="IV122" i="1" s="1"/>
  <c r="IQ122" i="1"/>
  <c r="IS122" i="1"/>
  <c r="IU122" i="1"/>
  <c r="IW122" i="1"/>
  <c r="IX122" i="1"/>
  <c r="JC122" i="1"/>
  <c r="JJ122" i="1"/>
  <c r="JE122" i="1"/>
  <c r="JG122" i="1"/>
  <c r="JL122" i="1" s="1"/>
  <c r="JI122" i="1"/>
  <c r="JK122" i="1"/>
  <c r="JQ122" i="1"/>
  <c r="JS122" i="1"/>
  <c r="JU122" i="1"/>
  <c r="JZ122" i="1" s="1"/>
  <c r="JW122" i="1"/>
  <c r="JX122" i="1"/>
  <c r="JY122" i="1"/>
  <c r="LO122" i="1"/>
  <c r="LU122" i="1"/>
  <c r="LY122" i="1"/>
  <c r="MC122" i="1"/>
  <c r="MD122" i="1" s="1"/>
  <c r="MI122" i="1"/>
  <c r="MM122" i="1"/>
  <c r="MQ122" i="1"/>
  <c r="MR122" i="1" s="1"/>
  <c r="MW122" i="1"/>
  <c r="NA122" i="1"/>
  <c r="NE122" i="1"/>
  <c r="NF122" i="1" s="1"/>
  <c r="NK122" i="1"/>
  <c r="NO122" i="1"/>
  <c r="NS122" i="1"/>
  <c r="NT122" i="1" s="1"/>
  <c r="J123" i="1"/>
  <c r="N123" i="1"/>
  <c r="R123" i="1"/>
  <c r="S123" i="1" s="1"/>
  <c r="AL123" i="1"/>
  <c r="AN123" i="1"/>
  <c r="AP123" i="1"/>
  <c r="AT123" i="1"/>
  <c r="AU123" i="1" s="1"/>
  <c r="AZ123" i="1"/>
  <c r="BB123" i="1"/>
  <c r="BD123" i="1"/>
  <c r="BH123" i="1"/>
  <c r="BI123" i="1" s="1"/>
  <c r="KC123" i="1"/>
  <c r="KE123" i="1"/>
  <c r="KL123" i="1" s="1"/>
  <c r="KG123" i="1"/>
  <c r="KI123" i="1"/>
  <c r="KN123" i="1" s="1"/>
  <c r="KK123" i="1"/>
  <c r="KM123" i="1"/>
  <c r="KQ123" i="1"/>
  <c r="KS123" i="1"/>
  <c r="KZ123" i="1" s="1"/>
  <c r="KU123" i="1"/>
  <c r="KW123" i="1"/>
  <c r="LB123" i="1" s="1"/>
  <c r="KY123" i="1"/>
  <c r="LA123" i="1"/>
  <c r="BL123" i="1"/>
  <c r="BN123" i="1"/>
  <c r="BU123" i="1" s="1"/>
  <c r="BP123" i="1"/>
  <c r="BR123" i="1"/>
  <c r="BW123" i="1" s="1"/>
  <c r="BT123" i="1"/>
  <c r="BV123" i="1"/>
  <c r="BZ123" i="1"/>
  <c r="CB123" i="1"/>
  <c r="CI123" i="1" s="1"/>
  <c r="CD123" i="1"/>
  <c r="CF123" i="1"/>
  <c r="CK123" i="1" s="1"/>
  <c r="CH123" i="1"/>
  <c r="CJ123" i="1"/>
  <c r="CN123" i="1"/>
  <c r="CP123" i="1"/>
  <c r="CW123" i="1" s="1"/>
  <c r="CR123" i="1"/>
  <c r="CT123" i="1"/>
  <c r="CY123" i="1" s="1"/>
  <c r="CV123" i="1"/>
  <c r="CX123" i="1"/>
  <c r="DR123" i="1"/>
  <c r="DT123" i="1"/>
  <c r="DV123" i="1"/>
  <c r="DZ123" i="1"/>
  <c r="EA123" i="1" s="1"/>
  <c r="GV123" i="1"/>
  <c r="GY123" i="1"/>
  <c r="HA123" i="1"/>
  <c r="HC123" i="1"/>
  <c r="HH123" i="1" s="1"/>
  <c r="HE123" i="1"/>
  <c r="HF123" i="1"/>
  <c r="HG123" i="1"/>
  <c r="HK123" i="1"/>
  <c r="HM123" i="1"/>
  <c r="HT123" i="1" s="1"/>
  <c r="HO123" i="1"/>
  <c r="HQ123" i="1"/>
  <c r="HV123" i="1" s="1"/>
  <c r="HS123" i="1"/>
  <c r="HU123" i="1"/>
  <c r="HY123" i="1"/>
  <c r="IA123" i="1"/>
  <c r="IH123" i="1" s="1"/>
  <c r="IC123" i="1"/>
  <c r="IE123" i="1"/>
  <c r="IJ123" i="1" s="1"/>
  <c r="IG123" i="1"/>
  <c r="II123" i="1"/>
  <c r="IM123" i="1"/>
  <c r="IO123" i="1"/>
  <c r="IV123" i="1" s="1"/>
  <c r="IQ123" i="1"/>
  <c r="IS123" i="1"/>
  <c r="IX123" i="1" s="1"/>
  <c r="IU123" i="1"/>
  <c r="IW123" i="1"/>
  <c r="JA123" i="1"/>
  <c r="JC123" i="1"/>
  <c r="JE123" i="1"/>
  <c r="JG123" i="1"/>
  <c r="JL123" i="1" s="1"/>
  <c r="JI123" i="1"/>
  <c r="JK123" i="1"/>
  <c r="JO123" i="1"/>
  <c r="JQ123" i="1"/>
  <c r="JX123" i="1" s="1"/>
  <c r="JS123" i="1"/>
  <c r="JU123" i="1"/>
  <c r="JZ123" i="1" s="1"/>
  <c r="JW123" i="1"/>
  <c r="JY123" i="1"/>
  <c r="LK123" i="1"/>
  <c r="J124" i="1"/>
  <c r="N124" i="1"/>
  <c r="R124" i="1"/>
  <c r="S124" i="1" s="1"/>
  <c r="X124" i="1"/>
  <c r="AB124" i="1"/>
  <c r="AF124" i="1"/>
  <c r="AG124" i="1" s="1"/>
  <c r="AL124" i="1"/>
  <c r="AN124" i="1"/>
  <c r="AP124" i="1"/>
  <c r="AT124" i="1"/>
  <c r="AU124" i="1" s="1"/>
  <c r="AZ124" i="1"/>
  <c r="BB124" i="1"/>
  <c r="BD124" i="1"/>
  <c r="BH124" i="1"/>
  <c r="BI124" i="1" s="1"/>
  <c r="KE124" i="1"/>
  <c r="KL124" i="1" s="1"/>
  <c r="KG124" i="1"/>
  <c r="KI124" i="1"/>
  <c r="KN124" i="1" s="1"/>
  <c r="KK124" i="1"/>
  <c r="KM124" i="1"/>
  <c r="KS124" i="1"/>
  <c r="KZ124" i="1" s="1"/>
  <c r="KU124" i="1"/>
  <c r="KW124" i="1"/>
  <c r="LB124" i="1" s="1"/>
  <c r="KY124" i="1"/>
  <c r="LA124" i="1"/>
  <c r="BN124" i="1"/>
  <c r="BU124" i="1" s="1"/>
  <c r="BP124" i="1"/>
  <c r="BR124" i="1"/>
  <c r="BT124" i="1"/>
  <c r="BV124" i="1"/>
  <c r="BW124" i="1"/>
  <c r="CB124" i="1"/>
  <c r="CI124" i="1" s="1"/>
  <c r="CD124" i="1"/>
  <c r="CF124" i="1"/>
  <c r="CK124" i="1" s="1"/>
  <c r="CH124" i="1"/>
  <c r="CJ124" i="1"/>
  <c r="CP124" i="1"/>
  <c r="CW124" i="1" s="1"/>
  <c r="CR124" i="1"/>
  <c r="CT124" i="1"/>
  <c r="CY124" i="1" s="1"/>
  <c r="CV124" i="1"/>
  <c r="CX124" i="1"/>
  <c r="DD124" i="1"/>
  <c r="DH124" i="1"/>
  <c r="DL124" i="1"/>
  <c r="DM124" i="1" s="1"/>
  <c r="DR124" i="1"/>
  <c r="DT124" i="1"/>
  <c r="DV124" i="1"/>
  <c r="DZ124" i="1"/>
  <c r="EA124" i="1" s="1"/>
  <c r="EF124" i="1"/>
  <c r="EJ124" i="1"/>
  <c r="EN124" i="1"/>
  <c r="EO124" i="1" s="1"/>
  <c r="ET124" i="1"/>
  <c r="EX124" i="1"/>
  <c r="FB124" i="1"/>
  <c r="FC124" i="1"/>
  <c r="FH124" i="1"/>
  <c r="FL124" i="1"/>
  <c r="FP124" i="1"/>
  <c r="FQ124" i="1" s="1"/>
  <c r="FV124" i="1"/>
  <c r="FZ124" i="1"/>
  <c r="GD124" i="1"/>
  <c r="GE124" i="1" s="1"/>
  <c r="GJ124" i="1"/>
  <c r="GN124" i="1"/>
  <c r="GR124" i="1"/>
  <c r="GS124" i="1"/>
  <c r="GY124" i="1"/>
  <c r="HA124" i="1"/>
  <c r="HC124" i="1"/>
  <c r="HH124" i="1" s="1"/>
  <c r="HE124" i="1"/>
  <c r="HF124" i="1"/>
  <c r="HG124" i="1"/>
  <c r="HM124" i="1"/>
  <c r="HO124" i="1"/>
  <c r="HQ124" i="1"/>
  <c r="HV124" i="1" s="1"/>
  <c r="HS124" i="1"/>
  <c r="HU124" i="1"/>
  <c r="IA124" i="1"/>
  <c r="IH124" i="1" s="1"/>
  <c r="IC124" i="1"/>
  <c r="IE124" i="1"/>
  <c r="IJ124" i="1"/>
  <c r="IG124" i="1"/>
  <c r="II124" i="1"/>
  <c r="IO124" i="1"/>
  <c r="IV124" i="1" s="1"/>
  <c r="IQ124" i="1"/>
  <c r="IS124" i="1"/>
  <c r="IX124" i="1" s="1"/>
  <c r="IU124" i="1"/>
  <c r="IW124" i="1"/>
  <c r="JC124" i="1"/>
  <c r="JJ124" i="1" s="1"/>
  <c r="JE124" i="1"/>
  <c r="JG124" i="1"/>
  <c r="JL124" i="1" s="1"/>
  <c r="JI124" i="1"/>
  <c r="JK124" i="1"/>
  <c r="JQ124" i="1"/>
  <c r="JX124" i="1" s="1"/>
  <c r="JS124" i="1"/>
  <c r="JU124" i="1"/>
  <c r="JW124" i="1"/>
  <c r="JY124" i="1"/>
  <c r="LK124" i="1"/>
  <c r="LU124" i="1"/>
  <c r="LY124" i="1"/>
  <c r="MC124" i="1"/>
  <c r="MD124" i="1" s="1"/>
  <c r="MI124" i="1"/>
  <c r="MM124" i="1"/>
  <c r="MQ124" i="1"/>
  <c r="MR124" i="1" s="1"/>
  <c r="MW124" i="1"/>
  <c r="NA124" i="1"/>
  <c r="NE124" i="1"/>
  <c r="NF124" i="1" s="1"/>
  <c r="NO124" i="1"/>
  <c r="NS124" i="1"/>
  <c r="NT124" i="1" s="1"/>
  <c r="J125" i="1"/>
  <c r="N125" i="1"/>
  <c r="R125" i="1"/>
  <c r="S125" i="1"/>
  <c r="X125" i="1"/>
  <c r="AB125" i="1"/>
  <c r="AF125" i="1"/>
  <c r="AG125" i="1" s="1"/>
  <c r="AL125" i="1"/>
  <c r="AN125" i="1"/>
  <c r="AP125" i="1"/>
  <c r="AT125" i="1"/>
  <c r="AU125" i="1" s="1"/>
  <c r="AZ125" i="1"/>
  <c r="BB125" i="1"/>
  <c r="BD125" i="1"/>
  <c r="BH125" i="1"/>
  <c r="BI125" i="1" s="1"/>
  <c r="KE125" i="1"/>
  <c r="KL125" i="1" s="1"/>
  <c r="KG125" i="1"/>
  <c r="KI125" i="1"/>
  <c r="KN125" i="1" s="1"/>
  <c r="KK125" i="1"/>
  <c r="KM125" i="1"/>
  <c r="KS125" i="1"/>
  <c r="KZ125" i="1" s="1"/>
  <c r="KU125" i="1"/>
  <c r="KW125" i="1"/>
  <c r="LB125" i="1" s="1"/>
  <c r="KY125" i="1"/>
  <c r="LA125" i="1"/>
  <c r="BN125" i="1"/>
  <c r="BU125" i="1" s="1"/>
  <c r="BP125" i="1"/>
  <c r="BR125" i="1"/>
  <c r="BW125" i="1"/>
  <c r="BT125" i="1"/>
  <c r="BV125" i="1"/>
  <c r="CB125" i="1"/>
  <c r="CI125" i="1" s="1"/>
  <c r="CD125" i="1"/>
  <c r="CF125" i="1"/>
  <c r="CK125" i="1" s="1"/>
  <c r="CH125" i="1"/>
  <c r="CJ125" i="1"/>
  <c r="CP125" i="1"/>
  <c r="CW125" i="1" s="1"/>
  <c r="CR125" i="1"/>
  <c r="CT125" i="1"/>
  <c r="CY125" i="1" s="1"/>
  <c r="CV125" i="1"/>
  <c r="CX125" i="1"/>
  <c r="DD125" i="1"/>
  <c r="DH125" i="1"/>
  <c r="DL125" i="1"/>
  <c r="DM125" i="1" s="1"/>
  <c r="DR125" i="1"/>
  <c r="DT125" i="1"/>
  <c r="DV125" i="1"/>
  <c r="DZ125" i="1"/>
  <c r="EA125" i="1" s="1"/>
  <c r="EF125" i="1"/>
  <c r="EJ125" i="1"/>
  <c r="EN125" i="1"/>
  <c r="EO125" i="1" s="1"/>
  <c r="ET125" i="1"/>
  <c r="EX125" i="1"/>
  <c r="FB125" i="1"/>
  <c r="FC125" i="1" s="1"/>
  <c r="FH125" i="1"/>
  <c r="FL125" i="1"/>
  <c r="FP125" i="1"/>
  <c r="FQ125" i="1" s="1"/>
  <c r="FV125" i="1"/>
  <c r="FZ125" i="1"/>
  <c r="GD125" i="1"/>
  <c r="GE125" i="1" s="1"/>
  <c r="GJ125" i="1"/>
  <c r="GN125" i="1"/>
  <c r="GR125" i="1"/>
  <c r="GS125" i="1" s="1"/>
  <c r="GY125" i="1"/>
  <c r="HA125" i="1"/>
  <c r="HC125" i="1"/>
  <c r="HH125" i="1" s="1"/>
  <c r="HE125" i="1"/>
  <c r="HF125" i="1"/>
  <c r="HG125" i="1"/>
  <c r="HM125" i="1"/>
  <c r="HT125" i="1" s="1"/>
  <c r="HO125" i="1"/>
  <c r="HQ125" i="1"/>
  <c r="HV125" i="1" s="1"/>
  <c r="HS125" i="1"/>
  <c r="HU125" i="1"/>
  <c r="IA125" i="1"/>
  <c r="IH125" i="1" s="1"/>
  <c r="IC125" i="1"/>
  <c r="IE125" i="1"/>
  <c r="IJ125" i="1" s="1"/>
  <c r="IG125" i="1"/>
  <c r="II125" i="1"/>
  <c r="IO125" i="1"/>
  <c r="IV125" i="1"/>
  <c r="IQ125" i="1"/>
  <c r="IS125" i="1"/>
  <c r="IX125" i="1" s="1"/>
  <c r="IU125" i="1"/>
  <c r="IW125" i="1"/>
  <c r="JC125" i="1"/>
  <c r="JJ125" i="1" s="1"/>
  <c r="JE125" i="1"/>
  <c r="JG125" i="1"/>
  <c r="JL125" i="1" s="1"/>
  <c r="JI125" i="1"/>
  <c r="JK125" i="1"/>
  <c r="JQ125" i="1"/>
  <c r="JX125" i="1" s="1"/>
  <c r="JS125" i="1"/>
  <c r="JU125" i="1"/>
  <c r="JZ125" i="1" s="1"/>
  <c r="JW125" i="1"/>
  <c r="JY125" i="1"/>
  <c r="LK125" i="1"/>
  <c r="LU125" i="1"/>
  <c r="LY125" i="1"/>
  <c r="MC125" i="1"/>
  <c r="MD125" i="1" s="1"/>
  <c r="MI125" i="1"/>
  <c r="MM125" i="1"/>
  <c r="MQ125" i="1"/>
  <c r="MR125" i="1" s="1"/>
  <c r="MW125" i="1"/>
  <c r="NA125" i="1"/>
  <c r="NE125" i="1"/>
  <c r="NF125" i="1" s="1"/>
  <c r="NK125" i="1"/>
  <c r="NO125" i="1"/>
  <c r="NS125" i="1"/>
  <c r="NT125" i="1" s="1"/>
  <c r="J126" i="1"/>
  <c r="N126" i="1"/>
  <c r="R126" i="1"/>
  <c r="S126" i="1" s="1"/>
  <c r="X126" i="1"/>
  <c r="AB126" i="1"/>
  <c r="AF126" i="1"/>
  <c r="AG126" i="1" s="1"/>
  <c r="AL126" i="1"/>
  <c r="AN126" i="1"/>
  <c r="AP126" i="1"/>
  <c r="AT126" i="1"/>
  <c r="AU126" i="1" s="1"/>
  <c r="AZ126" i="1"/>
  <c r="BB126" i="1"/>
  <c r="BD126" i="1"/>
  <c r="BH126" i="1"/>
  <c r="BI126" i="1" s="1"/>
  <c r="KE126" i="1"/>
  <c r="KL126" i="1" s="1"/>
  <c r="KG126" i="1"/>
  <c r="KI126" i="1"/>
  <c r="KN126" i="1" s="1"/>
  <c r="KK126" i="1"/>
  <c r="KM126" i="1"/>
  <c r="KS126" i="1"/>
  <c r="KZ126" i="1" s="1"/>
  <c r="KU126" i="1"/>
  <c r="KW126" i="1"/>
  <c r="KY126" i="1"/>
  <c r="LA126" i="1"/>
  <c r="LB126" i="1"/>
  <c r="BN126" i="1"/>
  <c r="BU126" i="1" s="1"/>
  <c r="BP126" i="1"/>
  <c r="BR126" i="1"/>
  <c r="BT126" i="1"/>
  <c r="BV126" i="1"/>
  <c r="CB126" i="1"/>
  <c r="CI126" i="1" s="1"/>
  <c r="CD126" i="1"/>
  <c r="CF126" i="1"/>
  <c r="CK126" i="1" s="1"/>
  <c r="CH126" i="1"/>
  <c r="CJ126" i="1"/>
  <c r="CP126" i="1"/>
  <c r="CW126" i="1"/>
  <c r="CR126" i="1"/>
  <c r="CT126" i="1"/>
  <c r="CY126" i="1" s="1"/>
  <c r="CV126" i="1"/>
  <c r="CX126" i="1"/>
  <c r="DD126" i="1"/>
  <c r="DH126" i="1"/>
  <c r="DL126" i="1"/>
  <c r="DM126" i="1" s="1"/>
  <c r="DR126" i="1"/>
  <c r="DT126" i="1"/>
  <c r="DV126" i="1"/>
  <c r="DZ126" i="1"/>
  <c r="EA126" i="1"/>
  <c r="EF126" i="1"/>
  <c r="EJ126" i="1"/>
  <c r="EN126" i="1"/>
  <c r="EO126" i="1" s="1"/>
  <c r="ET126" i="1"/>
  <c r="EX126" i="1"/>
  <c r="FB126" i="1"/>
  <c r="FC126" i="1" s="1"/>
  <c r="FH126" i="1"/>
  <c r="FL126" i="1"/>
  <c r="FP126" i="1"/>
  <c r="FQ126" i="1" s="1"/>
  <c r="FV126" i="1"/>
  <c r="FZ126" i="1"/>
  <c r="GD126" i="1"/>
  <c r="GE126" i="1" s="1"/>
  <c r="GJ126" i="1"/>
  <c r="GN126" i="1"/>
  <c r="GR126" i="1"/>
  <c r="GS126" i="1" s="1"/>
  <c r="GY126" i="1"/>
  <c r="HA126" i="1"/>
  <c r="HC126" i="1"/>
  <c r="HH126" i="1" s="1"/>
  <c r="HE126" i="1"/>
  <c r="HF126" i="1"/>
  <c r="HG126" i="1"/>
  <c r="HM126" i="1"/>
  <c r="HT126" i="1" s="1"/>
  <c r="HO126" i="1"/>
  <c r="HQ126" i="1"/>
  <c r="HV126" i="1" s="1"/>
  <c r="HS126" i="1"/>
  <c r="HU126" i="1"/>
  <c r="IA126" i="1"/>
  <c r="IH126" i="1" s="1"/>
  <c r="IC126" i="1"/>
  <c r="IE126" i="1"/>
  <c r="IJ126" i="1" s="1"/>
  <c r="IG126" i="1"/>
  <c r="II126" i="1"/>
  <c r="IO126" i="1"/>
  <c r="IV126" i="1" s="1"/>
  <c r="IQ126" i="1"/>
  <c r="IS126" i="1"/>
  <c r="IX126" i="1" s="1"/>
  <c r="IU126" i="1"/>
  <c r="IW126" i="1"/>
  <c r="JC126" i="1"/>
  <c r="JJ126" i="1"/>
  <c r="JE126" i="1"/>
  <c r="JG126" i="1"/>
  <c r="JL126" i="1" s="1"/>
  <c r="JI126" i="1"/>
  <c r="JK126" i="1"/>
  <c r="JQ126" i="1"/>
  <c r="JX126" i="1" s="1"/>
  <c r="JS126" i="1"/>
  <c r="JU126" i="1"/>
  <c r="JZ126" i="1" s="1"/>
  <c r="JW126" i="1"/>
  <c r="JY126" i="1"/>
  <c r="LK126" i="1"/>
  <c r="LU126" i="1"/>
  <c r="LY126" i="1"/>
  <c r="MC126" i="1"/>
  <c r="MD126" i="1" s="1"/>
  <c r="MI126" i="1"/>
  <c r="MM126" i="1"/>
  <c r="MQ126" i="1"/>
  <c r="MR126" i="1" s="1"/>
  <c r="MW126" i="1"/>
  <c r="NA126" i="1"/>
  <c r="NE126" i="1"/>
  <c r="NF126" i="1" s="1"/>
  <c r="NK126" i="1"/>
  <c r="NO126" i="1"/>
  <c r="NS126" i="1"/>
  <c r="NT126" i="1" s="1"/>
  <c r="N127" i="1"/>
  <c r="R127" i="1"/>
  <c r="S127" i="1" s="1"/>
  <c r="AB127" i="1"/>
  <c r="AF127" i="1"/>
  <c r="AG127" i="1"/>
  <c r="AN127" i="1"/>
  <c r="AP127" i="1"/>
  <c r="AT127" i="1"/>
  <c r="AU127" i="1" s="1"/>
  <c r="BB127" i="1"/>
  <c r="BD127" i="1"/>
  <c r="BH127" i="1"/>
  <c r="BI127" i="1" s="1"/>
  <c r="KC127" i="1"/>
  <c r="KE127" i="1"/>
  <c r="KL127" i="1" s="1"/>
  <c r="KG127" i="1"/>
  <c r="KI127" i="1"/>
  <c r="KN127" i="1" s="1"/>
  <c r="KK127" i="1"/>
  <c r="KM127" i="1"/>
  <c r="KQ127" i="1"/>
  <c r="KS127" i="1"/>
  <c r="KZ127" i="1" s="1"/>
  <c r="KU127" i="1"/>
  <c r="KW127" i="1"/>
  <c r="LB127" i="1" s="1"/>
  <c r="KY127" i="1"/>
  <c r="LA127" i="1"/>
  <c r="BL127" i="1"/>
  <c r="BN127" i="1"/>
  <c r="BU127" i="1" s="1"/>
  <c r="BP127" i="1"/>
  <c r="BR127" i="1"/>
  <c r="BW127" i="1" s="1"/>
  <c r="BT127" i="1"/>
  <c r="BV127" i="1"/>
  <c r="BZ127" i="1"/>
  <c r="CB127" i="1"/>
  <c r="CI127" i="1"/>
  <c r="CD127" i="1"/>
  <c r="CF127" i="1"/>
  <c r="CK127" i="1" s="1"/>
  <c r="CH127" i="1"/>
  <c r="CJ127" i="1"/>
  <c r="CN127" i="1"/>
  <c r="CP127" i="1"/>
  <c r="CW127" i="1" s="1"/>
  <c r="CR127" i="1"/>
  <c r="CT127" i="1"/>
  <c r="CY127" i="1" s="1"/>
  <c r="CV127" i="1"/>
  <c r="CX127" i="1"/>
  <c r="DH127" i="1"/>
  <c r="DL127" i="1"/>
  <c r="DM127" i="1" s="1"/>
  <c r="DT127" i="1"/>
  <c r="DV127" i="1"/>
  <c r="DZ127" i="1"/>
  <c r="EA127" i="1"/>
  <c r="EJ127" i="1"/>
  <c r="EN127" i="1"/>
  <c r="EO127" i="1" s="1"/>
  <c r="EX127" i="1"/>
  <c r="FB127" i="1"/>
  <c r="FC127" i="1" s="1"/>
  <c r="FL127" i="1"/>
  <c r="FP127" i="1"/>
  <c r="FQ127" i="1" s="1"/>
  <c r="FZ127" i="1"/>
  <c r="GD127" i="1"/>
  <c r="GE127" i="1" s="1"/>
  <c r="GN127" i="1"/>
  <c r="GR127" i="1"/>
  <c r="GS127" i="1" s="1"/>
  <c r="GV127" i="1"/>
  <c r="GY127" i="1"/>
  <c r="HF127" i="1" s="1"/>
  <c r="HA127" i="1"/>
  <c r="HC127" i="1"/>
  <c r="HH127" i="1" s="1"/>
  <c r="HE127" i="1"/>
  <c r="HG127" i="1"/>
  <c r="HK127" i="1"/>
  <c r="HM127" i="1"/>
  <c r="HT127" i="1" s="1"/>
  <c r="HO127" i="1"/>
  <c r="HQ127" i="1"/>
  <c r="HV127" i="1"/>
  <c r="HS127" i="1"/>
  <c r="HU127" i="1"/>
  <c r="HY127" i="1"/>
  <c r="IA127" i="1"/>
  <c r="IH127" i="1" s="1"/>
  <c r="IC127" i="1"/>
  <c r="IE127" i="1"/>
  <c r="IJ127" i="1" s="1"/>
  <c r="IG127" i="1"/>
  <c r="II127" i="1"/>
  <c r="IM127" i="1"/>
  <c r="IO127" i="1"/>
  <c r="IQ127" i="1"/>
  <c r="IS127" i="1"/>
  <c r="IX127" i="1" s="1"/>
  <c r="IU127" i="1"/>
  <c r="IW127" i="1"/>
  <c r="JA127" i="1"/>
  <c r="JC127" i="1"/>
  <c r="JJ127" i="1" s="1"/>
  <c r="JE127" i="1"/>
  <c r="JG127" i="1"/>
  <c r="JL127" i="1"/>
  <c r="JI127" i="1"/>
  <c r="JK127" i="1"/>
  <c r="JO127" i="1"/>
  <c r="JQ127" i="1"/>
  <c r="JX127" i="1" s="1"/>
  <c r="JS127" i="1"/>
  <c r="JU127" i="1"/>
  <c r="JZ127" i="1" s="1"/>
  <c r="JW127" i="1"/>
  <c r="JY127" i="1"/>
  <c r="LY127" i="1"/>
  <c r="MC127" i="1"/>
  <c r="MD127" i="1"/>
  <c r="MM127" i="1"/>
  <c r="MQ127" i="1"/>
  <c r="MR127" i="1" s="1"/>
  <c r="NA127" i="1"/>
  <c r="NE127" i="1"/>
  <c r="NF127" i="1" s="1"/>
  <c r="NO127" i="1"/>
  <c r="NS127" i="1"/>
  <c r="NT127" i="1" s="1"/>
  <c r="KE128" i="1"/>
  <c r="KL128" i="1" s="1"/>
  <c r="KG128" i="1"/>
  <c r="KI128" i="1"/>
  <c r="KK128" i="1"/>
  <c r="KM128" i="1"/>
  <c r="KN128" i="1"/>
  <c r="KS128" i="1"/>
  <c r="KZ128" i="1" s="1"/>
  <c r="KU128" i="1"/>
  <c r="KW128" i="1"/>
  <c r="LB128" i="1" s="1"/>
  <c r="KY128" i="1"/>
  <c r="LA128" i="1"/>
  <c r="BN128" i="1"/>
  <c r="BU128" i="1" s="1"/>
  <c r="BP128" i="1"/>
  <c r="BR128" i="1"/>
  <c r="BW128" i="1" s="1"/>
  <c r="BT128" i="1"/>
  <c r="BV128" i="1"/>
  <c r="CB128" i="1"/>
  <c r="CI128" i="1" s="1"/>
  <c r="CD128" i="1"/>
  <c r="CF128" i="1"/>
  <c r="CK128" i="1" s="1"/>
  <c r="CH128" i="1"/>
  <c r="CJ128" i="1"/>
  <c r="CP128" i="1"/>
  <c r="CW128" i="1" s="1"/>
  <c r="CR128" i="1"/>
  <c r="CT128" i="1"/>
  <c r="CY128" i="1" s="1"/>
  <c r="CV128" i="1"/>
  <c r="CX128" i="1"/>
  <c r="GY128" i="1"/>
  <c r="HF128" i="1" s="1"/>
  <c r="HA128" i="1"/>
  <c r="HC128" i="1"/>
  <c r="HH128" i="1" s="1"/>
  <c r="HE128" i="1"/>
  <c r="HG128" i="1"/>
  <c r="HM128" i="1"/>
  <c r="HT128" i="1" s="1"/>
  <c r="HO128" i="1"/>
  <c r="HQ128" i="1"/>
  <c r="HV128" i="1" s="1"/>
  <c r="HS128" i="1"/>
  <c r="HU128" i="1"/>
  <c r="IA128" i="1"/>
  <c r="IH128" i="1" s="1"/>
  <c r="IC128" i="1"/>
  <c r="IE128" i="1"/>
  <c r="IJ128" i="1" s="1"/>
  <c r="IG128" i="1"/>
  <c r="II128" i="1"/>
  <c r="IO128" i="1"/>
  <c r="IQ128" i="1"/>
  <c r="IS128" i="1"/>
  <c r="IX128" i="1" s="1"/>
  <c r="IU128" i="1"/>
  <c r="IV128" i="1"/>
  <c r="IW128" i="1"/>
  <c r="JC128" i="1"/>
  <c r="JE128" i="1"/>
  <c r="JG128" i="1"/>
  <c r="JL128" i="1" s="1"/>
  <c r="JI128" i="1"/>
  <c r="JJ128" i="1"/>
  <c r="JK128" i="1"/>
  <c r="JQ128" i="1"/>
  <c r="JX128" i="1" s="1"/>
  <c r="JS128" i="1"/>
  <c r="JU128" i="1"/>
  <c r="JZ128" i="1" s="1"/>
  <c r="JW128" i="1"/>
  <c r="JY128" i="1"/>
  <c r="KE129" i="1"/>
  <c r="KL129" i="1" s="1"/>
  <c r="KG129" i="1"/>
  <c r="KI129" i="1"/>
  <c r="KN129" i="1" s="1"/>
  <c r="KK129" i="1"/>
  <c r="KM129" i="1"/>
  <c r="KS129" i="1"/>
  <c r="KZ129" i="1" s="1"/>
  <c r="KU129" i="1"/>
  <c r="KW129" i="1"/>
  <c r="KY129" i="1"/>
  <c r="LA129" i="1"/>
  <c r="LB129" i="1"/>
  <c r="BN129" i="1"/>
  <c r="BU129" i="1" s="1"/>
  <c r="BP129" i="1"/>
  <c r="BR129" i="1"/>
  <c r="BW129" i="1" s="1"/>
  <c r="BT129" i="1"/>
  <c r="BV129" i="1"/>
  <c r="CB129" i="1"/>
  <c r="CI129" i="1" s="1"/>
  <c r="CD129" i="1"/>
  <c r="CF129" i="1"/>
  <c r="CK129" i="1" s="1"/>
  <c r="CH129" i="1"/>
  <c r="CJ129" i="1"/>
  <c r="CP129" i="1"/>
  <c r="CW129" i="1" s="1"/>
  <c r="CR129" i="1"/>
  <c r="CT129" i="1"/>
  <c r="CY129" i="1" s="1"/>
  <c r="CV129" i="1"/>
  <c r="CX129" i="1"/>
  <c r="GY129" i="1"/>
  <c r="HF129" i="1" s="1"/>
  <c r="HA129" i="1"/>
  <c r="HC129" i="1"/>
  <c r="HH129" i="1" s="1"/>
  <c r="HE129" i="1"/>
  <c r="HG129" i="1"/>
  <c r="HM129" i="1"/>
  <c r="HT129" i="1" s="1"/>
  <c r="HO129" i="1"/>
  <c r="HQ129" i="1"/>
  <c r="HV129" i="1" s="1"/>
  <c r="HS129" i="1"/>
  <c r="HU129" i="1"/>
  <c r="IA129" i="1"/>
  <c r="IH129" i="1" s="1"/>
  <c r="IC129" i="1"/>
  <c r="IE129" i="1"/>
  <c r="IJ129" i="1" s="1"/>
  <c r="IG129" i="1"/>
  <c r="II129" i="1"/>
  <c r="IO129" i="1"/>
  <c r="IV129" i="1" s="1"/>
  <c r="IQ129" i="1"/>
  <c r="IS129" i="1"/>
  <c r="IX129" i="1" s="1"/>
  <c r="IU129" i="1"/>
  <c r="IW129" i="1"/>
  <c r="JC129" i="1"/>
  <c r="JJ129" i="1" s="1"/>
  <c r="JE129" i="1"/>
  <c r="JG129" i="1"/>
  <c r="JL129" i="1"/>
  <c r="JI129" i="1"/>
  <c r="JK129" i="1"/>
  <c r="JQ129" i="1"/>
  <c r="JX129" i="1" s="1"/>
  <c r="JS129" i="1"/>
  <c r="JU129" i="1"/>
  <c r="JZ129" i="1" s="1"/>
  <c r="JW129" i="1"/>
  <c r="JY129" i="1"/>
  <c r="KE130" i="1"/>
  <c r="KL130" i="1" s="1"/>
  <c r="KG130" i="1"/>
  <c r="KI130" i="1"/>
  <c r="KN130" i="1" s="1"/>
  <c r="KK130" i="1"/>
  <c r="KM130" i="1"/>
  <c r="KS130" i="1"/>
  <c r="KZ130" i="1" s="1"/>
  <c r="KU130" i="1"/>
  <c r="KW130" i="1"/>
  <c r="LB130" i="1" s="1"/>
  <c r="KY130" i="1"/>
  <c r="LA130" i="1"/>
  <c r="BN130" i="1"/>
  <c r="BU130" i="1" s="1"/>
  <c r="BP130" i="1"/>
  <c r="BR130" i="1"/>
  <c r="BT130" i="1"/>
  <c r="BV130" i="1"/>
  <c r="BW130" i="1"/>
  <c r="CB130" i="1"/>
  <c r="CI130" i="1" s="1"/>
  <c r="CD130" i="1"/>
  <c r="CF130" i="1"/>
  <c r="CK130" i="1" s="1"/>
  <c r="CH130" i="1"/>
  <c r="CJ130" i="1"/>
  <c r="CP130" i="1"/>
  <c r="CW130" i="1" s="1"/>
  <c r="CR130" i="1"/>
  <c r="CT130" i="1"/>
  <c r="CY130" i="1" s="1"/>
  <c r="CV130" i="1"/>
  <c r="CX130" i="1"/>
  <c r="GY130" i="1"/>
  <c r="HF130" i="1" s="1"/>
  <c r="HE130" i="1"/>
  <c r="HG130" i="1"/>
  <c r="HH130" i="1"/>
  <c r="HM130" i="1"/>
  <c r="HT130" i="1" s="1"/>
  <c r="HS130" i="1"/>
  <c r="HU130" i="1"/>
  <c r="HV130" i="1"/>
  <c r="IA130" i="1"/>
  <c r="IH130" i="1" s="1"/>
  <c r="IC130" i="1"/>
  <c r="IE130" i="1"/>
  <c r="IG130" i="1"/>
  <c r="II130" i="1"/>
  <c r="IJ130" i="1"/>
  <c r="IO130" i="1"/>
  <c r="IV130" i="1" s="1"/>
  <c r="IQ130" i="1"/>
  <c r="IS130" i="1"/>
  <c r="IX130" i="1" s="1"/>
  <c r="IU130" i="1"/>
  <c r="IW130" i="1"/>
  <c r="JC130" i="1"/>
  <c r="JE130" i="1"/>
  <c r="JG130" i="1"/>
  <c r="JL130" i="1" s="1"/>
  <c r="JI130" i="1"/>
  <c r="JJ130" i="1"/>
  <c r="JK130" i="1"/>
  <c r="JQ130" i="1"/>
  <c r="JX130" i="1" s="1"/>
  <c r="JW130" i="1"/>
  <c r="JY130" i="1"/>
  <c r="JZ130" i="1"/>
  <c r="J148" i="1"/>
  <c r="J149" i="1"/>
  <c r="J150" i="1"/>
  <c r="J151" i="1"/>
  <c r="J152" i="1"/>
  <c r="J153" i="1"/>
  <c r="J154" i="1"/>
  <c r="J155" i="1"/>
  <c r="J157" i="1"/>
  <c r="J158" i="1"/>
  <c r="J159" i="1"/>
  <c r="J160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X148" i="1"/>
  <c r="X149" i="1"/>
  <c r="X150" i="1"/>
  <c r="X151" i="1"/>
  <c r="X152" i="1"/>
  <c r="X153" i="1"/>
  <c r="X154" i="1"/>
  <c r="X155" i="1"/>
  <c r="X157" i="1"/>
  <c r="X158" i="1"/>
  <c r="X159" i="1"/>
  <c r="X160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6" i="1"/>
  <c r="X197" i="1"/>
  <c r="X198" i="1"/>
  <c r="AL148" i="1"/>
  <c r="AL149" i="1"/>
  <c r="AL150" i="1"/>
  <c r="AL151" i="1"/>
  <c r="AL152" i="1"/>
  <c r="AL153" i="1"/>
  <c r="AL154" i="1"/>
  <c r="AL155" i="1"/>
  <c r="AL157" i="1"/>
  <c r="AL158" i="1"/>
  <c r="AL159" i="1"/>
  <c r="AL160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KE153" i="1"/>
  <c r="KL153" i="1" s="1"/>
  <c r="KE154" i="1"/>
  <c r="KE157" i="1"/>
  <c r="KE158" i="1"/>
  <c r="KE162" i="1"/>
  <c r="KE166" i="1"/>
  <c r="KE170" i="1"/>
  <c r="KE174" i="1"/>
  <c r="KE178" i="1"/>
  <c r="KE182" i="1"/>
  <c r="KE187" i="1"/>
  <c r="KE188" i="1"/>
  <c r="KE189" i="1"/>
  <c r="KL189" i="1" s="1"/>
  <c r="KE190" i="1"/>
  <c r="KL190" i="1" s="1"/>
  <c r="KE191" i="1"/>
  <c r="KE192" i="1"/>
  <c r="KL192" i="1" s="1"/>
  <c r="KE193" i="1"/>
  <c r="KE194" i="1"/>
  <c r="KL194" i="1" s="1"/>
  <c r="KE195" i="1"/>
  <c r="KL195" i="1" s="1"/>
  <c r="KE196" i="1"/>
  <c r="KL196" i="1" s="1"/>
  <c r="KE197" i="1"/>
  <c r="KL197" i="1" s="1"/>
  <c r="KE198" i="1"/>
  <c r="KE199" i="1"/>
  <c r="KS151" i="1"/>
  <c r="KS153" i="1"/>
  <c r="KZ153" i="1" s="1"/>
  <c r="KS155" i="1"/>
  <c r="KS157" i="1"/>
  <c r="KS159" i="1"/>
  <c r="KZ159" i="1" s="1"/>
  <c r="KS163" i="1"/>
  <c r="KS167" i="1"/>
  <c r="KS171" i="1"/>
  <c r="KS187" i="1"/>
  <c r="KZ187" i="1" s="1"/>
  <c r="KS188" i="1"/>
  <c r="KZ188" i="1" s="1"/>
  <c r="KS189" i="1"/>
  <c r="KS190" i="1"/>
  <c r="KS191" i="1"/>
  <c r="KS192" i="1"/>
  <c r="KS193" i="1"/>
  <c r="KS194" i="1"/>
  <c r="KS195" i="1"/>
  <c r="KS196" i="1"/>
  <c r="KZ196" i="1" s="1"/>
  <c r="KS197" i="1"/>
  <c r="KZ197" i="1" s="1"/>
  <c r="KS198" i="1"/>
  <c r="KZ198" i="1" s="1"/>
  <c r="KS199" i="1"/>
  <c r="KZ199" i="1" s="1"/>
  <c r="BN152" i="1"/>
  <c r="BN153" i="1"/>
  <c r="BU153" i="1" s="1"/>
  <c r="BN154" i="1"/>
  <c r="BN156" i="1"/>
  <c r="BN157" i="1"/>
  <c r="BN160" i="1"/>
  <c r="BN161" i="1"/>
  <c r="BN165" i="1"/>
  <c r="BN169" i="1"/>
  <c r="BN173" i="1"/>
  <c r="BN177" i="1"/>
  <c r="BN181" i="1"/>
  <c r="BN187" i="1"/>
  <c r="BU187" i="1" s="1"/>
  <c r="BN188" i="1"/>
  <c r="BU188" i="1" s="1"/>
  <c r="BN189" i="1"/>
  <c r="BN190" i="1"/>
  <c r="BU190" i="1" s="1"/>
  <c r="BN191" i="1"/>
  <c r="BN192" i="1"/>
  <c r="BU192" i="1" s="1"/>
  <c r="BN193" i="1"/>
  <c r="BN194" i="1"/>
  <c r="BN195" i="1"/>
  <c r="BN196" i="1"/>
  <c r="BU196" i="1" s="1"/>
  <c r="BN197" i="1"/>
  <c r="BU197" i="1" s="1"/>
  <c r="BN198" i="1"/>
  <c r="BU198" i="1" s="1"/>
  <c r="BN199" i="1"/>
  <c r="CB152" i="1"/>
  <c r="CI152" i="1" s="1"/>
  <c r="CB153" i="1"/>
  <c r="CI153" i="1" s="1"/>
  <c r="CB154" i="1"/>
  <c r="CB156" i="1"/>
  <c r="CB157" i="1"/>
  <c r="CB158" i="1"/>
  <c r="CB160" i="1"/>
  <c r="CB161" i="1"/>
  <c r="CB162" i="1"/>
  <c r="CB187" i="1"/>
  <c r="CI187" i="1" s="1"/>
  <c r="CB188" i="1"/>
  <c r="CI188" i="1" s="1"/>
  <c r="CB189" i="1"/>
  <c r="CI189" i="1" s="1"/>
  <c r="CB190" i="1"/>
  <c r="CI190" i="1" s="1"/>
  <c r="CB191" i="1"/>
  <c r="CB192" i="1"/>
  <c r="CB193" i="1"/>
  <c r="CI193" i="1" s="1"/>
  <c r="CB194" i="1"/>
  <c r="CB195" i="1"/>
  <c r="CB196" i="1"/>
  <c r="CB197" i="1"/>
  <c r="CI197" i="1" s="1"/>
  <c r="CB198" i="1"/>
  <c r="CI198" i="1" s="1"/>
  <c r="CB199" i="1"/>
  <c r="CI199" i="1" s="1"/>
  <c r="CP152" i="1"/>
  <c r="CW152" i="1" s="1"/>
  <c r="CP153" i="1"/>
  <c r="CW153" i="1" s="1"/>
  <c r="CP154" i="1"/>
  <c r="CW154" i="1" s="1"/>
  <c r="CP156" i="1"/>
  <c r="CP157" i="1"/>
  <c r="CP158" i="1"/>
  <c r="CP160" i="1"/>
  <c r="CP161" i="1"/>
  <c r="CP162" i="1"/>
  <c r="CP164" i="1"/>
  <c r="CP165" i="1"/>
  <c r="CP211" i="1" s="1"/>
  <c r="CP166" i="1"/>
  <c r="CP168" i="1"/>
  <c r="CP169" i="1"/>
  <c r="CP170" i="1"/>
  <c r="CP187" i="1"/>
  <c r="CW187" i="1" s="1"/>
  <c r="CP188" i="1"/>
  <c r="CP189" i="1"/>
  <c r="CP190" i="1"/>
  <c r="CP191" i="1"/>
  <c r="CW191" i="1" s="1"/>
  <c r="CP192" i="1"/>
  <c r="CW192" i="1" s="1"/>
  <c r="CP193" i="1"/>
  <c r="CW193" i="1" s="1"/>
  <c r="CP194" i="1"/>
  <c r="CW194" i="1" s="1"/>
  <c r="CP195" i="1"/>
  <c r="CP196" i="1"/>
  <c r="CW196" i="1" s="1"/>
  <c r="CP197" i="1"/>
  <c r="CP198" i="1"/>
  <c r="CP199" i="1"/>
  <c r="DD148" i="1"/>
  <c r="DD149" i="1"/>
  <c r="DD150" i="1"/>
  <c r="DD151" i="1"/>
  <c r="DD152" i="1"/>
  <c r="DD153" i="1"/>
  <c r="DD154" i="1"/>
  <c r="DD155" i="1"/>
  <c r="DD157" i="1"/>
  <c r="DD158" i="1"/>
  <c r="DD159" i="1"/>
  <c r="DD160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6" i="1"/>
  <c r="DD197" i="1"/>
  <c r="DD198" i="1"/>
  <c r="DR148" i="1"/>
  <c r="DR149" i="1"/>
  <c r="DR150" i="1"/>
  <c r="DR151" i="1"/>
  <c r="DR152" i="1"/>
  <c r="DR153" i="1"/>
  <c r="DR154" i="1"/>
  <c r="DR155" i="1"/>
  <c r="DR157" i="1"/>
  <c r="DR158" i="1"/>
  <c r="DR159" i="1"/>
  <c r="DR160" i="1"/>
  <c r="DR162" i="1"/>
  <c r="DR163" i="1"/>
  <c r="DR164" i="1"/>
  <c r="DR165" i="1"/>
  <c r="DR166" i="1"/>
  <c r="DR167" i="1"/>
  <c r="DR168" i="1"/>
  <c r="DR169" i="1"/>
  <c r="DR170" i="1"/>
  <c r="DR171" i="1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EF134" i="1"/>
  <c r="GJ148" i="1"/>
  <c r="GJ149" i="1"/>
  <c r="GJ150" i="1"/>
  <c r="GJ151" i="1"/>
  <c r="GJ152" i="1"/>
  <c r="GJ153" i="1"/>
  <c r="GJ154" i="1"/>
  <c r="GJ155" i="1"/>
  <c r="GJ157" i="1"/>
  <c r="GJ158" i="1"/>
  <c r="GJ159" i="1"/>
  <c r="GJ160" i="1"/>
  <c r="GJ162" i="1"/>
  <c r="GJ163" i="1"/>
  <c r="GJ164" i="1"/>
  <c r="GJ165" i="1"/>
  <c r="GJ166" i="1"/>
  <c r="GJ167" i="1"/>
  <c r="GJ168" i="1"/>
  <c r="GJ169" i="1"/>
  <c r="GJ170" i="1"/>
  <c r="GJ171" i="1"/>
  <c r="GJ172" i="1"/>
  <c r="GJ173" i="1"/>
  <c r="GJ174" i="1"/>
  <c r="GJ175" i="1"/>
  <c r="GJ176" i="1"/>
  <c r="GJ177" i="1"/>
  <c r="GJ178" i="1"/>
  <c r="GJ179" i="1"/>
  <c r="GJ180" i="1"/>
  <c r="GJ181" i="1"/>
  <c r="GJ182" i="1"/>
  <c r="GJ183" i="1"/>
  <c r="GJ184" i="1"/>
  <c r="GJ185" i="1"/>
  <c r="GJ186" i="1"/>
  <c r="GJ187" i="1"/>
  <c r="GJ188" i="1"/>
  <c r="GJ189" i="1"/>
  <c r="GJ190" i="1"/>
  <c r="GJ191" i="1"/>
  <c r="GJ192" i="1"/>
  <c r="GJ193" i="1"/>
  <c r="GJ194" i="1"/>
  <c r="GJ196" i="1"/>
  <c r="GJ197" i="1"/>
  <c r="GJ198" i="1"/>
  <c r="HM187" i="1"/>
  <c r="HT187" i="1" s="1"/>
  <c r="HM188" i="1"/>
  <c r="HM189" i="1"/>
  <c r="HT189" i="1" s="1"/>
  <c r="HM190" i="1"/>
  <c r="HT190" i="1" s="1"/>
  <c r="HM191" i="1"/>
  <c r="HT191" i="1" s="1"/>
  <c r="HM192" i="1"/>
  <c r="HT192" i="1" s="1"/>
  <c r="HM193" i="1"/>
  <c r="HT193" i="1" s="1"/>
  <c r="HM194" i="1"/>
  <c r="HM195" i="1"/>
  <c r="HM196" i="1"/>
  <c r="HM197" i="1"/>
  <c r="HM198" i="1"/>
  <c r="HM199" i="1"/>
  <c r="HT199" i="1" s="1"/>
  <c r="FV134" i="1"/>
  <c r="GJ134" i="1"/>
  <c r="GY151" i="1"/>
  <c r="GY152" i="1"/>
  <c r="GY153" i="1"/>
  <c r="GY154" i="1"/>
  <c r="GY155" i="1"/>
  <c r="GY156" i="1"/>
  <c r="GY157" i="1"/>
  <c r="GY158" i="1"/>
  <c r="GY187" i="1"/>
  <c r="HF187" i="1" s="1"/>
  <c r="GY188" i="1"/>
  <c r="GY189" i="1"/>
  <c r="HF189" i="1" s="1"/>
  <c r="GY190" i="1"/>
  <c r="HF190" i="1" s="1"/>
  <c r="GY191" i="1"/>
  <c r="GY192" i="1"/>
  <c r="GY193" i="1"/>
  <c r="GY194" i="1"/>
  <c r="GY195" i="1"/>
  <c r="GY196" i="1"/>
  <c r="GY197" i="1"/>
  <c r="GY198" i="1"/>
  <c r="GY199" i="1"/>
  <c r="HF199" i="1" s="1"/>
  <c r="IA151" i="1"/>
  <c r="IA154" i="1"/>
  <c r="IH154" i="1" s="1"/>
  <c r="IA155" i="1"/>
  <c r="IA158" i="1"/>
  <c r="IH158" i="1" s="1"/>
  <c r="IA159" i="1"/>
  <c r="IA162" i="1"/>
  <c r="IA163" i="1"/>
  <c r="IA167" i="1"/>
  <c r="IA171" i="1"/>
  <c r="IA175" i="1"/>
  <c r="IA179" i="1"/>
  <c r="IA187" i="1"/>
  <c r="IH187" i="1" s="1"/>
  <c r="IA188" i="1"/>
  <c r="IA189" i="1"/>
  <c r="IA190" i="1"/>
  <c r="IH190" i="1" s="1"/>
  <c r="IA191" i="1"/>
  <c r="IA192" i="1"/>
  <c r="IH192" i="1" s="1"/>
  <c r="IA193" i="1"/>
  <c r="IH193" i="1" s="1"/>
  <c r="IA194" i="1"/>
  <c r="IH194" i="1" s="1"/>
  <c r="IA195" i="1"/>
  <c r="IH195" i="1" s="1"/>
  <c r="IA196" i="1"/>
  <c r="IA197" i="1"/>
  <c r="IA198" i="1"/>
  <c r="IA199" i="1"/>
  <c r="IO152" i="1"/>
  <c r="IV152" i="1" s="1"/>
  <c r="IO156" i="1"/>
  <c r="IO160" i="1"/>
  <c r="IO187" i="1"/>
  <c r="IV187" i="1" s="1"/>
  <c r="IO188" i="1"/>
  <c r="IV188" i="1" s="1"/>
  <c r="IO189" i="1"/>
  <c r="IV189" i="1" s="1"/>
  <c r="IO190" i="1"/>
  <c r="IV190" i="1" s="1"/>
  <c r="IO191" i="1"/>
  <c r="IV191" i="1" s="1"/>
  <c r="IO192" i="1"/>
  <c r="IV192" i="1" s="1"/>
  <c r="IO193" i="1"/>
  <c r="IO194" i="1"/>
  <c r="IO195" i="1"/>
  <c r="IO196" i="1"/>
  <c r="IO197" i="1"/>
  <c r="IV197" i="1" s="1"/>
  <c r="IO198" i="1"/>
  <c r="IO199" i="1"/>
  <c r="IV199" i="1" s="1"/>
  <c r="JC152" i="1"/>
  <c r="JC154" i="1"/>
  <c r="JJ154" i="1" s="1"/>
  <c r="JC156" i="1"/>
  <c r="JC158" i="1"/>
  <c r="JC160" i="1"/>
  <c r="JC164" i="1"/>
  <c r="JC187" i="1"/>
  <c r="JC188" i="1"/>
  <c r="JJ188" i="1" s="1"/>
  <c r="JC189" i="1"/>
  <c r="JJ189" i="1" s="1"/>
  <c r="JC190" i="1"/>
  <c r="JJ190" i="1" s="1"/>
  <c r="JC191" i="1"/>
  <c r="JC192" i="1"/>
  <c r="JJ192" i="1" s="1"/>
  <c r="JC193" i="1"/>
  <c r="JJ193" i="1" s="1"/>
  <c r="JC194" i="1"/>
  <c r="JC195" i="1"/>
  <c r="JJ195" i="1" s="1"/>
  <c r="JC196" i="1"/>
  <c r="JC197" i="1"/>
  <c r="JJ197" i="1" s="1"/>
  <c r="JC198" i="1"/>
  <c r="JC199" i="1"/>
  <c r="JQ187" i="1"/>
  <c r="JQ188" i="1"/>
  <c r="JX188" i="1" s="1"/>
  <c r="JQ189" i="1"/>
  <c r="JQ190" i="1"/>
  <c r="JX190" i="1" s="1"/>
  <c r="JQ191" i="1"/>
  <c r="JX191" i="1" s="1"/>
  <c r="JQ192" i="1"/>
  <c r="JX192" i="1" s="1"/>
  <c r="JQ193" i="1"/>
  <c r="JX193" i="1" s="1"/>
  <c r="JQ194" i="1"/>
  <c r="JQ195" i="1"/>
  <c r="JQ196" i="1"/>
  <c r="JX196" i="1" s="1"/>
  <c r="JQ197" i="1"/>
  <c r="JX197" i="1" s="1"/>
  <c r="JQ198" i="1"/>
  <c r="JQ199" i="1"/>
  <c r="LU148" i="1"/>
  <c r="LU149" i="1"/>
  <c r="LU150" i="1"/>
  <c r="LU151" i="1"/>
  <c r="LU152" i="1"/>
  <c r="LU153" i="1"/>
  <c r="LU154" i="1"/>
  <c r="LU155" i="1"/>
  <c r="LU157" i="1"/>
  <c r="LU158" i="1"/>
  <c r="LU159" i="1"/>
  <c r="LU160" i="1"/>
  <c r="LU162" i="1"/>
  <c r="LU163" i="1"/>
  <c r="LU164" i="1"/>
  <c r="LU165" i="1"/>
  <c r="LU166" i="1"/>
  <c r="LU167" i="1"/>
  <c r="LU168" i="1"/>
  <c r="LU169" i="1"/>
  <c r="LU170" i="1"/>
  <c r="LU171" i="1"/>
  <c r="LU172" i="1"/>
  <c r="LU173" i="1"/>
  <c r="LU174" i="1"/>
  <c r="LU175" i="1"/>
  <c r="LU176" i="1"/>
  <c r="LU177" i="1"/>
  <c r="LU178" i="1"/>
  <c r="LU179" i="1"/>
  <c r="LU180" i="1"/>
  <c r="LU181" i="1"/>
  <c r="LU182" i="1"/>
  <c r="LU183" i="1"/>
  <c r="LU184" i="1"/>
  <c r="LU185" i="1"/>
  <c r="LU186" i="1"/>
  <c r="LU187" i="1"/>
  <c r="LU188" i="1"/>
  <c r="LU189" i="1"/>
  <c r="LU190" i="1"/>
  <c r="LU191" i="1"/>
  <c r="LU192" i="1"/>
  <c r="LU193" i="1"/>
  <c r="LU194" i="1"/>
  <c r="LU196" i="1"/>
  <c r="LU197" i="1"/>
  <c r="LU198" i="1"/>
  <c r="MI148" i="1"/>
  <c r="MI149" i="1"/>
  <c r="MI150" i="1"/>
  <c r="MI151" i="1"/>
  <c r="MI152" i="1"/>
  <c r="MI153" i="1"/>
  <c r="MI154" i="1"/>
  <c r="MI155" i="1"/>
  <c r="MI157" i="1"/>
  <c r="MI158" i="1"/>
  <c r="MI159" i="1"/>
  <c r="MI160" i="1"/>
  <c r="MI162" i="1"/>
  <c r="MI163" i="1"/>
  <c r="MI164" i="1"/>
  <c r="MI165" i="1"/>
  <c r="MI166" i="1"/>
  <c r="MI167" i="1"/>
  <c r="MI168" i="1"/>
  <c r="MI169" i="1"/>
  <c r="MI170" i="1"/>
  <c r="MI171" i="1"/>
  <c r="MI172" i="1"/>
  <c r="MI173" i="1"/>
  <c r="MI174" i="1"/>
  <c r="MI175" i="1"/>
  <c r="MI176" i="1"/>
  <c r="MI177" i="1"/>
  <c r="MI178" i="1"/>
  <c r="MI179" i="1"/>
  <c r="MI180" i="1"/>
  <c r="MI181" i="1"/>
  <c r="MI182" i="1"/>
  <c r="MI183" i="1"/>
  <c r="MI184" i="1"/>
  <c r="MI185" i="1"/>
  <c r="MI186" i="1"/>
  <c r="MI187" i="1"/>
  <c r="MI188" i="1"/>
  <c r="MI189" i="1"/>
  <c r="MI190" i="1"/>
  <c r="MI191" i="1"/>
  <c r="MI192" i="1"/>
  <c r="MI193" i="1"/>
  <c r="MI194" i="1"/>
  <c r="MI196" i="1"/>
  <c r="MI197" i="1"/>
  <c r="MI198" i="1"/>
  <c r="MW148" i="1"/>
  <c r="MW149" i="1"/>
  <c r="MW150" i="1"/>
  <c r="MW151" i="1"/>
  <c r="MW152" i="1"/>
  <c r="MW153" i="1"/>
  <c r="MW154" i="1"/>
  <c r="MW155" i="1"/>
  <c r="MW157" i="1"/>
  <c r="MW158" i="1"/>
  <c r="MW159" i="1"/>
  <c r="MW160" i="1"/>
  <c r="MW162" i="1"/>
  <c r="MW163" i="1"/>
  <c r="MW164" i="1"/>
  <c r="MW165" i="1"/>
  <c r="MW166" i="1"/>
  <c r="MW167" i="1"/>
  <c r="MW168" i="1"/>
  <c r="MW169" i="1"/>
  <c r="MW170" i="1"/>
  <c r="MW171" i="1"/>
  <c r="MW172" i="1"/>
  <c r="MW173" i="1"/>
  <c r="MW174" i="1"/>
  <c r="MW175" i="1"/>
  <c r="MW176" i="1"/>
  <c r="MW177" i="1"/>
  <c r="MW178" i="1"/>
  <c r="MW179" i="1"/>
  <c r="MW180" i="1"/>
  <c r="MW181" i="1"/>
  <c r="MW182" i="1"/>
  <c r="MW183" i="1"/>
  <c r="MW184" i="1"/>
  <c r="MW185" i="1"/>
  <c r="MW186" i="1"/>
  <c r="MW187" i="1"/>
  <c r="MW188" i="1"/>
  <c r="MW189" i="1"/>
  <c r="MW190" i="1"/>
  <c r="MW191" i="1"/>
  <c r="MW192" i="1"/>
  <c r="MW193" i="1"/>
  <c r="MW194" i="1"/>
  <c r="MW196" i="1"/>
  <c r="MW197" i="1"/>
  <c r="MW198" i="1"/>
  <c r="NK148" i="1"/>
  <c r="NK149" i="1"/>
  <c r="NK150" i="1"/>
  <c r="NK151" i="1"/>
  <c r="NK152" i="1"/>
  <c r="NK153" i="1"/>
  <c r="NK154" i="1"/>
  <c r="NK155" i="1"/>
  <c r="NK157" i="1"/>
  <c r="NK158" i="1"/>
  <c r="NK159" i="1"/>
  <c r="NK160" i="1"/>
  <c r="NK162" i="1"/>
  <c r="NK163" i="1"/>
  <c r="NK164" i="1"/>
  <c r="NK165" i="1"/>
  <c r="NK166" i="1"/>
  <c r="NK167" i="1"/>
  <c r="NK168" i="1"/>
  <c r="NK169" i="1"/>
  <c r="NK170" i="1"/>
  <c r="NK171" i="1"/>
  <c r="NK172" i="1"/>
  <c r="NK173" i="1"/>
  <c r="NK174" i="1"/>
  <c r="NK175" i="1"/>
  <c r="NK176" i="1"/>
  <c r="NK177" i="1"/>
  <c r="NK178" i="1"/>
  <c r="NK179" i="1"/>
  <c r="NK180" i="1"/>
  <c r="NK181" i="1"/>
  <c r="NK182" i="1"/>
  <c r="NK183" i="1"/>
  <c r="NK184" i="1"/>
  <c r="NK185" i="1"/>
  <c r="NK186" i="1"/>
  <c r="NK187" i="1"/>
  <c r="NK188" i="1"/>
  <c r="NK189" i="1"/>
  <c r="NK190" i="1"/>
  <c r="NK191" i="1"/>
  <c r="NK192" i="1"/>
  <c r="NK193" i="1"/>
  <c r="NK194" i="1"/>
  <c r="NK196" i="1"/>
  <c r="NK197" i="1"/>
  <c r="NK198" i="1"/>
  <c r="AZ148" i="1"/>
  <c r="AZ149" i="1"/>
  <c r="AZ150" i="1"/>
  <c r="AZ151" i="1"/>
  <c r="AZ152" i="1"/>
  <c r="AZ153" i="1"/>
  <c r="AZ154" i="1"/>
  <c r="AZ155" i="1"/>
  <c r="AZ157" i="1"/>
  <c r="AZ158" i="1"/>
  <c r="AZ159" i="1"/>
  <c r="AZ160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LG177" i="1"/>
  <c r="LN179" i="1" s="1"/>
  <c r="LG180" i="1"/>
  <c r="LN181" i="1" s="1"/>
  <c r="LG183" i="1"/>
  <c r="LG186" i="1"/>
  <c r="LN188" i="1" s="1"/>
  <c r="LG189" i="1"/>
  <c r="LG192" i="1"/>
  <c r="KK137" i="1"/>
  <c r="KL137" i="1"/>
  <c r="KY137" i="1"/>
  <c r="KZ137" i="1"/>
  <c r="BT137" i="1"/>
  <c r="BU137" i="1"/>
  <c r="CH137" i="1"/>
  <c r="CI137" i="1"/>
  <c r="CV137" i="1"/>
  <c r="CW137" i="1"/>
  <c r="HE137" i="1"/>
  <c r="HF137" i="1"/>
  <c r="HS137" i="1"/>
  <c r="HT137" i="1"/>
  <c r="IG137" i="1"/>
  <c r="IH137" i="1"/>
  <c r="IU137" i="1"/>
  <c r="IV137" i="1"/>
  <c r="JI137" i="1"/>
  <c r="JJ137" i="1"/>
  <c r="JW137" i="1"/>
  <c r="JX137" i="1"/>
  <c r="KK138" i="1"/>
  <c r="KL138" i="1"/>
  <c r="KY138" i="1"/>
  <c r="KZ138" i="1"/>
  <c r="BT138" i="1"/>
  <c r="BU138" i="1"/>
  <c r="CH138" i="1"/>
  <c r="CI138" i="1"/>
  <c r="CV138" i="1"/>
  <c r="CW138" i="1"/>
  <c r="HE138" i="1"/>
  <c r="HF138" i="1"/>
  <c r="HS138" i="1"/>
  <c r="HT138" i="1"/>
  <c r="IG138" i="1"/>
  <c r="IH138" i="1"/>
  <c r="IU138" i="1"/>
  <c r="IV138" i="1"/>
  <c r="JI138" i="1"/>
  <c r="JJ138" i="1"/>
  <c r="JW138" i="1"/>
  <c r="JX138" i="1"/>
  <c r="KK139" i="1"/>
  <c r="KL139" i="1"/>
  <c r="KY139" i="1"/>
  <c r="KZ139" i="1"/>
  <c r="BT139" i="1"/>
  <c r="BU139" i="1"/>
  <c r="CH139" i="1"/>
  <c r="CI139" i="1"/>
  <c r="CV139" i="1"/>
  <c r="CW139" i="1"/>
  <c r="HE139" i="1"/>
  <c r="HF139" i="1"/>
  <c r="HS139" i="1"/>
  <c r="HT139" i="1"/>
  <c r="IG139" i="1"/>
  <c r="IH139" i="1"/>
  <c r="IU139" i="1"/>
  <c r="IV139" i="1"/>
  <c r="JI139" i="1"/>
  <c r="JJ139" i="1"/>
  <c r="JW139" i="1"/>
  <c r="JX139" i="1"/>
  <c r="KK140" i="1"/>
  <c r="KL140" i="1"/>
  <c r="KY140" i="1"/>
  <c r="KZ140" i="1"/>
  <c r="BT140" i="1"/>
  <c r="BU140" i="1"/>
  <c r="CH140" i="1"/>
  <c r="CI140" i="1"/>
  <c r="CV140" i="1"/>
  <c r="CW140" i="1"/>
  <c r="HE140" i="1"/>
  <c r="HF140" i="1"/>
  <c r="HS140" i="1"/>
  <c r="HT140" i="1"/>
  <c r="IG140" i="1"/>
  <c r="IH140" i="1"/>
  <c r="IU140" i="1"/>
  <c r="IV140" i="1"/>
  <c r="JI140" i="1"/>
  <c r="JJ140" i="1"/>
  <c r="JW140" i="1"/>
  <c r="JX140" i="1"/>
  <c r="A204" i="1"/>
  <c r="N148" i="1"/>
  <c r="R148" i="1" s="1"/>
  <c r="N149" i="1"/>
  <c r="N150" i="1"/>
  <c r="N151" i="1"/>
  <c r="N152" i="1"/>
  <c r="N153" i="1"/>
  <c r="N154" i="1"/>
  <c r="N155" i="1"/>
  <c r="Q157" i="1"/>
  <c r="R157" i="1" s="1"/>
  <c r="Q158" i="1"/>
  <c r="R158" i="1" s="1"/>
  <c r="S158" i="1" s="1"/>
  <c r="Q159" i="1"/>
  <c r="R159" i="1" s="1"/>
  <c r="Q160" i="1"/>
  <c r="R160" i="1" s="1"/>
  <c r="S160" i="1" s="1"/>
  <c r="Q162" i="1"/>
  <c r="R162" i="1" s="1"/>
  <c r="S162" i="1" s="1"/>
  <c r="Q163" i="1"/>
  <c r="R163" i="1" s="1"/>
  <c r="S163" i="1" s="1"/>
  <c r="Q164" i="1"/>
  <c r="R164" i="1" s="1"/>
  <c r="S164" i="1" s="1"/>
  <c r="Q165" i="1"/>
  <c r="R165" i="1" s="1"/>
  <c r="Q166" i="1"/>
  <c r="R166" i="1" s="1"/>
  <c r="S166" i="1" s="1"/>
  <c r="Q167" i="1"/>
  <c r="R167" i="1" s="1"/>
  <c r="S167" i="1" s="1"/>
  <c r="Q168" i="1"/>
  <c r="R168" i="1" s="1"/>
  <c r="S168" i="1" s="1"/>
  <c r="Q169" i="1"/>
  <c r="R169" i="1" s="1"/>
  <c r="S169" i="1"/>
  <c r="Q170" i="1"/>
  <c r="R170" i="1" s="1"/>
  <c r="S170" i="1" s="1"/>
  <c r="Q171" i="1"/>
  <c r="R171" i="1" s="1"/>
  <c r="S171" i="1" s="1"/>
  <c r="Q172" i="1"/>
  <c r="R172" i="1" s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R182" i="1"/>
  <c r="R183" i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R195" i="1"/>
  <c r="R196" i="1"/>
  <c r="R197" i="1"/>
  <c r="S197" i="1" s="1"/>
  <c r="R198" i="1"/>
  <c r="S198" i="1" s="1"/>
  <c r="R199" i="1"/>
  <c r="S199" i="1" s="1"/>
  <c r="AP148" i="1"/>
  <c r="AP149" i="1"/>
  <c r="AP150" i="1"/>
  <c r="AP151" i="1"/>
  <c r="AP152" i="1"/>
  <c r="AP153" i="1"/>
  <c r="AP154" i="1"/>
  <c r="AP155" i="1"/>
  <c r="AS157" i="1"/>
  <c r="AT157" i="1"/>
  <c r="AU157" i="1" s="1"/>
  <c r="AS158" i="1"/>
  <c r="AT158" i="1" s="1"/>
  <c r="AU158" i="1" s="1"/>
  <c r="AS159" i="1"/>
  <c r="AT159" i="1" s="1"/>
  <c r="AU159" i="1" s="1"/>
  <c r="AS160" i="1"/>
  <c r="AT160" i="1" s="1"/>
  <c r="AU160" i="1" s="1"/>
  <c r="AS162" i="1"/>
  <c r="AT162" i="1" s="1"/>
  <c r="AU162" i="1" s="1"/>
  <c r="AS163" i="1"/>
  <c r="AT163" i="1" s="1"/>
  <c r="AS164" i="1"/>
  <c r="AT164" i="1" s="1"/>
  <c r="AU164" i="1" s="1"/>
  <c r="AS165" i="1"/>
  <c r="AT165" i="1" s="1"/>
  <c r="AU165" i="1" s="1"/>
  <c r="AS166" i="1"/>
  <c r="AT166" i="1" s="1"/>
  <c r="AU166" i="1" s="1"/>
  <c r="AS167" i="1"/>
  <c r="AT167" i="1" s="1"/>
  <c r="AU167" i="1" s="1"/>
  <c r="AT168" i="1"/>
  <c r="AU168" i="1" s="1"/>
  <c r="AT169" i="1"/>
  <c r="AU169" i="1" s="1"/>
  <c r="AT170" i="1"/>
  <c r="AU170" i="1" s="1"/>
  <c r="AT171" i="1"/>
  <c r="AT172" i="1"/>
  <c r="AU172" i="1" s="1"/>
  <c r="AT173" i="1"/>
  <c r="AU173" i="1" s="1"/>
  <c r="AT174" i="1"/>
  <c r="AU174" i="1" s="1"/>
  <c r="AT175" i="1"/>
  <c r="AU175" i="1" s="1"/>
  <c r="AT176" i="1"/>
  <c r="AU176" i="1" s="1"/>
  <c r="AT177" i="1"/>
  <c r="AU177" i="1" s="1"/>
  <c r="AT178" i="1"/>
  <c r="AU178" i="1" s="1"/>
  <c r="AT179" i="1"/>
  <c r="AU179" i="1" s="1"/>
  <c r="AT180" i="1"/>
  <c r="AU180" i="1" s="1"/>
  <c r="AT181" i="1"/>
  <c r="AT182" i="1"/>
  <c r="AU182" i="1" s="1"/>
  <c r="AT183" i="1"/>
  <c r="AU183" i="1" s="1"/>
  <c r="AT184" i="1"/>
  <c r="AT185" i="1"/>
  <c r="AT186" i="1"/>
  <c r="AU186" i="1" s="1"/>
  <c r="AT187" i="1"/>
  <c r="AU187" i="1" s="1"/>
  <c r="AT188" i="1"/>
  <c r="AU188" i="1" s="1"/>
  <c r="AT189" i="1"/>
  <c r="AU189" i="1" s="1"/>
  <c r="AT190" i="1"/>
  <c r="AU190" i="1" s="1"/>
  <c r="AT191" i="1"/>
  <c r="AU191" i="1" s="1"/>
  <c r="AT192" i="1"/>
  <c r="AU192" i="1" s="1"/>
  <c r="AT193" i="1"/>
  <c r="AT194" i="1"/>
  <c r="AU194" i="1" s="1"/>
  <c r="AT195" i="1"/>
  <c r="AT196" i="1"/>
  <c r="AT197" i="1"/>
  <c r="AU197" i="1" s="1"/>
  <c r="AT198" i="1"/>
  <c r="DV148" i="1"/>
  <c r="DZ148" i="1" s="1"/>
  <c r="EA148" i="1" s="1"/>
  <c r="DV149" i="1"/>
  <c r="DZ149" i="1" s="1"/>
  <c r="EA149" i="1" s="1"/>
  <c r="DV150" i="1"/>
  <c r="DV151" i="1"/>
  <c r="DV152" i="1"/>
  <c r="DV153" i="1"/>
  <c r="DV154" i="1"/>
  <c r="DV155" i="1"/>
  <c r="DY157" i="1"/>
  <c r="DZ157" i="1" s="1"/>
  <c r="EA157" i="1" s="1"/>
  <c r="DY158" i="1"/>
  <c r="DZ158" i="1" s="1"/>
  <c r="EA158" i="1" s="1"/>
  <c r="DY159" i="1"/>
  <c r="DZ159" i="1" s="1"/>
  <c r="EA159" i="1" s="1"/>
  <c r="DY160" i="1"/>
  <c r="DZ160" i="1" s="1"/>
  <c r="EA160" i="1" s="1"/>
  <c r="DY162" i="1"/>
  <c r="DZ162" i="1" s="1"/>
  <c r="EA162" i="1" s="1"/>
  <c r="DY163" i="1"/>
  <c r="DZ163" i="1" s="1"/>
  <c r="EA163" i="1" s="1"/>
  <c r="DY164" i="1"/>
  <c r="DZ164" i="1"/>
  <c r="EA164" i="1" s="1"/>
  <c r="DY165" i="1"/>
  <c r="DZ165" i="1" s="1"/>
  <c r="EA165" i="1" s="1"/>
  <c r="DY166" i="1"/>
  <c r="DZ166" i="1" s="1"/>
  <c r="EA166" i="1" s="1"/>
  <c r="DY167" i="1"/>
  <c r="DZ167" i="1" s="1"/>
  <c r="EA167" i="1" s="1"/>
  <c r="DY168" i="1"/>
  <c r="DZ168" i="1"/>
  <c r="DY169" i="1"/>
  <c r="DZ169" i="1" s="1"/>
  <c r="EA169" i="1" s="1"/>
  <c r="DY170" i="1"/>
  <c r="DZ170" i="1" s="1"/>
  <c r="EA170" i="1" s="1"/>
  <c r="DZ171" i="1"/>
  <c r="EA171" i="1" s="1"/>
  <c r="DZ172" i="1"/>
  <c r="EA172" i="1" s="1"/>
  <c r="DZ173" i="1"/>
  <c r="EA173" i="1" s="1"/>
  <c r="DZ174" i="1"/>
  <c r="EA174" i="1" s="1"/>
  <c r="DZ175" i="1"/>
  <c r="EA175" i="1" s="1"/>
  <c r="DZ176" i="1"/>
  <c r="EA176" i="1" s="1"/>
  <c r="DZ177" i="1"/>
  <c r="DZ178" i="1"/>
  <c r="DZ179" i="1"/>
  <c r="DZ180" i="1"/>
  <c r="EA180" i="1" s="1"/>
  <c r="DZ181" i="1"/>
  <c r="EA181" i="1" s="1"/>
  <c r="DZ182" i="1"/>
  <c r="EA182" i="1" s="1"/>
  <c r="DZ183" i="1"/>
  <c r="EA183" i="1" s="1"/>
  <c r="DZ184" i="1"/>
  <c r="EA184" i="1" s="1"/>
  <c r="DZ185" i="1"/>
  <c r="EA185" i="1" s="1"/>
  <c r="DZ186" i="1"/>
  <c r="EA186" i="1" s="1"/>
  <c r="DZ187" i="1"/>
  <c r="DZ188" i="1"/>
  <c r="DZ189" i="1"/>
  <c r="EA189" i="1" s="1"/>
  <c r="DZ190" i="1"/>
  <c r="DZ191" i="1"/>
  <c r="DZ192" i="1"/>
  <c r="EA192" i="1" s="1"/>
  <c r="DZ193" i="1"/>
  <c r="EA193" i="1" s="1"/>
  <c r="DZ194" i="1"/>
  <c r="EA194" i="1" s="1"/>
  <c r="DZ195" i="1"/>
  <c r="EA195" i="1" s="1"/>
  <c r="DZ196" i="1"/>
  <c r="EA196" i="1" s="1"/>
  <c r="DZ197" i="1"/>
  <c r="EA197" i="1" s="1"/>
  <c r="DZ198" i="1"/>
  <c r="EA198" i="1" s="1"/>
  <c r="BD148" i="1"/>
  <c r="BD149" i="1"/>
  <c r="BD150" i="1"/>
  <c r="BD151" i="1"/>
  <c r="BD152" i="1"/>
  <c r="BD153" i="1"/>
  <c r="BD154" i="1"/>
  <c r="BD155" i="1"/>
  <c r="BG157" i="1"/>
  <c r="BH157" i="1" s="1"/>
  <c r="BI157" i="1" s="1"/>
  <c r="BG158" i="1"/>
  <c r="BH158" i="1" s="1"/>
  <c r="BI158" i="1" s="1"/>
  <c r="BG159" i="1"/>
  <c r="BH159" i="1"/>
  <c r="BI159" i="1" s="1"/>
  <c r="BG160" i="1"/>
  <c r="BH160" i="1" s="1"/>
  <c r="BG162" i="1"/>
  <c r="BH162" i="1" s="1"/>
  <c r="BG163" i="1"/>
  <c r="BH163" i="1" s="1"/>
  <c r="BG164" i="1"/>
  <c r="BH164" i="1" s="1"/>
  <c r="BI164" i="1" s="1"/>
  <c r="BG165" i="1"/>
  <c r="BH165" i="1" s="1"/>
  <c r="BI165" i="1" s="1"/>
  <c r="BG166" i="1"/>
  <c r="BH166" i="1" s="1"/>
  <c r="BI166" i="1" s="1"/>
  <c r="BG167" i="1"/>
  <c r="BH167" i="1" s="1"/>
  <c r="BI167" i="1" s="1"/>
  <c r="BH168" i="1"/>
  <c r="BI168" i="1" s="1"/>
  <c r="BH169" i="1"/>
  <c r="BH170" i="1"/>
  <c r="BI170" i="1" s="1"/>
  <c r="BH171" i="1"/>
  <c r="BI171" i="1" s="1"/>
  <c r="BH172" i="1"/>
  <c r="BI172" i="1" s="1"/>
  <c r="BH173" i="1"/>
  <c r="BH174" i="1"/>
  <c r="BH175" i="1"/>
  <c r="BI175" i="1" s="1"/>
  <c r="BH176" i="1"/>
  <c r="BI176" i="1" s="1"/>
  <c r="BH177" i="1"/>
  <c r="BI177" i="1" s="1"/>
  <c r="BH178" i="1"/>
  <c r="BI178" i="1" s="1"/>
  <c r="BH179" i="1"/>
  <c r="BI179" i="1" s="1"/>
  <c r="BH180" i="1"/>
  <c r="BI180" i="1" s="1"/>
  <c r="BH181" i="1"/>
  <c r="BI181" i="1" s="1"/>
  <c r="BH182" i="1"/>
  <c r="BI182" i="1" s="1"/>
  <c r="BH183" i="1"/>
  <c r="BI183" i="1" s="1"/>
  <c r="BH184" i="1"/>
  <c r="BH185" i="1"/>
  <c r="BH186" i="1"/>
  <c r="BI186" i="1" s="1"/>
  <c r="BH187" i="1"/>
  <c r="BH188" i="1"/>
  <c r="BI188" i="1" s="1"/>
  <c r="BH189" i="1"/>
  <c r="BI189" i="1" s="1"/>
  <c r="BH190" i="1"/>
  <c r="BI190" i="1" s="1"/>
  <c r="BH191" i="1"/>
  <c r="BI191" i="1" s="1"/>
  <c r="BH192" i="1"/>
  <c r="BH193" i="1"/>
  <c r="BI193" i="1" s="1"/>
  <c r="BH194" i="1"/>
  <c r="BI194" i="1" s="1"/>
  <c r="BH195" i="1"/>
  <c r="BH196" i="1"/>
  <c r="BH197" i="1"/>
  <c r="BH198" i="1"/>
  <c r="BH199" i="1"/>
  <c r="BI199" i="1" s="1"/>
  <c r="BR151" i="1"/>
  <c r="BV151" i="1" s="1"/>
  <c r="BR152" i="1"/>
  <c r="BU152" i="1"/>
  <c r="BR153" i="1"/>
  <c r="BR154" i="1"/>
  <c r="BV154" i="1" s="1"/>
  <c r="BW154" i="1" s="1"/>
  <c r="BR155" i="1"/>
  <c r="BR156" i="1"/>
  <c r="BR157" i="1"/>
  <c r="BR158" i="1"/>
  <c r="BR159" i="1"/>
  <c r="BR160" i="1"/>
  <c r="BV160" i="1" s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176" i="1"/>
  <c r="BR177" i="1"/>
  <c r="BR178" i="1"/>
  <c r="BR179" i="1"/>
  <c r="BR180" i="1"/>
  <c r="BR181" i="1"/>
  <c r="BV181" i="1" s="1"/>
  <c r="BR182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KW151" i="1"/>
  <c r="KZ151" i="1"/>
  <c r="KW152" i="1"/>
  <c r="KW153" i="1"/>
  <c r="LA153" i="1"/>
  <c r="LB153" i="1" s="1"/>
  <c r="KW154" i="1"/>
  <c r="LA154" i="1" s="1"/>
  <c r="KW155" i="1"/>
  <c r="KW156" i="1"/>
  <c r="KW157" i="1"/>
  <c r="KW158" i="1"/>
  <c r="KW159" i="1"/>
  <c r="KW160" i="1"/>
  <c r="KW161" i="1"/>
  <c r="LA161" i="1" s="1"/>
  <c r="KW162" i="1"/>
  <c r="KW163" i="1"/>
  <c r="KW164" i="1"/>
  <c r="KW165" i="1"/>
  <c r="LA165" i="1" s="1"/>
  <c r="KW166" i="1"/>
  <c r="KW167" i="1"/>
  <c r="KW168" i="1"/>
  <c r="KW169" i="1"/>
  <c r="KW170" i="1"/>
  <c r="KW171" i="1"/>
  <c r="KW172" i="1"/>
  <c r="KW173" i="1"/>
  <c r="KW174" i="1"/>
  <c r="KW175" i="1"/>
  <c r="KW176" i="1"/>
  <c r="KW177" i="1"/>
  <c r="KW178" i="1"/>
  <c r="KW179" i="1"/>
  <c r="KW180" i="1"/>
  <c r="KW181" i="1"/>
  <c r="KW182" i="1"/>
  <c r="LA187" i="1"/>
  <c r="LA188" i="1"/>
  <c r="LA189" i="1"/>
  <c r="LA190" i="1"/>
  <c r="LA191" i="1"/>
  <c r="LA192" i="1"/>
  <c r="LA193" i="1"/>
  <c r="LA194" i="1"/>
  <c r="LA195" i="1"/>
  <c r="LA196" i="1"/>
  <c r="LA197" i="1"/>
  <c r="LA198" i="1"/>
  <c r="LA199" i="1"/>
  <c r="CT151" i="1"/>
  <c r="CT152" i="1"/>
  <c r="CT153" i="1"/>
  <c r="CT154" i="1"/>
  <c r="CX154" i="1" s="1"/>
  <c r="CT155" i="1"/>
  <c r="CX155" i="1" s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X168" i="1" s="1"/>
  <c r="CT169" i="1"/>
  <c r="CX169" i="1" s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LK150" i="1"/>
  <c r="LK151" i="1"/>
  <c r="LO151" i="1" s="1"/>
  <c r="LK152" i="1"/>
  <c r="LO152" i="1" s="1"/>
  <c r="LK153" i="1"/>
  <c r="LK154" i="1"/>
  <c r="LK155" i="1"/>
  <c r="LK156" i="1"/>
  <c r="LK157" i="1"/>
  <c r="LK158" i="1"/>
  <c r="LK159" i="1"/>
  <c r="LK160" i="1"/>
  <c r="LK161" i="1"/>
  <c r="LK162" i="1"/>
  <c r="LK163" i="1"/>
  <c r="LK164" i="1"/>
  <c r="LK165" i="1"/>
  <c r="LK166" i="1"/>
  <c r="LK167" i="1"/>
  <c r="LK168" i="1"/>
  <c r="LK169" i="1"/>
  <c r="LK170" i="1"/>
  <c r="LK171" i="1"/>
  <c r="LK172" i="1"/>
  <c r="LK173" i="1"/>
  <c r="LO177" i="1"/>
  <c r="LO178" i="1"/>
  <c r="LO179" i="1"/>
  <c r="LO180" i="1"/>
  <c r="LO181" i="1"/>
  <c r="LO182" i="1"/>
  <c r="LO183" i="1"/>
  <c r="LO184" i="1"/>
  <c r="LO185" i="1"/>
  <c r="LO186" i="1"/>
  <c r="LO187" i="1"/>
  <c r="LO188" i="1"/>
  <c r="LO189" i="1"/>
  <c r="LO190" i="1"/>
  <c r="LO191" i="1"/>
  <c r="LO192" i="1"/>
  <c r="LO193" i="1"/>
  <c r="LO194" i="1"/>
  <c r="DH148" i="1"/>
  <c r="DH149" i="1"/>
  <c r="DH150" i="1"/>
  <c r="DH151" i="1"/>
  <c r="DH152" i="1"/>
  <c r="DH153" i="1"/>
  <c r="DH154" i="1"/>
  <c r="DH155" i="1"/>
  <c r="DK157" i="1"/>
  <c r="DL157" i="1" s="1"/>
  <c r="DM157" i="1" s="1"/>
  <c r="DK158" i="1"/>
  <c r="DL158" i="1" s="1"/>
  <c r="DM158" i="1" s="1"/>
  <c r="DK159" i="1"/>
  <c r="DL159" i="1" s="1"/>
  <c r="DM159" i="1" s="1"/>
  <c r="DK160" i="1"/>
  <c r="DL160" i="1" s="1"/>
  <c r="DM160" i="1" s="1"/>
  <c r="DK162" i="1"/>
  <c r="DL162" i="1" s="1"/>
  <c r="DM162" i="1" s="1"/>
  <c r="DK163" i="1"/>
  <c r="DL163" i="1" s="1"/>
  <c r="DM163" i="1" s="1"/>
  <c r="DK164" i="1"/>
  <c r="DL164" i="1" s="1"/>
  <c r="DM164" i="1" s="1"/>
  <c r="DK165" i="1"/>
  <c r="DL165" i="1" s="1"/>
  <c r="DM165" i="1" s="1"/>
  <c r="DK166" i="1"/>
  <c r="DL166" i="1" s="1"/>
  <c r="DM166" i="1" s="1"/>
  <c r="DK167" i="1"/>
  <c r="DL167" i="1" s="1"/>
  <c r="DK168" i="1"/>
  <c r="DL168" i="1" s="1"/>
  <c r="DM168" i="1" s="1"/>
  <c r="DK169" i="1"/>
  <c r="DL169" i="1" s="1"/>
  <c r="DM169" i="1" s="1"/>
  <c r="DK170" i="1"/>
  <c r="DL170" i="1" s="1"/>
  <c r="DM170" i="1" s="1"/>
  <c r="DL171" i="1"/>
  <c r="DL172" i="1"/>
  <c r="DM172" i="1" s="1"/>
  <c r="DL173" i="1"/>
  <c r="DM173" i="1" s="1"/>
  <c r="DL174" i="1"/>
  <c r="DM174" i="1" s="1"/>
  <c r="DL175" i="1"/>
  <c r="DL176" i="1"/>
  <c r="DM176" i="1" s="1"/>
  <c r="DL177" i="1"/>
  <c r="DM177" i="1" s="1"/>
  <c r="DL178" i="1"/>
  <c r="DL179" i="1"/>
  <c r="DM179" i="1" s="1"/>
  <c r="DL180" i="1"/>
  <c r="DM180" i="1" s="1"/>
  <c r="DL181" i="1"/>
  <c r="DL182" i="1"/>
  <c r="DM182" i="1" s="1"/>
  <c r="DL183" i="1"/>
  <c r="DM183" i="1" s="1"/>
  <c r="DL184" i="1"/>
  <c r="DM184" i="1" s="1"/>
  <c r="DL185" i="1"/>
  <c r="DM185" i="1" s="1"/>
  <c r="DL186" i="1"/>
  <c r="DL187" i="1"/>
  <c r="DM187" i="1" s="1"/>
  <c r="DL188" i="1"/>
  <c r="DM188" i="1" s="1"/>
  <c r="DL189" i="1"/>
  <c r="DM189" i="1" s="1"/>
  <c r="DL190" i="1"/>
  <c r="DL191" i="1"/>
  <c r="DM191" i="1" s="1"/>
  <c r="DL192" i="1"/>
  <c r="DM192" i="1" s="1"/>
  <c r="DL193" i="1"/>
  <c r="DL194" i="1"/>
  <c r="DL196" i="1"/>
  <c r="DM196" i="1" s="1"/>
  <c r="DL197" i="1"/>
  <c r="DL198" i="1"/>
  <c r="DL199" i="1"/>
  <c r="DM199" i="1" s="1"/>
  <c r="LY148" i="1"/>
  <c r="LY149" i="1"/>
  <c r="LY150" i="1"/>
  <c r="LY151" i="1"/>
  <c r="LY152" i="1"/>
  <c r="LY153" i="1"/>
  <c r="LY154" i="1"/>
  <c r="LY155" i="1"/>
  <c r="MB157" i="1"/>
  <c r="MC157" i="1" s="1"/>
  <c r="MD157" i="1" s="1"/>
  <c r="MB158" i="1"/>
  <c r="MC158" i="1" s="1"/>
  <c r="MD158" i="1" s="1"/>
  <c r="MB159" i="1"/>
  <c r="MC159" i="1" s="1"/>
  <c r="MD159" i="1" s="1"/>
  <c r="MB160" i="1"/>
  <c r="MC160" i="1" s="1"/>
  <c r="MD160" i="1" s="1"/>
  <c r="MB162" i="1"/>
  <c r="MC162" i="1" s="1"/>
  <c r="MD162" i="1" s="1"/>
  <c r="MB163" i="1"/>
  <c r="MC163" i="1" s="1"/>
  <c r="MD163" i="1" s="1"/>
  <c r="MB164" i="1"/>
  <c r="MC164" i="1" s="1"/>
  <c r="MD164" i="1" s="1"/>
  <c r="MB165" i="1"/>
  <c r="MC165" i="1" s="1"/>
  <c r="MD165" i="1" s="1"/>
  <c r="MB166" i="1"/>
  <c r="MC166" i="1" s="1"/>
  <c r="MD166" i="1" s="1"/>
  <c r="MB167" i="1"/>
  <c r="MC167" i="1" s="1"/>
  <c r="MD167" i="1" s="1"/>
  <c r="MB168" i="1"/>
  <c r="MC168" i="1" s="1"/>
  <c r="MD168" i="1" s="1"/>
  <c r="MB169" i="1"/>
  <c r="MC169" i="1" s="1"/>
  <c r="MD169" i="1" s="1"/>
  <c r="MB170" i="1"/>
  <c r="MC170" i="1" s="1"/>
  <c r="MD170" i="1" s="1"/>
  <c r="MC171" i="1"/>
  <c r="MC172" i="1"/>
  <c r="MC173" i="1"/>
  <c r="MC174" i="1"/>
  <c r="MD174" i="1" s="1"/>
  <c r="MC175" i="1"/>
  <c r="MD175" i="1" s="1"/>
  <c r="MC176" i="1"/>
  <c r="MD176" i="1" s="1"/>
  <c r="MC177" i="1"/>
  <c r="MD177" i="1" s="1"/>
  <c r="MC178" i="1"/>
  <c r="MD178" i="1" s="1"/>
  <c r="MC179" i="1"/>
  <c r="MD179" i="1" s="1"/>
  <c r="MC180" i="1"/>
  <c r="MD180" i="1" s="1"/>
  <c r="MC181" i="1"/>
  <c r="MD181" i="1" s="1"/>
  <c r="MC182" i="1"/>
  <c r="MC183" i="1"/>
  <c r="MC184" i="1"/>
  <c r="MD184" i="1" s="1"/>
  <c r="MC185" i="1"/>
  <c r="MC186" i="1"/>
  <c r="MC187" i="1"/>
  <c r="MD187" i="1" s="1"/>
  <c r="MC188" i="1"/>
  <c r="MD188" i="1" s="1"/>
  <c r="MC189" i="1"/>
  <c r="MD189" i="1" s="1"/>
  <c r="MC190" i="1"/>
  <c r="MD190" i="1" s="1"/>
  <c r="MC191" i="1"/>
  <c r="MD191" i="1" s="1"/>
  <c r="MC192" i="1"/>
  <c r="MD192" i="1" s="1"/>
  <c r="MC193" i="1"/>
  <c r="MD193" i="1" s="1"/>
  <c r="MC194" i="1"/>
  <c r="MD194" i="1" s="1"/>
  <c r="MC196" i="1"/>
  <c r="MD196" i="1" s="1"/>
  <c r="MC197" i="1"/>
  <c r="MD197" i="1" s="1"/>
  <c r="MC198" i="1"/>
  <c r="MC199" i="1"/>
  <c r="MD199" i="1" s="1"/>
  <c r="KI151" i="1"/>
  <c r="KI152" i="1"/>
  <c r="KM152" i="1" s="1"/>
  <c r="KI153" i="1"/>
  <c r="KM153" i="1" s="1"/>
  <c r="KN153" i="1" s="1"/>
  <c r="KI154" i="1"/>
  <c r="KL154" i="1"/>
  <c r="KI155" i="1"/>
  <c r="KI156" i="1"/>
  <c r="KI157" i="1"/>
  <c r="KI158" i="1"/>
  <c r="KI159" i="1"/>
  <c r="KI160" i="1"/>
  <c r="KI161" i="1"/>
  <c r="KI162" i="1"/>
  <c r="KI163" i="1"/>
  <c r="KI164" i="1"/>
  <c r="KI165" i="1"/>
  <c r="KI166" i="1"/>
  <c r="KI167" i="1"/>
  <c r="KI168" i="1"/>
  <c r="KI169" i="1"/>
  <c r="KI170" i="1"/>
  <c r="KI171" i="1"/>
  <c r="KI172" i="1"/>
  <c r="KI173" i="1"/>
  <c r="KI174" i="1"/>
  <c r="KI175" i="1"/>
  <c r="KI176" i="1"/>
  <c r="KI177" i="1"/>
  <c r="KI178" i="1"/>
  <c r="KI179" i="1"/>
  <c r="KI180" i="1"/>
  <c r="KI181" i="1"/>
  <c r="KI182" i="1"/>
  <c r="KM182" i="1" s="1"/>
  <c r="KM187" i="1"/>
  <c r="KM188" i="1"/>
  <c r="KM189" i="1"/>
  <c r="KM190" i="1"/>
  <c r="KM191" i="1"/>
  <c r="KM192" i="1"/>
  <c r="KM193" i="1"/>
  <c r="KM194" i="1"/>
  <c r="KM195" i="1"/>
  <c r="KM196" i="1"/>
  <c r="KM197" i="1"/>
  <c r="KM198" i="1"/>
  <c r="KM199" i="1"/>
  <c r="CF151" i="1"/>
  <c r="CF152" i="1"/>
  <c r="CF153" i="1"/>
  <c r="CF154" i="1"/>
  <c r="CI154" i="1"/>
  <c r="CF155" i="1"/>
  <c r="CF156" i="1"/>
  <c r="CF157" i="1"/>
  <c r="CF158" i="1"/>
  <c r="CF159" i="1"/>
  <c r="CF160" i="1"/>
  <c r="CJ160" i="1" s="1"/>
  <c r="CF161" i="1"/>
  <c r="CF162" i="1"/>
  <c r="CJ162" i="1" s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IE151" i="1"/>
  <c r="IH151" i="1"/>
  <c r="IE152" i="1"/>
  <c r="IE153" i="1"/>
  <c r="IE154" i="1"/>
  <c r="II154" i="1" s="1"/>
  <c r="IJ154" i="1" s="1"/>
  <c r="IE155" i="1"/>
  <c r="IE156" i="1"/>
  <c r="IE157" i="1"/>
  <c r="IE158" i="1"/>
  <c r="IE159" i="1"/>
  <c r="IE160" i="1"/>
  <c r="IE161" i="1"/>
  <c r="IE162" i="1"/>
  <c r="II162" i="1" s="1"/>
  <c r="IE163" i="1"/>
  <c r="IE164" i="1"/>
  <c r="IE165" i="1"/>
  <c r="IE166" i="1"/>
  <c r="II166" i="1" s="1"/>
  <c r="IE167" i="1"/>
  <c r="IE168" i="1"/>
  <c r="IE169" i="1"/>
  <c r="IE170" i="1"/>
  <c r="IE171" i="1"/>
  <c r="IE172" i="1"/>
  <c r="IE173" i="1"/>
  <c r="IE174" i="1"/>
  <c r="IE175" i="1"/>
  <c r="IE176" i="1"/>
  <c r="IE177" i="1"/>
  <c r="IE178" i="1"/>
  <c r="IE179" i="1"/>
  <c r="II179" i="1" s="1"/>
  <c r="IJ179" i="1" s="1"/>
  <c r="IE180" i="1"/>
  <c r="IE181" i="1"/>
  <c r="IE182" i="1"/>
  <c r="II187" i="1"/>
  <c r="II188" i="1"/>
  <c r="II189" i="1"/>
  <c r="II190" i="1"/>
  <c r="II191" i="1"/>
  <c r="II192" i="1"/>
  <c r="II193" i="1"/>
  <c r="II194" i="1"/>
  <c r="II195" i="1"/>
  <c r="II196" i="1"/>
  <c r="II197" i="1"/>
  <c r="II198" i="1"/>
  <c r="II199" i="1"/>
  <c r="IS151" i="1"/>
  <c r="IS152" i="1"/>
  <c r="IW152" i="1"/>
  <c r="IX152" i="1" s="1"/>
  <c r="IS153" i="1"/>
  <c r="IS154" i="1"/>
  <c r="IS155" i="1"/>
  <c r="IS156" i="1"/>
  <c r="IS157" i="1"/>
  <c r="IS158" i="1"/>
  <c r="IS159" i="1"/>
  <c r="IS160" i="1"/>
  <c r="IW160" i="1" s="1"/>
  <c r="IS161" i="1"/>
  <c r="IS162" i="1"/>
  <c r="IS163" i="1"/>
  <c r="IS164" i="1"/>
  <c r="IS165" i="1"/>
  <c r="IS166" i="1"/>
  <c r="IS167" i="1"/>
  <c r="IS168" i="1"/>
  <c r="IS169" i="1"/>
  <c r="IS170" i="1"/>
  <c r="IS171" i="1"/>
  <c r="IS172" i="1"/>
  <c r="IS173" i="1"/>
  <c r="IS174" i="1"/>
  <c r="IS175" i="1"/>
  <c r="IS176" i="1"/>
  <c r="IS177" i="1"/>
  <c r="IS178" i="1"/>
  <c r="IS179" i="1"/>
  <c r="IS180" i="1"/>
  <c r="IS181" i="1"/>
  <c r="IS182" i="1"/>
  <c r="IW187" i="1"/>
  <c r="IW188" i="1"/>
  <c r="IW189" i="1"/>
  <c r="IW190" i="1"/>
  <c r="IW191" i="1"/>
  <c r="IW192" i="1"/>
  <c r="IW193" i="1"/>
  <c r="IW194" i="1"/>
  <c r="IW195" i="1"/>
  <c r="IW196" i="1"/>
  <c r="IW197" i="1"/>
  <c r="IW198" i="1"/>
  <c r="IW199" i="1"/>
  <c r="JG151" i="1"/>
  <c r="JG152" i="1"/>
  <c r="JG153" i="1"/>
  <c r="JG154" i="1"/>
  <c r="JG155" i="1"/>
  <c r="JG156" i="1"/>
  <c r="JG157" i="1"/>
  <c r="JG158" i="1"/>
  <c r="JG159" i="1"/>
  <c r="JG160" i="1"/>
  <c r="JG161" i="1"/>
  <c r="JG162" i="1"/>
  <c r="JG163" i="1"/>
  <c r="JG164" i="1"/>
  <c r="JK164" i="1" s="1"/>
  <c r="JG165" i="1"/>
  <c r="JG166" i="1"/>
  <c r="JG167" i="1"/>
  <c r="JG168" i="1"/>
  <c r="JK168" i="1"/>
  <c r="JG169" i="1"/>
  <c r="JG170" i="1"/>
  <c r="JG171" i="1"/>
  <c r="JG172" i="1"/>
  <c r="JG173" i="1"/>
  <c r="JG174" i="1"/>
  <c r="JG175" i="1"/>
  <c r="JG176" i="1"/>
  <c r="JG177" i="1"/>
  <c r="JG178" i="1"/>
  <c r="JG179" i="1"/>
  <c r="JG180" i="1"/>
  <c r="JG181" i="1"/>
  <c r="JG182" i="1"/>
  <c r="JK187" i="1"/>
  <c r="JK188" i="1"/>
  <c r="JK189" i="1"/>
  <c r="JK190" i="1"/>
  <c r="JK191" i="1"/>
  <c r="JK192" i="1"/>
  <c r="JK193" i="1"/>
  <c r="JK194" i="1"/>
  <c r="JK195" i="1"/>
  <c r="JK196" i="1"/>
  <c r="JK197" i="1"/>
  <c r="JK198" i="1"/>
  <c r="JK199" i="1"/>
  <c r="JU151" i="1"/>
  <c r="JU152" i="1"/>
  <c r="JY152" i="1" s="1"/>
  <c r="JU153" i="1"/>
  <c r="JU154" i="1"/>
  <c r="JU155" i="1"/>
  <c r="JU156" i="1"/>
  <c r="JU157" i="1"/>
  <c r="JU158" i="1"/>
  <c r="JU159" i="1"/>
  <c r="JU160" i="1"/>
  <c r="JU161" i="1"/>
  <c r="JU162" i="1"/>
  <c r="JU163" i="1"/>
  <c r="JU164" i="1"/>
  <c r="JU165" i="1"/>
  <c r="JU166" i="1"/>
  <c r="JU167" i="1"/>
  <c r="JU168" i="1"/>
  <c r="JU169" i="1"/>
  <c r="JU170" i="1"/>
  <c r="JU171" i="1"/>
  <c r="JU172" i="1"/>
  <c r="JU173" i="1"/>
  <c r="JU174" i="1"/>
  <c r="JU175" i="1"/>
  <c r="JU176" i="1"/>
  <c r="JU177" i="1"/>
  <c r="JU178" i="1"/>
  <c r="JU179" i="1"/>
  <c r="JU180" i="1"/>
  <c r="JU181" i="1"/>
  <c r="JU182" i="1"/>
  <c r="JY187" i="1"/>
  <c r="JY188" i="1"/>
  <c r="JY189" i="1"/>
  <c r="JY190" i="1"/>
  <c r="JY191" i="1"/>
  <c r="JY192" i="1"/>
  <c r="JY193" i="1"/>
  <c r="JY194" i="1"/>
  <c r="JY195" i="1"/>
  <c r="JY196" i="1"/>
  <c r="JY197" i="1"/>
  <c r="JY198" i="1"/>
  <c r="JY199" i="1"/>
  <c r="NA148" i="1"/>
  <c r="NE148" i="1" s="1"/>
  <c r="NA149" i="1"/>
  <c r="NE149" i="1" s="1"/>
  <c r="NF149" i="1" s="1"/>
  <c r="NA150" i="1"/>
  <c r="NA151" i="1"/>
  <c r="NA152" i="1"/>
  <c r="NA153" i="1"/>
  <c r="NA154" i="1"/>
  <c r="NA155" i="1"/>
  <c r="ND157" i="1"/>
  <c r="NE157" i="1"/>
  <c r="ND158" i="1"/>
  <c r="NE158" i="1"/>
  <c r="NF158" i="1" s="1"/>
  <c r="ND159" i="1"/>
  <c r="NE159" i="1" s="1"/>
  <c r="NF159" i="1" s="1"/>
  <c r="ND160" i="1"/>
  <c r="NE160" i="1" s="1"/>
  <c r="NF160" i="1" s="1"/>
  <c r="ND162" i="1"/>
  <c r="NE162" i="1" s="1"/>
  <c r="NF162" i="1" s="1"/>
  <c r="ND163" i="1"/>
  <c r="NE163" i="1" s="1"/>
  <c r="NF163" i="1" s="1"/>
  <c r="ND164" i="1"/>
  <c r="NE164" i="1" s="1"/>
  <c r="NF164" i="1" s="1"/>
  <c r="ND165" i="1"/>
  <c r="NE165" i="1"/>
  <c r="ND166" i="1"/>
  <c r="NE166" i="1" s="1"/>
  <c r="NF166" i="1" s="1"/>
  <c r="ND167" i="1"/>
  <c r="NE167" i="1" s="1"/>
  <c r="NF167" i="1" s="1"/>
  <c r="ND168" i="1"/>
  <c r="NE168" i="1" s="1"/>
  <c r="NF168" i="1" s="1"/>
  <c r="ND169" i="1"/>
  <c r="NE169" i="1" s="1"/>
  <c r="NF169" i="1" s="1"/>
  <c r="ND170" i="1"/>
  <c r="NE170" i="1" s="1"/>
  <c r="NF170" i="1" s="1"/>
  <c r="NE171" i="1"/>
  <c r="NF171" i="1" s="1"/>
  <c r="NE172" i="1"/>
  <c r="NE173" i="1"/>
  <c r="NE174" i="1"/>
  <c r="NE175" i="1"/>
  <c r="NF175" i="1" s="1"/>
  <c r="NE176" i="1"/>
  <c r="NF176" i="1" s="1"/>
  <c r="NE177" i="1"/>
  <c r="NF177" i="1" s="1"/>
  <c r="NE178" i="1"/>
  <c r="NE179" i="1"/>
  <c r="NF179" i="1" s="1"/>
  <c r="NE180" i="1"/>
  <c r="NF180" i="1" s="1"/>
  <c r="NE181" i="1"/>
  <c r="NE182" i="1"/>
  <c r="NF182" i="1" s="1"/>
  <c r="NE183" i="1"/>
  <c r="NF183" i="1" s="1"/>
  <c r="NE184" i="1"/>
  <c r="NF184" i="1" s="1"/>
  <c r="NE185" i="1"/>
  <c r="NF185" i="1" s="1"/>
  <c r="NE186" i="1"/>
  <c r="NF186" i="1" s="1"/>
  <c r="NE187" i="1"/>
  <c r="NE188" i="1"/>
  <c r="NF188" i="1" s="1"/>
  <c r="NE189" i="1"/>
  <c r="NF189" i="1" s="1"/>
  <c r="NE190" i="1"/>
  <c r="NE191" i="1"/>
  <c r="NE192" i="1"/>
  <c r="NE193" i="1"/>
  <c r="NF193" i="1" s="1"/>
  <c r="NE194" i="1"/>
  <c r="NF194" i="1" s="1"/>
  <c r="NE196" i="1"/>
  <c r="NE197" i="1"/>
  <c r="NF197" i="1" s="1"/>
  <c r="NE198" i="1"/>
  <c r="NF198" i="1" s="1"/>
  <c r="NE199" i="1"/>
  <c r="NF199" i="1" s="1"/>
  <c r="MM148" i="1"/>
  <c r="MM149" i="1"/>
  <c r="MM150" i="1"/>
  <c r="MM151" i="1"/>
  <c r="MM152" i="1"/>
  <c r="MM153" i="1"/>
  <c r="MM154" i="1"/>
  <c r="MM155" i="1"/>
  <c r="MP157" i="1"/>
  <c r="MQ157" i="1" s="1"/>
  <c r="MR157" i="1" s="1"/>
  <c r="MP158" i="1"/>
  <c r="MQ158" i="1" s="1"/>
  <c r="MR158" i="1" s="1"/>
  <c r="MP159" i="1"/>
  <c r="MQ159" i="1"/>
  <c r="MR159" i="1" s="1"/>
  <c r="MP160" i="1"/>
  <c r="MQ160" i="1" s="1"/>
  <c r="MP162" i="1"/>
  <c r="MQ162" i="1" s="1"/>
  <c r="MR162" i="1" s="1"/>
  <c r="MP163" i="1"/>
  <c r="MQ163" i="1"/>
  <c r="MR163" i="1" s="1"/>
  <c r="MP164" i="1"/>
  <c r="MQ164" i="1" s="1"/>
  <c r="MR164" i="1" s="1"/>
  <c r="MP165" i="1"/>
  <c r="MQ165" i="1" s="1"/>
  <c r="MR165" i="1" s="1"/>
  <c r="MP166" i="1"/>
  <c r="MQ166" i="1" s="1"/>
  <c r="MP167" i="1"/>
  <c r="MQ167" i="1" s="1"/>
  <c r="MR167" i="1" s="1"/>
  <c r="MP168" i="1"/>
  <c r="MQ168" i="1"/>
  <c r="MR168" i="1" s="1"/>
  <c r="MP169" i="1"/>
  <c r="MQ169" i="1" s="1"/>
  <c r="MR169" i="1" s="1"/>
  <c r="MP170" i="1"/>
  <c r="MQ170" i="1"/>
  <c r="MQ171" i="1"/>
  <c r="MR171" i="1" s="1"/>
  <c r="MQ172" i="1"/>
  <c r="MR172" i="1" s="1"/>
  <c r="MQ173" i="1"/>
  <c r="MR173" i="1" s="1"/>
  <c r="MQ174" i="1"/>
  <c r="MR174" i="1" s="1"/>
  <c r="MQ175" i="1"/>
  <c r="MR175" i="1" s="1"/>
  <c r="MQ176" i="1"/>
  <c r="MR176" i="1" s="1"/>
  <c r="MQ177" i="1"/>
  <c r="MR177" i="1" s="1"/>
  <c r="MQ178" i="1"/>
  <c r="MR178" i="1" s="1"/>
  <c r="MQ179" i="1"/>
  <c r="MR179" i="1" s="1"/>
  <c r="MQ180" i="1"/>
  <c r="MQ181" i="1"/>
  <c r="MQ182" i="1"/>
  <c r="MR182" i="1" s="1"/>
  <c r="MQ183" i="1"/>
  <c r="MQ184" i="1"/>
  <c r="MR184" i="1" s="1"/>
  <c r="MQ185" i="1"/>
  <c r="MR185" i="1" s="1"/>
  <c r="MQ186" i="1"/>
  <c r="MR186" i="1" s="1"/>
  <c r="MQ187" i="1"/>
  <c r="MR187" i="1" s="1"/>
  <c r="MQ188" i="1"/>
  <c r="MR188" i="1" s="1"/>
  <c r="MQ189" i="1"/>
  <c r="MQ190" i="1"/>
  <c r="MR190" i="1" s="1"/>
  <c r="MQ191" i="1"/>
  <c r="MR191" i="1" s="1"/>
  <c r="MQ192" i="1"/>
  <c r="MR192" i="1" s="1"/>
  <c r="MQ193" i="1"/>
  <c r="MQ194" i="1"/>
  <c r="MQ196" i="1"/>
  <c r="MR196" i="1" s="1"/>
  <c r="MQ197" i="1"/>
  <c r="MQ198" i="1"/>
  <c r="MR198" i="1" s="1"/>
  <c r="MQ199" i="1"/>
  <c r="MR199" i="1" s="1"/>
  <c r="AB148" i="1"/>
  <c r="AB149" i="1"/>
  <c r="AB150" i="1"/>
  <c r="AB151" i="1"/>
  <c r="AB152" i="1"/>
  <c r="AB153" i="1"/>
  <c r="AB154" i="1"/>
  <c r="AB155" i="1"/>
  <c r="AE157" i="1"/>
  <c r="AF157" i="1" s="1"/>
  <c r="AG157" i="1" s="1"/>
  <c r="AE158" i="1"/>
  <c r="AF158" i="1" s="1"/>
  <c r="AG158" i="1" s="1"/>
  <c r="AE159" i="1"/>
  <c r="AF159" i="1" s="1"/>
  <c r="AG159" i="1" s="1"/>
  <c r="AE160" i="1"/>
  <c r="AF160" i="1" s="1"/>
  <c r="AG160" i="1" s="1"/>
  <c r="AE162" i="1"/>
  <c r="AF162" i="1" s="1"/>
  <c r="AG162" i="1" s="1"/>
  <c r="AE163" i="1"/>
  <c r="AF163" i="1" s="1"/>
  <c r="AG163" i="1" s="1"/>
  <c r="AE164" i="1"/>
  <c r="AF164" i="1" s="1"/>
  <c r="AE165" i="1"/>
  <c r="AF165" i="1" s="1"/>
  <c r="AG165" i="1"/>
  <c r="AE166" i="1"/>
  <c r="AF166" i="1" s="1"/>
  <c r="AG166" i="1" s="1"/>
  <c r="AE167" i="1"/>
  <c r="AF167" i="1"/>
  <c r="AG167" i="1"/>
  <c r="AF168" i="1"/>
  <c r="AG168" i="1" s="1"/>
  <c r="AF169" i="1"/>
  <c r="AG169" i="1" s="1"/>
  <c r="AF170" i="1"/>
  <c r="AG170" i="1" s="1"/>
  <c r="AF171" i="1"/>
  <c r="AF172" i="1"/>
  <c r="AG172" i="1" s="1"/>
  <c r="AF173" i="1"/>
  <c r="AG173" i="1" s="1"/>
  <c r="AF174" i="1"/>
  <c r="AG174" i="1" s="1"/>
  <c r="AF175" i="1"/>
  <c r="AG175" i="1" s="1"/>
  <c r="AF176" i="1"/>
  <c r="AG176" i="1" s="1"/>
  <c r="AF177" i="1"/>
  <c r="AG177" i="1" s="1"/>
  <c r="AF178" i="1"/>
  <c r="AG178" i="1" s="1"/>
  <c r="AF179" i="1"/>
  <c r="AG179" i="1" s="1"/>
  <c r="AF180" i="1"/>
  <c r="AG180" i="1" s="1"/>
  <c r="AF181" i="1"/>
  <c r="AF182" i="1"/>
  <c r="AG182" i="1" s="1"/>
  <c r="AF183" i="1"/>
  <c r="AF184" i="1"/>
  <c r="AG184" i="1" s="1"/>
  <c r="AF185" i="1"/>
  <c r="AG185" i="1" s="1"/>
  <c r="AF186" i="1"/>
  <c r="AG186" i="1" s="1"/>
  <c r="AF187" i="1"/>
  <c r="AG187" i="1" s="1"/>
  <c r="AF188" i="1"/>
  <c r="AG188" i="1" s="1"/>
  <c r="AF189" i="1"/>
  <c r="AG189" i="1" s="1"/>
  <c r="AF190" i="1"/>
  <c r="AF191" i="1"/>
  <c r="AG191" i="1" s="1"/>
  <c r="AF192" i="1"/>
  <c r="AF193" i="1"/>
  <c r="AG193" i="1" s="1"/>
  <c r="AF194" i="1"/>
  <c r="AF196" i="1"/>
  <c r="AG196" i="1" s="1"/>
  <c r="AF197" i="1"/>
  <c r="AG197" i="1" s="1"/>
  <c r="AF198" i="1"/>
  <c r="AF199" i="1"/>
  <c r="AG199" i="1" s="1"/>
  <c r="NO148" i="1"/>
  <c r="NO149" i="1"/>
  <c r="NO150" i="1"/>
  <c r="NO151" i="1"/>
  <c r="NO152" i="1"/>
  <c r="NO153" i="1"/>
  <c r="NO154" i="1"/>
  <c r="NO155" i="1"/>
  <c r="NR157" i="1"/>
  <c r="NS157" i="1" s="1"/>
  <c r="NT157" i="1" s="1"/>
  <c r="NR158" i="1"/>
  <c r="NS158" i="1" s="1"/>
  <c r="NT158" i="1" s="1"/>
  <c r="NR159" i="1"/>
  <c r="NS159" i="1" s="1"/>
  <c r="NT159" i="1" s="1"/>
  <c r="NR160" i="1"/>
  <c r="NS160" i="1" s="1"/>
  <c r="NT160" i="1" s="1"/>
  <c r="NR162" i="1"/>
  <c r="NS162" i="1" s="1"/>
  <c r="NT162" i="1" s="1"/>
  <c r="NR163" i="1"/>
  <c r="NS163" i="1" s="1"/>
  <c r="NT163" i="1" s="1"/>
  <c r="NR164" i="1"/>
  <c r="NS164" i="1" s="1"/>
  <c r="NT164" i="1" s="1"/>
  <c r="NR165" i="1"/>
  <c r="NS165" i="1" s="1"/>
  <c r="NT165" i="1" s="1"/>
  <c r="NR166" i="1"/>
  <c r="NS166" i="1" s="1"/>
  <c r="NT166" i="1" s="1"/>
  <c r="NR167" i="1"/>
  <c r="NS167" i="1" s="1"/>
  <c r="NT167" i="1" s="1"/>
  <c r="NR168" i="1"/>
  <c r="NS168" i="1" s="1"/>
  <c r="NT168" i="1" s="1"/>
  <c r="NR169" i="1"/>
  <c r="NS169" i="1" s="1"/>
  <c r="NT169" i="1" s="1"/>
  <c r="NR170" i="1"/>
  <c r="NS170" i="1" s="1"/>
  <c r="NT170" i="1" s="1"/>
  <c r="NS171" i="1"/>
  <c r="NS172" i="1"/>
  <c r="NS173" i="1"/>
  <c r="NT173" i="1" s="1"/>
  <c r="NS174" i="1"/>
  <c r="NT174" i="1" s="1"/>
  <c r="NS175" i="1"/>
  <c r="NT175" i="1" s="1"/>
  <c r="NS176" i="1"/>
  <c r="NT176" i="1" s="1"/>
  <c r="NS177" i="1"/>
  <c r="NT177" i="1" s="1"/>
  <c r="NS178" i="1"/>
  <c r="NT178" i="1" s="1"/>
  <c r="NS179" i="1"/>
  <c r="NT179" i="1" s="1"/>
  <c r="NS180" i="1"/>
  <c r="NT180" i="1" s="1"/>
  <c r="NS181" i="1"/>
  <c r="NT181" i="1" s="1"/>
  <c r="NS182" i="1"/>
  <c r="NT182" i="1" s="1"/>
  <c r="NS183" i="1"/>
  <c r="NT183" i="1" s="1"/>
  <c r="NS184" i="1"/>
  <c r="NT184" i="1" s="1"/>
  <c r="NS185" i="1"/>
  <c r="NT185" i="1" s="1"/>
  <c r="NS186" i="1"/>
  <c r="NT186" i="1" s="1"/>
  <c r="NS187" i="1"/>
  <c r="NT187" i="1" s="1"/>
  <c r="NS188" i="1"/>
  <c r="NT188" i="1" s="1"/>
  <c r="NS189" i="1"/>
  <c r="NS190" i="1"/>
  <c r="NT190" i="1" s="1"/>
  <c r="NS191" i="1"/>
  <c r="NT191" i="1" s="1"/>
  <c r="NS192" i="1"/>
  <c r="NT192" i="1" s="1"/>
  <c r="NS193" i="1"/>
  <c r="NT193" i="1" s="1"/>
  <c r="NS194" i="1"/>
  <c r="NT194" i="1" s="1"/>
  <c r="NS196" i="1"/>
  <c r="NT196" i="1" s="1"/>
  <c r="NS197" i="1"/>
  <c r="NT197" i="1" s="1"/>
  <c r="NS198" i="1"/>
  <c r="NT198" i="1" s="1"/>
  <c r="NS199" i="1"/>
  <c r="EJ148" i="1"/>
  <c r="EJ149" i="1"/>
  <c r="EJ150" i="1"/>
  <c r="EJ151" i="1"/>
  <c r="EJ152" i="1"/>
  <c r="EJ153" i="1"/>
  <c r="EJ154" i="1"/>
  <c r="EJ155" i="1"/>
  <c r="EM157" i="1"/>
  <c r="EN157" i="1" s="1"/>
  <c r="EO157" i="1" s="1"/>
  <c r="EM158" i="1"/>
  <c r="EN158" i="1" s="1"/>
  <c r="EO158" i="1"/>
  <c r="EM159" i="1"/>
  <c r="EN159" i="1" s="1"/>
  <c r="EO159" i="1" s="1"/>
  <c r="EM160" i="1"/>
  <c r="EN160" i="1" s="1"/>
  <c r="EO160" i="1" s="1"/>
  <c r="EM162" i="1"/>
  <c r="EN162" i="1" s="1"/>
  <c r="EO162" i="1" s="1"/>
  <c r="EM163" i="1"/>
  <c r="EN163" i="1"/>
  <c r="EO163" i="1" s="1"/>
  <c r="EM164" i="1"/>
  <c r="EN164" i="1" s="1"/>
  <c r="EO164" i="1" s="1"/>
  <c r="EM165" i="1"/>
  <c r="EN165" i="1" s="1"/>
  <c r="EO165" i="1" s="1"/>
  <c r="EM166" i="1"/>
  <c r="EN166" i="1" s="1"/>
  <c r="EO166" i="1" s="1"/>
  <c r="EM167" i="1"/>
  <c r="EN167" i="1" s="1"/>
  <c r="EO167" i="1" s="1"/>
  <c r="EM168" i="1"/>
  <c r="EN168" i="1" s="1"/>
  <c r="EO168" i="1" s="1"/>
  <c r="EM169" i="1"/>
  <c r="EN169" i="1" s="1"/>
  <c r="EO169" i="1" s="1"/>
  <c r="EM170" i="1"/>
  <c r="EN170" i="1"/>
  <c r="EO170" i="1" s="1"/>
  <c r="EN171" i="1"/>
  <c r="EO171" i="1" s="1"/>
  <c r="EN172" i="1"/>
  <c r="EO172" i="1" s="1"/>
  <c r="EN173" i="1"/>
  <c r="EO173" i="1" s="1"/>
  <c r="EN174" i="1"/>
  <c r="EO174" i="1" s="1"/>
  <c r="EN175" i="1"/>
  <c r="EO175" i="1" s="1"/>
  <c r="EN176" i="1"/>
  <c r="EO176" i="1" s="1"/>
  <c r="EN177" i="1"/>
  <c r="EO177" i="1" s="1"/>
  <c r="EN178" i="1"/>
  <c r="EO178" i="1" s="1"/>
  <c r="EN179" i="1"/>
  <c r="EO179" i="1" s="1"/>
  <c r="EN180" i="1"/>
  <c r="EN181" i="1"/>
  <c r="EN182" i="1"/>
  <c r="EN183" i="1"/>
  <c r="EN184" i="1"/>
  <c r="EO184" i="1"/>
  <c r="EN185" i="1"/>
  <c r="EO185" i="1" s="1"/>
  <c r="EN186" i="1"/>
  <c r="EN187" i="1"/>
  <c r="EO187" i="1" s="1"/>
  <c r="EN188" i="1"/>
  <c r="EO188" i="1" s="1"/>
  <c r="EN189" i="1"/>
  <c r="EO189" i="1" s="1"/>
  <c r="EN190" i="1"/>
  <c r="EO190" i="1" s="1"/>
  <c r="EN191" i="1"/>
  <c r="EO191" i="1"/>
  <c r="EN192" i="1"/>
  <c r="EN193" i="1"/>
  <c r="EN194" i="1"/>
  <c r="EN196" i="1"/>
  <c r="EO196" i="1" s="1"/>
  <c r="EN197" i="1"/>
  <c r="EO197" i="1" s="1"/>
  <c r="EN198" i="1"/>
  <c r="EN199" i="1"/>
  <c r="EO199" i="1" s="1"/>
  <c r="EX148" i="1"/>
  <c r="FB148" i="1" s="1"/>
  <c r="EX149" i="1"/>
  <c r="FB149" i="1" s="1"/>
  <c r="FC149" i="1" s="1"/>
  <c r="EX150" i="1"/>
  <c r="EX151" i="1"/>
  <c r="EX152" i="1"/>
  <c r="EX153" i="1"/>
  <c r="EX154" i="1"/>
  <c r="EX155" i="1"/>
  <c r="FA157" i="1"/>
  <c r="FB157" i="1" s="1"/>
  <c r="FC157" i="1" s="1"/>
  <c r="FA158" i="1"/>
  <c r="FB158" i="1" s="1"/>
  <c r="FC158" i="1" s="1"/>
  <c r="FA159" i="1"/>
  <c r="FB159" i="1"/>
  <c r="FC159" i="1" s="1"/>
  <c r="FA160" i="1"/>
  <c r="FB160" i="1" s="1"/>
  <c r="FC160" i="1" s="1"/>
  <c r="FA162" i="1"/>
  <c r="FB162" i="1" s="1"/>
  <c r="FC162" i="1" s="1"/>
  <c r="FA163" i="1"/>
  <c r="FB163" i="1" s="1"/>
  <c r="FC163" i="1" s="1"/>
  <c r="FA164" i="1"/>
  <c r="FB164" i="1" s="1"/>
  <c r="FC164" i="1" s="1"/>
  <c r="FA165" i="1"/>
  <c r="FB165" i="1" s="1"/>
  <c r="FC165" i="1" s="1"/>
  <c r="FA166" i="1"/>
  <c r="FB166" i="1" s="1"/>
  <c r="FC166" i="1" s="1"/>
  <c r="FA167" i="1"/>
  <c r="FB167" i="1" s="1"/>
  <c r="FC167" i="1" s="1"/>
  <c r="FA168" i="1"/>
  <c r="FB168" i="1"/>
  <c r="FC168" i="1" s="1"/>
  <c r="FA169" i="1"/>
  <c r="FB169" i="1" s="1"/>
  <c r="FC169" i="1" s="1"/>
  <c r="FA170" i="1"/>
  <c r="FB170" i="1" s="1"/>
  <c r="FC170" i="1" s="1"/>
  <c r="FB171" i="1"/>
  <c r="FC171" i="1" s="1"/>
  <c r="FB172" i="1"/>
  <c r="FC172" i="1" s="1"/>
  <c r="FB173" i="1"/>
  <c r="FC173" i="1" s="1"/>
  <c r="FB174" i="1"/>
  <c r="FB175" i="1"/>
  <c r="FB176" i="1"/>
  <c r="FB177" i="1"/>
  <c r="FB178" i="1"/>
  <c r="FC178" i="1" s="1"/>
  <c r="FB179" i="1"/>
  <c r="FC179" i="1" s="1"/>
  <c r="FB180" i="1"/>
  <c r="FC180" i="1" s="1"/>
  <c r="FB181" i="1"/>
  <c r="FC181" i="1" s="1"/>
  <c r="FB182" i="1"/>
  <c r="FC182" i="1" s="1"/>
  <c r="FB183" i="1"/>
  <c r="FC183" i="1" s="1"/>
  <c r="FB184" i="1"/>
  <c r="FB185" i="1"/>
  <c r="FC185" i="1" s="1"/>
  <c r="FB186" i="1"/>
  <c r="FB187" i="1"/>
  <c r="FB188" i="1"/>
  <c r="FC188" i="1" s="1"/>
  <c r="FB189" i="1"/>
  <c r="FC189" i="1" s="1"/>
  <c r="FB190" i="1"/>
  <c r="FC190" i="1" s="1"/>
  <c r="FB191" i="1"/>
  <c r="FC191" i="1" s="1"/>
  <c r="FB192" i="1"/>
  <c r="FC192" i="1" s="1"/>
  <c r="FB193" i="1"/>
  <c r="FC193" i="1" s="1"/>
  <c r="FB194" i="1"/>
  <c r="FC194" i="1" s="1"/>
  <c r="FB196" i="1"/>
  <c r="FC196" i="1" s="1"/>
  <c r="FB197" i="1"/>
  <c r="FC197" i="1" s="1"/>
  <c r="FB198" i="1"/>
  <c r="FB199" i="1"/>
  <c r="FC199" i="1" s="1"/>
  <c r="FL148" i="1"/>
  <c r="FP148" i="1"/>
  <c r="FL149" i="1"/>
  <c r="FL150" i="1"/>
  <c r="FL151" i="1"/>
  <c r="FL152" i="1"/>
  <c r="FL153" i="1"/>
  <c r="FL154" i="1"/>
  <c r="FL155" i="1"/>
  <c r="FO157" i="1"/>
  <c r="FP157" i="1" s="1"/>
  <c r="FQ157" i="1" s="1"/>
  <c r="FO158" i="1"/>
  <c r="FP158" i="1" s="1"/>
  <c r="FQ158" i="1" s="1"/>
  <c r="FO159" i="1"/>
  <c r="FP159" i="1" s="1"/>
  <c r="FQ159" i="1" s="1"/>
  <c r="FO160" i="1"/>
  <c r="FP160" i="1" s="1"/>
  <c r="FQ160" i="1" s="1"/>
  <c r="FO162" i="1"/>
  <c r="FP162" i="1" s="1"/>
  <c r="FQ162" i="1" s="1"/>
  <c r="FO163" i="1"/>
  <c r="FP163" i="1"/>
  <c r="FO164" i="1"/>
  <c r="FP164" i="1" s="1"/>
  <c r="FQ164" i="1" s="1"/>
  <c r="FO165" i="1"/>
  <c r="FP165" i="1"/>
  <c r="FQ165" i="1" s="1"/>
  <c r="FO166" i="1"/>
  <c r="FP166" i="1" s="1"/>
  <c r="FQ166" i="1" s="1"/>
  <c r="FO167" i="1"/>
  <c r="FP167" i="1" s="1"/>
  <c r="FQ167" i="1" s="1"/>
  <c r="FO168" i="1"/>
  <c r="FP168" i="1" s="1"/>
  <c r="FQ168" i="1" s="1"/>
  <c r="FO169" i="1"/>
  <c r="FP169" i="1" s="1"/>
  <c r="FQ169" i="1" s="1"/>
  <c r="FO170" i="1"/>
  <c r="FP170" i="1" s="1"/>
  <c r="FQ170" i="1" s="1"/>
  <c r="FP171" i="1"/>
  <c r="FP172" i="1"/>
  <c r="FP173" i="1"/>
  <c r="FP174" i="1"/>
  <c r="FQ174" i="1" s="1"/>
  <c r="FP175" i="1"/>
  <c r="FQ175" i="1" s="1"/>
  <c r="FP176" i="1"/>
  <c r="FQ176" i="1" s="1"/>
  <c r="FP177" i="1"/>
  <c r="FQ177" i="1" s="1"/>
  <c r="FP178" i="1"/>
  <c r="FQ178" i="1" s="1"/>
  <c r="FP179" i="1"/>
  <c r="FP180" i="1"/>
  <c r="FP181" i="1"/>
  <c r="FP182" i="1"/>
  <c r="FQ182" i="1" s="1"/>
  <c r="FP183" i="1"/>
  <c r="FQ183" i="1" s="1"/>
  <c r="FP184" i="1"/>
  <c r="FP185" i="1"/>
  <c r="FQ185" i="1" s="1"/>
  <c r="FP186" i="1"/>
  <c r="FP187" i="1"/>
  <c r="FQ187" i="1" s="1"/>
  <c r="FP188" i="1"/>
  <c r="FQ188" i="1" s="1"/>
  <c r="FP189" i="1"/>
  <c r="FQ189" i="1" s="1"/>
  <c r="FP190" i="1"/>
  <c r="FQ190" i="1" s="1"/>
  <c r="FP191" i="1"/>
  <c r="FP192" i="1"/>
  <c r="FQ192" i="1" s="1"/>
  <c r="FP193" i="1"/>
  <c r="FQ193" i="1" s="1"/>
  <c r="FP194" i="1"/>
  <c r="FQ194" i="1" s="1"/>
  <c r="FP196" i="1"/>
  <c r="FP197" i="1"/>
  <c r="FP198" i="1"/>
  <c r="FQ198" i="1" s="1"/>
  <c r="FP199" i="1"/>
  <c r="FZ148" i="1"/>
  <c r="GD148" i="1" s="1"/>
  <c r="FZ149" i="1"/>
  <c r="GD149" i="1"/>
  <c r="FZ150" i="1"/>
  <c r="FZ151" i="1"/>
  <c r="FZ152" i="1"/>
  <c r="FZ153" i="1"/>
  <c r="FZ154" i="1"/>
  <c r="FZ155" i="1"/>
  <c r="GC157" i="1"/>
  <c r="GD157" i="1" s="1"/>
  <c r="GE157" i="1" s="1"/>
  <c r="GC158" i="1"/>
  <c r="GD158" i="1" s="1"/>
  <c r="GE158" i="1" s="1"/>
  <c r="GC159" i="1"/>
  <c r="GD159" i="1" s="1"/>
  <c r="GE159" i="1" s="1"/>
  <c r="GC160" i="1"/>
  <c r="GD160" i="1" s="1"/>
  <c r="GE160" i="1" s="1"/>
  <c r="GC162" i="1"/>
  <c r="GD162" i="1" s="1"/>
  <c r="GE162" i="1" s="1"/>
  <c r="GC163" i="1"/>
  <c r="GD163" i="1" s="1"/>
  <c r="GE163" i="1" s="1"/>
  <c r="GC164" i="1"/>
  <c r="GD164" i="1" s="1"/>
  <c r="GE164" i="1" s="1"/>
  <c r="GC165" i="1"/>
  <c r="GD165" i="1" s="1"/>
  <c r="GE165" i="1" s="1"/>
  <c r="GC166" i="1"/>
  <c r="GD166" i="1" s="1"/>
  <c r="GC167" i="1"/>
  <c r="GD167" i="1" s="1"/>
  <c r="GE167" i="1" s="1"/>
  <c r="GC168" i="1"/>
  <c r="GD168" i="1" s="1"/>
  <c r="GE168" i="1" s="1"/>
  <c r="GC169" i="1"/>
  <c r="GD169" i="1" s="1"/>
  <c r="GE169" i="1" s="1"/>
  <c r="GC170" i="1"/>
  <c r="GD170" i="1" s="1"/>
  <c r="GE170" i="1" s="1"/>
  <c r="GD171" i="1"/>
  <c r="GE171" i="1" s="1"/>
  <c r="GD172" i="1"/>
  <c r="GE172" i="1"/>
  <c r="GD173" i="1"/>
  <c r="GE173" i="1" s="1"/>
  <c r="GD174" i="1"/>
  <c r="GE174" i="1" s="1"/>
  <c r="GD175" i="1"/>
  <c r="GE175" i="1" s="1"/>
  <c r="GD176" i="1"/>
  <c r="GE176" i="1" s="1"/>
  <c r="GD177" i="1"/>
  <c r="GE177" i="1" s="1"/>
  <c r="GD178" i="1"/>
  <c r="GE178" i="1" s="1"/>
  <c r="GD179" i="1"/>
  <c r="GE179" i="1" s="1"/>
  <c r="GD180" i="1"/>
  <c r="GE180" i="1" s="1"/>
  <c r="GD181" i="1"/>
  <c r="GD182" i="1"/>
  <c r="GE182" i="1" s="1"/>
  <c r="GD183" i="1"/>
  <c r="GE183" i="1" s="1"/>
  <c r="GD184" i="1"/>
  <c r="GE184" i="1" s="1"/>
  <c r="GD185" i="1"/>
  <c r="GE185" i="1" s="1"/>
  <c r="GD186" i="1"/>
  <c r="GE186" i="1" s="1"/>
  <c r="GD187" i="1"/>
  <c r="GE187" i="1" s="1"/>
  <c r="GD188" i="1"/>
  <c r="GD189" i="1"/>
  <c r="GD190" i="1"/>
  <c r="GD191" i="1"/>
  <c r="GE191" i="1" s="1"/>
  <c r="GD192" i="1"/>
  <c r="GD193" i="1"/>
  <c r="GE193" i="1" s="1"/>
  <c r="GD194" i="1"/>
  <c r="GE194" i="1" s="1"/>
  <c r="GD196" i="1"/>
  <c r="GE196" i="1" s="1"/>
  <c r="GD197" i="1"/>
  <c r="GE197" i="1" s="1"/>
  <c r="GD198" i="1"/>
  <c r="GE198" i="1" s="1"/>
  <c r="GD199" i="1"/>
  <c r="GE199" i="1" s="1"/>
  <c r="GN148" i="1"/>
  <c r="GR148" i="1" s="1"/>
  <c r="GS148" i="1" s="1"/>
  <c r="GN149" i="1"/>
  <c r="GN150" i="1"/>
  <c r="GN151" i="1"/>
  <c r="GN152" i="1"/>
  <c r="GN153" i="1"/>
  <c r="GN154" i="1"/>
  <c r="GN155" i="1"/>
  <c r="GQ157" i="1"/>
  <c r="GR157" i="1" s="1"/>
  <c r="GS157" i="1" s="1"/>
  <c r="GQ158" i="1"/>
  <c r="GR158" i="1" s="1"/>
  <c r="GS158" i="1" s="1"/>
  <c r="GQ159" i="1"/>
  <c r="GR159" i="1" s="1"/>
  <c r="GS159" i="1" s="1"/>
  <c r="GQ160" i="1"/>
  <c r="GR160" i="1" s="1"/>
  <c r="GS160" i="1" s="1"/>
  <c r="GQ162" i="1"/>
  <c r="GR162" i="1" s="1"/>
  <c r="GS162" i="1" s="1"/>
  <c r="GQ163" i="1"/>
  <c r="GR163" i="1" s="1"/>
  <c r="GS163" i="1" s="1"/>
  <c r="GQ164" i="1"/>
  <c r="GR164" i="1" s="1"/>
  <c r="GS164" i="1" s="1"/>
  <c r="GQ165" i="1"/>
  <c r="GR165" i="1" s="1"/>
  <c r="GS165" i="1" s="1"/>
  <c r="GQ166" i="1"/>
  <c r="GR166" i="1" s="1"/>
  <c r="GS166" i="1" s="1"/>
  <c r="GQ167" i="1"/>
  <c r="GR167" i="1" s="1"/>
  <c r="GS167" i="1" s="1"/>
  <c r="GQ168" i="1"/>
  <c r="GR168" i="1"/>
  <c r="GS168" i="1" s="1"/>
  <c r="GQ169" i="1"/>
  <c r="GR169" i="1" s="1"/>
  <c r="GS169" i="1" s="1"/>
  <c r="GQ170" i="1"/>
  <c r="GR170" i="1" s="1"/>
  <c r="GS170" i="1" s="1"/>
  <c r="GR171" i="1"/>
  <c r="GR172" i="1"/>
  <c r="GS172" i="1" s="1"/>
  <c r="GR173" i="1"/>
  <c r="GS173" i="1" s="1"/>
  <c r="GR174" i="1"/>
  <c r="GR175" i="1"/>
  <c r="GS175" i="1" s="1"/>
  <c r="GR176" i="1"/>
  <c r="GR177" i="1"/>
  <c r="GS177" i="1" s="1"/>
  <c r="GR178" i="1"/>
  <c r="GS178" i="1" s="1"/>
  <c r="GR179" i="1"/>
  <c r="GS179" i="1" s="1"/>
  <c r="GR180" i="1"/>
  <c r="GS180" i="1" s="1"/>
  <c r="GR181" i="1"/>
  <c r="GS181" i="1" s="1"/>
  <c r="GR182" i="1"/>
  <c r="GS182" i="1" s="1"/>
  <c r="GR183" i="1"/>
  <c r="GS183" i="1" s="1"/>
  <c r="GR184" i="1"/>
  <c r="GS184" i="1" s="1"/>
  <c r="GR185" i="1"/>
  <c r="GS185" i="1" s="1"/>
  <c r="GR186" i="1"/>
  <c r="GS186" i="1" s="1"/>
  <c r="GR187" i="1"/>
  <c r="GS187" i="1" s="1"/>
  <c r="GR188" i="1"/>
  <c r="GS188" i="1" s="1"/>
  <c r="GR189" i="1"/>
  <c r="GS189" i="1" s="1"/>
  <c r="GR190" i="1"/>
  <c r="GS190" i="1" s="1"/>
  <c r="GR191" i="1"/>
  <c r="GS191" i="1" s="1"/>
  <c r="GR192" i="1"/>
  <c r="GS192" i="1" s="1"/>
  <c r="GR193" i="1"/>
  <c r="GR194" i="1"/>
  <c r="GS194" i="1" s="1"/>
  <c r="GR196" i="1"/>
  <c r="GR197" i="1"/>
  <c r="GS197" i="1" s="1"/>
  <c r="GR198" i="1"/>
  <c r="GS198" i="1" s="1"/>
  <c r="GR199" i="1"/>
  <c r="GS199" i="1" s="1"/>
  <c r="HC151" i="1"/>
  <c r="HF151" i="1"/>
  <c r="HC152" i="1"/>
  <c r="HF152" i="1"/>
  <c r="HC153" i="1"/>
  <c r="HF153" i="1"/>
  <c r="HC154" i="1"/>
  <c r="HC155" i="1"/>
  <c r="HG155" i="1" s="1"/>
  <c r="HC156" i="1"/>
  <c r="HG156" i="1" s="1"/>
  <c r="HC157" i="1"/>
  <c r="HG157" i="1" s="1"/>
  <c r="HC158" i="1"/>
  <c r="HC159" i="1"/>
  <c r="HC160" i="1"/>
  <c r="HC161" i="1"/>
  <c r="HC162" i="1"/>
  <c r="HC163" i="1"/>
  <c r="HC164" i="1"/>
  <c r="HC165" i="1"/>
  <c r="HC166" i="1"/>
  <c r="HC167" i="1"/>
  <c r="HC168" i="1"/>
  <c r="HC169" i="1"/>
  <c r="HC170" i="1"/>
  <c r="HC171" i="1"/>
  <c r="HC172" i="1"/>
  <c r="HC173" i="1"/>
  <c r="HC174" i="1"/>
  <c r="HC175" i="1"/>
  <c r="HC176" i="1"/>
  <c r="HC177" i="1"/>
  <c r="HC178" i="1"/>
  <c r="HC179" i="1"/>
  <c r="HC180" i="1"/>
  <c r="HC181" i="1"/>
  <c r="HC182" i="1"/>
  <c r="HG187" i="1"/>
  <c r="HG188" i="1"/>
  <c r="HG189" i="1"/>
  <c r="HG190" i="1"/>
  <c r="HG191" i="1"/>
  <c r="HG192" i="1"/>
  <c r="HG193" i="1"/>
  <c r="HG194" i="1"/>
  <c r="HG195" i="1"/>
  <c r="HG196" i="1"/>
  <c r="HG197" i="1"/>
  <c r="HG198" i="1"/>
  <c r="HG199" i="1"/>
  <c r="HQ151" i="1"/>
  <c r="HQ152" i="1"/>
  <c r="HQ153" i="1"/>
  <c r="HU153" i="1"/>
  <c r="HQ154" i="1"/>
  <c r="HQ155" i="1"/>
  <c r="HQ156" i="1"/>
  <c r="HQ157" i="1"/>
  <c r="HQ158" i="1"/>
  <c r="HQ159" i="1"/>
  <c r="HQ160" i="1"/>
  <c r="HQ161" i="1"/>
  <c r="HQ162" i="1"/>
  <c r="HQ163" i="1"/>
  <c r="HQ164" i="1"/>
  <c r="HQ165" i="1"/>
  <c r="HQ166" i="1"/>
  <c r="HQ167" i="1"/>
  <c r="HQ168" i="1"/>
  <c r="HQ169" i="1"/>
  <c r="HQ170" i="1"/>
  <c r="HQ171" i="1"/>
  <c r="HQ172" i="1"/>
  <c r="HQ173" i="1"/>
  <c r="HQ174" i="1"/>
  <c r="HQ175" i="1"/>
  <c r="HQ176" i="1"/>
  <c r="HQ177" i="1"/>
  <c r="HQ178" i="1"/>
  <c r="HQ179" i="1"/>
  <c r="HQ180" i="1"/>
  <c r="HQ181" i="1"/>
  <c r="HQ182" i="1"/>
  <c r="HU187" i="1"/>
  <c r="HU188" i="1"/>
  <c r="HU189" i="1"/>
  <c r="HU190" i="1"/>
  <c r="HU191" i="1"/>
  <c r="HU192" i="1"/>
  <c r="HU193" i="1"/>
  <c r="HU194" i="1"/>
  <c r="HU195" i="1"/>
  <c r="HU196" i="1"/>
  <c r="HU197" i="1"/>
  <c r="HU198" i="1"/>
  <c r="HU199" i="1"/>
  <c r="NQ148" i="1"/>
  <c r="NQ149" i="1" s="1"/>
  <c r="NQ150" i="1" s="1"/>
  <c r="NQ151" i="1" s="1"/>
  <c r="NQ152" i="1" s="1"/>
  <c r="NQ153" i="1" s="1"/>
  <c r="NQ154" i="1" s="1"/>
  <c r="NQ155" i="1" s="1"/>
  <c r="NQ157" i="1"/>
  <c r="NQ158" i="1"/>
  <c r="NQ159" i="1"/>
  <c r="NQ160" i="1"/>
  <c r="NQ161" i="1"/>
  <c r="NQ162" i="1"/>
  <c r="NQ163" i="1"/>
  <c r="NQ164" i="1"/>
  <c r="NQ165" i="1"/>
  <c r="NQ166" i="1"/>
  <c r="NQ167" i="1"/>
  <c r="NQ168" i="1"/>
  <c r="NQ169" i="1"/>
  <c r="NQ170" i="1"/>
  <c r="NQ171" i="1"/>
  <c r="NQ172" i="1"/>
  <c r="NQ173" i="1"/>
  <c r="NC148" i="1"/>
  <c r="NC149" i="1" s="1"/>
  <c r="NC150" i="1" s="1"/>
  <c r="NC151" i="1" s="1"/>
  <c r="NC152" i="1" s="1"/>
  <c r="NC153" i="1" s="1"/>
  <c r="NC154" i="1" s="1"/>
  <c r="NC155" i="1" s="1"/>
  <c r="NC157" i="1"/>
  <c r="NC158" i="1"/>
  <c r="NC159" i="1"/>
  <c r="NC160" i="1"/>
  <c r="NC161" i="1"/>
  <c r="NC162" i="1"/>
  <c r="NC163" i="1"/>
  <c r="NC164" i="1"/>
  <c r="NC165" i="1"/>
  <c r="NC166" i="1"/>
  <c r="NC167" i="1"/>
  <c r="NC168" i="1"/>
  <c r="NC169" i="1"/>
  <c r="NC170" i="1"/>
  <c r="NC171" i="1"/>
  <c r="NC172" i="1"/>
  <c r="NC173" i="1"/>
  <c r="MO148" i="1"/>
  <c r="MO149" i="1" s="1"/>
  <c r="MO150" i="1" s="1"/>
  <c r="MO151" i="1" s="1"/>
  <c r="MO152" i="1" s="1"/>
  <c r="MO153" i="1" s="1"/>
  <c r="MO154" i="1" s="1"/>
  <c r="MO155" i="1" s="1"/>
  <c r="MO157" i="1"/>
  <c r="MO158" i="1"/>
  <c r="MO159" i="1"/>
  <c r="MO160" i="1"/>
  <c r="MO161" i="1"/>
  <c r="MO162" i="1"/>
  <c r="MO163" i="1"/>
  <c r="MO164" i="1"/>
  <c r="MO165" i="1"/>
  <c r="MO166" i="1"/>
  <c r="MO167" i="1"/>
  <c r="MO168" i="1"/>
  <c r="MO169" i="1"/>
  <c r="MO170" i="1"/>
  <c r="MO171" i="1"/>
  <c r="MO172" i="1"/>
  <c r="MO173" i="1"/>
  <c r="MA148" i="1"/>
  <c r="MA149" i="1" s="1"/>
  <c r="MA150" i="1" s="1"/>
  <c r="MA151" i="1" s="1"/>
  <c r="MA152" i="1" s="1"/>
  <c r="MA153" i="1" s="1"/>
  <c r="MA154" i="1" s="1"/>
  <c r="MA155" i="1" s="1"/>
  <c r="MA157" i="1"/>
  <c r="MA158" i="1"/>
  <c r="MA159" i="1"/>
  <c r="MA160" i="1"/>
  <c r="MA161" i="1"/>
  <c r="MA162" i="1"/>
  <c r="MA163" i="1"/>
  <c r="MA164" i="1"/>
  <c r="MA165" i="1"/>
  <c r="MA166" i="1"/>
  <c r="MA167" i="1"/>
  <c r="MA168" i="1"/>
  <c r="MA169" i="1"/>
  <c r="MA170" i="1"/>
  <c r="MA171" i="1"/>
  <c r="MA172" i="1"/>
  <c r="MA173" i="1"/>
  <c r="GP148" i="1"/>
  <c r="GP149" i="1" s="1"/>
  <c r="GP150" i="1" s="1"/>
  <c r="GP151" i="1" s="1"/>
  <c r="GP152" i="1" s="1"/>
  <c r="GP153" i="1" s="1"/>
  <c r="GP154" i="1" s="1"/>
  <c r="GP155" i="1" s="1"/>
  <c r="GP157" i="1"/>
  <c r="GP158" i="1"/>
  <c r="GP159" i="1"/>
  <c r="GP160" i="1"/>
  <c r="GP161" i="1"/>
  <c r="GP162" i="1"/>
  <c r="GP163" i="1"/>
  <c r="GP164" i="1"/>
  <c r="GP165" i="1"/>
  <c r="GP166" i="1"/>
  <c r="GP167" i="1"/>
  <c r="GP168" i="1"/>
  <c r="GP169" i="1"/>
  <c r="GP170" i="1"/>
  <c r="GP171" i="1"/>
  <c r="GP172" i="1"/>
  <c r="GP173" i="1"/>
  <c r="GB148" i="1"/>
  <c r="GB149" i="1" s="1"/>
  <c r="GB150" i="1" s="1"/>
  <c r="GB151" i="1" s="1"/>
  <c r="GB152" i="1" s="1"/>
  <c r="GB153" i="1" s="1"/>
  <c r="GB154" i="1" s="1"/>
  <c r="GB155" i="1" s="1"/>
  <c r="GB157" i="1"/>
  <c r="GB158" i="1"/>
  <c r="GB159" i="1"/>
  <c r="GB160" i="1"/>
  <c r="GB161" i="1"/>
  <c r="GB162" i="1"/>
  <c r="GB163" i="1"/>
  <c r="GB164" i="1"/>
  <c r="GB165" i="1"/>
  <c r="GB166" i="1"/>
  <c r="GB167" i="1"/>
  <c r="GB168" i="1"/>
  <c r="GB169" i="1"/>
  <c r="GB170" i="1"/>
  <c r="GB171" i="1"/>
  <c r="GB172" i="1"/>
  <c r="GB173" i="1"/>
  <c r="FN148" i="1"/>
  <c r="FN149" i="1" s="1"/>
  <c r="FN150" i="1" s="1"/>
  <c r="FN151" i="1" s="1"/>
  <c r="FN152" i="1" s="1"/>
  <c r="FN153" i="1" s="1"/>
  <c r="FN154" i="1" s="1"/>
  <c r="FN155" i="1" s="1"/>
  <c r="FN157" i="1"/>
  <c r="FN158" i="1"/>
  <c r="FN159" i="1"/>
  <c r="FN160" i="1"/>
  <c r="FN161" i="1"/>
  <c r="FN162" i="1"/>
  <c r="FN163" i="1"/>
  <c r="FN164" i="1"/>
  <c r="FN165" i="1"/>
  <c r="FN166" i="1"/>
  <c r="FN167" i="1"/>
  <c r="FN168" i="1"/>
  <c r="FN169" i="1"/>
  <c r="FN170" i="1"/>
  <c r="FN171" i="1"/>
  <c r="FN172" i="1"/>
  <c r="FN173" i="1"/>
  <c r="EZ148" i="1"/>
  <c r="EZ149" i="1" s="1"/>
  <c r="EZ150" i="1" s="1"/>
  <c r="EZ151" i="1" s="1"/>
  <c r="EZ152" i="1" s="1"/>
  <c r="EZ153" i="1" s="1"/>
  <c r="EZ154" i="1" s="1"/>
  <c r="EZ155" i="1" s="1"/>
  <c r="EZ157" i="1"/>
  <c r="EZ158" i="1"/>
  <c r="EZ159" i="1"/>
  <c r="EZ160" i="1"/>
  <c r="EZ161" i="1"/>
  <c r="EZ162" i="1"/>
  <c r="EZ163" i="1"/>
  <c r="EZ164" i="1"/>
  <c r="EZ165" i="1"/>
  <c r="EZ166" i="1"/>
  <c r="EZ167" i="1"/>
  <c r="EZ168" i="1"/>
  <c r="EZ169" i="1"/>
  <c r="EZ170" i="1"/>
  <c r="EZ171" i="1"/>
  <c r="EZ172" i="1"/>
  <c r="EZ173" i="1"/>
  <c r="EL148" i="1"/>
  <c r="EL149" i="1" s="1"/>
  <c r="EL150" i="1" s="1"/>
  <c r="EL151" i="1" s="1"/>
  <c r="EL152" i="1" s="1"/>
  <c r="EL153" i="1" s="1"/>
  <c r="EL154" i="1" s="1"/>
  <c r="EL155" i="1" s="1"/>
  <c r="EL157" i="1"/>
  <c r="EL158" i="1"/>
  <c r="EL159" i="1"/>
  <c r="EL160" i="1"/>
  <c r="EL161" i="1"/>
  <c r="EL162" i="1"/>
  <c r="EL163" i="1"/>
  <c r="EL164" i="1"/>
  <c r="EL165" i="1"/>
  <c r="EL166" i="1"/>
  <c r="EL167" i="1"/>
  <c r="EL168" i="1"/>
  <c r="EL169" i="1"/>
  <c r="EL170" i="1"/>
  <c r="EL171" i="1"/>
  <c r="EL172" i="1"/>
  <c r="EL173" i="1"/>
  <c r="DX148" i="1"/>
  <c r="DX149" i="1" s="1"/>
  <c r="DX150" i="1" s="1"/>
  <c r="DX151" i="1" s="1"/>
  <c r="DX152" i="1" s="1"/>
  <c r="DX153" i="1" s="1"/>
  <c r="DX154" i="1" s="1"/>
  <c r="DX155" i="1" s="1"/>
  <c r="DX157" i="1"/>
  <c r="DX158" i="1"/>
  <c r="DX159" i="1"/>
  <c r="DX160" i="1"/>
  <c r="DX161" i="1"/>
  <c r="DX162" i="1"/>
  <c r="DX163" i="1"/>
  <c r="DX164" i="1"/>
  <c r="DX165" i="1"/>
  <c r="DX166" i="1"/>
  <c r="DX167" i="1"/>
  <c r="DX168" i="1"/>
  <c r="DX169" i="1"/>
  <c r="DX170" i="1"/>
  <c r="DX171" i="1"/>
  <c r="DX172" i="1"/>
  <c r="DX173" i="1"/>
  <c r="DJ148" i="1"/>
  <c r="DJ149" i="1" s="1"/>
  <c r="DJ150" i="1" s="1"/>
  <c r="DJ151" i="1" s="1"/>
  <c r="DJ152" i="1" s="1"/>
  <c r="DJ153" i="1" s="1"/>
  <c r="DJ154" i="1" s="1"/>
  <c r="DJ155" i="1" s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BF148" i="1"/>
  <c r="BF149" i="1" s="1"/>
  <c r="BF150" i="1" s="1"/>
  <c r="BF151" i="1" s="1"/>
  <c r="BF152" i="1" s="1"/>
  <c r="BF153" i="1" s="1"/>
  <c r="BF154" i="1" s="1"/>
  <c r="BF155" i="1" s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AR148" i="1"/>
  <c r="AR149" i="1" s="1"/>
  <c r="AR150" i="1" s="1"/>
  <c r="AR151" i="1" s="1"/>
  <c r="AR152" i="1" s="1"/>
  <c r="AR153" i="1" s="1"/>
  <c r="AR154" i="1" s="1"/>
  <c r="AR155" i="1" s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D148" i="1"/>
  <c r="AD149" i="1"/>
  <c r="AD150" i="1" s="1"/>
  <c r="AD151" i="1" s="1"/>
  <c r="AD152" i="1" s="1"/>
  <c r="AD153" i="1" s="1"/>
  <c r="AD154" i="1" s="1"/>
  <c r="AD155" i="1" s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P148" i="1"/>
  <c r="P149" i="1" s="1"/>
  <c r="P150" i="1" s="1"/>
  <c r="P151" i="1" s="1"/>
  <c r="P152" i="1" s="1"/>
  <c r="P153" i="1" s="1"/>
  <c r="P154" i="1" s="1"/>
  <c r="P155" i="1" s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B158" i="1"/>
  <c r="F158" i="1" s="1"/>
  <c r="EF154" i="1"/>
  <c r="ET154" i="1"/>
  <c r="FH154" i="1"/>
  <c r="FV154" i="1"/>
  <c r="EF153" i="1"/>
  <c r="ET153" i="1"/>
  <c r="G153" i="1" s="1"/>
  <c r="FH153" i="1"/>
  <c r="FV153" i="1"/>
  <c r="FH152" i="1"/>
  <c r="FV152" i="1"/>
  <c r="EF152" i="1"/>
  <c r="ET152" i="1"/>
  <c r="FH151" i="1"/>
  <c r="FV151" i="1"/>
  <c r="EF151" i="1"/>
  <c r="ET151" i="1"/>
  <c r="FH150" i="1"/>
  <c r="FV150" i="1"/>
  <c r="EF150" i="1"/>
  <c r="ET150" i="1"/>
  <c r="EV150" i="1"/>
  <c r="EV151" i="1"/>
  <c r="EV152" i="1"/>
  <c r="EV153" i="1"/>
  <c r="EV154" i="1"/>
  <c r="ET155" i="1"/>
  <c r="EV155" i="1"/>
  <c r="ET157" i="1"/>
  <c r="EV157" i="1"/>
  <c r="EX157" i="1"/>
  <c r="EH150" i="1"/>
  <c r="EH151" i="1"/>
  <c r="EH152" i="1"/>
  <c r="EH153" i="1"/>
  <c r="EH154" i="1"/>
  <c r="EF155" i="1"/>
  <c r="EH155" i="1"/>
  <c r="EF157" i="1"/>
  <c r="EH157" i="1"/>
  <c r="EJ157" i="1"/>
  <c r="DT150" i="1"/>
  <c r="DT151" i="1"/>
  <c r="DT152" i="1"/>
  <c r="DT153" i="1"/>
  <c r="DT154" i="1"/>
  <c r="DT155" i="1"/>
  <c r="DT157" i="1"/>
  <c r="DV157" i="1"/>
  <c r="ET158" i="1"/>
  <c r="EV158" i="1"/>
  <c r="EX158" i="1"/>
  <c r="EF158" i="1"/>
  <c r="EH158" i="1"/>
  <c r="EJ158" i="1"/>
  <c r="DT158" i="1"/>
  <c r="DV158" i="1"/>
  <c r="J226" i="1"/>
  <c r="X226" i="1"/>
  <c r="AL226" i="1"/>
  <c r="AZ226" i="1"/>
  <c r="KE247" i="1"/>
  <c r="KE248" i="1"/>
  <c r="KE249" i="1"/>
  <c r="KE250" i="1"/>
  <c r="KS247" i="1"/>
  <c r="KS248" i="1"/>
  <c r="KS249" i="1"/>
  <c r="KS250" i="1"/>
  <c r="BN247" i="1"/>
  <c r="BN248" i="1"/>
  <c r="BN249" i="1"/>
  <c r="BN250" i="1"/>
  <c r="FH149" i="1"/>
  <c r="FV149" i="1"/>
  <c r="EF149" i="1"/>
  <c r="ET149" i="1"/>
  <c r="FH148" i="1"/>
  <c r="FV148" i="1"/>
  <c r="EF148" i="1"/>
  <c r="ET148" i="1"/>
  <c r="B157" i="1"/>
  <c r="F157" i="1" s="1"/>
  <c r="FH155" i="1"/>
  <c r="FV155" i="1"/>
  <c r="GL150" i="1"/>
  <c r="GL151" i="1"/>
  <c r="GL152" i="1"/>
  <c r="GL153" i="1"/>
  <c r="GL154" i="1"/>
  <c r="GL155" i="1"/>
  <c r="GL157" i="1"/>
  <c r="GN157" i="1"/>
  <c r="FX150" i="1"/>
  <c r="FX151" i="1"/>
  <c r="FX152" i="1"/>
  <c r="FX153" i="1"/>
  <c r="FX154" i="1"/>
  <c r="FX155" i="1"/>
  <c r="FV157" i="1"/>
  <c r="FX157" i="1"/>
  <c r="FZ157" i="1"/>
  <c r="NM150" i="1"/>
  <c r="NM151" i="1"/>
  <c r="NM152" i="1"/>
  <c r="NM153" i="1"/>
  <c r="NM154" i="1"/>
  <c r="NM155" i="1"/>
  <c r="NM157" i="1"/>
  <c r="NO157" i="1"/>
  <c r="MY150" i="1"/>
  <c r="MY151" i="1"/>
  <c r="MY152" i="1"/>
  <c r="MY153" i="1"/>
  <c r="MY154" i="1"/>
  <c r="MY155" i="1"/>
  <c r="MY157" i="1"/>
  <c r="NA157" i="1"/>
  <c r="NF157" i="1"/>
  <c r="MK150" i="1"/>
  <c r="MK151" i="1"/>
  <c r="MK152" i="1"/>
  <c r="MK153" i="1"/>
  <c r="MK154" i="1"/>
  <c r="MK155" i="1"/>
  <c r="MK157" i="1"/>
  <c r="MM157" i="1"/>
  <c r="LI179" i="1"/>
  <c r="JS159" i="1"/>
  <c r="JW151" i="1"/>
  <c r="JW155" i="1" s="1"/>
  <c r="JW159" i="1" s="1"/>
  <c r="JW163" i="1" s="1"/>
  <c r="JW167" i="1" s="1"/>
  <c r="JW171" i="1" s="1"/>
  <c r="JW175" i="1" s="1"/>
  <c r="JW179" i="1" s="1"/>
  <c r="JS160" i="1"/>
  <c r="JW152" i="1"/>
  <c r="JW156" i="1" s="1"/>
  <c r="JW160" i="1" s="1"/>
  <c r="JW164" i="1" s="1"/>
  <c r="JW168" i="1" s="1"/>
  <c r="JW172" i="1" s="1"/>
  <c r="JW176" i="1" s="1"/>
  <c r="JW180" i="1" s="1"/>
  <c r="JS161" i="1"/>
  <c r="JW153" i="1"/>
  <c r="JW157" i="1" s="1"/>
  <c r="JW161" i="1"/>
  <c r="JW165" i="1" s="1"/>
  <c r="JW169" i="1" s="1"/>
  <c r="JW173" i="1" s="1"/>
  <c r="JW177" i="1" s="1"/>
  <c r="JW181" i="1" s="1"/>
  <c r="JS162" i="1"/>
  <c r="JW154" i="1"/>
  <c r="JW158" i="1" s="1"/>
  <c r="JW162" i="1" s="1"/>
  <c r="JW166" i="1" s="1"/>
  <c r="JW170" i="1" s="1"/>
  <c r="JW174" i="1" s="1"/>
  <c r="JW178" i="1" s="1"/>
  <c r="JW182" i="1" s="1"/>
  <c r="JS163" i="1"/>
  <c r="JS164" i="1"/>
  <c r="JS165" i="1"/>
  <c r="JS166" i="1"/>
  <c r="JS167" i="1"/>
  <c r="JS168" i="1"/>
  <c r="JS169" i="1"/>
  <c r="JS170" i="1"/>
  <c r="JS171" i="1"/>
  <c r="JS172" i="1"/>
  <c r="JS173" i="1"/>
  <c r="JS174" i="1"/>
  <c r="JS175" i="1"/>
  <c r="JS176" i="1"/>
  <c r="JS177" i="1"/>
  <c r="JS178" i="1"/>
  <c r="JS179" i="1"/>
  <c r="JS180" i="1"/>
  <c r="JS181" i="1"/>
  <c r="JS182" i="1"/>
  <c r="JS187" i="1"/>
  <c r="JU187" i="1"/>
  <c r="JZ187" i="1" s="1"/>
  <c r="JW187" i="1"/>
  <c r="JS188" i="1"/>
  <c r="JU188" i="1"/>
  <c r="JZ188" i="1" s="1"/>
  <c r="JW188" i="1"/>
  <c r="JS189" i="1"/>
  <c r="JU189" i="1"/>
  <c r="JZ189" i="1" s="1"/>
  <c r="JW189" i="1"/>
  <c r="JX189" i="1"/>
  <c r="JS190" i="1"/>
  <c r="JU190" i="1"/>
  <c r="JZ190" i="1" s="1"/>
  <c r="JW190" i="1"/>
  <c r="JE159" i="1"/>
  <c r="JI151" i="1"/>
  <c r="JI155" i="1" s="1"/>
  <c r="JI159" i="1" s="1"/>
  <c r="JI163" i="1" s="1"/>
  <c r="JI167" i="1" s="1"/>
  <c r="JI171" i="1" s="1"/>
  <c r="JI175" i="1" s="1"/>
  <c r="JE160" i="1"/>
  <c r="JI152" i="1"/>
  <c r="JI156" i="1" s="1"/>
  <c r="JI160" i="1" s="1"/>
  <c r="JE161" i="1"/>
  <c r="JI153" i="1"/>
  <c r="JI157" i="1" s="1"/>
  <c r="JI161" i="1" s="1"/>
  <c r="JI165" i="1" s="1"/>
  <c r="JI169" i="1" s="1"/>
  <c r="JI173" i="1" s="1"/>
  <c r="JI177" i="1" s="1"/>
  <c r="JI181" i="1" s="1"/>
  <c r="JE162" i="1"/>
  <c r="JI162" i="1"/>
  <c r="JI166" i="1" s="1"/>
  <c r="JI170" i="1" s="1"/>
  <c r="JI174" i="1" s="1"/>
  <c r="JI178" i="1" s="1"/>
  <c r="JI182" i="1" s="1"/>
  <c r="JE163" i="1"/>
  <c r="JE164" i="1"/>
  <c r="JE165" i="1"/>
  <c r="JE166" i="1"/>
  <c r="JE167" i="1"/>
  <c r="JE168" i="1"/>
  <c r="JI168" i="1"/>
  <c r="JI172" i="1" s="1"/>
  <c r="JI176" i="1" s="1"/>
  <c r="JI180" i="1" s="1"/>
  <c r="JE169" i="1"/>
  <c r="JE170" i="1"/>
  <c r="JE171" i="1"/>
  <c r="JE172" i="1"/>
  <c r="JE173" i="1"/>
  <c r="JE174" i="1"/>
  <c r="JE175" i="1"/>
  <c r="JE176" i="1"/>
  <c r="JE177" i="1"/>
  <c r="JE178" i="1"/>
  <c r="JE179" i="1"/>
  <c r="JE180" i="1"/>
  <c r="JE181" i="1"/>
  <c r="JE182" i="1"/>
  <c r="JE187" i="1"/>
  <c r="JG187" i="1"/>
  <c r="JL187" i="1" s="1"/>
  <c r="JI187" i="1"/>
  <c r="JJ187" i="1"/>
  <c r="JE188" i="1"/>
  <c r="JG188" i="1"/>
  <c r="JL188" i="1" s="1"/>
  <c r="JI188" i="1"/>
  <c r="JE189" i="1"/>
  <c r="JG189" i="1"/>
  <c r="JL189" i="1" s="1"/>
  <c r="JI189" i="1"/>
  <c r="JE190" i="1"/>
  <c r="JG190" i="1"/>
  <c r="JL190" i="1" s="1"/>
  <c r="JI190" i="1"/>
  <c r="IQ159" i="1"/>
  <c r="IU151" i="1"/>
  <c r="IU155" i="1" s="1"/>
  <c r="IU159" i="1" s="1"/>
  <c r="IU163" i="1" s="1"/>
  <c r="IU167" i="1" s="1"/>
  <c r="IU171" i="1" s="1"/>
  <c r="IU175" i="1" s="1"/>
  <c r="IU179" i="1" s="1"/>
  <c r="IQ160" i="1"/>
  <c r="IQ161" i="1"/>
  <c r="IU153" i="1"/>
  <c r="IU157" i="1" s="1"/>
  <c r="IU161" i="1" s="1"/>
  <c r="IU165" i="1" s="1"/>
  <c r="IU169" i="1" s="1"/>
  <c r="IU173" i="1" s="1"/>
  <c r="IU177" i="1" s="1"/>
  <c r="IU181" i="1" s="1"/>
  <c r="IQ162" i="1"/>
  <c r="IU162" i="1"/>
  <c r="IU166" i="1" s="1"/>
  <c r="IU170" i="1" s="1"/>
  <c r="IU174" i="1" s="1"/>
  <c r="IU178" i="1" s="1"/>
  <c r="IQ163" i="1"/>
  <c r="IQ164" i="1"/>
  <c r="IU164" i="1"/>
  <c r="IQ165" i="1"/>
  <c r="IQ166" i="1"/>
  <c r="IQ167" i="1"/>
  <c r="IQ168" i="1"/>
  <c r="IU168" i="1"/>
  <c r="IU172" i="1" s="1"/>
  <c r="IU176" i="1" s="1"/>
  <c r="IU180" i="1" s="1"/>
  <c r="IQ169" i="1"/>
  <c r="IQ170" i="1"/>
  <c r="IQ171" i="1"/>
  <c r="IQ172" i="1"/>
  <c r="IQ173" i="1"/>
  <c r="IQ174" i="1"/>
  <c r="IQ175" i="1"/>
  <c r="IQ176" i="1"/>
  <c r="IQ177" i="1"/>
  <c r="IQ178" i="1"/>
  <c r="IQ179" i="1"/>
  <c r="IQ180" i="1"/>
  <c r="IQ181" i="1"/>
  <c r="IQ182" i="1"/>
  <c r="IQ187" i="1"/>
  <c r="IS187" i="1"/>
  <c r="IX187" i="1" s="1"/>
  <c r="IU187" i="1"/>
  <c r="IQ188" i="1"/>
  <c r="IS188" i="1"/>
  <c r="IU188" i="1"/>
  <c r="IQ189" i="1"/>
  <c r="IS189" i="1"/>
  <c r="IX189" i="1" s="1"/>
  <c r="IU189" i="1"/>
  <c r="IQ190" i="1"/>
  <c r="IS190" i="1"/>
  <c r="IX190" i="1" s="1"/>
  <c r="IU190" i="1"/>
  <c r="IC159" i="1"/>
  <c r="IG151" i="1"/>
  <c r="IG155" i="1" s="1"/>
  <c r="IG159" i="1" s="1"/>
  <c r="IG163" i="1" s="1"/>
  <c r="IG167" i="1" s="1"/>
  <c r="IG171" i="1" s="1"/>
  <c r="IG175" i="1" s="1"/>
  <c r="IC160" i="1"/>
  <c r="IG152" i="1"/>
  <c r="IG156" i="1" s="1"/>
  <c r="IG160" i="1" s="1"/>
  <c r="IG164" i="1" s="1"/>
  <c r="IG168" i="1" s="1"/>
  <c r="IG172" i="1" s="1"/>
  <c r="IG176" i="1" s="1"/>
  <c r="IG180" i="1" s="1"/>
  <c r="IC161" i="1"/>
  <c r="IG153" i="1"/>
  <c r="IG157" i="1" s="1"/>
  <c r="IG161" i="1" s="1"/>
  <c r="IG165" i="1" s="1"/>
  <c r="IG169" i="1" s="1"/>
  <c r="IG173" i="1" s="1"/>
  <c r="IG177" i="1" s="1"/>
  <c r="IG181" i="1" s="1"/>
  <c r="IC162" i="1"/>
  <c r="IC163" i="1"/>
  <c r="IC164" i="1"/>
  <c r="IC165" i="1"/>
  <c r="IC166" i="1"/>
  <c r="IG166" i="1"/>
  <c r="IG170" i="1" s="1"/>
  <c r="IG174" i="1" s="1"/>
  <c r="IC167" i="1"/>
  <c r="IC168" i="1"/>
  <c r="IC169" i="1"/>
  <c r="IC170" i="1"/>
  <c r="IG178" i="1"/>
  <c r="IG182" i="1" s="1"/>
  <c r="IC171" i="1"/>
  <c r="IC172" i="1"/>
  <c r="IC173" i="1"/>
  <c r="IC174" i="1"/>
  <c r="IC175" i="1"/>
  <c r="IC176" i="1"/>
  <c r="IC177" i="1"/>
  <c r="IC178" i="1"/>
  <c r="IC179" i="1"/>
  <c r="IC180" i="1"/>
  <c r="IC181" i="1"/>
  <c r="IC182" i="1"/>
  <c r="IC187" i="1"/>
  <c r="IE187" i="1"/>
  <c r="IJ187" i="1" s="1"/>
  <c r="IG187" i="1"/>
  <c r="IC188" i="1"/>
  <c r="IE188" i="1"/>
  <c r="IG188" i="1"/>
  <c r="IH188" i="1"/>
  <c r="IJ188" i="1"/>
  <c r="IC189" i="1"/>
  <c r="IE189" i="1"/>
  <c r="IJ189" i="1" s="1"/>
  <c r="IG189" i="1"/>
  <c r="IH189" i="1"/>
  <c r="IC190" i="1"/>
  <c r="IE190" i="1"/>
  <c r="IJ190" i="1" s="1"/>
  <c r="IG190" i="1"/>
  <c r="HO159" i="1"/>
  <c r="HS151" i="1"/>
  <c r="HS155" i="1" s="1"/>
  <c r="HS159" i="1" s="1"/>
  <c r="HS163" i="1" s="1"/>
  <c r="HS167" i="1"/>
  <c r="HS171" i="1" s="1"/>
  <c r="HS175" i="1" s="1"/>
  <c r="HS179" i="1" s="1"/>
  <c r="HO160" i="1"/>
  <c r="HS152" i="1"/>
  <c r="HS156" i="1" s="1"/>
  <c r="HS160" i="1" s="1"/>
  <c r="HS164" i="1" s="1"/>
  <c r="HS168" i="1" s="1"/>
  <c r="HS172" i="1" s="1"/>
  <c r="HS176" i="1" s="1"/>
  <c r="HS180" i="1" s="1"/>
  <c r="HO161" i="1"/>
  <c r="HS153" i="1"/>
  <c r="HS157" i="1" s="1"/>
  <c r="HS161" i="1" s="1"/>
  <c r="HS165" i="1" s="1"/>
  <c r="HS169" i="1" s="1"/>
  <c r="HS173" i="1" s="1"/>
  <c r="HS177" i="1" s="1"/>
  <c r="HS181" i="1" s="1"/>
  <c r="HO162" i="1"/>
  <c r="HS154" i="1"/>
  <c r="HS158" i="1" s="1"/>
  <c r="HS162" i="1" s="1"/>
  <c r="HS166" i="1" s="1"/>
  <c r="HS170" i="1" s="1"/>
  <c r="HS174" i="1" s="1"/>
  <c r="HS178" i="1" s="1"/>
  <c r="HS182" i="1" s="1"/>
  <c r="HO163" i="1"/>
  <c r="HO164" i="1"/>
  <c r="HO165" i="1"/>
  <c r="HO166" i="1"/>
  <c r="HO167" i="1"/>
  <c r="HO168" i="1"/>
  <c r="HO169" i="1"/>
  <c r="HO170" i="1"/>
  <c r="HO171" i="1"/>
  <c r="HO172" i="1"/>
  <c r="HO173" i="1"/>
  <c r="HO174" i="1"/>
  <c r="HO175" i="1"/>
  <c r="HO176" i="1"/>
  <c r="HO177" i="1"/>
  <c r="HO178" i="1"/>
  <c r="HO179" i="1"/>
  <c r="HO180" i="1"/>
  <c r="HO181" i="1"/>
  <c r="HO182" i="1"/>
  <c r="HO187" i="1"/>
  <c r="HQ187" i="1"/>
  <c r="HV187" i="1" s="1"/>
  <c r="HS187" i="1"/>
  <c r="HO188" i="1"/>
  <c r="HQ188" i="1"/>
  <c r="HV188" i="1" s="1"/>
  <c r="HS188" i="1"/>
  <c r="HO189" i="1"/>
  <c r="HQ189" i="1"/>
  <c r="HV189" i="1" s="1"/>
  <c r="HS189" i="1"/>
  <c r="HO190" i="1"/>
  <c r="HQ190" i="1"/>
  <c r="HV190" i="1" s="1"/>
  <c r="HS190" i="1"/>
  <c r="HA159" i="1"/>
  <c r="HE159" i="1"/>
  <c r="HE163" i="1" s="1"/>
  <c r="HE167" i="1" s="1"/>
  <c r="HE171" i="1" s="1"/>
  <c r="HA160" i="1"/>
  <c r="HE160" i="1"/>
  <c r="HE164" i="1" s="1"/>
  <c r="HE168" i="1" s="1"/>
  <c r="HE172" i="1" s="1"/>
  <c r="HE176" i="1" s="1"/>
  <c r="HE180" i="1" s="1"/>
  <c r="HA161" i="1"/>
  <c r="HE161" i="1"/>
  <c r="HE165" i="1" s="1"/>
  <c r="HE169" i="1" s="1"/>
  <c r="HE173" i="1" s="1"/>
  <c r="HE177" i="1" s="1"/>
  <c r="HE181" i="1" s="1"/>
  <c r="HA162" i="1"/>
  <c r="HE154" i="1"/>
  <c r="HE158" i="1" s="1"/>
  <c r="HE162" i="1" s="1"/>
  <c r="HE166" i="1" s="1"/>
  <c r="HE170" i="1" s="1"/>
  <c r="HE174" i="1" s="1"/>
  <c r="HE178" i="1" s="1"/>
  <c r="HE182" i="1" s="1"/>
  <c r="HA163" i="1"/>
  <c r="HA164" i="1"/>
  <c r="HA165" i="1"/>
  <c r="HA166" i="1"/>
  <c r="HA167" i="1"/>
  <c r="HA168" i="1"/>
  <c r="HA169" i="1"/>
  <c r="HA170" i="1"/>
  <c r="HA171" i="1"/>
  <c r="HE175" i="1"/>
  <c r="HE179" i="1" s="1"/>
  <c r="HA172" i="1"/>
  <c r="HA173" i="1"/>
  <c r="HA174" i="1"/>
  <c r="HA175" i="1"/>
  <c r="HA176" i="1"/>
  <c r="HA177" i="1"/>
  <c r="HA178" i="1"/>
  <c r="HA179" i="1"/>
  <c r="HA180" i="1"/>
  <c r="HA181" i="1"/>
  <c r="HA182" i="1"/>
  <c r="HA187" i="1"/>
  <c r="HC187" i="1"/>
  <c r="HH187" i="1" s="1"/>
  <c r="HE187" i="1"/>
  <c r="HA188" i="1"/>
  <c r="HC188" i="1"/>
  <c r="HH188" i="1" s="1"/>
  <c r="HE188" i="1"/>
  <c r="HA189" i="1"/>
  <c r="HC189" i="1"/>
  <c r="HH189" i="1" s="1"/>
  <c r="HE189" i="1"/>
  <c r="HA190" i="1"/>
  <c r="HC190" i="1"/>
  <c r="HH190" i="1" s="1"/>
  <c r="HE190" i="1"/>
  <c r="CR159" i="1"/>
  <c r="CV151" i="1"/>
  <c r="CV155" i="1" s="1"/>
  <c r="CV159" i="1" s="1"/>
  <c r="CV163" i="1" s="1"/>
  <c r="CV167" i="1" s="1"/>
  <c r="CV171" i="1" s="1"/>
  <c r="CV175" i="1" s="1"/>
  <c r="CV179" i="1" s="1"/>
  <c r="CR160" i="1"/>
  <c r="CV152" i="1"/>
  <c r="CV156" i="1" s="1"/>
  <c r="CV160" i="1" s="1"/>
  <c r="CV164" i="1" s="1"/>
  <c r="CR161" i="1"/>
  <c r="CV153" i="1"/>
  <c r="CV157" i="1" s="1"/>
  <c r="CV161" i="1" s="1"/>
  <c r="CV165" i="1" s="1"/>
  <c r="CR162" i="1"/>
  <c r="CV154" i="1"/>
  <c r="CV158" i="1" s="1"/>
  <c r="CV162" i="1" s="1"/>
  <c r="CV166" i="1" s="1"/>
  <c r="CR163" i="1"/>
  <c r="CR164" i="1"/>
  <c r="CR165" i="1"/>
  <c r="CR166" i="1"/>
  <c r="CR167" i="1"/>
  <c r="CR168" i="1"/>
  <c r="CR169" i="1"/>
  <c r="CR170" i="1"/>
  <c r="CR171" i="1"/>
  <c r="CR172" i="1"/>
  <c r="CV172" i="1"/>
  <c r="CV176" i="1" s="1"/>
  <c r="CV180" i="1" s="1"/>
  <c r="CR173" i="1"/>
  <c r="CV173" i="1"/>
  <c r="CV177" i="1" s="1"/>
  <c r="CV181" i="1" s="1"/>
  <c r="CR174" i="1"/>
  <c r="CV174" i="1"/>
  <c r="CV178" i="1" s="1"/>
  <c r="CV182" i="1" s="1"/>
  <c r="CR175" i="1"/>
  <c r="CR176" i="1"/>
  <c r="CR177" i="1"/>
  <c r="CR178" i="1"/>
  <c r="CR179" i="1"/>
  <c r="CR180" i="1"/>
  <c r="CR181" i="1"/>
  <c r="CR182" i="1"/>
  <c r="CR187" i="1"/>
  <c r="CT187" i="1"/>
  <c r="CV187" i="1"/>
  <c r="CR188" i="1"/>
  <c r="CT188" i="1"/>
  <c r="CV188" i="1"/>
  <c r="CW188" i="1"/>
  <c r="CY188" i="1"/>
  <c r="CR189" i="1"/>
  <c r="CT189" i="1"/>
  <c r="CY189" i="1" s="1"/>
  <c r="CV189" i="1"/>
  <c r="CW189" i="1"/>
  <c r="CR190" i="1"/>
  <c r="CT190" i="1"/>
  <c r="CY190" i="1" s="1"/>
  <c r="CV190" i="1"/>
  <c r="CW190" i="1"/>
  <c r="CD159" i="1"/>
  <c r="CH151" i="1"/>
  <c r="CH155" i="1" s="1"/>
  <c r="CH159" i="1" s="1"/>
  <c r="CH163" i="1" s="1"/>
  <c r="CH167" i="1" s="1"/>
  <c r="CH171" i="1" s="1"/>
  <c r="CH175" i="1" s="1"/>
  <c r="CH179" i="1" s="1"/>
  <c r="CD160" i="1"/>
  <c r="CD161" i="1"/>
  <c r="CD162" i="1"/>
  <c r="CD163" i="1"/>
  <c r="CD164" i="1"/>
  <c r="CH164" i="1"/>
  <c r="CH168" i="1" s="1"/>
  <c r="CH172" i="1" s="1"/>
  <c r="CH176" i="1" s="1"/>
  <c r="CH180" i="1" s="1"/>
  <c r="CD165" i="1"/>
  <c r="CH165" i="1"/>
  <c r="CH169" i="1" s="1"/>
  <c r="CH173" i="1" s="1"/>
  <c r="CH177" i="1" s="1"/>
  <c r="CH181" i="1" s="1"/>
  <c r="CD166" i="1"/>
  <c r="CH166" i="1"/>
  <c r="CH170" i="1" s="1"/>
  <c r="CH174" i="1" s="1"/>
  <c r="CH178" i="1" s="1"/>
  <c r="CH182" i="1" s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7" i="1"/>
  <c r="CF187" i="1"/>
  <c r="CK187" i="1" s="1"/>
  <c r="CH187" i="1"/>
  <c r="CD188" i="1"/>
  <c r="CF188" i="1"/>
  <c r="CK188" i="1" s="1"/>
  <c r="CH188" i="1"/>
  <c r="CD189" i="1"/>
  <c r="CF189" i="1"/>
  <c r="CK189" i="1" s="1"/>
  <c r="CH189" i="1"/>
  <c r="CD190" i="1"/>
  <c r="CF190" i="1"/>
  <c r="CK190" i="1" s="1"/>
  <c r="CH190" i="1"/>
  <c r="BP159" i="1"/>
  <c r="BT151" i="1"/>
  <c r="BT155" i="1" s="1"/>
  <c r="BT159" i="1" s="1"/>
  <c r="BP160" i="1"/>
  <c r="BP161" i="1"/>
  <c r="BT153" i="1"/>
  <c r="BT157" i="1" s="1"/>
  <c r="BT161" i="1" s="1"/>
  <c r="BT165" i="1" s="1"/>
  <c r="BT169" i="1" s="1"/>
  <c r="BT173" i="1" s="1"/>
  <c r="BT177" i="1" s="1"/>
  <c r="BP162" i="1"/>
  <c r="BT158" i="1"/>
  <c r="BT162" i="1" s="1"/>
  <c r="BT166" i="1" s="1"/>
  <c r="BT170" i="1" s="1"/>
  <c r="BT174" i="1" s="1"/>
  <c r="BT178" i="1" s="1"/>
  <c r="BT182" i="1" s="1"/>
  <c r="BP163" i="1"/>
  <c r="BT163" i="1"/>
  <c r="BT167" i="1" s="1"/>
  <c r="BT171" i="1" s="1"/>
  <c r="BT175" i="1" s="1"/>
  <c r="BT179" i="1" s="1"/>
  <c r="BP164" i="1"/>
  <c r="BT164" i="1"/>
  <c r="BT168" i="1" s="1"/>
  <c r="BT172" i="1" s="1"/>
  <c r="BT176" i="1" s="1"/>
  <c r="BT180" i="1" s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7" i="1"/>
  <c r="BR187" i="1"/>
  <c r="BW187" i="1" s="1"/>
  <c r="BT187" i="1"/>
  <c r="BP188" i="1"/>
  <c r="BR188" i="1"/>
  <c r="BW188" i="1" s="1"/>
  <c r="BT188" i="1"/>
  <c r="BP189" i="1"/>
  <c r="BR189" i="1"/>
  <c r="BT189" i="1"/>
  <c r="BU189" i="1"/>
  <c r="BP190" i="1"/>
  <c r="BR190" i="1"/>
  <c r="BW190" i="1" s="1"/>
  <c r="BT190" i="1"/>
  <c r="KU159" i="1"/>
  <c r="KY159" i="1"/>
  <c r="KU160" i="1"/>
  <c r="KY152" i="1"/>
  <c r="KY156" i="1" s="1"/>
  <c r="KY160" i="1" s="1"/>
  <c r="KY164" i="1" s="1"/>
  <c r="KY168" i="1" s="1"/>
  <c r="KY172" i="1" s="1"/>
  <c r="KY176" i="1" s="1"/>
  <c r="KY180" i="1" s="1"/>
  <c r="KU161" i="1"/>
  <c r="KY161" i="1"/>
  <c r="KY165" i="1" s="1"/>
  <c r="KU162" i="1"/>
  <c r="KY154" i="1"/>
  <c r="KY158" i="1" s="1"/>
  <c r="KY162" i="1" s="1"/>
  <c r="KY166" i="1" s="1"/>
  <c r="KY170" i="1" s="1"/>
  <c r="KY174" i="1" s="1"/>
  <c r="KY178" i="1" s="1"/>
  <c r="KY182" i="1" s="1"/>
  <c r="KU163" i="1"/>
  <c r="KY163" i="1"/>
  <c r="KU164" i="1"/>
  <c r="KU165" i="1"/>
  <c r="KU166" i="1"/>
  <c r="KU167" i="1"/>
  <c r="KU168" i="1"/>
  <c r="KU169" i="1"/>
  <c r="KU170" i="1"/>
  <c r="KU171" i="1"/>
  <c r="KU172" i="1"/>
  <c r="KU173" i="1"/>
  <c r="KY173" i="1"/>
  <c r="KY177" i="1" s="1"/>
  <c r="KY181" i="1" s="1"/>
  <c r="KU174" i="1"/>
  <c r="KU175" i="1"/>
  <c r="KY175" i="1"/>
  <c r="KY179" i="1" s="1"/>
  <c r="KU176" i="1"/>
  <c r="KU177" i="1"/>
  <c r="KU178" i="1"/>
  <c r="KU179" i="1"/>
  <c r="KU180" i="1"/>
  <c r="KU181" i="1"/>
  <c r="KU182" i="1"/>
  <c r="KU187" i="1"/>
  <c r="KW187" i="1"/>
  <c r="LB187" i="1" s="1"/>
  <c r="KY187" i="1"/>
  <c r="KU188" i="1"/>
  <c r="KW188" i="1"/>
  <c r="LB188" i="1" s="1"/>
  <c r="KY188" i="1"/>
  <c r="KU189" i="1"/>
  <c r="KW189" i="1"/>
  <c r="LB189" i="1" s="1"/>
  <c r="KY189" i="1"/>
  <c r="KZ189" i="1"/>
  <c r="KU190" i="1"/>
  <c r="KW190" i="1"/>
  <c r="LB190" i="1" s="1"/>
  <c r="KY190" i="1"/>
  <c r="KK187" i="1"/>
  <c r="KI187" i="1"/>
  <c r="KN187" i="1" s="1"/>
  <c r="KK188" i="1"/>
  <c r="KL188" i="1"/>
  <c r="KI188" i="1"/>
  <c r="KN188" i="1" s="1"/>
  <c r="KK189" i="1"/>
  <c r="KI189" i="1"/>
  <c r="KN189" i="1" s="1"/>
  <c r="KK190" i="1"/>
  <c r="KI190" i="1"/>
  <c r="KN190" i="1"/>
  <c r="KK191" i="1"/>
  <c r="KL191" i="1"/>
  <c r="KI191" i="1"/>
  <c r="KN191" i="1"/>
  <c r="KK192" i="1"/>
  <c r="KI192" i="1"/>
  <c r="KN192" i="1" s="1"/>
  <c r="KK193" i="1"/>
  <c r="KI193" i="1"/>
  <c r="KK194" i="1"/>
  <c r="KI194" i="1"/>
  <c r="KN194" i="1" s="1"/>
  <c r="KK151" i="1"/>
  <c r="KK155" i="1" s="1"/>
  <c r="KK159" i="1" s="1"/>
  <c r="KK163" i="1" s="1"/>
  <c r="KK167" i="1" s="1"/>
  <c r="KK171" i="1" s="1"/>
  <c r="KK175" i="1" s="1"/>
  <c r="KK179" i="1" s="1"/>
  <c r="KK153" i="1"/>
  <c r="KK157" i="1" s="1"/>
  <c r="KK161" i="1" s="1"/>
  <c r="KK165" i="1" s="1"/>
  <c r="KK169" i="1" s="1"/>
  <c r="KK173" i="1" s="1"/>
  <c r="KK177" i="1" s="1"/>
  <c r="KK181" i="1" s="1"/>
  <c r="KK160" i="1"/>
  <c r="KK164" i="1" s="1"/>
  <c r="KK168" i="1" s="1"/>
  <c r="KK172" i="1" s="1"/>
  <c r="KK176" i="1" s="1"/>
  <c r="KK154" i="1"/>
  <c r="KK158" i="1" s="1"/>
  <c r="KK162" i="1" s="1"/>
  <c r="KK166" i="1" s="1"/>
  <c r="KK170" i="1" s="1"/>
  <c r="KK174" i="1" s="1"/>
  <c r="KK178" i="1" s="1"/>
  <c r="BB150" i="1"/>
  <c r="BB151" i="1"/>
  <c r="BB152" i="1"/>
  <c r="BB153" i="1"/>
  <c r="BB154" i="1"/>
  <c r="BB155" i="1"/>
  <c r="BB157" i="1"/>
  <c r="BD157" i="1"/>
  <c r="AN150" i="1"/>
  <c r="AN151" i="1"/>
  <c r="AN152" i="1"/>
  <c r="AN153" i="1"/>
  <c r="AN154" i="1"/>
  <c r="AN155" i="1"/>
  <c r="AN157" i="1"/>
  <c r="AP157" i="1"/>
  <c r="Z150" i="1"/>
  <c r="Z151" i="1"/>
  <c r="Z152" i="1"/>
  <c r="Z153" i="1"/>
  <c r="Z154" i="1"/>
  <c r="Z155" i="1"/>
  <c r="Z157" i="1"/>
  <c r="AB157" i="1"/>
  <c r="LS148" i="1"/>
  <c r="LW148" i="1"/>
  <c r="MG148" i="1"/>
  <c r="MK148" i="1"/>
  <c r="MU148" i="1"/>
  <c r="MY148" i="1"/>
  <c r="NI148" i="1"/>
  <c r="NM148" i="1"/>
  <c r="LS149" i="1"/>
  <c r="LW149" i="1"/>
  <c r="MG149" i="1"/>
  <c r="MK149" i="1"/>
  <c r="MU149" i="1"/>
  <c r="MY149" i="1"/>
  <c r="NI149" i="1"/>
  <c r="NM149" i="1"/>
  <c r="LI150" i="1"/>
  <c r="LM150" i="1"/>
  <c r="LM153" i="1" s="1"/>
  <c r="LM156" i="1" s="1"/>
  <c r="LM159" i="1"/>
  <c r="LM162" i="1" s="1"/>
  <c r="LM165" i="1" s="1"/>
  <c r="LM168" i="1" s="1"/>
  <c r="LM171" i="1" s="1"/>
  <c r="LI151" i="1"/>
  <c r="LM151" i="1"/>
  <c r="LM154" i="1"/>
  <c r="LM157" i="1" s="1"/>
  <c r="LM160" i="1" s="1"/>
  <c r="LM163" i="1" s="1"/>
  <c r="LM166" i="1" s="1"/>
  <c r="LM169" i="1" s="1"/>
  <c r="LM172" i="1" s="1"/>
  <c r="LI152" i="1"/>
  <c r="LM152" i="1"/>
  <c r="LM155" i="1" s="1"/>
  <c r="LM158" i="1" s="1"/>
  <c r="LM161" i="1" s="1"/>
  <c r="LM164" i="1" s="1"/>
  <c r="LM167" i="1" s="1"/>
  <c r="LM170" i="1" s="1"/>
  <c r="LM173" i="1" s="1"/>
  <c r="LI153" i="1"/>
  <c r="LI154" i="1"/>
  <c r="LI155" i="1"/>
  <c r="JS151" i="1"/>
  <c r="JS152" i="1"/>
  <c r="JS153" i="1"/>
  <c r="JS154" i="1"/>
  <c r="JS155" i="1"/>
  <c r="JS156" i="1"/>
  <c r="JS157" i="1"/>
  <c r="JS158" i="1"/>
  <c r="JE151" i="1"/>
  <c r="JE152" i="1"/>
  <c r="JE153" i="1"/>
  <c r="JE154" i="1"/>
  <c r="JI154" i="1"/>
  <c r="JE155" i="1"/>
  <c r="JE156" i="1"/>
  <c r="JE157" i="1"/>
  <c r="JE158" i="1"/>
  <c r="IQ151" i="1"/>
  <c r="IQ152" i="1"/>
  <c r="IQ153" i="1"/>
  <c r="IQ154" i="1"/>
  <c r="IU154" i="1"/>
  <c r="IQ155" i="1"/>
  <c r="IQ156" i="1"/>
  <c r="IU156" i="1"/>
  <c r="IQ157" i="1"/>
  <c r="IQ158" i="1"/>
  <c r="IC151" i="1"/>
  <c r="IC152" i="1"/>
  <c r="IC153" i="1"/>
  <c r="IC154" i="1"/>
  <c r="IG154" i="1"/>
  <c r="IG158" i="1" s="1"/>
  <c r="IC155" i="1"/>
  <c r="IC156" i="1"/>
  <c r="IC157" i="1"/>
  <c r="IC158" i="1"/>
  <c r="HO151" i="1"/>
  <c r="HO152" i="1"/>
  <c r="HO153" i="1"/>
  <c r="HO154" i="1"/>
  <c r="HO155" i="1"/>
  <c r="HO156" i="1"/>
  <c r="HO157" i="1"/>
  <c r="HO158" i="1"/>
  <c r="HA151" i="1"/>
  <c r="HE151" i="1"/>
  <c r="HA152" i="1"/>
  <c r="HE152" i="1"/>
  <c r="HA153" i="1"/>
  <c r="HE153" i="1"/>
  <c r="HA154" i="1"/>
  <c r="HA155" i="1"/>
  <c r="HA156" i="1"/>
  <c r="HA157" i="1"/>
  <c r="HA158" i="1"/>
  <c r="GV151" i="1"/>
  <c r="GV155" i="1"/>
  <c r="DP148" i="1"/>
  <c r="DT148" i="1"/>
  <c r="ED148" i="1"/>
  <c r="EH148" i="1"/>
  <c r="ER148" i="1"/>
  <c r="EV148" i="1"/>
  <c r="FF148" i="1"/>
  <c r="FJ148" i="1"/>
  <c r="FT148" i="1"/>
  <c r="FX148" i="1"/>
  <c r="GH148" i="1"/>
  <c r="GL148" i="1"/>
  <c r="DP149" i="1"/>
  <c r="DT149" i="1"/>
  <c r="ED149" i="1"/>
  <c r="EH149" i="1"/>
  <c r="ER149" i="1"/>
  <c r="EV149" i="1"/>
  <c r="FF149" i="1"/>
  <c r="FJ149" i="1"/>
  <c r="FT149" i="1"/>
  <c r="FX149" i="1"/>
  <c r="GH149" i="1"/>
  <c r="GL149" i="1"/>
  <c r="DB148" i="1"/>
  <c r="DF148" i="1"/>
  <c r="DB149" i="1"/>
  <c r="DF149" i="1"/>
  <c r="CR151" i="1"/>
  <c r="CR152" i="1"/>
  <c r="CR153" i="1"/>
  <c r="CR154" i="1"/>
  <c r="CR155" i="1"/>
  <c r="CR156" i="1"/>
  <c r="CR157" i="1"/>
  <c r="CR158" i="1"/>
  <c r="CD151" i="1"/>
  <c r="CD152" i="1"/>
  <c r="CH152" i="1"/>
  <c r="CD153" i="1"/>
  <c r="CH153" i="1"/>
  <c r="CH157" i="1" s="1"/>
  <c r="CD154" i="1"/>
  <c r="CH154" i="1"/>
  <c r="CD155" i="1"/>
  <c r="CD156" i="1"/>
  <c r="CH156" i="1"/>
  <c r="CD157" i="1"/>
  <c r="CD158" i="1"/>
  <c r="BP151" i="1"/>
  <c r="BP152" i="1"/>
  <c r="BT152" i="1"/>
  <c r="BT156" i="1" s="1"/>
  <c r="BP153" i="1"/>
  <c r="BP154" i="1"/>
  <c r="BP155" i="1"/>
  <c r="BP156" i="1"/>
  <c r="BP157" i="1"/>
  <c r="BP158" i="1"/>
  <c r="KU151" i="1"/>
  <c r="KY151" i="1"/>
  <c r="KU152" i="1"/>
  <c r="KU153" i="1"/>
  <c r="KY153" i="1"/>
  <c r="KU154" i="1"/>
  <c r="KU155" i="1"/>
  <c r="KU156" i="1"/>
  <c r="KU157" i="1"/>
  <c r="KU158" i="1"/>
  <c r="KG151" i="1"/>
  <c r="KG152" i="1"/>
  <c r="KK152" i="1"/>
  <c r="KG153" i="1"/>
  <c r="KG154" i="1"/>
  <c r="KG155" i="1"/>
  <c r="KG156" i="1"/>
  <c r="KG157" i="1"/>
  <c r="KG158" i="1"/>
  <c r="KC151" i="1"/>
  <c r="KQ151" i="1"/>
  <c r="BL151" i="1"/>
  <c r="BZ151" i="1"/>
  <c r="CN151" i="1"/>
  <c r="KC155" i="1"/>
  <c r="KQ155" i="1"/>
  <c r="BL155" i="1"/>
  <c r="BZ155" i="1"/>
  <c r="CN155" i="1"/>
  <c r="L148" i="1"/>
  <c r="V148" i="1"/>
  <c r="Z148" i="1"/>
  <c r="AJ148" i="1"/>
  <c r="AN148" i="1"/>
  <c r="AX148" i="1"/>
  <c r="BB148" i="1"/>
  <c r="L149" i="1"/>
  <c r="V149" i="1"/>
  <c r="Z149" i="1"/>
  <c r="AJ149" i="1"/>
  <c r="AN149" i="1"/>
  <c r="AX149" i="1"/>
  <c r="BB149" i="1"/>
  <c r="G150" i="1"/>
  <c r="L150" i="1"/>
  <c r="V150" i="1"/>
  <c r="AJ150" i="1"/>
  <c r="AX150" i="1"/>
  <c r="DB150" i="1"/>
  <c r="DF150" i="1"/>
  <c r="DP150" i="1"/>
  <c r="ED150" i="1"/>
  <c r="ER150" i="1"/>
  <c r="FF150" i="1"/>
  <c r="FJ150" i="1"/>
  <c r="FT150" i="1"/>
  <c r="GH150" i="1"/>
  <c r="LE150" i="1"/>
  <c r="LS150" i="1"/>
  <c r="LW150" i="1"/>
  <c r="MG150" i="1"/>
  <c r="MU150" i="1"/>
  <c r="NI150" i="1"/>
  <c r="L151" i="1"/>
  <c r="V151" i="1"/>
  <c r="AJ151" i="1"/>
  <c r="AX151" i="1"/>
  <c r="DB151" i="1"/>
  <c r="DF151" i="1"/>
  <c r="DP151" i="1"/>
  <c r="ED151" i="1"/>
  <c r="ER151" i="1"/>
  <c r="FF151" i="1"/>
  <c r="FJ151" i="1"/>
  <c r="FT151" i="1"/>
  <c r="GH151" i="1"/>
  <c r="HK151" i="1"/>
  <c r="HY151" i="1"/>
  <c r="IM151" i="1"/>
  <c r="JA151" i="1"/>
  <c r="JO151" i="1"/>
  <c r="LS151" i="1"/>
  <c r="LW151" i="1"/>
  <c r="MG151" i="1"/>
  <c r="MU151" i="1"/>
  <c r="NI151" i="1"/>
  <c r="L152" i="1"/>
  <c r="V152" i="1"/>
  <c r="AJ152" i="1"/>
  <c r="AX152" i="1"/>
  <c r="DB152" i="1"/>
  <c r="DF152" i="1"/>
  <c r="DP152" i="1"/>
  <c r="ED152" i="1"/>
  <c r="ER152" i="1"/>
  <c r="FF152" i="1"/>
  <c r="FJ152" i="1"/>
  <c r="FT152" i="1"/>
  <c r="GH152" i="1"/>
  <c r="LS152" i="1"/>
  <c r="LW152" i="1"/>
  <c r="MG152" i="1"/>
  <c r="MU152" i="1"/>
  <c r="NI152" i="1"/>
  <c r="L153" i="1"/>
  <c r="V153" i="1"/>
  <c r="AJ153" i="1"/>
  <c r="AX153" i="1"/>
  <c r="DB153" i="1"/>
  <c r="DF153" i="1"/>
  <c r="DP153" i="1"/>
  <c r="ED153" i="1"/>
  <c r="ER153" i="1"/>
  <c r="FF153" i="1"/>
  <c r="FJ153" i="1"/>
  <c r="FT153" i="1"/>
  <c r="GH153" i="1"/>
  <c r="LE153" i="1"/>
  <c r="LS153" i="1"/>
  <c r="LW153" i="1"/>
  <c r="MG153" i="1"/>
  <c r="MU153" i="1"/>
  <c r="NI153" i="1"/>
  <c r="L154" i="1"/>
  <c r="V154" i="1"/>
  <c r="AJ154" i="1"/>
  <c r="AX154" i="1"/>
  <c r="DB154" i="1"/>
  <c r="DF154" i="1"/>
  <c r="DP154" i="1"/>
  <c r="ED154" i="1"/>
  <c r="ER154" i="1"/>
  <c r="FF154" i="1"/>
  <c r="FJ154" i="1"/>
  <c r="FT154" i="1"/>
  <c r="GH154" i="1"/>
  <c r="LS154" i="1"/>
  <c r="LW154" i="1"/>
  <c r="MG154" i="1"/>
  <c r="MU154" i="1"/>
  <c r="NI154" i="1"/>
  <c r="L155" i="1"/>
  <c r="V155" i="1"/>
  <c r="AJ155" i="1"/>
  <c r="AX155" i="1"/>
  <c r="DB155" i="1"/>
  <c r="DF155" i="1"/>
  <c r="DP155" i="1"/>
  <c r="ED155" i="1"/>
  <c r="ER155" i="1"/>
  <c r="FF155" i="1"/>
  <c r="FJ155" i="1"/>
  <c r="FT155" i="1"/>
  <c r="GH155" i="1"/>
  <c r="HK155" i="1"/>
  <c r="HY155" i="1"/>
  <c r="IM155" i="1"/>
  <c r="JA155" i="1"/>
  <c r="JO155" i="1"/>
  <c r="LS155" i="1"/>
  <c r="LW155" i="1"/>
  <c r="MG155" i="1"/>
  <c r="MU155" i="1"/>
  <c r="NI155" i="1"/>
  <c r="LE156" i="1"/>
  <c r="LI156" i="1"/>
  <c r="LS156" i="1"/>
  <c r="C157" i="1"/>
  <c r="D157" i="1"/>
  <c r="E157" i="1"/>
  <c r="G157" i="1"/>
  <c r="L157" i="1"/>
  <c r="N157" i="1"/>
  <c r="S157" i="1"/>
  <c r="V157" i="1"/>
  <c r="AJ157" i="1"/>
  <c r="AX157" i="1"/>
  <c r="DB157" i="1"/>
  <c r="DF157" i="1"/>
  <c r="DH157" i="1"/>
  <c r="DP157" i="1"/>
  <c r="ED157" i="1"/>
  <c r="ER157" i="1"/>
  <c r="FF157" i="1"/>
  <c r="FH157" i="1"/>
  <c r="FJ157" i="1"/>
  <c r="FL157" i="1"/>
  <c r="FT157" i="1"/>
  <c r="GH157" i="1"/>
  <c r="LI157" i="1"/>
  <c r="LS157" i="1"/>
  <c r="LW157" i="1"/>
  <c r="LY157" i="1"/>
  <c r="MG157" i="1"/>
  <c r="MU157" i="1"/>
  <c r="NI157" i="1"/>
  <c r="C158" i="1"/>
  <c r="D158" i="1"/>
  <c r="E158" i="1"/>
  <c r="G158" i="1"/>
  <c r="L158" i="1"/>
  <c r="N158" i="1"/>
  <c r="V158" i="1"/>
  <c r="Z158" i="1"/>
  <c r="AB158" i="1"/>
  <c r="AJ158" i="1"/>
  <c r="AN158" i="1"/>
  <c r="AP158" i="1"/>
  <c r="AX158" i="1"/>
  <c r="BB158" i="1"/>
  <c r="BD158" i="1"/>
  <c r="DB158" i="1"/>
  <c r="DF158" i="1"/>
  <c r="DH158" i="1"/>
  <c r="DP158" i="1"/>
  <c r="ED158" i="1"/>
  <c r="ER158" i="1"/>
  <c r="FF158" i="1"/>
  <c r="FH158" i="1"/>
  <c r="FJ158" i="1"/>
  <c r="FL158" i="1"/>
  <c r="FT158" i="1"/>
  <c r="FV158" i="1"/>
  <c r="FX158" i="1"/>
  <c r="FZ158" i="1"/>
  <c r="GH158" i="1"/>
  <c r="GL158" i="1"/>
  <c r="GN158" i="1"/>
  <c r="LI158" i="1"/>
  <c r="LS158" i="1"/>
  <c r="LW158" i="1"/>
  <c r="LY158" i="1"/>
  <c r="MG158" i="1"/>
  <c r="MK158" i="1"/>
  <c r="MM158" i="1"/>
  <c r="MU158" i="1"/>
  <c r="MY158" i="1"/>
  <c r="NA158" i="1"/>
  <c r="NI158" i="1"/>
  <c r="NM158" i="1"/>
  <c r="NO158" i="1"/>
  <c r="B159" i="1"/>
  <c r="C159" i="1"/>
  <c r="D159" i="1"/>
  <c r="E159" i="1"/>
  <c r="L159" i="1"/>
  <c r="N159" i="1"/>
  <c r="S159" i="1"/>
  <c r="V159" i="1"/>
  <c r="Z159" i="1"/>
  <c r="AB159" i="1"/>
  <c r="AJ159" i="1"/>
  <c r="AN159" i="1"/>
  <c r="AP159" i="1"/>
  <c r="AX159" i="1"/>
  <c r="BB159" i="1"/>
  <c r="BD159" i="1"/>
  <c r="KC159" i="1"/>
  <c r="KG159" i="1"/>
  <c r="KQ159" i="1"/>
  <c r="BL159" i="1"/>
  <c r="BZ159" i="1"/>
  <c r="CN159" i="1"/>
  <c r="DB159" i="1"/>
  <c r="DF159" i="1"/>
  <c r="DH159" i="1"/>
  <c r="DP159" i="1"/>
  <c r="DT159" i="1"/>
  <c r="DV159" i="1"/>
  <c r="ED159" i="1"/>
  <c r="EF159" i="1"/>
  <c r="EH159" i="1"/>
  <c r="EJ159" i="1"/>
  <c r="ER159" i="1"/>
  <c r="ET159" i="1"/>
  <c r="EV159" i="1"/>
  <c r="EX159" i="1"/>
  <c r="FF159" i="1"/>
  <c r="FH159" i="1"/>
  <c r="FJ159" i="1"/>
  <c r="FL159" i="1"/>
  <c r="FT159" i="1"/>
  <c r="FV159" i="1"/>
  <c r="FX159" i="1"/>
  <c r="FZ159" i="1"/>
  <c r="GH159" i="1"/>
  <c r="GL159" i="1"/>
  <c r="GN159" i="1"/>
  <c r="GV159" i="1"/>
  <c r="HK159" i="1"/>
  <c r="HY159" i="1"/>
  <c r="IM159" i="1"/>
  <c r="JA159" i="1"/>
  <c r="JO159" i="1"/>
  <c r="LE159" i="1"/>
  <c r="LI159" i="1"/>
  <c r="LS159" i="1"/>
  <c r="LW159" i="1"/>
  <c r="LY159" i="1"/>
  <c r="MG159" i="1"/>
  <c r="MK159" i="1"/>
  <c r="MM159" i="1"/>
  <c r="MU159" i="1"/>
  <c r="MY159" i="1"/>
  <c r="NA159" i="1"/>
  <c r="NI159" i="1"/>
  <c r="NM159" i="1"/>
  <c r="NO159" i="1"/>
  <c r="B160" i="1"/>
  <c r="C160" i="1"/>
  <c r="D160" i="1"/>
  <c r="E160" i="1"/>
  <c r="L160" i="1"/>
  <c r="N160" i="1"/>
  <c r="V160" i="1"/>
  <c r="Z160" i="1"/>
  <c r="AB160" i="1"/>
  <c r="AJ160" i="1"/>
  <c r="AN160" i="1"/>
  <c r="AP160" i="1"/>
  <c r="AX160" i="1"/>
  <c r="BB160" i="1"/>
  <c r="BD160" i="1"/>
  <c r="BI160" i="1"/>
  <c r="KG160" i="1"/>
  <c r="DB160" i="1"/>
  <c r="DF160" i="1"/>
  <c r="DH160" i="1"/>
  <c r="DP160" i="1"/>
  <c r="DT160" i="1"/>
  <c r="DV160" i="1"/>
  <c r="ED160" i="1"/>
  <c r="EF160" i="1"/>
  <c r="EH160" i="1"/>
  <c r="EJ160" i="1"/>
  <c r="ER160" i="1"/>
  <c r="ET160" i="1"/>
  <c r="EX160" i="1"/>
  <c r="FF160" i="1"/>
  <c r="FH160" i="1"/>
  <c r="FJ160" i="1"/>
  <c r="FL160" i="1"/>
  <c r="FT160" i="1"/>
  <c r="FV160" i="1"/>
  <c r="FX160" i="1"/>
  <c r="FZ160" i="1"/>
  <c r="GH160" i="1"/>
  <c r="GL160" i="1"/>
  <c r="GN160" i="1"/>
  <c r="LI160" i="1"/>
  <c r="LS160" i="1"/>
  <c r="LW160" i="1"/>
  <c r="LY160" i="1"/>
  <c r="MG160" i="1"/>
  <c r="MK160" i="1"/>
  <c r="MM160" i="1"/>
  <c r="MR160" i="1"/>
  <c r="MU160" i="1"/>
  <c r="MY160" i="1"/>
  <c r="NA160" i="1"/>
  <c r="NI160" i="1"/>
  <c r="NM160" i="1"/>
  <c r="NO160" i="1"/>
  <c r="V161" i="1"/>
  <c r="AJ161" i="1"/>
  <c r="AX161" i="1"/>
  <c r="KG161" i="1"/>
  <c r="DB161" i="1"/>
  <c r="DP161" i="1"/>
  <c r="ED161" i="1"/>
  <c r="ER161" i="1"/>
  <c r="FF161" i="1"/>
  <c r="FT161" i="1"/>
  <c r="GH161" i="1"/>
  <c r="LI161" i="1"/>
  <c r="LS161" i="1"/>
  <c r="MG161" i="1"/>
  <c r="MU161" i="1"/>
  <c r="NI161" i="1"/>
  <c r="L162" i="1"/>
  <c r="N162" i="1"/>
  <c r="V162" i="1"/>
  <c r="Z162" i="1"/>
  <c r="AB162" i="1"/>
  <c r="AJ162" i="1"/>
  <c r="AN162" i="1"/>
  <c r="AP162" i="1"/>
  <c r="AX162" i="1"/>
  <c r="BB162" i="1"/>
  <c r="BD162" i="1"/>
  <c r="BI162" i="1"/>
  <c r="KG162" i="1"/>
  <c r="DB162" i="1"/>
  <c r="DF162" i="1"/>
  <c r="DH162" i="1"/>
  <c r="DP162" i="1"/>
  <c r="DT162" i="1"/>
  <c r="DV162" i="1"/>
  <c r="ED162" i="1"/>
  <c r="EF162" i="1"/>
  <c r="EH162" i="1"/>
  <c r="EJ162" i="1"/>
  <c r="ER162" i="1"/>
  <c r="ET162" i="1"/>
  <c r="EV162" i="1"/>
  <c r="EX162" i="1"/>
  <c r="FF162" i="1"/>
  <c r="FH162" i="1"/>
  <c r="FJ162" i="1"/>
  <c r="FL162" i="1"/>
  <c r="FT162" i="1"/>
  <c r="FV162" i="1"/>
  <c r="FX162" i="1"/>
  <c r="FZ162" i="1"/>
  <c r="GH162" i="1"/>
  <c r="GL162" i="1"/>
  <c r="GN162" i="1"/>
  <c r="LE162" i="1"/>
  <c r="LI162" i="1"/>
  <c r="LS162" i="1"/>
  <c r="LW162" i="1"/>
  <c r="LY162" i="1"/>
  <c r="MG162" i="1"/>
  <c r="MK162" i="1"/>
  <c r="MM162" i="1"/>
  <c r="MU162" i="1"/>
  <c r="MY162" i="1"/>
  <c r="NA162" i="1"/>
  <c r="NI162" i="1"/>
  <c r="NM162" i="1"/>
  <c r="NO162" i="1"/>
  <c r="L163" i="1"/>
  <c r="N163" i="1"/>
  <c r="V163" i="1"/>
  <c r="Z163" i="1"/>
  <c r="AB163" i="1"/>
  <c r="AJ163" i="1"/>
  <c r="AN163" i="1"/>
  <c r="AP163" i="1"/>
  <c r="AU163" i="1"/>
  <c r="AX163" i="1"/>
  <c r="BB163" i="1"/>
  <c r="BD163" i="1"/>
  <c r="BI163" i="1"/>
  <c r="KC163" i="1"/>
  <c r="KG163" i="1"/>
  <c r="KQ163" i="1"/>
  <c r="BL163" i="1"/>
  <c r="BZ163" i="1"/>
  <c r="CN163" i="1"/>
  <c r="DB163" i="1"/>
  <c r="DF163" i="1"/>
  <c r="DH163" i="1"/>
  <c r="DP163" i="1"/>
  <c r="DT163" i="1"/>
  <c r="DV163" i="1"/>
  <c r="ED163" i="1"/>
  <c r="EF163" i="1"/>
  <c r="EH163" i="1"/>
  <c r="EJ163" i="1"/>
  <c r="ER163" i="1"/>
  <c r="ET163" i="1"/>
  <c r="EV163" i="1"/>
  <c r="EX163" i="1"/>
  <c r="FF163" i="1"/>
  <c r="FH163" i="1"/>
  <c r="FJ163" i="1"/>
  <c r="FL163" i="1"/>
  <c r="FQ163" i="1"/>
  <c r="FT163" i="1"/>
  <c r="FV163" i="1"/>
  <c r="FX163" i="1"/>
  <c r="FZ163" i="1"/>
  <c r="GH163" i="1"/>
  <c r="GL163" i="1"/>
  <c r="GN163" i="1"/>
  <c r="GV163" i="1"/>
  <c r="HK163" i="1"/>
  <c r="HY163" i="1"/>
  <c r="IM163" i="1"/>
  <c r="JA163" i="1"/>
  <c r="JO163" i="1"/>
  <c r="LI163" i="1"/>
  <c r="LS163" i="1"/>
  <c r="LW163" i="1"/>
  <c r="LY163" i="1"/>
  <c r="MG163" i="1"/>
  <c r="MK163" i="1"/>
  <c r="MM163" i="1"/>
  <c r="MU163" i="1"/>
  <c r="MY163" i="1"/>
  <c r="NA163" i="1"/>
  <c r="NI163" i="1"/>
  <c r="NM163" i="1"/>
  <c r="NO163" i="1"/>
  <c r="L164" i="1"/>
  <c r="N164" i="1"/>
  <c r="V164" i="1"/>
  <c r="Z164" i="1"/>
  <c r="AB164" i="1"/>
  <c r="AG164" i="1"/>
  <c r="AJ164" i="1"/>
  <c r="AN164" i="1"/>
  <c r="AP164" i="1"/>
  <c r="AX164" i="1"/>
  <c r="BB164" i="1"/>
  <c r="BD164" i="1"/>
  <c r="KG164" i="1"/>
  <c r="DB164" i="1"/>
  <c r="DF164" i="1"/>
  <c r="DH164" i="1"/>
  <c r="DP164" i="1"/>
  <c r="DT164" i="1"/>
  <c r="DV164" i="1"/>
  <c r="ED164" i="1"/>
  <c r="EF164" i="1"/>
  <c r="EH164" i="1"/>
  <c r="EJ164" i="1"/>
  <c r="ER164" i="1"/>
  <c r="ET164" i="1"/>
  <c r="EV164" i="1"/>
  <c r="EX164" i="1"/>
  <c r="FF164" i="1"/>
  <c r="FH164" i="1"/>
  <c r="FJ164" i="1"/>
  <c r="FL164" i="1"/>
  <c r="FT164" i="1"/>
  <c r="FV164" i="1"/>
  <c r="FX164" i="1"/>
  <c r="FZ164" i="1"/>
  <c r="GH164" i="1"/>
  <c r="GL164" i="1"/>
  <c r="GN164" i="1"/>
  <c r="LI164" i="1"/>
  <c r="LS164" i="1"/>
  <c r="LW164" i="1"/>
  <c r="LY164" i="1"/>
  <c r="MG164" i="1"/>
  <c r="MK164" i="1"/>
  <c r="MM164" i="1"/>
  <c r="MU164" i="1"/>
  <c r="MY164" i="1"/>
  <c r="NA164" i="1"/>
  <c r="NI164" i="1"/>
  <c r="NM164" i="1"/>
  <c r="NO164" i="1"/>
  <c r="L165" i="1"/>
  <c r="N165" i="1"/>
  <c r="S165" i="1"/>
  <c r="V165" i="1"/>
  <c r="Z165" i="1"/>
  <c r="AB165" i="1"/>
  <c r="AJ165" i="1"/>
  <c r="AN165" i="1"/>
  <c r="AP165" i="1"/>
  <c r="AX165" i="1"/>
  <c r="BB165" i="1"/>
  <c r="BD165" i="1"/>
  <c r="KG165" i="1"/>
  <c r="DB165" i="1"/>
  <c r="DF165" i="1"/>
  <c r="DH165" i="1"/>
  <c r="DP165" i="1"/>
  <c r="DT165" i="1"/>
  <c r="DV165" i="1"/>
  <c r="ED165" i="1"/>
  <c r="EF165" i="1"/>
  <c r="EH165" i="1"/>
  <c r="EJ165" i="1"/>
  <c r="ER165" i="1"/>
  <c r="ET165" i="1"/>
  <c r="EV165" i="1"/>
  <c r="EX165" i="1"/>
  <c r="FF165" i="1"/>
  <c r="FH165" i="1"/>
  <c r="FJ165" i="1"/>
  <c r="FL165" i="1"/>
  <c r="FT165" i="1"/>
  <c r="FV165" i="1"/>
  <c r="FX165" i="1"/>
  <c r="FZ165" i="1"/>
  <c r="GH165" i="1"/>
  <c r="GL165" i="1"/>
  <c r="GN165" i="1"/>
  <c r="LE165" i="1"/>
  <c r="LI165" i="1"/>
  <c r="LS165" i="1"/>
  <c r="LW165" i="1"/>
  <c r="LY165" i="1"/>
  <c r="MG165" i="1"/>
  <c r="MK165" i="1"/>
  <c r="MM165" i="1"/>
  <c r="MU165" i="1"/>
  <c r="MY165" i="1"/>
  <c r="NA165" i="1"/>
  <c r="NF165" i="1"/>
  <c r="NI165" i="1"/>
  <c r="NM165" i="1"/>
  <c r="NO165" i="1"/>
  <c r="L166" i="1"/>
  <c r="N166" i="1"/>
  <c r="V166" i="1"/>
  <c r="Z166" i="1"/>
  <c r="AB166" i="1"/>
  <c r="AJ166" i="1"/>
  <c r="AN166" i="1"/>
  <c r="AP166" i="1"/>
  <c r="AX166" i="1"/>
  <c r="BB166" i="1"/>
  <c r="BD166" i="1"/>
  <c r="KG166" i="1"/>
  <c r="DB166" i="1"/>
  <c r="DF166" i="1"/>
  <c r="DH166" i="1"/>
  <c r="DP166" i="1"/>
  <c r="DT166" i="1"/>
  <c r="DV166" i="1"/>
  <c r="ED166" i="1"/>
  <c r="EF166" i="1"/>
  <c r="EH166" i="1"/>
  <c r="EJ166" i="1"/>
  <c r="ER166" i="1"/>
  <c r="ET166" i="1"/>
  <c r="EV166" i="1"/>
  <c r="EX166" i="1"/>
  <c r="FF166" i="1"/>
  <c r="FH166" i="1"/>
  <c r="FJ166" i="1"/>
  <c r="FL166" i="1"/>
  <c r="FT166" i="1"/>
  <c r="FV166" i="1"/>
  <c r="FX166" i="1"/>
  <c r="FZ166" i="1"/>
  <c r="GE166" i="1"/>
  <c r="GH166" i="1"/>
  <c r="GL166" i="1"/>
  <c r="GN166" i="1"/>
  <c r="LI166" i="1"/>
  <c r="LS166" i="1"/>
  <c r="LW166" i="1"/>
  <c r="LY166" i="1"/>
  <c r="MG166" i="1"/>
  <c r="MK166" i="1"/>
  <c r="MM166" i="1"/>
  <c r="MR166" i="1"/>
  <c r="MU166" i="1"/>
  <c r="MY166" i="1"/>
  <c r="NA166" i="1"/>
  <c r="NI166" i="1"/>
  <c r="NM166" i="1"/>
  <c r="NO166" i="1"/>
  <c r="L167" i="1"/>
  <c r="N167" i="1"/>
  <c r="V167" i="1"/>
  <c r="Z167" i="1"/>
  <c r="AB167" i="1"/>
  <c r="AJ167" i="1"/>
  <c r="AN167" i="1"/>
  <c r="AP167" i="1"/>
  <c r="AX167" i="1"/>
  <c r="BB167" i="1"/>
  <c r="BD167" i="1"/>
  <c r="KC167" i="1"/>
  <c r="KG167" i="1"/>
  <c r="KQ167" i="1"/>
  <c r="BL167" i="1"/>
  <c r="BZ167" i="1"/>
  <c r="CN167" i="1"/>
  <c r="DB167" i="1"/>
  <c r="DF167" i="1"/>
  <c r="DH167" i="1"/>
  <c r="DM167" i="1"/>
  <c r="DP167" i="1"/>
  <c r="DT167" i="1"/>
  <c r="DV167" i="1"/>
  <c r="ED167" i="1"/>
  <c r="EF167" i="1"/>
  <c r="EH167" i="1"/>
  <c r="EJ167" i="1"/>
  <c r="ER167" i="1"/>
  <c r="ET167" i="1"/>
  <c r="EV167" i="1"/>
  <c r="EX167" i="1"/>
  <c r="FF167" i="1"/>
  <c r="FH167" i="1"/>
  <c r="FJ167" i="1"/>
  <c r="FL167" i="1"/>
  <c r="FT167" i="1"/>
  <c r="FV167" i="1"/>
  <c r="FX167" i="1"/>
  <c r="FZ167" i="1"/>
  <c r="GH167" i="1"/>
  <c r="GL167" i="1"/>
  <c r="GN167" i="1"/>
  <c r="GV167" i="1"/>
  <c r="HK167" i="1"/>
  <c r="HY167" i="1"/>
  <c r="IM167" i="1"/>
  <c r="JA167" i="1"/>
  <c r="JO167" i="1"/>
  <c r="LI167" i="1"/>
  <c r="LS167" i="1"/>
  <c r="LW167" i="1"/>
  <c r="LY167" i="1"/>
  <c r="MG167" i="1"/>
  <c r="MK167" i="1"/>
  <c r="MM167" i="1"/>
  <c r="MU167" i="1"/>
  <c r="MY167" i="1"/>
  <c r="NA167" i="1"/>
  <c r="NI167" i="1"/>
  <c r="NM167" i="1"/>
  <c r="NO167" i="1"/>
  <c r="L168" i="1"/>
  <c r="N168" i="1"/>
  <c r="Z168" i="1"/>
  <c r="AB168" i="1"/>
  <c r="AN168" i="1"/>
  <c r="AP168" i="1"/>
  <c r="BB168" i="1"/>
  <c r="BD168" i="1"/>
  <c r="KG168" i="1"/>
  <c r="DF168" i="1"/>
  <c r="DH168" i="1"/>
  <c r="DT168" i="1"/>
  <c r="DV168" i="1"/>
  <c r="EA168" i="1"/>
  <c r="EF168" i="1"/>
  <c r="EH168" i="1"/>
  <c r="EJ168" i="1"/>
  <c r="ET168" i="1"/>
  <c r="EV168" i="1"/>
  <c r="EX168" i="1"/>
  <c r="FH168" i="1"/>
  <c r="FJ168" i="1"/>
  <c r="FL168" i="1"/>
  <c r="FV168" i="1"/>
  <c r="FX168" i="1"/>
  <c r="FZ168" i="1"/>
  <c r="GL168" i="1"/>
  <c r="GN168" i="1"/>
  <c r="LE168" i="1"/>
  <c r="LI168" i="1"/>
  <c r="LW168" i="1"/>
  <c r="LY168" i="1"/>
  <c r="MK168" i="1"/>
  <c r="MM168" i="1"/>
  <c r="MY168" i="1"/>
  <c r="NA168" i="1"/>
  <c r="NM168" i="1"/>
  <c r="NO168" i="1"/>
  <c r="L169" i="1"/>
  <c r="N169" i="1"/>
  <c r="Z169" i="1"/>
  <c r="AB169" i="1"/>
  <c r="AN169" i="1"/>
  <c r="AP169" i="1"/>
  <c r="BB169" i="1"/>
  <c r="BD169" i="1"/>
  <c r="BI169" i="1"/>
  <c r="KG169" i="1"/>
  <c r="DF169" i="1"/>
  <c r="DH169" i="1"/>
  <c r="DT169" i="1"/>
  <c r="DV169" i="1"/>
  <c r="EF169" i="1"/>
  <c r="EH169" i="1"/>
  <c r="EJ169" i="1"/>
  <c r="ET169" i="1"/>
  <c r="EV169" i="1"/>
  <c r="EX169" i="1"/>
  <c r="FH169" i="1"/>
  <c r="FJ169" i="1"/>
  <c r="FL169" i="1"/>
  <c r="FV169" i="1"/>
  <c r="FX169" i="1"/>
  <c r="FZ169" i="1"/>
  <c r="GL169" i="1"/>
  <c r="GN169" i="1"/>
  <c r="LI169" i="1"/>
  <c r="LW169" i="1"/>
  <c r="LY169" i="1"/>
  <c r="MK169" i="1"/>
  <c r="MM169" i="1"/>
  <c r="MY169" i="1"/>
  <c r="NA169" i="1"/>
  <c r="NM169" i="1"/>
  <c r="NO169" i="1"/>
  <c r="N170" i="1"/>
  <c r="AB170" i="1"/>
  <c r="AN170" i="1"/>
  <c r="AP170" i="1"/>
  <c r="BB170" i="1"/>
  <c r="BD170" i="1"/>
  <c r="KG170" i="1"/>
  <c r="DH170" i="1"/>
  <c r="DV170" i="1"/>
  <c r="EF170" i="1"/>
  <c r="EJ170" i="1"/>
  <c r="ET170" i="1"/>
  <c r="EX170" i="1"/>
  <c r="FH170" i="1"/>
  <c r="FL170" i="1"/>
  <c r="FV170" i="1"/>
  <c r="FZ170" i="1"/>
  <c r="GN170" i="1"/>
  <c r="LI170" i="1"/>
  <c r="LY170" i="1"/>
  <c r="MM170" i="1"/>
  <c r="MR170" i="1"/>
  <c r="NA170" i="1"/>
  <c r="NO170" i="1"/>
  <c r="N171" i="1"/>
  <c r="AB171" i="1"/>
  <c r="AG171" i="1"/>
  <c r="AN171" i="1"/>
  <c r="AP171" i="1"/>
  <c r="AU171" i="1"/>
  <c r="BB171" i="1"/>
  <c r="BD171" i="1"/>
  <c r="KC171" i="1"/>
  <c r="KG171" i="1"/>
  <c r="KQ171" i="1"/>
  <c r="BL171" i="1"/>
  <c r="BZ171" i="1"/>
  <c r="CN171" i="1"/>
  <c r="DF171" i="1"/>
  <c r="DH171" i="1"/>
  <c r="DM171" i="1"/>
  <c r="DT171" i="1"/>
  <c r="DV171" i="1"/>
  <c r="EF171" i="1"/>
  <c r="EH171" i="1"/>
  <c r="EJ171" i="1"/>
  <c r="ET171" i="1"/>
  <c r="EV171" i="1"/>
  <c r="EX171" i="1"/>
  <c r="FH171" i="1"/>
  <c r="FJ171" i="1"/>
  <c r="FL171" i="1"/>
  <c r="FQ171" i="1"/>
  <c r="FV171" i="1"/>
  <c r="FX171" i="1"/>
  <c r="FZ171" i="1"/>
  <c r="GL171" i="1"/>
  <c r="GN171" i="1"/>
  <c r="GS171" i="1"/>
  <c r="GV171" i="1"/>
  <c r="HK171" i="1"/>
  <c r="HY171" i="1"/>
  <c r="IM171" i="1"/>
  <c r="JA171" i="1"/>
  <c r="JO171" i="1"/>
  <c r="LE171" i="1"/>
  <c r="LI171" i="1"/>
  <c r="LW171" i="1"/>
  <c r="LY171" i="1"/>
  <c r="MD171" i="1"/>
  <c r="MK171" i="1"/>
  <c r="MM171" i="1"/>
  <c r="MY171" i="1"/>
  <c r="NA171" i="1"/>
  <c r="NM171" i="1"/>
  <c r="NO171" i="1"/>
  <c r="NT171" i="1"/>
  <c r="N172" i="1"/>
  <c r="AB172" i="1"/>
  <c r="AN172" i="1"/>
  <c r="AP172" i="1"/>
  <c r="BB172" i="1"/>
  <c r="BD172" i="1"/>
  <c r="KG172" i="1"/>
  <c r="DF172" i="1"/>
  <c r="DH172" i="1"/>
  <c r="DT172" i="1"/>
  <c r="DV172" i="1"/>
  <c r="EF172" i="1"/>
  <c r="EH172" i="1"/>
  <c r="EJ172" i="1"/>
  <c r="ET172" i="1"/>
  <c r="EV172" i="1"/>
  <c r="EX172" i="1"/>
  <c r="FH172" i="1"/>
  <c r="FJ172" i="1"/>
  <c r="FL172" i="1"/>
  <c r="FQ172" i="1"/>
  <c r="FV172" i="1"/>
  <c r="FX172" i="1"/>
  <c r="FZ172" i="1"/>
  <c r="GL172" i="1"/>
  <c r="GN172" i="1"/>
  <c r="LI172" i="1"/>
  <c r="LW172" i="1"/>
  <c r="LY172" i="1"/>
  <c r="MD172" i="1"/>
  <c r="MK172" i="1"/>
  <c r="MM172" i="1"/>
  <c r="MY172" i="1"/>
  <c r="NA172" i="1"/>
  <c r="NF172" i="1"/>
  <c r="NM172" i="1"/>
  <c r="NO172" i="1"/>
  <c r="NT172" i="1"/>
  <c r="N173" i="1"/>
  <c r="AB173" i="1"/>
  <c r="AN173" i="1"/>
  <c r="AP173" i="1"/>
  <c r="BB173" i="1"/>
  <c r="BD173" i="1"/>
  <c r="BI173" i="1"/>
  <c r="KG173" i="1"/>
  <c r="DH173" i="1"/>
  <c r="DT173" i="1"/>
  <c r="DV173" i="1"/>
  <c r="EF173" i="1"/>
  <c r="EJ173" i="1"/>
  <c r="ET173" i="1"/>
  <c r="EX173" i="1"/>
  <c r="FH173" i="1"/>
  <c r="FL173" i="1"/>
  <c r="FQ173" i="1"/>
  <c r="FV173" i="1"/>
  <c r="FZ173" i="1"/>
  <c r="GN173" i="1"/>
  <c r="LI173" i="1"/>
  <c r="LY173" i="1"/>
  <c r="MD173" i="1"/>
  <c r="MM173" i="1"/>
  <c r="NA173" i="1"/>
  <c r="NF173" i="1"/>
  <c r="NO173" i="1"/>
  <c r="N174" i="1"/>
  <c r="AB174" i="1"/>
  <c r="AN174" i="1"/>
  <c r="AP174" i="1"/>
  <c r="BB174" i="1"/>
  <c r="BD174" i="1"/>
  <c r="BI174" i="1"/>
  <c r="KG174" i="1"/>
  <c r="DH174" i="1"/>
  <c r="DT174" i="1"/>
  <c r="DV174" i="1"/>
  <c r="EF174" i="1"/>
  <c r="EJ174" i="1"/>
  <c r="ET174" i="1"/>
  <c r="EX174" i="1"/>
  <c r="FC174" i="1"/>
  <c r="FH174" i="1"/>
  <c r="FL174" i="1"/>
  <c r="FV174" i="1"/>
  <c r="FZ174" i="1"/>
  <c r="GN174" i="1"/>
  <c r="GS174" i="1"/>
  <c r="LE174" i="1"/>
  <c r="LY174" i="1"/>
  <c r="MM174" i="1"/>
  <c r="NA174" i="1"/>
  <c r="NF174" i="1"/>
  <c r="NO174" i="1"/>
  <c r="N175" i="1"/>
  <c r="AB175" i="1"/>
  <c r="AN175" i="1"/>
  <c r="AP175" i="1"/>
  <c r="BB175" i="1"/>
  <c r="BD175" i="1"/>
  <c r="KC175" i="1"/>
  <c r="KG175" i="1"/>
  <c r="KQ175" i="1"/>
  <c r="BL175" i="1"/>
  <c r="BZ175" i="1"/>
  <c r="CN175" i="1"/>
  <c r="DH175" i="1"/>
  <c r="DM175" i="1"/>
  <c r="DT175" i="1"/>
  <c r="DV175" i="1"/>
  <c r="EF175" i="1"/>
  <c r="EJ175" i="1"/>
  <c r="ET175" i="1"/>
  <c r="EX175" i="1"/>
  <c r="FC175" i="1"/>
  <c r="FH175" i="1"/>
  <c r="FL175" i="1"/>
  <c r="FV175" i="1"/>
  <c r="FZ175" i="1"/>
  <c r="GN175" i="1"/>
  <c r="GV175" i="1"/>
  <c r="HK175" i="1"/>
  <c r="HY175" i="1"/>
  <c r="IM175" i="1"/>
  <c r="JA175" i="1"/>
  <c r="JO175" i="1"/>
  <c r="LY175" i="1"/>
  <c r="MM175" i="1"/>
  <c r="NA175" i="1"/>
  <c r="NO175" i="1"/>
  <c r="N176" i="1"/>
  <c r="AB176" i="1"/>
  <c r="AN176" i="1"/>
  <c r="AP176" i="1"/>
  <c r="BB176" i="1"/>
  <c r="BD176" i="1"/>
  <c r="KG176" i="1"/>
  <c r="DH176" i="1"/>
  <c r="DT176" i="1"/>
  <c r="DV176" i="1"/>
  <c r="EF176" i="1"/>
  <c r="EJ176" i="1"/>
  <c r="ET176" i="1"/>
  <c r="EX176" i="1"/>
  <c r="FC176" i="1"/>
  <c r="FH176" i="1"/>
  <c r="FL176" i="1"/>
  <c r="FV176" i="1"/>
  <c r="FZ176" i="1"/>
  <c r="GN176" i="1"/>
  <c r="GS176" i="1"/>
  <c r="LY176" i="1"/>
  <c r="MM176" i="1"/>
  <c r="NA176" i="1"/>
  <c r="NO176" i="1"/>
  <c r="N177" i="1"/>
  <c r="AB177" i="1"/>
  <c r="AN177" i="1"/>
  <c r="AP177" i="1"/>
  <c r="BB177" i="1"/>
  <c r="BD177" i="1"/>
  <c r="KG177" i="1"/>
  <c r="DH177" i="1"/>
  <c r="DT177" i="1"/>
  <c r="DV177" i="1"/>
  <c r="EA177" i="1"/>
  <c r="EF177" i="1"/>
  <c r="EJ177" i="1"/>
  <c r="ET177" i="1"/>
  <c r="EX177" i="1"/>
  <c r="FC177" i="1"/>
  <c r="FH177" i="1"/>
  <c r="FL177" i="1"/>
  <c r="FV177" i="1"/>
  <c r="FZ177" i="1"/>
  <c r="GN177" i="1"/>
  <c r="LE177" i="1"/>
  <c r="LI177" i="1"/>
  <c r="LK177" i="1"/>
  <c r="LM177" i="1"/>
  <c r="LN177" i="1"/>
  <c r="LY177" i="1"/>
  <c r="MM177" i="1"/>
  <c r="NA177" i="1"/>
  <c r="NO177" i="1"/>
  <c r="N178" i="1"/>
  <c r="AB178" i="1"/>
  <c r="AN178" i="1"/>
  <c r="AP178" i="1"/>
  <c r="BB178" i="1"/>
  <c r="BD178" i="1"/>
  <c r="KG178" i="1"/>
  <c r="DH178" i="1"/>
  <c r="DM178" i="1"/>
  <c r="DT178" i="1"/>
  <c r="DV178" i="1"/>
  <c r="EA178" i="1"/>
  <c r="EF178" i="1"/>
  <c r="EJ178" i="1"/>
  <c r="ET178" i="1"/>
  <c r="EX178" i="1"/>
  <c r="FH178" i="1"/>
  <c r="FL178" i="1"/>
  <c r="FV178" i="1"/>
  <c r="FZ178" i="1"/>
  <c r="GN178" i="1"/>
  <c r="LI178" i="1"/>
  <c r="LK178" i="1"/>
  <c r="LM178" i="1"/>
  <c r="LN178" i="1"/>
  <c r="LY178" i="1"/>
  <c r="MM178" i="1"/>
  <c r="NA178" i="1"/>
  <c r="NF178" i="1"/>
  <c r="NO178" i="1"/>
  <c r="N179" i="1"/>
  <c r="AB179" i="1"/>
  <c r="AN179" i="1"/>
  <c r="AP179" i="1"/>
  <c r="BB179" i="1"/>
  <c r="BD179" i="1"/>
  <c r="KC179" i="1"/>
  <c r="KG179" i="1"/>
  <c r="KQ179" i="1"/>
  <c r="BL179" i="1"/>
  <c r="BZ179" i="1"/>
  <c r="CN179" i="1"/>
  <c r="DH179" i="1"/>
  <c r="DT179" i="1"/>
  <c r="DV179" i="1"/>
  <c r="EA179" i="1"/>
  <c r="EF179" i="1"/>
  <c r="EJ179" i="1"/>
  <c r="ET179" i="1"/>
  <c r="EX179" i="1"/>
  <c r="FH179" i="1"/>
  <c r="FL179" i="1"/>
  <c r="FQ179" i="1"/>
  <c r="FV179" i="1"/>
  <c r="FZ179" i="1"/>
  <c r="GN179" i="1"/>
  <c r="GV179" i="1"/>
  <c r="HK179" i="1"/>
  <c r="HY179" i="1"/>
  <c r="IM179" i="1"/>
  <c r="JA179" i="1"/>
  <c r="JO179" i="1"/>
  <c r="LK179" i="1"/>
  <c r="LM179" i="1"/>
  <c r="LY179" i="1"/>
  <c r="MM179" i="1"/>
  <c r="NA179" i="1"/>
  <c r="NO179" i="1"/>
  <c r="N180" i="1"/>
  <c r="AB180" i="1"/>
  <c r="AN180" i="1"/>
  <c r="AP180" i="1"/>
  <c r="BB180" i="1"/>
  <c r="BD180" i="1"/>
  <c r="KG180" i="1"/>
  <c r="DH180" i="1"/>
  <c r="DT180" i="1"/>
  <c r="DV180" i="1"/>
  <c r="EF180" i="1"/>
  <c r="EJ180" i="1"/>
  <c r="EO180" i="1"/>
  <c r="ET180" i="1"/>
  <c r="EX180" i="1"/>
  <c r="FH180" i="1"/>
  <c r="FL180" i="1"/>
  <c r="FQ180" i="1"/>
  <c r="FV180" i="1"/>
  <c r="FZ180" i="1"/>
  <c r="GN180" i="1"/>
  <c r="LE180" i="1"/>
  <c r="LI180" i="1"/>
  <c r="LK180" i="1"/>
  <c r="LM180" i="1"/>
  <c r="LN180" i="1"/>
  <c r="LY180" i="1"/>
  <c r="MM180" i="1"/>
  <c r="MR180" i="1"/>
  <c r="NA180" i="1"/>
  <c r="NO180" i="1"/>
  <c r="N181" i="1"/>
  <c r="S181" i="1"/>
  <c r="AB181" i="1"/>
  <c r="AG181" i="1"/>
  <c r="AN181" i="1"/>
  <c r="AP181" i="1"/>
  <c r="AU181" i="1"/>
  <c r="BB181" i="1"/>
  <c r="BD181" i="1"/>
  <c r="KG181" i="1"/>
  <c r="DH181" i="1"/>
  <c r="DM181" i="1"/>
  <c r="DT181" i="1"/>
  <c r="DV181" i="1"/>
  <c r="EF181" i="1"/>
  <c r="EJ181" i="1"/>
  <c r="EO181" i="1"/>
  <c r="ET181" i="1"/>
  <c r="EX181" i="1"/>
  <c r="FH181" i="1"/>
  <c r="FL181" i="1"/>
  <c r="FQ181" i="1"/>
  <c r="FV181" i="1"/>
  <c r="FZ181" i="1"/>
  <c r="GE181" i="1"/>
  <c r="GN181" i="1"/>
  <c r="LI181" i="1"/>
  <c r="LK181" i="1"/>
  <c r="LM181" i="1"/>
  <c r="LY181" i="1"/>
  <c r="MM181" i="1"/>
  <c r="MR181" i="1"/>
  <c r="NA181" i="1"/>
  <c r="NF181" i="1"/>
  <c r="NO181" i="1"/>
  <c r="N182" i="1"/>
  <c r="S182" i="1"/>
  <c r="AB182" i="1"/>
  <c r="AN182" i="1"/>
  <c r="AP182" i="1"/>
  <c r="BB182" i="1"/>
  <c r="BD182" i="1"/>
  <c r="KG182" i="1"/>
  <c r="DH182" i="1"/>
  <c r="DT182" i="1"/>
  <c r="DV182" i="1"/>
  <c r="EF182" i="1"/>
  <c r="EJ182" i="1"/>
  <c r="EO182" i="1"/>
  <c r="ET182" i="1"/>
  <c r="EX182" i="1"/>
  <c r="FH182" i="1"/>
  <c r="FL182" i="1"/>
  <c r="FV182" i="1"/>
  <c r="FZ182" i="1"/>
  <c r="GN182" i="1"/>
  <c r="LI182" i="1"/>
  <c r="LK182" i="1"/>
  <c r="LM182" i="1"/>
  <c r="LN182" i="1"/>
  <c r="LY182" i="1"/>
  <c r="MD182" i="1"/>
  <c r="MM182" i="1"/>
  <c r="NA182" i="1"/>
  <c r="NO182" i="1"/>
  <c r="N183" i="1"/>
  <c r="S183" i="1"/>
  <c r="AB183" i="1"/>
  <c r="AG183" i="1"/>
  <c r="AN183" i="1"/>
  <c r="AP183" i="1"/>
  <c r="BB183" i="1"/>
  <c r="BD183" i="1"/>
  <c r="KC183" i="1"/>
  <c r="DH183" i="1"/>
  <c r="DT183" i="1"/>
  <c r="DV183" i="1"/>
  <c r="EF183" i="1"/>
  <c r="EJ183" i="1"/>
  <c r="EO183" i="1"/>
  <c r="ET183" i="1"/>
  <c r="EX183" i="1"/>
  <c r="FH183" i="1"/>
  <c r="FL183" i="1"/>
  <c r="FV183" i="1"/>
  <c r="FZ183" i="1"/>
  <c r="GN183" i="1"/>
  <c r="LE183" i="1"/>
  <c r="LI183" i="1"/>
  <c r="LK183" i="1"/>
  <c r="LM183" i="1"/>
  <c r="LY183" i="1"/>
  <c r="MD183" i="1"/>
  <c r="MM183" i="1"/>
  <c r="MR183" i="1"/>
  <c r="NA183" i="1"/>
  <c r="NO183" i="1"/>
  <c r="N184" i="1"/>
  <c r="AB184" i="1"/>
  <c r="AN184" i="1"/>
  <c r="AP184" i="1"/>
  <c r="AU184" i="1"/>
  <c r="BB184" i="1"/>
  <c r="BD184" i="1"/>
  <c r="BI184" i="1"/>
  <c r="DH184" i="1"/>
  <c r="DT184" i="1"/>
  <c r="DV184" i="1"/>
  <c r="EF184" i="1"/>
  <c r="EJ184" i="1"/>
  <c r="ET184" i="1"/>
  <c r="EX184" i="1"/>
  <c r="FC184" i="1"/>
  <c r="FH184" i="1"/>
  <c r="FL184" i="1"/>
  <c r="FQ184" i="1"/>
  <c r="FV184" i="1"/>
  <c r="FZ184" i="1"/>
  <c r="GN184" i="1"/>
  <c r="LI184" i="1"/>
  <c r="LK184" i="1"/>
  <c r="LM184" i="1"/>
  <c r="LY184" i="1"/>
  <c r="MM184" i="1"/>
  <c r="NA184" i="1"/>
  <c r="NO184" i="1"/>
  <c r="N185" i="1"/>
  <c r="AB185" i="1"/>
  <c r="AN185" i="1"/>
  <c r="AP185" i="1"/>
  <c r="AU185" i="1"/>
  <c r="BB185" i="1"/>
  <c r="BD185" i="1"/>
  <c r="BI185" i="1"/>
  <c r="DH185" i="1"/>
  <c r="DT185" i="1"/>
  <c r="DV185" i="1"/>
  <c r="EF185" i="1"/>
  <c r="EJ185" i="1"/>
  <c r="ET185" i="1"/>
  <c r="EX185" i="1"/>
  <c r="FH185" i="1"/>
  <c r="FL185" i="1"/>
  <c r="FV185" i="1"/>
  <c r="FZ185" i="1"/>
  <c r="GN185" i="1"/>
  <c r="LI185" i="1"/>
  <c r="LK185" i="1"/>
  <c r="LM185" i="1"/>
  <c r="LY185" i="1"/>
  <c r="MD185" i="1"/>
  <c r="MM185" i="1"/>
  <c r="NA185" i="1"/>
  <c r="NO185" i="1"/>
  <c r="N186" i="1"/>
  <c r="AB186" i="1"/>
  <c r="AN186" i="1"/>
  <c r="AP186" i="1"/>
  <c r="BB186" i="1"/>
  <c r="BD186" i="1"/>
  <c r="DH186" i="1"/>
  <c r="DM186" i="1"/>
  <c r="DT186" i="1"/>
  <c r="DV186" i="1"/>
  <c r="EF186" i="1"/>
  <c r="EJ186" i="1"/>
  <c r="EO186" i="1"/>
  <c r="ET186" i="1"/>
  <c r="EX186" i="1"/>
  <c r="FC186" i="1"/>
  <c r="FH186" i="1"/>
  <c r="FL186" i="1"/>
  <c r="FQ186" i="1"/>
  <c r="FV186" i="1"/>
  <c r="FZ186" i="1"/>
  <c r="GN186" i="1"/>
  <c r="LE186" i="1"/>
  <c r="LI186" i="1"/>
  <c r="LK186" i="1"/>
  <c r="LM186" i="1"/>
  <c r="LY186" i="1"/>
  <c r="MD186" i="1"/>
  <c r="MM186" i="1"/>
  <c r="NA186" i="1"/>
  <c r="NO186" i="1"/>
  <c r="N187" i="1"/>
  <c r="AB187" i="1"/>
  <c r="AN187" i="1"/>
  <c r="AP187" i="1"/>
  <c r="BB187" i="1"/>
  <c r="BD187" i="1"/>
  <c r="BI187" i="1"/>
  <c r="KC187" i="1"/>
  <c r="KG187" i="1"/>
  <c r="KQ187" i="1"/>
  <c r="BL187" i="1"/>
  <c r="BZ187" i="1"/>
  <c r="CN187" i="1"/>
  <c r="DH187" i="1"/>
  <c r="DT187" i="1"/>
  <c r="DV187" i="1"/>
  <c r="EA187" i="1"/>
  <c r="EF187" i="1"/>
  <c r="EJ187" i="1"/>
  <c r="ET187" i="1"/>
  <c r="EX187" i="1"/>
  <c r="FC187" i="1"/>
  <c r="FH187" i="1"/>
  <c r="FL187" i="1"/>
  <c r="FV187" i="1"/>
  <c r="FZ187" i="1"/>
  <c r="GN187" i="1"/>
  <c r="GV187" i="1"/>
  <c r="HK187" i="1"/>
  <c r="HY187" i="1"/>
  <c r="IM187" i="1"/>
  <c r="JA187" i="1"/>
  <c r="JO187" i="1"/>
  <c r="LI187" i="1"/>
  <c r="LK187" i="1"/>
  <c r="LM187" i="1"/>
  <c r="LY187" i="1"/>
  <c r="MM187" i="1"/>
  <c r="NA187" i="1"/>
  <c r="NF187" i="1"/>
  <c r="NO187" i="1"/>
  <c r="N188" i="1"/>
  <c r="AB188" i="1"/>
  <c r="AN188" i="1"/>
  <c r="AP188" i="1"/>
  <c r="BB188" i="1"/>
  <c r="BD188" i="1"/>
  <c r="KG188" i="1"/>
  <c r="DH188" i="1"/>
  <c r="DT188" i="1"/>
  <c r="DV188" i="1"/>
  <c r="EA188" i="1"/>
  <c r="EF188" i="1"/>
  <c r="EJ188" i="1"/>
  <c r="ET188" i="1"/>
  <c r="EX188" i="1"/>
  <c r="FH188" i="1"/>
  <c r="FL188" i="1"/>
  <c r="FV188" i="1"/>
  <c r="FZ188" i="1"/>
  <c r="GE188" i="1"/>
  <c r="GN188" i="1"/>
  <c r="LI188" i="1"/>
  <c r="LK188" i="1"/>
  <c r="LM188" i="1"/>
  <c r="LY188" i="1"/>
  <c r="MM188" i="1"/>
  <c r="NA188" i="1"/>
  <c r="NO188" i="1"/>
  <c r="N189" i="1"/>
  <c r="AB189" i="1"/>
  <c r="AN189" i="1"/>
  <c r="AP189" i="1"/>
  <c r="BB189" i="1"/>
  <c r="BD189" i="1"/>
  <c r="KG189" i="1"/>
  <c r="DH189" i="1"/>
  <c r="DT189" i="1"/>
  <c r="DV189" i="1"/>
  <c r="EF189" i="1"/>
  <c r="EJ189" i="1"/>
  <c r="ET189" i="1"/>
  <c r="EX189" i="1"/>
  <c r="FH189" i="1"/>
  <c r="FL189" i="1"/>
  <c r="FV189" i="1"/>
  <c r="FZ189" i="1"/>
  <c r="GE189" i="1"/>
  <c r="GN189" i="1"/>
  <c r="LY189" i="1"/>
  <c r="MM189" i="1"/>
  <c r="MR189" i="1"/>
  <c r="NA189" i="1"/>
  <c r="NO189" i="1"/>
  <c r="NT189" i="1"/>
  <c r="N190" i="1"/>
  <c r="AB190" i="1"/>
  <c r="AG190" i="1"/>
  <c r="AN190" i="1"/>
  <c r="AP190" i="1"/>
  <c r="BB190" i="1"/>
  <c r="BD190" i="1"/>
  <c r="KG190" i="1"/>
  <c r="DH190" i="1"/>
  <c r="DM190" i="1"/>
  <c r="DT190" i="1"/>
  <c r="DV190" i="1"/>
  <c r="EA190" i="1"/>
  <c r="EF190" i="1"/>
  <c r="EJ190" i="1"/>
  <c r="ET190" i="1"/>
  <c r="EX190" i="1"/>
  <c r="FH190" i="1"/>
  <c r="FL190" i="1"/>
  <c r="FV190" i="1"/>
  <c r="FZ190" i="1"/>
  <c r="GE190" i="1"/>
  <c r="GN190" i="1"/>
  <c r="LY190" i="1"/>
  <c r="MM190" i="1"/>
  <c r="NA190" i="1"/>
  <c r="NF190" i="1"/>
  <c r="NO190" i="1"/>
  <c r="N191" i="1"/>
  <c r="AB191" i="1"/>
  <c r="AN191" i="1"/>
  <c r="AP191" i="1"/>
  <c r="BB191" i="1"/>
  <c r="BD191" i="1"/>
  <c r="KC191" i="1"/>
  <c r="KG191" i="1"/>
  <c r="KQ191" i="1"/>
  <c r="KU191" i="1"/>
  <c r="KW191" i="1"/>
  <c r="LB191" i="1" s="1"/>
  <c r="KY191" i="1"/>
  <c r="KZ191" i="1"/>
  <c r="BL191" i="1"/>
  <c r="BP191" i="1"/>
  <c r="BR191" i="1"/>
  <c r="BW191" i="1" s="1"/>
  <c r="BT191" i="1"/>
  <c r="BU191" i="1"/>
  <c r="BZ191" i="1"/>
  <c r="CD191" i="1"/>
  <c r="CF191" i="1"/>
  <c r="CK191" i="1" s="1"/>
  <c r="CH191" i="1"/>
  <c r="CI191" i="1"/>
  <c r="CN191" i="1"/>
  <c r="CR191" i="1"/>
  <c r="CT191" i="1"/>
  <c r="CV191" i="1"/>
  <c r="CY191" i="1"/>
  <c r="DH191" i="1"/>
  <c r="DT191" i="1"/>
  <c r="DV191" i="1"/>
  <c r="EA191" i="1"/>
  <c r="EF191" i="1"/>
  <c r="EJ191" i="1"/>
  <c r="ET191" i="1"/>
  <c r="EX191" i="1"/>
  <c r="FH191" i="1"/>
  <c r="FL191" i="1"/>
  <c r="FQ191" i="1"/>
  <c r="FV191" i="1"/>
  <c r="FZ191" i="1"/>
  <c r="GN191" i="1"/>
  <c r="GV191" i="1"/>
  <c r="HA191" i="1"/>
  <c r="HC191" i="1"/>
  <c r="HH191" i="1" s="1"/>
  <c r="HE191" i="1"/>
  <c r="HF191" i="1"/>
  <c r="HK191" i="1"/>
  <c r="HO191" i="1"/>
  <c r="HQ191" i="1"/>
  <c r="HV191" i="1" s="1"/>
  <c r="HS191" i="1"/>
  <c r="HY191" i="1"/>
  <c r="IC191" i="1"/>
  <c r="IE191" i="1"/>
  <c r="IJ191" i="1" s="1"/>
  <c r="IG191" i="1"/>
  <c r="IH191" i="1"/>
  <c r="IM191" i="1"/>
  <c r="IQ191" i="1"/>
  <c r="IS191" i="1"/>
  <c r="IX191" i="1" s="1"/>
  <c r="JA191" i="1"/>
  <c r="JE191" i="1"/>
  <c r="JG191" i="1"/>
  <c r="JL191" i="1" s="1"/>
  <c r="JI191" i="1"/>
  <c r="JJ191" i="1"/>
  <c r="JO191" i="1"/>
  <c r="JS191" i="1"/>
  <c r="JU191" i="1"/>
  <c r="JZ191" i="1" s="1"/>
  <c r="JW191" i="1"/>
  <c r="LY191" i="1"/>
  <c r="MM191" i="1"/>
  <c r="NA191" i="1"/>
  <c r="NF191" i="1"/>
  <c r="NO191" i="1"/>
  <c r="N192" i="1"/>
  <c r="AB192" i="1"/>
  <c r="AG192" i="1"/>
  <c r="AN192" i="1"/>
  <c r="AP192" i="1"/>
  <c r="BB192" i="1"/>
  <c r="BD192" i="1"/>
  <c r="BI192" i="1"/>
  <c r="KG192" i="1"/>
  <c r="KU192" i="1"/>
  <c r="KW192" i="1"/>
  <c r="LB192" i="1" s="1"/>
  <c r="KY192" i="1"/>
  <c r="KZ192" i="1"/>
  <c r="BP192" i="1"/>
  <c r="BR192" i="1"/>
  <c r="BW192" i="1" s="1"/>
  <c r="BT192" i="1"/>
  <c r="CD192" i="1"/>
  <c r="CF192" i="1"/>
  <c r="CK192" i="1" s="1"/>
  <c r="CH192" i="1"/>
  <c r="CI192" i="1"/>
  <c r="CR192" i="1"/>
  <c r="CT192" i="1"/>
  <c r="CY192" i="1" s="1"/>
  <c r="CV192" i="1"/>
  <c r="DH192" i="1"/>
  <c r="DT192" i="1"/>
  <c r="DV192" i="1"/>
  <c r="EF192" i="1"/>
  <c r="EJ192" i="1"/>
  <c r="EO192" i="1"/>
  <c r="ET192" i="1"/>
  <c r="EX192" i="1"/>
  <c r="FH192" i="1"/>
  <c r="FL192" i="1"/>
  <c r="FV192" i="1"/>
  <c r="FZ192" i="1"/>
  <c r="GE192" i="1"/>
  <c r="GN192" i="1"/>
  <c r="HA192" i="1"/>
  <c r="HC192" i="1"/>
  <c r="HE192" i="1"/>
  <c r="HF192" i="1"/>
  <c r="HO192" i="1"/>
  <c r="HQ192" i="1"/>
  <c r="HV192" i="1" s="1"/>
  <c r="HS192" i="1"/>
  <c r="IC192" i="1"/>
  <c r="IE192" i="1"/>
  <c r="IJ192" i="1" s="1"/>
  <c r="IG192" i="1"/>
  <c r="IQ192" i="1"/>
  <c r="IS192" i="1"/>
  <c r="IX192" i="1" s="1"/>
  <c r="IU192" i="1"/>
  <c r="JE192" i="1"/>
  <c r="JG192" i="1"/>
  <c r="JL192" i="1" s="1"/>
  <c r="JI192" i="1"/>
  <c r="JS192" i="1"/>
  <c r="JU192" i="1"/>
  <c r="JZ192" i="1" s="1"/>
  <c r="JW192" i="1"/>
  <c r="LY192" i="1"/>
  <c r="MM192" i="1"/>
  <c r="NA192" i="1"/>
  <c r="NF192" i="1"/>
  <c r="NO192" i="1"/>
  <c r="N193" i="1"/>
  <c r="AB193" i="1"/>
  <c r="AN193" i="1"/>
  <c r="AP193" i="1"/>
  <c r="AU193" i="1"/>
  <c r="BB193" i="1"/>
  <c r="BD193" i="1"/>
  <c r="KG193" i="1"/>
  <c r="KU193" i="1"/>
  <c r="KW193" i="1"/>
  <c r="LB193" i="1" s="1"/>
  <c r="KY193" i="1"/>
  <c r="KZ193" i="1"/>
  <c r="BP193" i="1"/>
  <c r="BR193" i="1"/>
  <c r="BW193" i="1" s="1"/>
  <c r="BT193" i="1"/>
  <c r="BU193" i="1"/>
  <c r="CD193" i="1"/>
  <c r="CF193" i="1"/>
  <c r="CK193" i="1" s="1"/>
  <c r="CH193" i="1"/>
  <c r="CR193" i="1"/>
  <c r="CT193" i="1"/>
  <c r="CY193" i="1" s="1"/>
  <c r="CV193" i="1"/>
  <c r="DH193" i="1"/>
  <c r="DM193" i="1"/>
  <c r="DT193" i="1"/>
  <c r="DV193" i="1"/>
  <c r="EF193" i="1"/>
  <c r="EJ193" i="1"/>
  <c r="EO193" i="1"/>
  <c r="ET193" i="1"/>
  <c r="EX193" i="1"/>
  <c r="FH193" i="1"/>
  <c r="FL193" i="1"/>
  <c r="FV193" i="1"/>
  <c r="FZ193" i="1"/>
  <c r="GN193" i="1"/>
  <c r="GS193" i="1"/>
  <c r="HA193" i="1"/>
  <c r="HC193" i="1"/>
  <c r="HH193" i="1" s="1"/>
  <c r="HE193" i="1"/>
  <c r="HF193" i="1"/>
  <c r="HO193" i="1"/>
  <c r="HQ193" i="1"/>
  <c r="HS193" i="1"/>
  <c r="HV193" i="1"/>
  <c r="IC193" i="1"/>
  <c r="IE193" i="1"/>
  <c r="IJ193" i="1" s="1"/>
  <c r="IG193" i="1"/>
  <c r="IQ193" i="1"/>
  <c r="IS193" i="1"/>
  <c r="IX193" i="1" s="1"/>
  <c r="IU193" i="1"/>
  <c r="IV193" i="1"/>
  <c r="JE193" i="1"/>
  <c r="JG193" i="1"/>
  <c r="JL193" i="1" s="1"/>
  <c r="JI193" i="1"/>
  <c r="JS193" i="1"/>
  <c r="JU193" i="1"/>
  <c r="JZ193" i="1" s="1"/>
  <c r="JW193" i="1"/>
  <c r="LY193" i="1"/>
  <c r="MM193" i="1"/>
  <c r="MR193" i="1"/>
  <c r="NA193" i="1"/>
  <c r="NO193" i="1"/>
  <c r="N194" i="1"/>
  <c r="S194" i="1"/>
  <c r="AB194" i="1"/>
  <c r="AG194" i="1"/>
  <c r="AN194" i="1"/>
  <c r="AP194" i="1"/>
  <c r="BB194" i="1"/>
  <c r="BD194" i="1"/>
  <c r="KG194" i="1"/>
  <c r="KU194" i="1"/>
  <c r="KW194" i="1"/>
  <c r="LB194" i="1" s="1"/>
  <c r="KY194" i="1"/>
  <c r="KZ194" i="1"/>
  <c r="BP194" i="1"/>
  <c r="BR194" i="1"/>
  <c r="BW194" i="1" s="1"/>
  <c r="BT194" i="1"/>
  <c r="BU194" i="1"/>
  <c r="CD194" i="1"/>
  <c r="CF194" i="1"/>
  <c r="CK194" i="1" s="1"/>
  <c r="CH194" i="1"/>
  <c r="CI194" i="1"/>
  <c r="CR194" i="1"/>
  <c r="CT194" i="1"/>
  <c r="CY194" i="1" s="1"/>
  <c r="CV194" i="1"/>
  <c r="DH194" i="1"/>
  <c r="DM194" i="1"/>
  <c r="DT194" i="1"/>
  <c r="DV194" i="1"/>
  <c r="EF194" i="1"/>
  <c r="EJ194" i="1"/>
  <c r="EO194" i="1"/>
  <c r="ET194" i="1"/>
  <c r="EX194" i="1"/>
  <c r="FH194" i="1"/>
  <c r="FL194" i="1"/>
  <c r="FV194" i="1"/>
  <c r="FZ194" i="1"/>
  <c r="GN194" i="1"/>
  <c r="HA194" i="1"/>
  <c r="HC194" i="1"/>
  <c r="HH194" i="1" s="1"/>
  <c r="HE194" i="1"/>
  <c r="HF194" i="1"/>
  <c r="HO194" i="1"/>
  <c r="HQ194" i="1"/>
  <c r="HV194" i="1" s="1"/>
  <c r="HS194" i="1"/>
  <c r="HT194" i="1"/>
  <c r="IC194" i="1"/>
  <c r="IE194" i="1"/>
  <c r="IJ194" i="1" s="1"/>
  <c r="IG194" i="1"/>
  <c r="IQ194" i="1"/>
  <c r="IS194" i="1"/>
  <c r="IX194" i="1" s="1"/>
  <c r="IU194" i="1"/>
  <c r="IV194" i="1"/>
  <c r="JE194" i="1"/>
  <c r="JG194" i="1"/>
  <c r="JL194" i="1" s="1"/>
  <c r="JI194" i="1"/>
  <c r="JJ194" i="1"/>
  <c r="JS194" i="1"/>
  <c r="JU194" i="1"/>
  <c r="JZ194" i="1" s="1"/>
  <c r="JW194" i="1"/>
  <c r="JX194" i="1"/>
  <c r="LY194" i="1"/>
  <c r="MM194" i="1"/>
  <c r="MR194" i="1"/>
  <c r="NA194" i="1"/>
  <c r="NO194" i="1"/>
  <c r="N195" i="1"/>
  <c r="S195" i="1"/>
  <c r="AN195" i="1"/>
  <c r="AP195" i="1"/>
  <c r="AU195" i="1"/>
  <c r="BB195" i="1"/>
  <c r="BD195" i="1"/>
  <c r="BI195" i="1"/>
  <c r="KC195" i="1"/>
  <c r="KG195" i="1"/>
  <c r="KI195" i="1"/>
  <c r="KN195" i="1" s="1"/>
  <c r="KK195" i="1"/>
  <c r="KQ195" i="1"/>
  <c r="KU195" i="1"/>
  <c r="KW195" i="1"/>
  <c r="LB195" i="1" s="1"/>
  <c r="KY195" i="1"/>
  <c r="KZ195" i="1"/>
  <c r="BL195" i="1"/>
  <c r="BP195" i="1"/>
  <c r="BR195" i="1"/>
  <c r="BW195" i="1" s="1"/>
  <c r="BT195" i="1"/>
  <c r="BZ195" i="1"/>
  <c r="CD195" i="1"/>
  <c r="CF195" i="1"/>
  <c r="CK195" i="1" s="1"/>
  <c r="CH195" i="1"/>
  <c r="CI195" i="1"/>
  <c r="CN195" i="1"/>
  <c r="CR195" i="1"/>
  <c r="CT195" i="1"/>
  <c r="CY195" i="1" s="1"/>
  <c r="CV195" i="1"/>
  <c r="CW195" i="1"/>
  <c r="DT195" i="1"/>
  <c r="DV195" i="1"/>
  <c r="GV195" i="1"/>
  <c r="HA195" i="1"/>
  <c r="HC195" i="1"/>
  <c r="HH195" i="1" s="1"/>
  <c r="HE195" i="1"/>
  <c r="HF195" i="1"/>
  <c r="HK195" i="1"/>
  <c r="HO195" i="1"/>
  <c r="HQ195" i="1"/>
  <c r="HV195" i="1" s="1"/>
  <c r="HS195" i="1"/>
  <c r="HT195" i="1"/>
  <c r="HY195" i="1"/>
  <c r="IC195" i="1"/>
  <c r="IE195" i="1"/>
  <c r="IG195" i="1"/>
  <c r="IM195" i="1"/>
  <c r="IQ195" i="1"/>
  <c r="IS195" i="1"/>
  <c r="IX195" i="1" s="1"/>
  <c r="IU195" i="1"/>
  <c r="IV195" i="1"/>
  <c r="JA195" i="1"/>
  <c r="JE195" i="1"/>
  <c r="JG195" i="1"/>
  <c r="JL195" i="1" s="1"/>
  <c r="JI195" i="1"/>
  <c r="JO195" i="1"/>
  <c r="JS195" i="1"/>
  <c r="JU195" i="1"/>
  <c r="JZ195" i="1" s="1"/>
  <c r="JW195" i="1"/>
  <c r="JX195" i="1"/>
  <c r="LK195" i="1"/>
  <c r="N196" i="1"/>
  <c r="S196" i="1"/>
  <c r="AB196" i="1"/>
  <c r="AN196" i="1"/>
  <c r="AP196" i="1"/>
  <c r="AU196" i="1"/>
  <c r="BB196" i="1"/>
  <c r="BD196" i="1"/>
  <c r="BI196" i="1"/>
  <c r="KG196" i="1"/>
  <c r="KI196" i="1"/>
  <c r="KN196" i="1" s="1"/>
  <c r="KK196" i="1"/>
  <c r="KU196" i="1"/>
  <c r="KW196" i="1"/>
  <c r="KY196" i="1"/>
  <c r="BP196" i="1"/>
  <c r="BR196" i="1"/>
  <c r="BW196" i="1" s="1"/>
  <c r="BT196" i="1"/>
  <c r="CD196" i="1"/>
  <c r="CF196" i="1"/>
  <c r="CK196" i="1" s="1"/>
  <c r="CH196" i="1"/>
  <c r="CI196" i="1"/>
  <c r="CR196" i="1"/>
  <c r="CT196" i="1"/>
  <c r="CY196" i="1" s="1"/>
  <c r="CV196" i="1"/>
  <c r="DH196" i="1"/>
  <c r="DT196" i="1"/>
  <c r="DV196" i="1"/>
  <c r="EF196" i="1"/>
  <c r="EJ196" i="1"/>
  <c r="ET196" i="1"/>
  <c r="EX196" i="1"/>
  <c r="FH196" i="1"/>
  <c r="FL196" i="1"/>
  <c r="FQ196" i="1"/>
  <c r="FV196" i="1"/>
  <c r="FZ196" i="1"/>
  <c r="GN196" i="1"/>
  <c r="GS196" i="1"/>
  <c r="HA196" i="1"/>
  <c r="HC196" i="1"/>
  <c r="HH196" i="1" s="1"/>
  <c r="HE196" i="1"/>
  <c r="HF196" i="1"/>
  <c r="HO196" i="1"/>
  <c r="HQ196" i="1"/>
  <c r="HV196" i="1" s="1"/>
  <c r="HS196" i="1"/>
  <c r="HT196" i="1"/>
  <c r="IC196" i="1"/>
  <c r="IE196" i="1"/>
  <c r="IJ196" i="1" s="1"/>
  <c r="IG196" i="1"/>
  <c r="IQ196" i="1"/>
  <c r="IS196" i="1"/>
  <c r="IX196" i="1" s="1"/>
  <c r="IU196" i="1"/>
  <c r="IV196" i="1"/>
  <c r="JE196" i="1"/>
  <c r="JG196" i="1"/>
  <c r="JI196" i="1"/>
  <c r="JJ196" i="1"/>
  <c r="JL196" i="1"/>
  <c r="JS196" i="1"/>
  <c r="JU196" i="1"/>
  <c r="JZ196" i="1" s="1"/>
  <c r="JW196" i="1"/>
  <c r="LK196" i="1"/>
  <c r="LY196" i="1"/>
  <c r="MM196" i="1"/>
  <c r="NA196" i="1"/>
  <c r="NF196" i="1"/>
  <c r="NO196" i="1"/>
  <c r="N197" i="1"/>
  <c r="AB197" i="1"/>
  <c r="AN197" i="1"/>
  <c r="AP197" i="1"/>
  <c r="BB197" i="1"/>
  <c r="BD197" i="1"/>
  <c r="BI197" i="1"/>
  <c r="KG197" i="1"/>
  <c r="KI197" i="1"/>
  <c r="KN197" i="1" s="1"/>
  <c r="KK197" i="1"/>
  <c r="KU197" i="1"/>
  <c r="KW197" i="1"/>
  <c r="KY197" i="1"/>
  <c r="BP197" i="1"/>
  <c r="BR197" i="1"/>
  <c r="BW197" i="1" s="1"/>
  <c r="BT197" i="1"/>
  <c r="CD197" i="1"/>
  <c r="CF197" i="1"/>
  <c r="CK197" i="1" s="1"/>
  <c r="CH197" i="1"/>
  <c r="CR197" i="1"/>
  <c r="CT197" i="1"/>
  <c r="CY197" i="1" s="1"/>
  <c r="CV197" i="1"/>
  <c r="CW197" i="1"/>
  <c r="DH197" i="1"/>
  <c r="DM197" i="1"/>
  <c r="DT197" i="1"/>
  <c r="DV197" i="1"/>
  <c r="EF197" i="1"/>
  <c r="EJ197" i="1"/>
  <c r="ET197" i="1"/>
  <c r="EX197" i="1"/>
  <c r="FH197" i="1"/>
  <c r="FL197" i="1"/>
  <c r="FQ197" i="1"/>
  <c r="FV197" i="1"/>
  <c r="FZ197" i="1"/>
  <c r="GN197" i="1"/>
  <c r="HA197" i="1"/>
  <c r="HC197" i="1"/>
  <c r="HH197" i="1" s="1"/>
  <c r="HE197" i="1"/>
  <c r="HF197" i="1"/>
  <c r="HO197" i="1"/>
  <c r="HQ197" i="1"/>
  <c r="HV197" i="1" s="1"/>
  <c r="HS197" i="1"/>
  <c r="HT197" i="1"/>
  <c r="IC197" i="1"/>
  <c r="IE197" i="1"/>
  <c r="IJ197" i="1" s="1"/>
  <c r="IG197" i="1"/>
  <c r="IQ197" i="1"/>
  <c r="IS197" i="1"/>
  <c r="IU197" i="1"/>
  <c r="JE197" i="1"/>
  <c r="JG197" i="1"/>
  <c r="JL197" i="1" s="1"/>
  <c r="JI197" i="1"/>
  <c r="JS197" i="1"/>
  <c r="JU197" i="1"/>
  <c r="JZ197" i="1" s="1"/>
  <c r="JW197" i="1"/>
  <c r="LK197" i="1"/>
  <c r="LY197" i="1"/>
  <c r="MM197" i="1"/>
  <c r="MR197" i="1"/>
  <c r="NA197" i="1"/>
  <c r="NO197" i="1"/>
  <c r="N198" i="1"/>
  <c r="AB198" i="1"/>
  <c r="AG198" i="1"/>
  <c r="AN198" i="1"/>
  <c r="AP198" i="1"/>
  <c r="AU198" i="1"/>
  <c r="BB198" i="1"/>
  <c r="BD198" i="1"/>
  <c r="BI198" i="1"/>
  <c r="KG198" i="1"/>
  <c r="KI198" i="1"/>
  <c r="KK198" i="1"/>
  <c r="KL198" i="1"/>
  <c r="KN198" i="1"/>
  <c r="KU198" i="1"/>
  <c r="KW198" i="1"/>
  <c r="LB198" i="1" s="1"/>
  <c r="KY198" i="1"/>
  <c r="BP198" i="1"/>
  <c r="BR198" i="1"/>
  <c r="BW198" i="1" s="1"/>
  <c r="BT198" i="1"/>
  <c r="CD198" i="1"/>
  <c r="CF198" i="1"/>
  <c r="CK198" i="1" s="1"/>
  <c r="CH198" i="1"/>
  <c r="CR198" i="1"/>
  <c r="CT198" i="1"/>
  <c r="CY198" i="1" s="1"/>
  <c r="CV198" i="1"/>
  <c r="CW198" i="1"/>
  <c r="DH198" i="1"/>
  <c r="DM198" i="1"/>
  <c r="DT198" i="1"/>
  <c r="DV198" i="1"/>
  <c r="EF198" i="1"/>
  <c r="EJ198" i="1"/>
  <c r="EO198" i="1"/>
  <c r="ET198" i="1"/>
  <c r="EX198" i="1"/>
  <c r="FC198" i="1"/>
  <c r="FH198" i="1"/>
  <c r="FL198" i="1"/>
  <c r="FV198" i="1"/>
  <c r="FZ198" i="1"/>
  <c r="GN198" i="1"/>
  <c r="HA198" i="1"/>
  <c r="HC198" i="1"/>
  <c r="HH198" i="1" s="1"/>
  <c r="HE198" i="1"/>
  <c r="HF198" i="1"/>
  <c r="HO198" i="1"/>
  <c r="HQ198" i="1"/>
  <c r="HV198" i="1" s="1"/>
  <c r="HS198" i="1"/>
  <c r="HT198" i="1"/>
  <c r="IC198" i="1"/>
  <c r="IE198" i="1"/>
  <c r="IJ198" i="1" s="1"/>
  <c r="IG198" i="1"/>
  <c r="IH198" i="1"/>
  <c r="IQ198" i="1"/>
  <c r="IS198" i="1"/>
  <c r="IX198" i="1" s="1"/>
  <c r="IU198" i="1"/>
  <c r="IV198" i="1"/>
  <c r="JE198" i="1"/>
  <c r="JG198" i="1"/>
  <c r="JL198" i="1" s="1"/>
  <c r="JI198" i="1"/>
  <c r="JJ198" i="1"/>
  <c r="JS198" i="1"/>
  <c r="JU198" i="1"/>
  <c r="JZ198" i="1" s="1"/>
  <c r="JW198" i="1"/>
  <c r="JX198" i="1"/>
  <c r="LK198" i="1"/>
  <c r="LY198" i="1"/>
  <c r="MD198" i="1"/>
  <c r="MM198" i="1"/>
  <c r="NA198" i="1"/>
  <c r="NO198" i="1"/>
  <c r="N199" i="1"/>
  <c r="AB199" i="1"/>
  <c r="AN199" i="1"/>
  <c r="AP199" i="1"/>
  <c r="AT199" i="1"/>
  <c r="AU199" i="1" s="1"/>
  <c r="BB199" i="1"/>
  <c r="BD199" i="1"/>
  <c r="KC199" i="1"/>
  <c r="KG199" i="1"/>
  <c r="KI199" i="1"/>
  <c r="KK199" i="1"/>
  <c r="KL199" i="1"/>
  <c r="KN199" i="1"/>
  <c r="KQ199" i="1"/>
  <c r="KU199" i="1"/>
  <c r="KW199" i="1"/>
  <c r="LB199" i="1" s="1"/>
  <c r="KY199" i="1"/>
  <c r="BL199" i="1"/>
  <c r="BP199" i="1"/>
  <c r="BR199" i="1"/>
  <c r="BW199" i="1" s="1"/>
  <c r="BT199" i="1"/>
  <c r="BU199" i="1"/>
  <c r="BZ199" i="1"/>
  <c r="CD199" i="1"/>
  <c r="CF199" i="1"/>
  <c r="CK199" i="1" s="1"/>
  <c r="CH199" i="1"/>
  <c r="CN199" i="1"/>
  <c r="CR199" i="1"/>
  <c r="CT199" i="1"/>
  <c r="CV199" i="1"/>
  <c r="CW199" i="1"/>
  <c r="CY199" i="1"/>
  <c r="DH199" i="1"/>
  <c r="DT199" i="1"/>
  <c r="DV199" i="1"/>
  <c r="DZ199" i="1"/>
  <c r="EA199" i="1" s="1"/>
  <c r="EJ199" i="1"/>
  <c r="EX199" i="1"/>
  <c r="FL199" i="1"/>
  <c r="FQ199" i="1"/>
  <c r="FZ199" i="1"/>
  <c r="GN199" i="1"/>
  <c r="GV199" i="1"/>
  <c r="HA199" i="1"/>
  <c r="HC199" i="1"/>
  <c r="HH199" i="1"/>
  <c r="HE199" i="1"/>
  <c r="HK199" i="1"/>
  <c r="HO199" i="1"/>
  <c r="HQ199" i="1"/>
  <c r="HV199" i="1" s="1"/>
  <c r="HS199" i="1"/>
  <c r="HY199" i="1"/>
  <c r="IC199" i="1"/>
  <c r="IE199" i="1"/>
  <c r="IJ199" i="1" s="1"/>
  <c r="IG199" i="1"/>
  <c r="IH199" i="1"/>
  <c r="IM199" i="1"/>
  <c r="IQ199" i="1"/>
  <c r="IS199" i="1"/>
  <c r="IX199" i="1" s="1"/>
  <c r="IU199" i="1"/>
  <c r="JA199" i="1"/>
  <c r="JE199" i="1"/>
  <c r="JG199" i="1"/>
  <c r="JL199" i="1" s="1"/>
  <c r="JI199" i="1"/>
  <c r="JJ199" i="1"/>
  <c r="JO199" i="1"/>
  <c r="JS199" i="1"/>
  <c r="JU199" i="1"/>
  <c r="JZ199" i="1" s="1"/>
  <c r="JW199" i="1"/>
  <c r="JX199" i="1"/>
  <c r="LY199" i="1"/>
  <c r="MM199" i="1"/>
  <c r="NA199" i="1"/>
  <c r="NO199" i="1"/>
  <c r="NT199" i="1"/>
  <c r="KE200" i="1"/>
  <c r="KL200" i="1" s="1"/>
  <c r="KG200" i="1"/>
  <c r="KI200" i="1"/>
  <c r="KN200" i="1" s="1"/>
  <c r="KK200" i="1"/>
  <c r="KM200" i="1"/>
  <c r="KS200" i="1"/>
  <c r="KZ200" i="1" s="1"/>
  <c r="KU200" i="1"/>
  <c r="KW200" i="1"/>
  <c r="LB200" i="1" s="1"/>
  <c r="KY200" i="1"/>
  <c r="LA200" i="1"/>
  <c r="BN200" i="1"/>
  <c r="BU200" i="1" s="1"/>
  <c r="BP200" i="1"/>
  <c r="BR200" i="1"/>
  <c r="BW200" i="1" s="1"/>
  <c r="BT200" i="1"/>
  <c r="BV200" i="1"/>
  <c r="CB200" i="1"/>
  <c r="CI200" i="1" s="1"/>
  <c r="CD200" i="1"/>
  <c r="CF200" i="1"/>
  <c r="CK200" i="1" s="1"/>
  <c r="CH200" i="1"/>
  <c r="CJ200" i="1"/>
  <c r="CP200" i="1"/>
  <c r="CW200" i="1" s="1"/>
  <c r="CR200" i="1"/>
  <c r="CT200" i="1"/>
  <c r="CY200" i="1" s="1"/>
  <c r="CV200" i="1"/>
  <c r="CX200" i="1"/>
  <c r="GY200" i="1"/>
  <c r="HF200" i="1" s="1"/>
  <c r="HA200" i="1"/>
  <c r="HC200" i="1"/>
  <c r="HH200" i="1" s="1"/>
  <c r="HE200" i="1"/>
  <c r="HG200" i="1"/>
  <c r="HM200" i="1"/>
  <c r="HT200" i="1" s="1"/>
  <c r="HO200" i="1"/>
  <c r="HQ200" i="1"/>
  <c r="HV200" i="1" s="1"/>
  <c r="HS200" i="1"/>
  <c r="HU200" i="1"/>
  <c r="IA200" i="1"/>
  <c r="IH200" i="1" s="1"/>
  <c r="IC200" i="1"/>
  <c r="IE200" i="1"/>
  <c r="IJ200" i="1" s="1"/>
  <c r="IG200" i="1"/>
  <c r="II200" i="1"/>
  <c r="IO200" i="1"/>
  <c r="IV200" i="1" s="1"/>
  <c r="IQ200" i="1"/>
  <c r="IS200" i="1"/>
  <c r="IX200" i="1" s="1"/>
  <c r="IU200" i="1"/>
  <c r="IW200" i="1"/>
  <c r="JC200" i="1"/>
  <c r="JJ200" i="1" s="1"/>
  <c r="JE200" i="1"/>
  <c r="JG200" i="1"/>
  <c r="JL200" i="1" s="1"/>
  <c r="JI200" i="1"/>
  <c r="JK200" i="1"/>
  <c r="JQ200" i="1"/>
  <c r="JX200" i="1" s="1"/>
  <c r="JS200" i="1"/>
  <c r="JU200" i="1"/>
  <c r="JW200" i="1"/>
  <c r="JY200" i="1"/>
  <c r="JZ200" i="1"/>
  <c r="KE201" i="1"/>
  <c r="KL201" i="1" s="1"/>
  <c r="KG201" i="1"/>
  <c r="KI201" i="1"/>
  <c r="KN201" i="1" s="1"/>
  <c r="KK201" i="1"/>
  <c r="KM201" i="1"/>
  <c r="KS201" i="1"/>
  <c r="KU201" i="1"/>
  <c r="KW201" i="1"/>
  <c r="KY201" i="1"/>
  <c r="KZ201" i="1"/>
  <c r="LA201" i="1"/>
  <c r="LB201" i="1"/>
  <c r="BN201" i="1"/>
  <c r="BU201" i="1" s="1"/>
  <c r="BP201" i="1"/>
  <c r="BR201" i="1"/>
  <c r="BW201" i="1" s="1"/>
  <c r="BT201" i="1"/>
  <c r="BV201" i="1"/>
  <c r="CB201" i="1"/>
  <c r="CD201" i="1"/>
  <c r="CF201" i="1"/>
  <c r="CK201" i="1" s="1"/>
  <c r="CH201" i="1"/>
  <c r="CI201" i="1"/>
  <c r="CJ201" i="1"/>
  <c r="CP201" i="1"/>
  <c r="CW201" i="1" s="1"/>
  <c r="CR201" i="1"/>
  <c r="CT201" i="1"/>
  <c r="CY201" i="1" s="1"/>
  <c r="CV201" i="1"/>
  <c r="CX201" i="1"/>
  <c r="GY201" i="1"/>
  <c r="HA201" i="1"/>
  <c r="HC201" i="1"/>
  <c r="HH201" i="1" s="1"/>
  <c r="HE201" i="1"/>
  <c r="HF201" i="1"/>
  <c r="HG201" i="1"/>
  <c r="HM201" i="1"/>
  <c r="HT201" i="1" s="1"/>
  <c r="HO201" i="1"/>
  <c r="HQ201" i="1"/>
  <c r="HV201" i="1" s="1"/>
  <c r="HS201" i="1"/>
  <c r="HU201" i="1"/>
  <c r="IA201" i="1"/>
  <c r="IH201" i="1" s="1"/>
  <c r="IC201" i="1"/>
  <c r="IE201" i="1"/>
  <c r="IJ201" i="1" s="1"/>
  <c r="IG201" i="1"/>
  <c r="II201" i="1"/>
  <c r="IO201" i="1"/>
  <c r="IV201" i="1" s="1"/>
  <c r="IQ201" i="1"/>
  <c r="IS201" i="1"/>
  <c r="IX201" i="1" s="1"/>
  <c r="IU201" i="1"/>
  <c r="IW201" i="1"/>
  <c r="JC201" i="1"/>
  <c r="JJ201" i="1" s="1"/>
  <c r="JE201" i="1"/>
  <c r="JG201" i="1"/>
  <c r="JL201" i="1" s="1"/>
  <c r="JI201" i="1"/>
  <c r="JK201" i="1"/>
  <c r="JQ201" i="1"/>
  <c r="JX201" i="1" s="1"/>
  <c r="JS201" i="1"/>
  <c r="JU201" i="1"/>
  <c r="JZ201" i="1" s="1"/>
  <c r="JW201" i="1"/>
  <c r="JY201" i="1"/>
  <c r="KE202" i="1"/>
  <c r="KL202" i="1" s="1"/>
  <c r="KG202" i="1"/>
  <c r="KI202" i="1"/>
  <c r="KN202" i="1" s="1"/>
  <c r="KK202" i="1"/>
  <c r="KM202" i="1"/>
  <c r="KS202" i="1"/>
  <c r="KZ202" i="1" s="1"/>
  <c r="KU202" i="1"/>
  <c r="KW202" i="1"/>
  <c r="LB202" i="1" s="1"/>
  <c r="KY202" i="1"/>
  <c r="LA202" i="1"/>
  <c r="BN202" i="1"/>
  <c r="BU202" i="1" s="1"/>
  <c r="BP202" i="1"/>
  <c r="BR202" i="1"/>
  <c r="BW202" i="1" s="1"/>
  <c r="BT202" i="1"/>
  <c r="BV202" i="1"/>
  <c r="CB202" i="1"/>
  <c r="CI202" i="1"/>
  <c r="CD202" i="1"/>
  <c r="CF202" i="1"/>
  <c r="CK202" i="1" s="1"/>
  <c r="CH202" i="1"/>
  <c r="CJ202" i="1"/>
  <c r="CP202" i="1"/>
  <c r="CW202" i="1" s="1"/>
  <c r="CR202" i="1"/>
  <c r="CT202" i="1"/>
  <c r="CY202" i="1" s="1"/>
  <c r="CV202" i="1"/>
  <c r="CX202" i="1"/>
  <c r="GY202" i="1"/>
  <c r="HF202" i="1"/>
  <c r="HE202" i="1"/>
  <c r="HG202" i="1"/>
  <c r="HH202" i="1"/>
  <c r="HM202" i="1"/>
  <c r="HT202" i="1" s="1"/>
  <c r="HS202" i="1"/>
  <c r="HU202" i="1"/>
  <c r="HV202" i="1"/>
  <c r="IA202" i="1"/>
  <c r="IH202" i="1" s="1"/>
  <c r="IC202" i="1"/>
  <c r="IE202" i="1"/>
  <c r="IJ202" i="1" s="1"/>
  <c r="IG202" i="1"/>
  <c r="II202" i="1"/>
  <c r="IO202" i="1"/>
  <c r="IV202" i="1" s="1"/>
  <c r="IQ202" i="1"/>
  <c r="IS202" i="1"/>
  <c r="IX202" i="1" s="1"/>
  <c r="IU202" i="1"/>
  <c r="IW202" i="1"/>
  <c r="JC202" i="1"/>
  <c r="JJ202" i="1" s="1"/>
  <c r="JE202" i="1"/>
  <c r="JG202" i="1"/>
  <c r="JL202" i="1" s="1"/>
  <c r="JI202" i="1"/>
  <c r="JK202" i="1"/>
  <c r="JQ202" i="1"/>
  <c r="JX202" i="1" s="1"/>
  <c r="JW202" i="1"/>
  <c r="JY202" i="1"/>
  <c r="JZ202" i="1"/>
  <c r="J220" i="1"/>
  <c r="J221" i="1"/>
  <c r="J222" i="1"/>
  <c r="J223" i="1"/>
  <c r="J224" i="1"/>
  <c r="J225" i="1"/>
  <c r="J230" i="1"/>
  <c r="J231" i="1"/>
  <c r="J232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X220" i="1"/>
  <c r="X221" i="1"/>
  <c r="X222" i="1"/>
  <c r="X223" i="1"/>
  <c r="X224" i="1"/>
  <c r="X225" i="1"/>
  <c r="X230" i="1"/>
  <c r="X231" i="1"/>
  <c r="X232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8" i="1"/>
  <c r="X269" i="1"/>
  <c r="X270" i="1"/>
  <c r="AL220" i="1"/>
  <c r="AL221" i="1"/>
  <c r="AL222" i="1"/>
  <c r="AL223" i="1"/>
  <c r="AL224" i="1"/>
  <c r="AL225" i="1"/>
  <c r="B225" i="1" s="1"/>
  <c r="F225" i="1" s="1"/>
  <c r="AL230" i="1"/>
  <c r="AL231" i="1"/>
  <c r="AL232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KE223" i="1"/>
  <c r="KL223" i="1" s="1"/>
  <c r="KE224" i="1"/>
  <c r="KE225" i="1"/>
  <c r="KL225" i="1" s="1"/>
  <c r="KE226" i="1"/>
  <c r="KL226" i="1" s="1"/>
  <c r="KE227" i="1"/>
  <c r="KE228" i="1"/>
  <c r="KL228" i="1" s="1"/>
  <c r="KE229" i="1"/>
  <c r="KE230" i="1"/>
  <c r="KE231" i="1"/>
  <c r="KE232" i="1"/>
  <c r="KE233" i="1"/>
  <c r="KE234" i="1"/>
  <c r="KE235" i="1"/>
  <c r="KE236" i="1"/>
  <c r="KE237" i="1"/>
  <c r="KE238" i="1"/>
  <c r="KE239" i="1"/>
  <c r="KE240" i="1"/>
  <c r="KE241" i="1"/>
  <c r="KE242" i="1"/>
  <c r="KE243" i="1"/>
  <c r="KE244" i="1"/>
  <c r="KE245" i="1"/>
  <c r="KE246" i="1"/>
  <c r="KE263" i="1"/>
  <c r="KL263" i="1" s="1"/>
  <c r="KE264" i="1"/>
  <c r="KE265" i="1"/>
  <c r="KE266" i="1"/>
  <c r="KL266" i="1" s="1"/>
  <c r="KE267" i="1"/>
  <c r="KL267" i="1" s="1"/>
  <c r="KE268" i="1"/>
  <c r="KL268" i="1" s="1"/>
  <c r="KE269" i="1"/>
  <c r="KE270" i="1"/>
  <c r="KL270" i="1" s="1"/>
  <c r="KE271" i="1"/>
  <c r="KS223" i="1"/>
  <c r="KS224" i="1"/>
  <c r="KZ224" i="1" s="1"/>
  <c r="KS225" i="1"/>
  <c r="KZ225" i="1" s="1"/>
  <c r="KS226" i="1"/>
  <c r="KS227" i="1"/>
  <c r="KS228" i="1"/>
  <c r="KS229" i="1"/>
  <c r="KS230" i="1"/>
  <c r="KS231" i="1"/>
  <c r="KS232" i="1"/>
  <c r="KS233" i="1"/>
  <c r="KS234" i="1"/>
  <c r="KS235" i="1"/>
  <c r="KS236" i="1"/>
  <c r="KS237" i="1"/>
  <c r="KS238" i="1"/>
  <c r="KS239" i="1"/>
  <c r="KS240" i="1"/>
  <c r="KS241" i="1"/>
  <c r="KS242" i="1"/>
  <c r="KS243" i="1"/>
  <c r="KS244" i="1"/>
  <c r="KS245" i="1"/>
  <c r="KS246" i="1"/>
  <c r="KS263" i="1"/>
  <c r="KZ263" i="1" s="1"/>
  <c r="KS264" i="1"/>
  <c r="KS265" i="1"/>
  <c r="KZ265" i="1" s="1"/>
  <c r="KS266" i="1"/>
  <c r="KZ266" i="1" s="1"/>
  <c r="KS267" i="1"/>
  <c r="KZ267" i="1" s="1"/>
  <c r="KS268" i="1"/>
  <c r="KZ268" i="1" s="1"/>
  <c r="KS269" i="1"/>
  <c r="KZ269" i="1" s="1"/>
  <c r="KS270" i="1"/>
  <c r="KZ270" i="1" s="1"/>
  <c r="KS271" i="1"/>
  <c r="KZ271" i="1" s="1"/>
  <c r="BN223" i="1"/>
  <c r="BN224" i="1"/>
  <c r="BN225" i="1"/>
  <c r="BU225" i="1" s="1"/>
  <c r="BN226" i="1"/>
  <c r="BN227" i="1"/>
  <c r="BN228" i="1"/>
  <c r="BN229" i="1"/>
  <c r="BN230" i="1"/>
  <c r="BU230" i="1" s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63" i="1"/>
  <c r="BU263" i="1" s="1"/>
  <c r="BN264" i="1"/>
  <c r="BU264" i="1" s="1"/>
  <c r="BN265" i="1"/>
  <c r="BU265" i="1" s="1"/>
  <c r="BN266" i="1"/>
  <c r="BU266" i="1" s="1"/>
  <c r="BN267" i="1"/>
  <c r="BU267" i="1" s="1"/>
  <c r="BN268" i="1"/>
  <c r="BU268" i="1"/>
  <c r="BN269" i="1"/>
  <c r="BU269" i="1" s="1"/>
  <c r="BN270" i="1"/>
  <c r="BU270" i="1" s="1"/>
  <c r="BN271" i="1"/>
  <c r="CB223" i="1"/>
  <c r="CB224" i="1"/>
  <c r="CI224" i="1" s="1"/>
  <c r="CB225" i="1"/>
  <c r="CI225" i="1" s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I250" i="1" s="1"/>
  <c r="CB263" i="1"/>
  <c r="CI263" i="1" s="1"/>
  <c r="CB264" i="1"/>
  <c r="CI264" i="1" s="1"/>
  <c r="CB265" i="1"/>
  <c r="CB266" i="1"/>
  <c r="CI266" i="1" s="1"/>
  <c r="CB267" i="1"/>
  <c r="CI267" i="1" s="1"/>
  <c r="CB268" i="1"/>
  <c r="CB269" i="1"/>
  <c r="CI269" i="1" s="1"/>
  <c r="CB270" i="1"/>
  <c r="CI270" i="1" s="1"/>
  <c r="CB271" i="1"/>
  <c r="CI271" i="1" s="1"/>
  <c r="CP223" i="1"/>
  <c r="CP224" i="1"/>
  <c r="CW224" i="1" s="1"/>
  <c r="CP225" i="1"/>
  <c r="CP226" i="1"/>
  <c r="CP227" i="1"/>
  <c r="CP228" i="1"/>
  <c r="CP229" i="1"/>
  <c r="CP230" i="1"/>
  <c r="CP231" i="1"/>
  <c r="CP232" i="1"/>
  <c r="CP233" i="1"/>
  <c r="CP234" i="1"/>
  <c r="CP235" i="1"/>
  <c r="CP236" i="1"/>
  <c r="CP237" i="1"/>
  <c r="CP238" i="1"/>
  <c r="CP239" i="1"/>
  <c r="CP240" i="1"/>
  <c r="CP241" i="1"/>
  <c r="CP242" i="1"/>
  <c r="CP243" i="1"/>
  <c r="CP244" i="1"/>
  <c r="CP245" i="1"/>
  <c r="CP246" i="1"/>
  <c r="CP247" i="1"/>
  <c r="CP248" i="1"/>
  <c r="CP249" i="1"/>
  <c r="CP250" i="1"/>
  <c r="CW250" i="1" s="1"/>
  <c r="CP263" i="1"/>
  <c r="CW263" i="1" s="1"/>
  <c r="CP264" i="1"/>
  <c r="CP265" i="1"/>
  <c r="CW265" i="1" s="1"/>
  <c r="CP266" i="1"/>
  <c r="CP267" i="1"/>
  <c r="CP268" i="1"/>
  <c r="CW268" i="1" s="1"/>
  <c r="CP269" i="1"/>
  <c r="CP270" i="1"/>
  <c r="CW270" i="1" s="1"/>
  <c r="CP271" i="1"/>
  <c r="CW271" i="1" s="1"/>
  <c r="DD220" i="1"/>
  <c r="DD221" i="1"/>
  <c r="DD222" i="1"/>
  <c r="DD223" i="1"/>
  <c r="DD224" i="1"/>
  <c r="DD225" i="1"/>
  <c r="DD226" i="1"/>
  <c r="DD230" i="1"/>
  <c r="DD231" i="1"/>
  <c r="DD232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46" i="1"/>
  <c r="DD247" i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DD261" i="1"/>
  <c r="DD262" i="1"/>
  <c r="DD263" i="1"/>
  <c r="DD264" i="1"/>
  <c r="DD265" i="1"/>
  <c r="DD266" i="1"/>
  <c r="DD268" i="1"/>
  <c r="DD269" i="1"/>
  <c r="DD270" i="1"/>
  <c r="DR220" i="1"/>
  <c r="DR221" i="1"/>
  <c r="DR222" i="1"/>
  <c r="DR223" i="1"/>
  <c r="DR224" i="1"/>
  <c r="DR225" i="1"/>
  <c r="DR226" i="1"/>
  <c r="DR230" i="1"/>
  <c r="DR231" i="1"/>
  <c r="DR232" i="1"/>
  <c r="DR234" i="1"/>
  <c r="DR235" i="1"/>
  <c r="DR236" i="1"/>
  <c r="DR237" i="1"/>
  <c r="DR238" i="1"/>
  <c r="DR239" i="1"/>
  <c r="DR240" i="1"/>
  <c r="DR241" i="1"/>
  <c r="DR242" i="1"/>
  <c r="DR243" i="1"/>
  <c r="DR244" i="1"/>
  <c r="DR245" i="1"/>
  <c r="DR246" i="1"/>
  <c r="DR247" i="1"/>
  <c r="DR248" i="1"/>
  <c r="DR249" i="1"/>
  <c r="DR250" i="1"/>
  <c r="DR251" i="1"/>
  <c r="DR252" i="1"/>
  <c r="DR253" i="1"/>
  <c r="DR254" i="1"/>
  <c r="DR255" i="1"/>
  <c r="DR256" i="1"/>
  <c r="DR257" i="1"/>
  <c r="DR258" i="1"/>
  <c r="DR259" i="1"/>
  <c r="DR260" i="1"/>
  <c r="DR261" i="1"/>
  <c r="DR262" i="1"/>
  <c r="DR263" i="1"/>
  <c r="DR264" i="1"/>
  <c r="DR265" i="1"/>
  <c r="DR266" i="1"/>
  <c r="DR267" i="1"/>
  <c r="DR268" i="1"/>
  <c r="DR269" i="1"/>
  <c r="DR270" i="1"/>
  <c r="EF206" i="1"/>
  <c r="GJ220" i="1"/>
  <c r="GJ221" i="1"/>
  <c r="GJ222" i="1"/>
  <c r="GJ223" i="1"/>
  <c r="GJ224" i="1"/>
  <c r="GJ225" i="1"/>
  <c r="GJ226" i="1"/>
  <c r="GJ230" i="1"/>
  <c r="GJ231" i="1"/>
  <c r="GJ232" i="1"/>
  <c r="GJ234" i="1"/>
  <c r="GJ235" i="1"/>
  <c r="GJ236" i="1"/>
  <c r="GJ237" i="1"/>
  <c r="GJ238" i="1"/>
  <c r="GJ239" i="1"/>
  <c r="GJ240" i="1"/>
  <c r="GJ241" i="1"/>
  <c r="GJ242" i="1"/>
  <c r="GJ243" i="1"/>
  <c r="GJ244" i="1"/>
  <c r="GJ245" i="1"/>
  <c r="GJ246" i="1"/>
  <c r="GJ247" i="1"/>
  <c r="GJ248" i="1"/>
  <c r="GJ249" i="1"/>
  <c r="GJ250" i="1"/>
  <c r="GJ251" i="1"/>
  <c r="GJ252" i="1"/>
  <c r="GJ253" i="1"/>
  <c r="GJ254" i="1"/>
  <c r="GJ255" i="1"/>
  <c r="GJ256" i="1"/>
  <c r="GJ257" i="1"/>
  <c r="GJ258" i="1"/>
  <c r="GJ259" i="1"/>
  <c r="GJ260" i="1"/>
  <c r="GJ261" i="1"/>
  <c r="GJ262" i="1"/>
  <c r="GJ263" i="1"/>
  <c r="GJ264" i="1"/>
  <c r="GJ265" i="1"/>
  <c r="GJ266" i="1"/>
  <c r="GJ268" i="1"/>
  <c r="GJ269" i="1"/>
  <c r="GJ270" i="1"/>
  <c r="HM223" i="1"/>
  <c r="HM224" i="1"/>
  <c r="HM225" i="1"/>
  <c r="HT225" i="1" s="1"/>
  <c r="HM226" i="1"/>
  <c r="HM227" i="1"/>
  <c r="HM228" i="1"/>
  <c r="HM229" i="1"/>
  <c r="HM230" i="1"/>
  <c r="HT230" i="1" s="1"/>
  <c r="HM231" i="1"/>
  <c r="HM232" i="1"/>
  <c r="HM233" i="1"/>
  <c r="HM234" i="1"/>
  <c r="HM235" i="1"/>
  <c r="HM236" i="1"/>
  <c r="HM237" i="1"/>
  <c r="HM238" i="1"/>
  <c r="HM239" i="1"/>
  <c r="HM240" i="1"/>
  <c r="HM241" i="1"/>
  <c r="HM242" i="1"/>
  <c r="HM243" i="1"/>
  <c r="HM244" i="1"/>
  <c r="HM245" i="1"/>
  <c r="HM246" i="1"/>
  <c r="HM247" i="1"/>
  <c r="HM248" i="1"/>
  <c r="HM249" i="1"/>
  <c r="HM250" i="1"/>
  <c r="HM263" i="1"/>
  <c r="HT263" i="1" s="1"/>
  <c r="HM264" i="1"/>
  <c r="HM265" i="1"/>
  <c r="HT265" i="1" s="1"/>
  <c r="HM266" i="1"/>
  <c r="HM267" i="1"/>
  <c r="HT267" i="1" s="1"/>
  <c r="HM268" i="1"/>
  <c r="HT268" i="1" s="1"/>
  <c r="HM269" i="1"/>
  <c r="HT269" i="1" s="1"/>
  <c r="HM270" i="1"/>
  <c r="HT270" i="1"/>
  <c r="HM271" i="1"/>
  <c r="HT271" i="1" s="1"/>
  <c r="FV206" i="1"/>
  <c r="GJ206" i="1"/>
  <c r="GY223" i="1"/>
  <c r="GY224" i="1"/>
  <c r="GY225" i="1"/>
  <c r="GY226" i="1"/>
  <c r="GY227" i="1"/>
  <c r="GY228" i="1"/>
  <c r="GY229" i="1"/>
  <c r="GY230" i="1"/>
  <c r="GY235" i="1"/>
  <c r="GY236" i="1"/>
  <c r="GY237" i="1"/>
  <c r="GY238" i="1"/>
  <c r="GY239" i="1"/>
  <c r="GY240" i="1"/>
  <c r="GY241" i="1"/>
  <c r="GY242" i="1"/>
  <c r="GY243" i="1"/>
  <c r="GY244" i="1"/>
  <c r="GY245" i="1"/>
  <c r="GY246" i="1"/>
  <c r="GY247" i="1"/>
  <c r="GY248" i="1"/>
  <c r="GY249" i="1"/>
  <c r="GY250" i="1"/>
  <c r="GY263" i="1"/>
  <c r="GY264" i="1"/>
  <c r="GY265" i="1"/>
  <c r="GY266" i="1"/>
  <c r="GY267" i="1"/>
  <c r="GY268" i="1"/>
  <c r="GY269" i="1"/>
  <c r="GY270" i="1"/>
  <c r="GY271" i="1"/>
  <c r="HF271" i="1" s="1"/>
  <c r="IA223" i="1"/>
  <c r="IH223" i="1" s="1"/>
  <c r="IA224" i="1"/>
  <c r="IH224" i="1" s="1"/>
  <c r="IA225" i="1"/>
  <c r="IH225" i="1" s="1"/>
  <c r="IA226" i="1"/>
  <c r="IA227" i="1"/>
  <c r="IA228" i="1"/>
  <c r="IA229" i="1"/>
  <c r="IA230" i="1"/>
  <c r="IA231" i="1"/>
  <c r="IA232" i="1"/>
  <c r="IA233" i="1"/>
  <c r="IA234" i="1"/>
  <c r="IA235" i="1"/>
  <c r="IA236" i="1"/>
  <c r="IA237" i="1"/>
  <c r="IA238" i="1"/>
  <c r="IA239" i="1"/>
  <c r="IA240" i="1"/>
  <c r="IA241" i="1"/>
  <c r="IA242" i="1"/>
  <c r="IA243" i="1"/>
  <c r="IA244" i="1"/>
  <c r="IA245" i="1"/>
  <c r="IA246" i="1"/>
  <c r="IA247" i="1"/>
  <c r="IA248" i="1"/>
  <c r="IA249" i="1"/>
  <c r="IA250" i="1"/>
  <c r="IA263" i="1"/>
  <c r="IH263" i="1" s="1"/>
  <c r="IA264" i="1"/>
  <c r="IH264" i="1" s="1"/>
  <c r="IA265" i="1"/>
  <c r="IH265" i="1" s="1"/>
  <c r="IA266" i="1"/>
  <c r="IA267" i="1"/>
  <c r="IH267" i="1" s="1"/>
  <c r="IA268" i="1"/>
  <c r="IA269" i="1"/>
  <c r="IH269" i="1"/>
  <c r="IA270" i="1"/>
  <c r="IH270" i="1" s="1"/>
  <c r="IA271" i="1"/>
  <c r="IO223" i="1"/>
  <c r="IV223" i="1" s="1"/>
  <c r="IO224" i="1"/>
  <c r="IO225" i="1"/>
  <c r="IO226" i="1"/>
  <c r="IV226" i="1" s="1"/>
  <c r="IO227" i="1"/>
  <c r="IO228" i="1"/>
  <c r="IO229" i="1"/>
  <c r="IO230" i="1"/>
  <c r="IO231" i="1"/>
  <c r="IO232" i="1"/>
  <c r="IO233" i="1"/>
  <c r="IO234" i="1"/>
  <c r="IO235" i="1"/>
  <c r="IO236" i="1"/>
  <c r="IO237" i="1"/>
  <c r="IV237" i="1" s="1"/>
  <c r="IO238" i="1"/>
  <c r="IO239" i="1"/>
  <c r="IO240" i="1"/>
  <c r="IO241" i="1"/>
  <c r="IO242" i="1"/>
  <c r="IO243" i="1"/>
  <c r="IO244" i="1"/>
  <c r="IO245" i="1"/>
  <c r="IO246" i="1"/>
  <c r="IO247" i="1"/>
  <c r="IO248" i="1"/>
  <c r="IO249" i="1"/>
  <c r="IO250" i="1"/>
  <c r="IO263" i="1"/>
  <c r="IV263" i="1" s="1"/>
  <c r="IO264" i="1"/>
  <c r="IV264" i="1" s="1"/>
  <c r="IO265" i="1"/>
  <c r="IV265" i="1" s="1"/>
  <c r="IO266" i="1"/>
  <c r="IV266" i="1" s="1"/>
  <c r="IO267" i="1"/>
  <c r="IV267" i="1"/>
  <c r="IO268" i="1"/>
  <c r="IV268" i="1" s="1"/>
  <c r="IO269" i="1"/>
  <c r="IV269" i="1"/>
  <c r="IO270" i="1"/>
  <c r="IV270" i="1" s="1"/>
  <c r="IO271" i="1"/>
  <c r="JC223" i="1"/>
  <c r="JC224" i="1"/>
  <c r="JJ224" i="1" s="1"/>
  <c r="JC225" i="1"/>
  <c r="JJ225" i="1" s="1"/>
  <c r="JC226" i="1"/>
  <c r="JJ226" i="1" s="1"/>
  <c r="JC227" i="1"/>
  <c r="JC228" i="1"/>
  <c r="JC229" i="1"/>
  <c r="JC230" i="1"/>
  <c r="JC231" i="1"/>
  <c r="JC232" i="1"/>
  <c r="JC233" i="1"/>
  <c r="JJ233" i="1" s="1"/>
  <c r="JC234" i="1"/>
  <c r="JC235" i="1"/>
  <c r="JC236" i="1"/>
  <c r="JC237" i="1"/>
  <c r="JC238" i="1"/>
  <c r="JC239" i="1"/>
  <c r="JC240" i="1"/>
  <c r="JC241" i="1"/>
  <c r="JC242" i="1"/>
  <c r="JC243" i="1"/>
  <c r="JC244" i="1"/>
  <c r="JC245" i="1"/>
  <c r="JC246" i="1"/>
  <c r="JC247" i="1"/>
  <c r="JC248" i="1"/>
  <c r="JC249" i="1"/>
  <c r="JC250" i="1"/>
  <c r="JC263" i="1"/>
  <c r="JJ263" i="1" s="1"/>
  <c r="JC264" i="1"/>
  <c r="JJ264" i="1" s="1"/>
  <c r="JC265" i="1"/>
  <c r="JJ265" i="1" s="1"/>
  <c r="JC266" i="1"/>
  <c r="JJ266" i="1" s="1"/>
  <c r="JC267" i="1"/>
  <c r="JJ267" i="1"/>
  <c r="JC268" i="1"/>
  <c r="JJ268" i="1" s="1"/>
  <c r="JC269" i="1"/>
  <c r="JJ269" i="1" s="1"/>
  <c r="JC270" i="1"/>
  <c r="JJ270" i="1" s="1"/>
  <c r="JC271" i="1"/>
  <c r="JJ271" i="1" s="1"/>
  <c r="JQ223" i="1"/>
  <c r="JX223" i="1" s="1"/>
  <c r="JQ224" i="1"/>
  <c r="JX224" i="1" s="1"/>
  <c r="JY224" i="1" s="1"/>
  <c r="JQ225" i="1"/>
  <c r="JQ226" i="1"/>
  <c r="JQ227" i="1"/>
  <c r="JQ228" i="1"/>
  <c r="JQ229" i="1"/>
  <c r="JQ230" i="1"/>
  <c r="JX230" i="1" s="1"/>
  <c r="JQ231" i="1"/>
  <c r="JQ232" i="1"/>
  <c r="JQ233" i="1"/>
  <c r="JQ234" i="1"/>
  <c r="JQ235" i="1"/>
  <c r="JQ236" i="1"/>
  <c r="JQ237" i="1"/>
  <c r="JQ238" i="1"/>
  <c r="JQ239" i="1"/>
  <c r="JQ240" i="1"/>
  <c r="JQ241" i="1"/>
  <c r="JQ242" i="1"/>
  <c r="JQ243" i="1"/>
  <c r="JQ244" i="1"/>
  <c r="JQ245" i="1"/>
  <c r="JQ246" i="1"/>
  <c r="JQ247" i="1"/>
  <c r="JQ248" i="1"/>
  <c r="JQ249" i="1"/>
  <c r="JX249" i="1" s="1"/>
  <c r="JQ250" i="1"/>
  <c r="JQ263" i="1"/>
  <c r="JX263" i="1" s="1"/>
  <c r="JQ264" i="1"/>
  <c r="JX264" i="1" s="1"/>
  <c r="JQ265" i="1"/>
  <c r="JX265" i="1" s="1"/>
  <c r="JQ266" i="1"/>
  <c r="JX266" i="1" s="1"/>
  <c r="JQ267" i="1"/>
  <c r="JX267" i="1" s="1"/>
  <c r="JQ268" i="1"/>
  <c r="JX268" i="1" s="1"/>
  <c r="JQ269" i="1"/>
  <c r="JX269" i="1" s="1"/>
  <c r="JQ270" i="1"/>
  <c r="JX270" i="1" s="1"/>
  <c r="JQ271" i="1"/>
  <c r="JX271" i="1" s="1"/>
  <c r="LU220" i="1"/>
  <c r="LU221" i="1"/>
  <c r="LU222" i="1"/>
  <c r="LU223" i="1"/>
  <c r="LU224" i="1"/>
  <c r="LU225" i="1"/>
  <c r="LU226" i="1"/>
  <c r="LU230" i="1"/>
  <c r="LU231" i="1"/>
  <c r="LU232" i="1"/>
  <c r="LU234" i="1"/>
  <c r="LU235" i="1"/>
  <c r="LU236" i="1"/>
  <c r="LU237" i="1"/>
  <c r="LU238" i="1"/>
  <c r="LU239" i="1"/>
  <c r="LU240" i="1"/>
  <c r="LU241" i="1"/>
  <c r="LU242" i="1"/>
  <c r="LU243" i="1"/>
  <c r="LU244" i="1"/>
  <c r="LU245" i="1"/>
  <c r="LU246" i="1"/>
  <c r="LU247" i="1"/>
  <c r="LU248" i="1"/>
  <c r="LU249" i="1"/>
  <c r="LU250" i="1"/>
  <c r="LU251" i="1"/>
  <c r="LU252" i="1"/>
  <c r="LU253" i="1"/>
  <c r="LU254" i="1"/>
  <c r="LU255" i="1"/>
  <c r="LU256" i="1"/>
  <c r="LU257" i="1"/>
  <c r="LU258" i="1"/>
  <c r="LU259" i="1"/>
  <c r="LU260" i="1"/>
  <c r="LU261" i="1"/>
  <c r="LU262" i="1"/>
  <c r="LU263" i="1"/>
  <c r="LU264" i="1"/>
  <c r="LU265" i="1"/>
  <c r="LU266" i="1"/>
  <c r="LU268" i="1"/>
  <c r="LU269" i="1"/>
  <c r="LU270" i="1"/>
  <c r="MI220" i="1"/>
  <c r="MI221" i="1"/>
  <c r="MI222" i="1"/>
  <c r="MI223" i="1"/>
  <c r="MI224" i="1"/>
  <c r="MI225" i="1"/>
  <c r="MI226" i="1"/>
  <c r="MI230" i="1"/>
  <c r="MI231" i="1"/>
  <c r="MI232" i="1"/>
  <c r="MI234" i="1"/>
  <c r="MI235" i="1"/>
  <c r="MI236" i="1"/>
  <c r="MI237" i="1"/>
  <c r="MI238" i="1"/>
  <c r="MI239" i="1"/>
  <c r="MI240" i="1"/>
  <c r="MI241" i="1"/>
  <c r="MI242" i="1"/>
  <c r="MI243" i="1"/>
  <c r="MI244" i="1"/>
  <c r="MI245" i="1"/>
  <c r="MI246" i="1"/>
  <c r="MI247" i="1"/>
  <c r="MI248" i="1"/>
  <c r="MI249" i="1"/>
  <c r="MI250" i="1"/>
  <c r="MI251" i="1"/>
  <c r="MI252" i="1"/>
  <c r="MI253" i="1"/>
  <c r="MI254" i="1"/>
  <c r="MI255" i="1"/>
  <c r="MI256" i="1"/>
  <c r="MI257" i="1"/>
  <c r="MI258" i="1"/>
  <c r="MI259" i="1"/>
  <c r="MI260" i="1"/>
  <c r="MI261" i="1"/>
  <c r="MI262" i="1"/>
  <c r="MI263" i="1"/>
  <c r="MI264" i="1"/>
  <c r="MI265" i="1"/>
  <c r="MI266" i="1"/>
  <c r="MI268" i="1"/>
  <c r="MI269" i="1"/>
  <c r="MI270" i="1"/>
  <c r="MW220" i="1"/>
  <c r="MW221" i="1"/>
  <c r="MW222" i="1"/>
  <c r="MW223" i="1"/>
  <c r="MW224" i="1"/>
  <c r="MW225" i="1"/>
  <c r="MW226" i="1"/>
  <c r="MW230" i="1"/>
  <c r="MW231" i="1"/>
  <c r="MW232" i="1"/>
  <c r="MW234" i="1"/>
  <c r="MW235" i="1"/>
  <c r="MW236" i="1"/>
  <c r="MW237" i="1"/>
  <c r="MW238" i="1"/>
  <c r="MW239" i="1"/>
  <c r="MW240" i="1"/>
  <c r="MW241" i="1"/>
  <c r="MW242" i="1"/>
  <c r="MW243" i="1"/>
  <c r="MW244" i="1"/>
  <c r="MW245" i="1"/>
  <c r="MW246" i="1"/>
  <c r="MW247" i="1"/>
  <c r="MW248" i="1"/>
  <c r="MW249" i="1"/>
  <c r="MW250" i="1"/>
  <c r="MW251" i="1"/>
  <c r="MW252" i="1"/>
  <c r="MW253" i="1"/>
  <c r="MW254" i="1"/>
  <c r="MW255" i="1"/>
  <c r="MW256" i="1"/>
  <c r="MW257" i="1"/>
  <c r="MW258" i="1"/>
  <c r="MW259" i="1"/>
  <c r="MW260" i="1"/>
  <c r="MW261" i="1"/>
  <c r="MW262" i="1"/>
  <c r="MW263" i="1"/>
  <c r="MW264" i="1"/>
  <c r="MW265" i="1"/>
  <c r="MW266" i="1"/>
  <c r="MW268" i="1"/>
  <c r="MW269" i="1"/>
  <c r="MW270" i="1"/>
  <c r="NK220" i="1"/>
  <c r="NK221" i="1"/>
  <c r="NK222" i="1"/>
  <c r="NK223" i="1"/>
  <c r="NK224" i="1"/>
  <c r="NK225" i="1"/>
  <c r="NK226" i="1"/>
  <c r="NK230" i="1"/>
  <c r="NK231" i="1"/>
  <c r="NK232" i="1"/>
  <c r="NK234" i="1"/>
  <c r="NK235" i="1"/>
  <c r="NK236" i="1"/>
  <c r="NK237" i="1"/>
  <c r="NK238" i="1"/>
  <c r="NK239" i="1"/>
  <c r="NK240" i="1"/>
  <c r="NK241" i="1"/>
  <c r="NK242" i="1"/>
  <c r="NK243" i="1"/>
  <c r="NK244" i="1"/>
  <c r="NK245" i="1"/>
  <c r="NK246" i="1"/>
  <c r="NK247" i="1"/>
  <c r="NK248" i="1"/>
  <c r="NK249" i="1"/>
  <c r="NK250" i="1"/>
  <c r="NK251" i="1"/>
  <c r="NK252" i="1"/>
  <c r="NK253" i="1"/>
  <c r="NK254" i="1"/>
  <c r="NK255" i="1"/>
  <c r="NK256" i="1"/>
  <c r="NK257" i="1"/>
  <c r="NK258" i="1"/>
  <c r="NK259" i="1"/>
  <c r="NK260" i="1"/>
  <c r="NK261" i="1"/>
  <c r="NK262" i="1"/>
  <c r="NK263" i="1"/>
  <c r="NK264" i="1"/>
  <c r="NK265" i="1"/>
  <c r="NK266" i="1"/>
  <c r="NK268" i="1"/>
  <c r="NK269" i="1"/>
  <c r="NK270" i="1"/>
  <c r="AZ220" i="1"/>
  <c r="AZ221" i="1"/>
  <c r="AZ222" i="1"/>
  <c r="AZ223" i="1"/>
  <c r="AZ224" i="1"/>
  <c r="AZ225" i="1"/>
  <c r="AZ230" i="1"/>
  <c r="AZ231" i="1"/>
  <c r="AZ232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LG222" i="1"/>
  <c r="LG225" i="1"/>
  <c r="LG228" i="1"/>
  <c r="LG231" i="1"/>
  <c r="LG234" i="1"/>
  <c r="LG237" i="1"/>
  <c r="LG240" i="1"/>
  <c r="LG252" i="1"/>
  <c r="LN254" i="1" s="1"/>
  <c r="LG255" i="1"/>
  <c r="LG258" i="1"/>
  <c r="LN259" i="1" s="1"/>
  <c r="LG261" i="1"/>
  <c r="LG264" i="1"/>
  <c r="KK209" i="1"/>
  <c r="KL209" i="1"/>
  <c r="KY209" i="1"/>
  <c r="KZ209" i="1"/>
  <c r="BT209" i="1"/>
  <c r="BU209" i="1"/>
  <c r="CB209" i="1"/>
  <c r="CH209" i="1"/>
  <c r="CI209" i="1"/>
  <c r="CV209" i="1"/>
  <c r="CW209" i="1"/>
  <c r="HE209" i="1"/>
  <c r="HF209" i="1"/>
  <c r="HS209" i="1"/>
  <c r="HT209" i="1"/>
  <c r="IG209" i="1"/>
  <c r="IH209" i="1"/>
  <c r="IO209" i="1"/>
  <c r="IU209" i="1"/>
  <c r="IV209" i="1"/>
  <c r="JI209" i="1"/>
  <c r="JJ209" i="1"/>
  <c r="JW209" i="1"/>
  <c r="JX209" i="1"/>
  <c r="KK210" i="1"/>
  <c r="KL210" i="1"/>
  <c r="KY210" i="1"/>
  <c r="KZ210" i="1"/>
  <c r="BN210" i="1"/>
  <c r="BT210" i="1"/>
  <c r="BU210" i="1"/>
  <c r="CH210" i="1"/>
  <c r="CI210" i="1"/>
  <c r="CV210" i="1"/>
  <c r="CW210" i="1"/>
  <c r="HE210" i="1"/>
  <c r="HF210" i="1"/>
  <c r="HS210" i="1"/>
  <c r="HT210" i="1"/>
  <c r="IG210" i="1"/>
  <c r="IH210" i="1"/>
  <c r="IU210" i="1"/>
  <c r="IV210" i="1"/>
  <c r="JI210" i="1"/>
  <c r="JJ210" i="1"/>
  <c r="JW210" i="1"/>
  <c r="JX210" i="1"/>
  <c r="KK211" i="1"/>
  <c r="KL211" i="1"/>
  <c r="KY211" i="1"/>
  <c r="KZ211" i="1"/>
  <c r="BT211" i="1"/>
  <c r="BU211" i="1"/>
  <c r="CH211" i="1"/>
  <c r="CI211" i="1"/>
  <c r="CV211" i="1"/>
  <c r="CW211" i="1"/>
  <c r="HE211" i="1"/>
  <c r="HF211" i="1"/>
  <c r="HS211" i="1"/>
  <c r="HT211" i="1"/>
  <c r="IE211" i="1"/>
  <c r="IG211" i="1"/>
  <c r="IH211" i="1"/>
  <c r="IU211" i="1"/>
  <c r="IV211" i="1"/>
  <c r="JI211" i="1"/>
  <c r="JJ211" i="1"/>
  <c r="JW211" i="1"/>
  <c r="JX211" i="1"/>
  <c r="KK212" i="1"/>
  <c r="KL212" i="1"/>
  <c r="KY212" i="1"/>
  <c r="KZ212" i="1"/>
  <c r="BT212" i="1"/>
  <c r="BU212" i="1"/>
  <c r="CH212" i="1"/>
  <c r="CI212" i="1"/>
  <c r="CV212" i="1"/>
  <c r="CW212" i="1"/>
  <c r="HE212" i="1"/>
  <c r="HF212" i="1"/>
  <c r="HS212" i="1"/>
  <c r="HT212" i="1"/>
  <c r="IG212" i="1"/>
  <c r="IH212" i="1"/>
  <c r="IU212" i="1"/>
  <c r="IV212" i="1"/>
  <c r="JI212" i="1"/>
  <c r="JJ212" i="1"/>
  <c r="JW212" i="1"/>
  <c r="JX212" i="1"/>
  <c r="B214" i="1"/>
  <c r="A276" i="1"/>
  <c r="LI240" i="1"/>
  <c r="LK240" i="1"/>
  <c r="LI241" i="1"/>
  <c r="LK241" i="1"/>
  <c r="LI242" i="1"/>
  <c r="LK242" i="1"/>
  <c r="B286" i="1"/>
  <c r="LI231" i="1"/>
  <c r="LK231" i="1"/>
  <c r="LI232" i="1"/>
  <c r="LK232" i="1"/>
  <c r="LI233" i="1"/>
  <c r="LK233" i="1"/>
  <c r="LI228" i="1"/>
  <c r="LK228" i="1"/>
  <c r="LI229" i="1"/>
  <c r="LK229" i="1"/>
  <c r="LI230" i="1"/>
  <c r="LK230" i="1"/>
  <c r="EJ220" i="1"/>
  <c r="HE231" i="1"/>
  <c r="HE235" i="1" s="1"/>
  <c r="HE239" i="1" s="1"/>
  <c r="HF231" i="1"/>
  <c r="HF235" i="1" s="1"/>
  <c r="HF239" i="1" s="1"/>
  <c r="HC239" i="1"/>
  <c r="HE232" i="1"/>
  <c r="HE236" i="1" s="1"/>
  <c r="HE240" i="1" s="1"/>
  <c r="HF232" i="1"/>
  <c r="HF236" i="1" s="1"/>
  <c r="HF240" i="1" s="1"/>
  <c r="HC240" i="1"/>
  <c r="HE233" i="1"/>
  <c r="HE237" i="1" s="1"/>
  <c r="HE241" i="1" s="1"/>
  <c r="HF233" i="1"/>
  <c r="HC241" i="1"/>
  <c r="HE226" i="1"/>
  <c r="HE230" i="1" s="1"/>
  <c r="HE234" i="1" s="1"/>
  <c r="HE238" i="1" s="1"/>
  <c r="HE242" i="1" s="1"/>
  <c r="HE246" i="1" s="1"/>
  <c r="HE250" i="1" s="1"/>
  <c r="HF226" i="1"/>
  <c r="HF230" i="1" s="1"/>
  <c r="HF234" i="1" s="1"/>
  <c r="HG234" i="1" s="1"/>
  <c r="HC242" i="1"/>
  <c r="HC231" i="1"/>
  <c r="HC232" i="1"/>
  <c r="HC233" i="1"/>
  <c r="HC234" i="1"/>
  <c r="HC227" i="1"/>
  <c r="HG227" i="1" s="1"/>
  <c r="HC228" i="1"/>
  <c r="HC229" i="1"/>
  <c r="HG229" i="1" s="1"/>
  <c r="HC230" i="1"/>
  <c r="HG230" i="1" s="1"/>
  <c r="JS223" i="1"/>
  <c r="JU223" i="1"/>
  <c r="JW223" i="1"/>
  <c r="JW227" i="1" s="1"/>
  <c r="JS224" i="1"/>
  <c r="JU224" i="1"/>
  <c r="JW224" i="1"/>
  <c r="JW228" i="1" s="1"/>
  <c r="JW232" i="1" s="1"/>
  <c r="JW236" i="1" s="1"/>
  <c r="JW240" i="1" s="1"/>
  <c r="JW244" i="1" s="1"/>
  <c r="JW248" i="1" s="1"/>
  <c r="JS225" i="1"/>
  <c r="JU225" i="1"/>
  <c r="JX225" i="1"/>
  <c r="JY225" i="1" s="1"/>
  <c r="JS226" i="1"/>
  <c r="JU226" i="1"/>
  <c r="JS227" i="1"/>
  <c r="JU227" i="1"/>
  <c r="JS228" i="1"/>
  <c r="JU228" i="1"/>
  <c r="JS229" i="1"/>
  <c r="JU229" i="1"/>
  <c r="JW229" i="1"/>
  <c r="JW233" i="1" s="1"/>
  <c r="JW237" i="1" s="1"/>
  <c r="JW241" i="1" s="1"/>
  <c r="JS230" i="1"/>
  <c r="JU230" i="1"/>
  <c r="JW230" i="1"/>
  <c r="JW234" i="1" s="1"/>
  <c r="JW238" i="1" s="1"/>
  <c r="JW242" i="1" s="1"/>
  <c r="JW246" i="1" s="1"/>
  <c r="JW250" i="1" s="1"/>
  <c r="JS231" i="1"/>
  <c r="JU231" i="1"/>
  <c r="JW231" i="1"/>
  <c r="JS232" i="1"/>
  <c r="JU232" i="1"/>
  <c r="JS233" i="1"/>
  <c r="JU233" i="1"/>
  <c r="JS234" i="1"/>
  <c r="JU234" i="1"/>
  <c r="JS235" i="1"/>
  <c r="JU235" i="1"/>
  <c r="JW235" i="1"/>
  <c r="JW239" i="1" s="1"/>
  <c r="JW243" i="1" s="1"/>
  <c r="JW247" i="1" s="1"/>
  <c r="JS236" i="1"/>
  <c r="JU236" i="1"/>
  <c r="JS237" i="1"/>
  <c r="JU237" i="1"/>
  <c r="JS238" i="1"/>
  <c r="JU238" i="1"/>
  <c r="JS239" i="1"/>
  <c r="JU239" i="1"/>
  <c r="JS240" i="1"/>
  <c r="JU240" i="1"/>
  <c r="JS241" i="1"/>
  <c r="JU241" i="1"/>
  <c r="JS242" i="1"/>
  <c r="JU242" i="1"/>
  <c r="JS243" i="1"/>
  <c r="JU243" i="1"/>
  <c r="JS244" i="1"/>
  <c r="JU244" i="1"/>
  <c r="JS245" i="1"/>
  <c r="JU245" i="1"/>
  <c r="JY245" i="1" s="1"/>
  <c r="JS246" i="1"/>
  <c r="JU246" i="1"/>
  <c r="JE223" i="1"/>
  <c r="JG223" i="1"/>
  <c r="JI223" i="1"/>
  <c r="JI227" i="1" s="1"/>
  <c r="JI231" i="1" s="1"/>
  <c r="JI235" i="1" s="1"/>
  <c r="JI239" i="1" s="1"/>
  <c r="JJ223" i="1"/>
  <c r="JE224" i="1"/>
  <c r="JG224" i="1"/>
  <c r="JI224" i="1"/>
  <c r="JI228" i="1" s="1"/>
  <c r="JI232" i="1" s="1"/>
  <c r="JI236" i="1" s="1"/>
  <c r="JI240" i="1" s="1"/>
  <c r="JE225" i="1"/>
  <c r="JG225" i="1"/>
  <c r="JI225" i="1"/>
  <c r="JE226" i="1"/>
  <c r="JG226" i="1"/>
  <c r="JI226" i="1"/>
  <c r="JI230" i="1"/>
  <c r="JI234" i="1" s="1"/>
  <c r="JI238" i="1" s="1"/>
  <c r="JI242" i="1" s="1"/>
  <c r="JI246" i="1" s="1"/>
  <c r="JI250" i="1" s="1"/>
  <c r="JE227" i="1"/>
  <c r="JG227" i="1"/>
  <c r="JE228" i="1"/>
  <c r="JG228" i="1"/>
  <c r="JE229" i="1"/>
  <c r="JG229" i="1"/>
  <c r="JE230" i="1"/>
  <c r="JG230" i="1"/>
  <c r="JE231" i="1"/>
  <c r="JG231" i="1"/>
  <c r="JE232" i="1"/>
  <c r="JG232" i="1"/>
  <c r="JE233" i="1"/>
  <c r="JG233" i="1"/>
  <c r="JI233" i="1"/>
  <c r="JI237" i="1" s="1"/>
  <c r="JI241" i="1" s="1"/>
  <c r="JI245" i="1" s="1"/>
  <c r="JI249" i="1" s="1"/>
  <c r="JE234" i="1"/>
  <c r="JG234" i="1"/>
  <c r="JE235" i="1"/>
  <c r="JG235" i="1"/>
  <c r="JE236" i="1"/>
  <c r="JG236" i="1"/>
  <c r="JG282" i="1" s="1"/>
  <c r="JE237" i="1"/>
  <c r="JG237" i="1"/>
  <c r="JE238" i="1"/>
  <c r="JG238" i="1"/>
  <c r="JE239" i="1"/>
  <c r="JG239" i="1"/>
  <c r="JE240" i="1"/>
  <c r="JG240" i="1"/>
  <c r="JE241" i="1"/>
  <c r="JG241" i="1"/>
  <c r="JE242" i="1"/>
  <c r="JG242" i="1"/>
  <c r="JE243" i="1"/>
  <c r="JG243" i="1"/>
  <c r="JE244" i="1"/>
  <c r="JG244" i="1"/>
  <c r="JK244" i="1" s="1"/>
  <c r="JE245" i="1"/>
  <c r="JG245" i="1"/>
  <c r="JE246" i="1"/>
  <c r="JG246" i="1"/>
  <c r="IQ223" i="1"/>
  <c r="IS223" i="1"/>
  <c r="IU223" i="1"/>
  <c r="IU227" i="1" s="1"/>
  <c r="IU231" i="1" s="1"/>
  <c r="IU235" i="1" s="1"/>
  <c r="IU239" i="1" s="1"/>
  <c r="IU243" i="1" s="1"/>
  <c r="IU247" i="1" s="1"/>
  <c r="IQ224" i="1"/>
  <c r="IS224" i="1"/>
  <c r="IU224" i="1"/>
  <c r="IU228" i="1" s="1"/>
  <c r="IU232" i="1" s="1"/>
  <c r="IU236" i="1" s="1"/>
  <c r="IU240" i="1" s="1"/>
  <c r="IU244" i="1" s="1"/>
  <c r="IQ225" i="1"/>
  <c r="IS225" i="1"/>
  <c r="IU225" i="1"/>
  <c r="IU229" i="1" s="1"/>
  <c r="IQ226" i="1"/>
  <c r="IS226" i="1"/>
  <c r="IU226" i="1"/>
  <c r="IU230" i="1" s="1"/>
  <c r="IU234" i="1" s="1"/>
  <c r="IU238" i="1" s="1"/>
  <c r="IU242" i="1" s="1"/>
  <c r="IU246" i="1" s="1"/>
  <c r="IU250" i="1" s="1"/>
  <c r="IQ227" i="1"/>
  <c r="IS227" i="1"/>
  <c r="IQ228" i="1"/>
  <c r="IS228" i="1"/>
  <c r="IQ229" i="1"/>
  <c r="IS229" i="1"/>
  <c r="IQ230" i="1"/>
  <c r="IS230" i="1"/>
  <c r="IQ231" i="1"/>
  <c r="IS231" i="1"/>
  <c r="IQ232" i="1"/>
  <c r="IS232" i="1"/>
  <c r="IQ233" i="1"/>
  <c r="IS233" i="1"/>
  <c r="IQ234" i="1"/>
  <c r="IS234" i="1"/>
  <c r="IQ235" i="1"/>
  <c r="IS235" i="1"/>
  <c r="IQ236" i="1"/>
  <c r="IS236" i="1"/>
  <c r="IQ237" i="1"/>
  <c r="IS237" i="1"/>
  <c r="IU237" i="1"/>
  <c r="IU241" i="1" s="1"/>
  <c r="IU245" i="1" s="1"/>
  <c r="IU249" i="1" s="1"/>
  <c r="IQ238" i="1"/>
  <c r="IS238" i="1"/>
  <c r="IQ239" i="1"/>
  <c r="IS239" i="1"/>
  <c r="IQ240" i="1"/>
  <c r="IS240" i="1"/>
  <c r="IQ241" i="1"/>
  <c r="IS241" i="1"/>
  <c r="IQ242" i="1"/>
  <c r="IS242" i="1"/>
  <c r="IQ243" i="1"/>
  <c r="IS243" i="1"/>
  <c r="IQ244" i="1"/>
  <c r="IS244" i="1"/>
  <c r="IQ245" i="1"/>
  <c r="IS245" i="1"/>
  <c r="IQ246" i="1"/>
  <c r="IS246" i="1"/>
  <c r="IC223" i="1"/>
  <c r="IE223" i="1"/>
  <c r="IG223" i="1"/>
  <c r="IG227" i="1" s="1"/>
  <c r="IG231" i="1" s="1"/>
  <c r="IG235" i="1" s="1"/>
  <c r="IG239" i="1" s="1"/>
  <c r="IG243" i="1" s="1"/>
  <c r="IG247" i="1" s="1"/>
  <c r="IC224" i="1"/>
  <c r="IE224" i="1"/>
  <c r="IG224" i="1"/>
  <c r="IG228" i="1" s="1"/>
  <c r="IG232" i="1" s="1"/>
  <c r="IG236" i="1" s="1"/>
  <c r="IG240" i="1" s="1"/>
  <c r="IG244" i="1" s="1"/>
  <c r="IG248" i="1" s="1"/>
  <c r="IC225" i="1"/>
  <c r="IE225" i="1"/>
  <c r="IG225" i="1"/>
  <c r="IC226" i="1"/>
  <c r="IE226" i="1"/>
  <c r="IG226" i="1"/>
  <c r="IG230" i="1" s="1"/>
  <c r="IG234" i="1" s="1"/>
  <c r="IG238" i="1" s="1"/>
  <c r="IG242" i="1" s="1"/>
  <c r="IG246" i="1" s="1"/>
  <c r="IG250" i="1" s="1"/>
  <c r="IC227" i="1"/>
  <c r="IE227" i="1"/>
  <c r="IC228" i="1"/>
  <c r="IE228" i="1"/>
  <c r="IC229" i="1"/>
  <c r="IE229" i="1"/>
  <c r="IG229" i="1"/>
  <c r="IG233" i="1" s="1"/>
  <c r="IG237" i="1" s="1"/>
  <c r="IG241" i="1" s="1"/>
  <c r="IG245" i="1" s="1"/>
  <c r="IG249" i="1" s="1"/>
  <c r="IC230" i="1"/>
  <c r="IE230" i="1"/>
  <c r="IC231" i="1"/>
  <c r="IE231" i="1"/>
  <c r="IC232" i="1"/>
  <c r="IE232" i="1"/>
  <c r="IC233" i="1"/>
  <c r="IE233" i="1"/>
  <c r="IC234" i="1"/>
  <c r="IE234" i="1"/>
  <c r="IC235" i="1"/>
  <c r="IE235" i="1"/>
  <c r="IC236" i="1"/>
  <c r="IE236" i="1"/>
  <c r="IC237" i="1"/>
  <c r="IE237" i="1"/>
  <c r="IC238" i="1"/>
  <c r="IE238" i="1"/>
  <c r="IC239" i="1"/>
  <c r="IE239" i="1"/>
  <c r="IC240" i="1"/>
  <c r="IE240" i="1"/>
  <c r="IC241" i="1"/>
  <c r="IE241" i="1"/>
  <c r="IC242" i="1"/>
  <c r="IE242" i="1"/>
  <c r="IC243" i="1"/>
  <c r="IE243" i="1"/>
  <c r="IC244" i="1"/>
  <c r="IE244" i="1"/>
  <c r="IC245" i="1"/>
  <c r="IE245" i="1"/>
  <c r="IC246" i="1"/>
  <c r="IE246" i="1"/>
  <c r="HO223" i="1"/>
  <c r="HQ223" i="1"/>
  <c r="HS223" i="1"/>
  <c r="HS227" i="1" s="1"/>
  <c r="HS231" i="1" s="1"/>
  <c r="HS235" i="1" s="1"/>
  <c r="HS239" i="1" s="1"/>
  <c r="HS243" i="1" s="1"/>
  <c r="HS247" i="1" s="1"/>
  <c r="HO224" i="1"/>
  <c r="HQ224" i="1"/>
  <c r="HS224" i="1"/>
  <c r="HS228" i="1" s="1"/>
  <c r="HS232" i="1" s="1"/>
  <c r="HS236" i="1" s="1"/>
  <c r="HS240" i="1" s="1"/>
  <c r="HS244" i="1" s="1"/>
  <c r="HO225" i="1"/>
  <c r="HQ225" i="1"/>
  <c r="HS225" i="1"/>
  <c r="HS229" i="1" s="1"/>
  <c r="HS233" i="1" s="1"/>
  <c r="HS237" i="1" s="1"/>
  <c r="HS241" i="1" s="1"/>
  <c r="HS245" i="1" s="1"/>
  <c r="HO226" i="1"/>
  <c r="HQ226" i="1"/>
  <c r="HU226" i="1"/>
  <c r="HO227" i="1"/>
  <c r="HQ227" i="1"/>
  <c r="HO228" i="1"/>
  <c r="HQ228" i="1"/>
  <c r="HO229" i="1"/>
  <c r="HQ229" i="1"/>
  <c r="HO230" i="1"/>
  <c r="HQ230" i="1"/>
  <c r="HS230" i="1"/>
  <c r="HS234" i="1" s="1"/>
  <c r="HS238" i="1" s="1"/>
  <c r="HS242" i="1" s="1"/>
  <c r="HS246" i="1" s="1"/>
  <c r="HS250" i="1" s="1"/>
  <c r="HO231" i="1"/>
  <c r="HQ231" i="1"/>
  <c r="HO232" i="1"/>
  <c r="HQ232" i="1"/>
  <c r="HO233" i="1"/>
  <c r="HQ233" i="1"/>
  <c r="HO234" i="1"/>
  <c r="HQ234" i="1"/>
  <c r="HO235" i="1"/>
  <c r="HQ235" i="1"/>
  <c r="HO236" i="1"/>
  <c r="HQ236" i="1"/>
  <c r="HO237" i="1"/>
  <c r="HQ237" i="1"/>
  <c r="HO238" i="1"/>
  <c r="HQ238" i="1"/>
  <c r="HO239" i="1"/>
  <c r="HQ239" i="1"/>
  <c r="HO240" i="1"/>
  <c r="HQ240" i="1"/>
  <c r="HO241" i="1"/>
  <c r="HQ241" i="1"/>
  <c r="HO242" i="1"/>
  <c r="HQ242" i="1"/>
  <c r="HO243" i="1"/>
  <c r="HQ243" i="1"/>
  <c r="HO244" i="1"/>
  <c r="HQ244" i="1"/>
  <c r="HO245" i="1"/>
  <c r="HQ245" i="1"/>
  <c r="HO246" i="1"/>
  <c r="HQ246" i="1"/>
  <c r="CR223" i="1"/>
  <c r="CT223" i="1"/>
  <c r="CV223" i="1"/>
  <c r="CV227" i="1" s="1"/>
  <c r="CV231" i="1" s="1"/>
  <c r="CV235" i="1" s="1"/>
  <c r="CV239" i="1" s="1"/>
  <c r="CW223" i="1"/>
  <c r="CR224" i="1"/>
  <c r="CT224" i="1"/>
  <c r="CV224" i="1"/>
  <c r="CR225" i="1"/>
  <c r="CT225" i="1"/>
  <c r="CV225" i="1"/>
  <c r="CW225" i="1"/>
  <c r="CR226" i="1"/>
  <c r="CT226" i="1"/>
  <c r="CV226" i="1"/>
  <c r="CV230" i="1" s="1"/>
  <c r="CV234" i="1" s="1"/>
  <c r="CV238" i="1" s="1"/>
  <c r="CV242" i="1" s="1"/>
  <c r="CR227" i="1"/>
  <c r="CT227" i="1"/>
  <c r="CR228" i="1"/>
  <c r="CT228" i="1"/>
  <c r="CV228" i="1"/>
  <c r="CV232" i="1" s="1"/>
  <c r="CV236" i="1" s="1"/>
  <c r="CV240" i="1" s="1"/>
  <c r="CR229" i="1"/>
  <c r="CT229" i="1"/>
  <c r="CV229" i="1"/>
  <c r="CV233" i="1" s="1"/>
  <c r="CV237" i="1" s="1"/>
  <c r="CV241" i="1" s="1"/>
  <c r="CV245" i="1" s="1"/>
  <c r="CV249" i="1" s="1"/>
  <c r="CR230" i="1"/>
  <c r="CT230" i="1"/>
  <c r="CR231" i="1"/>
  <c r="CT231" i="1"/>
  <c r="CR232" i="1"/>
  <c r="CT232" i="1"/>
  <c r="CR233" i="1"/>
  <c r="CT233" i="1"/>
  <c r="CR234" i="1"/>
  <c r="CT234" i="1"/>
  <c r="CR235" i="1"/>
  <c r="CT235" i="1"/>
  <c r="CR236" i="1"/>
  <c r="CT236" i="1"/>
  <c r="CR237" i="1"/>
  <c r="CT237" i="1"/>
  <c r="CR238" i="1"/>
  <c r="CT238" i="1"/>
  <c r="CR239" i="1"/>
  <c r="CT239" i="1"/>
  <c r="CR240" i="1"/>
  <c r="CT240" i="1"/>
  <c r="CR241" i="1"/>
  <c r="CT241" i="1"/>
  <c r="CR242" i="1"/>
  <c r="CT242" i="1"/>
  <c r="CR243" i="1"/>
  <c r="CT243" i="1"/>
  <c r="CR244" i="1"/>
  <c r="CT244" i="1"/>
  <c r="CR245" i="1"/>
  <c r="CT245" i="1"/>
  <c r="CR246" i="1"/>
  <c r="CT246" i="1"/>
  <c r="CX246" i="1"/>
  <c r="CY246" i="1" s="1"/>
  <c r="CD223" i="1"/>
  <c r="CF223" i="1"/>
  <c r="CH223" i="1"/>
  <c r="CH227" i="1" s="1"/>
  <c r="CH231" i="1" s="1"/>
  <c r="CH235" i="1" s="1"/>
  <c r="CH239" i="1" s="1"/>
  <c r="CH243" i="1" s="1"/>
  <c r="CD224" i="1"/>
  <c r="CF224" i="1"/>
  <c r="CH224" i="1"/>
  <c r="CH228" i="1" s="1"/>
  <c r="CH232" i="1" s="1"/>
  <c r="CH236" i="1" s="1"/>
  <c r="CH240" i="1" s="1"/>
  <c r="CH244" i="1" s="1"/>
  <c r="CD225" i="1"/>
  <c r="CF225" i="1"/>
  <c r="CH225" i="1"/>
  <c r="CH229" i="1" s="1"/>
  <c r="CH233" i="1" s="1"/>
  <c r="CH237" i="1" s="1"/>
  <c r="CH241" i="1" s="1"/>
  <c r="CH245" i="1" s="1"/>
  <c r="CH249" i="1" s="1"/>
  <c r="CJ225" i="1"/>
  <c r="CD226" i="1"/>
  <c r="CF226" i="1"/>
  <c r="CH226" i="1"/>
  <c r="CH230" i="1" s="1"/>
  <c r="CH234" i="1" s="1"/>
  <c r="CH238" i="1" s="1"/>
  <c r="CD227" i="1"/>
  <c r="CF227" i="1"/>
  <c r="CD228" i="1"/>
  <c r="CF228" i="1"/>
  <c r="CD229" i="1"/>
  <c r="CF229" i="1"/>
  <c r="CD230" i="1"/>
  <c r="CF230" i="1"/>
  <c r="CD231" i="1"/>
  <c r="CF231" i="1"/>
  <c r="CD232" i="1"/>
  <c r="CF232" i="1"/>
  <c r="CD233" i="1"/>
  <c r="CF233" i="1"/>
  <c r="CD234" i="1"/>
  <c r="CF234" i="1"/>
  <c r="CD235" i="1"/>
  <c r="CF235" i="1"/>
  <c r="CD236" i="1"/>
  <c r="CF236" i="1"/>
  <c r="CD237" i="1"/>
  <c r="CF237" i="1"/>
  <c r="CD238" i="1"/>
  <c r="CF238" i="1"/>
  <c r="CD239" i="1"/>
  <c r="CF239" i="1"/>
  <c r="CD240" i="1"/>
  <c r="CF240" i="1"/>
  <c r="CD241" i="1"/>
  <c r="CF241" i="1"/>
  <c r="CD242" i="1"/>
  <c r="CF242" i="1"/>
  <c r="CD243" i="1"/>
  <c r="CF243" i="1"/>
  <c r="CD244" i="1"/>
  <c r="CF244" i="1"/>
  <c r="CD245" i="1"/>
  <c r="CF245" i="1"/>
  <c r="CD246" i="1"/>
  <c r="CF246" i="1"/>
  <c r="CJ246" i="1" s="1"/>
  <c r="BP223" i="1"/>
  <c r="BR223" i="1"/>
  <c r="BV223" i="1" s="1"/>
  <c r="BT223" i="1"/>
  <c r="BT227" i="1" s="1"/>
  <c r="BT231" i="1" s="1"/>
  <c r="BT235" i="1" s="1"/>
  <c r="BT239" i="1" s="1"/>
  <c r="BT243" i="1" s="1"/>
  <c r="BT247" i="1" s="1"/>
  <c r="BU223" i="1"/>
  <c r="BP224" i="1"/>
  <c r="BR224" i="1"/>
  <c r="BP225" i="1"/>
  <c r="BR225" i="1"/>
  <c r="BT225" i="1"/>
  <c r="BT229" i="1" s="1"/>
  <c r="BT233" i="1" s="1"/>
  <c r="BT237" i="1" s="1"/>
  <c r="BT241" i="1" s="1"/>
  <c r="BT245" i="1" s="1"/>
  <c r="BT249" i="1" s="1"/>
  <c r="BP226" i="1"/>
  <c r="BR226" i="1"/>
  <c r="BP227" i="1"/>
  <c r="BR227" i="1"/>
  <c r="BV227" i="1" s="1"/>
  <c r="BW227" i="1" s="1"/>
  <c r="BU227" i="1"/>
  <c r="BP228" i="1"/>
  <c r="BR228" i="1"/>
  <c r="BT228" i="1"/>
  <c r="BT232" i="1" s="1"/>
  <c r="BT236" i="1" s="1"/>
  <c r="BT240" i="1" s="1"/>
  <c r="BT244" i="1" s="1"/>
  <c r="BT248" i="1" s="1"/>
  <c r="BP229" i="1"/>
  <c r="BR229" i="1"/>
  <c r="BP230" i="1"/>
  <c r="BR230" i="1"/>
  <c r="BT230" i="1"/>
  <c r="BT234" i="1" s="1"/>
  <c r="BT238" i="1" s="1"/>
  <c r="BT242" i="1" s="1"/>
  <c r="BT246" i="1" s="1"/>
  <c r="BT250" i="1" s="1"/>
  <c r="BP231" i="1"/>
  <c r="BR231" i="1"/>
  <c r="BP232" i="1"/>
  <c r="BR232" i="1"/>
  <c r="BP233" i="1"/>
  <c r="BR233" i="1"/>
  <c r="BP234" i="1"/>
  <c r="BR234" i="1"/>
  <c r="BP235" i="1"/>
  <c r="BR235" i="1"/>
  <c r="BP236" i="1"/>
  <c r="BR236" i="1"/>
  <c r="BP237" i="1"/>
  <c r="BR237" i="1"/>
  <c r="BP238" i="1"/>
  <c r="BR238" i="1"/>
  <c r="BP239" i="1"/>
  <c r="BR239" i="1"/>
  <c r="BP240" i="1"/>
  <c r="BR240" i="1"/>
  <c r="BP241" i="1"/>
  <c r="BR241" i="1"/>
  <c r="BP242" i="1"/>
  <c r="BR242" i="1"/>
  <c r="BP243" i="1"/>
  <c r="BR243" i="1"/>
  <c r="BP244" i="1"/>
  <c r="BR244" i="1"/>
  <c r="BP245" i="1"/>
  <c r="BR245" i="1"/>
  <c r="BP246" i="1"/>
  <c r="BR246" i="1"/>
  <c r="KU223" i="1"/>
  <c r="KW223" i="1"/>
  <c r="KY223" i="1"/>
  <c r="KY227" i="1" s="1"/>
  <c r="KY231" i="1" s="1"/>
  <c r="KY235" i="1" s="1"/>
  <c r="KY239" i="1" s="1"/>
  <c r="KY243" i="1" s="1"/>
  <c r="KY247" i="1" s="1"/>
  <c r="KU224" i="1"/>
  <c r="KW224" i="1"/>
  <c r="KY224" i="1"/>
  <c r="KU225" i="1"/>
  <c r="KW225" i="1"/>
  <c r="KY225" i="1"/>
  <c r="KY229" i="1" s="1"/>
  <c r="KY233" i="1" s="1"/>
  <c r="KY237" i="1" s="1"/>
  <c r="KY241" i="1" s="1"/>
  <c r="KY245" i="1" s="1"/>
  <c r="KY249" i="1" s="1"/>
  <c r="KU226" i="1"/>
  <c r="KW226" i="1"/>
  <c r="KY226" i="1"/>
  <c r="KY230" i="1" s="1"/>
  <c r="KY234" i="1" s="1"/>
  <c r="KY238" i="1" s="1"/>
  <c r="KY242" i="1" s="1"/>
  <c r="KY246" i="1" s="1"/>
  <c r="KY250" i="1" s="1"/>
  <c r="KU227" i="1"/>
  <c r="KW227" i="1"/>
  <c r="KU228" i="1"/>
  <c r="KW228" i="1"/>
  <c r="KU229" i="1"/>
  <c r="KW229" i="1"/>
  <c r="KU230" i="1"/>
  <c r="KW230" i="1"/>
  <c r="KU231" i="1"/>
  <c r="KW231" i="1"/>
  <c r="KU232" i="1"/>
  <c r="KW232" i="1"/>
  <c r="KY232" i="1"/>
  <c r="KY236" i="1" s="1"/>
  <c r="KY240" i="1" s="1"/>
  <c r="KY244" i="1" s="1"/>
  <c r="KY248" i="1" s="1"/>
  <c r="KU233" i="1"/>
  <c r="KW233" i="1"/>
  <c r="KU234" i="1"/>
  <c r="KW234" i="1"/>
  <c r="KU235" i="1"/>
  <c r="KW235" i="1"/>
  <c r="KU236" i="1"/>
  <c r="KW236" i="1"/>
  <c r="KU237" i="1"/>
  <c r="KW237" i="1"/>
  <c r="KU238" i="1"/>
  <c r="KW238" i="1"/>
  <c r="KU239" i="1"/>
  <c r="KW239" i="1"/>
  <c r="KU240" i="1"/>
  <c r="KW240" i="1"/>
  <c r="KU241" i="1"/>
  <c r="KW241" i="1"/>
  <c r="KU242" i="1"/>
  <c r="KW242" i="1"/>
  <c r="KU243" i="1"/>
  <c r="KW243" i="1"/>
  <c r="KU244" i="1"/>
  <c r="KW244" i="1"/>
  <c r="KU245" i="1"/>
  <c r="KW245" i="1"/>
  <c r="KU246" i="1"/>
  <c r="KW246" i="1"/>
  <c r="NM220" i="1"/>
  <c r="NO220" i="1"/>
  <c r="NR220" i="1"/>
  <c r="NM221" i="1"/>
  <c r="NO221" i="1"/>
  <c r="NM222" i="1"/>
  <c r="NO222" i="1"/>
  <c r="NM223" i="1"/>
  <c r="NO223" i="1"/>
  <c r="NM224" i="1"/>
  <c r="NO224" i="1"/>
  <c r="NM225" i="1"/>
  <c r="NO225" i="1"/>
  <c r="NM226" i="1"/>
  <c r="NO226" i="1"/>
  <c r="MY220" i="1"/>
  <c r="NA220" i="1"/>
  <c r="ND220" i="1"/>
  <c r="MY221" i="1"/>
  <c r="NA221" i="1"/>
  <c r="MY222" i="1"/>
  <c r="NA222" i="1"/>
  <c r="MY223" i="1"/>
  <c r="NA223" i="1"/>
  <c r="MY224" i="1"/>
  <c r="NA224" i="1"/>
  <c r="MY225" i="1"/>
  <c r="NA225" i="1"/>
  <c r="MY226" i="1"/>
  <c r="NA226" i="1"/>
  <c r="MK220" i="1"/>
  <c r="MM220" i="1"/>
  <c r="MP220" i="1"/>
  <c r="MP221" i="1" s="1"/>
  <c r="MK221" i="1"/>
  <c r="MM221" i="1"/>
  <c r="MK222" i="1"/>
  <c r="MM222" i="1"/>
  <c r="MK223" i="1"/>
  <c r="MM223" i="1"/>
  <c r="MK224" i="1"/>
  <c r="MM224" i="1"/>
  <c r="MK225" i="1"/>
  <c r="MM225" i="1"/>
  <c r="MK226" i="1"/>
  <c r="MM226" i="1"/>
  <c r="LW220" i="1"/>
  <c r="LY220" i="1"/>
  <c r="MB220" i="1"/>
  <c r="MB221" i="1" s="1"/>
  <c r="LW221" i="1"/>
  <c r="LY221" i="1"/>
  <c r="LW222" i="1"/>
  <c r="LY222" i="1"/>
  <c r="LW223" i="1"/>
  <c r="LY223" i="1"/>
  <c r="LW224" i="1"/>
  <c r="LY224" i="1"/>
  <c r="LW225" i="1"/>
  <c r="LY225" i="1"/>
  <c r="LW226" i="1"/>
  <c r="LY226" i="1"/>
  <c r="GL220" i="1"/>
  <c r="GN220" i="1"/>
  <c r="GQ220" i="1"/>
  <c r="GQ221" i="1" s="1"/>
  <c r="GQ222" i="1" s="1"/>
  <c r="GL221" i="1"/>
  <c r="GN221" i="1"/>
  <c r="GL222" i="1"/>
  <c r="GN222" i="1"/>
  <c r="GL223" i="1"/>
  <c r="GN223" i="1"/>
  <c r="GL224" i="1"/>
  <c r="GN224" i="1"/>
  <c r="GL225" i="1"/>
  <c r="GN225" i="1"/>
  <c r="GL226" i="1"/>
  <c r="GN226" i="1"/>
  <c r="FV220" i="1"/>
  <c r="FX220" i="1"/>
  <c r="FZ220" i="1"/>
  <c r="GC220" i="1"/>
  <c r="GC221" i="1" s="1"/>
  <c r="FV221" i="1"/>
  <c r="FX221" i="1"/>
  <c r="FZ221" i="1"/>
  <c r="FV222" i="1"/>
  <c r="FX222" i="1"/>
  <c r="FZ222" i="1"/>
  <c r="FV223" i="1"/>
  <c r="FX223" i="1"/>
  <c r="FZ223" i="1"/>
  <c r="FV224" i="1"/>
  <c r="FX224" i="1"/>
  <c r="FZ224" i="1"/>
  <c r="FV225" i="1"/>
  <c r="FX225" i="1"/>
  <c r="FZ225" i="1"/>
  <c r="FV226" i="1"/>
  <c r="FX226" i="1"/>
  <c r="FZ226" i="1"/>
  <c r="FH220" i="1"/>
  <c r="FJ220" i="1"/>
  <c r="FL220" i="1"/>
  <c r="FO220" i="1"/>
  <c r="FO221" i="1" s="1"/>
  <c r="FH221" i="1"/>
  <c r="FJ221" i="1"/>
  <c r="FL221" i="1"/>
  <c r="FH222" i="1"/>
  <c r="FJ222" i="1"/>
  <c r="FL222" i="1"/>
  <c r="FH223" i="1"/>
  <c r="FJ223" i="1"/>
  <c r="FL223" i="1"/>
  <c r="FH224" i="1"/>
  <c r="FJ224" i="1"/>
  <c r="FL224" i="1"/>
  <c r="FH225" i="1"/>
  <c r="FJ225" i="1"/>
  <c r="FL225" i="1"/>
  <c r="FH226" i="1"/>
  <c r="FJ226" i="1"/>
  <c r="FL226" i="1"/>
  <c r="ET220" i="1"/>
  <c r="EV220" i="1"/>
  <c r="EX220" i="1"/>
  <c r="FA220" i="1"/>
  <c r="FA221" i="1" s="1"/>
  <c r="ET221" i="1"/>
  <c r="EV221" i="1"/>
  <c r="EX221" i="1"/>
  <c r="ET222" i="1"/>
  <c r="EV222" i="1"/>
  <c r="EX222" i="1"/>
  <c r="ET223" i="1"/>
  <c r="EV223" i="1"/>
  <c r="EX223" i="1"/>
  <c r="ET224" i="1"/>
  <c r="EV224" i="1"/>
  <c r="EX224" i="1"/>
  <c r="ET225" i="1"/>
  <c r="EV225" i="1"/>
  <c r="EX225" i="1"/>
  <c r="ET226" i="1"/>
  <c r="EV226" i="1"/>
  <c r="EX226" i="1"/>
  <c r="EF220" i="1"/>
  <c r="G220" i="1" s="1"/>
  <c r="EH220" i="1"/>
  <c r="EM220" i="1"/>
  <c r="EM221" i="1" s="1"/>
  <c r="EF221" i="1"/>
  <c r="G221" i="1" s="1"/>
  <c r="EH221" i="1"/>
  <c r="EJ221" i="1"/>
  <c r="EF222" i="1"/>
  <c r="G222" i="1" s="1"/>
  <c r="EH222" i="1"/>
  <c r="EJ222" i="1"/>
  <c r="EF223" i="1"/>
  <c r="EH223" i="1"/>
  <c r="EJ223" i="1"/>
  <c r="EF224" i="1"/>
  <c r="EH224" i="1"/>
  <c r="EJ224" i="1"/>
  <c r="EF225" i="1"/>
  <c r="EH225" i="1"/>
  <c r="EJ225" i="1"/>
  <c r="EF226" i="1"/>
  <c r="G226" i="1" s="1"/>
  <c r="EH226" i="1"/>
  <c r="EJ226" i="1"/>
  <c r="DT220" i="1"/>
  <c r="DV220" i="1"/>
  <c r="DY220" i="1"/>
  <c r="DT221" i="1"/>
  <c r="DV221" i="1"/>
  <c r="DT222" i="1"/>
  <c r="DV222" i="1"/>
  <c r="DT223" i="1"/>
  <c r="DV223" i="1"/>
  <c r="DT224" i="1"/>
  <c r="DV224" i="1"/>
  <c r="DT225" i="1"/>
  <c r="DV225" i="1"/>
  <c r="DT226" i="1"/>
  <c r="DV226" i="1"/>
  <c r="DF220" i="1"/>
  <c r="DH220" i="1"/>
  <c r="DK220" i="1"/>
  <c r="DK221" i="1" s="1"/>
  <c r="DF221" i="1"/>
  <c r="DH221" i="1"/>
  <c r="DF222" i="1"/>
  <c r="DH222" i="1"/>
  <c r="DF223" i="1"/>
  <c r="DH223" i="1"/>
  <c r="DL223" i="1" s="1"/>
  <c r="DF224" i="1"/>
  <c r="DH224" i="1"/>
  <c r="DK224" i="1"/>
  <c r="DF225" i="1"/>
  <c r="DH225" i="1"/>
  <c r="DF226" i="1"/>
  <c r="DH226" i="1"/>
  <c r="BB220" i="1"/>
  <c r="BD220" i="1"/>
  <c r="BG220" i="1"/>
  <c r="BB221" i="1"/>
  <c r="BD221" i="1"/>
  <c r="BG221" i="1"/>
  <c r="BB222" i="1"/>
  <c r="BD222" i="1"/>
  <c r="BB223" i="1"/>
  <c r="BD223" i="1"/>
  <c r="BB224" i="1"/>
  <c r="BD224" i="1"/>
  <c r="BB225" i="1"/>
  <c r="BD225" i="1"/>
  <c r="BB226" i="1"/>
  <c r="BD226" i="1"/>
  <c r="AN220" i="1"/>
  <c r="AP220" i="1"/>
  <c r="AS220" i="1"/>
  <c r="AN221" i="1"/>
  <c r="AP221" i="1"/>
  <c r="AN222" i="1"/>
  <c r="AP222" i="1"/>
  <c r="AN223" i="1"/>
  <c r="AP223" i="1"/>
  <c r="AN224" i="1"/>
  <c r="AP224" i="1"/>
  <c r="AN225" i="1"/>
  <c r="AP225" i="1"/>
  <c r="AN226" i="1"/>
  <c r="AP226" i="1"/>
  <c r="Z220" i="1"/>
  <c r="AB220" i="1"/>
  <c r="AE220" i="1"/>
  <c r="AE221" i="1" s="1"/>
  <c r="AE222" i="1" s="1"/>
  <c r="Z221" i="1"/>
  <c r="AB221" i="1"/>
  <c r="Z222" i="1"/>
  <c r="AB222" i="1"/>
  <c r="Z223" i="1"/>
  <c r="AB223" i="1"/>
  <c r="Z224" i="1"/>
  <c r="AB224" i="1"/>
  <c r="Z225" i="1"/>
  <c r="AB225" i="1"/>
  <c r="Z226" i="1"/>
  <c r="AB226" i="1"/>
  <c r="L220" i="1"/>
  <c r="N220" i="1"/>
  <c r="Q220" i="1"/>
  <c r="Q221" i="1" s="1"/>
  <c r="V220" i="1"/>
  <c r="AJ220" i="1"/>
  <c r="AX220" i="1"/>
  <c r="DB220" i="1"/>
  <c r="DP220" i="1"/>
  <c r="ED220" i="1"/>
  <c r="ER220" i="1"/>
  <c r="FF220" i="1"/>
  <c r="FT220" i="1"/>
  <c r="GH220" i="1"/>
  <c r="LS220" i="1"/>
  <c r="MG220" i="1"/>
  <c r="MU220" i="1"/>
  <c r="NI220" i="1"/>
  <c r="B230" i="1"/>
  <c r="F230" i="1" s="1"/>
  <c r="B231" i="1"/>
  <c r="B232" i="1"/>
  <c r="L221" i="1"/>
  <c r="N221" i="1"/>
  <c r="V221" i="1"/>
  <c r="AJ221" i="1"/>
  <c r="AX221" i="1"/>
  <c r="DB221" i="1"/>
  <c r="DP221" i="1"/>
  <c r="ED221" i="1"/>
  <c r="ER221" i="1"/>
  <c r="FF221" i="1"/>
  <c r="FT221" i="1"/>
  <c r="GH221" i="1"/>
  <c r="LS221" i="1"/>
  <c r="MG221" i="1"/>
  <c r="MU221" i="1"/>
  <c r="NI221" i="1"/>
  <c r="L222" i="1"/>
  <c r="N222" i="1"/>
  <c r="V222" i="1"/>
  <c r="AJ222" i="1"/>
  <c r="AX222" i="1"/>
  <c r="DB222" i="1"/>
  <c r="DP222" i="1"/>
  <c r="ED222" i="1"/>
  <c r="ER222" i="1"/>
  <c r="FF222" i="1"/>
  <c r="FT222" i="1"/>
  <c r="GH222" i="1"/>
  <c r="LE222" i="1"/>
  <c r="LM222" i="1"/>
  <c r="LS222" i="1"/>
  <c r="MG222" i="1"/>
  <c r="MU222" i="1"/>
  <c r="NI222" i="1"/>
  <c r="L223" i="1"/>
  <c r="N223" i="1"/>
  <c r="R223" i="1" s="1"/>
  <c r="V223" i="1"/>
  <c r="AJ223" i="1"/>
  <c r="AX223" i="1"/>
  <c r="KC223" i="1"/>
  <c r="KG223" i="1"/>
  <c r="KI223" i="1"/>
  <c r="KK223" i="1"/>
  <c r="KK227" i="1" s="1"/>
  <c r="KQ223" i="1"/>
  <c r="BL223" i="1"/>
  <c r="BZ223" i="1"/>
  <c r="CN223" i="1"/>
  <c r="DB223" i="1"/>
  <c r="DP223" i="1"/>
  <c r="ED223" i="1"/>
  <c r="ER223" i="1"/>
  <c r="FF223" i="1"/>
  <c r="FT223" i="1"/>
  <c r="GH223" i="1"/>
  <c r="GV223" i="1"/>
  <c r="HA223" i="1"/>
  <c r="HC223" i="1"/>
  <c r="HG223" i="1" s="1"/>
  <c r="HK223" i="1"/>
  <c r="HY223" i="1"/>
  <c r="IM223" i="1"/>
  <c r="JA223" i="1"/>
  <c r="JO223" i="1"/>
  <c r="LM223" i="1"/>
  <c r="LM226" i="1" s="1"/>
  <c r="LM229" i="1" s="1"/>
  <c r="LM232" i="1" s="1"/>
  <c r="LM235" i="1" s="1"/>
  <c r="LM238" i="1" s="1"/>
  <c r="LM241" i="1" s="1"/>
  <c r="LS223" i="1"/>
  <c r="MG223" i="1"/>
  <c r="MU223" i="1"/>
  <c r="NI223" i="1"/>
  <c r="L224" i="1"/>
  <c r="N224" i="1"/>
  <c r="Q224" i="1"/>
  <c r="V224" i="1"/>
  <c r="AJ224" i="1"/>
  <c r="AX224" i="1"/>
  <c r="KG224" i="1"/>
  <c r="KI224" i="1"/>
  <c r="DB224" i="1"/>
  <c r="DP224" i="1"/>
  <c r="ED224" i="1"/>
  <c r="ER224" i="1"/>
  <c r="FF224" i="1"/>
  <c r="FT224" i="1"/>
  <c r="GH224" i="1"/>
  <c r="HA224" i="1"/>
  <c r="HC224" i="1"/>
  <c r="HG224" i="1" s="1"/>
  <c r="HE224" i="1"/>
  <c r="HF224" i="1"/>
  <c r="LM224" i="1"/>
  <c r="LM227" i="1" s="1"/>
  <c r="LM230" i="1" s="1"/>
  <c r="LM233" i="1" s="1"/>
  <c r="LM236" i="1" s="1"/>
  <c r="LM239" i="1" s="1"/>
  <c r="LM242" i="1" s="1"/>
  <c r="LS224" i="1"/>
  <c r="MG224" i="1"/>
  <c r="MU224" i="1"/>
  <c r="NI224" i="1"/>
  <c r="L225" i="1"/>
  <c r="N225" i="1"/>
  <c r="V225" i="1"/>
  <c r="AJ225" i="1"/>
  <c r="AX225" i="1"/>
  <c r="KG225" i="1"/>
  <c r="KI225" i="1"/>
  <c r="KK225" i="1"/>
  <c r="DB225" i="1"/>
  <c r="DP225" i="1"/>
  <c r="ED225" i="1"/>
  <c r="ER225" i="1"/>
  <c r="FF225" i="1"/>
  <c r="FT225" i="1"/>
  <c r="GH225" i="1"/>
  <c r="HA225" i="1"/>
  <c r="HC225" i="1"/>
  <c r="LE225" i="1"/>
  <c r="LI225" i="1"/>
  <c r="LK225" i="1"/>
  <c r="LS225" i="1"/>
  <c r="MG225" i="1"/>
  <c r="MU225" i="1"/>
  <c r="NI225" i="1"/>
  <c r="L226" i="1"/>
  <c r="N226" i="1"/>
  <c r="V226" i="1"/>
  <c r="AJ226" i="1"/>
  <c r="AX226" i="1"/>
  <c r="KG226" i="1"/>
  <c r="KI226" i="1"/>
  <c r="KK226" i="1"/>
  <c r="KK230" i="1" s="1"/>
  <c r="KK234" i="1" s="1"/>
  <c r="KK238" i="1" s="1"/>
  <c r="KK242" i="1" s="1"/>
  <c r="KK246" i="1" s="1"/>
  <c r="DB226" i="1"/>
  <c r="DP226" i="1"/>
  <c r="ED226" i="1"/>
  <c r="ER226" i="1"/>
  <c r="FF226" i="1"/>
  <c r="FT226" i="1"/>
  <c r="GH226" i="1"/>
  <c r="HA226" i="1"/>
  <c r="HC226" i="1"/>
  <c r="LI226" i="1"/>
  <c r="LK226" i="1"/>
  <c r="LS226" i="1"/>
  <c r="MG226" i="1"/>
  <c r="MU226" i="1"/>
  <c r="NI226" i="1"/>
  <c r="KC227" i="1"/>
  <c r="KG227" i="1"/>
  <c r="KI227" i="1"/>
  <c r="KK231" i="1"/>
  <c r="KK235" i="1" s="1"/>
  <c r="KK239" i="1" s="1"/>
  <c r="KK243" i="1" s="1"/>
  <c r="KK247" i="1" s="1"/>
  <c r="KQ227" i="1"/>
  <c r="BL227" i="1"/>
  <c r="BZ227" i="1"/>
  <c r="CN227" i="1"/>
  <c r="DB227" i="1"/>
  <c r="GV227" i="1"/>
  <c r="HA227" i="1"/>
  <c r="HK227" i="1"/>
  <c r="HY227" i="1"/>
  <c r="IM227" i="1"/>
  <c r="JA227" i="1"/>
  <c r="JO227" i="1"/>
  <c r="LI227" i="1"/>
  <c r="LK227" i="1"/>
  <c r="LS227" i="1"/>
  <c r="KG228" i="1"/>
  <c r="KI228" i="1"/>
  <c r="KK228" i="1"/>
  <c r="KK232" i="1" s="1"/>
  <c r="KK236" i="1"/>
  <c r="KK240" i="1" s="1"/>
  <c r="DB228" i="1"/>
  <c r="HA228" i="1"/>
  <c r="LE228" i="1"/>
  <c r="LM228" i="1"/>
  <c r="LM231" i="1" s="1"/>
  <c r="LM234" i="1" s="1"/>
  <c r="LM237" i="1" s="1"/>
  <c r="LM240" i="1" s="1"/>
  <c r="LS228" i="1"/>
  <c r="KG229" i="1"/>
  <c r="KI229" i="1"/>
  <c r="DB229" i="1"/>
  <c r="HA229" i="1"/>
  <c r="LS229" i="1"/>
  <c r="C230" i="1"/>
  <c r="D230" i="1"/>
  <c r="E230" i="1"/>
  <c r="G230" i="1"/>
  <c r="L230" i="1"/>
  <c r="N230" i="1"/>
  <c r="Q230" i="1"/>
  <c r="R230" i="1"/>
  <c r="S230" i="1" s="1"/>
  <c r="V230" i="1"/>
  <c r="Z230" i="1"/>
  <c r="AB230" i="1"/>
  <c r="AE230" i="1"/>
  <c r="AF230" i="1" s="1"/>
  <c r="AG230" i="1" s="1"/>
  <c r="AJ230" i="1"/>
  <c r="AN230" i="1"/>
  <c r="AP230" i="1"/>
  <c r="AS230" i="1"/>
  <c r="AT230" i="1" s="1"/>
  <c r="AU230" i="1" s="1"/>
  <c r="AX230" i="1"/>
  <c r="BB230" i="1"/>
  <c r="BD230" i="1"/>
  <c r="BG230" i="1"/>
  <c r="BH230" i="1" s="1"/>
  <c r="BI230" i="1" s="1"/>
  <c r="KG230" i="1"/>
  <c r="KI230" i="1"/>
  <c r="DB230" i="1"/>
  <c r="DF230" i="1"/>
  <c r="DH230" i="1"/>
  <c r="DK230" i="1"/>
  <c r="DL230" i="1" s="1"/>
  <c r="DM230" i="1" s="1"/>
  <c r="DP230" i="1"/>
  <c r="DT230" i="1"/>
  <c r="DV230" i="1"/>
  <c r="DY230" i="1"/>
  <c r="DZ230" i="1" s="1"/>
  <c r="EA230" i="1" s="1"/>
  <c r="ED230" i="1"/>
  <c r="EF230" i="1"/>
  <c r="EH230" i="1"/>
  <c r="EJ230" i="1"/>
  <c r="EM230" i="1"/>
  <c r="EN230" i="1" s="1"/>
  <c r="EO230" i="1" s="1"/>
  <c r="ER230" i="1"/>
  <c r="ET230" i="1"/>
  <c r="EV230" i="1"/>
  <c r="EX230" i="1"/>
  <c r="FA230" i="1"/>
  <c r="FB230" i="1" s="1"/>
  <c r="FC230" i="1" s="1"/>
  <c r="FF230" i="1"/>
  <c r="FH230" i="1"/>
  <c r="FJ230" i="1"/>
  <c r="FL230" i="1"/>
  <c r="FO230" i="1"/>
  <c r="FP230" i="1" s="1"/>
  <c r="FQ230" i="1" s="1"/>
  <c r="FT230" i="1"/>
  <c r="FV230" i="1"/>
  <c r="FX230" i="1"/>
  <c r="FZ230" i="1"/>
  <c r="GC230" i="1"/>
  <c r="GD230" i="1" s="1"/>
  <c r="GE230" i="1" s="1"/>
  <c r="GH230" i="1"/>
  <c r="GL230" i="1"/>
  <c r="GN230" i="1"/>
  <c r="GQ230" i="1"/>
  <c r="GR230" i="1" s="1"/>
  <c r="GS230" i="1" s="1"/>
  <c r="HA230" i="1"/>
  <c r="LS230" i="1"/>
  <c r="LW230" i="1"/>
  <c r="LY230" i="1"/>
  <c r="MB230" i="1"/>
  <c r="MC230" i="1" s="1"/>
  <c r="MD230" i="1" s="1"/>
  <c r="MG230" i="1"/>
  <c r="MK230" i="1"/>
  <c r="MM230" i="1"/>
  <c r="MP230" i="1"/>
  <c r="MQ230" i="1" s="1"/>
  <c r="MR230" i="1" s="1"/>
  <c r="MU230" i="1"/>
  <c r="MY230" i="1"/>
  <c r="NA230" i="1"/>
  <c r="ND230" i="1"/>
  <c r="NE230" i="1" s="1"/>
  <c r="NF230" i="1" s="1"/>
  <c r="NI230" i="1"/>
  <c r="NM230" i="1"/>
  <c r="NO230" i="1"/>
  <c r="NR230" i="1"/>
  <c r="NS230" i="1" s="1"/>
  <c r="NT230" i="1" s="1"/>
  <c r="C231" i="1"/>
  <c r="D231" i="1"/>
  <c r="E231" i="1"/>
  <c r="L231" i="1"/>
  <c r="N231" i="1"/>
  <c r="Q231" i="1"/>
  <c r="R231" i="1"/>
  <c r="S231" i="1" s="1"/>
  <c r="V231" i="1"/>
  <c r="Z231" i="1"/>
  <c r="AB231" i="1"/>
  <c r="AE231" i="1"/>
  <c r="AF231" i="1" s="1"/>
  <c r="AG231" i="1" s="1"/>
  <c r="AJ231" i="1"/>
  <c r="AN231" i="1"/>
  <c r="AP231" i="1"/>
  <c r="AS231" i="1"/>
  <c r="AT231" i="1" s="1"/>
  <c r="AU231" i="1" s="1"/>
  <c r="AX231" i="1"/>
  <c r="BB231" i="1"/>
  <c r="BD231" i="1"/>
  <c r="BG231" i="1"/>
  <c r="BH231" i="1" s="1"/>
  <c r="BI231" i="1" s="1"/>
  <c r="KC231" i="1"/>
  <c r="KG231" i="1"/>
  <c r="KI231" i="1"/>
  <c r="KQ231" i="1"/>
  <c r="BL231" i="1"/>
  <c r="BZ231" i="1"/>
  <c r="CN231" i="1"/>
  <c r="DB231" i="1"/>
  <c r="DF231" i="1"/>
  <c r="DH231" i="1"/>
  <c r="DK231" i="1"/>
  <c r="DL231" i="1" s="1"/>
  <c r="DM231" i="1" s="1"/>
  <c r="DP231" i="1"/>
  <c r="DT231" i="1"/>
  <c r="DV231" i="1"/>
  <c r="DY231" i="1"/>
  <c r="DZ231" i="1" s="1"/>
  <c r="EA231" i="1" s="1"/>
  <c r="ED231" i="1"/>
  <c r="EF231" i="1"/>
  <c r="EH231" i="1"/>
  <c r="EJ231" i="1"/>
  <c r="EM231" i="1"/>
  <c r="EN231" i="1"/>
  <c r="EO231" i="1" s="1"/>
  <c r="ER231" i="1"/>
  <c r="ET231" i="1"/>
  <c r="EV231" i="1"/>
  <c r="EX231" i="1"/>
  <c r="FA231" i="1"/>
  <c r="FB231" i="1" s="1"/>
  <c r="FC231" i="1" s="1"/>
  <c r="FF231" i="1"/>
  <c r="FH231" i="1"/>
  <c r="FJ231" i="1"/>
  <c r="FL231" i="1"/>
  <c r="FO231" i="1"/>
  <c r="FP231" i="1" s="1"/>
  <c r="FQ231" i="1" s="1"/>
  <c r="FT231" i="1"/>
  <c r="FV231" i="1"/>
  <c r="FX231" i="1"/>
  <c r="FZ231" i="1"/>
  <c r="GC231" i="1"/>
  <c r="GD231" i="1" s="1"/>
  <c r="GE231" i="1" s="1"/>
  <c r="GH231" i="1"/>
  <c r="GL231" i="1"/>
  <c r="GN231" i="1"/>
  <c r="GQ231" i="1"/>
  <c r="GR231" i="1" s="1"/>
  <c r="GS231" i="1" s="1"/>
  <c r="GV231" i="1"/>
  <c r="HK231" i="1"/>
  <c r="HY231" i="1"/>
  <c r="IM231" i="1"/>
  <c r="JA231" i="1"/>
  <c r="JO231" i="1"/>
  <c r="LE231" i="1"/>
  <c r="LS231" i="1"/>
  <c r="LW231" i="1"/>
  <c r="LY231" i="1"/>
  <c r="MB231" i="1"/>
  <c r="MC231" i="1" s="1"/>
  <c r="MD231" i="1" s="1"/>
  <c r="MG231" i="1"/>
  <c r="MK231" i="1"/>
  <c r="MM231" i="1"/>
  <c r="MP231" i="1"/>
  <c r="MQ231" i="1" s="1"/>
  <c r="MR231" i="1" s="1"/>
  <c r="MU231" i="1"/>
  <c r="MY231" i="1"/>
  <c r="NA231" i="1"/>
  <c r="ND231" i="1"/>
  <c r="NE231" i="1" s="1"/>
  <c r="NF231" i="1" s="1"/>
  <c r="NI231" i="1"/>
  <c r="NM231" i="1"/>
  <c r="NO231" i="1"/>
  <c r="NR231" i="1"/>
  <c r="NS231" i="1" s="1"/>
  <c r="NT231" i="1" s="1"/>
  <c r="C232" i="1"/>
  <c r="D232" i="1"/>
  <c r="E232" i="1"/>
  <c r="L232" i="1"/>
  <c r="N232" i="1"/>
  <c r="Q232" i="1"/>
  <c r="R232" i="1" s="1"/>
  <c r="S232" i="1" s="1"/>
  <c r="V232" i="1"/>
  <c r="Z232" i="1"/>
  <c r="AB232" i="1"/>
  <c r="AE232" i="1"/>
  <c r="AF232" i="1" s="1"/>
  <c r="AG232" i="1" s="1"/>
  <c r="AJ232" i="1"/>
  <c r="AN232" i="1"/>
  <c r="AP232" i="1"/>
  <c r="AS232" i="1"/>
  <c r="AT232" i="1" s="1"/>
  <c r="AU232" i="1" s="1"/>
  <c r="AX232" i="1"/>
  <c r="BB232" i="1"/>
  <c r="BD232" i="1"/>
  <c r="BG232" i="1"/>
  <c r="BH232" i="1" s="1"/>
  <c r="BI232" i="1" s="1"/>
  <c r="KG232" i="1"/>
  <c r="KI232" i="1"/>
  <c r="DB232" i="1"/>
  <c r="DF232" i="1"/>
  <c r="DH232" i="1"/>
  <c r="DK232" i="1"/>
  <c r="DL232" i="1" s="1"/>
  <c r="DM232" i="1" s="1"/>
  <c r="DP232" i="1"/>
  <c r="DT232" i="1"/>
  <c r="DV232" i="1"/>
  <c r="DY232" i="1"/>
  <c r="DZ232" i="1" s="1"/>
  <c r="EA232" i="1" s="1"/>
  <c r="ED232" i="1"/>
  <c r="EF232" i="1"/>
  <c r="EH232" i="1"/>
  <c r="EJ232" i="1"/>
  <c r="EM232" i="1"/>
  <c r="EN232" i="1" s="1"/>
  <c r="EO232" i="1" s="1"/>
  <c r="ER232" i="1"/>
  <c r="ET232" i="1"/>
  <c r="EX232" i="1"/>
  <c r="FA232" i="1"/>
  <c r="FB232" i="1"/>
  <c r="FC232" i="1" s="1"/>
  <c r="FF232" i="1"/>
  <c r="FH232" i="1"/>
  <c r="FJ232" i="1"/>
  <c r="FL232" i="1"/>
  <c r="FO232" i="1"/>
  <c r="FP232" i="1"/>
  <c r="FQ232" i="1" s="1"/>
  <c r="FT232" i="1"/>
  <c r="FV232" i="1"/>
  <c r="FX232" i="1"/>
  <c r="FZ232" i="1"/>
  <c r="GC232" i="1"/>
  <c r="GD232" i="1" s="1"/>
  <c r="GE232" i="1"/>
  <c r="GH232" i="1"/>
  <c r="GL232" i="1"/>
  <c r="GN232" i="1"/>
  <c r="GQ232" i="1"/>
  <c r="GR232" i="1" s="1"/>
  <c r="GS232" i="1" s="1"/>
  <c r="LS232" i="1"/>
  <c r="LW232" i="1"/>
  <c r="LY232" i="1"/>
  <c r="MB232" i="1"/>
  <c r="MC232" i="1" s="1"/>
  <c r="MD232" i="1" s="1"/>
  <c r="MG232" i="1"/>
  <c r="MK232" i="1"/>
  <c r="MM232" i="1"/>
  <c r="MP232" i="1"/>
  <c r="MQ232" i="1"/>
  <c r="MR232" i="1" s="1"/>
  <c r="MU232" i="1"/>
  <c r="MY232" i="1"/>
  <c r="NA232" i="1"/>
  <c r="ND232" i="1"/>
  <c r="NE232" i="1" s="1"/>
  <c r="NF232" i="1" s="1"/>
  <c r="NI232" i="1"/>
  <c r="NM232" i="1"/>
  <c r="NO232" i="1"/>
  <c r="NR232" i="1"/>
  <c r="NS232" i="1"/>
  <c r="NT232" i="1" s="1"/>
  <c r="V233" i="1"/>
  <c r="AJ233" i="1"/>
  <c r="AX233" i="1"/>
  <c r="KG233" i="1"/>
  <c r="KI233" i="1"/>
  <c r="KK233" i="1"/>
  <c r="KK237" i="1" s="1"/>
  <c r="KK241" i="1" s="1"/>
  <c r="KK245" i="1" s="1"/>
  <c r="KK249" i="1" s="1"/>
  <c r="DB233" i="1"/>
  <c r="DP233" i="1"/>
  <c r="ED233" i="1"/>
  <c r="ER233" i="1"/>
  <c r="FF233" i="1"/>
  <c r="FT233" i="1"/>
  <c r="GH233" i="1"/>
  <c r="LS233" i="1"/>
  <c r="MG233" i="1"/>
  <c r="MU233" i="1"/>
  <c r="NI233" i="1"/>
  <c r="L234" i="1"/>
  <c r="N234" i="1"/>
  <c r="Q234" i="1"/>
  <c r="R234" i="1" s="1"/>
  <c r="S234" i="1" s="1"/>
  <c r="V234" i="1"/>
  <c r="Z234" i="1"/>
  <c r="AB234" i="1"/>
  <c r="AE234" i="1"/>
  <c r="AF234" i="1" s="1"/>
  <c r="AG234" i="1" s="1"/>
  <c r="AJ234" i="1"/>
  <c r="AN234" i="1"/>
  <c r="AP234" i="1"/>
  <c r="AS234" i="1"/>
  <c r="AT234" i="1" s="1"/>
  <c r="AU234" i="1" s="1"/>
  <c r="AX234" i="1"/>
  <c r="BB234" i="1"/>
  <c r="BD234" i="1"/>
  <c r="BG234" i="1"/>
  <c r="BH234" i="1" s="1"/>
  <c r="BI234" i="1" s="1"/>
  <c r="KG234" i="1"/>
  <c r="KI234" i="1"/>
  <c r="DB234" i="1"/>
  <c r="DF234" i="1"/>
  <c r="DH234" i="1"/>
  <c r="DK234" i="1"/>
  <c r="DL234" i="1" s="1"/>
  <c r="DM234" i="1" s="1"/>
  <c r="DP234" i="1"/>
  <c r="DT234" i="1"/>
  <c r="DV234" i="1"/>
  <c r="DY234" i="1"/>
  <c r="DZ234" i="1" s="1"/>
  <c r="EA234" i="1" s="1"/>
  <c r="ED234" i="1"/>
  <c r="EF234" i="1"/>
  <c r="EH234" i="1"/>
  <c r="EJ234" i="1"/>
  <c r="EM234" i="1"/>
  <c r="EN234" i="1" s="1"/>
  <c r="EO234" i="1"/>
  <c r="ER234" i="1"/>
  <c r="ET234" i="1"/>
  <c r="EV234" i="1"/>
  <c r="EX234" i="1"/>
  <c r="FA234" i="1"/>
  <c r="FB234" i="1" s="1"/>
  <c r="FC234" i="1" s="1"/>
  <c r="FF234" i="1"/>
  <c r="FH234" i="1"/>
  <c r="FJ234" i="1"/>
  <c r="FL234" i="1"/>
  <c r="FO234" i="1"/>
  <c r="FP234" i="1"/>
  <c r="FQ234" i="1" s="1"/>
  <c r="FT234" i="1"/>
  <c r="FV234" i="1"/>
  <c r="FX234" i="1"/>
  <c r="FZ234" i="1"/>
  <c r="GC234" i="1"/>
  <c r="GD234" i="1" s="1"/>
  <c r="GE234" i="1" s="1"/>
  <c r="GH234" i="1"/>
  <c r="GL234" i="1"/>
  <c r="GN234" i="1"/>
  <c r="GQ234" i="1"/>
  <c r="GR234" i="1" s="1"/>
  <c r="GS234" i="1" s="1"/>
  <c r="LE234" i="1"/>
  <c r="LI234" i="1"/>
  <c r="LK234" i="1"/>
  <c r="LS234" i="1"/>
  <c r="LW234" i="1"/>
  <c r="LY234" i="1"/>
  <c r="MB234" i="1"/>
  <c r="MC234" i="1" s="1"/>
  <c r="MD234" i="1" s="1"/>
  <c r="MG234" i="1"/>
  <c r="MK234" i="1"/>
  <c r="MM234" i="1"/>
  <c r="MP234" i="1"/>
  <c r="MQ234" i="1" s="1"/>
  <c r="MR234" i="1" s="1"/>
  <c r="MU234" i="1"/>
  <c r="MY234" i="1"/>
  <c r="NA234" i="1"/>
  <c r="ND234" i="1"/>
  <c r="NE234" i="1" s="1"/>
  <c r="NF234" i="1" s="1"/>
  <c r="NI234" i="1"/>
  <c r="NM234" i="1"/>
  <c r="NO234" i="1"/>
  <c r="NR234" i="1"/>
  <c r="NS234" i="1" s="1"/>
  <c r="NT234" i="1" s="1"/>
  <c r="L235" i="1"/>
  <c r="N235" i="1"/>
  <c r="Q235" i="1"/>
  <c r="R235" i="1" s="1"/>
  <c r="S235" i="1"/>
  <c r="V235" i="1"/>
  <c r="Z235" i="1"/>
  <c r="AB235" i="1"/>
  <c r="AE235" i="1"/>
  <c r="AF235" i="1" s="1"/>
  <c r="AG235" i="1" s="1"/>
  <c r="AJ235" i="1"/>
  <c r="AN235" i="1"/>
  <c r="AP235" i="1"/>
  <c r="AS235" i="1"/>
  <c r="AT235" i="1" s="1"/>
  <c r="AU235" i="1" s="1"/>
  <c r="AX235" i="1"/>
  <c r="BB235" i="1"/>
  <c r="BD235" i="1"/>
  <c r="BG235" i="1"/>
  <c r="BH235" i="1" s="1"/>
  <c r="BI235" i="1" s="1"/>
  <c r="KC235" i="1"/>
  <c r="KG235" i="1"/>
  <c r="KI235" i="1"/>
  <c r="KQ235" i="1"/>
  <c r="BL235" i="1"/>
  <c r="BZ235" i="1"/>
  <c r="CN235" i="1"/>
  <c r="DB235" i="1"/>
  <c r="DF235" i="1"/>
  <c r="DH235" i="1"/>
  <c r="DK235" i="1"/>
  <c r="DL235" i="1" s="1"/>
  <c r="DM235" i="1" s="1"/>
  <c r="DP235" i="1"/>
  <c r="DT235" i="1"/>
  <c r="DV235" i="1"/>
  <c r="DY235" i="1"/>
  <c r="DZ235" i="1" s="1"/>
  <c r="EA235" i="1" s="1"/>
  <c r="ED235" i="1"/>
  <c r="EF235" i="1"/>
  <c r="EH235" i="1"/>
  <c r="EJ235" i="1"/>
  <c r="EM235" i="1"/>
  <c r="EN235" i="1"/>
  <c r="EO235" i="1" s="1"/>
  <c r="ER235" i="1"/>
  <c r="ET235" i="1"/>
  <c r="EV235" i="1"/>
  <c r="EX235" i="1"/>
  <c r="FA235" i="1"/>
  <c r="FB235" i="1" s="1"/>
  <c r="FC235" i="1" s="1"/>
  <c r="FF235" i="1"/>
  <c r="FH235" i="1"/>
  <c r="FJ235" i="1"/>
  <c r="FL235" i="1"/>
  <c r="FO235" i="1"/>
  <c r="FP235" i="1" s="1"/>
  <c r="FQ235" i="1" s="1"/>
  <c r="FT235" i="1"/>
  <c r="FV235" i="1"/>
  <c r="FX235" i="1"/>
  <c r="FZ235" i="1"/>
  <c r="GC235" i="1"/>
  <c r="GD235" i="1" s="1"/>
  <c r="GE235" i="1" s="1"/>
  <c r="GH235" i="1"/>
  <c r="GL235" i="1"/>
  <c r="GN235" i="1"/>
  <c r="GQ235" i="1"/>
  <c r="GR235" i="1" s="1"/>
  <c r="GS235" i="1" s="1"/>
  <c r="GV235" i="1"/>
  <c r="HA235" i="1"/>
  <c r="HC235" i="1"/>
  <c r="HG235" i="1" s="1"/>
  <c r="HK235" i="1"/>
  <c r="HY235" i="1"/>
  <c r="IM235" i="1"/>
  <c r="JA235" i="1"/>
  <c r="JO235" i="1"/>
  <c r="LI235" i="1"/>
  <c r="LK235" i="1"/>
  <c r="LS235" i="1"/>
  <c r="LW235" i="1"/>
  <c r="LY235" i="1"/>
  <c r="MB235" i="1"/>
  <c r="MC235" i="1" s="1"/>
  <c r="MD235" i="1" s="1"/>
  <c r="MG235" i="1"/>
  <c r="MK235" i="1"/>
  <c r="MM235" i="1"/>
  <c r="MP235" i="1"/>
  <c r="MQ235" i="1" s="1"/>
  <c r="MR235" i="1"/>
  <c r="MU235" i="1"/>
  <c r="MY235" i="1"/>
  <c r="NA235" i="1"/>
  <c r="ND235" i="1"/>
  <c r="NE235" i="1" s="1"/>
  <c r="NF235" i="1" s="1"/>
  <c r="NI235" i="1"/>
  <c r="NM235" i="1"/>
  <c r="NO235" i="1"/>
  <c r="NR235" i="1"/>
  <c r="NS235" i="1" s="1"/>
  <c r="NT235" i="1" s="1"/>
  <c r="L236" i="1"/>
  <c r="N236" i="1"/>
  <c r="Q236" i="1"/>
  <c r="R236" i="1"/>
  <c r="S236" i="1" s="1"/>
  <c r="V236" i="1"/>
  <c r="Z236" i="1"/>
  <c r="AB236" i="1"/>
  <c r="AE236" i="1"/>
  <c r="AF236" i="1" s="1"/>
  <c r="AG236" i="1" s="1"/>
  <c r="AJ236" i="1"/>
  <c r="AN236" i="1"/>
  <c r="AP236" i="1"/>
  <c r="AS236" i="1"/>
  <c r="AT236" i="1" s="1"/>
  <c r="AU236" i="1" s="1"/>
  <c r="AX236" i="1"/>
  <c r="BB236" i="1"/>
  <c r="BD236" i="1"/>
  <c r="BG236" i="1"/>
  <c r="BH236" i="1" s="1"/>
  <c r="BI236" i="1" s="1"/>
  <c r="KG236" i="1"/>
  <c r="KI236" i="1"/>
  <c r="DB236" i="1"/>
  <c r="DF236" i="1"/>
  <c r="DH236" i="1"/>
  <c r="DK236" i="1"/>
  <c r="DL236" i="1"/>
  <c r="DM236" i="1" s="1"/>
  <c r="DP236" i="1"/>
  <c r="DT236" i="1"/>
  <c r="DV236" i="1"/>
  <c r="DY236" i="1"/>
  <c r="DZ236" i="1" s="1"/>
  <c r="EA236" i="1" s="1"/>
  <c r="ED236" i="1"/>
  <c r="EF236" i="1"/>
  <c r="EH236" i="1"/>
  <c r="EJ236" i="1"/>
  <c r="EM236" i="1"/>
  <c r="EN236" i="1" s="1"/>
  <c r="EO236" i="1" s="1"/>
  <c r="ER236" i="1"/>
  <c r="ET236" i="1"/>
  <c r="EV236" i="1"/>
  <c r="EX236" i="1"/>
  <c r="FA236" i="1"/>
  <c r="FB236" i="1" s="1"/>
  <c r="FC236" i="1" s="1"/>
  <c r="FF236" i="1"/>
  <c r="FH236" i="1"/>
  <c r="FJ236" i="1"/>
  <c r="FL236" i="1"/>
  <c r="FO236" i="1"/>
  <c r="FP236" i="1" s="1"/>
  <c r="FQ236" i="1" s="1"/>
  <c r="FT236" i="1"/>
  <c r="FV236" i="1"/>
  <c r="FX236" i="1"/>
  <c r="FZ236" i="1"/>
  <c r="GC236" i="1"/>
  <c r="GD236" i="1" s="1"/>
  <c r="GE236" i="1" s="1"/>
  <c r="GH236" i="1"/>
  <c r="GL236" i="1"/>
  <c r="GN236" i="1"/>
  <c r="GQ236" i="1"/>
  <c r="GR236" i="1" s="1"/>
  <c r="GS236" i="1" s="1"/>
  <c r="HA236" i="1"/>
  <c r="HC236" i="1"/>
  <c r="HG236" i="1" s="1"/>
  <c r="LI236" i="1"/>
  <c r="LK236" i="1"/>
  <c r="LS236" i="1"/>
  <c r="LW236" i="1"/>
  <c r="LY236" i="1"/>
  <c r="MB236" i="1"/>
  <c r="MC236" i="1" s="1"/>
  <c r="MD236" i="1" s="1"/>
  <c r="MG236" i="1"/>
  <c r="MK236" i="1"/>
  <c r="MM236" i="1"/>
  <c r="MP236" i="1"/>
  <c r="MQ236" i="1" s="1"/>
  <c r="MR236" i="1" s="1"/>
  <c r="MU236" i="1"/>
  <c r="MY236" i="1"/>
  <c r="NA236" i="1"/>
  <c r="ND236" i="1"/>
  <c r="NE236" i="1"/>
  <c r="NF236" i="1" s="1"/>
  <c r="NI236" i="1"/>
  <c r="NM236" i="1"/>
  <c r="NO236" i="1"/>
  <c r="NR236" i="1"/>
  <c r="NS236" i="1" s="1"/>
  <c r="NT236" i="1" s="1"/>
  <c r="L237" i="1"/>
  <c r="N237" i="1"/>
  <c r="Q237" i="1"/>
  <c r="R237" i="1" s="1"/>
  <c r="S237" i="1" s="1"/>
  <c r="V237" i="1"/>
  <c r="Z237" i="1"/>
  <c r="AB237" i="1"/>
  <c r="AE237" i="1"/>
  <c r="AF237" i="1"/>
  <c r="AG237" i="1" s="1"/>
  <c r="AJ237" i="1"/>
  <c r="AN237" i="1"/>
  <c r="AP237" i="1"/>
  <c r="AS237" i="1"/>
  <c r="AT237" i="1" s="1"/>
  <c r="AU237" i="1" s="1"/>
  <c r="AX237" i="1"/>
  <c r="BB237" i="1"/>
  <c r="BD237" i="1"/>
  <c r="BG237" i="1"/>
  <c r="BH237" i="1" s="1"/>
  <c r="BI237" i="1" s="1"/>
  <c r="KG237" i="1"/>
  <c r="KI237" i="1"/>
  <c r="DB237" i="1"/>
  <c r="DF237" i="1"/>
  <c r="DH237" i="1"/>
  <c r="DK237" i="1"/>
  <c r="DL237" i="1" s="1"/>
  <c r="DM237" i="1" s="1"/>
  <c r="DP237" i="1"/>
  <c r="DT237" i="1"/>
  <c r="DV237" i="1"/>
  <c r="DY237" i="1"/>
  <c r="DZ237" i="1" s="1"/>
  <c r="EA237" i="1"/>
  <c r="ED237" i="1"/>
  <c r="EF237" i="1"/>
  <c r="EH237" i="1"/>
  <c r="EJ237" i="1"/>
  <c r="EM237" i="1"/>
  <c r="EN237" i="1" s="1"/>
  <c r="EO237" i="1" s="1"/>
  <c r="ER237" i="1"/>
  <c r="ET237" i="1"/>
  <c r="EV237" i="1"/>
  <c r="EX237" i="1"/>
  <c r="FA237" i="1"/>
  <c r="FB237" i="1" s="1"/>
  <c r="FC237" i="1" s="1"/>
  <c r="FF237" i="1"/>
  <c r="FH237" i="1"/>
  <c r="FJ237" i="1"/>
  <c r="FL237" i="1"/>
  <c r="FO237" i="1"/>
  <c r="FP237" i="1" s="1"/>
  <c r="FQ237" i="1" s="1"/>
  <c r="FT237" i="1"/>
  <c r="FV237" i="1"/>
  <c r="FX237" i="1"/>
  <c r="FZ237" i="1"/>
  <c r="GC237" i="1"/>
  <c r="GD237" i="1" s="1"/>
  <c r="GE237" i="1" s="1"/>
  <c r="GH237" i="1"/>
  <c r="GL237" i="1"/>
  <c r="GN237" i="1"/>
  <c r="GQ237" i="1"/>
  <c r="GR237" i="1" s="1"/>
  <c r="GS237" i="1" s="1"/>
  <c r="HA237" i="1"/>
  <c r="HC237" i="1"/>
  <c r="LE237" i="1"/>
  <c r="LI237" i="1"/>
  <c r="LK237" i="1"/>
  <c r="LS237" i="1"/>
  <c r="LW237" i="1"/>
  <c r="LY237" i="1"/>
  <c r="MB237" i="1"/>
  <c r="MC237" i="1" s="1"/>
  <c r="MD237" i="1" s="1"/>
  <c r="MG237" i="1"/>
  <c r="MK237" i="1"/>
  <c r="MM237" i="1"/>
  <c r="MP237" i="1"/>
  <c r="MQ237" i="1" s="1"/>
  <c r="MR237" i="1" s="1"/>
  <c r="MU237" i="1"/>
  <c r="MY237" i="1"/>
  <c r="NA237" i="1"/>
  <c r="ND237" i="1"/>
  <c r="NE237" i="1"/>
  <c r="NF237" i="1"/>
  <c r="NI237" i="1"/>
  <c r="NM237" i="1"/>
  <c r="NO237" i="1"/>
  <c r="NR237" i="1"/>
  <c r="NS237" i="1" s="1"/>
  <c r="NT237" i="1" s="1"/>
  <c r="L238" i="1"/>
  <c r="N238" i="1"/>
  <c r="Q238" i="1"/>
  <c r="R238" i="1" s="1"/>
  <c r="S238" i="1" s="1"/>
  <c r="V238" i="1"/>
  <c r="Z238" i="1"/>
  <c r="AB238" i="1"/>
  <c r="AE238" i="1"/>
  <c r="AF238" i="1" s="1"/>
  <c r="AG238" i="1" s="1"/>
  <c r="AJ238" i="1"/>
  <c r="AN238" i="1"/>
  <c r="AP238" i="1"/>
  <c r="AS238" i="1"/>
  <c r="AT238" i="1" s="1"/>
  <c r="AU238" i="1" s="1"/>
  <c r="AX238" i="1"/>
  <c r="BB238" i="1"/>
  <c r="BD238" i="1"/>
  <c r="BG238" i="1"/>
  <c r="BH238" i="1" s="1"/>
  <c r="BI238" i="1" s="1"/>
  <c r="KG238" i="1"/>
  <c r="KI238" i="1"/>
  <c r="DB238" i="1"/>
  <c r="DF238" i="1"/>
  <c r="DH238" i="1"/>
  <c r="DK238" i="1"/>
  <c r="DL238" i="1" s="1"/>
  <c r="DM238" i="1" s="1"/>
  <c r="DP238" i="1"/>
  <c r="DT238" i="1"/>
  <c r="DV238" i="1"/>
  <c r="DY238" i="1"/>
  <c r="DZ238" i="1" s="1"/>
  <c r="EA238" i="1" s="1"/>
  <c r="ED238" i="1"/>
  <c r="EF238" i="1"/>
  <c r="EH238" i="1"/>
  <c r="EJ238" i="1"/>
  <c r="EM238" i="1"/>
  <c r="EN238" i="1"/>
  <c r="EO238" i="1" s="1"/>
  <c r="ER238" i="1"/>
  <c r="ET238" i="1"/>
  <c r="EV238" i="1"/>
  <c r="EX238" i="1"/>
  <c r="FA238" i="1"/>
  <c r="FB238" i="1" s="1"/>
  <c r="FC238" i="1" s="1"/>
  <c r="FF238" i="1"/>
  <c r="FH238" i="1"/>
  <c r="FJ238" i="1"/>
  <c r="FL238" i="1"/>
  <c r="FO238" i="1"/>
  <c r="FP238" i="1" s="1"/>
  <c r="FQ238" i="1" s="1"/>
  <c r="FT238" i="1"/>
  <c r="FV238" i="1"/>
  <c r="FX238" i="1"/>
  <c r="FZ238" i="1"/>
  <c r="GC238" i="1"/>
  <c r="GD238" i="1" s="1"/>
  <c r="GE238" i="1" s="1"/>
  <c r="GH238" i="1"/>
  <c r="GL238" i="1"/>
  <c r="GN238" i="1"/>
  <c r="GQ238" i="1"/>
  <c r="GR238" i="1" s="1"/>
  <c r="GS238" i="1" s="1"/>
  <c r="HA238" i="1"/>
  <c r="HC238" i="1"/>
  <c r="LI238" i="1"/>
  <c r="LK238" i="1"/>
  <c r="LS238" i="1"/>
  <c r="LW238" i="1"/>
  <c r="LY238" i="1"/>
  <c r="MB238" i="1"/>
  <c r="MC238" i="1" s="1"/>
  <c r="MD238" i="1" s="1"/>
  <c r="MG238" i="1"/>
  <c r="MK238" i="1"/>
  <c r="MM238" i="1"/>
  <c r="MP238" i="1"/>
  <c r="MQ238" i="1" s="1"/>
  <c r="MR238" i="1" s="1"/>
  <c r="MU238" i="1"/>
  <c r="MY238" i="1"/>
  <c r="NA238" i="1"/>
  <c r="ND238" i="1"/>
  <c r="NE238" i="1" s="1"/>
  <c r="NF238" i="1" s="1"/>
  <c r="NI238" i="1"/>
  <c r="NM238" i="1"/>
  <c r="NO238" i="1"/>
  <c r="NR238" i="1"/>
  <c r="NS238" i="1" s="1"/>
  <c r="NT238" i="1" s="1"/>
  <c r="L239" i="1"/>
  <c r="N239" i="1"/>
  <c r="Q239" i="1"/>
  <c r="R239" i="1" s="1"/>
  <c r="S239" i="1" s="1"/>
  <c r="V239" i="1"/>
  <c r="Z239" i="1"/>
  <c r="AB239" i="1"/>
  <c r="AE239" i="1"/>
  <c r="AF239" i="1" s="1"/>
  <c r="AG239" i="1" s="1"/>
  <c r="AJ239" i="1"/>
  <c r="AN239" i="1"/>
  <c r="AP239" i="1"/>
  <c r="AS239" i="1"/>
  <c r="AT239" i="1" s="1"/>
  <c r="AU239" i="1" s="1"/>
  <c r="AX239" i="1"/>
  <c r="BB239" i="1"/>
  <c r="BD239" i="1"/>
  <c r="BG239" i="1"/>
  <c r="BH239" i="1" s="1"/>
  <c r="BI239" i="1" s="1"/>
  <c r="KC239" i="1"/>
  <c r="KG239" i="1"/>
  <c r="KI239" i="1"/>
  <c r="KQ239" i="1"/>
  <c r="BL239" i="1"/>
  <c r="BZ239" i="1"/>
  <c r="CN239" i="1"/>
  <c r="DB239" i="1"/>
  <c r="DF239" i="1"/>
  <c r="DH239" i="1"/>
  <c r="DK239" i="1"/>
  <c r="DL239" i="1" s="1"/>
  <c r="DM239" i="1" s="1"/>
  <c r="DP239" i="1"/>
  <c r="DT239" i="1"/>
  <c r="DV239" i="1"/>
  <c r="DY239" i="1"/>
  <c r="DZ239" i="1" s="1"/>
  <c r="EA239" i="1" s="1"/>
  <c r="ED239" i="1"/>
  <c r="EF239" i="1"/>
  <c r="EH239" i="1"/>
  <c r="EJ239" i="1"/>
  <c r="EM239" i="1"/>
  <c r="EN239" i="1" s="1"/>
  <c r="EO239" i="1" s="1"/>
  <c r="ER239" i="1"/>
  <c r="ET239" i="1"/>
  <c r="EV239" i="1"/>
  <c r="EX239" i="1"/>
  <c r="FA239" i="1"/>
  <c r="FB239" i="1" s="1"/>
  <c r="FC239" i="1" s="1"/>
  <c r="FF239" i="1"/>
  <c r="FH239" i="1"/>
  <c r="FJ239" i="1"/>
  <c r="FL239" i="1"/>
  <c r="FO239" i="1"/>
  <c r="FP239" i="1"/>
  <c r="FQ239" i="1" s="1"/>
  <c r="FT239" i="1"/>
  <c r="FV239" i="1"/>
  <c r="FX239" i="1"/>
  <c r="FZ239" i="1"/>
  <c r="GC239" i="1"/>
  <c r="GD239" i="1" s="1"/>
  <c r="GE239" i="1" s="1"/>
  <c r="GH239" i="1"/>
  <c r="GL239" i="1"/>
  <c r="GN239" i="1"/>
  <c r="GQ239" i="1"/>
  <c r="GR239" i="1" s="1"/>
  <c r="GS239" i="1" s="1"/>
  <c r="GV239" i="1"/>
  <c r="HA239" i="1"/>
  <c r="HK239" i="1"/>
  <c r="HY239" i="1"/>
  <c r="IM239" i="1"/>
  <c r="JA239" i="1"/>
  <c r="JO239" i="1"/>
  <c r="LI239" i="1"/>
  <c r="LK239" i="1"/>
  <c r="LS239" i="1"/>
  <c r="LW239" i="1"/>
  <c r="LY239" i="1"/>
  <c r="MB239" i="1"/>
  <c r="MC239" i="1" s="1"/>
  <c r="MD239" i="1" s="1"/>
  <c r="MG239" i="1"/>
  <c r="MK239" i="1"/>
  <c r="MM239" i="1"/>
  <c r="MP239" i="1"/>
  <c r="MQ239" i="1" s="1"/>
  <c r="MR239" i="1" s="1"/>
  <c r="MU239" i="1"/>
  <c r="MY239" i="1"/>
  <c r="NA239" i="1"/>
  <c r="ND239" i="1"/>
  <c r="NE239" i="1" s="1"/>
  <c r="NF239" i="1" s="1"/>
  <c r="NI239" i="1"/>
  <c r="NM239" i="1"/>
  <c r="NO239" i="1"/>
  <c r="NR239" i="1"/>
  <c r="NS239" i="1" s="1"/>
  <c r="NT239" i="1" s="1"/>
  <c r="L240" i="1"/>
  <c r="N240" i="1"/>
  <c r="Q240" i="1"/>
  <c r="R240" i="1" s="1"/>
  <c r="S240" i="1" s="1"/>
  <c r="Z240" i="1"/>
  <c r="AB240" i="1"/>
  <c r="AF240" i="1"/>
  <c r="AG240" i="1" s="1"/>
  <c r="AN240" i="1"/>
  <c r="AP240" i="1"/>
  <c r="AT240" i="1"/>
  <c r="AU240" i="1" s="1"/>
  <c r="BB240" i="1"/>
  <c r="BD240" i="1"/>
  <c r="BH240" i="1"/>
  <c r="BI240" i="1" s="1"/>
  <c r="KG240" i="1"/>
  <c r="KI240" i="1"/>
  <c r="DF240" i="1"/>
  <c r="DH240" i="1"/>
  <c r="DK240" i="1"/>
  <c r="DL240" i="1" s="1"/>
  <c r="DM240" i="1" s="1"/>
  <c r="DT240" i="1"/>
  <c r="DV240" i="1"/>
  <c r="DY240" i="1"/>
  <c r="DZ240" i="1" s="1"/>
  <c r="EA240" i="1" s="1"/>
  <c r="EF240" i="1"/>
  <c r="EH240" i="1"/>
  <c r="EJ240" i="1"/>
  <c r="EM240" i="1"/>
  <c r="EN240" i="1" s="1"/>
  <c r="EO240" i="1" s="1"/>
  <c r="ET240" i="1"/>
  <c r="EV240" i="1"/>
  <c r="EX240" i="1"/>
  <c r="FA240" i="1"/>
  <c r="FB240" i="1" s="1"/>
  <c r="FC240" i="1" s="1"/>
  <c r="FH240" i="1"/>
  <c r="FJ240" i="1"/>
  <c r="FL240" i="1"/>
  <c r="FO240" i="1"/>
  <c r="FP240" i="1" s="1"/>
  <c r="FQ240" i="1" s="1"/>
  <c r="FV240" i="1"/>
  <c r="FX240" i="1"/>
  <c r="FZ240" i="1"/>
  <c r="GC240" i="1"/>
  <c r="GD240" i="1" s="1"/>
  <c r="GE240" i="1" s="1"/>
  <c r="GL240" i="1"/>
  <c r="GN240" i="1"/>
  <c r="GQ240" i="1"/>
  <c r="GR240" i="1"/>
  <c r="GS240" i="1" s="1"/>
  <c r="HA240" i="1"/>
  <c r="LE240" i="1"/>
  <c r="LW240" i="1"/>
  <c r="LY240" i="1"/>
  <c r="MB240" i="1"/>
  <c r="MC240" i="1" s="1"/>
  <c r="MD240" i="1" s="1"/>
  <c r="MK240" i="1"/>
  <c r="MM240" i="1"/>
  <c r="MP240" i="1"/>
  <c r="MQ240" i="1" s="1"/>
  <c r="MR240" i="1" s="1"/>
  <c r="MY240" i="1"/>
  <c r="NA240" i="1"/>
  <c r="ND240" i="1"/>
  <c r="NE240" i="1" s="1"/>
  <c r="NF240" i="1" s="1"/>
  <c r="NM240" i="1"/>
  <c r="NO240" i="1"/>
  <c r="NR240" i="1"/>
  <c r="NS240" i="1" s="1"/>
  <c r="NT240" i="1" s="1"/>
  <c r="L241" i="1"/>
  <c r="N241" i="1"/>
  <c r="Q241" i="1"/>
  <c r="R241" i="1" s="1"/>
  <c r="S241" i="1" s="1"/>
  <c r="Z241" i="1"/>
  <c r="AB241" i="1"/>
  <c r="AF241" i="1"/>
  <c r="AG241" i="1" s="1"/>
  <c r="AN241" i="1"/>
  <c r="AP241" i="1"/>
  <c r="AT241" i="1"/>
  <c r="AU241" i="1" s="1"/>
  <c r="BB241" i="1"/>
  <c r="BD241" i="1"/>
  <c r="BH241" i="1"/>
  <c r="BI241" i="1" s="1"/>
  <c r="KG241" i="1"/>
  <c r="KI241" i="1"/>
  <c r="DF241" i="1"/>
  <c r="DH241" i="1"/>
  <c r="DK241" i="1"/>
  <c r="DL241" i="1" s="1"/>
  <c r="DM241" i="1" s="1"/>
  <c r="DT241" i="1"/>
  <c r="DV241" i="1"/>
  <c r="DY241" i="1"/>
  <c r="DZ241" i="1" s="1"/>
  <c r="EA241" i="1" s="1"/>
  <c r="EF241" i="1"/>
  <c r="EH241" i="1"/>
  <c r="EJ241" i="1"/>
  <c r="EM241" i="1"/>
  <c r="EN241" i="1" s="1"/>
  <c r="EO241" i="1" s="1"/>
  <c r="ET241" i="1"/>
  <c r="EV241" i="1"/>
  <c r="EX241" i="1"/>
  <c r="FA241" i="1"/>
  <c r="FB241" i="1" s="1"/>
  <c r="FC241" i="1" s="1"/>
  <c r="FH241" i="1"/>
  <c r="FJ241" i="1"/>
  <c r="FL241" i="1"/>
  <c r="FO241" i="1"/>
  <c r="FP241" i="1" s="1"/>
  <c r="FQ241" i="1" s="1"/>
  <c r="FV241" i="1"/>
  <c r="FX241" i="1"/>
  <c r="FZ241" i="1"/>
  <c r="GC241" i="1"/>
  <c r="GD241" i="1" s="1"/>
  <c r="GE241" i="1" s="1"/>
  <c r="GL241" i="1"/>
  <c r="GN241" i="1"/>
  <c r="GQ241" i="1"/>
  <c r="GR241" i="1" s="1"/>
  <c r="GS241" i="1" s="1"/>
  <c r="HA241" i="1"/>
  <c r="LW241" i="1"/>
  <c r="LY241" i="1"/>
  <c r="MB241" i="1"/>
  <c r="MC241" i="1" s="1"/>
  <c r="MD241" i="1" s="1"/>
  <c r="MK241" i="1"/>
  <c r="MM241" i="1"/>
  <c r="MP241" i="1"/>
  <c r="MQ241" i="1"/>
  <c r="MR241" i="1" s="1"/>
  <c r="MY241" i="1"/>
  <c r="NA241" i="1"/>
  <c r="ND241" i="1"/>
  <c r="NE241" i="1" s="1"/>
  <c r="NF241" i="1" s="1"/>
  <c r="NM241" i="1"/>
  <c r="NO241" i="1"/>
  <c r="NR241" i="1"/>
  <c r="NS241" i="1" s="1"/>
  <c r="NT241" i="1" s="1"/>
  <c r="N242" i="1"/>
  <c r="Q242" i="1"/>
  <c r="R242" i="1" s="1"/>
  <c r="S242" i="1" s="1"/>
  <c r="AB242" i="1"/>
  <c r="AF242" i="1"/>
  <c r="AG242" i="1" s="1"/>
  <c r="AN242" i="1"/>
  <c r="AP242" i="1"/>
  <c r="AT242" i="1"/>
  <c r="AU242" i="1" s="1"/>
  <c r="BB242" i="1"/>
  <c r="BD242" i="1"/>
  <c r="BH242" i="1"/>
  <c r="BI242" i="1" s="1"/>
  <c r="KG242" i="1"/>
  <c r="KI242" i="1"/>
  <c r="DH242" i="1"/>
  <c r="DK242" i="1"/>
  <c r="DL242" i="1"/>
  <c r="DM242" i="1" s="1"/>
  <c r="DV242" i="1"/>
  <c r="DY242" i="1"/>
  <c r="DZ242" i="1" s="1"/>
  <c r="EA242" i="1" s="1"/>
  <c r="EF242" i="1"/>
  <c r="EJ242" i="1"/>
  <c r="EM242" i="1"/>
  <c r="EN242" i="1" s="1"/>
  <c r="EO242" i="1" s="1"/>
  <c r="ET242" i="1"/>
  <c r="EX242" i="1"/>
  <c r="FA242" i="1"/>
  <c r="FB242" i="1" s="1"/>
  <c r="FC242" i="1" s="1"/>
  <c r="FH242" i="1"/>
  <c r="FL242" i="1"/>
  <c r="FO242" i="1"/>
  <c r="FP242" i="1" s="1"/>
  <c r="FQ242" i="1" s="1"/>
  <c r="FV242" i="1"/>
  <c r="FZ242" i="1"/>
  <c r="GC242" i="1"/>
  <c r="GD242" i="1" s="1"/>
  <c r="GE242" i="1" s="1"/>
  <c r="GN242" i="1"/>
  <c r="GQ242" i="1"/>
  <c r="GR242" i="1" s="1"/>
  <c r="GS242" i="1" s="1"/>
  <c r="HA242" i="1"/>
  <c r="LY242" i="1"/>
  <c r="MB242" i="1"/>
  <c r="MC242" i="1" s="1"/>
  <c r="MD242" i="1" s="1"/>
  <c r="MM242" i="1"/>
  <c r="MP242" i="1"/>
  <c r="MQ242" i="1" s="1"/>
  <c r="MR242" i="1" s="1"/>
  <c r="NA242" i="1"/>
  <c r="ND242" i="1"/>
  <c r="NE242" i="1" s="1"/>
  <c r="NF242" i="1" s="1"/>
  <c r="NO242" i="1"/>
  <c r="NR242" i="1"/>
  <c r="NS242" i="1" s="1"/>
  <c r="NT242" i="1" s="1"/>
  <c r="N243" i="1"/>
  <c r="Q243" i="1"/>
  <c r="R243" i="1" s="1"/>
  <c r="S243" i="1" s="1"/>
  <c r="AB243" i="1"/>
  <c r="AF243" i="1"/>
  <c r="AG243" i="1" s="1"/>
  <c r="AN243" i="1"/>
  <c r="AP243" i="1"/>
  <c r="AT243" i="1"/>
  <c r="AU243" i="1"/>
  <c r="BB243" i="1"/>
  <c r="BD243" i="1"/>
  <c r="BH243" i="1"/>
  <c r="BI243" i="1" s="1"/>
  <c r="KC243" i="1"/>
  <c r="KG243" i="1"/>
  <c r="KI243" i="1"/>
  <c r="KQ243" i="1"/>
  <c r="BL243" i="1"/>
  <c r="BZ243" i="1"/>
  <c r="CN243" i="1"/>
  <c r="DF243" i="1"/>
  <c r="DH243" i="1"/>
  <c r="DL243" i="1"/>
  <c r="DM243" i="1"/>
  <c r="DT243" i="1"/>
  <c r="DV243" i="1"/>
  <c r="DZ243" i="1"/>
  <c r="EA243" i="1"/>
  <c r="EF243" i="1"/>
  <c r="EH243" i="1"/>
  <c r="EJ243" i="1"/>
  <c r="EN243" i="1"/>
  <c r="EO243" i="1"/>
  <c r="ET243" i="1"/>
  <c r="EV243" i="1"/>
  <c r="EX243" i="1"/>
  <c r="FB243" i="1"/>
  <c r="FC243" i="1" s="1"/>
  <c r="FH243" i="1"/>
  <c r="FJ243" i="1"/>
  <c r="FL243" i="1"/>
  <c r="FP243" i="1"/>
  <c r="FQ243" i="1" s="1"/>
  <c r="FV243" i="1"/>
  <c r="FX243" i="1"/>
  <c r="FZ243" i="1"/>
  <c r="GD243" i="1"/>
  <c r="GE243" i="1" s="1"/>
  <c r="GL243" i="1"/>
  <c r="GN243" i="1"/>
  <c r="GR243" i="1"/>
  <c r="GS243" i="1" s="1"/>
  <c r="GV243" i="1"/>
  <c r="HA243" i="1"/>
  <c r="HC243" i="1"/>
  <c r="HG243" i="1" s="1"/>
  <c r="HK243" i="1"/>
  <c r="HY243" i="1"/>
  <c r="IM243" i="1"/>
  <c r="JA243" i="1"/>
  <c r="JO243" i="1"/>
  <c r="LE243" i="1"/>
  <c r="LW243" i="1"/>
  <c r="LY243" i="1"/>
  <c r="MC243" i="1"/>
  <c r="MD243" i="1" s="1"/>
  <c r="MK243" i="1"/>
  <c r="MM243" i="1"/>
  <c r="MQ243" i="1"/>
  <c r="MR243" i="1" s="1"/>
  <c r="MY243" i="1"/>
  <c r="NA243" i="1"/>
  <c r="NE243" i="1"/>
  <c r="NF243" i="1" s="1"/>
  <c r="NM243" i="1"/>
  <c r="NO243" i="1"/>
  <c r="NS243" i="1"/>
  <c r="NT243" i="1" s="1"/>
  <c r="N244" i="1"/>
  <c r="Q244" i="1"/>
  <c r="R244" i="1" s="1"/>
  <c r="S244" i="1" s="1"/>
  <c r="AB244" i="1"/>
  <c r="AF244" i="1"/>
  <c r="AG244" i="1" s="1"/>
  <c r="AN244" i="1"/>
  <c r="AP244" i="1"/>
  <c r="AT244" i="1"/>
  <c r="AU244" i="1" s="1"/>
  <c r="BB244" i="1"/>
  <c r="BD244" i="1"/>
  <c r="BH244" i="1"/>
  <c r="BI244" i="1" s="1"/>
  <c r="KG244" i="1"/>
  <c r="KI244" i="1"/>
  <c r="KM244" i="1" s="1"/>
  <c r="DF244" i="1"/>
  <c r="DH244" i="1"/>
  <c r="DL244" i="1"/>
  <c r="DM244" i="1" s="1"/>
  <c r="DT244" i="1"/>
  <c r="DV244" i="1"/>
  <c r="DZ244" i="1"/>
  <c r="EA244" i="1" s="1"/>
  <c r="EF244" i="1"/>
  <c r="EH244" i="1"/>
  <c r="EJ244" i="1"/>
  <c r="EN244" i="1"/>
  <c r="EO244" i="1" s="1"/>
  <c r="ET244" i="1"/>
  <c r="EV244" i="1"/>
  <c r="EX244" i="1"/>
  <c r="FB244" i="1"/>
  <c r="FC244" i="1"/>
  <c r="FH244" i="1"/>
  <c r="FJ244" i="1"/>
  <c r="FL244" i="1"/>
  <c r="FP244" i="1"/>
  <c r="FQ244" i="1" s="1"/>
  <c r="FV244" i="1"/>
  <c r="FX244" i="1"/>
  <c r="FZ244" i="1"/>
  <c r="GD244" i="1"/>
  <c r="GE244" i="1" s="1"/>
  <c r="GL244" i="1"/>
  <c r="GN244" i="1"/>
  <c r="GR244" i="1"/>
  <c r="GS244" i="1"/>
  <c r="HA244" i="1"/>
  <c r="HC244" i="1"/>
  <c r="LW244" i="1"/>
  <c r="LY244" i="1"/>
  <c r="MC244" i="1"/>
  <c r="MD244" i="1" s="1"/>
  <c r="MK244" i="1"/>
  <c r="MM244" i="1"/>
  <c r="MQ244" i="1"/>
  <c r="MR244" i="1" s="1"/>
  <c r="MY244" i="1"/>
  <c r="NA244" i="1"/>
  <c r="NE244" i="1"/>
  <c r="NF244" i="1"/>
  <c r="NM244" i="1"/>
  <c r="NO244" i="1"/>
  <c r="NS244" i="1"/>
  <c r="NT244" i="1"/>
  <c r="N245" i="1"/>
  <c r="R245" i="1"/>
  <c r="S245" i="1" s="1"/>
  <c r="AB245" i="1"/>
  <c r="AF245" i="1"/>
  <c r="AG245" i="1" s="1"/>
  <c r="AN245" i="1"/>
  <c r="AP245" i="1"/>
  <c r="AT245" i="1"/>
  <c r="AU245" i="1" s="1"/>
  <c r="BB245" i="1"/>
  <c r="BD245" i="1"/>
  <c r="BH245" i="1"/>
  <c r="BI245" i="1" s="1"/>
  <c r="KG245" i="1"/>
  <c r="KI245" i="1"/>
  <c r="DH245" i="1"/>
  <c r="DL245" i="1"/>
  <c r="DM245" i="1" s="1"/>
  <c r="DT245" i="1"/>
  <c r="DV245" i="1"/>
  <c r="DZ245" i="1"/>
  <c r="EA245" i="1" s="1"/>
  <c r="EF245" i="1"/>
  <c r="EJ245" i="1"/>
  <c r="EN245" i="1"/>
  <c r="EO245" i="1" s="1"/>
  <c r="ET245" i="1"/>
  <c r="EX245" i="1"/>
  <c r="FB245" i="1"/>
  <c r="FC245" i="1" s="1"/>
  <c r="FH245" i="1"/>
  <c r="FL245" i="1"/>
  <c r="FP245" i="1"/>
  <c r="FQ245" i="1" s="1"/>
  <c r="FV245" i="1"/>
  <c r="FZ245" i="1"/>
  <c r="GD245" i="1"/>
  <c r="GE245" i="1" s="1"/>
  <c r="GN245" i="1"/>
  <c r="GR245" i="1"/>
  <c r="GS245" i="1" s="1"/>
  <c r="HA245" i="1"/>
  <c r="HC245" i="1"/>
  <c r="HG245" i="1" s="1"/>
  <c r="LY245" i="1"/>
  <c r="MC245" i="1"/>
  <c r="MD245" i="1" s="1"/>
  <c r="MM245" i="1"/>
  <c r="MQ245" i="1"/>
  <c r="MR245" i="1" s="1"/>
  <c r="NA245" i="1"/>
  <c r="NE245" i="1"/>
  <c r="NF245" i="1" s="1"/>
  <c r="NO245" i="1"/>
  <c r="NS245" i="1"/>
  <c r="NT245" i="1" s="1"/>
  <c r="N246" i="1"/>
  <c r="R246" i="1"/>
  <c r="S246" i="1" s="1"/>
  <c r="AB246" i="1"/>
  <c r="AF246" i="1"/>
  <c r="AG246" i="1" s="1"/>
  <c r="AN246" i="1"/>
  <c r="AP246" i="1"/>
  <c r="AT246" i="1"/>
  <c r="AU246" i="1" s="1"/>
  <c r="BB246" i="1"/>
  <c r="BD246" i="1"/>
  <c r="BH246" i="1"/>
  <c r="BI246" i="1" s="1"/>
  <c r="KG246" i="1"/>
  <c r="KI246" i="1"/>
  <c r="DH246" i="1"/>
  <c r="DL246" i="1"/>
  <c r="DM246" i="1"/>
  <c r="DT246" i="1"/>
  <c r="DV246" i="1"/>
  <c r="DZ246" i="1"/>
  <c r="EA246" i="1" s="1"/>
  <c r="EF246" i="1"/>
  <c r="EJ246" i="1"/>
  <c r="EN246" i="1"/>
  <c r="EO246" i="1" s="1"/>
  <c r="ET246" i="1"/>
  <c r="EX246" i="1"/>
  <c r="FB246" i="1"/>
  <c r="FC246" i="1" s="1"/>
  <c r="FH246" i="1"/>
  <c r="FL246" i="1"/>
  <c r="FP246" i="1"/>
  <c r="FQ246" i="1" s="1"/>
  <c r="FV246" i="1"/>
  <c r="FZ246" i="1"/>
  <c r="GD246" i="1"/>
  <c r="GE246" i="1"/>
  <c r="GN246" i="1"/>
  <c r="GR246" i="1"/>
  <c r="GS246" i="1" s="1"/>
  <c r="HA246" i="1"/>
  <c r="HC246" i="1"/>
  <c r="LE246" i="1"/>
  <c r="LY246" i="1"/>
  <c r="MC246" i="1"/>
  <c r="MD246" i="1" s="1"/>
  <c r="MM246" i="1"/>
  <c r="MQ246" i="1"/>
  <c r="MR246" i="1" s="1"/>
  <c r="NA246" i="1"/>
  <c r="NE246" i="1"/>
  <c r="NF246" i="1"/>
  <c r="NO246" i="1"/>
  <c r="NS246" i="1"/>
  <c r="NT246" i="1"/>
  <c r="N247" i="1"/>
  <c r="R247" i="1"/>
  <c r="S247" i="1" s="1"/>
  <c r="AB247" i="1"/>
  <c r="AF247" i="1"/>
  <c r="AG247" i="1" s="1"/>
  <c r="AN247" i="1"/>
  <c r="AP247" i="1"/>
  <c r="AT247" i="1"/>
  <c r="AU247" i="1" s="1"/>
  <c r="BB247" i="1"/>
  <c r="BD247" i="1"/>
  <c r="BH247" i="1"/>
  <c r="BI247" i="1"/>
  <c r="KC247" i="1"/>
  <c r="KG247" i="1"/>
  <c r="KI247" i="1"/>
  <c r="KQ247" i="1"/>
  <c r="KU247" i="1"/>
  <c r="KW247" i="1"/>
  <c r="BL247" i="1"/>
  <c r="BP247" i="1"/>
  <c r="BR247" i="1"/>
  <c r="BZ247" i="1"/>
  <c r="CD247" i="1"/>
  <c r="CF247" i="1"/>
  <c r="CN247" i="1"/>
  <c r="CR247" i="1"/>
  <c r="CT247" i="1"/>
  <c r="CV247" i="1"/>
  <c r="DH247" i="1"/>
  <c r="DL247" i="1"/>
  <c r="DM247" i="1" s="1"/>
  <c r="DT247" i="1"/>
  <c r="DV247" i="1"/>
  <c r="DZ247" i="1"/>
  <c r="EA247" i="1" s="1"/>
  <c r="EF247" i="1"/>
  <c r="EJ247" i="1"/>
  <c r="EN247" i="1"/>
  <c r="EO247" i="1" s="1"/>
  <c r="ET247" i="1"/>
  <c r="EX247" i="1"/>
  <c r="FB247" i="1"/>
  <c r="FC247" i="1" s="1"/>
  <c r="FH247" i="1"/>
  <c r="FL247" i="1"/>
  <c r="FP247" i="1"/>
  <c r="FQ247" i="1" s="1"/>
  <c r="FV247" i="1"/>
  <c r="FZ247" i="1"/>
  <c r="GD247" i="1"/>
  <c r="GE247" i="1" s="1"/>
  <c r="GN247" i="1"/>
  <c r="GR247" i="1"/>
  <c r="GS247" i="1" s="1"/>
  <c r="GV247" i="1"/>
  <c r="HA247" i="1"/>
  <c r="HC247" i="1"/>
  <c r="HE247" i="1"/>
  <c r="HF247" i="1"/>
  <c r="HK247" i="1"/>
  <c r="HO247" i="1"/>
  <c r="HQ247" i="1"/>
  <c r="HY247" i="1"/>
  <c r="IC247" i="1"/>
  <c r="IE247" i="1"/>
  <c r="IM247" i="1"/>
  <c r="IQ247" i="1"/>
  <c r="IS247" i="1"/>
  <c r="JA247" i="1"/>
  <c r="JE247" i="1"/>
  <c r="JG247" i="1"/>
  <c r="JI247" i="1"/>
  <c r="JO247" i="1"/>
  <c r="JS247" i="1"/>
  <c r="JU247" i="1"/>
  <c r="LY247" i="1"/>
  <c r="MC247" i="1"/>
  <c r="MD247" i="1" s="1"/>
  <c r="MM247" i="1"/>
  <c r="MQ247" i="1"/>
  <c r="MR247" i="1" s="1"/>
  <c r="NA247" i="1"/>
  <c r="NE247" i="1"/>
  <c r="NF247" i="1" s="1"/>
  <c r="NO247" i="1"/>
  <c r="NS247" i="1"/>
  <c r="NT247" i="1" s="1"/>
  <c r="N248" i="1"/>
  <c r="R248" i="1"/>
  <c r="S248" i="1" s="1"/>
  <c r="AB248" i="1"/>
  <c r="AF248" i="1"/>
  <c r="AG248" i="1" s="1"/>
  <c r="AN248" i="1"/>
  <c r="AP248" i="1"/>
  <c r="AT248" i="1"/>
  <c r="AU248" i="1" s="1"/>
  <c r="BB248" i="1"/>
  <c r="BD248" i="1"/>
  <c r="BH248" i="1"/>
  <c r="BI248" i="1"/>
  <c r="KG248" i="1"/>
  <c r="KI248" i="1"/>
  <c r="KK248" i="1"/>
  <c r="KU248" i="1"/>
  <c r="KW248" i="1"/>
  <c r="BP248" i="1"/>
  <c r="BR248" i="1"/>
  <c r="CD248" i="1"/>
  <c r="CF248" i="1"/>
  <c r="CR248" i="1"/>
  <c r="CT248" i="1"/>
  <c r="CV248" i="1"/>
  <c r="DH248" i="1"/>
  <c r="DL248" i="1"/>
  <c r="DM248" i="1" s="1"/>
  <c r="DT248" i="1"/>
  <c r="DV248" i="1"/>
  <c r="DZ248" i="1"/>
  <c r="EA248" i="1"/>
  <c r="EF248" i="1"/>
  <c r="EJ248" i="1"/>
  <c r="EN248" i="1"/>
  <c r="EO248" i="1"/>
  <c r="ET248" i="1"/>
  <c r="EX248" i="1"/>
  <c r="FB248" i="1"/>
  <c r="FC248" i="1" s="1"/>
  <c r="FH248" i="1"/>
  <c r="FL248" i="1"/>
  <c r="FP248" i="1"/>
  <c r="FQ248" i="1" s="1"/>
  <c r="FV248" i="1"/>
  <c r="FZ248" i="1"/>
  <c r="GD248" i="1"/>
  <c r="GE248" i="1"/>
  <c r="GN248" i="1"/>
  <c r="GR248" i="1"/>
  <c r="GS248" i="1" s="1"/>
  <c r="HA248" i="1"/>
  <c r="HC248" i="1"/>
  <c r="HG248" i="1" s="1"/>
  <c r="HH248" i="1" s="1"/>
  <c r="HE248" i="1"/>
  <c r="HF248" i="1"/>
  <c r="HO248" i="1"/>
  <c r="HQ248" i="1"/>
  <c r="HU248" i="1" s="1"/>
  <c r="IC248" i="1"/>
  <c r="IE248" i="1"/>
  <c r="IQ248" i="1"/>
  <c r="IS248" i="1"/>
  <c r="IW248" i="1" s="1"/>
  <c r="JE248" i="1"/>
  <c r="JG248" i="1"/>
  <c r="JI248" i="1"/>
  <c r="JJ248" i="1"/>
  <c r="JS248" i="1"/>
  <c r="JU248" i="1"/>
  <c r="LY248" i="1"/>
  <c r="MC248" i="1"/>
  <c r="MD248" i="1" s="1"/>
  <c r="MM248" i="1"/>
  <c r="MQ248" i="1"/>
  <c r="MR248" i="1" s="1"/>
  <c r="NA248" i="1"/>
  <c r="NE248" i="1"/>
  <c r="NF248" i="1" s="1"/>
  <c r="NO248" i="1"/>
  <c r="NS248" i="1"/>
  <c r="NT248" i="1"/>
  <c r="N249" i="1"/>
  <c r="R249" i="1"/>
  <c r="S249" i="1"/>
  <c r="AB249" i="1"/>
  <c r="AF249" i="1"/>
  <c r="AG249" i="1" s="1"/>
  <c r="AN249" i="1"/>
  <c r="AP249" i="1"/>
  <c r="AT249" i="1"/>
  <c r="AU249" i="1" s="1"/>
  <c r="BB249" i="1"/>
  <c r="BD249" i="1"/>
  <c r="BH249" i="1"/>
  <c r="BI249" i="1"/>
  <c r="KG249" i="1"/>
  <c r="KI249" i="1"/>
  <c r="KU249" i="1"/>
  <c r="KW249" i="1"/>
  <c r="BP249" i="1"/>
  <c r="BR249" i="1"/>
  <c r="CD249" i="1"/>
  <c r="CF249" i="1"/>
  <c r="CR249" i="1"/>
  <c r="CT249" i="1"/>
  <c r="DH249" i="1"/>
  <c r="DL249" i="1"/>
  <c r="DM249" i="1" s="1"/>
  <c r="DT249" i="1"/>
  <c r="DV249" i="1"/>
  <c r="DZ249" i="1"/>
  <c r="EA249" i="1" s="1"/>
  <c r="EF249" i="1"/>
  <c r="EJ249" i="1"/>
  <c r="EN249" i="1"/>
  <c r="EO249" i="1" s="1"/>
  <c r="ET249" i="1"/>
  <c r="EX249" i="1"/>
  <c r="FB249" i="1"/>
  <c r="FC249" i="1" s="1"/>
  <c r="FH249" i="1"/>
  <c r="FL249" i="1"/>
  <c r="FP249" i="1"/>
  <c r="FQ249" i="1" s="1"/>
  <c r="FV249" i="1"/>
  <c r="FZ249" i="1"/>
  <c r="GD249" i="1"/>
  <c r="GE249" i="1" s="1"/>
  <c r="GN249" i="1"/>
  <c r="GR249" i="1"/>
  <c r="GS249" i="1"/>
  <c r="HA249" i="1"/>
  <c r="HC249" i="1"/>
  <c r="HE249" i="1"/>
  <c r="HF249" i="1"/>
  <c r="HO249" i="1"/>
  <c r="HQ249" i="1"/>
  <c r="IC249" i="1"/>
  <c r="IE249" i="1"/>
  <c r="IQ249" i="1"/>
  <c r="IS249" i="1"/>
  <c r="JE249" i="1"/>
  <c r="JG249" i="1"/>
  <c r="JS249" i="1"/>
  <c r="JU249" i="1"/>
  <c r="JY249" i="1" s="1"/>
  <c r="JW249" i="1"/>
  <c r="LE249" i="1"/>
  <c r="LY249" i="1"/>
  <c r="MC249" i="1"/>
  <c r="MD249" i="1" s="1"/>
  <c r="MM249" i="1"/>
  <c r="MQ249" i="1"/>
  <c r="MR249" i="1" s="1"/>
  <c r="NA249" i="1"/>
  <c r="NE249" i="1"/>
  <c r="NF249" i="1" s="1"/>
  <c r="NO249" i="1"/>
  <c r="NS249" i="1"/>
  <c r="NT249" i="1"/>
  <c r="N250" i="1"/>
  <c r="R250" i="1"/>
  <c r="S250" i="1" s="1"/>
  <c r="AB250" i="1"/>
  <c r="AF250" i="1"/>
  <c r="AG250" i="1" s="1"/>
  <c r="AN250" i="1"/>
  <c r="AP250" i="1"/>
  <c r="AT250" i="1"/>
  <c r="AU250" i="1" s="1"/>
  <c r="BB250" i="1"/>
  <c r="BD250" i="1"/>
  <c r="BH250" i="1"/>
  <c r="BI250" i="1" s="1"/>
  <c r="KG250" i="1"/>
  <c r="KI250" i="1"/>
  <c r="KU250" i="1"/>
  <c r="KW250" i="1"/>
  <c r="BP250" i="1"/>
  <c r="BR250" i="1"/>
  <c r="CD250" i="1"/>
  <c r="CF250" i="1"/>
  <c r="CH250" i="1"/>
  <c r="CR250" i="1"/>
  <c r="CT250" i="1"/>
  <c r="CX250" i="1" s="1"/>
  <c r="CY250" i="1" s="1"/>
  <c r="CV250" i="1"/>
  <c r="DH250" i="1"/>
  <c r="DL250" i="1"/>
  <c r="DM250" i="1" s="1"/>
  <c r="DT250" i="1"/>
  <c r="DV250" i="1"/>
  <c r="DZ250" i="1"/>
  <c r="EA250" i="1" s="1"/>
  <c r="EF250" i="1"/>
  <c r="EJ250" i="1"/>
  <c r="EN250" i="1"/>
  <c r="EO250" i="1" s="1"/>
  <c r="ET250" i="1"/>
  <c r="EX250" i="1"/>
  <c r="FB250" i="1"/>
  <c r="FC250" i="1" s="1"/>
  <c r="FH250" i="1"/>
  <c r="FL250" i="1"/>
  <c r="FP250" i="1"/>
  <c r="FQ250" i="1" s="1"/>
  <c r="FV250" i="1"/>
  <c r="FZ250" i="1"/>
  <c r="GD250" i="1"/>
  <c r="GE250" i="1" s="1"/>
  <c r="GN250" i="1"/>
  <c r="GR250" i="1"/>
  <c r="GS250" i="1" s="1"/>
  <c r="HA250" i="1"/>
  <c r="HC250" i="1"/>
  <c r="HO250" i="1"/>
  <c r="HQ250" i="1"/>
  <c r="HQ284" i="1" s="1"/>
  <c r="IC250" i="1"/>
  <c r="IE250" i="1"/>
  <c r="IQ250" i="1"/>
  <c r="IS250" i="1"/>
  <c r="JE250" i="1"/>
  <c r="JG250" i="1"/>
  <c r="JS250" i="1"/>
  <c r="JU250" i="1"/>
  <c r="LY250" i="1"/>
  <c r="MC250" i="1"/>
  <c r="MD250" i="1" s="1"/>
  <c r="MM250" i="1"/>
  <c r="MQ250" i="1"/>
  <c r="MR250" i="1" s="1"/>
  <c r="NA250" i="1"/>
  <c r="NE250" i="1"/>
  <c r="NF250" i="1" s="1"/>
  <c r="NO250" i="1"/>
  <c r="NS250" i="1"/>
  <c r="NT250" i="1" s="1"/>
  <c r="N251" i="1"/>
  <c r="R251" i="1"/>
  <c r="S251" i="1"/>
  <c r="AB251" i="1"/>
  <c r="AF251" i="1"/>
  <c r="AG251" i="1" s="1"/>
  <c r="AN251" i="1"/>
  <c r="AP251" i="1"/>
  <c r="AT251" i="1"/>
  <c r="AU251" i="1" s="1"/>
  <c r="BB251" i="1"/>
  <c r="BD251" i="1"/>
  <c r="BH251" i="1"/>
  <c r="BI251" i="1" s="1"/>
  <c r="KC251" i="1"/>
  <c r="DH251" i="1"/>
  <c r="DL251" i="1"/>
  <c r="DM251" i="1" s="1"/>
  <c r="DT251" i="1"/>
  <c r="DV251" i="1"/>
  <c r="DZ251" i="1"/>
  <c r="EA251" i="1" s="1"/>
  <c r="EF251" i="1"/>
  <c r="EJ251" i="1"/>
  <c r="EN251" i="1"/>
  <c r="EO251" i="1" s="1"/>
  <c r="ET251" i="1"/>
  <c r="EX251" i="1"/>
  <c r="FB251" i="1"/>
  <c r="FC251" i="1" s="1"/>
  <c r="FH251" i="1"/>
  <c r="FL251" i="1"/>
  <c r="FP251" i="1"/>
  <c r="FQ251" i="1"/>
  <c r="FV251" i="1"/>
  <c r="FZ251" i="1"/>
  <c r="GD251" i="1"/>
  <c r="GE251" i="1" s="1"/>
  <c r="GN251" i="1"/>
  <c r="GR251" i="1"/>
  <c r="GS251" i="1" s="1"/>
  <c r="GV251" i="1"/>
  <c r="LY251" i="1"/>
  <c r="MC251" i="1"/>
  <c r="MD251" i="1" s="1"/>
  <c r="MM251" i="1"/>
  <c r="MQ251" i="1"/>
  <c r="MR251" i="1" s="1"/>
  <c r="NA251" i="1"/>
  <c r="NE251" i="1"/>
  <c r="NF251" i="1" s="1"/>
  <c r="NO251" i="1"/>
  <c r="NS251" i="1"/>
  <c r="NT251" i="1" s="1"/>
  <c r="N252" i="1"/>
  <c r="R252" i="1"/>
  <c r="S252" i="1" s="1"/>
  <c r="AB252" i="1"/>
  <c r="AF252" i="1"/>
  <c r="AG252" i="1" s="1"/>
  <c r="AN252" i="1"/>
  <c r="AP252" i="1"/>
  <c r="AT252" i="1"/>
  <c r="AU252" i="1" s="1"/>
  <c r="BB252" i="1"/>
  <c r="BD252" i="1"/>
  <c r="BH252" i="1"/>
  <c r="BI252" i="1"/>
  <c r="DH252" i="1"/>
  <c r="DL252" i="1"/>
  <c r="DM252" i="1"/>
  <c r="DT252" i="1"/>
  <c r="DV252" i="1"/>
  <c r="DZ252" i="1"/>
  <c r="EA252" i="1" s="1"/>
  <c r="EF252" i="1"/>
  <c r="EJ252" i="1"/>
  <c r="EN252" i="1"/>
  <c r="EO252" i="1"/>
  <c r="ET252" i="1"/>
  <c r="EX252" i="1"/>
  <c r="FB252" i="1"/>
  <c r="FC252" i="1"/>
  <c r="FH252" i="1"/>
  <c r="FH275" i="1" s="1"/>
  <c r="FH277" i="1" s="1"/>
  <c r="FL252" i="1"/>
  <c r="FP252" i="1"/>
  <c r="FQ252" i="1" s="1"/>
  <c r="FV252" i="1"/>
  <c r="FZ252" i="1"/>
  <c r="GD252" i="1"/>
  <c r="GE252" i="1"/>
  <c r="GN252" i="1"/>
  <c r="GR252" i="1"/>
  <c r="GS252" i="1" s="1"/>
  <c r="LE252" i="1"/>
  <c r="LI252" i="1"/>
  <c r="LK252" i="1"/>
  <c r="LM252" i="1"/>
  <c r="LO252" i="1"/>
  <c r="LY252" i="1"/>
  <c r="MC252" i="1"/>
  <c r="MD252" i="1" s="1"/>
  <c r="MM252" i="1"/>
  <c r="MQ252" i="1"/>
  <c r="MR252" i="1" s="1"/>
  <c r="NA252" i="1"/>
  <c r="NE252" i="1"/>
  <c r="NF252" i="1" s="1"/>
  <c r="NO252" i="1"/>
  <c r="NS252" i="1"/>
  <c r="NT252" i="1"/>
  <c r="N253" i="1"/>
  <c r="R253" i="1"/>
  <c r="S253" i="1" s="1"/>
  <c r="AB253" i="1"/>
  <c r="AF253" i="1"/>
  <c r="AG253" i="1" s="1"/>
  <c r="AN253" i="1"/>
  <c r="AP253" i="1"/>
  <c r="AT253" i="1"/>
  <c r="AU253" i="1" s="1"/>
  <c r="BB253" i="1"/>
  <c r="BD253" i="1"/>
  <c r="BH253" i="1"/>
  <c r="BI253" i="1" s="1"/>
  <c r="DH253" i="1"/>
  <c r="DL253" i="1"/>
  <c r="DM253" i="1" s="1"/>
  <c r="DT253" i="1"/>
  <c r="DV253" i="1"/>
  <c r="DZ253" i="1"/>
  <c r="EA253" i="1" s="1"/>
  <c r="EF253" i="1"/>
  <c r="EJ253" i="1"/>
  <c r="EN253" i="1"/>
  <c r="EO253" i="1" s="1"/>
  <c r="ET253" i="1"/>
  <c r="EX253" i="1"/>
  <c r="FB253" i="1"/>
  <c r="FC253" i="1" s="1"/>
  <c r="FH253" i="1"/>
  <c r="FL253" i="1"/>
  <c r="FP253" i="1"/>
  <c r="FQ253" i="1" s="1"/>
  <c r="FV253" i="1"/>
  <c r="FZ253" i="1"/>
  <c r="GD253" i="1"/>
  <c r="GE253" i="1" s="1"/>
  <c r="GN253" i="1"/>
  <c r="GR253" i="1"/>
  <c r="GS253" i="1" s="1"/>
  <c r="LI253" i="1"/>
  <c r="LK253" i="1"/>
  <c r="LM253" i="1"/>
  <c r="LO253" i="1"/>
  <c r="LY253" i="1"/>
  <c r="MC253" i="1"/>
  <c r="MD253" i="1" s="1"/>
  <c r="MM253" i="1"/>
  <c r="MQ253" i="1"/>
  <c r="MR253" i="1" s="1"/>
  <c r="NA253" i="1"/>
  <c r="NE253" i="1"/>
  <c r="NF253" i="1"/>
  <c r="NO253" i="1"/>
  <c r="NS253" i="1"/>
  <c r="NT253" i="1"/>
  <c r="N254" i="1"/>
  <c r="R254" i="1"/>
  <c r="S254" i="1" s="1"/>
  <c r="AB254" i="1"/>
  <c r="AF254" i="1"/>
  <c r="AG254" i="1" s="1"/>
  <c r="AN254" i="1"/>
  <c r="AP254" i="1"/>
  <c r="AT254" i="1"/>
  <c r="AU254" i="1" s="1"/>
  <c r="BB254" i="1"/>
  <c r="BD254" i="1"/>
  <c r="BH254" i="1"/>
  <c r="BI254" i="1" s="1"/>
  <c r="DH254" i="1"/>
  <c r="DL254" i="1"/>
  <c r="DM254" i="1" s="1"/>
  <c r="DT254" i="1"/>
  <c r="DV254" i="1"/>
  <c r="DZ254" i="1"/>
  <c r="EA254" i="1"/>
  <c r="EF254" i="1"/>
  <c r="EJ254" i="1"/>
  <c r="EN254" i="1"/>
  <c r="EO254" i="1" s="1"/>
  <c r="ET254" i="1"/>
  <c r="EX254" i="1"/>
  <c r="FB254" i="1"/>
  <c r="FC254" i="1" s="1"/>
  <c r="FH254" i="1"/>
  <c r="FL254" i="1"/>
  <c r="FP254" i="1"/>
  <c r="FQ254" i="1"/>
  <c r="FV254" i="1"/>
  <c r="FZ254" i="1"/>
  <c r="GD254" i="1"/>
  <c r="GE254" i="1" s="1"/>
  <c r="GN254" i="1"/>
  <c r="GR254" i="1"/>
  <c r="GS254" i="1" s="1"/>
  <c r="LI254" i="1"/>
  <c r="LK254" i="1"/>
  <c r="LM254" i="1"/>
  <c r="LO254" i="1"/>
  <c r="LY254" i="1"/>
  <c r="MC254" i="1"/>
  <c r="MD254" i="1" s="1"/>
  <c r="MM254" i="1"/>
  <c r="MQ254" i="1"/>
  <c r="MR254" i="1" s="1"/>
  <c r="NA254" i="1"/>
  <c r="NE254" i="1"/>
  <c r="NF254" i="1" s="1"/>
  <c r="NO254" i="1"/>
  <c r="NS254" i="1"/>
  <c r="NT254" i="1" s="1"/>
  <c r="N255" i="1"/>
  <c r="R255" i="1"/>
  <c r="S255" i="1" s="1"/>
  <c r="AB255" i="1"/>
  <c r="AF255" i="1"/>
  <c r="AG255" i="1" s="1"/>
  <c r="AN255" i="1"/>
  <c r="AP255" i="1"/>
  <c r="AT255" i="1"/>
  <c r="AU255" i="1" s="1"/>
  <c r="BB255" i="1"/>
  <c r="BD255" i="1"/>
  <c r="BH255" i="1"/>
  <c r="BI255" i="1" s="1"/>
  <c r="KC255" i="1"/>
  <c r="DH255" i="1"/>
  <c r="DL255" i="1"/>
  <c r="DM255" i="1" s="1"/>
  <c r="DT255" i="1"/>
  <c r="DV255" i="1"/>
  <c r="DZ255" i="1"/>
  <c r="EA255" i="1" s="1"/>
  <c r="EF255" i="1"/>
  <c r="EJ255" i="1"/>
  <c r="EN255" i="1"/>
  <c r="EO255" i="1"/>
  <c r="ET255" i="1"/>
  <c r="EX255" i="1"/>
  <c r="FB255" i="1"/>
  <c r="FC255" i="1" s="1"/>
  <c r="FH255" i="1"/>
  <c r="FL255" i="1"/>
  <c r="FP255" i="1"/>
  <c r="FQ255" i="1" s="1"/>
  <c r="FV255" i="1"/>
  <c r="FZ255" i="1"/>
  <c r="GD255" i="1"/>
  <c r="GE255" i="1" s="1"/>
  <c r="GN255" i="1"/>
  <c r="GR255" i="1"/>
  <c r="GS255" i="1" s="1"/>
  <c r="GV255" i="1"/>
  <c r="LE255" i="1"/>
  <c r="LI255" i="1"/>
  <c r="LK255" i="1"/>
  <c r="LM255" i="1"/>
  <c r="LO255" i="1"/>
  <c r="LY255" i="1"/>
  <c r="MC255" i="1"/>
  <c r="MD255" i="1"/>
  <c r="MM255" i="1"/>
  <c r="MQ255" i="1"/>
  <c r="MR255" i="1" s="1"/>
  <c r="NA255" i="1"/>
  <c r="NE255" i="1"/>
  <c r="NF255" i="1" s="1"/>
  <c r="NO255" i="1"/>
  <c r="NS255" i="1"/>
  <c r="NT255" i="1" s="1"/>
  <c r="N256" i="1"/>
  <c r="R256" i="1"/>
  <c r="S256" i="1" s="1"/>
  <c r="AB256" i="1"/>
  <c r="AF256" i="1"/>
  <c r="AG256" i="1" s="1"/>
  <c r="AN256" i="1"/>
  <c r="AP256" i="1"/>
  <c r="AT256" i="1"/>
  <c r="AU256" i="1" s="1"/>
  <c r="BB256" i="1"/>
  <c r="BD256" i="1"/>
  <c r="BH256" i="1"/>
  <c r="BI256" i="1" s="1"/>
  <c r="DH256" i="1"/>
  <c r="DL256" i="1"/>
  <c r="DM256" i="1" s="1"/>
  <c r="DT256" i="1"/>
  <c r="DV256" i="1"/>
  <c r="DZ256" i="1"/>
  <c r="EA256" i="1"/>
  <c r="EF256" i="1"/>
  <c r="EJ256" i="1"/>
  <c r="EN256" i="1"/>
  <c r="EO256" i="1" s="1"/>
  <c r="ET256" i="1"/>
  <c r="EX256" i="1"/>
  <c r="FB256" i="1"/>
  <c r="FC256" i="1" s="1"/>
  <c r="FH256" i="1"/>
  <c r="FL256" i="1"/>
  <c r="FP256" i="1"/>
  <c r="FQ256" i="1" s="1"/>
  <c r="FV256" i="1"/>
  <c r="FZ256" i="1"/>
  <c r="GD256" i="1"/>
  <c r="GE256" i="1" s="1"/>
  <c r="GN256" i="1"/>
  <c r="GR256" i="1"/>
  <c r="GS256" i="1" s="1"/>
  <c r="LI256" i="1"/>
  <c r="LK256" i="1"/>
  <c r="LM256" i="1"/>
  <c r="LO256" i="1"/>
  <c r="LY256" i="1"/>
  <c r="MC256" i="1"/>
  <c r="MD256" i="1" s="1"/>
  <c r="MM256" i="1"/>
  <c r="MQ256" i="1"/>
  <c r="MR256" i="1" s="1"/>
  <c r="NA256" i="1"/>
  <c r="NE256" i="1"/>
  <c r="NF256" i="1"/>
  <c r="NO256" i="1"/>
  <c r="NS256" i="1"/>
  <c r="NT256" i="1" s="1"/>
  <c r="N257" i="1"/>
  <c r="R257" i="1"/>
  <c r="S257" i="1" s="1"/>
  <c r="AB257" i="1"/>
  <c r="AF257" i="1"/>
  <c r="AG257" i="1" s="1"/>
  <c r="AN257" i="1"/>
  <c r="AP257" i="1"/>
  <c r="AT257" i="1"/>
  <c r="AU257" i="1" s="1"/>
  <c r="BB257" i="1"/>
  <c r="BD257" i="1"/>
  <c r="BH257" i="1"/>
  <c r="BI257" i="1" s="1"/>
  <c r="DH257" i="1"/>
  <c r="DL257" i="1"/>
  <c r="DM257" i="1" s="1"/>
  <c r="DT257" i="1"/>
  <c r="DV257" i="1"/>
  <c r="DZ257" i="1"/>
  <c r="EA257" i="1" s="1"/>
  <c r="EF257" i="1"/>
  <c r="EJ257" i="1"/>
  <c r="EN257" i="1"/>
  <c r="EO257" i="1" s="1"/>
  <c r="ET257" i="1"/>
  <c r="EX257" i="1"/>
  <c r="FB257" i="1"/>
  <c r="FC257" i="1"/>
  <c r="FH257" i="1"/>
  <c r="FL257" i="1"/>
  <c r="FP257" i="1"/>
  <c r="FQ257" i="1" s="1"/>
  <c r="FV257" i="1"/>
  <c r="FZ257" i="1"/>
  <c r="GD257" i="1"/>
  <c r="GE257" i="1" s="1"/>
  <c r="GN257" i="1"/>
  <c r="GR257" i="1"/>
  <c r="GS257" i="1" s="1"/>
  <c r="LI257" i="1"/>
  <c r="LK257" i="1"/>
  <c r="LM257" i="1"/>
  <c r="LO257" i="1"/>
  <c r="LY257" i="1"/>
  <c r="MC257" i="1"/>
  <c r="MD257" i="1" s="1"/>
  <c r="MM257" i="1"/>
  <c r="MQ257" i="1"/>
  <c r="MR257" i="1" s="1"/>
  <c r="NA257" i="1"/>
  <c r="NE257" i="1"/>
  <c r="NF257" i="1" s="1"/>
  <c r="NO257" i="1"/>
  <c r="NS257" i="1"/>
  <c r="NT257" i="1" s="1"/>
  <c r="N258" i="1"/>
  <c r="R258" i="1"/>
  <c r="S258" i="1" s="1"/>
  <c r="AB258" i="1"/>
  <c r="AF258" i="1"/>
  <c r="AG258" i="1" s="1"/>
  <c r="AN258" i="1"/>
  <c r="AP258" i="1"/>
  <c r="AT258" i="1"/>
  <c r="AU258" i="1" s="1"/>
  <c r="BB258" i="1"/>
  <c r="BD258" i="1"/>
  <c r="BH258" i="1"/>
  <c r="BI258" i="1" s="1"/>
  <c r="DH258" i="1"/>
  <c r="DL258" i="1"/>
  <c r="DM258" i="1" s="1"/>
  <c r="DT258" i="1"/>
  <c r="DV258" i="1"/>
  <c r="DZ258" i="1"/>
  <c r="EA258" i="1" s="1"/>
  <c r="EF258" i="1"/>
  <c r="EJ258" i="1"/>
  <c r="EN258" i="1"/>
  <c r="EO258" i="1" s="1"/>
  <c r="ET258" i="1"/>
  <c r="EX258" i="1"/>
  <c r="FB258" i="1"/>
  <c r="FC258" i="1" s="1"/>
  <c r="FH258" i="1"/>
  <c r="FL258" i="1"/>
  <c r="FP258" i="1"/>
  <c r="FQ258" i="1" s="1"/>
  <c r="FV258" i="1"/>
  <c r="FZ258" i="1"/>
  <c r="GD258" i="1"/>
  <c r="GE258" i="1" s="1"/>
  <c r="GN258" i="1"/>
  <c r="GR258" i="1"/>
  <c r="GS258" i="1" s="1"/>
  <c r="LE258" i="1"/>
  <c r="LI258" i="1"/>
  <c r="LK258" i="1"/>
  <c r="LM258" i="1"/>
  <c r="LN258" i="1"/>
  <c r="LO258" i="1"/>
  <c r="LY258" i="1"/>
  <c r="MC258" i="1"/>
  <c r="MD258" i="1" s="1"/>
  <c r="MM258" i="1"/>
  <c r="MQ258" i="1"/>
  <c r="MR258" i="1" s="1"/>
  <c r="NA258" i="1"/>
  <c r="NE258" i="1"/>
  <c r="NF258" i="1" s="1"/>
  <c r="NO258" i="1"/>
  <c r="NS258" i="1"/>
  <c r="NT258" i="1" s="1"/>
  <c r="N259" i="1"/>
  <c r="R259" i="1"/>
  <c r="S259" i="1" s="1"/>
  <c r="AB259" i="1"/>
  <c r="AF259" i="1"/>
  <c r="AG259" i="1"/>
  <c r="AN259" i="1"/>
  <c r="AP259" i="1"/>
  <c r="AT259" i="1"/>
  <c r="AU259" i="1" s="1"/>
  <c r="BB259" i="1"/>
  <c r="BD259" i="1"/>
  <c r="BH259" i="1"/>
  <c r="BI259" i="1" s="1"/>
  <c r="KC259" i="1"/>
  <c r="DH259" i="1"/>
  <c r="DL259" i="1"/>
  <c r="DM259" i="1" s="1"/>
  <c r="DT259" i="1"/>
  <c r="DV259" i="1"/>
  <c r="DZ259" i="1"/>
  <c r="EA259" i="1" s="1"/>
  <c r="EF259" i="1"/>
  <c r="EJ259" i="1"/>
  <c r="EN259" i="1"/>
  <c r="EO259" i="1" s="1"/>
  <c r="ET259" i="1"/>
  <c r="EX259" i="1"/>
  <c r="FB259" i="1"/>
  <c r="FC259" i="1"/>
  <c r="FH259" i="1"/>
  <c r="FL259" i="1"/>
  <c r="FP259" i="1"/>
  <c r="FQ259" i="1" s="1"/>
  <c r="FV259" i="1"/>
  <c r="FZ259" i="1"/>
  <c r="GD259" i="1"/>
  <c r="GE259" i="1" s="1"/>
  <c r="GN259" i="1"/>
  <c r="GR259" i="1"/>
  <c r="GS259" i="1" s="1"/>
  <c r="GV259" i="1"/>
  <c r="LI259" i="1"/>
  <c r="LK259" i="1"/>
  <c r="LM259" i="1"/>
  <c r="LO259" i="1"/>
  <c r="LY259" i="1"/>
  <c r="MC259" i="1"/>
  <c r="MD259" i="1"/>
  <c r="MM259" i="1"/>
  <c r="MQ259" i="1"/>
  <c r="MR259" i="1" s="1"/>
  <c r="NA259" i="1"/>
  <c r="NE259" i="1"/>
  <c r="NF259" i="1" s="1"/>
  <c r="NO259" i="1"/>
  <c r="NS259" i="1"/>
  <c r="NT259" i="1"/>
  <c r="N260" i="1"/>
  <c r="R260" i="1"/>
  <c r="S260" i="1" s="1"/>
  <c r="AB260" i="1"/>
  <c r="AF260" i="1"/>
  <c r="AG260" i="1"/>
  <c r="AN260" i="1"/>
  <c r="AP260" i="1"/>
  <c r="AT260" i="1"/>
  <c r="AU260" i="1" s="1"/>
  <c r="BB260" i="1"/>
  <c r="BD260" i="1"/>
  <c r="BH260" i="1"/>
  <c r="BI260" i="1" s="1"/>
  <c r="DH260" i="1"/>
  <c r="DL260" i="1"/>
  <c r="DM260" i="1" s="1"/>
  <c r="DT260" i="1"/>
  <c r="DV260" i="1"/>
  <c r="DZ260" i="1"/>
  <c r="EA260" i="1"/>
  <c r="EF260" i="1"/>
  <c r="EJ260" i="1"/>
  <c r="EN260" i="1"/>
  <c r="EO260" i="1" s="1"/>
  <c r="ET260" i="1"/>
  <c r="EX260" i="1"/>
  <c r="FB260" i="1"/>
  <c r="FC260" i="1" s="1"/>
  <c r="FH260" i="1"/>
  <c r="FL260" i="1"/>
  <c r="FP260" i="1"/>
  <c r="FQ260" i="1"/>
  <c r="FV260" i="1"/>
  <c r="FZ260" i="1"/>
  <c r="GD260" i="1"/>
  <c r="GE260" i="1" s="1"/>
  <c r="GN260" i="1"/>
  <c r="GR260" i="1"/>
  <c r="GS260" i="1" s="1"/>
  <c r="LI260" i="1"/>
  <c r="LK260" i="1"/>
  <c r="LM260" i="1"/>
  <c r="LO260" i="1"/>
  <c r="LY260" i="1"/>
  <c r="MC260" i="1"/>
  <c r="MD260" i="1" s="1"/>
  <c r="MM260" i="1"/>
  <c r="MQ260" i="1"/>
  <c r="MR260" i="1" s="1"/>
  <c r="NA260" i="1"/>
  <c r="NE260" i="1"/>
  <c r="NF260" i="1" s="1"/>
  <c r="NO260" i="1"/>
  <c r="NS260" i="1"/>
  <c r="NT260" i="1" s="1"/>
  <c r="N261" i="1"/>
  <c r="R261" i="1"/>
  <c r="S261" i="1" s="1"/>
  <c r="AB261" i="1"/>
  <c r="AF261" i="1"/>
  <c r="AG261" i="1" s="1"/>
  <c r="AN261" i="1"/>
  <c r="AP261" i="1"/>
  <c r="AT261" i="1"/>
  <c r="AU261" i="1" s="1"/>
  <c r="BB261" i="1"/>
  <c r="BD261" i="1"/>
  <c r="BH261" i="1"/>
  <c r="BI261" i="1" s="1"/>
  <c r="DH261" i="1"/>
  <c r="DL261" i="1"/>
  <c r="DM261" i="1" s="1"/>
  <c r="DT261" i="1"/>
  <c r="DV261" i="1"/>
  <c r="DZ261" i="1"/>
  <c r="EA261" i="1" s="1"/>
  <c r="EF261" i="1"/>
  <c r="EJ261" i="1"/>
  <c r="EN261" i="1"/>
  <c r="EO261" i="1" s="1"/>
  <c r="ET261" i="1"/>
  <c r="EX261" i="1"/>
  <c r="FB261" i="1"/>
  <c r="FC261" i="1" s="1"/>
  <c r="FH261" i="1"/>
  <c r="FL261" i="1"/>
  <c r="FP261" i="1"/>
  <c r="FQ261" i="1" s="1"/>
  <c r="FV261" i="1"/>
  <c r="FZ261" i="1"/>
  <c r="GD261" i="1"/>
  <c r="GE261" i="1"/>
  <c r="GN261" i="1"/>
  <c r="GR261" i="1"/>
  <c r="GS261" i="1" s="1"/>
  <c r="LO261" i="1"/>
  <c r="LY261" i="1"/>
  <c r="MC261" i="1"/>
  <c r="MD261" i="1" s="1"/>
  <c r="MM261" i="1"/>
  <c r="MQ261" i="1"/>
  <c r="MR261" i="1" s="1"/>
  <c r="NA261" i="1"/>
  <c r="NE261" i="1"/>
  <c r="NF261" i="1" s="1"/>
  <c r="NO261" i="1"/>
  <c r="NS261" i="1"/>
  <c r="NT261" i="1" s="1"/>
  <c r="N262" i="1"/>
  <c r="R262" i="1"/>
  <c r="S262" i="1" s="1"/>
  <c r="AB262" i="1"/>
  <c r="AF262" i="1"/>
  <c r="AG262" i="1" s="1"/>
  <c r="AN262" i="1"/>
  <c r="AP262" i="1"/>
  <c r="AT262" i="1"/>
  <c r="AU262" i="1" s="1"/>
  <c r="BB262" i="1"/>
  <c r="BD262" i="1"/>
  <c r="BH262" i="1"/>
  <c r="BI262" i="1"/>
  <c r="DH262" i="1"/>
  <c r="DL262" i="1"/>
  <c r="DM262" i="1" s="1"/>
  <c r="DT262" i="1"/>
  <c r="DV262" i="1"/>
  <c r="DZ262" i="1"/>
  <c r="EA262" i="1" s="1"/>
  <c r="EF262" i="1"/>
  <c r="EJ262" i="1"/>
  <c r="EN262" i="1"/>
  <c r="EO262" i="1" s="1"/>
  <c r="ET262" i="1"/>
  <c r="EX262" i="1"/>
  <c r="FB262" i="1"/>
  <c r="FC262" i="1" s="1"/>
  <c r="FH262" i="1"/>
  <c r="FL262" i="1"/>
  <c r="FP262" i="1"/>
  <c r="FQ262" i="1" s="1"/>
  <c r="FV262" i="1"/>
  <c r="FZ262" i="1"/>
  <c r="GD262" i="1"/>
  <c r="GE262" i="1" s="1"/>
  <c r="GN262" i="1"/>
  <c r="GR262" i="1"/>
  <c r="GS262" i="1" s="1"/>
  <c r="LO262" i="1"/>
  <c r="LY262" i="1"/>
  <c r="MC262" i="1"/>
  <c r="MD262" i="1"/>
  <c r="MM262" i="1"/>
  <c r="MQ262" i="1"/>
  <c r="MR262" i="1" s="1"/>
  <c r="NA262" i="1"/>
  <c r="NE262" i="1"/>
  <c r="NF262" i="1" s="1"/>
  <c r="NO262" i="1"/>
  <c r="NS262" i="1"/>
  <c r="NT262" i="1" s="1"/>
  <c r="N263" i="1"/>
  <c r="R263" i="1"/>
  <c r="S263" i="1" s="1"/>
  <c r="AB263" i="1"/>
  <c r="AF263" i="1"/>
  <c r="AG263" i="1"/>
  <c r="AN263" i="1"/>
  <c r="AP263" i="1"/>
  <c r="AT263" i="1"/>
  <c r="AU263" i="1" s="1"/>
  <c r="BB263" i="1"/>
  <c r="BD263" i="1"/>
  <c r="BH263" i="1"/>
  <c r="BI263" i="1"/>
  <c r="KC263" i="1"/>
  <c r="KG263" i="1"/>
  <c r="KI263" i="1"/>
  <c r="KN263" i="1"/>
  <c r="KK263" i="1"/>
  <c r="KM263" i="1"/>
  <c r="KQ263" i="1"/>
  <c r="KU263" i="1"/>
  <c r="KW263" i="1"/>
  <c r="LB263" i="1" s="1"/>
  <c r="KY263" i="1"/>
  <c r="LA263" i="1"/>
  <c r="BL263" i="1"/>
  <c r="BP263" i="1"/>
  <c r="BR263" i="1"/>
  <c r="BW263" i="1" s="1"/>
  <c r="BT263" i="1"/>
  <c r="BV263" i="1"/>
  <c r="BZ263" i="1"/>
  <c r="CD263" i="1"/>
  <c r="CF263" i="1"/>
  <c r="CK263" i="1" s="1"/>
  <c r="CH263" i="1"/>
  <c r="CJ263" i="1"/>
  <c r="CN263" i="1"/>
  <c r="CR263" i="1"/>
  <c r="CT263" i="1"/>
  <c r="CV263" i="1"/>
  <c r="CX263" i="1"/>
  <c r="DH263" i="1"/>
  <c r="DL263" i="1"/>
  <c r="DM263" i="1" s="1"/>
  <c r="DT263" i="1"/>
  <c r="DV263" i="1"/>
  <c r="DZ263" i="1"/>
  <c r="EA263" i="1" s="1"/>
  <c r="EF263" i="1"/>
  <c r="EJ263" i="1"/>
  <c r="EN263" i="1"/>
  <c r="EO263" i="1" s="1"/>
  <c r="ET263" i="1"/>
  <c r="EX263" i="1"/>
  <c r="FB263" i="1"/>
  <c r="FC263" i="1" s="1"/>
  <c r="FH263" i="1"/>
  <c r="FL263" i="1"/>
  <c r="FP263" i="1"/>
  <c r="FQ263" i="1" s="1"/>
  <c r="FV263" i="1"/>
  <c r="FZ263" i="1"/>
  <c r="GD263" i="1"/>
  <c r="GE263" i="1" s="1"/>
  <c r="GN263" i="1"/>
  <c r="GR263" i="1"/>
  <c r="GS263" i="1" s="1"/>
  <c r="GV263" i="1"/>
  <c r="HA263" i="1"/>
  <c r="HC263" i="1"/>
  <c r="HH263" i="1" s="1"/>
  <c r="HE263" i="1"/>
  <c r="HF263" i="1"/>
  <c r="HG263" i="1"/>
  <c r="HK263" i="1"/>
  <c r="HO263" i="1"/>
  <c r="HQ263" i="1"/>
  <c r="HV263" i="1" s="1"/>
  <c r="HS263" i="1"/>
  <c r="HU263" i="1"/>
  <c r="HY263" i="1"/>
  <c r="IC263" i="1"/>
  <c r="IE263" i="1"/>
  <c r="IJ263" i="1" s="1"/>
  <c r="IG263" i="1"/>
  <c r="II263" i="1"/>
  <c r="IM263" i="1"/>
  <c r="IQ263" i="1"/>
  <c r="IS263" i="1"/>
  <c r="IX263" i="1" s="1"/>
  <c r="IW263" i="1"/>
  <c r="JA263" i="1"/>
  <c r="JE263" i="1"/>
  <c r="JG263" i="1"/>
  <c r="JL263" i="1"/>
  <c r="JI263" i="1"/>
  <c r="JK263" i="1"/>
  <c r="JO263" i="1"/>
  <c r="JS263" i="1"/>
  <c r="JU263" i="1"/>
  <c r="JZ263" i="1" s="1"/>
  <c r="JW263" i="1"/>
  <c r="JY263" i="1"/>
  <c r="LO263" i="1"/>
  <c r="LY263" i="1"/>
  <c r="MC263" i="1"/>
  <c r="MD263" i="1" s="1"/>
  <c r="MM263" i="1"/>
  <c r="MQ263" i="1"/>
  <c r="MR263" i="1" s="1"/>
  <c r="NA263" i="1"/>
  <c r="NE263" i="1"/>
  <c r="NF263" i="1" s="1"/>
  <c r="NO263" i="1"/>
  <c r="NS263" i="1"/>
  <c r="NT263" i="1" s="1"/>
  <c r="N264" i="1"/>
  <c r="R264" i="1"/>
  <c r="S264" i="1" s="1"/>
  <c r="AB264" i="1"/>
  <c r="AF264" i="1"/>
  <c r="AG264" i="1"/>
  <c r="AN264" i="1"/>
  <c r="AP264" i="1"/>
  <c r="AT264" i="1"/>
  <c r="AU264" i="1" s="1"/>
  <c r="BB264" i="1"/>
  <c r="BD264" i="1"/>
  <c r="BH264" i="1"/>
  <c r="BI264" i="1"/>
  <c r="KG264" i="1"/>
  <c r="KI264" i="1"/>
  <c r="KN264" i="1" s="1"/>
  <c r="KK264" i="1"/>
  <c r="KM264" i="1"/>
  <c r="KU264" i="1"/>
  <c r="KW264" i="1"/>
  <c r="LB264" i="1" s="1"/>
  <c r="KY264" i="1"/>
  <c r="KZ264" i="1"/>
  <c r="LA264" i="1"/>
  <c r="BP264" i="1"/>
  <c r="BR264" i="1"/>
  <c r="BW264" i="1" s="1"/>
  <c r="BT264" i="1"/>
  <c r="BV264" i="1"/>
  <c r="CD264" i="1"/>
  <c r="CF264" i="1"/>
  <c r="CK264" i="1" s="1"/>
  <c r="CH264" i="1"/>
  <c r="CJ264" i="1"/>
  <c r="CR264" i="1"/>
  <c r="CT264" i="1"/>
  <c r="CY264" i="1" s="1"/>
  <c r="CV264" i="1"/>
  <c r="CW264" i="1"/>
  <c r="CX264" i="1"/>
  <c r="DH264" i="1"/>
  <c r="DL264" i="1"/>
  <c r="DM264" i="1" s="1"/>
  <c r="DT264" i="1"/>
  <c r="DV264" i="1"/>
  <c r="DZ264" i="1"/>
  <c r="EA264" i="1" s="1"/>
  <c r="EF264" i="1"/>
  <c r="EJ264" i="1"/>
  <c r="EN264" i="1"/>
  <c r="EO264" i="1"/>
  <c r="ET264" i="1"/>
  <c r="EX264" i="1"/>
  <c r="FB264" i="1"/>
  <c r="FC264" i="1"/>
  <c r="FH264" i="1"/>
  <c r="FL264" i="1"/>
  <c r="FP264" i="1"/>
  <c r="FQ264" i="1" s="1"/>
  <c r="FV264" i="1"/>
  <c r="FZ264" i="1"/>
  <c r="GD264" i="1"/>
  <c r="GE264" i="1" s="1"/>
  <c r="GN264" i="1"/>
  <c r="GR264" i="1"/>
  <c r="GS264" i="1" s="1"/>
  <c r="HA264" i="1"/>
  <c r="HC264" i="1"/>
  <c r="HH264" i="1" s="1"/>
  <c r="HE264" i="1"/>
  <c r="HF264" i="1"/>
  <c r="HG264" i="1"/>
  <c r="HO264" i="1"/>
  <c r="HQ264" i="1"/>
  <c r="HV264" i="1"/>
  <c r="HS264" i="1"/>
  <c r="HT264" i="1"/>
  <c r="HU264" i="1"/>
  <c r="IC264" i="1"/>
  <c r="IE264" i="1"/>
  <c r="IJ264" i="1" s="1"/>
  <c r="IG264" i="1"/>
  <c r="II264" i="1"/>
  <c r="IQ264" i="1"/>
  <c r="IS264" i="1"/>
  <c r="IX264" i="1" s="1"/>
  <c r="IU264" i="1"/>
  <c r="IW264" i="1"/>
  <c r="JE264" i="1"/>
  <c r="JG264" i="1"/>
  <c r="JL264" i="1" s="1"/>
  <c r="JI264" i="1"/>
  <c r="JK264" i="1"/>
  <c r="JS264" i="1"/>
  <c r="JU264" i="1"/>
  <c r="JZ264" i="1" s="1"/>
  <c r="JW264" i="1"/>
  <c r="JY264" i="1"/>
  <c r="LO264" i="1"/>
  <c r="LY264" i="1"/>
  <c r="MC264" i="1"/>
  <c r="MD264" i="1" s="1"/>
  <c r="MM264" i="1"/>
  <c r="MQ264" i="1"/>
  <c r="MR264" i="1" s="1"/>
  <c r="NA264" i="1"/>
  <c r="NE264" i="1"/>
  <c r="NF264" i="1" s="1"/>
  <c r="NO264" i="1"/>
  <c r="NS264" i="1"/>
  <c r="NT264" i="1" s="1"/>
  <c r="N265" i="1"/>
  <c r="R265" i="1"/>
  <c r="S265" i="1" s="1"/>
  <c r="AB265" i="1"/>
  <c r="AF265" i="1"/>
  <c r="AG265" i="1" s="1"/>
  <c r="AN265" i="1"/>
  <c r="AP265" i="1"/>
  <c r="AT265" i="1"/>
  <c r="AU265" i="1" s="1"/>
  <c r="BB265" i="1"/>
  <c r="BD265" i="1"/>
  <c r="BH265" i="1"/>
  <c r="BI265" i="1" s="1"/>
  <c r="KG265" i="1"/>
  <c r="KI265" i="1"/>
  <c r="KN265" i="1" s="1"/>
  <c r="KK265" i="1"/>
  <c r="KL265" i="1"/>
  <c r="KM265" i="1"/>
  <c r="KU265" i="1"/>
  <c r="KW265" i="1"/>
  <c r="LB265" i="1" s="1"/>
  <c r="KY265" i="1"/>
  <c r="LA265" i="1"/>
  <c r="BP265" i="1"/>
  <c r="BR265" i="1"/>
  <c r="BW265" i="1" s="1"/>
  <c r="BT265" i="1"/>
  <c r="BV265" i="1"/>
  <c r="CD265" i="1"/>
  <c r="CF265" i="1"/>
  <c r="CK265" i="1" s="1"/>
  <c r="CH265" i="1"/>
  <c r="CI265" i="1"/>
  <c r="CJ265" i="1"/>
  <c r="CR265" i="1"/>
  <c r="CT265" i="1"/>
  <c r="CY265" i="1" s="1"/>
  <c r="CV265" i="1"/>
  <c r="CX265" i="1"/>
  <c r="DH265" i="1"/>
  <c r="DL265" i="1"/>
  <c r="DM265" i="1" s="1"/>
  <c r="DT265" i="1"/>
  <c r="DV265" i="1"/>
  <c r="DZ265" i="1"/>
  <c r="EA265" i="1" s="1"/>
  <c r="EF265" i="1"/>
  <c r="EJ265" i="1"/>
  <c r="EN265" i="1"/>
  <c r="EO265" i="1" s="1"/>
  <c r="ET265" i="1"/>
  <c r="EX265" i="1"/>
  <c r="FB265" i="1"/>
  <c r="FC265" i="1" s="1"/>
  <c r="FH265" i="1"/>
  <c r="FL265" i="1"/>
  <c r="FP265" i="1"/>
  <c r="FQ265" i="1" s="1"/>
  <c r="FV265" i="1"/>
  <c r="FZ265" i="1"/>
  <c r="GD265" i="1"/>
  <c r="GE265" i="1" s="1"/>
  <c r="GN265" i="1"/>
  <c r="GR265" i="1"/>
  <c r="GS265" i="1" s="1"/>
  <c r="HA265" i="1"/>
  <c r="HC265" i="1"/>
  <c r="HE265" i="1"/>
  <c r="HF265" i="1"/>
  <c r="HG265" i="1"/>
  <c r="HO265" i="1"/>
  <c r="HQ265" i="1"/>
  <c r="HV265" i="1" s="1"/>
  <c r="HS265" i="1"/>
  <c r="HU265" i="1"/>
  <c r="IC265" i="1"/>
  <c r="IE265" i="1"/>
  <c r="IJ265" i="1" s="1"/>
  <c r="IG265" i="1"/>
  <c r="II265" i="1"/>
  <c r="IQ265" i="1"/>
  <c r="IS265" i="1"/>
  <c r="IX265" i="1"/>
  <c r="IU265" i="1"/>
  <c r="IW265" i="1"/>
  <c r="JE265" i="1"/>
  <c r="JG265" i="1"/>
  <c r="JL265" i="1" s="1"/>
  <c r="JI265" i="1"/>
  <c r="JK265" i="1"/>
  <c r="JS265" i="1"/>
  <c r="JU265" i="1"/>
  <c r="JZ265" i="1" s="1"/>
  <c r="JW265" i="1"/>
  <c r="JY265" i="1"/>
  <c r="LO265" i="1"/>
  <c r="LY265" i="1"/>
  <c r="MC265" i="1"/>
  <c r="MD265" i="1" s="1"/>
  <c r="MM265" i="1"/>
  <c r="MQ265" i="1"/>
  <c r="MR265" i="1" s="1"/>
  <c r="NA265" i="1"/>
  <c r="NE265" i="1"/>
  <c r="NF265" i="1" s="1"/>
  <c r="NO265" i="1"/>
  <c r="NS265" i="1"/>
  <c r="NT265" i="1" s="1"/>
  <c r="N266" i="1"/>
  <c r="R266" i="1"/>
  <c r="S266" i="1" s="1"/>
  <c r="AB266" i="1"/>
  <c r="AF266" i="1"/>
  <c r="AG266" i="1"/>
  <c r="AN266" i="1"/>
  <c r="AP266" i="1"/>
  <c r="AT266" i="1"/>
  <c r="AU266" i="1"/>
  <c r="BB266" i="1"/>
  <c r="BD266" i="1"/>
  <c r="BH266" i="1"/>
  <c r="BI266" i="1" s="1"/>
  <c r="KG266" i="1"/>
  <c r="KI266" i="1"/>
  <c r="KN266" i="1" s="1"/>
  <c r="KK266" i="1"/>
  <c r="KM266" i="1"/>
  <c r="KU266" i="1"/>
  <c r="KW266" i="1"/>
  <c r="LB266" i="1" s="1"/>
  <c r="KY266" i="1"/>
  <c r="LA266" i="1"/>
  <c r="BP266" i="1"/>
  <c r="BR266" i="1"/>
  <c r="BW266" i="1" s="1"/>
  <c r="BT266" i="1"/>
  <c r="BV266" i="1"/>
  <c r="CD266" i="1"/>
  <c r="CF266" i="1"/>
  <c r="CH266" i="1"/>
  <c r="CJ266" i="1"/>
  <c r="CR266" i="1"/>
  <c r="CT266" i="1"/>
  <c r="CY266" i="1" s="1"/>
  <c r="CV266" i="1"/>
  <c r="CW266" i="1"/>
  <c r="CX266" i="1"/>
  <c r="DH266" i="1"/>
  <c r="DL266" i="1"/>
  <c r="DM266" i="1" s="1"/>
  <c r="DT266" i="1"/>
  <c r="DV266" i="1"/>
  <c r="DZ266" i="1"/>
  <c r="EA266" i="1" s="1"/>
  <c r="EF266" i="1"/>
  <c r="EJ266" i="1"/>
  <c r="EN266" i="1"/>
  <c r="EO266" i="1" s="1"/>
  <c r="ET266" i="1"/>
  <c r="EX266" i="1"/>
  <c r="FB266" i="1"/>
  <c r="FC266" i="1" s="1"/>
  <c r="FH266" i="1"/>
  <c r="FL266" i="1"/>
  <c r="FP266" i="1"/>
  <c r="FQ266" i="1" s="1"/>
  <c r="FV266" i="1"/>
  <c r="FZ266" i="1"/>
  <c r="GD266" i="1"/>
  <c r="GE266" i="1" s="1"/>
  <c r="GN266" i="1"/>
  <c r="GR266" i="1"/>
  <c r="GS266" i="1" s="1"/>
  <c r="HA266" i="1"/>
  <c r="HC266" i="1"/>
  <c r="HH266" i="1" s="1"/>
  <c r="HE266" i="1"/>
  <c r="HF266" i="1"/>
  <c r="HG266" i="1"/>
  <c r="HO266" i="1"/>
  <c r="HQ266" i="1"/>
  <c r="HV266" i="1" s="1"/>
  <c r="HS266" i="1"/>
  <c r="HT266" i="1"/>
  <c r="HU266" i="1"/>
  <c r="IC266" i="1"/>
  <c r="IE266" i="1"/>
  <c r="IJ266" i="1" s="1"/>
  <c r="IG266" i="1"/>
  <c r="IH266" i="1"/>
  <c r="II266" i="1"/>
  <c r="IQ266" i="1"/>
  <c r="IS266" i="1"/>
  <c r="IX266" i="1" s="1"/>
  <c r="IU266" i="1"/>
  <c r="IW266" i="1"/>
  <c r="JE266" i="1"/>
  <c r="JG266" i="1"/>
  <c r="JL266" i="1" s="1"/>
  <c r="JI266" i="1"/>
  <c r="JK266" i="1"/>
  <c r="JS266" i="1"/>
  <c r="JU266" i="1"/>
  <c r="JZ266" i="1" s="1"/>
  <c r="JW266" i="1"/>
  <c r="JY266" i="1"/>
  <c r="LO266" i="1"/>
  <c r="LY266" i="1"/>
  <c r="MC266" i="1"/>
  <c r="MD266" i="1" s="1"/>
  <c r="MM266" i="1"/>
  <c r="MQ266" i="1"/>
  <c r="MR266" i="1" s="1"/>
  <c r="NA266" i="1"/>
  <c r="NE266" i="1"/>
  <c r="NF266" i="1" s="1"/>
  <c r="NO266" i="1"/>
  <c r="NS266" i="1"/>
  <c r="NT266" i="1" s="1"/>
  <c r="N267" i="1"/>
  <c r="R267" i="1"/>
  <c r="S267" i="1" s="1"/>
  <c r="AN267" i="1"/>
  <c r="AP267" i="1"/>
  <c r="AT267" i="1"/>
  <c r="AU267" i="1" s="1"/>
  <c r="BB267" i="1"/>
  <c r="BD267" i="1"/>
  <c r="BH267" i="1"/>
  <c r="BI267" i="1" s="1"/>
  <c r="KC267" i="1"/>
  <c r="KG267" i="1"/>
  <c r="KI267" i="1"/>
  <c r="KN267" i="1" s="1"/>
  <c r="KK267" i="1"/>
  <c r="KM267" i="1"/>
  <c r="KQ267" i="1"/>
  <c r="KU267" i="1"/>
  <c r="KW267" i="1"/>
  <c r="LB267" i="1" s="1"/>
  <c r="KY267" i="1"/>
  <c r="LA267" i="1"/>
  <c r="BL267" i="1"/>
  <c r="BP267" i="1"/>
  <c r="BR267" i="1"/>
  <c r="BW267" i="1" s="1"/>
  <c r="BT267" i="1"/>
  <c r="BV267" i="1"/>
  <c r="BZ267" i="1"/>
  <c r="CD267" i="1"/>
  <c r="CF267" i="1"/>
  <c r="CK267" i="1" s="1"/>
  <c r="CH267" i="1"/>
  <c r="CJ267" i="1"/>
  <c r="CN267" i="1"/>
  <c r="CR267" i="1"/>
  <c r="CT267" i="1"/>
  <c r="CY267" i="1"/>
  <c r="CV267" i="1"/>
  <c r="CW267" i="1"/>
  <c r="CX267" i="1"/>
  <c r="DT267" i="1"/>
  <c r="DV267" i="1"/>
  <c r="DZ267" i="1"/>
  <c r="EA267" i="1" s="1"/>
  <c r="GV267" i="1"/>
  <c r="HA267" i="1"/>
  <c r="HC267" i="1"/>
  <c r="HH267" i="1" s="1"/>
  <c r="HE267" i="1"/>
  <c r="HF267" i="1"/>
  <c r="HG267" i="1"/>
  <c r="HK267" i="1"/>
  <c r="HO267" i="1"/>
  <c r="HQ267" i="1"/>
  <c r="HV267" i="1" s="1"/>
  <c r="HS267" i="1"/>
  <c r="HU267" i="1"/>
  <c r="HY267" i="1"/>
  <c r="IC267" i="1"/>
  <c r="IE267" i="1"/>
  <c r="IJ267" i="1" s="1"/>
  <c r="IG267" i="1"/>
  <c r="II267" i="1"/>
  <c r="IM267" i="1"/>
  <c r="IQ267" i="1"/>
  <c r="IS267" i="1"/>
  <c r="IX267" i="1" s="1"/>
  <c r="IU267" i="1"/>
  <c r="IW267" i="1"/>
  <c r="JA267" i="1"/>
  <c r="JE267" i="1"/>
  <c r="JG267" i="1"/>
  <c r="JL267" i="1" s="1"/>
  <c r="JI267" i="1"/>
  <c r="JK267" i="1"/>
  <c r="JO267" i="1"/>
  <c r="JS267" i="1"/>
  <c r="JU267" i="1"/>
  <c r="JZ267" i="1" s="1"/>
  <c r="JW267" i="1"/>
  <c r="JY267" i="1"/>
  <c r="LK267" i="1"/>
  <c r="N268" i="1"/>
  <c r="R268" i="1"/>
  <c r="S268" i="1" s="1"/>
  <c r="AB268" i="1"/>
  <c r="AF268" i="1"/>
  <c r="AG268" i="1" s="1"/>
  <c r="AN268" i="1"/>
  <c r="AP268" i="1"/>
  <c r="AT268" i="1"/>
  <c r="AU268" i="1" s="1"/>
  <c r="BB268" i="1"/>
  <c r="BD268" i="1"/>
  <c r="BH268" i="1"/>
  <c r="BI268" i="1" s="1"/>
  <c r="KG268" i="1"/>
  <c r="KI268" i="1"/>
  <c r="KN268" i="1" s="1"/>
  <c r="KK268" i="1"/>
  <c r="KM268" i="1"/>
  <c r="KU268" i="1"/>
  <c r="KW268" i="1"/>
  <c r="LB268" i="1" s="1"/>
  <c r="KY268" i="1"/>
  <c r="LA268" i="1"/>
  <c r="BP268" i="1"/>
  <c r="BR268" i="1"/>
  <c r="BW268" i="1" s="1"/>
  <c r="BT268" i="1"/>
  <c r="BV268" i="1"/>
  <c r="CD268" i="1"/>
  <c r="CF268" i="1"/>
  <c r="CK268" i="1" s="1"/>
  <c r="CH268" i="1"/>
  <c r="CI268" i="1"/>
  <c r="CJ268" i="1"/>
  <c r="CR268" i="1"/>
  <c r="CT268" i="1"/>
  <c r="CY268" i="1" s="1"/>
  <c r="CV268" i="1"/>
  <c r="CX268" i="1"/>
  <c r="DH268" i="1"/>
  <c r="DL268" i="1"/>
  <c r="DM268" i="1" s="1"/>
  <c r="DT268" i="1"/>
  <c r="DV268" i="1"/>
  <c r="DZ268" i="1"/>
  <c r="EA268" i="1" s="1"/>
  <c r="EF268" i="1"/>
  <c r="EJ268" i="1"/>
  <c r="EN268" i="1"/>
  <c r="EO268" i="1" s="1"/>
  <c r="ET268" i="1"/>
  <c r="EX268" i="1"/>
  <c r="FB268" i="1"/>
  <c r="FC268" i="1" s="1"/>
  <c r="FH268" i="1"/>
  <c r="FL268" i="1"/>
  <c r="FP268" i="1"/>
  <c r="FQ268" i="1" s="1"/>
  <c r="FV268" i="1"/>
  <c r="FZ268" i="1"/>
  <c r="GD268" i="1"/>
  <c r="GE268" i="1" s="1"/>
  <c r="GN268" i="1"/>
  <c r="GR268" i="1"/>
  <c r="GS268" i="1"/>
  <c r="HA268" i="1"/>
  <c r="HC268" i="1"/>
  <c r="HH268" i="1"/>
  <c r="HE268" i="1"/>
  <c r="HF268" i="1"/>
  <c r="HG268" i="1"/>
  <c r="HO268" i="1"/>
  <c r="HQ268" i="1"/>
  <c r="HV268" i="1" s="1"/>
  <c r="HS268" i="1"/>
  <c r="HU268" i="1"/>
  <c r="IC268" i="1"/>
  <c r="IE268" i="1"/>
  <c r="IG268" i="1"/>
  <c r="IH268" i="1"/>
  <c r="II268" i="1"/>
  <c r="IQ268" i="1"/>
  <c r="IS268" i="1"/>
  <c r="IU268" i="1"/>
  <c r="IW268" i="1"/>
  <c r="IX268" i="1"/>
  <c r="JE268" i="1"/>
  <c r="JG268" i="1"/>
  <c r="JL268" i="1" s="1"/>
  <c r="JI268" i="1"/>
  <c r="JK268" i="1"/>
  <c r="JS268" i="1"/>
  <c r="JU268" i="1"/>
  <c r="JZ268" i="1" s="1"/>
  <c r="JW268" i="1"/>
  <c r="JY268" i="1"/>
  <c r="LK268" i="1"/>
  <c r="LY268" i="1"/>
  <c r="MC268" i="1"/>
  <c r="MD268" i="1" s="1"/>
  <c r="MM268" i="1"/>
  <c r="MQ268" i="1"/>
  <c r="MR268" i="1" s="1"/>
  <c r="NA268" i="1"/>
  <c r="NE268" i="1"/>
  <c r="NF268" i="1" s="1"/>
  <c r="NO268" i="1"/>
  <c r="NS268" i="1"/>
  <c r="NT268" i="1" s="1"/>
  <c r="N269" i="1"/>
  <c r="R269" i="1"/>
  <c r="S269" i="1" s="1"/>
  <c r="AB269" i="1"/>
  <c r="AF269" i="1"/>
  <c r="AG269" i="1" s="1"/>
  <c r="AN269" i="1"/>
  <c r="AP269" i="1"/>
  <c r="AT269" i="1"/>
  <c r="AU269" i="1" s="1"/>
  <c r="BB269" i="1"/>
  <c r="BD269" i="1"/>
  <c r="BH269" i="1"/>
  <c r="BI269" i="1" s="1"/>
  <c r="KG269" i="1"/>
  <c r="KI269" i="1"/>
  <c r="KN269" i="1" s="1"/>
  <c r="KK269" i="1"/>
  <c r="KL269" i="1"/>
  <c r="KM269" i="1"/>
  <c r="KU269" i="1"/>
  <c r="KW269" i="1"/>
  <c r="LB269" i="1" s="1"/>
  <c r="KY269" i="1"/>
  <c r="LA269" i="1"/>
  <c r="BP269" i="1"/>
  <c r="BR269" i="1"/>
  <c r="BW269" i="1"/>
  <c r="BT269" i="1"/>
  <c r="BV269" i="1"/>
  <c r="CD269" i="1"/>
  <c r="CF269" i="1"/>
  <c r="CK269" i="1"/>
  <c r="CH269" i="1"/>
  <c r="CJ269" i="1"/>
  <c r="CR269" i="1"/>
  <c r="CT269" i="1"/>
  <c r="CY269" i="1" s="1"/>
  <c r="CV269" i="1"/>
  <c r="CX269" i="1"/>
  <c r="DH269" i="1"/>
  <c r="DL269" i="1"/>
  <c r="DM269" i="1" s="1"/>
  <c r="DT269" i="1"/>
  <c r="DV269" i="1"/>
  <c r="DZ269" i="1"/>
  <c r="EA269" i="1" s="1"/>
  <c r="EF269" i="1"/>
  <c r="EJ269" i="1"/>
  <c r="EN269" i="1"/>
  <c r="EO269" i="1" s="1"/>
  <c r="ET269" i="1"/>
  <c r="EX269" i="1"/>
  <c r="FB269" i="1"/>
  <c r="FC269" i="1" s="1"/>
  <c r="FH269" i="1"/>
  <c r="FL269" i="1"/>
  <c r="FP269" i="1"/>
  <c r="FQ269" i="1" s="1"/>
  <c r="FV269" i="1"/>
  <c r="FZ269" i="1"/>
  <c r="GD269" i="1"/>
  <c r="GE269" i="1" s="1"/>
  <c r="GN269" i="1"/>
  <c r="GR269" i="1"/>
  <c r="GS269" i="1"/>
  <c r="HA269" i="1"/>
  <c r="HC269" i="1"/>
  <c r="HH269" i="1"/>
  <c r="HE269" i="1"/>
  <c r="HF269" i="1"/>
  <c r="HG269" i="1"/>
  <c r="HO269" i="1"/>
  <c r="HQ269" i="1"/>
  <c r="HS269" i="1"/>
  <c r="HU269" i="1"/>
  <c r="IC269" i="1"/>
  <c r="IE269" i="1"/>
  <c r="IJ269" i="1" s="1"/>
  <c r="IG269" i="1"/>
  <c r="II269" i="1"/>
  <c r="IQ269" i="1"/>
  <c r="IS269" i="1"/>
  <c r="IX269" i="1" s="1"/>
  <c r="IU269" i="1"/>
  <c r="IW269" i="1"/>
  <c r="JE269" i="1"/>
  <c r="JG269" i="1"/>
  <c r="JL269" i="1" s="1"/>
  <c r="JI269" i="1"/>
  <c r="JK269" i="1"/>
  <c r="JS269" i="1"/>
  <c r="JU269" i="1"/>
  <c r="JW269" i="1"/>
  <c r="JY269" i="1"/>
  <c r="JZ269" i="1"/>
  <c r="LK269" i="1"/>
  <c r="LY269" i="1"/>
  <c r="MC269" i="1"/>
  <c r="MD269" i="1"/>
  <c r="MM269" i="1"/>
  <c r="MQ269" i="1"/>
  <c r="MR269" i="1" s="1"/>
  <c r="NA269" i="1"/>
  <c r="NE269" i="1"/>
  <c r="NF269" i="1" s="1"/>
  <c r="NO269" i="1"/>
  <c r="NS269" i="1"/>
  <c r="NT269" i="1" s="1"/>
  <c r="N270" i="1"/>
  <c r="R270" i="1"/>
  <c r="S270" i="1" s="1"/>
  <c r="AB270" i="1"/>
  <c r="AF270" i="1"/>
  <c r="AG270" i="1" s="1"/>
  <c r="AN270" i="1"/>
  <c r="AP270" i="1"/>
  <c r="AT270" i="1"/>
  <c r="AU270" i="1" s="1"/>
  <c r="BB270" i="1"/>
  <c r="BD270" i="1"/>
  <c r="BH270" i="1"/>
  <c r="BI270" i="1" s="1"/>
  <c r="KG270" i="1"/>
  <c r="KI270" i="1"/>
  <c r="KN270" i="1" s="1"/>
  <c r="KK270" i="1"/>
  <c r="KM270" i="1"/>
  <c r="KU270" i="1"/>
  <c r="KW270" i="1"/>
  <c r="LB270" i="1" s="1"/>
  <c r="KY270" i="1"/>
  <c r="LA270" i="1"/>
  <c r="BP270" i="1"/>
  <c r="BR270" i="1"/>
  <c r="BW270" i="1" s="1"/>
  <c r="BT270" i="1"/>
  <c r="BV270" i="1"/>
  <c r="CD270" i="1"/>
  <c r="CF270" i="1"/>
  <c r="CK270" i="1" s="1"/>
  <c r="CH270" i="1"/>
  <c r="CJ270" i="1"/>
  <c r="CR270" i="1"/>
  <c r="CT270" i="1"/>
  <c r="CY270" i="1" s="1"/>
  <c r="CV270" i="1"/>
  <c r="CX270" i="1"/>
  <c r="DH270" i="1"/>
  <c r="DL270" i="1"/>
  <c r="DM270" i="1" s="1"/>
  <c r="DT270" i="1"/>
  <c r="DV270" i="1"/>
  <c r="DZ270" i="1"/>
  <c r="EA270" i="1" s="1"/>
  <c r="EF270" i="1"/>
  <c r="EJ270" i="1"/>
  <c r="EN270" i="1"/>
  <c r="EO270" i="1" s="1"/>
  <c r="ET270" i="1"/>
  <c r="EX270" i="1"/>
  <c r="FB270" i="1"/>
  <c r="FC270" i="1" s="1"/>
  <c r="FH270" i="1"/>
  <c r="FL270" i="1"/>
  <c r="FP270" i="1"/>
  <c r="FQ270" i="1" s="1"/>
  <c r="FV270" i="1"/>
  <c r="FZ270" i="1"/>
  <c r="GD270" i="1"/>
  <c r="GE270" i="1" s="1"/>
  <c r="GN270" i="1"/>
  <c r="GR270" i="1"/>
  <c r="GS270" i="1" s="1"/>
  <c r="HA270" i="1"/>
  <c r="HC270" i="1"/>
  <c r="HH270" i="1" s="1"/>
  <c r="HE270" i="1"/>
  <c r="HF270" i="1"/>
  <c r="HG270" i="1"/>
  <c r="HO270" i="1"/>
  <c r="HQ270" i="1"/>
  <c r="HV270" i="1" s="1"/>
  <c r="HS270" i="1"/>
  <c r="HU270" i="1"/>
  <c r="IC270" i="1"/>
  <c r="IE270" i="1"/>
  <c r="IJ270" i="1" s="1"/>
  <c r="IG270" i="1"/>
  <c r="II270" i="1"/>
  <c r="IQ270" i="1"/>
  <c r="IS270" i="1"/>
  <c r="IU270" i="1"/>
  <c r="IW270" i="1"/>
  <c r="IX270" i="1"/>
  <c r="JE270" i="1"/>
  <c r="JG270" i="1"/>
  <c r="JL270" i="1"/>
  <c r="JI270" i="1"/>
  <c r="JK270" i="1"/>
  <c r="JS270" i="1"/>
  <c r="JU270" i="1"/>
  <c r="JW270" i="1"/>
  <c r="JY270" i="1"/>
  <c r="JZ270" i="1"/>
  <c r="LK270" i="1"/>
  <c r="LY270" i="1"/>
  <c r="MC270" i="1"/>
  <c r="MD270" i="1" s="1"/>
  <c r="MM270" i="1"/>
  <c r="MQ270" i="1"/>
  <c r="MR270" i="1" s="1"/>
  <c r="NA270" i="1"/>
  <c r="NE270" i="1"/>
  <c r="NF270" i="1" s="1"/>
  <c r="NO270" i="1"/>
  <c r="NS270" i="1"/>
  <c r="NT270" i="1" s="1"/>
  <c r="N271" i="1"/>
  <c r="R271" i="1"/>
  <c r="S271" i="1"/>
  <c r="AB271" i="1"/>
  <c r="AF271" i="1"/>
  <c r="AG271" i="1" s="1"/>
  <c r="AN271" i="1"/>
  <c r="AP271" i="1"/>
  <c r="AT271" i="1"/>
  <c r="AU271" i="1" s="1"/>
  <c r="BB271" i="1"/>
  <c r="BD271" i="1"/>
  <c r="BH271" i="1"/>
  <c r="BI271" i="1" s="1"/>
  <c r="KC271" i="1"/>
  <c r="KG271" i="1"/>
  <c r="KI271" i="1"/>
  <c r="KN271" i="1" s="1"/>
  <c r="KK271" i="1"/>
  <c r="KL271" i="1"/>
  <c r="KM271" i="1"/>
  <c r="KQ271" i="1"/>
  <c r="KU271" i="1"/>
  <c r="KW271" i="1"/>
  <c r="LB271" i="1" s="1"/>
  <c r="KY271" i="1"/>
  <c r="LA271" i="1"/>
  <c r="BL271" i="1"/>
  <c r="BP271" i="1"/>
  <c r="BR271" i="1"/>
  <c r="BW271" i="1" s="1"/>
  <c r="BT271" i="1"/>
  <c r="BU271" i="1"/>
  <c r="BV271" i="1"/>
  <c r="BZ271" i="1"/>
  <c r="CD271" i="1"/>
  <c r="CF271" i="1"/>
  <c r="CK271" i="1" s="1"/>
  <c r="CH271" i="1"/>
  <c r="CJ271" i="1"/>
  <c r="CN271" i="1"/>
  <c r="CR271" i="1"/>
  <c r="CT271" i="1"/>
  <c r="CV271" i="1"/>
  <c r="CX271" i="1"/>
  <c r="CY271" i="1"/>
  <c r="DH271" i="1"/>
  <c r="DL271" i="1"/>
  <c r="DM271" i="1" s="1"/>
  <c r="DT271" i="1"/>
  <c r="DV271" i="1"/>
  <c r="DZ271" i="1"/>
  <c r="EA271" i="1" s="1"/>
  <c r="EJ271" i="1"/>
  <c r="EN271" i="1"/>
  <c r="EO271" i="1" s="1"/>
  <c r="EX271" i="1"/>
  <c r="FB271" i="1"/>
  <c r="FC271" i="1" s="1"/>
  <c r="FL271" i="1"/>
  <c r="FP271" i="1"/>
  <c r="FQ271" i="1" s="1"/>
  <c r="FZ271" i="1"/>
  <c r="GD271" i="1"/>
  <c r="GE271" i="1" s="1"/>
  <c r="GN271" i="1"/>
  <c r="GR271" i="1"/>
  <c r="GS271" i="1" s="1"/>
  <c r="GV271" i="1"/>
  <c r="HA271" i="1"/>
  <c r="HC271" i="1"/>
  <c r="HH271" i="1" s="1"/>
  <c r="HE271" i="1"/>
  <c r="HG271" i="1"/>
  <c r="HK271" i="1"/>
  <c r="HO271" i="1"/>
  <c r="HQ271" i="1"/>
  <c r="HV271" i="1" s="1"/>
  <c r="HS271" i="1"/>
  <c r="HU271" i="1"/>
  <c r="HY271" i="1"/>
  <c r="IC271" i="1"/>
  <c r="IE271" i="1"/>
  <c r="IJ271" i="1" s="1"/>
  <c r="IG271" i="1"/>
  <c r="IH271" i="1"/>
  <c r="II271" i="1"/>
  <c r="IM271" i="1"/>
  <c r="IQ271" i="1"/>
  <c r="IS271" i="1"/>
  <c r="IX271" i="1" s="1"/>
  <c r="IU271" i="1"/>
  <c r="IV271" i="1"/>
  <c r="IW271" i="1"/>
  <c r="JA271" i="1"/>
  <c r="JE271" i="1"/>
  <c r="JG271" i="1"/>
  <c r="JL271" i="1" s="1"/>
  <c r="JI271" i="1"/>
  <c r="JK271" i="1"/>
  <c r="JO271" i="1"/>
  <c r="JS271" i="1"/>
  <c r="JU271" i="1"/>
  <c r="JZ271" i="1" s="1"/>
  <c r="JW271" i="1"/>
  <c r="JY271" i="1"/>
  <c r="LY271" i="1"/>
  <c r="MC271" i="1"/>
  <c r="MD271" i="1"/>
  <c r="MM271" i="1"/>
  <c r="MQ271" i="1"/>
  <c r="MR271" i="1" s="1"/>
  <c r="NA271" i="1"/>
  <c r="NE271" i="1"/>
  <c r="NF271" i="1" s="1"/>
  <c r="NO271" i="1"/>
  <c r="NS271" i="1"/>
  <c r="NT271" i="1" s="1"/>
  <c r="KE272" i="1"/>
  <c r="KL272" i="1" s="1"/>
  <c r="KG272" i="1"/>
  <c r="KI272" i="1"/>
  <c r="KN272" i="1" s="1"/>
  <c r="KK272" i="1"/>
  <c r="KM272" i="1"/>
  <c r="KS272" i="1"/>
  <c r="KZ272" i="1" s="1"/>
  <c r="KU272" i="1"/>
  <c r="KW272" i="1"/>
  <c r="LB272" i="1" s="1"/>
  <c r="KY272" i="1"/>
  <c r="LA272" i="1"/>
  <c r="BN272" i="1"/>
  <c r="BU272" i="1" s="1"/>
  <c r="BP272" i="1"/>
  <c r="BR272" i="1"/>
  <c r="BW272" i="1" s="1"/>
  <c r="BT272" i="1"/>
  <c r="BV272" i="1"/>
  <c r="CB272" i="1"/>
  <c r="CI272" i="1" s="1"/>
  <c r="CD272" i="1"/>
  <c r="CF272" i="1"/>
  <c r="CK272" i="1" s="1"/>
  <c r="CH272" i="1"/>
  <c r="CJ272" i="1"/>
  <c r="CP272" i="1"/>
  <c r="CW272" i="1" s="1"/>
  <c r="CR272" i="1"/>
  <c r="CT272" i="1"/>
  <c r="CY272" i="1" s="1"/>
  <c r="CV272" i="1"/>
  <c r="CX272" i="1"/>
  <c r="GY272" i="1"/>
  <c r="HF272" i="1" s="1"/>
  <c r="HA272" i="1"/>
  <c r="HC272" i="1"/>
  <c r="HH272" i="1" s="1"/>
  <c r="HE272" i="1"/>
  <c r="HG272" i="1"/>
  <c r="HM272" i="1"/>
  <c r="HT272" i="1" s="1"/>
  <c r="HO272" i="1"/>
  <c r="HQ272" i="1"/>
  <c r="HV272" i="1" s="1"/>
  <c r="HS272" i="1"/>
  <c r="HU272" i="1"/>
  <c r="IA272" i="1"/>
  <c r="IH272" i="1" s="1"/>
  <c r="IC272" i="1"/>
  <c r="IE272" i="1"/>
  <c r="IJ272" i="1"/>
  <c r="IG272" i="1"/>
  <c r="II272" i="1"/>
  <c r="IO272" i="1"/>
  <c r="IQ272" i="1"/>
  <c r="IS272" i="1"/>
  <c r="IX272" i="1" s="1"/>
  <c r="IU272" i="1"/>
  <c r="IV272" i="1"/>
  <c r="IW272" i="1"/>
  <c r="JC272" i="1"/>
  <c r="JJ272" i="1" s="1"/>
  <c r="JE272" i="1"/>
  <c r="JG272" i="1"/>
  <c r="JL272" i="1" s="1"/>
  <c r="JI272" i="1"/>
  <c r="JK272" i="1"/>
  <c r="JQ272" i="1"/>
  <c r="JS272" i="1"/>
  <c r="JU272" i="1"/>
  <c r="JZ272" i="1" s="1"/>
  <c r="JW272" i="1"/>
  <c r="JX272" i="1"/>
  <c r="JY272" i="1"/>
  <c r="KE273" i="1"/>
  <c r="KL273" i="1" s="1"/>
  <c r="KG273" i="1"/>
  <c r="KI273" i="1"/>
  <c r="KN273" i="1" s="1"/>
  <c r="KK273" i="1"/>
  <c r="KM273" i="1"/>
  <c r="KS273" i="1"/>
  <c r="KZ273" i="1" s="1"/>
  <c r="KU273" i="1"/>
  <c r="KW273" i="1"/>
  <c r="LB273" i="1" s="1"/>
  <c r="KY273" i="1"/>
  <c r="LA273" i="1"/>
  <c r="BN273" i="1"/>
  <c r="BU273" i="1" s="1"/>
  <c r="BP273" i="1"/>
  <c r="BR273" i="1"/>
  <c r="BW273" i="1" s="1"/>
  <c r="BT273" i="1"/>
  <c r="BV273" i="1"/>
  <c r="CB273" i="1"/>
  <c r="CI273" i="1" s="1"/>
  <c r="CD273" i="1"/>
  <c r="CF273" i="1"/>
  <c r="CK273" i="1" s="1"/>
  <c r="CH273" i="1"/>
  <c r="CJ273" i="1"/>
  <c r="CP273" i="1"/>
  <c r="CW273" i="1" s="1"/>
  <c r="CR273" i="1"/>
  <c r="CT273" i="1"/>
  <c r="CY273" i="1" s="1"/>
  <c r="CV273" i="1"/>
  <c r="CX273" i="1"/>
  <c r="GY273" i="1"/>
  <c r="HF273" i="1" s="1"/>
  <c r="HA273" i="1"/>
  <c r="HC273" i="1"/>
  <c r="HH273" i="1" s="1"/>
  <c r="HE273" i="1"/>
  <c r="HG273" i="1"/>
  <c r="HM273" i="1"/>
  <c r="HT273" i="1" s="1"/>
  <c r="HO273" i="1"/>
  <c r="HQ273" i="1"/>
  <c r="HV273" i="1" s="1"/>
  <c r="HS273" i="1"/>
  <c r="HU273" i="1"/>
  <c r="IA273" i="1"/>
  <c r="IH273" i="1" s="1"/>
  <c r="IC273" i="1"/>
  <c r="IE273" i="1"/>
  <c r="IG273" i="1"/>
  <c r="II273" i="1"/>
  <c r="IJ273" i="1"/>
  <c r="IO273" i="1"/>
  <c r="IV273" i="1" s="1"/>
  <c r="IQ273" i="1"/>
  <c r="IS273" i="1"/>
  <c r="IX273" i="1" s="1"/>
  <c r="IU273" i="1"/>
  <c r="IW273" i="1"/>
  <c r="JC273" i="1"/>
  <c r="JJ273" i="1" s="1"/>
  <c r="JE273" i="1"/>
  <c r="JG273" i="1"/>
  <c r="JL273" i="1" s="1"/>
  <c r="JI273" i="1"/>
  <c r="JK273" i="1"/>
  <c r="JQ273" i="1"/>
  <c r="JX273" i="1" s="1"/>
  <c r="JS273" i="1"/>
  <c r="JU273" i="1"/>
  <c r="JZ273" i="1" s="1"/>
  <c r="JW273" i="1"/>
  <c r="JY273" i="1"/>
  <c r="KE274" i="1"/>
  <c r="KG274" i="1"/>
  <c r="KI274" i="1"/>
  <c r="KK274" i="1"/>
  <c r="KL274" i="1"/>
  <c r="KM274" i="1"/>
  <c r="KN274" i="1"/>
  <c r="KS274" i="1"/>
  <c r="KZ274" i="1" s="1"/>
  <c r="KU274" i="1"/>
  <c r="KW274" i="1"/>
  <c r="LB274" i="1" s="1"/>
  <c r="KY274" i="1"/>
  <c r="LA274" i="1"/>
  <c r="BN274" i="1"/>
  <c r="BP274" i="1"/>
  <c r="BR274" i="1"/>
  <c r="BW274" i="1" s="1"/>
  <c r="BT274" i="1"/>
  <c r="BU274" i="1"/>
  <c r="BV274" i="1"/>
  <c r="CB274" i="1"/>
  <c r="CI274" i="1"/>
  <c r="CD274" i="1"/>
  <c r="CF274" i="1"/>
  <c r="CK274" i="1" s="1"/>
  <c r="CH274" i="1"/>
  <c r="CJ274" i="1"/>
  <c r="CP274" i="1"/>
  <c r="CW274" i="1" s="1"/>
  <c r="CR274" i="1"/>
  <c r="CT274" i="1"/>
  <c r="CY274" i="1" s="1"/>
  <c r="CV274" i="1"/>
  <c r="CX274" i="1"/>
  <c r="GY274" i="1"/>
  <c r="HE274" i="1"/>
  <c r="HF274" i="1"/>
  <c r="HG274" i="1"/>
  <c r="HH274" i="1"/>
  <c r="HM274" i="1"/>
  <c r="HT274" i="1" s="1"/>
  <c r="HS274" i="1"/>
  <c r="HU274" i="1"/>
  <c r="HV274" i="1"/>
  <c r="IA274" i="1"/>
  <c r="IH274" i="1"/>
  <c r="IC274" i="1"/>
  <c r="IE274" i="1"/>
  <c r="IJ274" i="1" s="1"/>
  <c r="IG274" i="1"/>
  <c r="II274" i="1"/>
  <c r="IO274" i="1"/>
  <c r="IV274" i="1" s="1"/>
  <c r="IQ274" i="1"/>
  <c r="IS274" i="1"/>
  <c r="IU274" i="1"/>
  <c r="IW274" i="1"/>
  <c r="IX274" i="1"/>
  <c r="JC274" i="1"/>
  <c r="JE274" i="1"/>
  <c r="JG274" i="1"/>
  <c r="JL274" i="1" s="1"/>
  <c r="JI274" i="1"/>
  <c r="JJ274" i="1"/>
  <c r="JK274" i="1"/>
  <c r="JQ274" i="1"/>
  <c r="JX274" i="1" s="1"/>
  <c r="JW274" i="1"/>
  <c r="JY274" i="1"/>
  <c r="JZ274" i="1"/>
  <c r="J292" i="1"/>
  <c r="J293" i="1"/>
  <c r="J294" i="1"/>
  <c r="J295" i="1"/>
  <c r="J296" i="1"/>
  <c r="J298" i="1"/>
  <c r="J299" i="1"/>
  <c r="J300" i="1"/>
  <c r="J301" i="1"/>
  <c r="J302" i="1"/>
  <c r="J303" i="1"/>
  <c r="J304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X292" i="1"/>
  <c r="X293" i="1"/>
  <c r="X294" i="1"/>
  <c r="X295" i="1"/>
  <c r="X296" i="1"/>
  <c r="X298" i="1"/>
  <c r="X299" i="1"/>
  <c r="X300" i="1"/>
  <c r="X301" i="1"/>
  <c r="X302" i="1"/>
  <c r="X303" i="1"/>
  <c r="X304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40" i="1"/>
  <c r="X341" i="1"/>
  <c r="X342" i="1"/>
  <c r="AL292" i="1"/>
  <c r="AL293" i="1"/>
  <c r="AL294" i="1"/>
  <c r="AL295" i="1"/>
  <c r="AL296" i="1"/>
  <c r="AL298" i="1"/>
  <c r="AL299" i="1"/>
  <c r="AL300" i="1"/>
  <c r="AL301" i="1"/>
  <c r="AL302" i="1"/>
  <c r="AL303" i="1"/>
  <c r="AL304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KE295" i="1"/>
  <c r="KE296" i="1"/>
  <c r="KL296" i="1" s="1"/>
  <c r="KE297" i="1"/>
  <c r="KE298" i="1"/>
  <c r="KL298" i="1" s="1"/>
  <c r="KE299" i="1"/>
  <c r="KE300" i="1"/>
  <c r="KE301" i="1"/>
  <c r="KE302" i="1"/>
  <c r="KE303" i="1"/>
  <c r="KE304" i="1"/>
  <c r="KE305" i="1"/>
  <c r="KE306" i="1"/>
  <c r="KE307" i="1"/>
  <c r="KE308" i="1"/>
  <c r="KE309" i="1"/>
  <c r="KE310" i="1"/>
  <c r="KE311" i="1"/>
  <c r="KE312" i="1"/>
  <c r="KE313" i="1"/>
  <c r="KE314" i="1"/>
  <c r="KE319" i="1"/>
  <c r="KL319" i="1" s="1"/>
  <c r="KE320" i="1"/>
  <c r="KL320" i="1" s="1"/>
  <c r="KE321" i="1"/>
  <c r="KL321" i="1" s="1"/>
  <c r="KE322" i="1"/>
  <c r="KL322" i="1" s="1"/>
  <c r="KE323" i="1"/>
  <c r="KE324" i="1"/>
  <c r="KE325" i="1"/>
  <c r="KL325" i="1" s="1"/>
  <c r="KE326" i="1"/>
  <c r="KL326" i="1" s="1"/>
  <c r="KE327" i="1"/>
  <c r="KE328" i="1"/>
  <c r="KE329" i="1"/>
  <c r="KE330" i="1"/>
  <c r="KL330" i="1" s="1"/>
  <c r="KE331" i="1"/>
  <c r="KL331" i="1" s="1"/>
  <c r="KE332" i="1"/>
  <c r="KL332" i="1" s="1"/>
  <c r="KE333" i="1"/>
  <c r="KE334" i="1"/>
  <c r="KE335" i="1"/>
  <c r="KL335" i="1" s="1"/>
  <c r="KE336" i="1"/>
  <c r="KE337" i="1"/>
  <c r="KL337" i="1" s="1"/>
  <c r="KE338" i="1"/>
  <c r="KL338" i="1" s="1"/>
  <c r="KE339" i="1"/>
  <c r="KL339" i="1" s="1"/>
  <c r="KE340" i="1"/>
  <c r="KL340" i="1" s="1"/>
  <c r="KE341" i="1"/>
  <c r="KL341" i="1" s="1"/>
  <c r="KE342" i="1"/>
  <c r="KL342" i="1" s="1"/>
  <c r="KE343" i="1"/>
  <c r="KL343" i="1" s="1"/>
  <c r="KM278" i="1"/>
  <c r="KS295" i="1"/>
  <c r="KZ295" i="1" s="1"/>
  <c r="KS296" i="1"/>
  <c r="KS297" i="1"/>
  <c r="KZ297" i="1" s="1"/>
  <c r="KS298" i="1"/>
  <c r="KS299" i="1"/>
  <c r="KS300" i="1"/>
  <c r="KS301" i="1"/>
  <c r="KS302" i="1"/>
  <c r="KS303" i="1"/>
  <c r="KS304" i="1"/>
  <c r="KS305" i="1"/>
  <c r="KS306" i="1"/>
  <c r="KS307" i="1"/>
  <c r="KS308" i="1"/>
  <c r="KS309" i="1"/>
  <c r="KS310" i="1"/>
  <c r="KZ310" i="1" s="1"/>
  <c r="KS311" i="1"/>
  <c r="KS312" i="1"/>
  <c r="KS313" i="1"/>
  <c r="KS314" i="1"/>
  <c r="KS319" i="1"/>
  <c r="KZ319" i="1" s="1"/>
  <c r="KS320" i="1"/>
  <c r="KZ320" i="1" s="1"/>
  <c r="KS321" i="1"/>
  <c r="KZ321" i="1" s="1"/>
  <c r="KS322" i="1"/>
  <c r="KZ322" i="1" s="1"/>
  <c r="KS323" i="1"/>
  <c r="KZ323" i="1"/>
  <c r="KS324" i="1"/>
  <c r="KZ324" i="1" s="1"/>
  <c r="KS325" i="1"/>
  <c r="KZ325" i="1" s="1"/>
  <c r="KS326" i="1"/>
  <c r="KZ326" i="1" s="1"/>
  <c r="KS327" i="1"/>
  <c r="KZ327" i="1" s="1"/>
  <c r="KS328" i="1"/>
  <c r="KZ328" i="1" s="1"/>
  <c r="KS329" i="1"/>
  <c r="KZ329" i="1" s="1"/>
  <c r="KS330" i="1"/>
  <c r="KZ330" i="1" s="1"/>
  <c r="KS331" i="1"/>
  <c r="KZ331" i="1" s="1"/>
  <c r="KS332" i="1"/>
  <c r="KZ332" i="1" s="1"/>
  <c r="KS333" i="1"/>
  <c r="KZ333" i="1" s="1"/>
  <c r="KS334" i="1"/>
  <c r="KS335" i="1"/>
  <c r="KZ335" i="1" s="1"/>
  <c r="KS336" i="1"/>
  <c r="KZ336" i="1" s="1"/>
  <c r="KS337" i="1"/>
  <c r="KZ337" i="1" s="1"/>
  <c r="KS338" i="1"/>
  <c r="KZ338" i="1" s="1"/>
  <c r="KS339" i="1"/>
  <c r="KZ339" i="1" s="1"/>
  <c r="KS340" i="1"/>
  <c r="KS341" i="1"/>
  <c r="KS342" i="1"/>
  <c r="KZ342" i="1" s="1"/>
  <c r="KS343" i="1"/>
  <c r="LA278" i="1"/>
  <c r="BN295" i="1"/>
  <c r="BU295" i="1" s="1"/>
  <c r="BN296" i="1"/>
  <c r="BU296" i="1" s="1"/>
  <c r="BN297" i="1"/>
  <c r="BN298" i="1"/>
  <c r="BN299" i="1"/>
  <c r="BN300" i="1"/>
  <c r="BN301" i="1"/>
  <c r="BN302" i="1"/>
  <c r="BN303" i="1"/>
  <c r="BN304" i="1"/>
  <c r="BN305" i="1"/>
  <c r="BN306" i="1"/>
  <c r="BN307" i="1"/>
  <c r="BN308" i="1"/>
  <c r="BU308" i="1" s="1"/>
  <c r="BN309" i="1"/>
  <c r="BN310" i="1"/>
  <c r="BN311" i="1"/>
  <c r="BN312" i="1"/>
  <c r="BN313" i="1"/>
  <c r="BN314" i="1"/>
  <c r="BN319" i="1"/>
  <c r="BU319" i="1" s="1"/>
  <c r="BN320" i="1"/>
  <c r="BU320" i="1" s="1"/>
  <c r="BN321" i="1"/>
  <c r="BU321" i="1" s="1"/>
  <c r="BN322" i="1"/>
  <c r="BU322" i="1" s="1"/>
  <c r="BN323" i="1"/>
  <c r="BU323" i="1" s="1"/>
  <c r="BN324" i="1"/>
  <c r="BU324" i="1" s="1"/>
  <c r="BN325" i="1"/>
  <c r="BU325" i="1" s="1"/>
  <c r="BN326" i="1"/>
  <c r="BU326" i="1" s="1"/>
  <c r="BN327" i="1"/>
  <c r="BU327" i="1" s="1"/>
  <c r="BN328" i="1"/>
  <c r="BU328" i="1" s="1"/>
  <c r="BN329" i="1"/>
  <c r="BN330" i="1"/>
  <c r="BU330" i="1"/>
  <c r="BN331" i="1"/>
  <c r="BN332" i="1"/>
  <c r="BU332" i="1" s="1"/>
  <c r="BN333" i="1"/>
  <c r="BU333" i="1" s="1"/>
  <c r="BN334" i="1"/>
  <c r="BU334" i="1" s="1"/>
  <c r="BN335" i="1"/>
  <c r="BU335" i="1" s="1"/>
  <c r="BN336" i="1"/>
  <c r="BN337" i="1"/>
  <c r="BU337" i="1" s="1"/>
  <c r="BN338" i="1"/>
  <c r="BU338" i="1" s="1"/>
  <c r="BN339" i="1"/>
  <c r="BU339" i="1" s="1"/>
  <c r="BN340" i="1"/>
  <c r="BN341" i="1"/>
  <c r="BN342" i="1"/>
  <c r="BU342" i="1" s="1"/>
  <c r="BN343" i="1"/>
  <c r="BU343" i="1" s="1"/>
  <c r="BV278" i="1"/>
  <c r="CB295" i="1"/>
  <c r="CI295" i="1" s="1"/>
  <c r="CB296" i="1"/>
  <c r="CI296" i="1" s="1"/>
  <c r="CB297" i="1"/>
  <c r="CB298" i="1"/>
  <c r="CI298" i="1" s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9" i="1"/>
  <c r="CI319" i="1" s="1"/>
  <c r="CB320" i="1"/>
  <c r="CI320" i="1" s="1"/>
  <c r="CB321" i="1"/>
  <c r="CI321" i="1" s="1"/>
  <c r="CB322" i="1"/>
  <c r="CI322" i="1" s="1"/>
  <c r="CB323" i="1"/>
  <c r="CI323" i="1" s="1"/>
  <c r="CB324" i="1"/>
  <c r="CB325" i="1"/>
  <c r="CI325" i="1"/>
  <c r="CB326" i="1"/>
  <c r="CB327" i="1"/>
  <c r="CI327" i="1" s="1"/>
  <c r="CB328" i="1"/>
  <c r="CI328" i="1" s="1"/>
  <c r="CB329" i="1"/>
  <c r="CI329" i="1" s="1"/>
  <c r="CB330" i="1"/>
  <c r="CI330" i="1" s="1"/>
  <c r="CB331" i="1"/>
  <c r="CI331" i="1" s="1"/>
  <c r="CB332" i="1"/>
  <c r="CI332" i="1" s="1"/>
  <c r="CB333" i="1"/>
  <c r="CI333" i="1" s="1"/>
  <c r="CB334" i="1"/>
  <c r="CI334" i="1" s="1"/>
  <c r="CB335" i="1"/>
  <c r="CB336" i="1"/>
  <c r="CI336" i="1" s="1"/>
  <c r="CB337" i="1"/>
  <c r="CI337" i="1" s="1"/>
  <c r="CB338" i="1"/>
  <c r="CI338" i="1" s="1"/>
  <c r="CB339" i="1"/>
  <c r="CI339" i="1" s="1"/>
  <c r="CB340" i="1"/>
  <c r="CI340" i="1" s="1"/>
  <c r="CB341" i="1"/>
  <c r="CI341" i="1" s="1"/>
  <c r="CB342" i="1"/>
  <c r="CI342" i="1" s="1"/>
  <c r="CB343" i="1"/>
  <c r="CJ278" i="1"/>
  <c r="CP295" i="1"/>
  <c r="CW295" i="1" s="1"/>
  <c r="CP296" i="1"/>
  <c r="CW296" i="1" s="1"/>
  <c r="CP297" i="1"/>
  <c r="CP298" i="1"/>
  <c r="CW298" i="1" s="1"/>
  <c r="CP299" i="1"/>
  <c r="CP300" i="1"/>
  <c r="CP301" i="1"/>
  <c r="CP302" i="1"/>
  <c r="CP303" i="1"/>
  <c r="CP304" i="1"/>
  <c r="CP305" i="1"/>
  <c r="CP306" i="1"/>
  <c r="CP307" i="1"/>
  <c r="CP308" i="1"/>
  <c r="CP309" i="1"/>
  <c r="CP310" i="1"/>
  <c r="CP311" i="1"/>
  <c r="CP312" i="1"/>
  <c r="CP313" i="1"/>
  <c r="CP314" i="1"/>
  <c r="CP319" i="1"/>
  <c r="CP320" i="1"/>
  <c r="CP321" i="1"/>
  <c r="CW321" i="1" s="1"/>
  <c r="CP322" i="1"/>
  <c r="CP323" i="1"/>
  <c r="CW323" i="1" s="1"/>
  <c r="CP324" i="1"/>
  <c r="CW324" i="1" s="1"/>
  <c r="CP325" i="1"/>
  <c r="CW325" i="1" s="1"/>
  <c r="CP326" i="1"/>
  <c r="CW326" i="1" s="1"/>
  <c r="CP327" i="1"/>
  <c r="CW327" i="1" s="1"/>
  <c r="CP328" i="1"/>
  <c r="CP329" i="1"/>
  <c r="CP330" i="1"/>
  <c r="CP331" i="1"/>
  <c r="CW331" i="1" s="1"/>
  <c r="CP332" i="1"/>
  <c r="CW332" i="1" s="1"/>
  <c r="CP333" i="1"/>
  <c r="CW333" i="1" s="1"/>
  <c r="CP334" i="1"/>
  <c r="CW334" i="1" s="1"/>
  <c r="CP335" i="1"/>
  <c r="CW335" i="1" s="1"/>
  <c r="CP336" i="1"/>
  <c r="CW336" i="1" s="1"/>
  <c r="CP337" i="1"/>
  <c r="CW337" i="1" s="1"/>
  <c r="CP338" i="1"/>
  <c r="CW338" i="1" s="1"/>
  <c r="CP339" i="1"/>
  <c r="CP340" i="1"/>
  <c r="CW340" i="1" s="1"/>
  <c r="CP341" i="1"/>
  <c r="CP342" i="1"/>
  <c r="CW342" i="1" s="1"/>
  <c r="CP343" i="1"/>
  <c r="CX278" i="1"/>
  <c r="DD292" i="1"/>
  <c r="DD293" i="1"/>
  <c r="DD294" i="1"/>
  <c r="DD295" i="1"/>
  <c r="DD296" i="1"/>
  <c r="DD298" i="1"/>
  <c r="DD299" i="1"/>
  <c r="DD300" i="1"/>
  <c r="DD301" i="1"/>
  <c r="DD302" i="1"/>
  <c r="DD303" i="1"/>
  <c r="DD304" i="1"/>
  <c r="DD306" i="1"/>
  <c r="DD307" i="1"/>
  <c r="DD308" i="1"/>
  <c r="DD309" i="1"/>
  <c r="DD310" i="1"/>
  <c r="DD311" i="1"/>
  <c r="DD312" i="1"/>
  <c r="DD313" i="1"/>
  <c r="DD314" i="1"/>
  <c r="DD315" i="1"/>
  <c r="DD316" i="1"/>
  <c r="DD317" i="1"/>
  <c r="DD318" i="1"/>
  <c r="DD319" i="1"/>
  <c r="DD320" i="1"/>
  <c r="DD321" i="1"/>
  <c r="DD322" i="1"/>
  <c r="DD323" i="1"/>
  <c r="DD324" i="1"/>
  <c r="DD325" i="1"/>
  <c r="DD326" i="1"/>
  <c r="DD327" i="1"/>
  <c r="DD328" i="1"/>
  <c r="DD329" i="1"/>
  <c r="DD330" i="1"/>
  <c r="DD331" i="1"/>
  <c r="DD332" i="1"/>
  <c r="DD333" i="1"/>
  <c r="DD334" i="1"/>
  <c r="DD335" i="1"/>
  <c r="DD336" i="1"/>
  <c r="DD337" i="1"/>
  <c r="DD338" i="1"/>
  <c r="DD340" i="1"/>
  <c r="DD341" i="1"/>
  <c r="DD342" i="1"/>
  <c r="DR292" i="1"/>
  <c r="DR293" i="1"/>
  <c r="DR294" i="1"/>
  <c r="DR295" i="1"/>
  <c r="DR296" i="1"/>
  <c r="DR298" i="1"/>
  <c r="DR299" i="1"/>
  <c r="DR300" i="1"/>
  <c r="DR301" i="1"/>
  <c r="DR302" i="1"/>
  <c r="DR303" i="1"/>
  <c r="DR304" i="1"/>
  <c r="DR306" i="1"/>
  <c r="DR307" i="1"/>
  <c r="DR308" i="1"/>
  <c r="DR309" i="1"/>
  <c r="DR310" i="1"/>
  <c r="DR311" i="1"/>
  <c r="DR312" i="1"/>
  <c r="DR313" i="1"/>
  <c r="DR314" i="1"/>
  <c r="DR315" i="1"/>
  <c r="DR316" i="1"/>
  <c r="DR317" i="1"/>
  <c r="DR318" i="1"/>
  <c r="DR319" i="1"/>
  <c r="DR320" i="1"/>
  <c r="DR321" i="1"/>
  <c r="DR322" i="1"/>
  <c r="DR323" i="1"/>
  <c r="DR324" i="1"/>
  <c r="DR325" i="1"/>
  <c r="DR326" i="1"/>
  <c r="DR327" i="1"/>
  <c r="DR328" i="1"/>
  <c r="DR329" i="1"/>
  <c r="DR330" i="1"/>
  <c r="DR331" i="1"/>
  <c r="DR332" i="1"/>
  <c r="DR333" i="1"/>
  <c r="DR334" i="1"/>
  <c r="DR335" i="1"/>
  <c r="DR336" i="1"/>
  <c r="DR337" i="1"/>
  <c r="DR338" i="1"/>
  <c r="DR339" i="1"/>
  <c r="DR340" i="1"/>
  <c r="DR341" i="1"/>
  <c r="DR342" i="1"/>
  <c r="EF278" i="1"/>
  <c r="GJ292" i="1"/>
  <c r="GJ293" i="1"/>
  <c r="GJ294" i="1"/>
  <c r="GJ295" i="1"/>
  <c r="GJ296" i="1"/>
  <c r="GJ298" i="1"/>
  <c r="GJ299" i="1"/>
  <c r="GJ300" i="1"/>
  <c r="GJ301" i="1"/>
  <c r="GJ302" i="1"/>
  <c r="GJ303" i="1"/>
  <c r="GJ304" i="1"/>
  <c r="GJ306" i="1"/>
  <c r="GJ307" i="1"/>
  <c r="GJ308" i="1"/>
  <c r="GJ309" i="1"/>
  <c r="GJ310" i="1"/>
  <c r="GJ311" i="1"/>
  <c r="GJ312" i="1"/>
  <c r="GJ313" i="1"/>
  <c r="GJ314" i="1"/>
  <c r="GJ315" i="1"/>
  <c r="GJ316" i="1"/>
  <c r="GJ317" i="1"/>
  <c r="GJ318" i="1"/>
  <c r="GJ319" i="1"/>
  <c r="GJ320" i="1"/>
  <c r="GJ321" i="1"/>
  <c r="GJ322" i="1"/>
  <c r="GJ323" i="1"/>
  <c r="GJ324" i="1"/>
  <c r="GJ325" i="1"/>
  <c r="GJ326" i="1"/>
  <c r="GJ327" i="1"/>
  <c r="GJ328" i="1"/>
  <c r="GJ329" i="1"/>
  <c r="GJ330" i="1"/>
  <c r="GJ331" i="1"/>
  <c r="GJ332" i="1"/>
  <c r="GJ333" i="1"/>
  <c r="GJ334" i="1"/>
  <c r="GJ335" i="1"/>
  <c r="GJ336" i="1"/>
  <c r="GJ337" i="1"/>
  <c r="GJ338" i="1"/>
  <c r="GJ340" i="1"/>
  <c r="GJ341" i="1"/>
  <c r="GJ342" i="1"/>
  <c r="HM295" i="1"/>
  <c r="HM296" i="1"/>
  <c r="HM297" i="1"/>
  <c r="HM298" i="1"/>
  <c r="HM299" i="1"/>
  <c r="HM300" i="1"/>
  <c r="HM301" i="1"/>
  <c r="HM302" i="1"/>
  <c r="HM303" i="1"/>
  <c r="HM304" i="1"/>
  <c r="HM305" i="1"/>
  <c r="HM306" i="1"/>
  <c r="HM307" i="1"/>
  <c r="HM308" i="1"/>
  <c r="HT308" i="1" s="1"/>
  <c r="HM309" i="1"/>
  <c r="HM310" i="1"/>
  <c r="HT310" i="1"/>
  <c r="HM311" i="1"/>
  <c r="HM312" i="1"/>
  <c r="HM313" i="1"/>
  <c r="HM314" i="1"/>
  <c r="HM319" i="1"/>
  <c r="HT319" i="1" s="1"/>
  <c r="HM320" i="1"/>
  <c r="HT320" i="1" s="1"/>
  <c r="HM321" i="1"/>
  <c r="HT321" i="1" s="1"/>
  <c r="HM322" i="1"/>
  <c r="HM323" i="1"/>
  <c r="HT323" i="1" s="1"/>
  <c r="HM324" i="1"/>
  <c r="HT324" i="1" s="1"/>
  <c r="HM325" i="1"/>
  <c r="HT325" i="1" s="1"/>
  <c r="HM326" i="1"/>
  <c r="HT326" i="1" s="1"/>
  <c r="HM327" i="1"/>
  <c r="HT327" i="1" s="1"/>
  <c r="HM328" i="1"/>
  <c r="HT328" i="1" s="1"/>
  <c r="HM329" i="1"/>
  <c r="HT329" i="1" s="1"/>
  <c r="HM330" i="1"/>
  <c r="HT330" i="1" s="1"/>
  <c r="HM331" i="1"/>
  <c r="HT331" i="1" s="1"/>
  <c r="HM332" i="1"/>
  <c r="HT332" i="1" s="1"/>
  <c r="HM333" i="1"/>
  <c r="HT333" i="1" s="1"/>
  <c r="HM334" i="1"/>
  <c r="HM335" i="1"/>
  <c r="HT335" i="1" s="1"/>
  <c r="HM336" i="1"/>
  <c r="HM337" i="1"/>
  <c r="HT337" i="1" s="1"/>
  <c r="HM338" i="1"/>
  <c r="HT338" i="1" s="1"/>
  <c r="HM339" i="1"/>
  <c r="HT339" i="1" s="1"/>
  <c r="HM340" i="1"/>
  <c r="HM341" i="1"/>
  <c r="HT341" i="1" s="1"/>
  <c r="HM342" i="1"/>
  <c r="HT342" i="1" s="1"/>
  <c r="HM343" i="1"/>
  <c r="HT343" i="1" s="1"/>
  <c r="FV278" i="1"/>
  <c r="GJ278" i="1"/>
  <c r="GY295" i="1"/>
  <c r="GY296" i="1"/>
  <c r="GY297" i="1"/>
  <c r="GY298" i="1"/>
  <c r="GY299" i="1"/>
  <c r="GY300" i="1"/>
  <c r="GY301" i="1"/>
  <c r="GY302" i="1"/>
  <c r="GY303" i="1"/>
  <c r="GY304" i="1"/>
  <c r="GY305" i="1"/>
  <c r="GY306" i="1"/>
  <c r="GY307" i="1"/>
  <c r="GY308" i="1"/>
  <c r="GY309" i="1"/>
  <c r="GY310" i="1"/>
  <c r="GY311" i="1"/>
  <c r="GY312" i="1"/>
  <c r="GY313" i="1"/>
  <c r="GY314" i="1"/>
  <c r="GY319" i="1"/>
  <c r="GY320" i="1"/>
  <c r="GY321" i="1"/>
  <c r="GY322" i="1"/>
  <c r="GY323" i="1"/>
  <c r="GY324" i="1"/>
  <c r="GY325" i="1"/>
  <c r="GY326" i="1"/>
  <c r="GY327" i="1"/>
  <c r="GY328" i="1"/>
  <c r="GY329" i="1"/>
  <c r="GY330" i="1"/>
  <c r="GY331" i="1"/>
  <c r="GY332" i="1"/>
  <c r="GY333" i="1"/>
  <c r="GY334" i="1"/>
  <c r="GY335" i="1"/>
  <c r="GY336" i="1"/>
  <c r="GY337" i="1"/>
  <c r="GY338" i="1"/>
  <c r="GY339" i="1"/>
  <c r="GY340" i="1"/>
  <c r="GY341" i="1"/>
  <c r="GY342" i="1"/>
  <c r="GY343" i="1"/>
  <c r="HF343" i="1" s="1"/>
  <c r="HG278" i="1"/>
  <c r="HU278" i="1"/>
  <c r="IA295" i="1"/>
  <c r="IH295" i="1" s="1"/>
  <c r="IA296" i="1"/>
  <c r="IA297" i="1"/>
  <c r="IH297" i="1" s="1"/>
  <c r="II297" i="1" s="1"/>
  <c r="IJ297" i="1" s="1"/>
  <c r="IA298" i="1"/>
  <c r="IA299" i="1"/>
  <c r="IA300" i="1"/>
  <c r="IA301" i="1"/>
  <c r="IA302" i="1"/>
  <c r="IA303" i="1"/>
  <c r="IA304" i="1"/>
  <c r="IA305" i="1"/>
  <c r="IA306" i="1"/>
  <c r="IA307" i="1"/>
  <c r="IH307" i="1" s="1"/>
  <c r="IH311" i="1" s="1"/>
  <c r="IA308" i="1"/>
  <c r="IA309" i="1"/>
  <c r="IH309" i="1" s="1"/>
  <c r="IA310" i="1"/>
  <c r="IA311" i="1"/>
  <c r="IA312" i="1"/>
  <c r="IA313" i="1"/>
  <c r="IA314" i="1"/>
  <c r="IA319" i="1"/>
  <c r="IH319" i="1" s="1"/>
  <c r="IA320" i="1"/>
  <c r="IH320" i="1" s="1"/>
  <c r="IA321" i="1"/>
  <c r="IH321" i="1" s="1"/>
  <c r="IA322" i="1"/>
  <c r="IH322" i="1" s="1"/>
  <c r="IA323" i="1"/>
  <c r="IH323" i="1" s="1"/>
  <c r="IA324" i="1"/>
  <c r="IH324" i="1" s="1"/>
  <c r="IA325" i="1"/>
  <c r="IH325" i="1" s="1"/>
  <c r="IA326" i="1"/>
  <c r="IH326" i="1" s="1"/>
  <c r="IA327" i="1"/>
  <c r="IA328" i="1"/>
  <c r="IA329" i="1"/>
  <c r="IH329" i="1" s="1"/>
  <c r="IA330" i="1"/>
  <c r="IH330" i="1" s="1"/>
  <c r="IA331" i="1"/>
  <c r="IH331" i="1" s="1"/>
  <c r="IA332" i="1"/>
  <c r="IH332" i="1"/>
  <c r="IA333" i="1"/>
  <c r="IH333" i="1" s="1"/>
  <c r="IA334" i="1"/>
  <c r="IH334" i="1" s="1"/>
  <c r="IA335" i="1"/>
  <c r="IH335" i="1" s="1"/>
  <c r="IA336" i="1"/>
  <c r="IH336" i="1" s="1"/>
  <c r="IA337" i="1"/>
  <c r="IH337" i="1" s="1"/>
  <c r="IA338" i="1"/>
  <c r="IH338" i="1" s="1"/>
  <c r="IA339" i="1"/>
  <c r="IA340" i="1"/>
  <c r="IH340" i="1" s="1"/>
  <c r="IA341" i="1"/>
  <c r="IH341" i="1" s="1"/>
  <c r="IA342" i="1"/>
  <c r="IH342" i="1" s="1"/>
  <c r="IA343" i="1"/>
  <c r="II278" i="1"/>
  <c r="IO295" i="1"/>
  <c r="IO296" i="1"/>
  <c r="IO297" i="1"/>
  <c r="IO298" i="1"/>
  <c r="IV298" i="1" s="1"/>
  <c r="IO299" i="1"/>
  <c r="IO300" i="1"/>
  <c r="IO301" i="1"/>
  <c r="IO302" i="1"/>
  <c r="IO303" i="1"/>
  <c r="IO304" i="1"/>
  <c r="IO305" i="1"/>
  <c r="IO306" i="1"/>
  <c r="IV306" i="1" s="1"/>
  <c r="IO307" i="1"/>
  <c r="IO308" i="1"/>
  <c r="IO309" i="1"/>
  <c r="IO310" i="1"/>
  <c r="IO311" i="1"/>
  <c r="IO312" i="1"/>
  <c r="IO313" i="1"/>
  <c r="IO314" i="1"/>
  <c r="IO319" i="1"/>
  <c r="IV319" i="1" s="1"/>
  <c r="IO320" i="1"/>
  <c r="IV320" i="1" s="1"/>
  <c r="IO321" i="1"/>
  <c r="IV321" i="1" s="1"/>
  <c r="IO322" i="1"/>
  <c r="IV322" i="1" s="1"/>
  <c r="IO323" i="1"/>
  <c r="IV323" i="1" s="1"/>
  <c r="IO324" i="1"/>
  <c r="IV324" i="1" s="1"/>
  <c r="IO325" i="1"/>
  <c r="IO326" i="1"/>
  <c r="IV326" i="1" s="1"/>
  <c r="IO327" i="1"/>
  <c r="IO328" i="1"/>
  <c r="IV328" i="1" s="1"/>
  <c r="IO329" i="1"/>
  <c r="IV329" i="1" s="1"/>
  <c r="IO330" i="1"/>
  <c r="IO331" i="1"/>
  <c r="IV331" i="1" s="1"/>
  <c r="IO332" i="1"/>
  <c r="IV332" i="1" s="1"/>
  <c r="IO333" i="1"/>
  <c r="IV333" i="1" s="1"/>
  <c r="IO334" i="1"/>
  <c r="IV334" i="1"/>
  <c r="IO335" i="1"/>
  <c r="IO336" i="1"/>
  <c r="IV336" i="1" s="1"/>
  <c r="IO337" i="1"/>
  <c r="IO338" i="1"/>
  <c r="IV338" i="1" s="1"/>
  <c r="IO339" i="1"/>
  <c r="IV339" i="1" s="1"/>
  <c r="IO340" i="1"/>
  <c r="IO341" i="1"/>
  <c r="IO342" i="1"/>
  <c r="IO343" i="1"/>
  <c r="IV343" i="1" s="1"/>
  <c r="IW278" i="1"/>
  <c r="JC295" i="1"/>
  <c r="JJ295" i="1"/>
  <c r="JJ299" i="1" s="1"/>
  <c r="JC296" i="1"/>
  <c r="JJ296" i="1" s="1"/>
  <c r="JC297" i="1"/>
  <c r="JJ297" i="1" s="1"/>
  <c r="JC298" i="1"/>
  <c r="JJ298" i="1" s="1"/>
  <c r="JC299" i="1"/>
  <c r="JC300" i="1"/>
  <c r="JC301" i="1"/>
  <c r="JC302" i="1"/>
  <c r="JC303" i="1"/>
  <c r="JC304" i="1"/>
  <c r="JC305" i="1"/>
  <c r="JC306" i="1"/>
  <c r="JC307" i="1"/>
  <c r="JC308" i="1"/>
  <c r="JC309" i="1"/>
  <c r="JC310" i="1"/>
  <c r="JC311" i="1"/>
  <c r="JC312" i="1"/>
  <c r="JC313" i="1"/>
  <c r="JC314" i="1"/>
  <c r="JC319" i="1"/>
  <c r="JJ319" i="1" s="1"/>
  <c r="JC320" i="1"/>
  <c r="JJ320" i="1" s="1"/>
  <c r="JC321" i="1"/>
  <c r="JJ321" i="1"/>
  <c r="JC322" i="1"/>
  <c r="JJ322" i="1" s="1"/>
  <c r="JC323" i="1"/>
  <c r="JJ323" i="1" s="1"/>
  <c r="JC324" i="1"/>
  <c r="JJ324" i="1" s="1"/>
  <c r="JC325" i="1"/>
  <c r="JJ325" i="1" s="1"/>
  <c r="JC326" i="1"/>
  <c r="JJ326" i="1" s="1"/>
  <c r="JC327" i="1"/>
  <c r="JJ327" i="1" s="1"/>
  <c r="JC328" i="1"/>
  <c r="JJ328" i="1" s="1"/>
  <c r="JC329" i="1"/>
  <c r="JJ329" i="1" s="1"/>
  <c r="JC330" i="1"/>
  <c r="JJ330" i="1" s="1"/>
  <c r="JC331" i="1"/>
  <c r="JJ331" i="1" s="1"/>
  <c r="JC332" i="1"/>
  <c r="JJ332" i="1" s="1"/>
  <c r="JC333" i="1"/>
  <c r="JJ333" i="1"/>
  <c r="JC334" i="1"/>
  <c r="JJ334" i="1" s="1"/>
  <c r="JC335" i="1"/>
  <c r="JC336" i="1"/>
  <c r="JJ336" i="1" s="1"/>
  <c r="JC337" i="1"/>
  <c r="JJ337" i="1" s="1"/>
  <c r="JC338" i="1"/>
  <c r="JJ338" i="1" s="1"/>
  <c r="JC339" i="1"/>
  <c r="JJ339" i="1" s="1"/>
  <c r="JC340" i="1"/>
  <c r="JJ340" i="1" s="1"/>
  <c r="JC341" i="1"/>
  <c r="JC342" i="1"/>
  <c r="JJ342" i="1" s="1"/>
  <c r="JC343" i="1"/>
  <c r="JJ343" i="1" s="1"/>
  <c r="JK278" i="1"/>
  <c r="JQ295" i="1"/>
  <c r="JQ296" i="1"/>
  <c r="JX296" i="1" s="1"/>
  <c r="JQ297" i="1"/>
  <c r="JX297" i="1" s="1"/>
  <c r="JQ298" i="1"/>
  <c r="JQ299" i="1"/>
  <c r="JQ300" i="1"/>
  <c r="JQ301" i="1"/>
  <c r="JQ302" i="1"/>
  <c r="JQ303" i="1"/>
  <c r="JQ304" i="1"/>
  <c r="JQ305" i="1"/>
  <c r="JQ306" i="1"/>
  <c r="JQ307" i="1"/>
  <c r="JQ308" i="1"/>
  <c r="JQ309" i="1"/>
  <c r="JQ310" i="1"/>
  <c r="JQ311" i="1"/>
  <c r="JQ312" i="1"/>
  <c r="JQ313" i="1"/>
  <c r="JQ314" i="1"/>
  <c r="JQ319" i="1"/>
  <c r="JX319" i="1" s="1"/>
  <c r="JQ320" i="1"/>
  <c r="JX320" i="1" s="1"/>
  <c r="JQ321" i="1"/>
  <c r="JX321" i="1" s="1"/>
  <c r="JQ322" i="1"/>
  <c r="JX322" i="1" s="1"/>
  <c r="JQ323" i="1"/>
  <c r="JX323" i="1" s="1"/>
  <c r="JQ324" i="1"/>
  <c r="JX324" i="1" s="1"/>
  <c r="JQ325" i="1"/>
  <c r="JX325" i="1" s="1"/>
  <c r="JQ326" i="1"/>
  <c r="JX326" i="1" s="1"/>
  <c r="JQ327" i="1"/>
  <c r="JX327" i="1" s="1"/>
  <c r="JQ328" i="1"/>
  <c r="JQ329" i="1"/>
  <c r="JX329" i="1" s="1"/>
  <c r="JQ330" i="1"/>
  <c r="JX330" i="1" s="1"/>
  <c r="JQ331" i="1"/>
  <c r="JX331" i="1" s="1"/>
  <c r="JQ332" i="1"/>
  <c r="JX332" i="1" s="1"/>
  <c r="JQ333" i="1"/>
  <c r="JX333" i="1" s="1"/>
  <c r="JQ334" i="1"/>
  <c r="JX334" i="1" s="1"/>
  <c r="JQ335" i="1"/>
  <c r="JX335" i="1" s="1"/>
  <c r="JQ336" i="1"/>
  <c r="JX336" i="1" s="1"/>
  <c r="JQ337" i="1"/>
  <c r="JX337" i="1" s="1"/>
  <c r="JQ338" i="1"/>
  <c r="JX338" i="1" s="1"/>
  <c r="JQ339" i="1"/>
  <c r="JQ340" i="1"/>
  <c r="JQ341" i="1"/>
  <c r="JX341" i="1" s="1"/>
  <c r="JQ342" i="1"/>
  <c r="JX342" i="1" s="1"/>
  <c r="JQ343" i="1"/>
  <c r="JX343" i="1" s="1"/>
  <c r="JY278" i="1"/>
  <c r="LU292" i="1"/>
  <c r="LU293" i="1"/>
  <c r="LU294" i="1"/>
  <c r="LU295" i="1"/>
  <c r="LU296" i="1"/>
  <c r="LU298" i="1"/>
  <c r="LU299" i="1"/>
  <c r="LU300" i="1"/>
  <c r="LU301" i="1"/>
  <c r="LU302" i="1"/>
  <c r="LU303" i="1"/>
  <c r="LU304" i="1"/>
  <c r="LU306" i="1"/>
  <c r="LU307" i="1"/>
  <c r="LU308" i="1"/>
  <c r="LU309" i="1"/>
  <c r="LU310" i="1"/>
  <c r="LU311" i="1"/>
  <c r="LU312" i="1"/>
  <c r="LU313" i="1"/>
  <c r="LU314" i="1"/>
  <c r="LU315" i="1"/>
  <c r="LU316" i="1"/>
  <c r="LU317" i="1"/>
  <c r="LU318" i="1"/>
  <c r="LU319" i="1"/>
  <c r="LU320" i="1"/>
  <c r="LU321" i="1"/>
  <c r="LU322" i="1"/>
  <c r="LU323" i="1"/>
  <c r="LU324" i="1"/>
  <c r="LU325" i="1"/>
  <c r="LU326" i="1"/>
  <c r="LU327" i="1"/>
  <c r="LU328" i="1"/>
  <c r="LU329" i="1"/>
  <c r="LU330" i="1"/>
  <c r="LU331" i="1"/>
  <c r="LU332" i="1"/>
  <c r="LU333" i="1"/>
  <c r="LU334" i="1"/>
  <c r="LU335" i="1"/>
  <c r="LU336" i="1"/>
  <c r="LU337" i="1"/>
  <c r="LU338" i="1"/>
  <c r="LU340" i="1"/>
  <c r="LU341" i="1"/>
  <c r="LU342" i="1"/>
  <c r="MI292" i="1"/>
  <c r="MI293" i="1"/>
  <c r="MI294" i="1"/>
  <c r="MI295" i="1"/>
  <c r="MI296" i="1"/>
  <c r="MI298" i="1"/>
  <c r="MI299" i="1"/>
  <c r="MI300" i="1"/>
  <c r="MI301" i="1"/>
  <c r="MI302" i="1"/>
  <c r="MI303" i="1"/>
  <c r="MI304" i="1"/>
  <c r="MI306" i="1"/>
  <c r="MI307" i="1"/>
  <c r="MI308" i="1"/>
  <c r="MI309" i="1"/>
  <c r="MI310" i="1"/>
  <c r="MI311" i="1"/>
  <c r="MI312" i="1"/>
  <c r="MI313" i="1"/>
  <c r="MI314" i="1"/>
  <c r="MI315" i="1"/>
  <c r="MI316" i="1"/>
  <c r="MI317" i="1"/>
  <c r="MI318" i="1"/>
  <c r="MI319" i="1"/>
  <c r="MI320" i="1"/>
  <c r="MI321" i="1"/>
  <c r="MI322" i="1"/>
  <c r="MI323" i="1"/>
  <c r="MI324" i="1"/>
  <c r="MI325" i="1"/>
  <c r="MI326" i="1"/>
  <c r="MI327" i="1"/>
  <c r="MI328" i="1"/>
  <c r="MI329" i="1"/>
  <c r="MI330" i="1"/>
  <c r="MI331" i="1"/>
  <c r="MI332" i="1"/>
  <c r="MI333" i="1"/>
  <c r="MI334" i="1"/>
  <c r="MI335" i="1"/>
  <c r="MI336" i="1"/>
  <c r="MI337" i="1"/>
  <c r="MI338" i="1"/>
  <c r="MI340" i="1"/>
  <c r="MI341" i="1"/>
  <c r="MI342" i="1"/>
  <c r="MW292" i="1"/>
  <c r="MW293" i="1"/>
  <c r="MW294" i="1"/>
  <c r="MW295" i="1"/>
  <c r="MW296" i="1"/>
  <c r="MW298" i="1"/>
  <c r="MW299" i="1"/>
  <c r="MW300" i="1"/>
  <c r="MW301" i="1"/>
  <c r="MW302" i="1"/>
  <c r="MW303" i="1"/>
  <c r="MW304" i="1"/>
  <c r="MW306" i="1"/>
  <c r="MW307" i="1"/>
  <c r="MW308" i="1"/>
  <c r="MW309" i="1"/>
  <c r="MW310" i="1"/>
  <c r="MW311" i="1"/>
  <c r="MW312" i="1"/>
  <c r="MW313" i="1"/>
  <c r="MW314" i="1"/>
  <c r="MW315" i="1"/>
  <c r="MW316" i="1"/>
  <c r="MW317" i="1"/>
  <c r="MW318" i="1"/>
  <c r="MW319" i="1"/>
  <c r="MW320" i="1"/>
  <c r="MW321" i="1"/>
  <c r="MW322" i="1"/>
  <c r="MW323" i="1"/>
  <c r="MW324" i="1"/>
  <c r="MW325" i="1"/>
  <c r="MW326" i="1"/>
  <c r="MW327" i="1"/>
  <c r="MW328" i="1"/>
  <c r="MW329" i="1"/>
  <c r="MW330" i="1"/>
  <c r="MW331" i="1"/>
  <c r="MW332" i="1"/>
  <c r="MW333" i="1"/>
  <c r="MW334" i="1"/>
  <c r="MW335" i="1"/>
  <c r="MW336" i="1"/>
  <c r="MW337" i="1"/>
  <c r="MW338" i="1"/>
  <c r="MW340" i="1"/>
  <c r="MW341" i="1"/>
  <c r="MW342" i="1"/>
  <c r="NK292" i="1"/>
  <c r="NK293" i="1"/>
  <c r="NK294" i="1"/>
  <c r="NK295" i="1"/>
  <c r="NK296" i="1"/>
  <c r="NK298" i="1"/>
  <c r="NK299" i="1"/>
  <c r="NK300" i="1"/>
  <c r="NK301" i="1"/>
  <c r="NK302" i="1"/>
  <c r="NK303" i="1"/>
  <c r="NK304" i="1"/>
  <c r="NK306" i="1"/>
  <c r="NK307" i="1"/>
  <c r="NK308" i="1"/>
  <c r="NK309" i="1"/>
  <c r="NK310" i="1"/>
  <c r="NK311" i="1"/>
  <c r="NK312" i="1"/>
  <c r="NK313" i="1"/>
  <c r="NK314" i="1"/>
  <c r="NK315" i="1"/>
  <c r="NK316" i="1"/>
  <c r="NK317" i="1"/>
  <c r="NK318" i="1"/>
  <c r="NK319" i="1"/>
  <c r="NK320" i="1"/>
  <c r="NK321" i="1"/>
  <c r="NK322" i="1"/>
  <c r="NK323" i="1"/>
  <c r="NK324" i="1"/>
  <c r="NK325" i="1"/>
  <c r="NK326" i="1"/>
  <c r="NK327" i="1"/>
  <c r="NK328" i="1"/>
  <c r="NK329" i="1"/>
  <c r="NK330" i="1"/>
  <c r="NK331" i="1"/>
  <c r="NK332" i="1"/>
  <c r="NK333" i="1"/>
  <c r="NK334" i="1"/>
  <c r="NK335" i="1"/>
  <c r="NK336" i="1"/>
  <c r="NK337" i="1"/>
  <c r="NK338" i="1"/>
  <c r="NK340" i="1"/>
  <c r="NK341" i="1"/>
  <c r="NK342" i="1"/>
  <c r="O279" i="1"/>
  <c r="AC279" i="1"/>
  <c r="AQ279" i="1"/>
  <c r="AZ292" i="1"/>
  <c r="AZ293" i="1"/>
  <c r="AZ294" i="1"/>
  <c r="AZ295" i="1"/>
  <c r="AZ296" i="1"/>
  <c r="AZ298" i="1"/>
  <c r="AZ299" i="1"/>
  <c r="AZ300" i="1"/>
  <c r="AZ301" i="1"/>
  <c r="AZ302" i="1"/>
  <c r="AZ303" i="1"/>
  <c r="AZ304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BE279" i="1"/>
  <c r="DI279" i="1"/>
  <c r="DW279" i="1"/>
  <c r="EK279" i="1"/>
  <c r="EY279" i="1"/>
  <c r="FM279" i="1"/>
  <c r="GA279" i="1"/>
  <c r="GO279" i="1"/>
  <c r="LG294" i="1"/>
  <c r="LN295" i="1" s="1"/>
  <c r="LO295" i="1" s="1"/>
  <c r="LG297" i="1"/>
  <c r="LG300" i="1"/>
  <c r="LG303" i="1"/>
  <c r="LG306" i="1"/>
  <c r="LG312" i="1"/>
  <c r="LN312" i="1" s="1"/>
  <c r="LG315" i="1"/>
  <c r="LN316" i="1" s="1"/>
  <c r="LG318" i="1"/>
  <c r="LG321" i="1"/>
  <c r="LG324" i="1"/>
  <c r="LG327" i="1"/>
  <c r="LG330" i="1"/>
  <c r="LN330" i="1" s="1"/>
  <c r="LG333" i="1"/>
  <c r="LG336" i="1"/>
  <c r="LP279" i="1"/>
  <c r="LZ279" i="1"/>
  <c r="MN279" i="1"/>
  <c r="NB279" i="1"/>
  <c r="NP279" i="1"/>
  <c r="KK281" i="1"/>
  <c r="KL281" i="1"/>
  <c r="KY281" i="1"/>
  <c r="KZ281" i="1"/>
  <c r="BT281" i="1"/>
  <c r="BU281" i="1"/>
  <c r="CH281" i="1"/>
  <c r="CI281" i="1"/>
  <c r="CV281" i="1"/>
  <c r="CW281" i="1"/>
  <c r="HE281" i="1"/>
  <c r="HF281" i="1"/>
  <c r="HS281" i="1"/>
  <c r="HT281" i="1"/>
  <c r="IG281" i="1"/>
  <c r="IH281" i="1"/>
  <c r="IU281" i="1"/>
  <c r="IV281" i="1"/>
  <c r="JI281" i="1"/>
  <c r="JJ281" i="1"/>
  <c r="JW281" i="1"/>
  <c r="JX281" i="1"/>
  <c r="KK282" i="1"/>
  <c r="KL282" i="1"/>
  <c r="KY282" i="1"/>
  <c r="KZ282" i="1"/>
  <c r="BR282" i="1"/>
  <c r="BT282" i="1"/>
  <c r="BU282" i="1"/>
  <c r="CH282" i="1"/>
  <c r="CI282" i="1"/>
  <c r="CV282" i="1"/>
  <c r="CW282" i="1"/>
  <c r="HE282" i="1"/>
  <c r="HF282" i="1"/>
  <c r="HS282" i="1"/>
  <c r="HT282" i="1"/>
  <c r="IA282" i="1"/>
  <c r="IG282" i="1"/>
  <c r="IH282" i="1"/>
  <c r="IU282" i="1"/>
  <c r="IV282" i="1"/>
  <c r="JI282" i="1"/>
  <c r="JJ282" i="1"/>
  <c r="JW282" i="1"/>
  <c r="JX282" i="1"/>
  <c r="KK283" i="1"/>
  <c r="KL283" i="1"/>
  <c r="KY283" i="1"/>
  <c r="KZ283" i="1"/>
  <c r="BT283" i="1"/>
  <c r="BU283" i="1"/>
  <c r="CH283" i="1"/>
  <c r="CI283" i="1"/>
  <c r="CV283" i="1"/>
  <c r="CW283" i="1"/>
  <c r="HE283" i="1"/>
  <c r="HF283" i="1"/>
  <c r="HS283" i="1"/>
  <c r="HT283" i="1"/>
  <c r="IG283" i="1"/>
  <c r="IH283" i="1"/>
  <c r="IU283" i="1"/>
  <c r="IV283" i="1"/>
  <c r="JI283" i="1"/>
  <c r="JJ283" i="1"/>
  <c r="JW283" i="1"/>
  <c r="JX283" i="1"/>
  <c r="KK284" i="1"/>
  <c r="KL284" i="1"/>
  <c r="KY284" i="1"/>
  <c r="KZ284" i="1"/>
  <c r="BT284" i="1"/>
  <c r="BU284" i="1"/>
  <c r="CH284" i="1"/>
  <c r="CI284" i="1"/>
  <c r="CV284" i="1"/>
  <c r="CW284" i="1"/>
  <c r="HE284" i="1"/>
  <c r="HF284" i="1"/>
  <c r="HS284" i="1"/>
  <c r="HT284" i="1"/>
  <c r="IG284" i="1"/>
  <c r="IH284" i="1"/>
  <c r="IU284" i="1"/>
  <c r="IV284" i="1"/>
  <c r="JI284" i="1"/>
  <c r="JJ284" i="1"/>
  <c r="JW284" i="1"/>
  <c r="JX284" i="1"/>
  <c r="Q299" i="1"/>
  <c r="LI306" i="1"/>
  <c r="LK306" i="1"/>
  <c r="LI307" i="1"/>
  <c r="LK307" i="1"/>
  <c r="LI308" i="1"/>
  <c r="LK308" i="1"/>
  <c r="A348" i="1"/>
  <c r="NO313" i="1"/>
  <c r="IG296" i="1"/>
  <c r="IG300" i="1" s="1"/>
  <c r="IG304" i="1" s="1"/>
  <c r="IG308" i="1" s="1"/>
  <c r="IG312" i="1" s="1"/>
  <c r="LK302" i="1"/>
  <c r="LI302" i="1"/>
  <c r="LK301" i="1"/>
  <c r="LI301" i="1"/>
  <c r="LK300" i="1"/>
  <c r="LI300" i="1"/>
  <c r="EJ294" i="1"/>
  <c r="LK299" i="1"/>
  <c r="LI299" i="1"/>
  <c r="LK298" i="1"/>
  <c r="LI298" i="1"/>
  <c r="LK297" i="1"/>
  <c r="LI297" i="1"/>
  <c r="HQ298" i="1"/>
  <c r="LI294" i="1"/>
  <c r="LK294" i="1"/>
  <c r="LI295" i="1"/>
  <c r="LK295" i="1"/>
  <c r="LI296" i="1"/>
  <c r="LK296" i="1"/>
  <c r="HE327" i="1"/>
  <c r="HF327" i="1"/>
  <c r="HG327" i="1"/>
  <c r="HC327" i="1"/>
  <c r="HH327" i="1" s="1"/>
  <c r="HE328" i="1"/>
  <c r="HF328" i="1"/>
  <c r="HG328" i="1"/>
  <c r="HC328" i="1"/>
  <c r="HH328" i="1" s="1"/>
  <c r="HE329" i="1"/>
  <c r="HF329" i="1"/>
  <c r="HG329" i="1"/>
  <c r="HC329" i="1"/>
  <c r="HH329" i="1"/>
  <c r="HE330" i="1"/>
  <c r="HF330" i="1"/>
  <c r="HG330" i="1"/>
  <c r="HC330" i="1"/>
  <c r="HH330" i="1" s="1"/>
  <c r="HE307" i="1"/>
  <c r="HE311" i="1" s="1"/>
  <c r="HF307" i="1"/>
  <c r="HF311" i="1" s="1"/>
  <c r="HC307" i="1"/>
  <c r="HE304" i="1"/>
  <c r="HE308" i="1" s="1"/>
  <c r="HF304" i="1"/>
  <c r="HF308" i="1" s="1"/>
  <c r="HC308" i="1"/>
  <c r="HE297" i="1"/>
  <c r="HE301" i="1" s="1"/>
  <c r="HE305" i="1" s="1"/>
  <c r="HE309" i="1" s="1"/>
  <c r="HE313" i="1" s="1"/>
  <c r="HF297" i="1"/>
  <c r="HF301" i="1"/>
  <c r="HF305" i="1" s="1"/>
  <c r="HF309" i="1" s="1"/>
  <c r="HC309" i="1"/>
  <c r="HC355" i="1" s="1"/>
  <c r="HE298" i="1"/>
  <c r="HE302" i="1" s="1"/>
  <c r="HE306" i="1" s="1"/>
  <c r="HE310" i="1" s="1"/>
  <c r="HE314" i="1" s="1"/>
  <c r="HF298" i="1"/>
  <c r="HF302" i="1" s="1"/>
  <c r="HC310" i="1"/>
  <c r="HO295" i="1"/>
  <c r="HQ295" i="1"/>
  <c r="HS295" i="1"/>
  <c r="HS299" i="1" s="1"/>
  <c r="HS303" i="1" s="1"/>
  <c r="HS307" i="1" s="1"/>
  <c r="HS311" i="1" s="1"/>
  <c r="HO296" i="1"/>
  <c r="HQ296" i="1"/>
  <c r="HS296" i="1"/>
  <c r="HO297" i="1"/>
  <c r="HQ297" i="1"/>
  <c r="HS297" i="1"/>
  <c r="HS301" i="1" s="1"/>
  <c r="HS305" i="1" s="1"/>
  <c r="HS309" i="1" s="1"/>
  <c r="HS313" i="1" s="1"/>
  <c r="HT297" i="1"/>
  <c r="HO298" i="1"/>
  <c r="HS298" i="1"/>
  <c r="HS302" i="1" s="1"/>
  <c r="HO299" i="1"/>
  <c r="HQ299" i="1"/>
  <c r="HO300" i="1"/>
  <c r="HQ300" i="1"/>
  <c r="HS300" i="1"/>
  <c r="HO301" i="1"/>
  <c r="HQ301" i="1"/>
  <c r="HO302" i="1"/>
  <c r="HQ302" i="1"/>
  <c r="HO303" i="1"/>
  <c r="HQ303" i="1"/>
  <c r="HO304" i="1"/>
  <c r="HQ304" i="1"/>
  <c r="HU304" i="1" s="1"/>
  <c r="HO305" i="1"/>
  <c r="HQ305" i="1"/>
  <c r="HO306" i="1"/>
  <c r="HQ306" i="1"/>
  <c r="HU306" i="1" s="1"/>
  <c r="HO307" i="1"/>
  <c r="HQ307" i="1"/>
  <c r="HO308" i="1"/>
  <c r="HQ308" i="1"/>
  <c r="HS308" i="1"/>
  <c r="HS312" i="1" s="1"/>
  <c r="HO309" i="1"/>
  <c r="HQ309" i="1"/>
  <c r="HO310" i="1"/>
  <c r="HQ310" i="1"/>
  <c r="HS310" i="1"/>
  <c r="HS314" i="1" s="1"/>
  <c r="HO311" i="1"/>
  <c r="HQ311" i="1"/>
  <c r="HO312" i="1"/>
  <c r="HQ312" i="1"/>
  <c r="HO313" i="1"/>
  <c r="HQ313" i="1"/>
  <c r="HO314" i="1"/>
  <c r="HQ314" i="1"/>
  <c r="HO319" i="1"/>
  <c r="HQ319" i="1"/>
  <c r="HV319" i="1"/>
  <c r="HS319" i="1"/>
  <c r="HU319" i="1"/>
  <c r="HO320" i="1"/>
  <c r="HQ320" i="1"/>
  <c r="HV320" i="1" s="1"/>
  <c r="HS320" i="1"/>
  <c r="HU320" i="1"/>
  <c r="HO321" i="1"/>
  <c r="HQ321" i="1"/>
  <c r="HV321" i="1"/>
  <c r="HS321" i="1"/>
  <c r="HU321" i="1"/>
  <c r="HO322" i="1"/>
  <c r="HQ322" i="1"/>
  <c r="HV322" i="1" s="1"/>
  <c r="HS322" i="1"/>
  <c r="HT322" i="1"/>
  <c r="HU322" i="1"/>
  <c r="HO323" i="1"/>
  <c r="HQ323" i="1"/>
  <c r="HV323" i="1"/>
  <c r="HS323" i="1"/>
  <c r="HU323" i="1"/>
  <c r="HO324" i="1"/>
  <c r="HQ324" i="1"/>
  <c r="HV324" i="1" s="1"/>
  <c r="HS324" i="1"/>
  <c r="HU324" i="1"/>
  <c r="HO325" i="1"/>
  <c r="HQ325" i="1"/>
  <c r="HV325" i="1" s="1"/>
  <c r="HS325" i="1"/>
  <c r="HU325" i="1"/>
  <c r="HO326" i="1"/>
  <c r="HQ326" i="1"/>
  <c r="HV326" i="1" s="1"/>
  <c r="HS326" i="1"/>
  <c r="HU326" i="1"/>
  <c r="HO327" i="1"/>
  <c r="HQ327" i="1"/>
  <c r="HV327" i="1" s="1"/>
  <c r="HS327" i="1"/>
  <c r="HU327" i="1"/>
  <c r="HO328" i="1"/>
  <c r="HQ328" i="1"/>
  <c r="HV328" i="1" s="1"/>
  <c r="HS328" i="1"/>
  <c r="HU328" i="1"/>
  <c r="HO329" i="1"/>
  <c r="HQ329" i="1"/>
  <c r="HV329" i="1" s="1"/>
  <c r="HS329" i="1"/>
  <c r="HU329" i="1"/>
  <c r="HO330" i="1"/>
  <c r="HQ330" i="1"/>
  <c r="HV330" i="1" s="1"/>
  <c r="HS330" i="1"/>
  <c r="HU330" i="1"/>
  <c r="HO331" i="1"/>
  <c r="HQ331" i="1"/>
  <c r="HV331" i="1" s="1"/>
  <c r="HS331" i="1"/>
  <c r="HU331" i="1"/>
  <c r="HO332" i="1"/>
  <c r="HQ332" i="1"/>
  <c r="HV332" i="1" s="1"/>
  <c r="HS332" i="1"/>
  <c r="HU332" i="1"/>
  <c r="HO333" i="1"/>
  <c r="HQ333" i="1"/>
  <c r="HV333" i="1" s="1"/>
  <c r="HS333" i="1"/>
  <c r="HU333" i="1"/>
  <c r="HO334" i="1"/>
  <c r="HQ334" i="1"/>
  <c r="HV334" i="1" s="1"/>
  <c r="HS334" i="1"/>
  <c r="HT334" i="1"/>
  <c r="HU334" i="1"/>
  <c r="HO335" i="1"/>
  <c r="HQ335" i="1"/>
  <c r="HV335" i="1" s="1"/>
  <c r="HS335" i="1"/>
  <c r="HU335" i="1"/>
  <c r="HO336" i="1"/>
  <c r="HQ336" i="1"/>
  <c r="HV336" i="1" s="1"/>
  <c r="HS336" i="1"/>
  <c r="HT336" i="1"/>
  <c r="HU336" i="1"/>
  <c r="HO337" i="1"/>
  <c r="HQ337" i="1"/>
  <c r="HV337" i="1"/>
  <c r="HS337" i="1"/>
  <c r="HU337" i="1"/>
  <c r="HO338" i="1"/>
  <c r="HQ338" i="1"/>
  <c r="HS338" i="1"/>
  <c r="HU338" i="1"/>
  <c r="HV338" i="1"/>
  <c r="JS295" i="1"/>
  <c r="JU295" i="1"/>
  <c r="JW295" i="1"/>
  <c r="JW299" i="1" s="1"/>
  <c r="JW303" i="1" s="1"/>
  <c r="JW307" i="1" s="1"/>
  <c r="JW311" i="1" s="1"/>
  <c r="JS296" i="1"/>
  <c r="JU296" i="1"/>
  <c r="JW296" i="1"/>
  <c r="JW300" i="1" s="1"/>
  <c r="JW304" i="1" s="1"/>
  <c r="JW308" i="1" s="1"/>
  <c r="JW312" i="1" s="1"/>
  <c r="JS297" i="1"/>
  <c r="JU297" i="1"/>
  <c r="JW297" i="1"/>
  <c r="JW301" i="1" s="1"/>
  <c r="JW305" i="1" s="1"/>
  <c r="JW309" i="1" s="1"/>
  <c r="JW313" i="1" s="1"/>
  <c r="JS298" i="1"/>
  <c r="JU298" i="1"/>
  <c r="JW298" i="1"/>
  <c r="JW302" i="1" s="1"/>
  <c r="JW306" i="1" s="1"/>
  <c r="JW310" i="1" s="1"/>
  <c r="JW314" i="1" s="1"/>
  <c r="JS299" i="1"/>
  <c r="JU299" i="1"/>
  <c r="JS300" i="1"/>
  <c r="JU300" i="1"/>
  <c r="JS301" i="1"/>
  <c r="JU301" i="1"/>
  <c r="JS302" i="1"/>
  <c r="JU302" i="1"/>
  <c r="JS303" i="1"/>
  <c r="JU303" i="1"/>
  <c r="JS304" i="1"/>
  <c r="JU304" i="1"/>
  <c r="JS305" i="1"/>
  <c r="JU305" i="1"/>
  <c r="JS306" i="1"/>
  <c r="JU306" i="1"/>
  <c r="JS307" i="1"/>
  <c r="JU307" i="1"/>
  <c r="JS308" i="1"/>
  <c r="JU308" i="1"/>
  <c r="JS309" i="1"/>
  <c r="JU309" i="1"/>
  <c r="JS310" i="1"/>
  <c r="JU310" i="1"/>
  <c r="JS311" i="1"/>
  <c r="JU311" i="1"/>
  <c r="JS312" i="1"/>
  <c r="JU312" i="1"/>
  <c r="JS313" i="1"/>
  <c r="JU313" i="1"/>
  <c r="JS314" i="1"/>
  <c r="JU314" i="1"/>
  <c r="JS319" i="1"/>
  <c r="JU319" i="1"/>
  <c r="JW319" i="1"/>
  <c r="JY319" i="1"/>
  <c r="JS320" i="1"/>
  <c r="JU320" i="1"/>
  <c r="JZ320" i="1" s="1"/>
  <c r="JW320" i="1"/>
  <c r="JY320" i="1"/>
  <c r="JS321" i="1"/>
  <c r="JU321" i="1"/>
  <c r="JZ321" i="1" s="1"/>
  <c r="JW321" i="1"/>
  <c r="JY321" i="1"/>
  <c r="JS322" i="1"/>
  <c r="JU322" i="1"/>
  <c r="JW322" i="1"/>
  <c r="JY322" i="1"/>
  <c r="JZ322" i="1"/>
  <c r="JS323" i="1"/>
  <c r="JU323" i="1"/>
  <c r="JZ323" i="1" s="1"/>
  <c r="JW323" i="1"/>
  <c r="JY323" i="1"/>
  <c r="JS324" i="1"/>
  <c r="JU324" i="1"/>
  <c r="JZ324" i="1" s="1"/>
  <c r="JW324" i="1"/>
  <c r="JY324" i="1"/>
  <c r="JS325" i="1"/>
  <c r="JU325" i="1"/>
  <c r="JZ325" i="1" s="1"/>
  <c r="JW325" i="1"/>
  <c r="JY325" i="1"/>
  <c r="JS326" i="1"/>
  <c r="JU326" i="1"/>
  <c r="JZ326" i="1" s="1"/>
  <c r="JW326" i="1"/>
  <c r="JY326" i="1"/>
  <c r="JS327" i="1"/>
  <c r="JU327" i="1"/>
  <c r="JZ327" i="1" s="1"/>
  <c r="JW327" i="1"/>
  <c r="JY327" i="1"/>
  <c r="JS328" i="1"/>
  <c r="JU328" i="1"/>
  <c r="JZ328" i="1" s="1"/>
  <c r="JW328" i="1"/>
  <c r="JY328" i="1"/>
  <c r="JS329" i="1"/>
  <c r="JU329" i="1"/>
  <c r="JZ329" i="1" s="1"/>
  <c r="JW329" i="1"/>
  <c r="JY329" i="1"/>
  <c r="JS330" i="1"/>
  <c r="JU330" i="1"/>
  <c r="JZ330" i="1" s="1"/>
  <c r="JW330" i="1"/>
  <c r="JY330" i="1"/>
  <c r="JS331" i="1"/>
  <c r="JU331" i="1"/>
  <c r="JZ331" i="1" s="1"/>
  <c r="JW331" i="1"/>
  <c r="JY331" i="1"/>
  <c r="JS332" i="1"/>
  <c r="JU332" i="1"/>
  <c r="JZ332" i="1" s="1"/>
  <c r="JW332" i="1"/>
  <c r="JY332" i="1"/>
  <c r="JS333" i="1"/>
  <c r="JU333" i="1"/>
  <c r="JZ333" i="1"/>
  <c r="JW333" i="1"/>
  <c r="JY333" i="1"/>
  <c r="JS334" i="1"/>
  <c r="JU334" i="1"/>
  <c r="JZ334" i="1" s="1"/>
  <c r="JW334" i="1"/>
  <c r="JY334" i="1"/>
  <c r="JS335" i="1"/>
  <c r="JU335" i="1"/>
  <c r="JZ335" i="1" s="1"/>
  <c r="JW335" i="1"/>
  <c r="JY335" i="1"/>
  <c r="JS336" i="1"/>
  <c r="JU336" i="1"/>
  <c r="JZ336" i="1" s="1"/>
  <c r="JW336" i="1"/>
  <c r="JY336" i="1"/>
  <c r="JS337" i="1"/>
  <c r="JU337" i="1"/>
  <c r="JZ337" i="1" s="1"/>
  <c r="JW337" i="1"/>
  <c r="JY337" i="1"/>
  <c r="JS338" i="1"/>
  <c r="JU338" i="1"/>
  <c r="JW338" i="1"/>
  <c r="JY338" i="1"/>
  <c r="JE295" i="1"/>
  <c r="JG295" i="1"/>
  <c r="JI295" i="1"/>
  <c r="JI299" i="1" s="1"/>
  <c r="JI303" i="1" s="1"/>
  <c r="JI307" i="1" s="1"/>
  <c r="JI311" i="1" s="1"/>
  <c r="JE296" i="1"/>
  <c r="JG296" i="1"/>
  <c r="JI296" i="1"/>
  <c r="JI300" i="1" s="1"/>
  <c r="JI304" i="1"/>
  <c r="JI308" i="1" s="1"/>
  <c r="JI312" i="1" s="1"/>
  <c r="JE297" i="1"/>
  <c r="JG297" i="1"/>
  <c r="JI297" i="1"/>
  <c r="JI301" i="1" s="1"/>
  <c r="JI305" i="1" s="1"/>
  <c r="JI309" i="1" s="1"/>
  <c r="JI313" i="1" s="1"/>
  <c r="JJ301" i="1"/>
  <c r="JE298" i="1"/>
  <c r="JG298" i="1"/>
  <c r="JI298" i="1"/>
  <c r="JI302" i="1" s="1"/>
  <c r="JI306" i="1" s="1"/>
  <c r="JI310" i="1" s="1"/>
  <c r="JI314" i="1" s="1"/>
  <c r="JE299" i="1"/>
  <c r="JG299" i="1"/>
  <c r="JE300" i="1"/>
  <c r="JG300" i="1"/>
  <c r="JE301" i="1"/>
  <c r="JG301" i="1"/>
  <c r="JE302" i="1"/>
  <c r="JG302" i="1"/>
  <c r="JJ302" i="1"/>
  <c r="JE303" i="1"/>
  <c r="JG303" i="1"/>
  <c r="JE304" i="1"/>
  <c r="JG304" i="1"/>
  <c r="JE305" i="1"/>
  <c r="JG305" i="1"/>
  <c r="JE306" i="1"/>
  <c r="JG306" i="1"/>
  <c r="JE307" i="1"/>
  <c r="JG307" i="1"/>
  <c r="JE308" i="1"/>
  <c r="JG308" i="1"/>
  <c r="JE309" i="1"/>
  <c r="JG309" i="1"/>
  <c r="JE310" i="1"/>
  <c r="JG310" i="1"/>
  <c r="JE311" i="1"/>
  <c r="JG311" i="1"/>
  <c r="JE312" i="1"/>
  <c r="JG312" i="1"/>
  <c r="JE313" i="1"/>
  <c r="JG313" i="1"/>
  <c r="JE314" i="1"/>
  <c r="JG314" i="1"/>
  <c r="JE319" i="1"/>
  <c r="JG319" i="1"/>
  <c r="JL319" i="1" s="1"/>
  <c r="JI319" i="1"/>
  <c r="JK319" i="1"/>
  <c r="JE320" i="1"/>
  <c r="JG320" i="1"/>
  <c r="JL320" i="1" s="1"/>
  <c r="JI320" i="1"/>
  <c r="JK320" i="1"/>
  <c r="JE321" i="1"/>
  <c r="JG321" i="1"/>
  <c r="JL321" i="1" s="1"/>
  <c r="JI321" i="1"/>
  <c r="JK321" i="1"/>
  <c r="JE322" i="1"/>
  <c r="JG322" i="1"/>
  <c r="JL322" i="1" s="1"/>
  <c r="JI322" i="1"/>
  <c r="JK322" i="1"/>
  <c r="JE323" i="1"/>
  <c r="JG323" i="1"/>
  <c r="JL323" i="1" s="1"/>
  <c r="JI323" i="1"/>
  <c r="JK323" i="1"/>
  <c r="JE324" i="1"/>
  <c r="JG324" i="1"/>
  <c r="JL324" i="1" s="1"/>
  <c r="JI324" i="1"/>
  <c r="JK324" i="1"/>
  <c r="JE325" i="1"/>
  <c r="JG325" i="1"/>
  <c r="JL325" i="1" s="1"/>
  <c r="JI325" i="1"/>
  <c r="JK325" i="1"/>
  <c r="JE326" i="1"/>
  <c r="JG326" i="1"/>
  <c r="JL326" i="1" s="1"/>
  <c r="JI326" i="1"/>
  <c r="JK326" i="1"/>
  <c r="JE327" i="1"/>
  <c r="JG327" i="1"/>
  <c r="JL327" i="1" s="1"/>
  <c r="JI327" i="1"/>
  <c r="JK327" i="1"/>
  <c r="JE328" i="1"/>
  <c r="JG328" i="1"/>
  <c r="JL328" i="1" s="1"/>
  <c r="JI328" i="1"/>
  <c r="JK328" i="1"/>
  <c r="JE329" i="1"/>
  <c r="JG329" i="1"/>
  <c r="JL329" i="1" s="1"/>
  <c r="JI329" i="1"/>
  <c r="JK329" i="1"/>
  <c r="JE330" i="1"/>
  <c r="JG330" i="1"/>
  <c r="JL330" i="1" s="1"/>
  <c r="JI330" i="1"/>
  <c r="JK330" i="1"/>
  <c r="JE331" i="1"/>
  <c r="JG331" i="1"/>
  <c r="JL331" i="1" s="1"/>
  <c r="JI331" i="1"/>
  <c r="JK331" i="1"/>
  <c r="JE332" i="1"/>
  <c r="JG332" i="1"/>
  <c r="JL332" i="1" s="1"/>
  <c r="JI332" i="1"/>
  <c r="JK332" i="1"/>
  <c r="JE333" i="1"/>
  <c r="JG333" i="1"/>
  <c r="JL333" i="1" s="1"/>
  <c r="JI333" i="1"/>
  <c r="JK333" i="1"/>
  <c r="JE334" i="1"/>
  <c r="JG334" i="1"/>
  <c r="JL334" i="1" s="1"/>
  <c r="JI334" i="1"/>
  <c r="JK334" i="1"/>
  <c r="JE335" i="1"/>
  <c r="JG335" i="1"/>
  <c r="JL335" i="1" s="1"/>
  <c r="JI335" i="1"/>
  <c r="JJ335" i="1"/>
  <c r="JK335" i="1"/>
  <c r="JE336" i="1"/>
  <c r="JG336" i="1"/>
  <c r="JI336" i="1"/>
  <c r="JK336" i="1"/>
  <c r="JE337" i="1"/>
  <c r="JG337" i="1"/>
  <c r="JL337" i="1" s="1"/>
  <c r="JI337" i="1"/>
  <c r="JK337" i="1"/>
  <c r="JE338" i="1"/>
  <c r="JG338" i="1"/>
  <c r="JL338" i="1" s="1"/>
  <c r="JI338" i="1"/>
  <c r="JK338" i="1"/>
  <c r="IQ295" i="1"/>
  <c r="IS295" i="1"/>
  <c r="IU295" i="1"/>
  <c r="IQ296" i="1"/>
  <c r="IS296" i="1"/>
  <c r="IU296" i="1"/>
  <c r="IU300" i="1" s="1"/>
  <c r="IU304" i="1"/>
  <c r="IU308" i="1" s="1"/>
  <c r="IU312" i="1" s="1"/>
  <c r="IQ297" i="1"/>
  <c r="IS297" i="1"/>
  <c r="IU297" i="1"/>
  <c r="IU301" i="1" s="1"/>
  <c r="IU305" i="1" s="1"/>
  <c r="IU309" i="1" s="1"/>
  <c r="IU313" i="1" s="1"/>
  <c r="IQ298" i="1"/>
  <c r="IS298" i="1"/>
  <c r="IU298" i="1"/>
  <c r="IQ299" i="1"/>
  <c r="IS299" i="1"/>
  <c r="IQ300" i="1"/>
  <c r="IS300" i="1"/>
  <c r="IQ301" i="1"/>
  <c r="IS301" i="1"/>
  <c r="IQ302" i="1"/>
  <c r="IS302" i="1"/>
  <c r="IQ303" i="1"/>
  <c r="IS303" i="1"/>
  <c r="IQ304" i="1"/>
  <c r="IS304" i="1"/>
  <c r="IQ305" i="1"/>
  <c r="IS305" i="1"/>
  <c r="IQ306" i="1"/>
  <c r="IS306" i="1"/>
  <c r="IU306" i="1"/>
  <c r="IU310" i="1" s="1"/>
  <c r="IU314" i="1" s="1"/>
  <c r="IQ307" i="1"/>
  <c r="IS307" i="1"/>
  <c r="IU307" i="1"/>
  <c r="IQ308" i="1"/>
  <c r="IS308" i="1"/>
  <c r="IQ309" i="1"/>
  <c r="IS309" i="1"/>
  <c r="IQ310" i="1"/>
  <c r="IS310" i="1"/>
  <c r="IQ311" i="1"/>
  <c r="IS311" i="1"/>
  <c r="IU311" i="1"/>
  <c r="IQ312" i="1"/>
  <c r="IS312" i="1"/>
  <c r="IQ313" i="1"/>
  <c r="IS313" i="1"/>
  <c r="IQ314" i="1"/>
  <c r="IS314" i="1"/>
  <c r="IQ319" i="1"/>
  <c r="IS319" i="1"/>
  <c r="IX319" i="1" s="1"/>
  <c r="IU319" i="1"/>
  <c r="IW319" i="1"/>
  <c r="IQ320" i="1"/>
  <c r="IS320" i="1"/>
  <c r="IX320" i="1" s="1"/>
  <c r="IU320" i="1"/>
  <c r="IW320" i="1"/>
  <c r="IQ321" i="1"/>
  <c r="IS321" i="1"/>
  <c r="IX321" i="1" s="1"/>
  <c r="IU321" i="1"/>
  <c r="IW321" i="1"/>
  <c r="IQ322" i="1"/>
  <c r="IS322" i="1"/>
  <c r="IX322" i="1" s="1"/>
  <c r="IU322" i="1"/>
  <c r="IW322" i="1"/>
  <c r="IQ323" i="1"/>
  <c r="IS323" i="1"/>
  <c r="IX323" i="1" s="1"/>
  <c r="IU323" i="1"/>
  <c r="IW323" i="1"/>
  <c r="IQ324" i="1"/>
  <c r="IS324" i="1"/>
  <c r="IX324" i="1" s="1"/>
  <c r="IU324" i="1"/>
  <c r="IW324" i="1"/>
  <c r="IQ325" i="1"/>
  <c r="IS325" i="1"/>
  <c r="IX325" i="1" s="1"/>
  <c r="IU325" i="1"/>
  <c r="IV325" i="1"/>
  <c r="IW325" i="1"/>
  <c r="IQ326" i="1"/>
  <c r="IS326" i="1"/>
  <c r="IU326" i="1"/>
  <c r="IW326" i="1"/>
  <c r="IQ327" i="1"/>
  <c r="IS327" i="1"/>
  <c r="IX327" i="1" s="1"/>
  <c r="IU327" i="1"/>
  <c r="IV327" i="1"/>
  <c r="IW327" i="1"/>
  <c r="IQ328" i="1"/>
  <c r="IS328" i="1"/>
  <c r="IX328" i="1" s="1"/>
  <c r="IU328" i="1"/>
  <c r="IW328" i="1"/>
  <c r="IQ329" i="1"/>
  <c r="IS329" i="1"/>
  <c r="IX329" i="1" s="1"/>
  <c r="IU329" i="1"/>
  <c r="IW329" i="1"/>
  <c r="IQ330" i="1"/>
  <c r="IS330" i="1"/>
  <c r="IX330" i="1" s="1"/>
  <c r="IU330" i="1"/>
  <c r="IV330" i="1"/>
  <c r="IW330" i="1"/>
  <c r="IQ331" i="1"/>
  <c r="IS331" i="1"/>
  <c r="IX331" i="1" s="1"/>
  <c r="IU331" i="1"/>
  <c r="IW331" i="1"/>
  <c r="IQ332" i="1"/>
  <c r="IS332" i="1"/>
  <c r="IX332" i="1" s="1"/>
  <c r="IU332" i="1"/>
  <c r="IW332" i="1"/>
  <c r="IQ333" i="1"/>
  <c r="IS333" i="1"/>
  <c r="IX333" i="1" s="1"/>
  <c r="IU333" i="1"/>
  <c r="IW333" i="1"/>
  <c r="IQ334" i="1"/>
  <c r="IS334" i="1"/>
  <c r="IX334" i="1" s="1"/>
  <c r="IU334" i="1"/>
  <c r="IW334" i="1"/>
  <c r="IQ335" i="1"/>
  <c r="IS335" i="1"/>
  <c r="IX335" i="1" s="1"/>
  <c r="IU335" i="1"/>
  <c r="IV335" i="1"/>
  <c r="IW335" i="1"/>
  <c r="IQ336" i="1"/>
  <c r="IS336" i="1"/>
  <c r="IX336" i="1" s="1"/>
  <c r="IU336" i="1"/>
  <c r="IW336" i="1"/>
  <c r="IQ337" i="1"/>
  <c r="IS337" i="1"/>
  <c r="IX337" i="1" s="1"/>
  <c r="IU337" i="1"/>
  <c r="IV337" i="1"/>
  <c r="IW337" i="1"/>
  <c r="IQ338" i="1"/>
  <c r="IS338" i="1"/>
  <c r="IX338" i="1" s="1"/>
  <c r="IU338" i="1"/>
  <c r="IW338" i="1"/>
  <c r="IC295" i="1"/>
  <c r="IE295" i="1"/>
  <c r="IG295" i="1"/>
  <c r="IG299" i="1" s="1"/>
  <c r="IC296" i="1"/>
  <c r="IE296" i="1"/>
  <c r="IC297" i="1"/>
  <c r="IE297" i="1"/>
  <c r="IG297" i="1"/>
  <c r="IC298" i="1"/>
  <c r="IE298" i="1"/>
  <c r="IG298" i="1"/>
  <c r="IG302" i="1" s="1"/>
  <c r="IG306" i="1" s="1"/>
  <c r="IG310" i="1" s="1"/>
  <c r="IG314" i="1" s="1"/>
  <c r="IH298" i="1"/>
  <c r="IH302" i="1" s="1"/>
  <c r="II302" i="1" s="1"/>
  <c r="IC299" i="1"/>
  <c r="IE299" i="1"/>
  <c r="IC300" i="1"/>
  <c r="IE300" i="1"/>
  <c r="IC301" i="1"/>
  <c r="IE301" i="1"/>
  <c r="IG301" i="1"/>
  <c r="IC302" i="1"/>
  <c r="IE302" i="1"/>
  <c r="IC303" i="1"/>
  <c r="IE303" i="1"/>
  <c r="II303" i="1"/>
  <c r="IC304" i="1"/>
  <c r="IE304" i="1"/>
  <c r="IC305" i="1"/>
  <c r="IE305" i="1"/>
  <c r="II305" i="1" s="1"/>
  <c r="IC306" i="1"/>
  <c r="IE306" i="1"/>
  <c r="IC307" i="1"/>
  <c r="IE307" i="1"/>
  <c r="IG307" i="1"/>
  <c r="IG311" i="1" s="1"/>
  <c r="IC308" i="1"/>
  <c r="IE308" i="1"/>
  <c r="IC309" i="1"/>
  <c r="IE309" i="1"/>
  <c r="II309" i="1"/>
  <c r="IG309" i="1"/>
  <c r="IG313" i="1"/>
  <c r="IC310" i="1"/>
  <c r="IE310" i="1"/>
  <c r="IC311" i="1"/>
  <c r="IE311" i="1"/>
  <c r="IC312" i="1"/>
  <c r="IE312" i="1"/>
  <c r="IC313" i="1"/>
  <c r="IE313" i="1"/>
  <c r="IC314" i="1"/>
  <c r="IE314" i="1"/>
  <c r="IC319" i="1"/>
  <c r="IE319" i="1"/>
  <c r="IJ319" i="1" s="1"/>
  <c r="IG319" i="1"/>
  <c r="II319" i="1"/>
  <c r="IC320" i="1"/>
  <c r="IE320" i="1"/>
  <c r="IJ320" i="1" s="1"/>
  <c r="IG320" i="1"/>
  <c r="II320" i="1"/>
  <c r="IC321" i="1"/>
  <c r="IE321" i="1"/>
  <c r="IJ321" i="1" s="1"/>
  <c r="IG321" i="1"/>
  <c r="II321" i="1"/>
  <c r="IC322" i="1"/>
  <c r="IE322" i="1"/>
  <c r="IG322" i="1"/>
  <c r="II322" i="1"/>
  <c r="IC323" i="1"/>
  <c r="IE323" i="1"/>
  <c r="IJ323" i="1" s="1"/>
  <c r="IG323" i="1"/>
  <c r="II323" i="1"/>
  <c r="IC324" i="1"/>
  <c r="IE324" i="1"/>
  <c r="IJ324" i="1"/>
  <c r="IG324" i="1"/>
  <c r="II324" i="1"/>
  <c r="IC325" i="1"/>
  <c r="IE325" i="1"/>
  <c r="IJ325" i="1" s="1"/>
  <c r="IG325" i="1"/>
  <c r="II325" i="1"/>
  <c r="IC326" i="1"/>
  <c r="IE326" i="1"/>
  <c r="IJ326" i="1"/>
  <c r="IG326" i="1"/>
  <c r="II326" i="1"/>
  <c r="IC327" i="1"/>
  <c r="IE327" i="1"/>
  <c r="IJ327" i="1" s="1"/>
  <c r="IG327" i="1"/>
  <c r="IH327" i="1"/>
  <c r="II327" i="1"/>
  <c r="IC328" i="1"/>
  <c r="IE328" i="1"/>
  <c r="IJ328" i="1" s="1"/>
  <c r="IG328" i="1"/>
  <c r="IH328" i="1"/>
  <c r="II328" i="1"/>
  <c r="IC329" i="1"/>
  <c r="IE329" i="1"/>
  <c r="IJ329" i="1" s="1"/>
  <c r="IG329" i="1"/>
  <c r="II329" i="1"/>
  <c r="IC330" i="1"/>
  <c r="IE330" i="1"/>
  <c r="IJ330" i="1" s="1"/>
  <c r="IG330" i="1"/>
  <c r="II330" i="1"/>
  <c r="IC331" i="1"/>
  <c r="IE331" i="1"/>
  <c r="IJ331" i="1" s="1"/>
  <c r="IG331" i="1"/>
  <c r="II331" i="1"/>
  <c r="IC332" i="1"/>
  <c r="IE332" i="1"/>
  <c r="IJ332" i="1" s="1"/>
  <c r="IG332" i="1"/>
  <c r="II332" i="1"/>
  <c r="IC333" i="1"/>
  <c r="IE333" i="1"/>
  <c r="IG333" i="1"/>
  <c r="II333" i="1"/>
  <c r="IJ333" i="1"/>
  <c r="IC334" i="1"/>
  <c r="IE334" i="1"/>
  <c r="IJ334" i="1"/>
  <c r="IG334" i="1"/>
  <c r="II334" i="1"/>
  <c r="IC335" i="1"/>
  <c r="IE335" i="1"/>
  <c r="IJ335" i="1" s="1"/>
  <c r="IG335" i="1"/>
  <c r="II335" i="1"/>
  <c r="IC336" i="1"/>
  <c r="IE336" i="1"/>
  <c r="IJ336" i="1" s="1"/>
  <c r="IG336" i="1"/>
  <c r="II336" i="1"/>
  <c r="IC337" i="1"/>
  <c r="IE337" i="1"/>
  <c r="IJ337" i="1" s="1"/>
  <c r="IG337" i="1"/>
  <c r="II337" i="1"/>
  <c r="IC338" i="1"/>
  <c r="IE338" i="1"/>
  <c r="IJ338" i="1" s="1"/>
  <c r="IG338" i="1"/>
  <c r="II338" i="1"/>
  <c r="CR295" i="1"/>
  <c r="CT295" i="1"/>
  <c r="CV295" i="1"/>
  <c r="CV299" i="1" s="1"/>
  <c r="CV303" i="1" s="1"/>
  <c r="CV307" i="1" s="1"/>
  <c r="CV311" i="1" s="1"/>
  <c r="CR296" i="1"/>
  <c r="CT296" i="1"/>
  <c r="CV296" i="1"/>
  <c r="CV300" i="1" s="1"/>
  <c r="CV304" i="1" s="1"/>
  <c r="CR297" i="1"/>
  <c r="CT297" i="1"/>
  <c r="CV297" i="1"/>
  <c r="CV301" i="1" s="1"/>
  <c r="CV305" i="1" s="1"/>
  <c r="CV309" i="1" s="1"/>
  <c r="CV313" i="1" s="1"/>
  <c r="CR298" i="1"/>
  <c r="CT298" i="1"/>
  <c r="CV298" i="1"/>
  <c r="CV302" i="1" s="1"/>
  <c r="CV306" i="1" s="1"/>
  <c r="CV310" i="1" s="1"/>
  <c r="CV314" i="1" s="1"/>
  <c r="CR299" i="1"/>
  <c r="CT299" i="1"/>
  <c r="CR300" i="1"/>
  <c r="CT300" i="1"/>
  <c r="CR301" i="1"/>
  <c r="CT301" i="1"/>
  <c r="CR302" i="1"/>
  <c r="CT302" i="1"/>
  <c r="CR303" i="1"/>
  <c r="CT303" i="1"/>
  <c r="CR304" i="1"/>
  <c r="CT304" i="1"/>
  <c r="CR305" i="1"/>
  <c r="CT305" i="1"/>
  <c r="CR306" i="1"/>
  <c r="CT306" i="1"/>
  <c r="CR307" i="1"/>
  <c r="CT307" i="1"/>
  <c r="CR308" i="1"/>
  <c r="CT308" i="1"/>
  <c r="CR309" i="1"/>
  <c r="CT309" i="1"/>
  <c r="CR310" i="1"/>
  <c r="CT310" i="1"/>
  <c r="CR311" i="1"/>
  <c r="CT311" i="1"/>
  <c r="CR312" i="1"/>
  <c r="CT312" i="1"/>
  <c r="CV312" i="1"/>
  <c r="CR313" i="1"/>
  <c r="CT313" i="1"/>
  <c r="CR314" i="1"/>
  <c r="CT314" i="1"/>
  <c r="CR319" i="1"/>
  <c r="CT319" i="1"/>
  <c r="CV319" i="1"/>
  <c r="CW319" i="1"/>
  <c r="CX319" i="1"/>
  <c r="CY319" i="1"/>
  <c r="CR320" i="1"/>
  <c r="CT320" i="1"/>
  <c r="CY320" i="1" s="1"/>
  <c r="CV320" i="1"/>
  <c r="CW320" i="1"/>
  <c r="CX320" i="1"/>
  <c r="CR321" i="1"/>
  <c r="CT321" i="1"/>
  <c r="CY321" i="1" s="1"/>
  <c r="CV321" i="1"/>
  <c r="CX321" i="1"/>
  <c r="CR322" i="1"/>
  <c r="CT322" i="1"/>
  <c r="CY322" i="1" s="1"/>
  <c r="CV322" i="1"/>
  <c r="CW322" i="1"/>
  <c r="CX322" i="1"/>
  <c r="CR323" i="1"/>
  <c r="CT323" i="1"/>
  <c r="CY323" i="1" s="1"/>
  <c r="CV323" i="1"/>
  <c r="CX323" i="1"/>
  <c r="CR324" i="1"/>
  <c r="CT324" i="1"/>
  <c r="CV324" i="1"/>
  <c r="CX324" i="1"/>
  <c r="CY324" i="1"/>
  <c r="CR325" i="1"/>
  <c r="CT325" i="1"/>
  <c r="CY325" i="1" s="1"/>
  <c r="CV325" i="1"/>
  <c r="CX325" i="1"/>
  <c r="CR326" i="1"/>
  <c r="CT326" i="1"/>
  <c r="CY326" i="1" s="1"/>
  <c r="CV326" i="1"/>
  <c r="CX326" i="1"/>
  <c r="CR327" i="1"/>
  <c r="CT327" i="1"/>
  <c r="CV327" i="1"/>
  <c r="CX327" i="1"/>
  <c r="CY327" i="1"/>
  <c r="CR328" i="1"/>
  <c r="CT328" i="1"/>
  <c r="CY328" i="1" s="1"/>
  <c r="CV328" i="1"/>
  <c r="CW328" i="1"/>
  <c r="CX328" i="1"/>
  <c r="CR329" i="1"/>
  <c r="CT329" i="1"/>
  <c r="CY329" i="1" s="1"/>
  <c r="CV329" i="1"/>
  <c r="CW329" i="1"/>
  <c r="CX329" i="1"/>
  <c r="CR330" i="1"/>
  <c r="CT330" i="1"/>
  <c r="CY330" i="1" s="1"/>
  <c r="CV330" i="1"/>
  <c r="CW330" i="1"/>
  <c r="CX330" i="1"/>
  <c r="CR331" i="1"/>
  <c r="CT331" i="1"/>
  <c r="CY331" i="1" s="1"/>
  <c r="CV331" i="1"/>
  <c r="CX331" i="1"/>
  <c r="CR332" i="1"/>
  <c r="CT332" i="1"/>
  <c r="CV332" i="1"/>
  <c r="CX332" i="1"/>
  <c r="CY332" i="1"/>
  <c r="CR333" i="1"/>
  <c r="CT333" i="1"/>
  <c r="CV333" i="1"/>
  <c r="CX333" i="1"/>
  <c r="CY333" i="1"/>
  <c r="CR334" i="1"/>
  <c r="CT334" i="1"/>
  <c r="CY334" i="1" s="1"/>
  <c r="CV334" i="1"/>
  <c r="CX334" i="1"/>
  <c r="CR335" i="1"/>
  <c r="CT335" i="1"/>
  <c r="CY335" i="1" s="1"/>
  <c r="CV335" i="1"/>
  <c r="CX335" i="1"/>
  <c r="CR336" i="1"/>
  <c r="CT336" i="1"/>
  <c r="CY336" i="1" s="1"/>
  <c r="CV336" i="1"/>
  <c r="CX336" i="1"/>
  <c r="CR337" i="1"/>
  <c r="CT337" i="1"/>
  <c r="CY337" i="1" s="1"/>
  <c r="CV337" i="1"/>
  <c r="CX337" i="1"/>
  <c r="CR338" i="1"/>
  <c r="CT338" i="1"/>
  <c r="CY338" i="1" s="1"/>
  <c r="CV338" i="1"/>
  <c r="CX338" i="1"/>
  <c r="CD295" i="1"/>
  <c r="CF295" i="1"/>
  <c r="CH295" i="1"/>
  <c r="CH299" i="1" s="1"/>
  <c r="CH303" i="1" s="1"/>
  <c r="CH307" i="1" s="1"/>
  <c r="CH311" i="1" s="1"/>
  <c r="CD296" i="1"/>
  <c r="CF296" i="1"/>
  <c r="CH296" i="1"/>
  <c r="CH300" i="1" s="1"/>
  <c r="CH304" i="1" s="1"/>
  <c r="CH308" i="1" s="1"/>
  <c r="CH312" i="1" s="1"/>
  <c r="CJ296" i="1"/>
  <c r="CD297" i="1"/>
  <c r="CF297" i="1"/>
  <c r="CH297" i="1"/>
  <c r="CH301" i="1" s="1"/>
  <c r="CH305" i="1" s="1"/>
  <c r="CH309" i="1" s="1"/>
  <c r="CH313" i="1" s="1"/>
  <c r="CD298" i="1"/>
  <c r="CF298" i="1"/>
  <c r="CH298" i="1"/>
  <c r="CH302" i="1" s="1"/>
  <c r="CH306" i="1" s="1"/>
  <c r="CD299" i="1"/>
  <c r="CF299" i="1"/>
  <c r="CD300" i="1"/>
  <c r="CF300" i="1"/>
  <c r="CD301" i="1"/>
  <c r="CF301" i="1"/>
  <c r="CD302" i="1"/>
  <c r="CF302" i="1"/>
  <c r="CD303" i="1"/>
  <c r="CF303" i="1"/>
  <c r="CD304" i="1"/>
  <c r="CF304" i="1"/>
  <c r="CD305" i="1"/>
  <c r="CF305" i="1"/>
  <c r="CD306" i="1"/>
  <c r="CF306" i="1"/>
  <c r="CD307" i="1"/>
  <c r="CF307" i="1"/>
  <c r="CD308" i="1"/>
  <c r="CF308" i="1"/>
  <c r="CD309" i="1"/>
  <c r="CF309" i="1"/>
  <c r="CD310" i="1"/>
  <c r="CF310" i="1"/>
  <c r="CD311" i="1"/>
  <c r="CF311" i="1"/>
  <c r="CD312" i="1"/>
  <c r="CF312" i="1"/>
  <c r="CD313" i="1"/>
  <c r="CF313" i="1"/>
  <c r="CD314" i="1"/>
  <c r="CF314" i="1"/>
  <c r="CH314" i="1"/>
  <c r="CD319" i="1"/>
  <c r="CF319" i="1"/>
  <c r="CK319" i="1" s="1"/>
  <c r="CH319" i="1"/>
  <c r="CJ319" i="1"/>
  <c r="CD320" i="1"/>
  <c r="CF320" i="1"/>
  <c r="CH320" i="1"/>
  <c r="CJ320" i="1"/>
  <c r="CD321" i="1"/>
  <c r="CF321" i="1"/>
  <c r="CH321" i="1"/>
  <c r="CJ321" i="1"/>
  <c r="CK321" i="1"/>
  <c r="CD322" i="1"/>
  <c r="CF322" i="1"/>
  <c r="CK322" i="1" s="1"/>
  <c r="CH322" i="1"/>
  <c r="CJ322" i="1"/>
  <c r="CD323" i="1"/>
  <c r="CF323" i="1"/>
  <c r="CH323" i="1"/>
  <c r="CJ323" i="1"/>
  <c r="CK323" i="1"/>
  <c r="CD324" i="1"/>
  <c r="CF324" i="1"/>
  <c r="CK324" i="1" s="1"/>
  <c r="CH324" i="1"/>
  <c r="CI324" i="1"/>
  <c r="CJ324" i="1"/>
  <c r="CD325" i="1"/>
  <c r="CF325" i="1"/>
  <c r="CK325" i="1" s="1"/>
  <c r="CH325" i="1"/>
  <c r="CJ325" i="1"/>
  <c r="CD326" i="1"/>
  <c r="CF326" i="1"/>
  <c r="CK326" i="1"/>
  <c r="CH326" i="1"/>
  <c r="CI326" i="1"/>
  <c r="CJ326" i="1"/>
  <c r="CD327" i="1"/>
  <c r="CF327" i="1"/>
  <c r="CK327" i="1" s="1"/>
  <c r="CH327" i="1"/>
  <c r="CJ327" i="1"/>
  <c r="CD328" i="1"/>
  <c r="CF328" i="1"/>
  <c r="CK328" i="1" s="1"/>
  <c r="CH328" i="1"/>
  <c r="CJ328" i="1"/>
  <c r="CD329" i="1"/>
  <c r="CF329" i="1"/>
  <c r="CK329" i="1" s="1"/>
  <c r="CH329" i="1"/>
  <c r="CJ329" i="1"/>
  <c r="CD330" i="1"/>
  <c r="CF330" i="1"/>
  <c r="CK330" i="1" s="1"/>
  <c r="CH330" i="1"/>
  <c r="CJ330" i="1"/>
  <c r="CD331" i="1"/>
  <c r="CF331" i="1"/>
  <c r="CK331" i="1" s="1"/>
  <c r="CH331" i="1"/>
  <c r="CJ331" i="1"/>
  <c r="CD332" i="1"/>
  <c r="CF332" i="1"/>
  <c r="CK332" i="1" s="1"/>
  <c r="CH332" i="1"/>
  <c r="CJ332" i="1"/>
  <c r="CD333" i="1"/>
  <c r="CF333" i="1"/>
  <c r="CK333" i="1" s="1"/>
  <c r="CH333" i="1"/>
  <c r="CJ333" i="1"/>
  <c r="CD334" i="1"/>
  <c r="CF334" i="1"/>
  <c r="CK334" i="1" s="1"/>
  <c r="CH334" i="1"/>
  <c r="CJ334" i="1"/>
  <c r="CD335" i="1"/>
  <c r="CF335" i="1"/>
  <c r="CK335" i="1" s="1"/>
  <c r="CH335" i="1"/>
  <c r="CI335" i="1"/>
  <c r="CJ335" i="1"/>
  <c r="CD336" i="1"/>
  <c r="CF336" i="1"/>
  <c r="CK336" i="1" s="1"/>
  <c r="CH336" i="1"/>
  <c r="CJ336" i="1"/>
  <c r="CD337" i="1"/>
  <c r="CF337" i="1"/>
  <c r="CK337" i="1" s="1"/>
  <c r="CH337" i="1"/>
  <c r="CJ337" i="1"/>
  <c r="CD338" i="1"/>
  <c r="CF338" i="1"/>
  <c r="CK338" i="1" s="1"/>
  <c r="CH338" i="1"/>
  <c r="CJ338" i="1"/>
  <c r="BP295" i="1"/>
  <c r="BR295" i="1"/>
  <c r="BT295" i="1"/>
  <c r="BT299" i="1" s="1"/>
  <c r="BT303" i="1" s="1"/>
  <c r="BT307" i="1" s="1"/>
  <c r="BT311" i="1" s="1"/>
  <c r="BP296" i="1"/>
  <c r="BR296" i="1"/>
  <c r="BT296" i="1"/>
  <c r="BT300" i="1" s="1"/>
  <c r="BP297" i="1"/>
  <c r="BR297" i="1"/>
  <c r="BT297" i="1"/>
  <c r="BP298" i="1"/>
  <c r="BR298" i="1"/>
  <c r="BT298" i="1"/>
  <c r="BU298" i="1"/>
  <c r="BP299" i="1"/>
  <c r="BR299" i="1"/>
  <c r="BP300" i="1"/>
  <c r="BR300" i="1"/>
  <c r="BP301" i="1"/>
  <c r="BR301" i="1"/>
  <c r="BT301" i="1"/>
  <c r="BT305" i="1" s="1"/>
  <c r="BT309" i="1" s="1"/>
  <c r="BT313" i="1" s="1"/>
  <c r="BP302" i="1"/>
  <c r="BR302" i="1"/>
  <c r="BT302" i="1"/>
  <c r="BT306" i="1" s="1"/>
  <c r="BT310" i="1" s="1"/>
  <c r="BP303" i="1"/>
  <c r="BR303" i="1"/>
  <c r="BP304" i="1"/>
  <c r="BR304" i="1"/>
  <c r="BV304" i="1" s="1"/>
  <c r="BP305" i="1"/>
  <c r="BR305" i="1"/>
  <c r="BP306" i="1"/>
  <c r="BR306" i="1"/>
  <c r="BP307" i="1"/>
  <c r="BR307" i="1"/>
  <c r="BP308" i="1"/>
  <c r="BR308" i="1"/>
  <c r="BT308" i="1"/>
  <c r="BT312" i="1" s="1"/>
  <c r="BP309" i="1"/>
  <c r="BR309" i="1"/>
  <c r="BP310" i="1"/>
  <c r="BR310" i="1"/>
  <c r="BT314" i="1"/>
  <c r="BP311" i="1"/>
  <c r="BR311" i="1"/>
  <c r="BP312" i="1"/>
  <c r="BR312" i="1"/>
  <c r="BP313" i="1"/>
  <c r="BR313" i="1"/>
  <c r="BP314" i="1"/>
  <c r="BR314" i="1"/>
  <c r="BP319" i="1"/>
  <c r="BR319" i="1"/>
  <c r="BW319" i="1" s="1"/>
  <c r="BT319" i="1"/>
  <c r="BV319" i="1"/>
  <c r="BP320" i="1"/>
  <c r="BR320" i="1"/>
  <c r="BW320" i="1" s="1"/>
  <c r="BT320" i="1"/>
  <c r="BV320" i="1"/>
  <c r="BP321" i="1"/>
  <c r="BR321" i="1"/>
  <c r="BW321" i="1" s="1"/>
  <c r="BT321" i="1"/>
  <c r="BV321" i="1"/>
  <c r="BP322" i="1"/>
  <c r="BR322" i="1"/>
  <c r="BW322" i="1" s="1"/>
  <c r="BT322" i="1"/>
  <c r="BV322" i="1"/>
  <c r="BP323" i="1"/>
  <c r="BR323" i="1"/>
  <c r="BW323" i="1" s="1"/>
  <c r="BT323" i="1"/>
  <c r="BV323" i="1"/>
  <c r="BP324" i="1"/>
  <c r="BR324" i="1"/>
  <c r="BW324" i="1" s="1"/>
  <c r="BT324" i="1"/>
  <c r="BV324" i="1"/>
  <c r="BP325" i="1"/>
  <c r="BR325" i="1"/>
  <c r="BW325" i="1" s="1"/>
  <c r="BT325" i="1"/>
  <c r="BV325" i="1"/>
  <c r="BP326" i="1"/>
  <c r="BR326" i="1"/>
  <c r="BW326" i="1" s="1"/>
  <c r="BT326" i="1"/>
  <c r="BV326" i="1"/>
  <c r="BP327" i="1"/>
  <c r="BR327" i="1"/>
  <c r="BW327" i="1" s="1"/>
  <c r="BT327" i="1"/>
  <c r="BV327" i="1"/>
  <c r="BP328" i="1"/>
  <c r="BR328" i="1"/>
  <c r="BW328" i="1" s="1"/>
  <c r="BT328" i="1"/>
  <c r="BV328" i="1"/>
  <c r="BP329" i="1"/>
  <c r="BR329" i="1"/>
  <c r="BT329" i="1"/>
  <c r="BU329" i="1"/>
  <c r="BV329" i="1"/>
  <c r="BP330" i="1"/>
  <c r="BR330" i="1"/>
  <c r="BW330" i="1" s="1"/>
  <c r="BT330" i="1"/>
  <c r="BV330" i="1"/>
  <c r="BP331" i="1"/>
  <c r="BR331" i="1"/>
  <c r="BW331" i="1" s="1"/>
  <c r="BT331" i="1"/>
  <c r="BU331" i="1"/>
  <c r="BV331" i="1"/>
  <c r="BP332" i="1"/>
  <c r="BR332" i="1"/>
  <c r="BW332" i="1" s="1"/>
  <c r="BT332" i="1"/>
  <c r="BV332" i="1"/>
  <c r="BP333" i="1"/>
  <c r="BR333" i="1"/>
  <c r="BW333" i="1" s="1"/>
  <c r="BT333" i="1"/>
  <c r="BV333" i="1"/>
  <c r="BP334" i="1"/>
  <c r="BR334" i="1"/>
  <c r="BW334" i="1" s="1"/>
  <c r="BT334" i="1"/>
  <c r="BV334" i="1"/>
  <c r="BP335" i="1"/>
  <c r="BR335" i="1"/>
  <c r="BW335" i="1" s="1"/>
  <c r="BT335" i="1"/>
  <c r="BV335" i="1"/>
  <c r="BP336" i="1"/>
  <c r="BR336" i="1"/>
  <c r="BW336" i="1" s="1"/>
  <c r="BT336" i="1"/>
  <c r="BU336" i="1"/>
  <c r="BV336" i="1"/>
  <c r="BP337" i="1"/>
  <c r="BR337" i="1"/>
  <c r="BT337" i="1"/>
  <c r="BV337" i="1"/>
  <c r="BW337" i="1"/>
  <c r="BP338" i="1"/>
  <c r="BR338" i="1"/>
  <c r="BW338" i="1" s="1"/>
  <c r="BT338" i="1"/>
  <c r="BV338" i="1"/>
  <c r="KU295" i="1"/>
  <c r="KW295" i="1"/>
  <c r="LA295" i="1" s="1"/>
  <c r="LB295" i="1" s="1"/>
  <c r="KY295" i="1"/>
  <c r="KY299" i="1" s="1"/>
  <c r="KY303" i="1" s="1"/>
  <c r="KY307" i="1" s="1"/>
  <c r="KY311" i="1" s="1"/>
  <c r="KU296" i="1"/>
  <c r="KW296" i="1"/>
  <c r="KY296" i="1"/>
  <c r="KY300" i="1" s="1"/>
  <c r="KY304" i="1" s="1"/>
  <c r="KY308" i="1" s="1"/>
  <c r="KY312" i="1" s="1"/>
  <c r="KU297" i="1"/>
  <c r="KW297" i="1"/>
  <c r="LA297" i="1" s="1"/>
  <c r="KY297" i="1"/>
  <c r="KU298" i="1"/>
  <c r="KW298" i="1"/>
  <c r="KY298" i="1"/>
  <c r="KY302" i="1" s="1"/>
  <c r="KZ298" i="1"/>
  <c r="KU299" i="1"/>
  <c r="KW299" i="1"/>
  <c r="KU300" i="1"/>
  <c r="KW300" i="1"/>
  <c r="KU301" i="1"/>
  <c r="KW301" i="1"/>
  <c r="KY301" i="1"/>
  <c r="KY305" i="1"/>
  <c r="KY309" i="1" s="1"/>
  <c r="KY313" i="1" s="1"/>
  <c r="KU302" i="1"/>
  <c r="KW302" i="1"/>
  <c r="KU303" i="1"/>
  <c r="KW303" i="1"/>
  <c r="KU304" i="1"/>
  <c r="KW304" i="1"/>
  <c r="KU305" i="1"/>
  <c r="KW305" i="1"/>
  <c r="KU306" i="1"/>
  <c r="KW306" i="1"/>
  <c r="KU307" i="1"/>
  <c r="KW307" i="1"/>
  <c r="KU308" i="1"/>
  <c r="KW308" i="1"/>
  <c r="KU309" i="1"/>
  <c r="KW309" i="1"/>
  <c r="KU310" i="1"/>
  <c r="KW310" i="1"/>
  <c r="KY310" i="1"/>
  <c r="KY314" i="1" s="1"/>
  <c r="KU311" i="1"/>
  <c r="KW311" i="1"/>
  <c r="KU312" i="1"/>
  <c r="KW312" i="1"/>
  <c r="KU313" i="1"/>
  <c r="KW313" i="1"/>
  <c r="KU314" i="1"/>
  <c r="KW314" i="1"/>
  <c r="KU319" i="1"/>
  <c r="KW319" i="1"/>
  <c r="LB319" i="1"/>
  <c r="KY319" i="1"/>
  <c r="LA319" i="1"/>
  <c r="KU320" i="1"/>
  <c r="KW320" i="1"/>
  <c r="LB320" i="1" s="1"/>
  <c r="KY320" i="1"/>
  <c r="LA320" i="1"/>
  <c r="KU321" i="1"/>
  <c r="KW321" i="1"/>
  <c r="LB321" i="1" s="1"/>
  <c r="KY321" i="1"/>
  <c r="LA321" i="1"/>
  <c r="KU322" i="1"/>
  <c r="KW322" i="1"/>
  <c r="LB322" i="1" s="1"/>
  <c r="KY322" i="1"/>
  <c r="LA322" i="1"/>
  <c r="KU323" i="1"/>
  <c r="KW323" i="1"/>
  <c r="LB323" i="1" s="1"/>
  <c r="KY323" i="1"/>
  <c r="LA323" i="1"/>
  <c r="KU324" i="1"/>
  <c r="KW324" i="1"/>
  <c r="LB324" i="1" s="1"/>
  <c r="KY324" i="1"/>
  <c r="LA324" i="1"/>
  <c r="KU325" i="1"/>
  <c r="KW325" i="1"/>
  <c r="LB325" i="1" s="1"/>
  <c r="KY325" i="1"/>
  <c r="LA325" i="1"/>
  <c r="KU326" i="1"/>
  <c r="KW326" i="1"/>
  <c r="LB326" i="1" s="1"/>
  <c r="KY326" i="1"/>
  <c r="LA326" i="1"/>
  <c r="KU327" i="1"/>
  <c r="KW327" i="1"/>
  <c r="LB327" i="1" s="1"/>
  <c r="KY327" i="1"/>
  <c r="LA327" i="1"/>
  <c r="KU328" i="1"/>
  <c r="KW328" i="1"/>
  <c r="LB328" i="1" s="1"/>
  <c r="KY328" i="1"/>
  <c r="LA328" i="1"/>
  <c r="KU329" i="1"/>
  <c r="KW329" i="1"/>
  <c r="LB329" i="1" s="1"/>
  <c r="KY329" i="1"/>
  <c r="LA329" i="1"/>
  <c r="KU330" i="1"/>
  <c r="KW330" i="1"/>
  <c r="LB330" i="1" s="1"/>
  <c r="KY330" i="1"/>
  <c r="LA330" i="1"/>
  <c r="KU331" i="1"/>
  <c r="KW331" i="1"/>
  <c r="LB331" i="1" s="1"/>
  <c r="KY331" i="1"/>
  <c r="LA331" i="1"/>
  <c r="KU332" i="1"/>
  <c r="KW332" i="1"/>
  <c r="KY332" i="1"/>
  <c r="LA332" i="1"/>
  <c r="KU333" i="1"/>
  <c r="KW333" i="1"/>
  <c r="LB333" i="1"/>
  <c r="KY333" i="1"/>
  <c r="LA333" i="1"/>
  <c r="KU334" i="1"/>
  <c r="KW334" i="1"/>
  <c r="LB334" i="1" s="1"/>
  <c r="KY334" i="1"/>
  <c r="KZ334" i="1"/>
  <c r="LA334" i="1"/>
  <c r="KU335" i="1"/>
  <c r="KW335" i="1"/>
  <c r="LB335" i="1" s="1"/>
  <c r="KY335" i="1"/>
  <c r="LA335" i="1"/>
  <c r="KU336" i="1"/>
  <c r="KW336" i="1"/>
  <c r="LB336" i="1" s="1"/>
  <c r="KY336" i="1"/>
  <c r="LA336" i="1"/>
  <c r="KU337" i="1"/>
  <c r="KW337" i="1"/>
  <c r="LB337" i="1" s="1"/>
  <c r="KY337" i="1"/>
  <c r="LA337" i="1"/>
  <c r="KU338" i="1"/>
  <c r="KW338" i="1"/>
  <c r="LB338" i="1" s="1"/>
  <c r="KY338" i="1"/>
  <c r="LA338" i="1"/>
  <c r="KK331" i="1"/>
  <c r="KM331" i="1"/>
  <c r="KI331" i="1"/>
  <c r="KN331" i="1" s="1"/>
  <c r="KK332" i="1"/>
  <c r="KM332" i="1"/>
  <c r="KI332" i="1"/>
  <c r="KN332" i="1" s="1"/>
  <c r="KK333" i="1"/>
  <c r="KL333" i="1"/>
  <c r="KM333" i="1"/>
  <c r="KI333" i="1"/>
  <c r="KN333" i="1" s="1"/>
  <c r="KK334" i="1"/>
  <c r="KL334" i="1"/>
  <c r="KM334" i="1"/>
  <c r="KI334" i="1"/>
  <c r="KN334" i="1" s="1"/>
  <c r="KK335" i="1"/>
  <c r="KM335" i="1"/>
  <c r="KI335" i="1"/>
  <c r="KN335" i="1" s="1"/>
  <c r="KK336" i="1"/>
  <c r="KL336" i="1"/>
  <c r="KM336" i="1"/>
  <c r="KI336" i="1"/>
  <c r="KN336" i="1" s="1"/>
  <c r="KK337" i="1"/>
  <c r="KM337" i="1"/>
  <c r="KI337" i="1"/>
  <c r="KN337" i="1" s="1"/>
  <c r="KK338" i="1"/>
  <c r="KM338" i="1"/>
  <c r="KI338" i="1"/>
  <c r="KN338" i="1" s="1"/>
  <c r="KK319" i="1"/>
  <c r="KM319" i="1"/>
  <c r="KI319" i="1"/>
  <c r="KN319" i="1" s="1"/>
  <c r="KK320" i="1"/>
  <c r="KM320" i="1"/>
  <c r="KI320" i="1"/>
  <c r="KN320" i="1" s="1"/>
  <c r="KK321" i="1"/>
  <c r="KM321" i="1"/>
  <c r="KI321" i="1"/>
  <c r="KN321" i="1" s="1"/>
  <c r="KK322" i="1"/>
  <c r="KM322" i="1"/>
  <c r="KI322" i="1"/>
  <c r="KN322" i="1" s="1"/>
  <c r="KK295" i="1"/>
  <c r="KK299" i="1" s="1"/>
  <c r="KK303" i="1" s="1"/>
  <c r="KK307" i="1" s="1"/>
  <c r="KK311" i="1" s="1"/>
  <c r="KI307" i="1"/>
  <c r="KK296" i="1"/>
  <c r="KK300" i="1"/>
  <c r="KK304" i="1" s="1"/>
  <c r="KK308" i="1" s="1"/>
  <c r="KK312" i="1" s="1"/>
  <c r="KI308" i="1"/>
  <c r="KK297" i="1"/>
  <c r="KK301" i="1" s="1"/>
  <c r="KK305" i="1" s="1"/>
  <c r="KK309" i="1"/>
  <c r="KK313" i="1" s="1"/>
  <c r="KL297" i="1"/>
  <c r="KL301" i="1" s="1"/>
  <c r="KI309" i="1"/>
  <c r="KK298" i="1"/>
  <c r="KK302" i="1" s="1"/>
  <c r="KK306" i="1" s="1"/>
  <c r="KK310" i="1" s="1"/>
  <c r="KK314" i="1" s="1"/>
  <c r="KI310" i="1"/>
  <c r="KI311" i="1"/>
  <c r="KI312" i="1"/>
  <c r="KI354" i="1" s="1"/>
  <c r="KH354" i="1" s="1"/>
  <c r="KI313" i="1"/>
  <c r="KI314" i="1"/>
  <c r="KI299" i="1"/>
  <c r="KI300" i="1"/>
  <c r="KI301" i="1"/>
  <c r="KI302" i="1"/>
  <c r="KI303" i="1"/>
  <c r="KI304" i="1"/>
  <c r="KI305" i="1"/>
  <c r="KI306" i="1"/>
  <c r="ET292" i="1"/>
  <c r="EV292" i="1"/>
  <c r="EX292" i="1"/>
  <c r="FA292" i="1"/>
  <c r="FA293" i="1" s="1"/>
  <c r="ET293" i="1"/>
  <c r="EV293" i="1"/>
  <c r="EX293" i="1"/>
  <c r="ET294" i="1"/>
  <c r="EV294" i="1"/>
  <c r="EX294" i="1"/>
  <c r="ET295" i="1"/>
  <c r="EV295" i="1"/>
  <c r="EX295" i="1"/>
  <c r="ET296" i="1"/>
  <c r="EV296" i="1"/>
  <c r="EX296" i="1"/>
  <c r="ET298" i="1"/>
  <c r="EV298" i="1"/>
  <c r="EX298" i="1"/>
  <c r="FA298" i="1"/>
  <c r="FB298" i="1" s="1"/>
  <c r="FC298" i="1" s="1"/>
  <c r="ET299" i="1"/>
  <c r="EV299" i="1"/>
  <c r="EX299" i="1"/>
  <c r="FA299" i="1"/>
  <c r="ET300" i="1"/>
  <c r="EV300" i="1"/>
  <c r="EX300" i="1"/>
  <c r="FA300" i="1"/>
  <c r="FB300" i="1" s="1"/>
  <c r="FC300" i="1" s="1"/>
  <c r="ET301" i="1"/>
  <c r="EV301" i="1"/>
  <c r="EX301" i="1"/>
  <c r="FA301" i="1"/>
  <c r="FB301" i="1" s="1"/>
  <c r="FC301" i="1" s="1"/>
  <c r="ET302" i="1"/>
  <c r="EV302" i="1"/>
  <c r="EX302" i="1"/>
  <c r="FA302" i="1"/>
  <c r="FB302" i="1" s="1"/>
  <c r="FC302" i="1" s="1"/>
  <c r="EF292" i="1"/>
  <c r="EH292" i="1"/>
  <c r="EJ292" i="1"/>
  <c r="EM292" i="1"/>
  <c r="EF293" i="1"/>
  <c r="EH293" i="1"/>
  <c r="EJ293" i="1"/>
  <c r="EF294" i="1"/>
  <c r="EH294" i="1"/>
  <c r="EF295" i="1"/>
  <c r="EH295" i="1"/>
  <c r="EJ295" i="1"/>
  <c r="EF296" i="1"/>
  <c r="EH296" i="1"/>
  <c r="EJ296" i="1"/>
  <c r="EF298" i="1"/>
  <c r="EH298" i="1"/>
  <c r="EJ298" i="1"/>
  <c r="EM298" i="1"/>
  <c r="EN298" i="1" s="1"/>
  <c r="EO298" i="1" s="1"/>
  <c r="EF299" i="1"/>
  <c r="EH299" i="1"/>
  <c r="EJ299" i="1"/>
  <c r="EM299" i="1"/>
  <c r="EN299" i="1" s="1"/>
  <c r="EO299" i="1" s="1"/>
  <c r="EF300" i="1"/>
  <c r="EH300" i="1"/>
  <c r="EJ300" i="1"/>
  <c r="EM300" i="1"/>
  <c r="EN300" i="1" s="1"/>
  <c r="EO300" i="1" s="1"/>
  <c r="EF301" i="1"/>
  <c r="EH301" i="1"/>
  <c r="EJ301" i="1"/>
  <c r="EM301" i="1"/>
  <c r="EN301" i="1" s="1"/>
  <c r="EO301" i="1" s="1"/>
  <c r="EF302" i="1"/>
  <c r="EH302" i="1"/>
  <c r="EJ302" i="1"/>
  <c r="EM302" i="1"/>
  <c r="EN302" i="1" s="1"/>
  <c r="EO302" i="1" s="1"/>
  <c r="GL292" i="1"/>
  <c r="GN292" i="1"/>
  <c r="GQ292" i="1"/>
  <c r="GQ293" i="1" s="1"/>
  <c r="GL293" i="1"/>
  <c r="GN293" i="1"/>
  <c r="GL294" i="1"/>
  <c r="GN294" i="1"/>
  <c r="GL295" i="1"/>
  <c r="GN295" i="1"/>
  <c r="GL296" i="1"/>
  <c r="GN296" i="1"/>
  <c r="GL298" i="1"/>
  <c r="GN298" i="1"/>
  <c r="GQ298" i="1"/>
  <c r="GR298" i="1" s="1"/>
  <c r="GS298" i="1" s="1"/>
  <c r="GL299" i="1"/>
  <c r="GN299" i="1"/>
  <c r="GQ299" i="1"/>
  <c r="GL300" i="1"/>
  <c r="GN300" i="1"/>
  <c r="GQ300" i="1"/>
  <c r="GR300" i="1" s="1"/>
  <c r="GS300" i="1" s="1"/>
  <c r="GL301" i="1"/>
  <c r="GN301" i="1"/>
  <c r="GQ301" i="1"/>
  <c r="GR301" i="1" s="1"/>
  <c r="GS301" i="1" s="1"/>
  <c r="GL302" i="1"/>
  <c r="GN302" i="1"/>
  <c r="GQ302" i="1"/>
  <c r="GR302" i="1" s="1"/>
  <c r="GS302" i="1" s="1"/>
  <c r="FV292" i="1"/>
  <c r="FX292" i="1"/>
  <c r="FZ292" i="1"/>
  <c r="GC292" i="1"/>
  <c r="GC293" i="1" s="1"/>
  <c r="FV293" i="1"/>
  <c r="FX293" i="1"/>
  <c r="FZ293" i="1"/>
  <c r="FV294" i="1"/>
  <c r="FX294" i="1"/>
  <c r="FZ294" i="1"/>
  <c r="FV295" i="1"/>
  <c r="FX295" i="1"/>
  <c r="FZ295" i="1"/>
  <c r="FV296" i="1"/>
  <c r="FX296" i="1"/>
  <c r="FZ296" i="1"/>
  <c r="FV298" i="1"/>
  <c r="FX298" i="1"/>
  <c r="FZ298" i="1"/>
  <c r="GC298" i="1"/>
  <c r="GD298" i="1" s="1"/>
  <c r="GE298" i="1" s="1"/>
  <c r="FV299" i="1"/>
  <c r="FX299" i="1"/>
  <c r="FZ299" i="1"/>
  <c r="GC299" i="1"/>
  <c r="GA351" i="1" s="1"/>
  <c r="FV300" i="1"/>
  <c r="FX300" i="1"/>
  <c r="FZ300" i="1"/>
  <c r="GC300" i="1"/>
  <c r="GD300" i="1" s="1"/>
  <c r="GE300" i="1" s="1"/>
  <c r="FV301" i="1"/>
  <c r="FX301" i="1"/>
  <c r="FZ301" i="1"/>
  <c r="GC301" i="1"/>
  <c r="GD301" i="1" s="1"/>
  <c r="GE301" i="1" s="1"/>
  <c r="FV302" i="1"/>
  <c r="FX302" i="1"/>
  <c r="FZ302" i="1"/>
  <c r="GC302" i="1"/>
  <c r="GD302" i="1"/>
  <c r="GE302" i="1" s="1"/>
  <c r="FH292" i="1"/>
  <c r="FJ292" i="1"/>
  <c r="FL292" i="1"/>
  <c r="FO292" i="1"/>
  <c r="FO293" i="1" s="1"/>
  <c r="FH293" i="1"/>
  <c r="FJ293" i="1"/>
  <c r="FL293" i="1"/>
  <c r="FH294" i="1"/>
  <c r="FJ294" i="1"/>
  <c r="FL294" i="1"/>
  <c r="FH295" i="1"/>
  <c r="FJ295" i="1"/>
  <c r="FJ347" i="1" s="1"/>
  <c r="FL295" i="1"/>
  <c r="FH296" i="1"/>
  <c r="FJ296" i="1"/>
  <c r="FL296" i="1"/>
  <c r="FH298" i="1"/>
  <c r="FJ298" i="1"/>
  <c r="FL298" i="1"/>
  <c r="FO298" i="1"/>
  <c r="FP298" i="1" s="1"/>
  <c r="FQ298" i="1" s="1"/>
  <c r="FH299" i="1"/>
  <c r="FJ299" i="1"/>
  <c r="FL299" i="1"/>
  <c r="FO299" i="1"/>
  <c r="FH300" i="1"/>
  <c r="FJ300" i="1"/>
  <c r="FL300" i="1"/>
  <c r="FO300" i="1"/>
  <c r="FP300" i="1" s="1"/>
  <c r="FQ300" i="1" s="1"/>
  <c r="FH301" i="1"/>
  <c r="FJ301" i="1"/>
  <c r="FL301" i="1"/>
  <c r="FO301" i="1"/>
  <c r="FP301" i="1" s="1"/>
  <c r="FQ301" i="1" s="1"/>
  <c r="FH302" i="1"/>
  <c r="FJ302" i="1"/>
  <c r="FL302" i="1"/>
  <c r="FO302" i="1"/>
  <c r="FP302" i="1" s="1"/>
  <c r="FQ302" i="1" s="1"/>
  <c r="LW292" i="1"/>
  <c r="LY292" i="1"/>
  <c r="MB292" i="1"/>
  <c r="LW293" i="1"/>
  <c r="LY293" i="1"/>
  <c r="LW294" i="1"/>
  <c r="LY294" i="1"/>
  <c r="LW295" i="1"/>
  <c r="LY295" i="1"/>
  <c r="LW296" i="1"/>
  <c r="LY296" i="1"/>
  <c r="LW298" i="1"/>
  <c r="LY298" i="1"/>
  <c r="MB298" i="1"/>
  <c r="MC298" i="1" s="1"/>
  <c r="MD298" i="1" s="1"/>
  <c r="LW299" i="1"/>
  <c r="LY299" i="1"/>
  <c r="MB299" i="1"/>
  <c r="LW300" i="1"/>
  <c r="LY300" i="1"/>
  <c r="MB300" i="1"/>
  <c r="MC300" i="1" s="1"/>
  <c r="MD300" i="1" s="1"/>
  <c r="LW301" i="1"/>
  <c r="LY301" i="1"/>
  <c r="MB301" i="1"/>
  <c r="MC301" i="1" s="1"/>
  <c r="MD301" i="1" s="1"/>
  <c r="LW302" i="1"/>
  <c r="LY302" i="1"/>
  <c r="MB302" i="1"/>
  <c r="MC302" i="1" s="1"/>
  <c r="MD302" i="1" s="1"/>
  <c r="MK292" i="1"/>
  <c r="MM292" i="1"/>
  <c r="MP292" i="1"/>
  <c r="MK293" i="1"/>
  <c r="MM293" i="1"/>
  <c r="MK294" i="1"/>
  <c r="MM294" i="1"/>
  <c r="MK295" i="1"/>
  <c r="MM295" i="1"/>
  <c r="MK296" i="1"/>
  <c r="MM296" i="1"/>
  <c r="MK298" i="1"/>
  <c r="MM298" i="1"/>
  <c r="MP298" i="1"/>
  <c r="MQ298" i="1" s="1"/>
  <c r="MR298" i="1" s="1"/>
  <c r="MK299" i="1"/>
  <c r="MM299" i="1"/>
  <c r="MP299" i="1"/>
  <c r="MK300" i="1"/>
  <c r="MM300" i="1"/>
  <c r="MP300" i="1"/>
  <c r="MQ300" i="1" s="1"/>
  <c r="MR300" i="1" s="1"/>
  <c r="MK301" i="1"/>
  <c r="MM301" i="1"/>
  <c r="MP301" i="1"/>
  <c r="MQ301" i="1" s="1"/>
  <c r="MR301" i="1" s="1"/>
  <c r="MK302" i="1"/>
  <c r="MM302" i="1"/>
  <c r="MP302" i="1"/>
  <c r="MQ302" i="1" s="1"/>
  <c r="MR302" i="1" s="1"/>
  <c r="MY292" i="1"/>
  <c r="NA292" i="1"/>
  <c r="ND292" i="1"/>
  <c r="MY293" i="1"/>
  <c r="NA293" i="1"/>
  <c r="MY294" i="1"/>
  <c r="NA294" i="1"/>
  <c r="MY295" i="1"/>
  <c r="NA295" i="1"/>
  <c r="NE295" i="1" s="1"/>
  <c r="NF295" i="1" s="1"/>
  <c r="MY296" i="1"/>
  <c r="NA296" i="1"/>
  <c r="NE296" i="1" s="1"/>
  <c r="NF296" i="1" s="1"/>
  <c r="ND296" i="1"/>
  <c r="MY298" i="1"/>
  <c r="NA298" i="1"/>
  <c r="ND298" i="1"/>
  <c r="NE298" i="1" s="1"/>
  <c r="NF298" i="1" s="1"/>
  <c r="MY299" i="1"/>
  <c r="NA299" i="1"/>
  <c r="ND299" i="1"/>
  <c r="NE299" i="1" s="1"/>
  <c r="NF299" i="1" s="1"/>
  <c r="NB351" i="1"/>
  <c r="MY300" i="1"/>
  <c r="NA300" i="1"/>
  <c r="ND300" i="1"/>
  <c r="NE300" i="1" s="1"/>
  <c r="NF300" i="1" s="1"/>
  <c r="MY301" i="1"/>
  <c r="NA301" i="1"/>
  <c r="ND301" i="1"/>
  <c r="NE301" i="1" s="1"/>
  <c r="NF301" i="1" s="1"/>
  <c r="MY302" i="1"/>
  <c r="NA302" i="1"/>
  <c r="ND302" i="1"/>
  <c r="NE302" i="1" s="1"/>
  <c r="NF302" i="1" s="1"/>
  <c r="NM292" i="1"/>
  <c r="NO292" i="1"/>
  <c r="NR292" i="1"/>
  <c r="NR293" i="1" s="1"/>
  <c r="NM293" i="1"/>
  <c r="NO293" i="1"/>
  <c r="NM294" i="1"/>
  <c r="NO294" i="1"/>
  <c r="NM295" i="1"/>
  <c r="NO295" i="1"/>
  <c r="NM296" i="1"/>
  <c r="NO296" i="1"/>
  <c r="NM298" i="1"/>
  <c r="NO298" i="1"/>
  <c r="NR298" i="1"/>
  <c r="NS298" i="1" s="1"/>
  <c r="NT298" i="1" s="1"/>
  <c r="NM299" i="1"/>
  <c r="NO299" i="1"/>
  <c r="NR299" i="1"/>
  <c r="NM300" i="1"/>
  <c r="NO300" i="1"/>
  <c r="NR300" i="1"/>
  <c r="NS300" i="1" s="1"/>
  <c r="NT300" i="1" s="1"/>
  <c r="NM301" i="1"/>
  <c r="NO301" i="1"/>
  <c r="NR301" i="1"/>
  <c r="NS301" i="1" s="1"/>
  <c r="NT301" i="1" s="1"/>
  <c r="NM302" i="1"/>
  <c r="NO302" i="1"/>
  <c r="NR302" i="1"/>
  <c r="NS302" i="1" s="1"/>
  <c r="NT302" i="1" s="1"/>
  <c r="DT292" i="1"/>
  <c r="DV292" i="1"/>
  <c r="DY292" i="1"/>
  <c r="DT293" i="1"/>
  <c r="DV293" i="1"/>
  <c r="DT294" i="1"/>
  <c r="DV294" i="1"/>
  <c r="DT295" i="1"/>
  <c r="DV295" i="1"/>
  <c r="DT296" i="1"/>
  <c r="DV296" i="1"/>
  <c r="DT298" i="1"/>
  <c r="DV298" i="1"/>
  <c r="DY298" i="1"/>
  <c r="DZ298" i="1" s="1"/>
  <c r="EA298" i="1" s="1"/>
  <c r="DT299" i="1"/>
  <c r="DV299" i="1"/>
  <c r="DY299" i="1"/>
  <c r="DT300" i="1"/>
  <c r="DV300" i="1"/>
  <c r="DY300" i="1"/>
  <c r="DZ300" i="1" s="1"/>
  <c r="EA300" i="1" s="1"/>
  <c r="DT301" i="1"/>
  <c r="DV301" i="1"/>
  <c r="DY301" i="1"/>
  <c r="DZ301" i="1"/>
  <c r="EA301" i="1" s="1"/>
  <c r="DT302" i="1"/>
  <c r="DV302" i="1"/>
  <c r="DY302" i="1"/>
  <c r="DZ302" i="1" s="1"/>
  <c r="EA302" i="1" s="1"/>
  <c r="DF292" i="1"/>
  <c r="DH292" i="1"/>
  <c r="DL292" i="1" s="1"/>
  <c r="DK292" i="1"/>
  <c r="DK293" i="1" s="1"/>
  <c r="DF293" i="1"/>
  <c r="DH293" i="1"/>
  <c r="DF294" i="1"/>
  <c r="DH294" i="1"/>
  <c r="DF295" i="1"/>
  <c r="DH295" i="1"/>
  <c r="DF296" i="1"/>
  <c r="DH296" i="1"/>
  <c r="DF298" i="1"/>
  <c r="DH298" i="1"/>
  <c r="DK298" i="1"/>
  <c r="DL298" i="1" s="1"/>
  <c r="DM298" i="1" s="1"/>
  <c r="DF299" i="1"/>
  <c r="DH299" i="1"/>
  <c r="DK299" i="1"/>
  <c r="DF300" i="1"/>
  <c r="DH300" i="1"/>
  <c r="DK300" i="1"/>
  <c r="DL300" i="1"/>
  <c r="DM300" i="1" s="1"/>
  <c r="DF301" i="1"/>
  <c r="DH301" i="1"/>
  <c r="DK301" i="1"/>
  <c r="DL301" i="1" s="1"/>
  <c r="DM301" i="1" s="1"/>
  <c r="DF302" i="1"/>
  <c r="DH302" i="1"/>
  <c r="DK302" i="1"/>
  <c r="DL302" i="1" s="1"/>
  <c r="DM302" i="1" s="1"/>
  <c r="BB292" i="1"/>
  <c r="BD292" i="1"/>
  <c r="BG292" i="1"/>
  <c r="BG293" i="1" s="1"/>
  <c r="BG294" i="1" s="1"/>
  <c r="BB293" i="1"/>
  <c r="BD293" i="1"/>
  <c r="BH293" i="1"/>
  <c r="BI293" i="1" s="1"/>
  <c r="BB294" i="1"/>
  <c r="BD294" i="1"/>
  <c r="BB295" i="1"/>
  <c r="BD295" i="1"/>
  <c r="BB296" i="1"/>
  <c r="BD296" i="1"/>
  <c r="BB298" i="1"/>
  <c r="BD298" i="1"/>
  <c r="BG298" i="1"/>
  <c r="BH298" i="1" s="1"/>
  <c r="BI298" i="1" s="1"/>
  <c r="BB299" i="1"/>
  <c r="BD299" i="1"/>
  <c r="BG299" i="1"/>
  <c r="BB300" i="1"/>
  <c r="BD300" i="1"/>
  <c r="BG300" i="1"/>
  <c r="BH300" i="1"/>
  <c r="BI300" i="1" s="1"/>
  <c r="BB301" i="1"/>
  <c r="BD301" i="1"/>
  <c r="BG301" i="1"/>
  <c r="BH301" i="1" s="1"/>
  <c r="BI301" i="1" s="1"/>
  <c r="BB302" i="1"/>
  <c r="BD302" i="1"/>
  <c r="BG302" i="1"/>
  <c r="BH302" i="1" s="1"/>
  <c r="BI302" i="1" s="1"/>
  <c r="AN292" i="1"/>
  <c r="AP292" i="1"/>
  <c r="AS292" i="1"/>
  <c r="AS293" i="1" s="1"/>
  <c r="AN293" i="1"/>
  <c r="AP293" i="1"/>
  <c r="AN294" i="1"/>
  <c r="AP294" i="1"/>
  <c r="AN295" i="1"/>
  <c r="AP295" i="1"/>
  <c r="AN296" i="1"/>
  <c r="AP296" i="1"/>
  <c r="AN298" i="1"/>
  <c r="AP298" i="1"/>
  <c r="AS298" i="1"/>
  <c r="AT298" i="1" s="1"/>
  <c r="AU298" i="1" s="1"/>
  <c r="AN299" i="1"/>
  <c r="AP299" i="1"/>
  <c r="AS299" i="1"/>
  <c r="AN300" i="1"/>
  <c r="AP300" i="1"/>
  <c r="AS300" i="1"/>
  <c r="AT300" i="1" s="1"/>
  <c r="AU300" i="1" s="1"/>
  <c r="AN301" i="1"/>
  <c r="AP301" i="1"/>
  <c r="AS301" i="1"/>
  <c r="AT301" i="1"/>
  <c r="AU301" i="1" s="1"/>
  <c r="AN302" i="1"/>
  <c r="AP302" i="1"/>
  <c r="AS302" i="1"/>
  <c r="AT302" i="1" s="1"/>
  <c r="AU302" i="1" s="1"/>
  <c r="Z292" i="1"/>
  <c r="AB292" i="1"/>
  <c r="AE292" i="1"/>
  <c r="Z293" i="1"/>
  <c r="AB293" i="1"/>
  <c r="Z294" i="1"/>
  <c r="AB294" i="1"/>
  <c r="Z295" i="1"/>
  <c r="AB295" i="1"/>
  <c r="Z296" i="1"/>
  <c r="AB296" i="1"/>
  <c r="Z298" i="1"/>
  <c r="AB298" i="1"/>
  <c r="AE298" i="1"/>
  <c r="AF298" i="1" s="1"/>
  <c r="AG298" i="1" s="1"/>
  <c r="Z299" i="1"/>
  <c r="AB299" i="1"/>
  <c r="AE299" i="1"/>
  <c r="Z300" i="1"/>
  <c r="AB300" i="1"/>
  <c r="AE300" i="1"/>
  <c r="AF300" i="1" s="1"/>
  <c r="AG300" i="1" s="1"/>
  <c r="Z301" i="1"/>
  <c r="AB301" i="1"/>
  <c r="AE301" i="1"/>
  <c r="AF301" i="1" s="1"/>
  <c r="AG301" i="1" s="1"/>
  <c r="Z302" i="1"/>
  <c r="AB302" i="1"/>
  <c r="AE302" i="1"/>
  <c r="AF302" i="1" s="1"/>
  <c r="AG302" i="1" s="1"/>
  <c r="HC337" i="1"/>
  <c r="HH337" i="1" s="1"/>
  <c r="HC338" i="1"/>
  <c r="HH338" i="1" s="1"/>
  <c r="L292" i="1"/>
  <c r="N292" i="1"/>
  <c r="Q292" i="1"/>
  <c r="Q293" i="1" s="1"/>
  <c r="V292" i="1"/>
  <c r="AJ292" i="1"/>
  <c r="AX292" i="1"/>
  <c r="DB292" i="1"/>
  <c r="DP292" i="1"/>
  <c r="NI292" i="1"/>
  <c r="MU292" i="1"/>
  <c r="MG292" i="1"/>
  <c r="LS292" i="1"/>
  <c r="FF292" i="1"/>
  <c r="FT292" i="1"/>
  <c r="GH292" i="1"/>
  <c r="ED292" i="1"/>
  <c r="ER292" i="1"/>
  <c r="L293" i="1"/>
  <c r="N293" i="1"/>
  <c r="V293" i="1"/>
  <c r="AJ293" i="1"/>
  <c r="AX293" i="1"/>
  <c r="DB293" i="1"/>
  <c r="DP293" i="1"/>
  <c r="NI293" i="1"/>
  <c r="MU293" i="1"/>
  <c r="MG293" i="1"/>
  <c r="LS293" i="1"/>
  <c r="FF293" i="1"/>
  <c r="FT293" i="1"/>
  <c r="GH293" i="1"/>
  <c r="ED293" i="1"/>
  <c r="ER293" i="1"/>
  <c r="L294" i="1"/>
  <c r="N294" i="1"/>
  <c r="V294" i="1"/>
  <c r="AJ294" i="1"/>
  <c r="AX294" i="1"/>
  <c r="DB294" i="1"/>
  <c r="DP294" i="1"/>
  <c r="NI294" i="1"/>
  <c r="MU294" i="1"/>
  <c r="MG294" i="1"/>
  <c r="LS294" i="1"/>
  <c r="LE294" i="1"/>
  <c r="LM294" i="1"/>
  <c r="LM297" i="1"/>
  <c r="LM300" i="1" s="1"/>
  <c r="LM303" i="1" s="1"/>
  <c r="LM306" i="1" s="1"/>
  <c r="FF294" i="1"/>
  <c r="FT294" i="1"/>
  <c r="GH294" i="1"/>
  <c r="ED294" i="1"/>
  <c r="ER294" i="1"/>
  <c r="L295" i="1"/>
  <c r="N295" i="1"/>
  <c r="V295" i="1"/>
  <c r="AJ295" i="1"/>
  <c r="AX295" i="1"/>
  <c r="KC295" i="1"/>
  <c r="KG295" i="1"/>
  <c r="KI295" i="1"/>
  <c r="KQ295" i="1"/>
  <c r="BL295" i="1"/>
  <c r="BZ295" i="1"/>
  <c r="CN295" i="1"/>
  <c r="DB295" i="1"/>
  <c r="DP295" i="1"/>
  <c r="HY295" i="1"/>
  <c r="IM295" i="1"/>
  <c r="JA295" i="1"/>
  <c r="JO295" i="1"/>
  <c r="NI295" i="1"/>
  <c r="MU295" i="1"/>
  <c r="MG295" i="1"/>
  <c r="LS295" i="1"/>
  <c r="LM295" i="1"/>
  <c r="LM298" i="1" s="1"/>
  <c r="LM301" i="1" s="1"/>
  <c r="LM304" i="1" s="1"/>
  <c r="LM307" i="1" s="1"/>
  <c r="FF295" i="1"/>
  <c r="FT295" i="1"/>
  <c r="GH295" i="1"/>
  <c r="GV295" i="1"/>
  <c r="HA295" i="1"/>
  <c r="HC295" i="1"/>
  <c r="HE295" i="1"/>
  <c r="HE299" i="1" s="1"/>
  <c r="HF295" i="1"/>
  <c r="HK295" i="1"/>
  <c r="ED295" i="1"/>
  <c r="ER295" i="1"/>
  <c r="L296" i="1"/>
  <c r="N296" i="1"/>
  <c r="V296" i="1"/>
  <c r="AJ296" i="1"/>
  <c r="AX296" i="1"/>
  <c r="KG296" i="1"/>
  <c r="KI296" i="1"/>
  <c r="DB296" i="1"/>
  <c r="DP296" i="1"/>
  <c r="NI296" i="1"/>
  <c r="MU296" i="1"/>
  <c r="MG296" i="1"/>
  <c r="LS296" i="1"/>
  <c r="LM296" i="1"/>
  <c r="LM299" i="1" s="1"/>
  <c r="LM302" i="1" s="1"/>
  <c r="LM305" i="1" s="1"/>
  <c r="LM308" i="1" s="1"/>
  <c r="FF296" i="1"/>
  <c r="FT296" i="1"/>
  <c r="GH296" i="1"/>
  <c r="HA296" i="1"/>
  <c r="HC296" i="1"/>
  <c r="HE296" i="1"/>
  <c r="HF296" i="1"/>
  <c r="HG296" i="1" s="1"/>
  <c r="ED296" i="1"/>
  <c r="ER296" i="1"/>
  <c r="KG297" i="1"/>
  <c r="KI297" i="1"/>
  <c r="DB297" i="1"/>
  <c r="LS297" i="1"/>
  <c r="LE297" i="1"/>
  <c r="HA297" i="1"/>
  <c r="HC297" i="1"/>
  <c r="B298" i="1"/>
  <c r="C298" i="1"/>
  <c r="D298" i="1"/>
  <c r="E298" i="1"/>
  <c r="F298" i="1"/>
  <c r="G298" i="1"/>
  <c r="L298" i="1"/>
  <c r="N298" i="1"/>
  <c r="Q298" i="1"/>
  <c r="R298" i="1" s="1"/>
  <c r="S298" i="1"/>
  <c r="V298" i="1"/>
  <c r="AJ298" i="1"/>
  <c r="AX298" i="1"/>
  <c r="KG298" i="1"/>
  <c r="KI298" i="1"/>
  <c r="DB298" i="1"/>
  <c r="DP298" i="1"/>
  <c r="NI298" i="1"/>
  <c r="MU298" i="1"/>
  <c r="MG298" i="1"/>
  <c r="LS298" i="1"/>
  <c r="FF298" i="1"/>
  <c r="FT298" i="1"/>
  <c r="GH298" i="1"/>
  <c r="HA298" i="1"/>
  <c r="HC298" i="1"/>
  <c r="HG298" i="1" s="1"/>
  <c r="ED298" i="1"/>
  <c r="ER298" i="1"/>
  <c r="B299" i="1"/>
  <c r="F299" i="1" s="1"/>
  <c r="C299" i="1"/>
  <c r="D299" i="1"/>
  <c r="E299" i="1"/>
  <c r="G299" i="1"/>
  <c r="L299" i="1"/>
  <c r="N299" i="1"/>
  <c r="V299" i="1"/>
  <c r="AJ299" i="1"/>
  <c r="AX299" i="1"/>
  <c r="KC299" i="1"/>
  <c r="KG299" i="1"/>
  <c r="KQ299" i="1"/>
  <c r="BL299" i="1"/>
  <c r="BZ299" i="1"/>
  <c r="CN299" i="1"/>
  <c r="DB299" i="1"/>
  <c r="DP299" i="1"/>
  <c r="HY299" i="1"/>
  <c r="IM299" i="1"/>
  <c r="JA299" i="1"/>
  <c r="JO299" i="1"/>
  <c r="NI299" i="1"/>
  <c r="MU299" i="1"/>
  <c r="MG299" i="1"/>
  <c r="LS299" i="1"/>
  <c r="FF299" i="1"/>
  <c r="FT299" i="1"/>
  <c r="GH299" i="1"/>
  <c r="GV299" i="1"/>
  <c r="HA299" i="1"/>
  <c r="HC299" i="1"/>
  <c r="HK299" i="1"/>
  <c r="ED299" i="1"/>
  <c r="ER299" i="1"/>
  <c r="B300" i="1"/>
  <c r="F300" i="1" s="1"/>
  <c r="C300" i="1"/>
  <c r="D300" i="1"/>
  <c r="E300" i="1"/>
  <c r="G300" i="1"/>
  <c r="L300" i="1"/>
  <c r="N300" i="1"/>
  <c r="Q300" i="1"/>
  <c r="R300" i="1" s="1"/>
  <c r="S300" i="1" s="1"/>
  <c r="V300" i="1"/>
  <c r="AJ300" i="1"/>
  <c r="AX300" i="1"/>
  <c r="KG300" i="1"/>
  <c r="DB300" i="1"/>
  <c r="DP300" i="1"/>
  <c r="NI300" i="1"/>
  <c r="MU300" i="1"/>
  <c r="MG300" i="1"/>
  <c r="LS300" i="1"/>
  <c r="LE300" i="1"/>
  <c r="FF300" i="1"/>
  <c r="FT300" i="1"/>
  <c r="GH300" i="1"/>
  <c r="HA300" i="1"/>
  <c r="HC300" i="1"/>
  <c r="HG300" i="1" s="1"/>
  <c r="ED300" i="1"/>
  <c r="ER300" i="1"/>
  <c r="B301" i="1"/>
  <c r="F301" i="1" s="1"/>
  <c r="C301" i="1"/>
  <c r="D301" i="1"/>
  <c r="E301" i="1"/>
  <c r="G301" i="1"/>
  <c r="L301" i="1"/>
  <c r="N301" i="1"/>
  <c r="Q301" i="1"/>
  <c r="R301" i="1"/>
  <c r="S301" i="1" s="1"/>
  <c r="V301" i="1"/>
  <c r="AJ301" i="1"/>
  <c r="AX301" i="1"/>
  <c r="KG301" i="1"/>
  <c r="DB301" i="1"/>
  <c r="DP301" i="1"/>
  <c r="NI301" i="1"/>
  <c r="MU301" i="1"/>
  <c r="MG301" i="1"/>
  <c r="LS301" i="1"/>
  <c r="FF301" i="1"/>
  <c r="FT301" i="1"/>
  <c r="GH301" i="1"/>
  <c r="HA301" i="1"/>
  <c r="HC301" i="1"/>
  <c r="ED301" i="1"/>
  <c r="ER301" i="1"/>
  <c r="B302" i="1"/>
  <c r="F302" i="1"/>
  <c r="C302" i="1"/>
  <c r="D302" i="1"/>
  <c r="E302" i="1"/>
  <c r="G302" i="1"/>
  <c r="L302" i="1"/>
  <c r="N302" i="1"/>
  <c r="Q302" i="1"/>
  <c r="R302" i="1" s="1"/>
  <c r="S302" i="1" s="1"/>
  <c r="V302" i="1"/>
  <c r="AJ302" i="1"/>
  <c r="AX302" i="1"/>
  <c r="KG302" i="1"/>
  <c r="DB302" i="1"/>
  <c r="DP302" i="1"/>
  <c r="NI302" i="1"/>
  <c r="MU302" i="1"/>
  <c r="MG302" i="1"/>
  <c r="LS302" i="1"/>
  <c r="FF302" i="1"/>
  <c r="FT302" i="1"/>
  <c r="GH302" i="1"/>
  <c r="HA302" i="1"/>
  <c r="HC302" i="1"/>
  <c r="ED302" i="1"/>
  <c r="ER302" i="1"/>
  <c r="B303" i="1"/>
  <c r="C303" i="1"/>
  <c r="D303" i="1"/>
  <c r="E303" i="1"/>
  <c r="L303" i="1"/>
  <c r="N303" i="1"/>
  <c r="Q303" i="1"/>
  <c r="R303" i="1" s="1"/>
  <c r="S303" i="1" s="1"/>
  <c r="V303" i="1"/>
  <c r="Z303" i="1"/>
  <c r="AB303" i="1"/>
  <c r="AE303" i="1"/>
  <c r="AF303" i="1" s="1"/>
  <c r="AG303" i="1" s="1"/>
  <c r="AJ303" i="1"/>
  <c r="AN303" i="1"/>
  <c r="AP303" i="1"/>
  <c r="AS303" i="1"/>
  <c r="AT303" i="1" s="1"/>
  <c r="AU303" i="1" s="1"/>
  <c r="AX303" i="1"/>
  <c r="BB303" i="1"/>
  <c r="BD303" i="1"/>
  <c r="BG303" i="1"/>
  <c r="BH303" i="1" s="1"/>
  <c r="BI303" i="1" s="1"/>
  <c r="KC303" i="1"/>
  <c r="KG303" i="1"/>
  <c r="KQ303" i="1"/>
  <c r="BL303" i="1"/>
  <c r="BZ303" i="1"/>
  <c r="CN303" i="1"/>
  <c r="DB303" i="1"/>
  <c r="DF303" i="1"/>
  <c r="DH303" i="1"/>
  <c r="DK303" i="1"/>
  <c r="DL303" i="1" s="1"/>
  <c r="DM303" i="1" s="1"/>
  <c r="DP303" i="1"/>
  <c r="DT303" i="1"/>
  <c r="DV303" i="1"/>
  <c r="DY303" i="1"/>
  <c r="DZ303" i="1"/>
  <c r="EA303" i="1" s="1"/>
  <c r="HY303" i="1"/>
  <c r="IM303" i="1"/>
  <c r="JA303" i="1"/>
  <c r="JO303" i="1"/>
  <c r="NI303" i="1"/>
  <c r="NM303" i="1"/>
  <c r="NO303" i="1"/>
  <c r="NR303" i="1"/>
  <c r="NS303" i="1" s="1"/>
  <c r="NT303" i="1" s="1"/>
  <c r="MU303" i="1"/>
  <c r="MY303" i="1"/>
  <c r="NA303" i="1"/>
  <c r="ND303" i="1"/>
  <c r="NE303" i="1" s="1"/>
  <c r="NF303" i="1" s="1"/>
  <c r="MG303" i="1"/>
  <c r="MK303" i="1"/>
  <c r="MM303" i="1"/>
  <c r="MP303" i="1"/>
  <c r="MQ303" i="1" s="1"/>
  <c r="MR303" i="1" s="1"/>
  <c r="LS303" i="1"/>
  <c r="LW303" i="1"/>
  <c r="LY303" i="1"/>
  <c r="MB303" i="1"/>
  <c r="MC303" i="1" s="1"/>
  <c r="MD303" i="1" s="1"/>
  <c r="LE303" i="1"/>
  <c r="LI303" i="1"/>
  <c r="LK303" i="1"/>
  <c r="FF303" i="1"/>
  <c r="FH303" i="1"/>
  <c r="FJ303" i="1"/>
  <c r="FL303" i="1"/>
  <c r="FO303" i="1"/>
  <c r="FP303" i="1" s="1"/>
  <c r="FQ303" i="1" s="1"/>
  <c r="FT303" i="1"/>
  <c r="FV303" i="1"/>
  <c r="FX303" i="1"/>
  <c r="FZ303" i="1"/>
  <c r="GC303" i="1"/>
  <c r="GD303" i="1" s="1"/>
  <c r="GE303" i="1" s="1"/>
  <c r="GH303" i="1"/>
  <c r="GL303" i="1"/>
  <c r="GN303" i="1"/>
  <c r="GQ303" i="1"/>
  <c r="GR303" i="1" s="1"/>
  <c r="GS303" i="1" s="1"/>
  <c r="GV303" i="1"/>
  <c r="HA303" i="1"/>
  <c r="HC303" i="1"/>
  <c r="HG303" i="1"/>
  <c r="HK303" i="1"/>
  <c r="ED303" i="1"/>
  <c r="EF303" i="1"/>
  <c r="EH303" i="1"/>
  <c r="EJ303" i="1"/>
  <c r="EM303" i="1"/>
  <c r="EN303" i="1" s="1"/>
  <c r="EO303" i="1" s="1"/>
  <c r="ER303" i="1"/>
  <c r="ET303" i="1"/>
  <c r="EV303" i="1"/>
  <c r="EX303" i="1"/>
  <c r="FA303" i="1"/>
  <c r="FB303" i="1"/>
  <c r="FC303" i="1" s="1"/>
  <c r="B304" i="1"/>
  <c r="C304" i="1"/>
  <c r="D304" i="1"/>
  <c r="E304" i="1"/>
  <c r="L304" i="1"/>
  <c r="N304" i="1"/>
  <c r="Q304" i="1"/>
  <c r="R304" i="1" s="1"/>
  <c r="S304" i="1" s="1"/>
  <c r="V304" i="1"/>
  <c r="Z304" i="1"/>
  <c r="AB304" i="1"/>
  <c r="AE304" i="1"/>
  <c r="AF304" i="1" s="1"/>
  <c r="AG304" i="1" s="1"/>
  <c r="AJ304" i="1"/>
  <c r="AN304" i="1"/>
  <c r="AP304" i="1"/>
  <c r="AS304" i="1"/>
  <c r="AT304" i="1" s="1"/>
  <c r="AU304" i="1" s="1"/>
  <c r="AX304" i="1"/>
  <c r="BB304" i="1"/>
  <c r="BD304" i="1"/>
  <c r="BG304" i="1"/>
  <c r="BH304" i="1" s="1"/>
  <c r="BI304" i="1" s="1"/>
  <c r="KG304" i="1"/>
  <c r="DB304" i="1"/>
  <c r="DF304" i="1"/>
  <c r="DH304" i="1"/>
  <c r="DK304" i="1"/>
  <c r="DL304" i="1" s="1"/>
  <c r="DM304" i="1" s="1"/>
  <c r="DP304" i="1"/>
  <c r="DT304" i="1"/>
  <c r="DV304" i="1"/>
  <c r="DY304" i="1"/>
  <c r="DZ304" i="1" s="1"/>
  <c r="EA304" i="1" s="1"/>
  <c r="NI304" i="1"/>
  <c r="NM304" i="1"/>
  <c r="NO304" i="1"/>
  <c r="NR304" i="1"/>
  <c r="NS304" i="1" s="1"/>
  <c r="NT304" i="1" s="1"/>
  <c r="MU304" i="1"/>
  <c r="MY304" i="1"/>
  <c r="NA304" i="1"/>
  <c r="ND304" i="1"/>
  <c r="NE304" i="1" s="1"/>
  <c r="NF304" i="1" s="1"/>
  <c r="MG304" i="1"/>
  <c r="MK304" i="1"/>
  <c r="MM304" i="1"/>
  <c r="MP304" i="1"/>
  <c r="MQ304" i="1" s="1"/>
  <c r="MR304" i="1" s="1"/>
  <c r="LS304" i="1"/>
  <c r="LW304" i="1"/>
  <c r="LY304" i="1"/>
  <c r="MB304" i="1"/>
  <c r="MC304" i="1" s="1"/>
  <c r="MD304" i="1" s="1"/>
  <c r="LI304" i="1"/>
  <c r="LK304" i="1"/>
  <c r="FF304" i="1"/>
  <c r="FH304" i="1"/>
  <c r="FJ304" i="1"/>
  <c r="FL304" i="1"/>
  <c r="FO304" i="1"/>
  <c r="FP304" i="1" s="1"/>
  <c r="FQ304" i="1" s="1"/>
  <c r="FT304" i="1"/>
  <c r="FV304" i="1"/>
  <c r="FX304" i="1"/>
  <c r="FZ304" i="1"/>
  <c r="GC304" i="1"/>
  <c r="GD304" i="1" s="1"/>
  <c r="GE304" i="1" s="1"/>
  <c r="GH304" i="1"/>
  <c r="GL304" i="1"/>
  <c r="GN304" i="1"/>
  <c r="GQ304" i="1"/>
  <c r="GR304" i="1"/>
  <c r="GS304" i="1" s="1"/>
  <c r="HA304" i="1"/>
  <c r="HC304" i="1"/>
  <c r="ED304" i="1"/>
  <c r="EF304" i="1"/>
  <c r="EH304" i="1"/>
  <c r="EJ304" i="1"/>
  <c r="EM304" i="1"/>
  <c r="EN304" i="1"/>
  <c r="EO304" i="1" s="1"/>
  <c r="ER304" i="1"/>
  <c r="ET304" i="1"/>
  <c r="EV304" i="1"/>
  <c r="EX304" i="1"/>
  <c r="FA304" i="1"/>
  <c r="FB304" i="1" s="1"/>
  <c r="FC304" i="1" s="1"/>
  <c r="V305" i="1"/>
  <c r="AJ305" i="1"/>
  <c r="AX305" i="1"/>
  <c r="KG305" i="1"/>
  <c r="DB305" i="1"/>
  <c r="DP305" i="1"/>
  <c r="NI305" i="1"/>
  <c r="MU305" i="1"/>
  <c r="MG305" i="1"/>
  <c r="LS305" i="1"/>
  <c r="LI305" i="1"/>
  <c r="LK305" i="1"/>
  <c r="FF305" i="1"/>
  <c r="FT305" i="1"/>
  <c r="GH305" i="1"/>
  <c r="HA305" i="1"/>
  <c r="HC305" i="1"/>
  <c r="ED305" i="1"/>
  <c r="ER305" i="1"/>
  <c r="L306" i="1"/>
  <c r="N306" i="1"/>
  <c r="Q306" i="1"/>
  <c r="R306" i="1"/>
  <c r="S306" i="1" s="1"/>
  <c r="V306" i="1"/>
  <c r="Z306" i="1"/>
  <c r="AB306" i="1"/>
  <c r="AE306" i="1"/>
  <c r="AF306" i="1" s="1"/>
  <c r="AG306" i="1" s="1"/>
  <c r="AJ306" i="1"/>
  <c r="AN306" i="1"/>
  <c r="AP306" i="1"/>
  <c r="AS306" i="1"/>
  <c r="AT306" i="1" s="1"/>
  <c r="AU306" i="1" s="1"/>
  <c r="AX306" i="1"/>
  <c r="BB306" i="1"/>
  <c r="BD306" i="1"/>
  <c r="BG306" i="1"/>
  <c r="BH306" i="1" s="1"/>
  <c r="BI306" i="1" s="1"/>
  <c r="KG306" i="1"/>
  <c r="DB306" i="1"/>
  <c r="DF306" i="1"/>
  <c r="DH306" i="1"/>
  <c r="DK306" i="1"/>
  <c r="DL306" i="1" s="1"/>
  <c r="DM306" i="1" s="1"/>
  <c r="DP306" i="1"/>
  <c r="DT306" i="1"/>
  <c r="DV306" i="1"/>
  <c r="DY306" i="1"/>
  <c r="DZ306" i="1" s="1"/>
  <c r="EA306" i="1" s="1"/>
  <c r="NI306" i="1"/>
  <c r="NM306" i="1"/>
  <c r="NO306" i="1"/>
  <c r="NR306" i="1"/>
  <c r="NS306" i="1" s="1"/>
  <c r="NT306" i="1" s="1"/>
  <c r="MU306" i="1"/>
  <c r="MY306" i="1"/>
  <c r="NA306" i="1"/>
  <c r="ND306" i="1"/>
  <c r="NE306" i="1" s="1"/>
  <c r="NF306" i="1" s="1"/>
  <c r="MG306" i="1"/>
  <c r="MK306" i="1"/>
  <c r="MM306" i="1"/>
  <c r="MP306" i="1"/>
  <c r="MQ306" i="1" s="1"/>
  <c r="MR306" i="1" s="1"/>
  <c r="LS306" i="1"/>
  <c r="LW306" i="1"/>
  <c r="LY306" i="1"/>
  <c r="MB306" i="1"/>
  <c r="MC306" i="1"/>
  <c r="MD306" i="1" s="1"/>
  <c r="LE306" i="1"/>
  <c r="FF306" i="1"/>
  <c r="FH306" i="1"/>
  <c r="FJ306" i="1"/>
  <c r="FL306" i="1"/>
  <c r="FO306" i="1"/>
  <c r="FP306" i="1" s="1"/>
  <c r="FQ306" i="1" s="1"/>
  <c r="FT306" i="1"/>
  <c r="FV306" i="1"/>
  <c r="FX306" i="1"/>
  <c r="FZ306" i="1"/>
  <c r="GC306" i="1"/>
  <c r="GD306" i="1" s="1"/>
  <c r="GE306" i="1" s="1"/>
  <c r="GH306" i="1"/>
  <c r="GL306" i="1"/>
  <c r="GN306" i="1"/>
  <c r="GQ306" i="1"/>
  <c r="GR306" i="1" s="1"/>
  <c r="GS306" i="1" s="1"/>
  <c r="HA306" i="1"/>
  <c r="HC306" i="1"/>
  <c r="ED306" i="1"/>
  <c r="EF306" i="1"/>
  <c r="EH306" i="1"/>
  <c r="EJ306" i="1"/>
  <c r="EM306" i="1"/>
  <c r="EN306" i="1" s="1"/>
  <c r="EO306" i="1" s="1"/>
  <c r="ER306" i="1"/>
  <c r="ET306" i="1"/>
  <c r="EV306" i="1"/>
  <c r="EX306" i="1"/>
  <c r="FA306" i="1"/>
  <c r="FB306" i="1" s="1"/>
  <c r="FC306" i="1" s="1"/>
  <c r="L307" i="1"/>
  <c r="N307" i="1"/>
  <c r="Q307" i="1"/>
  <c r="R307" i="1" s="1"/>
  <c r="S307" i="1"/>
  <c r="V307" i="1"/>
  <c r="Z307" i="1"/>
  <c r="AB307" i="1"/>
  <c r="AE307" i="1"/>
  <c r="AF307" i="1" s="1"/>
  <c r="AG307" i="1" s="1"/>
  <c r="AJ307" i="1"/>
  <c r="AN307" i="1"/>
  <c r="AP307" i="1"/>
  <c r="AS307" i="1"/>
  <c r="AT307" i="1" s="1"/>
  <c r="AU307" i="1" s="1"/>
  <c r="AX307" i="1"/>
  <c r="BB307" i="1"/>
  <c r="BD307" i="1"/>
  <c r="BG307" i="1"/>
  <c r="BH307" i="1" s="1"/>
  <c r="BI307" i="1" s="1"/>
  <c r="KC307" i="1"/>
  <c r="KG307" i="1"/>
  <c r="KQ307" i="1"/>
  <c r="BL307" i="1"/>
  <c r="BZ307" i="1"/>
  <c r="CN307" i="1"/>
  <c r="DB307" i="1"/>
  <c r="DF307" i="1"/>
  <c r="DH307" i="1"/>
  <c r="DK307" i="1"/>
  <c r="DL307" i="1"/>
  <c r="DM307" i="1" s="1"/>
  <c r="DP307" i="1"/>
  <c r="DT307" i="1"/>
  <c r="DV307" i="1"/>
  <c r="DY307" i="1"/>
  <c r="DZ307" i="1" s="1"/>
  <c r="EA307" i="1"/>
  <c r="HY307" i="1"/>
  <c r="IM307" i="1"/>
  <c r="JA307" i="1"/>
  <c r="JO307" i="1"/>
  <c r="NI307" i="1"/>
  <c r="NM307" i="1"/>
  <c r="NO307" i="1"/>
  <c r="NR307" i="1"/>
  <c r="NS307" i="1" s="1"/>
  <c r="NT307" i="1" s="1"/>
  <c r="MU307" i="1"/>
  <c r="MY307" i="1"/>
  <c r="NA307" i="1"/>
  <c r="ND307" i="1"/>
  <c r="NE307" i="1" s="1"/>
  <c r="NF307" i="1" s="1"/>
  <c r="MG307" i="1"/>
  <c r="MK307" i="1"/>
  <c r="MM307" i="1"/>
  <c r="MP307" i="1"/>
  <c r="MQ307" i="1" s="1"/>
  <c r="MR307" i="1" s="1"/>
  <c r="LS307" i="1"/>
  <c r="LW307" i="1"/>
  <c r="LY307" i="1"/>
  <c r="MB307" i="1"/>
  <c r="MC307" i="1"/>
  <c r="MD307" i="1" s="1"/>
  <c r="FF307" i="1"/>
  <c r="FH307" i="1"/>
  <c r="FJ307" i="1"/>
  <c r="FL307" i="1"/>
  <c r="FO307" i="1"/>
  <c r="FP307" i="1" s="1"/>
  <c r="FQ307" i="1" s="1"/>
  <c r="FT307" i="1"/>
  <c r="FV307" i="1"/>
  <c r="FX307" i="1"/>
  <c r="FZ307" i="1"/>
  <c r="GC307" i="1"/>
  <c r="GD307" i="1" s="1"/>
  <c r="GE307" i="1" s="1"/>
  <c r="GH307" i="1"/>
  <c r="GL307" i="1"/>
  <c r="GN307" i="1"/>
  <c r="GQ307" i="1"/>
  <c r="GR307" i="1" s="1"/>
  <c r="GS307" i="1" s="1"/>
  <c r="GV307" i="1"/>
  <c r="HA307" i="1"/>
  <c r="HK307" i="1"/>
  <c r="ED307" i="1"/>
  <c r="EF307" i="1"/>
  <c r="EH307" i="1"/>
  <c r="EJ307" i="1"/>
  <c r="EM307" i="1"/>
  <c r="EN307" i="1" s="1"/>
  <c r="EO307" i="1" s="1"/>
  <c r="ER307" i="1"/>
  <c r="ET307" i="1"/>
  <c r="EV307" i="1"/>
  <c r="EX307" i="1"/>
  <c r="FA307" i="1"/>
  <c r="FB307" i="1" s="1"/>
  <c r="FC307" i="1" s="1"/>
  <c r="L308" i="1"/>
  <c r="N308" i="1"/>
  <c r="Q308" i="1"/>
  <c r="R308" i="1" s="1"/>
  <c r="S308" i="1" s="1"/>
  <c r="V308" i="1"/>
  <c r="Z308" i="1"/>
  <c r="AB308" i="1"/>
  <c r="AE308" i="1"/>
  <c r="AF308" i="1" s="1"/>
  <c r="AG308" i="1" s="1"/>
  <c r="AJ308" i="1"/>
  <c r="AN308" i="1"/>
  <c r="AP308" i="1"/>
  <c r="AS308" i="1"/>
  <c r="AT308" i="1" s="1"/>
  <c r="AU308" i="1" s="1"/>
  <c r="AX308" i="1"/>
  <c r="BB308" i="1"/>
  <c r="BD308" i="1"/>
  <c r="BG308" i="1"/>
  <c r="BH308" i="1" s="1"/>
  <c r="BI308" i="1" s="1"/>
  <c r="KG308" i="1"/>
  <c r="DB308" i="1"/>
  <c r="DF308" i="1"/>
  <c r="DH308" i="1"/>
  <c r="DK308" i="1"/>
  <c r="DL308" i="1"/>
  <c r="DM308" i="1" s="1"/>
  <c r="DP308" i="1"/>
  <c r="DT308" i="1"/>
  <c r="DV308" i="1"/>
  <c r="DY308" i="1"/>
  <c r="DZ308" i="1" s="1"/>
  <c r="EA308" i="1" s="1"/>
  <c r="NI308" i="1"/>
  <c r="NM308" i="1"/>
  <c r="NO308" i="1"/>
  <c r="NR308" i="1"/>
  <c r="NS308" i="1" s="1"/>
  <c r="NT308" i="1" s="1"/>
  <c r="MU308" i="1"/>
  <c r="MY308" i="1"/>
  <c r="NA308" i="1"/>
  <c r="ND308" i="1"/>
  <c r="NE308" i="1" s="1"/>
  <c r="NF308" i="1" s="1"/>
  <c r="MG308" i="1"/>
  <c r="MK308" i="1"/>
  <c r="MM308" i="1"/>
  <c r="MP308" i="1"/>
  <c r="MQ308" i="1"/>
  <c r="MR308" i="1" s="1"/>
  <c r="LS308" i="1"/>
  <c r="LW308" i="1"/>
  <c r="LY308" i="1"/>
  <c r="MB308" i="1"/>
  <c r="MC308" i="1" s="1"/>
  <c r="MD308" i="1" s="1"/>
  <c r="FF308" i="1"/>
  <c r="FH308" i="1"/>
  <c r="FJ308" i="1"/>
  <c r="FL308" i="1"/>
  <c r="FO308" i="1"/>
  <c r="FP308" i="1" s="1"/>
  <c r="FQ308" i="1" s="1"/>
  <c r="FT308" i="1"/>
  <c r="FV308" i="1"/>
  <c r="FX308" i="1"/>
  <c r="FZ308" i="1"/>
  <c r="GC308" i="1"/>
  <c r="GD308" i="1" s="1"/>
  <c r="GE308" i="1" s="1"/>
  <c r="GH308" i="1"/>
  <c r="GL308" i="1"/>
  <c r="GN308" i="1"/>
  <c r="GQ308" i="1"/>
  <c r="GR308" i="1" s="1"/>
  <c r="GS308" i="1" s="1"/>
  <c r="HA308" i="1"/>
  <c r="ED308" i="1"/>
  <c r="EF308" i="1"/>
  <c r="EH308" i="1"/>
  <c r="EJ308" i="1"/>
  <c r="EM308" i="1"/>
  <c r="EN308" i="1" s="1"/>
  <c r="EO308" i="1" s="1"/>
  <c r="ER308" i="1"/>
  <c r="ET308" i="1"/>
  <c r="EV308" i="1"/>
  <c r="EX308" i="1"/>
  <c r="FA308" i="1"/>
  <c r="FB308" i="1" s="1"/>
  <c r="FC308" i="1" s="1"/>
  <c r="L309" i="1"/>
  <c r="N309" i="1"/>
  <c r="Q309" i="1"/>
  <c r="R309" i="1" s="1"/>
  <c r="S309" i="1" s="1"/>
  <c r="V309" i="1"/>
  <c r="Z309" i="1"/>
  <c r="AB309" i="1"/>
  <c r="AE309" i="1"/>
  <c r="AF309" i="1" s="1"/>
  <c r="AG309" i="1" s="1"/>
  <c r="AJ309" i="1"/>
  <c r="AN309" i="1"/>
  <c r="AP309" i="1"/>
  <c r="AS309" i="1"/>
  <c r="AT309" i="1"/>
  <c r="AU309" i="1" s="1"/>
  <c r="AX309" i="1"/>
  <c r="BB309" i="1"/>
  <c r="BD309" i="1"/>
  <c r="BG309" i="1"/>
  <c r="BH309" i="1" s="1"/>
  <c r="BI309" i="1" s="1"/>
  <c r="KG309" i="1"/>
  <c r="DB309" i="1"/>
  <c r="DF309" i="1"/>
  <c r="DH309" i="1"/>
  <c r="DK309" i="1"/>
  <c r="DL309" i="1" s="1"/>
  <c r="DM309" i="1" s="1"/>
  <c r="DP309" i="1"/>
  <c r="DT309" i="1"/>
  <c r="DV309" i="1"/>
  <c r="DY309" i="1"/>
  <c r="DZ309" i="1" s="1"/>
  <c r="EA309" i="1" s="1"/>
  <c r="NI309" i="1"/>
  <c r="NM309" i="1"/>
  <c r="NO309" i="1"/>
  <c r="NR309" i="1"/>
  <c r="NS309" i="1"/>
  <c r="NT309" i="1" s="1"/>
  <c r="MU309" i="1"/>
  <c r="MY309" i="1"/>
  <c r="NA309" i="1"/>
  <c r="ND309" i="1"/>
  <c r="NE309" i="1" s="1"/>
  <c r="NF309" i="1" s="1"/>
  <c r="MG309" i="1"/>
  <c r="MK309" i="1"/>
  <c r="MM309" i="1"/>
  <c r="MP309" i="1"/>
  <c r="MQ309" i="1" s="1"/>
  <c r="MR309" i="1" s="1"/>
  <c r="LS309" i="1"/>
  <c r="LW309" i="1"/>
  <c r="LY309" i="1"/>
  <c r="MB309" i="1"/>
  <c r="MC309" i="1" s="1"/>
  <c r="MD309" i="1" s="1"/>
  <c r="LE309" i="1"/>
  <c r="FF309" i="1"/>
  <c r="FH309" i="1"/>
  <c r="FJ309" i="1"/>
  <c r="FL309" i="1"/>
  <c r="FO309" i="1"/>
  <c r="FP309" i="1" s="1"/>
  <c r="FQ309" i="1" s="1"/>
  <c r="FT309" i="1"/>
  <c r="FV309" i="1"/>
  <c r="FX309" i="1"/>
  <c r="FZ309" i="1"/>
  <c r="GC309" i="1"/>
  <c r="GD309" i="1" s="1"/>
  <c r="GE309" i="1" s="1"/>
  <c r="GH309" i="1"/>
  <c r="GL309" i="1"/>
  <c r="GN309" i="1"/>
  <c r="GQ309" i="1"/>
  <c r="GR309" i="1" s="1"/>
  <c r="GS309" i="1" s="1"/>
  <c r="HA309" i="1"/>
  <c r="ED309" i="1"/>
  <c r="EF309" i="1"/>
  <c r="EH309" i="1"/>
  <c r="EJ309" i="1"/>
  <c r="EM309" i="1"/>
  <c r="EN309" i="1" s="1"/>
  <c r="EO309" i="1" s="1"/>
  <c r="ER309" i="1"/>
  <c r="ET309" i="1"/>
  <c r="EV309" i="1"/>
  <c r="EX309" i="1"/>
  <c r="FA309" i="1"/>
  <c r="FB309" i="1"/>
  <c r="FC309" i="1" s="1"/>
  <c r="L310" i="1"/>
  <c r="N310" i="1"/>
  <c r="Q310" i="1"/>
  <c r="R310" i="1" s="1"/>
  <c r="S310" i="1" s="1"/>
  <c r="V310" i="1"/>
  <c r="Z310" i="1"/>
  <c r="AB310" i="1"/>
  <c r="AE310" i="1"/>
  <c r="AF310" i="1"/>
  <c r="AG310" i="1"/>
  <c r="AJ310" i="1"/>
  <c r="AN310" i="1"/>
  <c r="AP310" i="1"/>
  <c r="AS310" i="1"/>
  <c r="AT310" i="1"/>
  <c r="AU310" i="1" s="1"/>
  <c r="AX310" i="1"/>
  <c r="BB310" i="1"/>
  <c r="BD310" i="1"/>
  <c r="BG310" i="1"/>
  <c r="BH310" i="1" s="1"/>
  <c r="BI310" i="1" s="1"/>
  <c r="KG310" i="1"/>
  <c r="DB310" i="1"/>
  <c r="DF310" i="1"/>
  <c r="DH310" i="1"/>
  <c r="DK310" i="1"/>
  <c r="DL310" i="1" s="1"/>
  <c r="DM310" i="1" s="1"/>
  <c r="DP310" i="1"/>
  <c r="DT310" i="1"/>
  <c r="DV310" i="1"/>
  <c r="DY310" i="1"/>
  <c r="DZ310" i="1"/>
  <c r="EA310" i="1" s="1"/>
  <c r="NI310" i="1"/>
  <c r="NM310" i="1"/>
  <c r="NO310" i="1"/>
  <c r="NR310" i="1"/>
  <c r="NS310" i="1" s="1"/>
  <c r="NT310" i="1" s="1"/>
  <c r="MU310" i="1"/>
  <c r="MY310" i="1"/>
  <c r="NA310" i="1"/>
  <c r="ND310" i="1"/>
  <c r="NE310" i="1"/>
  <c r="NF310" i="1" s="1"/>
  <c r="MG310" i="1"/>
  <c r="MK310" i="1"/>
  <c r="MM310" i="1"/>
  <c r="MP310" i="1"/>
  <c r="MQ310" i="1"/>
  <c r="MR310" i="1" s="1"/>
  <c r="LS310" i="1"/>
  <c r="LW310" i="1"/>
  <c r="LY310" i="1"/>
  <c r="MB310" i="1"/>
  <c r="MC310" i="1" s="1"/>
  <c r="MD310" i="1" s="1"/>
  <c r="FF310" i="1"/>
  <c r="FH310" i="1"/>
  <c r="FJ310" i="1"/>
  <c r="FL310" i="1"/>
  <c r="FO310" i="1"/>
  <c r="FP310" i="1" s="1"/>
  <c r="FQ310" i="1"/>
  <c r="FT310" i="1"/>
  <c r="FV310" i="1"/>
  <c r="FX310" i="1"/>
  <c r="FZ310" i="1"/>
  <c r="GC310" i="1"/>
  <c r="GD310" i="1" s="1"/>
  <c r="GE310" i="1" s="1"/>
  <c r="GH310" i="1"/>
  <c r="GL310" i="1"/>
  <c r="GN310" i="1"/>
  <c r="GQ310" i="1"/>
  <c r="GR310" i="1" s="1"/>
  <c r="GS310" i="1" s="1"/>
  <c r="HA310" i="1"/>
  <c r="ED310" i="1"/>
  <c r="EF310" i="1"/>
  <c r="EH310" i="1"/>
  <c r="EJ310" i="1"/>
  <c r="EM310" i="1"/>
  <c r="EN310" i="1"/>
  <c r="EO310" i="1"/>
  <c r="ER310" i="1"/>
  <c r="ET310" i="1"/>
  <c r="EV310" i="1"/>
  <c r="EX310" i="1"/>
  <c r="FA310" i="1"/>
  <c r="FB310" i="1" s="1"/>
  <c r="FC310" i="1" s="1"/>
  <c r="L311" i="1"/>
  <c r="N311" i="1"/>
  <c r="Q311" i="1"/>
  <c r="R311" i="1" s="1"/>
  <c r="S311" i="1" s="1"/>
  <c r="V311" i="1"/>
  <c r="Z311" i="1"/>
  <c r="AB311" i="1"/>
  <c r="AE311" i="1"/>
  <c r="AF311" i="1" s="1"/>
  <c r="AG311" i="1" s="1"/>
  <c r="AJ311" i="1"/>
  <c r="AN311" i="1"/>
  <c r="AP311" i="1"/>
  <c r="AS311" i="1"/>
  <c r="AT311" i="1" s="1"/>
  <c r="AU311" i="1" s="1"/>
  <c r="AX311" i="1"/>
  <c r="BB311" i="1"/>
  <c r="BD311" i="1"/>
  <c r="BG311" i="1"/>
  <c r="BH311" i="1" s="1"/>
  <c r="BI311" i="1" s="1"/>
  <c r="KC311" i="1"/>
  <c r="KG311" i="1"/>
  <c r="KQ311" i="1"/>
  <c r="BL311" i="1"/>
  <c r="BZ311" i="1"/>
  <c r="CN311" i="1"/>
  <c r="DB311" i="1"/>
  <c r="DF311" i="1"/>
  <c r="DH311" i="1"/>
  <c r="DK311" i="1"/>
  <c r="DL311" i="1"/>
  <c r="DM311" i="1" s="1"/>
  <c r="DP311" i="1"/>
  <c r="DT311" i="1"/>
  <c r="DV311" i="1"/>
  <c r="DY311" i="1"/>
  <c r="DZ311" i="1"/>
  <c r="EA311" i="1" s="1"/>
  <c r="HY311" i="1"/>
  <c r="IM311" i="1"/>
  <c r="JA311" i="1"/>
  <c r="JO311" i="1"/>
  <c r="NI311" i="1"/>
  <c r="NM311" i="1"/>
  <c r="NO311" i="1"/>
  <c r="NR311" i="1"/>
  <c r="NS311" i="1" s="1"/>
  <c r="NT311" i="1" s="1"/>
  <c r="MU311" i="1"/>
  <c r="MY311" i="1"/>
  <c r="NA311" i="1"/>
  <c r="ND311" i="1"/>
  <c r="NE311" i="1" s="1"/>
  <c r="NF311" i="1" s="1"/>
  <c r="MG311" i="1"/>
  <c r="MK311" i="1"/>
  <c r="MM311" i="1"/>
  <c r="MP311" i="1"/>
  <c r="MQ311" i="1" s="1"/>
  <c r="MR311" i="1" s="1"/>
  <c r="LS311" i="1"/>
  <c r="LW311" i="1"/>
  <c r="LY311" i="1"/>
  <c r="MB311" i="1"/>
  <c r="MC311" i="1" s="1"/>
  <c r="MD311" i="1" s="1"/>
  <c r="FF311" i="1"/>
  <c r="FH311" i="1"/>
  <c r="FJ311" i="1"/>
  <c r="FL311" i="1"/>
  <c r="FO311" i="1"/>
  <c r="FP311" i="1" s="1"/>
  <c r="FQ311" i="1" s="1"/>
  <c r="FT311" i="1"/>
  <c r="FV311" i="1"/>
  <c r="FX311" i="1"/>
  <c r="FZ311" i="1"/>
  <c r="GC311" i="1"/>
  <c r="GD311" i="1" s="1"/>
  <c r="GE311" i="1" s="1"/>
  <c r="GH311" i="1"/>
  <c r="GL311" i="1"/>
  <c r="GN311" i="1"/>
  <c r="GQ311" i="1"/>
  <c r="GR311" i="1" s="1"/>
  <c r="GS311" i="1" s="1"/>
  <c r="GV311" i="1"/>
  <c r="HA311" i="1"/>
  <c r="HC311" i="1"/>
  <c r="HK311" i="1"/>
  <c r="ED311" i="1"/>
  <c r="EF311" i="1"/>
  <c r="EH311" i="1"/>
  <c r="EJ311" i="1"/>
  <c r="EM311" i="1"/>
  <c r="EN311" i="1" s="1"/>
  <c r="EO311" i="1" s="1"/>
  <c r="ER311" i="1"/>
  <c r="ET311" i="1"/>
  <c r="EV311" i="1"/>
  <c r="EX311" i="1"/>
  <c r="FA311" i="1"/>
  <c r="FB311" i="1"/>
  <c r="FC311" i="1" s="1"/>
  <c r="L312" i="1"/>
  <c r="N312" i="1"/>
  <c r="Q312" i="1"/>
  <c r="R312" i="1" s="1"/>
  <c r="S312" i="1" s="1"/>
  <c r="Z312" i="1"/>
  <c r="AB312" i="1"/>
  <c r="AF312" i="1"/>
  <c r="AG312" i="1"/>
  <c r="AN312" i="1"/>
  <c r="AP312" i="1"/>
  <c r="AT312" i="1"/>
  <c r="AU312" i="1"/>
  <c r="BB312" i="1"/>
  <c r="BD312" i="1"/>
  <c r="BH312" i="1"/>
  <c r="BI312" i="1" s="1"/>
  <c r="KG312" i="1"/>
  <c r="DF312" i="1"/>
  <c r="DH312" i="1"/>
  <c r="DK312" i="1"/>
  <c r="DL312" i="1" s="1"/>
  <c r="DM312" i="1" s="1"/>
  <c r="DT312" i="1"/>
  <c r="DV312" i="1"/>
  <c r="DY312" i="1"/>
  <c r="DZ312" i="1" s="1"/>
  <c r="EA312" i="1" s="1"/>
  <c r="NM312" i="1"/>
  <c r="NO312" i="1"/>
  <c r="NR312" i="1"/>
  <c r="NS312" i="1" s="1"/>
  <c r="NT312" i="1" s="1"/>
  <c r="MY312" i="1"/>
  <c r="NA312" i="1"/>
  <c r="ND312" i="1"/>
  <c r="NE312" i="1" s="1"/>
  <c r="NF312" i="1" s="1"/>
  <c r="MK312" i="1"/>
  <c r="MM312" i="1"/>
  <c r="MP312" i="1"/>
  <c r="MQ312" i="1"/>
  <c r="MR312" i="1" s="1"/>
  <c r="LW312" i="1"/>
  <c r="LY312" i="1"/>
  <c r="MB312" i="1"/>
  <c r="MC312" i="1" s="1"/>
  <c r="MD312" i="1" s="1"/>
  <c r="LE312" i="1"/>
  <c r="LI312" i="1"/>
  <c r="LK312" i="1"/>
  <c r="LM312" i="1"/>
  <c r="LO312" i="1"/>
  <c r="FH312" i="1"/>
  <c r="FH347" i="1" s="1"/>
  <c r="FJ312" i="1"/>
  <c r="FL312" i="1"/>
  <c r="FO312" i="1"/>
  <c r="FP312" i="1" s="1"/>
  <c r="FQ312" i="1" s="1"/>
  <c r="FV312" i="1"/>
  <c r="FX312" i="1"/>
  <c r="FZ312" i="1"/>
  <c r="GC312" i="1"/>
  <c r="GD312" i="1" s="1"/>
  <c r="GE312" i="1" s="1"/>
  <c r="GL312" i="1"/>
  <c r="GN312" i="1"/>
  <c r="GQ312" i="1"/>
  <c r="GR312" i="1" s="1"/>
  <c r="GS312" i="1" s="1"/>
  <c r="HA312" i="1"/>
  <c r="HC312" i="1"/>
  <c r="EF312" i="1"/>
  <c r="EH312" i="1"/>
  <c r="EJ312" i="1"/>
  <c r="EM312" i="1"/>
  <c r="EN312" i="1" s="1"/>
  <c r="EO312" i="1" s="1"/>
  <c r="ET312" i="1"/>
  <c r="EV312" i="1"/>
  <c r="EX312" i="1"/>
  <c r="FA312" i="1"/>
  <c r="FB312" i="1" s="1"/>
  <c r="FC312" i="1" s="1"/>
  <c r="L313" i="1"/>
  <c r="N313" i="1"/>
  <c r="Q313" i="1"/>
  <c r="R313" i="1" s="1"/>
  <c r="S313" i="1" s="1"/>
  <c r="Z313" i="1"/>
  <c r="AB313" i="1"/>
  <c r="AF313" i="1"/>
  <c r="AG313" i="1" s="1"/>
  <c r="AN313" i="1"/>
  <c r="AP313" i="1"/>
  <c r="AT313" i="1"/>
  <c r="AU313" i="1" s="1"/>
  <c r="BB313" i="1"/>
  <c r="BD313" i="1"/>
  <c r="BH313" i="1"/>
  <c r="BI313" i="1" s="1"/>
  <c r="KG313" i="1"/>
  <c r="DF313" i="1"/>
  <c r="DH313" i="1"/>
  <c r="DK313" i="1"/>
  <c r="DL313" i="1" s="1"/>
  <c r="DM313" i="1" s="1"/>
  <c r="DT313" i="1"/>
  <c r="DV313" i="1"/>
  <c r="DY313" i="1"/>
  <c r="DZ313" i="1" s="1"/>
  <c r="EA313" i="1"/>
  <c r="NM313" i="1"/>
  <c r="NR313" i="1"/>
  <c r="NS313" i="1" s="1"/>
  <c r="NT313" i="1" s="1"/>
  <c r="MY313" i="1"/>
  <c r="NA313" i="1"/>
  <c r="ND313" i="1"/>
  <c r="NE313" i="1" s="1"/>
  <c r="NF313" i="1" s="1"/>
  <c r="MK313" i="1"/>
  <c r="MM313" i="1"/>
  <c r="MP313" i="1"/>
  <c r="MQ313" i="1" s="1"/>
  <c r="MR313" i="1" s="1"/>
  <c r="LW313" i="1"/>
  <c r="LY313" i="1"/>
  <c r="MB313" i="1"/>
  <c r="MC313" i="1" s="1"/>
  <c r="MD313" i="1" s="1"/>
  <c r="LI313" i="1"/>
  <c r="LK313" i="1"/>
  <c r="LM313" i="1"/>
  <c r="LN313" i="1"/>
  <c r="LO313" i="1"/>
  <c r="FH313" i="1"/>
  <c r="FJ313" i="1"/>
  <c r="FL313" i="1"/>
  <c r="FO313" i="1"/>
  <c r="FP313" i="1" s="1"/>
  <c r="FQ313" i="1" s="1"/>
  <c r="FV313" i="1"/>
  <c r="FX313" i="1"/>
  <c r="FZ313" i="1"/>
  <c r="GC313" i="1"/>
  <c r="GD313" i="1" s="1"/>
  <c r="GE313" i="1" s="1"/>
  <c r="GL313" i="1"/>
  <c r="GN313" i="1"/>
  <c r="GQ313" i="1"/>
  <c r="GR313" i="1" s="1"/>
  <c r="GS313" i="1" s="1"/>
  <c r="HA313" i="1"/>
  <c r="HC313" i="1"/>
  <c r="EF313" i="1"/>
  <c r="EH313" i="1"/>
  <c r="EJ313" i="1"/>
  <c r="EM313" i="1"/>
  <c r="EN313" i="1" s="1"/>
  <c r="EO313" i="1" s="1"/>
  <c r="ET313" i="1"/>
  <c r="EV313" i="1"/>
  <c r="EX313" i="1"/>
  <c r="FA313" i="1"/>
  <c r="FB313" i="1" s="1"/>
  <c r="FC313" i="1" s="1"/>
  <c r="N314" i="1"/>
  <c r="Q314" i="1"/>
  <c r="R314" i="1" s="1"/>
  <c r="S314" i="1" s="1"/>
  <c r="AB314" i="1"/>
  <c r="AF314" i="1"/>
  <c r="AG314" i="1" s="1"/>
  <c r="AN314" i="1"/>
  <c r="AP314" i="1"/>
  <c r="AT314" i="1"/>
  <c r="AU314" i="1" s="1"/>
  <c r="BB314" i="1"/>
  <c r="BD314" i="1"/>
  <c r="BH314" i="1"/>
  <c r="BI314" i="1" s="1"/>
  <c r="KG314" i="1"/>
  <c r="DH314" i="1"/>
  <c r="DK314" i="1"/>
  <c r="DL314" i="1" s="1"/>
  <c r="DM314" i="1" s="1"/>
  <c r="DV314" i="1"/>
  <c r="DY314" i="1"/>
  <c r="DZ314" i="1" s="1"/>
  <c r="EA314" i="1" s="1"/>
  <c r="NO314" i="1"/>
  <c r="NR314" i="1"/>
  <c r="NS314" i="1" s="1"/>
  <c r="NT314" i="1" s="1"/>
  <c r="NA314" i="1"/>
  <c r="ND314" i="1"/>
  <c r="NE314" i="1" s="1"/>
  <c r="NF314" i="1" s="1"/>
  <c r="MM314" i="1"/>
  <c r="MP314" i="1"/>
  <c r="MQ314" i="1" s="1"/>
  <c r="MR314" i="1" s="1"/>
  <c r="LY314" i="1"/>
  <c r="MB314" i="1"/>
  <c r="MC314" i="1" s="1"/>
  <c r="MD314" i="1" s="1"/>
  <c r="LI314" i="1"/>
  <c r="LK314" i="1"/>
  <c r="LM314" i="1"/>
  <c r="LO314" i="1"/>
  <c r="FH314" i="1"/>
  <c r="FL314" i="1"/>
  <c r="FO314" i="1"/>
  <c r="FP314" i="1" s="1"/>
  <c r="FQ314" i="1" s="1"/>
  <c r="FV314" i="1"/>
  <c r="FZ314" i="1"/>
  <c r="GC314" i="1"/>
  <c r="GD314" i="1" s="1"/>
  <c r="GE314" i="1" s="1"/>
  <c r="GN314" i="1"/>
  <c r="GQ314" i="1"/>
  <c r="GR314" i="1" s="1"/>
  <c r="GS314" i="1" s="1"/>
  <c r="HA314" i="1"/>
  <c r="HC314" i="1"/>
  <c r="EF314" i="1"/>
  <c r="EJ314" i="1"/>
  <c r="EM314" i="1"/>
  <c r="EN314" i="1" s="1"/>
  <c r="EO314" i="1" s="1"/>
  <c r="ET314" i="1"/>
  <c r="EX314" i="1"/>
  <c r="FA314" i="1"/>
  <c r="FB314" i="1" s="1"/>
  <c r="FC314" i="1" s="1"/>
  <c r="N315" i="1"/>
  <c r="Q315" i="1"/>
  <c r="R315" i="1"/>
  <c r="S315" i="1" s="1"/>
  <c r="AB315" i="1"/>
  <c r="AF315" i="1"/>
  <c r="AG315" i="1" s="1"/>
  <c r="AN315" i="1"/>
  <c r="AP315" i="1"/>
  <c r="AT315" i="1"/>
  <c r="AU315" i="1" s="1"/>
  <c r="BB315" i="1"/>
  <c r="BD315" i="1"/>
  <c r="BH315" i="1"/>
  <c r="BI315" i="1" s="1"/>
  <c r="KC315" i="1"/>
  <c r="BZ315" i="1"/>
  <c r="DF315" i="1"/>
  <c r="DH315" i="1"/>
  <c r="DL315" i="1"/>
  <c r="DM315" i="1" s="1"/>
  <c r="DT315" i="1"/>
  <c r="DV315" i="1"/>
  <c r="DZ315" i="1"/>
  <c r="EA315" i="1" s="1"/>
  <c r="NM315" i="1"/>
  <c r="NO315" i="1"/>
  <c r="NS315" i="1"/>
  <c r="NT315" i="1" s="1"/>
  <c r="MY315" i="1"/>
  <c r="NA315" i="1"/>
  <c r="NE315" i="1"/>
  <c r="NF315" i="1"/>
  <c r="MK315" i="1"/>
  <c r="MM315" i="1"/>
  <c r="MQ315" i="1"/>
  <c r="MR315" i="1" s="1"/>
  <c r="LW315" i="1"/>
  <c r="LY315" i="1"/>
  <c r="MC315" i="1"/>
  <c r="MD315" i="1"/>
  <c r="LE315" i="1"/>
  <c r="LI315" i="1"/>
  <c r="LK315" i="1"/>
  <c r="LM315" i="1"/>
  <c r="LN315" i="1"/>
  <c r="LO315" i="1"/>
  <c r="FH315" i="1"/>
  <c r="FJ315" i="1"/>
  <c r="FL315" i="1"/>
  <c r="FP315" i="1"/>
  <c r="FQ315" i="1" s="1"/>
  <c r="FV315" i="1"/>
  <c r="FX315" i="1"/>
  <c r="FZ315" i="1"/>
  <c r="GD315" i="1"/>
  <c r="GE315" i="1" s="1"/>
  <c r="GL315" i="1"/>
  <c r="GN315" i="1"/>
  <c r="GR315" i="1"/>
  <c r="GS315" i="1" s="1"/>
  <c r="GV315" i="1"/>
  <c r="EF315" i="1"/>
  <c r="EH315" i="1"/>
  <c r="EJ315" i="1"/>
  <c r="EN315" i="1"/>
  <c r="EO315" i="1"/>
  <c r="ET315" i="1"/>
  <c r="EV315" i="1"/>
  <c r="EX315" i="1"/>
  <c r="FB315" i="1"/>
  <c r="FC315" i="1" s="1"/>
  <c r="N316" i="1"/>
  <c r="Q316" i="1"/>
  <c r="R316" i="1" s="1"/>
  <c r="S316" i="1" s="1"/>
  <c r="AB316" i="1"/>
  <c r="AF316" i="1"/>
  <c r="AG316" i="1" s="1"/>
  <c r="AN316" i="1"/>
  <c r="AP316" i="1"/>
  <c r="AT316" i="1"/>
  <c r="AU316" i="1" s="1"/>
  <c r="BB316" i="1"/>
  <c r="BD316" i="1"/>
  <c r="BH316" i="1"/>
  <c r="BI316" i="1"/>
  <c r="DF316" i="1"/>
  <c r="DH316" i="1"/>
  <c r="DL316" i="1"/>
  <c r="DM316" i="1" s="1"/>
  <c r="DT316" i="1"/>
  <c r="DV316" i="1"/>
  <c r="DZ316" i="1"/>
  <c r="EA316" i="1" s="1"/>
  <c r="NM316" i="1"/>
  <c r="NO316" i="1"/>
  <c r="NS316" i="1"/>
  <c r="NT316" i="1" s="1"/>
  <c r="MY316" i="1"/>
  <c r="NA316" i="1"/>
  <c r="NE316" i="1"/>
  <c r="NF316" i="1" s="1"/>
  <c r="MK316" i="1"/>
  <c r="MM316" i="1"/>
  <c r="MQ316" i="1"/>
  <c r="MR316" i="1" s="1"/>
  <c r="LW316" i="1"/>
  <c r="LY316" i="1"/>
  <c r="MC316" i="1"/>
  <c r="MD316" i="1" s="1"/>
  <c r="LI316" i="1"/>
  <c r="LK316" i="1"/>
  <c r="LM316" i="1"/>
  <c r="LO316" i="1"/>
  <c r="FH316" i="1"/>
  <c r="FJ316" i="1"/>
  <c r="FL316" i="1"/>
  <c r="FP316" i="1"/>
  <c r="FQ316" i="1" s="1"/>
  <c r="FV316" i="1"/>
  <c r="FX316" i="1"/>
  <c r="FZ316" i="1"/>
  <c r="GD316" i="1"/>
  <c r="GE316" i="1"/>
  <c r="GL316" i="1"/>
  <c r="GN316" i="1"/>
  <c r="GR316" i="1"/>
  <c r="GS316" i="1" s="1"/>
  <c r="EF316" i="1"/>
  <c r="EH316" i="1"/>
  <c r="EJ316" i="1"/>
  <c r="EN316" i="1"/>
  <c r="EO316" i="1" s="1"/>
  <c r="ET316" i="1"/>
  <c r="EV316" i="1"/>
  <c r="EX316" i="1"/>
  <c r="FB316" i="1"/>
  <c r="FC316" i="1" s="1"/>
  <c r="N317" i="1"/>
  <c r="R317" i="1"/>
  <c r="S317" i="1" s="1"/>
  <c r="AB317" i="1"/>
  <c r="AF317" i="1"/>
  <c r="AG317" i="1" s="1"/>
  <c r="AN317" i="1"/>
  <c r="AP317" i="1"/>
  <c r="AT317" i="1"/>
  <c r="AU317" i="1"/>
  <c r="BB317" i="1"/>
  <c r="BD317" i="1"/>
  <c r="BH317" i="1"/>
  <c r="BI317" i="1" s="1"/>
  <c r="DH317" i="1"/>
  <c r="DL317" i="1"/>
  <c r="DM317" i="1" s="1"/>
  <c r="DT317" i="1"/>
  <c r="DV317" i="1"/>
  <c r="DZ317" i="1"/>
  <c r="EA317" i="1" s="1"/>
  <c r="NO317" i="1"/>
  <c r="NS317" i="1"/>
  <c r="NT317" i="1"/>
  <c r="NA317" i="1"/>
  <c r="NE317" i="1"/>
  <c r="NF317" i="1" s="1"/>
  <c r="MM317" i="1"/>
  <c r="MQ317" i="1"/>
  <c r="MR317" i="1" s="1"/>
  <c r="LY317" i="1"/>
  <c r="MC317" i="1"/>
  <c r="MD317" i="1" s="1"/>
  <c r="LI317" i="1"/>
  <c r="LK317" i="1"/>
  <c r="LM317" i="1"/>
  <c r="LN317" i="1"/>
  <c r="LO317" i="1"/>
  <c r="FH317" i="1"/>
  <c r="FL317" i="1"/>
  <c r="FP317" i="1"/>
  <c r="FQ317" i="1"/>
  <c r="FV317" i="1"/>
  <c r="FZ317" i="1"/>
  <c r="GD317" i="1"/>
  <c r="GE317" i="1"/>
  <c r="GN317" i="1"/>
  <c r="GR317" i="1"/>
  <c r="GS317" i="1" s="1"/>
  <c r="EF317" i="1"/>
  <c r="EJ317" i="1"/>
  <c r="EN317" i="1"/>
  <c r="EO317" i="1" s="1"/>
  <c r="ET317" i="1"/>
  <c r="EX317" i="1"/>
  <c r="FB317" i="1"/>
  <c r="FC317" i="1" s="1"/>
  <c r="N318" i="1"/>
  <c r="R318" i="1"/>
  <c r="S318" i="1" s="1"/>
  <c r="AB318" i="1"/>
  <c r="AF318" i="1"/>
  <c r="AG318" i="1" s="1"/>
  <c r="AN318" i="1"/>
  <c r="AP318" i="1"/>
  <c r="AT318" i="1"/>
  <c r="AU318" i="1" s="1"/>
  <c r="BB318" i="1"/>
  <c r="BD318" i="1"/>
  <c r="BH318" i="1"/>
  <c r="BI318" i="1"/>
  <c r="DH318" i="1"/>
  <c r="DL318" i="1"/>
  <c r="DM318" i="1" s="1"/>
  <c r="DT318" i="1"/>
  <c r="DV318" i="1"/>
  <c r="DZ318" i="1"/>
  <c r="EA318" i="1" s="1"/>
  <c r="NO318" i="1"/>
  <c r="NS318" i="1"/>
  <c r="NT318" i="1" s="1"/>
  <c r="NA318" i="1"/>
  <c r="NE318" i="1"/>
  <c r="NF318" i="1"/>
  <c r="MM318" i="1"/>
  <c r="MQ318" i="1"/>
  <c r="MR318" i="1" s="1"/>
  <c r="LY318" i="1"/>
  <c r="MC318" i="1"/>
  <c r="MD318" i="1" s="1"/>
  <c r="LE318" i="1"/>
  <c r="LI318" i="1"/>
  <c r="LK318" i="1"/>
  <c r="LM318" i="1"/>
  <c r="LO318" i="1"/>
  <c r="FH318" i="1"/>
  <c r="FL318" i="1"/>
  <c r="FP318" i="1"/>
  <c r="FQ318" i="1" s="1"/>
  <c r="FV318" i="1"/>
  <c r="FZ318" i="1"/>
  <c r="GD318" i="1"/>
  <c r="GE318" i="1" s="1"/>
  <c r="GN318" i="1"/>
  <c r="GR318" i="1"/>
  <c r="GS318" i="1" s="1"/>
  <c r="EF318" i="1"/>
  <c r="EJ318" i="1"/>
  <c r="EN318" i="1"/>
  <c r="EO318" i="1" s="1"/>
  <c r="ET318" i="1"/>
  <c r="EX318" i="1"/>
  <c r="FB318" i="1"/>
  <c r="FC318" i="1" s="1"/>
  <c r="N319" i="1"/>
  <c r="R319" i="1"/>
  <c r="S319" i="1" s="1"/>
  <c r="AB319" i="1"/>
  <c r="AF319" i="1"/>
  <c r="AG319" i="1" s="1"/>
  <c r="AN319" i="1"/>
  <c r="AP319" i="1"/>
  <c r="AT319" i="1"/>
  <c r="AU319" i="1" s="1"/>
  <c r="BB319" i="1"/>
  <c r="BD319" i="1"/>
  <c r="BH319" i="1"/>
  <c r="BI319" i="1" s="1"/>
  <c r="KC319" i="1"/>
  <c r="KG319" i="1"/>
  <c r="KQ319" i="1"/>
  <c r="BL319" i="1"/>
  <c r="BZ319" i="1"/>
  <c r="CN319" i="1"/>
  <c r="DH319" i="1"/>
  <c r="DL319" i="1"/>
  <c r="DM319" i="1" s="1"/>
  <c r="DT319" i="1"/>
  <c r="DV319" i="1"/>
  <c r="DZ319" i="1"/>
  <c r="EA319" i="1"/>
  <c r="HY319" i="1"/>
  <c r="IM319" i="1"/>
  <c r="JA319" i="1"/>
  <c r="JO319" i="1"/>
  <c r="NO319" i="1"/>
  <c r="NS319" i="1"/>
  <c r="NT319" i="1" s="1"/>
  <c r="NA319" i="1"/>
  <c r="NE319" i="1"/>
  <c r="NF319" i="1" s="1"/>
  <c r="MM319" i="1"/>
  <c r="MQ319" i="1"/>
  <c r="MR319" i="1" s="1"/>
  <c r="LY319" i="1"/>
  <c r="MC319" i="1"/>
  <c r="MD319" i="1" s="1"/>
  <c r="LI319" i="1"/>
  <c r="LK319" i="1"/>
  <c r="LM319" i="1"/>
  <c r="LO319" i="1"/>
  <c r="FH319" i="1"/>
  <c r="FL319" i="1"/>
  <c r="FP319" i="1"/>
  <c r="FQ319" i="1" s="1"/>
  <c r="FV319" i="1"/>
  <c r="FZ319" i="1"/>
  <c r="GD319" i="1"/>
  <c r="GE319" i="1" s="1"/>
  <c r="GN319" i="1"/>
  <c r="GR319" i="1"/>
  <c r="GS319" i="1"/>
  <c r="GV319" i="1"/>
  <c r="HA319" i="1"/>
  <c r="HC319" i="1"/>
  <c r="HE319" i="1"/>
  <c r="HF319" i="1"/>
  <c r="HG319" i="1"/>
  <c r="HH319" i="1"/>
  <c r="HK319" i="1"/>
  <c r="EF319" i="1"/>
  <c r="EJ319" i="1"/>
  <c r="EN319" i="1"/>
  <c r="EO319" i="1"/>
  <c r="ET319" i="1"/>
  <c r="EX319" i="1"/>
  <c r="FB319" i="1"/>
  <c r="FC319" i="1" s="1"/>
  <c r="N320" i="1"/>
  <c r="R320" i="1"/>
  <c r="S320" i="1" s="1"/>
  <c r="AB320" i="1"/>
  <c r="AF320" i="1"/>
  <c r="AG320" i="1" s="1"/>
  <c r="AN320" i="1"/>
  <c r="AP320" i="1"/>
  <c r="AT320" i="1"/>
  <c r="AU320" i="1" s="1"/>
  <c r="BB320" i="1"/>
  <c r="BD320" i="1"/>
  <c r="BH320" i="1"/>
  <c r="BI320" i="1" s="1"/>
  <c r="KG320" i="1"/>
  <c r="DH320" i="1"/>
  <c r="DL320" i="1"/>
  <c r="DM320" i="1" s="1"/>
  <c r="DT320" i="1"/>
  <c r="DV320" i="1"/>
  <c r="DZ320" i="1"/>
  <c r="EA320" i="1" s="1"/>
  <c r="NO320" i="1"/>
  <c r="NS320" i="1"/>
  <c r="NT320" i="1"/>
  <c r="NA320" i="1"/>
  <c r="NE320" i="1"/>
  <c r="NF320" i="1" s="1"/>
  <c r="MM320" i="1"/>
  <c r="MQ320" i="1"/>
  <c r="MR320" i="1" s="1"/>
  <c r="LY320" i="1"/>
  <c r="MC320" i="1"/>
  <c r="MD320" i="1" s="1"/>
  <c r="LI320" i="1"/>
  <c r="LK320" i="1"/>
  <c r="LM320" i="1"/>
  <c r="LO320" i="1"/>
  <c r="FH320" i="1"/>
  <c r="FL320" i="1"/>
  <c r="FP320" i="1"/>
  <c r="FQ320" i="1" s="1"/>
  <c r="FV320" i="1"/>
  <c r="FZ320" i="1"/>
  <c r="GD320" i="1"/>
  <c r="GE320" i="1" s="1"/>
  <c r="GN320" i="1"/>
  <c r="GR320" i="1"/>
  <c r="GS320" i="1" s="1"/>
  <c r="HA320" i="1"/>
  <c r="HC320" i="1"/>
  <c r="HH320" i="1" s="1"/>
  <c r="HE320" i="1"/>
  <c r="HF320" i="1"/>
  <c r="HG320" i="1"/>
  <c r="EF320" i="1"/>
  <c r="EJ320" i="1"/>
  <c r="EN320" i="1"/>
  <c r="EO320" i="1"/>
  <c r="ET320" i="1"/>
  <c r="EX320" i="1"/>
  <c r="FB320" i="1"/>
  <c r="FC320" i="1" s="1"/>
  <c r="N321" i="1"/>
  <c r="R321" i="1"/>
  <c r="S321" i="1" s="1"/>
  <c r="AB321" i="1"/>
  <c r="AF321" i="1"/>
  <c r="AG321" i="1"/>
  <c r="AN321" i="1"/>
  <c r="AP321" i="1"/>
  <c r="AT321" i="1"/>
  <c r="AU321" i="1"/>
  <c r="BB321" i="1"/>
  <c r="BD321" i="1"/>
  <c r="BH321" i="1"/>
  <c r="BI321" i="1"/>
  <c r="KG321" i="1"/>
  <c r="DH321" i="1"/>
  <c r="DL321" i="1"/>
  <c r="DM321" i="1"/>
  <c r="DT321" i="1"/>
  <c r="DV321" i="1"/>
  <c r="DZ321" i="1"/>
  <c r="EA321" i="1"/>
  <c r="NO321" i="1"/>
  <c r="NS321" i="1"/>
  <c r="NT321" i="1" s="1"/>
  <c r="NA321" i="1"/>
  <c r="NE321" i="1"/>
  <c r="NF321" i="1"/>
  <c r="MM321" i="1"/>
  <c r="MQ321" i="1"/>
  <c r="MR321" i="1" s="1"/>
  <c r="LY321" i="1"/>
  <c r="MC321" i="1"/>
  <c r="MD321" i="1" s="1"/>
  <c r="LE321" i="1"/>
  <c r="LI321" i="1"/>
  <c r="LK321" i="1"/>
  <c r="LM321" i="1"/>
  <c r="LO321" i="1"/>
  <c r="FH321" i="1"/>
  <c r="FL321" i="1"/>
  <c r="FP321" i="1"/>
  <c r="FQ321" i="1"/>
  <c r="FV321" i="1"/>
  <c r="FZ321" i="1"/>
  <c r="GD321" i="1"/>
  <c r="GE321" i="1"/>
  <c r="GN321" i="1"/>
  <c r="GR321" i="1"/>
  <c r="GS321" i="1" s="1"/>
  <c r="HA321" i="1"/>
  <c r="HC321" i="1"/>
  <c r="HH321" i="1" s="1"/>
  <c r="HE321" i="1"/>
  <c r="HF321" i="1"/>
  <c r="HG321" i="1"/>
  <c r="EF321" i="1"/>
  <c r="EJ321" i="1"/>
  <c r="EN321" i="1"/>
  <c r="EO321" i="1"/>
  <c r="ET321" i="1"/>
  <c r="EX321" i="1"/>
  <c r="FB321" i="1"/>
  <c r="FC321" i="1"/>
  <c r="N322" i="1"/>
  <c r="R322" i="1"/>
  <c r="S322" i="1" s="1"/>
  <c r="AB322" i="1"/>
  <c r="AF322" i="1"/>
  <c r="AG322" i="1" s="1"/>
  <c r="AN322" i="1"/>
  <c r="AP322" i="1"/>
  <c r="AT322" i="1"/>
  <c r="AU322" i="1" s="1"/>
  <c r="BB322" i="1"/>
  <c r="BD322" i="1"/>
  <c r="BH322" i="1"/>
  <c r="BI322" i="1" s="1"/>
  <c r="KG322" i="1"/>
  <c r="DH322" i="1"/>
  <c r="DL322" i="1"/>
  <c r="DM322" i="1" s="1"/>
  <c r="DT322" i="1"/>
  <c r="DV322" i="1"/>
  <c r="DZ322" i="1"/>
  <c r="EA322" i="1" s="1"/>
  <c r="NO322" i="1"/>
  <c r="NS322" i="1"/>
  <c r="NT322" i="1" s="1"/>
  <c r="NA322" i="1"/>
  <c r="NE322" i="1"/>
  <c r="NF322" i="1" s="1"/>
  <c r="MM322" i="1"/>
  <c r="MQ322" i="1"/>
  <c r="MR322" i="1" s="1"/>
  <c r="LY322" i="1"/>
  <c r="MC322" i="1"/>
  <c r="MD322" i="1" s="1"/>
  <c r="LI322" i="1"/>
  <c r="LK322" i="1"/>
  <c r="LM322" i="1"/>
  <c r="LO322" i="1"/>
  <c r="FH322" i="1"/>
  <c r="FL322" i="1"/>
  <c r="FP322" i="1"/>
  <c r="FQ322" i="1"/>
  <c r="FV322" i="1"/>
  <c r="FZ322" i="1"/>
  <c r="GD322" i="1"/>
  <c r="GE322" i="1" s="1"/>
  <c r="GN322" i="1"/>
  <c r="GR322" i="1"/>
  <c r="GS322" i="1" s="1"/>
  <c r="HA322" i="1"/>
  <c r="HC322" i="1"/>
  <c r="HH322" i="1" s="1"/>
  <c r="HE322" i="1"/>
  <c r="HF322" i="1"/>
  <c r="HG322" i="1"/>
  <c r="EF322" i="1"/>
  <c r="EJ322" i="1"/>
  <c r="EN322" i="1"/>
  <c r="EO322" i="1" s="1"/>
  <c r="ET322" i="1"/>
  <c r="EX322" i="1"/>
  <c r="FB322" i="1"/>
  <c r="FC322" i="1" s="1"/>
  <c r="N323" i="1"/>
  <c r="R323" i="1"/>
  <c r="S323" i="1" s="1"/>
  <c r="AB323" i="1"/>
  <c r="AF323" i="1"/>
  <c r="AG323" i="1" s="1"/>
  <c r="AN323" i="1"/>
  <c r="AP323" i="1"/>
  <c r="AT323" i="1"/>
  <c r="AU323" i="1" s="1"/>
  <c r="BB323" i="1"/>
  <c r="BD323" i="1"/>
  <c r="BH323" i="1"/>
  <c r="BI323" i="1" s="1"/>
  <c r="KC323" i="1"/>
  <c r="KG323" i="1"/>
  <c r="KI323" i="1"/>
  <c r="KN323" i="1" s="1"/>
  <c r="KK323" i="1"/>
  <c r="KL323" i="1"/>
  <c r="KM323" i="1"/>
  <c r="KQ323" i="1"/>
  <c r="BL323" i="1"/>
  <c r="BZ323" i="1"/>
  <c r="CN323" i="1"/>
  <c r="DH323" i="1"/>
  <c r="DL323" i="1"/>
  <c r="DM323" i="1" s="1"/>
  <c r="DT323" i="1"/>
  <c r="DV323" i="1"/>
  <c r="DZ323" i="1"/>
  <c r="EA323" i="1" s="1"/>
  <c r="HY323" i="1"/>
  <c r="IM323" i="1"/>
  <c r="JA323" i="1"/>
  <c r="JO323" i="1"/>
  <c r="NO323" i="1"/>
  <c r="NS323" i="1"/>
  <c r="NT323" i="1" s="1"/>
  <c r="NA323" i="1"/>
  <c r="NE323" i="1"/>
  <c r="NF323" i="1"/>
  <c r="MM323" i="1"/>
  <c r="MQ323" i="1"/>
  <c r="MR323" i="1" s="1"/>
  <c r="LY323" i="1"/>
  <c r="MC323" i="1"/>
  <c r="MD323" i="1" s="1"/>
  <c r="LI323" i="1"/>
  <c r="LK323" i="1"/>
  <c r="LM323" i="1"/>
  <c r="LO323" i="1"/>
  <c r="FH323" i="1"/>
  <c r="FL323" i="1"/>
  <c r="FP323" i="1"/>
  <c r="FQ323" i="1" s="1"/>
  <c r="FV323" i="1"/>
  <c r="FZ323" i="1"/>
  <c r="GD323" i="1"/>
  <c r="GE323" i="1" s="1"/>
  <c r="GN323" i="1"/>
  <c r="GR323" i="1"/>
  <c r="GS323" i="1"/>
  <c r="GV323" i="1"/>
  <c r="HA323" i="1"/>
  <c r="HC323" i="1"/>
  <c r="HH323" i="1" s="1"/>
  <c r="HE323" i="1"/>
  <c r="HF323" i="1"/>
  <c r="HG323" i="1"/>
  <c r="HK323" i="1"/>
  <c r="EF323" i="1"/>
  <c r="EJ323" i="1"/>
  <c r="EN323" i="1"/>
  <c r="EO323" i="1" s="1"/>
  <c r="ET323" i="1"/>
  <c r="EX323" i="1"/>
  <c r="FB323" i="1"/>
  <c r="FC323" i="1" s="1"/>
  <c r="N324" i="1"/>
  <c r="R324" i="1"/>
  <c r="S324" i="1" s="1"/>
  <c r="AB324" i="1"/>
  <c r="AF324" i="1"/>
  <c r="AG324" i="1"/>
  <c r="AN324" i="1"/>
  <c r="AP324" i="1"/>
  <c r="AT324" i="1"/>
  <c r="AU324" i="1" s="1"/>
  <c r="BB324" i="1"/>
  <c r="BD324" i="1"/>
  <c r="BH324" i="1"/>
  <c r="BI324" i="1" s="1"/>
  <c r="KG324" i="1"/>
  <c r="KI324" i="1"/>
  <c r="KN324" i="1" s="1"/>
  <c r="KK324" i="1"/>
  <c r="KL324" i="1"/>
  <c r="KM324" i="1"/>
  <c r="DH324" i="1"/>
  <c r="DL324" i="1"/>
  <c r="DM324" i="1" s="1"/>
  <c r="DT324" i="1"/>
  <c r="DV324" i="1"/>
  <c r="DZ324" i="1"/>
  <c r="EA324" i="1"/>
  <c r="NO324" i="1"/>
  <c r="NS324" i="1"/>
  <c r="NT324" i="1"/>
  <c r="NA324" i="1"/>
  <c r="NE324" i="1"/>
  <c r="NF324" i="1" s="1"/>
  <c r="MM324" i="1"/>
  <c r="MQ324" i="1"/>
  <c r="MR324" i="1" s="1"/>
  <c r="LY324" i="1"/>
  <c r="MC324" i="1"/>
  <c r="MD324" i="1" s="1"/>
  <c r="LE324" i="1"/>
  <c r="LI324" i="1"/>
  <c r="LK324" i="1"/>
  <c r="LM324" i="1"/>
  <c r="LO324" i="1"/>
  <c r="FH324" i="1"/>
  <c r="FL324" i="1"/>
  <c r="FP324" i="1"/>
  <c r="FQ324" i="1" s="1"/>
  <c r="FV324" i="1"/>
  <c r="FZ324" i="1"/>
  <c r="GD324" i="1"/>
  <c r="GE324" i="1"/>
  <c r="GN324" i="1"/>
  <c r="GR324" i="1"/>
  <c r="GS324" i="1" s="1"/>
  <c r="HA324" i="1"/>
  <c r="HC324" i="1"/>
  <c r="HH324" i="1" s="1"/>
  <c r="HE324" i="1"/>
  <c r="HF324" i="1"/>
  <c r="HG324" i="1"/>
  <c r="EF324" i="1"/>
  <c r="EJ324" i="1"/>
  <c r="EN324" i="1"/>
  <c r="EO324" i="1" s="1"/>
  <c r="ET324" i="1"/>
  <c r="EX324" i="1"/>
  <c r="FB324" i="1"/>
  <c r="FC324" i="1" s="1"/>
  <c r="N325" i="1"/>
  <c r="R325" i="1"/>
  <c r="S325" i="1" s="1"/>
  <c r="AB325" i="1"/>
  <c r="AF325" i="1"/>
  <c r="AG325" i="1" s="1"/>
  <c r="AN325" i="1"/>
  <c r="AP325" i="1"/>
  <c r="AT325" i="1"/>
  <c r="AU325" i="1" s="1"/>
  <c r="BB325" i="1"/>
  <c r="BD325" i="1"/>
  <c r="BH325" i="1"/>
  <c r="BI325" i="1"/>
  <c r="KG325" i="1"/>
  <c r="KI325" i="1"/>
  <c r="KN325" i="1" s="1"/>
  <c r="KK325" i="1"/>
  <c r="KM325" i="1"/>
  <c r="DH325" i="1"/>
  <c r="DL325" i="1"/>
  <c r="DM325" i="1" s="1"/>
  <c r="DT325" i="1"/>
  <c r="DV325" i="1"/>
  <c r="DZ325" i="1"/>
  <c r="EA325" i="1" s="1"/>
  <c r="NO325" i="1"/>
  <c r="NS325" i="1"/>
  <c r="NT325" i="1" s="1"/>
  <c r="NA325" i="1"/>
  <c r="NE325" i="1"/>
  <c r="NF325" i="1" s="1"/>
  <c r="MM325" i="1"/>
  <c r="MQ325" i="1"/>
  <c r="MR325" i="1" s="1"/>
  <c r="LY325" i="1"/>
  <c r="MC325" i="1"/>
  <c r="MD325" i="1"/>
  <c r="LI325" i="1"/>
  <c r="LK325" i="1"/>
  <c r="LM325" i="1"/>
  <c r="LO325" i="1"/>
  <c r="FH325" i="1"/>
  <c r="FL325" i="1"/>
  <c r="FP325" i="1"/>
  <c r="FQ325" i="1" s="1"/>
  <c r="FV325" i="1"/>
  <c r="FZ325" i="1"/>
  <c r="GD325" i="1"/>
  <c r="GE325" i="1" s="1"/>
  <c r="GN325" i="1"/>
  <c r="GR325" i="1"/>
  <c r="GS325" i="1" s="1"/>
  <c r="HA325" i="1"/>
  <c r="HC325" i="1"/>
  <c r="HH325" i="1"/>
  <c r="HE325" i="1"/>
  <c r="HF325" i="1"/>
  <c r="HG325" i="1"/>
  <c r="EF325" i="1"/>
  <c r="EJ325" i="1"/>
  <c r="EN325" i="1"/>
  <c r="EO325" i="1" s="1"/>
  <c r="ET325" i="1"/>
  <c r="EX325" i="1"/>
  <c r="FB325" i="1"/>
  <c r="FC325" i="1" s="1"/>
  <c r="N326" i="1"/>
  <c r="R326" i="1"/>
  <c r="S326" i="1" s="1"/>
  <c r="AB326" i="1"/>
  <c r="AF326" i="1"/>
  <c r="AG326" i="1" s="1"/>
  <c r="AN326" i="1"/>
  <c r="AP326" i="1"/>
  <c r="AT326" i="1"/>
  <c r="AU326" i="1" s="1"/>
  <c r="BB326" i="1"/>
  <c r="BD326" i="1"/>
  <c r="BH326" i="1"/>
  <c r="BI326" i="1" s="1"/>
  <c r="KG326" i="1"/>
  <c r="KI326" i="1"/>
  <c r="KN326" i="1" s="1"/>
  <c r="KK326" i="1"/>
  <c r="KM326" i="1"/>
  <c r="DH326" i="1"/>
  <c r="DL326" i="1"/>
  <c r="DM326" i="1" s="1"/>
  <c r="DT326" i="1"/>
  <c r="DV326" i="1"/>
  <c r="DZ326" i="1"/>
  <c r="EA326" i="1" s="1"/>
  <c r="NO326" i="1"/>
  <c r="NS326" i="1"/>
  <c r="NT326" i="1" s="1"/>
  <c r="NA326" i="1"/>
  <c r="NE326" i="1"/>
  <c r="NF326" i="1" s="1"/>
  <c r="MM326" i="1"/>
  <c r="MQ326" i="1"/>
  <c r="MR326" i="1" s="1"/>
  <c r="LY326" i="1"/>
  <c r="MC326" i="1"/>
  <c r="MD326" i="1" s="1"/>
  <c r="LI326" i="1"/>
  <c r="LK326" i="1"/>
  <c r="LM326" i="1"/>
  <c r="LO326" i="1"/>
  <c r="FH326" i="1"/>
  <c r="FL326" i="1"/>
  <c r="FP326" i="1"/>
  <c r="FQ326" i="1" s="1"/>
  <c r="FV326" i="1"/>
  <c r="FZ326" i="1"/>
  <c r="GD326" i="1"/>
  <c r="GE326" i="1"/>
  <c r="GN326" i="1"/>
  <c r="GR326" i="1"/>
  <c r="GS326" i="1" s="1"/>
  <c r="HA326" i="1"/>
  <c r="HC326" i="1"/>
  <c r="HH326" i="1" s="1"/>
  <c r="HE326" i="1"/>
  <c r="HF326" i="1"/>
  <c r="HG326" i="1"/>
  <c r="EF326" i="1"/>
  <c r="EJ326" i="1"/>
  <c r="EN326" i="1"/>
  <c r="EO326" i="1" s="1"/>
  <c r="ET326" i="1"/>
  <c r="EX326" i="1"/>
  <c r="FB326" i="1"/>
  <c r="FC326" i="1" s="1"/>
  <c r="N327" i="1"/>
  <c r="R327" i="1"/>
  <c r="S327" i="1" s="1"/>
  <c r="AB327" i="1"/>
  <c r="AF327" i="1"/>
  <c r="AG327" i="1" s="1"/>
  <c r="AN327" i="1"/>
  <c r="AP327" i="1"/>
  <c r="AT327" i="1"/>
  <c r="AU327" i="1" s="1"/>
  <c r="BB327" i="1"/>
  <c r="BD327" i="1"/>
  <c r="BH327" i="1"/>
  <c r="BI327" i="1" s="1"/>
  <c r="KC327" i="1"/>
  <c r="KG327" i="1"/>
  <c r="KI327" i="1"/>
  <c r="KN327" i="1" s="1"/>
  <c r="KK327" i="1"/>
  <c r="KL327" i="1"/>
  <c r="KM327" i="1"/>
  <c r="KQ327" i="1"/>
  <c r="BL327" i="1"/>
  <c r="BZ327" i="1"/>
  <c r="CN327" i="1"/>
  <c r="DH327" i="1"/>
  <c r="DL327" i="1"/>
  <c r="DM327" i="1" s="1"/>
  <c r="DT327" i="1"/>
  <c r="DV327" i="1"/>
  <c r="DZ327" i="1"/>
  <c r="EA327" i="1"/>
  <c r="HY327" i="1"/>
  <c r="IM327" i="1"/>
  <c r="JA327" i="1"/>
  <c r="JO327" i="1"/>
  <c r="NO327" i="1"/>
  <c r="NS327" i="1"/>
  <c r="NT327" i="1" s="1"/>
  <c r="NA327" i="1"/>
  <c r="NE327" i="1"/>
  <c r="NF327" i="1" s="1"/>
  <c r="MM327" i="1"/>
  <c r="MQ327" i="1"/>
  <c r="MR327" i="1"/>
  <c r="LY327" i="1"/>
  <c r="MC327" i="1"/>
  <c r="MD327" i="1" s="1"/>
  <c r="LE327" i="1"/>
  <c r="LI327" i="1"/>
  <c r="LK327" i="1"/>
  <c r="LM327" i="1"/>
  <c r="LO327" i="1"/>
  <c r="FH327" i="1"/>
  <c r="FL327" i="1"/>
  <c r="FP327" i="1"/>
  <c r="FQ327" i="1" s="1"/>
  <c r="FV327" i="1"/>
  <c r="FZ327" i="1"/>
  <c r="GD327" i="1"/>
  <c r="GE327" i="1" s="1"/>
  <c r="GN327" i="1"/>
  <c r="GR327" i="1"/>
  <c r="GS327" i="1" s="1"/>
  <c r="GV327" i="1"/>
  <c r="HA327" i="1"/>
  <c r="HK327" i="1"/>
  <c r="EF327" i="1"/>
  <c r="EJ327" i="1"/>
  <c r="EN327" i="1"/>
  <c r="EO327" i="1" s="1"/>
  <c r="ET327" i="1"/>
  <c r="EX327" i="1"/>
  <c r="FB327" i="1"/>
  <c r="FC327" i="1" s="1"/>
  <c r="N328" i="1"/>
  <c r="R328" i="1"/>
  <c r="S328" i="1" s="1"/>
  <c r="AB328" i="1"/>
  <c r="AF328" i="1"/>
  <c r="AG328" i="1" s="1"/>
  <c r="AN328" i="1"/>
  <c r="AP328" i="1"/>
  <c r="AT328" i="1"/>
  <c r="AU328" i="1" s="1"/>
  <c r="BB328" i="1"/>
  <c r="BD328" i="1"/>
  <c r="BH328" i="1"/>
  <c r="BI328" i="1" s="1"/>
  <c r="KG328" i="1"/>
  <c r="KI328" i="1"/>
  <c r="KN328" i="1" s="1"/>
  <c r="KK328" i="1"/>
  <c r="KL328" i="1"/>
  <c r="KM328" i="1"/>
  <c r="DH328" i="1"/>
  <c r="DL328" i="1"/>
  <c r="DM328" i="1" s="1"/>
  <c r="DT328" i="1"/>
  <c r="DV328" i="1"/>
  <c r="DZ328" i="1"/>
  <c r="EA328" i="1" s="1"/>
  <c r="NO328" i="1"/>
  <c r="NS328" i="1"/>
  <c r="NT328" i="1" s="1"/>
  <c r="NA328" i="1"/>
  <c r="NE328" i="1"/>
  <c r="NF328" i="1" s="1"/>
  <c r="MM328" i="1"/>
  <c r="MQ328" i="1"/>
  <c r="MR328" i="1" s="1"/>
  <c r="LY328" i="1"/>
  <c r="MC328" i="1"/>
  <c r="MD328" i="1"/>
  <c r="LI328" i="1"/>
  <c r="LK328" i="1"/>
  <c r="LM328" i="1"/>
  <c r="LN328" i="1"/>
  <c r="LO328" i="1"/>
  <c r="FH328" i="1"/>
  <c r="FL328" i="1"/>
  <c r="FP328" i="1"/>
  <c r="FQ328" i="1" s="1"/>
  <c r="FV328" i="1"/>
  <c r="FZ328" i="1"/>
  <c r="GD328" i="1"/>
  <c r="GE328" i="1"/>
  <c r="GN328" i="1"/>
  <c r="GR328" i="1"/>
  <c r="GS328" i="1" s="1"/>
  <c r="HA328" i="1"/>
  <c r="EF328" i="1"/>
  <c r="EJ328" i="1"/>
  <c r="EN328" i="1"/>
  <c r="EO328" i="1" s="1"/>
  <c r="ET328" i="1"/>
  <c r="EX328" i="1"/>
  <c r="FB328" i="1"/>
  <c r="FC328" i="1" s="1"/>
  <c r="N329" i="1"/>
  <c r="R329" i="1"/>
  <c r="S329" i="1" s="1"/>
  <c r="AB329" i="1"/>
  <c r="AF329" i="1"/>
  <c r="AG329" i="1" s="1"/>
  <c r="AN329" i="1"/>
  <c r="AP329" i="1"/>
  <c r="AT329" i="1"/>
  <c r="AU329" i="1" s="1"/>
  <c r="BB329" i="1"/>
  <c r="BD329" i="1"/>
  <c r="BH329" i="1"/>
  <c r="BI329" i="1" s="1"/>
  <c r="KG329" i="1"/>
  <c r="KI329" i="1"/>
  <c r="KN329" i="1" s="1"/>
  <c r="KK329" i="1"/>
  <c r="KL329" i="1"/>
  <c r="KM329" i="1"/>
  <c r="DH329" i="1"/>
  <c r="DL329" i="1"/>
  <c r="DM329" i="1" s="1"/>
  <c r="DT329" i="1"/>
  <c r="DV329" i="1"/>
  <c r="DZ329" i="1"/>
  <c r="EA329" i="1" s="1"/>
  <c r="NO329" i="1"/>
  <c r="NS329" i="1"/>
  <c r="NT329" i="1" s="1"/>
  <c r="NA329" i="1"/>
  <c r="NE329" i="1"/>
  <c r="NF329" i="1"/>
  <c r="MM329" i="1"/>
  <c r="MQ329" i="1"/>
  <c r="MR329" i="1"/>
  <c r="LY329" i="1"/>
  <c r="MC329" i="1"/>
  <c r="MD329" i="1" s="1"/>
  <c r="LI329" i="1"/>
  <c r="LK329" i="1"/>
  <c r="LM329" i="1"/>
  <c r="LO329" i="1"/>
  <c r="FH329" i="1"/>
  <c r="FL329" i="1"/>
  <c r="FP329" i="1"/>
  <c r="FQ329" i="1" s="1"/>
  <c r="FV329" i="1"/>
  <c r="FZ329" i="1"/>
  <c r="GD329" i="1"/>
  <c r="GE329" i="1" s="1"/>
  <c r="GN329" i="1"/>
  <c r="GR329" i="1"/>
  <c r="GS329" i="1" s="1"/>
  <c r="HA329" i="1"/>
  <c r="EF329" i="1"/>
  <c r="EJ329" i="1"/>
  <c r="EN329" i="1"/>
  <c r="EO329" i="1" s="1"/>
  <c r="ET329" i="1"/>
  <c r="EX329" i="1"/>
  <c r="FB329" i="1"/>
  <c r="FC329" i="1" s="1"/>
  <c r="N330" i="1"/>
  <c r="R330" i="1"/>
  <c r="S330" i="1" s="1"/>
  <c r="AB330" i="1"/>
  <c r="AF330" i="1"/>
  <c r="AG330" i="1" s="1"/>
  <c r="AN330" i="1"/>
  <c r="AP330" i="1"/>
  <c r="AT330" i="1"/>
  <c r="AU330" i="1" s="1"/>
  <c r="BB330" i="1"/>
  <c r="BD330" i="1"/>
  <c r="BH330" i="1"/>
  <c r="BI330" i="1"/>
  <c r="KG330" i="1"/>
  <c r="KI330" i="1"/>
  <c r="KN330" i="1" s="1"/>
  <c r="KK330" i="1"/>
  <c r="KM330" i="1"/>
  <c r="DH330" i="1"/>
  <c r="DL330" i="1"/>
  <c r="DM330" i="1" s="1"/>
  <c r="DT330" i="1"/>
  <c r="DV330" i="1"/>
  <c r="DZ330" i="1"/>
  <c r="EA330" i="1" s="1"/>
  <c r="NO330" i="1"/>
  <c r="NS330" i="1"/>
  <c r="NT330" i="1" s="1"/>
  <c r="NA330" i="1"/>
  <c r="NE330" i="1"/>
  <c r="NF330" i="1" s="1"/>
  <c r="MM330" i="1"/>
  <c r="MQ330" i="1"/>
  <c r="MR330" i="1" s="1"/>
  <c r="LY330" i="1"/>
  <c r="MC330" i="1"/>
  <c r="MD330" i="1" s="1"/>
  <c r="LE330" i="1"/>
  <c r="LI330" i="1"/>
  <c r="LK330" i="1"/>
  <c r="LM330" i="1"/>
  <c r="LO330" i="1"/>
  <c r="FH330" i="1"/>
  <c r="FL330" i="1"/>
  <c r="FP330" i="1"/>
  <c r="FQ330" i="1"/>
  <c r="FV330" i="1"/>
  <c r="FZ330" i="1"/>
  <c r="GD330" i="1"/>
  <c r="GE330" i="1"/>
  <c r="GN330" i="1"/>
  <c r="GR330" i="1"/>
  <c r="GS330" i="1" s="1"/>
  <c r="HA330" i="1"/>
  <c r="EF330" i="1"/>
  <c r="EJ330" i="1"/>
  <c r="EN330" i="1"/>
  <c r="EO330" i="1" s="1"/>
  <c r="ET330" i="1"/>
  <c r="EX330" i="1"/>
  <c r="FB330" i="1"/>
  <c r="FC330" i="1" s="1"/>
  <c r="N331" i="1"/>
  <c r="R331" i="1"/>
  <c r="S331" i="1" s="1"/>
  <c r="AB331" i="1"/>
  <c r="AF331" i="1"/>
  <c r="AG331" i="1" s="1"/>
  <c r="AN331" i="1"/>
  <c r="AP331" i="1"/>
  <c r="AT331" i="1"/>
  <c r="AU331" i="1" s="1"/>
  <c r="BB331" i="1"/>
  <c r="BD331" i="1"/>
  <c r="BH331" i="1"/>
  <c r="BI331" i="1" s="1"/>
  <c r="KC331" i="1"/>
  <c r="KG331" i="1"/>
  <c r="KQ331" i="1"/>
  <c r="BL331" i="1"/>
  <c r="BZ331" i="1"/>
  <c r="CN331" i="1"/>
  <c r="DH331" i="1"/>
  <c r="DL331" i="1"/>
  <c r="DM331" i="1" s="1"/>
  <c r="DT331" i="1"/>
  <c r="DV331" i="1"/>
  <c r="DZ331" i="1"/>
  <c r="EA331" i="1" s="1"/>
  <c r="HY331" i="1"/>
  <c r="IM331" i="1"/>
  <c r="JA331" i="1"/>
  <c r="JO331" i="1"/>
  <c r="NO331" i="1"/>
  <c r="NS331" i="1"/>
  <c r="NT331" i="1"/>
  <c r="NA331" i="1"/>
  <c r="NE331" i="1"/>
  <c r="NF331" i="1" s="1"/>
  <c r="MM331" i="1"/>
  <c r="MQ331" i="1"/>
  <c r="MR331" i="1" s="1"/>
  <c r="LY331" i="1"/>
  <c r="MC331" i="1"/>
  <c r="MD331" i="1" s="1"/>
  <c r="LI331" i="1"/>
  <c r="LK331" i="1"/>
  <c r="LM331" i="1"/>
  <c r="LO331" i="1"/>
  <c r="FH331" i="1"/>
  <c r="FL331" i="1"/>
  <c r="FP331" i="1"/>
  <c r="FQ331" i="1"/>
  <c r="FV331" i="1"/>
  <c r="FZ331" i="1"/>
  <c r="GD331" i="1"/>
  <c r="GE331" i="1" s="1"/>
  <c r="GN331" i="1"/>
  <c r="GR331" i="1"/>
  <c r="GS331" i="1" s="1"/>
  <c r="GV331" i="1"/>
  <c r="HA331" i="1"/>
  <c r="HC331" i="1"/>
  <c r="HH331" i="1" s="1"/>
  <c r="HE331" i="1"/>
  <c r="HF331" i="1"/>
  <c r="HG331" i="1"/>
  <c r="HK331" i="1"/>
  <c r="EF331" i="1"/>
  <c r="EJ331" i="1"/>
  <c r="EN331" i="1"/>
  <c r="EO331" i="1" s="1"/>
  <c r="ET331" i="1"/>
  <c r="EX331" i="1"/>
  <c r="FB331" i="1"/>
  <c r="FC331" i="1" s="1"/>
  <c r="N332" i="1"/>
  <c r="R332" i="1"/>
  <c r="S332" i="1" s="1"/>
  <c r="AB332" i="1"/>
  <c r="AF332" i="1"/>
  <c r="AG332" i="1" s="1"/>
  <c r="AN332" i="1"/>
  <c r="AP332" i="1"/>
  <c r="AT332" i="1"/>
  <c r="AU332" i="1" s="1"/>
  <c r="BB332" i="1"/>
  <c r="BD332" i="1"/>
  <c r="BH332" i="1"/>
  <c r="BI332" i="1" s="1"/>
  <c r="KG332" i="1"/>
  <c r="DH332" i="1"/>
  <c r="DL332" i="1"/>
  <c r="DM332" i="1" s="1"/>
  <c r="DT332" i="1"/>
  <c r="DV332" i="1"/>
  <c r="DZ332" i="1"/>
  <c r="EA332" i="1"/>
  <c r="NO332" i="1"/>
  <c r="NS332" i="1"/>
  <c r="NT332" i="1" s="1"/>
  <c r="NA332" i="1"/>
  <c r="NE332" i="1"/>
  <c r="NF332" i="1" s="1"/>
  <c r="MM332" i="1"/>
  <c r="MQ332" i="1"/>
  <c r="MR332" i="1" s="1"/>
  <c r="LY332" i="1"/>
  <c r="MC332" i="1"/>
  <c r="MD332" i="1" s="1"/>
  <c r="LI332" i="1"/>
  <c r="LK332" i="1"/>
  <c r="LM332" i="1"/>
  <c r="LO332" i="1"/>
  <c r="FH332" i="1"/>
  <c r="FL332" i="1"/>
  <c r="FP332" i="1"/>
  <c r="FQ332" i="1" s="1"/>
  <c r="FV332" i="1"/>
  <c r="FZ332" i="1"/>
  <c r="GD332" i="1"/>
  <c r="GE332" i="1" s="1"/>
  <c r="GN332" i="1"/>
  <c r="GR332" i="1"/>
  <c r="GS332" i="1" s="1"/>
  <c r="HA332" i="1"/>
  <c r="HC332" i="1"/>
  <c r="HH332" i="1" s="1"/>
  <c r="HE332" i="1"/>
  <c r="HF332" i="1"/>
  <c r="HG332" i="1"/>
  <c r="EF332" i="1"/>
  <c r="EJ332" i="1"/>
  <c r="EN332" i="1"/>
  <c r="EO332" i="1" s="1"/>
  <c r="ET332" i="1"/>
  <c r="EX332" i="1"/>
  <c r="FB332" i="1"/>
  <c r="FC332" i="1" s="1"/>
  <c r="N333" i="1"/>
  <c r="R333" i="1"/>
  <c r="S333" i="1" s="1"/>
  <c r="AB333" i="1"/>
  <c r="AF333" i="1"/>
  <c r="AG333" i="1" s="1"/>
  <c r="AN333" i="1"/>
  <c r="AP333" i="1"/>
  <c r="AT333" i="1"/>
  <c r="AU333" i="1" s="1"/>
  <c r="BB333" i="1"/>
  <c r="BD333" i="1"/>
  <c r="BH333" i="1"/>
  <c r="BI333" i="1" s="1"/>
  <c r="KG333" i="1"/>
  <c r="DH333" i="1"/>
  <c r="DL333" i="1"/>
  <c r="DM333" i="1" s="1"/>
  <c r="DT333" i="1"/>
  <c r="DV333" i="1"/>
  <c r="DZ333" i="1"/>
  <c r="EA333" i="1" s="1"/>
  <c r="NO333" i="1"/>
  <c r="NS333" i="1"/>
  <c r="NT333" i="1" s="1"/>
  <c r="NA333" i="1"/>
  <c r="NE333" i="1"/>
  <c r="NF333" i="1" s="1"/>
  <c r="MM333" i="1"/>
  <c r="MQ333" i="1"/>
  <c r="MR333" i="1" s="1"/>
  <c r="LY333" i="1"/>
  <c r="MC333" i="1"/>
  <c r="MD333" i="1" s="1"/>
  <c r="LO333" i="1"/>
  <c r="FH333" i="1"/>
  <c r="FL333" i="1"/>
  <c r="FP333" i="1"/>
  <c r="FQ333" i="1" s="1"/>
  <c r="FV333" i="1"/>
  <c r="FZ333" i="1"/>
  <c r="GD333" i="1"/>
  <c r="GE333" i="1" s="1"/>
  <c r="GN333" i="1"/>
  <c r="GR333" i="1"/>
  <c r="GS333" i="1"/>
  <c r="HA333" i="1"/>
  <c r="HC333" i="1"/>
  <c r="HE333" i="1"/>
  <c r="HF333" i="1"/>
  <c r="HG333" i="1"/>
  <c r="HH333" i="1"/>
  <c r="EF333" i="1"/>
  <c r="EJ333" i="1"/>
  <c r="EN333" i="1"/>
  <c r="EO333" i="1" s="1"/>
  <c r="ET333" i="1"/>
  <c r="EX333" i="1"/>
  <c r="FB333" i="1"/>
  <c r="FC333" i="1" s="1"/>
  <c r="N334" i="1"/>
  <c r="R334" i="1"/>
  <c r="S334" i="1" s="1"/>
  <c r="AB334" i="1"/>
  <c r="AF334" i="1"/>
  <c r="AG334" i="1"/>
  <c r="AN334" i="1"/>
  <c r="AP334" i="1"/>
  <c r="AT334" i="1"/>
  <c r="AU334" i="1"/>
  <c r="BB334" i="1"/>
  <c r="BD334" i="1"/>
  <c r="BH334" i="1"/>
  <c r="BI334" i="1"/>
  <c r="KG334" i="1"/>
  <c r="DH334" i="1"/>
  <c r="DL334" i="1"/>
  <c r="DM334" i="1"/>
  <c r="DT334" i="1"/>
  <c r="DV334" i="1"/>
  <c r="DZ334" i="1"/>
  <c r="EA334" i="1"/>
  <c r="NO334" i="1"/>
  <c r="NS334" i="1"/>
  <c r="NT334" i="1" s="1"/>
  <c r="NA334" i="1"/>
  <c r="NE334" i="1"/>
  <c r="NF334" i="1" s="1"/>
  <c r="MM334" i="1"/>
  <c r="MQ334" i="1"/>
  <c r="MR334" i="1" s="1"/>
  <c r="LY334" i="1"/>
  <c r="MC334" i="1"/>
  <c r="MD334" i="1" s="1"/>
  <c r="LO334" i="1"/>
  <c r="FH334" i="1"/>
  <c r="FL334" i="1"/>
  <c r="FP334" i="1"/>
  <c r="FQ334" i="1" s="1"/>
  <c r="FV334" i="1"/>
  <c r="FZ334" i="1"/>
  <c r="GD334" i="1"/>
  <c r="GE334" i="1" s="1"/>
  <c r="GN334" i="1"/>
  <c r="GR334" i="1"/>
  <c r="GS334" i="1" s="1"/>
  <c r="HA334" i="1"/>
  <c r="HC334" i="1"/>
  <c r="HH334" i="1" s="1"/>
  <c r="HE334" i="1"/>
  <c r="HF334" i="1"/>
  <c r="HG334" i="1"/>
  <c r="EF334" i="1"/>
  <c r="EJ334" i="1"/>
  <c r="EN334" i="1"/>
  <c r="EO334" i="1" s="1"/>
  <c r="ET334" i="1"/>
  <c r="EX334" i="1"/>
  <c r="FB334" i="1"/>
  <c r="FC334" i="1" s="1"/>
  <c r="N335" i="1"/>
  <c r="R335" i="1"/>
  <c r="S335" i="1" s="1"/>
  <c r="AB335" i="1"/>
  <c r="AF335" i="1"/>
  <c r="AG335" i="1"/>
  <c r="AN335" i="1"/>
  <c r="AP335" i="1"/>
  <c r="AT335" i="1"/>
  <c r="AU335" i="1" s="1"/>
  <c r="BB335" i="1"/>
  <c r="BD335" i="1"/>
  <c r="BH335" i="1"/>
  <c r="BI335" i="1" s="1"/>
  <c r="KC335" i="1"/>
  <c r="KG335" i="1"/>
  <c r="KQ335" i="1"/>
  <c r="BL335" i="1"/>
  <c r="BZ335" i="1"/>
  <c r="CN335" i="1"/>
  <c r="DH335" i="1"/>
  <c r="DL335" i="1"/>
  <c r="DM335" i="1" s="1"/>
  <c r="DT335" i="1"/>
  <c r="DV335" i="1"/>
  <c r="DZ335" i="1"/>
  <c r="EA335" i="1" s="1"/>
  <c r="HY335" i="1"/>
  <c r="IM335" i="1"/>
  <c r="JA335" i="1"/>
  <c r="JO335" i="1"/>
  <c r="NO335" i="1"/>
  <c r="NS335" i="1"/>
  <c r="NT335" i="1" s="1"/>
  <c r="NA335" i="1"/>
  <c r="NE335" i="1"/>
  <c r="NF335" i="1" s="1"/>
  <c r="MM335" i="1"/>
  <c r="MQ335" i="1"/>
  <c r="MR335" i="1" s="1"/>
  <c r="LY335" i="1"/>
  <c r="MC335" i="1"/>
  <c r="MD335" i="1" s="1"/>
  <c r="LO335" i="1"/>
  <c r="FH335" i="1"/>
  <c r="FL335" i="1"/>
  <c r="FP335" i="1"/>
  <c r="FQ335" i="1" s="1"/>
  <c r="FV335" i="1"/>
  <c r="FZ335" i="1"/>
  <c r="GD335" i="1"/>
  <c r="GE335" i="1" s="1"/>
  <c r="GN335" i="1"/>
  <c r="GR335" i="1"/>
  <c r="GS335" i="1" s="1"/>
  <c r="GV335" i="1"/>
  <c r="HA335" i="1"/>
  <c r="HC335" i="1"/>
  <c r="HH335" i="1" s="1"/>
  <c r="HE335" i="1"/>
  <c r="HF335" i="1"/>
  <c r="HG335" i="1"/>
  <c r="HK335" i="1"/>
  <c r="EF335" i="1"/>
  <c r="EJ335" i="1"/>
  <c r="EN335" i="1"/>
  <c r="EO335" i="1" s="1"/>
  <c r="ET335" i="1"/>
  <c r="EX335" i="1"/>
  <c r="FB335" i="1"/>
  <c r="FC335" i="1" s="1"/>
  <c r="N336" i="1"/>
  <c r="R336" i="1"/>
  <c r="S336" i="1" s="1"/>
  <c r="AB336" i="1"/>
  <c r="AF336" i="1"/>
  <c r="AG336" i="1" s="1"/>
  <c r="AN336" i="1"/>
  <c r="AP336" i="1"/>
  <c r="AT336" i="1"/>
  <c r="AU336" i="1" s="1"/>
  <c r="BB336" i="1"/>
  <c r="BD336" i="1"/>
  <c r="BH336" i="1"/>
  <c r="BI336" i="1" s="1"/>
  <c r="KG336" i="1"/>
  <c r="DH336" i="1"/>
  <c r="DL336" i="1"/>
  <c r="DM336" i="1" s="1"/>
  <c r="DT336" i="1"/>
  <c r="DV336" i="1"/>
  <c r="DZ336" i="1"/>
  <c r="EA336" i="1" s="1"/>
  <c r="NO336" i="1"/>
  <c r="NS336" i="1"/>
  <c r="NT336" i="1" s="1"/>
  <c r="NA336" i="1"/>
  <c r="NE336" i="1"/>
  <c r="NF336" i="1" s="1"/>
  <c r="MM336" i="1"/>
  <c r="MQ336" i="1"/>
  <c r="MR336" i="1"/>
  <c r="LY336" i="1"/>
  <c r="MC336" i="1"/>
  <c r="MD336" i="1"/>
  <c r="LO336" i="1"/>
  <c r="FH336" i="1"/>
  <c r="FL336" i="1"/>
  <c r="FP336" i="1"/>
  <c r="FQ336" i="1"/>
  <c r="FV336" i="1"/>
  <c r="FZ336" i="1"/>
  <c r="GD336" i="1"/>
  <c r="GE336" i="1"/>
  <c r="GN336" i="1"/>
  <c r="GR336" i="1"/>
  <c r="GS336" i="1" s="1"/>
  <c r="HA336" i="1"/>
  <c r="HC336" i="1"/>
  <c r="HE336" i="1"/>
  <c r="HF336" i="1"/>
  <c r="HG336" i="1"/>
  <c r="HH336" i="1"/>
  <c r="EF336" i="1"/>
  <c r="EJ336" i="1"/>
  <c r="EN336" i="1"/>
  <c r="EO336" i="1"/>
  <c r="ET336" i="1"/>
  <c r="EX336" i="1"/>
  <c r="FB336" i="1"/>
  <c r="FC336" i="1" s="1"/>
  <c r="N337" i="1"/>
  <c r="R337" i="1"/>
  <c r="S337" i="1" s="1"/>
  <c r="AB337" i="1"/>
  <c r="AF337" i="1"/>
  <c r="AG337" i="1" s="1"/>
  <c r="AN337" i="1"/>
  <c r="AP337" i="1"/>
  <c r="AT337" i="1"/>
  <c r="AU337" i="1" s="1"/>
  <c r="BB337" i="1"/>
  <c r="BD337" i="1"/>
  <c r="BH337" i="1"/>
  <c r="BI337" i="1" s="1"/>
  <c r="KG337" i="1"/>
  <c r="DH337" i="1"/>
  <c r="DL337" i="1"/>
  <c r="DM337" i="1" s="1"/>
  <c r="DT337" i="1"/>
  <c r="DV337" i="1"/>
  <c r="DZ337" i="1"/>
  <c r="EA337" i="1" s="1"/>
  <c r="NO337" i="1"/>
  <c r="NS337" i="1"/>
  <c r="NT337" i="1" s="1"/>
  <c r="NA337" i="1"/>
  <c r="NE337" i="1"/>
  <c r="NF337" i="1" s="1"/>
  <c r="MM337" i="1"/>
  <c r="MQ337" i="1"/>
  <c r="MR337" i="1"/>
  <c r="LY337" i="1"/>
  <c r="MC337" i="1"/>
  <c r="MD337" i="1" s="1"/>
  <c r="LO337" i="1"/>
  <c r="FH337" i="1"/>
  <c r="FL337" i="1"/>
  <c r="FP337" i="1"/>
  <c r="FQ337" i="1" s="1"/>
  <c r="FV337" i="1"/>
  <c r="FZ337" i="1"/>
  <c r="GD337" i="1"/>
  <c r="GE337" i="1" s="1"/>
  <c r="GN337" i="1"/>
  <c r="GR337" i="1"/>
  <c r="GS337" i="1" s="1"/>
  <c r="HA337" i="1"/>
  <c r="HE337" i="1"/>
  <c r="HF337" i="1"/>
  <c r="HG337" i="1"/>
  <c r="EF337" i="1"/>
  <c r="EJ337" i="1"/>
  <c r="EN337" i="1"/>
  <c r="EO337" i="1"/>
  <c r="ET337" i="1"/>
  <c r="EX337" i="1"/>
  <c r="FB337" i="1"/>
  <c r="FC337" i="1" s="1"/>
  <c r="N338" i="1"/>
  <c r="R338" i="1"/>
  <c r="S338" i="1" s="1"/>
  <c r="AB338" i="1"/>
  <c r="AF338" i="1"/>
  <c r="AG338" i="1"/>
  <c r="AN338" i="1"/>
  <c r="AP338" i="1"/>
  <c r="AT338" i="1"/>
  <c r="AU338" i="1" s="1"/>
  <c r="BB338" i="1"/>
  <c r="BD338" i="1"/>
  <c r="BH338" i="1"/>
  <c r="BI338" i="1" s="1"/>
  <c r="KG338" i="1"/>
  <c r="DH338" i="1"/>
  <c r="DL338" i="1"/>
  <c r="DM338" i="1" s="1"/>
  <c r="DT338" i="1"/>
  <c r="DV338" i="1"/>
  <c r="DZ338" i="1"/>
  <c r="EA338" i="1" s="1"/>
  <c r="NO338" i="1"/>
  <c r="NS338" i="1"/>
  <c r="NT338" i="1" s="1"/>
  <c r="NA338" i="1"/>
  <c r="NE338" i="1"/>
  <c r="NF338" i="1"/>
  <c r="MM338" i="1"/>
  <c r="MQ338" i="1"/>
  <c r="MR338" i="1" s="1"/>
  <c r="LY338" i="1"/>
  <c r="MC338" i="1"/>
  <c r="MD338" i="1" s="1"/>
  <c r="LO338" i="1"/>
  <c r="FH338" i="1"/>
  <c r="FL338" i="1"/>
  <c r="FP338" i="1"/>
  <c r="FQ338" i="1" s="1"/>
  <c r="FV338" i="1"/>
  <c r="FZ338" i="1"/>
  <c r="GD338" i="1"/>
  <c r="GE338" i="1" s="1"/>
  <c r="GN338" i="1"/>
  <c r="GR338" i="1"/>
  <c r="GS338" i="1" s="1"/>
  <c r="HA338" i="1"/>
  <c r="HE338" i="1"/>
  <c r="HF338" i="1"/>
  <c r="HG338" i="1"/>
  <c r="EF338" i="1"/>
  <c r="EJ338" i="1"/>
  <c r="EN338" i="1"/>
  <c r="EO338" i="1" s="1"/>
  <c r="ET338" i="1"/>
  <c r="EX338" i="1"/>
  <c r="FB338" i="1"/>
  <c r="FC338" i="1" s="1"/>
  <c r="N339" i="1"/>
  <c r="R339" i="1"/>
  <c r="S339" i="1" s="1"/>
  <c r="AN339" i="1"/>
  <c r="AP339" i="1"/>
  <c r="AT339" i="1"/>
  <c r="AU339" i="1" s="1"/>
  <c r="BB339" i="1"/>
  <c r="BD339" i="1"/>
  <c r="BH339" i="1"/>
  <c r="BI339" i="1" s="1"/>
  <c r="KC339" i="1"/>
  <c r="KG339" i="1"/>
  <c r="KI339" i="1"/>
  <c r="KN339" i="1" s="1"/>
  <c r="KK339" i="1"/>
  <c r="KM339" i="1"/>
  <c r="KQ339" i="1"/>
  <c r="KU339" i="1"/>
  <c r="KW339" i="1"/>
  <c r="LB339" i="1"/>
  <c r="KY339" i="1"/>
  <c r="LA339" i="1"/>
  <c r="BL339" i="1"/>
  <c r="BP339" i="1"/>
  <c r="BR339" i="1"/>
  <c r="BW339" i="1" s="1"/>
  <c r="BT339" i="1"/>
  <c r="BV339" i="1"/>
  <c r="BZ339" i="1"/>
  <c r="CD339" i="1"/>
  <c r="CF339" i="1"/>
  <c r="CK339" i="1" s="1"/>
  <c r="CH339" i="1"/>
  <c r="CJ339" i="1"/>
  <c r="CN339" i="1"/>
  <c r="CR339" i="1"/>
  <c r="CT339" i="1"/>
  <c r="CY339" i="1" s="1"/>
  <c r="CV339" i="1"/>
  <c r="CW339" i="1"/>
  <c r="CX339" i="1"/>
  <c r="DT339" i="1"/>
  <c r="DV339" i="1"/>
  <c r="DZ339" i="1"/>
  <c r="EA339" i="1" s="1"/>
  <c r="HY339" i="1"/>
  <c r="IC339" i="1"/>
  <c r="IE339" i="1"/>
  <c r="IJ339" i="1" s="1"/>
  <c r="IG339" i="1"/>
  <c r="IH339" i="1"/>
  <c r="II339" i="1"/>
  <c r="IM339" i="1"/>
  <c r="IQ339" i="1"/>
  <c r="IS339" i="1"/>
  <c r="IX339" i="1" s="1"/>
  <c r="IU339" i="1"/>
  <c r="IW339" i="1"/>
  <c r="JA339" i="1"/>
  <c r="JE339" i="1"/>
  <c r="JG339" i="1"/>
  <c r="JL339" i="1" s="1"/>
  <c r="JI339" i="1"/>
  <c r="JK339" i="1"/>
  <c r="JO339" i="1"/>
  <c r="JS339" i="1"/>
  <c r="JU339" i="1"/>
  <c r="JZ339" i="1" s="1"/>
  <c r="JW339" i="1"/>
  <c r="JX339" i="1"/>
  <c r="JY339" i="1"/>
  <c r="LK339" i="1"/>
  <c r="GV339" i="1"/>
  <c r="HA339" i="1"/>
  <c r="HC339" i="1"/>
  <c r="HH339" i="1" s="1"/>
  <c r="HE339" i="1"/>
  <c r="HF339" i="1"/>
  <c r="HG339" i="1"/>
  <c r="HK339" i="1"/>
  <c r="HO339" i="1"/>
  <c r="HQ339" i="1"/>
  <c r="HS339" i="1"/>
  <c r="HU339" i="1"/>
  <c r="HV339" i="1"/>
  <c r="N340" i="1"/>
  <c r="R340" i="1"/>
  <c r="S340" i="1" s="1"/>
  <c r="AB340" i="1"/>
  <c r="AF340" i="1"/>
  <c r="AG340" i="1" s="1"/>
  <c r="AN340" i="1"/>
  <c r="AP340" i="1"/>
  <c r="AT340" i="1"/>
  <c r="AU340" i="1" s="1"/>
  <c r="BB340" i="1"/>
  <c r="BD340" i="1"/>
  <c r="BH340" i="1"/>
  <c r="BI340" i="1" s="1"/>
  <c r="KG340" i="1"/>
  <c r="KI340" i="1"/>
  <c r="KN340" i="1" s="1"/>
  <c r="KK340" i="1"/>
  <c r="KM340" i="1"/>
  <c r="KU340" i="1"/>
  <c r="KW340" i="1"/>
  <c r="LB340" i="1" s="1"/>
  <c r="KY340" i="1"/>
  <c r="KZ340" i="1"/>
  <c r="LA340" i="1"/>
  <c r="BP340" i="1"/>
  <c r="BR340" i="1"/>
  <c r="BW340" i="1" s="1"/>
  <c r="BT340" i="1"/>
  <c r="BU340" i="1"/>
  <c r="BV340" i="1"/>
  <c r="CD340" i="1"/>
  <c r="CF340" i="1"/>
  <c r="CK340" i="1" s="1"/>
  <c r="CH340" i="1"/>
  <c r="CJ340" i="1"/>
  <c r="CR340" i="1"/>
  <c r="CT340" i="1"/>
  <c r="CV340" i="1"/>
  <c r="CX340" i="1"/>
  <c r="DH340" i="1"/>
  <c r="DL340" i="1"/>
  <c r="DM340" i="1" s="1"/>
  <c r="DT340" i="1"/>
  <c r="DV340" i="1"/>
  <c r="DZ340" i="1"/>
  <c r="EA340" i="1" s="1"/>
  <c r="IC340" i="1"/>
  <c r="IE340" i="1"/>
  <c r="IJ340" i="1" s="1"/>
  <c r="IG340" i="1"/>
  <c r="II340" i="1"/>
  <c r="IQ340" i="1"/>
  <c r="IS340" i="1"/>
  <c r="IX340" i="1" s="1"/>
  <c r="IU340" i="1"/>
  <c r="IV340" i="1"/>
  <c r="IW340" i="1"/>
  <c r="JE340" i="1"/>
  <c r="JG340" i="1"/>
  <c r="JL340" i="1" s="1"/>
  <c r="JI340" i="1"/>
  <c r="JK340" i="1"/>
  <c r="JS340" i="1"/>
  <c r="JU340" i="1"/>
  <c r="JW340" i="1"/>
  <c r="JX340" i="1"/>
  <c r="JY340" i="1"/>
  <c r="NO340" i="1"/>
  <c r="NS340" i="1"/>
  <c r="NT340" i="1" s="1"/>
  <c r="NA340" i="1"/>
  <c r="NE340" i="1"/>
  <c r="NF340" i="1" s="1"/>
  <c r="MM340" i="1"/>
  <c r="MQ340" i="1"/>
  <c r="MR340" i="1" s="1"/>
  <c r="LY340" i="1"/>
  <c r="MC340" i="1"/>
  <c r="MD340" i="1"/>
  <c r="LK340" i="1"/>
  <c r="FH340" i="1"/>
  <c r="FL340" i="1"/>
  <c r="FP340" i="1"/>
  <c r="FQ340" i="1" s="1"/>
  <c r="FV340" i="1"/>
  <c r="FZ340" i="1"/>
  <c r="GD340" i="1"/>
  <c r="GE340" i="1"/>
  <c r="GN340" i="1"/>
  <c r="GR340" i="1"/>
  <c r="GS340" i="1" s="1"/>
  <c r="HA340" i="1"/>
  <c r="HC340" i="1"/>
  <c r="HH340" i="1" s="1"/>
  <c r="HE340" i="1"/>
  <c r="HF340" i="1"/>
  <c r="HG340" i="1"/>
  <c r="HO340" i="1"/>
  <c r="HQ340" i="1"/>
  <c r="HV340" i="1" s="1"/>
  <c r="HS340" i="1"/>
  <c r="HT340" i="1"/>
  <c r="HU340" i="1"/>
  <c r="EF340" i="1"/>
  <c r="EJ340" i="1"/>
  <c r="EN340" i="1"/>
  <c r="EO340" i="1" s="1"/>
  <c r="ET340" i="1"/>
  <c r="EX340" i="1"/>
  <c r="FB340" i="1"/>
  <c r="FC340" i="1"/>
  <c r="N341" i="1"/>
  <c r="R341" i="1"/>
  <c r="S341" i="1" s="1"/>
  <c r="AB341" i="1"/>
  <c r="AF341" i="1"/>
  <c r="AG341" i="1"/>
  <c r="AN341" i="1"/>
  <c r="AP341" i="1"/>
  <c r="AT341" i="1"/>
  <c r="AU341" i="1" s="1"/>
  <c r="BB341" i="1"/>
  <c r="BD341" i="1"/>
  <c r="BH341" i="1"/>
  <c r="BI341" i="1" s="1"/>
  <c r="KG341" i="1"/>
  <c r="KI341" i="1"/>
  <c r="KN341" i="1" s="1"/>
  <c r="KK341" i="1"/>
  <c r="KM341" i="1"/>
  <c r="KU341" i="1"/>
  <c r="KW341" i="1"/>
  <c r="LB341" i="1" s="1"/>
  <c r="KY341" i="1"/>
  <c r="KZ341" i="1"/>
  <c r="LA341" i="1"/>
  <c r="BP341" i="1"/>
  <c r="BR341" i="1"/>
  <c r="BW341" i="1" s="1"/>
  <c r="BT341" i="1"/>
  <c r="BU341" i="1"/>
  <c r="BV341" i="1"/>
  <c r="CD341" i="1"/>
  <c r="CF341" i="1"/>
  <c r="CH341" i="1"/>
  <c r="CJ341" i="1"/>
  <c r="CK341" i="1"/>
  <c r="CR341" i="1"/>
  <c r="CT341" i="1"/>
  <c r="CY341" i="1" s="1"/>
  <c r="CV341" i="1"/>
  <c r="CW341" i="1"/>
  <c r="CX341" i="1"/>
  <c r="DH341" i="1"/>
  <c r="DL341" i="1"/>
  <c r="DM341" i="1" s="1"/>
  <c r="DT341" i="1"/>
  <c r="DV341" i="1"/>
  <c r="DZ341" i="1"/>
  <c r="EA341" i="1" s="1"/>
  <c r="IC341" i="1"/>
  <c r="IE341" i="1"/>
  <c r="IJ341" i="1" s="1"/>
  <c r="IG341" i="1"/>
  <c r="II341" i="1"/>
  <c r="IQ341" i="1"/>
  <c r="IS341" i="1"/>
  <c r="IX341" i="1" s="1"/>
  <c r="IU341" i="1"/>
  <c r="IW341" i="1"/>
  <c r="JE341" i="1"/>
  <c r="JG341" i="1"/>
  <c r="JL341" i="1"/>
  <c r="JI341" i="1"/>
  <c r="JJ341" i="1"/>
  <c r="JK341" i="1"/>
  <c r="JS341" i="1"/>
  <c r="JU341" i="1"/>
  <c r="JZ341" i="1"/>
  <c r="JW341" i="1"/>
  <c r="JY341" i="1"/>
  <c r="NO341" i="1"/>
  <c r="NS341" i="1"/>
  <c r="NT341" i="1"/>
  <c r="NA341" i="1"/>
  <c r="NE341" i="1"/>
  <c r="NF341" i="1" s="1"/>
  <c r="MM341" i="1"/>
  <c r="MQ341" i="1"/>
  <c r="MR341" i="1" s="1"/>
  <c r="LY341" i="1"/>
  <c r="MC341" i="1"/>
  <c r="MD341" i="1" s="1"/>
  <c r="LK341" i="1"/>
  <c r="FH341" i="1"/>
  <c r="FL341" i="1"/>
  <c r="FP341" i="1"/>
  <c r="FQ341" i="1" s="1"/>
  <c r="FV341" i="1"/>
  <c r="FZ341" i="1"/>
  <c r="GD341" i="1"/>
  <c r="GE341" i="1" s="1"/>
  <c r="GN341" i="1"/>
  <c r="GR341" i="1"/>
  <c r="GS341" i="1" s="1"/>
  <c r="HA341" i="1"/>
  <c r="HC341" i="1"/>
  <c r="HH341" i="1" s="1"/>
  <c r="HE341" i="1"/>
  <c r="HF341" i="1"/>
  <c r="HG341" i="1"/>
  <c r="HO341" i="1"/>
  <c r="HQ341" i="1"/>
  <c r="HV341" i="1" s="1"/>
  <c r="HS341" i="1"/>
  <c r="HU341" i="1"/>
  <c r="EF341" i="1"/>
  <c r="EJ341" i="1"/>
  <c r="EN341" i="1"/>
  <c r="EO341" i="1" s="1"/>
  <c r="ET341" i="1"/>
  <c r="EX341" i="1"/>
  <c r="FB341" i="1"/>
  <c r="FC341" i="1" s="1"/>
  <c r="N342" i="1"/>
  <c r="R342" i="1"/>
  <c r="S342" i="1" s="1"/>
  <c r="AB342" i="1"/>
  <c r="AF342" i="1"/>
  <c r="AG342" i="1" s="1"/>
  <c r="AN342" i="1"/>
  <c r="AP342" i="1"/>
  <c r="AT342" i="1"/>
  <c r="AU342" i="1" s="1"/>
  <c r="BB342" i="1"/>
  <c r="BD342" i="1"/>
  <c r="BH342" i="1"/>
  <c r="BI342" i="1" s="1"/>
  <c r="KG342" i="1"/>
  <c r="KI342" i="1"/>
  <c r="KN342" i="1" s="1"/>
  <c r="KK342" i="1"/>
  <c r="KM342" i="1"/>
  <c r="KU342" i="1"/>
  <c r="KW342" i="1"/>
  <c r="LB342" i="1" s="1"/>
  <c r="KY342" i="1"/>
  <c r="LA342" i="1"/>
  <c r="BP342" i="1"/>
  <c r="BR342" i="1"/>
  <c r="BW342" i="1" s="1"/>
  <c r="BT342" i="1"/>
  <c r="BV342" i="1"/>
  <c r="CD342" i="1"/>
  <c r="CF342" i="1"/>
  <c r="CK342" i="1" s="1"/>
  <c r="CH342" i="1"/>
  <c r="CJ342" i="1"/>
  <c r="CR342" i="1"/>
  <c r="CT342" i="1"/>
  <c r="CY342" i="1" s="1"/>
  <c r="CV342" i="1"/>
  <c r="CX342" i="1"/>
  <c r="DH342" i="1"/>
  <c r="DL342" i="1"/>
  <c r="DM342" i="1" s="1"/>
  <c r="DT342" i="1"/>
  <c r="DV342" i="1"/>
  <c r="DZ342" i="1"/>
  <c r="EA342" i="1" s="1"/>
  <c r="IC342" i="1"/>
  <c r="IE342" i="1"/>
  <c r="IJ342" i="1" s="1"/>
  <c r="IG342" i="1"/>
  <c r="II342" i="1"/>
  <c r="IQ342" i="1"/>
  <c r="IS342" i="1"/>
  <c r="IX342" i="1" s="1"/>
  <c r="IU342" i="1"/>
  <c r="IV342" i="1"/>
  <c r="IW342" i="1"/>
  <c r="JE342" i="1"/>
  <c r="JG342" i="1"/>
  <c r="JI342" i="1"/>
  <c r="JK342" i="1"/>
  <c r="JS342" i="1"/>
  <c r="JU342" i="1"/>
  <c r="JZ342" i="1" s="1"/>
  <c r="JW342" i="1"/>
  <c r="JY342" i="1"/>
  <c r="NO342" i="1"/>
  <c r="NS342" i="1"/>
  <c r="NT342" i="1" s="1"/>
  <c r="NA342" i="1"/>
  <c r="NE342" i="1"/>
  <c r="NF342" i="1"/>
  <c r="MM342" i="1"/>
  <c r="MQ342" i="1"/>
  <c r="MR342" i="1" s="1"/>
  <c r="LY342" i="1"/>
  <c r="MC342" i="1"/>
  <c r="MD342" i="1"/>
  <c r="LK342" i="1"/>
  <c r="FH342" i="1"/>
  <c r="FL342" i="1"/>
  <c r="FP342" i="1"/>
  <c r="FQ342" i="1" s="1"/>
  <c r="FV342" i="1"/>
  <c r="FZ342" i="1"/>
  <c r="GD342" i="1"/>
  <c r="GE342" i="1" s="1"/>
  <c r="GN342" i="1"/>
  <c r="GR342" i="1"/>
  <c r="GS342" i="1" s="1"/>
  <c r="HA342" i="1"/>
  <c r="HC342" i="1"/>
  <c r="HH342" i="1" s="1"/>
  <c r="HE342" i="1"/>
  <c r="HF342" i="1"/>
  <c r="HG342" i="1"/>
  <c r="HO342" i="1"/>
  <c r="HQ342" i="1"/>
  <c r="HS342" i="1"/>
  <c r="HU342" i="1"/>
  <c r="EF342" i="1"/>
  <c r="EJ342" i="1"/>
  <c r="EN342" i="1"/>
  <c r="EO342" i="1" s="1"/>
  <c r="ET342" i="1"/>
  <c r="EX342" i="1"/>
  <c r="FB342" i="1"/>
  <c r="FC342" i="1"/>
  <c r="N343" i="1"/>
  <c r="R343" i="1"/>
  <c r="S343" i="1" s="1"/>
  <c r="AB343" i="1"/>
  <c r="AF343" i="1"/>
  <c r="AG343" i="1" s="1"/>
  <c r="AN343" i="1"/>
  <c r="AP343" i="1"/>
  <c r="AT343" i="1"/>
  <c r="AU343" i="1" s="1"/>
  <c r="BB343" i="1"/>
  <c r="BD343" i="1"/>
  <c r="BH343" i="1"/>
  <c r="BI343" i="1"/>
  <c r="KC343" i="1"/>
  <c r="KG343" i="1"/>
  <c r="KI343" i="1"/>
  <c r="KN343" i="1" s="1"/>
  <c r="KK343" i="1"/>
  <c r="KM343" i="1"/>
  <c r="KQ343" i="1"/>
  <c r="KU343" i="1"/>
  <c r="KW343" i="1"/>
  <c r="LB343" i="1" s="1"/>
  <c r="KY343" i="1"/>
  <c r="KZ343" i="1"/>
  <c r="LA343" i="1"/>
  <c r="BL343" i="1"/>
  <c r="BP343" i="1"/>
  <c r="BR343" i="1"/>
  <c r="BW343" i="1" s="1"/>
  <c r="BT343" i="1"/>
  <c r="BV343" i="1"/>
  <c r="BZ343" i="1"/>
  <c r="CD343" i="1"/>
  <c r="CF343" i="1"/>
  <c r="CK343" i="1" s="1"/>
  <c r="CH343" i="1"/>
  <c r="CI343" i="1"/>
  <c r="CJ343" i="1"/>
  <c r="CN343" i="1"/>
  <c r="CR343" i="1"/>
  <c r="CT343" i="1"/>
  <c r="CY343" i="1" s="1"/>
  <c r="CV343" i="1"/>
  <c r="CW343" i="1"/>
  <c r="CX343" i="1"/>
  <c r="DH343" i="1"/>
  <c r="DL343" i="1"/>
  <c r="DM343" i="1" s="1"/>
  <c r="DT343" i="1"/>
  <c r="DV343" i="1"/>
  <c r="DZ343" i="1"/>
  <c r="EA343" i="1" s="1"/>
  <c r="HY343" i="1"/>
  <c r="IC343" i="1"/>
  <c r="IE343" i="1"/>
  <c r="IJ343" i="1" s="1"/>
  <c r="IG343" i="1"/>
  <c r="IH343" i="1"/>
  <c r="II343" i="1"/>
  <c r="IM343" i="1"/>
  <c r="IQ343" i="1"/>
  <c r="IS343" i="1"/>
  <c r="IX343" i="1" s="1"/>
  <c r="IU343" i="1"/>
  <c r="IW343" i="1"/>
  <c r="JA343" i="1"/>
  <c r="JE343" i="1"/>
  <c r="JG343" i="1"/>
  <c r="JI343" i="1"/>
  <c r="JK343" i="1"/>
  <c r="JL343" i="1"/>
  <c r="JO343" i="1"/>
  <c r="JS343" i="1"/>
  <c r="JU343" i="1"/>
  <c r="JZ343" i="1" s="1"/>
  <c r="JW343" i="1"/>
  <c r="JY343" i="1"/>
  <c r="NO343" i="1"/>
  <c r="NS343" i="1"/>
  <c r="NT343" i="1" s="1"/>
  <c r="NA343" i="1"/>
  <c r="NE343" i="1"/>
  <c r="NF343" i="1" s="1"/>
  <c r="MM343" i="1"/>
  <c r="MQ343" i="1"/>
  <c r="MR343" i="1" s="1"/>
  <c r="LY343" i="1"/>
  <c r="MC343" i="1"/>
  <c r="MD343" i="1" s="1"/>
  <c r="FL343" i="1"/>
  <c r="FP343" i="1"/>
  <c r="FQ343" i="1" s="1"/>
  <c r="FZ343" i="1"/>
  <c r="GD343" i="1"/>
  <c r="GE343" i="1" s="1"/>
  <c r="GN343" i="1"/>
  <c r="GR343" i="1"/>
  <c r="GS343" i="1" s="1"/>
  <c r="GV343" i="1"/>
  <c r="HA343" i="1"/>
  <c r="HC343" i="1"/>
  <c r="HH343" i="1" s="1"/>
  <c r="HE343" i="1"/>
  <c r="HG343" i="1"/>
  <c r="HK343" i="1"/>
  <c r="HO343" i="1"/>
  <c r="HQ343" i="1"/>
  <c r="HV343" i="1" s="1"/>
  <c r="HS343" i="1"/>
  <c r="HU343" i="1"/>
  <c r="EJ343" i="1"/>
  <c r="EN343" i="1"/>
  <c r="EO343" i="1" s="1"/>
  <c r="EX343" i="1"/>
  <c r="FB343" i="1"/>
  <c r="FC343" i="1" s="1"/>
  <c r="KE344" i="1"/>
  <c r="KL344" i="1" s="1"/>
  <c r="KG344" i="1"/>
  <c r="KI344" i="1"/>
  <c r="KN344" i="1" s="1"/>
  <c r="KK344" i="1"/>
  <c r="KM344" i="1"/>
  <c r="KS344" i="1"/>
  <c r="KZ344" i="1" s="1"/>
  <c r="KU344" i="1"/>
  <c r="KW344" i="1"/>
  <c r="LB344" i="1" s="1"/>
  <c r="KY344" i="1"/>
  <c r="LA344" i="1"/>
  <c r="BN344" i="1"/>
  <c r="BP344" i="1"/>
  <c r="BR344" i="1"/>
  <c r="BW344" i="1" s="1"/>
  <c r="BT344" i="1"/>
  <c r="BU344" i="1"/>
  <c r="BV344" i="1"/>
  <c r="CB344" i="1"/>
  <c r="CI344" i="1" s="1"/>
  <c r="CD344" i="1"/>
  <c r="CF344" i="1"/>
  <c r="CK344" i="1" s="1"/>
  <c r="CH344" i="1"/>
  <c r="CJ344" i="1"/>
  <c r="CP344" i="1"/>
  <c r="CW344" i="1" s="1"/>
  <c r="CR344" i="1"/>
  <c r="CT344" i="1"/>
  <c r="CY344" i="1" s="1"/>
  <c r="CV344" i="1"/>
  <c r="CX344" i="1"/>
  <c r="IA344" i="1"/>
  <c r="IH344" i="1" s="1"/>
  <c r="IC344" i="1"/>
  <c r="IE344" i="1"/>
  <c r="IJ344" i="1" s="1"/>
  <c r="IG344" i="1"/>
  <c r="II344" i="1"/>
  <c r="IO344" i="1"/>
  <c r="IV344" i="1" s="1"/>
  <c r="IQ344" i="1"/>
  <c r="IS344" i="1"/>
  <c r="IX344" i="1" s="1"/>
  <c r="IU344" i="1"/>
  <c r="IW344" i="1"/>
  <c r="JC344" i="1"/>
  <c r="JJ344" i="1" s="1"/>
  <c r="JE344" i="1"/>
  <c r="JG344" i="1"/>
  <c r="JL344" i="1" s="1"/>
  <c r="JI344" i="1"/>
  <c r="JK344" i="1"/>
  <c r="JQ344" i="1"/>
  <c r="JX344" i="1"/>
  <c r="JS344" i="1"/>
  <c r="JU344" i="1"/>
  <c r="JZ344" i="1" s="1"/>
  <c r="JW344" i="1"/>
  <c r="JY344" i="1"/>
  <c r="GY344" i="1"/>
  <c r="HF344" i="1" s="1"/>
  <c r="HA344" i="1"/>
  <c r="HC344" i="1"/>
  <c r="HH344" i="1" s="1"/>
  <c r="HE344" i="1"/>
  <c r="HG344" i="1"/>
  <c r="HM344" i="1"/>
  <c r="HT344" i="1" s="1"/>
  <c r="HO344" i="1"/>
  <c r="HQ344" i="1"/>
  <c r="HV344" i="1" s="1"/>
  <c r="HS344" i="1"/>
  <c r="HU344" i="1"/>
  <c r="KE345" i="1"/>
  <c r="KL345" i="1" s="1"/>
  <c r="KG345" i="1"/>
  <c r="KI345" i="1"/>
  <c r="KN345" i="1" s="1"/>
  <c r="KK345" i="1"/>
  <c r="KM345" i="1"/>
  <c r="KS345" i="1"/>
  <c r="KZ345" i="1" s="1"/>
  <c r="KU345" i="1"/>
  <c r="KW345" i="1"/>
  <c r="LB345" i="1" s="1"/>
  <c r="KY345" i="1"/>
  <c r="LA345" i="1"/>
  <c r="BN345" i="1"/>
  <c r="BU345" i="1" s="1"/>
  <c r="BP345" i="1"/>
  <c r="BR345" i="1"/>
  <c r="BW345" i="1" s="1"/>
  <c r="BT345" i="1"/>
  <c r="BV345" i="1"/>
  <c r="CB345" i="1"/>
  <c r="CI345" i="1" s="1"/>
  <c r="CD345" i="1"/>
  <c r="CF345" i="1"/>
  <c r="CK345" i="1" s="1"/>
  <c r="CH345" i="1"/>
  <c r="CJ345" i="1"/>
  <c r="CP345" i="1"/>
  <c r="CW345" i="1"/>
  <c r="CR345" i="1"/>
  <c r="CT345" i="1"/>
  <c r="CY345" i="1" s="1"/>
  <c r="CV345" i="1"/>
  <c r="CX345" i="1"/>
  <c r="IA345" i="1"/>
  <c r="IH345" i="1" s="1"/>
  <c r="IC345" i="1"/>
  <c r="IE345" i="1"/>
  <c r="IJ345" i="1" s="1"/>
  <c r="IG345" i="1"/>
  <c r="II345" i="1"/>
  <c r="IO345" i="1"/>
  <c r="IV345" i="1" s="1"/>
  <c r="IQ345" i="1"/>
  <c r="IS345" i="1"/>
  <c r="IX345" i="1" s="1"/>
  <c r="IU345" i="1"/>
  <c r="IW345" i="1"/>
  <c r="JC345" i="1"/>
  <c r="JJ345" i="1" s="1"/>
  <c r="JE345" i="1"/>
  <c r="JG345" i="1"/>
  <c r="JL345" i="1" s="1"/>
  <c r="JI345" i="1"/>
  <c r="JK345" i="1"/>
  <c r="JQ345" i="1"/>
  <c r="JX345" i="1" s="1"/>
  <c r="JS345" i="1"/>
  <c r="JU345" i="1"/>
  <c r="JZ345" i="1" s="1"/>
  <c r="JW345" i="1"/>
  <c r="JY345" i="1"/>
  <c r="GY345" i="1"/>
  <c r="HF345" i="1" s="1"/>
  <c r="HA345" i="1"/>
  <c r="HC345" i="1"/>
  <c r="HH345" i="1"/>
  <c r="HE345" i="1"/>
  <c r="HG345" i="1"/>
  <c r="HM345" i="1"/>
  <c r="HT345" i="1" s="1"/>
  <c r="HO345" i="1"/>
  <c r="HQ345" i="1"/>
  <c r="HV345" i="1" s="1"/>
  <c r="HS345" i="1"/>
  <c r="HU345" i="1"/>
  <c r="KE346" i="1"/>
  <c r="KL346" i="1" s="1"/>
  <c r="KG346" i="1"/>
  <c r="KI346" i="1"/>
  <c r="KN346" i="1" s="1"/>
  <c r="KK346" i="1"/>
  <c r="KM346" i="1"/>
  <c r="KS346" i="1"/>
  <c r="KZ346" i="1" s="1"/>
  <c r="KU346" i="1"/>
  <c r="KW346" i="1"/>
  <c r="LB346" i="1" s="1"/>
  <c r="KY346" i="1"/>
  <c r="LA346" i="1"/>
  <c r="BN346" i="1"/>
  <c r="BU346" i="1" s="1"/>
  <c r="BP346" i="1"/>
  <c r="BR346" i="1"/>
  <c r="BT346" i="1"/>
  <c r="BV346" i="1"/>
  <c r="BW346" i="1"/>
  <c r="CB346" i="1"/>
  <c r="CI346" i="1" s="1"/>
  <c r="CD346" i="1"/>
  <c r="CF346" i="1"/>
  <c r="CK346" i="1" s="1"/>
  <c r="CH346" i="1"/>
  <c r="CJ346" i="1"/>
  <c r="CP346" i="1"/>
  <c r="CW346" i="1" s="1"/>
  <c r="CR346" i="1"/>
  <c r="CT346" i="1"/>
  <c r="CY346" i="1" s="1"/>
  <c r="CV346" i="1"/>
  <c r="CX346" i="1"/>
  <c r="IA346" i="1"/>
  <c r="IH346" i="1" s="1"/>
  <c r="IC346" i="1"/>
  <c r="IE346" i="1"/>
  <c r="IJ346" i="1" s="1"/>
  <c r="IG346" i="1"/>
  <c r="II346" i="1"/>
  <c r="IO346" i="1"/>
  <c r="IV346" i="1" s="1"/>
  <c r="IQ346" i="1"/>
  <c r="IS346" i="1"/>
  <c r="IX346" i="1" s="1"/>
  <c r="IU346" i="1"/>
  <c r="IW346" i="1"/>
  <c r="JC346" i="1"/>
  <c r="JJ346" i="1" s="1"/>
  <c r="JE346" i="1"/>
  <c r="JG346" i="1"/>
  <c r="JL346" i="1" s="1"/>
  <c r="JI346" i="1"/>
  <c r="JK346" i="1"/>
  <c r="JQ346" i="1"/>
  <c r="JX346" i="1" s="1"/>
  <c r="JW346" i="1"/>
  <c r="JY346" i="1"/>
  <c r="JZ346" i="1"/>
  <c r="GY346" i="1"/>
  <c r="HF346" i="1" s="1"/>
  <c r="HE346" i="1"/>
  <c r="HG346" i="1"/>
  <c r="HH346" i="1"/>
  <c r="HM346" i="1"/>
  <c r="HT346" i="1" s="1"/>
  <c r="HS346" i="1"/>
  <c r="HU346" i="1"/>
  <c r="HV346" i="1"/>
  <c r="J364" i="1"/>
  <c r="J365" i="1"/>
  <c r="J366" i="1"/>
  <c r="J367" i="1"/>
  <c r="J368" i="1"/>
  <c r="J369" i="1"/>
  <c r="J370" i="1"/>
  <c r="J371" i="1"/>
  <c r="J372" i="1"/>
  <c r="J373" i="1"/>
  <c r="J375" i="1"/>
  <c r="J376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X364" i="1"/>
  <c r="X365" i="1"/>
  <c r="X366" i="1"/>
  <c r="X367" i="1"/>
  <c r="X368" i="1"/>
  <c r="X369" i="1"/>
  <c r="X370" i="1"/>
  <c r="X371" i="1"/>
  <c r="X372" i="1"/>
  <c r="X373" i="1"/>
  <c r="X375" i="1"/>
  <c r="X376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2" i="1"/>
  <c r="X413" i="1"/>
  <c r="X414" i="1"/>
  <c r="AL364" i="1"/>
  <c r="AL365" i="1"/>
  <c r="AL366" i="1"/>
  <c r="AL367" i="1"/>
  <c r="AL368" i="1"/>
  <c r="AL369" i="1"/>
  <c r="AL370" i="1"/>
  <c r="AL371" i="1"/>
  <c r="AL372" i="1"/>
  <c r="AL373" i="1"/>
  <c r="AL375" i="1"/>
  <c r="AL376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KE367" i="1"/>
  <c r="KE368" i="1"/>
  <c r="KE369" i="1"/>
  <c r="KE370" i="1"/>
  <c r="KE371" i="1"/>
  <c r="KE372" i="1"/>
  <c r="KE373" i="1"/>
  <c r="KE374" i="1"/>
  <c r="KE375" i="1"/>
  <c r="KE376" i="1"/>
  <c r="KE377" i="1"/>
  <c r="KE378" i="1"/>
  <c r="KE379" i="1"/>
  <c r="KE380" i="1"/>
  <c r="KE381" i="1"/>
  <c r="KE382" i="1"/>
  <c r="KE383" i="1"/>
  <c r="KE384" i="1"/>
  <c r="KE385" i="1"/>
  <c r="KE386" i="1"/>
  <c r="KE387" i="1"/>
  <c r="KE388" i="1"/>
  <c r="KE389" i="1"/>
  <c r="KE390" i="1"/>
  <c r="KE391" i="1"/>
  <c r="KE392" i="1"/>
  <c r="KE393" i="1"/>
  <c r="KL393" i="1" s="1"/>
  <c r="KE394" i="1"/>
  <c r="KE395" i="1"/>
  <c r="KE396" i="1"/>
  <c r="KE397" i="1"/>
  <c r="KE398" i="1"/>
  <c r="KE399" i="1"/>
  <c r="KE400" i="1"/>
  <c r="KE401" i="1"/>
  <c r="KE402" i="1"/>
  <c r="KE403" i="1"/>
  <c r="KE404" i="1"/>
  <c r="KE405" i="1"/>
  <c r="KE406" i="1"/>
  <c r="KE411" i="1"/>
  <c r="KL411" i="1" s="1"/>
  <c r="KE412" i="1"/>
  <c r="KL412" i="1" s="1"/>
  <c r="KE413" i="1"/>
  <c r="KL413" i="1" s="1"/>
  <c r="KE414" i="1"/>
  <c r="KL414" i="1" s="1"/>
  <c r="KE415" i="1"/>
  <c r="KL415" i="1" s="1"/>
  <c r="KS367" i="1"/>
  <c r="KZ367" i="1" s="1"/>
  <c r="KS368" i="1"/>
  <c r="KS369" i="1"/>
  <c r="KS370" i="1"/>
  <c r="KZ370" i="1" s="1"/>
  <c r="KS371" i="1"/>
  <c r="KS372" i="1"/>
  <c r="KS373" i="1"/>
  <c r="KS374" i="1"/>
  <c r="KS375" i="1"/>
  <c r="KS376" i="1"/>
  <c r="KS377" i="1"/>
  <c r="KS378" i="1"/>
  <c r="KS379" i="1"/>
  <c r="KS380" i="1"/>
  <c r="KS381" i="1"/>
  <c r="KS382" i="1"/>
  <c r="KS383" i="1"/>
  <c r="KS384" i="1"/>
  <c r="KS385" i="1"/>
  <c r="KS386" i="1"/>
  <c r="KS387" i="1"/>
  <c r="KS388" i="1"/>
  <c r="KS389" i="1"/>
  <c r="KS390" i="1"/>
  <c r="KS391" i="1"/>
  <c r="KS392" i="1"/>
  <c r="KS393" i="1"/>
  <c r="KZ393" i="1" s="1"/>
  <c r="KS394" i="1"/>
  <c r="KS395" i="1"/>
  <c r="KS396" i="1"/>
  <c r="KS397" i="1"/>
  <c r="KZ397" i="1" s="1"/>
  <c r="KS398" i="1"/>
  <c r="KS399" i="1"/>
  <c r="KS400" i="1"/>
  <c r="KS401" i="1"/>
  <c r="KS402" i="1"/>
  <c r="KS403" i="1"/>
  <c r="KS404" i="1"/>
  <c r="KS405" i="1"/>
  <c r="KS406" i="1"/>
  <c r="KS411" i="1"/>
  <c r="KZ411" i="1" s="1"/>
  <c r="KS412" i="1"/>
  <c r="KZ412" i="1" s="1"/>
  <c r="KS413" i="1"/>
  <c r="KZ413" i="1"/>
  <c r="KS414" i="1"/>
  <c r="KZ414" i="1" s="1"/>
  <c r="KS415" i="1"/>
  <c r="BN367" i="1"/>
  <c r="BN368" i="1"/>
  <c r="BU368" i="1" s="1"/>
  <c r="BN369" i="1"/>
  <c r="BU369" i="1" s="1"/>
  <c r="BN370" i="1"/>
  <c r="BU370" i="1" s="1"/>
  <c r="BN371" i="1"/>
  <c r="BN372" i="1"/>
  <c r="BN373" i="1"/>
  <c r="BN374" i="1"/>
  <c r="BN375" i="1"/>
  <c r="BN376" i="1"/>
  <c r="BN377" i="1"/>
  <c r="BN378" i="1"/>
  <c r="BN379" i="1"/>
  <c r="BN380" i="1"/>
  <c r="BN381" i="1"/>
  <c r="BN382" i="1"/>
  <c r="BN383" i="1"/>
  <c r="BN384" i="1"/>
  <c r="BN385" i="1"/>
  <c r="BN386" i="1"/>
  <c r="BN387" i="1"/>
  <c r="BN388" i="1"/>
  <c r="BN389" i="1"/>
  <c r="BN390" i="1"/>
  <c r="BN391" i="1"/>
  <c r="BN392" i="1"/>
  <c r="BN393" i="1"/>
  <c r="BU393" i="1" s="1"/>
  <c r="BN394" i="1"/>
  <c r="BN395" i="1"/>
  <c r="BN396" i="1"/>
  <c r="BN397" i="1"/>
  <c r="BU397" i="1" s="1"/>
  <c r="BN398" i="1"/>
  <c r="BN399" i="1"/>
  <c r="BN400" i="1"/>
  <c r="BN401" i="1"/>
  <c r="BN402" i="1"/>
  <c r="BN403" i="1"/>
  <c r="BN404" i="1"/>
  <c r="BU404" i="1" s="1"/>
  <c r="BN405" i="1"/>
  <c r="BN406" i="1"/>
  <c r="BU406" i="1" s="1"/>
  <c r="BN411" i="1"/>
  <c r="BN412" i="1"/>
  <c r="BU412" i="1" s="1"/>
  <c r="BN413" i="1"/>
  <c r="BU413" i="1" s="1"/>
  <c r="BN414" i="1"/>
  <c r="BU414" i="1" s="1"/>
  <c r="BN415" i="1"/>
  <c r="BU415" i="1" s="1"/>
  <c r="CB367" i="1"/>
  <c r="CB368" i="1"/>
  <c r="CB369" i="1"/>
  <c r="CB370" i="1"/>
  <c r="CI370" i="1" s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I393" i="1" s="1"/>
  <c r="CI397" i="1" s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11" i="1"/>
  <c r="CB412" i="1"/>
  <c r="CI412" i="1" s="1"/>
  <c r="CB413" i="1"/>
  <c r="CB414" i="1"/>
  <c r="CI414" i="1" s="1"/>
  <c r="CB415" i="1"/>
  <c r="CI415" i="1" s="1"/>
  <c r="CP367" i="1"/>
  <c r="CW367" i="1" s="1"/>
  <c r="CP368" i="1"/>
  <c r="CW368" i="1" s="1"/>
  <c r="CP369" i="1"/>
  <c r="CW369" i="1" s="1"/>
  <c r="CP370" i="1"/>
  <c r="CP371" i="1"/>
  <c r="CP372" i="1"/>
  <c r="CP373" i="1"/>
  <c r="CW373" i="1" s="1"/>
  <c r="CP374" i="1"/>
  <c r="CP375" i="1"/>
  <c r="CP376" i="1"/>
  <c r="CP377" i="1"/>
  <c r="CP378" i="1"/>
  <c r="CP379" i="1"/>
  <c r="CP380" i="1"/>
  <c r="CP381" i="1"/>
  <c r="CP382" i="1"/>
  <c r="CP383" i="1"/>
  <c r="CP384" i="1"/>
  <c r="CP385" i="1"/>
  <c r="CP386" i="1"/>
  <c r="CP387" i="1"/>
  <c r="CP388" i="1"/>
  <c r="CP389" i="1"/>
  <c r="CP390" i="1"/>
  <c r="CP391" i="1"/>
  <c r="CP392" i="1"/>
  <c r="CP393" i="1"/>
  <c r="CW393" i="1" s="1"/>
  <c r="CP394" i="1"/>
  <c r="CP395" i="1"/>
  <c r="CP396" i="1"/>
  <c r="CP397" i="1"/>
  <c r="CP398" i="1"/>
  <c r="CP399" i="1"/>
  <c r="CP400" i="1"/>
  <c r="CP401" i="1"/>
  <c r="CP402" i="1"/>
  <c r="CP403" i="1"/>
  <c r="CP404" i="1"/>
  <c r="CP405" i="1"/>
  <c r="CP406" i="1"/>
  <c r="CP411" i="1"/>
  <c r="CW411" i="1" s="1"/>
  <c r="CP412" i="1"/>
  <c r="CW412" i="1" s="1"/>
  <c r="CP413" i="1"/>
  <c r="CP414" i="1"/>
  <c r="CP415" i="1"/>
  <c r="CW415" i="1" s="1"/>
  <c r="DD364" i="1"/>
  <c r="DD365" i="1"/>
  <c r="DD366" i="1"/>
  <c r="DD367" i="1"/>
  <c r="DD368" i="1"/>
  <c r="DD369" i="1"/>
  <c r="DD370" i="1"/>
  <c r="DD371" i="1"/>
  <c r="DD372" i="1"/>
  <c r="DD373" i="1"/>
  <c r="DD375" i="1"/>
  <c r="DD376" i="1"/>
  <c r="DD378" i="1"/>
  <c r="DD379" i="1"/>
  <c r="DD380" i="1"/>
  <c r="DD381" i="1"/>
  <c r="DD382" i="1"/>
  <c r="DD383" i="1"/>
  <c r="DD384" i="1"/>
  <c r="DD385" i="1"/>
  <c r="DD386" i="1"/>
  <c r="DD387" i="1"/>
  <c r="DD388" i="1"/>
  <c r="DD389" i="1"/>
  <c r="DD390" i="1"/>
  <c r="DD391" i="1"/>
  <c r="DD392" i="1"/>
  <c r="DD393" i="1"/>
  <c r="DD394" i="1"/>
  <c r="DD395" i="1"/>
  <c r="DD396" i="1"/>
  <c r="DD397" i="1"/>
  <c r="DD398" i="1"/>
  <c r="DD399" i="1"/>
  <c r="DD400" i="1"/>
  <c r="DD401" i="1"/>
  <c r="DD402" i="1"/>
  <c r="DD403" i="1"/>
  <c r="DD404" i="1"/>
  <c r="DD405" i="1"/>
  <c r="DD406" i="1"/>
  <c r="DD407" i="1"/>
  <c r="DD408" i="1"/>
  <c r="DD409" i="1"/>
  <c r="DD410" i="1"/>
  <c r="DD412" i="1"/>
  <c r="DD413" i="1"/>
  <c r="DD414" i="1"/>
  <c r="DR364" i="1"/>
  <c r="DR365" i="1"/>
  <c r="DR366" i="1"/>
  <c r="DR367" i="1"/>
  <c r="DR368" i="1"/>
  <c r="DR369" i="1"/>
  <c r="DR370" i="1"/>
  <c r="DR371" i="1"/>
  <c r="DR372" i="1"/>
  <c r="DR373" i="1"/>
  <c r="DR375" i="1"/>
  <c r="DR376" i="1"/>
  <c r="DR378" i="1"/>
  <c r="DR379" i="1"/>
  <c r="DR380" i="1"/>
  <c r="DR381" i="1"/>
  <c r="DR382" i="1"/>
  <c r="DR383" i="1"/>
  <c r="DR384" i="1"/>
  <c r="DR385" i="1"/>
  <c r="DR386" i="1"/>
  <c r="DR387" i="1"/>
  <c r="DR388" i="1"/>
  <c r="DR389" i="1"/>
  <c r="DR390" i="1"/>
  <c r="DR391" i="1"/>
  <c r="DR392" i="1"/>
  <c r="DR393" i="1"/>
  <c r="DR394" i="1"/>
  <c r="DR395" i="1"/>
  <c r="DR396" i="1"/>
  <c r="DR397" i="1"/>
  <c r="DR398" i="1"/>
  <c r="DR399" i="1"/>
  <c r="DR400" i="1"/>
  <c r="DR401" i="1"/>
  <c r="DR402" i="1"/>
  <c r="DR403" i="1"/>
  <c r="DR404" i="1"/>
  <c r="DR405" i="1"/>
  <c r="DR406" i="1"/>
  <c r="DR407" i="1"/>
  <c r="DR408" i="1"/>
  <c r="DR409" i="1"/>
  <c r="DR410" i="1"/>
  <c r="DR411" i="1"/>
  <c r="DR412" i="1"/>
  <c r="DR413" i="1"/>
  <c r="DR414" i="1"/>
  <c r="IA367" i="1"/>
  <c r="IA368" i="1"/>
  <c r="IH368" i="1" s="1"/>
  <c r="IA369" i="1"/>
  <c r="IH369" i="1" s="1"/>
  <c r="IA370" i="1"/>
  <c r="IA371" i="1"/>
  <c r="IA372" i="1"/>
  <c r="IA373" i="1"/>
  <c r="IA374" i="1"/>
  <c r="IH374" i="1" s="1"/>
  <c r="IA375" i="1"/>
  <c r="IA376" i="1"/>
  <c r="IA377" i="1"/>
  <c r="IA378" i="1"/>
  <c r="IA379" i="1"/>
  <c r="IA380" i="1"/>
  <c r="IA381" i="1"/>
  <c r="IA382" i="1"/>
  <c r="IA383" i="1"/>
  <c r="IA384" i="1"/>
  <c r="IA385" i="1"/>
  <c r="IA386" i="1"/>
  <c r="E368" i="1" s="1"/>
  <c r="IA387" i="1"/>
  <c r="IA388" i="1"/>
  <c r="IA389" i="1"/>
  <c r="IA390" i="1"/>
  <c r="IA391" i="1"/>
  <c r="IA392" i="1"/>
  <c r="IA393" i="1"/>
  <c r="IH393" i="1" s="1"/>
  <c r="IA394" i="1"/>
  <c r="IA395" i="1"/>
  <c r="IA396" i="1"/>
  <c r="IA397" i="1"/>
  <c r="IA398" i="1"/>
  <c r="IA399" i="1"/>
  <c r="IA400" i="1"/>
  <c r="IA401" i="1"/>
  <c r="IA402" i="1"/>
  <c r="IA403" i="1"/>
  <c r="IA404" i="1"/>
  <c r="IA405" i="1"/>
  <c r="IA406" i="1"/>
  <c r="IA411" i="1"/>
  <c r="IA412" i="1"/>
  <c r="IA413" i="1"/>
  <c r="IH413" i="1" s="1"/>
  <c r="IA414" i="1"/>
  <c r="IH414" i="1" s="1"/>
  <c r="IA415" i="1"/>
  <c r="IH415" i="1" s="1"/>
  <c r="IO367" i="1"/>
  <c r="IO368" i="1"/>
  <c r="IV368" i="1" s="1"/>
  <c r="IO369" i="1"/>
  <c r="IV369" i="1" s="1"/>
  <c r="IO370" i="1"/>
  <c r="IO371" i="1"/>
  <c r="IO372" i="1"/>
  <c r="IO373" i="1"/>
  <c r="IO374" i="1"/>
  <c r="IO375" i="1"/>
  <c r="IO376" i="1"/>
  <c r="IO377" i="1"/>
  <c r="IO378" i="1"/>
  <c r="IO379" i="1"/>
  <c r="IO380" i="1"/>
  <c r="IO381" i="1"/>
  <c r="IO382" i="1"/>
  <c r="IO383" i="1"/>
  <c r="IO384" i="1"/>
  <c r="IO385" i="1"/>
  <c r="IO386" i="1"/>
  <c r="IO387" i="1"/>
  <c r="IO388" i="1"/>
  <c r="IO389" i="1"/>
  <c r="IO390" i="1"/>
  <c r="IO391" i="1"/>
  <c r="IO392" i="1"/>
  <c r="IO393" i="1"/>
  <c r="IO394" i="1"/>
  <c r="IV394" i="1" s="1"/>
  <c r="IO395" i="1"/>
  <c r="IO396" i="1"/>
  <c r="IO397" i="1"/>
  <c r="IO398" i="1"/>
  <c r="IO399" i="1"/>
  <c r="IO400" i="1"/>
  <c r="IO401" i="1"/>
  <c r="IO402" i="1"/>
  <c r="IO403" i="1"/>
  <c r="IO404" i="1"/>
  <c r="IO405" i="1"/>
  <c r="IO406" i="1"/>
  <c r="IO411" i="1"/>
  <c r="IO412" i="1"/>
  <c r="IV412" i="1" s="1"/>
  <c r="IO413" i="1"/>
  <c r="IV413" i="1" s="1"/>
  <c r="IO414" i="1"/>
  <c r="IO415" i="1"/>
  <c r="JC367" i="1"/>
  <c r="JJ367" i="1" s="1"/>
  <c r="JC368" i="1"/>
  <c r="JJ368" i="1" s="1"/>
  <c r="JC369" i="1"/>
  <c r="JC370" i="1"/>
  <c r="JJ370" i="1" s="1"/>
  <c r="JC371" i="1"/>
  <c r="JC372" i="1"/>
  <c r="JC373" i="1"/>
  <c r="JC374" i="1"/>
  <c r="JC375" i="1"/>
  <c r="JC376" i="1"/>
  <c r="JC377" i="1"/>
  <c r="JC378" i="1"/>
  <c r="JC379" i="1"/>
  <c r="JC380" i="1"/>
  <c r="JC381" i="1"/>
  <c r="JC382" i="1"/>
  <c r="JC383" i="1"/>
  <c r="JC384" i="1"/>
  <c r="JC385" i="1"/>
  <c r="JC386" i="1"/>
  <c r="JC387" i="1"/>
  <c r="JC388" i="1"/>
  <c r="JC389" i="1"/>
  <c r="JC390" i="1"/>
  <c r="JC391" i="1"/>
  <c r="JC392" i="1"/>
  <c r="JJ392" i="1" s="1"/>
  <c r="JJ396" i="1" s="1"/>
  <c r="JJ400" i="1" s="1"/>
  <c r="JC393" i="1"/>
  <c r="JC394" i="1"/>
  <c r="JC395" i="1"/>
  <c r="JC396" i="1"/>
  <c r="JC397" i="1"/>
  <c r="JC398" i="1"/>
  <c r="JC399" i="1"/>
  <c r="JC400" i="1"/>
  <c r="JC401" i="1"/>
  <c r="JC402" i="1"/>
  <c r="JC403" i="1"/>
  <c r="JC404" i="1"/>
  <c r="JC405" i="1"/>
  <c r="JC406" i="1"/>
  <c r="JC411" i="1"/>
  <c r="JC412" i="1"/>
  <c r="JC413" i="1"/>
  <c r="JJ413" i="1" s="1"/>
  <c r="JC414" i="1"/>
  <c r="JJ414" i="1" s="1"/>
  <c r="JC415" i="1"/>
  <c r="JJ415" i="1" s="1"/>
  <c r="JQ367" i="1"/>
  <c r="JX367" i="1" s="1"/>
  <c r="JQ368" i="1"/>
  <c r="JX368" i="1" s="1"/>
  <c r="JQ369" i="1"/>
  <c r="JX369" i="1" s="1"/>
  <c r="JY369" i="1" s="1"/>
  <c r="JQ370" i="1"/>
  <c r="JX370" i="1" s="1"/>
  <c r="JQ371" i="1"/>
  <c r="JQ372" i="1"/>
  <c r="JQ373" i="1"/>
  <c r="JQ374" i="1"/>
  <c r="JQ375" i="1"/>
  <c r="JQ376" i="1"/>
  <c r="JQ377" i="1"/>
  <c r="JQ378" i="1"/>
  <c r="JQ379" i="1"/>
  <c r="JQ380" i="1"/>
  <c r="JQ381" i="1"/>
  <c r="JQ382" i="1"/>
  <c r="JQ383" i="1"/>
  <c r="JQ384" i="1"/>
  <c r="JQ385" i="1"/>
  <c r="JQ386" i="1"/>
  <c r="JQ387" i="1"/>
  <c r="JQ388" i="1"/>
  <c r="JQ389" i="1"/>
  <c r="JQ390" i="1"/>
  <c r="JQ391" i="1"/>
  <c r="JQ392" i="1"/>
  <c r="JQ393" i="1"/>
  <c r="JQ394" i="1"/>
  <c r="JQ395" i="1"/>
  <c r="JQ396" i="1"/>
  <c r="JQ397" i="1"/>
  <c r="JQ398" i="1"/>
  <c r="JQ399" i="1"/>
  <c r="JQ400" i="1"/>
  <c r="JQ401" i="1"/>
  <c r="JQ402" i="1"/>
  <c r="JQ403" i="1"/>
  <c r="JQ404" i="1"/>
  <c r="JQ405" i="1"/>
  <c r="JQ406" i="1"/>
  <c r="JQ411" i="1"/>
  <c r="JQ412" i="1"/>
  <c r="JQ413" i="1"/>
  <c r="JX413" i="1" s="1"/>
  <c r="JQ414" i="1"/>
  <c r="JQ415" i="1"/>
  <c r="NK364" i="1"/>
  <c r="NK365" i="1"/>
  <c r="NK366" i="1"/>
  <c r="NK367" i="1"/>
  <c r="NK368" i="1"/>
  <c r="NK369" i="1"/>
  <c r="NK370" i="1"/>
  <c r="NK371" i="1"/>
  <c r="NK372" i="1"/>
  <c r="NK373" i="1"/>
  <c r="NK375" i="1"/>
  <c r="NK376" i="1"/>
  <c r="NK378" i="1"/>
  <c r="NK379" i="1"/>
  <c r="NK380" i="1"/>
  <c r="NK381" i="1"/>
  <c r="NK382" i="1"/>
  <c r="NK383" i="1"/>
  <c r="NK384" i="1"/>
  <c r="NK385" i="1"/>
  <c r="NK386" i="1"/>
  <c r="NK387" i="1"/>
  <c r="NK388" i="1"/>
  <c r="NK389" i="1"/>
  <c r="NK390" i="1"/>
  <c r="NK391" i="1"/>
  <c r="NK392" i="1"/>
  <c r="NK393" i="1"/>
  <c r="NK394" i="1"/>
  <c r="NK395" i="1"/>
  <c r="NK396" i="1"/>
  <c r="NK397" i="1"/>
  <c r="NK398" i="1"/>
  <c r="NK399" i="1"/>
  <c r="NK400" i="1"/>
  <c r="NK401" i="1"/>
  <c r="NK402" i="1"/>
  <c r="NK403" i="1"/>
  <c r="NK404" i="1"/>
  <c r="NK405" i="1"/>
  <c r="NK406" i="1"/>
  <c r="NK407" i="1"/>
  <c r="NK408" i="1"/>
  <c r="NK409" i="1"/>
  <c r="NK410" i="1"/>
  <c r="NK412" i="1"/>
  <c r="NK413" i="1"/>
  <c r="NK414" i="1"/>
  <c r="MW364" i="1"/>
  <c r="MW365" i="1"/>
  <c r="MW366" i="1"/>
  <c r="MW367" i="1"/>
  <c r="MW368" i="1"/>
  <c r="MW369" i="1"/>
  <c r="MW370" i="1"/>
  <c r="MW371" i="1"/>
  <c r="MW372" i="1"/>
  <c r="MW373" i="1"/>
  <c r="MW375" i="1"/>
  <c r="MW376" i="1"/>
  <c r="MW378" i="1"/>
  <c r="MW379" i="1"/>
  <c r="MW380" i="1"/>
  <c r="MW381" i="1"/>
  <c r="MW382" i="1"/>
  <c r="MW383" i="1"/>
  <c r="MW384" i="1"/>
  <c r="MW385" i="1"/>
  <c r="MW386" i="1"/>
  <c r="MW387" i="1"/>
  <c r="MW388" i="1"/>
  <c r="MW389" i="1"/>
  <c r="MW390" i="1"/>
  <c r="MW391" i="1"/>
  <c r="MW392" i="1"/>
  <c r="MW393" i="1"/>
  <c r="MW394" i="1"/>
  <c r="MW395" i="1"/>
  <c r="MW396" i="1"/>
  <c r="MW397" i="1"/>
  <c r="MW398" i="1"/>
  <c r="MW399" i="1"/>
  <c r="MW400" i="1"/>
  <c r="MW401" i="1"/>
  <c r="MW402" i="1"/>
  <c r="MW403" i="1"/>
  <c r="MW404" i="1"/>
  <c r="MW405" i="1"/>
  <c r="MW406" i="1"/>
  <c r="MW407" i="1"/>
  <c r="MW408" i="1"/>
  <c r="MW409" i="1"/>
  <c r="MW410" i="1"/>
  <c r="MW412" i="1"/>
  <c r="MW413" i="1"/>
  <c r="MW414" i="1"/>
  <c r="MI364" i="1"/>
  <c r="MI365" i="1"/>
  <c r="MI366" i="1"/>
  <c r="MI367" i="1"/>
  <c r="MI368" i="1"/>
  <c r="MI369" i="1"/>
  <c r="MI370" i="1"/>
  <c r="MI371" i="1"/>
  <c r="MI372" i="1"/>
  <c r="MI373" i="1"/>
  <c r="MI375" i="1"/>
  <c r="MI376" i="1"/>
  <c r="MI378" i="1"/>
  <c r="MI379" i="1"/>
  <c r="MI380" i="1"/>
  <c r="MI381" i="1"/>
  <c r="MI382" i="1"/>
  <c r="MI383" i="1"/>
  <c r="MI384" i="1"/>
  <c r="MI385" i="1"/>
  <c r="MI386" i="1"/>
  <c r="MI387" i="1"/>
  <c r="MI388" i="1"/>
  <c r="MI389" i="1"/>
  <c r="MI390" i="1"/>
  <c r="MI391" i="1"/>
  <c r="MI392" i="1"/>
  <c r="MI393" i="1"/>
  <c r="MI394" i="1"/>
  <c r="MI395" i="1"/>
  <c r="MI396" i="1"/>
  <c r="MI397" i="1"/>
  <c r="MI398" i="1"/>
  <c r="MI399" i="1"/>
  <c r="MI400" i="1"/>
  <c r="MI401" i="1"/>
  <c r="MI402" i="1"/>
  <c r="MI403" i="1"/>
  <c r="MI404" i="1"/>
  <c r="MI405" i="1"/>
  <c r="MI406" i="1"/>
  <c r="MI407" i="1"/>
  <c r="MI408" i="1"/>
  <c r="MI409" i="1"/>
  <c r="MI410" i="1"/>
  <c r="MI412" i="1"/>
  <c r="MI413" i="1"/>
  <c r="MI414" i="1"/>
  <c r="LU364" i="1"/>
  <c r="LU365" i="1"/>
  <c r="LU366" i="1"/>
  <c r="LU367" i="1"/>
  <c r="LU368" i="1"/>
  <c r="LU369" i="1"/>
  <c r="LU370" i="1"/>
  <c r="LU371" i="1"/>
  <c r="LU372" i="1"/>
  <c r="LU373" i="1"/>
  <c r="LU375" i="1"/>
  <c r="LU376" i="1"/>
  <c r="LU378" i="1"/>
  <c r="LU379" i="1"/>
  <c r="LU380" i="1"/>
  <c r="LU381" i="1"/>
  <c r="LU382" i="1"/>
  <c r="LU383" i="1"/>
  <c r="LU384" i="1"/>
  <c r="LU385" i="1"/>
  <c r="LU386" i="1"/>
  <c r="LU387" i="1"/>
  <c r="LU388" i="1"/>
  <c r="LU389" i="1"/>
  <c r="LU390" i="1"/>
  <c r="LU391" i="1"/>
  <c r="LU392" i="1"/>
  <c r="LU393" i="1"/>
  <c r="LU394" i="1"/>
  <c r="LU395" i="1"/>
  <c r="LU396" i="1"/>
  <c r="LU397" i="1"/>
  <c r="LU398" i="1"/>
  <c r="LU399" i="1"/>
  <c r="LU400" i="1"/>
  <c r="LU401" i="1"/>
  <c r="LU402" i="1"/>
  <c r="LU403" i="1"/>
  <c r="LU404" i="1"/>
  <c r="LU405" i="1"/>
  <c r="LU406" i="1"/>
  <c r="LU407" i="1"/>
  <c r="LU408" i="1"/>
  <c r="LU409" i="1"/>
  <c r="LU410" i="1"/>
  <c r="LU412" i="1"/>
  <c r="LU413" i="1"/>
  <c r="LU414" i="1"/>
  <c r="HM367" i="1"/>
  <c r="HT367" i="1" s="1"/>
  <c r="HU367" i="1" s="1"/>
  <c r="HM368" i="1"/>
  <c r="HM369" i="1"/>
  <c r="HT369" i="1" s="1"/>
  <c r="HT373" i="1" s="1"/>
  <c r="HM370" i="1"/>
  <c r="HT370" i="1" s="1"/>
  <c r="HT374" i="1" s="1"/>
  <c r="HM371" i="1"/>
  <c r="HM372" i="1"/>
  <c r="HM373" i="1"/>
  <c r="HM374" i="1"/>
  <c r="HM375" i="1"/>
  <c r="HM376" i="1"/>
  <c r="HM377" i="1"/>
  <c r="HT377" i="1" s="1"/>
  <c r="HU377" i="1" s="1"/>
  <c r="HV377" i="1" s="1"/>
  <c r="HM378" i="1"/>
  <c r="HM379" i="1"/>
  <c r="HT379" i="1" s="1"/>
  <c r="HM380" i="1"/>
  <c r="HM381" i="1"/>
  <c r="HM382" i="1"/>
  <c r="HM383" i="1"/>
  <c r="HM384" i="1"/>
  <c r="HM385" i="1"/>
  <c r="HM386" i="1"/>
  <c r="HM387" i="1"/>
  <c r="HM388" i="1"/>
  <c r="HM389" i="1"/>
  <c r="HM390" i="1"/>
  <c r="HM391" i="1"/>
  <c r="HM392" i="1"/>
  <c r="HM393" i="1"/>
  <c r="HM394" i="1"/>
  <c r="HT394" i="1" s="1"/>
  <c r="HM395" i="1"/>
  <c r="HM396" i="1"/>
  <c r="HM397" i="1"/>
  <c r="HM398" i="1"/>
  <c r="HM399" i="1"/>
  <c r="HM400" i="1"/>
  <c r="HM401" i="1"/>
  <c r="HM402" i="1"/>
  <c r="HM403" i="1"/>
  <c r="HM404" i="1"/>
  <c r="HM405" i="1"/>
  <c r="HM406" i="1"/>
  <c r="HM412" i="1"/>
  <c r="HT412" i="1" s="1"/>
  <c r="HM413" i="1"/>
  <c r="HM414" i="1"/>
  <c r="HM415" i="1"/>
  <c r="FV350" i="1"/>
  <c r="GJ350" i="1"/>
  <c r="GY367" i="1"/>
  <c r="GY368" i="1"/>
  <c r="GY369" i="1"/>
  <c r="GY370" i="1"/>
  <c r="GY371" i="1"/>
  <c r="GY372" i="1"/>
  <c r="GY373" i="1"/>
  <c r="GY374" i="1"/>
  <c r="GY375" i="1"/>
  <c r="GY376" i="1"/>
  <c r="GY377" i="1"/>
  <c r="GY378" i="1"/>
  <c r="GY379" i="1"/>
  <c r="GY380" i="1"/>
  <c r="GY381" i="1"/>
  <c r="GY382" i="1"/>
  <c r="GY383" i="1"/>
  <c r="GY384" i="1"/>
  <c r="GY385" i="1"/>
  <c r="GY386" i="1"/>
  <c r="GY387" i="1"/>
  <c r="GY388" i="1"/>
  <c r="GY389" i="1"/>
  <c r="GY390" i="1"/>
  <c r="GY391" i="1"/>
  <c r="GY392" i="1"/>
  <c r="GY393" i="1"/>
  <c r="GY394" i="1"/>
  <c r="GY395" i="1"/>
  <c r="GY396" i="1"/>
  <c r="GY397" i="1"/>
  <c r="GY398" i="1"/>
  <c r="GY399" i="1"/>
  <c r="GY400" i="1"/>
  <c r="GY401" i="1"/>
  <c r="GY402" i="1"/>
  <c r="GY403" i="1"/>
  <c r="B373" i="1" s="1"/>
  <c r="F373" i="1" s="1"/>
  <c r="GY404" i="1"/>
  <c r="GY405" i="1"/>
  <c r="GY406" i="1"/>
  <c r="GY412" i="1"/>
  <c r="GY413" i="1"/>
  <c r="GY414" i="1"/>
  <c r="GY415" i="1"/>
  <c r="EF350" i="1"/>
  <c r="GJ364" i="1"/>
  <c r="GJ365" i="1"/>
  <c r="GJ366" i="1"/>
  <c r="GJ367" i="1"/>
  <c r="GJ368" i="1"/>
  <c r="GJ369" i="1"/>
  <c r="GJ370" i="1"/>
  <c r="GJ371" i="1"/>
  <c r="GJ372" i="1"/>
  <c r="GJ373" i="1"/>
  <c r="GJ375" i="1"/>
  <c r="GJ376" i="1"/>
  <c r="GJ378" i="1"/>
  <c r="GJ379" i="1"/>
  <c r="GJ380" i="1"/>
  <c r="GJ381" i="1"/>
  <c r="GJ382" i="1"/>
  <c r="GJ383" i="1"/>
  <c r="GJ384" i="1"/>
  <c r="GJ385" i="1"/>
  <c r="GJ386" i="1"/>
  <c r="GJ387" i="1"/>
  <c r="GJ388" i="1"/>
  <c r="GJ389" i="1"/>
  <c r="GJ390" i="1"/>
  <c r="GJ391" i="1"/>
  <c r="GJ392" i="1"/>
  <c r="GJ393" i="1"/>
  <c r="GJ394" i="1"/>
  <c r="GJ395" i="1"/>
  <c r="GJ396" i="1"/>
  <c r="GJ397" i="1"/>
  <c r="GJ398" i="1"/>
  <c r="GJ399" i="1"/>
  <c r="GJ400" i="1"/>
  <c r="GJ401" i="1"/>
  <c r="GJ402" i="1"/>
  <c r="GJ403" i="1"/>
  <c r="GJ404" i="1"/>
  <c r="GJ405" i="1"/>
  <c r="GJ406" i="1"/>
  <c r="GJ407" i="1"/>
  <c r="GJ408" i="1"/>
  <c r="GJ409" i="1"/>
  <c r="GJ410" i="1"/>
  <c r="GJ412" i="1"/>
  <c r="GJ413" i="1"/>
  <c r="GJ414" i="1"/>
  <c r="AZ364" i="1"/>
  <c r="AZ365" i="1"/>
  <c r="AZ366" i="1"/>
  <c r="AZ367" i="1"/>
  <c r="AZ368" i="1"/>
  <c r="AZ369" i="1"/>
  <c r="AZ370" i="1"/>
  <c r="AZ371" i="1"/>
  <c r="AZ372" i="1"/>
  <c r="AZ373" i="1"/>
  <c r="AZ375" i="1"/>
  <c r="AZ376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LG366" i="1"/>
  <c r="LG369" i="1"/>
  <c r="LG372" i="1"/>
  <c r="LG375" i="1"/>
  <c r="LG378" i="1"/>
  <c r="LG381" i="1"/>
  <c r="LG384" i="1"/>
  <c r="LG387" i="1"/>
  <c r="LG390" i="1"/>
  <c r="LG393" i="1"/>
  <c r="LG399" i="1"/>
  <c r="LG402" i="1"/>
  <c r="LG405" i="1"/>
  <c r="LG408" i="1"/>
  <c r="KK353" i="1"/>
  <c r="KL353" i="1"/>
  <c r="KY353" i="1"/>
  <c r="KZ353" i="1"/>
  <c r="BT353" i="1"/>
  <c r="BU353" i="1"/>
  <c r="CH353" i="1"/>
  <c r="CI353" i="1"/>
  <c r="CV353" i="1"/>
  <c r="CW353" i="1"/>
  <c r="IG353" i="1"/>
  <c r="IH353" i="1"/>
  <c r="IU353" i="1"/>
  <c r="IV353" i="1"/>
  <c r="JI353" i="1"/>
  <c r="JJ353" i="1"/>
  <c r="JW353" i="1"/>
  <c r="JX353" i="1"/>
  <c r="HE353" i="1"/>
  <c r="HF353" i="1"/>
  <c r="HS353" i="1"/>
  <c r="HT353" i="1"/>
  <c r="KK354" i="1"/>
  <c r="KL354" i="1"/>
  <c r="KY354" i="1"/>
  <c r="KZ354" i="1"/>
  <c r="BT354" i="1"/>
  <c r="BU354" i="1"/>
  <c r="CH354" i="1"/>
  <c r="CI354" i="1"/>
  <c r="CV354" i="1"/>
  <c r="CW354" i="1"/>
  <c r="IG354" i="1"/>
  <c r="IH354" i="1"/>
  <c r="IU354" i="1"/>
  <c r="IV354" i="1"/>
  <c r="JI354" i="1"/>
  <c r="JJ354" i="1"/>
  <c r="JW354" i="1"/>
  <c r="JX354" i="1"/>
  <c r="HE354" i="1"/>
  <c r="HF354" i="1"/>
  <c r="HS354" i="1"/>
  <c r="HT354" i="1"/>
  <c r="KK355" i="1"/>
  <c r="KL355" i="1"/>
  <c r="KY355" i="1"/>
  <c r="KZ355" i="1"/>
  <c r="BT355" i="1"/>
  <c r="BU355" i="1"/>
  <c r="CH355" i="1"/>
  <c r="CI355" i="1"/>
  <c r="CV355" i="1"/>
  <c r="CW355" i="1"/>
  <c r="IG355" i="1"/>
  <c r="IH355" i="1"/>
  <c r="IU355" i="1"/>
  <c r="IV355" i="1"/>
  <c r="JI355" i="1"/>
  <c r="JJ355" i="1"/>
  <c r="JW355" i="1"/>
  <c r="JX355" i="1"/>
  <c r="HE355" i="1"/>
  <c r="HF355" i="1"/>
  <c r="HS355" i="1"/>
  <c r="HT355" i="1"/>
  <c r="KK356" i="1"/>
  <c r="KL356" i="1"/>
  <c r="KY356" i="1"/>
  <c r="KZ356" i="1"/>
  <c r="BT356" i="1"/>
  <c r="BU356" i="1"/>
  <c r="CH356" i="1"/>
  <c r="CI356" i="1"/>
  <c r="CV356" i="1"/>
  <c r="CW356" i="1"/>
  <c r="IG356" i="1"/>
  <c r="IH356" i="1"/>
  <c r="IU356" i="1"/>
  <c r="IV356" i="1"/>
  <c r="JI356" i="1"/>
  <c r="JJ356" i="1"/>
  <c r="JW356" i="1"/>
  <c r="JX356" i="1"/>
  <c r="HE356" i="1"/>
  <c r="HF356" i="1"/>
  <c r="HS356" i="1"/>
  <c r="HT356" i="1"/>
  <c r="B358" i="1"/>
  <c r="HC405" i="1"/>
  <c r="HF369" i="1"/>
  <c r="HF373" i="1" s="1"/>
  <c r="HG413" i="1"/>
  <c r="HC369" i="1"/>
  <c r="HC373" i="1"/>
  <c r="HC377" i="1"/>
  <c r="HC381" i="1"/>
  <c r="HC385" i="1"/>
  <c r="HC427" i="1" s="1"/>
  <c r="HC389" i="1"/>
  <c r="HC393" i="1"/>
  <c r="HC397" i="1"/>
  <c r="HC401" i="1"/>
  <c r="HH365" i="1"/>
  <c r="HG366" i="1"/>
  <c r="HC403" i="1"/>
  <c r="HF383" i="1"/>
  <c r="HC404" i="1"/>
  <c r="HF368" i="1"/>
  <c r="HF372" i="1" s="1"/>
  <c r="HG372" i="1" s="1"/>
  <c r="HC406" i="1"/>
  <c r="HF370" i="1"/>
  <c r="HF374" i="1" s="1"/>
  <c r="HG412" i="1"/>
  <c r="HG414" i="1"/>
  <c r="HG415" i="1"/>
  <c r="HC367" i="1"/>
  <c r="HF367" i="1"/>
  <c r="HF371" i="1" s="1"/>
  <c r="HF375" i="1" s="1"/>
  <c r="HC368" i="1"/>
  <c r="HC370" i="1"/>
  <c r="HC371" i="1"/>
  <c r="HC372" i="1"/>
  <c r="HC374" i="1"/>
  <c r="HC375" i="1"/>
  <c r="HC376" i="1"/>
  <c r="HC378" i="1"/>
  <c r="HC379" i="1"/>
  <c r="HG379" i="1" s="1"/>
  <c r="HC380" i="1"/>
  <c r="HC382" i="1"/>
  <c r="HC383" i="1"/>
  <c r="HC384" i="1"/>
  <c r="HC386" i="1"/>
  <c r="HC387" i="1"/>
  <c r="HC388" i="1"/>
  <c r="HC390" i="1"/>
  <c r="HC391" i="1"/>
  <c r="HC392" i="1"/>
  <c r="HC394" i="1"/>
  <c r="HC395" i="1"/>
  <c r="HC396" i="1"/>
  <c r="HC398" i="1"/>
  <c r="HC399" i="1"/>
  <c r="HC400" i="1"/>
  <c r="HC402" i="1"/>
  <c r="LI390" i="1"/>
  <c r="LK390" i="1"/>
  <c r="LI391" i="1"/>
  <c r="LK391" i="1"/>
  <c r="LI392" i="1"/>
  <c r="LK392" i="1"/>
  <c r="A420" i="1"/>
  <c r="EF372" i="1"/>
  <c r="G372" i="1" s="1"/>
  <c r="ET372" i="1"/>
  <c r="FV372" i="1"/>
  <c r="FH372" i="1"/>
  <c r="LK383" i="1"/>
  <c r="LK382" i="1"/>
  <c r="LK381" i="1"/>
  <c r="FH368" i="1"/>
  <c r="FH369" i="1"/>
  <c r="FH370" i="1"/>
  <c r="FH364" i="1"/>
  <c r="FH365" i="1"/>
  <c r="FH366" i="1"/>
  <c r="FH367" i="1"/>
  <c r="FH371" i="1"/>
  <c r="FH373" i="1"/>
  <c r="FH375" i="1"/>
  <c r="FH376" i="1"/>
  <c r="FH378" i="1"/>
  <c r="FH379" i="1"/>
  <c r="FH380" i="1"/>
  <c r="FH381" i="1"/>
  <c r="FH382" i="1"/>
  <c r="FH383" i="1"/>
  <c r="FH384" i="1"/>
  <c r="FH385" i="1"/>
  <c r="FH386" i="1"/>
  <c r="FH387" i="1"/>
  <c r="FH388" i="1"/>
  <c r="FH389" i="1"/>
  <c r="FH390" i="1"/>
  <c r="FH391" i="1"/>
  <c r="FH392" i="1"/>
  <c r="FH393" i="1"/>
  <c r="FH394" i="1"/>
  <c r="FH395" i="1"/>
  <c r="FH396" i="1"/>
  <c r="FH397" i="1"/>
  <c r="FH398" i="1"/>
  <c r="FH399" i="1"/>
  <c r="FH400" i="1"/>
  <c r="FH401" i="1"/>
  <c r="FH402" i="1"/>
  <c r="FH403" i="1"/>
  <c r="FH404" i="1"/>
  <c r="FH405" i="1"/>
  <c r="FH406" i="1"/>
  <c r="FH407" i="1"/>
  <c r="FH408" i="1"/>
  <c r="FH409" i="1"/>
  <c r="FH410" i="1"/>
  <c r="FH412" i="1"/>
  <c r="FH413" i="1"/>
  <c r="FH414" i="1"/>
  <c r="FV368" i="1"/>
  <c r="FV369" i="1"/>
  <c r="FV370" i="1"/>
  <c r="FV364" i="1"/>
  <c r="FV365" i="1"/>
  <c r="FV366" i="1"/>
  <c r="FV367" i="1"/>
  <c r="FV371" i="1"/>
  <c r="FV373" i="1"/>
  <c r="FV375" i="1"/>
  <c r="FV376" i="1"/>
  <c r="FV378" i="1"/>
  <c r="FV379" i="1"/>
  <c r="FV380" i="1"/>
  <c r="FV381" i="1"/>
  <c r="FV382" i="1"/>
  <c r="FV383" i="1"/>
  <c r="FV384" i="1"/>
  <c r="FV385" i="1"/>
  <c r="FV386" i="1"/>
  <c r="FV387" i="1"/>
  <c r="FV388" i="1"/>
  <c r="FV389" i="1"/>
  <c r="FV390" i="1"/>
  <c r="FV391" i="1"/>
  <c r="FV392" i="1"/>
  <c r="FV393" i="1"/>
  <c r="FV394" i="1"/>
  <c r="FV395" i="1"/>
  <c r="FV396" i="1"/>
  <c r="FV397" i="1"/>
  <c r="FV398" i="1"/>
  <c r="FV399" i="1"/>
  <c r="FV400" i="1"/>
  <c r="FV401" i="1"/>
  <c r="FV402" i="1"/>
  <c r="FV403" i="1"/>
  <c r="FV404" i="1"/>
  <c r="FV405" i="1"/>
  <c r="FV406" i="1"/>
  <c r="FV407" i="1"/>
  <c r="FV408" i="1"/>
  <c r="FV409" i="1"/>
  <c r="FV410" i="1"/>
  <c r="FV412" i="1"/>
  <c r="FV413" i="1"/>
  <c r="FV414" i="1"/>
  <c r="EF368" i="1"/>
  <c r="EF369" i="1"/>
  <c r="G369" i="1" s="1"/>
  <c r="EF370" i="1"/>
  <c r="EF364" i="1"/>
  <c r="EF365" i="1"/>
  <c r="EF366" i="1"/>
  <c r="EF367" i="1"/>
  <c r="EF371" i="1"/>
  <c r="EF373" i="1"/>
  <c r="EF375" i="1"/>
  <c r="EF376" i="1"/>
  <c r="EF378" i="1"/>
  <c r="EF379" i="1"/>
  <c r="EF380" i="1"/>
  <c r="EF381" i="1"/>
  <c r="EF382" i="1"/>
  <c r="EF383" i="1"/>
  <c r="EF384" i="1"/>
  <c r="EF385" i="1"/>
  <c r="EF386" i="1"/>
  <c r="EF387" i="1"/>
  <c r="EF388" i="1"/>
  <c r="EF389" i="1"/>
  <c r="EF390" i="1"/>
  <c r="EF391" i="1"/>
  <c r="EF392" i="1"/>
  <c r="EF393" i="1"/>
  <c r="EF394" i="1"/>
  <c r="EF395" i="1"/>
  <c r="EF396" i="1"/>
  <c r="EF397" i="1"/>
  <c r="EF398" i="1"/>
  <c r="EF399" i="1"/>
  <c r="EF400" i="1"/>
  <c r="EF401" i="1"/>
  <c r="EF402" i="1"/>
  <c r="EF403" i="1"/>
  <c r="EF404" i="1"/>
  <c r="EF405" i="1"/>
  <c r="EF406" i="1"/>
  <c r="EF407" i="1"/>
  <c r="EF408" i="1"/>
  <c r="EF409" i="1"/>
  <c r="EF410" i="1"/>
  <c r="EF412" i="1"/>
  <c r="EF413" i="1"/>
  <c r="EF414" i="1"/>
  <c r="ET368" i="1"/>
  <c r="G368" i="1" s="1"/>
  <c r="ET369" i="1"/>
  <c r="ET370" i="1"/>
  <c r="ET364" i="1"/>
  <c r="ET365" i="1"/>
  <c r="ET366" i="1"/>
  <c r="ET367" i="1"/>
  <c r="ET371" i="1"/>
  <c r="ET373" i="1"/>
  <c r="ET375" i="1"/>
  <c r="ET376" i="1"/>
  <c r="ET378" i="1"/>
  <c r="ET379" i="1"/>
  <c r="ET380" i="1"/>
  <c r="ET381" i="1"/>
  <c r="ET382" i="1"/>
  <c r="ET383" i="1"/>
  <c r="ET384" i="1"/>
  <c r="ET385" i="1"/>
  <c r="ET386" i="1"/>
  <c r="ET387" i="1"/>
  <c r="ET388" i="1"/>
  <c r="ET389" i="1"/>
  <c r="ET390" i="1"/>
  <c r="ET391" i="1"/>
  <c r="ET392" i="1"/>
  <c r="ET393" i="1"/>
  <c r="ET394" i="1"/>
  <c r="ET395" i="1"/>
  <c r="ET396" i="1"/>
  <c r="ET397" i="1"/>
  <c r="ET398" i="1"/>
  <c r="ET399" i="1"/>
  <c r="ET400" i="1"/>
  <c r="ET401" i="1"/>
  <c r="ET402" i="1"/>
  <c r="ET403" i="1"/>
  <c r="ET404" i="1"/>
  <c r="ET405" i="1"/>
  <c r="ET406" i="1"/>
  <c r="ET407" i="1"/>
  <c r="ET408" i="1"/>
  <c r="ET409" i="1"/>
  <c r="ET410" i="1"/>
  <c r="ET412" i="1"/>
  <c r="ET413" i="1"/>
  <c r="ET414" i="1"/>
  <c r="HS370" i="1"/>
  <c r="HS374" i="1" s="1"/>
  <c r="JW370" i="1"/>
  <c r="JW374" i="1" s="1"/>
  <c r="JW378" i="1" s="1"/>
  <c r="JW382" i="1" s="1"/>
  <c r="JW386" i="1" s="1"/>
  <c r="JW390" i="1" s="1"/>
  <c r="LK374" i="1"/>
  <c r="LI374" i="1"/>
  <c r="LK373" i="1"/>
  <c r="LI373" i="1"/>
  <c r="LK372" i="1"/>
  <c r="LI372" i="1"/>
  <c r="IS370" i="1"/>
  <c r="JU367" i="1"/>
  <c r="JY367" i="1" s="1"/>
  <c r="HE383" i="1"/>
  <c r="HE387" i="1" s="1"/>
  <c r="HE391" i="1" s="1"/>
  <c r="HE395" i="1" s="1"/>
  <c r="HE399" i="1" s="1"/>
  <c r="HE403" i="1" s="1"/>
  <c r="HE369" i="1"/>
  <c r="HE373" i="1" s="1"/>
  <c r="HE377" i="1" s="1"/>
  <c r="HE381" i="1" s="1"/>
  <c r="HE385" i="1" s="1"/>
  <c r="HE389" i="1" s="1"/>
  <c r="HE393" i="1" s="1"/>
  <c r="HE397" i="1" s="1"/>
  <c r="HE401" i="1" s="1"/>
  <c r="HE405" i="1" s="1"/>
  <c r="HE370" i="1"/>
  <c r="HE374" i="1" s="1"/>
  <c r="HE378" i="1" s="1"/>
  <c r="HE382" i="1" s="1"/>
  <c r="HE386" i="1" s="1"/>
  <c r="HE390" i="1" s="1"/>
  <c r="HE394" i="1" s="1"/>
  <c r="HE398" i="1" s="1"/>
  <c r="HE402" i="1" s="1"/>
  <c r="HE406" i="1" s="1"/>
  <c r="HE404" i="1"/>
  <c r="HE368" i="1"/>
  <c r="HE372" i="1" s="1"/>
  <c r="HE376" i="1" s="1"/>
  <c r="HE380" i="1" s="1"/>
  <c r="HE384" i="1" s="1"/>
  <c r="HE388" i="1" s="1"/>
  <c r="HE392" i="1" s="1"/>
  <c r="HE396" i="1" s="1"/>
  <c r="HE367" i="1"/>
  <c r="HE371" i="1" s="1"/>
  <c r="HE375" i="1" s="1"/>
  <c r="HO367" i="1"/>
  <c r="HQ367" i="1"/>
  <c r="HS367" i="1"/>
  <c r="HS371" i="1" s="1"/>
  <c r="HO368" i="1"/>
  <c r="HQ368" i="1"/>
  <c r="HS368" i="1"/>
  <c r="HS372" i="1" s="1"/>
  <c r="HS376" i="1" s="1"/>
  <c r="HS380" i="1" s="1"/>
  <c r="HS384" i="1" s="1"/>
  <c r="HS388" i="1" s="1"/>
  <c r="HS392" i="1" s="1"/>
  <c r="HS396" i="1" s="1"/>
  <c r="HS400" i="1" s="1"/>
  <c r="HT368" i="1"/>
  <c r="HO369" i="1"/>
  <c r="HQ369" i="1"/>
  <c r="HS369" i="1"/>
  <c r="HS373" i="1" s="1"/>
  <c r="HS377" i="1" s="1"/>
  <c r="HS381" i="1" s="1"/>
  <c r="HS385" i="1" s="1"/>
  <c r="HS389" i="1" s="1"/>
  <c r="HS393" i="1" s="1"/>
  <c r="HS397" i="1" s="1"/>
  <c r="HS401" i="1" s="1"/>
  <c r="HS405" i="1" s="1"/>
  <c r="HO370" i="1"/>
  <c r="HQ370" i="1"/>
  <c r="HO371" i="1"/>
  <c r="HQ371" i="1"/>
  <c r="HO372" i="1"/>
  <c r="HQ372" i="1"/>
  <c r="HO373" i="1"/>
  <c r="HQ373" i="1"/>
  <c r="HO374" i="1"/>
  <c r="HQ374" i="1"/>
  <c r="HO375" i="1"/>
  <c r="HQ375" i="1"/>
  <c r="HO376" i="1"/>
  <c r="HQ376" i="1"/>
  <c r="HO377" i="1"/>
  <c r="HQ377" i="1"/>
  <c r="HO378" i="1"/>
  <c r="HQ378" i="1"/>
  <c r="HO379" i="1"/>
  <c r="HQ379" i="1"/>
  <c r="HS379" i="1"/>
  <c r="HS383" i="1" s="1"/>
  <c r="HS387" i="1" s="1"/>
  <c r="HS391" i="1" s="1"/>
  <c r="HO380" i="1"/>
  <c r="HQ380" i="1"/>
  <c r="HO381" i="1"/>
  <c r="HQ381" i="1"/>
  <c r="HO382" i="1"/>
  <c r="HQ382" i="1"/>
  <c r="HS382" i="1"/>
  <c r="HS386" i="1" s="1"/>
  <c r="HO383" i="1"/>
  <c r="HQ383" i="1"/>
  <c r="HO384" i="1"/>
  <c r="HQ384" i="1"/>
  <c r="HO385" i="1"/>
  <c r="HQ385" i="1"/>
  <c r="HO386" i="1"/>
  <c r="HQ386" i="1"/>
  <c r="HQ428" i="1" s="1"/>
  <c r="HO387" i="1"/>
  <c r="HQ387" i="1"/>
  <c r="HO388" i="1"/>
  <c r="HQ388" i="1"/>
  <c r="HO389" i="1"/>
  <c r="HQ389" i="1"/>
  <c r="HO390" i="1"/>
  <c r="HQ390" i="1"/>
  <c r="HU390" i="1"/>
  <c r="HO391" i="1"/>
  <c r="HQ391" i="1"/>
  <c r="HO392" i="1"/>
  <c r="HQ392" i="1"/>
  <c r="HO393" i="1"/>
  <c r="HQ393" i="1"/>
  <c r="HO394" i="1"/>
  <c r="HQ394" i="1"/>
  <c r="HS394" i="1"/>
  <c r="HS398" i="1" s="1"/>
  <c r="HS402" i="1" s="1"/>
  <c r="HS406" i="1" s="1"/>
  <c r="HO395" i="1"/>
  <c r="HQ395" i="1"/>
  <c r="HS395" i="1"/>
  <c r="HS399" i="1" s="1"/>
  <c r="HS403" i="1" s="1"/>
  <c r="HO396" i="1"/>
  <c r="HQ396" i="1"/>
  <c r="HO397" i="1"/>
  <c r="HQ397" i="1"/>
  <c r="HO398" i="1"/>
  <c r="HQ398" i="1"/>
  <c r="HO399" i="1"/>
  <c r="HQ399" i="1"/>
  <c r="HO400" i="1"/>
  <c r="HQ400" i="1"/>
  <c r="HO401" i="1"/>
  <c r="HQ401" i="1"/>
  <c r="HO402" i="1"/>
  <c r="HQ402" i="1"/>
  <c r="HO403" i="1"/>
  <c r="HQ403" i="1"/>
  <c r="HO404" i="1"/>
  <c r="HQ404" i="1"/>
  <c r="HO405" i="1"/>
  <c r="HQ405" i="1"/>
  <c r="HO406" i="1"/>
  <c r="HQ406" i="1"/>
  <c r="JS367" i="1"/>
  <c r="JW367" i="1"/>
  <c r="JW371" i="1" s="1"/>
  <c r="JS368" i="1"/>
  <c r="JU368" i="1"/>
  <c r="JW368" i="1"/>
  <c r="JW372" i="1" s="1"/>
  <c r="JW376" i="1" s="1"/>
  <c r="JW380" i="1" s="1"/>
  <c r="JW384" i="1" s="1"/>
  <c r="JW388" i="1" s="1"/>
  <c r="JW392" i="1" s="1"/>
  <c r="JW396" i="1" s="1"/>
  <c r="JW400" i="1" s="1"/>
  <c r="JW404" i="1" s="1"/>
  <c r="JS369" i="1"/>
  <c r="JU369" i="1"/>
  <c r="JW369" i="1"/>
  <c r="JW373" i="1" s="1"/>
  <c r="JW377" i="1" s="1"/>
  <c r="JW381" i="1" s="1"/>
  <c r="JW385" i="1" s="1"/>
  <c r="JW389" i="1" s="1"/>
  <c r="JW393" i="1" s="1"/>
  <c r="JW397" i="1" s="1"/>
  <c r="JW401" i="1" s="1"/>
  <c r="JW405" i="1" s="1"/>
  <c r="JS370" i="1"/>
  <c r="JU370" i="1"/>
  <c r="JU374" i="1"/>
  <c r="JU378" i="1"/>
  <c r="JU382" i="1"/>
  <c r="JU386" i="1"/>
  <c r="JU390" i="1"/>
  <c r="JU394" i="1"/>
  <c r="JY394" i="1" s="1"/>
  <c r="JZ394" i="1" s="1"/>
  <c r="JU398" i="1"/>
  <c r="JX398" i="1"/>
  <c r="JU402" i="1"/>
  <c r="JU406" i="1"/>
  <c r="JY414" i="1"/>
  <c r="JS371" i="1"/>
  <c r="JU371" i="1"/>
  <c r="JS372" i="1"/>
  <c r="JU372" i="1"/>
  <c r="JS373" i="1"/>
  <c r="JU373" i="1"/>
  <c r="JS374" i="1"/>
  <c r="JS375" i="1"/>
  <c r="JU375" i="1"/>
  <c r="JS376" i="1"/>
  <c r="JU376" i="1"/>
  <c r="JS377" i="1"/>
  <c r="JU377" i="1"/>
  <c r="JS378" i="1"/>
  <c r="JS379" i="1"/>
  <c r="JU379" i="1"/>
  <c r="JY379" i="1" s="1"/>
  <c r="JS380" i="1"/>
  <c r="JU380" i="1"/>
  <c r="JS381" i="1"/>
  <c r="JU381" i="1"/>
  <c r="JS382" i="1"/>
  <c r="JS383" i="1"/>
  <c r="JU383" i="1"/>
  <c r="JW383" i="1"/>
  <c r="JW387" i="1" s="1"/>
  <c r="JW391" i="1" s="1"/>
  <c r="JW395" i="1" s="1"/>
  <c r="JW399" i="1" s="1"/>
  <c r="JW403" i="1" s="1"/>
  <c r="JX383" i="1"/>
  <c r="JX387" i="1" s="1"/>
  <c r="JS384" i="1"/>
  <c r="JU384" i="1"/>
  <c r="JS385" i="1"/>
  <c r="JU385" i="1"/>
  <c r="JS386" i="1"/>
  <c r="JS387" i="1"/>
  <c r="JU387" i="1"/>
  <c r="JS388" i="1"/>
  <c r="JU388" i="1"/>
  <c r="JS389" i="1"/>
  <c r="JU389" i="1"/>
  <c r="JS390" i="1"/>
  <c r="JS391" i="1"/>
  <c r="JU391" i="1"/>
  <c r="JS392" i="1"/>
  <c r="JU392" i="1"/>
  <c r="JS393" i="1"/>
  <c r="JU393" i="1"/>
  <c r="JX393" i="1"/>
  <c r="JS394" i="1"/>
  <c r="JS395" i="1"/>
  <c r="JU395" i="1"/>
  <c r="JS396" i="1"/>
  <c r="JU396" i="1"/>
  <c r="JS397" i="1"/>
  <c r="JU397" i="1"/>
  <c r="JS398" i="1"/>
  <c r="JW398" i="1"/>
  <c r="JW402" i="1" s="1"/>
  <c r="JW406" i="1" s="1"/>
  <c r="JS399" i="1"/>
  <c r="JU399" i="1"/>
  <c r="JS400" i="1"/>
  <c r="JU400" i="1"/>
  <c r="JS401" i="1"/>
  <c r="JU401" i="1"/>
  <c r="JS402" i="1"/>
  <c r="JS403" i="1"/>
  <c r="JU403" i="1"/>
  <c r="JS404" i="1"/>
  <c r="JU404" i="1"/>
  <c r="JS405" i="1"/>
  <c r="JU405" i="1"/>
  <c r="JS406" i="1"/>
  <c r="JE367" i="1"/>
  <c r="JG367" i="1"/>
  <c r="JG371" i="1"/>
  <c r="JG375" i="1"/>
  <c r="JG380" i="1"/>
  <c r="JG383" i="1"/>
  <c r="JG388" i="1"/>
  <c r="JK388" i="1" s="1"/>
  <c r="JL388" i="1" s="1"/>
  <c r="JG391" i="1"/>
  <c r="JG395" i="1"/>
  <c r="JG399" i="1"/>
  <c r="JG403" i="1"/>
  <c r="JG411" i="1"/>
  <c r="JL411" i="1" s="1"/>
  <c r="JI367" i="1"/>
  <c r="JI371" i="1" s="1"/>
  <c r="JI375" i="1" s="1"/>
  <c r="JI379" i="1" s="1"/>
  <c r="JI383" i="1" s="1"/>
  <c r="JI387" i="1" s="1"/>
  <c r="JI391" i="1" s="1"/>
  <c r="JI395" i="1" s="1"/>
  <c r="JI399" i="1" s="1"/>
  <c r="JE368" i="1"/>
  <c r="JG368" i="1"/>
  <c r="JI368" i="1"/>
  <c r="JI372" i="1" s="1"/>
  <c r="JI376" i="1" s="1"/>
  <c r="JI380" i="1" s="1"/>
  <c r="JI384" i="1" s="1"/>
  <c r="JE369" i="1"/>
  <c r="JG369" i="1"/>
  <c r="JG373" i="1"/>
  <c r="JG377" i="1"/>
  <c r="JG381" i="1"/>
  <c r="JG385" i="1"/>
  <c r="JG389" i="1"/>
  <c r="JG393" i="1"/>
  <c r="JG397" i="1"/>
  <c r="JG401" i="1"/>
  <c r="JG405" i="1"/>
  <c r="JG413" i="1"/>
  <c r="JL413" i="1" s="1"/>
  <c r="JI369" i="1"/>
  <c r="JI373" i="1" s="1"/>
  <c r="JI377" i="1" s="1"/>
  <c r="JI381" i="1" s="1"/>
  <c r="JI385" i="1" s="1"/>
  <c r="JI389" i="1" s="1"/>
  <c r="JI393" i="1" s="1"/>
  <c r="JI397" i="1" s="1"/>
  <c r="JI401" i="1" s="1"/>
  <c r="JI405" i="1" s="1"/>
  <c r="JE370" i="1"/>
  <c r="JG370" i="1"/>
  <c r="JI370" i="1"/>
  <c r="JE371" i="1"/>
  <c r="JE372" i="1"/>
  <c r="JG372" i="1"/>
  <c r="JE373" i="1"/>
  <c r="JE374" i="1"/>
  <c r="JG374" i="1"/>
  <c r="JI374" i="1"/>
  <c r="JI378" i="1" s="1"/>
  <c r="JI382" i="1" s="1"/>
  <c r="JI386" i="1" s="1"/>
  <c r="JI390" i="1" s="1"/>
  <c r="JI394" i="1" s="1"/>
  <c r="JI398" i="1" s="1"/>
  <c r="JI402" i="1" s="1"/>
  <c r="JI406" i="1" s="1"/>
  <c r="JE375" i="1"/>
  <c r="JE376" i="1"/>
  <c r="JG376" i="1"/>
  <c r="JE377" i="1"/>
  <c r="JE378" i="1"/>
  <c r="JG378" i="1"/>
  <c r="JE379" i="1"/>
  <c r="JG379" i="1"/>
  <c r="JE380" i="1"/>
  <c r="JE381" i="1"/>
  <c r="JE382" i="1"/>
  <c r="JG382" i="1"/>
  <c r="JE383" i="1"/>
  <c r="JE384" i="1"/>
  <c r="JG384" i="1"/>
  <c r="JE385" i="1"/>
  <c r="JE386" i="1"/>
  <c r="JG386" i="1"/>
  <c r="JE387" i="1"/>
  <c r="JG387" i="1"/>
  <c r="JE388" i="1"/>
  <c r="JE389" i="1"/>
  <c r="JE390" i="1"/>
  <c r="JG390" i="1"/>
  <c r="JE391" i="1"/>
  <c r="JE392" i="1"/>
  <c r="JG392" i="1"/>
  <c r="JI392" i="1"/>
  <c r="JE393" i="1"/>
  <c r="JE394" i="1"/>
  <c r="JG394" i="1"/>
  <c r="JE395" i="1"/>
  <c r="JE396" i="1"/>
  <c r="JG396" i="1"/>
  <c r="JI396" i="1"/>
  <c r="JI400" i="1" s="1"/>
  <c r="JE397" i="1"/>
  <c r="JE398" i="1"/>
  <c r="JG398" i="1"/>
  <c r="JE399" i="1"/>
  <c r="JE400" i="1"/>
  <c r="JG400" i="1"/>
  <c r="JE401" i="1"/>
  <c r="JE402" i="1"/>
  <c r="JG402" i="1"/>
  <c r="JE403" i="1"/>
  <c r="JE404" i="1"/>
  <c r="JG404" i="1"/>
  <c r="JE405" i="1"/>
  <c r="JE406" i="1"/>
  <c r="JG406" i="1"/>
  <c r="IQ367" i="1"/>
  <c r="IS367" i="1"/>
  <c r="IU367" i="1"/>
  <c r="IU371" i="1" s="1"/>
  <c r="IU375" i="1" s="1"/>
  <c r="IU379" i="1" s="1"/>
  <c r="IU383" i="1" s="1"/>
  <c r="IU387" i="1" s="1"/>
  <c r="IU391" i="1" s="1"/>
  <c r="IU395" i="1" s="1"/>
  <c r="IU399" i="1" s="1"/>
  <c r="IU403" i="1" s="1"/>
  <c r="IQ368" i="1"/>
  <c r="IS368" i="1"/>
  <c r="IU368" i="1"/>
  <c r="IU372" i="1" s="1"/>
  <c r="IQ369" i="1"/>
  <c r="IS369" i="1"/>
  <c r="IS373" i="1"/>
  <c r="IS377" i="1"/>
  <c r="IS381" i="1"/>
  <c r="IS385" i="1"/>
  <c r="IS389" i="1"/>
  <c r="IS393" i="1"/>
  <c r="IS397" i="1"/>
  <c r="IS401" i="1"/>
  <c r="IS405" i="1"/>
  <c r="IS413" i="1"/>
  <c r="IU369" i="1"/>
  <c r="IU373" i="1" s="1"/>
  <c r="IU377" i="1" s="1"/>
  <c r="IU381" i="1" s="1"/>
  <c r="IU385" i="1" s="1"/>
  <c r="IU389" i="1" s="1"/>
  <c r="IU393" i="1" s="1"/>
  <c r="IU397" i="1" s="1"/>
  <c r="IU401" i="1" s="1"/>
  <c r="IU405" i="1" s="1"/>
  <c r="IQ370" i="1"/>
  <c r="IU370" i="1"/>
  <c r="IU374" i="1" s="1"/>
  <c r="IU378" i="1" s="1"/>
  <c r="IQ371" i="1"/>
  <c r="IS371" i="1"/>
  <c r="IQ372" i="1"/>
  <c r="IS372" i="1"/>
  <c r="IQ373" i="1"/>
  <c r="IQ374" i="1"/>
  <c r="IS374" i="1"/>
  <c r="IQ375" i="1"/>
  <c r="IS375" i="1"/>
  <c r="IQ376" i="1"/>
  <c r="IS376" i="1"/>
  <c r="IU376" i="1"/>
  <c r="IU380" i="1" s="1"/>
  <c r="IU384" i="1" s="1"/>
  <c r="IU388" i="1" s="1"/>
  <c r="IU392" i="1" s="1"/>
  <c r="IU396" i="1" s="1"/>
  <c r="IU400" i="1" s="1"/>
  <c r="IU404" i="1" s="1"/>
  <c r="IQ377" i="1"/>
  <c r="IQ378" i="1"/>
  <c r="IS378" i="1"/>
  <c r="IQ379" i="1"/>
  <c r="IS379" i="1"/>
  <c r="IQ380" i="1"/>
  <c r="IS380" i="1"/>
  <c r="IQ381" i="1"/>
  <c r="IQ382" i="1"/>
  <c r="IS382" i="1"/>
  <c r="IQ383" i="1"/>
  <c r="IS383" i="1"/>
  <c r="IQ384" i="1"/>
  <c r="IS384" i="1"/>
  <c r="IQ385" i="1"/>
  <c r="IQ386" i="1"/>
  <c r="IS386" i="1"/>
  <c r="IU386" i="1"/>
  <c r="IQ387" i="1"/>
  <c r="IS387" i="1"/>
  <c r="IQ388" i="1"/>
  <c r="IS388" i="1"/>
  <c r="IQ389" i="1"/>
  <c r="IQ390" i="1"/>
  <c r="IS390" i="1"/>
  <c r="IW390" i="1" s="1"/>
  <c r="IQ391" i="1"/>
  <c r="IS391" i="1"/>
  <c r="IQ392" i="1"/>
  <c r="IS392" i="1"/>
  <c r="IQ393" i="1"/>
  <c r="IQ394" i="1"/>
  <c r="IS394" i="1"/>
  <c r="IU394" i="1"/>
  <c r="IU398" i="1" s="1"/>
  <c r="IQ395" i="1"/>
  <c r="IS395" i="1"/>
  <c r="IQ396" i="1"/>
  <c r="IS396" i="1"/>
  <c r="IQ397" i="1"/>
  <c r="IQ398" i="1"/>
  <c r="IS398" i="1"/>
  <c r="IU402" i="1"/>
  <c r="IU406" i="1" s="1"/>
  <c r="IQ399" i="1"/>
  <c r="IS399" i="1"/>
  <c r="IQ400" i="1"/>
  <c r="IS400" i="1"/>
  <c r="IQ401" i="1"/>
  <c r="IQ402" i="1"/>
  <c r="IS402" i="1"/>
  <c r="IQ403" i="1"/>
  <c r="IS403" i="1"/>
  <c r="IQ404" i="1"/>
  <c r="IS404" i="1"/>
  <c r="IQ405" i="1"/>
  <c r="IQ406" i="1"/>
  <c r="IS406" i="1"/>
  <c r="IC367" i="1"/>
  <c r="IE367" i="1"/>
  <c r="IE371" i="1"/>
  <c r="IE375" i="1"/>
  <c r="IE425" i="1" s="1"/>
  <c r="IE380" i="1"/>
  <c r="IE383" i="1"/>
  <c r="IE388" i="1"/>
  <c r="IE391" i="1"/>
  <c r="IE395" i="1"/>
  <c r="IE399" i="1"/>
  <c r="IE403" i="1"/>
  <c r="IE411" i="1"/>
  <c r="IJ411" i="1" s="1"/>
  <c r="IG367" i="1"/>
  <c r="IG371" i="1"/>
  <c r="IG375" i="1" s="1"/>
  <c r="IG379" i="1" s="1"/>
  <c r="IG383" i="1" s="1"/>
  <c r="IG387" i="1" s="1"/>
  <c r="IG391" i="1" s="1"/>
  <c r="IG395" i="1" s="1"/>
  <c r="IG399" i="1" s="1"/>
  <c r="IG403" i="1" s="1"/>
  <c r="IH367" i="1"/>
  <c r="IC368" i="1"/>
  <c r="IE368" i="1"/>
  <c r="IG368" i="1"/>
  <c r="IC369" i="1"/>
  <c r="IE369" i="1"/>
  <c r="IE373" i="1"/>
  <c r="IE377" i="1"/>
  <c r="IE381" i="1"/>
  <c r="IE385" i="1"/>
  <c r="IE389" i="1"/>
  <c r="II389" i="1" s="1"/>
  <c r="IE393" i="1"/>
  <c r="IE397" i="1"/>
  <c r="IE401" i="1"/>
  <c r="IE405" i="1"/>
  <c r="II413" i="1"/>
  <c r="IG369" i="1"/>
  <c r="IG373" i="1" s="1"/>
  <c r="IG377" i="1" s="1"/>
  <c r="IG381" i="1" s="1"/>
  <c r="IG385" i="1" s="1"/>
  <c r="IG389" i="1" s="1"/>
  <c r="IG393" i="1" s="1"/>
  <c r="IG397" i="1" s="1"/>
  <c r="IG401" i="1" s="1"/>
  <c r="IG405" i="1" s="1"/>
  <c r="IC370" i="1"/>
  <c r="IE370" i="1"/>
  <c r="IE374" i="1"/>
  <c r="IE378" i="1"/>
  <c r="IE382" i="1"/>
  <c r="IE386" i="1"/>
  <c r="IE390" i="1"/>
  <c r="IE394" i="1"/>
  <c r="IE398" i="1"/>
  <c r="IE428" i="1" s="1"/>
  <c r="IE402" i="1"/>
  <c r="IE406" i="1"/>
  <c r="II414" i="1"/>
  <c r="IC371" i="1"/>
  <c r="IC372" i="1"/>
  <c r="IE372" i="1"/>
  <c r="IG372" i="1"/>
  <c r="IG376" i="1"/>
  <c r="IG380" i="1" s="1"/>
  <c r="IG384" i="1" s="1"/>
  <c r="IG388" i="1" s="1"/>
  <c r="IG392" i="1" s="1"/>
  <c r="IG396" i="1" s="1"/>
  <c r="IG400" i="1" s="1"/>
  <c r="IC373" i="1"/>
  <c r="IC374" i="1"/>
  <c r="IG374" i="1"/>
  <c r="IG378" i="1" s="1"/>
  <c r="IG382" i="1" s="1"/>
  <c r="IG386" i="1" s="1"/>
  <c r="IG390" i="1" s="1"/>
  <c r="IG394" i="1" s="1"/>
  <c r="IG398" i="1" s="1"/>
  <c r="IG402" i="1" s="1"/>
  <c r="IG406" i="1" s="1"/>
  <c r="IC375" i="1"/>
  <c r="IC376" i="1"/>
  <c r="IE376" i="1"/>
  <c r="IC377" i="1"/>
  <c r="IC378" i="1"/>
  <c r="IC379" i="1"/>
  <c r="IE379" i="1"/>
  <c r="IC380" i="1"/>
  <c r="IC381" i="1"/>
  <c r="IC382" i="1"/>
  <c r="IC383" i="1"/>
  <c r="IC384" i="1"/>
  <c r="IE384" i="1"/>
  <c r="IC385" i="1"/>
  <c r="IC386" i="1"/>
  <c r="IC387" i="1"/>
  <c r="IE387" i="1"/>
  <c r="IC388" i="1"/>
  <c r="IC389" i="1"/>
  <c r="IC390" i="1"/>
  <c r="IC391" i="1"/>
  <c r="IC392" i="1"/>
  <c r="IE392" i="1"/>
  <c r="IC393" i="1"/>
  <c r="IC394" i="1"/>
  <c r="IC395" i="1"/>
  <c r="IC396" i="1"/>
  <c r="IE396" i="1"/>
  <c r="IC397" i="1"/>
  <c r="IC398" i="1"/>
  <c r="IC399" i="1"/>
  <c r="IC400" i="1"/>
  <c r="IE400" i="1"/>
  <c r="IC401" i="1"/>
  <c r="IC402" i="1"/>
  <c r="IC403" i="1"/>
  <c r="IC404" i="1"/>
  <c r="IE404" i="1"/>
  <c r="IC405" i="1"/>
  <c r="IC406" i="1"/>
  <c r="CR367" i="1"/>
  <c r="CT367" i="1"/>
  <c r="CV367" i="1"/>
  <c r="CV371" i="1" s="1"/>
  <c r="CV375" i="1" s="1"/>
  <c r="CV379" i="1" s="1"/>
  <c r="CV383" i="1" s="1"/>
  <c r="CV387" i="1" s="1"/>
  <c r="CV391" i="1" s="1"/>
  <c r="CV395" i="1" s="1"/>
  <c r="CV399" i="1" s="1"/>
  <c r="CV403" i="1" s="1"/>
  <c r="CR368" i="1"/>
  <c r="CT368" i="1"/>
  <c r="CV368" i="1"/>
  <c r="CR369" i="1"/>
  <c r="CT369" i="1"/>
  <c r="CV369" i="1"/>
  <c r="CV373" i="1" s="1"/>
  <c r="CV377" i="1" s="1"/>
  <c r="CV381" i="1" s="1"/>
  <c r="CV385" i="1" s="1"/>
  <c r="CR370" i="1"/>
  <c r="CT370" i="1"/>
  <c r="CV370" i="1"/>
  <c r="CV374" i="1" s="1"/>
  <c r="CV378" i="1" s="1"/>
  <c r="CV382" i="1" s="1"/>
  <c r="CV386" i="1" s="1"/>
  <c r="CV390" i="1" s="1"/>
  <c r="CV394" i="1" s="1"/>
  <c r="CV398" i="1" s="1"/>
  <c r="CV402" i="1" s="1"/>
  <c r="CV406" i="1" s="1"/>
  <c r="CR371" i="1"/>
  <c r="CT371" i="1"/>
  <c r="CR372" i="1"/>
  <c r="CT372" i="1"/>
  <c r="CR373" i="1"/>
  <c r="CT373" i="1"/>
  <c r="CR374" i="1"/>
  <c r="CT374" i="1"/>
  <c r="CR375" i="1"/>
  <c r="CT375" i="1"/>
  <c r="CR376" i="1"/>
  <c r="CT376" i="1"/>
  <c r="CV376" i="1"/>
  <c r="CV380" i="1" s="1"/>
  <c r="CV384" i="1" s="1"/>
  <c r="CV388" i="1" s="1"/>
  <c r="CV392" i="1" s="1"/>
  <c r="CV396" i="1" s="1"/>
  <c r="CV400" i="1" s="1"/>
  <c r="CV404" i="1" s="1"/>
  <c r="CR377" i="1"/>
  <c r="CT377" i="1"/>
  <c r="CR378" i="1"/>
  <c r="CT378" i="1"/>
  <c r="CR379" i="1"/>
  <c r="CT379" i="1"/>
  <c r="CR380" i="1"/>
  <c r="CT380" i="1"/>
  <c r="CR381" i="1"/>
  <c r="CT381" i="1"/>
  <c r="CR382" i="1"/>
  <c r="CT382" i="1"/>
  <c r="CR383" i="1"/>
  <c r="CT383" i="1"/>
  <c r="CR384" i="1"/>
  <c r="CT384" i="1"/>
  <c r="CR385" i="1"/>
  <c r="CT385" i="1"/>
  <c r="CR386" i="1"/>
  <c r="CT386" i="1"/>
  <c r="CR387" i="1"/>
  <c r="CT387" i="1"/>
  <c r="CR388" i="1"/>
  <c r="CT388" i="1"/>
  <c r="CR389" i="1"/>
  <c r="CT389" i="1"/>
  <c r="CX389" i="1" s="1"/>
  <c r="CR390" i="1"/>
  <c r="CT390" i="1"/>
  <c r="CR391" i="1"/>
  <c r="CT391" i="1"/>
  <c r="CR392" i="1"/>
  <c r="CT392" i="1"/>
  <c r="CR393" i="1"/>
  <c r="CT393" i="1"/>
  <c r="CV393" i="1"/>
  <c r="CV397" i="1" s="1"/>
  <c r="CV401" i="1" s="1"/>
  <c r="CV405" i="1" s="1"/>
  <c r="CR394" i="1"/>
  <c r="CT394" i="1"/>
  <c r="CR395" i="1"/>
  <c r="CT395" i="1"/>
  <c r="CR396" i="1"/>
  <c r="CT396" i="1"/>
  <c r="CR397" i="1"/>
  <c r="CT397" i="1"/>
  <c r="CR398" i="1"/>
  <c r="CT398" i="1"/>
  <c r="CR399" i="1"/>
  <c r="CT399" i="1"/>
  <c r="CR400" i="1"/>
  <c r="CT400" i="1"/>
  <c r="CR401" i="1"/>
  <c r="CT401" i="1"/>
  <c r="CR402" i="1"/>
  <c r="CT402" i="1"/>
  <c r="CR403" i="1"/>
  <c r="CT403" i="1"/>
  <c r="CR404" i="1"/>
  <c r="CT404" i="1"/>
  <c r="CR405" i="1"/>
  <c r="CT405" i="1"/>
  <c r="CR406" i="1"/>
  <c r="CT406" i="1"/>
  <c r="CD367" i="1"/>
  <c r="CF367" i="1"/>
  <c r="CH367" i="1"/>
  <c r="CH371" i="1" s="1"/>
  <c r="CH375" i="1" s="1"/>
  <c r="CH379" i="1" s="1"/>
  <c r="CH383" i="1" s="1"/>
  <c r="CH387" i="1" s="1"/>
  <c r="CH391" i="1" s="1"/>
  <c r="CH395" i="1" s="1"/>
  <c r="CH399" i="1" s="1"/>
  <c r="CH403" i="1" s="1"/>
  <c r="CD368" i="1"/>
  <c r="CF368" i="1"/>
  <c r="CD369" i="1"/>
  <c r="CF369" i="1"/>
  <c r="CH369" i="1"/>
  <c r="CD370" i="1"/>
  <c r="CF370" i="1"/>
  <c r="CH370" i="1"/>
  <c r="CH374" i="1" s="1"/>
  <c r="CH378" i="1" s="1"/>
  <c r="CH382" i="1" s="1"/>
  <c r="CH386" i="1" s="1"/>
  <c r="CH390" i="1" s="1"/>
  <c r="CH394" i="1" s="1"/>
  <c r="CH398" i="1" s="1"/>
  <c r="CH402" i="1" s="1"/>
  <c r="CH406" i="1" s="1"/>
  <c r="CD371" i="1"/>
  <c r="CF371" i="1"/>
  <c r="CD372" i="1"/>
  <c r="CF372" i="1"/>
  <c r="CH372" i="1"/>
  <c r="CH376" i="1" s="1"/>
  <c r="CH380" i="1" s="1"/>
  <c r="CH384" i="1" s="1"/>
  <c r="CH388" i="1" s="1"/>
  <c r="CH392" i="1" s="1"/>
  <c r="CH396" i="1" s="1"/>
  <c r="CH400" i="1" s="1"/>
  <c r="CH404" i="1" s="1"/>
  <c r="CD373" i="1"/>
  <c r="CF373" i="1"/>
  <c r="CH373" i="1"/>
  <c r="CH377" i="1" s="1"/>
  <c r="CH381" i="1" s="1"/>
  <c r="CH385" i="1" s="1"/>
  <c r="CH389" i="1" s="1"/>
  <c r="CH393" i="1" s="1"/>
  <c r="CH397" i="1" s="1"/>
  <c r="CD374" i="1"/>
  <c r="CF374" i="1"/>
  <c r="CD375" i="1"/>
  <c r="CF375" i="1"/>
  <c r="CD376" i="1"/>
  <c r="CF376" i="1"/>
  <c r="CD377" i="1"/>
  <c r="CF377" i="1"/>
  <c r="CD378" i="1"/>
  <c r="CF378" i="1"/>
  <c r="CD379" i="1"/>
  <c r="CF379" i="1"/>
  <c r="CD380" i="1"/>
  <c r="CF380" i="1"/>
  <c r="CD381" i="1"/>
  <c r="CF381" i="1"/>
  <c r="CD382" i="1"/>
  <c r="CF382" i="1"/>
  <c r="CD383" i="1"/>
  <c r="CF383" i="1"/>
  <c r="CD384" i="1"/>
  <c r="CF384" i="1"/>
  <c r="CD385" i="1"/>
  <c r="CF385" i="1"/>
  <c r="CH401" i="1"/>
  <c r="CH405" i="1" s="1"/>
  <c r="CD386" i="1"/>
  <c r="CF386" i="1"/>
  <c r="CD387" i="1"/>
  <c r="CF387" i="1"/>
  <c r="CD388" i="1"/>
  <c r="CF388" i="1"/>
  <c r="CD389" i="1"/>
  <c r="CF389" i="1"/>
  <c r="CD390" i="1"/>
  <c r="CF390" i="1"/>
  <c r="CD391" i="1"/>
  <c r="CF391" i="1"/>
  <c r="CD392" i="1"/>
  <c r="CF392" i="1"/>
  <c r="CD393" i="1"/>
  <c r="CF393" i="1"/>
  <c r="CD394" i="1"/>
  <c r="CF394" i="1"/>
  <c r="CD395" i="1"/>
  <c r="CF395" i="1"/>
  <c r="CD396" i="1"/>
  <c r="CF396" i="1"/>
  <c r="CD397" i="1"/>
  <c r="CF397" i="1"/>
  <c r="CD398" i="1"/>
  <c r="CF398" i="1"/>
  <c r="CD399" i="1"/>
  <c r="CF399" i="1"/>
  <c r="CD400" i="1"/>
  <c r="CF400" i="1"/>
  <c r="CD401" i="1"/>
  <c r="CF401" i="1"/>
  <c r="CD402" i="1"/>
  <c r="CF402" i="1"/>
  <c r="CD403" i="1"/>
  <c r="CF403" i="1"/>
  <c r="CD404" i="1"/>
  <c r="CF404" i="1"/>
  <c r="CD405" i="1"/>
  <c r="CF405" i="1"/>
  <c r="CD406" i="1"/>
  <c r="CF406" i="1"/>
  <c r="BP367" i="1"/>
  <c r="BR367" i="1"/>
  <c r="BT367" i="1"/>
  <c r="BT371" i="1" s="1"/>
  <c r="BT375" i="1" s="1"/>
  <c r="BU367" i="1"/>
  <c r="BP368" i="1"/>
  <c r="BR368" i="1"/>
  <c r="BT368" i="1"/>
  <c r="BT372" i="1" s="1"/>
  <c r="BT376" i="1" s="1"/>
  <c r="BP369" i="1"/>
  <c r="BR369" i="1"/>
  <c r="BT369" i="1"/>
  <c r="BT373" i="1" s="1"/>
  <c r="BT377" i="1" s="1"/>
  <c r="BT381" i="1" s="1"/>
  <c r="BP370" i="1"/>
  <c r="BR370" i="1"/>
  <c r="BT370" i="1"/>
  <c r="BT374" i="1" s="1"/>
  <c r="BT378" i="1"/>
  <c r="BT382" i="1" s="1"/>
  <c r="BT386" i="1" s="1"/>
  <c r="BT390" i="1" s="1"/>
  <c r="BT394" i="1" s="1"/>
  <c r="BT398" i="1" s="1"/>
  <c r="BP371" i="1"/>
  <c r="BR371" i="1"/>
  <c r="BP372" i="1"/>
  <c r="BR372" i="1"/>
  <c r="BT380" i="1"/>
  <c r="BT384" i="1" s="1"/>
  <c r="BT388" i="1" s="1"/>
  <c r="BT392" i="1" s="1"/>
  <c r="BT396" i="1" s="1"/>
  <c r="BP373" i="1"/>
  <c r="BR373" i="1"/>
  <c r="BP374" i="1"/>
  <c r="BR374" i="1"/>
  <c r="BP375" i="1"/>
  <c r="BR375" i="1"/>
  <c r="BP376" i="1"/>
  <c r="BR376" i="1"/>
  <c r="BP377" i="1"/>
  <c r="BR377" i="1"/>
  <c r="BP378" i="1"/>
  <c r="BR378" i="1"/>
  <c r="BP379" i="1"/>
  <c r="BR379" i="1"/>
  <c r="BP380" i="1"/>
  <c r="BR380" i="1"/>
  <c r="BP381" i="1"/>
  <c r="BR381" i="1"/>
  <c r="BP382" i="1"/>
  <c r="BR382" i="1"/>
  <c r="BP383" i="1"/>
  <c r="BR383" i="1"/>
  <c r="BT383" i="1"/>
  <c r="BT387" i="1" s="1"/>
  <c r="BT391" i="1" s="1"/>
  <c r="BT395" i="1" s="1"/>
  <c r="BT399" i="1" s="1"/>
  <c r="BT403" i="1" s="1"/>
  <c r="BU383" i="1"/>
  <c r="BP384" i="1"/>
  <c r="BR384" i="1"/>
  <c r="BP385" i="1"/>
  <c r="BR385" i="1"/>
  <c r="BV385" i="1" s="1"/>
  <c r="BP386" i="1"/>
  <c r="BR386" i="1"/>
  <c r="BP387" i="1"/>
  <c r="BR387" i="1"/>
  <c r="BP388" i="1"/>
  <c r="BR388" i="1"/>
  <c r="BP389" i="1"/>
  <c r="BR389" i="1"/>
  <c r="BV389" i="1" s="1"/>
  <c r="BT389" i="1"/>
  <c r="BP390" i="1"/>
  <c r="BR390" i="1"/>
  <c r="BP391" i="1"/>
  <c r="BR391" i="1"/>
  <c r="BP392" i="1"/>
  <c r="BR392" i="1"/>
  <c r="BP393" i="1"/>
  <c r="BR393" i="1"/>
  <c r="BT393" i="1"/>
  <c r="BT397" i="1" s="1"/>
  <c r="BT401" i="1" s="1"/>
  <c r="BT405" i="1" s="1"/>
  <c r="BP394" i="1"/>
  <c r="BR394" i="1"/>
  <c r="BP395" i="1"/>
  <c r="BR395" i="1"/>
  <c r="BP396" i="1"/>
  <c r="BR396" i="1"/>
  <c r="BP397" i="1"/>
  <c r="BR397" i="1"/>
  <c r="BP398" i="1"/>
  <c r="BR398" i="1"/>
  <c r="BP399" i="1"/>
  <c r="BR399" i="1"/>
  <c r="BP400" i="1"/>
  <c r="BR400" i="1"/>
  <c r="BV400" i="1"/>
  <c r="BP401" i="1"/>
  <c r="BR401" i="1"/>
  <c r="BP402" i="1"/>
  <c r="BR402" i="1"/>
  <c r="BV402" i="1" s="1"/>
  <c r="BP403" i="1"/>
  <c r="BR403" i="1"/>
  <c r="BP404" i="1"/>
  <c r="BR404" i="1"/>
  <c r="BV404" i="1" s="1"/>
  <c r="BT404" i="1"/>
  <c r="BP405" i="1"/>
  <c r="BR405" i="1"/>
  <c r="BP406" i="1"/>
  <c r="BR406" i="1"/>
  <c r="BV406" i="1" s="1"/>
  <c r="BT406" i="1"/>
  <c r="KU367" i="1"/>
  <c r="KW367" i="1"/>
  <c r="KY367" i="1"/>
  <c r="KY371" i="1" s="1"/>
  <c r="KU368" i="1"/>
  <c r="KW368" i="1"/>
  <c r="KY368" i="1"/>
  <c r="KY372" i="1" s="1"/>
  <c r="KY376" i="1" s="1"/>
  <c r="KY380" i="1" s="1"/>
  <c r="KY384" i="1" s="1"/>
  <c r="KZ368" i="1"/>
  <c r="KU369" i="1"/>
  <c r="KW369" i="1"/>
  <c r="KY369" i="1"/>
  <c r="KU370" i="1"/>
  <c r="KW370" i="1"/>
  <c r="KY370" i="1"/>
  <c r="KY374" i="1" s="1"/>
  <c r="KY378" i="1" s="1"/>
  <c r="KY382" i="1" s="1"/>
  <c r="KY386" i="1" s="1"/>
  <c r="KY390" i="1" s="1"/>
  <c r="KY394" i="1" s="1"/>
  <c r="KY398" i="1" s="1"/>
  <c r="KY402" i="1" s="1"/>
  <c r="KU371" i="1"/>
  <c r="KW371" i="1"/>
  <c r="KZ371" i="1"/>
  <c r="KU372" i="1"/>
  <c r="KW372" i="1"/>
  <c r="KU373" i="1"/>
  <c r="KW373" i="1"/>
  <c r="KY373" i="1"/>
  <c r="KY377" i="1" s="1"/>
  <c r="KY381" i="1" s="1"/>
  <c r="KY385" i="1" s="1"/>
  <c r="KY389" i="1" s="1"/>
  <c r="KY393" i="1" s="1"/>
  <c r="KY397" i="1" s="1"/>
  <c r="KY401" i="1" s="1"/>
  <c r="KY405" i="1" s="1"/>
  <c r="KU374" i="1"/>
  <c r="KW374" i="1"/>
  <c r="KZ374" i="1"/>
  <c r="KZ378" i="1" s="1"/>
  <c r="KZ382" i="1" s="1"/>
  <c r="KU375" i="1"/>
  <c r="KW375" i="1"/>
  <c r="LA375" i="1" s="1"/>
  <c r="KU376" i="1"/>
  <c r="KW376" i="1"/>
  <c r="KU377" i="1"/>
  <c r="KW377" i="1"/>
  <c r="KU378" i="1"/>
  <c r="KW378" i="1"/>
  <c r="KU379" i="1"/>
  <c r="KW379" i="1"/>
  <c r="KY379" i="1"/>
  <c r="KY383" i="1" s="1"/>
  <c r="KY387" i="1" s="1"/>
  <c r="KY391" i="1" s="1"/>
  <c r="KY395" i="1" s="1"/>
  <c r="KY399" i="1" s="1"/>
  <c r="KY403" i="1" s="1"/>
  <c r="KZ379" i="1"/>
  <c r="KU380" i="1"/>
  <c r="KW380" i="1"/>
  <c r="KU381" i="1"/>
  <c r="KW381" i="1"/>
  <c r="KU382" i="1"/>
  <c r="KW382" i="1"/>
  <c r="KU383" i="1"/>
  <c r="KW383" i="1"/>
  <c r="KU384" i="1"/>
  <c r="KW384" i="1"/>
  <c r="KU385" i="1"/>
  <c r="KW385" i="1"/>
  <c r="KU386" i="1"/>
  <c r="KW386" i="1"/>
  <c r="KU387" i="1"/>
  <c r="KW387" i="1"/>
  <c r="KU388" i="1"/>
  <c r="KW388" i="1"/>
  <c r="LA388" i="1"/>
  <c r="KU389" i="1"/>
  <c r="KW389" i="1"/>
  <c r="KU390" i="1"/>
  <c r="KW390" i="1"/>
  <c r="KU391" i="1"/>
  <c r="KW391" i="1"/>
  <c r="KU392" i="1"/>
  <c r="KW392" i="1"/>
  <c r="KY392" i="1"/>
  <c r="KY396" i="1" s="1"/>
  <c r="KY400" i="1" s="1"/>
  <c r="KY404" i="1" s="1"/>
  <c r="KZ392" i="1"/>
  <c r="KU393" i="1"/>
  <c r="KW393" i="1"/>
  <c r="KU394" i="1"/>
  <c r="KW394" i="1"/>
  <c r="KU395" i="1"/>
  <c r="KW395" i="1"/>
  <c r="KU396" i="1"/>
  <c r="KW396" i="1"/>
  <c r="KU397" i="1"/>
  <c r="KW397" i="1"/>
  <c r="KU398" i="1"/>
  <c r="KW398" i="1"/>
  <c r="KU399" i="1"/>
  <c r="KW399" i="1"/>
  <c r="KU400" i="1"/>
  <c r="KW400" i="1"/>
  <c r="KU401" i="1"/>
  <c r="KW401" i="1"/>
  <c r="KU402" i="1"/>
  <c r="KW402" i="1"/>
  <c r="KU403" i="1"/>
  <c r="KW403" i="1"/>
  <c r="KU404" i="1"/>
  <c r="KW404" i="1"/>
  <c r="KU405" i="1"/>
  <c r="KW405" i="1"/>
  <c r="KU406" i="1"/>
  <c r="KW406" i="1"/>
  <c r="KK367" i="1"/>
  <c r="KK371" i="1" s="1"/>
  <c r="KK375" i="1" s="1"/>
  <c r="KK379" i="1" s="1"/>
  <c r="KK383" i="1" s="1"/>
  <c r="KK387" i="1" s="1"/>
  <c r="KK376" i="1"/>
  <c r="KK380" i="1" s="1"/>
  <c r="KK384" i="1" s="1"/>
  <c r="KK388" i="1" s="1"/>
  <c r="KK392" i="1" s="1"/>
  <c r="KK385" i="1"/>
  <c r="KK370" i="1"/>
  <c r="KK374" i="1" s="1"/>
  <c r="KK378" i="1" s="1"/>
  <c r="KK382" i="1" s="1"/>
  <c r="KK386" i="1" s="1"/>
  <c r="KK390" i="1" s="1"/>
  <c r="KK394" i="1" s="1"/>
  <c r="KK398" i="1" s="1"/>
  <c r="KK402" i="1" s="1"/>
  <c r="KK406" i="1" s="1"/>
  <c r="EV364" i="1"/>
  <c r="EX364" i="1"/>
  <c r="FA364" i="1"/>
  <c r="FA365" i="1" s="1"/>
  <c r="FA366" i="1" s="1"/>
  <c r="EV365" i="1"/>
  <c r="EX365" i="1"/>
  <c r="EV366" i="1"/>
  <c r="EX366" i="1"/>
  <c r="EV367" i="1"/>
  <c r="EX367" i="1"/>
  <c r="EV368" i="1"/>
  <c r="EX368" i="1"/>
  <c r="EV369" i="1"/>
  <c r="EX369" i="1"/>
  <c r="EV370" i="1"/>
  <c r="EX370" i="1"/>
  <c r="EV371" i="1"/>
  <c r="EX371" i="1"/>
  <c r="EV372" i="1"/>
  <c r="EX372" i="1"/>
  <c r="EV373" i="1"/>
  <c r="EX373" i="1"/>
  <c r="EH364" i="1"/>
  <c r="EJ364" i="1"/>
  <c r="EM364" i="1"/>
  <c r="EH365" i="1"/>
  <c r="EJ365" i="1"/>
  <c r="EH366" i="1"/>
  <c r="EJ366" i="1"/>
  <c r="EH367" i="1"/>
  <c r="EJ367" i="1"/>
  <c r="EH368" i="1"/>
  <c r="EJ368" i="1"/>
  <c r="EH369" i="1"/>
  <c r="EJ369" i="1"/>
  <c r="EH370" i="1"/>
  <c r="EJ370" i="1"/>
  <c r="EH371" i="1"/>
  <c r="EJ371" i="1"/>
  <c r="EH372" i="1"/>
  <c r="EJ372" i="1"/>
  <c r="EH373" i="1"/>
  <c r="EJ373" i="1"/>
  <c r="GL364" i="1"/>
  <c r="GN364" i="1"/>
  <c r="GQ364" i="1"/>
  <c r="GQ365" i="1" s="1"/>
  <c r="GL365" i="1"/>
  <c r="GN365" i="1"/>
  <c r="GL366" i="1"/>
  <c r="GN366" i="1"/>
  <c r="GL367" i="1"/>
  <c r="GN367" i="1"/>
  <c r="GL368" i="1"/>
  <c r="GN368" i="1"/>
  <c r="GL369" i="1"/>
  <c r="GN369" i="1"/>
  <c r="GL370" i="1"/>
  <c r="GN370" i="1"/>
  <c r="GL371" i="1"/>
  <c r="GN371" i="1"/>
  <c r="GL372" i="1"/>
  <c r="GN372" i="1"/>
  <c r="GL373" i="1"/>
  <c r="GN373" i="1"/>
  <c r="FX364" i="1"/>
  <c r="FZ364" i="1"/>
  <c r="GC364" i="1"/>
  <c r="FX365" i="1"/>
  <c r="FZ365" i="1"/>
  <c r="FX366" i="1"/>
  <c r="FZ366" i="1"/>
  <c r="FX367" i="1"/>
  <c r="FZ367" i="1"/>
  <c r="FX368" i="1"/>
  <c r="FZ368" i="1"/>
  <c r="FX369" i="1"/>
  <c r="FZ369" i="1"/>
  <c r="FX370" i="1"/>
  <c r="FZ370" i="1"/>
  <c r="FX371" i="1"/>
  <c r="FZ371" i="1"/>
  <c r="FX372" i="1"/>
  <c r="FZ372" i="1"/>
  <c r="FX373" i="1"/>
  <c r="FZ373" i="1"/>
  <c r="FJ364" i="1"/>
  <c r="FL364" i="1"/>
  <c r="FO364" i="1"/>
  <c r="FJ365" i="1"/>
  <c r="FL365" i="1"/>
  <c r="FJ366" i="1"/>
  <c r="FL366" i="1"/>
  <c r="FJ367" i="1"/>
  <c r="FL367" i="1"/>
  <c r="FJ368" i="1"/>
  <c r="FL368" i="1"/>
  <c r="FJ369" i="1"/>
  <c r="FL369" i="1"/>
  <c r="FJ370" i="1"/>
  <c r="FL370" i="1"/>
  <c r="FJ371" i="1"/>
  <c r="FL371" i="1"/>
  <c r="FJ372" i="1"/>
  <c r="FL372" i="1"/>
  <c r="FJ373" i="1"/>
  <c r="FL373" i="1"/>
  <c r="LW364" i="1"/>
  <c r="LY364" i="1"/>
  <c r="MB364" i="1"/>
  <c r="LW365" i="1"/>
  <c r="LY365" i="1"/>
  <c r="LW366" i="1"/>
  <c r="LY366" i="1"/>
  <c r="LW367" i="1"/>
  <c r="LY367" i="1"/>
  <c r="LW368" i="1"/>
  <c r="LY368" i="1"/>
  <c r="LW369" i="1"/>
  <c r="LY369" i="1"/>
  <c r="LW370" i="1"/>
  <c r="LY370" i="1"/>
  <c r="LW371" i="1"/>
  <c r="LY371" i="1"/>
  <c r="LW372" i="1"/>
  <c r="LY372" i="1"/>
  <c r="LW373" i="1"/>
  <c r="LY373" i="1"/>
  <c r="MK364" i="1"/>
  <c r="MM364" i="1"/>
  <c r="MP364" i="1"/>
  <c r="MP365" i="1" s="1"/>
  <c r="MK365" i="1"/>
  <c r="MM365" i="1"/>
  <c r="MK366" i="1"/>
  <c r="MM366" i="1"/>
  <c r="MK367" i="1"/>
  <c r="MM367" i="1"/>
  <c r="MK368" i="1"/>
  <c r="MM368" i="1"/>
  <c r="MK369" i="1"/>
  <c r="MM369" i="1"/>
  <c r="MK370" i="1"/>
  <c r="MM370" i="1"/>
  <c r="MK371" i="1"/>
  <c r="MM371" i="1"/>
  <c r="MK372" i="1"/>
  <c r="MM372" i="1"/>
  <c r="MK373" i="1"/>
  <c r="MM373" i="1"/>
  <c r="MY364" i="1"/>
  <c r="NA364" i="1"/>
  <c r="ND364" i="1"/>
  <c r="ND365" i="1" s="1"/>
  <c r="MY365" i="1"/>
  <c r="NA365" i="1"/>
  <c r="MY366" i="1"/>
  <c r="NA366" i="1"/>
  <c r="MY367" i="1"/>
  <c r="NA367" i="1"/>
  <c r="MY368" i="1"/>
  <c r="NA368" i="1"/>
  <c r="MY369" i="1"/>
  <c r="NA369" i="1"/>
  <c r="MY370" i="1"/>
  <c r="NA370" i="1"/>
  <c r="MY371" i="1"/>
  <c r="NA371" i="1"/>
  <c r="MY372" i="1"/>
  <c r="NA372" i="1"/>
  <c r="MY373" i="1"/>
  <c r="NA373" i="1"/>
  <c r="NM364" i="1"/>
  <c r="NO364" i="1"/>
  <c r="NR364" i="1"/>
  <c r="NM365" i="1"/>
  <c r="NO365" i="1"/>
  <c r="NR365" i="1"/>
  <c r="NM366" i="1"/>
  <c r="NO366" i="1"/>
  <c r="NM367" i="1"/>
  <c r="NO367" i="1"/>
  <c r="NM368" i="1"/>
  <c r="NO368" i="1"/>
  <c r="NM369" i="1"/>
  <c r="NO369" i="1"/>
  <c r="NM370" i="1"/>
  <c r="NO370" i="1"/>
  <c r="NM371" i="1"/>
  <c r="NO371" i="1"/>
  <c r="NM372" i="1"/>
  <c r="NO372" i="1"/>
  <c r="NM373" i="1"/>
  <c r="NO373" i="1"/>
  <c r="DT364" i="1"/>
  <c r="DV364" i="1"/>
  <c r="DY364" i="1"/>
  <c r="DY365" i="1" s="1"/>
  <c r="DZ365" i="1" s="1"/>
  <c r="DT365" i="1"/>
  <c r="DV365" i="1"/>
  <c r="DT366" i="1"/>
  <c r="DV366" i="1"/>
  <c r="DT367" i="1"/>
  <c r="DV367" i="1"/>
  <c r="DT368" i="1"/>
  <c r="DV368" i="1"/>
  <c r="DT369" i="1"/>
  <c r="DV369" i="1"/>
  <c r="DT370" i="1"/>
  <c r="DV370" i="1"/>
  <c r="DT371" i="1"/>
  <c r="DV371" i="1"/>
  <c r="DT372" i="1"/>
  <c r="DV372" i="1"/>
  <c r="DT373" i="1"/>
  <c r="DV373" i="1"/>
  <c r="DF364" i="1"/>
  <c r="DH364" i="1"/>
  <c r="DK364" i="1"/>
  <c r="DF365" i="1"/>
  <c r="DH365" i="1"/>
  <c r="DF366" i="1"/>
  <c r="DH366" i="1"/>
  <c r="DF367" i="1"/>
  <c r="DH367" i="1"/>
  <c r="DF368" i="1"/>
  <c r="DH368" i="1"/>
  <c r="DF369" i="1"/>
  <c r="DH369" i="1"/>
  <c r="DF370" i="1"/>
  <c r="DH370" i="1"/>
  <c r="DF371" i="1"/>
  <c r="DH371" i="1"/>
  <c r="DF372" i="1"/>
  <c r="DH372" i="1"/>
  <c r="DF373" i="1"/>
  <c r="DH373" i="1"/>
  <c r="BB364" i="1"/>
  <c r="BD364" i="1"/>
  <c r="BG364" i="1"/>
  <c r="BG365" i="1" s="1"/>
  <c r="BB365" i="1"/>
  <c r="BD365" i="1"/>
  <c r="BB366" i="1"/>
  <c r="BD366" i="1"/>
  <c r="BB367" i="1"/>
  <c r="BD367" i="1"/>
  <c r="BB368" i="1"/>
  <c r="BD368" i="1"/>
  <c r="BH368" i="1" s="1"/>
  <c r="BB369" i="1"/>
  <c r="BD369" i="1"/>
  <c r="BG369" i="1"/>
  <c r="BG370" i="1" s="1"/>
  <c r="BB370" i="1"/>
  <c r="BD370" i="1"/>
  <c r="BB371" i="1"/>
  <c r="BD371" i="1"/>
  <c r="BB372" i="1"/>
  <c r="BD372" i="1"/>
  <c r="BB373" i="1"/>
  <c r="BD373" i="1"/>
  <c r="AN364" i="1"/>
  <c r="AP364" i="1"/>
  <c r="AS364" i="1"/>
  <c r="AN365" i="1"/>
  <c r="AP365" i="1"/>
  <c r="AN366" i="1"/>
  <c r="AP366" i="1"/>
  <c r="AN367" i="1"/>
  <c r="AP367" i="1"/>
  <c r="AN368" i="1"/>
  <c r="AP368" i="1"/>
  <c r="AN369" i="1"/>
  <c r="AP369" i="1"/>
  <c r="AN370" i="1"/>
  <c r="AP370" i="1"/>
  <c r="AN371" i="1"/>
  <c r="AP371" i="1"/>
  <c r="AN372" i="1"/>
  <c r="AP372" i="1"/>
  <c r="AN373" i="1"/>
  <c r="AP373" i="1"/>
  <c r="Z364" i="1"/>
  <c r="AB364" i="1"/>
  <c r="AE364" i="1"/>
  <c r="Z365" i="1"/>
  <c r="AB365" i="1"/>
  <c r="Z366" i="1"/>
  <c r="AB366" i="1"/>
  <c r="Z367" i="1"/>
  <c r="AB367" i="1"/>
  <c r="Z368" i="1"/>
  <c r="AB368" i="1"/>
  <c r="Z369" i="1"/>
  <c r="AB369" i="1"/>
  <c r="Z370" i="1"/>
  <c r="AB370" i="1"/>
  <c r="Z371" i="1"/>
  <c r="AB371" i="1"/>
  <c r="Z372" i="1"/>
  <c r="AB372" i="1"/>
  <c r="Z373" i="1"/>
  <c r="AB373" i="1"/>
  <c r="Q364" i="1"/>
  <c r="Q365" i="1" s="1"/>
  <c r="N364" i="1"/>
  <c r="L364" i="1"/>
  <c r="V364" i="1"/>
  <c r="AJ364" i="1"/>
  <c r="AX364" i="1"/>
  <c r="DB364" i="1"/>
  <c r="DP364" i="1"/>
  <c r="NI364" i="1"/>
  <c r="MU364" i="1"/>
  <c r="MG364" i="1"/>
  <c r="LS364" i="1"/>
  <c r="FF364" i="1"/>
  <c r="FT364" i="1"/>
  <c r="GH364" i="1"/>
  <c r="ED364" i="1"/>
  <c r="ER364" i="1"/>
  <c r="C375" i="1"/>
  <c r="C376" i="1"/>
  <c r="D375" i="1"/>
  <c r="D376" i="1"/>
  <c r="E375" i="1"/>
  <c r="E376" i="1"/>
  <c r="L365" i="1"/>
  <c r="N365" i="1"/>
  <c r="V365" i="1"/>
  <c r="AJ365" i="1"/>
  <c r="AX365" i="1"/>
  <c r="DB365" i="1"/>
  <c r="DP365" i="1"/>
  <c r="NI365" i="1"/>
  <c r="MU365" i="1"/>
  <c r="MG365" i="1"/>
  <c r="LS365" i="1"/>
  <c r="FF365" i="1"/>
  <c r="FT365" i="1"/>
  <c r="GH365" i="1"/>
  <c r="ED365" i="1"/>
  <c r="ER365" i="1"/>
  <c r="L366" i="1"/>
  <c r="N366" i="1"/>
  <c r="V366" i="1"/>
  <c r="AJ366" i="1"/>
  <c r="AX366" i="1"/>
  <c r="DB366" i="1"/>
  <c r="DP366" i="1"/>
  <c r="NI366" i="1"/>
  <c r="MU366" i="1"/>
  <c r="MG366" i="1"/>
  <c r="LS366" i="1"/>
  <c r="LE366" i="1"/>
  <c r="LM366" i="1"/>
  <c r="LM369" i="1" s="1"/>
  <c r="LM372" i="1" s="1"/>
  <c r="LM375" i="1" s="1"/>
  <c r="FF366" i="1"/>
  <c r="FT366" i="1"/>
  <c r="GH366" i="1"/>
  <c r="ED366" i="1"/>
  <c r="ER366" i="1"/>
  <c r="L367" i="1"/>
  <c r="N367" i="1"/>
  <c r="V367" i="1"/>
  <c r="AJ367" i="1"/>
  <c r="AX367" i="1"/>
  <c r="KC367" i="1"/>
  <c r="KG367" i="1"/>
  <c r="KI367" i="1"/>
  <c r="KL367" i="1"/>
  <c r="KQ367" i="1"/>
  <c r="BL367" i="1"/>
  <c r="BZ367" i="1"/>
  <c r="CN367" i="1"/>
  <c r="DB367" i="1"/>
  <c r="DP367" i="1"/>
  <c r="HY367" i="1"/>
  <c r="IM367" i="1"/>
  <c r="JA367" i="1"/>
  <c r="JO367" i="1"/>
  <c r="NI367" i="1"/>
  <c r="MU367" i="1"/>
  <c r="MG367" i="1"/>
  <c r="LS367" i="1"/>
  <c r="LM367" i="1"/>
  <c r="LM370" i="1" s="1"/>
  <c r="LM373" i="1" s="1"/>
  <c r="FF367" i="1"/>
  <c r="FT367" i="1"/>
  <c r="GH367" i="1"/>
  <c r="GV367" i="1"/>
  <c r="HA367" i="1"/>
  <c r="HK367" i="1"/>
  <c r="ED367" i="1"/>
  <c r="ER367" i="1"/>
  <c r="L368" i="1"/>
  <c r="N368" i="1"/>
  <c r="V368" i="1"/>
  <c r="AJ368" i="1"/>
  <c r="AX368" i="1"/>
  <c r="KG368" i="1"/>
  <c r="KI368" i="1"/>
  <c r="KK368" i="1"/>
  <c r="KL368" i="1"/>
  <c r="DB368" i="1"/>
  <c r="DP368" i="1"/>
  <c r="NI368" i="1"/>
  <c r="MU368" i="1"/>
  <c r="MG368" i="1"/>
  <c r="LS368" i="1"/>
  <c r="LM368" i="1"/>
  <c r="LM371" i="1"/>
  <c r="LM374" i="1" s="1"/>
  <c r="LM377" i="1" s="1"/>
  <c r="LM380" i="1" s="1"/>
  <c r="LM383" i="1" s="1"/>
  <c r="LM386" i="1" s="1"/>
  <c r="LM389" i="1" s="1"/>
  <c r="LM392" i="1" s="1"/>
  <c r="LM395" i="1" s="1"/>
  <c r="FF368" i="1"/>
  <c r="FT368" i="1"/>
  <c r="GH368" i="1"/>
  <c r="HA368" i="1"/>
  <c r="ED368" i="1"/>
  <c r="ER368" i="1"/>
  <c r="L369" i="1"/>
  <c r="N369" i="1"/>
  <c r="V369" i="1"/>
  <c r="AJ369" i="1"/>
  <c r="AX369" i="1"/>
  <c r="KG369" i="1"/>
  <c r="KI369" i="1"/>
  <c r="KK369" i="1"/>
  <c r="KK373" i="1" s="1"/>
  <c r="KK377" i="1" s="1"/>
  <c r="DB369" i="1"/>
  <c r="DP369" i="1"/>
  <c r="NI369" i="1"/>
  <c r="MU369" i="1"/>
  <c r="MG369" i="1"/>
  <c r="LS369" i="1"/>
  <c r="LE369" i="1"/>
  <c r="LI369" i="1"/>
  <c r="LK369" i="1"/>
  <c r="FF369" i="1"/>
  <c r="FT369" i="1"/>
  <c r="GH369" i="1"/>
  <c r="HA369" i="1"/>
  <c r="ED369" i="1"/>
  <c r="ER369" i="1"/>
  <c r="L370" i="1"/>
  <c r="N370" i="1"/>
  <c r="V370" i="1"/>
  <c r="AJ370" i="1"/>
  <c r="AX370" i="1"/>
  <c r="KG370" i="1"/>
  <c r="KI370" i="1"/>
  <c r="DB370" i="1"/>
  <c r="DP370" i="1"/>
  <c r="NI370" i="1"/>
  <c r="MU370" i="1"/>
  <c r="MG370" i="1"/>
  <c r="LS370" i="1"/>
  <c r="LI370" i="1"/>
  <c r="LK370" i="1"/>
  <c r="FF370" i="1"/>
  <c r="FT370" i="1"/>
  <c r="GH370" i="1"/>
  <c r="HA370" i="1"/>
  <c r="ED370" i="1"/>
  <c r="ER370" i="1"/>
  <c r="L371" i="1"/>
  <c r="N371" i="1"/>
  <c r="V371" i="1"/>
  <c r="AJ371" i="1"/>
  <c r="AX371" i="1"/>
  <c r="KC371" i="1"/>
  <c r="KG371" i="1"/>
  <c r="KI371" i="1"/>
  <c r="KQ371" i="1"/>
  <c r="BL371" i="1"/>
  <c r="BZ371" i="1"/>
  <c r="CN371" i="1"/>
  <c r="DB371" i="1"/>
  <c r="DP371" i="1"/>
  <c r="HY371" i="1"/>
  <c r="IM371" i="1"/>
  <c r="JA371" i="1"/>
  <c r="JO371" i="1"/>
  <c r="NI371" i="1"/>
  <c r="MU371" i="1"/>
  <c r="MG371" i="1"/>
  <c r="LS371" i="1"/>
  <c r="LI371" i="1"/>
  <c r="LK371" i="1"/>
  <c r="FF371" i="1"/>
  <c r="FT371" i="1"/>
  <c r="GH371" i="1"/>
  <c r="GV371" i="1"/>
  <c r="HA371" i="1"/>
  <c r="HK371" i="1"/>
  <c r="ED371" i="1"/>
  <c r="ER371" i="1"/>
  <c r="L372" i="1"/>
  <c r="N372" i="1"/>
  <c r="V372" i="1"/>
  <c r="AJ372" i="1"/>
  <c r="AX372" i="1"/>
  <c r="KG372" i="1"/>
  <c r="KI372" i="1"/>
  <c r="KM372" i="1" s="1"/>
  <c r="DB372" i="1"/>
  <c r="DP372" i="1"/>
  <c r="NI372" i="1"/>
  <c r="MU372" i="1"/>
  <c r="MG372" i="1"/>
  <c r="LS372" i="1"/>
  <c r="LE372" i="1"/>
  <c r="LM378" i="1"/>
  <c r="LM381" i="1" s="1"/>
  <c r="LM384" i="1" s="1"/>
  <c r="LM387" i="1" s="1"/>
  <c r="LM390" i="1" s="1"/>
  <c r="LM393" i="1" s="1"/>
  <c r="FF372" i="1"/>
  <c r="FT372" i="1"/>
  <c r="GH372" i="1"/>
  <c r="HA372" i="1"/>
  <c r="ED372" i="1"/>
  <c r="ER372" i="1"/>
  <c r="L373" i="1"/>
  <c r="N373" i="1"/>
  <c r="V373" i="1"/>
  <c r="AJ373" i="1"/>
  <c r="AX373" i="1"/>
  <c r="KG373" i="1"/>
  <c r="KI373" i="1"/>
  <c r="DB373" i="1"/>
  <c r="DP373" i="1"/>
  <c r="NI373" i="1"/>
  <c r="MU373" i="1"/>
  <c r="MG373" i="1"/>
  <c r="LS373" i="1"/>
  <c r="LM376" i="1"/>
  <c r="LM379" i="1" s="1"/>
  <c r="LM382" i="1" s="1"/>
  <c r="LM385" i="1" s="1"/>
  <c r="LM388" i="1" s="1"/>
  <c r="LM391" i="1" s="1"/>
  <c r="LM394" i="1" s="1"/>
  <c r="FF373" i="1"/>
  <c r="FT373" i="1"/>
  <c r="GH373" i="1"/>
  <c r="HA373" i="1"/>
  <c r="ED373" i="1"/>
  <c r="ER373" i="1"/>
  <c r="KG374" i="1"/>
  <c r="KI374" i="1"/>
  <c r="HA374" i="1"/>
  <c r="B375" i="1"/>
  <c r="L375" i="1"/>
  <c r="N375" i="1"/>
  <c r="Q375" i="1"/>
  <c r="R375" i="1" s="1"/>
  <c r="S375" i="1" s="1"/>
  <c r="V375" i="1"/>
  <c r="Z375" i="1"/>
  <c r="AB375" i="1"/>
  <c r="AE375" i="1"/>
  <c r="AF375" i="1" s="1"/>
  <c r="AG375" i="1" s="1"/>
  <c r="AJ375" i="1"/>
  <c r="AN375" i="1"/>
  <c r="AP375" i="1"/>
  <c r="AS375" i="1"/>
  <c r="AT375" i="1" s="1"/>
  <c r="AU375" i="1" s="1"/>
  <c r="AX375" i="1"/>
  <c r="BB375" i="1"/>
  <c r="BD375" i="1"/>
  <c r="BG375" i="1"/>
  <c r="BH375" i="1" s="1"/>
  <c r="BI375" i="1" s="1"/>
  <c r="KC375" i="1"/>
  <c r="KG375" i="1"/>
  <c r="KI375" i="1"/>
  <c r="KQ375" i="1"/>
  <c r="BL375" i="1"/>
  <c r="BZ375" i="1"/>
  <c r="CN375" i="1"/>
  <c r="DB375" i="1"/>
  <c r="DF375" i="1"/>
  <c r="DH375" i="1"/>
  <c r="DK375" i="1"/>
  <c r="DL375" i="1" s="1"/>
  <c r="DM375" i="1" s="1"/>
  <c r="DP375" i="1"/>
  <c r="DT375" i="1"/>
  <c r="DV375" i="1"/>
  <c r="DY375" i="1"/>
  <c r="DZ375" i="1" s="1"/>
  <c r="EA375" i="1" s="1"/>
  <c r="HY375" i="1"/>
  <c r="IM375" i="1"/>
  <c r="JA375" i="1"/>
  <c r="JO375" i="1"/>
  <c r="NI375" i="1"/>
  <c r="NM375" i="1"/>
  <c r="NO375" i="1"/>
  <c r="NR375" i="1"/>
  <c r="NS375" i="1"/>
  <c r="NT375" i="1" s="1"/>
  <c r="MU375" i="1"/>
  <c r="MY375" i="1"/>
  <c r="NA375" i="1"/>
  <c r="ND375" i="1"/>
  <c r="NE375" i="1" s="1"/>
  <c r="NF375" i="1" s="1"/>
  <c r="MG375" i="1"/>
  <c r="MK375" i="1"/>
  <c r="MM375" i="1"/>
  <c r="MP375" i="1"/>
  <c r="MQ375" i="1" s="1"/>
  <c r="MR375" i="1" s="1"/>
  <c r="LS375" i="1"/>
  <c r="LW375" i="1"/>
  <c r="LY375" i="1"/>
  <c r="MB375" i="1"/>
  <c r="MC375" i="1" s="1"/>
  <c r="MD375" i="1" s="1"/>
  <c r="LE375" i="1"/>
  <c r="LI375" i="1"/>
  <c r="LK375" i="1"/>
  <c r="FF375" i="1"/>
  <c r="FJ375" i="1"/>
  <c r="FL375" i="1"/>
  <c r="FO375" i="1"/>
  <c r="FP375" i="1" s="1"/>
  <c r="FQ375" i="1" s="1"/>
  <c r="FT375" i="1"/>
  <c r="FX375" i="1"/>
  <c r="FZ375" i="1"/>
  <c r="GC375" i="1"/>
  <c r="GD375" i="1" s="1"/>
  <c r="GE375" i="1" s="1"/>
  <c r="GH375" i="1"/>
  <c r="GL375" i="1"/>
  <c r="GN375" i="1"/>
  <c r="GQ375" i="1"/>
  <c r="GR375" i="1"/>
  <c r="GS375" i="1" s="1"/>
  <c r="GV375" i="1"/>
  <c r="HA375" i="1"/>
  <c r="HK375" i="1"/>
  <c r="ED375" i="1"/>
  <c r="EH375" i="1"/>
  <c r="EJ375" i="1"/>
  <c r="EM375" i="1"/>
  <c r="EN375" i="1" s="1"/>
  <c r="EO375" i="1" s="1"/>
  <c r="ER375" i="1"/>
  <c r="EV375" i="1"/>
  <c r="EX375" i="1"/>
  <c r="FA375" i="1"/>
  <c r="FB375" i="1"/>
  <c r="FC375" i="1" s="1"/>
  <c r="B376" i="1"/>
  <c r="L376" i="1"/>
  <c r="N376" i="1"/>
  <c r="Q376" i="1"/>
  <c r="R376" i="1" s="1"/>
  <c r="S376" i="1" s="1"/>
  <c r="V376" i="1"/>
  <c r="Z376" i="1"/>
  <c r="AB376" i="1"/>
  <c r="AE376" i="1"/>
  <c r="AF376" i="1" s="1"/>
  <c r="AG376" i="1" s="1"/>
  <c r="AJ376" i="1"/>
  <c r="AN376" i="1"/>
  <c r="AP376" i="1"/>
  <c r="AS376" i="1"/>
  <c r="AT376" i="1" s="1"/>
  <c r="AU376" i="1" s="1"/>
  <c r="AX376" i="1"/>
  <c r="BB376" i="1"/>
  <c r="BD376" i="1"/>
  <c r="BG376" i="1"/>
  <c r="BH376" i="1" s="1"/>
  <c r="BI376" i="1" s="1"/>
  <c r="KG376" i="1"/>
  <c r="KI376" i="1"/>
  <c r="KL376" i="1"/>
  <c r="DB376" i="1"/>
  <c r="DF376" i="1"/>
  <c r="DH376" i="1"/>
  <c r="DK376" i="1"/>
  <c r="DL376" i="1"/>
  <c r="DM376" i="1" s="1"/>
  <c r="DP376" i="1"/>
  <c r="DT376" i="1"/>
  <c r="DV376" i="1"/>
  <c r="DY376" i="1"/>
  <c r="DZ376" i="1" s="1"/>
  <c r="EA376" i="1" s="1"/>
  <c r="NI376" i="1"/>
  <c r="NM376" i="1"/>
  <c r="NO376" i="1"/>
  <c r="NR376" i="1"/>
  <c r="NS376" i="1" s="1"/>
  <c r="NT376" i="1" s="1"/>
  <c r="MU376" i="1"/>
  <c r="MY376" i="1"/>
  <c r="NA376" i="1"/>
  <c r="ND376" i="1"/>
  <c r="NE376" i="1" s="1"/>
  <c r="NF376" i="1" s="1"/>
  <c r="MG376" i="1"/>
  <c r="MK376" i="1"/>
  <c r="MM376" i="1"/>
  <c r="MP376" i="1"/>
  <c r="MQ376" i="1"/>
  <c r="MR376" i="1" s="1"/>
  <c r="LS376" i="1"/>
  <c r="LW376" i="1"/>
  <c r="LY376" i="1"/>
  <c r="MB376" i="1"/>
  <c r="MC376" i="1" s="1"/>
  <c r="MD376" i="1" s="1"/>
  <c r="LI376" i="1"/>
  <c r="LK376" i="1"/>
  <c r="FF376" i="1"/>
  <c r="FJ376" i="1"/>
  <c r="FL376" i="1"/>
  <c r="FO376" i="1"/>
  <c r="FP376" i="1" s="1"/>
  <c r="FQ376" i="1" s="1"/>
  <c r="FT376" i="1"/>
  <c r="FX376" i="1"/>
  <c r="FZ376" i="1"/>
  <c r="GC376" i="1"/>
  <c r="GD376" i="1" s="1"/>
  <c r="GE376" i="1" s="1"/>
  <c r="GH376" i="1"/>
  <c r="GL376" i="1"/>
  <c r="GN376" i="1"/>
  <c r="GQ376" i="1"/>
  <c r="GR376" i="1" s="1"/>
  <c r="GS376" i="1" s="1"/>
  <c r="HA376" i="1"/>
  <c r="ED376" i="1"/>
  <c r="EH376" i="1"/>
  <c r="EJ376" i="1"/>
  <c r="EM376" i="1"/>
  <c r="EN376" i="1" s="1"/>
  <c r="EO376" i="1"/>
  <c r="ER376" i="1"/>
  <c r="EV376" i="1"/>
  <c r="EX376" i="1"/>
  <c r="FA376" i="1"/>
  <c r="FB376" i="1" s="1"/>
  <c r="FC376" i="1" s="1"/>
  <c r="V377" i="1"/>
  <c r="AJ377" i="1"/>
  <c r="AX377" i="1"/>
  <c r="KG377" i="1"/>
  <c r="KI377" i="1"/>
  <c r="DB377" i="1"/>
  <c r="DP377" i="1"/>
  <c r="NI377" i="1"/>
  <c r="MU377" i="1"/>
  <c r="MG377" i="1"/>
  <c r="LS377" i="1"/>
  <c r="LI377" i="1"/>
  <c r="LK377" i="1"/>
  <c r="FF377" i="1"/>
  <c r="FT377" i="1"/>
  <c r="GH377" i="1"/>
  <c r="HA377" i="1"/>
  <c r="ED377" i="1"/>
  <c r="ER377" i="1"/>
  <c r="L378" i="1"/>
  <c r="N378" i="1"/>
  <c r="Q378" i="1"/>
  <c r="R378" i="1" s="1"/>
  <c r="S378" i="1" s="1"/>
  <c r="V378" i="1"/>
  <c r="Z378" i="1"/>
  <c r="AB378" i="1"/>
  <c r="AE378" i="1"/>
  <c r="AF378" i="1" s="1"/>
  <c r="AG378" i="1" s="1"/>
  <c r="AJ378" i="1"/>
  <c r="AN378" i="1"/>
  <c r="AP378" i="1"/>
  <c r="AS378" i="1"/>
  <c r="AT378" i="1" s="1"/>
  <c r="AU378" i="1"/>
  <c r="AX378" i="1"/>
  <c r="BB378" i="1"/>
  <c r="BD378" i="1"/>
  <c r="BG378" i="1"/>
  <c r="BH378" i="1" s="1"/>
  <c r="BI378" i="1" s="1"/>
  <c r="KG378" i="1"/>
  <c r="KI378" i="1"/>
  <c r="DB378" i="1"/>
  <c r="DF378" i="1"/>
  <c r="DH378" i="1"/>
  <c r="DK378" i="1"/>
  <c r="DL378" i="1"/>
  <c r="DM378" i="1" s="1"/>
  <c r="DP378" i="1"/>
  <c r="DT378" i="1"/>
  <c r="DV378" i="1"/>
  <c r="DY378" i="1"/>
  <c r="DZ378" i="1" s="1"/>
  <c r="EA378" i="1" s="1"/>
  <c r="NI378" i="1"/>
  <c r="NM378" i="1"/>
  <c r="NO378" i="1"/>
  <c r="NR378" i="1"/>
  <c r="NS378" i="1" s="1"/>
  <c r="NT378" i="1" s="1"/>
  <c r="MU378" i="1"/>
  <c r="MY378" i="1"/>
  <c r="NA378" i="1"/>
  <c r="ND378" i="1"/>
  <c r="NE378" i="1" s="1"/>
  <c r="NF378" i="1" s="1"/>
  <c r="MG378" i="1"/>
  <c r="MK378" i="1"/>
  <c r="MM378" i="1"/>
  <c r="MP378" i="1"/>
  <c r="MQ378" i="1" s="1"/>
  <c r="MR378" i="1" s="1"/>
  <c r="LS378" i="1"/>
  <c r="LW378" i="1"/>
  <c r="LY378" i="1"/>
  <c r="MB378" i="1"/>
  <c r="MC378" i="1" s="1"/>
  <c r="MD378" i="1" s="1"/>
  <c r="LE378" i="1"/>
  <c r="LI378" i="1"/>
  <c r="LK378" i="1"/>
  <c r="FF378" i="1"/>
  <c r="FJ378" i="1"/>
  <c r="FL378" i="1"/>
  <c r="FO378" i="1"/>
  <c r="FP378" i="1" s="1"/>
  <c r="FQ378" i="1" s="1"/>
  <c r="FT378" i="1"/>
  <c r="FX378" i="1"/>
  <c r="FZ378" i="1"/>
  <c r="GC378" i="1"/>
  <c r="GD378" i="1" s="1"/>
  <c r="GE378" i="1" s="1"/>
  <c r="GH378" i="1"/>
  <c r="GL378" i="1"/>
  <c r="GN378" i="1"/>
  <c r="GQ378" i="1"/>
  <c r="GR378" i="1" s="1"/>
  <c r="GS378" i="1" s="1"/>
  <c r="HA378" i="1"/>
  <c r="ED378" i="1"/>
  <c r="EH378" i="1"/>
  <c r="EJ378" i="1"/>
  <c r="EM378" i="1"/>
  <c r="EN378" i="1" s="1"/>
  <c r="EO378" i="1" s="1"/>
  <c r="ER378" i="1"/>
  <c r="EV378" i="1"/>
  <c r="EX378" i="1"/>
  <c r="FA378" i="1"/>
  <c r="FB378" i="1"/>
  <c r="FC378" i="1" s="1"/>
  <c r="L379" i="1"/>
  <c r="N379" i="1"/>
  <c r="Q379" i="1"/>
  <c r="R379" i="1" s="1"/>
  <c r="S379" i="1" s="1"/>
  <c r="V379" i="1"/>
  <c r="Z379" i="1"/>
  <c r="AB379" i="1"/>
  <c r="AE379" i="1"/>
  <c r="AF379" i="1"/>
  <c r="AG379" i="1" s="1"/>
  <c r="AJ379" i="1"/>
  <c r="AN379" i="1"/>
  <c r="AP379" i="1"/>
  <c r="AS379" i="1"/>
  <c r="AT379" i="1" s="1"/>
  <c r="AU379" i="1" s="1"/>
  <c r="AX379" i="1"/>
  <c r="BB379" i="1"/>
  <c r="BD379" i="1"/>
  <c r="BG379" i="1"/>
  <c r="BH379" i="1" s="1"/>
  <c r="BI379" i="1" s="1"/>
  <c r="KC379" i="1"/>
  <c r="KG379" i="1"/>
  <c r="KI379" i="1"/>
  <c r="KQ379" i="1"/>
  <c r="BL379" i="1"/>
  <c r="BZ379" i="1"/>
  <c r="CN379" i="1"/>
  <c r="DB379" i="1"/>
  <c r="DF379" i="1"/>
  <c r="DH379" i="1"/>
  <c r="DK379" i="1"/>
  <c r="DL379" i="1" s="1"/>
  <c r="DM379" i="1" s="1"/>
  <c r="DP379" i="1"/>
  <c r="DT379" i="1"/>
  <c r="DV379" i="1"/>
  <c r="DY379" i="1"/>
  <c r="DZ379" i="1" s="1"/>
  <c r="EA379" i="1" s="1"/>
  <c r="HY379" i="1"/>
  <c r="IM379" i="1"/>
  <c r="JA379" i="1"/>
  <c r="JO379" i="1"/>
  <c r="NI379" i="1"/>
  <c r="NM379" i="1"/>
  <c r="NO379" i="1"/>
  <c r="NR379" i="1"/>
  <c r="NS379" i="1" s="1"/>
  <c r="NT379" i="1" s="1"/>
  <c r="MU379" i="1"/>
  <c r="MY379" i="1"/>
  <c r="NA379" i="1"/>
  <c r="ND379" i="1"/>
  <c r="NE379" i="1" s="1"/>
  <c r="NF379" i="1" s="1"/>
  <c r="MG379" i="1"/>
  <c r="MK379" i="1"/>
  <c r="MM379" i="1"/>
  <c r="MP379" i="1"/>
  <c r="MQ379" i="1" s="1"/>
  <c r="MR379" i="1"/>
  <c r="LS379" i="1"/>
  <c r="LW379" i="1"/>
  <c r="LY379" i="1"/>
  <c r="MB379" i="1"/>
  <c r="MC379" i="1" s="1"/>
  <c r="MD379" i="1" s="1"/>
  <c r="LI379" i="1"/>
  <c r="LK379" i="1"/>
  <c r="FF379" i="1"/>
  <c r="FJ379" i="1"/>
  <c r="FL379" i="1"/>
  <c r="FO379" i="1"/>
  <c r="FP379" i="1" s="1"/>
  <c r="FQ379" i="1" s="1"/>
  <c r="FT379" i="1"/>
  <c r="FX379" i="1"/>
  <c r="FZ379" i="1"/>
  <c r="GC379" i="1"/>
  <c r="GD379" i="1" s="1"/>
  <c r="GE379" i="1" s="1"/>
  <c r="GH379" i="1"/>
  <c r="GL379" i="1"/>
  <c r="GN379" i="1"/>
  <c r="GQ379" i="1"/>
  <c r="GR379" i="1" s="1"/>
  <c r="GS379" i="1"/>
  <c r="GV379" i="1"/>
  <c r="HA379" i="1"/>
  <c r="HK379" i="1"/>
  <c r="ED379" i="1"/>
  <c r="EH379" i="1"/>
  <c r="EJ379" i="1"/>
  <c r="EM379" i="1"/>
  <c r="EN379" i="1" s="1"/>
  <c r="EO379" i="1" s="1"/>
  <c r="ER379" i="1"/>
  <c r="EV379" i="1"/>
  <c r="EX379" i="1"/>
  <c r="FA379" i="1"/>
  <c r="FB379" i="1" s="1"/>
  <c r="FC379" i="1" s="1"/>
  <c r="L380" i="1"/>
  <c r="N380" i="1"/>
  <c r="Q380" i="1"/>
  <c r="R380" i="1" s="1"/>
  <c r="S380" i="1" s="1"/>
  <c r="V380" i="1"/>
  <c r="Z380" i="1"/>
  <c r="AB380" i="1"/>
  <c r="AE380" i="1"/>
  <c r="AF380" i="1" s="1"/>
  <c r="AG380" i="1" s="1"/>
  <c r="AJ380" i="1"/>
  <c r="AN380" i="1"/>
  <c r="AP380" i="1"/>
  <c r="AS380" i="1"/>
  <c r="AT380" i="1" s="1"/>
  <c r="AU380" i="1" s="1"/>
  <c r="AX380" i="1"/>
  <c r="BB380" i="1"/>
  <c r="BD380" i="1"/>
  <c r="BG380" i="1"/>
  <c r="BH380" i="1" s="1"/>
  <c r="BI380" i="1" s="1"/>
  <c r="KG380" i="1"/>
  <c r="KI380" i="1"/>
  <c r="DB380" i="1"/>
  <c r="DF380" i="1"/>
  <c r="DH380" i="1"/>
  <c r="DK380" i="1"/>
  <c r="DL380" i="1" s="1"/>
  <c r="DM380" i="1" s="1"/>
  <c r="DP380" i="1"/>
  <c r="DT380" i="1"/>
  <c r="DV380" i="1"/>
  <c r="DY380" i="1"/>
  <c r="DZ380" i="1" s="1"/>
  <c r="EA380" i="1" s="1"/>
  <c r="NI380" i="1"/>
  <c r="NM380" i="1"/>
  <c r="NO380" i="1"/>
  <c r="NR380" i="1"/>
  <c r="NS380" i="1"/>
  <c r="NT380" i="1" s="1"/>
  <c r="MU380" i="1"/>
  <c r="MY380" i="1"/>
  <c r="NA380" i="1"/>
  <c r="ND380" i="1"/>
  <c r="NE380" i="1" s="1"/>
  <c r="NF380" i="1" s="1"/>
  <c r="MG380" i="1"/>
  <c r="MK380" i="1"/>
  <c r="MM380" i="1"/>
  <c r="MP380" i="1"/>
  <c r="MQ380" i="1" s="1"/>
  <c r="MR380" i="1" s="1"/>
  <c r="LS380" i="1"/>
  <c r="LW380" i="1"/>
  <c r="LY380" i="1"/>
  <c r="MB380" i="1"/>
  <c r="MC380" i="1" s="1"/>
  <c r="MD380" i="1" s="1"/>
  <c r="LI380" i="1"/>
  <c r="LK380" i="1"/>
  <c r="FF380" i="1"/>
  <c r="FJ380" i="1"/>
  <c r="FL380" i="1"/>
  <c r="FO380" i="1"/>
  <c r="FP380" i="1" s="1"/>
  <c r="FQ380" i="1" s="1"/>
  <c r="FT380" i="1"/>
  <c r="FX380" i="1"/>
  <c r="FZ380" i="1"/>
  <c r="GC380" i="1"/>
  <c r="GD380" i="1" s="1"/>
  <c r="GE380" i="1" s="1"/>
  <c r="GH380" i="1"/>
  <c r="GL380" i="1"/>
  <c r="GN380" i="1"/>
  <c r="GQ380" i="1"/>
  <c r="GR380" i="1" s="1"/>
  <c r="GS380" i="1" s="1"/>
  <c r="HA380" i="1"/>
  <c r="ED380" i="1"/>
  <c r="EH380" i="1"/>
  <c r="EJ380" i="1"/>
  <c r="EM380" i="1"/>
  <c r="EN380" i="1" s="1"/>
  <c r="EO380" i="1" s="1"/>
  <c r="ER380" i="1"/>
  <c r="EV380" i="1"/>
  <c r="EX380" i="1"/>
  <c r="FA380" i="1"/>
  <c r="FB380" i="1" s="1"/>
  <c r="FC380" i="1" s="1"/>
  <c r="L381" i="1"/>
  <c r="N381" i="1"/>
  <c r="Q381" i="1"/>
  <c r="R381" i="1" s="1"/>
  <c r="S381" i="1" s="1"/>
  <c r="V381" i="1"/>
  <c r="Z381" i="1"/>
  <c r="AB381" i="1"/>
  <c r="AE381" i="1"/>
  <c r="AF381" i="1" s="1"/>
  <c r="AG381" i="1" s="1"/>
  <c r="AJ381" i="1"/>
  <c r="AN381" i="1"/>
  <c r="AP381" i="1"/>
  <c r="AS381" i="1"/>
  <c r="AT381" i="1" s="1"/>
  <c r="AU381" i="1" s="1"/>
  <c r="AX381" i="1"/>
  <c r="BB381" i="1"/>
  <c r="BD381" i="1"/>
  <c r="BG381" i="1"/>
  <c r="BH381" i="1" s="1"/>
  <c r="BI381" i="1" s="1"/>
  <c r="KG381" i="1"/>
  <c r="KI381" i="1"/>
  <c r="DB381" i="1"/>
  <c r="DF381" i="1"/>
  <c r="DH381" i="1"/>
  <c r="DK381" i="1"/>
  <c r="DL381" i="1" s="1"/>
  <c r="DM381" i="1" s="1"/>
  <c r="DP381" i="1"/>
  <c r="DT381" i="1"/>
  <c r="DV381" i="1"/>
  <c r="DY381" i="1"/>
  <c r="DZ381" i="1"/>
  <c r="EA381" i="1" s="1"/>
  <c r="NI381" i="1"/>
  <c r="NM381" i="1"/>
  <c r="NO381" i="1"/>
  <c r="NR381" i="1"/>
  <c r="NS381" i="1"/>
  <c r="NT381" i="1" s="1"/>
  <c r="MU381" i="1"/>
  <c r="MY381" i="1"/>
  <c r="NA381" i="1"/>
  <c r="ND381" i="1"/>
  <c r="NE381" i="1" s="1"/>
  <c r="NF381" i="1" s="1"/>
  <c r="MG381" i="1"/>
  <c r="MK381" i="1"/>
  <c r="MM381" i="1"/>
  <c r="MP381" i="1"/>
  <c r="MQ381" i="1" s="1"/>
  <c r="MR381" i="1" s="1"/>
  <c r="LS381" i="1"/>
  <c r="LW381" i="1"/>
  <c r="LY381" i="1"/>
  <c r="MB381" i="1"/>
  <c r="MC381" i="1" s="1"/>
  <c r="MD381" i="1" s="1"/>
  <c r="LE381" i="1"/>
  <c r="LI381" i="1"/>
  <c r="FF381" i="1"/>
  <c r="FJ381" i="1"/>
  <c r="FL381" i="1"/>
  <c r="FO381" i="1"/>
  <c r="FP381" i="1" s="1"/>
  <c r="FQ381" i="1"/>
  <c r="FT381" i="1"/>
  <c r="FX381" i="1"/>
  <c r="FZ381" i="1"/>
  <c r="GC381" i="1"/>
  <c r="GD381" i="1" s="1"/>
  <c r="GE381" i="1" s="1"/>
  <c r="GH381" i="1"/>
  <c r="GL381" i="1"/>
  <c r="GN381" i="1"/>
  <c r="GQ381" i="1"/>
  <c r="GR381" i="1" s="1"/>
  <c r="GS381" i="1" s="1"/>
  <c r="HA381" i="1"/>
  <c r="ED381" i="1"/>
  <c r="EH381" i="1"/>
  <c r="EJ381" i="1"/>
  <c r="EM381" i="1"/>
  <c r="EN381" i="1" s="1"/>
  <c r="EO381" i="1" s="1"/>
  <c r="ER381" i="1"/>
  <c r="EV381" i="1"/>
  <c r="EX381" i="1"/>
  <c r="FA381" i="1"/>
  <c r="FB381" i="1" s="1"/>
  <c r="FC381" i="1" s="1"/>
  <c r="L382" i="1"/>
  <c r="N382" i="1"/>
  <c r="Q382" i="1"/>
  <c r="R382" i="1" s="1"/>
  <c r="S382" i="1" s="1"/>
  <c r="V382" i="1"/>
  <c r="Z382" i="1"/>
  <c r="AB382" i="1"/>
  <c r="AE382" i="1"/>
  <c r="AF382" i="1"/>
  <c r="AG382" i="1" s="1"/>
  <c r="AJ382" i="1"/>
  <c r="AN382" i="1"/>
  <c r="AP382" i="1"/>
  <c r="AS382" i="1"/>
  <c r="AT382" i="1" s="1"/>
  <c r="AU382" i="1" s="1"/>
  <c r="AX382" i="1"/>
  <c r="BB382" i="1"/>
  <c r="BD382" i="1"/>
  <c r="BG382" i="1"/>
  <c r="BH382" i="1"/>
  <c r="BI382" i="1" s="1"/>
  <c r="KG382" i="1"/>
  <c r="KI382" i="1"/>
  <c r="DB382" i="1"/>
  <c r="DF382" i="1"/>
  <c r="DH382" i="1"/>
  <c r="DK382" i="1"/>
  <c r="DL382" i="1" s="1"/>
  <c r="DM382" i="1" s="1"/>
  <c r="DP382" i="1"/>
  <c r="DT382" i="1"/>
  <c r="DV382" i="1"/>
  <c r="DY382" i="1"/>
  <c r="DZ382" i="1"/>
  <c r="EA382" i="1"/>
  <c r="NI382" i="1"/>
  <c r="NM382" i="1"/>
  <c r="NO382" i="1"/>
  <c r="NR382" i="1"/>
  <c r="NS382" i="1" s="1"/>
  <c r="NT382" i="1" s="1"/>
  <c r="MU382" i="1"/>
  <c r="MY382" i="1"/>
  <c r="NA382" i="1"/>
  <c r="ND382" i="1"/>
  <c r="NE382" i="1" s="1"/>
  <c r="NF382" i="1" s="1"/>
  <c r="MG382" i="1"/>
  <c r="MK382" i="1"/>
  <c r="MM382" i="1"/>
  <c r="MP382" i="1"/>
  <c r="MQ382" i="1" s="1"/>
  <c r="MR382" i="1" s="1"/>
  <c r="LS382" i="1"/>
  <c r="LW382" i="1"/>
  <c r="LY382" i="1"/>
  <c r="MB382" i="1"/>
  <c r="MC382" i="1" s="1"/>
  <c r="MD382" i="1" s="1"/>
  <c r="LI382" i="1"/>
  <c r="FF382" i="1"/>
  <c r="FJ382" i="1"/>
  <c r="FL382" i="1"/>
  <c r="FO382" i="1"/>
  <c r="FP382" i="1" s="1"/>
  <c r="FQ382" i="1"/>
  <c r="FT382" i="1"/>
  <c r="FX382" i="1"/>
  <c r="FZ382" i="1"/>
  <c r="GC382" i="1"/>
  <c r="GD382" i="1" s="1"/>
  <c r="GE382" i="1" s="1"/>
  <c r="GH382" i="1"/>
  <c r="GL382" i="1"/>
  <c r="GN382" i="1"/>
  <c r="GQ382" i="1"/>
  <c r="GR382" i="1" s="1"/>
  <c r="GS382" i="1" s="1"/>
  <c r="HA382" i="1"/>
  <c r="ED382" i="1"/>
  <c r="EH382" i="1"/>
  <c r="EJ382" i="1"/>
  <c r="EM382" i="1"/>
  <c r="EN382" i="1" s="1"/>
  <c r="EO382" i="1" s="1"/>
  <c r="ER382" i="1"/>
  <c r="EV382" i="1"/>
  <c r="EX382" i="1"/>
  <c r="FA382" i="1"/>
  <c r="FB382" i="1" s="1"/>
  <c r="FC382" i="1" s="1"/>
  <c r="L383" i="1"/>
  <c r="N383" i="1"/>
  <c r="Q383" i="1"/>
  <c r="R383" i="1" s="1"/>
  <c r="S383" i="1" s="1"/>
  <c r="V383" i="1"/>
  <c r="Z383" i="1"/>
  <c r="AB383" i="1"/>
  <c r="AE383" i="1"/>
  <c r="AF383" i="1" s="1"/>
  <c r="AG383" i="1" s="1"/>
  <c r="AJ383" i="1"/>
  <c r="AN383" i="1"/>
  <c r="AP383" i="1"/>
  <c r="AS383" i="1"/>
  <c r="AT383" i="1" s="1"/>
  <c r="AU383" i="1" s="1"/>
  <c r="AX383" i="1"/>
  <c r="BB383" i="1"/>
  <c r="BD383" i="1"/>
  <c r="BG383" i="1"/>
  <c r="BH383" i="1" s="1"/>
  <c r="BI383" i="1"/>
  <c r="KC383" i="1"/>
  <c r="KG383" i="1"/>
  <c r="KI383" i="1"/>
  <c r="KQ383" i="1"/>
  <c r="BL383" i="1"/>
  <c r="BZ383" i="1"/>
  <c r="CN383" i="1"/>
  <c r="DB383" i="1"/>
  <c r="DF383" i="1"/>
  <c r="DH383" i="1"/>
  <c r="DK383" i="1"/>
  <c r="DL383" i="1"/>
  <c r="DM383" i="1" s="1"/>
  <c r="DP383" i="1"/>
  <c r="DT383" i="1"/>
  <c r="DV383" i="1"/>
  <c r="DY383" i="1"/>
  <c r="DZ383" i="1" s="1"/>
  <c r="EA383" i="1" s="1"/>
  <c r="HY383" i="1"/>
  <c r="IM383" i="1"/>
  <c r="JA383" i="1"/>
  <c r="JO383" i="1"/>
  <c r="NI383" i="1"/>
  <c r="NM383" i="1"/>
  <c r="NO383" i="1"/>
  <c r="NR383" i="1"/>
  <c r="NS383" i="1" s="1"/>
  <c r="NT383" i="1" s="1"/>
  <c r="MU383" i="1"/>
  <c r="MY383" i="1"/>
  <c r="NA383" i="1"/>
  <c r="ND383" i="1"/>
  <c r="NE383" i="1" s="1"/>
  <c r="NF383" i="1" s="1"/>
  <c r="MG383" i="1"/>
  <c r="MK383" i="1"/>
  <c r="MM383" i="1"/>
  <c r="MP383" i="1"/>
  <c r="MQ383" i="1" s="1"/>
  <c r="MR383" i="1" s="1"/>
  <c r="LS383" i="1"/>
  <c r="LW383" i="1"/>
  <c r="LY383" i="1"/>
  <c r="MB383" i="1"/>
  <c r="MC383" i="1" s="1"/>
  <c r="MD383" i="1" s="1"/>
  <c r="LI383" i="1"/>
  <c r="FF383" i="1"/>
  <c r="FJ383" i="1"/>
  <c r="FL383" i="1"/>
  <c r="FO383" i="1"/>
  <c r="FP383" i="1" s="1"/>
  <c r="FQ383" i="1" s="1"/>
  <c r="FT383" i="1"/>
  <c r="FX383" i="1"/>
  <c r="FZ383" i="1"/>
  <c r="GC383" i="1"/>
  <c r="GD383" i="1" s="1"/>
  <c r="GE383" i="1" s="1"/>
  <c r="GH383" i="1"/>
  <c r="GL383" i="1"/>
  <c r="GN383" i="1"/>
  <c r="GQ383" i="1"/>
  <c r="GR383" i="1" s="1"/>
  <c r="GS383" i="1" s="1"/>
  <c r="GV383" i="1"/>
  <c r="HA383" i="1"/>
  <c r="HK383" i="1"/>
  <c r="ED383" i="1"/>
  <c r="EH383" i="1"/>
  <c r="EJ383" i="1"/>
  <c r="EM383" i="1"/>
  <c r="EN383" i="1" s="1"/>
  <c r="EO383" i="1" s="1"/>
  <c r="ER383" i="1"/>
  <c r="EV383" i="1"/>
  <c r="EX383" i="1"/>
  <c r="FA383" i="1"/>
  <c r="FB383" i="1" s="1"/>
  <c r="FC383" i="1" s="1"/>
  <c r="L384" i="1"/>
  <c r="N384" i="1"/>
  <c r="Q384" i="1"/>
  <c r="R384" i="1" s="1"/>
  <c r="S384" i="1" s="1"/>
  <c r="Z384" i="1"/>
  <c r="AB384" i="1"/>
  <c r="AF384" i="1"/>
  <c r="AG384" i="1"/>
  <c r="AN384" i="1"/>
  <c r="AP384" i="1"/>
  <c r="AT384" i="1"/>
  <c r="AU384" i="1" s="1"/>
  <c r="BB384" i="1"/>
  <c r="BD384" i="1"/>
  <c r="BH384" i="1"/>
  <c r="BI384" i="1"/>
  <c r="KG384" i="1"/>
  <c r="KI384" i="1"/>
  <c r="DF384" i="1"/>
  <c r="DH384" i="1"/>
  <c r="DK384" i="1"/>
  <c r="DL384" i="1" s="1"/>
  <c r="DM384" i="1" s="1"/>
  <c r="DT384" i="1"/>
  <c r="DV384" i="1"/>
  <c r="DY384" i="1"/>
  <c r="DZ384" i="1" s="1"/>
  <c r="EA384" i="1" s="1"/>
  <c r="NM384" i="1"/>
  <c r="NO384" i="1"/>
  <c r="NR384" i="1"/>
  <c r="NS384" i="1" s="1"/>
  <c r="NT384" i="1" s="1"/>
  <c r="MY384" i="1"/>
  <c r="NA384" i="1"/>
  <c r="ND384" i="1"/>
  <c r="NE384" i="1" s="1"/>
  <c r="NF384" i="1" s="1"/>
  <c r="MK384" i="1"/>
  <c r="MM384" i="1"/>
  <c r="MP384" i="1"/>
  <c r="MQ384" i="1" s="1"/>
  <c r="MR384" i="1" s="1"/>
  <c r="LW384" i="1"/>
  <c r="LY384" i="1"/>
  <c r="MB384" i="1"/>
  <c r="MC384" i="1" s="1"/>
  <c r="MD384" i="1" s="1"/>
  <c r="LE384" i="1"/>
  <c r="LI384" i="1"/>
  <c r="LK384" i="1"/>
  <c r="FJ384" i="1"/>
  <c r="FL384" i="1"/>
  <c r="FO384" i="1"/>
  <c r="FP384" i="1" s="1"/>
  <c r="FQ384" i="1" s="1"/>
  <c r="FX384" i="1"/>
  <c r="FZ384" i="1"/>
  <c r="GC384" i="1"/>
  <c r="GD384" i="1" s="1"/>
  <c r="GE384" i="1" s="1"/>
  <c r="GL384" i="1"/>
  <c r="GN384" i="1"/>
  <c r="GQ384" i="1"/>
  <c r="GR384" i="1" s="1"/>
  <c r="GS384" i="1" s="1"/>
  <c r="HA384" i="1"/>
  <c r="EH384" i="1"/>
  <c r="EJ384" i="1"/>
  <c r="EM384" i="1"/>
  <c r="EN384" i="1" s="1"/>
  <c r="EO384" i="1" s="1"/>
  <c r="EV384" i="1"/>
  <c r="EX384" i="1"/>
  <c r="FA384" i="1"/>
  <c r="FB384" i="1" s="1"/>
  <c r="FC384" i="1" s="1"/>
  <c r="L385" i="1"/>
  <c r="N385" i="1"/>
  <c r="Q385" i="1"/>
  <c r="R385" i="1" s="1"/>
  <c r="S385" i="1" s="1"/>
  <c r="Z385" i="1"/>
  <c r="AB385" i="1"/>
  <c r="AF385" i="1"/>
  <c r="AG385" i="1" s="1"/>
  <c r="AN385" i="1"/>
  <c r="AP385" i="1"/>
  <c r="AT385" i="1"/>
  <c r="AU385" i="1" s="1"/>
  <c r="BB385" i="1"/>
  <c r="BD385" i="1"/>
  <c r="BH385" i="1"/>
  <c r="BI385" i="1" s="1"/>
  <c r="KG385" i="1"/>
  <c r="KI385" i="1"/>
  <c r="DF385" i="1"/>
  <c r="DH385" i="1"/>
  <c r="DK385" i="1"/>
  <c r="DL385" i="1"/>
  <c r="DM385" i="1" s="1"/>
  <c r="DT385" i="1"/>
  <c r="DV385" i="1"/>
  <c r="DY385" i="1"/>
  <c r="DZ385" i="1" s="1"/>
  <c r="EA385" i="1" s="1"/>
  <c r="NM385" i="1"/>
  <c r="NO385" i="1"/>
  <c r="NR385" i="1"/>
  <c r="NS385" i="1" s="1"/>
  <c r="NT385" i="1" s="1"/>
  <c r="MY385" i="1"/>
  <c r="NA385" i="1"/>
  <c r="ND385" i="1"/>
  <c r="NE385" i="1" s="1"/>
  <c r="NF385" i="1" s="1"/>
  <c r="MK385" i="1"/>
  <c r="MM385" i="1"/>
  <c r="MP385" i="1"/>
  <c r="MQ385" i="1" s="1"/>
  <c r="MR385" i="1" s="1"/>
  <c r="LW385" i="1"/>
  <c r="LY385" i="1"/>
  <c r="MB385" i="1"/>
  <c r="MC385" i="1"/>
  <c r="MD385" i="1" s="1"/>
  <c r="LI385" i="1"/>
  <c r="LK385" i="1"/>
  <c r="FJ385" i="1"/>
  <c r="FL385" i="1"/>
  <c r="FO385" i="1"/>
  <c r="FP385" i="1" s="1"/>
  <c r="FQ385" i="1" s="1"/>
  <c r="FX385" i="1"/>
  <c r="FZ385" i="1"/>
  <c r="GC385" i="1"/>
  <c r="GD385" i="1" s="1"/>
  <c r="GE385" i="1" s="1"/>
  <c r="GL385" i="1"/>
  <c r="GN385" i="1"/>
  <c r="GQ385" i="1"/>
  <c r="GR385" i="1" s="1"/>
  <c r="GS385" i="1" s="1"/>
  <c r="HA385" i="1"/>
  <c r="EH385" i="1"/>
  <c r="EJ385" i="1"/>
  <c r="EM385" i="1"/>
  <c r="EN385" i="1"/>
  <c r="EO385" i="1" s="1"/>
  <c r="EV385" i="1"/>
  <c r="EX385" i="1"/>
  <c r="FA385" i="1"/>
  <c r="FB385" i="1" s="1"/>
  <c r="FC385" i="1" s="1"/>
  <c r="N386" i="1"/>
  <c r="Q386" i="1"/>
  <c r="R386" i="1" s="1"/>
  <c r="S386" i="1" s="1"/>
  <c r="AB386" i="1"/>
  <c r="AF386" i="1"/>
  <c r="AG386" i="1" s="1"/>
  <c r="AN386" i="1"/>
  <c r="AP386" i="1"/>
  <c r="AT386" i="1"/>
  <c r="AU386" i="1" s="1"/>
  <c r="BB386" i="1"/>
  <c r="BD386" i="1"/>
  <c r="BH386" i="1"/>
  <c r="BI386" i="1" s="1"/>
  <c r="KG386" i="1"/>
  <c r="KI386" i="1"/>
  <c r="DH386" i="1"/>
  <c r="DK386" i="1"/>
  <c r="DL386" i="1" s="1"/>
  <c r="DM386" i="1" s="1"/>
  <c r="DV386" i="1"/>
  <c r="DY386" i="1"/>
  <c r="DZ386" i="1" s="1"/>
  <c r="EA386" i="1" s="1"/>
  <c r="NO386" i="1"/>
  <c r="NR386" i="1"/>
  <c r="NS386" i="1" s="1"/>
  <c r="NT386" i="1" s="1"/>
  <c r="NA386" i="1"/>
  <c r="ND386" i="1"/>
  <c r="NE386" i="1" s="1"/>
  <c r="NF386" i="1" s="1"/>
  <c r="MM386" i="1"/>
  <c r="MP386" i="1"/>
  <c r="MQ386" i="1" s="1"/>
  <c r="MR386" i="1"/>
  <c r="LY386" i="1"/>
  <c r="MB386" i="1"/>
  <c r="MC386" i="1" s="1"/>
  <c r="MD386" i="1" s="1"/>
  <c r="LI386" i="1"/>
  <c r="LK386" i="1"/>
  <c r="FL386" i="1"/>
  <c r="FO386" i="1"/>
  <c r="FP386" i="1" s="1"/>
  <c r="FQ386" i="1" s="1"/>
  <c r="FZ386" i="1"/>
  <c r="GC386" i="1"/>
  <c r="GD386" i="1" s="1"/>
  <c r="GE386" i="1" s="1"/>
  <c r="GN386" i="1"/>
  <c r="GQ386" i="1"/>
  <c r="GR386" i="1"/>
  <c r="GS386" i="1" s="1"/>
  <c r="HA386" i="1"/>
  <c r="EJ386" i="1"/>
  <c r="EM386" i="1"/>
  <c r="EN386" i="1" s="1"/>
  <c r="EO386" i="1" s="1"/>
  <c r="EX386" i="1"/>
  <c r="FA386" i="1"/>
  <c r="FB386" i="1" s="1"/>
  <c r="FC386" i="1" s="1"/>
  <c r="N387" i="1"/>
  <c r="Q387" i="1"/>
  <c r="R387" i="1"/>
  <c r="S387" i="1" s="1"/>
  <c r="AB387" i="1"/>
  <c r="AF387" i="1"/>
  <c r="AG387" i="1" s="1"/>
  <c r="AN387" i="1"/>
  <c r="AP387" i="1"/>
  <c r="AT387" i="1"/>
  <c r="AU387" i="1" s="1"/>
  <c r="BB387" i="1"/>
  <c r="BD387" i="1"/>
  <c r="BH387" i="1"/>
  <c r="BI387" i="1" s="1"/>
  <c r="KC387" i="1"/>
  <c r="KG387" i="1"/>
  <c r="KI387" i="1"/>
  <c r="KQ387" i="1"/>
  <c r="BL387" i="1"/>
  <c r="BZ387" i="1"/>
  <c r="CN387" i="1"/>
  <c r="DF387" i="1"/>
  <c r="DH387" i="1"/>
  <c r="DL387" i="1"/>
  <c r="DM387" i="1" s="1"/>
  <c r="DT387" i="1"/>
  <c r="DV387" i="1"/>
  <c r="DZ387" i="1"/>
  <c r="EA387" i="1" s="1"/>
  <c r="HY387" i="1"/>
  <c r="IM387" i="1"/>
  <c r="JA387" i="1"/>
  <c r="JO387" i="1"/>
  <c r="NM387" i="1"/>
  <c r="NO387" i="1"/>
  <c r="NS387" i="1"/>
  <c r="NT387" i="1" s="1"/>
  <c r="MY387" i="1"/>
  <c r="NA387" i="1"/>
  <c r="NE387" i="1"/>
  <c r="NF387" i="1" s="1"/>
  <c r="MK387" i="1"/>
  <c r="MM387" i="1"/>
  <c r="MQ387" i="1"/>
  <c r="MR387" i="1" s="1"/>
  <c r="LW387" i="1"/>
  <c r="LY387" i="1"/>
  <c r="MC387" i="1"/>
  <c r="MD387" i="1"/>
  <c r="LE387" i="1"/>
  <c r="LI387" i="1"/>
  <c r="LK387" i="1"/>
  <c r="FJ387" i="1"/>
  <c r="FL387" i="1"/>
  <c r="FP387" i="1"/>
  <c r="FQ387" i="1" s="1"/>
  <c r="FX387" i="1"/>
  <c r="FZ387" i="1"/>
  <c r="GD387" i="1"/>
  <c r="GE387" i="1" s="1"/>
  <c r="GL387" i="1"/>
  <c r="GN387" i="1"/>
  <c r="GR387" i="1"/>
  <c r="GS387" i="1" s="1"/>
  <c r="GV387" i="1"/>
  <c r="HA387" i="1"/>
  <c r="HK387" i="1"/>
  <c r="EH387" i="1"/>
  <c r="EJ387" i="1"/>
  <c r="EN387" i="1"/>
  <c r="EO387" i="1" s="1"/>
  <c r="EV387" i="1"/>
  <c r="EX387" i="1"/>
  <c r="FB387" i="1"/>
  <c r="FC387" i="1" s="1"/>
  <c r="N388" i="1"/>
  <c r="Q388" i="1"/>
  <c r="R388" i="1" s="1"/>
  <c r="S388" i="1" s="1"/>
  <c r="AB388" i="1"/>
  <c r="AF388" i="1"/>
  <c r="AG388" i="1" s="1"/>
  <c r="AN388" i="1"/>
  <c r="AP388" i="1"/>
  <c r="AT388" i="1"/>
  <c r="AU388" i="1" s="1"/>
  <c r="BB388" i="1"/>
  <c r="BD388" i="1"/>
  <c r="BH388" i="1"/>
  <c r="BI388" i="1"/>
  <c r="KG388" i="1"/>
  <c r="KI388" i="1"/>
  <c r="DF388" i="1"/>
  <c r="DH388" i="1"/>
  <c r="DL388" i="1"/>
  <c r="DM388" i="1" s="1"/>
  <c r="DT388" i="1"/>
  <c r="DV388" i="1"/>
  <c r="DZ388" i="1"/>
  <c r="EA388" i="1" s="1"/>
  <c r="NM388" i="1"/>
  <c r="NO388" i="1"/>
  <c r="NS388" i="1"/>
  <c r="NT388" i="1" s="1"/>
  <c r="MY388" i="1"/>
  <c r="NA388" i="1"/>
  <c r="NE388" i="1"/>
  <c r="NF388" i="1" s="1"/>
  <c r="MK388" i="1"/>
  <c r="MM388" i="1"/>
  <c r="MQ388" i="1"/>
  <c r="MR388" i="1" s="1"/>
  <c r="LW388" i="1"/>
  <c r="LY388" i="1"/>
  <c r="MC388" i="1"/>
  <c r="MD388" i="1" s="1"/>
  <c r="LI388" i="1"/>
  <c r="LK388" i="1"/>
  <c r="FJ388" i="1"/>
  <c r="FL388" i="1"/>
  <c r="FP388" i="1"/>
  <c r="FQ388" i="1" s="1"/>
  <c r="FX388" i="1"/>
  <c r="FZ388" i="1"/>
  <c r="GD388" i="1"/>
  <c r="GE388" i="1" s="1"/>
  <c r="GL388" i="1"/>
  <c r="GN388" i="1"/>
  <c r="GR388" i="1"/>
  <c r="GS388" i="1" s="1"/>
  <c r="HA388" i="1"/>
  <c r="EH388" i="1"/>
  <c r="EJ388" i="1"/>
  <c r="EN388" i="1"/>
  <c r="EO388" i="1" s="1"/>
  <c r="EV388" i="1"/>
  <c r="EX388" i="1"/>
  <c r="FB388" i="1"/>
  <c r="FC388" i="1" s="1"/>
  <c r="N389" i="1"/>
  <c r="R389" i="1"/>
  <c r="S389" i="1" s="1"/>
  <c r="AB389" i="1"/>
  <c r="AF389" i="1"/>
  <c r="AG389" i="1" s="1"/>
  <c r="AN389" i="1"/>
  <c r="AP389" i="1"/>
  <c r="AT389" i="1"/>
  <c r="AU389" i="1" s="1"/>
  <c r="BB389" i="1"/>
  <c r="BD389" i="1"/>
  <c r="BH389" i="1"/>
  <c r="BI389" i="1" s="1"/>
  <c r="KG389" i="1"/>
  <c r="KI389" i="1"/>
  <c r="DH389" i="1"/>
  <c r="DL389" i="1"/>
  <c r="DM389" i="1" s="1"/>
  <c r="DT389" i="1"/>
  <c r="DV389" i="1"/>
  <c r="DZ389" i="1"/>
  <c r="EA389" i="1" s="1"/>
  <c r="NO389" i="1"/>
  <c r="NS389" i="1"/>
  <c r="NT389" i="1" s="1"/>
  <c r="NA389" i="1"/>
  <c r="NE389" i="1"/>
  <c r="NF389" i="1" s="1"/>
  <c r="MM389" i="1"/>
  <c r="MQ389" i="1"/>
  <c r="MR389" i="1" s="1"/>
  <c r="LY389" i="1"/>
  <c r="MC389" i="1"/>
  <c r="MD389" i="1" s="1"/>
  <c r="LI389" i="1"/>
  <c r="LK389" i="1"/>
  <c r="FL389" i="1"/>
  <c r="FP389" i="1"/>
  <c r="FQ389" i="1" s="1"/>
  <c r="FZ389" i="1"/>
  <c r="GD389" i="1"/>
  <c r="GE389" i="1" s="1"/>
  <c r="GN389" i="1"/>
  <c r="GR389" i="1"/>
  <c r="GS389" i="1" s="1"/>
  <c r="HA389" i="1"/>
  <c r="EJ389" i="1"/>
  <c r="EN389" i="1"/>
  <c r="EO389" i="1" s="1"/>
  <c r="EX389" i="1"/>
  <c r="FB389" i="1"/>
  <c r="FC389" i="1" s="1"/>
  <c r="N390" i="1"/>
  <c r="R390" i="1"/>
  <c r="S390" i="1" s="1"/>
  <c r="AB390" i="1"/>
  <c r="AF390" i="1"/>
  <c r="AG390" i="1" s="1"/>
  <c r="AN390" i="1"/>
  <c r="AP390" i="1"/>
  <c r="AT390" i="1"/>
  <c r="AU390" i="1" s="1"/>
  <c r="BB390" i="1"/>
  <c r="BD390" i="1"/>
  <c r="BH390" i="1"/>
  <c r="BI390" i="1" s="1"/>
  <c r="KG390" i="1"/>
  <c r="KI390" i="1"/>
  <c r="DH390" i="1"/>
  <c r="DL390" i="1"/>
  <c r="DM390" i="1" s="1"/>
  <c r="DT390" i="1"/>
  <c r="DV390" i="1"/>
  <c r="DZ390" i="1"/>
  <c r="EA390" i="1" s="1"/>
  <c r="NO390" i="1"/>
  <c r="NS390" i="1"/>
  <c r="NT390" i="1" s="1"/>
  <c r="NA390" i="1"/>
  <c r="NE390" i="1"/>
  <c r="NF390" i="1" s="1"/>
  <c r="MM390" i="1"/>
  <c r="MQ390" i="1"/>
  <c r="MR390" i="1" s="1"/>
  <c r="LY390" i="1"/>
  <c r="MC390" i="1"/>
  <c r="MD390" i="1" s="1"/>
  <c r="LE390" i="1"/>
  <c r="FL390" i="1"/>
  <c r="FP390" i="1"/>
  <c r="FQ390" i="1" s="1"/>
  <c r="FZ390" i="1"/>
  <c r="GD390" i="1"/>
  <c r="GE390" i="1"/>
  <c r="GN390" i="1"/>
  <c r="GR390" i="1"/>
  <c r="GS390" i="1" s="1"/>
  <c r="HA390" i="1"/>
  <c r="EJ390" i="1"/>
  <c r="EN390" i="1"/>
  <c r="EO390" i="1" s="1"/>
  <c r="EX390" i="1"/>
  <c r="FB390" i="1"/>
  <c r="FC390" i="1" s="1"/>
  <c r="N391" i="1"/>
  <c r="R391" i="1"/>
  <c r="S391" i="1" s="1"/>
  <c r="AB391" i="1"/>
  <c r="AF391" i="1"/>
  <c r="AG391" i="1" s="1"/>
  <c r="AN391" i="1"/>
  <c r="AP391" i="1"/>
  <c r="AT391" i="1"/>
  <c r="AU391" i="1" s="1"/>
  <c r="BB391" i="1"/>
  <c r="BD391" i="1"/>
  <c r="BH391" i="1"/>
  <c r="BI391" i="1" s="1"/>
  <c r="KC391" i="1"/>
  <c r="KG391" i="1"/>
  <c r="KI391" i="1"/>
  <c r="KQ391" i="1"/>
  <c r="BL391" i="1"/>
  <c r="BZ391" i="1"/>
  <c r="CN391" i="1"/>
  <c r="DH391" i="1"/>
  <c r="DL391" i="1"/>
  <c r="DM391" i="1" s="1"/>
  <c r="DT391" i="1"/>
  <c r="DV391" i="1"/>
  <c r="DZ391" i="1"/>
  <c r="EA391" i="1" s="1"/>
  <c r="HY391" i="1"/>
  <c r="IM391" i="1"/>
  <c r="JA391" i="1"/>
  <c r="JO391" i="1"/>
  <c r="NO391" i="1"/>
  <c r="NS391" i="1"/>
  <c r="NT391" i="1" s="1"/>
  <c r="NA391" i="1"/>
  <c r="NE391" i="1"/>
  <c r="NF391" i="1" s="1"/>
  <c r="MM391" i="1"/>
  <c r="MQ391" i="1"/>
  <c r="MR391" i="1" s="1"/>
  <c r="LY391" i="1"/>
  <c r="MC391" i="1"/>
  <c r="MD391" i="1" s="1"/>
  <c r="FL391" i="1"/>
  <c r="FP391" i="1"/>
  <c r="FQ391" i="1" s="1"/>
  <c r="FZ391" i="1"/>
  <c r="GD391" i="1"/>
  <c r="GE391" i="1" s="1"/>
  <c r="GN391" i="1"/>
  <c r="GR391" i="1"/>
  <c r="GS391" i="1" s="1"/>
  <c r="GV391" i="1"/>
  <c r="HA391" i="1"/>
  <c r="HK391" i="1"/>
  <c r="EJ391" i="1"/>
  <c r="EN391" i="1"/>
  <c r="EO391" i="1" s="1"/>
  <c r="EX391" i="1"/>
  <c r="FB391" i="1"/>
  <c r="FC391" i="1" s="1"/>
  <c r="N392" i="1"/>
  <c r="R392" i="1"/>
  <c r="S392" i="1" s="1"/>
  <c r="AB392" i="1"/>
  <c r="AF392" i="1"/>
  <c r="AG392" i="1" s="1"/>
  <c r="AN392" i="1"/>
  <c r="AP392" i="1"/>
  <c r="AT392" i="1"/>
  <c r="AU392" i="1" s="1"/>
  <c r="BB392" i="1"/>
  <c r="BD392" i="1"/>
  <c r="BH392" i="1"/>
  <c r="BI392" i="1" s="1"/>
  <c r="KG392" i="1"/>
  <c r="KI392" i="1"/>
  <c r="DH392" i="1"/>
  <c r="DL392" i="1"/>
  <c r="DM392" i="1" s="1"/>
  <c r="DT392" i="1"/>
  <c r="DV392" i="1"/>
  <c r="DZ392" i="1"/>
  <c r="EA392" i="1" s="1"/>
  <c r="NO392" i="1"/>
  <c r="NS392" i="1"/>
  <c r="NT392" i="1" s="1"/>
  <c r="NA392" i="1"/>
  <c r="NE392" i="1"/>
  <c r="NF392" i="1" s="1"/>
  <c r="MM392" i="1"/>
  <c r="MQ392" i="1"/>
  <c r="MR392" i="1" s="1"/>
  <c r="LY392" i="1"/>
  <c r="MC392" i="1"/>
  <c r="MD392" i="1" s="1"/>
  <c r="FL392" i="1"/>
  <c r="FP392" i="1"/>
  <c r="FQ392" i="1" s="1"/>
  <c r="FZ392" i="1"/>
  <c r="GD392" i="1"/>
  <c r="GE392" i="1" s="1"/>
  <c r="GN392" i="1"/>
  <c r="GR392" i="1"/>
  <c r="GS392" i="1" s="1"/>
  <c r="HA392" i="1"/>
  <c r="EJ392" i="1"/>
  <c r="EN392" i="1"/>
  <c r="EO392" i="1" s="1"/>
  <c r="EX392" i="1"/>
  <c r="FB392" i="1"/>
  <c r="FC392" i="1" s="1"/>
  <c r="N393" i="1"/>
  <c r="R393" i="1"/>
  <c r="S393" i="1" s="1"/>
  <c r="AB393" i="1"/>
  <c r="AF393" i="1"/>
  <c r="AG393" i="1"/>
  <c r="AN393" i="1"/>
  <c r="AP393" i="1"/>
  <c r="AT393" i="1"/>
  <c r="AU393" i="1"/>
  <c r="BB393" i="1"/>
  <c r="BD393" i="1"/>
  <c r="BH393" i="1"/>
  <c r="BI393" i="1" s="1"/>
  <c r="KG393" i="1"/>
  <c r="KI393" i="1"/>
  <c r="KM393" i="1" s="1"/>
  <c r="KK393" i="1"/>
  <c r="KK397" i="1" s="1"/>
  <c r="KK401" i="1" s="1"/>
  <c r="KK405" i="1" s="1"/>
  <c r="DH393" i="1"/>
  <c r="DL393" i="1"/>
  <c r="DM393" i="1" s="1"/>
  <c r="DT393" i="1"/>
  <c r="DV393" i="1"/>
  <c r="DZ393" i="1"/>
  <c r="EA393" i="1" s="1"/>
  <c r="NO393" i="1"/>
  <c r="NS393" i="1"/>
  <c r="NT393" i="1" s="1"/>
  <c r="NA393" i="1"/>
  <c r="NE393" i="1"/>
  <c r="NF393" i="1"/>
  <c r="MM393" i="1"/>
  <c r="MQ393" i="1"/>
  <c r="MR393" i="1" s="1"/>
  <c r="LY393" i="1"/>
  <c r="MC393" i="1"/>
  <c r="MD393" i="1" s="1"/>
  <c r="LE393" i="1"/>
  <c r="LI393" i="1"/>
  <c r="LK393" i="1"/>
  <c r="FL393" i="1"/>
  <c r="FP393" i="1"/>
  <c r="FQ393" i="1" s="1"/>
  <c r="FZ393" i="1"/>
  <c r="GD393" i="1"/>
  <c r="GE393" i="1"/>
  <c r="GN393" i="1"/>
  <c r="GR393" i="1"/>
  <c r="GS393" i="1" s="1"/>
  <c r="HA393" i="1"/>
  <c r="EJ393" i="1"/>
  <c r="EN393" i="1"/>
  <c r="EO393" i="1" s="1"/>
  <c r="EX393" i="1"/>
  <c r="FB393" i="1"/>
  <c r="FC393" i="1" s="1"/>
  <c r="N394" i="1"/>
  <c r="R394" i="1"/>
  <c r="S394" i="1" s="1"/>
  <c r="AB394" i="1"/>
  <c r="AF394" i="1"/>
  <c r="AG394" i="1" s="1"/>
  <c r="AN394" i="1"/>
  <c r="AP394" i="1"/>
  <c r="AT394" i="1"/>
  <c r="AU394" i="1" s="1"/>
  <c r="BB394" i="1"/>
  <c r="BD394" i="1"/>
  <c r="BH394" i="1"/>
  <c r="BI394" i="1" s="1"/>
  <c r="KG394" i="1"/>
  <c r="KI394" i="1"/>
  <c r="DH394" i="1"/>
  <c r="DL394" i="1"/>
  <c r="DM394" i="1" s="1"/>
  <c r="DT394" i="1"/>
  <c r="DV394" i="1"/>
  <c r="DZ394" i="1"/>
  <c r="EA394" i="1" s="1"/>
  <c r="NO394" i="1"/>
  <c r="NS394" i="1"/>
  <c r="NT394" i="1" s="1"/>
  <c r="NA394" i="1"/>
  <c r="NE394" i="1"/>
  <c r="NF394" i="1" s="1"/>
  <c r="MM394" i="1"/>
  <c r="MQ394" i="1"/>
  <c r="MR394" i="1" s="1"/>
  <c r="LY394" i="1"/>
  <c r="MC394" i="1"/>
  <c r="MD394" i="1"/>
  <c r="LI394" i="1"/>
  <c r="LK394" i="1"/>
  <c r="FL394" i="1"/>
  <c r="FP394" i="1"/>
  <c r="FQ394" i="1"/>
  <c r="FZ394" i="1"/>
  <c r="GD394" i="1"/>
  <c r="GE394" i="1" s="1"/>
  <c r="GN394" i="1"/>
  <c r="GR394" i="1"/>
  <c r="GS394" i="1" s="1"/>
  <c r="HA394" i="1"/>
  <c r="EJ394" i="1"/>
  <c r="EN394" i="1"/>
  <c r="EO394" i="1" s="1"/>
  <c r="EX394" i="1"/>
  <c r="FB394" i="1"/>
  <c r="FC394" i="1"/>
  <c r="N395" i="1"/>
  <c r="R395" i="1"/>
  <c r="S395" i="1" s="1"/>
  <c r="AB395" i="1"/>
  <c r="AF395" i="1"/>
  <c r="AG395" i="1" s="1"/>
  <c r="AN395" i="1"/>
  <c r="AP395" i="1"/>
  <c r="AT395" i="1"/>
  <c r="AU395" i="1" s="1"/>
  <c r="BB395" i="1"/>
  <c r="BD395" i="1"/>
  <c r="BH395" i="1"/>
  <c r="BI395" i="1" s="1"/>
  <c r="KC395" i="1"/>
  <c r="KG395" i="1"/>
  <c r="KI395" i="1"/>
  <c r="KK395" i="1"/>
  <c r="KK399" i="1" s="1"/>
  <c r="KQ395" i="1"/>
  <c r="BL395" i="1"/>
  <c r="BZ395" i="1"/>
  <c r="CN395" i="1"/>
  <c r="DH395" i="1"/>
  <c r="DL395" i="1"/>
  <c r="DM395" i="1" s="1"/>
  <c r="DT395" i="1"/>
  <c r="DV395" i="1"/>
  <c r="DZ395" i="1"/>
  <c r="EA395" i="1"/>
  <c r="HY395" i="1"/>
  <c r="IM395" i="1"/>
  <c r="JA395" i="1"/>
  <c r="JO395" i="1"/>
  <c r="NO395" i="1"/>
  <c r="NS395" i="1"/>
  <c r="NT395" i="1" s="1"/>
  <c r="NA395" i="1"/>
  <c r="NE395" i="1"/>
  <c r="NF395" i="1" s="1"/>
  <c r="MM395" i="1"/>
  <c r="MQ395" i="1"/>
  <c r="MR395" i="1"/>
  <c r="LY395" i="1"/>
  <c r="MC395" i="1"/>
  <c r="MD395" i="1" s="1"/>
  <c r="LI395" i="1"/>
  <c r="LK395" i="1"/>
  <c r="FL395" i="1"/>
  <c r="FP395" i="1"/>
  <c r="FQ395" i="1" s="1"/>
  <c r="FZ395" i="1"/>
  <c r="GD395" i="1"/>
  <c r="GE395" i="1" s="1"/>
  <c r="GN395" i="1"/>
  <c r="GR395" i="1"/>
  <c r="GS395" i="1"/>
  <c r="GV395" i="1"/>
  <c r="HA395" i="1"/>
  <c r="HK395" i="1"/>
  <c r="EJ395" i="1"/>
  <c r="EN395" i="1"/>
  <c r="EO395" i="1" s="1"/>
  <c r="EX395" i="1"/>
  <c r="FB395" i="1"/>
  <c r="FC395" i="1" s="1"/>
  <c r="N396" i="1"/>
  <c r="R396" i="1"/>
  <c r="S396" i="1" s="1"/>
  <c r="AB396" i="1"/>
  <c r="AF396" i="1"/>
  <c r="AG396" i="1" s="1"/>
  <c r="AN396" i="1"/>
  <c r="AP396" i="1"/>
  <c r="AT396" i="1"/>
  <c r="AU396" i="1" s="1"/>
  <c r="BB396" i="1"/>
  <c r="BD396" i="1"/>
  <c r="BH396" i="1"/>
  <c r="BI396" i="1" s="1"/>
  <c r="KG396" i="1"/>
  <c r="KI396" i="1"/>
  <c r="KK396" i="1"/>
  <c r="KK400" i="1" s="1"/>
  <c r="KK404" i="1" s="1"/>
  <c r="DH396" i="1"/>
  <c r="DL396" i="1"/>
  <c r="DM396" i="1" s="1"/>
  <c r="DT396" i="1"/>
  <c r="DV396" i="1"/>
  <c r="DZ396" i="1"/>
  <c r="EA396" i="1" s="1"/>
  <c r="NO396" i="1"/>
  <c r="NS396" i="1"/>
  <c r="NT396" i="1" s="1"/>
  <c r="NA396" i="1"/>
  <c r="NE396" i="1"/>
  <c r="NF396" i="1" s="1"/>
  <c r="MM396" i="1"/>
  <c r="MQ396" i="1"/>
  <c r="MR396" i="1" s="1"/>
  <c r="LY396" i="1"/>
  <c r="MC396" i="1"/>
  <c r="MD396" i="1" s="1"/>
  <c r="FL396" i="1"/>
  <c r="FP396" i="1"/>
  <c r="FQ396" i="1" s="1"/>
  <c r="FZ396" i="1"/>
  <c r="GD396" i="1"/>
  <c r="GE396" i="1" s="1"/>
  <c r="GN396" i="1"/>
  <c r="GR396" i="1"/>
  <c r="GS396" i="1" s="1"/>
  <c r="HA396" i="1"/>
  <c r="EJ396" i="1"/>
  <c r="EN396" i="1"/>
  <c r="EO396" i="1" s="1"/>
  <c r="EX396" i="1"/>
  <c r="FB396" i="1"/>
  <c r="FC396" i="1"/>
  <c r="N397" i="1"/>
  <c r="R397" i="1"/>
  <c r="S397" i="1" s="1"/>
  <c r="AB397" i="1"/>
  <c r="AF397" i="1"/>
  <c r="AG397" i="1" s="1"/>
  <c r="AN397" i="1"/>
  <c r="AP397" i="1"/>
  <c r="AT397" i="1"/>
  <c r="AU397" i="1" s="1"/>
  <c r="BB397" i="1"/>
  <c r="BD397" i="1"/>
  <c r="BH397" i="1"/>
  <c r="BI397" i="1"/>
  <c r="KG397" i="1"/>
  <c r="KI397" i="1"/>
  <c r="DH397" i="1"/>
  <c r="DL397" i="1"/>
  <c r="DM397" i="1" s="1"/>
  <c r="DT397" i="1"/>
  <c r="DV397" i="1"/>
  <c r="DZ397" i="1"/>
  <c r="EA397" i="1" s="1"/>
  <c r="NO397" i="1"/>
  <c r="NS397" i="1"/>
  <c r="NT397" i="1" s="1"/>
  <c r="NA397" i="1"/>
  <c r="NE397" i="1"/>
  <c r="NF397" i="1" s="1"/>
  <c r="MM397" i="1"/>
  <c r="MQ397" i="1"/>
  <c r="MR397" i="1" s="1"/>
  <c r="LY397" i="1"/>
  <c r="MC397" i="1"/>
  <c r="MD397" i="1" s="1"/>
  <c r="FL397" i="1"/>
  <c r="FP397" i="1"/>
  <c r="FQ397" i="1" s="1"/>
  <c r="FZ397" i="1"/>
  <c r="GD397" i="1"/>
  <c r="GE397" i="1" s="1"/>
  <c r="GN397" i="1"/>
  <c r="GR397" i="1"/>
  <c r="GS397" i="1" s="1"/>
  <c r="HA397" i="1"/>
  <c r="EJ397" i="1"/>
  <c r="EN397" i="1"/>
  <c r="EO397" i="1" s="1"/>
  <c r="EX397" i="1"/>
  <c r="FB397" i="1"/>
  <c r="FC397" i="1" s="1"/>
  <c r="N398" i="1"/>
  <c r="R398" i="1"/>
  <c r="S398" i="1" s="1"/>
  <c r="AB398" i="1"/>
  <c r="AF398" i="1"/>
  <c r="AG398" i="1"/>
  <c r="AN398" i="1"/>
  <c r="AP398" i="1"/>
  <c r="AT398" i="1"/>
  <c r="AU398" i="1" s="1"/>
  <c r="BB398" i="1"/>
  <c r="BD398" i="1"/>
  <c r="BH398" i="1"/>
  <c r="BI398" i="1" s="1"/>
  <c r="KG398" i="1"/>
  <c r="KI398" i="1"/>
  <c r="DH398" i="1"/>
  <c r="DL398" i="1"/>
  <c r="DM398" i="1"/>
  <c r="DT398" i="1"/>
  <c r="DV398" i="1"/>
  <c r="DZ398" i="1"/>
  <c r="EA398" i="1" s="1"/>
  <c r="NO398" i="1"/>
  <c r="NS398" i="1"/>
  <c r="NT398" i="1"/>
  <c r="NA398" i="1"/>
  <c r="NE398" i="1"/>
  <c r="NF398" i="1" s="1"/>
  <c r="MM398" i="1"/>
  <c r="MQ398" i="1"/>
  <c r="MR398" i="1" s="1"/>
  <c r="LY398" i="1"/>
  <c r="MC398" i="1"/>
  <c r="MD398" i="1" s="1"/>
  <c r="FL398" i="1"/>
  <c r="FP398" i="1"/>
  <c r="FQ398" i="1"/>
  <c r="FZ398" i="1"/>
  <c r="GD398" i="1"/>
  <c r="GE398" i="1" s="1"/>
  <c r="GN398" i="1"/>
  <c r="GR398" i="1"/>
  <c r="GS398" i="1" s="1"/>
  <c r="HA398" i="1"/>
  <c r="EJ398" i="1"/>
  <c r="EN398" i="1"/>
  <c r="EO398" i="1" s="1"/>
  <c r="EX398" i="1"/>
  <c r="FB398" i="1"/>
  <c r="FC398" i="1" s="1"/>
  <c r="N399" i="1"/>
  <c r="R399" i="1"/>
  <c r="S399" i="1" s="1"/>
  <c r="AB399" i="1"/>
  <c r="AF399" i="1"/>
  <c r="AG399" i="1" s="1"/>
  <c r="AN399" i="1"/>
  <c r="AP399" i="1"/>
  <c r="AT399" i="1"/>
  <c r="AU399" i="1" s="1"/>
  <c r="BB399" i="1"/>
  <c r="BD399" i="1"/>
  <c r="BH399" i="1"/>
  <c r="BI399" i="1" s="1"/>
  <c r="KC399" i="1"/>
  <c r="KG399" i="1"/>
  <c r="KI399" i="1"/>
  <c r="KQ399" i="1"/>
  <c r="BL399" i="1"/>
  <c r="BZ399" i="1"/>
  <c r="CN399" i="1"/>
  <c r="DH399" i="1"/>
  <c r="DL399" i="1"/>
  <c r="DM399" i="1" s="1"/>
  <c r="DT399" i="1"/>
  <c r="DV399" i="1"/>
  <c r="DZ399" i="1"/>
  <c r="EA399" i="1" s="1"/>
  <c r="HY399" i="1"/>
  <c r="IM399" i="1"/>
  <c r="JA399" i="1"/>
  <c r="JO399" i="1"/>
  <c r="NO399" i="1"/>
  <c r="NS399" i="1"/>
  <c r="NT399" i="1" s="1"/>
  <c r="NA399" i="1"/>
  <c r="NE399" i="1"/>
  <c r="NF399" i="1" s="1"/>
  <c r="MM399" i="1"/>
  <c r="MQ399" i="1"/>
  <c r="MR399" i="1" s="1"/>
  <c r="LY399" i="1"/>
  <c r="MC399" i="1"/>
  <c r="MD399" i="1" s="1"/>
  <c r="LE399" i="1"/>
  <c r="LI399" i="1"/>
  <c r="LK399" i="1"/>
  <c r="LM399" i="1"/>
  <c r="LN399" i="1"/>
  <c r="LO399" i="1"/>
  <c r="FL399" i="1"/>
  <c r="FP399" i="1"/>
  <c r="FQ399" i="1" s="1"/>
  <c r="FZ399" i="1"/>
  <c r="GD399" i="1"/>
  <c r="GE399" i="1" s="1"/>
  <c r="GN399" i="1"/>
  <c r="GR399" i="1"/>
  <c r="GS399" i="1" s="1"/>
  <c r="GV399" i="1"/>
  <c r="HA399" i="1"/>
  <c r="HK399" i="1"/>
  <c r="EJ399" i="1"/>
  <c r="EN399" i="1"/>
  <c r="EO399" i="1" s="1"/>
  <c r="EX399" i="1"/>
  <c r="FB399" i="1"/>
  <c r="FC399" i="1" s="1"/>
  <c r="N400" i="1"/>
  <c r="R400" i="1"/>
  <c r="S400" i="1" s="1"/>
  <c r="AB400" i="1"/>
  <c r="AF400" i="1"/>
  <c r="AG400" i="1" s="1"/>
  <c r="AN400" i="1"/>
  <c r="AP400" i="1"/>
  <c r="AT400" i="1"/>
  <c r="AU400" i="1" s="1"/>
  <c r="BB400" i="1"/>
  <c r="BD400" i="1"/>
  <c r="BH400" i="1"/>
  <c r="BI400" i="1" s="1"/>
  <c r="KG400" i="1"/>
  <c r="KI400" i="1"/>
  <c r="DH400" i="1"/>
  <c r="DL400" i="1"/>
  <c r="DM400" i="1" s="1"/>
  <c r="DT400" i="1"/>
  <c r="DV400" i="1"/>
  <c r="DZ400" i="1"/>
  <c r="EA400" i="1" s="1"/>
  <c r="NO400" i="1"/>
  <c r="NS400" i="1"/>
  <c r="NT400" i="1" s="1"/>
  <c r="NA400" i="1"/>
  <c r="NE400" i="1"/>
  <c r="NF400" i="1" s="1"/>
  <c r="MM400" i="1"/>
  <c r="MQ400" i="1"/>
  <c r="MR400" i="1" s="1"/>
  <c r="LY400" i="1"/>
  <c r="MC400" i="1"/>
  <c r="MD400" i="1" s="1"/>
  <c r="LI400" i="1"/>
  <c r="LK400" i="1"/>
  <c r="LM400" i="1"/>
  <c r="LN400" i="1"/>
  <c r="LO400" i="1"/>
  <c r="FL400" i="1"/>
  <c r="FP400" i="1"/>
  <c r="FQ400" i="1" s="1"/>
  <c r="FZ400" i="1"/>
  <c r="GD400" i="1"/>
  <c r="GE400" i="1" s="1"/>
  <c r="GN400" i="1"/>
  <c r="GR400" i="1"/>
  <c r="GS400" i="1" s="1"/>
  <c r="HA400" i="1"/>
  <c r="EJ400" i="1"/>
  <c r="EN400" i="1"/>
  <c r="EO400" i="1" s="1"/>
  <c r="EX400" i="1"/>
  <c r="FB400" i="1"/>
  <c r="FC400" i="1" s="1"/>
  <c r="N401" i="1"/>
  <c r="R401" i="1"/>
  <c r="S401" i="1" s="1"/>
  <c r="AB401" i="1"/>
  <c r="AF401" i="1"/>
  <c r="AG401" i="1" s="1"/>
  <c r="AN401" i="1"/>
  <c r="AP401" i="1"/>
  <c r="AT401" i="1"/>
  <c r="AU401" i="1" s="1"/>
  <c r="BB401" i="1"/>
  <c r="BD401" i="1"/>
  <c r="BH401" i="1"/>
  <c r="BI401" i="1" s="1"/>
  <c r="KG401" i="1"/>
  <c r="KI401" i="1"/>
  <c r="DH401" i="1"/>
  <c r="DL401" i="1"/>
  <c r="DM401" i="1" s="1"/>
  <c r="DT401" i="1"/>
  <c r="DV401" i="1"/>
  <c r="DZ401" i="1"/>
  <c r="EA401" i="1" s="1"/>
  <c r="NO401" i="1"/>
  <c r="NS401" i="1"/>
  <c r="NT401" i="1" s="1"/>
  <c r="NA401" i="1"/>
  <c r="NE401" i="1"/>
  <c r="NF401" i="1" s="1"/>
  <c r="MM401" i="1"/>
  <c r="MQ401" i="1"/>
  <c r="MR401" i="1" s="1"/>
  <c r="LY401" i="1"/>
  <c r="MC401" i="1"/>
  <c r="MD401" i="1" s="1"/>
  <c r="LI401" i="1"/>
  <c r="LK401" i="1"/>
  <c r="LM401" i="1"/>
  <c r="LN401" i="1"/>
  <c r="LO401" i="1"/>
  <c r="FL401" i="1"/>
  <c r="FP401" i="1"/>
  <c r="FQ401" i="1" s="1"/>
  <c r="FZ401" i="1"/>
  <c r="GD401" i="1"/>
  <c r="GE401" i="1"/>
  <c r="GN401" i="1"/>
  <c r="GR401" i="1"/>
  <c r="GS401" i="1" s="1"/>
  <c r="HA401" i="1"/>
  <c r="EJ401" i="1"/>
  <c r="EN401" i="1"/>
  <c r="EO401" i="1" s="1"/>
  <c r="EX401" i="1"/>
  <c r="FB401" i="1"/>
  <c r="FC401" i="1" s="1"/>
  <c r="N402" i="1"/>
  <c r="R402" i="1"/>
  <c r="S402" i="1" s="1"/>
  <c r="AB402" i="1"/>
  <c r="AF402" i="1"/>
  <c r="AG402" i="1" s="1"/>
  <c r="AN402" i="1"/>
  <c r="AP402" i="1"/>
  <c r="AT402" i="1"/>
  <c r="AU402" i="1" s="1"/>
  <c r="BB402" i="1"/>
  <c r="BD402" i="1"/>
  <c r="BH402" i="1"/>
  <c r="BI402" i="1" s="1"/>
  <c r="KG402" i="1"/>
  <c r="KI402" i="1"/>
  <c r="DH402" i="1"/>
  <c r="DL402" i="1"/>
  <c r="DM402" i="1" s="1"/>
  <c r="DT402" i="1"/>
  <c r="DV402" i="1"/>
  <c r="DZ402" i="1"/>
  <c r="EA402" i="1" s="1"/>
  <c r="NO402" i="1"/>
  <c r="NS402" i="1"/>
  <c r="NT402" i="1" s="1"/>
  <c r="NA402" i="1"/>
  <c r="NE402" i="1"/>
  <c r="NF402" i="1" s="1"/>
  <c r="MM402" i="1"/>
  <c r="MQ402" i="1"/>
  <c r="MR402" i="1" s="1"/>
  <c r="LY402" i="1"/>
  <c r="MC402" i="1"/>
  <c r="MD402" i="1" s="1"/>
  <c r="LE402" i="1"/>
  <c r="LI402" i="1"/>
  <c r="LK402" i="1"/>
  <c r="LM402" i="1"/>
  <c r="LO402" i="1"/>
  <c r="FL402" i="1"/>
  <c r="FP402" i="1"/>
  <c r="FQ402" i="1" s="1"/>
  <c r="FZ402" i="1"/>
  <c r="GD402" i="1"/>
  <c r="GE402" i="1"/>
  <c r="GN402" i="1"/>
  <c r="GR402" i="1"/>
  <c r="GS402" i="1" s="1"/>
  <c r="HA402" i="1"/>
  <c r="EJ402" i="1"/>
  <c r="EN402" i="1"/>
  <c r="EO402" i="1" s="1"/>
  <c r="EX402" i="1"/>
  <c r="FB402" i="1"/>
  <c r="FC402" i="1" s="1"/>
  <c r="N403" i="1"/>
  <c r="R403" i="1"/>
  <c r="S403" i="1" s="1"/>
  <c r="AB403" i="1"/>
  <c r="AF403" i="1"/>
  <c r="AG403" i="1" s="1"/>
  <c r="AN403" i="1"/>
  <c r="AP403" i="1"/>
  <c r="AT403" i="1"/>
  <c r="AU403" i="1" s="1"/>
  <c r="BB403" i="1"/>
  <c r="BD403" i="1"/>
  <c r="BH403" i="1"/>
  <c r="BI403" i="1" s="1"/>
  <c r="KC403" i="1"/>
  <c r="KG403" i="1"/>
  <c r="KI403" i="1"/>
  <c r="KM403" i="1" s="1"/>
  <c r="KQ403" i="1"/>
  <c r="BL403" i="1"/>
  <c r="BZ403" i="1"/>
  <c r="CN403" i="1"/>
  <c r="DH403" i="1"/>
  <c r="DL403" i="1"/>
  <c r="DM403" i="1" s="1"/>
  <c r="DT403" i="1"/>
  <c r="DV403" i="1"/>
  <c r="DZ403" i="1"/>
  <c r="EA403" i="1" s="1"/>
  <c r="HY403" i="1"/>
  <c r="IM403" i="1"/>
  <c r="JA403" i="1"/>
  <c r="JO403" i="1"/>
  <c r="NO403" i="1"/>
  <c r="NS403" i="1"/>
  <c r="NT403" i="1" s="1"/>
  <c r="NA403" i="1"/>
  <c r="NE403" i="1"/>
  <c r="NF403" i="1" s="1"/>
  <c r="MM403" i="1"/>
  <c r="MQ403" i="1"/>
  <c r="MR403" i="1" s="1"/>
  <c r="LY403" i="1"/>
  <c r="MC403" i="1"/>
  <c r="MD403" i="1" s="1"/>
  <c r="LI403" i="1"/>
  <c r="LK403" i="1"/>
  <c r="LM403" i="1"/>
  <c r="LO403" i="1"/>
  <c r="FL403" i="1"/>
  <c r="FP403" i="1"/>
  <c r="FQ403" i="1" s="1"/>
  <c r="FZ403" i="1"/>
  <c r="GD403" i="1"/>
  <c r="GE403" i="1" s="1"/>
  <c r="GN403" i="1"/>
  <c r="GR403" i="1"/>
  <c r="GS403" i="1" s="1"/>
  <c r="GV403" i="1"/>
  <c r="HA403" i="1"/>
  <c r="HK403" i="1"/>
  <c r="EJ403" i="1"/>
  <c r="EN403" i="1"/>
  <c r="EO403" i="1" s="1"/>
  <c r="EX403" i="1"/>
  <c r="FB403" i="1"/>
  <c r="FC403" i="1"/>
  <c r="N404" i="1"/>
  <c r="R404" i="1"/>
  <c r="S404" i="1" s="1"/>
  <c r="AB404" i="1"/>
  <c r="AF404" i="1"/>
  <c r="AG404" i="1" s="1"/>
  <c r="AN404" i="1"/>
  <c r="AP404" i="1"/>
  <c r="AT404" i="1"/>
  <c r="AU404" i="1" s="1"/>
  <c r="BB404" i="1"/>
  <c r="BD404" i="1"/>
  <c r="BH404" i="1"/>
  <c r="BI404" i="1" s="1"/>
  <c r="KG404" i="1"/>
  <c r="KI404" i="1"/>
  <c r="DH404" i="1"/>
  <c r="DL404" i="1"/>
  <c r="DM404" i="1" s="1"/>
  <c r="DT404" i="1"/>
  <c r="DV404" i="1"/>
  <c r="DZ404" i="1"/>
  <c r="EA404" i="1" s="1"/>
  <c r="NO404" i="1"/>
  <c r="NS404" i="1"/>
  <c r="NT404" i="1" s="1"/>
  <c r="NA404" i="1"/>
  <c r="NE404" i="1"/>
  <c r="NF404" i="1"/>
  <c r="MM404" i="1"/>
  <c r="MQ404" i="1"/>
  <c r="MR404" i="1" s="1"/>
  <c r="LY404" i="1"/>
  <c r="MC404" i="1"/>
  <c r="MD404" i="1" s="1"/>
  <c r="LI404" i="1"/>
  <c r="LK404" i="1"/>
  <c r="LM404" i="1"/>
  <c r="LN404" i="1"/>
  <c r="LO404" i="1"/>
  <c r="FL404" i="1"/>
  <c r="FP404" i="1"/>
  <c r="FQ404" i="1" s="1"/>
  <c r="FZ404" i="1"/>
  <c r="GD404" i="1"/>
  <c r="GE404" i="1" s="1"/>
  <c r="GN404" i="1"/>
  <c r="GR404" i="1"/>
  <c r="GS404" i="1" s="1"/>
  <c r="HA404" i="1"/>
  <c r="EJ404" i="1"/>
  <c r="EN404" i="1"/>
  <c r="EO404" i="1" s="1"/>
  <c r="EX404" i="1"/>
  <c r="FB404" i="1"/>
  <c r="FC404" i="1" s="1"/>
  <c r="N405" i="1"/>
  <c r="R405" i="1"/>
  <c r="S405" i="1" s="1"/>
  <c r="AB405" i="1"/>
  <c r="AF405" i="1"/>
  <c r="AG405" i="1" s="1"/>
  <c r="AN405" i="1"/>
  <c r="AP405" i="1"/>
  <c r="AT405" i="1"/>
  <c r="AU405" i="1" s="1"/>
  <c r="BB405" i="1"/>
  <c r="BD405" i="1"/>
  <c r="BH405" i="1"/>
  <c r="BI405" i="1" s="1"/>
  <c r="KG405" i="1"/>
  <c r="KI405" i="1"/>
  <c r="DH405" i="1"/>
  <c r="DL405" i="1"/>
  <c r="DM405" i="1" s="1"/>
  <c r="DT405" i="1"/>
  <c r="DV405" i="1"/>
  <c r="DZ405" i="1"/>
  <c r="EA405" i="1" s="1"/>
  <c r="NO405" i="1"/>
  <c r="NS405" i="1"/>
  <c r="NT405" i="1"/>
  <c r="NA405" i="1"/>
  <c r="NE405" i="1"/>
  <c r="NF405" i="1" s="1"/>
  <c r="MM405" i="1"/>
  <c r="MQ405" i="1"/>
  <c r="MR405" i="1" s="1"/>
  <c r="LY405" i="1"/>
  <c r="MC405" i="1"/>
  <c r="MD405" i="1" s="1"/>
  <c r="LO405" i="1"/>
  <c r="FL405" i="1"/>
  <c r="FP405" i="1"/>
  <c r="FQ405" i="1" s="1"/>
  <c r="FZ405" i="1"/>
  <c r="GD405" i="1"/>
  <c r="GE405" i="1" s="1"/>
  <c r="GN405" i="1"/>
  <c r="GR405" i="1"/>
  <c r="GS405" i="1" s="1"/>
  <c r="HA405" i="1"/>
  <c r="EJ405" i="1"/>
  <c r="EN405" i="1"/>
  <c r="EO405" i="1"/>
  <c r="EX405" i="1"/>
  <c r="FB405" i="1"/>
  <c r="FC405" i="1" s="1"/>
  <c r="N406" i="1"/>
  <c r="R406" i="1"/>
  <c r="S406" i="1" s="1"/>
  <c r="AB406" i="1"/>
  <c r="AF406" i="1"/>
  <c r="AG406" i="1" s="1"/>
  <c r="AN406" i="1"/>
  <c r="AP406" i="1"/>
  <c r="AT406" i="1"/>
  <c r="AU406" i="1"/>
  <c r="BB406" i="1"/>
  <c r="BD406" i="1"/>
  <c r="BH406" i="1"/>
  <c r="BI406" i="1" s="1"/>
  <c r="KG406" i="1"/>
  <c r="KI406" i="1"/>
  <c r="DH406" i="1"/>
  <c r="DL406" i="1"/>
  <c r="DM406" i="1" s="1"/>
  <c r="DT406" i="1"/>
  <c r="DV406" i="1"/>
  <c r="DZ406" i="1"/>
  <c r="EA406" i="1" s="1"/>
  <c r="NO406" i="1"/>
  <c r="NS406" i="1"/>
  <c r="NT406" i="1" s="1"/>
  <c r="NA406" i="1"/>
  <c r="NE406" i="1"/>
  <c r="NF406" i="1" s="1"/>
  <c r="MM406" i="1"/>
  <c r="MQ406" i="1"/>
  <c r="MR406" i="1" s="1"/>
  <c r="LY406" i="1"/>
  <c r="MC406" i="1"/>
  <c r="MD406" i="1" s="1"/>
  <c r="LO406" i="1"/>
  <c r="FL406" i="1"/>
  <c r="FP406" i="1"/>
  <c r="FQ406" i="1" s="1"/>
  <c r="FZ406" i="1"/>
  <c r="GD406" i="1"/>
  <c r="GE406" i="1" s="1"/>
  <c r="GN406" i="1"/>
  <c r="GR406" i="1"/>
  <c r="GS406" i="1" s="1"/>
  <c r="HA406" i="1"/>
  <c r="EJ406" i="1"/>
  <c r="EN406" i="1"/>
  <c r="EO406" i="1" s="1"/>
  <c r="EX406" i="1"/>
  <c r="FB406" i="1"/>
  <c r="FC406" i="1" s="1"/>
  <c r="N407" i="1"/>
  <c r="R407" i="1"/>
  <c r="S407" i="1" s="1"/>
  <c r="AB407" i="1"/>
  <c r="AF407" i="1"/>
  <c r="AG407" i="1" s="1"/>
  <c r="AN407" i="1"/>
  <c r="AP407" i="1"/>
  <c r="AT407" i="1"/>
  <c r="AU407" i="1" s="1"/>
  <c r="BB407" i="1"/>
  <c r="BD407" i="1"/>
  <c r="BH407" i="1"/>
  <c r="BI407" i="1" s="1"/>
  <c r="DH407" i="1"/>
  <c r="DL407" i="1"/>
  <c r="DM407" i="1" s="1"/>
  <c r="DT407" i="1"/>
  <c r="DV407" i="1"/>
  <c r="DZ407" i="1"/>
  <c r="EA407" i="1" s="1"/>
  <c r="NO407" i="1"/>
  <c r="NS407" i="1"/>
  <c r="NT407" i="1" s="1"/>
  <c r="NA407" i="1"/>
  <c r="NE407" i="1"/>
  <c r="NF407" i="1" s="1"/>
  <c r="MM407" i="1"/>
  <c r="MQ407" i="1"/>
  <c r="MR407" i="1" s="1"/>
  <c r="LY407" i="1"/>
  <c r="MC407" i="1"/>
  <c r="MD407" i="1" s="1"/>
  <c r="LO407" i="1"/>
  <c r="FL407" i="1"/>
  <c r="FP407" i="1"/>
  <c r="FQ407" i="1" s="1"/>
  <c r="FZ407" i="1"/>
  <c r="GD407" i="1"/>
  <c r="GE407" i="1" s="1"/>
  <c r="GN407" i="1"/>
  <c r="GR407" i="1"/>
  <c r="GS407" i="1" s="1"/>
  <c r="EJ407" i="1"/>
  <c r="EN407" i="1"/>
  <c r="EO407" i="1" s="1"/>
  <c r="EX407" i="1"/>
  <c r="FB407" i="1"/>
  <c r="FC407" i="1" s="1"/>
  <c r="N408" i="1"/>
  <c r="R408" i="1"/>
  <c r="S408" i="1" s="1"/>
  <c r="AB408" i="1"/>
  <c r="AF408" i="1"/>
  <c r="AG408" i="1" s="1"/>
  <c r="AN408" i="1"/>
  <c r="AP408" i="1"/>
  <c r="AT408" i="1"/>
  <c r="AU408" i="1" s="1"/>
  <c r="BB408" i="1"/>
  <c r="BD408" i="1"/>
  <c r="BH408" i="1"/>
  <c r="BI408" i="1" s="1"/>
  <c r="DH408" i="1"/>
  <c r="DL408" i="1"/>
  <c r="DM408" i="1" s="1"/>
  <c r="DT408" i="1"/>
  <c r="DV408" i="1"/>
  <c r="DZ408" i="1"/>
  <c r="EA408" i="1" s="1"/>
  <c r="IW412" i="1"/>
  <c r="NO408" i="1"/>
  <c r="NS408" i="1"/>
  <c r="NT408" i="1" s="1"/>
  <c r="NA408" i="1"/>
  <c r="NE408" i="1"/>
  <c r="NF408" i="1" s="1"/>
  <c r="MM408" i="1"/>
  <c r="MQ408" i="1"/>
  <c r="MR408" i="1" s="1"/>
  <c r="LY408" i="1"/>
  <c r="MC408" i="1"/>
  <c r="MD408" i="1" s="1"/>
  <c r="LO408" i="1"/>
  <c r="FL408" i="1"/>
  <c r="FP408" i="1"/>
  <c r="FQ408" i="1" s="1"/>
  <c r="FZ408" i="1"/>
  <c r="GD408" i="1"/>
  <c r="GE408" i="1" s="1"/>
  <c r="GN408" i="1"/>
  <c r="GR408" i="1"/>
  <c r="GS408" i="1" s="1"/>
  <c r="EJ408" i="1"/>
  <c r="EN408" i="1"/>
  <c r="EO408" i="1" s="1"/>
  <c r="EX408" i="1"/>
  <c r="FB408" i="1"/>
  <c r="FC408" i="1"/>
  <c r="N409" i="1"/>
  <c r="R409" i="1"/>
  <c r="S409" i="1" s="1"/>
  <c r="AB409" i="1"/>
  <c r="AF409" i="1"/>
  <c r="AG409" i="1" s="1"/>
  <c r="AN409" i="1"/>
  <c r="AP409" i="1"/>
  <c r="AT409" i="1"/>
  <c r="AU409" i="1" s="1"/>
  <c r="BB409" i="1"/>
  <c r="BD409" i="1"/>
  <c r="BH409" i="1"/>
  <c r="BI409" i="1" s="1"/>
  <c r="DH409" i="1"/>
  <c r="DL409" i="1"/>
  <c r="DM409" i="1" s="1"/>
  <c r="DT409" i="1"/>
  <c r="DV409" i="1"/>
  <c r="DZ409" i="1"/>
  <c r="EA409" i="1" s="1"/>
  <c r="NO409" i="1"/>
  <c r="NS409" i="1"/>
  <c r="NT409" i="1" s="1"/>
  <c r="NA409" i="1"/>
  <c r="NE409" i="1"/>
  <c r="NF409" i="1"/>
  <c r="MM409" i="1"/>
  <c r="MQ409" i="1"/>
  <c r="MR409" i="1" s="1"/>
  <c r="LY409" i="1"/>
  <c r="MC409" i="1"/>
  <c r="MD409" i="1" s="1"/>
  <c r="LO409" i="1"/>
  <c r="FL409" i="1"/>
  <c r="FP409" i="1"/>
  <c r="FQ409" i="1"/>
  <c r="FZ409" i="1"/>
  <c r="GD409" i="1"/>
  <c r="GE409" i="1"/>
  <c r="GN409" i="1"/>
  <c r="GR409" i="1"/>
  <c r="GS409" i="1" s="1"/>
  <c r="EJ409" i="1"/>
  <c r="EN409" i="1"/>
  <c r="EO409" i="1" s="1"/>
  <c r="EX409" i="1"/>
  <c r="FB409" i="1"/>
  <c r="FC409" i="1" s="1"/>
  <c r="N410" i="1"/>
  <c r="R410" i="1"/>
  <c r="S410" i="1" s="1"/>
  <c r="AB410" i="1"/>
  <c r="AF410" i="1"/>
  <c r="AG410" i="1" s="1"/>
  <c r="AN410" i="1"/>
  <c r="AP410" i="1"/>
  <c r="AT410" i="1"/>
  <c r="AU410" i="1" s="1"/>
  <c r="BB410" i="1"/>
  <c r="BD410" i="1"/>
  <c r="BH410" i="1"/>
  <c r="BI410" i="1" s="1"/>
  <c r="DH410" i="1"/>
  <c r="DL410" i="1"/>
  <c r="DM410" i="1" s="1"/>
  <c r="DT410" i="1"/>
  <c r="DV410" i="1"/>
  <c r="DZ410" i="1"/>
  <c r="EA410" i="1" s="1"/>
  <c r="NO410" i="1"/>
  <c r="NS410" i="1"/>
  <c r="NT410" i="1" s="1"/>
  <c r="NA410" i="1"/>
  <c r="NE410" i="1"/>
  <c r="NF410" i="1"/>
  <c r="MM410" i="1"/>
  <c r="MQ410" i="1"/>
  <c r="MR410" i="1" s="1"/>
  <c r="LY410" i="1"/>
  <c r="MC410" i="1"/>
  <c r="MD410" i="1" s="1"/>
  <c r="LO410" i="1"/>
  <c r="FL410" i="1"/>
  <c r="FP410" i="1"/>
  <c r="FQ410" i="1" s="1"/>
  <c r="FZ410" i="1"/>
  <c r="GD410" i="1"/>
  <c r="GE410" i="1"/>
  <c r="GN410" i="1"/>
  <c r="GR410" i="1"/>
  <c r="GS410" i="1" s="1"/>
  <c r="EJ410" i="1"/>
  <c r="EN410" i="1"/>
  <c r="EO410" i="1" s="1"/>
  <c r="EX410" i="1"/>
  <c r="FB410" i="1"/>
  <c r="FC410" i="1" s="1"/>
  <c r="N411" i="1"/>
  <c r="R411" i="1"/>
  <c r="S411" i="1"/>
  <c r="AN411" i="1"/>
  <c r="AP411" i="1"/>
  <c r="AT411" i="1"/>
  <c r="AU411" i="1" s="1"/>
  <c r="BB411" i="1"/>
  <c r="BD411" i="1"/>
  <c r="BH411" i="1"/>
  <c r="BI411" i="1" s="1"/>
  <c r="KC411" i="1"/>
  <c r="KG411" i="1"/>
  <c r="KI411" i="1"/>
  <c r="KN411" i="1" s="1"/>
  <c r="KK411" i="1"/>
  <c r="KM411" i="1"/>
  <c r="KQ411" i="1"/>
  <c r="KU411" i="1"/>
  <c r="KW411" i="1"/>
  <c r="LB411" i="1" s="1"/>
  <c r="KY411" i="1"/>
  <c r="LA411" i="1"/>
  <c r="BL411" i="1"/>
  <c r="BP411" i="1"/>
  <c r="BR411" i="1"/>
  <c r="BW411" i="1" s="1"/>
  <c r="BT411" i="1"/>
  <c r="BU411" i="1"/>
  <c r="BV411" i="1"/>
  <c r="BZ411" i="1"/>
  <c r="CD411" i="1"/>
  <c r="CF411" i="1"/>
  <c r="CK411" i="1" s="1"/>
  <c r="CH411" i="1"/>
  <c r="CI411" i="1"/>
  <c r="CJ411" i="1"/>
  <c r="CN411" i="1"/>
  <c r="CR411" i="1"/>
  <c r="CT411" i="1"/>
  <c r="CY411" i="1" s="1"/>
  <c r="CV411" i="1"/>
  <c r="CX411" i="1"/>
  <c r="DT411" i="1"/>
  <c r="DV411" i="1"/>
  <c r="DZ411" i="1"/>
  <c r="EA411" i="1" s="1"/>
  <c r="HY411" i="1"/>
  <c r="IC411" i="1"/>
  <c r="IG411" i="1"/>
  <c r="IH411" i="1"/>
  <c r="II411" i="1"/>
  <c r="IM411" i="1"/>
  <c r="IQ411" i="1"/>
  <c r="IS411" i="1"/>
  <c r="IX411" i="1" s="1"/>
  <c r="IU411" i="1"/>
  <c r="IV411" i="1"/>
  <c r="IW411" i="1"/>
  <c r="JA411" i="1"/>
  <c r="JE411" i="1"/>
  <c r="JI411" i="1"/>
  <c r="JJ411" i="1"/>
  <c r="JK411" i="1"/>
  <c r="JO411" i="1"/>
  <c r="JS411" i="1"/>
  <c r="JU411" i="1"/>
  <c r="JZ411" i="1" s="1"/>
  <c r="JW411" i="1"/>
  <c r="JX411" i="1"/>
  <c r="JY411" i="1"/>
  <c r="LK411" i="1"/>
  <c r="N412" i="1"/>
  <c r="R412" i="1"/>
  <c r="S412" i="1" s="1"/>
  <c r="AB412" i="1"/>
  <c r="AF412" i="1"/>
  <c r="AG412" i="1" s="1"/>
  <c r="AN412" i="1"/>
  <c r="AP412" i="1"/>
  <c r="AT412" i="1"/>
  <c r="AU412" i="1" s="1"/>
  <c r="BB412" i="1"/>
  <c r="BD412" i="1"/>
  <c r="BH412" i="1"/>
  <c r="BI412" i="1" s="1"/>
  <c r="KG412" i="1"/>
  <c r="KI412" i="1"/>
  <c r="KN412" i="1" s="1"/>
  <c r="KK412" i="1"/>
  <c r="KM412" i="1"/>
  <c r="KU412" i="1"/>
  <c r="KW412" i="1"/>
  <c r="KY412" i="1"/>
  <c r="LA412" i="1"/>
  <c r="BP412" i="1"/>
  <c r="BR412" i="1"/>
  <c r="BW412" i="1" s="1"/>
  <c r="BT412" i="1"/>
  <c r="BV412" i="1"/>
  <c r="CD412" i="1"/>
  <c r="CF412" i="1"/>
  <c r="CK412" i="1" s="1"/>
  <c r="CH412" i="1"/>
  <c r="CJ412" i="1"/>
  <c r="CR412" i="1"/>
  <c r="CT412" i="1"/>
  <c r="CY412" i="1" s="1"/>
  <c r="CV412" i="1"/>
  <c r="CX412" i="1"/>
  <c r="DH412" i="1"/>
  <c r="DL412" i="1"/>
  <c r="DM412" i="1" s="1"/>
  <c r="DT412" i="1"/>
  <c r="DV412" i="1"/>
  <c r="DZ412" i="1"/>
  <c r="EA412" i="1" s="1"/>
  <c r="IC412" i="1"/>
  <c r="IE412" i="1"/>
  <c r="IJ412" i="1" s="1"/>
  <c r="IG412" i="1"/>
  <c r="IH412" i="1"/>
  <c r="II412" i="1"/>
  <c r="IQ412" i="1"/>
  <c r="IS412" i="1"/>
  <c r="IX412" i="1" s="1"/>
  <c r="IU412" i="1"/>
  <c r="JE412" i="1"/>
  <c r="JG412" i="1"/>
  <c r="JL412" i="1" s="1"/>
  <c r="JI412" i="1"/>
  <c r="JJ412" i="1"/>
  <c r="JK412" i="1"/>
  <c r="JS412" i="1"/>
  <c r="JU412" i="1"/>
  <c r="JZ412" i="1" s="1"/>
  <c r="JW412" i="1"/>
  <c r="JX412" i="1"/>
  <c r="JY412" i="1"/>
  <c r="NO412" i="1"/>
  <c r="NS412" i="1"/>
  <c r="NT412" i="1" s="1"/>
  <c r="NA412" i="1"/>
  <c r="NE412" i="1"/>
  <c r="NF412" i="1" s="1"/>
  <c r="MM412" i="1"/>
  <c r="MQ412" i="1"/>
  <c r="MR412" i="1" s="1"/>
  <c r="LY412" i="1"/>
  <c r="MC412" i="1"/>
  <c r="MD412" i="1" s="1"/>
  <c r="LK412" i="1"/>
  <c r="FL412" i="1"/>
  <c r="FP412" i="1"/>
  <c r="FQ412" i="1"/>
  <c r="FZ412" i="1"/>
  <c r="GD412" i="1"/>
  <c r="GE412" i="1" s="1"/>
  <c r="GN412" i="1"/>
  <c r="GR412" i="1"/>
  <c r="GS412" i="1" s="1"/>
  <c r="HA412" i="1"/>
  <c r="HC412" i="1"/>
  <c r="HE412" i="1"/>
  <c r="HF412" i="1"/>
  <c r="HH412" i="1"/>
  <c r="HO412" i="1"/>
  <c r="HQ412" i="1"/>
  <c r="HV412" i="1" s="1"/>
  <c r="HS412" i="1"/>
  <c r="HU412" i="1"/>
  <c r="EJ412" i="1"/>
  <c r="EN412" i="1"/>
  <c r="EO412" i="1" s="1"/>
  <c r="EX412" i="1"/>
  <c r="FB412" i="1"/>
  <c r="FC412" i="1" s="1"/>
  <c r="N413" i="1"/>
  <c r="R413" i="1"/>
  <c r="S413" i="1" s="1"/>
  <c r="AB413" i="1"/>
  <c r="AF413" i="1"/>
  <c r="AG413" i="1" s="1"/>
  <c r="AN413" i="1"/>
  <c r="AP413" i="1"/>
  <c r="AT413" i="1"/>
  <c r="AU413" i="1" s="1"/>
  <c r="BB413" i="1"/>
  <c r="BD413" i="1"/>
  <c r="BH413" i="1"/>
  <c r="BI413" i="1" s="1"/>
  <c r="KG413" i="1"/>
  <c r="KI413" i="1"/>
  <c r="KN413" i="1" s="1"/>
  <c r="KK413" i="1"/>
  <c r="KM413" i="1"/>
  <c r="KU413" i="1"/>
  <c r="KW413" i="1"/>
  <c r="LB413" i="1"/>
  <c r="KY413" i="1"/>
  <c r="LA413" i="1"/>
  <c r="BP413" i="1"/>
  <c r="BR413" i="1"/>
  <c r="BW413" i="1" s="1"/>
  <c r="BT413" i="1"/>
  <c r="BV413" i="1"/>
  <c r="CD413" i="1"/>
  <c r="CF413" i="1"/>
  <c r="CK413" i="1" s="1"/>
  <c r="CH413" i="1"/>
  <c r="CI413" i="1"/>
  <c r="CJ413" i="1"/>
  <c r="CR413" i="1"/>
  <c r="CT413" i="1"/>
  <c r="CY413" i="1" s="1"/>
  <c r="CV413" i="1"/>
  <c r="CW413" i="1"/>
  <c r="CX413" i="1"/>
  <c r="DH413" i="1"/>
  <c r="DL413" i="1"/>
  <c r="DM413" i="1" s="1"/>
  <c r="DT413" i="1"/>
  <c r="DV413" i="1"/>
  <c r="DZ413" i="1"/>
  <c r="EA413" i="1" s="1"/>
  <c r="IC413" i="1"/>
  <c r="IE413" i="1"/>
  <c r="IG413" i="1"/>
  <c r="IQ413" i="1"/>
  <c r="IU413" i="1"/>
  <c r="IW413" i="1"/>
  <c r="IX413" i="1"/>
  <c r="JE413" i="1"/>
  <c r="JI413" i="1"/>
  <c r="JK413" i="1"/>
  <c r="JS413" i="1"/>
  <c r="JU413" i="1"/>
  <c r="JW413" i="1"/>
  <c r="JY413" i="1"/>
  <c r="NO413" i="1"/>
  <c r="NS413" i="1"/>
  <c r="NT413" i="1" s="1"/>
  <c r="NA413" i="1"/>
  <c r="NE413" i="1"/>
  <c r="NF413" i="1" s="1"/>
  <c r="MM413" i="1"/>
  <c r="MQ413" i="1"/>
  <c r="MR413" i="1"/>
  <c r="LY413" i="1"/>
  <c r="MC413" i="1"/>
  <c r="MD413" i="1" s="1"/>
  <c r="LK413" i="1"/>
  <c r="FL413" i="1"/>
  <c r="FP413" i="1"/>
  <c r="FQ413" i="1" s="1"/>
  <c r="FZ413" i="1"/>
  <c r="GD413" i="1"/>
  <c r="GE413" i="1"/>
  <c r="GN413" i="1"/>
  <c r="GR413" i="1"/>
  <c r="GS413" i="1" s="1"/>
  <c r="HA413" i="1"/>
  <c r="HC413" i="1"/>
  <c r="HH413" i="1" s="1"/>
  <c r="HE413" i="1"/>
  <c r="HF413" i="1"/>
  <c r="HO413" i="1"/>
  <c r="HQ413" i="1"/>
  <c r="HV413" i="1" s="1"/>
  <c r="HS413" i="1"/>
  <c r="HT413" i="1"/>
  <c r="HU413" i="1"/>
  <c r="EJ413" i="1"/>
  <c r="EN413" i="1"/>
  <c r="EO413" i="1" s="1"/>
  <c r="EX413" i="1"/>
  <c r="FB413" i="1"/>
  <c r="FC413" i="1" s="1"/>
  <c r="N414" i="1"/>
  <c r="R414" i="1"/>
  <c r="S414" i="1" s="1"/>
  <c r="AB414" i="1"/>
  <c r="AF414" i="1"/>
  <c r="AG414" i="1" s="1"/>
  <c r="AN414" i="1"/>
  <c r="AP414" i="1"/>
  <c r="AT414" i="1"/>
  <c r="AU414" i="1" s="1"/>
  <c r="BB414" i="1"/>
  <c r="BD414" i="1"/>
  <c r="BH414" i="1"/>
  <c r="BI414" i="1" s="1"/>
  <c r="KG414" i="1"/>
  <c r="KI414" i="1"/>
  <c r="KN414" i="1" s="1"/>
  <c r="KK414" i="1"/>
  <c r="KM414" i="1"/>
  <c r="KU414" i="1"/>
  <c r="KW414" i="1"/>
  <c r="LB414" i="1" s="1"/>
  <c r="KY414" i="1"/>
  <c r="LA414" i="1"/>
  <c r="BP414" i="1"/>
  <c r="BR414" i="1"/>
  <c r="BW414" i="1" s="1"/>
  <c r="BT414" i="1"/>
  <c r="BV414" i="1"/>
  <c r="CD414" i="1"/>
  <c r="CF414" i="1"/>
  <c r="CF428" i="1" s="1"/>
  <c r="CH414" i="1"/>
  <c r="CJ414" i="1"/>
  <c r="CR414" i="1"/>
  <c r="CT414" i="1"/>
  <c r="CY414" i="1" s="1"/>
  <c r="CV414" i="1"/>
  <c r="CW414" i="1"/>
  <c r="CX414" i="1"/>
  <c r="DH414" i="1"/>
  <c r="DL414" i="1"/>
  <c r="DM414" i="1" s="1"/>
  <c r="DT414" i="1"/>
  <c r="DV414" i="1"/>
  <c r="DZ414" i="1"/>
  <c r="EA414" i="1" s="1"/>
  <c r="IC414" i="1"/>
  <c r="IE414" i="1"/>
  <c r="IJ414" i="1" s="1"/>
  <c r="IG414" i="1"/>
  <c r="IQ414" i="1"/>
  <c r="IS414" i="1"/>
  <c r="IX414" i="1" s="1"/>
  <c r="IU414" i="1"/>
  <c r="IV414" i="1"/>
  <c r="IW414" i="1"/>
  <c r="JE414" i="1"/>
  <c r="JG414" i="1"/>
  <c r="JL414" i="1"/>
  <c r="JI414" i="1"/>
  <c r="JK414" i="1"/>
  <c r="JS414" i="1"/>
  <c r="JU414" i="1"/>
  <c r="JZ414" i="1" s="1"/>
  <c r="JW414" i="1"/>
  <c r="JX414" i="1"/>
  <c r="NO414" i="1"/>
  <c r="NS414" i="1"/>
  <c r="NT414" i="1" s="1"/>
  <c r="NA414" i="1"/>
  <c r="NE414" i="1"/>
  <c r="NF414" i="1" s="1"/>
  <c r="MM414" i="1"/>
  <c r="MQ414" i="1"/>
  <c r="MR414" i="1" s="1"/>
  <c r="LY414" i="1"/>
  <c r="MC414" i="1"/>
  <c r="MD414" i="1" s="1"/>
  <c r="LK414" i="1"/>
  <c r="FL414" i="1"/>
  <c r="FP414" i="1"/>
  <c r="FQ414" i="1"/>
  <c r="FZ414" i="1"/>
  <c r="GD414" i="1"/>
  <c r="GE414" i="1" s="1"/>
  <c r="GN414" i="1"/>
  <c r="GR414" i="1"/>
  <c r="GS414" i="1" s="1"/>
  <c r="HA414" i="1"/>
  <c r="HC414" i="1"/>
  <c r="HH414" i="1" s="1"/>
  <c r="HE414" i="1"/>
  <c r="HF414" i="1"/>
  <c r="HO414" i="1"/>
  <c r="HQ414" i="1"/>
  <c r="HV414" i="1" s="1"/>
  <c r="HS414" i="1"/>
  <c r="HT414" i="1"/>
  <c r="HU414" i="1"/>
  <c r="EJ414" i="1"/>
  <c r="EN414" i="1"/>
  <c r="EO414" i="1" s="1"/>
  <c r="EX414" i="1"/>
  <c r="FB414" i="1"/>
  <c r="FC414" i="1" s="1"/>
  <c r="N415" i="1"/>
  <c r="R415" i="1"/>
  <c r="S415" i="1" s="1"/>
  <c r="AB415" i="1"/>
  <c r="AF415" i="1"/>
  <c r="AG415" i="1" s="1"/>
  <c r="AN415" i="1"/>
  <c r="AP415" i="1"/>
  <c r="AT415" i="1"/>
  <c r="AU415" i="1" s="1"/>
  <c r="BB415" i="1"/>
  <c r="BD415" i="1"/>
  <c r="BH415" i="1"/>
  <c r="BI415" i="1" s="1"/>
  <c r="KC415" i="1"/>
  <c r="KG415" i="1"/>
  <c r="KI415" i="1"/>
  <c r="KN415" i="1" s="1"/>
  <c r="KK415" i="1"/>
  <c r="KM415" i="1"/>
  <c r="KQ415" i="1"/>
  <c r="KU415" i="1"/>
  <c r="KW415" i="1"/>
  <c r="LB415" i="1" s="1"/>
  <c r="KY415" i="1"/>
  <c r="KZ415" i="1"/>
  <c r="LA415" i="1"/>
  <c r="BL415" i="1"/>
  <c r="BP415" i="1"/>
  <c r="BR415" i="1"/>
  <c r="BW415" i="1" s="1"/>
  <c r="BT415" i="1"/>
  <c r="BV415" i="1"/>
  <c r="BZ415" i="1"/>
  <c r="CD415" i="1"/>
  <c r="CF415" i="1"/>
  <c r="CK415" i="1" s="1"/>
  <c r="CH415" i="1"/>
  <c r="CJ415" i="1"/>
  <c r="CN415" i="1"/>
  <c r="CR415" i="1"/>
  <c r="CT415" i="1"/>
  <c r="CY415" i="1" s="1"/>
  <c r="CV415" i="1"/>
  <c r="CX415" i="1"/>
  <c r="DH415" i="1"/>
  <c r="DL415" i="1"/>
  <c r="DM415" i="1" s="1"/>
  <c r="DT415" i="1"/>
  <c r="DV415" i="1"/>
  <c r="DZ415" i="1"/>
  <c r="EA415" i="1" s="1"/>
  <c r="HY415" i="1"/>
  <c r="IC415" i="1"/>
  <c r="IE415" i="1"/>
  <c r="IJ415" i="1" s="1"/>
  <c r="IG415" i="1"/>
  <c r="II415" i="1"/>
  <c r="IM415" i="1"/>
  <c r="IQ415" i="1"/>
  <c r="IS415" i="1"/>
  <c r="IX415" i="1" s="1"/>
  <c r="IU415" i="1"/>
  <c r="IV415" i="1"/>
  <c r="IW415" i="1"/>
  <c r="JA415" i="1"/>
  <c r="JE415" i="1"/>
  <c r="JG415" i="1"/>
  <c r="JL415" i="1" s="1"/>
  <c r="JI415" i="1"/>
  <c r="JK415" i="1"/>
  <c r="JO415" i="1"/>
  <c r="JS415" i="1"/>
  <c r="JU415" i="1"/>
  <c r="JZ415" i="1" s="1"/>
  <c r="JW415" i="1"/>
  <c r="JY415" i="1"/>
  <c r="NO415" i="1"/>
  <c r="NS415" i="1"/>
  <c r="NT415" i="1" s="1"/>
  <c r="NA415" i="1"/>
  <c r="NE415" i="1"/>
  <c r="NF415" i="1" s="1"/>
  <c r="MM415" i="1"/>
  <c r="MQ415" i="1"/>
  <c r="MR415" i="1"/>
  <c r="LY415" i="1"/>
  <c r="MC415" i="1"/>
  <c r="MD415" i="1" s="1"/>
  <c r="FL415" i="1"/>
  <c r="FP415" i="1"/>
  <c r="FQ415" i="1" s="1"/>
  <c r="FZ415" i="1"/>
  <c r="GD415" i="1"/>
  <c r="GE415" i="1" s="1"/>
  <c r="GN415" i="1"/>
  <c r="GR415" i="1"/>
  <c r="GS415" i="1" s="1"/>
  <c r="GV415" i="1"/>
  <c r="HA415" i="1"/>
  <c r="HC415" i="1"/>
  <c r="HH415" i="1" s="1"/>
  <c r="HE415" i="1"/>
  <c r="HF415" i="1"/>
  <c r="HK415" i="1"/>
  <c r="HO415" i="1"/>
  <c r="HQ415" i="1"/>
  <c r="HV415" i="1" s="1"/>
  <c r="HS415" i="1"/>
  <c r="HT415" i="1"/>
  <c r="HU415" i="1"/>
  <c r="EJ415" i="1"/>
  <c r="EN415" i="1"/>
  <c r="EO415" i="1" s="1"/>
  <c r="EX415" i="1"/>
  <c r="FB415" i="1"/>
  <c r="FC415" i="1"/>
  <c r="KE416" i="1"/>
  <c r="KL416" i="1" s="1"/>
  <c r="KG416" i="1"/>
  <c r="KI416" i="1"/>
  <c r="KN416" i="1" s="1"/>
  <c r="KK416" i="1"/>
  <c r="KM416" i="1"/>
  <c r="KS416" i="1"/>
  <c r="KZ416" i="1" s="1"/>
  <c r="KU416" i="1"/>
  <c r="KW416" i="1"/>
  <c r="LB416" i="1" s="1"/>
  <c r="KY416" i="1"/>
  <c r="LA416" i="1"/>
  <c r="BN416" i="1"/>
  <c r="BU416" i="1" s="1"/>
  <c r="BP416" i="1"/>
  <c r="BR416" i="1"/>
  <c r="BW416" i="1" s="1"/>
  <c r="BT416" i="1"/>
  <c r="BV416" i="1"/>
  <c r="CB416" i="1"/>
  <c r="CI416" i="1" s="1"/>
  <c r="CD416" i="1"/>
  <c r="CF416" i="1"/>
  <c r="CK416" i="1" s="1"/>
  <c r="CH416" i="1"/>
  <c r="CJ416" i="1"/>
  <c r="CP416" i="1"/>
  <c r="CW416" i="1" s="1"/>
  <c r="CR416" i="1"/>
  <c r="CT416" i="1"/>
  <c r="CY416" i="1" s="1"/>
  <c r="CV416" i="1"/>
  <c r="CX416" i="1"/>
  <c r="IA416" i="1"/>
  <c r="IH416" i="1"/>
  <c r="IC416" i="1"/>
  <c r="IE416" i="1"/>
  <c r="IJ416" i="1" s="1"/>
  <c r="IG416" i="1"/>
  <c r="II416" i="1"/>
  <c r="IO416" i="1"/>
  <c r="IV416" i="1" s="1"/>
  <c r="IQ416" i="1"/>
  <c r="IS416" i="1"/>
  <c r="IX416" i="1" s="1"/>
  <c r="IU416" i="1"/>
  <c r="IW416" i="1"/>
  <c r="JC416" i="1"/>
  <c r="JJ416" i="1" s="1"/>
  <c r="JE416" i="1"/>
  <c r="JG416" i="1"/>
  <c r="JL416" i="1" s="1"/>
  <c r="JI416" i="1"/>
  <c r="JK416" i="1"/>
  <c r="JQ416" i="1"/>
  <c r="JX416" i="1"/>
  <c r="JS416" i="1"/>
  <c r="JU416" i="1"/>
  <c r="JZ416" i="1" s="1"/>
  <c r="JW416" i="1"/>
  <c r="JY416" i="1"/>
  <c r="GY416" i="1"/>
  <c r="HF416" i="1" s="1"/>
  <c r="HA416" i="1"/>
  <c r="HC416" i="1"/>
  <c r="HH416" i="1" s="1"/>
  <c r="HE416" i="1"/>
  <c r="HG416" i="1"/>
  <c r="HM416" i="1"/>
  <c r="HT416" i="1" s="1"/>
  <c r="HO416" i="1"/>
  <c r="HQ416" i="1"/>
  <c r="HV416" i="1" s="1"/>
  <c r="HS416" i="1"/>
  <c r="HU416" i="1"/>
  <c r="KE417" i="1"/>
  <c r="KL417" i="1" s="1"/>
  <c r="KG417" i="1"/>
  <c r="KI417" i="1"/>
  <c r="KN417" i="1" s="1"/>
  <c r="KK417" i="1"/>
  <c r="KM417" i="1"/>
  <c r="KS417" i="1"/>
  <c r="KZ417" i="1" s="1"/>
  <c r="KU417" i="1"/>
  <c r="KW417" i="1"/>
  <c r="LB417" i="1" s="1"/>
  <c r="KY417" i="1"/>
  <c r="LA417" i="1"/>
  <c r="BN417" i="1"/>
  <c r="BU417" i="1" s="1"/>
  <c r="BP417" i="1"/>
  <c r="BR417" i="1"/>
  <c r="BW417" i="1" s="1"/>
  <c r="BT417" i="1"/>
  <c r="BV417" i="1"/>
  <c r="CB417" i="1"/>
  <c r="CI417" i="1" s="1"/>
  <c r="CD417" i="1"/>
  <c r="CF417" i="1"/>
  <c r="CK417" i="1" s="1"/>
  <c r="CH417" i="1"/>
  <c r="CJ417" i="1"/>
  <c r="CP417" i="1"/>
  <c r="CW417" i="1" s="1"/>
  <c r="CR417" i="1"/>
  <c r="CT417" i="1"/>
  <c r="CY417" i="1" s="1"/>
  <c r="CV417" i="1"/>
  <c r="CX417" i="1"/>
  <c r="IA417" i="1"/>
  <c r="IH417" i="1" s="1"/>
  <c r="IC417" i="1"/>
  <c r="IE417" i="1"/>
  <c r="IJ417" i="1" s="1"/>
  <c r="IG417" i="1"/>
  <c r="II417" i="1"/>
  <c r="IO417" i="1"/>
  <c r="IV417" i="1" s="1"/>
  <c r="IQ417" i="1"/>
  <c r="IS417" i="1"/>
  <c r="IX417" i="1" s="1"/>
  <c r="IU417" i="1"/>
  <c r="IW417" i="1"/>
  <c r="JC417" i="1"/>
  <c r="JJ417" i="1" s="1"/>
  <c r="JE417" i="1"/>
  <c r="JG417" i="1"/>
  <c r="JL417" i="1" s="1"/>
  <c r="JI417" i="1"/>
  <c r="JK417" i="1"/>
  <c r="JQ417" i="1"/>
  <c r="JX417" i="1" s="1"/>
  <c r="JS417" i="1"/>
  <c r="JU417" i="1"/>
  <c r="JZ417" i="1" s="1"/>
  <c r="JW417" i="1"/>
  <c r="JY417" i="1"/>
  <c r="GY417" i="1"/>
  <c r="HF417" i="1" s="1"/>
  <c r="HA417" i="1"/>
  <c r="HC417" i="1"/>
  <c r="HH417" i="1" s="1"/>
  <c r="HE417" i="1"/>
  <c r="HG417" i="1"/>
  <c r="HM417" i="1"/>
  <c r="HT417" i="1"/>
  <c r="HO417" i="1"/>
  <c r="HQ417" i="1"/>
  <c r="HV417" i="1" s="1"/>
  <c r="HS417" i="1"/>
  <c r="HU417" i="1"/>
  <c r="KE418" i="1"/>
  <c r="KL418" i="1"/>
  <c r="KG418" i="1"/>
  <c r="KI418" i="1"/>
  <c r="KK418" i="1"/>
  <c r="KM418" i="1"/>
  <c r="KN418" i="1"/>
  <c r="KS418" i="1"/>
  <c r="KZ418" i="1" s="1"/>
  <c r="KU418" i="1"/>
  <c r="KW418" i="1"/>
  <c r="LB418" i="1" s="1"/>
  <c r="KY418" i="1"/>
  <c r="LA418" i="1"/>
  <c r="BN418" i="1"/>
  <c r="BU418" i="1" s="1"/>
  <c r="BP418" i="1"/>
  <c r="BR418" i="1"/>
  <c r="BW418" i="1" s="1"/>
  <c r="BT418" i="1"/>
  <c r="BV418" i="1"/>
  <c r="CB418" i="1"/>
  <c r="CD418" i="1"/>
  <c r="CF418" i="1"/>
  <c r="CK418" i="1" s="1"/>
  <c r="CH418" i="1"/>
  <c r="CI418" i="1"/>
  <c r="CJ418" i="1"/>
  <c r="CP418" i="1"/>
  <c r="CW418" i="1" s="1"/>
  <c r="CR418" i="1"/>
  <c r="CT418" i="1"/>
  <c r="CY418" i="1"/>
  <c r="CV418" i="1"/>
  <c r="CX418" i="1"/>
  <c r="IA418" i="1"/>
  <c r="IH418" i="1" s="1"/>
  <c r="IC418" i="1"/>
  <c r="IE418" i="1"/>
  <c r="IJ418" i="1" s="1"/>
  <c r="IG418" i="1"/>
  <c r="II418" i="1"/>
  <c r="IO418" i="1"/>
  <c r="IV418" i="1" s="1"/>
  <c r="IQ418" i="1"/>
  <c r="IS418" i="1"/>
  <c r="IX418" i="1" s="1"/>
  <c r="IU418" i="1"/>
  <c r="IW418" i="1"/>
  <c r="JC418" i="1"/>
  <c r="JJ418" i="1" s="1"/>
  <c r="JE418" i="1"/>
  <c r="JG418" i="1"/>
  <c r="JL418" i="1"/>
  <c r="JI418" i="1"/>
  <c r="JK418" i="1"/>
  <c r="JQ418" i="1"/>
  <c r="JX418" i="1" s="1"/>
  <c r="JW418" i="1"/>
  <c r="JY418" i="1"/>
  <c r="JZ418" i="1"/>
  <c r="GY418" i="1"/>
  <c r="HF418" i="1" s="1"/>
  <c r="HE418" i="1"/>
  <c r="HG418" i="1"/>
  <c r="HH418" i="1"/>
  <c r="HM418" i="1"/>
  <c r="HT418" i="1" s="1"/>
  <c r="HS418" i="1"/>
  <c r="HU418" i="1"/>
  <c r="HV418" i="1"/>
  <c r="J437" i="1"/>
  <c r="C437" i="1" s="1"/>
  <c r="J438" i="1"/>
  <c r="J439" i="1"/>
  <c r="J440" i="1"/>
  <c r="J441" i="1"/>
  <c r="J442" i="1"/>
  <c r="J443" i="1"/>
  <c r="J444" i="1"/>
  <c r="J446" i="1"/>
  <c r="J447" i="1"/>
  <c r="J448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X436" i="1"/>
  <c r="X491" i="1" s="1"/>
  <c r="X437" i="1"/>
  <c r="X438" i="1"/>
  <c r="X439" i="1"/>
  <c r="X440" i="1"/>
  <c r="X441" i="1"/>
  <c r="X442" i="1"/>
  <c r="X443" i="1"/>
  <c r="X444" i="1"/>
  <c r="X446" i="1"/>
  <c r="X447" i="1"/>
  <c r="X448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4" i="1"/>
  <c r="X485" i="1"/>
  <c r="X486" i="1"/>
  <c r="AL436" i="1"/>
  <c r="AL437" i="1"/>
  <c r="AL438" i="1"/>
  <c r="AL439" i="1"/>
  <c r="AL440" i="1"/>
  <c r="AL441" i="1"/>
  <c r="AL442" i="1"/>
  <c r="AL443" i="1"/>
  <c r="AL444" i="1"/>
  <c r="AL446" i="1"/>
  <c r="AL447" i="1"/>
  <c r="AL448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KE439" i="1"/>
  <c r="KL439" i="1" s="1"/>
  <c r="KE440" i="1"/>
  <c r="KE441" i="1"/>
  <c r="KE442" i="1"/>
  <c r="KE443" i="1"/>
  <c r="KE444" i="1"/>
  <c r="KE445" i="1"/>
  <c r="KE446" i="1"/>
  <c r="KL446" i="1" s="1"/>
  <c r="KE447" i="1"/>
  <c r="KE448" i="1"/>
  <c r="KE449" i="1"/>
  <c r="KE450" i="1"/>
  <c r="KE451" i="1"/>
  <c r="KE452" i="1"/>
  <c r="KE453" i="1"/>
  <c r="KE454" i="1"/>
  <c r="KE455" i="1"/>
  <c r="KE456" i="1"/>
  <c r="KE457" i="1"/>
  <c r="KE458" i="1"/>
  <c r="KE459" i="1"/>
  <c r="KE460" i="1"/>
  <c r="KE461" i="1"/>
  <c r="KE462" i="1"/>
  <c r="KE463" i="1"/>
  <c r="KE464" i="1"/>
  <c r="KE465" i="1"/>
  <c r="KL465" i="1" s="1"/>
  <c r="KE466" i="1"/>
  <c r="KE467" i="1"/>
  <c r="KE468" i="1"/>
  <c r="KE469" i="1"/>
  <c r="KE470" i="1"/>
  <c r="KE471" i="1"/>
  <c r="KE472" i="1"/>
  <c r="KE473" i="1"/>
  <c r="KE474" i="1"/>
  <c r="KE479" i="1"/>
  <c r="KL479" i="1" s="1"/>
  <c r="KE480" i="1"/>
  <c r="KE481" i="1"/>
  <c r="KL481" i="1" s="1"/>
  <c r="KE482" i="1"/>
  <c r="KE483" i="1"/>
  <c r="KL483" i="1" s="1"/>
  <c r="KE484" i="1"/>
  <c r="KL484" i="1" s="1"/>
  <c r="KE485" i="1"/>
  <c r="KL485" i="1" s="1"/>
  <c r="KE486" i="1"/>
  <c r="KL486" i="1" s="1"/>
  <c r="KE487" i="1"/>
  <c r="KS439" i="1"/>
  <c r="KS440" i="1"/>
  <c r="KS441" i="1"/>
  <c r="KS442" i="1"/>
  <c r="KS443" i="1"/>
  <c r="KS444" i="1"/>
  <c r="KS445" i="1"/>
  <c r="KS446" i="1"/>
  <c r="KS447" i="1"/>
  <c r="KS448" i="1"/>
  <c r="KS449" i="1"/>
  <c r="KS450" i="1"/>
  <c r="KS451" i="1"/>
  <c r="KS452" i="1"/>
  <c r="KS453" i="1"/>
  <c r="KS454" i="1"/>
  <c r="KS455" i="1"/>
  <c r="KS456" i="1"/>
  <c r="KS457" i="1"/>
  <c r="KS458" i="1"/>
  <c r="KS459" i="1"/>
  <c r="KS460" i="1"/>
  <c r="KS461" i="1"/>
  <c r="KS462" i="1"/>
  <c r="KS463" i="1"/>
  <c r="KS464" i="1"/>
  <c r="KS465" i="1"/>
  <c r="KZ465" i="1" s="1"/>
  <c r="KS466" i="1"/>
  <c r="KS467" i="1"/>
  <c r="KS468" i="1"/>
  <c r="KS469" i="1"/>
  <c r="KS470" i="1"/>
  <c r="KS471" i="1"/>
  <c r="KS472" i="1"/>
  <c r="KS473" i="1"/>
  <c r="KS474" i="1"/>
  <c r="KS479" i="1"/>
  <c r="KZ479" i="1" s="1"/>
  <c r="KS480" i="1"/>
  <c r="KZ480" i="1" s="1"/>
  <c r="KS481" i="1"/>
  <c r="KZ481" i="1" s="1"/>
  <c r="KS482" i="1"/>
  <c r="KS483" i="1"/>
  <c r="KZ483" i="1" s="1"/>
  <c r="KS484" i="1"/>
  <c r="KZ484" i="1" s="1"/>
  <c r="KS485" i="1"/>
  <c r="KS486" i="1"/>
  <c r="KZ486" i="1" s="1"/>
  <c r="KS487" i="1"/>
  <c r="KZ487" i="1" s="1"/>
  <c r="BN439" i="1"/>
  <c r="BN440" i="1"/>
  <c r="BN441" i="1"/>
  <c r="BN442" i="1"/>
  <c r="BN443" i="1"/>
  <c r="BN444" i="1"/>
  <c r="BN445" i="1"/>
  <c r="BN446" i="1"/>
  <c r="BN447" i="1"/>
  <c r="BN448" i="1"/>
  <c r="BN449" i="1"/>
  <c r="BN450" i="1"/>
  <c r="BN451" i="1"/>
  <c r="BN452" i="1"/>
  <c r="BN453" i="1"/>
  <c r="BN454" i="1"/>
  <c r="B439" i="1" s="1"/>
  <c r="F439" i="1" s="1"/>
  <c r="BN455" i="1"/>
  <c r="BN456" i="1"/>
  <c r="BN457" i="1"/>
  <c r="BN458" i="1"/>
  <c r="BN459" i="1"/>
  <c r="BN460" i="1"/>
  <c r="BN461" i="1"/>
  <c r="BN462" i="1"/>
  <c r="BN463" i="1"/>
  <c r="BN464" i="1"/>
  <c r="BN465" i="1"/>
  <c r="BU465" i="1" s="1"/>
  <c r="BN466" i="1"/>
  <c r="BN467" i="1"/>
  <c r="BN468" i="1"/>
  <c r="BN469" i="1"/>
  <c r="BN470" i="1"/>
  <c r="BN471" i="1"/>
  <c r="BN472" i="1"/>
  <c r="BN473" i="1"/>
  <c r="BN474" i="1"/>
  <c r="BN479" i="1"/>
  <c r="BU479" i="1" s="1"/>
  <c r="BN480" i="1"/>
  <c r="BN481" i="1"/>
  <c r="BU481" i="1" s="1"/>
  <c r="BN482" i="1"/>
  <c r="BU482" i="1" s="1"/>
  <c r="BN483" i="1"/>
  <c r="BU483" i="1" s="1"/>
  <c r="BN484" i="1"/>
  <c r="BN485" i="1"/>
  <c r="BU485" i="1" s="1"/>
  <c r="BN486" i="1"/>
  <c r="BU486" i="1" s="1"/>
  <c r="BN487" i="1"/>
  <c r="BU487" i="1" s="1"/>
  <c r="CB439" i="1"/>
  <c r="CI439" i="1" s="1"/>
  <c r="CB440" i="1"/>
  <c r="CB441" i="1"/>
  <c r="CI441" i="1" s="1"/>
  <c r="CB442" i="1"/>
  <c r="CB443" i="1"/>
  <c r="CB444" i="1"/>
  <c r="CB445" i="1"/>
  <c r="CI445" i="1" s="1"/>
  <c r="CI449" i="1" s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B440" i="1" s="1"/>
  <c r="F440" i="1" s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9" i="1"/>
  <c r="CI479" i="1" s="1"/>
  <c r="CB480" i="1"/>
  <c r="CI480" i="1" s="1"/>
  <c r="CB481" i="1"/>
  <c r="CI481" i="1" s="1"/>
  <c r="CB482" i="1"/>
  <c r="CB483" i="1"/>
  <c r="CI483" i="1"/>
  <c r="CB484" i="1"/>
  <c r="CB485" i="1"/>
  <c r="CB486" i="1"/>
  <c r="CI486" i="1" s="1"/>
  <c r="CB487" i="1"/>
  <c r="CP439" i="1"/>
  <c r="CP440" i="1"/>
  <c r="CP441" i="1"/>
  <c r="CW441" i="1" s="1"/>
  <c r="CP442" i="1"/>
  <c r="CP443" i="1"/>
  <c r="CW443" i="1" s="1"/>
  <c r="CP444" i="1"/>
  <c r="CP445" i="1"/>
  <c r="CP446" i="1"/>
  <c r="CP447" i="1"/>
  <c r="CP448" i="1"/>
  <c r="CP449" i="1"/>
  <c r="CP450" i="1"/>
  <c r="CP451" i="1"/>
  <c r="CP452" i="1"/>
  <c r="CW452" i="1" s="1"/>
  <c r="CP453" i="1"/>
  <c r="CP454" i="1"/>
  <c r="CP455" i="1"/>
  <c r="CP456" i="1"/>
  <c r="CP457" i="1"/>
  <c r="CP458" i="1"/>
  <c r="CP459" i="1"/>
  <c r="CP460" i="1"/>
  <c r="CP461" i="1"/>
  <c r="CP462" i="1"/>
  <c r="CP463" i="1"/>
  <c r="CP464" i="1"/>
  <c r="CP465" i="1"/>
  <c r="CP466" i="1"/>
  <c r="CP467" i="1"/>
  <c r="CP468" i="1"/>
  <c r="CP469" i="1"/>
  <c r="CP470" i="1"/>
  <c r="CP471" i="1"/>
  <c r="CP472" i="1"/>
  <c r="CP473" i="1"/>
  <c r="CP474" i="1"/>
  <c r="CP479" i="1"/>
  <c r="CP480" i="1"/>
  <c r="CW480" i="1" s="1"/>
  <c r="CP481" i="1"/>
  <c r="CW481" i="1" s="1"/>
  <c r="CP482" i="1"/>
  <c r="CP483" i="1"/>
  <c r="CW483" i="1" s="1"/>
  <c r="CP484" i="1"/>
  <c r="CP485" i="1"/>
  <c r="CW485" i="1" s="1"/>
  <c r="CP486" i="1"/>
  <c r="CW486" i="1" s="1"/>
  <c r="CP487" i="1"/>
  <c r="DD436" i="1"/>
  <c r="DD437" i="1"/>
  <c r="DD438" i="1"/>
  <c r="DD439" i="1"/>
  <c r="DD440" i="1"/>
  <c r="DD441" i="1"/>
  <c r="DD442" i="1"/>
  <c r="DD443" i="1"/>
  <c r="DD444" i="1"/>
  <c r="DD446" i="1"/>
  <c r="DD447" i="1"/>
  <c r="DD448" i="1"/>
  <c r="DD450" i="1"/>
  <c r="DD451" i="1"/>
  <c r="DD452" i="1"/>
  <c r="DD453" i="1"/>
  <c r="DD454" i="1"/>
  <c r="DD455" i="1"/>
  <c r="DD456" i="1"/>
  <c r="DD457" i="1"/>
  <c r="DD458" i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DD471" i="1"/>
  <c r="DD472" i="1"/>
  <c r="DD473" i="1"/>
  <c r="DD474" i="1"/>
  <c r="DD475" i="1"/>
  <c r="DD476" i="1"/>
  <c r="DD477" i="1"/>
  <c r="DD478" i="1"/>
  <c r="DD479" i="1"/>
  <c r="DD480" i="1"/>
  <c r="DD481" i="1"/>
  <c r="DD482" i="1"/>
  <c r="DD484" i="1"/>
  <c r="DD485" i="1"/>
  <c r="DD486" i="1"/>
  <c r="DR436" i="1"/>
  <c r="DR437" i="1"/>
  <c r="DR438" i="1"/>
  <c r="DR439" i="1"/>
  <c r="DR440" i="1"/>
  <c r="DR441" i="1"/>
  <c r="DR442" i="1"/>
  <c r="DR443" i="1"/>
  <c r="DR444" i="1"/>
  <c r="DR446" i="1"/>
  <c r="DR447" i="1"/>
  <c r="DR448" i="1"/>
  <c r="DR450" i="1"/>
  <c r="DR451" i="1"/>
  <c r="DR452" i="1"/>
  <c r="DR453" i="1"/>
  <c r="DR454" i="1"/>
  <c r="DR455" i="1"/>
  <c r="DR456" i="1"/>
  <c r="DR457" i="1"/>
  <c r="DR458" i="1"/>
  <c r="DR459" i="1"/>
  <c r="DR460" i="1"/>
  <c r="DR461" i="1"/>
  <c r="DR462" i="1"/>
  <c r="DR463" i="1"/>
  <c r="DR464" i="1"/>
  <c r="DR465" i="1"/>
  <c r="DR466" i="1"/>
  <c r="DR467" i="1"/>
  <c r="DR468" i="1"/>
  <c r="DR469" i="1"/>
  <c r="DR470" i="1"/>
  <c r="DR471" i="1"/>
  <c r="DR472" i="1"/>
  <c r="DR473" i="1"/>
  <c r="DR474" i="1"/>
  <c r="DR475" i="1"/>
  <c r="DR476" i="1"/>
  <c r="DR477" i="1"/>
  <c r="DR478" i="1"/>
  <c r="DR479" i="1"/>
  <c r="DR480" i="1"/>
  <c r="DR481" i="1"/>
  <c r="DR482" i="1"/>
  <c r="DR483" i="1"/>
  <c r="DR484" i="1"/>
  <c r="DR485" i="1"/>
  <c r="DR486" i="1"/>
  <c r="IA439" i="1"/>
  <c r="IH439" i="1" s="1"/>
  <c r="IA440" i="1"/>
  <c r="IA441" i="1"/>
  <c r="IH441" i="1" s="1"/>
  <c r="IA442" i="1"/>
  <c r="IA443" i="1"/>
  <c r="IA444" i="1"/>
  <c r="IA445" i="1"/>
  <c r="IA446" i="1"/>
  <c r="IH446" i="1"/>
  <c r="IA447" i="1"/>
  <c r="IA448" i="1"/>
  <c r="IA449" i="1"/>
  <c r="IA450" i="1"/>
  <c r="IA451" i="1"/>
  <c r="IA452" i="1"/>
  <c r="IA453" i="1"/>
  <c r="IA454" i="1"/>
  <c r="IA455" i="1"/>
  <c r="IA456" i="1"/>
  <c r="IA457" i="1"/>
  <c r="IA458" i="1"/>
  <c r="IA459" i="1"/>
  <c r="IA460" i="1"/>
  <c r="IA461" i="1"/>
  <c r="IA462" i="1"/>
  <c r="IH462" i="1" s="1"/>
  <c r="IA463" i="1"/>
  <c r="IA464" i="1"/>
  <c r="IH464" i="1" s="1"/>
  <c r="IA465" i="1"/>
  <c r="IH465" i="1" s="1"/>
  <c r="IA466" i="1"/>
  <c r="IA467" i="1"/>
  <c r="IA468" i="1"/>
  <c r="IA469" i="1"/>
  <c r="IA470" i="1"/>
  <c r="IA471" i="1"/>
  <c r="IA472" i="1"/>
  <c r="IA473" i="1"/>
  <c r="IA474" i="1"/>
  <c r="IA479" i="1"/>
  <c r="IA480" i="1"/>
  <c r="IA481" i="1"/>
  <c r="IH481" i="1" s="1"/>
  <c r="IA482" i="1"/>
  <c r="IA483" i="1"/>
  <c r="IH483" i="1" s="1"/>
  <c r="IA484" i="1"/>
  <c r="IA485" i="1"/>
  <c r="IH485" i="1" s="1"/>
  <c r="IA486" i="1"/>
  <c r="IA487" i="1"/>
  <c r="IH487" i="1" s="1"/>
  <c r="IO439" i="1"/>
  <c r="IO440" i="1"/>
  <c r="IO441" i="1"/>
  <c r="IO442" i="1"/>
  <c r="IV442" i="1" s="1"/>
  <c r="IO443" i="1"/>
  <c r="IO444" i="1"/>
  <c r="IV444" i="1" s="1"/>
  <c r="IO445" i="1"/>
  <c r="IO446" i="1"/>
  <c r="IO447" i="1"/>
  <c r="IO448" i="1"/>
  <c r="IO449" i="1"/>
  <c r="IO450" i="1"/>
  <c r="IO451" i="1"/>
  <c r="IO452" i="1"/>
  <c r="IO453" i="1"/>
  <c r="IO454" i="1"/>
  <c r="IO455" i="1"/>
  <c r="IO456" i="1"/>
  <c r="IO457" i="1"/>
  <c r="IO458" i="1"/>
  <c r="IO459" i="1"/>
  <c r="IO460" i="1"/>
  <c r="IO461" i="1"/>
  <c r="IO462" i="1"/>
  <c r="IO463" i="1"/>
  <c r="IO464" i="1"/>
  <c r="IO465" i="1"/>
  <c r="IO466" i="1"/>
  <c r="IV466" i="1" s="1"/>
  <c r="IO467" i="1"/>
  <c r="IO468" i="1"/>
  <c r="IO469" i="1"/>
  <c r="IO470" i="1"/>
  <c r="IO471" i="1"/>
  <c r="IV471" i="1" s="1"/>
  <c r="IO472" i="1"/>
  <c r="IO473" i="1"/>
  <c r="IO474" i="1"/>
  <c r="IO479" i="1"/>
  <c r="IV479" i="1" s="1"/>
  <c r="IO480" i="1"/>
  <c r="IO481" i="1"/>
  <c r="IO482" i="1"/>
  <c r="IV482" i="1" s="1"/>
  <c r="IO483" i="1"/>
  <c r="IV483" i="1" s="1"/>
  <c r="IO484" i="1"/>
  <c r="IV484" i="1" s="1"/>
  <c r="IO485" i="1"/>
  <c r="IV485" i="1" s="1"/>
  <c r="IO486" i="1"/>
  <c r="IV486" i="1" s="1"/>
  <c r="IO487" i="1"/>
  <c r="IV487" i="1" s="1"/>
  <c r="JC439" i="1"/>
  <c r="JC440" i="1"/>
  <c r="JC441" i="1"/>
  <c r="JJ441" i="1" s="1"/>
  <c r="JC442" i="1"/>
  <c r="JC443" i="1"/>
  <c r="JC444" i="1"/>
  <c r="JC445" i="1"/>
  <c r="JC446" i="1"/>
  <c r="JC447" i="1"/>
  <c r="JC448" i="1"/>
  <c r="JC449" i="1"/>
  <c r="JC450" i="1"/>
  <c r="JC451" i="1"/>
  <c r="JC452" i="1"/>
  <c r="JC453" i="1"/>
  <c r="JC454" i="1"/>
  <c r="JC455" i="1"/>
  <c r="JC456" i="1"/>
  <c r="JC457" i="1"/>
  <c r="JC458" i="1"/>
  <c r="JC459" i="1"/>
  <c r="JC460" i="1"/>
  <c r="JC461" i="1"/>
  <c r="JC462" i="1"/>
  <c r="JJ462" i="1" s="1"/>
  <c r="JC463" i="1"/>
  <c r="JJ463" i="1" s="1"/>
  <c r="JC464" i="1"/>
  <c r="JC465" i="1"/>
  <c r="JJ465" i="1" s="1"/>
  <c r="JC466" i="1"/>
  <c r="JC467" i="1"/>
  <c r="JC468" i="1"/>
  <c r="JC469" i="1"/>
  <c r="JC470" i="1"/>
  <c r="JC471" i="1"/>
  <c r="JC472" i="1"/>
  <c r="JC473" i="1"/>
  <c r="JC479" i="1"/>
  <c r="JJ479" i="1" s="1"/>
  <c r="JC480" i="1"/>
  <c r="JJ480" i="1" s="1"/>
  <c r="JC481" i="1"/>
  <c r="JJ481" i="1" s="1"/>
  <c r="JC482" i="1"/>
  <c r="JJ482" i="1" s="1"/>
  <c r="JC483" i="1"/>
  <c r="JJ483" i="1" s="1"/>
  <c r="JC484" i="1"/>
  <c r="JJ484" i="1" s="1"/>
  <c r="JC485" i="1"/>
  <c r="JJ485" i="1" s="1"/>
  <c r="JC486" i="1"/>
  <c r="JJ486" i="1" s="1"/>
  <c r="JC487" i="1"/>
  <c r="JJ487" i="1" s="1"/>
  <c r="JQ439" i="1"/>
  <c r="JQ440" i="1"/>
  <c r="JQ441" i="1"/>
  <c r="JQ442" i="1"/>
  <c r="JQ443" i="1"/>
  <c r="JQ444" i="1"/>
  <c r="JQ445" i="1"/>
  <c r="JQ446" i="1"/>
  <c r="JQ447" i="1"/>
  <c r="JQ448" i="1"/>
  <c r="JQ449" i="1"/>
  <c r="JQ450" i="1"/>
  <c r="JQ451" i="1"/>
  <c r="JQ452" i="1"/>
  <c r="JQ453" i="1"/>
  <c r="JQ454" i="1"/>
  <c r="JQ455" i="1"/>
  <c r="JQ456" i="1"/>
  <c r="JQ457" i="1"/>
  <c r="JQ458" i="1"/>
  <c r="JQ459" i="1"/>
  <c r="JX459" i="1" s="1"/>
  <c r="JQ460" i="1"/>
  <c r="JQ461" i="1"/>
  <c r="JQ462" i="1"/>
  <c r="JQ463" i="1"/>
  <c r="JX463" i="1" s="1"/>
  <c r="JX467" i="1" s="1"/>
  <c r="JQ464" i="1"/>
  <c r="JQ465" i="1"/>
  <c r="JX465" i="1" s="1"/>
  <c r="JQ466" i="1"/>
  <c r="JX466" i="1" s="1"/>
  <c r="JQ467" i="1"/>
  <c r="JQ468" i="1"/>
  <c r="JQ469" i="1"/>
  <c r="JQ470" i="1"/>
  <c r="JQ471" i="1"/>
  <c r="JQ472" i="1"/>
  <c r="JQ473" i="1"/>
  <c r="JQ474" i="1"/>
  <c r="JQ479" i="1"/>
  <c r="JX479" i="1" s="1"/>
  <c r="JQ480" i="1"/>
  <c r="JX480" i="1" s="1"/>
  <c r="JQ481" i="1"/>
  <c r="JX481" i="1" s="1"/>
  <c r="JQ482" i="1"/>
  <c r="JX482" i="1" s="1"/>
  <c r="JQ483" i="1"/>
  <c r="JX483" i="1" s="1"/>
  <c r="JQ484" i="1"/>
  <c r="JX484" i="1" s="1"/>
  <c r="JQ485" i="1"/>
  <c r="JX485" i="1" s="1"/>
  <c r="JQ486" i="1"/>
  <c r="JX486" i="1" s="1"/>
  <c r="JQ487" i="1"/>
  <c r="JX487" i="1" s="1"/>
  <c r="NK436" i="1"/>
  <c r="NK437" i="1"/>
  <c r="NK438" i="1"/>
  <c r="NK439" i="1"/>
  <c r="NK440" i="1"/>
  <c r="NK441" i="1"/>
  <c r="NK442" i="1"/>
  <c r="NK443" i="1"/>
  <c r="NK444" i="1"/>
  <c r="NK446" i="1"/>
  <c r="NK447" i="1"/>
  <c r="NK448" i="1"/>
  <c r="NK450" i="1"/>
  <c r="NK451" i="1"/>
  <c r="NK452" i="1"/>
  <c r="NK453" i="1"/>
  <c r="NK454" i="1"/>
  <c r="NK455" i="1"/>
  <c r="NK456" i="1"/>
  <c r="NK457" i="1"/>
  <c r="NK458" i="1"/>
  <c r="NK459" i="1"/>
  <c r="NK460" i="1"/>
  <c r="NK461" i="1"/>
  <c r="NK462" i="1"/>
  <c r="NK463" i="1"/>
  <c r="NK464" i="1"/>
  <c r="NK465" i="1"/>
  <c r="NK466" i="1"/>
  <c r="NK467" i="1"/>
  <c r="NK468" i="1"/>
  <c r="NK469" i="1"/>
  <c r="NK470" i="1"/>
  <c r="NK471" i="1"/>
  <c r="NK472" i="1"/>
  <c r="NK473" i="1"/>
  <c r="NK474" i="1"/>
  <c r="NK475" i="1"/>
  <c r="NK476" i="1"/>
  <c r="NK477" i="1"/>
  <c r="NK478" i="1"/>
  <c r="NK479" i="1"/>
  <c r="NK480" i="1"/>
  <c r="NK481" i="1"/>
  <c r="NK482" i="1"/>
  <c r="NK484" i="1"/>
  <c r="NK485" i="1"/>
  <c r="NK486" i="1"/>
  <c r="MW436" i="1"/>
  <c r="MW437" i="1"/>
  <c r="MW438" i="1"/>
  <c r="MW439" i="1"/>
  <c r="MW440" i="1"/>
  <c r="MW441" i="1"/>
  <c r="MW442" i="1"/>
  <c r="MW443" i="1"/>
  <c r="MW444" i="1"/>
  <c r="MW446" i="1"/>
  <c r="MW447" i="1"/>
  <c r="MW448" i="1"/>
  <c r="MW450" i="1"/>
  <c r="MW451" i="1"/>
  <c r="MW452" i="1"/>
  <c r="MW453" i="1"/>
  <c r="MW454" i="1"/>
  <c r="MW455" i="1"/>
  <c r="MW456" i="1"/>
  <c r="MW457" i="1"/>
  <c r="MW458" i="1"/>
  <c r="MW459" i="1"/>
  <c r="MW460" i="1"/>
  <c r="MW461" i="1"/>
  <c r="MW462" i="1"/>
  <c r="MW463" i="1"/>
  <c r="MW464" i="1"/>
  <c r="MW465" i="1"/>
  <c r="MW466" i="1"/>
  <c r="MW467" i="1"/>
  <c r="MW468" i="1"/>
  <c r="MW469" i="1"/>
  <c r="MW470" i="1"/>
  <c r="MW471" i="1"/>
  <c r="MW472" i="1"/>
  <c r="MW473" i="1"/>
  <c r="MW474" i="1"/>
  <c r="MW475" i="1"/>
  <c r="MW476" i="1"/>
  <c r="MW477" i="1"/>
  <c r="MW478" i="1"/>
  <c r="MW479" i="1"/>
  <c r="MW480" i="1"/>
  <c r="MW481" i="1"/>
  <c r="MW482" i="1"/>
  <c r="MW484" i="1"/>
  <c r="MW485" i="1"/>
  <c r="MW486" i="1"/>
  <c r="MI436" i="1"/>
  <c r="MI437" i="1"/>
  <c r="MI438" i="1"/>
  <c r="MI439" i="1"/>
  <c r="MI440" i="1"/>
  <c r="MI441" i="1"/>
  <c r="MI442" i="1"/>
  <c r="MI443" i="1"/>
  <c r="MI444" i="1"/>
  <c r="MI446" i="1"/>
  <c r="MI447" i="1"/>
  <c r="MI448" i="1"/>
  <c r="MI450" i="1"/>
  <c r="MI451" i="1"/>
  <c r="MI452" i="1"/>
  <c r="MI453" i="1"/>
  <c r="MI454" i="1"/>
  <c r="MI455" i="1"/>
  <c r="MI456" i="1"/>
  <c r="MI457" i="1"/>
  <c r="MI458" i="1"/>
  <c r="MI459" i="1"/>
  <c r="MI460" i="1"/>
  <c r="MI461" i="1"/>
  <c r="MI462" i="1"/>
  <c r="MI463" i="1"/>
  <c r="MI464" i="1"/>
  <c r="MI465" i="1"/>
  <c r="MI466" i="1"/>
  <c r="MI467" i="1"/>
  <c r="MI468" i="1"/>
  <c r="MI469" i="1"/>
  <c r="MI470" i="1"/>
  <c r="MI471" i="1"/>
  <c r="MI472" i="1"/>
  <c r="MI473" i="1"/>
  <c r="MI474" i="1"/>
  <c r="MI475" i="1"/>
  <c r="MI476" i="1"/>
  <c r="MI477" i="1"/>
  <c r="MI478" i="1"/>
  <c r="MI479" i="1"/>
  <c r="MI480" i="1"/>
  <c r="MI481" i="1"/>
  <c r="MI482" i="1"/>
  <c r="MI484" i="1"/>
  <c r="MI485" i="1"/>
  <c r="MI486" i="1"/>
  <c r="LU436" i="1"/>
  <c r="LU437" i="1"/>
  <c r="LU438" i="1"/>
  <c r="LU439" i="1"/>
  <c r="LU440" i="1"/>
  <c r="LU441" i="1"/>
  <c r="LU442" i="1"/>
  <c r="LU443" i="1"/>
  <c r="LU444" i="1"/>
  <c r="LU446" i="1"/>
  <c r="LU447" i="1"/>
  <c r="LU448" i="1"/>
  <c r="LU450" i="1"/>
  <c r="LU451" i="1"/>
  <c r="LU452" i="1"/>
  <c r="LU453" i="1"/>
  <c r="LU454" i="1"/>
  <c r="LU455" i="1"/>
  <c r="LU456" i="1"/>
  <c r="LU457" i="1"/>
  <c r="LU458" i="1"/>
  <c r="LU459" i="1"/>
  <c r="LU460" i="1"/>
  <c r="LU461" i="1"/>
  <c r="LU462" i="1"/>
  <c r="LU463" i="1"/>
  <c r="LU464" i="1"/>
  <c r="LU465" i="1"/>
  <c r="LU466" i="1"/>
  <c r="LU467" i="1"/>
  <c r="LU468" i="1"/>
  <c r="LU469" i="1"/>
  <c r="LU470" i="1"/>
  <c r="LU471" i="1"/>
  <c r="LU472" i="1"/>
  <c r="LU473" i="1"/>
  <c r="LU474" i="1"/>
  <c r="LU475" i="1"/>
  <c r="LU476" i="1"/>
  <c r="LU477" i="1"/>
  <c r="LU478" i="1"/>
  <c r="LU479" i="1"/>
  <c r="LU480" i="1"/>
  <c r="LU481" i="1"/>
  <c r="LU482" i="1"/>
  <c r="LU484" i="1"/>
  <c r="LU485" i="1"/>
  <c r="LU486" i="1"/>
  <c r="HM439" i="1"/>
  <c r="HT439" i="1" s="1"/>
  <c r="HM440" i="1"/>
  <c r="HM441" i="1"/>
  <c r="HM442" i="1"/>
  <c r="HM443" i="1"/>
  <c r="HM444" i="1"/>
  <c r="HM445" i="1"/>
  <c r="HM446" i="1"/>
  <c r="HM447" i="1"/>
  <c r="HM448" i="1"/>
  <c r="HM449" i="1"/>
  <c r="HM450" i="1"/>
  <c r="HM451" i="1"/>
  <c r="HM452" i="1"/>
  <c r="HM453" i="1"/>
  <c r="HM454" i="1"/>
  <c r="HM455" i="1"/>
  <c r="HM456" i="1"/>
  <c r="HM457" i="1"/>
  <c r="HM458" i="1"/>
  <c r="HM459" i="1"/>
  <c r="HM460" i="1"/>
  <c r="HM461" i="1"/>
  <c r="HM462" i="1"/>
  <c r="HM463" i="1"/>
  <c r="HM464" i="1"/>
  <c r="HM465" i="1"/>
  <c r="HT465" i="1"/>
  <c r="HM466" i="1"/>
  <c r="HM467" i="1"/>
  <c r="HM468" i="1"/>
  <c r="HM469" i="1"/>
  <c r="HM470" i="1"/>
  <c r="HM471" i="1"/>
  <c r="HM472" i="1"/>
  <c r="HM473" i="1"/>
  <c r="HM474" i="1"/>
  <c r="HM479" i="1"/>
  <c r="HT479" i="1" s="1"/>
  <c r="HM480" i="1"/>
  <c r="HM481" i="1"/>
  <c r="HT481" i="1" s="1"/>
  <c r="HM482" i="1"/>
  <c r="HT482" i="1" s="1"/>
  <c r="HM483" i="1"/>
  <c r="HT483" i="1" s="1"/>
  <c r="HM484" i="1"/>
  <c r="HT484" i="1" s="1"/>
  <c r="HM485" i="1"/>
  <c r="HM486" i="1"/>
  <c r="HT486" i="1" s="1"/>
  <c r="HM487" i="1"/>
  <c r="HT487" i="1" s="1"/>
  <c r="FV422" i="1"/>
  <c r="GJ422" i="1"/>
  <c r="GY439" i="1"/>
  <c r="GY440" i="1"/>
  <c r="GY441" i="1"/>
  <c r="GY442" i="1"/>
  <c r="GY443" i="1"/>
  <c r="GY444" i="1"/>
  <c r="GY445" i="1"/>
  <c r="GY446" i="1"/>
  <c r="GY447" i="1"/>
  <c r="GY448" i="1"/>
  <c r="GY449" i="1"/>
  <c r="HF449" i="1" s="1"/>
  <c r="HG449" i="1" s="1"/>
  <c r="HH449" i="1" s="1"/>
  <c r="GY450" i="1"/>
  <c r="HF450" i="1" s="1"/>
  <c r="HG450" i="1" s="1"/>
  <c r="GY451" i="1"/>
  <c r="GY452" i="1"/>
  <c r="GY453" i="1"/>
  <c r="GY454" i="1"/>
  <c r="GY455" i="1"/>
  <c r="GY456" i="1"/>
  <c r="GY457" i="1"/>
  <c r="HF457" i="1"/>
  <c r="GY458" i="1"/>
  <c r="HF458" i="1" s="1"/>
  <c r="GY459" i="1"/>
  <c r="GY460" i="1"/>
  <c r="GY461" i="1"/>
  <c r="GY462" i="1"/>
  <c r="HF462" i="1"/>
  <c r="GY463" i="1"/>
  <c r="GY464" i="1"/>
  <c r="GY465" i="1"/>
  <c r="GY466" i="1"/>
  <c r="HF466" i="1" s="1"/>
  <c r="GY467" i="1"/>
  <c r="GY468" i="1"/>
  <c r="GY469" i="1"/>
  <c r="HF469" i="1" s="1"/>
  <c r="GY470" i="1"/>
  <c r="HF470" i="1" s="1"/>
  <c r="GY471" i="1"/>
  <c r="GY472" i="1"/>
  <c r="GY473" i="1"/>
  <c r="HF473" i="1" s="1"/>
  <c r="GY474" i="1"/>
  <c r="HF474" i="1" s="1"/>
  <c r="GY479" i="1"/>
  <c r="GY480" i="1"/>
  <c r="GY481" i="1"/>
  <c r="GY482" i="1"/>
  <c r="GY483" i="1"/>
  <c r="GY484" i="1"/>
  <c r="GY485" i="1"/>
  <c r="GY486" i="1"/>
  <c r="GY487" i="1"/>
  <c r="HF487" i="1" s="1"/>
  <c r="EF422" i="1"/>
  <c r="GJ436" i="1"/>
  <c r="GJ437" i="1"/>
  <c r="GJ438" i="1"/>
  <c r="GJ439" i="1"/>
  <c r="GJ440" i="1"/>
  <c r="GJ442" i="1"/>
  <c r="GJ443" i="1"/>
  <c r="GJ444" i="1"/>
  <c r="GJ446" i="1"/>
  <c r="GJ447" i="1"/>
  <c r="GJ448" i="1"/>
  <c r="GJ450" i="1"/>
  <c r="GJ451" i="1"/>
  <c r="GJ452" i="1"/>
  <c r="GJ453" i="1"/>
  <c r="GJ454" i="1"/>
  <c r="GJ455" i="1"/>
  <c r="GJ456" i="1"/>
  <c r="GJ457" i="1"/>
  <c r="GJ458" i="1"/>
  <c r="GJ459" i="1"/>
  <c r="GJ460" i="1"/>
  <c r="GJ461" i="1"/>
  <c r="GJ462" i="1"/>
  <c r="GJ463" i="1"/>
  <c r="GJ464" i="1"/>
  <c r="GJ465" i="1"/>
  <c r="GJ466" i="1"/>
  <c r="GJ467" i="1"/>
  <c r="GJ468" i="1"/>
  <c r="GJ469" i="1"/>
  <c r="GJ470" i="1"/>
  <c r="GJ471" i="1"/>
  <c r="GJ472" i="1"/>
  <c r="GJ473" i="1"/>
  <c r="GJ474" i="1"/>
  <c r="GJ475" i="1"/>
  <c r="GJ476" i="1"/>
  <c r="GJ477" i="1"/>
  <c r="GJ478" i="1"/>
  <c r="GJ479" i="1"/>
  <c r="GJ480" i="1"/>
  <c r="GJ481" i="1"/>
  <c r="GJ482" i="1"/>
  <c r="GJ484" i="1"/>
  <c r="GJ485" i="1"/>
  <c r="GJ486" i="1"/>
  <c r="AZ436" i="1"/>
  <c r="AZ437" i="1"/>
  <c r="AZ438" i="1"/>
  <c r="AZ439" i="1"/>
  <c r="AZ440" i="1"/>
  <c r="AZ441" i="1"/>
  <c r="AZ442" i="1"/>
  <c r="AZ443" i="1"/>
  <c r="AZ444" i="1"/>
  <c r="AZ446" i="1"/>
  <c r="AZ447" i="1"/>
  <c r="AZ448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LG438" i="1"/>
  <c r="LN440" i="1" s="1"/>
  <c r="LG441" i="1"/>
  <c r="LN441" i="1" s="1"/>
  <c r="LG444" i="1"/>
  <c r="LG447" i="1"/>
  <c r="LG450" i="1"/>
  <c r="LG453" i="1"/>
  <c r="LG456" i="1"/>
  <c r="LG459" i="1"/>
  <c r="LG462" i="1"/>
  <c r="LG468" i="1"/>
  <c r="LG471" i="1"/>
  <c r="LG474" i="1"/>
  <c r="LG477" i="1"/>
  <c r="LG480" i="1"/>
  <c r="KK425" i="1"/>
  <c r="KL425" i="1"/>
  <c r="KY425" i="1"/>
  <c r="KZ425" i="1"/>
  <c r="BT425" i="1"/>
  <c r="BU425" i="1"/>
  <c r="CH425" i="1"/>
  <c r="CI425" i="1"/>
  <c r="CP425" i="1"/>
  <c r="CS425" i="1" s="1"/>
  <c r="CV425" i="1"/>
  <c r="CW425" i="1"/>
  <c r="IG425" i="1"/>
  <c r="IH425" i="1"/>
  <c r="IU425" i="1"/>
  <c r="IV425" i="1"/>
  <c r="JI425" i="1"/>
  <c r="JJ425" i="1"/>
  <c r="JW425" i="1"/>
  <c r="JX425" i="1"/>
  <c r="HE425" i="1"/>
  <c r="HF425" i="1"/>
  <c r="HS425" i="1"/>
  <c r="HT425" i="1"/>
  <c r="KK426" i="1"/>
  <c r="KL426" i="1"/>
  <c r="KY426" i="1"/>
  <c r="KZ426" i="1"/>
  <c r="BT426" i="1"/>
  <c r="BU426" i="1"/>
  <c r="CH426" i="1"/>
  <c r="CI426" i="1"/>
  <c r="CV426" i="1"/>
  <c r="CW426" i="1"/>
  <c r="IG426" i="1"/>
  <c r="IH426" i="1"/>
  <c r="IU426" i="1"/>
  <c r="IV426" i="1"/>
  <c r="JI426" i="1"/>
  <c r="JJ426" i="1"/>
  <c r="JW426" i="1"/>
  <c r="JX426" i="1"/>
  <c r="HE426" i="1"/>
  <c r="HF426" i="1"/>
  <c r="HS426" i="1"/>
  <c r="HT426" i="1"/>
  <c r="KK427" i="1"/>
  <c r="KL427" i="1"/>
  <c r="KY427" i="1"/>
  <c r="KZ427" i="1"/>
  <c r="BT427" i="1"/>
  <c r="BU427" i="1"/>
  <c r="CH427" i="1"/>
  <c r="CI427" i="1"/>
  <c r="CV427" i="1"/>
  <c r="CW427" i="1"/>
  <c r="IG427" i="1"/>
  <c r="IH427" i="1"/>
  <c r="IU427" i="1"/>
  <c r="IV427" i="1"/>
  <c r="JI427" i="1"/>
  <c r="JJ427" i="1"/>
  <c r="JW427" i="1"/>
  <c r="JX427" i="1"/>
  <c r="HE427" i="1"/>
  <c r="HF427" i="1"/>
  <c r="HS427" i="1"/>
  <c r="HT427" i="1"/>
  <c r="KK428" i="1"/>
  <c r="KL428" i="1"/>
  <c r="KY428" i="1"/>
  <c r="KZ428" i="1"/>
  <c r="BT428" i="1"/>
  <c r="BU428" i="1"/>
  <c r="CH428" i="1"/>
  <c r="CI428" i="1"/>
  <c r="CV428" i="1"/>
  <c r="CW428" i="1"/>
  <c r="IG428" i="1"/>
  <c r="IH428" i="1"/>
  <c r="IU428" i="1"/>
  <c r="IV428" i="1"/>
  <c r="JI428" i="1"/>
  <c r="JJ428" i="1"/>
  <c r="JW428" i="1"/>
  <c r="JX428" i="1"/>
  <c r="HE428" i="1"/>
  <c r="HF428" i="1"/>
  <c r="HS428" i="1"/>
  <c r="HT428" i="1"/>
  <c r="B430" i="1"/>
  <c r="FH436" i="1"/>
  <c r="FH437" i="1"/>
  <c r="FH438" i="1"/>
  <c r="FH439" i="1"/>
  <c r="FH440" i="1"/>
  <c r="FH441" i="1"/>
  <c r="FH442" i="1"/>
  <c r="FH443" i="1"/>
  <c r="FH444" i="1"/>
  <c r="FH446" i="1"/>
  <c r="FH447" i="1"/>
  <c r="FH448" i="1"/>
  <c r="FH450" i="1"/>
  <c r="FH451" i="1"/>
  <c r="FH452" i="1"/>
  <c r="FH453" i="1"/>
  <c r="FH454" i="1"/>
  <c r="FH455" i="1"/>
  <c r="FH456" i="1"/>
  <c r="FH457" i="1"/>
  <c r="FH458" i="1"/>
  <c r="FH459" i="1"/>
  <c r="FH460" i="1"/>
  <c r="FH461" i="1"/>
  <c r="FH462" i="1"/>
  <c r="FH463" i="1"/>
  <c r="FH464" i="1"/>
  <c r="FH465" i="1"/>
  <c r="FH466" i="1"/>
  <c r="FH467" i="1"/>
  <c r="FH468" i="1"/>
  <c r="FH469" i="1"/>
  <c r="FH470" i="1"/>
  <c r="FH471" i="1"/>
  <c r="FH472" i="1"/>
  <c r="FH473" i="1"/>
  <c r="FH474" i="1"/>
  <c r="FH475" i="1"/>
  <c r="FH476" i="1"/>
  <c r="FH477" i="1"/>
  <c r="FH478" i="1"/>
  <c r="FH479" i="1"/>
  <c r="FH480" i="1"/>
  <c r="FH481" i="1"/>
  <c r="FH482" i="1"/>
  <c r="FH484" i="1"/>
  <c r="FH485" i="1"/>
  <c r="FH486" i="1"/>
  <c r="FV436" i="1"/>
  <c r="FV437" i="1"/>
  <c r="FV438" i="1"/>
  <c r="FV439" i="1"/>
  <c r="FV440" i="1"/>
  <c r="FV441" i="1"/>
  <c r="FV442" i="1"/>
  <c r="FV443" i="1"/>
  <c r="FV444" i="1"/>
  <c r="FV446" i="1"/>
  <c r="FV447" i="1"/>
  <c r="FV448" i="1"/>
  <c r="FV450" i="1"/>
  <c r="FV451" i="1"/>
  <c r="FV452" i="1"/>
  <c r="FV453" i="1"/>
  <c r="FV454" i="1"/>
  <c r="FV455" i="1"/>
  <c r="FV456" i="1"/>
  <c r="FV457" i="1"/>
  <c r="FV458" i="1"/>
  <c r="FV459" i="1"/>
  <c r="FV460" i="1"/>
  <c r="FV461" i="1"/>
  <c r="FV462" i="1"/>
  <c r="FV463" i="1"/>
  <c r="FV464" i="1"/>
  <c r="FV465" i="1"/>
  <c r="FV466" i="1"/>
  <c r="FV467" i="1"/>
  <c r="FV468" i="1"/>
  <c r="FV469" i="1"/>
  <c r="FV470" i="1"/>
  <c r="FV471" i="1"/>
  <c r="FV472" i="1"/>
  <c r="FV473" i="1"/>
  <c r="FV474" i="1"/>
  <c r="FV475" i="1"/>
  <c r="FV476" i="1"/>
  <c r="FV477" i="1"/>
  <c r="FV478" i="1"/>
  <c r="FV479" i="1"/>
  <c r="FV480" i="1"/>
  <c r="FV481" i="1"/>
  <c r="FV482" i="1"/>
  <c r="FV484" i="1"/>
  <c r="FV485" i="1"/>
  <c r="FV486" i="1"/>
  <c r="EF436" i="1"/>
  <c r="EF437" i="1"/>
  <c r="EF438" i="1"/>
  <c r="EF439" i="1"/>
  <c r="EF440" i="1"/>
  <c r="EF441" i="1"/>
  <c r="EF442" i="1"/>
  <c r="EF443" i="1"/>
  <c r="EF444" i="1"/>
  <c r="EF446" i="1"/>
  <c r="EF447" i="1"/>
  <c r="EF448" i="1"/>
  <c r="EF450" i="1"/>
  <c r="EF451" i="1"/>
  <c r="EF452" i="1"/>
  <c r="EF453" i="1"/>
  <c r="EF454" i="1"/>
  <c r="EF455" i="1"/>
  <c r="EF456" i="1"/>
  <c r="EF457" i="1"/>
  <c r="EF458" i="1"/>
  <c r="EF459" i="1"/>
  <c r="EF460" i="1"/>
  <c r="EF461" i="1"/>
  <c r="EF462" i="1"/>
  <c r="EF463" i="1"/>
  <c r="EF464" i="1"/>
  <c r="EF465" i="1"/>
  <c r="EF466" i="1"/>
  <c r="EF467" i="1"/>
  <c r="EF468" i="1"/>
  <c r="EF469" i="1"/>
  <c r="EF470" i="1"/>
  <c r="EF471" i="1"/>
  <c r="EF472" i="1"/>
  <c r="EF473" i="1"/>
  <c r="EF474" i="1"/>
  <c r="EF475" i="1"/>
  <c r="EF476" i="1"/>
  <c r="EF477" i="1"/>
  <c r="EF478" i="1"/>
  <c r="EF479" i="1"/>
  <c r="EF480" i="1"/>
  <c r="EF481" i="1"/>
  <c r="EF482" i="1"/>
  <c r="EF484" i="1"/>
  <c r="EF485" i="1"/>
  <c r="EF486" i="1"/>
  <c r="ET436" i="1"/>
  <c r="ET437" i="1"/>
  <c r="ET438" i="1"/>
  <c r="ET439" i="1"/>
  <c r="ET440" i="1"/>
  <c r="ET441" i="1"/>
  <c r="ET442" i="1"/>
  <c r="ET443" i="1"/>
  <c r="ET444" i="1"/>
  <c r="ET446" i="1"/>
  <c r="ET447" i="1"/>
  <c r="ET448" i="1"/>
  <c r="ET450" i="1"/>
  <c r="ET451" i="1"/>
  <c r="ET452" i="1"/>
  <c r="ET453" i="1"/>
  <c r="ET454" i="1"/>
  <c r="ET455" i="1"/>
  <c r="ET456" i="1"/>
  <c r="ET457" i="1"/>
  <c r="ET458" i="1"/>
  <c r="ET459" i="1"/>
  <c r="ET460" i="1"/>
  <c r="ET461" i="1"/>
  <c r="ET462" i="1"/>
  <c r="ET463" i="1"/>
  <c r="ET464" i="1"/>
  <c r="ET465" i="1"/>
  <c r="ET466" i="1"/>
  <c r="ET467" i="1"/>
  <c r="ET468" i="1"/>
  <c r="ET469" i="1"/>
  <c r="ET470" i="1"/>
  <c r="ET471" i="1"/>
  <c r="ET472" i="1"/>
  <c r="ET473" i="1"/>
  <c r="ET474" i="1"/>
  <c r="ET475" i="1"/>
  <c r="ET476" i="1"/>
  <c r="ET477" i="1"/>
  <c r="ET478" i="1"/>
  <c r="ET479" i="1"/>
  <c r="ET480" i="1"/>
  <c r="ET481" i="1"/>
  <c r="ET482" i="1"/>
  <c r="ET484" i="1"/>
  <c r="ET485" i="1"/>
  <c r="ET486" i="1"/>
  <c r="A492" i="1"/>
  <c r="LK464" i="1"/>
  <c r="LI464" i="1"/>
  <c r="LK463" i="1"/>
  <c r="LI463" i="1"/>
  <c r="LK462" i="1"/>
  <c r="LI462" i="1"/>
  <c r="G443" i="1"/>
  <c r="GQ436" i="1"/>
  <c r="GQ437" i="1"/>
  <c r="EV436" i="1"/>
  <c r="EX436" i="1"/>
  <c r="FB436" i="1" s="1"/>
  <c r="FA436" i="1"/>
  <c r="FA437" i="1" s="1"/>
  <c r="EV437" i="1"/>
  <c r="EX437" i="1"/>
  <c r="FB437" i="1" s="1"/>
  <c r="FC437" i="1" s="1"/>
  <c r="EV438" i="1"/>
  <c r="EX438" i="1"/>
  <c r="EV439" i="1"/>
  <c r="EX439" i="1"/>
  <c r="EV440" i="1"/>
  <c r="EX440" i="1"/>
  <c r="EV441" i="1"/>
  <c r="EX441" i="1"/>
  <c r="ET583" i="1"/>
  <c r="ET584" i="1"/>
  <c r="ET585" i="1"/>
  <c r="ET586" i="1"/>
  <c r="ET587" i="1"/>
  <c r="ET588" i="1"/>
  <c r="ET589" i="1"/>
  <c r="ET591" i="1"/>
  <c r="ET592" i="1"/>
  <c r="ET593" i="1"/>
  <c r="ET594" i="1"/>
  <c r="ET596" i="1"/>
  <c r="ET597" i="1"/>
  <c r="ET598" i="1"/>
  <c r="ET599" i="1"/>
  <c r="ET600" i="1"/>
  <c r="ET601" i="1"/>
  <c r="ET602" i="1"/>
  <c r="ET603" i="1"/>
  <c r="ET604" i="1"/>
  <c r="ET605" i="1"/>
  <c r="ET606" i="1"/>
  <c r="ET607" i="1"/>
  <c r="ET608" i="1"/>
  <c r="ET609" i="1"/>
  <c r="ET610" i="1"/>
  <c r="ET611" i="1"/>
  <c r="ET612" i="1"/>
  <c r="ET613" i="1"/>
  <c r="ET614" i="1"/>
  <c r="ET615" i="1"/>
  <c r="ET616" i="1"/>
  <c r="ET621" i="1"/>
  <c r="ET622" i="1"/>
  <c r="ET623" i="1"/>
  <c r="ET624" i="1"/>
  <c r="ET625" i="1"/>
  <c r="ET626" i="1"/>
  <c r="ET627" i="1"/>
  <c r="ET628" i="1"/>
  <c r="ET630" i="1"/>
  <c r="ET631" i="1"/>
  <c r="ET632" i="1"/>
  <c r="EV583" i="1"/>
  <c r="EV584" i="1"/>
  <c r="EV585" i="1"/>
  <c r="EV586" i="1"/>
  <c r="EV587" i="1"/>
  <c r="EV588" i="1"/>
  <c r="EV589" i="1"/>
  <c r="EV591" i="1"/>
  <c r="EV592" i="1"/>
  <c r="EV593" i="1"/>
  <c r="EV594" i="1"/>
  <c r="EV596" i="1"/>
  <c r="EV597" i="1"/>
  <c r="EV598" i="1"/>
  <c r="EV599" i="1"/>
  <c r="EV600" i="1"/>
  <c r="EV601" i="1"/>
  <c r="EV602" i="1"/>
  <c r="EV603" i="1"/>
  <c r="EV605" i="1"/>
  <c r="EV606" i="1"/>
  <c r="FB582" i="1"/>
  <c r="FA584" i="1"/>
  <c r="FA585" i="1" s="1"/>
  <c r="EX584" i="1"/>
  <c r="FA586" i="1"/>
  <c r="EX585" i="1"/>
  <c r="EX586" i="1"/>
  <c r="EX587" i="1"/>
  <c r="EX588" i="1"/>
  <c r="EX589" i="1"/>
  <c r="FA591" i="1"/>
  <c r="FB591" i="1" s="1"/>
  <c r="FC591" i="1" s="1"/>
  <c r="FA592" i="1"/>
  <c r="FB592" i="1"/>
  <c r="FC592" i="1" s="1"/>
  <c r="FA593" i="1"/>
  <c r="FB593" i="1" s="1"/>
  <c r="FC593" i="1" s="1"/>
  <c r="FA594" i="1"/>
  <c r="FB594" i="1"/>
  <c r="FC594" i="1" s="1"/>
  <c r="FA596" i="1"/>
  <c r="FB596" i="1" s="1"/>
  <c r="FC596" i="1" s="1"/>
  <c r="FA597" i="1"/>
  <c r="FB597" i="1" s="1"/>
  <c r="FC597" i="1" s="1"/>
  <c r="FA598" i="1"/>
  <c r="FB598" i="1" s="1"/>
  <c r="FC598" i="1" s="1"/>
  <c r="FA599" i="1"/>
  <c r="FB599" i="1" s="1"/>
  <c r="FC599" i="1" s="1"/>
  <c r="FA600" i="1"/>
  <c r="FB600" i="1" s="1"/>
  <c r="FC600" i="1" s="1"/>
  <c r="FA601" i="1"/>
  <c r="FB601" i="1" s="1"/>
  <c r="FC601" i="1" s="1"/>
  <c r="FA602" i="1"/>
  <c r="FB602" i="1" s="1"/>
  <c r="FC602" i="1" s="1"/>
  <c r="FA603" i="1"/>
  <c r="FB603" i="1" s="1"/>
  <c r="FC603" i="1" s="1"/>
  <c r="FA604" i="1"/>
  <c r="FB604" i="1" s="1"/>
  <c r="FC604" i="1" s="1"/>
  <c r="FB605" i="1"/>
  <c r="FB606" i="1"/>
  <c r="FC606" i="1"/>
  <c r="FB607" i="1"/>
  <c r="FC607" i="1" s="1"/>
  <c r="FB608" i="1"/>
  <c r="FC608" i="1" s="1"/>
  <c r="FB609" i="1"/>
  <c r="FC609" i="1"/>
  <c r="FB610" i="1"/>
  <c r="FC610" i="1" s="1"/>
  <c r="FB611" i="1"/>
  <c r="FC611" i="1" s="1"/>
  <c r="FB612" i="1"/>
  <c r="FC612" i="1" s="1"/>
  <c r="FB613" i="1"/>
  <c r="FC613" i="1" s="1"/>
  <c r="FB614" i="1"/>
  <c r="FC614" i="1" s="1"/>
  <c r="FB615" i="1"/>
  <c r="FC615" i="1" s="1"/>
  <c r="FB616" i="1"/>
  <c r="FC616" i="1" s="1"/>
  <c r="FB621" i="1"/>
  <c r="FC621" i="1" s="1"/>
  <c r="FB622" i="1"/>
  <c r="FC622" i="1" s="1"/>
  <c r="FB623" i="1"/>
  <c r="FC623" i="1" s="1"/>
  <c r="FB624" i="1"/>
  <c r="FC624" i="1" s="1"/>
  <c r="FB625" i="1"/>
  <c r="FC625" i="1" s="1"/>
  <c r="FB626" i="1"/>
  <c r="FB627" i="1"/>
  <c r="FC627" i="1" s="1"/>
  <c r="FB628" i="1"/>
  <c r="FC628" i="1" s="1"/>
  <c r="FB630" i="1"/>
  <c r="FC630" i="1" s="1"/>
  <c r="FB631" i="1"/>
  <c r="FC631" i="1" s="1"/>
  <c r="FB632" i="1"/>
  <c r="FC632" i="1" s="1"/>
  <c r="FB633" i="1"/>
  <c r="FC633" i="1" s="1"/>
  <c r="ET640" i="1"/>
  <c r="EX630" i="1"/>
  <c r="EX631" i="1"/>
  <c r="EX632" i="1"/>
  <c r="EX633" i="1"/>
  <c r="EX621" i="1"/>
  <c r="EX622" i="1"/>
  <c r="EX623" i="1"/>
  <c r="EX624" i="1"/>
  <c r="EX625" i="1"/>
  <c r="EX626" i="1"/>
  <c r="FC626" i="1"/>
  <c r="EX627" i="1"/>
  <c r="EX628" i="1"/>
  <c r="ER582" i="1"/>
  <c r="EX582" i="1"/>
  <c r="ER583" i="1"/>
  <c r="EX583" i="1"/>
  <c r="ER584" i="1"/>
  <c r="ER585" i="1"/>
  <c r="ER586" i="1"/>
  <c r="ER587" i="1"/>
  <c r="ER588" i="1"/>
  <c r="ER589" i="1"/>
  <c r="ER590" i="1"/>
  <c r="ER591" i="1"/>
  <c r="EX591" i="1"/>
  <c r="ER592" i="1"/>
  <c r="EX592" i="1"/>
  <c r="ER593" i="1"/>
  <c r="EX593" i="1"/>
  <c r="ER594" i="1"/>
  <c r="EX594" i="1"/>
  <c r="ER595" i="1"/>
  <c r="ER596" i="1"/>
  <c r="EX596" i="1"/>
  <c r="ER597" i="1"/>
  <c r="EX597" i="1"/>
  <c r="ER598" i="1"/>
  <c r="EX598" i="1"/>
  <c r="ER599" i="1"/>
  <c r="EX599" i="1"/>
  <c r="ER600" i="1"/>
  <c r="EX600" i="1"/>
  <c r="ER601" i="1"/>
  <c r="EX601" i="1"/>
  <c r="EX602" i="1"/>
  <c r="EX603" i="1"/>
  <c r="EX604" i="1"/>
  <c r="EX605" i="1"/>
  <c r="FC605" i="1"/>
  <c r="EX606" i="1"/>
  <c r="EX607" i="1"/>
  <c r="EX608" i="1"/>
  <c r="EX609" i="1"/>
  <c r="EX610" i="1"/>
  <c r="EX611" i="1"/>
  <c r="EX612" i="1"/>
  <c r="EX613" i="1"/>
  <c r="EX614" i="1"/>
  <c r="EX615" i="1"/>
  <c r="EX616" i="1"/>
  <c r="ET508" i="1"/>
  <c r="ET509" i="1"/>
  <c r="ET510" i="1"/>
  <c r="ET511" i="1"/>
  <c r="ET512" i="1"/>
  <c r="ET513" i="1"/>
  <c r="ET514" i="1"/>
  <c r="ET517" i="1"/>
  <c r="ET518" i="1"/>
  <c r="ET519" i="1"/>
  <c r="ET520" i="1"/>
  <c r="ET522" i="1"/>
  <c r="ET523" i="1"/>
  <c r="ET524" i="1"/>
  <c r="ET525" i="1"/>
  <c r="ET526" i="1"/>
  <c r="ET527" i="1"/>
  <c r="ET528" i="1"/>
  <c r="ET529" i="1"/>
  <c r="ET530" i="1"/>
  <c r="ET531" i="1"/>
  <c r="ET532" i="1"/>
  <c r="ET533" i="1"/>
  <c r="ET534" i="1"/>
  <c r="ET535" i="1"/>
  <c r="ET536" i="1"/>
  <c r="ET537" i="1"/>
  <c r="ET538" i="1"/>
  <c r="ET539" i="1"/>
  <c r="ET540" i="1"/>
  <c r="ET541" i="1"/>
  <c r="ET542" i="1"/>
  <c r="ET543" i="1"/>
  <c r="ET544" i="1"/>
  <c r="ET545" i="1"/>
  <c r="ET546" i="1"/>
  <c r="ET547" i="1"/>
  <c r="ET548" i="1"/>
  <c r="ET549" i="1"/>
  <c r="ET550" i="1"/>
  <c r="ET551" i="1"/>
  <c r="ET552" i="1"/>
  <c r="ET553" i="1"/>
  <c r="ET554" i="1"/>
  <c r="ET556" i="1"/>
  <c r="ET557" i="1"/>
  <c r="ET558" i="1"/>
  <c r="EV508" i="1"/>
  <c r="EV509" i="1"/>
  <c r="EV510" i="1"/>
  <c r="EV511" i="1"/>
  <c r="EV512" i="1"/>
  <c r="EV513" i="1"/>
  <c r="EV514" i="1"/>
  <c r="EV517" i="1"/>
  <c r="EV518" i="1"/>
  <c r="EV519" i="1"/>
  <c r="EV520" i="1"/>
  <c r="EV522" i="1"/>
  <c r="EV523" i="1"/>
  <c r="EV524" i="1"/>
  <c r="EV525" i="1"/>
  <c r="EV526" i="1"/>
  <c r="EV527" i="1"/>
  <c r="EV528" i="1"/>
  <c r="EV529" i="1"/>
  <c r="EV531" i="1"/>
  <c r="EV532" i="1"/>
  <c r="FA508" i="1"/>
  <c r="EX508" i="1"/>
  <c r="EX509" i="1"/>
  <c r="EX510" i="1"/>
  <c r="EX511" i="1"/>
  <c r="EX512" i="1"/>
  <c r="EX513" i="1"/>
  <c r="EX514" i="1"/>
  <c r="FA517" i="1"/>
  <c r="FB517" i="1" s="1"/>
  <c r="FC517" i="1" s="1"/>
  <c r="FA518" i="1"/>
  <c r="FB518" i="1" s="1"/>
  <c r="FC518" i="1" s="1"/>
  <c r="FA519" i="1"/>
  <c r="FB519" i="1" s="1"/>
  <c r="FC519" i="1" s="1"/>
  <c r="FA520" i="1"/>
  <c r="FB520" i="1" s="1"/>
  <c r="FC520" i="1" s="1"/>
  <c r="FA522" i="1"/>
  <c r="FB522" i="1" s="1"/>
  <c r="FC522" i="1" s="1"/>
  <c r="FA523" i="1"/>
  <c r="FB523" i="1" s="1"/>
  <c r="FC523" i="1" s="1"/>
  <c r="FA524" i="1"/>
  <c r="FB524" i="1" s="1"/>
  <c r="FC524" i="1" s="1"/>
  <c r="FA525" i="1"/>
  <c r="FB525" i="1" s="1"/>
  <c r="FC525" i="1" s="1"/>
  <c r="FA526" i="1"/>
  <c r="FB526" i="1" s="1"/>
  <c r="FC526" i="1" s="1"/>
  <c r="FA527" i="1"/>
  <c r="FB527" i="1" s="1"/>
  <c r="FC527" i="1" s="1"/>
  <c r="FA528" i="1"/>
  <c r="FB528" i="1" s="1"/>
  <c r="FC528" i="1" s="1"/>
  <c r="FA529" i="1"/>
  <c r="FB529" i="1" s="1"/>
  <c r="FC529" i="1" s="1"/>
  <c r="FA530" i="1"/>
  <c r="FB530" i="1"/>
  <c r="FC530" i="1" s="1"/>
  <c r="FB531" i="1"/>
  <c r="FC531" i="1" s="1"/>
  <c r="FB532" i="1"/>
  <c r="FC532" i="1" s="1"/>
  <c r="FB533" i="1"/>
  <c r="FC533" i="1" s="1"/>
  <c r="FB534" i="1"/>
  <c r="FC534" i="1" s="1"/>
  <c r="FB535" i="1"/>
  <c r="FC535" i="1" s="1"/>
  <c r="FB536" i="1"/>
  <c r="FB537" i="1"/>
  <c r="FC537" i="1" s="1"/>
  <c r="FB538" i="1"/>
  <c r="FC538" i="1" s="1"/>
  <c r="FB539" i="1"/>
  <c r="FC539" i="1" s="1"/>
  <c r="FB540" i="1"/>
  <c r="FC540" i="1" s="1"/>
  <c r="FB541" i="1"/>
  <c r="FC541" i="1"/>
  <c r="FB542" i="1"/>
  <c r="FC542" i="1" s="1"/>
  <c r="FB543" i="1"/>
  <c r="FC543" i="1" s="1"/>
  <c r="FB544" i="1"/>
  <c r="FC544" i="1" s="1"/>
  <c r="FB545" i="1"/>
  <c r="FC545" i="1" s="1"/>
  <c r="FB546" i="1"/>
  <c r="FC546" i="1" s="1"/>
  <c r="FB547" i="1"/>
  <c r="FC547" i="1" s="1"/>
  <c r="FB548" i="1"/>
  <c r="FC548" i="1" s="1"/>
  <c r="FB549" i="1"/>
  <c r="FC549" i="1" s="1"/>
  <c r="FB550" i="1"/>
  <c r="FC550" i="1" s="1"/>
  <c r="FB551" i="1"/>
  <c r="FC551" i="1" s="1"/>
  <c r="FB552" i="1"/>
  <c r="FC552" i="1" s="1"/>
  <c r="FB553" i="1"/>
  <c r="FC553" i="1" s="1"/>
  <c r="FB554" i="1"/>
  <c r="FC554" i="1" s="1"/>
  <c r="FB556" i="1"/>
  <c r="FC556" i="1" s="1"/>
  <c r="FB557" i="1"/>
  <c r="FC557" i="1"/>
  <c r="FB558" i="1"/>
  <c r="FC558" i="1" s="1"/>
  <c r="FB559" i="1"/>
  <c r="FC559" i="1" s="1"/>
  <c r="GJ583" i="1"/>
  <c r="GJ584" i="1"/>
  <c r="GJ585" i="1"/>
  <c r="GJ586" i="1"/>
  <c r="GJ587" i="1"/>
  <c r="GJ588" i="1"/>
  <c r="GJ589" i="1"/>
  <c r="GJ591" i="1"/>
  <c r="GJ592" i="1"/>
  <c r="GJ593" i="1"/>
  <c r="GJ594" i="1"/>
  <c r="GJ596" i="1"/>
  <c r="GJ597" i="1"/>
  <c r="GJ598" i="1"/>
  <c r="GJ600" i="1"/>
  <c r="GJ601" i="1"/>
  <c r="GJ602" i="1"/>
  <c r="GJ603" i="1"/>
  <c r="GJ604" i="1"/>
  <c r="GJ605" i="1"/>
  <c r="GJ606" i="1"/>
  <c r="GJ607" i="1"/>
  <c r="GJ608" i="1"/>
  <c r="GJ609" i="1"/>
  <c r="GJ610" i="1"/>
  <c r="GJ613" i="1"/>
  <c r="GJ614" i="1"/>
  <c r="GJ615" i="1"/>
  <c r="GJ616" i="1"/>
  <c r="GJ621" i="1"/>
  <c r="GJ622" i="1"/>
  <c r="GJ623" i="1"/>
  <c r="GJ624" i="1"/>
  <c r="GJ625" i="1"/>
  <c r="GJ626" i="1"/>
  <c r="GJ627" i="1"/>
  <c r="GJ628" i="1"/>
  <c r="GJ630" i="1"/>
  <c r="GJ631" i="1"/>
  <c r="GJ632" i="1"/>
  <c r="GJ599" i="1"/>
  <c r="GJ611" i="1"/>
  <c r="GJ612" i="1"/>
  <c r="EY567" i="1"/>
  <c r="EX556" i="1"/>
  <c r="EX557" i="1"/>
  <c r="EX558" i="1"/>
  <c r="EX559" i="1"/>
  <c r="ER508" i="1"/>
  <c r="ER509" i="1"/>
  <c r="ER510" i="1"/>
  <c r="ER511" i="1"/>
  <c r="ER512" i="1"/>
  <c r="ER513" i="1"/>
  <c r="ER514" i="1"/>
  <c r="ER515" i="1"/>
  <c r="ER516" i="1"/>
  <c r="ER517" i="1"/>
  <c r="EX517" i="1"/>
  <c r="ER518" i="1"/>
  <c r="EX518" i="1"/>
  <c r="ER519" i="1"/>
  <c r="EX519" i="1"/>
  <c r="ER520" i="1"/>
  <c r="EX520" i="1"/>
  <c r="ER521" i="1"/>
  <c r="ER522" i="1"/>
  <c r="EX522" i="1"/>
  <c r="ER523" i="1"/>
  <c r="EX523" i="1"/>
  <c r="ER524" i="1"/>
  <c r="EX524" i="1"/>
  <c r="ER525" i="1"/>
  <c r="EX525" i="1"/>
  <c r="ER526" i="1"/>
  <c r="EX526" i="1"/>
  <c r="ER527" i="1"/>
  <c r="EX527" i="1"/>
  <c r="EX528" i="1"/>
  <c r="EX529" i="1"/>
  <c r="EX530" i="1"/>
  <c r="EX531" i="1"/>
  <c r="EX532" i="1"/>
  <c r="EX533" i="1"/>
  <c r="EX534" i="1"/>
  <c r="EX535" i="1"/>
  <c r="EX536" i="1"/>
  <c r="FC536" i="1"/>
  <c r="EX537" i="1"/>
  <c r="EX538" i="1"/>
  <c r="EX539" i="1"/>
  <c r="EX540" i="1"/>
  <c r="EX541" i="1"/>
  <c r="EX542" i="1"/>
  <c r="EX543" i="1"/>
  <c r="EX544" i="1"/>
  <c r="EX545" i="1"/>
  <c r="EX546" i="1"/>
  <c r="EX547" i="1"/>
  <c r="EX548" i="1"/>
  <c r="EX549" i="1"/>
  <c r="EX550" i="1"/>
  <c r="EX551" i="1"/>
  <c r="EX552" i="1"/>
  <c r="EX553" i="1"/>
  <c r="EX554" i="1"/>
  <c r="EV442" i="1"/>
  <c r="EV443" i="1"/>
  <c r="EV444" i="1"/>
  <c r="EV446" i="1"/>
  <c r="EV447" i="1"/>
  <c r="EV448" i="1"/>
  <c r="EV450" i="1"/>
  <c r="EV451" i="1"/>
  <c r="EV452" i="1"/>
  <c r="EV453" i="1"/>
  <c r="EV454" i="1"/>
  <c r="EV455" i="1"/>
  <c r="EV456" i="1"/>
  <c r="EV457" i="1"/>
  <c r="EV459" i="1"/>
  <c r="EV460" i="1"/>
  <c r="EX442" i="1"/>
  <c r="EX443" i="1"/>
  <c r="EX444" i="1"/>
  <c r="FA446" i="1"/>
  <c r="FB446" i="1" s="1"/>
  <c r="FC446" i="1"/>
  <c r="FA447" i="1"/>
  <c r="FB447" i="1" s="1"/>
  <c r="FC447" i="1" s="1"/>
  <c r="FA448" i="1"/>
  <c r="FB448" i="1" s="1"/>
  <c r="FC448" i="1" s="1"/>
  <c r="FA450" i="1"/>
  <c r="FB450" i="1" s="1"/>
  <c r="FC450" i="1" s="1"/>
  <c r="FA451" i="1"/>
  <c r="FB451" i="1" s="1"/>
  <c r="FC451" i="1" s="1"/>
  <c r="FA452" i="1"/>
  <c r="FB452" i="1" s="1"/>
  <c r="FC452" i="1" s="1"/>
  <c r="FA453" i="1"/>
  <c r="FB453" i="1" s="1"/>
  <c r="FC453" i="1" s="1"/>
  <c r="FA454" i="1"/>
  <c r="FB454" i="1" s="1"/>
  <c r="FC454" i="1" s="1"/>
  <c r="FA455" i="1"/>
  <c r="FB455" i="1" s="1"/>
  <c r="FC455" i="1" s="1"/>
  <c r="FA456" i="1"/>
  <c r="FB456" i="1" s="1"/>
  <c r="FC456" i="1" s="1"/>
  <c r="FA457" i="1"/>
  <c r="FB457" i="1" s="1"/>
  <c r="FC457" i="1" s="1"/>
  <c r="FA458" i="1"/>
  <c r="FB458" i="1"/>
  <c r="FC458" i="1" s="1"/>
  <c r="FB459" i="1"/>
  <c r="FC459" i="1" s="1"/>
  <c r="FB460" i="1"/>
  <c r="FC460" i="1"/>
  <c r="FB461" i="1"/>
  <c r="FC461" i="1" s="1"/>
  <c r="FB462" i="1"/>
  <c r="FC462" i="1" s="1"/>
  <c r="FB463" i="1"/>
  <c r="FC463" i="1" s="1"/>
  <c r="FB464" i="1"/>
  <c r="FC464" i="1" s="1"/>
  <c r="FB465" i="1"/>
  <c r="FC465" i="1" s="1"/>
  <c r="FB466" i="1"/>
  <c r="FB467" i="1"/>
  <c r="FC467" i="1" s="1"/>
  <c r="FB468" i="1"/>
  <c r="FC468" i="1" s="1"/>
  <c r="FB469" i="1"/>
  <c r="FC469" i="1" s="1"/>
  <c r="FB470" i="1"/>
  <c r="FB471" i="1"/>
  <c r="FC471" i="1" s="1"/>
  <c r="FB472" i="1"/>
  <c r="FC472" i="1" s="1"/>
  <c r="FB473" i="1"/>
  <c r="FC473" i="1" s="1"/>
  <c r="FB474" i="1"/>
  <c r="FC474" i="1"/>
  <c r="FB475" i="1"/>
  <c r="FC475" i="1" s="1"/>
  <c r="FB476" i="1"/>
  <c r="FC476" i="1" s="1"/>
  <c r="FB477" i="1"/>
  <c r="FC477" i="1"/>
  <c r="FB478" i="1"/>
  <c r="FC478" i="1" s="1"/>
  <c r="FB479" i="1"/>
  <c r="FC479" i="1"/>
  <c r="FB480" i="1"/>
  <c r="FC480" i="1" s="1"/>
  <c r="FB481" i="1"/>
  <c r="FC481" i="1" s="1"/>
  <c r="FB482" i="1"/>
  <c r="FC482" i="1" s="1"/>
  <c r="FB484" i="1"/>
  <c r="FB485" i="1"/>
  <c r="FC485" i="1" s="1"/>
  <c r="FB486" i="1"/>
  <c r="FC486" i="1" s="1"/>
  <c r="FB487" i="1"/>
  <c r="FC487" i="1"/>
  <c r="GJ508" i="1"/>
  <c r="GJ509" i="1"/>
  <c r="GJ510" i="1"/>
  <c r="GJ511" i="1"/>
  <c r="GJ512" i="1"/>
  <c r="GJ513" i="1"/>
  <c r="GJ514" i="1"/>
  <c r="GJ517" i="1"/>
  <c r="GJ518" i="1"/>
  <c r="GJ519" i="1"/>
  <c r="GJ522" i="1"/>
  <c r="GJ523" i="1"/>
  <c r="GJ524" i="1"/>
  <c r="GJ525" i="1"/>
  <c r="GJ526" i="1"/>
  <c r="GJ527" i="1"/>
  <c r="GJ528" i="1"/>
  <c r="GJ529" i="1"/>
  <c r="GJ530" i="1"/>
  <c r="GJ531" i="1"/>
  <c r="GJ532" i="1"/>
  <c r="GJ533" i="1"/>
  <c r="GJ534" i="1"/>
  <c r="GJ535" i="1"/>
  <c r="GJ536" i="1"/>
  <c r="GJ537" i="1"/>
  <c r="GJ538" i="1"/>
  <c r="GJ539" i="1"/>
  <c r="GJ520" i="1"/>
  <c r="GJ540" i="1"/>
  <c r="GJ541" i="1"/>
  <c r="GJ542" i="1"/>
  <c r="GJ543" i="1"/>
  <c r="GJ544" i="1"/>
  <c r="GJ545" i="1"/>
  <c r="GJ546" i="1"/>
  <c r="GJ547" i="1"/>
  <c r="GJ548" i="1"/>
  <c r="GJ549" i="1"/>
  <c r="GJ550" i="1"/>
  <c r="GJ551" i="1"/>
  <c r="GJ552" i="1"/>
  <c r="GJ553" i="1"/>
  <c r="GJ554" i="1"/>
  <c r="GJ556" i="1"/>
  <c r="GJ557" i="1"/>
  <c r="GJ558" i="1"/>
  <c r="EX484" i="1"/>
  <c r="FC484" i="1"/>
  <c r="EX485" i="1"/>
  <c r="EX486" i="1"/>
  <c r="EX487" i="1"/>
  <c r="ER436" i="1"/>
  <c r="ER437" i="1"/>
  <c r="ER438" i="1"/>
  <c r="ER439" i="1"/>
  <c r="ER440" i="1"/>
  <c r="ER441" i="1"/>
  <c r="ER442" i="1"/>
  <c r="ER443" i="1"/>
  <c r="ER444" i="1"/>
  <c r="ER446" i="1"/>
  <c r="EX446" i="1"/>
  <c r="ER447" i="1"/>
  <c r="EX447" i="1"/>
  <c r="ER448" i="1"/>
  <c r="EX448" i="1"/>
  <c r="ER449" i="1"/>
  <c r="ER450" i="1"/>
  <c r="EX450" i="1"/>
  <c r="ER451" i="1"/>
  <c r="EX451" i="1"/>
  <c r="ER452" i="1"/>
  <c r="EX452" i="1"/>
  <c r="ER453" i="1"/>
  <c r="EX453" i="1"/>
  <c r="ER454" i="1"/>
  <c r="EX454" i="1"/>
  <c r="ER455" i="1"/>
  <c r="EX455" i="1"/>
  <c r="EX456" i="1"/>
  <c r="EX457" i="1"/>
  <c r="EX458" i="1"/>
  <c r="EX459" i="1"/>
  <c r="EX460" i="1"/>
  <c r="EX461" i="1"/>
  <c r="EX462" i="1"/>
  <c r="EX463" i="1"/>
  <c r="EX464" i="1"/>
  <c r="EX465" i="1"/>
  <c r="EX466" i="1"/>
  <c r="FC466" i="1"/>
  <c r="EX467" i="1"/>
  <c r="EX468" i="1"/>
  <c r="EX469" i="1"/>
  <c r="EX470" i="1"/>
  <c r="FC470" i="1"/>
  <c r="EX471" i="1"/>
  <c r="EX472" i="1"/>
  <c r="EX473" i="1"/>
  <c r="EX474" i="1"/>
  <c r="EX475" i="1"/>
  <c r="EX476" i="1"/>
  <c r="EX477" i="1"/>
  <c r="EX478" i="1"/>
  <c r="EX479" i="1"/>
  <c r="EX480" i="1"/>
  <c r="EX481" i="1"/>
  <c r="EX482" i="1"/>
  <c r="EF583" i="1"/>
  <c r="EF584" i="1"/>
  <c r="EF585" i="1"/>
  <c r="EF586" i="1"/>
  <c r="EF587" i="1"/>
  <c r="EF588" i="1"/>
  <c r="EF589" i="1"/>
  <c r="EF591" i="1"/>
  <c r="EF592" i="1"/>
  <c r="EF593" i="1"/>
  <c r="EF594" i="1"/>
  <c r="EF596" i="1"/>
  <c r="EF597" i="1"/>
  <c r="EF598" i="1"/>
  <c r="EF599" i="1"/>
  <c r="EF600" i="1"/>
  <c r="EF601" i="1"/>
  <c r="EF602" i="1"/>
  <c r="EF603" i="1"/>
  <c r="EF604" i="1"/>
  <c r="EF605" i="1"/>
  <c r="EF606" i="1"/>
  <c r="EF607" i="1"/>
  <c r="EF608" i="1"/>
  <c r="EF609" i="1"/>
  <c r="EF610" i="1"/>
  <c r="EF611" i="1"/>
  <c r="EF612" i="1"/>
  <c r="EF613" i="1"/>
  <c r="EF614" i="1"/>
  <c r="EF615" i="1"/>
  <c r="EF616" i="1"/>
  <c r="EF621" i="1"/>
  <c r="EF622" i="1"/>
  <c r="EF623" i="1"/>
  <c r="EF624" i="1"/>
  <c r="EF625" i="1"/>
  <c r="EF626" i="1"/>
  <c r="EF627" i="1"/>
  <c r="EF628" i="1"/>
  <c r="EF630" i="1"/>
  <c r="EF631" i="1"/>
  <c r="EF632" i="1"/>
  <c r="EH583" i="1"/>
  <c r="EH584" i="1"/>
  <c r="EH585" i="1"/>
  <c r="EH586" i="1"/>
  <c r="EH587" i="1"/>
  <c r="EH588" i="1"/>
  <c r="EH589" i="1"/>
  <c r="EH591" i="1"/>
  <c r="EH592" i="1"/>
  <c r="EH593" i="1"/>
  <c r="EH594" i="1"/>
  <c r="EH596" i="1"/>
  <c r="EH597" i="1"/>
  <c r="EH598" i="1"/>
  <c r="EH599" i="1"/>
  <c r="EH600" i="1"/>
  <c r="EH601" i="1"/>
  <c r="EH602" i="1"/>
  <c r="EH603" i="1"/>
  <c r="EH605" i="1"/>
  <c r="EH606" i="1"/>
  <c r="EN582" i="1"/>
  <c r="EM584" i="1"/>
  <c r="EJ584" i="1"/>
  <c r="EJ585" i="1"/>
  <c r="EJ586" i="1"/>
  <c r="EJ587" i="1"/>
  <c r="EJ588" i="1"/>
  <c r="EJ589" i="1"/>
  <c r="EM591" i="1"/>
  <c r="EN591" i="1" s="1"/>
  <c r="EO591" i="1" s="1"/>
  <c r="EM592" i="1"/>
  <c r="EN592" i="1" s="1"/>
  <c r="EO592" i="1" s="1"/>
  <c r="EM593" i="1"/>
  <c r="EN593" i="1" s="1"/>
  <c r="EO593" i="1" s="1"/>
  <c r="EM594" i="1"/>
  <c r="EN594" i="1" s="1"/>
  <c r="EO594" i="1" s="1"/>
  <c r="EM596" i="1"/>
  <c r="EN596" i="1" s="1"/>
  <c r="EO596" i="1" s="1"/>
  <c r="EM597" i="1"/>
  <c r="EN597" i="1" s="1"/>
  <c r="EO597" i="1" s="1"/>
  <c r="EM598" i="1"/>
  <c r="EN598" i="1" s="1"/>
  <c r="EO598" i="1"/>
  <c r="EM599" i="1"/>
  <c r="EN599" i="1" s="1"/>
  <c r="EO599" i="1" s="1"/>
  <c r="EM600" i="1"/>
  <c r="EN600" i="1" s="1"/>
  <c r="EO600" i="1" s="1"/>
  <c r="EM601" i="1"/>
  <c r="EN601" i="1" s="1"/>
  <c r="EO601" i="1" s="1"/>
  <c r="EM602" i="1"/>
  <c r="EN602" i="1" s="1"/>
  <c r="EO602" i="1" s="1"/>
  <c r="EM603" i="1"/>
  <c r="EN603" i="1" s="1"/>
  <c r="EO603" i="1" s="1"/>
  <c r="EM604" i="1"/>
  <c r="EN604" i="1" s="1"/>
  <c r="EO604" i="1" s="1"/>
  <c r="EN605" i="1"/>
  <c r="EN606" i="1"/>
  <c r="EO606" i="1" s="1"/>
  <c r="EN607" i="1"/>
  <c r="EO607" i="1"/>
  <c r="EN608" i="1"/>
  <c r="EO608" i="1" s="1"/>
  <c r="EN609" i="1"/>
  <c r="EO609" i="1" s="1"/>
  <c r="EN610" i="1"/>
  <c r="EO610" i="1" s="1"/>
  <c r="EN611" i="1"/>
  <c r="EO611" i="1" s="1"/>
  <c r="EN612" i="1"/>
  <c r="EO612" i="1" s="1"/>
  <c r="EN613" i="1"/>
  <c r="EO613" i="1" s="1"/>
  <c r="EN614" i="1"/>
  <c r="EN615" i="1"/>
  <c r="EO615" i="1" s="1"/>
  <c r="EN616" i="1"/>
  <c r="EN621" i="1"/>
  <c r="EO621" i="1" s="1"/>
  <c r="EN622" i="1"/>
  <c r="EO622" i="1" s="1"/>
  <c r="EN623" i="1"/>
  <c r="EO623" i="1" s="1"/>
  <c r="EN624" i="1"/>
  <c r="EO624" i="1" s="1"/>
  <c r="EN625" i="1"/>
  <c r="EO625" i="1" s="1"/>
  <c r="EN626" i="1"/>
  <c r="EO626" i="1" s="1"/>
  <c r="EN627" i="1"/>
  <c r="EO627" i="1" s="1"/>
  <c r="EN628" i="1"/>
  <c r="EO628" i="1" s="1"/>
  <c r="EN630" i="1"/>
  <c r="EO630" i="1" s="1"/>
  <c r="EN631" i="1"/>
  <c r="EO631" i="1" s="1"/>
  <c r="EN632" i="1"/>
  <c r="EO632" i="1" s="1"/>
  <c r="EN633" i="1"/>
  <c r="EO633" i="1" s="1"/>
  <c r="EF640" i="1"/>
  <c r="EJ630" i="1"/>
  <c r="EJ631" i="1"/>
  <c r="EJ632" i="1"/>
  <c r="EJ633" i="1"/>
  <c r="EJ621" i="1"/>
  <c r="EJ622" i="1"/>
  <c r="EJ623" i="1"/>
  <c r="EJ624" i="1"/>
  <c r="EJ625" i="1"/>
  <c r="EJ626" i="1"/>
  <c r="EJ627" i="1"/>
  <c r="EJ628" i="1"/>
  <c r="ED582" i="1"/>
  <c r="EJ582" i="1"/>
  <c r="EO582" i="1"/>
  <c r="ED583" i="1"/>
  <c r="EJ583" i="1"/>
  <c r="ED584" i="1"/>
  <c r="ED585" i="1"/>
  <c r="ED586" i="1"/>
  <c r="ED587" i="1"/>
  <c r="ED588" i="1"/>
  <c r="ED589" i="1"/>
  <c r="ED590" i="1"/>
  <c r="ED591" i="1"/>
  <c r="EJ591" i="1"/>
  <c r="ED592" i="1"/>
  <c r="EJ592" i="1"/>
  <c r="ED593" i="1"/>
  <c r="EJ593" i="1"/>
  <c r="ED594" i="1"/>
  <c r="EJ594" i="1"/>
  <c r="ED595" i="1"/>
  <c r="ED596" i="1"/>
  <c r="EJ596" i="1"/>
  <c r="ED597" i="1"/>
  <c r="EJ597" i="1"/>
  <c r="ED598" i="1"/>
  <c r="EJ598" i="1"/>
  <c r="ED599" i="1"/>
  <c r="EJ599" i="1"/>
  <c r="ED600" i="1"/>
  <c r="EJ600" i="1"/>
  <c r="ED601" i="1"/>
  <c r="EJ601" i="1"/>
  <c r="EJ602" i="1"/>
  <c r="EJ603" i="1"/>
  <c r="EJ604" i="1"/>
  <c r="EJ605" i="1"/>
  <c r="EO605" i="1"/>
  <c r="EJ606" i="1"/>
  <c r="EJ607" i="1"/>
  <c r="EJ608" i="1"/>
  <c r="EJ609" i="1"/>
  <c r="EJ610" i="1"/>
  <c r="EJ611" i="1"/>
  <c r="EJ612" i="1"/>
  <c r="EJ613" i="1"/>
  <c r="EJ614" i="1"/>
  <c r="EO614" i="1"/>
  <c r="EJ615" i="1"/>
  <c r="EJ616" i="1"/>
  <c r="EO616" i="1"/>
  <c r="EF508" i="1"/>
  <c r="EF509" i="1"/>
  <c r="EF510" i="1"/>
  <c r="EF511" i="1"/>
  <c r="EF512" i="1"/>
  <c r="EF513" i="1"/>
  <c r="EF514" i="1"/>
  <c r="EF517" i="1"/>
  <c r="EF518" i="1"/>
  <c r="EF519" i="1"/>
  <c r="EF520" i="1"/>
  <c r="EF522" i="1"/>
  <c r="EF523" i="1"/>
  <c r="EF524" i="1"/>
  <c r="EF525" i="1"/>
  <c r="EF526" i="1"/>
  <c r="EF527" i="1"/>
  <c r="EF528" i="1"/>
  <c r="EF529" i="1"/>
  <c r="EF530" i="1"/>
  <c r="EF531" i="1"/>
  <c r="EF532" i="1"/>
  <c r="EF533" i="1"/>
  <c r="EF534" i="1"/>
  <c r="EF535" i="1"/>
  <c r="EF536" i="1"/>
  <c r="EF537" i="1"/>
  <c r="EF538" i="1"/>
  <c r="EF539" i="1"/>
  <c r="EF540" i="1"/>
  <c r="EF541" i="1"/>
  <c r="EF542" i="1"/>
  <c r="EF543" i="1"/>
  <c r="EF544" i="1"/>
  <c r="EF545" i="1"/>
  <c r="EF546" i="1"/>
  <c r="EF547" i="1"/>
  <c r="EF548" i="1"/>
  <c r="EF549" i="1"/>
  <c r="EF550" i="1"/>
  <c r="EF551" i="1"/>
  <c r="EF552" i="1"/>
  <c r="EF553" i="1"/>
  <c r="EF554" i="1"/>
  <c r="EF556" i="1"/>
  <c r="EF557" i="1"/>
  <c r="EF558" i="1"/>
  <c r="EH508" i="1"/>
  <c r="EH509" i="1"/>
  <c r="EH510" i="1"/>
  <c r="EH511" i="1"/>
  <c r="EH512" i="1"/>
  <c r="EH513" i="1"/>
  <c r="EH514" i="1"/>
  <c r="EH517" i="1"/>
  <c r="EH518" i="1"/>
  <c r="EH519" i="1"/>
  <c r="EH520" i="1"/>
  <c r="EH522" i="1"/>
  <c r="EH523" i="1"/>
  <c r="EH524" i="1"/>
  <c r="EH525" i="1"/>
  <c r="EH526" i="1"/>
  <c r="EH527" i="1"/>
  <c r="EH528" i="1"/>
  <c r="EH529" i="1"/>
  <c r="EH531" i="1"/>
  <c r="EH532" i="1"/>
  <c r="EM508" i="1"/>
  <c r="EJ508" i="1"/>
  <c r="EJ509" i="1"/>
  <c r="EJ510" i="1"/>
  <c r="EJ511" i="1"/>
  <c r="EJ512" i="1"/>
  <c r="EJ513" i="1"/>
  <c r="EJ514" i="1"/>
  <c r="EM517" i="1"/>
  <c r="EN517" i="1" s="1"/>
  <c r="EO517" i="1" s="1"/>
  <c r="EM518" i="1"/>
  <c r="EN518" i="1" s="1"/>
  <c r="EO518" i="1" s="1"/>
  <c r="EM519" i="1"/>
  <c r="EN519" i="1" s="1"/>
  <c r="EO519" i="1" s="1"/>
  <c r="EM520" i="1"/>
  <c r="EN520" i="1" s="1"/>
  <c r="EO520" i="1" s="1"/>
  <c r="EM522" i="1"/>
  <c r="EN522" i="1" s="1"/>
  <c r="EO522" i="1" s="1"/>
  <c r="EM523" i="1"/>
  <c r="EN523" i="1" s="1"/>
  <c r="EO523" i="1" s="1"/>
  <c r="EM524" i="1"/>
  <c r="EN524" i="1" s="1"/>
  <c r="EO524" i="1" s="1"/>
  <c r="EM525" i="1"/>
  <c r="EN525" i="1"/>
  <c r="EM526" i="1"/>
  <c r="EN526" i="1" s="1"/>
  <c r="EO526" i="1" s="1"/>
  <c r="EM527" i="1"/>
  <c r="EN527" i="1" s="1"/>
  <c r="EO527" i="1" s="1"/>
  <c r="EM528" i="1"/>
  <c r="EN528" i="1"/>
  <c r="EO528" i="1"/>
  <c r="EM529" i="1"/>
  <c r="EN529" i="1" s="1"/>
  <c r="EO529" i="1" s="1"/>
  <c r="EM530" i="1"/>
  <c r="EN530" i="1" s="1"/>
  <c r="EO530" i="1" s="1"/>
  <c r="EN531" i="1"/>
  <c r="EO531" i="1" s="1"/>
  <c r="EN532" i="1"/>
  <c r="EO532" i="1" s="1"/>
  <c r="EN533" i="1"/>
  <c r="EO533" i="1" s="1"/>
  <c r="EN534" i="1"/>
  <c r="EO534" i="1" s="1"/>
  <c r="EN535" i="1"/>
  <c r="EO535" i="1" s="1"/>
  <c r="EN536" i="1"/>
  <c r="EO536" i="1" s="1"/>
  <c r="EN537" i="1"/>
  <c r="EO537" i="1" s="1"/>
  <c r="EN538" i="1"/>
  <c r="EN539" i="1"/>
  <c r="EO539" i="1" s="1"/>
  <c r="EN540" i="1"/>
  <c r="EO540" i="1" s="1"/>
  <c r="EN541" i="1"/>
  <c r="EO541" i="1" s="1"/>
  <c r="EN542" i="1"/>
  <c r="EO542" i="1" s="1"/>
  <c r="EN543" i="1"/>
  <c r="EN544" i="1"/>
  <c r="EN545" i="1"/>
  <c r="EO545" i="1" s="1"/>
  <c r="EN546" i="1"/>
  <c r="EO546" i="1" s="1"/>
  <c r="EN547" i="1"/>
  <c r="EO547" i="1" s="1"/>
  <c r="EN548" i="1"/>
  <c r="EO548" i="1" s="1"/>
  <c r="EN549" i="1"/>
  <c r="EO549" i="1" s="1"/>
  <c r="EN550" i="1"/>
  <c r="EO550" i="1" s="1"/>
  <c r="EN551" i="1"/>
  <c r="EO551" i="1" s="1"/>
  <c r="EN552" i="1"/>
  <c r="EO552" i="1" s="1"/>
  <c r="EN553" i="1"/>
  <c r="EO553" i="1" s="1"/>
  <c r="EN554" i="1"/>
  <c r="EN556" i="1"/>
  <c r="EO556" i="1" s="1"/>
  <c r="EN557" i="1"/>
  <c r="EO557" i="1" s="1"/>
  <c r="EN558" i="1"/>
  <c r="EO558" i="1" s="1"/>
  <c r="EN559" i="1"/>
  <c r="EO559" i="1" s="1"/>
  <c r="EF566" i="1"/>
  <c r="EK567" i="1"/>
  <c r="EJ556" i="1"/>
  <c r="EJ557" i="1"/>
  <c r="EJ558" i="1"/>
  <c r="EJ559" i="1"/>
  <c r="ED508" i="1"/>
  <c r="ED509" i="1"/>
  <c r="ED510" i="1"/>
  <c r="ED511" i="1"/>
  <c r="ED512" i="1"/>
  <c r="ED513" i="1"/>
  <c r="ED514" i="1"/>
  <c r="ED515" i="1"/>
  <c r="ED516" i="1"/>
  <c r="ED517" i="1"/>
  <c r="EJ517" i="1"/>
  <c r="ED518" i="1"/>
  <c r="EJ518" i="1"/>
  <c r="ED519" i="1"/>
  <c r="EJ519" i="1"/>
  <c r="ED520" i="1"/>
  <c r="EJ520" i="1"/>
  <c r="ED521" i="1"/>
  <c r="ED522" i="1"/>
  <c r="EJ522" i="1"/>
  <c r="ED523" i="1"/>
  <c r="EJ523" i="1"/>
  <c r="ED524" i="1"/>
  <c r="EJ524" i="1"/>
  <c r="ED525" i="1"/>
  <c r="EJ525" i="1"/>
  <c r="EO525" i="1"/>
  <c r="ED526" i="1"/>
  <c r="EJ526" i="1"/>
  <c r="ED527" i="1"/>
  <c r="EJ527" i="1"/>
  <c r="EJ528" i="1"/>
  <c r="EJ529" i="1"/>
  <c r="EJ530" i="1"/>
  <c r="EJ531" i="1"/>
  <c r="EJ532" i="1"/>
  <c r="EJ533" i="1"/>
  <c r="EJ534" i="1"/>
  <c r="EJ535" i="1"/>
  <c r="EJ536" i="1"/>
  <c r="EJ537" i="1"/>
  <c r="EJ538" i="1"/>
  <c r="EO538" i="1"/>
  <c r="EJ539" i="1"/>
  <c r="EJ540" i="1"/>
  <c r="EJ541" i="1"/>
  <c r="EJ542" i="1"/>
  <c r="EJ543" i="1"/>
  <c r="EO543" i="1"/>
  <c r="EJ544" i="1"/>
  <c r="EO544" i="1"/>
  <c r="EJ545" i="1"/>
  <c r="EJ546" i="1"/>
  <c r="EJ547" i="1"/>
  <c r="EJ548" i="1"/>
  <c r="EJ549" i="1"/>
  <c r="EJ550" i="1"/>
  <c r="EJ551" i="1"/>
  <c r="EJ552" i="1"/>
  <c r="EJ553" i="1"/>
  <c r="EJ554" i="1"/>
  <c r="EO554" i="1"/>
  <c r="EH436" i="1"/>
  <c r="EH437" i="1"/>
  <c r="EH438" i="1"/>
  <c r="EH439" i="1"/>
  <c r="EH440" i="1"/>
  <c r="EH441" i="1"/>
  <c r="EH442" i="1"/>
  <c r="EH443" i="1"/>
  <c r="EH444" i="1"/>
  <c r="EH446" i="1"/>
  <c r="EH447" i="1"/>
  <c r="EH448" i="1"/>
  <c r="EH450" i="1"/>
  <c r="EH451" i="1"/>
  <c r="EH452" i="1"/>
  <c r="EH453" i="1"/>
  <c r="EH454" i="1"/>
  <c r="EH455" i="1"/>
  <c r="EH456" i="1"/>
  <c r="EH457" i="1"/>
  <c r="EH459" i="1"/>
  <c r="EH460" i="1"/>
  <c r="EM436" i="1"/>
  <c r="EJ436" i="1"/>
  <c r="EJ437" i="1"/>
  <c r="EJ438" i="1"/>
  <c r="EJ439" i="1"/>
  <c r="EJ440" i="1"/>
  <c r="EJ441" i="1"/>
  <c r="EJ442" i="1"/>
  <c r="EJ443" i="1"/>
  <c r="EJ444" i="1"/>
  <c r="EM446" i="1"/>
  <c r="EN446" i="1" s="1"/>
  <c r="EO446" i="1" s="1"/>
  <c r="EM447" i="1"/>
  <c r="EN447" i="1" s="1"/>
  <c r="EO447" i="1" s="1"/>
  <c r="EM448" i="1"/>
  <c r="EN448" i="1" s="1"/>
  <c r="EO448" i="1" s="1"/>
  <c r="EM450" i="1"/>
  <c r="EN450" i="1" s="1"/>
  <c r="EO450" i="1" s="1"/>
  <c r="EM451" i="1"/>
  <c r="EN451" i="1" s="1"/>
  <c r="EO451" i="1" s="1"/>
  <c r="EM452" i="1"/>
  <c r="EN452" i="1" s="1"/>
  <c r="EO452" i="1" s="1"/>
  <c r="EM453" i="1"/>
  <c r="EN453" i="1" s="1"/>
  <c r="EO453" i="1" s="1"/>
  <c r="EM454" i="1"/>
  <c r="EN454" i="1" s="1"/>
  <c r="EO454" i="1" s="1"/>
  <c r="EM455" i="1"/>
  <c r="EN455" i="1"/>
  <c r="EO455" i="1" s="1"/>
  <c r="EM456" i="1"/>
  <c r="EN456" i="1" s="1"/>
  <c r="EO456" i="1" s="1"/>
  <c r="EM457" i="1"/>
  <c r="EN457" i="1" s="1"/>
  <c r="EO457" i="1" s="1"/>
  <c r="EM458" i="1"/>
  <c r="EN458" i="1" s="1"/>
  <c r="EO458" i="1" s="1"/>
  <c r="EN459" i="1"/>
  <c r="EO459" i="1" s="1"/>
  <c r="EN460" i="1"/>
  <c r="EN461" i="1"/>
  <c r="EO461" i="1"/>
  <c r="EN462" i="1"/>
  <c r="EO462" i="1" s="1"/>
  <c r="EN463" i="1"/>
  <c r="EO463" i="1" s="1"/>
  <c r="EN464" i="1"/>
  <c r="EO464" i="1" s="1"/>
  <c r="EN465" i="1"/>
  <c r="EN466" i="1"/>
  <c r="EO466" i="1" s="1"/>
  <c r="EN467" i="1"/>
  <c r="EO467" i="1"/>
  <c r="EN468" i="1"/>
  <c r="EO468" i="1" s="1"/>
  <c r="EN469" i="1"/>
  <c r="EO469" i="1" s="1"/>
  <c r="EN470" i="1"/>
  <c r="EO470" i="1" s="1"/>
  <c r="EN471" i="1"/>
  <c r="EO471" i="1" s="1"/>
  <c r="EN472" i="1"/>
  <c r="EO472" i="1" s="1"/>
  <c r="EN473" i="1"/>
  <c r="EO473" i="1" s="1"/>
  <c r="EN474" i="1"/>
  <c r="EO474" i="1" s="1"/>
  <c r="EN475" i="1"/>
  <c r="EO475" i="1" s="1"/>
  <c r="EN476" i="1"/>
  <c r="EO476" i="1" s="1"/>
  <c r="EN477" i="1"/>
  <c r="EO477" i="1" s="1"/>
  <c r="EN478" i="1"/>
  <c r="EO478" i="1" s="1"/>
  <c r="EN479" i="1"/>
  <c r="EO479" i="1" s="1"/>
  <c r="EN480" i="1"/>
  <c r="EO480" i="1" s="1"/>
  <c r="EN481" i="1"/>
  <c r="EO481" i="1" s="1"/>
  <c r="EN482" i="1"/>
  <c r="EO482" i="1" s="1"/>
  <c r="EN484" i="1"/>
  <c r="EO484" i="1" s="1"/>
  <c r="EN485" i="1"/>
  <c r="EO485" i="1" s="1"/>
  <c r="EN486" i="1"/>
  <c r="EO486" i="1" s="1"/>
  <c r="EN487" i="1"/>
  <c r="EO487" i="1" s="1"/>
  <c r="EF494" i="1"/>
  <c r="EJ484" i="1"/>
  <c r="EJ485" i="1"/>
  <c r="EJ486" i="1"/>
  <c r="EJ487" i="1"/>
  <c r="ED436" i="1"/>
  <c r="ED437" i="1"/>
  <c r="ED438" i="1"/>
  <c r="ED439" i="1"/>
  <c r="ED440" i="1"/>
  <c r="ED441" i="1"/>
  <c r="ED442" i="1"/>
  <c r="ED443" i="1"/>
  <c r="ED444" i="1"/>
  <c r="ED445" i="1"/>
  <c r="ED446" i="1"/>
  <c r="EJ446" i="1"/>
  <c r="ED447" i="1"/>
  <c r="EJ447" i="1"/>
  <c r="ED448" i="1"/>
  <c r="EJ448" i="1"/>
  <c r="ED449" i="1"/>
  <c r="ED450" i="1"/>
  <c r="EJ450" i="1"/>
  <c r="ED451" i="1"/>
  <c r="EJ451" i="1"/>
  <c r="ED452" i="1"/>
  <c r="EJ452" i="1"/>
  <c r="ED453" i="1"/>
  <c r="EJ453" i="1"/>
  <c r="ED454" i="1"/>
  <c r="EJ454" i="1"/>
  <c r="ED455" i="1"/>
  <c r="EJ455" i="1"/>
  <c r="EJ456" i="1"/>
  <c r="EJ457" i="1"/>
  <c r="EJ458" i="1"/>
  <c r="EJ459" i="1"/>
  <c r="EJ460" i="1"/>
  <c r="EO460" i="1"/>
  <c r="EJ461" i="1"/>
  <c r="EJ462" i="1"/>
  <c r="EJ463" i="1"/>
  <c r="EJ464" i="1"/>
  <c r="EJ465" i="1"/>
  <c r="EO465" i="1"/>
  <c r="EJ466" i="1"/>
  <c r="EJ467" i="1"/>
  <c r="EJ468" i="1"/>
  <c r="EJ469" i="1"/>
  <c r="EJ470" i="1"/>
  <c r="EJ471" i="1"/>
  <c r="EJ472" i="1"/>
  <c r="EJ473" i="1"/>
  <c r="EJ474" i="1"/>
  <c r="EJ475" i="1"/>
  <c r="EJ476" i="1"/>
  <c r="EJ477" i="1"/>
  <c r="EJ478" i="1"/>
  <c r="EJ479" i="1"/>
  <c r="EJ480" i="1"/>
  <c r="EJ481" i="1"/>
  <c r="EJ482" i="1"/>
  <c r="HE439" i="1"/>
  <c r="HE443" i="1"/>
  <c r="HE447" i="1" s="1"/>
  <c r="HE451" i="1" s="1"/>
  <c r="HE455" i="1" s="1"/>
  <c r="HE459" i="1" s="1"/>
  <c r="HE463" i="1" s="1"/>
  <c r="HE467" i="1" s="1"/>
  <c r="HE471" i="1" s="1"/>
  <c r="HC446" i="1"/>
  <c r="HC445" i="1"/>
  <c r="HC444" i="1"/>
  <c r="HC443" i="1"/>
  <c r="LI441" i="1"/>
  <c r="LK441" i="1"/>
  <c r="LI442" i="1"/>
  <c r="LK442" i="1"/>
  <c r="LI443" i="1"/>
  <c r="LK443" i="1"/>
  <c r="J508" i="1"/>
  <c r="LG510" i="1"/>
  <c r="LN510" i="1" s="1"/>
  <c r="AL508" i="1"/>
  <c r="DR508" i="1"/>
  <c r="AZ508" i="1"/>
  <c r="DD508" i="1"/>
  <c r="LU508" i="1"/>
  <c r="NK508" i="1"/>
  <c r="MW508" i="1"/>
  <c r="MI508" i="1"/>
  <c r="X508" i="1"/>
  <c r="FH508" i="1"/>
  <c r="FV508" i="1"/>
  <c r="GY511" i="1"/>
  <c r="GY512" i="1"/>
  <c r="HM511" i="1"/>
  <c r="HM512" i="1"/>
  <c r="HM513" i="1"/>
  <c r="HM514" i="1"/>
  <c r="CP511" i="1"/>
  <c r="CP512" i="1"/>
  <c r="CW512" i="1" s="1"/>
  <c r="CP513" i="1"/>
  <c r="CW513" i="1" s="1"/>
  <c r="CP514" i="1"/>
  <c r="CW514" i="1" s="1"/>
  <c r="BN511" i="1"/>
  <c r="BU511" i="1" s="1"/>
  <c r="BN512" i="1"/>
  <c r="BN513" i="1"/>
  <c r="BU513" i="1" s="1"/>
  <c r="BU517" i="1" s="1"/>
  <c r="BN514" i="1"/>
  <c r="BU514" i="1" s="1"/>
  <c r="KS511" i="1"/>
  <c r="KZ511" i="1" s="1"/>
  <c r="KS512" i="1"/>
  <c r="KS513" i="1"/>
  <c r="KS514" i="1"/>
  <c r="KE511" i="1"/>
  <c r="KE512" i="1"/>
  <c r="KL512" i="1" s="1"/>
  <c r="KE513" i="1"/>
  <c r="KL513" i="1" s="1"/>
  <c r="KE514" i="1"/>
  <c r="KL514" i="1" s="1"/>
  <c r="CB511" i="1"/>
  <c r="CB512" i="1"/>
  <c r="CI512" i="1" s="1"/>
  <c r="CB513" i="1"/>
  <c r="CI513" i="1" s="1"/>
  <c r="CB514" i="1"/>
  <c r="CI514" i="1" s="1"/>
  <c r="CI518" i="1" s="1"/>
  <c r="IA511" i="1"/>
  <c r="IA512" i="1"/>
  <c r="IA513" i="1"/>
  <c r="IA514" i="1"/>
  <c r="IO511" i="1"/>
  <c r="IO512" i="1"/>
  <c r="IV512" i="1" s="1"/>
  <c r="IW512" i="1" s="1"/>
  <c r="IO513" i="1"/>
  <c r="IV513" i="1" s="1"/>
  <c r="IO514" i="1"/>
  <c r="IV514" i="1" s="1"/>
  <c r="JC511" i="1"/>
  <c r="JJ511" i="1" s="1"/>
  <c r="JC512" i="1"/>
  <c r="JJ512" i="1" s="1"/>
  <c r="JC513" i="1"/>
  <c r="JJ513" i="1" s="1"/>
  <c r="JC514" i="1"/>
  <c r="JQ511" i="1"/>
  <c r="JQ512" i="1"/>
  <c r="JQ513" i="1"/>
  <c r="JQ514" i="1"/>
  <c r="J511" i="1"/>
  <c r="X511" i="1"/>
  <c r="AL511" i="1"/>
  <c r="AZ511" i="1"/>
  <c r="KE523" i="1"/>
  <c r="KE524" i="1"/>
  <c r="KE525" i="1"/>
  <c r="KE526" i="1"/>
  <c r="KS523" i="1"/>
  <c r="KS524" i="1"/>
  <c r="KS525" i="1"/>
  <c r="KS526" i="1"/>
  <c r="BN523" i="1"/>
  <c r="BN524" i="1"/>
  <c r="BN525" i="1"/>
  <c r="BN526" i="1"/>
  <c r="DD511" i="1"/>
  <c r="DR511" i="1"/>
  <c r="CB523" i="1"/>
  <c r="CB524" i="1"/>
  <c r="CB525" i="1"/>
  <c r="CB526" i="1"/>
  <c r="CP523" i="1"/>
  <c r="CP524" i="1"/>
  <c r="CP525" i="1"/>
  <c r="CP526" i="1"/>
  <c r="NK511" i="1"/>
  <c r="MW511" i="1"/>
  <c r="MI511" i="1"/>
  <c r="LG519" i="1"/>
  <c r="LU511" i="1"/>
  <c r="IA523" i="1"/>
  <c r="IA524" i="1"/>
  <c r="IA525" i="1"/>
  <c r="IA526" i="1"/>
  <c r="IO523" i="1"/>
  <c r="IO524" i="1"/>
  <c r="IO525" i="1"/>
  <c r="IO526" i="1"/>
  <c r="JC523" i="1"/>
  <c r="JC524" i="1"/>
  <c r="JC525" i="1"/>
  <c r="JC526" i="1"/>
  <c r="JQ523" i="1"/>
  <c r="JQ524" i="1"/>
  <c r="JQ525" i="1"/>
  <c r="JQ526" i="1"/>
  <c r="FH511" i="1"/>
  <c r="FV511" i="1"/>
  <c r="GY523" i="1"/>
  <c r="GY524" i="1"/>
  <c r="HM523" i="1"/>
  <c r="HM524" i="1"/>
  <c r="HM525" i="1"/>
  <c r="HM526" i="1"/>
  <c r="LE438" i="1"/>
  <c r="GL437" i="1"/>
  <c r="GN437" i="1"/>
  <c r="GL438" i="1"/>
  <c r="GN438" i="1"/>
  <c r="GL439" i="1"/>
  <c r="GN439" i="1"/>
  <c r="GL440" i="1"/>
  <c r="GN440" i="1"/>
  <c r="GN441" i="1"/>
  <c r="GL442" i="1"/>
  <c r="GN442" i="1"/>
  <c r="GL443" i="1"/>
  <c r="GN443" i="1"/>
  <c r="GL444" i="1"/>
  <c r="GN444" i="1"/>
  <c r="FX437" i="1"/>
  <c r="FZ437" i="1"/>
  <c r="GC436" i="1"/>
  <c r="GC437" i="1"/>
  <c r="FX438" i="1"/>
  <c r="FZ438" i="1"/>
  <c r="FX439" i="1"/>
  <c r="FZ439" i="1"/>
  <c r="FX440" i="1"/>
  <c r="FZ440" i="1"/>
  <c r="FX441" i="1"/>
  <c r="FZ441" i="1"/>
  <c r="FX442" i="1"/>
  <c r="FZ442" i="1"/>
  <c r="FX443" i="1"/>
  <c r="FZ443" i="1"/>
  <c r="FX444" i="1"/>
  <c r="FZ444" i="1"/>
  <c r="FJ437" i="1"/>
  <c r="FL437" i="1"/>
  <c r="FO436" i="1"/>
  <c r="FO437" i="1" s="1"/>
  <c r="FO438" i="1" s="1"/>
  <c r="FJ438" i="1"/>
  <c r="FL438" i="1"/>
  <c r="FJ439" i="1"/>
  <c r="FL439" i="1"/>
  <c r="FJ440" i="1"/>
  <c r="FL440" i="1"/>
  <c r="FP440" i="1" s="1"/>
  <c r="FJ441" i="1"/>
  <c r="FL441" i="1"/>
  <c r="FP441" i="1" s="1"/>
  <c r="FO441" i="1"/>
  <c r="FJ442" i="1"/>
  <c r="FL442" i="1"/>
  <c r="FJ443" i="1"/>
  <c r="FL443" i="1"/>
  <c r="FJ444" i="1"/>
  <c r="FL444" i="1"/>
  <c r="LW437" i="1"/>
  <c r="LY437" i="1"/>
  <c r="MB436" i="1"/>
  <c r="MB437" i="1" s="1"/>
  <c r="LW438" i="1"/>
  <c r="LY438" i="1"/>
  <c r="MC438" i="1" s="1"/>
  <c r="MD438" i="1" s="1"/>
  <c r="LW439" i="1"/>
  <c r="LY439" i="1"/>
  <c r="MB439" i="1"/>
  <c r="LW440" i="1"/>
  <c r="LY440" i="1"/>
  <c r="LW441" i="1"/>
  <c r="LY441" i="1"/>
  <c r="LW442" i="1"/>
  <c r="LY442" i="1"/>
  <c r="LW443" i="1"/>
  <c r="LY443" i="1"/>
  <c r="LW444" i="1"/>
  <c r="LY444" i="1"/>
  <c r="MK437" i="1"/>
  <c r="MM437" i="1"/>
  <c r="MP436" i="1"/>
  <c r="MK438" i="1"/>
  <c r="MM438" i="1"/>
  <c r="MK439" i="1"/>
  <c r="MM439" i="1"/>
  <c r="MK440" i="1"/>
  <c r="MM440" i="1"/>
  <c r="MK441" i="1"/>
  <c r="MM441" i="1"/>
  <c r="MK442" i="1"/>
  <c r="MM442" i="1"/>
  <c r="MK443" i="1"/>
  <c r="MM443" i="1"/>
  <c r="MK444" i="1"/>
  <c r="MM444" i="1"/>
  <c r="MY437" i="1"/>
  <c r="NA437" i="1"/>
  <c r="ND436" i="1"/>
  <c r="MY438" i="1"/>
  <c r="NA438" i="1"/>
  <c r="MY439" i="1"/>
  <c r="NA439" i="1"/>
  <c r="MY440" i="1"/>
  <c r="NA440" i="1"/>
  <c r="MY441" i="1"/>
  <c r="NA441" i="1"/>
  <c r="MY442" i="1"/>
  <c r="NA442" i="1"/>
  <c r="MY443" i="1"/>
  <c r="NA443" i="1"/>
  <c r="MY444" i="1"/>
  <c r="NA444" i="1"/>
  <c r="NM437" i="1"/>
  <c r="NO437" i="1"/>
  <c r="NR436" i="1"/>
  <c r="NM438" i="1"/>
  <c r="NO438" i="1"/>
  <c r="NM439" i="1"/>
  <c r="NO439" i="1"/>
  <c r="NM440" i="1"/>
  <c r="NO440" i="1"/>
  <c r="NM441" i="1"/>
  <c r="NO441" i="1"/>
  <c r="NM442" i="1"/>
  <c r="NO442" i="1"/>
  <c r="NM443" i="1"/>
  <c r="NO443" i="1"/>
  <c r="NM444" i="1"/>
  <c r="NO444" i="1"/>
  <c r="DT437" i="1"/>
  <c r="DV437" i="1"/>
  <c r="DY436" i="1"/>
  <c r="DT438" i="1"/>
  <c r="DV438" i="1"/>
  <c r="DT439" i="1"/>
  <c r="DV439" i="1"/>
  <c r="DT440" i="1"/>
  <c r="DV440" i="1"/>
  <c r="DT441" i="1"/>
  <c r="DV441" i="1"/>
  <c r="DT442" i="1"/>
  <c r="DV442" i="1"/>
  <c r="DT443" i="1"/>
  <c r="DV443" i="1"/>
  <c r="DT444" i="1"/>
  <c r="DV444" i="1"/>
  <c r="HK439" i="1"/>
  <c r="GV439" i="1"/>
  <c r="JO439" i="1"/>
  <c r="JA439" i="1"/>
  <c r="IM439" i="1"/>
  <c r="HY439" i="1"/>
  <c r="HO443" i="1"/>
  <c r="HQ443" i="1"/>
  <c r="HO444" i="1"/>
  <c r="HQ444" i="1"/>
  <c r="HS440" i="1"/>
  <c r="HS444" i="1" s="1"/>
  <c r="HS448" i="1" s="1"/>
  <c r="HS452" i="1" s="1"/>
  <c r="HS456" i="1" s="1"/>
  <c r="HS460" i="1" s="1"/>
  <c r="HS464" i="1" s="1"/>
  <c r="HS468" i="1" s="1"/>
  <c r="HS472" i="1" s="1"/>
  <c r="HO445" i="1"/>
  <c r="HQ445" i="1"/>
  <c r="HS441" i="1"/>
  <c r="HS445" i="1" s="1"/>
  <c r="HS449" i="1" s="1"/>
  <c r="HS453" i="1" s="1"/>
  <c r="HS457" i="1" s="1"/>
  <c r="HS461" i="1" s="1"/>
  <c r="HS465" i="1" s="1"/>
  <c r="HS469" i="1" s="1"/>
  <c r="HS473" i="1" s="1"/>
  <c r="HO446" i="1"/>
  <c r="HQ446" i="1"/>
  <c r="HS442" i="1"/>
  <c r="HS446" i="1" s="1"/>
  <c r="HS450" i="1" s="1"/>
  <c r="HS454" i="1" s="1"/>
  <c r="HS458" i="1"/>
  <c r="HS462" i="1" s="1"/>
  <c r="HS466" i="1" s="1"/>
  <c r="HS470" i="1" s="1"/>
  <c r="HS474" i="1" s="1"/>
  <c r="HT442" i="1"/>
  <c r="HO447" i="1"/>
  <c r="HQ447" i="1"/>
  <c r="HS447" i="1"/>
  <c r="HO448" i="1"/>
  <c r="HQ448" i="1"/>
  <c r="HO449" i="1"/>
  <c r="HQ449" i="1"/>
  <c r="HO450" i="1"/>
  <c r="HQ450" i="1"/>
  <c r="HO451" i="1"/>
  <c r="HQ451" i="1"/>
  <c r="HS451" i="1"/>
  <c r="HS455" i="1" s="1"/>
  <c r="HS459" i="1" s="1"/>
  <c r="HS463" i="1" s="1"/>
  <c r="HS467" i="1" s="1"/>
  <c r="HS471" i="1" s="1"/>
  <c r="HO452" i="1"/>
  <c r="HQ452" i="1"/>
  <c r="HO453" i="1"/>
  <c r="HQ453" i="1"/>
  <c r="HO454" i="1"/>
  <c r="HQ454" i="1"/>
  <c r="HO455" i="1"/>
  <c r="HQ455" i="1"/>
  <c r="HO456" i="1"/>
  <c r="HQ456" i="1"/>
  <c r="HO457" i="1"/>
  <c r="HQ457" i="1"/>
  <c r="HO458" i="1"/>
  <c r="HQ458" i="1"/>
  <c r="HO459" i="1"/>
  <c r="HQ459" i="1"/>
  <c r="HO460" i="1"/>
  <c r="HQ460" i="1"/>
  <c r="HO461" i="1"/>
  <c r="HQ461" i="1"/>
  <c r="HU461" i="1" s="1"/>
  <c r="HO462" i="1"/>
  <c r="HQ462" i="1"/>
  <c r="HO463" i="1"/>
  <c r="HQ463" i="1"/>
  <c r="HO464" i="1"/>
  <c r="HQ464" i="1"/>
  <c r="HO465" i="1"/>
  <c r="HQ465" i="1"/>
  <c r="HO466" i="1"/>
  <c r="HQ466" i="1"/>
  <c r="HO467" i="1"/>
  <c r="HQ467" i="1"/>
  <c r="HO468" i="1"/>
  <c r="HQ468" i="1"/>
  <c r="HO469" i="1"/>
  <c r="HQ469" i="1"/>
  <c r="HO470" i="1"/>
  <c r="HQ470" i="1"/>
  <c r="HO471" i="1"/>
  <c r="HQ471" i="1"/>
  <c r="HO472" i="1"/>
  <c r="HQ472" i="1"/>
  <c r="HO473" i="1"/>
  <c r="HQ473" i="1"/>
  <c r="HO474" i="1"/>
  <c r="HQ474" i="1"/>
  <c r="HA443" i="1"/>
  <c r="HF439" i="1"/>
  <c r="HA444" i="1"/>
  <c r="HF440" i="1"/>
  <c r="HA445" i="1"/>
  <c r="HA446" i="1"/>
  <c r="HA447" i="1"/>
  <c r="HC447" i="1"/>
  <c r="HA448" i="1"/>
  <c r="HC448" i="1"/>
  <c r="HE448" i="1"/>
  <c r="HA449" i="1"/>
  <c r="HC449" i="1"/>
  <c r="HE449" i="1"/>
  <c r="HA450" i="1"/>
  <c r="HC450" i="1"/>
  <c r="HE450" i="1"/>
  <c r="HA451" i="1"/>
  <c r="HC451" i="1"/>
  <c r="HA452" i="1"/>
  <c r="HC452" i="1"/>
  <c r="HA453" i="1"/>
  <c r="HC453" i="1"/>
  <c r="HA454" i="1"/>
  <c r="HC454" i="1"/>
  <c r="HG454" i="1" s="1"/>
  <c r="HA455" i="1"/>
  <c r="HC455" i="1"/>
  <c r="HA456" i="1"/>
  <c r="HC456" i="1"/>
  <c r="HE456" i="1"/>
  <c r="HE460" i="1" s="1"/>
  <c r="HE464" i="1" s="1"/>
  <c r="HE468" i="1" s="1"/>
  <c r="HE472" i="1" s="1"/>
  <c r="HA457" i="1"/>
  <c r="HC457" i="1"/>
  <c r="HA458" i="1"/>
  <c r="HC458" i="1"/>
  <c r="HA459" i="1"/>
  <c r="HC459" i="1"/>
  <c r="HA460" i="1"/>
  <c r="HC460" i="1"/>
  <c r="HA461" i="1"/>
  <c r="HC461" i="1"/>
  <c r="HE461" i="1"/>
  <c r="HA462" i="1"/>
  <c r="HC462" i="1"/>
  <c r="HE462" i="1"/>
  <c r="HA463" i="1"/>
  <c r="HC463" i="1"/>
  <c r="HA464" i="1"/>
  <c r="HC464" i="1"/>
  <c r="HA465" i="1"/>
  <c r="HC465" i="1"/>
  <c r="HE465" i="1"/>
  <c r="HF465" i="1"/>
  <c r="HA466" i="1"/>
  <c r="HC466" i="1"/>
  <c r="HG466" i="1" s="1"/>
  <c r="HE466" i="1"/>
  <c r="HA467" i="1"/>
  <c r="HC467" i="1"/>
  <c r="HA468" i="1"/>
  <c r="HC468" i="1"/>
  <c r="HA469" i="1"/>
  <c r="HC469" i="1"/>
  <c r="HE469" i="1"/>
  <c r="HA470" i="1"/>
  <c r="HC470" i="1"/>
  <c r="HE470" i="1"/>
  <c r="HA471" i="1"/>
  <c r="HC471" i="1"/>
  <c r="HA472" i="1"/>
  <c r="HC472" i="1"/>
  <c r="HA473" i="1"/>
  <c r="HC473" i="1"/>
  <c r="HE473" i="1"/>
  <c r="HA474" i="1"/>
  <c r="HC474" i="1"/>
  <c r="HE474" i="1"/>
  <c r="JS443" i="1"/>
  <c r="JU443" i="1"/>
  <c r="JW439" i="1"/>
  <c r="JW443" i="1" s="1"/>
  <c r="JW447" i="1" s="1"/>
  <c r="JW451" i="1" s="1"/>
  <c r="JS444" i="1"/>
  <c r="JU444" i="1"/>
  <c r="JW440" i="1"/>
  <c r="JW444" i="1" s="1"/>
  <c r="JW448" i="1" s="1"/>
  <c r="JW452" i="1" s="1"/>
  <c r="JW456" i="1" s="1"/>
  <c r="JW460" i="1" s="1"/>
  <c r="JW464" i="1" s="1"/>
  <c r="JW468" i="1" s="1"/>
  <c r="JW472" i="1" s="1"/>
  <c r="JS445" i="1"/>
  <c r="JU445" i="1"/>
  <c r="JW441" i="1"/>
  <c r="JW445" i="1" s="1"/>
  <c r="JW449" i="1" s="1"/>
  <c r="JW453" i="1"/>
  <c r="JS446" i="1"/>
  <c r="JU446" i="1"/>
  <c r="JW442" i="1"/>
  <c r="JW446" i="1" s="1"/>
  <c r="JW450" i="1" s="1"/>
  <c r="JW454" i="1" s="1"/>
  <c r="JW458" i="1" s="1"/>
  <c r="JS447" i="1"/>
  <c r="JU447" i="1"/>
  <c r="JS448" i="1"/>
  <c r="JU448" i="1"/>
  <c r="JS449" i="1"/>
  <c r="JU449" i="1"/>
  <c r="JS450" i="1"/>
  <c r="JU450" i="1"/>
  <c r="JS451" i="1"/>
  <c r="JU451" i="1"/>
  <c r="JS452" i="1"/>
  <c r="JU452" i="1"/>
  <c r="JS453" i="1"/>
  <c r="JU453" i="1"/>
  <c r="JS454" i="1"/>
  <c r="JU454" i="1"/>
  <c r="JS455" i="1"/>
  <c r="JU455" i="1"/>
  <c r="JY455" i="1" s="1"/>
  <c r="JS456" i="1"/>
  <c r="JU456" i="1"/>
  <c r="JS457" i="1"/>
  <c r="JU457" i="1"/>
  <c r="JS458" i="1"/>
  <c r="JU458" i="1"/>
  <c r="JS459" i="1"/>
  <c r="JU459" i="1"/>
  <c r="JS460" i="1"/>
  <c r="JU460" i="1"/>
  <c r="JS461" i="1"/>
  <c r="JU461" i="1"/>
  <c r="JW461" i="1"/>
  <c r="JS462" i="1"/>
  <c r="JU462" i="1"/>
  <c r="JS463" i="1"/>
  <c r="JU463" i="1"/>
  <c r="JW463" i="1"/>
  <c r="JW467" i="1" s="1"/>
  <c r="JW471" i="1" s="1"/>
  <c r="JS464" i="1"/>
  <c r="JU464" i="1"/>
  <c r="JS465" i="1"/>
  <c r="JU465" i="1"/>
  <c r="JW465" i="1"/>
  <c r="JW469" i="1" s="1"/>
  <c r="JW473" i="1" s="1"/>
  <c r="JS466" i="1"/>
  <c r="JU466" i="1"/>
  <c r="JW466" i="1"/>
  <c r="JW470" i="1" s="1"/>
  <c r="JW474" i="1" s="1"/>
  <c r="JS467" i="1"/>
  <c r="JU467" i="1"/>
  <c r="JS468" i="1"/>
  <c r="JU468" i="1"/>
  <c r="JS469" i="1"/>
  <c r="JU469" i="1"/>
  <c r="JS470" i="1"/>
  <c r="JU470" i="1"/>
  <c r="JS471" i="1"/>
  <c r="JU471" i="1"/>
  <c r="JS472" i="1"/>
  <c r="JU472" i="1"/>
  <c r="JS473" i="1"/>
  <c r="JU473" i="1"/>
  <c r="JS474" i="1"/>
  <c r="JU474" i="1"/>
  <c r="JE443" i="1"/>
  <c r="JG443" i="1"/>
  <c r="JI439" i="1"/>
  <c r="JI443" i="1" s="1"/>
  <c r="JI447" i="1" s="1"/>
  <c r="JI451" i="1" s="1"/>
  <c r="JI455" i="1" s="1"/>
  <c r="JE444" i="1"/>
  <c r="JG444" i="1"/>
  <c r="JI440" i="1"/>
  <c r="JI444" i="1" s="1"/>
  <c r="JI448" i="1" s="1"/>
  <c r="JI452" i="1" s="1"/>
  <c r="JI456" i="1" s="1"/>
  <c r="JI460" i="1" s="1"/>
  <c r="JI464" i="1" s="1"/>
  <c r="JI468" i="1" s="1"/>
  <c r="JE445" i="1"/>
  <c r="JG445" i="1"/>
  <c r="JI441" i="1"/>
  <c r="JI445" i="1" s="1"/>
  <c r="JI449" i="1" s="1"/>
  <c r="JI453" i="1" s="1"/>
  <c r="JI457" i="1" s="1"/>
  <c r="JI461" i="1" s="1"/>
  <c r="JI465" i="1" s="1"/>
  <c r="JI469" i="1" s="1"/>
  <c r="JI473" i="1" s="1"/>
  <c r="JE446" i="1"/>
  <c r="JG446" i="1"/>
  <c r="JI442" i="1"/>
  <c r="JI446" i="1" s="1"/>
  <c r="JJ442" i="1"/>
  <c r="JE447" i="1"/>
  <c r="JG447" i="1"/>
  <c r="JE448" i="1"/>
  <c r="JG448" i="1"/>
  <c r="JE449" i="1"/>
  <c r="JG449" i="1"/>
  <c r="JE450" i="1"/>
  <c r="JG450" i="1"/>
  <c r="JK450" i="1" s="1"/>
  <c r="JE451" i="1"/>
  <c r="JG451" i="1"/>
  <c r="JE452" i="1"/>
  <c r="JG452" i="1"/>
  <c r="JE453" i="1"/>
  <c r="JG453" i="1"/>
  <c r="JE454" i="1"/>
  <c r="JG454" i="1"/>
  <c r="JI454" i="1"/>
  <c r="JJ454" i="1"/>
  <c r="JE455" i="1"/>
  <c r="JG455" i="1"/>
  <c r="JE456" i="1"/>
  <c r="JG456" i="1"/>
  <c r="JE457" i="1"/>
  <c r="JG457" i="1"/>
  <c r="JE458" i="1"/>
  <c r="JG458" i="1"/>
  <c r="JE459" i="1"/>
  <c r="JG459" i="1"/>
  <c r="JE460" i="1"/>
  <c r="JG460" i="1"/>
  <c r="JE461" i="1"/>
  <c r="JG461" i="1"/>
  <c r="JE462" i="1"/>
  <c r="JG462" i="1"/>
  <c r="JI462" i="1"/>
  <c r="JI466" i="1" s="1"/>
  <c r="JI470" i="1" s="1"/>
  <c r="JI474" i="1" s="1"/>
  <c r="JE463" i="1"/>
  <c r="JG463" i="1"/>
  <c r="JI463" i="1"/>
  <c r="JI467" i="1" s="1"/>
  <c r="JI471" i="1" s="1"/>
  <c r="JE464" i="1"/>
  <c r="JG464" i="1"/>
  <c r="JE465" i="1"/>
  <c r="JG465" i="1"/>
  <c r="JE466" i="1"/>
  <c r="JG466" i="1"/>
  <c r="JE467" i="1"/>
  <c r="JG467" i="1"/>
  <c r="JE468" i="1"/>
  <c r="JG468" i="1"/>
  <c r="JE469" i="1"/>
  <c r="JG469" i="1"/>
  <c r="JE470" i="1"/>
  <c r="JG470" i="1"/>
  <c r="JE471" i="1"/>
  <c r="JG471" i="1"/>
  <c r="JE472" i="1"/>
  <c r="JG472" i="1"/>
  <c r="JE473" i="1"/>
  <c r="JG473" i="1"/>
  <c r="JE474" i="1"/>
  <c r="JG474" i="1"/>
  <c r="IQ443" i="1"/>
  <c r="IS443" i="1"/>
  <c r="IU439" i="1"/>
  <c r="IU443" i="1" s="1"/>
  <c r="IU447" i="1" s="1"/>
  <c r="IU451" i="1" s="1"/>
  <c r="IU455" i="1" s="1"/>
  <c r="IU459" i="1" s="1"/>
  <c r="IU463" i="1" s="1"/>
  <c r="IQ444" i="1"/>
  <c r="IS444" i="1"/>
  <c r="IU444" i="1"/>
  <c r="IU448" i="1" s="1"/>
  <c r="IU452" i="1" s="1"/>
  <c r="IU456" i="1" s="1"/>
  <c r="IU460" i="1" s="1"/>
  <c r="IU464" i="1" s="1"/>
  <c r="IU468" i="1" s="1"/>
  <c r="IU472" i="1" s="1"/>
  <c r="IQ445" i="1"/>
  <c r="IS445" i="1"/>
  <c r="IU441" i="1"/>
  <c r="IU445" i="1" s="1"/>
  <c r="IU449" i="1" s="1"/>
  <c r="IU453" i="1" s="1"/>
  <c r="IU457" i="1" s="1"/>
  <c r="IU461" i="1" s="1"/>
  <c r="IU465" i="1" s="1"/>
  <c r="IU469" i="1" s="1"/>
  <c r="IU473" i="1" s="1"/>
  <c r="IQ446" i="1"/>
  <c r="IS446" i="1"/>
  <c r="IU442" i="1"/>
  <c r="IU446" i="1" s="1"/>
  <c r="IU450" i="1" s="1"/>
  <c r="IU454" i="1" s="1"/>
  <c r="IU458" i="1" s="1"/>
  <c r="IQ447" i="1"/>
  <c r="IS447" i="1"/>
  <c r="IQ448" i="1"/>
  <c r="IS448" i="1"/>
  <c r="IQ449" i="1"/>
  <c r="IS449" i="1"/>
  <c r="IQ450" i="1"/>
  <c r="IS450" i="1"/>
  <c r="IQ451" i="1"/>
  <c r="IS451" i="1"/>
  <c r="IQ452" i="1"/>
  <c r="IS452" i="1"/>
  <c r="IQ453" i="1"/>
  <c r="IS453" i="1"/>
  <c r="IQ454" i="1"/>
  <c r="IS454" i="1"/>
  <c r="IQ455" i="1"/>
  <c r="IS455" i="1"/>
  <c r="IQ456" i="1"/>
  <c r="IS456" i="1"/>
  <c r="IQ457" i="1"/>
  <c r="IS457" i="1"/>
  <c r="IQ458" i="1"/>
  <c r="IS458" i="1"/>
  <c r="IQ459" i="1"/>
  <c r="IS459" i="1"/>
  <c r="IQ460" i="1"/>
  <c r="IS460" i="1"/>
  <c r="IQ461" i="1"/>
  <c r="IS461" i="1"/>
  <c r="IW461" i="1"/>
  <c r="IQ462" i="1"/>
  <c r="IS462" i="1"/>
  <c r="IW462" i="1" s="1"/>
  <c r="IQ463" i="1"/>
  <c r="IS463" i="1"/>
  <c r="IS497" i="1" s="1"/>
  <c r="IR497" i="1" s="1"/>
  <c r="IQ464" i="1"/>
  <c r="IS464" i="1"/>
  <c r="IQ465" i="1"/>
  <c r="IS465" i="1"/>
  <c r="IV465" i="1"/>
  <c r="IQ466" i="1"/>
  <c r="IS466" i="1"/>
  <c r="IU466" i="1"/>
  <c r="IU470" i="1" s="1"/>
  <c r="IU474" i="1" s="1"/>
  <c r="IQ467" i="1"/>
  <c r="IS467" i="1"/>
  <c r="IQ468" i="1"/>
  <c r="IS468" i="1"/>
  <c r="IQ469" i="1"/>
  <c r="IS469" i="1"/>
  <c r="IQ470" i="1"/>
  <c r="IS470" i="1"/>
  <c r="IQ471" i="1"/>
  <c r="IS471" i="1"/>
  <c r="IW471" i="1" s="1"/>
  <c r="IX471" i="1" s="1"/>
  <c r="IU471" i="1"/>
  <c r="IQ472" i="1"/>
  <c r="IS472" i="1"/>
  <c r="IQ473" i="1"/>
  <c r="IS473" i="1"/>
  <c r="IQ474" i="1"/>
  <c r="IS474" i="1"/>
  <c r="IC443" i="1"/>
  <c r="IE443" i="1"/>
  <c r="IG439" i="1"/>
  <c r="IG443" i="1" s="1"/>
  <c r="IG447" i="1" s="1"/>
  <c r="IG451" i="1" s="1"/>
  <c r="IG455" i="1" s="1"/>
  <c r="IG459" i="1" s="1"/>
  <c r="IG463" i="1" s="1"/>
  <c r="IG467" i="1" s="1"/>
  <c r="IG471" i="1" s="1"/>
  <c r="IC444" i="1"/>
  <c r="IE444" i="1"/>
  <c r="IG440" i="1"/>
  <c r="IG444" i="1" s="1"/>
  <c r="IG448" i="1" s="1"/>
  <c r="IG452" i="1" s="1"/>
  <c r="IG456" i="1" s="1"/>
  <c r="IC445" i="1"/>
  <c r="IE445" i="1"/>
  <c r="IG441" i="1"/>
  <c r="IG445" i="1" s="1"/>
  <c r="IG449" i="1" s="1"/>
  <c r="IG453" i="1" s="1"/>
  <c r="IC446" i="1"/>
  <c r="IE446" i="1"/>
  <c r="II446" i="1" s="1"/>
  <c r="IJ446" i="1" s="1"/>
  <c r="IG446" i="1"/>
  <c r="IG450" i="1" s="1"/>
  <c r="IG454" i="1" s="1"/>
  <c r="IC447" i="1"/>
  <c r="IE447" i="1"/>
  <c r="IC448" i="1"/>
  <c r="IE448" i="1"/>
  <c r="IC449" i="1"/>
  <c r="IE449" i="1"/>
  <c r="IG457" i="1"/>
  <c r="IG461" i="1" s="1"/>
  <c r="IG465" i="1" s="1"/>
  <c r="IG469" i="1" s="1"/>
  <c r="IG473" i="1" s="1"/>
  <c r="IC450" i="1"/>
  <c r="IE450" i="1"/>
  <c r="IC451" i="1"/>
  <c r="IE451" i="1"/>
  <c r="IC452" i="1"/>
  <c r="IE452" i="1"/>
  <c r="IC453" i="1"/>
  <c r="IE453" i="1"/>
  <c r="IC454" i="1"/>
  <c r="IE454" i="1"/>
  <c r="IC455" i="1"/>
  <c r="IE455" i="1"/>
  <c r="IC456" i="1"/>
  <c r="IE456" i="1"/>
  <c r="IC457" i="1"/>
  <c r="IE457" i="1"/>
  <c r="IC458" i="1"/>
  <c r="IE458" i="1"/>
  <c r="IC459" i="1"/>
  <c r="IE459" i="1"/>
  <c r="IC460" i="1"/>
  <c r="IE460" i="1"/>
  <c r="II460" i="1" s="1"/>
  <c r="IJ460" i="1" s="1"/>
  <c r="IC461" i="1"/>
  <c r="IE461" i="1"/>
  <c r="II461" i="1"/>
  <c r="IC462" i="1"/>
  <c r="IE462" i="1"/>
  <c r="II462" i="1" s="1"/>
  <c r="IJ462" i="1" s="1"/>
  <c r="IG462" i="1"/>
  <c r="IG466" i="1" s="1"/>
  <c r="IG470" i="1" s="1"/>
  <c r="IG474" i="1" s="1"/>
  <c r="IC463" i="1"/>
  <c r="IE463" i="1"/>
  <c r="IC464" i="1"/>
  <c r="IE464" i="1"/>
  <c r="IG464" i="1"/>
  <c r="IG468" i="1" s="1"/>
  <c r="IG472" i="1" s="1"/>
  <c r="IC465" i="1"/>
  <c r="IE465" i="1"/>
  <c r="IC466" i="1"/>
  <c r="IE466" i="1"/>
  <c r="IC467" i="1"/>
  <c r="IE467" i="1"/>
  <c r="IC468" i="1"/>
  <c r="IE468" i="1"/>
  <c r="IC469" i="1"/>
  <c r="IE469" i="1"/>
  <c r="IC470" i="1"/>
  <c r="IE470" i="1"/>
  <c r="IC471" i="1"/>
  <c r="IE471" i="1"/>
  <c r="IC472" i="1"/>
  <c r="IE472" i="1"/>
  <c r="IC473" i="1"/>
  <c r="IE473" i="1"/>
  <c r="IC474" i="1"/>
  <c r="IE474" i="1"/>
  <c r="CR443" i="1"/>
  <c r="CT443" i="1"/>
  <c r="CX443" i="1" s="1"/>
  <c r="CV443" i="1"/>
  <c r="CV447" i="1" s="1"/>
  <c r="CV451" i="1" s="1"/>
  <c r="CV455" i="1" s="1"/>
  <c r="CV459" i="1" s="1"/>
  <c r="CV463" i="1" s="1"/>
  <c r="CV467" i="1" s="1"/>
  <c r="CV471" i="1" s="1"/>
  <c r="CR444" i="1"/>
  <c r="CT444" i="1"/>
  <c r="CV440" i="1"/>
  <c r="CV444" i="1" s="1"/>
  <c r="CR445" i="1"/>
  <c r="CT445" i="1"/>
  <c r="CV441" i="1"/>
  <c r="CV445" i="1" s="1"/>
  <c r="CV449" i="1" s="1"/>
  <c r="CV453" i="1" s="1"/>
  <c r="CV457" i="1" s="1"/>
  <c r="CV461" i="1" s="1"/>
  <c r="CV465" i="1" s="1"/>
  <c r="CV469" i="1" s="1"/>
  <c r="CV473" i="1" s="1"/>
  <c r="CR446" i="1"/>
  <c r="CT446" i="1"/>
  <c r="CV442" i="1"/>
  <c r="CV446" i="1" s="1"/>
  <c r="CV450" i="1" s="1"/>
  <c r="CV454" i="1" s="1"/>
  <c r="CV458" i="1" s="1"/>
  <c r="CV462" i="1" s="1"/>
  <c r="CV466" i="1" s="1"/>
  <c r="CV470" i="1" s="1"/>
  <c r="CV474" i="1" s="1"/>
  <c r="CW442" i="1"/>
  <c r="CR447" i="1"/>
  <c r="CT447" i="1"/>
  <c r="CR448" i="1"/>
  <c r="CT448" i="1"/>
  <c r="CR449" i="1"/>
  <c r="CT449" i="1"/>
  <c r="CR450" i="1"/>
  <c r="CT450" i="1"/>
  <c r="CR451" i="1"/>
  <c r="CT451" i="1"/>
  <c r="CR452" i="1"/>
  <c r="CT452" i="1"/>
  <c r="CV452" i="1"/>
  <c r="CV456" i="1" s="1"/>
  <c r="CV460" i="1" s="1"/>
  <c r="CV464" i="1" s="1"/>
  <c r="CV468" i="1" s="1"/>
  <c r="CV472" i="1" s="1"/>
  <c r="CR453" i="1"/>
  <c r="CT453" i="1"/>
  <c r="CR454" i="1"/>
  <c r="CT454" i="1"/>
  <c r="CR455" i="1"/>
  <c r="CT455" i="1"/>
  <c r="CR456" i="1"/>
  <c r="CT456" i="1"/>
  <c r="CR457" i="1"/>
  <c r="CT457" i="1"/>
  <c r="CR458" i="1"/>
  <c r="CT458" i="1"/>
  <c r="CR459" i="1"/>
  <c r="CT459" i="1"/>
  <c r="CR460" i="1"/>
  <c r="CT460" i="1"/>
  <c r="CR461" i="1"/>
  <c r="CT461" i="1"/>
  <c r="CR462" i="1"/>
  <c r="CT462" i="1"/>
  <c r="CR463" i="1"/>
  <c r="CT463" i="1"/>
  <c r="CR464" i="1"/>
  <c r="CT464" i="1"/>
  <c r="CR465" i="1"/>
  <c r="CT465" i="1"/>
  <c r="CR466" i="1"/>
  <c r="CT466" i="1"/>
  <c r="CR467" i="1"/>
  <c r="CT467" i="1"/>
  <c r="CR468" i="1"/>
  <c r="CT468" i="1"/>
  <c r="CR469" i="1"/>
  <c r="CT469" i="1"/>
  <c r="CR470" i="1"/>
  <c r="CT470" i="1"/>
  <c r="CR471" i="1"/>
  <c r="CT471" i="1"/>
  <c r="CR472" i="1"/>
  <c r="CT472" i="1"/>
  <c r="CR473" i="1"/>
  <c r="CT473" i="1"/>
  <c r="CR474" i="1"/>
  <c r="CT474" i="1"/>
  <c r="CD443" i="1"/>
  <c r="CF443" i="1"/>
  <c r="CH439" i="1"/>
  <c r="CH443" i="1" s="1"/>
  <c r="CH447" i="1" s="1"/>
  <c r="CH451" i="1" s="1"/>
  <c r="CH455" i="1" s="1"/>
  <c r="CH459" i="1" s="1"/>
  <c r="CH463" i="1" s="1"/>
  <c r="CH467" i="1" s="1"/>
  <c r="CH471" i="1" s="1"/>
  <c r="CD444" i="1"/>
  <c r="CF444" i="1"/>
  <c r="CH440" i="1"/>
  <c r="CH444" i="1" s="1"/>
  <c r="CH448" i="1" s="1"/>
  <c r="CH452" i="1" s="1"/>
  <c r="CH456" i="1"/>
  <c r="CH460" i="1" s="1"/>
  <c r="CH464" i="1" s="1"/>
  <c r="CD445" i="1"/>
  <c r="CF445" i="1"/>
  <c r="CH441" i="1"/>
  <c r="CH445" i="1" s="1"/>
  <c r="CH449" i="1" s="1"/>
  <c r="CH453" i="1" s="1"/>
  <c r="CH457" i="1" s="1"/>
  <c r="CH461" i="1" s="1"/>
  <c r="CH465" i="1" s="1"/>
  <c r="CH469" i="1" s="1"/>
  <c r="CH473" i="1" s="1"/>
  <c r="CD446" i="1"/>
  <c r="CF446" i="1"/>
  <c r="CH442" i="1"/>
  <c r="CH446" i="1" s="1"/>
  <c r="CH450" i="1" s="1"/>
  <c r="CH454" i="1" s="1"/>
  <c r="CH458" i="1" s="1"/>
  <c r="CH462" i="1" s="1"/>
  <c r="CH466" i="1" s="1"/>
  <c r="CH470" i="1" s="1"/>
  <c r="CH474" i="1" s="1"/>
  <c r="CI442" i="1"/>
  <c r="CD447" i="1"/>
  <c r="CF447" i="1"/>
  <c r="CD448" i="1"/>
  <c r="CF448" i="1"/>
  <c r="CD449" i="1"/>
  <c r="CF449" i="1"/>
  <c r="CD450" i="1"/>
  <c r="CF450" i="1"/>
  <c r="CD451" i="1"/>
  <c r="CF451" i="1"/>
  <c r="CD452" i="1"/>
  <c r="CF452" i="1"/>
  <c r="CD453" i="1"/>
  <c r="CF453" i="1"/>
  <c r="CD454" i="1"/>
  <c r="CF454" i="1"/>
  <c r="CD455" i="1"/>
  <c r="CF455" i="1"/>
  <c r="CD456" i="1"/>
  <c r="CF456" i="1"/>
  <c r="CD457" i="1"/>
  <c r="CF457" i="1"/>
  <c r="CF499" i="1" s="1"/>
  <c r="CD458" i="1"/>
  <c r="CF458" i="1"/>
  <c r="CD459" i="1"/>
  <c r="CF459" i="1"/>
  <c r="CD460" i="1"/>
  <c r="CF460" i="1"/>
  <c r="CD461" i="1"/>
  <c r="CF461" i="1"/>
  <c r="CD462" i="1"/>
  <c r="CF462" i="1"/>
  <c r="CD463" i="1"/>
  <c r="CF463" i="1"/>
  <c r="CD464" i="1"/>
  <c r="CF464" i="1"/>
  <c r="CH468" i="1"/>
  <c r="CH472" i="1" s="1"/>
  <c r="CD465" i="1"/>
  <c r="CF465" i="1"/>
  <c r="CD466" i="1"/>
  <c r="CF466" i="1"/>
  <c r="CD467" i="1"/>
  <c r="CF467" i="1"/>
  <c r="CD468" i="1"/>
  <c r="CF468" i="1"/>
  <c r="CD469" i="1"/>
  <c r="CF469" i="1"/>
  <c r="CD470" i="1"/>
  <c r="CF470" i="1"/>
  <c r="CD471" i="1"/>
  <c r="CF471" i="1"/>
  <c r="CD472" i="1"/>
  <c r="CF472" i="1"/>
  <c r="CD473" i="1"/>
  <c r="CF473" i="1"/>
  <c r="CD474" i="1"/>
  <c r="CF474" i="1"/>
  <c r="BP443" i="1"/>
  <c r="BR443" i="1"/>
  <c r="BT439" i="1"/>
  <c r="BT443" i="1" s="1"/>
  <c r="BT447" i="1" s="1"/>
  <c r="BT451" i="1" s="1"/>
  <c r="BT455" i="1" s="1"/>
  <c r="BT459" i="1" s="1"/>
  <c r="BT463" i="1" s="1"/>
  <c r="BT467" i="1" s="1"/>
  <c r="BP444" i="1"/>
  <c r="BR444" i="1"/>
  <c r="BT440" i="1"/>
  <c r="BT444" i="1" s="1"/>
  <c r="BT448" i="1" s="1"/>
  <c r="BT452" i="1" s="1"/>
  <c r="BT456" i="1" s="1"/>
  <c r="BT460" i="1" s="1"/>
  <c r="BT464" i="1" s="1"/>
  <c r="BT468" i="1" s="1"/>
  <c r="BT472" i="1" s="1"/>
  <c r="BU440" i="1"/>
  <c r="BP445" i="1"/>
  <c r="BR445" i="1"/>
  <c r="BT441" i="1"/>
  <c r="BT445" i="1" s="1"/>
  <c r="BT449" i="1" s="1"/>
  <c r="BT453" i="1" s="1"/>
  <c r="BT457" i="1" s="1"/>
  <c r="BT461" i="1" s="1"/>
  <c r="BT465" i="1"/>
  <c r="BT469" i="1" s="1"/>
  <c r="BT473" i="1"/>
  <c r="BP446" i="1"/>
  <c r="BR446" i="1"/>
  <c r="BT442" i="1"/>
  <c r="BT446" i="1" s="1"/>
  <c r="BT450" i="1" s="1"/>
  <c r="BT454" i="1" s="1"/>
  <c r="BT458" i="1" s="1"/>
  <c r="BT462" i="1" s="1"/>
  <c r="BT466" i="1" s="1"/>
  <c r="BT470" i="1" s="1"/>
  <c r="BT474" i="1" s="1"/>
  <c r="BP447" i="1"/>
  <c r="BR447" i="1"/>
  <c r="BP448" i="1"/>
  <c r="BR448" i="1"/>
  <c r="BP449" i="1"/>
  <c r="BR449" i="1"/>
  <c r="BP450" i="1"/>
  <c r="BR450" i="1"/>
  <c r="BP451" i="1"/>
  <c r="BR451" i="1"/>
  <c r="BP452" i="1"/>
  <c r="BR452" i="1"/>
  <c r="BP453" i="1"/>
  <c r="BR453" i="1"/>
  <c r="BP454" i="1"/>
  <c r="BR454" i="1"/>
  <c r="BP455" i="1"/>
  <c r="BR455" i="1"/>
  <c r="BP456" i="1"/>
  <c r="BR456" i="1"/>
  <c r="BP457" i="1"/>
  <c r="BR457" i="1"/>
  <c r="BP458" i="1"/>
  <c r="BR458" i="1"/>
  <c r="BP459" i="1"/>
  <c r="BR459" i="1"/>
  <c r="BP460" i="1"/>
  <c r="BR460" i="1"/>
  <c r="BP461" i="1"/>
  <c r="BR461" i="1"/>
  <c r="BV461" i="1" s="1"/>
  <c r="BP462" i="1"/>
  <c r="BR462" i="1"/>
  <c r="BP463" i="1"/>
  <c r="BR463" i="1"/>
  <c r="BP464" i="1"/>
  <c r="BR464" i="1"/>
  <c r="BP465" i="1"/>
  <c r="BR465" i="1"/>
  <c r="BP466" i="1"/>
  <c r="BR466" i="1"/>
  <c r="BP467" i="1"/>
  <c r="BR467" i="1"/>
  <c r="BP468" i="1"/>
  <c r="BR468" i="1"/>
  <c r="BP469" i="1"/>
  <c r="BR469" i="1"/>
  <c r="BP470" i="1"/>
  <c r="BR470" i="1"/>
  <c r="BP471" i="1"/>
  <c r="BR471" i="1"/>
  <c r="BP472" i="1"/>
  <c r="BR472" i="1"/>
  <c r="BP473" i="1"/>
  <c r="BR473" i="1"/>
  <c r="BP474" i="1"/>
  <c r="BR474" i="1"/>
  <c r="KU443" i="1"/>
  <c r="KW443" i="1"/>
  <c r="LA443" i="1" s="1"/>
  <c r="KU444" i="1"/>
  <c r="KW444" i="1"/>
  <c r="KY440" i="1"/>
  <c r="KY444" i="1" s="1"/>
  <c r="KY448" i="1" s="1"/>
  <c r="KY452" i="1" s="1"/>
  <c r="KY456" i="1" s="1"/>
  <c r="KY460" i="1" s="1"/>
  <c r="KY464" i="1" s="1"/>
  <c r="KY468" i="1" s="1"/>
  <c r="KY472" i="1" s="1"/>
  <c r="KU445" i="1"/>
  <c r="KW445" i="1"/>
  <c r="KY441" i="1"/>
  <c r="KY445" i="1"/>
  <c r="KY449" i="1" s="1"/>
  <c r="KY453" i="1" s="1"/>
  <c r="KY457" i="1" s="1"/>
  <c r="KY461" i="1" s="1"/>
  <c r="KY465" i="1" s="1"/>
  <c r="KY469" i="1" s="1"/>
  <c r="KU446" i="1"/>
  <c r="KW446" i="1"/>
  <c r="KY442" i="1"/>
  <c r="KY446" i="1" s="1"/>
  <c r="KY450" i="1" s="1"/>
  <c r="KY454" i="1" s="1"/>
  <c r="KY458" i="1" s="1"/>
  <c r="KY462" i="1" s="1"/>
  <c r="KY466" i="1" s="1"/>
  <c r="KY470" i="1" s="1"/>
  <c r="KY474" i="1" s="1"/>
  <c r="KZ442" i="1"/>
  <c r="KU447" i="1"/>
  <c r="KW447" i="1"/>
  <c r="KY447" i="1"/>
  <c r="KY451" i="1" s="1"/>
  <c r="KY455" i="1" s="1"/>
  <c r="KY459" i="1" s="1"/>
  <c r="KY463" i="1" s="1"/>
  <c r="KY467" i="1" s="1"/>
  <c r="KY471" i="1" s="1"/>
  <c r="KU448" i="1"/>
  <c r="KW448" i="1"/>
  <c r="KU449" i="1"/>
  <c r="KW449" i="1"/>
  <c r="KU450" i="1"/>
  <c r="KW450" i="1"/>
  <c r="KU451" i="1"/>
  <c r="KW451" i="1"/>
  <c r="KU452" i="1"/>
  <c r="KW452" i="1"/>
  <c r="KU453" i="1"/>
  <c r="KW453" i="1"/>
  <c r="KU454" i="1"/>
  <c r="KW454" i="1"/>
  <c r="KU455" i="1"/>
  <c r="KW455" i="1"/>
  <c r="KU456" i="1"/>
  <c r="KW456" i="1"/>
  <c r="KU457" i="1"/>
  <c r="KW457" i="1"/>
  <c r="KU458" i="1"/>
  <c r="KW458" i="1"/>
  <c r="KU459" i="1"/>
  <c r="KW459" i="1"/>
  <c r="KU460" i="1"/>
  <c r="KW460" i="1"/>
  <c r="KU461" i="1"/>
  <c r="KW461" i="1"/>
  <c r="LA461" i="1" s="1"/>
  <c r="KU462" i="1"/>
  <c r="KW462" i="1"/>
  <c r="KU463" i="1"/>
  <c r="KW463" i="1"/>
  <c r="KU464" i="1"/>
  <c r="KW464" i="1"/>
  <c r="KU465" i="1"/>
  <c r="KW465" i="1"/>
  <c r="KU466" i="1"/>
  <c r="KW466" i="1"/>
  <c r="KU467" i="1"/>
  <c r="KW467" i="1"/>
  <c r="KU468" i="1"/>
  <c r="KW468" i="1"/>
  <c r="KU469" i="1"/>
  <c r="KW469" i="1"/>
  <c r="KU470" i="1"/>
  <c r="KW470" i="1"/>
  <c r="KU471" i="1"/>
  <c r="KW471" i="1"/>
  <c r="KU472" i="1"/>
  <c r="KW472" i="1"/>
  <c r="KU473" i="1"/>
  <c r="KW473" i="1"/>
  <c r="LA473" i="1" s="1"/>
  <c r="KU474" i="1"/>
  <c r="KW474" i="1"/>
  <c r="KK441" i="1"/>
  <c r="KK445" i="1" s="1"/>
  <c r="KK449" i="1" s="1"/>
  <c r="KK453" i="1" s="1"/>
  <c r="KK457" i="1" s="1"/>
  <c r="KK461" i="1" s="1"/>
  <c r="KK465" i="1" s="1"/>
  <c r="KK469" i="1" s="1"/>
  <c r="KK473" i="1" s="1"/>
  <c r="KC439" i="1"/>
  <c r="KQ439" i="1"/>
  <c r="BL439" i="1"/>
  <c r="BZ439" i="1"/>
  <c r="CN439" i="1"/>
  <c r="BB437" i="1"/>
  <c r="BD437" i="1"/>
  <c r="BG436" i="1"/>
  <c r="BG437" i="1"/>
  <c r="BB438" i="1"/>
  <c r="BD438" i="1"/>
  <c r="BB439" i="1"/>
  <c r="BD439" i="1"/>
  <c r="BB440" i="1"/>
  <c r="BD440" i="1"/>
  <c r="BB441" i="1"/>
  <c r="BD441" i="1"/>
  <c r="BB442" i="1"/>
  <c r="BD442" i="1"/>
  <c r="BB443" i="1"/>
  <c r="BD443" i="1"/>
  <c r="BB444" i="1"/>
  <c r="BD444" i="1"/>
  <c r="AN437" i="1"/>
  <c r="AP437" i="1"/>
  <c r="AS436" i="1"/>
  <c r="AN438" i="1"/>
  <c r="AP438" i="1"/>
  <c r="AN439" i="1"/>
  <c r="AP439" i="1"/>
  <c r="AN440" i="1"/>
  <c r="AP440" i="1"/>
  <c r="AN441" i="1"/>
  <c r="AP441" i="1"/>
  <c r="AN442" i="1"/>
  <c r="AP442" i="1"/>
  <c r="AN443" i="1"/>
  <c r="AP443" i="1"/>
  <c r="AN444" i="1"/>
  <c r="AP444" i="1"/>
  <c r="Z437" i="1"/>
  <c r="AB437" i="1"/>
  <c r="AE436" i="1"/>
  <c r="Z438" i="1"/>
  <c r="AB438" i="1"/>
  <c r="Z439" i="1"/>
  <c r="AB439" i="1"/>
  <c r="Z440" i="1"/>
  <c r="AB440" i="1"/>
  <c r="Z441" i="1"/>
  <c r="AB441" i="1"/>
  <c r="Z442" i="1"/>
  <c r="AB442" i="1"/>
  <c r="Z443" i="1"/>
  <c r="AB443" i="1"/>
  <c r="Z444" i="1"/>
  <c r="AB444" i="1"/>
  <c r="Q437" i="1"/>
  <c r="GH436" i="1"/>
  <c r="GL436" i="1"/>
  <c r="GN436" i="1"/>
  <c r="GH444" i="1"/>
  <c r="GH448" i="1"/>
  <c r="HA439" i="1"/>
  <c r="HC439" i="1"/>
  <c r="HO439" i="1"/>
  <c r="HQ439" i="1"/>
  <c r="HS439" i="1"/>
  <c r="HA440" i="1"/>
  <c r="HC440" i="1"/>
  <c r="HO440" i="1"/>
  <c r="HQ440" i="1"/>
  <c r="HA441" i="1"/>
  <c r="HC441" i="1"/>
  <c r="HF441" i="1"/>
  <c r="HO441" i="1"/>
  <c r="HQ441" i="1"/>
  <c r="HA442" i="1"/>
  <c r="HC442" i="1"/>
  <c r="HF442" i="1"/>
  <c r="HO442" i="1"/>
  <c r="HQ442" i="1"/>
  <c r="FT436" i="1"/>
  <c r="FX436" i="1"/>
  <c r="FZ436" i="1"/>
  <c r="FF436" i="1"/>
  <c r="FJ436" i="1"/>
  <c r="FJ491" i="1" s="1"/>
  <c r="FL436" i="1"/>
  <c r="FP436" i="1" s="1"/>
  <c r="FQ436" i="1" s="1"/>
  <c r="LI438" i="1"/>
  <c r="LK438" i="1"/>
  <c r="LM438" i="1"/>
  <c r="LM441" i="1" s="1"/>
  <c r="LM444" i="1" s="1"/>
  <c r="LM447" i="1" s="1"/>
  <c r="LM450" i="1" s="1"/>
  <c r="LM453" i="1" s="1"/>
  <c r="LN438" i="1"/>
  <c r="LI439" i="1"/>
  <c r="LK439" i="1"/>
  <c r="LM439" i="1"/>
  <c r="LM442" i="1" s="1"/>
  <c r="LM445" i="1" s="1"/>
  <c r="LM448" i="1" s="1"/>
  <c r="LM451" i="1" s="1"/>
  <c r="LM454" i="1" s="1"/>
  <c r="LM457" i="1" s="1"/>
  <c r="LM460" i="1" s="1"/>
  <c r="LM463" i="1" s="1"/>
  <c r="LN439" i="1"/>
  <c r="LI440" i="1"/>
  <c r="LK440" i="1"/>
  <c r="LM440" i="1"/>
  <c r="LM443" i="1" s="1"/>
  <c r="LM446" i="1" s="1"/>
  <c r="LM449" i="1" s="1"/>
  <c r="LM452" i="1" s="1"/>
  <c r="LM455" i="1" s="1"/>
  <c r="LM458" i="1" s="1"/>
  <c r="LM461" i="1" s="1"/>
  <c r="LM464" i="1" s="1"/>
  <c r="LS436" i="1"/>
  <c r="LW436" i="1"/>
  <c r="LY436" i="1"/>
  <c r="MG436" i="1"/>
  <c r="MK436" i="1"/>
  <c r="MM436" i="1"/>
  <c r="MU436" i="1"/>
  <c r="MY436" i="1"/>
  <c r="NA436" i="1"/>
  <c r="NI436" i="1"/>
  <c r="NM436" i="1"/>
  <c r="NO436" i="1"/>
  <c r="NS436" i="1" s="1"/>
  <c r="NT436" i="1" s="1"/>
  <c r="IC439" i="1"/>
  <c r="IE439" i="1"/>
  <c r="IQ439" i="1"/>
  <c r="IS439" i="1"/>
  <c r="JE439" i="1"/>
  <c r="JG439" i="1"/>
  <c r="JS439" i="1"/>
  <c r="JU439" i="1"/>
  <c r="JU497" i="1" s="1"/>
  <c r="IC440" i="1"/>
  <c r="IE440" i="1"/>
  <c r="IQ440" i="1"/>
  <c r="IS440" i="1"/>
  <c r="IW440" i="1" s="1"/>
  <c r="IX440" i="1" s="1"/>
  <c r="JE440" i="1"/>
  <c r="JG440" i="1"/>
  <c r="JS440" i="1"/>
  <c r="JU440" i="1"/>
  <c r="IC441" i="1"/>
  <c r="IE441" i="1"/>
  <c r="IQ441" i="1"/>
  <c r="IS441" i="1"/>
  <c r="JE441" i="1"/>
  <c r="JG441" i="1"/>
  <c r="JS441" i="1"/>
  <c r="JU441" i="1"/>
  <c r="JY441" i="1" s="1"/>
  <c r="JZ441" i="1" s="1"/>
  <c r="IC442" i="1"/>
  <c r="IE442" i="1"/>
  <c r="IQ442" i="1"/>
  <c r="IS442" i="1"/>
  <c r="JE442" i="1"/>
  <c r="JG442" i="1"/>
  <c r="JS442" i="1"/>
  <c r="JU442" i="1"/>
  <c r="DP436" i="1"/>
  <c r="DT436" i="1"/>
  <c r="DV436" i="1"/>
  <c r="DB436" i="1"/>
  <c r="DF436" i="1"/>
  <c r="DH436" i="1"/>
  <c r="DK436" i="1"/>
  <c r="KG439" i="1"/>
  <c r="KI439" i="1"/>
  <c r="KK439" i="1"/>
  <c r="KK443" i="1" s="1"/>
  <c r="KU439" i="1"/>
  <c r="KW439" i="1"/>
  <c r="KY439" i="1"/>
  <c r="BP439" i="1"/>
  <c r="BR439" i="1"/>
  <c r="CD439" i="1"/>
  <c r="CF439" i="1"/>
  <c r="CR439" i="1"/>
  <c r="CT439" i="1"/>
  <c r="CX439" i="1"/>
  <c r="KG440" i="1"/>
  <c r="KI440" i="1"/>
  <c r="KK440" i="1"/>
  <c r="KK444" i="1" s="1"/>
  <c r="KK448" i="1" s="1"/>
  <c r="KK452" i="1" s="1"/>
  <c r="KK456" i="1" s="1"/>
  <c r="KU440" i="1"/>
  <c r="KW440" i="1"/>
  <c r="KW498" i="1" s="1"/>
  <c r="BP440" i="1"/>
  <c r="BR440" i="1"/>
  <c r="BR498" i="1" s="1"/>
  <c r="CD440" i="1"/>
  <c r="CF440" i="1"/>
  <c r="CF498" i="1" s="1"/>
  <c r="CR440" i="1"/>
  <c r="CT440" i="1"/>
  <c r="KG441" i="1"/>
  <c r="KI441" i="1"/>
  <c r="KU441" i="1"/>
  <c r="KW441" i="1"/>
  <c r="BP441" i="1"/>
  <c r="BR441" i="1"/>
  <c r="CD441" i="1"/>
  <c r="CF441" i="1"/>
  <c r="CJ441" i="1" s="1"/>
  <c r="CK441" i="1" s="1"/>
  <c r="CR441" i="1"/>
  <c r="CT441" i="1"/>
  <c r="KG442" i="1"/>
  <c r="KI442" i="1"/>
  <c r="KK442" i="1"/>
  <c r="KL442" i="1"/>
  <c r="KU442" i="1"/>
  <c r="KW442" i="1"/>
  <c r="BP442" i="1"/>
  <c r="BR442" i="1"/>
  <c r="CD442" i="1"/>
  <c r="CF442" i="1"/>
  <c r="CR442" i="1"/>
  <c r="CT442" i="1"/>
  <c r="AX436" i="1"/>
  <c r="BB436" i="1"/>
  <c r="BD436" i="1"/>
  <c r="BH436" i="1" s="1"/>
  <c r="AJ436" i="1"/>
  <c r="AN436" i="1"/>
  <c r="AP436" i="1"/>
  <c r="AB436" i="1"/>
  <c r="V436" i="1"/>
  <c r="Z436" i="1"/>
  <c r="L437" i="1"/>
  <c r="N437" i="1"/>
  <c r="R437" i="1" s="1"/>
  <c r="V437" i="1"/>
  <c r="AJ437" i="1"/>
  <c r="AX437" i="1"/>
  <c r="DB437" i="1"/>
  <c r="DF437" i="1"/>
  <c r="DH437" i="1"/>
  <c r="DP437" i="1"/>
  <c r="NI437" i="1"/>
  <c r="MU437" i="1"/>
  <c r="MG437" i="1"/>
  <c r="LS437" i="1"/>
  <c r="FF437" i="1"/>
  <c r="FT437" i="1"/>
  <c r="GH437" i="1"/>
  <c r="L438" i="1"/>
  <c r="N438" i="1"/>
  <c r="V438" i="1"/>
  <c r="AJ438" i="1"/>
  <c r="AX438" i="1"/>
  <c r="DB438" i="1"/>
  <c r="DF438" i="1"/>
  <c r="DH438" i="1"/>
  <c r="DP438" i="1"/>
  <c r="NI438" i="1"/>
  <c r="MU438" i="1"/>
  <c r="MG438" i="1"/>
  <c r="LS438" i="1"/>
  <c r="FF438" i="1"/>
  <c r="FT438" i="1"/>
  <c r="GH438" i="1"/>
  <c r="L439" i="1"/>
  <c r="N439" i="1"/>
  <c r="V439" i="1"/>
  <c r="AJ439" i="1"/>
  <c r="AX439" i="1"/>
  <c r="DB439" i="1"/>
  <c r="DF439" i="1"/>
  <c r="DH439" i="1"/>
  <c r="DP439" i="1"/>
  <c r="NI439" i="1"/>
  <c r="MU439" i="1"/>
  <c r="MG439" i="1"/>
  <c r="LS439" i="1"/>
  <c r="FF439" i="1"/>
  <c r="FT439" i="1"/>
  <c r="GH439" i="1"/>
  <c r="L440" i="1"/>
  <c r="N440" i="1"/>
  <c r="V440" i="1"/>
  <c r="AJ440" i="1"/>
  <c r="AX440" i="1"/>
  <c r="DB440" i="1"/>
  <c r="DF440" i="1"/>
  <c r="DH440" i="1"/>
  <c r="DP440" i="1"/>
  <c r="NI440" i="1"/>
  <c r="MU440" i="1"/>
  <c r="MG440" i="1"/>
  <c r="LS440" i="1"/>
  <c r="FF440" i="1"/>
  <c r="FT440" i="1"/>
  <c r="GH440" i="1"/>
  <c r="L441" i="1"/>
  <c r="N441" i="1"/>
  <c r="V441" i="1"/>
  <c r="AJ441" i="1"/>
  <c r="AX441" i="1"/>
  <c r="DB441" i="1"/>
  <c r="DF441" i="1"/>
  <c r="DH441" i="1"/>
  <c r="DP441" i="1"/>
  <c r="NI441" i="1"/>
  <c r="MU441" i="1"/>
  <c r="MG441" i="1"/>
  <c r="LS441" i="1"/>
  <c r="LE441" i="1"/>
  <c r="FF441" i="1"/>
  <c r="FT441" i="1"/>
  <c r="GH441" i="1"/>
  <c r="L442" i="1"/>
  <c r="N442" i="1"/>
  <c r="V442" i="1"/>
  <c r="AJ442" i="1"/>
  <c r="AX442" i="1"/>
  <c r="DB442" i="1"/>
  <c r="DF442" i="1"/>
  <c r="DH442" i="1"/>
  <c r="DP442" i="1"/>
  <c r="NI442" i="1"/>
  <c r="MU442" i="1"/>
  <c r="MG442" i="1"/>
  <c r="LS442" i="1"/>
  <c r="FF442" i="1"/>
  <c r="FT442" i="1"/>
  <c r="GH442" i="1"/>
  <c r="L443" i="1"/>
  <c r="N443" i="1"/>
  <c r="V443" i="1"/>
  <c r="AJ443" i="1"/>
  <c r="AX443" i="1"/>
  <c r="KC443" i="1"/>
  <c r="KG443" i="1"/>
  <c r="KI443" i="1"/>
  <c r="KQ443" i="1"/>
  <c r="BL443" i="1"/>
  <c r="BZ443" i="1"/>
  <c r="CN443" i="1"/>
  <c r="DB443" i="1"/>
  <c r="DF443" i="1"/>
  <c r="DH443" i="1"/>
  <c r="DP443" i="1"/>
  <c r="HY443" i="1"/>
  <c r="IM443" i="1"/>
  <c r="JA443" i="1"/>
  <c r="JO443" i="1"/>
  <c r="NI443" i="1"/>
  <c r="MU443" i="1"/>
  <c r="MG443" i="1"/>
  <c r="LS443" i="1"/>
  <c r="FF443" i="1"/>
  <c r="FT443" i="1"/>
  <c r="GV443" i="1"/>
  <c r="HK443" i="1"/>
  <c r="GH443" i="1"/>
  <c r="L444" i="1"/>
  <c r="N444" i="1"/>
  <c r="V444" i="1"/>
  <c r="AJ444" i="1"/>
  <c r="AX444" i="1"/>
  <c r="KG444" i="1"/>
  <c r="KI444" i="1"/>
  <c r="DB444" i="1"/>
  <c r="DF444" i="1"/>
  <c r="DH444" i="1"/>
  <c r="DP444" i="1"/>
  <c r="NI444" i="1"/>
  <c r="MU444" i="1"/>
  <c r="MG444" i="1"/>
  <c r="LS444" i="1"/>
  <c r="LE444" i="1"/>
  <c r="LI444" i="1"/>
  <c r="LK444" i="1"/>
  <c r="FF444" i="1"/>
  <c r="FT444" i="1"/>
  <c r="KG445" i="1"/>
  <c r="KI445" i="1"/>
  <c r="DB445" i="1"/>
  <c r="NI445" i="1"/>
  <c r="LI445" i="1"/>
  <c r="LK445" i="1"/>
  <c r="FF445" i="1"/>
  <c r="B446" i="1"/>
  <c r="C446" i="1"/>
  <c r="D446" i="1"/>
  <c r="E446" i="1"/>
  <c r="L446" i="1"/>
  <c r="N446" i="1"/>
  <c r="Q446" i="1"/>
  <c r="R446" i="1" s="1"/>
  <c r="S446" i="1" s="1"/>
  <c r="V446" i="1"/>
  <c r="Z446" i="1"/>
  <c r="AB446" i="1"/>
  <c r="AE446" i="1"/>
  <c r="AF446" i="1" s="1"/>
  <c r="AG446" i="1" s="1"/>
  <c r="AJ446" i="1"/>
  <c r="AN446" i="1"/>
  <c r="AP446" i="1"/>
  <c r="AS446" i="1"/>
  <c r="AT446" i="1" s="1"/>
  <c r="AU446" i="1" s="1"/>
  <c r="AX446" i="1"/>
  <c r="BB446" i="1"/>
  <c r="BD446" i="1"/>
  <c r="BG446" i="1"/>
  <c r="BH446" i="1"/>
  <c r="BI446" i="1" s="1"/>
  <c r="KG446" i="1"/>
  <c r="KI446" i="1"/>
  <c r="KK446" i="1"/>
  <c r="KK450" i="1" s="1"/>
  <c r="KK454" i="1" s="1"/>
  <c r="KK458" i="1" s="1"/>
  <c r="KK462" i="1" s="1"/>
  <c r="KK466" i="1" s="1"/>
  <c r="KK470" i="1" s="1"/>
  <c r="KK474" i="1" s="1"/>
  <c r="DB446" i="1"/>
  <c r="DF446" i="1"/>
  <c r="DH446" i="1"/>
  <c r="DK446" i="1"/>
  <c r="DL446" i="1" s="1"/>
  <c r="DM446" i="1" s="1"/>
  <c r="DP446" i="1"/>
  <c r="DT446" i="1"/>
  <c r="DV446" i="1"/>
  <c r="DY446" i="1"/>
  <c r="DZ446" i="1" s="1"/>
  <c r="EA446" i="1" s="1"/>
  <c r="NI446" i="1"/>
  <c r="NM446" i="1"/>
  <c r="NO446" i="1"/>
  <c r="NR446" i="1"/>
  <c r="NS446" i="1" s="1"/>
  <c r="NT446" i="1" s="1"/>
  <c r="MU446" i="1"/>
  <c r="MY446" i="1"/>
  <c r="NA446" i="1"/>
  <c r="ND446" i="1"/>
  <c r="NE446" i="1" s="1"/>
  <c r="NF446" i="1" s="1"/>
  <c r="MG446" i="1"/>
  <c r="MK446" i="1"/>
  <c r="MM446" i="1"/>
  <c r="MP446" i="1"/>
  <c r="MQ446" i="1" s="1"/>
  <c r="MR446" i="1" s="1"/>
  <c r="LS446" i="1"/>
  <c r="LW446" i="1"/>
  <c r="LY446" i="1"/>
  <c r="MB446" i="1"/>
  <c r="MC446" i="1"/>
  <c r="MD446" i="1" s="1"/>
  <c r="LI446" i="1"/>
  <c r="LK446" i="1"/>
  <c r="FF446" i="1"/>
  <c r="FJ446" i="1"/>
  <c r="FL446" i="1"/>
  <c r="FO446" i="1"/>
  <c r="FP446" i="1" s="1"/>
  <c r="FQ446" i="1" s="1"/>
  <c r="FT446" i="1"/>
  <c r="FX446" i="1"/>
  <c r="FZ446" i="1"/>
  <c r="GC446" i="1"/>
  <c r="GD446" i="1" s="1"/>
  <c r="GE446" i="1" s="1"/>
  <c r="GH446" i="1"/>
  <c r="GL446" i="1"/>
  <c r="GN446" i="1"/>
  <c r="GQ446" i="1"/>
  <c r="GR446" i="1" s="1"/>
  <c r="GS446" i="1" s="1"/>
  <c r="B447" i="1"/>
  <c r="C447" i="1"/>
  <c r="D447" i="1"/>
  <c r="E447" i="1"/>
  <c r="L447" i="1"/>
  <c r="N447" i="1"/>
  <c r="Q447" i="1"/>
  <c r="R447" i="1" s="1"/>
  <c r="S447" i="1" s="1"/>
  <c r="V447" i="1"/>
  <c r="Z447" i="1"/>
  <c r="AB447" i="1"/>
  <c r="AE447" i="1"/>
  <c r="AF447" i="1" s="1"/>
  <c r="AG447" i="1" s="1"/>
  <c r="AJ447" i="1"/>
  <c r="AN447" i="1"/>
  <c r="AP447" i="1"/>
  <c r="AS447" i="1"/>
  <c r="AT447" i="1" s="1"/>
  <c r="AU447" i="1" s="1"/>
  <c r="AX447" i="1"/>
  <c r="BB447" i="1"/>
  <c r="BD447" i="1"/>
  <c r="BG447" i="1"/>
  <c r="BH447" i="1" s="1"/>
  <c r="BI447" i="1" s="1"/>
  <c r="KC447" i="1"/>
  <c r="KG447" i="1"/>
  <c r="KI447" i="1"/>
  <c r="KK447" i="1"/>
  <c r="KK451" i="1" s="1"/>
  <c r="KQ447" i="1"/>
  <c r="BL447" i="1"/>
  <c r="BZ447" i="1"/>
  <c r="CN447" i="1"/>
  <c r="DB447" i="1"/>
  <c r="DF447" i="1"/>
  <c r="DH447" i="1"/>
  <c r="DK447" i="1"/>
  <c r="DL447" i="1" s="1"/>
  <c r="DM447" i="1" s="1"/>
  <c r="DP447" i="1"/>
  <c r="DT447" i="1"/>
  <c r="DV447" i="1"/>
  <c r="DY447" i="1"/>
  <c r="DZ447" i="1" s="1"/>
  <c r="EA447" i="1" s="1"/>
  <c r="HY447" i="1"/>
  <c r="IM447" i="1"/>
  <c r="JA447" i="1"/>
  <c r="JO447" i="1"/>
  <c r="NI447" i="1"/>
  <c r="NM447" i="1"/>
  <c r="NO447" i="1"/>
  <c r="NR447" i="1"/>
  <c r="NS447" i="1"/>
  <c r="NT447" i="1" s="1"/>
  <c r="MU447" i="1"/>
  <c r="MY447" i="1"/>
  <c r="NA447" i="1"/>
  <c r="ND447" i="1"/>
  <c r="NE447" i="1" s="1"/>
  <c r="NF447" i="1" s="1"/>
  <c r="MG447" i="1"/>
  <c r="MK447" i="1"/>
  <c r="MM447" i="1"/>
  <c r="MP447" i="1"/>
  <c r="MQ447" i="1" s="1"/>
  <c r="MR447" i="1" s="1"/>
  <c r="LS447" i="1"/>
  <c r="LW447" i="1"/>
  <c r="LY447" i="1"/>
  <c r="MB447" i="1"/>
  <c r="MC447" i="1" s="1"/>
  <c r="MD447" i="1" s="1"/>
  <c r="LE447" i="1"/>
  <c r="LI447" i="1"/>
  <c r="LK447" i="1"/>
  <c r="FF447" i="1"/>
  <c r="FJ447" i="1"/>
  <c r="FL447" i="1"/>
  <c r="FO447" i="1"/>
  <c r="FP447" i="1" s="1"/>
  <c r="FQ447" i="1" s="1"/>
  <c r="FT447" i="1"/>
  <c r="FX447" i="1"/>
  <c r="FZ447" i="1"/>
  <c r="GC447" i="1"/>
  <c r="GD447" i="1"/>
  <c r="GE447" i="1" s="1"/>
  <c r="GV447" i="1"/>
  <c r="HK447" i="1"/>
  <c r="GH447" i="1"/>
  <c r="GL447" i="1"/>
  <c r="GN447" i="1"/>
  <c r="GQ447" i="1"/>
  <c r="GR447" i="1" s="1"/>
  <c r="GS447" i="1" s="1"/>
  <c r="B448" i="1"/>
  <c r="C448" i="1"/>
  <c r="D448" i="1"/>
  <c r="E448" i="1"/>
  <c r="L448" i="1"/>
  <c r="N448" i="1"/>
  <c r="Q448" i="1"/>
  <c r="R448" i="1" s="1"/>
  <c r="S448" i="1" s="1"/>
  <c r="V448" i="1"/>
  <c r="Z448" i="1"/>
  <c r="AB448" i="1"/>
  <c r="AE448" i="1"/>
  <c r="AF448" i="1" s="1"/>
  <c r="AG448" i="1" s="1"/>
  <c r="AJ448" i="1"/>
  <c r="AN448" i="1"/>
  <c r="AP448" i="1"/>
  <c r="AS448" i="1"/>
  <c r="AT448" i="1" s="1"/>
  <c r="AU448" i="1" s="1"/>
  <c r="AX448" i="1"/>
  <c r="BB448" i="1"/>
  <c r="BD448" i="1"/>
  <c r="BG448" i="1"/>
  <c r="BH448" i="1" s="1"/>
  <c r="BI448" i="1" s="1"/>
  <c r="KG448" i="1"/>
  <c r="KI448" i="1"/>
  <c r="DB448" i="1"/>
  <c r="DF448" i="1"/>
  <c r="DH448" i="1"/>
  <c r="DK448" i="1"/>
  <c r="DL448" i="1" s="1"/>
  <c r="DM448" i="1" s="1"/>
  <c r="DP448" i="1"/>
  <c r="DT448" i="1"/>
  <c r="DV448" i="1"/>
  <c r="DY448" i="1"/>
  <c r="DZ448" i="1" s="1"/>
  <c r="EA448" i="1" s="1"/>
  <c r="NI448" i="1"/>
  <c r="NM448" i="1"/>
  <c r="NO448" i="1"/>
  <c r="NR448" i="1"/>
  <c r="NS448" i="1" s="1"/>
  <c r="NT448" i="1" s="1"/>
  <c r="MU448" i="1"/>
  <c r="MY448" i="1"/>
  <c r="NA448" i="1"/>
  <c r="ND448" i="1"/>
  <c r="NE448" i="1" s="1"/>
  <c r="NF448" i="1" s="1"/>
  <c r="MG448" i="1"/>
  <c r="MK448" i="1"/>
  <c r="MM448" i="1"/>
  <c r="MP448" i="1"/>
  <c r="MQ448" i="1" s="1"/>
  <c r="MR448" i="1" s="1"/>
  <c r="LS448" i="1"/>
  <c r="LW448" i="1"/>
  <c r="LY448" i="1"/>
  <c r="MB448" i="1"/>
  <c r="MC448" i="1" s="1"/>
  <c r="MD448" i="1" s="1"/>
  <c r="LI448" i="1"/>
  <c r="LK448" i="1"/>
  <c r="FF448" i="1"/>
  <c r="FJ448" i="1"/>
  <c r="FL448" i="1"/>
  <c r="FO448" i="1"/>
  <c r="FP448" i="1" s="1"/>
  <c r="FQ448" i="1" s="1"/>
  <c r="FT448" i="1"/>
  <c r="FX448" i="1"/>
  <c r="FZ448" i="1"/>
  <c r="GC448" i="1"/>
  <c r="GD448" i="1"/>
  <c r="GE448" i="1" s="1"/>
  <c r="GL448" i="1"/>
  <c r="GN448" i="1"/>
  <c r="GQ448" i="1"/>
  <c r="GR448" i="1" s="1"/>
  <c r="GS448" i="1" s="1"/>
  <c r="V449" i="1"/>
  <c r="AJ449" i="1"/>
  <c r="AX449" i="1"/>
  <c r="KG449" i="1"/>
  <c r="KI449" i="1"/>
  <c r="DB449" i="1"/>
  <c r="DP449" i="1"/>
  <c r="NI449" i="1"/>
  <c r="MU449" i="1"/>
  <c r="MG449" i="1"/>
  <c r="LS449" i="1"/>
  <c r="LI449" i="1"/>
  <c r="LK449" i="1"/>
  <c r="FF449" i="1"/>
  <c r="FT449" i="1"/>
  <c r="GH449" i="1"/>
  <c r="L450" i="1"/>
  <c r="N450" i="1"/>
  <c r="Q450" i="1"/>
  <c r="R450" i="1" s="1"/>
  <c r="S450" i="1" s="1"/>
  <c r="V450" i="1"/>
  <c r="Z450" i="1"/>
  <c r="AB450" i="1"/>
  <c r="AE450" i="1"/>
  <c r="AF450" i="1" s="1"/>
  <c r="AG450" i="1" s="1"/>
  <c r="AJ450" i="1"/>
  <c r="AN450" i="1"/>
  <c r="AP450" i="1"/>
  <c r="AS450" i="1"/>
  <c r="AT450" i="1" s="1"/>
  <c r="AU450" i="1"/>
  <c r="AX450" i="1"/>
  <c r="BB450" i="1"/>
  <c r="BD450" i="1"/>
  <c r="BG450" i="1"/>
  <c r="BH450" i="1" s="1"/>
  <c r="BI450" i="1" s="1"/>
  <c r="KG450" i="1"/>
  <c r="KI450" i="1"/>
  <c r="DB450" i="1"/>
  <c r="DF450" i="1"/>
  <c r="DH450" i="1"/>
  <c r="DK450" i="1"/>
  <c r="DL450" i="1" s="1"/>
  <c r="DM450" i="1" s="1"/>
  <c r="DP450" i="1"/>
  <c r="DT450" i="1"/>
  <c r="DV450" i="1"/>
  <c r="DY450" i="1"/>
  <c r="DZ450" i="1" s="1"/>
  <c r="EA450" i="1" s="1"/>
  <c r="NI450" i="1"/>
  <c r="NM450" i="1"/>
  <c r="NO450" i="1"/>
  <c r="NR450" i="1"/>
  <c r="NS450" i="1" s="1"/>
  <c r="NT450" i="1" s="1"/>
  <c r="MU450" i="1"/>
  <c r="MY450" i="1"/>
  <c r="NA450" i="1"/>
  <c r="ND450" i="1"/>
  <c r="NE450" i="1"/>
  <c r="NF450" i="1" s="1"/>
  <c r="MG450" i="1"/>
  <c r="MK450" i="1"/>
  <c r="MM450" i="1"/>
  <c r="MP450" i="1"/>
  <c r="MQ450" i="1" s="1"/>
  <c r="MR450" i="1" s="1"/>
  <c r="LS450" i="1"/>
  <c r="LW450" i="1"/>
  <c r="LY450" i="1"/>
  <c r="MB450" i="1"/>
  <c r="MC450" i="1" s="1"/>
  <c r="MD450" i="1" s="1"/>
  <c r="LE450" i="1"/>
  <c r="LI450" i="1"/>
  <c r="LK450" i="1"/>
  <c r="FF450" i="1"/>
  <c r="FJ450" i="1"/>
  <c r="FL450" i="1"/>
  <c r="FO450" i="1"/>
  <c r="FP450" i="1" s="1"/>
  <c r="FQ450" i="1" s="1"/>
  <c r="FT450" i="1"/>
  <c r="FX450" i="1"/>
  <c r="FZ450" i="1"/>
  <c r="GC450" i="1"/>
  <c r="GD450" i="1"/>
  <c r="GE450" i="1" s="1"/>
  <c r="GH450" i="1"/>
  <c r="GL450" i="1"/>
  <c r="GN450" i="1"/>
  <c r="GQ450" i="1"/>
  <c r="GR450" i="1" s="1"/>
  <c r="GS450" i="1" s="1"/>
  <c r="L451" i="1"/>
  <c r="N451" i="1"/>
  <c r="Q451" i="1"/>
  <c r="R451" i="1"/>
  <c r="S451" i="1" s="1"/>
  <c r="V451" i="1"/>
  <c r="Z451" i="1"/>
  <c r="AB451" i="1"/>
  <c r="AE451" i="1"/>
  <c r="AF451" i="1"/>
  <c r="AG451" i="1" s="1"/>
  <c r="AJ451" i="1"/>
  <c r="AN451" i="1"/>
  <c r="AP451" i="1"/>
  <c r="AS451" i="1"/>
  <c r="AT451" i="1" s="1"/>
  <c r="AU451" i="1" s="1"/>
  <c r="AX451" i="1"/>
  <c r="BB451" i="1"/>
  <c r="BD451" i="1"/>
  <c r="BG451" i="1"/>
  <c r="BH451" i="1" s="1"/>
  <c r="BI451" i="1" s="1"/>
  <c r="KC451" i="1"/>
  <c r="KG451" i="1"/>
  <c r="KI451" i="1"/>
  <c r="KQ451" i="1"/>
  <c r="BL451" i="1"/>
  <c r="BZ451" i="1"/>
  <c r="CN451" i="1"/>
  <c r="DB451" i="1"/>
  <c r="DF451" i="1"/>
  <c r="DH451" i="1"/>
  <c r="DK451" i="1"/>
  <c r="DL451" i="1" s="1"/>
  <c r="DM451" i="1" s="1"/>
  <c r="DP451" i="1"/>
  <c r="DT451" i="1"/>
  <c r="DV451" i="1"/>
  <c r="DY451" i="1"/>
  <c r="DZ451" i="1" s="1"/>
  <c r="EA451" i="1" s="1"/>
  <c r="HY451" i="1"/>
  <c r="IM451" i="1"/>
  <c r="JA451" i="1"/>
  <c r="JO451" i="1"/>
  <c r="NI451" i="1"/>
  <c r="NM451" i="1"/>
  <c r="NO451" i="1"/>
  <c r="NR451" i="1"/>
  <c r="NS451" i="1" s="1"/>
  <c r="NT451" i="1"/>
  <c r="MU451" i="1"/>
  <c r="MY451" i="1"/>
  <c r="NA451" i="1"/>
  <c r="ND451" i="1"/>
  <c r="NE451" i="1" s="1"/>
  <c r="NF451" i="1" s="1"/>
  <c r="MG451" i="1"/>
  <c r="MK451" i="1"/>
  <c r="MM451" i="1"/>
  <c r="MP451" i="1"/>
  <c r="MQ451" i="1" s="1"/>
  <c r="MR451" i="1" s="1"/>
  <c r="LS451" i="1"/>
  <c r="LW451" i="1"/>
  <c r="LY451" i="1"/>
  <c r="MB451" i="1"/>
  <c r="MC451" i="1" s="1"/>
  <c r="MD451" i="1" s="1"/>
  <c r="LI451" i="1"/>
  <c r="LK451" i="1"/>
  <c r="FF451" i="1"/>
  <c r="FJ451" i="1"/>
  <c r="FL451" i="1"/>
  <c r="FO451" i="1"/>
  <c r="FP451" i="1" s="1"/>
  <c r="FQ451" i="1" s="1"/>
  <c r="FT451" i="1"/>
  <c r="FX451" i="1"/>
  <c r="FZ451" i="1"/>
  <c r="GC451" i="1"/>
  <c r="GD451" i="1" s="1"/>
  <c r="GE451" i="1" s="1"/>
  <c r="GV451" i="1"/>
  <c r="HK451" i="1"/>
  <c r="GH451" i="1"/>
  <c r="GL451" i="1"/>
  <c r="GN451" i="1"/>
  <c r="GQ451" i="1"/>
  <c r="GR451" i="1" s="1"/>
  <c r="GS451" i="1" s="1"/>
  <c r="L452" i="1"/>
  <c r="N452" i="1"/>
  <c r="Q452" i="1"/>
  <c r="R452" i="1" s="1"/>
  <c r="S452" i="1" s="1"/>
  <c r="V452" i="1"/>
  <c r="Z452" i="1"/>
  <c r="AB452" i="1"/>
  <c r="AE452" i="1"/>
  <c r="AF452" i="1" s="1"/>
  <c r="AG452" i="1" s="1"/>
  <c r="AJ452" i="1"/>
  <c r="AN452" i="1"/>
  <c r="AP452" i="1"/>
  <c r="AS452" i="1"/>
  <c r="AT452" i="1" s="1"/>
  <c r="AU452" i="1" s="1"/>
  <c r="AX452" i="1"/>
  <c r="BB452" i="1"/>
  <c r="BD452" i="1"/>
  <c r="BG452" i="1"/>
  <c r="BH452" i="1" s="1"/>
  <c r="BI452" i="1"/>
  <c r="KG452" i="1"/>
  <c r="KI452" i="1"/>
  <c r="DB452" i="1"/>
  <c r="DF452" i="1"/>
  <c r="DH452" i="1"/>
  <c r="DK452" i="1"/>
  <c r="DL452" i="1" s="1"/>
  <c r="DM452" i="1" s="1"/>
  <c r="DP452" i="1"/>
  <c r="DT452" i="1"/>
  <c r="DV452" i="1"/>
  <c r="DY452" i="1"/>
  <c r="DZ452" i="1"/>
  <c r="EA452" i="1" s="1"/>
  <c r="NI452" i="1"/>
  <c r="NM452" i="1"/>
  <c r="NO452" i="1"/>
  <c r="NR452" i="1"/>
  <c r="NS452" i="1" s="1"/>
  <c r="NT452" i="1"/>
  <c r="MU452" i="1"/>
  <c r="MY452" i="1"/>
  <c r="NA452" i="1"/>
  <c r="ND452" i="1"/>
  <c r="NE452" i="1" s="1"/>
  <c r="NF452" i="1" s="1"/>
  <c r="MG452" i="1"/>
  <c r="MK452" i="1"/>
  <c r="MM452" i="1"/>
  <c r="MP452" i="1"/>
  <c r="MQ452" i="1" s="1"/>
  <c r="MR452" i="1" s="1"/>
  <c r="LS452" i="1"/>
  <c r="LW452" i="1"/>
  <c r="LY452" i="1"/>
  <c r="MB452" i="1"/>
  <c r="MC452" i="1" s="1"/>
  <c r="MD452" i="1" s="1"/>
  <c r="LI452" i="1"/>
  <c r="LK452" i="1"/>
  <c r="FF452" i="1"/>
  <c r="FJ452" i="1"/>
  <c r="FL452" i="1"/>
  <c r="FO452" i="1"/>
  <c r="FP452" i="1" s="1"/>
  <c r="FQ452" i="1" s="1"/>
  <c r="FT452" i="1"/>
  <c r="FX452" i="1"/>
  <c r="FZ452" i="1"/>
  <c r="GC452" i="1"/>
  <c r="GD452" i="1" s="1"/>
  <c r="GE452" i="1" s="1"/>
  <c r="GH452" i="1"/>
  <c r="GL452" i="1"/>
  <c r="GN452" i="1"/>
  <c r="GQ452" i="1"/>
  <c r="GR452" i="1" s="1"/>
  <c r="GS452" i="1" s="1"/>
  <c r="L453" i="1"/>
  <c r="N453" i="1"/>
  <c r="Q453" i="1"/>
  <c r="R453" i="1" s="1"/>
  <c r="S453" i="1" s="1"/>
  <c r="V453" i="1"/>
  <c r="Z453" i="1"/>
  <c r="AB453" i="1"/>
  <c r="AE453" i="1"/>
  <c r="AF453" i="1" s="1"/>
  <c r="AG453" i="1" s="1"/>
  <c r="AJ453" i="1"/>
  <c r="AN453" i="1"/>
  <c r="AP453" i="1"/>
  <c r="AS453" i="1"/>
  <c r="AT453" i="1" s="1"/>
  <c r="AU453" i="1" s="1"/>
  <c r="AX453" i="1"/>
  <c r="BB453" i="1"/>
  <c r="BD453" i="1"/>
  <c r="BG453" i="1"/>
  <c r="BH453" i="1"/>
  <c r="BI453" i="1" s="1"/>
  <c r="KG453" i="1"/>
  <c r="KI453" i="1"/>
  <c r="DB453" i="1"/>
  <c r="DF453" i="1"/>
  <c r="DH453" i="1"/>
  <c r="DK453" i="1"/>
  <c r="DL453" i="1" s="1"/>
  <c r="DM453" i="1" s="1"/>
  <c r="DP453" i="1"/>
  <c r="DT453" i="1"/>
  <c r="DV453" i="1"/>
  <c r="DY453" i="1"/>
  <c r="DZ453" i="1" s="1"/>
  <c r="EA453" i="1" s="1"/>
  <c r="NI453" i="1"/>
  <c r="NM453" i="1"/>
  <c r="NO453" i="1"/>
  <c r="NR453" i="1"/>
  <c r="NS453" i="1" s="1"/>
  <c r="NT453" i="1" s="1"/>
  <c r="MU453" i="1"/>
  <c r="MY453" i="1"/>
  <c r="NA453" i="1"/>
  <c r="ND453" i="1"/>
  <c r="NE453" i="1"/>
  <c r="NF453" i="1" s="1"/>
  <c r="MG453" i="1"/>
  <c r="MK453" i="1"/>
  <c r="MM453" i="1"/>
  <c r="MP453" i="1"/>
  <c r="MQ453" i="1" s="1"/>
  <c r="MR453" i="1" s="1"/>
  <c r="LS453" i="1"/>
  <c r="LW453" i="1"/>
  <c r="LY453" i="1"/>
  <c r="MB453" i="1"/>
  <c r="MC453" i="1" s="1"/>
  <c r="MD453" i="1" s="1"/>
  <c r="LE453" i="1"/>
  <c r="LI453" i="1"/>
  <c r="LK453" i="1"/>
  <c r="FF453" i="1"/>
  <c r="FJ453" i="1"/>
  <c r="FL453" i="1"/>
  <c r="FO453" i="1"/>
  <c r="FP453" i="1" s="1"/>
  <c r="FQ453" i="1" s="1"/>
  <c r="FT453" i="1"/>
  <c r="FX453" i="1"/>
  <c r="FZ453" i="1"/>
  <c r="GC453" i="1"/>
  <c r="GD453" i="1" s="1"/>
  <c r="GE453" i="1" s="1"/>
  <c r="GH453" i="1"/>
  <c r="GL453" i="1"/>
  <c r="GN453" i="1"/>
  <c r="GQ453" i="1"/>
  <c r="GR453" i="1" s="1"/>
  <c r="GS453" i="1" s="1"/>
  <c r="L454" i="1"/>
  <c r="N454" i="1"/>
  <c r="Q454" i="1"/>
  <c r="R454" i="1" s="1"/>
  <c r="S454" i="1" s="1"/>
  <c r="V454" i="1"/>
  <c r="Z454" i="1"/>
  <c r="AB454" i="1"/>
  <c r="AE454" i="1"/>
  <c r="AF454" i="1" s="1"/>
  <c r="AG454" i="1" s="1"/>
  <c r="AJ454" i="1"/>
  <c r="AN454" i="1"/>
  <c r="AP454" i="1"/>
  <c r="AS454" i="1"/>
  <c r="AT454" i="1" s="1"/>
  <c r="AU454" i="1" s="1"/>
  <c r="AX454" i="1"/>
  <c r="BB454" i="1"/>
  <c r="BD454" i="1"/>
  <c r="BG454" i="1"/>
  <c r="BH454" i="1" s="1"/>
  <c r="BI454" i="1" s="1"/>
  <c r="KG454" i="1"/>
  <c r="KI454" i="1"/>
  <c r="DB454" i="1"/>
  <c r="DF454" i="1"/>
  <c r="DH454" i="1"/>
  <c r="DK454" i="1"/>
  <c r="DL454" i="1"/>
  <c r="DM454" i="1" s="1"/>
  <c r="DP454" i="1"/>
  <c r="DT454" i="1"/>
  <c r="DV454" i="1"/>
  <c r="DY454" i="1"/>
  <c r="DZ454" i="1" s="1"/>
  <c r="EA454" i="1" s="1"/>
  <c r="NI454" i="1"/>
  <c r="NM454" i="1"/>
  <c r="NO454" i="1"/>
  <c r="NR454" i="1"/>
  <c r="NS454" i="1" s="1"/>
  <c r="NT454" i="1" s="1"/>
  <c r="MU454" i="1"/>
  <c r="MY454" i="1"/>
  <c r="NA454" i="1"/>
  <c r="ND454" i="1"/>
  <c r="NE454" i="1" s="1"/>
  <c r="NF454" i="1" s="1"/>
  <c r="MG454" i="1"/>
  <c r="MK454" i="1"/>
  <c r="MM454" i="1"/>
  <c r="MP454" i="1"/>
  <c r="MQ454" i="1" s="1"/>
  <c r="MR454" i="1" s="1"/>
  <c r="LS454" i="1"/>
  <c r="LW454" i="1"/>
  <c r="LY454" i="1"/>
  <c r="MB454" i="1"/>
  <c r="MC454" i="1"/>
  <c r="MD454" i="1" s="1"/>
  <c r="LI454" i="1"/>
  <c r="LK454" i="1"/>
  <c r="FF454" i="1"/>
  <c r="FJ454" i="1"/>
  <c r="FL454" i="1"/>
  <c r="FO454" i="1"/>
  <c r="FP454" i="1" s="1"/>
  <c r="FQ454" i="1" s="1"/>
  <c r="FT454" i="1"/>
  <c r="FX454" i="1"/>
  <c r="FZ454" i="1"/>
  <c r="GC454" i="1"/>
  <c r="GD454" i="1" s="1"/>
  <c r="GE454" i="1" s="1"/>
  <c r="GH454" i="1"/>
  <c r="GL454" i="1"/>
  <c r="GN454" i="1"/>
  <c r="GQ454" i="1"/>
  <c r="GR454" i="1" s="1"/>
  <c r="GS454" i="1" s="1"/>
  <c r="L455" i="1"/>
  <c r="N455" i="1"/>
  <c r="Q455" i="1"/>
  <c r="R455" i="1" s="1"/>
  <c r="S455" i="1" s="1"/>
  <c r="V455" i="1"/>
  <c r="Z455" i="1"/>
  <c r="AB455" i="1"/>
  <c r="AE455" i="1"/>
  <c r="AF455" i="1" s="1"/>
  <c r="AG455" i="1" s="1"/>
  <c r="AJ455" i="1"/>
  <c r="AN455" i="1"/>
  <c r="AP455" i="1"/>
  <c r="AS455" i="1"/>
  <c r="AT455" i="1" s="1"/>
  <c r="AU455" i="1" s="1"/>
  <c r="AX455" i="1"/>
  <c r="BB455" i="1"/>
  <c r="BD455" i="1"/>
  <c r="BG455" i="1"/>
  <c r="BH455" i="1" s="1"/>
  <c r="BI455" i="1" s="1"/>
  <c r="KC455" i="1"/>
  <c r="KG455" i="1"/>
  <c r="KI455" i="1"/>
  <c r="KQ455" i="1"/>
  <c r="BL455" i="1"/>
  <c r="BZ455" i="1"/>
  <c r="CN455" i="1"/>
  <c r="DB455" i="1"/>
  <c r="DF455" i="1"/>
  <c r="DH455" i="1"/>
  <c r="DK455" i="1"/>
  <c r="DL455" i="1" s="1"/>
  <c r="DM455" i="1" s="1"/>
  <c r="DP455" i="1"/>
  <c r="DT455" i="1"/>
  <c r="DV455" i="1"/>
  <c r="DY455" i="1"/>
  <c r="DZ455" i="1" s="1"/>
  <c r="EA455" i="1" s="1"/>
  <c r="HY455" i="1"/>
  <c r="IM455" i="1"/>
  <c r="JA455" i="1"/>
  <c r="JO455" i="1"/>
  <c r="NI455" i="1"/>
  <c r="NM455" i="1"/>
  <c r="NO455" i="1"/>
  <c r="NR455" i="1"/>
  <c r="NS455" i="1" s="1"/>
  <c r="NT455" i="1"/>
  <c r="MU455" i="1"/>
  <c r="MY455" i="1"/>
  <c r="NA455" i="1"/>
  <c r="ND455" i="1"/>
  <c r="NE455" i="1" s="1"/>
  <c r="NF455" i="1" s="1"/>
  <c r="MG455" i="1"/>
  <c r="MK455" i="1"/>
  <c r="MM455" i="1"/>
  <c r="MP455" i="1"/>
  <c r="MQ455" i="1" s="1"/>
  <c r="MR455" i="1" s="1"/>
  <c r="LS455" i="1"/>
  <c r="LW455" i="1"/>
  <c r="LY455" i="1"/>
  <c r="MB455" i="1"/>
  <c r="MC455" i="1" s="1"/>
  <c r="MD455" i="1" s="1"/>
  <c r="LI455" i="1"/>
  <c r="LK455" i="1"/>
  <c r="FF455" i="1"/>
  <c r="FJ455" i="1"/>
  <c r="FL455" i="1"/>
  <c r="FO455" i="1"/>
  <c r="FP455" i="1" s="1"/>
  <c r="FQ455" i="1" s="1"/>
  <c r="FT455" i="1"/>
  <c r="FX455" i="1"/>
  <c r="FZ455" i="1"/>
  <c r="GC455" i="1"/>
  <c r="GD455" i="1" s="1"/>
  <c r="GE455" i="1" s="1"/>
  <c r="GV455" i="1"/>
  <c r="HK455" i="1"/>
  <c r="GH455" i="1"/>
  <c r="GL455" i="1"/>
  <c r="GN455" i="1"/>
  <c r="GQ455" i="1"/>
  <c r="GR455" i="1"/>
  <c r="GS455" i="1" s="1"/>
  <c r="L456" i="1"/>
  <c r="N456" i="1"/>
  <c r="Q456" i="1"/>
  <c r="R456" i="1" s="1"/>
  <c r="S456" i="1" s="1"/>
  <c r="Z456" i="1"/>
  <c r="AB456" i="1"/>
  <c r="AF456" i="1"/>
  <c r="AG456" i="1" s="1"/>
  <c r="AN456" i="1"/>
  <c r="AP456" i="1"/>
  <c r="AT456" i="1"/>
  <c r="AU456" i="1"/>
  <c r="BB456" i="1"/>
  <c r="BD456" i="1"/>
  <c r="BH456" i="1"/>
  <c r="BI456" i="1" s="1"/>
  <c r="KG456" i="1"/>
  <c r="KI456" i="1"/>
  <c r="DF456" i="1"/>
  <c r="DH456" i="1"/>
  <c r="DK456" i="1"/>
  <c r="DL456" i="1"/>
  <c r="DM456" i="1" s="1"/>
  <c r="DT456" i="1"/>
  <c r="DV456" i="1"/>
  <c r="DY456" i="1"/>
  <c r="DZ456" i="1" s="1"/>
  <c r="EA456" i="1" s="1"/>
  <c r="NM456" i="1"/>
  <c r="NO456" i="1"/>
  <c r="NR456" i="1"/>
  <c r="NS456" i="1" s="1"/>
  <c r="NT456" i="1" s="1"/>
  <c r="MY456" i="1"/>
  <c r="NA456" i="1"/>
  <c r="ND456" i="1"/>
  <c r="NE456" i="1" s="1"/>
  <c r="NF456" i="1" s="1"/>
  <c r="MK456" i="1"/>
  <c r="MM456" i="1"/>
  <c r="MP456" i="1"/>
  <c r="MQ456" i="1" s="1"/>
  <c r="MR456" i="1" s="1"/>
  <c r="LW456" i="1"/>
  <c r="LY456" i="1"/>
  <c r="MB456" i="1"/>
  <c r="MC456" i="1" s="1"/>
  <c r="MD456" i="1" s="1"/>
  <c r="LE456" i="1"/>
  <c r="LI456" i="1"/>
  <c r="LK456" i="1"/>
  <c r="LM456" i="1"/>
  <c r="LM459" i="1" s="1"/>
  <c r="LM462" i="1" s="1"/>
  <c r="FJ456" i="1"/>
  <c r="FL456" i="1"/>
  <c r="FO456" i="1"/>
  <c r="FP456" i="1" s="1"/>
  <c r="FQ456" i="1" s="1"/>
  <c r="FX456" i="1"/>
  <c r="FZ456" i="1"/>
  <c r="GC456" i="1"/>
  <c r="GD456" i="1" s="1"/>
  <c r="GE456" i="1" s="1"/>
  <c r="GL456" i="1"/>
  <c r="GN456" i="1"/>
  <c r="GQ456" i="1"/>
  <c r="GR456" i="1" s="1"/>
  <c r="GS456" i="1" s="1"/>
  <c r="L457" i="1"/>
  <c r="N457" i="1"/>
  <c r="Q457" i="1"/>
  <c r="R457" i="1" s="1"/>
  <c r="S457" i="1" s="1"/>
  <c r="Z457" i="1"/>
  <c r="AB457" i="1"/>
  <c r="AF457" i="1"/>
  <c r="AG457" i="1" s="1"/>
  <c r="AN457" i="1"/>
  <c r="AP457" i="1"/>
  <c r="AT457" i="1"/>
  <c r="AU457" i="1" s="1"/>
  <c r="BB457" i="1"/>
  <c r="BD457" i="1"/>
  <c r="BH457" i="1"/>
  <c r="BI457" i="1" s="1"/>
  <c r="KG457" i="1"/>
  <c r="KI457" i="1"/>
  <c r="DF457" i="1"/>
  <c r="DH457" i="1"/>
  <c r="DK457" i="1"/>
  <c r="DL457" i="1" s="1"/>
  <c r="DM457" i="1" s="1"/>
  <c r="DT457" i="1"/>
  <c r="DV457" i="1"/>
  <c r="DY457" i="1"/>
  <c r="DZ457" i="1" s="1"/>
  <c r="EA457" i="1" s="1"/>
  <c r="NM457" i="1"/>
  <c r="NO457" i="1"/>
  <c r="NR457" i="1"/>
  <c r="NS457" i="1" s="1"/>
  <c r="NT457" i="1" s="1"/>
  <c r="MY457" i="1"/>
  <c r="NA457" i="1"/>
  <c r="ND457" i="1"/>
  <c r="NE457" i="1" s="1"/>
  <c r="NF457" i="1"/>
  <c r="MK457" i="1"/>
  <c r="MM457" i="1"/>
  <c r="MP457" i="1"/>
  <c r="MQ457" i="1" s="1"/>
  <c r="MR457" i="1" s="1"/>
  <c r="LW457" i="1"/>
  <c r="LY457" i="1"/>
  <c r="MB457" i="1"/>
  <c r="MC457" i="1" s="1"/>
  <c r="MD457" i="1" s="1"/>
  <c r="LI457" i="1"/>
  <c r="LK457" i="1"/>
  <c r="FJ457" i="1"/>
  <c r="FL457" i="1"/>
  <c r="FO457" i="1"/>
  <c r="FP457" i="1" s="1"/>
  <c r="FQ457" i="1" s="1"/>
  <c r="FX457" i="1"/>
  <c r="FZ457" i="1"/>
  <c r="GC457" i="1"/>
  <c r="GD457" i="1" s="1"/>
  <c r="GE457" i="1" s="1"/>
  <c r="GL457" i="1"/>
  <c r="GN457" i="1"/>
  <c r="GQ457" i="1"/>
  <c r="GR457" i="1" s="1"/>
  <c r="GS457" i="1" s="1"/>
  <c r="N458" i="1"/>
  <c r="Q458" i="1"/>
  <c r="R458" i="1" s="1"/>
  <c r="S458" i="1" s="1"/>
  <c r="AB458" i="1"/>
  <c r="AF458" i="1"/>
  <c r="AG458" i="1"/>
  <c r="AN458" i="1"/>
  <c r="AP458" i="1"/>
  <c r="AT458" i="1"/>
  <c r="AU458" i="1" s="1"/>
  <c r="BB458" i="1"/>
  <c r="BD458" i="1"/>
  <c r="BH458" i="1"/>
  <c r="BI458" i="1"/>
  <c r="KG458" i="1"/>
  <c r="KI458" i="1"/>
  <c r="DH458" i="1"/>
  <c r="DK458" i="1"/>
  <c r="DL458" i="1" s="1"/>
  <c r="DM458" i="1" s="1"/>
  <c r="DV458" i="1"/>
  <c r="DY458" i="1"/>
  <c r="DZ458" i="1" s="1"/>
  <c r="EA458" i="1" s="1"/>
  <c r="NO458" i="1"/>
  <c r="NR458" i="1"/>
  <c r="NS458" i="1" s="1"/>
  <c r="NT458" i="1" s="1"/>
  <c r="NA458" i="1"/>
  <c r="ND458" i="1"/>
  <c r="NE458" i="1" s="1"/>
  <c r="NF458" i="1"/>
  <c r="MM458" i="1"/>
  <c r="MP458" i="1"/>
  <c r="MQ458" i="1" s="1"/>
  <c r="MR458" i="1" s="1"/>
  <c r="LY458" i="1"/>
  <c r="MB458" i="1"/>
  <c r="MC458" i="1" s="1"/>
  <c r="MD458" i="1"/>
  <c r="LI458" i="1"/>
  <c r="LK458" i="1"/>
  <c r="FL458" i="1"/>
  <c r="FO458" i="1"/>
  <c r="FP458" i="1" s="1"/>
  <c r="FQ458" i="1" s="1"/>
  <c r="FZ458" i="1"/>
  <c r="GC458" i="1"/>
  <c r="GD458" i="1"/>
  <c r="GE458" i="1" s="1"/>
  <c r="GN458" i="1"/>
  <c r="GQ458" i="1"/>
  <c r="GR458" i="1" s="1"/>
  <c r="GS458" i="1" s="1"/>
  <c r="N459" i="1"/>
  <c r="Q459" i="1"/>
  <c r="R459" i="1" s="1"/>
  <c r="S459" i="1" s="1"/>
  <c r="AB459" i="1"/>
  <c r="AF459" i="1"/>
  <c r="AG459" i="1" s="1"/>
  <c r="AN459" i="1"/>
  <c r="AP459" i="1"/>
  <c r="AT459" i="1"/>
  <c r="AU459" i="1"/>
  <c r="BB459" i="1"/>
  <c r="BD459" i="1"/>
  <c r="BH459" i="1"/>
  <c r="BI459" i="1" s="1"/>
  <c r="KC459" i="1"/>
  <c r="KG459" i="1"/>
  <c r="KI459" i="1"/>
  <c r="KK459" i="1"/>
  <c r="KQ459" i="1"/>
  <c r="BL459" i="1"/>
  <c r="BZ459" i="1"/>
  <c r="CN459" i="1"/>
  <c r="DF459" i="1"/>
  <c r="DH459" i="1"/>
  <c r="DL459" i="1"/>
  <c r="DM459" i="1" s="1"/>
  <c r="DT459" i="1"/>
  <c r="DV459" i="1"/>
  <c r="DZ459" i="1"/>
  <c r="EA459" i="1" s="1"/>
  <c r="HY459" i="1"/>
  <c r="IM459" i="1"/>
  <c r="JA459" i="1"/>
  <c r="JO459" i="1"/>
  <c r="NM459" i="1"/>
  <c r="NO459" i="1"/>
  <c r="NS459" i="1"/>
  <c r="NT459" i="1" s="1"/>
  <c r="MY459" i="1"/>
  <c r="NA459" i="1"/>
  <c r="NE459" i="1"/>
  <c r="NF459" i="1" s="1"/>
  <c r="MK459" i="1"/>
  <c r="MM459" i="1"/>
  <c r="MQ459" i="1"/>
  <c r="MR459" i="1"/>
  <c r="LW459" i="1"/>
  <c r="LY459" i="1"/>
  <c r="MC459" i="1"/>
  <c r="MD459" i="1" s="1"/>
  <c r="LE459" i="1"/>
  <c r="LI459" i="1"/>
  <c r="LK459" i="1"/>
  <c r="FJ459" i="1"/>
  <c r="FL459" i="1"/>
  <c r="FP459" i="1"/>
  <c r="FQ459" i="1" s="1"/>
  <c r="FX459" i="1"/>
  <c r="FZ459" i="1"/>
  <c r="GD459" i="1"/>
  <c r="GE459" i="1" s="1"/>
  <c r="GV459" i="1"/>
  <c r="HK459" i="1"/>
  <c r="GL459" i="1"/>
  <c r="GN459" i="1"/>
  <c r="GR459" i="1"/>
  <c r="GS459" i="1" s="1"/>
  <c r="N460" i="1"/>
  <c r="Q460" i="1"/>
  <c r="R460" i="1" s="1"/>
  <c r="S460" i="1" s="1"/>
  <c r="AB460" i="1"/>
  <c r="AF460" i="1"/>
  <c r="AG460" i="1"/>
  <c r="AN460" i="1"/>
  <c r="AP460" i="1"/>
  <c r="AT460" i="1"/>
  <c r="AU460" i="1" s="1"/>
  <c r="BB460" i="1"/>
  <c r="BD460" i="1"/>
  <c r="BH460" i="1"/>
  <c r="BI460" i="1" s="1"/>
  <c r="KG460" i="1"/>
  <c r="KI460" i="1"/>
  <c r="DF460" i="1"/>
  <c r="DH460" i="1"/>
  <c r="DL460" i="1"/>
  <c r="DM460" i="1"/>
  <c r="DT460" i="1"/>
  <c r="DV460" i="1"/>
  <c r="DZ460" i="1"/>
  <c r="EA460" i="1" s="1"/>
  <c r="NM460" i="1"/>
  <c r="NO460" i="1"/>
  <c r="NS460" i="1"/>
  <c r="NT460" i="1" s="1"/>
  <c r="MY460" i="1"/>
  <c r="NA460" i="1"/>
  <c r="NE460" i="1"/>
  <c r="NF460" i="1" s="1"/>
  <c r="MK460" i="1"/>
  <c r="MM460" i="1"/>
  <c r="MQ460" i="1"/>
  <c r="MR460" i="1" s="1"/>
  <c r="LW460" i="1"/>
  <c r="LY460" i="1"/>
  <c r="MC460" i="1"/>
  <c r="MD460" i="1" s="1"/>
  <c r="LI460" i="1"/>
  <c r="LK460" i="1"/>
  <c r="FJ460" i="1"/>
  <c r="FL460" i="1"/>
  <c r="FP460" i="1"/>
  <c r="FQ460" i="1" s="1"/>
  <c r="FX460" i="1"/>
  <c r="FZ460" i="1"/>
  <c r="GD460" i="1"/>
  <c r="GE460" i="1"/>
  <c r="GL460" i="1"/>
  <c r="GN460" i="1"/>
  <c r="GR460" i="1"/>
  <c r="GS460" i="1" s="1"/>
  <c r="N461" i="1"/>
  <c r="R461" i="1"/>
  <c r="S461" i="1" s="1"/>
  <c r="AB461" i="1"/>
  <c r="AF461" i="1"/>
  <c r="AG461" i="1" s="1"/>
  <c r="AN461" i="1"/>
  <c r="AP461" i="1"/>
  <c r="AT461" i="1"/>
  <c r="AU461" i="1" s="1"/>
  <c r="BB461" i="1"/>
  <c r="BD461" i="1"/>
  <c r="BH461" i="1"/>
  <c r="BI461" i="1"/>
  <c r="KG461" i="1"/>
  <c r="KI461" i="1"/>
  <c r="KM461" i="1" s="1"/>
  <c r="DH461" i="1"/>
  <c r="DL461" i="1"/>
  <c r="DM461" i="1" s="1"/>
  <c r="DT461" i="1"/>
  <c r="DV461" i="1"/>
  <c r="DZ461" i="1"/>
  <c r="EA461" i="1" s="1"/>
  <c r="NO461" i="1"/>
  <c r="NS461" i="1"/>
  <c r="NT461" i="1" s="1"/>
  <c r="NA461" i="1"/>
  <c r="NE461" i="1"/>
  <c r="NF461" i="1" s="1"/>
  <c r="MM461" i="1"/>
  <c r="MQ461" i="1"/>
  <c r="MR461" i="1" s="1"/>
  <c r="LY461" i="1"/>
  <c r="MC461" i="1"/>
  <c r="MD461" i="1" s="1"/>
  <c r="LI461" i="1"/>
  <c r="LK461" i="1"/>
  <c r="FL461" i="1"/>
  <c r="FP461" i="1"/>
  <c r="FQ461" i="1" s="1"/>
  <c r="FZ461" i="1"/>
  <c r="GD461" i="1"/>
  <c r="GE461" i="1"/>
  <c r="GN461" i="1"/>
  <c r="GR461" i="1"/>
  <c r="GS461" i="1"/>
  <c r="N462" i="1"/>
  <c r="R462" i="1"/>
  <c r="S462" i="1" s="1"/>
  <c r="AB462" i="1"/>
  <c r="AF462" i="1"/>
  <c r="AG462" i="1"/>
  <c r="AN462" i="1"/>
  <c r="AP462" i="1"/>
  <c r="AT462" i="1"/>
  <c r="AU462" i="1"/>
  <c r="BB462" i="1"/>
  <c r="BD462" i="1"/>
  <c r="BH462" i="1"/>
  <c r="BI462" i="1" s="1"/>
  <c r="KG462" i="1"/>
  <c r="KI462" i="1"/>
  <c r="DH462" i="1"/>
  <c r="DL462" i="1"/>
  <c r="DM462" i="1"/>
  <c r="DT462" i="1"/>
  <c r="DV462" i="1"/>
  <c r="DZ462" i="1"/>
  <c r="EA462" i="1"/>
  <c r="NO462" i="1"/>
  <c r="NS462" i="1"/>
  <c r="NT462" i="1" s="1"/>
  <c r="NA462" i="1"/>
  <c r="NE462" i="1"/>
  <c r="NF462" i="1" s="1"/>
  <c r="MM462" i="1"/>
  <c r="MQ462" i="1"/>
  <c r="MR462" i="1" s="1"/>
  <c r="LY462" i="1"/>
  <c r="MC462" i="1"/>
  <c r="MD462" i="1" s="1"/>
  <c r="LE462" i="1"/>
  <c r="FL462" i="1"/>
  <c r="FP462" i="1"/>
  <c r="FQ462" i="1"/>
  <c r="FZ462" i="1"/>
  <c r="GD462" i="1"/>
  <c r="GE462" i="1"/>
  <c r="GN462" i="1"/>
  <c r="GR462" i="1"/>
  <c r="GS462" i="1" s="1"/>
  <c r="N463" i="1"/>
  <c r="R463" i="1"/>
  <c r="S463" i="1"/>
  <c r="AB463" i="1"/>
  <c r="AF463" i="1"/>
  <c r="AG463" i="1" s="1"/>
  <c r="AN463" i="1"/>
  <c r="AP463" i="1"/>
  <c r="AT463" i="1"/>
  <c r="AU463" i="1" s="1"/>
  <c r="BB463" i="1"/>
  <c r="BD463" i="1"/>
  <c r="BH463" i="1"/>
  <c r="BI463" i="1" s="1"/>
  <c r="KC463" i="1"/>
  <c r="KG463" i="1"/>
  <c r="KI463" i="1"/>
  <c r="KK463" i="1"/>
  <c r="KK467" i="1" s="1"/>
  <c r="KK471" i="1" s="1"/>
  <c r="KQ463" i="1"/>
  <c r="BL463" i="1"/>
  <c r="BZ463" i="1"/>
  <c r="CN463" i="1"/>
  <c r="DH463" i="1"/>
  <c r="DL463" i="1"/>
  <c r="DM463" i="1" s="1"/>
  <c r="DT463" i="1"/>
  <c r="DV463" i="1"/>
  <c r="DZ463" i="1"/>
  <c r="EA463" i="1" s="1"/>
  <c r="HY463" i="1"/>
  <c r="IM463" i="1"/>
  <c r="JA463" i="1"/>
  <c r="JO463" i="1"/>
  <c r="NO463" i="1"/>
  <c r="NS463" i="1"/>
  <c r="NT463" i="1" s="1"/>
  <c r="NA463" i="1"/>
  <c r="NE463" i="1"/>
  <c r="NF463" i="1" s="1"/>
  <c r="MM463" i="1"/>
  <c r="MQ463" i="1"/>
  <c r="MR463" i="1" s="1"/>
  <c r="LY463" i="1"/>
  <c r="MC463" i="1"/>
  <c r="MD463" i="1"/>
  <c r="FL463" i="1"/>
  <c r="FP463" i="1"/>
  <c r="FQ463" i="1" s="1"/>
  <c r="FZ463" i="1"/>
  <c r="GD463" i="1"/>
  <c r="GE463" i="1" s="1"/>
  <c r="GV463" i="1"/>
  <c r="HK463" i="1"/>
  <c r="GN463" i="1"/>
  <c r="GR463" i="1"/>
  <c r="GS463" i="1" s="1"/>
  <c r="N464" i="1"/>
  <c r="R464" i="1"/>
  <c r="S464" i="1" s="1"/>
  <c r="AB464" i="1"/>
  <c r="AF464" i="1"/>
  <c r="AG464" i="1" s="1"/>
  <c r="AN464" i="1"/>
  <c r="AP464" i="1"/>
  <c r="AT464" i="1"/>
  <c r="AU464" i="1" s="1"/>
  <c r="BB464" i="1"/>
  <c r="BD464" i="1"/>
  <c r="BH464" i="1"/>
  <c r="BI464" i="1" s="1"/>
  <c r="KG464" i="1"/>
  <c r="KI464" i="1"/>
  <c r="KK464" i="1"/>
  <c r="KK468" i="1" s="1"/>
  <c r="KK472" i="1" s="1"/>
  <c r="DH464" i="1"/>
  <c r="DL464" i="1"/>
  <c r="DM464" i="1" s="1"/>
  <c r="DT464" i="1"/>
  <c r="DV464" i="1"/>
  <c r="DZ464" i="1"/>
  <c r="EA464" i="1" s="1"/>
  <c r="NO464" i="1"/>
  <c r="NS464" i="1"/>
  <c r="NT464" i="1" s="1"/>
  <c r="NA464" i="1"/>
  <c r="NE464" i="1"/>
  <c r="NF464" i="1" s="1"/>
  <c r="MM464" i="1"/>
  <c r="MQ464" i="1"/>
  <c r="MR464" i="1"/>
  <c r="LY464" i="1"/>
  <c r="MC464" i="1"/>
  <c r="MD464" i="1" s="1"/>
  <c r="FL464" i="1"/>
  <c r="FP464" i="1"/>
  <c r="FQ464" i="1" s="1"/>
  <c r="FZ464" i="1"/>
  <c r="GD464" i="1"/>
  <c r="GE464" i="1" s="1"/>
  <c r="GN464" i="1"/>
  <c r="GR464" i="1"/>
  <c r="GS464" i="1" s="1"/>
  <c r="N465" i="1"/>
  <c r="R465" i="1"/>
  <c r="S465" i="1" s="1"/>
  <c r="AB465" i="1"/>
  <c r="AF465" i="1"/>
  <c r="AG465" i="1" s="1"/>
  <c r="AN465" i="1"/>
  <c r="AP465" i="1"/>
  <c r="AT465" i="1"/>
  <c r="AU465" i="1" s="1"/>
  <c r="BB465" i="1"/>
  <c r="BD465" i="1"/>
  <c r="BH465" i="1"/>
  <c r="BI465" i="1"/>
  <c r="KG465" i="1"/>
  <c r="KI465" i="1"/>
  <c r="KM465" i="1" s="1"/>
  <c r="DH465" i="1"/>
  <c r="DL465" i="1"/>
  <c r="DM465" i="1" s="1"/>
  <c r="DT465" i="1"/>
  <c r="DV465" i="1"/>
  <c r="DZ465" i="1"/>
  <c r="EA465" i="1" s="1"/>
  <c r="NO465" i="1"/>
  <c r="NS465" i="1"/>
  <c r="NT465" i="1" s="1"/>
  <c r="NA465" i="1"/>
  <c r="NE465" i="1"/>
  <c r="NF465" i="1"/>
  <c r="MM465" i="1"/>
  <c r="MQ465" i="1"/>
  <c r="MR465" i="1" s="1"/>
  <c r="LY465" i="1"/>
  <c r="MC465" i="1"/>
  <c r="MD465" i="1" s="1"/>
  <c r="LE465" i="1"/>
  <c r="FL465" i="1"/>
  <c r="FP465" i="1"/>
  <c r="FQ465" i="1" s="1"/>
  <c r="FZ465" i="1"/>
  <c r="GD465" i="1"/>
  <c r="GE465" i="1" s="1"/>
  <c r="GN465" i="1"/>
  <c r="GR465" i="1"/>
  <c r="GS465" i="1" s="1"/>
  <c r="N466" i="1"/>
  <c r="R466" i="1"/>
  <c r="S466" i="1" s="1"/>
  <c r="AB466" i="1"/>
  <c r="AF466" i="1"/>
  <c r="AG466" i="1" s="1"/>
  <c r="AN466" i="1"/>
  <c r="AP466" i="1"/>
  <c r="AT466" i="1"/>
  <c r="AU466" i="1" s="1"/>
  <c r="BB466" i="1"/>
  <c r="BD466" i="1"/>
  <c r="BH466" i="1"/>
  <c r="BI466" i="1" s="1"/>
  <c r="KG466" i="1"/>
  <c r="KI466" i="1"/>
  <c r="DH466" i="1"/>
  <c r="DL466" i="1"/>
  <c r="DM466" i="1" s="1"/>
  <c r="DT466" i="1"/>
  <c r="DV466" i="1"/>
  <c r="DZ466" i="1"/>
  <c r="EA466" i="1" s="1"/>
  <c r="NO466" i="1"/>
  <c r="NS466" i="1"/>
  <c r="NT466" i="1" s="1"/>
  <c r="NA466" i="1"/>
  <c r="NE466" i="1"/>
  <c r="NF466" i="1" s="1"/>
  <c r="MM466" i="1"/>
  <c r="MQ466" i="1"/>
  <c r="MR466" i="1" s="1"/>
  <c r="LY466" i="1"/>
  <c r="MC466" i="1"/>
  <c r="MD466" i="1" s="1"/>
  <c r="FL466" i="1"/>
  <c r="FP466" i="1"/>
  <c r="FQ466" i="1" s="1"/>
  <c r="FZ466" i="1"/>
  <c r="GD466" i="1"/>
  <c r="GE466" i="1" s="1"/>
  <c r="GN466" i="1"/>
  <c r="GR466" i="1"/>
  <c r="GS466" i="1" s="1"/>
  <c r="N467" i="1"/>
  <c r="R467" i="1"/>
  <c r="S467" i="1" s="1"/>
  <c r="AB467" i="1"/>
  <c r="AF467" i="1"/>
  <c r="AG467" i="1" s="1"/>
  <c r="AN467" i="1"/>
  <c r="AP467" i="1"/>
  <c r="AT467" i="1"/>
  <c r="AU467" i="1" s="1"/>
  <c r="BB467" i="1"/>
  <c r="BD467" i="1"/>
  <c r="BH467" i="1"/>
  <c r="BI467" i="1" s="1"/>
  <c r="KC467" i="1"/>
  <c r="KG467" i="1"/>
  <c r="KI467" i="1"/>
  <c r="KQ467" i="1"/>
  <c r="BL467" i="1"/>
  <c r="BZ467" i="1"/>
  <c r="CN467" i="1"/>
  <c r="DH467" i="1"/>
  <c r="DL467" i="1"/>
  <c r="DM467" i="1"/>
  <c r="DT467" i="1"/>
  <c r="DV467" i="1"/>
  <c r="DZ467" i="1"/>
  <c r="EA467" i="1" s="1"/>
  <c r="HY467" i="1"/>
  <c r="IM467" i="1"/>
  <c r="JA467" i="1"/>
  <c r="JO467" i="1"/>
  <c r="NO467" i="1"/>
  <c r="NS467" i="1"/>
  <c r="NT467" i="1" s="1"/>
  <c r="NA467" i="1"/>
  <c r="NE467" i="1"/>
  <c r="NF467" i="1" s="1"/>
  <c r="MM467" i="1"/>
  <c r="MQ467" i="1"/>
  <c r="MR467" i="1" s="1"/>
  <c r="LY467" i="1"/>
  <c r="MC467" i="1"/>
  <c r="MD467" i="1"/>
  <c r="FL467" i="1"/>
  <c r="FP467" i="1"/>
  <c r="FQ467" i="1"/>
  <c r="FZ467" i="1"/>
  <c r="GD467" i="1"/>
  <c r="GE467" i="1" s="1"/>
  <c r="GV467" i="1"/>
  <c r="HK467" i="1"/>
  <c r="GN467" i="1"/>
  <c r="GR467" i="1"/>
  <c r="GS467" i="1" s="1"/>
  <c r="N468" i="1"/>
  <c r="R468" i="1"/>
  <c r="S468" i="1"/>
  <c r="AB468" i="1"/>
  <c r="AF468" i="1"/>
  <c r="AG468" i="1"/>
  <c r="AN468" i="1"/>
  <c r="AP468" i="1"/>
  <c r="AT468" i="1"/>
  <c r="AU468" i="1" s="1"/>
  <c r="BB468" i="1"/>
  <c r="BD468" i="1"/>
  <c r="BH468" i="1"/>
  <c r="BI468" i="1" s="1"/>
  <c r="KG468" i="1"/>
  <c r="KI468" i="1"/>
  <c r="DH468" i="1"/>
  <c r="DL468" i="1"/>
  <c r="DM468" i="1" s="1"/>
  <c r="DT468" i="1"/>
  <c r="DV468" i="1"/>
  <c r="DZ468" i="1"/>
  <c r="EA468" i="1" s="1"/>
  <c r="NO468" i="1"/>
  <c r="NS468" i="1"/>
  <c r="NT468" i="1"/>
  <c r="NA468" i="1"/>
  <c r="NE468" i="1"/>
  <c r="NF468" i="1" s="1"/>
  <c r="MM468" i="1"/>
  <c r="MQ468" i="1"/>
  <c r="MR468" i="1" s="1"/>
  <c r="LY468" i="1"/>
  <c r="MC468" i="1"/>
  <c r="MD468" i="1" s="1"/>
  <c r="LE468" i="1"/>
  <c r="LI468" i="1"/>
  <c r="LK468" i="1"/>
  <c r="LM468" i="1"/>
  <c r="LN468" i="1"/>
  <c r="LO468" i="1"/>
  <c r="FL468" i="1"/>
  <c r="FP468" i="1"/>
  <c r="FQ468" i="1" s="1"/>
  <c r="FZ468" i="1"/>
  <c r="GD468" i="1"/>
  <c r="GE468" i="1"/>
  <c r="GN468" i="1"/>
  <c r="GR468" i="1"/>
  <c r="GS468" i="1" s="1"/>
  <c r="N469" i="1"/>
  <c r="R469" i="1"/>
  <c r="S469" i="1" s="1"/>
  <c r="AB469" i="1"/>
  <c r="AF469" i="1"/>
  <c r="AG469" i="1" s="1"/>
  <c r="AN469" i="1"/>
  <c r="AP469" i="1"/>
  <c r="AT469" i="1"/>
  <c r="AU469" i="1"/>
  <c r="BB469" i="1"/>
  <c r="BD469" i="1"/>
  <c r="BH469" i="1"/>
  <c r="BI469" i="1" s="1"/>
  <c r="KG469" i="1"/>
  <c r="KI469" i="1"/>
  <c r="DH469" i="1"/>
  <c r="DL469" i="1"/>
  <c r="DM469" i="1"/>
  <c r="DT469" i="1"/>
  <c r="DV469" i="1"/>
  <c r="DZ469" i="1"/>
  <c r="EA469" i="1" s="1"/>
  <c r="NO469" i="1"/>
  <c r="NS469" i="1"/>
  <c r="NT469" i="1" s="1"/>
  <c r="NA469" i="1"/>
  <c r="NE469" i="1"/>
  <c r="NF469" i="1" s="1"/>
  <c r="MM469" i="1"/>
  <c r="MQ469" i="1"/>
  <c r="MR469" i="1" s="1"/>
  <c r="LY469" i="1"/>
  <c r="MC469" i="1"/>
  <c r="MD469" i="1" s="1"/>
  <c r="LI469" i="1"/>
  <c r="LK469" i="1"/>
  <c r="LM469" i="1"/>
  <c r="LO469" i="1"/>
  <c r="FL469" i="1"/>
  <c r="FP469" i="1"/>
  <c r="FQ469" i="1" s="1"/>
  <c r="FZ469" i="1"/>
  <c r="GD469" i="1"/>
  <c r="GE469" i="1" s="1"/>
  <c r="GN469" i="1"/>
  <c r="GR469" i="1"/>
  <c r="GS469" i="1" s="1"/>
  <c r="N470" i="1"/>
  <c r="R470" i="1"/>
  <c r="S470" i="1"/>
  <c r="AB470" i="1"/>
  <c r="AF470" i="1"/>
  <c r="AG470" i="1" s="1"/>
  <c r="AN470" i="1"/>
  <c r="AP470" i="1"/>
  <c r="AT470" i="1"/>
  <c r="AU470" i="1" s="1"/>
  <c r="BB470" i="1"/>
  <c r="BD470" i="1"/>
  <c r="BH470" i="1"/>
  <c r="BI470" i="1" s="1"/>
  <c r="KG470" i="1"/>
  <c r="KI470" i="1"/>
  <c r="DH470" i="1"/>
  <c r="DL470" i="1"/>
  <c r="DM470" i="1" s="1"/>
  <c r="DT470" i="1"/>
  <c r="DV470" i="1"/>
  <c r="DZ470" i="1"/>
  <c r="EA470" i="1" s="1"/>
  <c r="NO470" i="1"/>
  <c r="NS470" i="1"/>
  <c r="NT470" i="1" s="1"/>
  <c r="NA470" i="1"/>
  <c r="NE470" i="1"/>
  <c r="NF470" i="1"/>
  <c r="MM470" i="1"/>
  <c r="MQ470" i="1"/>
  <c r="MR470" i="1" s="1"/>
  <c r="LY470" i="1"/>
  <c r="MC470" i="1"/>
  <c r="MD470" i="1" s="1"/>
  <c r="LI470" i="1"/>
  <c r="LK470" i="1"/>
  <c r="LM470" i="1"/>
  <c r="LO470" i="1"/>
  <c r="FL470" i="1"/>
  <c r="FP470" i="1"/>
  <c r="FQ470" i="1" s="1"/>
  <c r="FZ470" i="1"/>
  <c r="GD470" i="1"/>
  <c r="GE470" i="1" s="1"/>
  <c r="GN470" i="1"/>
  <c r="GR470" i="1"/>
  <c r="GS470" i="1" s="1"/>
  <c r="N471" i="1"/>
  <c r="R471" i="1"/>
  <c r="S471" i="1" s="1"/>
  <c r="AB471" i="1"/>
  <c r="AF471" i="1"/>
  <c r="AG471" i="1" s="1"/>
  <c r="AN471" i="1"/>
  <c r="AP471" i="1"/>
  <c r="AT471" i="1"/>
  <c r="AU471" i="1" s="1"/>
  <c r="BB471" i="1"/>
  <c r="BD471" i="1"/>
  <c r="BH471" i="1"/>
  <c r="BI471" i="1"/>
  <c r="KC471" i="1"/>
  <c r="KG471" i="1"/>
  <c r="KI471" i="1"/>
  <c r="KQ471" i="1"/>
  <c r="BL471" i="1"/>
  <c r="BZ471" i="1"/>
  <c r="CN471" i="1"/>
  <c r="DH471" i="1"/>
  <c r="DL471" i="1"/>
  <c r="DM471" i="1" s="1"/>
  <c r="DT471" i="1"/>
  <c r="DV471" i="1"/>
  <c r="DZ471" i="1"/>
  <c r="EA471" i="1" s="1"/>
  <c r="HY471" i="1"/>
  <c r="IM471" i="1"/>
  <c r="JA471" i="1"/>
  <c r="JO471" i="1"/>
  <c r="NO471" i="1"/>
  <c r="NS471" i="1"/>
  <c r="NT471" i="1" s="1"/>
  <c r="NA471" i="1"/>
  <c r="NE471" i="1"/>
  <c r="NF471" i="1" s="1"/>
  <c r="MM471" i="1"/>
  <c r="MQ471" i="1"/>
  <c r="MR471" i="1" s="1"/>
  <c r="LY471" i="1"/>
  <c r="MC471" i="1"/>
  <c r="MD471" i="1" s="1"/>
  <c r="LE471" i="1"/>
  <c r="LI471" i="1"/>
  <c r="LK471" i="1"/>
  <c r="LM471" i="1"/>
  <c r="LO471" i="1"/>
  <c r="FL471" i="1"/>
  <c r="FP471" i="1"/>
  <c r="FQ471" i="1" s="1"/>
  <c r="FZ471" i="1"/>
  <c r="GD471" i="1"/>
  <c r="GE471" i="1" s="1"/>
  <c r="GV471" i="1"/>
  <c r="HK471" i="1"/>
  <c r="GN471" i="1"/>
  <c r="GR471" i="1"/>
  <c r="GS471" i="1" s="1"/>
  <c r="N472" i="1"/>
  <c r="R472" i="1"/>
  <c r="S472" i="1" s="1"/>
  <c r="AB472" i="1"/>
  <c r="AF472" i="1"/>
  <c r="AG472" i="1" s="1"/>
  <c r="AN472" i="1"/>
  <c r="AP472" i="1"/>
  <c r="AT472" i="1"/>
  <c r="AU472" i="1" s="1"/>
  <c r="BB472" i="1"/>
  <c r="BD472" i="1"/>
  <c r="BH472" i="1"/>
  <c r="BI472" i="1" s="1"/>
  <c r="KG472" i="1"/>
  <c r="KI472" i="1"/>
  <c r="DH472" i="1"/>
  <c r="DL472" i="1"/>
  <c r="DM472" i="1"/>
  <c r="DT472" i="1"/>
  <c r="DV472" i="1"/>
  <c r="DZ472" i="1"/>
  <c r="EA472" i="1" s="1"/>
  <c r="NO472" i="1"/>
  <c r="NS472" i="1"/>
  <c r="NT472" i="1" s="1"/>
  <c r="NA472" i="1"/>
  <c r="NE472" i="1"/>
  <c r="NF472" i="1" s="1"/>
  <c r="MM472" i="1"/>
  <c r="MQ472" i="1"/>
  <c r="MR472" i="1" s="1"/>
  <c r="LY472" i="1"/>
  <c r="MC472" i="1"/>
  <c r="MD472" i="1" s="1"/>
  <c r="LI472" i="1"/>
  <c r="LK472" i="1"/>
  <c r="LM472" i="1"/>
  <c r="LO472" i="1"/>
  <c r="FL472" i="1"/>
  <c r="FP472" i="1"/>
  <c r="FQ472" i="1" s="1"/>
  <c r="FZ472" i="1"/>
  <c r="GD472" i="1"/>
  <c r="GE472" i="1" s="1"/>
  <c r="GN472" i="1"/>
  <c r="GR472" i="1"/>
  <c r="GS472" i="1" s="1"/>
  <c r="N473" i="1"/>
  <c r="R473" i="1"/>
  <c r="S473" i="1" s="1"/>
  <c r="AB473" i="1"/>
  <c r="AF473" i="1"/>
  <c r="AG473" i="1" s="1"/>
  <c r="AN473" i="1"/>
  <c r="AP473" i="1"/>
  <c r="AT473" i="1"/>
  <c r="AU473" i="1" s="1"/>
  <c r="BB473" i="1"/>
  <c r="BD473" i="1"/>
  <c r="BH473" i="1"/>
  <c r="BI473" i="1"/>
  <c r="KG473" i="1"/>
  <c r="KI473" i="1"/>
  <c r="DH473" i="1"/>
  <c r="DL473" i="1"/>
  <c r="DM473" i="1" s="1"/>
  <c r="DT473" i="1"/>
  <c r="DV473" i="1"/>
  <c r="DZ473" i="1"/>
  <c r="EA473" i="1" s="1"/>
  <c r="NO473" i="1"/>
  <c r="NS473" i="1"/>
  <c r="NT473" i="1"/>
  <c r="NA473" i="1"/>
  <c r="NE473" i="1"/>
  <c r="NF473" i="1" s="1"/>
  <c r="MM473" i="1"/>
  <c r="MQ473" i="1"/>
  <c r="MR473" i="1" s="1"/>
  <c r="LY473" i="1"/>
  <c r="MC473" i="1"/>
  <c r="MD473" i="1" s="1"/>
  <c r="LI473" i="1"/>
  <c r="LK473" i="1"/>
  <c r="LM473" i="1"/>
  <c r="LO473" i="1"/>
  <c r="FL473" i="1"/>
  <c r="FP473" i="1"/>
  <c r="FQ473" i="1"/>
  <c r="FZ473" i="1"/>
  <c r="GD473" i="1"/>
  <c r="GE473" i="1" s="1"/>
  <c r="GN473" i="1"/>
  <c r="GR473" i="1"/>
  <c r="GS473" i="1" s="1"/>
  <c r="N474" i="1"/>
  <c r="R474" i="1"/>
  <c r="S474" i="1" s="1"/>
  <c r="AB474" i="1"/>
  <c r="AF474" i="1"/>
  <c r="AG474" i="1" s="1"/>
  <c r="AN474" i="1"/>
  <c r="AP474" i="1"/>
  <c r="AT474" i="1"/>
  <c r="AU474" i="1"/>
  <c r="BB474" i="1"/>
  <c r="BD474" i="1"/>
  <c r="BH474" i="1"/>
  <c r="BI474" i="1" s="1"/>
  <c r="KG474" i="1"/>
  <c r="KI474" i="1"/>
  <c r="DH474" i="1"/>
  <c r="DL474" i="1"/>
  <c r="DM474" i="1" s="1"/>
  <c r="DT474" i="1"/>
  <c r="DV474" i="1"/>
  <c r="DZ474" i="1"/>
  <c r="EA474" i="1"/>
  <c r="NO474" i="1"/>
  <c r="NS474" i="1"/>
  <c r="NT474" i="1" s="1"/>
  <c r="NA474" i="1"/>
  <c r="NE474" i="1"/>
  <c r="NF474" i="1" s="1"/>
  <c r="MM474" i="1"/>
  <c r="MQ474" i="1"/>
  <c r="MR474" i="1" s="1"/>
  <c r="LY474" i="1"/>
  <c r="MC474" i="1"/>
  <c r="MD474" i="1" s="1"/>
  <c r="LE474" i="1"/>
  <c r="LI474" i="1"/>
  <c r="LK474" i="1"/>
  <c r="LM474" i="1"/>
  <c r="LO474" i="1"/>
  <c r="FL474" i="1"/>
  <c r="FP474" i="1"/>
  <c r="FQ474" i="1" s="1"/>
  <c r="FZ474" i="1"/>
  <c r="GD474" i="1"/>
  <c r="GE474" i="1" s="1"/>
  <c r="GN474" i="1"/>
  <c r="GR474" i="1"/>
  <c r="GS474" i="1"/>
  <c r="N475" i="1"/>
  <c r="R475" i="1"/>
  <c r="S475" i="1" s="1"/>
  <c r="AB475" i="1"/>
  <c r="AF475" i="1"/>
  <c r="AG475" i="1" s="1"/>
  <c r="AN475" i="1"/>
  <c r="AP475" i="1"/>
  <c r="AT475" i="1"/>
  <c r="AU475" i="1" s="1"/>
  <c r="BB475" i="1"/>
  <c r="BD475" i="1"/>
  <c r="BH475" i="1"/>
  <c r="BI475" i="1" s="1"/>
  <c r="KC475" i="1"/>
  <c r="DH475" i="1"/>
  <c r="DL475" i="1"/>
  <c r="DM475" i="1" s="1"/>
  <c r="DT475" i="1"/>
  <c r="DV475" i="1"/>
  <c r="DZ475" i="1"/>
  <c r="EA475" i="1" s="1"/>
  <c r="HY475" i="1"/>
  <c r="NO475" i="1"/>
  <c r="NS475" i="1"/>
  <c r="NT475" i="1"/>
  <c r="NA475" i="1"/>
  <c r="NE475" i="1"/>
  <c r="NF475" i="1" s="1"/>
  <c r="MM475" i="1"/>
  <c r="MQ475" i="1"/>
  <c r="MR475" i="1" s="1"/>
  <c r="LY475" i="1"/>
  <c r="MC475" i="1"/>
  <c r="MD475" i="1" s="1"/>
  <c r="LI475" i="1"/>
  <c r="LK475" i="1"/>
  <c r="LM475" i="1"/>
  <c r="LO475" i="1"/>
  <c r="FL475" i="1"/>
  <c r="FP475" i="1"/>
  <c r="FQ475" i="1" s="1"/>
  <c r="FZ475" i="1"/>
  <c r="GD475" i="1"/>
  <c r="GE475" i="1" s="1"/>
  <c r="GV475" i="1"/>
  <c r="GN475" i="1"/>
  <c r="GR475" i="1"/>
  <c r="GS475" i="1" s="1"/>
  <c r="N476" i="1"/>
  <c r="R476" i="1"/>
  <c r="S476" i="1" s="1"/>
  <c r="AB476" i="1"/>
  <c r="AF476" i="1"/>
  <c r="AG476" i="1" s="1"/>
  <c r="AN476" i="1"/>
  <c r="AP476" i="1"/>
  <c r="AT476" i="1"/>
  <c r="AU476" i="1" s="1"/>
  <c r="BB476" i="1"/>
  <c r="BD476" i="1"/>
  <c r="BH476" i="1"/>
  <c r="BI476" i="1"/>
  <c r="DH476" i="1"/>
  <c r="DL476" i="1"/>
  <c r="DM476" i="1" s="1"/>
  <c r="DT476" i="1"/>
  <c r="DV476" i="1"/>
  <c r="DZ476" i="1"/>
  <c r="EA476" i="1" s="1"/>
  <c r="NO476" i="1"/>
  <c r="NS476" i="1"/>
  <c r="NT476" i="1" s="1"/>
  <c r="NA476" i="1"/>
  <c r="NE476" i="1"/>
  <c r="NF476" i="1" s="1"/>
  <c r="MM476" i="1"/>
  <c r="MQ476" i="1"/>
  <c r="MR476" i="1" s="1"/>
  <c r="LY476" i="1"/>
  <c r="MC476" i="1"/>
  <c r="MD476" i="1" s="1"/>
  <c r="LI476" i="1"/>
  <c r="LK476" i="1"/>
  <c r="LM476" i="1"/>
  <c r="LO476" i="1"/>
  <c r="FL476" i="1"/>
  <c r="FP476" i="1"/>
  <c r="FQ476" i="1" s="1"/>
  <c r="FZ476" i="1"/>
  <c r="GD476" i="1"/>
  <c r="GE476" i="1" s="1"/>
  <c r="GN476" i="1"/>
  <c r="GR476" i="1"/>
  <c r="GS476" i="1" s="1"/>
  <c r="N477" i="1"/>
  <c r="R477" i="1"/>
  <c r="S477" i="1"/>
  <c r="AB477" i="1"/>
  <c r="AF477" i="1"/>
  <c r="AG477" i="1" s="1"/>
  <c r="AN477" i="1"/>
  <c r="AP477" i="1"/>
  <c r="AT477" i="1"/>
  <c r="AU477" i="1" s="1"/>
  <c r="BB477" i="1"/>
  <c r="BD477" i="1"/>
  <c r="BH477" i="1"/>
  <c r="BI477" i="1" s="1"/>
  <c r="DH477" i="1"/>
  <c r="DL477" i="1"/>
  <c r="DM477" i="1"/>
  <c r="DT477" i="1"/>
  <c r="DV477" i="1"/>
  <c r="DZ477" i="1"/>
  <c r="EA477" i="1" s="1"/>
  <c r="NO477" i="1"/>
  <c r="NS477" i="1"/>
  <c r="NT477" i="1" s="1"/>
  <c r="NA477" i="1"/>
  <c r="NE477" i="1"/>
  <c r="NF477" i="1" s="1"/>
  <c r="MM477" i="1"/>
  <c r="MQ477" i="1"/>
  <c r="MR477" i="1" s="1"/>
  <c r="LY477" i="1"/>
  <c r="MC477" i="1"/>
  <c r="MD477" i="1" s="1"/>
  <c r="LO477" i="1"/>
  <c r="FL477" i="1"/>
  <c r="FP477" i="1"/>
  <c r="FQ477" i="1" s="1"/>
  <c r="FZ477" i="1"/>
  <c r="GD477" i="1"/>
  <c r="GE477" i="1" s="1"/>
  <c r="GN477" i="1"/>
  <c r="GR477" i="1"/>
  <c r="GS477" i="1" s="1"/>
  <c r="N478" i="1"/>
  <c r="R478" i="1"/>
  <c r="S478" i="1"/>
  <c r="AB478" i="1"/>
  <c r="AF478" i="1"/>
  <c r="AG478" i="1" s="1"/>
  <c r="AN478" i="1"/>
  <c r="AP478" i="1"/>
  <c r="AT478" i="1"/>
  <c r="AU478" i="1" s="1"/>
  <c r="BB478" i="1"/>
  <c r="BD478" i="1"/>
  <c r="BH478" i="1"/>
  <c r="BI478" i="1" s="1"/>
  <c r="DH478" i="1"/>
  <c r="DL478" i="1"/>
  <c r="DM478" i="1" s="1"/>
  <c r="DT478" i="1"/>
  <c r="DV478" i="1"/>
  <c r="DZ478" i="1"/>
  <c r="EA478" i="1" s="1"/>
  <c r="NO478" i="1"/>
  <c r="NS478" i="1"/>
  <c r="NT478" i="1" s="1"/>
  <c r="NA478" i="1"/>
  <c r="NE478" i="1"/>
  <c r="NF478" i="1" s="1"/>
  <c r="MM478" i="1"/>
  <c r="MQ478" i="1"/>
  <c r="MR478" i="1"/>
  <c r="LY478" i="1"/>
  <c r="MC478" i="1"/>
  <c r="MD478" i="1" s="1"/>
  <c r="LO478" i="1"/>
  <c r="FL478" i="1"/>
  <c r="FP478" i="1"/>
  <c r="FQ478" i="1" s="1"/>
  <c r="FZ478" i="1"/>
  <c r="GD478" i="1"/>
  <c r="GE478" i="1" s="1"/>
  <c r="GN478" i="1"/>
  <c r="GR478" i="1"/>
  <c r="GS478" i="1" s="1"/>
  <c r="N479" i="1"/>
  <c r="R479" i="1"/>
  <c r="S479" i="1"/>
  <c r="AB479" i="1"/>
  <c r="AF479" i="1"/>
  <c r="AG479" i="1" s="1"/>
  <c r="AN479" i="1"/>
  <c r="AP479" i="1"/>
  <c r="AT479" i="1"/>
  <c r="AU479" i="1" s="1"/>
  <c r="BB479" i="1"/>
  <c r="BD479" i="1"/>
  <c r="BH479" i="1"/>
  <c r="BI479" i="1" s="1"/>
  <c r="KC479" i="1"/>
  <c r="KG479" i="1"/>
  <c r="KI479" i="1"/>
  <c r="KN479" i="1" s="1"/>
  <c r="KK479" i="1"/>
  <c r="KM479" i="1"/>
  <c r="KQ479" i="1"/>
  <c r="KU479" i="1"/>
  <c r="KW479" i="1"/>
  <c r="LB479" i="1" s="1"/>
  <c r="KY479" i="1"/>
  <c r="LA479" i="1"/>
  <c r="BL479" i="1"/>
  <c r="BP479" i="1"/>
  <c r="BR479" i="1"/>
  <c r="BT479" i="1"/>
  <c r="BV479" i="1"/>
  <c r="BZ479" i="1"/>
  <c r="CD479" i="1"/>
  <c r="CF479" i="1"/>
  <c r="CK479" i="1" s="1"/>
  <c r="CH479" i="1"/>
  <c r="CJ479" i="1"/>
  <c r="CN479" i="1"/>
  <c r="CR479" i="1"/>
  <c r="CT479" i="1"/>
  <c r="CY479" i="1" s="1"/>
  <c r="CV479" i="1"/>
  <c r="CW479" i="1"/>
  <c r="CX479" i="1"/>
  <c r="DH479" i="1"/>
  <c r="DL479" i="1"/>
  <c r="DM479" i="1" s="1"/>
  <c r="DT479" i="1"/>
  <c r="DV479" i="1"/>
  <c r="DZ479" i="1"/>
  <c r="EA479" i="1"/>
  <c r="HY479" i="1"/>
  <c r="IC479" i="1"/>
  <c r="IE479" i="1"/>
  <c r="IJ479" i="1"/>
  <c r="IG479" i="1"/>
  <c r="IH479" i="1"/>
  <c r="II479" i="1"/>
  <c r="IM479" i="1"/>
  <c r="IQ479" i="1"/>
  <c r="IS479" i="1"/>
  <c r="IX479" i="1" s="1"/>
  <c r="IU479" i="1"/>
  <c r="IW479" i="1"/>
  <c r="JA479" i="1"/>
  <c r="JE479" i="1"/>
  <c r="JG479" i="1"/>
  <c r="JI479" i="1"/>
  <c r="JK479" i="1"/>
  <c r="JL479" i="1"/>
  <c r="JO479" i="1"/>
  <c r="JS479" i="1"/>
  <c r="JU479" i="1"/>
  <c r="JZ479" i="1" s="1"/>
  <c r="JW479" i="1"/>
  <c r="JY479" i="1"/>
  <c r="NO479" i="1"/>
  <c r="NS479" i="1"/>
  <c r="NT479" i="1" s="1"/>
  <c r="NA479" i="1"/>
  <c r="NE479" i="1"/>
  <c r="NF479" i="1" s="1"/>
  <c r="MM479" i="1"/>
  <c r="MQ479" i="1"/>
  <c r="MR479" i="1" s="1"/>
  <c r="LY479" i="1"/>
  <c r="MC479" i="1"/>
  <c r="MD479" i="1" s="1"/>
  <c r="LO479" i="1"/>
  <c r="FL479" i="1"/>
  <c r="FP479" i="1"/>
  <c r="FQ479" i="1" s="1"/>
  <c r="FZ479" i="1"/>
  <c r="GD479" i="1"/>
  <c r="GE479" i="1" s="1"/>
  <c r="GV479" i="1"/>
  <c r="HA479" i="1"/>
  <c r="HC479" i="1"/>
  <c r="HH479" i="1" s="1"/>
  <c r="HE479" i="1"/>
  <c r="HF479" i="1"/>
  <c r="HG479" i="1"/>
  <c r="HK479" i="1"/>
  <c r="HO479" i="1"/>
  <c r="HQ479" i="1"/>
  <c r="HV479" i="1" s="1"/>
  <c r="HS479" i="1"/>
  <c r="HU479" i="1"/>
  <c r="GN479" i="1"/>
  <c r="GR479" i="1"/>
  <c r="GS479" i="1" s="1"/>
  <c r="N480" i="1"/>
  <c r="R480" i="1"/>
  <c r="S480" i="1" s="1"/>
  <c r="AB480" i="1"/>
  <c r="AF480" i="1"/>
  <c r="AG480" i="1" s="1"/>
  <c r="AN480" i="1"/>
  <c r="AP480" i="1"/>
  <c r="AT480" i="1"/>
  <c r="AU480" i="1" s="1"/>
  <c r="BB480" i="1"/>
  <c r="BD480" i="1"/>
  <c r="BH480" i="1"/>
  <c r="BI480" i="1"/>
  <c r="KG480" i="1"/>
  <c r="KI480" i="1"/>
  <c r="KN480" i="1" s="1"/>
  <c r="KK480" i="1"/>
  <c r="KL480" i="1"/>
  <c r="KM480" i="1"/>
  <c r="KU480" i="1"/>
  <c r="KW480" i="1"/>
  <c r="LB480" i="1" s="1"/>
  <c r="KY480" i="1"/>
  <c r="LA480" i="1"/>
  <c r="BP480" i="1"/>
  <c r="BR480" i="1"/>
  <c r="BW480" i="1" s="1"/>
  <c r="BT480" i="1"/>
  <c r="BU480" i="1"/>
  <c r="BV480" i="1"/>
  <c r="CD480" i="1"/>
  <c r="CF480" i="1"/>
  <c r="CH480" i="1"/>
  <c r="CJ480" i="1"/>
  <c r="CK480" i="1"/>
  <c r="CR480" i="1"/>
  <c r="CT480" i="1"/>
  <c r="CY480" i="1" s="1"/>
  <c r="CV480" i="1"/>
  <c r="CX480" i="1"/>
  <c r="DH480" i="1"/>
  <c r="DL480" i="1"/>
  <c r="DM480" i="1"/>
  <c r="DT480" i="1"/>
  <c r="DV480" i="1"/>
  <c r="DZ480" i="1"/>
  <c r="EA480" i="1" s="1"/>
  <c r="IC480" i="1"/>
  <c r="IE480" i="1"/>
  <c r="IJ480" i="1" s="1"/>
  <c r="IG480" i="1"/>
  <c r="IH480" i="1"/>
  <c r="II480" i="1"/>
  <c r="IQ480" i="1"/>
  <c r="IS480" i="1"/>
  <c r="IX480" i="1" s="1"/>
  <c r="IU480" i="1"/>
  <c r="IV480" i="1"/>
  <c r="IW480" i="1"/>
  <c r="JE480" i="1"/>
  <c r="JG480" i="1"/>
  <c r="JL480" i="1" s="1"/>
  <c r="JI480" i="1"/>
  <c r="JK480" i="1"/>
  <c r="JS480" i="1"/>
  <c r="JU480" i="1"/>
  <c r="JZ480" i="1"/>
  <c r="JW480" i="1"/>
  <c r="JY480" i="1"/>
  <c r="NO480" i="1"/>
  <c r="NS480" i="1"/>
  <c r="NT480" i="1" s="1"/>
  <c r="NA480" i="1"/>
  <c r="NE480" i="1"/>
  <c r="NF480" i="1" s="1"/>
  <c r="MM480" i="1"/>
  <c r="MQ480" i="1"/>
  <c r="MR480" i="1" s="1"/>
  <c r="LY480" i="1"/>
  <c r="MC480" i="1"/>
  <c r="MD480" i="1" s="1"/>
  <c r="LO480" i="1"/>
  <c r="FL480" i="1"/>
  <c r="FP480" i="1"/>
  <c r="FQ480" i="1" s="1"/>
  <c r="FZ480" i="1"/>
  <c r="GD480" i="1"/>
  <c r="GE480" i="1" s="1"/>
  <c r="HA480" i="1"/>
  <c r="HC480" i="1"/>
  <c r="HH480" i="1" s="1"/>
  <c r="HE480" i="1"/>
  <c r="HF480" i="1"/>
  <c r="HG480" i="1"/>
  <c r="HO480" i="1"/>
  <c r="HQ480" i="1"/>
  <c r="HS480" i="1"/>
  <c r="HT480" i="1"/>
  <c r="HU480" i="1"/>
  <c r="HV480" i="1"/>
  <c r="GN480" i="1"/>
  <c r="GR480" i="1"/>
  <c r="GS480" i="1" s="1"/>
  <c r="N481" i="1"/>
  <c r="R481" i="1"/>
  <c r="S481" i="1" s="1"/>
  <c r="AB481" i="1"/>
  <c r="AF481" i="1"/>
  <c r="AG481" i="1"/>
  <c r="AN481" i="1"/>
  <c r="AP481" i="1"/>
  <c r="AT481" i="1"/>
  <c r="AU481" i="1" s="1"/>
  <c r="BB481" i="1"/>
  <c r="BD481" i="1"/>
  <c r="BH481" i="1"/>
  <c r="BI481" i="1" s="1"/>
  <c r="KG481" i="1"/>
  <c r="KI481" i="1"/>
  <c r="KN481" i="1" s="1"/>
  <c r="KK481" i="1"/>
  <c r="KM481" i="1"/>
  <c r="KU481" i="1"/>
  <c r="KW481" i="1"/>
  <c r="LB481" i="1" s="1"/>
  <c r="KY481" i="1"/>
  <c r="LA481" i="1"/>
  <c r="BP481" i="1"/>
  <c r="BR481" i="1"/>
  <c r="BW481" i="1" s="1"/>
  <c r="BT481" i="1"/>
  <c r="BV481" i="1"/>
  <c r="CD481" i="1"/>
  <c r="CF481" i="1"/>
  <c r="CK481" i="1" s="1"/>
  <c r="CH481" i="1"/>
  <c r="CJ481" i="1"/>
  <c r="CR481" i="1"/>
  <c r="CT481" i="1"/>
  <c r="CY481" i="1"/>
  <c r="CV481" i="1"/>
  <c r="CX481" i="1"/>
  <c r="DH481" i="1"/>
  <c r="DL481" i="1"/>
  <c r="DM481" i="1" s="1"/>
  <c r="DT481" i="1"/>
  <c r="DV481" i="1"/>
  <c r="DZ481" i="1"/>
  <c r="EA481" i="1" s="1"/>
  <c r="IC481" i="1"/>
  <c r="IE481" i="1"/>
  <c r="IJ481" i="1" s="1"/>
  <c r="IG481" i="1"/>
  <c r="II481" i="1"/>
  <c r="IQ481" i="1"/>
  <c r="IS481" i="1"/>
  <c r="IX481" i="1" s="1"/>
  <c r="IU481" i="1"/>
  <c r="IV481" i="1"/>
  <c r="IW481" i="1"/>
  <c r="JE481" i="1"/>
  <c r="JG481" i="1"/>
  <c r="JL481" i="1" s="1"/>
  <c r="JI481" i="1"/>
  <c r="JK481" i="1"/>
  <c r="JS481" i="1"/>
  <c r="JU481" i="1"/>
  <c r="JZ481" i="1" s="1"/>
  <c r="JW481" i="1"/>
  <c r="JY481" i="1"/>
  <c r="NO481" i="1"/>
  <c r="NS481" i="1"/>
  <c r="NT481" i="1" s="1"/>
  <c r="NA481" i="1"/>
  <c r="NE481" i="1"/>
  <c r="NF481" i="1" s="1"/>
  <c r="MM481" i="1"/>
  <c r="MQ481" i="1"/>
  <c r="MR481" i="1" s="1"/>
  <c r="LY481" i="1"/>
  <c r="MC481" i="1"/>
  <c r="MD481" i="1" s="1"/>
  <c r="LO481" i="1"/>
  <c r="FL481" i="1"/>
  <c r="FP481" i="1"/>
  <c r="FQ481" i="1" s="1"/>
  <c r="FZ481" i="1"/>
  <c r="GD481" i="1"/>
  <c r="GE481" i="1" s="1"/>
  <c r="HA481" i="1"/>
  <c r="HC481" i="1"/>
  <c r="HH481" i="1" s="1"/>
  <c r="HE481" i="1"/>
  <c r="HF481" i="1"/>
  <c r="HG481" i="1"/>
  <c r="HO481" i="1"/>
  <c r="HQ481" i="1"/>
  <c r="HV481" i="1" s="1"/>
  <c r="HS481" i="1"/>
  <c r="HU481" i="1"/>
  <c r="GN481" i="1"/>
  <c r="GR481" i="1"/>
  <c r="GS481" i="1" s="1"/>
  <c r="N482" i="1"/>
  <c r="R482" i="1"/>
  <c r="S482" i="1"/>
  <c r="AB482" i="1"/>
  <c r="AF482" i="1"/>
  <c r="AG482" i="1" s="1"/>
  <c r="AN482" i="1"/>
  <c r="AP482" i="1"/>
  <c r="AT482" i="1"/>
  <c r="AU482" i="1" s="1"/>
  <c r="BB482" i="1"/>
  <c r="BD482" i="1"/>
  <c r="BH482" i="1"/>
  <c r="BI482" i="1" s="1"/>
  <c r="KG482" i="1"/>
  <c r="KI482" i="1"/>
  <c r="KN482" i="1" s="1"/>
  <c r="KK482" i="1"/>
  <c r="KL482" i="1"/>
  <c r="KM482" i="1"/>
  <c r="KU482" i="1"/>
  <c r="KW482" i="1"/>
  <c r="LB482" i="1" s="1"/>
  <c r="KY482" i="1"/>
  <c r="KZ482" i="1"/>
  <c r="LA482" i="1"/>
  <c r="BP482" i="1"/>
  <c r="BR482" i="1"/>
  <c r="BW482" i="1" s="1"/>
  <c r="BT482" i="1"/>
  <c r="BV482" i="1"/>
  <c r="CD482" i="1"/>
  <c r="CF482" i="1"/>
  <c r="CK482" i="1" s="1"/>
  <c r="CH482" i="1"/>
  <c r="CI482" i="1"/>
  <c r="CJ482" i="1"/>
  <c r="CR482" i="1"/>
  <c r="CT482" i="1"/>
  <c r="CV482" i="1"/>
  <c r="CW482" i="1"/>
  <c r="CX482" i="1"/>
  <c r="CY482" i="1"/>
  <c r="DH482" i="1"/>
  <c r="DL482" i="1"/>
  <c r="DM482" i="1" s="1"/>
  <c r="DT482" i="1"/>
  <c r="DV482" i="1"/>
  <c r="DZ482" i="1"/>
  <c r="EA482" i="1" s="1"/>
  <c r="IC482" i="1"/>
  <c r="IE482" i="1"/>
  <c r="IJ482" i="1"/>
  <c r="IG482" i="1"/>
  <c r="IH482" i="1"/>
  <c r="II482" i="1"/>
  <c r="IQ482" i="1"/>
  <c r="IS482" i="1"/>
  <c r="IX482" i="1" s="1"/>
  <c r="IU482" i="1"/>
  <c r="IW482" i="1"/>
  <c r="JE482" i="1"/>
  <c r="JG482" i="1"/>
  <c r="JI482" i="1"/>
  <c r="JK482" i="1"/>
  <c r="JL482" i="1"/>
  <c r="JS482" i="1"/>
  <c r="JU482" i="1"/>
  <c r="JZ482" i="1" s="1"/>
  <c r="JW482" i="1"/>
  <c r="JY482" i="1"/>
  <c r="NO482" i="1"/>
  <c r="NS482" i="1"/>
  <c r="NT482" i="1" s="1"/>
  <c r="NA482" i="1"/>
  <c r="NE482" i="1"/>
  <c r="NF482" i="1" s="1"/>
  <c r="MM482" i="1"/>
  <c r="MQ482" i="1"/>
  <c r="MR482" i="1" s="1"/>
  <c r="LY482" i="1"/>
  <c r="MC482" i="1"/>
  <c r="MD482" i="1" s="1"/>
  <c r="LO482" i="1"/>
  <c r="FL482" i="1"/>
  <c r="FP482" i="1"/>
  <c r="FQ482" i="1"/>
  <c r="FZ482" i="1"/>
  <c r="GD482" i="1"/>
  <c r="GE482" i="1" s="1"/>
  <c r="HA482" i="1"/>
  <c r="HC482" i="1"/>
  <c r="HH482" i="1" s="1"/>
  <c r="HE482" i="1"/>
  <c r="HF482" i="1"/>
  <c r="HG482" i="1"/>
  <c r="HO482" i="1"/>
  <c r="HQ482" i="1"/>
  <c r="HV482" i="1" s="1"/>
  <c r="HS482" i="1"/>
  <c r="HU482" i="1"/>
  <c r="GN482" i="1"/>
  <c r="GR482" i="1"/>
  <c r="GS482" i="1" s="1"/>
  <c r="N483" i="1"/>
  <c r="R483" i="1"/>
  <c r="S483" i="1" s="1"/>
  <c r="AN483" i="1"/>
  <c r="AP483" i="1"/>
  <c r="AT483" i="1"/>
  <c r="AU483" i="1" s="1"/>
  <c r="BB483" i="1"/>
  <c r="BD483" i="1"/>
  <c r="BH483" i="1"/>
  <c r="BI483" i="1" s="1"/>
  <c r="KC483" i="1"/>
  <c r="KG483" i="1"/>
  <c r="KI483" i="1"/>
  <c r="KN483" i="1" s="1"/>
  <c r="KK483" i="1"/>
  <c r="KM483" i="1"/>
  <c r="KQ483" i="1"/>
  <c r="KU483" i="1"/>
  <c r="KW483" i="1"/>
  <c r="LB483" i="1" s="1"/>
  <c r="KY483" i="1"/>
  <c r="LA483" i="1"/>
  <c r="BL483" i="1"/>
  <c r="BP483" i="1"/>
  <c r="BR483" i="1"/>
  <c r="BW483" i="1" s="1"/>
  <c r="BT483" i="1"/>
  <c r="BV483" i="1"/>
  <c r="BZ483" i="1"/>
  <c r="CD483" i="1"/>
  <c r="CF483" i="1"/>
  <c r="CK483" i="1" s="1"/>
  <c r="CH483" i="1"/>
  <c r="CJ483" i="1"/>
  <c r="CN483" i="1"/>
  <c r="CR483" i="1"/>
  <c r="CT483" i="1"/>
  <c r="CY483" i="1" s="1"/>
  <c r="CV483" i="1"/>
  <c r="CX483" i="1"/>
  <c r="DT483" i="1"/>
  <c r="DV483" i="1"/>
  <c r="DZ483" i="1"/>
  <c r="EA483" i="1"/>
  <c r="HY483" i="1"/>
  <c r="IC483" i="1"/>
  <c r="IE483" i="1"/>
  <c r="IJ483" i="1" s="1"/>
  <c r="IG483" i="1"/>
  <c r="II483" i="1"/>
  <c r="IM483" i="1"/>
  <c r="IQ483" i="1"/>
  <c r="IS483" i="1"/>
  <c r="IX483" i="1" s="1"/>
  <c r="IU483" i="1"/>
  <c r="IW483" i="1"/>
  <c r="JA483" i="1"/>
  <c r="JE483" i="1"/>
  <c r="JG483" i="1"/>
  <c r="JL483" i="1" s="1"/>
  <c r="JI483" i="1"/>
  <c r="JK483" i="1"/>
  <c r="JO483" i="1"/>
  <c r="JS483" i="1"/>
  <c r="JU483" i="1"/>
  <c r="JZ483" i="1" s="1"/>
  <c r="JW483" i="1"/>
  <c r="JY483" i="1"/>
  <c r="LK483" i="1"/>
  <c r="GV483" i="1"/>
  <c r="HA483" i="1"/>
  <c r="HC483" i="1"/>
  <c r="HE483" i="1"/>
  <c r="HF483" i="1"/>
  <c r="HG483" i="1"/>
  <c r="HK483" i="1"/>
  <c r="HO483" i="1"/>
  <c r="HQ483" i="1"/>
  <c r="HV483" i="1" s="1"/>
  <c r="HS483" i="1"/>
  <c r="HU483" i="1"/>
  <c r="N484" i="1"/>
  <c r="R484" i="1"/>
  <c r="S484" i="1" s="1"/>
  <c r="AB484" i="1"/>
  <c r="AF484" i="1"/>
  <c r="AG484" i="1" s="1"/>
  <c r="AN484" i="1"/>
  <c r="AP484" i="1"/>
  <c r="AT484" i="1"/>
  <c r="AU484" i="1" s="1"/>
  <c r="BB484" i="1"/>
  <c r="BD484" i="1"/>
  <c r="BH484" i="1"/>
  <c r="BI484" i="1" s="1"/>
  <c r="KG484" i="1"/>
  <c r="KI484" i="1"/>
  <c r="KN484" i="1" s="1"/>
  <c r="KK484" i="1"/>
  <c r="KM484" i="1"/>
  <c r="KU484" i="1"/>
  <c r="KW484" i="1"/>
  <c r="LB484" i="1"/>
  <c r="KY484" i="1"/>
  <c r="LA484" i="1"/>
  <c r="BP484" i="1"/>
  <c r="BR484" i="1"/>
  <c r="BW484" i="1" s="1"/>
  <c r="BT484" i="1"/>
  <c r="BV484" i="1"/>
  <c r="CD484" i="1"/>
  <c r="CF484" i="1"/>
  <c r="CK484" i="1" s="1"/>
  <c r="CH484" i="1"/>
  <c r="CJ484" i="1"/>
  <c r="CR484" i="1"/>
  <c r="CT484" i="1"/>
  <c r="CY484" i="1" s="1"/>
  <c r="CV484" i="1"/>
  <c r="CW484" i="1"/>
  <c r="CX484" i="1"/>
  <c r="DH484" i="1"/>
  <c r="DL484" i="1"/>
  <c r="DM484" i="1" s="1"/>
  <c r="DT484" i="1"/>
  <c r="DV484" i="1"/>
  <c r="DZ484" i="1"/>
  <c r="EA484" i="1" s="1"/>
  <c r="IC484" i="1"/>
  <c r="IE484" i="1"/>
  <c r="IJ484" i="1" s="1"/>
  <c r="IG484" i="1"/>
  <c r="IH484" i="1"/>
  <c r="II484" i="1"/>
  <c r="IQ484" i="1"/>
  <c r="IS484" i="1"/>
  <c r="IX484" i="1" s="1"/>
  <c r="IU484" i="1"/>
  <c r="IW484" i="1"/>
  <c r="JE484" i="1"/>
  <c r="JG484" i="1"/>
  <c r="JL484" i="1" s="1"/>
  <c r="JI484" i="1"/>
  <c r="JK484" i="1"/>
  <c r="JS484" i="1"/>
  <c r="JU484" i="1"/>
  <c r="JZ484" i="1" s="1"/>
  <c r="JW484" i="1"/>
  <c r="JY484" i="1"/>
  <c r="NO484" i="1"/>
  <c r="NS484" i="1"/>
  <c r="NT484" i="1" s="1"/>
  <c r="NA484" i="1"/>
  <c r="NE484" i="1"/>
  <c r="NF484" i="1" s="1"/>
  <c r="MM484" i="1"/>
  <c r="MQ484" i="1"/>
  <c r="MR484" i="1" s="1"/>
  <c r="LY484" i="1"/>
  <c r="MC484" i="1"/>
  <c r="MD484" i="1"/>
  <c r="LK484" i="1"/>
  <c r="FL484" i="1"/>
  <c r="FP484" i="1"/>
  <c r="FQ484" i="1" s="1"/>
  <c r="FZ484" i="1"/>
  <c r="GD484" i="1"/>
  <c r="GE484" i="1" s="1"/>
  <c r="HA484" i="1"/>
  <c r="HC484" i="1"/>
  <c r="HH484" i="1" s="1"/>
  <c r="HE484" i="1"/>
  <c r="HF484" i="1"/>
  <c r="HG484" i="1"/>
  <c r="HO484" i="1"/>
  <c r="HQ484" i="1"/>
  <c r="HV484" i="1" s="1"/>
  <c r="HS484" i="1"/>
  <c r="HU484" i="1"/>
  <c r="GN484" i="1"/>
  <c r="GR484" i="1"/>
  <c r="GS484" i="1" s="1"/>
  <c r="N485" i="1"/>
  <c r="R485" i="1"/>
  <c r="S485" i="1" s="1"/>
  <c r="AB485" i="1"/>
  <c r="AF485" i="1"/>
  <c r="AG485" i="1" s="1"/>
  <c r="AN485" i="1"/>
  <c r="AP485" i="1"/>
  <c r="AT485" i="1"/>
  <c r="AU485" i="1" s="1"/>
  <c r="BB485" i="1"/>
  <c r="BD485" i="1"/>
  <c r="BH485" i="1"/>
  <c r="BI485" i="1" s="1"/>
  <c r="KG485" i="1"/>
  <c r="KI485" i="1"/>
  <c r="KN485" i="1" s="1"/>
  <c r="KK485" i="1"/>
  <c r="KM485" i="1"/>
  <c r="KU485" i="1"/>
  <c r="KW485" i="1"/>
  <c r="LB485" i="1" s="1"/>
  <c r="KY485" i="1"/>
  <c r="KZ485" i="1"/>
  <c r="LA485" i="1"/>
  <c r="BP485" i="1"/>
  <c r="BR485" i="1"/>
  <c r="BT485" i="1"/>
  <c r="BV485" i="1"/>
  <c r="BW485" i="1"/>
  <c r="CD485" i="1"/>
  <c r="CF485" i="1"/>
  <c r="CK485" i="1" s="1"/>
  <c r="CH485" i="1"/>
  <c r="CJ485" i="1"/>
  <c r="CR485" i="1"/>
  <c r="CT485" i="1"/>
  <c r="CY485" i="1" s="1"/>
  <c r="CV485" i="1"/>
  <c r="CX485" i="1"/>
  <c r="DH485" i="1"/>
  <c r="DL485" i="1"/>
  <c r="DM485" i="1" s="1"/>
  <c r="DT485" i="1"/>
  <c r="DV485" i="1"/>
  <c r="DZ485" i="1"/>
  <c r="EA485" i="1" s="1"/>
  <c r="IC485" i="1"/>
  <c r="IE485" i="1"/>
  <c r="IJ485" i="1" s="1"/>
  <c r="IG485" i="1"/>
  <c r="II485" i="1"/>
  <c r="IQ485" i="1"/>
  <c r="IS485" i="1"/>
  <c r="IX485" i="1" s="1"/>
  <c r="IU485" i="1"/>
  <c r="IW485" i="1"/>
  <c r="JE485" i="1"/>
  <c r="JG485" i="1"/>
  <c r="JL485" i="1" s="1"/>
  <c r="JI485" i="1"/>
  <c r="JK485" i="1"/>
  <c r="JS485" i="1"/>
  <c r="JU485" i="1"/>
  <c r="JZ485" i="1" s="1"/>
  <c r="JW485" i="1"/>
  <c r="JY485" i="1"/>
  <c r="NO485" i="1"/>
  <c r="NS485" i="1"/>
  <c r="NT485" i="1" s="1"/>
  <c r="NA485" i="1"/>
  <c r="NE485" i="1"/>
  <c r="NF485" i="1" s="1"/>
  <c r="MM485" i="1"/>
  <c r="MQ485" i="1"/>
  <c r="MR485" i="1" s="1"/>
  <c r="LY485" i="1"/>
  <c r="MC485" i="1"/>
  <c r="MD485" i="1" s="1"/>
  <c r="LK485" i="1"/>
  <c r="FL485" i="1"/>
  <c r="FP485" i="1"/>
  <c r="FQ485" i="1"/>
  <c r="FZ485" i="1"/>
  <c r="GD485" i="1"/>
  <c r="GE485" i="1" s="1"/>
  <c r="HA485" i="1"/>
  <c r="HC485" i="1"/>
  <c r="HH485" i="1" s="1"/>
  <c r="HE485" i="1"/>
  <c r="HF485" i="1"/>
  <c r="HG485" i="1"/>
  <c r="HO485" i="1"/>
  <c r="HQ485" i="1"/>
  <c r="HV485" i="1" s="1"/>
  <c r="HS485" i="1"/>
  <c r="HT485" i="1"/>
  <c r="HU485" i="1"/>
  <c r="GN485" i="1"/>
  <c r="GR485" i="1"/>
  <c r="GS485" i="1" s="1"/>
  <c r="N486" i="1"/>
  <c r="R486" i="1"/>
  <c r="S486" i="1" s="1"/>
  <c r="AB486" i="1"/>
  <c r="AF486" i="1"/>
  <c r="AG486" i="1"/>
  <c r="AN486" i="1"/>
  <c r="AP486" i="1"/>
  <c r="AT486" i="1"/>
  <c r="AU486" i="1" s="1"/>
  <c r="BB486" i="1"/>
  <c r="BD486" i="1"/>
  <c r="BH486" i="1"/>
  <c r="BI486" i="1" s="1"/>
  <c r="KG486" i="1"/>
  <c r="KI486" i="1"/>
  <c r="KN486" i="1" s="1"/>
  <c r="KK486" i="1"/>
  <c r="KM486" i="1"/>
  <c r="KU486" i="1"/>
  <c r="KW486" i="1"/>
  <c r="LB486" i="1" s="1"/>
  <c r="KY486" i="1"/>
  <c r="LA486" i="1"/>
  <c r="BP486" i="1"/>
  <c r="BR486" i="1"/>
  <c r="BW486" i="1" s="1"/>
  <c r="BT486" i="1"/>
  <c r="BV486" i="1"/>
  <c r="CD486" i="1"/>
  <c r="CF486" i="1"/>
  <c r="CK486" i="1" s="1"/>
  <c r="CH486" i="1"/>
  <c r="CJ486" i="1"/>
  <c r="CR486" i="1"/>
  <c r="CT486" i="1"/>
  <c r="CY486" i="1" s="1"/>
  <c r="CV486" i="1"/>
  <c r="CX486" i="1"/>
  <c r="DH486" i="1"/>
  <c r="DL486" i="1"/>
  <c r="DM486" i="1" s="1"/>
  <c r="DT486" i="1"/>
  <c r="DV486" i="1"/>
  <c r="DZ486" i="1"/>
  <c r="EA486" i="1" s="1"/>
  <c r="IC486" i="1"/>
  <c r="IE486" i="1"/>
  <c r="IJ486" i="1" s="1"/>
  <c r="IG486" i="1"/>
  <c r="IH486" i="1"/>
  <c r="II486" i="1"/>
  <c r="IQ486" i="1"/>
  <c r="IS486" i="1"/>
  <c r="IX486" i="1" s="1"/>
  <c r="IU486" i="1"/>
  <c r="IW486" i="1"/>
  <c r="JE486" i="1"/>
  <c r="JG486" i="1"/>
  <c r="JI486" i="1"/>
  <c r="JK486" i="1"/>
  <c r="JL486" i="1"/>
  <c r="JS486" i="1"/>
  <c r="JU486" i="1"/>
  <c r="JZ486" i="1" s="1"/>
  <c r="JW486" i="1"/>
  <c r="JY486" i="1"/>
  <c r="NO486" i="1"/>
  <c r="NS486" i="1"/>
  <c r="NT486" i="1" s="1"/>
  <c r="NA486" i="1"/>
  <c r="NE486" i="1"/>
  <c r="NF486" i="1"/>
  <c r="MM486" i="1"/>
  <c r="MQ486" i="1"/>
  <c r="MR486" i="1" s="1"/>
  <c r="LY486" i="1"/>
  <c r="MC486" i="1"/>
  <c r="MD486" i="1" s="1"/>
  <c r="LK486" i="1"/>
  <c r="FL486" i="1"/>
  <c r="FP486" i="1"/>
  <c r="FQ486" i="1"/>
  <c r="FZ486" i="1"/>
  <c r="GD486" i="1"/>
  <c r="GE486" i="1" s="1"/>
  <c r="HA486" i="1"/>
  <c r="HC486" i="1"/>
  <c r="HH486" i="1" s="1"/>
  <c r="HE486" i="1"/>
  <c r="HF486" i="1"/>
  <c r="HG486" i="1"/>
  <c r="HO486" i="1"/>
  <c r="HQ486" i="1"/>
  <c r="HS486" i="1"/>
  <c r="HU486" i="1"/>
  <c r="HV486" i="1"/>
  <c r="GN486" i="1"/>
  <c r="GR486" i="1"/>
  <c r="GS486" i="1" s="1"/>
  <c r="N487" i="1"/>
  <c r="R487" i="1"/>
  <c r="S487" i="1" s="1"/>
  <c r="AB487" i="1"/>
  <c r="AF487" i="1"/>
  <c r="AG487" i="1" s="1"/>
  <c r="AN487" i="1"/>
  <c r="AP487" i="1"/>
  <c r="AT487" i="1"/>
  <c r="AU487" i="1" s="1"/>
  <c r="BB487" i="1"/>
  <c r="BD487" i="1"/>
  <c r="BH487" i="1"/>
  <c r="BI487" i="1" s="1"/>
  <c r="KC487" i="1"/>
  <c r="KG487" i="1"/>
  <c r="KI487" i="1"/>
  <c r="KN487" i="1" s="1"/>
  <c r="KK487" i="1"/>
  <c r="KL487" i="1"/>
  <c r="KM487" i="1"/>
  <c r="KQ487" i="1"/>
  <c r="KU487" i="1"/>
  <c r="KW487" i="1"/>
  <c r="LB487" i="1" s="1"/>
  <c r="KY487" i="1"/>
  <c r="LA487" i="1"/>
  <c r="BL487" i="1"/>
  <c r="BP487" i="1"/>
  <c r="BR487" i="1"/>
  <c r="BW487" i="1"/>
  <c r="BT487" i="1"/>
  <c r="BV487" i="1"/>
  <c r="BZ487" i="1"/>
  <c r="CD487" i="1"/>
  <c r="CF487" i="1"/>
  <c r="CK487" i="1" s="1"/>
  <c r="CH487" i="1"/>
  <c r="CI487" i="1"/>
  <c r="CJ487" i="1"/>
  <c r="CN487" i="1"/>
  <c r="CR487" i="1"/>
  <c r="CT487" i="1"/>
  <c r="CY487" i="1" s="1"/>
  <c r="CV487" i="1"/>
  <c r="CW487" i="1"/>
  <c r="CX487" i="1"/>
  <c r="DH487" i="1"/>
  <c r="DL487" i="1"/>
  <c r="DM487" i="1" s="1"/>
  <c r="DT487" i="1"/>
  <c r="DV487" i="1"/>
  <c r="DZ487" i="1"/>
  <c r="EA487" i="1" s="1"/>
  <c r="HY487" i="1"/>
  <c r="IC487" i="1"/>
  <c r="IE487" i="1"/>
  <c r="IG487" i="1"/>
  <c r="II487" i="1"/>
  <c r="IJ487" i="1"/>
  <c r="IM487" i="1"/>
  <c r="IQ487" i="1"/>
  <c r="IS487" i="1"/>
  <c r="IX487" i="1" s="1"/>
  <c r="IU487" i="1"/>
  <c r="IW487" i="1"/>
  <c r="JA487" i="1"/>
  <c r="JE487" i="1"/>
  <c r="JG487" i="1"/>
  <c r="JL487" i="1" s="1"/>
  <c r="JI487" i="1"/>
  <c r="JK487" i="1"/>
  <c r="JO487" i="1"/>
  <c r="JS487" i="1"/>
  <c r="JU487" i="1"/>
  <c r="JZ487" i="1" s="1"/>
  <c r="JW487" i="1"/>
  <c r="JY487" i="1"/>
  <c r="NO487" i="1"/>
  <c r="NS487" i="1"/>
  <c r="NT487" i="1" s="1"/>
  <c r="NA487" i="1"/>
  <c r="NE487" i="1"/>
  <c r="NF487" i="1" s="1"/>
  <c r="MM487" i="1"/>
  <c r="MQ487" i="1"/>
  <c r="MR487" i="1"/>
  <c r="LY487" i="1"/>
  <c r="MC487" i="1"/>
  <c r="MD487" i="1" s="1"/>
  <c r="FL487" i="1"/>
  <c r="FP487" i="1"/>
  <c r="FQ487" i="1" s="1"/>
  <c r="FZ487" i="1"/>
  <c r="GD487" i="1"/>
  <c r="GE487" i="1"/>
  <c r="GV487" i="1"/>
  <c r="HA487" i="1"/>
  <c r="HC487" i="1"/>
  <c r="HH487" i="1" s="1"/>
  <c r="HE487" i="1"/>
  <c r="HG487" i="1"/>
  <c r="HK487" i="1"/>
  <c r="HO487" i="1"/>
  <c r="HQ487" i="1"/>
  <c r="HV487" i="1" s="1"/>
  <c r="HS487" i="1"/>
  <c r="HU487" i="1"/>
  <c r="GN487" i="1"/>
  <c r="GR487" i="1"/>
  <c r="GS487" i="1" s="1"/>
  <c r="KE488" i="1"/>
  <c r="KL488" i="1" s="1"/>
  <c r="KG488" i="1"/>
  <c r="KI488" i="1"/>
  <c r="KN488" i="1" s="1"/>
  <c r="KK488" i="1"/>
  <c r="KM488" i="1"/>
  <c r="KS488" i="1"/>
  <c r="KZ488" i="1"/>
  <c r="KU488" i="1"/>
  <c r="KW488" i="1"/>
  <c r="LB488" i="1" s="1"/>
  <c r="KY488" i="1"/>
  <c r="LA488" i="1"/>
  <c r="BN488" i="1"/>
  <c r="BU488" i="1" s="1"/>
  <c r="BP488" i="1"/>
  <c r="BR488" i="1"/>
  <c r="BW488" i="1" s="1"/>
  <c r="BT488" i="1"/>
  <c r="BV488" i="1"/>
  <c r="CB488" i="1"/>
  <c r="CI488" i="1" s="1"/>
  <c r="CD488" i="1"/>
  <c r="CF488" i="1"/>
  <c r="CK488" i="1" s="1"/>
  <c r="CH488" i="1"/>
  <c r="CJ488" i="1"/>
  <c r="CP488" i="1"/>
  <c r="CW488" i="1" s="1"/>
  <c r="CR488" i="1"/>
  <c r="CT488" i="1"/>
  <c r="CY488" i="1" s="1"/>
  <c r="CV488" i="1"/>
  <c r="CX488" i="1"/>
  <c r="IA488" i="1"/>
  <c r="IC488" i="1"/>
  <c r="IE488" i="1"/>
  <c r="IJ488" i="1" s="1"/>
  <c r="IG488" i="1"/>
  <c r="IH488" i="1"/>
  <c r="II488" i="1"/>
  <c r="IO488" i="1"/>
  <c r="IV488" i="1" s="1"/>
  <c r="IQ488" i="1"/>
  <c r="IS488" i="1"/>
  <c r="IX488" i="1" s="1"/>
  <c r="IU488" i="1"/>
  <c r="IW488" i="1"/>
  <c r="JC488" i="1"/>
  <c r="JJ488" i="1" s="1"/>
  <c r="JE488" i="1"/>
  <c r="JG488" i="1"/>
  <c r="JL488" i="1" s="1"/>
  <c r="JI488" i="1"/>
  <c r="JK488" i="1"/>
  <c r="JQ488" i="1"/>
  <c r="JX488" i="1" s="1"/>
  <c r="JS488" i="1"/>
  <c r="JU488" i="1"/>
  <c r="JZ488" i="1" s="1"/>
  <c r="JW488" i="1"/>
  <c r="JY488" i="1"/>
  <c r="GY488" i="1"/>
  <c r="HF488" i="1" s="1"/>
  <c r="HA488" i="1"/>
  <c r="HC488" i="1"/>
  <c r="HH488" i="1" s="1"/>
  <c r="HE488" i="1"/>
  <c r="HG488" i="1"/>
  <c r="HM488" i="1"/>
  <c r="HT488" i="1" s="1"/>
  <c r="HO488" i="1"/>
  <c r="HQ488" i="1"/>
  <c r="HV488" i="1" s="1"/>
  <c r="HS488" i="1"/>
  <c r="HU488" i="1"/>
  <c r="KE489" i="1"/>
  <c r="KL489" i="1" s="1"/>
  <c r="KG489" i="1"/>
  <c r="KI489" i="1"/>
  <c r="KN489" i="1" s="1"/>
  <c r="KK489" i="1"/>
  <c r="KM489" i="1"/>
  <c r="KS489" i="1"/>
  <c r="KZ489" i="1" s="1"/>
  <c r="KU489" i="1"/>
  <c r="KW489" i="1"/>
  <c r="LB489" i="1" s="1"/>
  <c r="KY489" i="1"/>
  <c r="LA489" i="1"/>
  <c r="BN489" i="1"/>
  <c r="BU489" i="1" s="1"/>
  <c r="BP489" i="1"/>
  <c r="BR489" i="1"/>
  <c r="BW489" i="1" s="1"/>
  <c r="BT489" i="1"/>
  <c r="BV489" i="1"/>
  <c r="CB489" i="1"/>
  <c r="CI489" i="1" s="1"/>
  <c r="CD489" i="1"/>
  <c r="CF489" i="1"/>
  <c r="CK489" i="1" s="1"/>
  <c r="CH489" i="1"/>
  <c r="CJ489" i="1"/>
  <c r="CP489" i="1"/>
  <c r="CW489" i="1" s="1"/>
  <c r="CR489" i="1"/>
  <c r="CT489" i="1"/>
  <c r="CY489" i="1" s="1"/>
  <c r="CV489" i="1"/>
  <c r="CX489" i="1"/>
  <c r="IA489" i="1"/>
  <c r="IH489" i="1" s="1"/>
  <c r="IC489" i="1"/>
  <c r="IE489" i="1"/>
  <c r="IJ489" i="1" s="1"/>
  <c r="IG489" i="1"/>
  <c r="II489" i="1"/>
  <c r="IO489" i="1"/>
  <c r="IV489" i="1" s="1"/>
  <c r="IQ489" i="1"/>
  <c r="IS489" i="1"/>
  <c r="IX489" i="1" s="1"/>
  <c r="IU489" i="1"/>
  <c r="IW489" i="1"/>
  <c r="JC489" i="1"/>
  <c r="JJ489" i="1" s="1"/>
  <c r="JE489" i="1"/>
  <c r="JG489" i="1"/>
  <c r="JL489" i="1" s="1"/>
  <c r="JI489" i="1"/>
  <c r="JK489" i="1"/>
  <c r="JQ489" i="1"/>
  <c r="JX489" i="1" s="1"/>
  <c r="JS489" i="1"/>
  <c r="JU489" i="1"/>
  <c r="JZ489" i="1" s="1"/>
  <c r="JW489" i="1"/>
  <c r="JY489" i="1"/>
  <c r="GY489" i="1"/>
  <c r="HF489" i="1" s="1"/>
  <c r="HA489" i="1"/>
  <c r="HC489" i="1"/>
  <c r="HH489" i="1"/>
  <c r="HE489" i="1"/>
  <c r="HG489" i="1"/>
  <c r="HM489" i="1"/>
  <c r="HT489" i="1" s="1"/>
  <c r="HO489" i="1"/>
  <c r="HQ489" i="1"/>
  <c r="HV489" i="1" s="1"/>
  <c r="HS489" i="1"/>
  <c r="HU489" i="1"/>
  <c r="KE490" i="1"/>
  <c r="KL490" i="1" s="1"/>
  <c r="KG490" i="1"/>
  <c r="KI490" i="1"/>
  <c r="KN490" i="1" s="1"/>
  <c r="KK490" i="1"/>
  <c r="KM490" i="1"/>
  <c r="KS490" i="1"/>
  <c r="KZ490" i="1" s="1"/>
  <c r="KU490" i="1"/>
  <c r="KW490" i="1"/>
  <c r="LB490" i="1" s="1"/>
  <c r="KY490" i="1"/>
  <c r="LA490" i="1"/>
  <c r="BN490" i="1"/>
  <c r="BU490" i="1"/>
  <c r="BP490" i="1"/>
  <c r="BR490" i="1"/>
  <c r="BW490" i="1" s="1"/>
  <c r="BT490" i="1"/>
  <c r="BV490" i="1"/>
  <c r="CB490" i="1"/>
  <c r="CI490" i="1"/>
  <c r="CD490" i="1"/>
  <c r="CF490" i="1"/>
  <c r="CK490" i="1" s="1"/>
  <c r="CH490" i="1"/>
  <c r="CJ490" i="1"/>
  <c r="CP490" i="1"/>
  <c r="CR490" i="1"/>
  <c r="CT490" i="1"/>
  <c r="CY490" i="1" s="1"/>
  <c r="CV490" i="1"/>
  <c r="CW490" i="1"/>
  <c r="CX490" i="1"/>
  <c r="IA490" i="1"/>
  <c r="IH490" i="1"/>
  <c r="IC490" i="1"/>
  <c r="IE490" i="1"/>
  <c r="IJ490" i="1" s="1"/>
  <c r="IG490" i="1"/>
  <c r="II490" i="1"/>
  <c r="IO490" i="1"/>
  <c r="IV490" i="1" s="1"/>
  <c r="IQ490" i="1"/>
  <c r="IS490" i="1"/>
  <c r="IU490" i="1"/>
  <c r="IW490" i="1"/>
  <c r="IX490" i="1"/>
  <c r="JC490" i="1"/>
  <c r="JJ490" i="1" s="1"/>
  <c r="JE490" i="1"/>
  <c r="JG490" i="1"/>
  <c r="JL490" i="1" s="1"/>
  <c r="JI490" i="1"/>
  <c r="JK490" i="1"/>
  <c r="JQ490" i="1"/>
  <c r="JX490" i="1" s="1"/>
  <c r="JW490" i="1"/>
  <c r="JY490" i="1"/>
  <c r="JZ490" i="1"/>
  <c r="GY490" i="1"/>
  <c r="HF490" i="1" s="1"/>
  <c r="HE490" i="1"/>
  <c r="HG490" i="1"/>
  <c r="HH490" i="1"/>
  <c r="HM490" i="1"/>
  <c r="HT490" i="1" s="1"/>
  <c r="HS490" i="1"/>
  <c r="HU490" i="1"/>
  <c r="HV490" i="1"/>
  <c r="IW491" i="1"/>
  <c r="J509" i="1"/>
  <c r="J510" i="1"/>
  <c r="J512" i="1"/>
  <c r="J513" i="1"/>
  <c r="J514" i="1"/>
  <c r="J517" i="1"/>
  <c r="J518" i="1"/>
  <c r="J519" i="1"/>
  <c r="J520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X509" i="1"/>
  <c r="X510" i="1"/>
  <c r="X512" i="1"/>
  <c r="X513" i="1"/>
  <c r="X514" i="1"/>
  <c r="X517" i="1"/>
  <c r="X518" i="1"/>
  <c r="X519" i="1"/>
  <c r="X520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6" i="1"/>
  <c r="X557" i="1"/>
  <c r="X558" i="1"/>
  <c r="AL509" i="1"/>
  <c r="AL510" i="1"/>
  <c r="AL512" i="1"/>
  <c r="AL513" i="1"/>
  <c r="AL514" i="1"/>
  <c r="AL517" i="1"/>
  <c r="AL518" i="1"/>
  <c r="AL519" i="1"/>
  <c r="AL520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KE515" i="1"/>
  <c r="KE516" i="1"/>
  <c r="KE517" i="1"/>
  <c r="KL517" i="1" s="1"/>
  <c r="KE518" i="1"/>
  <c r="KE519" i="1"/>
  <c r="KE520" i="1"/>
  <c r="KE521" i="1"/>
  <c r="KE522" i="1"/>
  <c r="KE527" i="1"/>
  <c r="KE528" i="1"/>
  <c r="KE529" i="1"/>
  <c r="KE530" i="1"/>
  <c r="KE531" i="1"/>
  <c r="KE532" i="1"/>
  <c r="KE533" i="1"/>
  <c r="KE534" i="1"/>
  <c r="KE535" i="1"/>
  <c r="KE536" i="1"/>
  <c r="KE537" i="1"/>
  <c r="KE538" i="1"/>
  <c r="KE547" i="1"/>
  <c r="KL547" i="1" s="1"/>
  <c r="KE548" i="1"/>
  <c r="KL548" i="1" s="1"/>
  <c r="KE549" i="1"/>
  <c r="KL549" i="1" s="1"/>
  <c r="KE550" i="1"/>
  <c r="KL550" i="1" s="1"/>
  <c r="KE551" i="1"/>
  <c r="KE552" i="1"/>
  <c r="KL552" i="1" s="1"/>
  <c r="KE553" i="1"/>
  <c r="KE554" i="1"/>
  <c r="KL554" i="1" s="1"/>
  <c r="KE555" i="1"/>
  <c r="KL555" i="1" s="1"/>
  <c r="KE556" i="1"/>
  <c r="KL556" i="1"/>
  <c r="KE557" i="1"/>
  <c r="KL557" i="1" s="1"/>
  <c r="KE558" i="1"/>
  <c r="KL558" i="1" s="1"/>
  <c r="KE559" i="1"/>
  <c r="KL559" i="1" s="1"/>
  <c r="KS515" i="1"/>
  <c r="KS516" i="1"/>
  <c r="KS517" i="1"/>
  <c r="KS518" i="1"/>
  <c r="KS519" i="1"/>
  <c r="KS520" i="1"/>
  <c r="KS521" i="1"/>
  <c r="KS522" i="1"/>
  <c r="KS527" i="1"/>
  <c r="KS528" i="1"/>
  <c r="KS529" i="1"/>
  <c r="KS530" i="1"/>
  <c r="KS531" i="1"/>
  <c r="KS532" i="1"/>
  <c r="KS533" i="1"/>
  <c r="KS534" i="1"/>
  <c r="KS535" i="1"/>
  <c r="KS536" i="1"/>
  <c r="KS537" i="1"/>
  <c r="KZ537" i="1" s="1"/>
  <c r="KS538" i="1"/>
  <c r="KS547" i="1"/>
  <c r="KS548" i="1"/>
  <c r="KZ548" i="1" s="1"/>
  <c r="KS549" i="1"/>
  <c r="KZ549" i="1" s="1"/>
  <c r="KS550" i="1"/>
  <c r="KS551" i="1"/>
  <c r="KZ551" i="1" s="1"/>
  <c r="KS552" i="1"/>
  <c r="KS553" i="1"/>
  <c r="KS554" i="1"/>
  <c r="KZ554" i="1" s="1"/>
  <c r="KS555" i="1"/>
  <c r="KZ555" i="1"/>
  <c r="KS556" i="1"/>
  <c r="KZ556" i="1" s="1"/>
  <c r="KS557" i="1"/>
  <c r="KZ557" i="1" s="1"/>
  <c r="KS558" i="1"/>
  <c r="KZ558" i="1" s="1"/>
  <c r="KS559" i="1"/>
  <c r="KZ559" i="1" s="1"/>
  <c r="BN515" i="1"/>
  <c r="BN516" i="1"/>
  <c r="BN517" i="1"/>
  <c r="BN518" i="1"/>
  <c r="BN519" i="1"/>
  <c r="BN520" i="1"/>
  <c r="BN521" i="1"/>
  <c r="BN522" i="1"/>
  <c r="BN527" i="1"/>
  <c r="BN528" i="1"/>
  <c r="BN529" i="1"/>
  <c r="BN530" i="1"/>
  <c r="BN531" i="1"/>
  <c r="BN532" i="1"/>
  <c r="BN533" i="1"/>
  <c r="BN534" i="1"/>
  <c r="BN535" i="1"/>
  <c r="BN536" i="1"/>
  <c r="BN537" i="1"/>
  <c r="BN538" i="1"/>
  <c r="BN547" i="1"/>
  <c r="BU547" i="1" s="1"/>
  <c r="BN548" i="1"/>
  <c r="BU548" i="1" s="1"/>
  <c r="BN549" i="1"/>
  <c r="BU549" i="1" s="1"/>
  <c r="BN550" i="1"/>
  <c r="BU550" i="1" s="1"/>
  <c r="BN551" i="1"/>
  <c r="BU551" i="1" s="1"/>
  <c r="BN552" i="1"/>
  <c r="BU552" i="1" s="1"/>
  <c r="BN553" i="1"/>
  <c r="BN554" i="1"/>
  <c r="BU554" i="1" s="1"/>
  <c r="BN555" i="1"/>
  <c r="BU555" i="1"/>
  <c r="BN556" i="1"/>
  <c r="BU556" i="1" s="1"/>
  <c r="BN557" i="1"/>
  <c r="BU557" i="1" s="1"/>
  <c r="BN558" i="1"/>
  <c r="BU558" i="1" s="1"/>
  <c r="BN559" i="1"/>
  <c r="BU559" i="1" s="1"/>
  <c r="CB515" i="1"/>
  <c r="CB516" i="1"/>
  <c r="CB517" i="1"/>
  <c r="CB518" i="1"/>
  <c r="CB519" i="1"/>
  <c r="CB520" i="1"/>
  <c r="CB521" i="1"/>
  <c r="CB522" i="1"/>
  <c r="CI522" i="1" s="1"/>
  <c r="CI526" i="1" s="1"/>
  <c r="CB527" i="1"/>
  <c r="CB528" i="1"/>
  <c r="CB529" i="1"/>
  <c r="CB530" i="1"/>
  <c r="CB531" i="1"/>
  <c r="CB532" i="1"/>
  <c r="CB533" i="1"/>
  <c r="CB534" i="1"/>
  <c r="CB535" i="1"/>
  <c r="CB536" i="1"/>
  <c r="CB537" i="1"/>
  <c r="CI537" i="1" s="1"/>
  <c r="CB538" i="1"/>
  <c r="CB547" i="1"/>
  <c r="CI547" i="1"/>
  <c r="CB548" i="1"/>
  <c r="CI548" i="1" s="1"/>
  <c r="CB549" i="1"/>
  <c r="CI549" i="1" s="1"/>
  <c r="CB550" i="1"/>
  <c r="CB551" i="1"/>
  <c r="CI551" i="1" s="1"/>
  <c r="CB552" i="1"/>
  <c r="CI552" i="1" s="1"/>
  <c r="CB553" i="1"/>
  <c r="CB554" i="1"/>
  <c r="CB555" i="1"/>
  <c r="CB556" i="1"/>
  <c r="CI556" i="1" s="1"/>
  <c r="CB557" i="1"/>
  <c r="CI557" i="1" s="1"/>
  <c r="CB558" i="1"/>
  <c r="CB559" i="1"/>
  <c r="CI559" i="1" s="1"/>
  <c r="CP515" i="1"/>
  <c r="CP516" i="1"/>
  <c r="CP517" i="1"/>
  <c r="CP518" i="1"/>
  <c r="CP519" i="1"/>
  <c r="CP520" i="1"/>
  <c r="CP521" i="1"/>
  <c r="CP522" i="1"/>
  <c r="CP527" i="1"/>
  <c r="CP528" i="1"/>
  <c r="D512" i="1" s="1"/>
  <c r="CP529" i="1"/>
  <c r="CP530" i="1"/>
  <c r="CP531" i="1"/>
  <c r="CP532" i="1"/>
  <c r="CP533" i="1"/>
  <c r="CP534" i="1"/>
  <c r="CP535" i="1"/>
  <c r="CP536" i="1"/>
  <c r="CP537" i="1"/>
  <c r="CW537" i="1"/>
  <c r="CP538" i="1"/>
  <c r="CP547" i="1"/>
  <c r="CW547" i="1" s="1"/>
  <c r="CP548" i="1"/>
  <c r="CW548" i="1" s="1"/>
  <c r="CP549" i="1"/>
  <c r="CP550" i="1"/>
  <c r="CP551" i="1"/>
  <c r="CP552" i="1"/>
  <c r="CP553" i="1"/>
  <c r="CP554" i="1"/>
  <c r="CW554" i="1" s="1"/>
  <c r="CP555" i="1"/>
  <c r="CW555" i="1" s="1"/>
  <c r="CP556" i="1"/>
  <c r="CP557" i="1"/>
  <c r="CW557" i="1" s="1"/>
  <c r="CP558" i="1"/>
  <c r="CW558" i="1" s="1"/>
  <c r="CP559" i="1"/>
  <c r="DD509" i="1"/>
  <c r="DD510" i="1"/>
  <c r="DD512" i="1"/>
  <c r="DD513" i="1"/>
  <c r="DD514" i="1"/>
  <c r="DD517" i="1"/>
  <c r="DD518" i="1"/>
  <c r="DD519" i="1"/>
  <c r="DD520" i="1"/>
  <c r="DD522" i="1"/>
  <c r="DD523" i="1"/>
  <c r="DD524" i="1"/>
  <c r="DD525" i="1"/>
  <c r="DD526" i="1"/>
  <c r="DD527" i="1"/>
  <c r="DD528" i="1"/>
  <c r="DD529" i="1"/>
  <c r="DD530" i="1"/>
  <c r="DD531" i="1"/>
  <c r="DD532" i="1"/>
  <c r="DD533" i="1"/>
  <c r="DD534" i="1"/>
  <c r="DD535" i="1"/>
  <c r="DD536" i="1"/>
  <c r="DD537" i="1"/>
  <c r="DD538" i="1"/>
  <c r="DD539" i="1"/>
  <c r="DD540" i="1"/>
  <c r="DD541" i="1"/>
  <c r="DD542" i="1"/>
  <c r="DD543" i="1"/>
  <c r="DD544" i="1"/>
  <c r="DD545" i="1"/>
  <c r="DD546" i="1"/>
  <c r="DD547" i="1"/>
  <c r="DD548" i="1"/>
  <c r="DD549" i="1"/>
  <c r="DD550" i="1"/>
  <c r="DD551" i="1"/>
  <c r="DD552" i="1"/>
  <c r="DD553" i="1"/>
  <c r="DD554" i="1"/>
  <c r="DD556" i="1"/>
  <c r="DD557" i="1"/>
  <c r="DD558" i="1"/>
  <c r="DR509" i="1"/>
  <c r="DR510" i="1"/>
  <c r="DR512" i="1"/>
  <c r="DR513" i="1"/>
  <c r="DR514" i="1"/>
  <c r="DR517" i="1"/>
  <c r="DR518" i="1"/>
  <c r="DR519" i="1"/>
  <c r="DR520" i="1"/>
  <c r="DR522" i="1"/>
  <c r="DR523" i="1"/>
  <c r="DR524" i="1"/>
  <c r="DR525" i="1"/>
  <c r="DR526" i="1"/>
  <c r="DR527" i="1"/>
  <c r="DR528" i="1"/>
  <c r="DR529" i="1"/>
  <c r="DR530" i="1"/>
  <c r="DR531" i="1"/>
  <c r="DR532" i="1"/>
  <c r="DR533" i="1"/>
  <c r="DR534" i="1"/>
  <c r="DR535" i="1"/>
  <c r="DR536" i="1"/>
  <c r="DR537" i="1"/>
  <c r="DR538" i="1"/>
  <c r="DR539" i="1"/>
  <c r="DR540" i="1"/>
  <c r="DR541" i="1"/>
  <c r="DR542" i="1"/>
  <c r="DR543" i="1"/>
  <c r="DR544" i="1"/>
  <c r="DR545" i="1"/>
  <c r="DR546" i="1"/>
  <c r="DR547" i="1"/>
  <c r="DR548" i="1"/>
  <c r="DR549" i="1"/>
  <c r="DR550" i="1"/>
  <c r="DR551" i="1"/>
  <c r="DR552" i="1"/>
  <c r="DR553" i="1"/>
  <c r="DR554" i="1"/>
  <c r="DR555" i="1"/>
  <c r="DR556" i="1"/>
  <c r="DR557" i="1"/>
  <c r="DR558" i="1"/>
  <c r="IA515" i="1"/>
  <c r="IA516" i="1"/>
  <c r="IA517" i="1"/>
  <c r="IA518" i="1"/>
  <c r="IA519" i="1"/>
  <c r="IA520" i="1"/>
  <c r="IA521" i="1"/>
  <c r="IA522" i="1"/>
  <c r="IA527" i="1"/>
  <c r="IA528" i="1"/>
  <c r="IA529" i="1"/>
  <c r="IA530" i="1"/>
  <c r="IA531" i="1"/>
  <c r="IA532" i="1"/>
  <c r="IA533" i="1"/>
  <c r="IA534" i="1"/>
  <c r="IA535" i="1"/>
  <c r="IA536" i="1"/>
  <c r="IA537" i="1"/>
  <c r="IH537" i="1" s="1"/>
  <c r="IA538" i="1"/>
  <c r="IA547" i="1"/>
  <c r="IH547" i="1" s="1"/>
  <c r="IA548" i="1"/>
  <c r="IH548" i="1" s="1"/>
  <c r="IA549" i="1"/>
  <c r="IH549" i="1" s="1"/>
  <c r="IA550" i="1"/>
  <c r="IH550" i="1" s="1"/>
  <c r="IA551" i="1"/>
  <c r="IH551" i="1" s="1"/>
  <c r="IA552" i="1"/>
  <c r="IH552" i="1" s="1"/>
  <c r="IA553" i="1"/>
  <c r="IH553" i="1" s="1"/>
  <c r="IA554" i="1"/>
  <c r="IH554" i="1" s="1"/>
  <c r="IA555" i="1"/>
  <c r="IA556" i="1"/>
  <c r="IA557" i="1"/>
  <c r="IA558" i="1"/>
  <c r="IA559" i="1"/>
  <c r="IO515" i="1"/>
  <c r="IO516" i="1"/>
  <c r="IV516" i="1" s="1"/>
  <c r="IO517" i="1"/>
  <c r="IO518" i="1"/>
  <c r="IO519" i="1"/>
  <c r="IO520" i="1"/>
  <c r="IO521" i="1"/>
  <c r="IO522" i="1"/>
  <c r="IV522" i="1" s="1"/>
  <c r="IO527" i="1"/>
  <c r="IO528" i="1"/>
  <c r="IO529" i="1"/>
  <c r="IO530" i="1"/>
  <c r="IV530" i="1" s="1"/>
  <c r="IO531" i="1"/>
  <c r="IO532" i="1"/>
  <c r="IO533" i="1"/>
  <c r="IO534" i="1"/>
  <c r="IO535" i="1"/>
  <c r="IO536" i="1"/>
  <c r="IO537" i="1"/>
  <c r="IV537" i="1" s="1"/>
  <c r="IW537" i="1" s="1"/>
  <c r="IX537" i="1" s="1"/>
  <c r="IO538" i="1"/>
  <c r="IO547" i="1"/>
  <c r="IO548" i="1"/>
  <c r="IV548" i="1"/>
  <c r="IO549" i="1"/>
  <c r="IV549" i="1" s="1"/>
  <c r="IO550" i="1"/>
  <c r="IV550" i="1" s="1"/>
  <c r="IO551" i="1"/>
  <c r="IV551" i="1" s="1"/>
  <c r="IO552" i="1"/>
  <c r="IV552" i="1" s="1"/>
  <c r="IO553" i="1"/>
  <c r="IO554" i="1"/>
  <c r="IV554" i="1" s="1"/>
  <c r="IO555" i="1"/>
  <c r="IO556" i="1"/>
  <c r="IO557" i="1"/>
  <c r="IO558" i="1"/>
  <c r="IV558" i="1" s="1"/>
  <c r="IO559" i="1"/>
  <c r="JC515" i="1"/>
  <c r="JC516" i="1"/>
  <c r="JC517" i="1"/>
  <c r="JC518" i="1"/>
  <c r="JC519" i="1"/>
  <c r="JC520" i="1"/>
  <c r="JJ520" i="1" s="1"/>
  <c r="JC521" i="1"/>
  <c r="JC522" i="1"/>
  <c r="JC527" i="1"/>
  <c r="JC528" i="1"/>
  <c r="JC529" i="1"/>
  <c r="JC530" i="1"/>
  <c r="JC531" i="1"/>
  <c r="JC532" i="1"/>
  <c r="JC533" i="1"/>
  <c r="JC534" i="1"/>
  <c r="JJ534" i="1"/>
  <c r="JC535" i="1"/>
  <c r="JC536" i="1"/>
  <c r="JC537" i="1"/>
  <c r="JJ537" i="1" s="1"/>
  <c r="JC538" i="1"/>
  <c r="JC547" i="1"/>
  <c r="JC548" i="1"/>
  <c r="JJ548" i="1" s="1"/>
  <c r="JC549" i="1"/>
  <c r="JJ549" i="1" s="1"/>
  <c r="JC550" i="1"/>
  <c r="JJ550" i="1" s="1"/>
  <c r="JC551" i="1"/>
  <c r="JJ551" i="1" s="1"/>
  <c r="JC552" i="1"/>
  <c r="JJ552" i="1" s="1"/>
  <c r="JC553" i="1"/>
  <c r="JJ553" i="1" s="1"/>
  <c r="JC554" i="1"/>
  <c r="JJ554" i="1" s="1"/>
  <c r="JC555" i="1"/>
  <c r="JJ555" i="1" s="1"/>
  <c r="JC556" i="1"/>
  <c r="JJ556" i="1" s="1"/>
  <c r="JC557" i="1"/>
  <c r="JC558" i="1"/>
  <c r="JC559" i="1"/>
  <c r="JQ515" i="1"/>
  <c r="JQ516" i="1"/>
  <c r="JQ517" i="1"/>
  <c r="JQ518" i="1"/>
  <c r="JX518" i="1" s="1"/>
  <c r="JQ519" i="1"/>
  <c r="JX519" i="1" s="1"/>
  <c r="JQ520" i="1"/>
  <c r="JQ521" i="1"/>
  <c r="JX521" i="1" s="1"/>
  <c r="JX525" i="1" s="1"/>
  <c r="JQ522" i="1"/>
  <c r="JQ527" i="1"/>
  <c r="JQ528" i="1"/>
  <c r="JQ529" i="1"/>
  <c r="JQ530" i="1"/>
  <c r="JQ531" i="1"/>
  <c r="JQ532" i="1"/>
  <c r="JQ533" i="1"/>
  <c r="JQ534" i="1"/>
  <c r="JQ535" i="1"/>
  <c r="JQ536" i="1"/>
  <c r="JQ537" i="1"/>
  <c r="JX537" i="1" s="1"/>
  <c r="JQ538" i="1"/>
  <c r="JQ547" i="1"/>
  <c r="JX547" i="1" s="1"/>
  <c r="JQ548" i="1"/>
  <c r="JX548" i="1" s="1"/>
  <c r="JQ549" i="1"/>
  <c r="JX549" i="1" s="1"/>
  <c r="JQ550" i="1"/>
  <c r="JQ551" i="1"/>
  <c r="JQ552" i="1"/>
  <c r="JX552" i="1" s="1"/>
  <c r="JQ553" i="1"/>
  <c r="JX553" i="1"/>
  <c r="JQ554" i="1"/>
  <c r="JX554" i="1" s="1"/>
  <c r="JQ555" i="1"/>
  <c r="JX555" i="1" s="1"/>
  <c r="JQ556" i="1"/>
  <c r="JX556" i="1" s="1"/>
  <c r="JQ557" i="1"/>
  <c r="JX557" i="1" s="1"/>
  <c r="JQ558" i="1"/>
  <c r="JX558" i="1" s="1"/>
  <c r="JQ559" i="1"/>
  <c r="NK509" i="1"/>
  <c r="NK510" i="1"/>
  <c r="NK512" i="1"/>
  <c r="NK513" i="1"/>
  <c r="NK514" i="1"/>
  <c r="NK517" i="1"/>
  <c r="NK518" i="1"/>
  <c r="NK519" i="1"/>
  <c r="NK520" i="1"/>
  <c r="NK522" i="1"/>
  <c r="NK523" i="1"/>
  <c r="NK524" i="1"/>
  <c r="NK525" i="1"/>
  <c r="NK526" i="1"/>
  <c r="NK527" i="1"/>
  <c r="NK528" i="1"/>
  <c r="NK529" i="1"/>
  <c r="NK530" i="1"/>
  <c r="NK531" i="1"/>
  <c r="NK532" i="1"/>
  <c r="NK533" i="1"/>
  <c r="NK534" i="1"/>
  <c r="NK535" i="1"/>
  <c r="NK536" i="1"/>
  <c r="NK537" i="1"/>
  <c r="NK538" i="1"/>
  <c r="NK539" i="1"/>
  <c r="NK540" i="1"/>
  <c r="NK541" i="1"/>
  <c r="NK542" i="1"/>
  <c r="NK543" i="1"/>
  <c r="NK544" i="1"/>
  <c r="NK545" i="1"/>
  <c r="NK546" i="1"/>
  <c r="NK547" i="1"/>
  <c r="NK548" i="1"/>
  <c r="NK549" i="1"/>
  <c r="NK550" i="1"/>
  <c r="NK551" i="1"/>
  <c r="NK552" i="1"/>
  <c r="NK553" i="1"/>
  <c r="NK554" i="1"/>
  <c r="NK556" i="1"/>
  <c r="NK557" i="1"/>
  <c r="NK558" i="1"/>
  <c r="MW509" i="1"/>
  <c r="MW510" i="1"/>
  <c r="MW512" i="1"/>
  <c r="MW513" i="1"/>
  <c r="MW514" i="1"/>
  <c r="MW517" i="1"/>
  <c r="MW518" i="1"/>
  <c r="MW519" i="1"/>
  <c r="MW520" i="1"/>
  <c r="MW522" i="1"/>
  <c r="MW523" i="1"/>
  <c r="MW524" i="1"/>
  <c r="MW525" i="1"/>
  <c r="MW526" i="1"/>
  <c r="MW527" i="1"/>
  <c r="MW528" i="1"/>
  <c r="MW529" i="1"/>
  <c r="MW530" i="1"/>
  <c r="MW531" i="1"/>
  <c r="MW532" i="1"/>
  <c r="MW533" i="1"/>
  <c r="MW534" i="1"/>
  <c r="MW535" i="1"/>
  <c r="MW536" i="1"/>
  <c r="MW537" i="1"/>
  <c r="MW538" i="1"/>
  <c r="MW539" i="1"/>
  <c r="MW540" i="1"/>
  <c r="MW541" i="1"/>
  <c r="MW542" i="1"/>
  <c r="MW543" i="1"/>
  <c r="MW544" i="1"/>
  <c r="MW545" i="1"/>
  <c r="MW546" i="1"/>
  <c r="MW547" i="1"/>
  <c r="MW548" i="1"/>
  <c r="MW549" i="1"/>
  <c r="MW550" i="1"/>
  <c r="MW551" i="1"/>
  <c r="MW552" i="1"/>
  <c r="MW553" i="1"/>
  <c r="MW554" i="1"/>
  <c r="MW556" i="1"/>
  <c r="MW557" i="1"/>
  <c r="MW558" i="1"/>
  <c r="MI509" i="1"/>
  <c r="MI510" i="1"/>
  <c r="MI512" i="1"/>
  <c r="MI513" i="1"/>
  <c r="MI514" i="1"/>
  <c r="MI517" i="1"/>
  <c r="MI518" i="1"/>
  <c r="MI519" i="1"/>
  <c r="MI520" i="1"/>
  <c r="MI522" i="1"/>
  <c r="MI523" i="1"/>
  <c r="MI524" i="1"/>
  <c r="MI525" i="1"/>
  <c r="MI526" i="1"/>
  <c r="MI527" i="1"/>
  <c r="MI528" i="1"/>
  <c r="MI529" i="1"/>
  <c r="MI530" i="1"/>
  <c r="MI531" i="1"/>
  <c r="MI532" i="1"/>
  <c r="MI533" i="1"/>
  <c r="MI534" i="1"/>
  <c r="MI535" i="1"/>
  <c r="MI536" i="1"/>
  <c r="MI537" i="1"/>
  <c r="MI538" i="1"/>
  <c r="MI539" i="1"/>
  <c r="MI540" i="1"/>
  <c r="MI541" i="1"/>
  <c r="MI542" i="1"/>
  <c r="MI543" i="1"/>
  <c r="MI544" i="1"/>
  <c r="MI545" i="1"/>
  <c r="MI546" i="1"/>
  <c r="MI547" i="1"/>
  <c r="MI548" i="1"/>
  <c r="MI549" i="1"/>
  <c r="MI550" i="1"/>
  <c r="MI551" i="1"/>
  <c r="MI552" i="1"/>
  <c r="MI553" i="1"/>
  <c r="MI554" i="1"/>
  <c r="MI556" i="1"/>
  <c r="MI557" i="1"/>
  <c r="MI558" i="1"/>
  <c r="LU509" i="1"/>
  <c r="LU510" i="1"/>
  <c r="LU512" i="1"/>
  <c r="LU513" i="1"/>
  <c r="LU514" i="1"/>
  <c r="LU517" i="1"/>
  <c r="LU518" i="1"/>
  <c r="LU519" i="1"/>
  <c r="LU520" i="1"/>
  <c r="LU522" i="1"/>
  <c r="LU523" i="1"/>
  <c r="LU524" i="1"/>
  <c r="LU525" i="1"/>
  <c r="LU526" i="1"/>
  <c r="LU527" i="1"/>
  <c r="LU528" i="1"/>
  <c r="LU529" i="1"/>
  <c r="LU530" i="1"/>
  <c r="LU531" i="1"/>
  <c r="LU532" i="1"/>
  <c r="LU533" i="1"/>
  <c r="LU534" i="1"/>
  <c r="LU535" i="1"/>
  <c r="LU536" i="1"/>
  <c r="LU537" i="1"/>
  <c r="LU538" i="1"/>
  <c r="LU539" i="1"/>
  <c r="LU540" i="1"/>
  <c r="LU541" i="1"/>
  <c r="LU542" i="1"/>
  <c r="LU543" i="1"/>
  <c r="LU544" i="1"/>
  <c r="LU545" i="1"/>
  <c r="LU546" i="1"/>
  <c r="LU547" i="1"/>
  <c r="LU548" i="1"/>
  <c r="LU549" i="1"/>
  <c r="LU550" i="1"/>
  <c r="LU551" i="1"/>
  <c r="LU552" i="1"/>
  <c r="LU553" i="1"/>
  <c r="LU554" i="1"/>
  <c r="LU556" i="1"/>
  <c r="LU557" i="1"/>
  <c r="LU558" i="1"/>
  <c r="HM515" i="1"/>
  <c r="HM516" i="1"/>
  <c r="HM517" i="1"/>
  <c r="HM518" i="1"/>
  <c r="HT518" i="1" s="1"/>
  <c r="HU518" i="1" s="1"/>
  <c r="HV518" i="1" s="1"/>
  <c r="HM519" i="1"/>
  <c r="HM520" i="1"/>
  <c r="HM521" i="1"/>
  <c r="HM522" i="1"/>
  <c r="HM527" i="1"/>
  <c r="HM528" i="1"/>
  <c r="HM529" i="1"/>
  <c r="HM530" i="1"/>
  <c r="HM531" i="1"/>
  <c r="HM532" i="1"/>
  <c r="HM533" i="1"/>
  <c r="HM534" i="1"/>
  <c r="HM535" i="1"/>
  <c r="HM536" i="1"/>
  <c r="HM537" i="1"/>
  <c r="HM538" i="1"/>
  <c r="HT538" i="1" s="1"/>
  <c r="HM547" i="1"/>
  <c r="HT547" i="1" s="1"/>
  <c r="HM548" i="1"/>
  <c r="HT548" i="1" s="1"/>
  <c r="HM549" i="1"/>
  <c r="HT549" i="1" s="1"/>
  <c r="HM550" i="1"/>
  <c r="HT550" i="1" s="1"/>
  <c r="HM551" i="1"/>
  <c r="HM552" i="1"/>
  <c r="HM553" i="1"/>
  <c r="HT553" i="1" s="1"/>
  <c r="HM554" i="1"/>
  <c r="HM555" i="1"/>
  <c r="HT555" i="1" s="1"/>
  <c r="HM556" i="1"/>
  <c r="HT556" i="1" s="1"/>
  <c r="HM557" i="1"/>
  <c r="HT557" i="1" s="1"/>
  <c r="HM558" i="1"/>
  <c r="HT558" i="1" s="1"/>
  <c r="HM559" i="1"/>
  <c r="HT559" i="1" s="1"/>
  <c r="FV494" i="1"/>
  <c r="GY513" i="1"/>
  <c r="GY514" i="1"/>
  <c r="GY515" i="1"/>
  <c r="GY516" i="1"/>
  <c r="GY517" i="1"/>
  <c r="GY518" i="1"/>
  <c r="GY519" i="1"/>
  <c r="GY520" i="1"/>
  <c r="GY521" i="1"/>
  <c r="GY522" i="1"/>
  <c r="GY525" i="1"/>
  <c r="GY526" i="1"/>
  <c r="GY527" i="1"/>
  <c r="GY528" i="1"/>
  <c r="GY529" i="1"/>
  <c r="GY530" i="1"/>
  <c r="GY531" i="1"/>
  <c r="GY532" i="1"/>
  <c r="GY533" i="1"/>
  <c r="GY534" i="1"/>
  <c r="GY535" i="1"/>
  <c r="GY536" i="1"/>
  <c r="GY537" i="1"/>
  <c r="GY538" i="1"/>
  <c r="GY547" i="1"/>
  <c r="GY548" i="1"/>
  <c r="GY549" i="1"/>
  <c r="GY550" i="1"/>
  <c r="GY551" i="1"/>
  <c r="GY552" i="1"/>
  <c r="GY553" i="1"/>
  <c r="GY554" i="1"/>
  <c r="GY555" i="1"/>
  <c r="GY556" i="1"/>
  <c r="GY557" i="1"/>
  <c r="GY558" i="1"/>
  <c r="GY559" i="1"/>
  <c r="GJ494" i="1"/>
  <c r="AZ509" i="1"/>
  <c r="AZ510" i="1"/>
  <c r="AZ512" i="1"/>
  <c r="AZ513" i="1"/>
  <c r="AZ514" i="1"/>
  <c r="AZ517" i="1"/>
  <c r="AZ518" i="1"/>
  <c r="AZ519" i="1"/>
  <c r="AZ520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LG513" i="1"/>
  <c r="LG516" i="1"/>
  <c r="LG522" i="1"/>
  <c r="LG525" i="1"/>
  <c r="LG528" i="1"/>
  <c r="LG537" i="1"/>
  <c r="LG540" i="1"/>
  <c r="LG543" i="1"/>
  <c r="LN543" i="1" s="1"/>
  <c r="LG546" i="1"/>
  <c r="LG549" i="1"/>
  <c r="LG552" i="1"/>
  <c r="KK497" i="1"/>
  <c r="KL497" i="1"/>
  <c r="KY497" i="1"/>
  <c r="KZ497" i="1"/>
  <c r="BT497" i="1"/>
  <c r="BU497" i="1"/>
  <c r="CH497" i="1"/>
  <c r="CI497" i="1"/>
  <c r="CP497" i="1"/>
  <c r="CV497" i="1"/>
  <c r="CW497" i="1"/>
  <c r="IG497" i="1"/>
  <c r="IH497" i="1"/>
  <c r="IU497" i="1"/>
  <c r="IV497" i="1"/>
  <c r="IW497" i="1"/>
  <c r="IW501" i="1" s="1"/>
  <c r="JI497" i="1"/>
  <c r="JJ497" i="1"/>
  <c r="JW497" i="1"/>
  <c r="JX497" i="1"/>
  <c r="HE497" i="1"/>
  <c r="HF497" i="1"/>
  <c r="HS497" i="1"/>
  <c r="HT497" i="1"/>
  <c r="KK498" i="1"/>
  <c r="KL498" i="1"/>
  <c r="KY498" i="1"/>
  <c r="KZ498" i="1"/>
  <c r="BT498" i="1"/>
  <c r="BU498" i="1"/>
  <c r="CH498" i="1"/>
  <c r="CI498" i="1"/>
  <c r="CV498" i="1"/>
  <c r="CW498" i="1"/>
  <c r="IG498" i="1"/>
  <c r="IH498" i="1"/>
  <c r="IU498" i="1"/>
  <c r="IV498" i="1"/>
  <c r="JI498" i="1"/>
  <c r="JJ498" i="1"/>
  <c r="JW498" i="1"/>
  <c r="JX498" i="1"/>
  <c r="HE498" i="1"/>
  <c r="HF498" i="1"/>
  <c r="HS498" i="1"/>
  <c r="HT498" i="1"/>
  <c r="KK499" i="1"/>
  <c r="KL499" i="1"/>
  <c r="KY499" i="1"/>
  <c r="KZ499" i="1"/>
  <c r="BT499" i="1"/>
  <c r="BU499" i="1"/>
  <c r="CH499" i="1"/>
  <c r="CI499" i="1"/>
  <c r="CV499" i="1"/>
  <c r="CW499" i="1"/>
  <c r="IG499" i="1"/>
  <c r="IH499" i="1"/>
  <c r="IU499" i="1"/>
  <c r="IV499" i="1"/>
  <c r="JI499" i="1"/>
  <c r="JJ499" i="1"/>
  <c r="JW499" i="1"/>
  <c r="JX499" i="1"/>
  <c r="HE499" i="1"/>
  <c r="HF499" i="1"/>
  <c r="HS499" i="1"/>
  <c r="HT499" i="1"/>
  <c r="KK500" i="1"/>
  <c r="KL500" i="1"/>
  <c r="KY500" i="1"/>
  <c r="KZ500" i="1"/>
  <c r="BT500" i="1"/>
  <c r="BU500" i="1"/>
  <c r="CH500" i="1"/>
  <c r="CI500" i="1"/>
  <c r="CV500" i="1"/>
  <c r="CW500" i="1"/>
  <c r="IG500" i="1"/>
  <c r="IH500" i="1"/>
  <c r="IU500" i="1"/>
  <c r="IV500" i="1"/>
  <c r="JI500" i="1"/>
  <c r="JJ500" i="1"/>
  <c r="JW500" i="1"/>
  <c r="JX500" i="1"/>
  <c r="HE500" i="1"/>
  <c r="HF500" i="1"/>
  <c r="HS500" i="1"/>
  <c r="HT500" i="1"/>
  <c r="B502" i="1"/>
  <c r="IV527" i="1"/>
  <c r="FH510" i="1"/>
  <c r="FV510" i="1"/>
  <c r="LI519" i="1"/>
  <c r="LK519" i="1"/>
  <c r="LI520" i="1"/>
  <c r="LK520" i="1"/>
  <c r="LI521" i="1"/>
  <c r="LK521" i="1"/>
  <c r="HY523" i="1"/>
  <c r="FH509" i="1"/>
  <c r="FV509" i="1"/>
  <c r="HY535" i="1"/>
  <c r="HE511" i="1"/>
  <c r="HE515" i="1" s="1"/>
  <c r="HE519" i="1" s="1"/>
  <c r="HE523" i="1" s="1"/>
  <c r="HE527" i="1" s="1"/>
  <c r="HE531" i="1" s="1"/>
  <c r="HE535" i="1" s="1"/>
  <c r="HF511" i="1"/>
  <c r="HC527" i="1"/>
  <c r="HE512" i="1"/>
  <c r="HE516" i="1" s="1"/>
  <c r="HE520" i="1" s="1"/>
  <c r="HE524" i="1" s="1"/>
  <c r="HE528" i="1" s="1"/>
  <c r="HE532" i="1" s="1"/>
  <c r="HE536" i="1" s="1"/>
  <c r="HF512" i="1"/>
  <c r="HF516" i="1" s="1"/>
  <c r="HG516" i="1" s="1"/>
  <c r="HC528" i="1"/>
  <c r="HE513" i="1"/>
  <c r="HE517" i="1" s="1"/>
  <c r="HE521" i="1" s="1"/>
  <c r="HE525" i="1" s="1"/>
  <c r="HE529" i="1" s="1"/>
  <c r="HE533" i="1" s="1"/>
  <c r="HE537" i="1" s="1"/>
  <c r="HF513" i="1"/>
  <c r="HF517" i="1" s="1"/>
  <c r="HC529" i="1"/>
  <c r="HF514" i="1"/>
  <c r="HF518" i="1" s="1"/>
  <c r="HC530" i="1"/>
  <c r="HC531" i="1"/>
  <c r="HC532" i="1"/>
  <c r="HC533" i="1"/>
  <c r="HE534" i="1"/>
  <c r="HE538" i="1" s="1"/>
  <c r="HC534" i="1"/>
  <c r="HC535" i="1"/>
  <c r="HC536" i="1"/>
  <c r="HC537" i="1"/>
  <c r="HC538" i="1"/>
  <c r="HC519" i="1"/>
  <c r="HC520" i="1"/>
  <c r="HC521" i="1"/>
  <c r="HE514" i="1"/>
  <c r="HE518" i="1" s="1"/>
  <c r="HE522" i="1" s="1"/>
  <c r="HE526" i="1" s="1"/>
  <c r="HC522" i="1"/>
  <c r="HC523" i="1"/>
  <c r="HC524" i="1"/>
  <c r="HC525" i="1"/>
  <c r="HC526" i="1"/>
  <c r="HC511" i="1"/>
  <c r="HC512" i="1"/>
  <c r="HC513" i="1"/>
  <c r="HC514" i="1"/>
  <c r="HC515" i="1"/>
  <c r="HC516" i="1"/>
  <c r="HC517" i="1"/>
  <c r="HC518" i="1"/>
  <c r="HA511" i="1"/>
  <c r="HA512" i="1"/>
  <c r="HA513" i="1"/>
  <c r="HA514" i="1"/>
  <c r="HA515" i="1"/>
  <c r="HA516" i="1"/>
  <c r="HA517" i="1"/>
  <c r="HA518" i="1"/>
  <c r="LM510" i="1"/>
  <c r="LM513" i="1" s="1"/>
  <c r="LM516" i="1" s="1"/>
  <c r="LM519" i="1" s="1"/>
  <c r="LM522" i="1" s="1"/>
  <c r="LM525" i="1" s="1"/>
  <c r="LM528" i="1" s="1"/>
  <c r="LM511" i="1"/>
  <c r="LM514" i="1" s="1"/>
  <c r="LM517" i="1" s="1"/>
  <c r="LM520" i="1" s="1"/>
  <c r="LM523" i="1" s="1"/>
  <c r="LM512" i="1"/>
  <c r="LM515" i="1" s="1"/>
  <c r="LM518" i="1" s="1"/>
  <c r="LM521" i="1" s="1"/>
  <c r="LM524" i="1" s="1"/>
  <c r="LM527" i="1" s="1"/>
  <c r="LM530" i="1" s="1"/>
  <c r="HO511" i="1"/>
  <c r="HQ511" i="1"/>
  <c r="HS511" i="1"/>
  <c r="HS515" i="1" s="1"/>
  <c r="HS519" i="1" s="1"/>
  <c r="HS523" i="1" s="1"/>
  <c r="HS527" i="1" s="1"/>
  <c r="HS531" i="1" s="1"/>
  <c r="HS535" i="1" s="1"/>
  <c r="HO512" i="1"/>
  <c r="HQ512" i="1"/>
  <c r="HT512" i="1"/>
  <c r="HT516" i="1" s="1"/>
  <c r="HU516" i="1" s="1"/>
  <c r="HO513" i="1"/>
  <c r="HQ513" i="1"/>
  <c r="HS513" i="1"/>
  <c r="HS517" i="1" s="1"/>
  <c r="HS521" i="1" s="1"/>
  <c r="HS525" i="1" s="1"/>
  <c r="HS529" i="1" s="1"/>
  <c r="HS533" i="1" s="1"/>
  <c r="HS537" i="1" s="1"/>
  <c r="HO514" i="1"/>
  <c r="HQ514" i="1"/>
  <c r="HS514" i="1"/>
  <c r="HS518" i="1" s="1"/>
  <c r="HS522" i="1" s="1"/>
  <c r="HS526" i="1" s="1"/>
  <c r="HS530" i="1" s="1"/>
  <c r="HT514" i="1"/>
  <c r="HU514" i="1"/>
  <c r="HO515" i="1"/>
  <c r="HQ515" i="1"/>
  <c r="HO516" i="1"/>
  <c r="HQ516" i="1"/>
  <c r="HS516" i="1"/>
  <c r="HS520" i="1" s="1"/>
  <c r="HS524" i="1" s="1"/>
  <c r="HS528" i="1" s="1"/>
  <c r="HS532" i="1" s="1"/>
  <c r="HS536" i="1" s="1"/>
  <c r="HO517" i="1"/>
  <c r="HQ517" i="1"/>
  <c r="HO518" i="1"/>
  <c r="HQ518" i="1"/>
  <c r="HO519" i="1"/>
  <c r="HQ519" i="1"/>
  <c r="HO520" i="1"/>
  <c r="HQ520" i="1"/>
  <c r="HO521" i="1"/>
  <c r="HQ521" i="1"/>
  <c r="HO522" i="1"/>
  <c r="HQ522" i="1"/>
  <c r="HO523" i="1"/>
  <c r="HQ523" i="1"/>
  <c r="HO524" i="1"/>
  <c r="HQ524" i="1"/>
  <c r="HO525" i="1"/>
  <c r="HQ525" i="1"/>
  <c r="HO526" i="1"/>
  <c r="HQ526" i="1"/>
  <c r="HO527" i="1"/>
  <c r="HQ527" i="1"/>
  <c r="HO528" i="1"/>
  <c r="HQ528" i="1"/>
  <c r="HO529" i="1"/>
  <c r="HQ529" i="1"/>
  <c r="HO530" i="1"/>
  <c r="HQ530" i="1"/>
  <c r="HO531" i="1"/>
  <c r="HQ531" i="1"/>
  <c r="HO532" i="1"/>
  <c r="HQ532" i="1"/>
  <c r="HO533" i="1"/>
  <c r="HQ533" i="1"/>
  <c r="HU533" i="1" s="1"/>
  <c r="HO534" i="1"/>
  <c r="HQ534" i="1"/>
  <c r="HU534" i="1" s="1"/>
  <c r="HO535" i="1"/>
  <c r="HQ535" i="1"/>
  <c r="HO536" i="1"/>
  <c r="HQ536" i="1"/>
  <c r="HO537" i="1"/>
  <c r="HQ537" i="1"/>
  <c r="HO538" i="1"/>
  <c r="HQ538" i="1"/>
  <c r="HS538" i="1"/>
  <c r="JS511" i="1"/>
  <c r="JU511" i="1"/>
  <c r="JW511" i="1"/>
  <c r="JW515" i="1" s="1"/>
  <c r="JW519" i="1" s="1"/>
  <c r="JW523" i="1" s="1"/>
  <c r="JX511" i="1"/>
  <c r="JX515" i="1" s="1"/>
  <c r="JS512" i="1"/>
  <c r="JU512" i="1"/>
  <c r="JW512" i="1"/>
  <c r="JW516" i="1" s="1"/>
  <c r="JW520" i="1" s="1"/>
  <c r="JW524" i="1" s="1"/>
  <c r="JW528" i="1" s="1"/>
  <c r="JW532" i="1" s="1"/>
  <c r="JS513" i="1"/>
  <c r="JU513" i="1"/>
  <c r="JW513" i="1"/>
  <c r="JX513" i="1"/>
  <c r="JY513" i="1" s="1"/>
  <c r="JS514" i="1"/>
  <c r="JU514" i="1"/>
  <c r="JW514" i="1"/>
  <c r="JW518" i="1" s="1"/>
  <c r="JW522" i="1" s="1"/>
  <c r="JW526" i="1" s="1"/>
  <c r="JW530" i="1" s="1"/>
  <c r="JW534" i="1" s="1"/>
  <c r="JW538" i="1" s="1"/>
  <c r="JX514" i="1"/>
  <c r="JS515" i="1"/>
  <c r="JU515" i="1"/>
  <c r="JS516" i="1"/>
  <c r="JU516" i="1"/>
  <c r="JS517" i="1"/>
  <c r="JU517" i="1"/>
  <c r="JS518" i="1"/>
  <c r="JU518" i="1"/>
  <c r="JS519" i="1"/>
  <c r="JU519" i="1"/>
  <c r="JS520" i="1"/>
  <c r="JU520" i="1"/>
  <c r="JS521" i="1"/>
  <c r="JU521" i="1"/>
  <c r="JW521" i="1"/>
  <c r="JW525" i="1" s="1"/>
  <c r="JS522" i="1"/>
  <c r="JU522" i="1"/>
  <c r="JS523" i="1"/>
  <c r="JU523" i="1"/>
  <c r="JS524" i="1"/>
  <c r="JU524" i="1"/>
  <c r="JS525" i="1"/>
  <c r="JU525" i="1"/>
  <c r="JS526" i="1"/>
  <c r="JU526" i="1"/>
  <c r="JS527" i="1"/>
  <c r="JU527" i="1"/>
  <c r="JS528" i="1"/>
  <c r="JU528" i="1"/>
  <c r="JS529" i="1"/>
  <c r="JU529" i="1"/>
  <c r="JY529" i="1" s="1"/>
  <c r="JZ529" i="1" s="1"/>
  <c r="JW529" i="1"/>
  <c r="JW533" i="1" s="1"/>
  <c r="JW537" i="1" s="1"/>
  <c r="JS530" i="1"/>
  <c r="JU530" i="1"/>
  <c r="JS531" i="1"/>
  <c r="JU531" i="1"/>
  <c r="JW531" i="1"/>
  <c r="JW535" i="1" s="1"/>
  <c r="JS532" i="1"/>
  <c r="JU532" i="1"/>
  <c r="JS533" i="1"/>
  <c r="JU533" i="1"/>
  <c r="JY533" i="1"/>
  <c r="JZ533" i="1" s="1"/>
  <c r="JS534" i="1"/>
  <c r="JU534" i="1"/>
  <c r="JS535" i="1"/>
  <c r="JU535" i="1"/>
  <c r="JS536" i="1"/>
  <c r="JU536" i="1"/>
  <c r="JY536" i="1" s="1"/>
  <c r="JS537" i="1"/>
  <c r="JU537" i="1"/>
  <c r="JS538" i="1"/>
  <c r="JU538" i="1"/>
  <c r="JE511" i="1"/>
  <c r="JG511" i="1"/>
  <c r="JI511" i="1"/>
  <c r="JI515" i="1" s="1"/>
  <c r="JI519" i="1" s="1"/>
  <c r="JI523" i="1" s="1"/>
  <c r="JI527" i="1" s="1"/>
  <c r="JI531" i="1" s="1"/>
  <c r="JI535" i="1" s="1"/>
  <c r="JE512" i="1"/>
  <c r="JG512" i="1"/>
  <c r="JK512" i="1" s="1"/>
  <c r="JI512" i="1"/>
  <c r="JE513" i="1"/>
  <c r="JG513" i="1"/>
  <c r="JI513" i="1"/>
  <c r="JI517" i="1" s="1"/>
  <c r="JI521" i="1" s="1"/>
  <c r="JI525" i="1" s="1"/>
  <c r="JI529" i="1" s="1"/>
  <c r="JI533" i="1" s="1"/>
  <c r="JI537" i="1" s="1"/>
  <c r="JE514" i="1"/>
  <c r="JG514" i="1"/>
  <c r="JI514" i="1"/>
  <c r="JI518" i="1" s="1"/>
  <c r="JI522" i="1" s="1"/>
  <c r="JI526" i="1" s="1"/>
  <c r="JE515" i="1"/>
  <c r="JG515" i="1"/>
  <c r="JE516" i="1"/>
  <c r="JG516" i="1"/>
  <c r="JK516" i="1" s="1"/>
  <c r="JE517" i="1"/>
  <c r="JG517" i="1"/>
  <c r="JE518" i="1"/>
  <c r="JG518" i="1"/>
  <c r="JE519" i="1"/>
  <c r="JG519" i="1"/>
  <c r="JE520" i="1"/>
  <c r="JG520" i="1"/>
  <c r="JI520" i="1"/>
  <c r="JI524" i="1" s="1"/>
  <c r="JI528" i="1" s="1"/>
  <c r="JI532" i="1" s="1"/>
  <c r="JI536" i="1" s="1"/>
  <c r="JE521" i="1"/>
  <c r="JG521" i="1"/>
  <c r="JE522" i="1"/>
  <c r="JG522" i="1"/>
  <c r="JE523" i="1"/>
  <c r="JG523" i="1"/>
  <c r="JE524" i="1"/>
  <c r="JG524" i="1"/>
  <c r="JE525" i="1"/>
  <c r="JG525" i="1"/>
  <c r="JE526" i="1"/>
  <c r="JG526" i="1"/>
  <c r="JE527" i="1"/>
  <c r="JG527" i="1"/>
  <c r="JE528" i="1"/>
  <c r="JG528" i="1"/>
  <c r="JE529" i="1"/>
  <c r="JG529" i="1"/>
  <c r="JE530" i="1"/>
  <c r="JG530" i="1"/>
  <c r="JE531" i="1"/>
  <c r="JG531" i="1"/>
  <c r="JE532" i="1"/>
  <c r="JG532" i="1"/>
  <c r="JE533" i="1"/>
  <c r="JG533" i="1"/>
  <c r="JE534" i="1"/>
  <c r="JG534" i="1"/>
  <c r="JI534" i="1"/>
  <c r="JI538" i="1" s="1"/>
  <c r="JE535" i="1"/>
  <c r="JG535" i="1"/>
  <c r="JE536" i="1"/>
  <c r="JG536" i="1"/>
  <c r="JE537" i="1"/>
  <c r="JG537" i="1"/>
  <c r="JE538" i="1"/>
  <c r="JG538" i="1"/>
  <c r="IQ511" i="1"/>
  <c r="IS511" i="1"/>
  <c r="IU511" i="1"/>
  <c r="IU515" i="1"/>
  <c r="IU519" i="1" s="1"/>
  <c r="IU523" i="1" s="1"/>
  <c r="IV511" i="1"/>
  <c r="IQ512" i="1"/>
  <c r="IS512" i="1"/>
  <c r="IU512" i="1"/>
  <c r="IU516" i="1" s="1"/>
  <c r="IU520" i="1" s="1"/>
  <c r="IU524" i="1" s="1"/>
  <c r="IU528" i="1" s="1"/>
  <c r="IU532" i="1" s="1"/>
  <c r="IU536" i="1" s="1"/>
  <c r="IQ513" i="1"/>
  <c r="IS513" i="1"/>
  <c r="IU513" i="1"/>
  <c r="IQ514" i="1"/>
  <c r="IS514" i="1"/>
  <c r="IU514" i="1"/>
  <c r="IQ515" i="1"/>
  <c r="IS515" i="1"/>
  <c r="IQ516" i="1"/>
  <c r="IS516" i="1"/>
  <c r="IQ517" i="1"/>
  <c r="IS517" i="1"/>
  <c r="IU517" i="1"/>
  <c r="IU521" i="1" s="1"/>
  <c r="IU525" i="1" s="1"/>
  <c r="IU529" i="1" s="1"/>
  <c r="IU533" i="1" s="1"/>
  <c r="IU537" i="1" s="1"/>
  <c r="IQ518" i="1"/>
  <c r="IS518" i="1"/>
  <c r="IQ519" i="1"/>
  <c r="IS519" i="1"/>
  <c r="IQ520" i="1"/>
  <c r="IS520" i="1"/>
  <c r="IQ521" i="1"/>
  <c r="IS521" i="1"/>
  <c r="IQ522" i="1"/>
  <c r="IS522" i="1"/>
  <c r="IU522" i="1"/>
  <c r="IQ523" i="1"/>
  <c r="IS523" i="1"/>
  <c r="IQ524" i="1"/>
  <c r="IS524" i="1"/>
  <c r="IQ525" i="1"/>
  <c r="IS525" i="1"/>
  <c r="IQ526" i="1"/>
  <c r="IS526" i="1"/>
  <c r="IQ527" i="1"/>
  <c r="IS527" i="1"/>
  <c r="IQ528" i="1"/>
  <c r="IS528" i="1"/>
  <c r="IQ529" i="1"/>
  <c r="IS529" i="1"/>
  <c r="IQ530" i="1"/>
  <c r="IS530" i="1"/>
  <c r="IU530" i="1"/>
  <c r="IU534" i="1" s="1"/>
  <c r="IU538" i="1" s="1"/>
  <c r="IQ531" i="1"/>
  <c r="IS531" i="1"/>
  <c r="IU531" i="1"/>
  <c r="IU535" i="1" s="1"/>
  <c r="IQ532" i="1"/>
  <c r="IS532" i="1"/>
  <c r="IQ533" i="1"/>
  <c r="IS533" i="1"/>
  <c r="IQ534" i="1"/>
  <c r="IS534" i="1"/>
  <c r="IQ535" i="1"/>
  <c r="IS535" i="1"/>
  <c r="IQ536" i="1"/>
  <c r="IS536" i="1"/>
  <c r="IQ537" i="1"/>
  <c r="IS537" i="1"/>
  <c r="IQ538" i="1"/>
  <c r="IS538" i="1"/>
  <c r="IC511" i="1"/>
  <c r="IE511" i="1"/>
  <c r="IG511" i="1"/>
  <c r="IC512" i="1"/>
  <c r="IE512" i="1"/>
  <c r="IG512" i="1"/>
  <c r="IG516" i="1" s="1"/>
  <c r="IG520" i="1" s="1"/>
  <c r="IG524" i="1" s="1"/>
  <c r="IG528" i="1" s="1"/>
  <c r="IG532" i="1" s="1"/>
  <c r="IG536" i="1" s="1"/>
  <c r="IH512" i="1"/>
  <c r="IC513" i="1"/>
  <c r="IE513" i="1"/>
  <c r="IG513" i="1"/>
  <c r="IG517" i="1" s="1"/>
  <c r="IG521" i="1" s="1"/>
  <c r="IG525" i="1" s="1"/>
  <c r="IG529" i="1" s="1"/>
  <c r="IG533" i="1" s="1"/>
  <c r="IG537" i="1" s="1"/>
  <c r="IC514" i="1"/>
  <c r="IE514" i="1"/>
  <c r="IG514" i="1"/>
  <c r="IH514" i="1"/>
  <c r="IC515" i="1"/>
  <c r="IE515" i="1"/>
  <c r="IC516" i="1"/>
  <c r="IE516" i="1"/>
  <c r="IC517" i="1"/>
  <c r="IE517" i="1"/>
  <c r="IC518" i="1"/>
  <c r="IE518" i="1"/>
  <c r="IG518" i="1"/>
  <c r="IG522" i="1" s="1"/>
  <c r="IG526" i="1" s="1"/>
  <c r="IG530" i="1" s="1"/>
  <c r="IG534" i="1" s="1"/>
  <c r="IG538" i="1" s="1"/>
  <c r="IC519" i="1"/>
  <c r="IE519" i="1"/>
  <c r="IG519" i="1"/>
  <c r="IG523" i="1" s="1"/>
  <c r="IG527" i="1" s="1"/>
  <c r="IG531" i="1" s="1"/>
  <c r="IG535" i="1" s="1"/>
  <c r="IC520" i="1"/>
  <c r="IE520" i="1"/>
  <c r="IC521" i="1"/>
  <c r="IE521" i="1"/>
  <c r="IC522" i="1"/>
  <c r="IE522" i="1"/>
  <c r="IC523" i="1"/>
  <c r="IE523" i="1"/>
  <c r="IC524" i="1"/>
  <c r="IE524" i="1"/>
  <c r="IC525" i="1"/>
  <c r="IE525" i="1"/>
  <c r="IC526" i="1"/>
  <c r="IE526" i="1"/>
  <c r="IC527" i="1"/>
  <c r="IE527" i="1"/>
  <c r="IC528" i="1"/>
  <c r="IE528" i="1"/>
  <c r="IC529" i="1"/>
  <c r="IE529" i="1"/>
  <c r="IE571" i="1" s="1"/>
  <c r="IC530" i="1"/>
  <c r="IE530" i="1"/>
  <c r="IC531" i="1"/>
  <c r="IE531" i="1"/>
  <c r="IC532" i="1"/>
  <c r="IE532" i="1"/>
  <c r="IC533" i="1"/>
  <c r="IE533" i="1"/>
  <c r="IC534" i="1"/>
  <c r="IE534" i="1"/>
  <c r="IC535" i="1"/>
  <c r="IE535" i="1"/>
  <c r="IE569" i="1" s="1"/>
  <c r="IC536" i="1"/>
  <c r="IE536" i="1"/>
  <c r="IC537" i="1"/>
  <c r="IE537" i="1"/>
  <c r="II537" i="1" s="1"/>
  <c r="IJ537" i="1" s="1"/>
  <c r="IC538" i="1"/>
  <c r="IE538" i="1"/>
  <c r="CR511" i="1"/>
  <c r="CT511" i="1"/>
  <c r="CV511" i="1"/>
  <c r="CW511" i="1"/>
  <c r="CR512" i="1"/>
  <c r="CT512" i="1"/>
  <c r="CV512" i="1"/>
  <c r="CV516" i="1" s="1"/>
  <c r="CV520" i="1" s="1"/>
  <c r="CV524" i="1" s="1"/>
  <c r="CR513" i="1"/>
  <c r="CT513" i="1"/>
  <c r="CV513" i="1"/>
  <c r="CV517" i="1" s="1"/>
  <c r="CV521" i="1" s="1"/>
  <c r="CV525" i="1" s="1"/>
  <c r="CV529" i="1" s="1"/>
  <c r="CV533" i="1" s="1"/>
  <c r="CV537" i="1" s="1"/>
  <c r="CR514" i="1"/>
  <c r="CT514" i="1"/>
  <c r="CV514" i="1"/>
  <c r="CV518" i="1"/>
  <c r="CV522" i="1" s="1"/>
  <c r="CV526" i="1" s="1"/>
  <c r="CV530" i="1" s="1"/>
  <c r="CV534" i="1" s="1"/>
  <c r="CV538" i="1" s="1"/>
  <c r="CR515" i="1"/>
  <c r="CT515" i="1"/>
  <c r="CW515" i="1"/>
  <c r="CR516" i="1"/>
  <c r="CT516" i="1"/>
  <c r="CR517" i="1"/>
  <c r="CT517" i="1"/>
  <c r="CR518" i="1"/>
  <c r="CT518" i="1"/>
  <c r="CR519" i="1"/>
  <c r="CT519" i="1"/>
  <c r="CV519" i="1"/>
  <c r="CV523" i="1" s="1"/>
  <c r="CV527" i="1" s="1"/>
  <c r="CV531" i="1" s="1"/>
  <c r="CV535" i="1" s="1"/>
  <c r="CR520" i="1"/>
  <c r="CT520" i="1"/>
  <c r="CR521" i="1"/>
  <c r="CT521" i="1"/>
  <c r="CR522" i="1"/>
  <c r="CT522" i="1"/>
  <c r="CR523" i="1"/>
  <c r="CT523" i="1"/>
  <c r="CR524" i="1"/>
  <c r="CT524" i="1"/>
  <c r="CR525" i="1"/>
  <c r="CT525" i="1"/>
  <c r="CR526" i="1"/>
  <c r="CT526" i="1"/>
  <c r="CR527" i="1"/>
  <c r="CT527" i="1"/>
  <c r="CR528" i="1"/>
  <c r="CT528" i="1"/>
  <c r="CR529" i="1"/>
  <c r="CT529" i="1"/>
  <c r="CR530" i="1"/>
  <c r="CT530" i="1"/>
  <c r="CR531" i="1"/>
  <c r="CT531" i="1"/>
  <c r="CR532" i="1"/>
  <c r="CT532" i="1"/>
  <c r="CV532" i="1"/>
  <c r="CV536" i="1" s="1"/>
  <c r="CW532" i="1"/>
  <c r="CR533" i="1"/>
  <c r="CT533" i="1"/>
  <c r="CX533" i="1"/>
  <c r="CR534" i="1"/>
  <c r="CT534" i="1"/>
  <c r="CR535" i="1"/>
  <c r="CT535" i="1"/>
  <c r="CR536" i="1"/>
  <c r="CT536" i="1"/>
  <c r="CR537" i="1"/>
  <c r="CT537" i="1"/>
  <c r="CR538" i="1"/>
  <c r="CT538" i="1"/>
  <c r="CD511" i="1"/>
  <c r="CF511" i="1"/>
  <c r="CH511" i="1"/>
  <c r="CH515" i="1" s="1"/>
  <c r="CI511" i="1"/>
  <c r="CD512" i="1"/>
  <c r="CF512" i="1"/>
  <c r="CJ512" i="1" s="1"/>
  <c r="CH512" i="1"/>
  <c r="CH516" i="1" s="1"/>
  <c r="CH520" i="1" s="1"/>
  <c r="CH524" i="1" s="1"/>
  <c r="CH528" i="1" s="1"/>
  <c r="CH532" i="1" s="1"/>
  <c r="CH536" i="1" s="1"/>
  <c r="CD513" i="1"/>
  <c r="CF513" i="1"/>
  <c r="CH513" i="1"/>
  <c r="CH517" i="1" s="1"/>
  <c r="CH521" i="1" s="1"/>
  <c r="CH525" i="1" s="1"/>
  <c r="CH529" i="1" s="1"/>
  <c r="CH533" i="1" s="1"/>
  <c r="CH537" i="1" s="1"/>
  <c r="CD514" i="1"/>
  <c r="CF514" i="1"/>
  <c r="CH514" i="1"/>
  <c r="CD515" i="1"/>
  <c r="CF515" i="1"/>
  <c r="CD516" i="1"/>
  <c r="CF516" i="1"/>
  <c r="CD517" i="1"/>
  <c r="CF517" i="1"/>
  <c r="CD518" i="1"/>
  <c r="CF518" i="1"/>
  <c r="CH518" i="1"/>
  <c r="CH522" i="1" s="1"/>
  <c r="CH526" i="1" s="1"/>
  <c r="CH530" i="1" s="1"/>
  <c r="CH534" i="1" s="1"/>
  <c r="CH538" i="1" s="1"/>
  <c r="CD519" i="1"/>
  <c r="CF519" i="1"/>
  <c r="CH519" i="1"/>
  <c r="CH523" i="1" s="1"/>
  <c r="CH527" i="1" s="1"/>
  <c r="CH531" i="1" s="1"/>
  <c r="CH535" i="1" s="1"/>
  <c r="CD520" i="1"/>
  <c r="CF520" i="1"/>
  <c r="CD521" i="1"/>
  <c r="CF521" i="1"/>
  <c r="CD522" i="1"/>
  <c r="CF522" i="1"/>
  <c r="CD523" i="1"/>
  <c r="CF523" i="1"/>
  <c r="CD524" i="1"/>
  <c r="CF524" i="1"/>
  <c r="CD525" i="1"/>
  <c r="CF525" i="1"/>
  <c r="CD526" i="1"/>
  <c r="CF526" i="1"/>
  <c r="CD527" i="1"/>
  <c r="CF527" i="1"/>
  <c r="CD528" i="1"/>
  <c r="CF528" i="1"/>
  <c r="CD529" i="1"/>
  <c r="CF529" i="1"/>
  <c r="CD530" i="1"/>
  <c r="CF530" i="1"/>
  <c r="CD531" i="1"/>
  <c r="CF531" i="1"/>
  <c r="CD532" i="1"/>
  <c r="CF532" i="1"/>
  <c r="CD533" i="1"/>
  <c r="CF533" i="1"/>
  <c r="CJ533" i="1" s="1"/>
  <c r="CD534" i="1"/>
  <c r="CF534" i="1"/>
  <c r="CD535" i="1"/>
  <c r="CF535" i="1"/>
  <c r="CD536" i="1"/>
  <c r="CF536" i="1"/>
  <c r="CD537" i="1"/>
  <c r="CF537" i="1"/>
  <c r="CD538" i="1"/>
  <c r="CF538" i="1"/>
  <c r="BP511" i="1"/>
  <c r="BR511" i="1"/>
  <c r="BV511" i="1" s="1"/>
  <c r="BW511" i="1" s="1"/>
  <c r="BT511" i="1"/>
  <c r="BT515" i="1" s="1"/>
  <c r="BT519" i="1" s="1"/>
  <c r="BT523" i="1" s="1"/>
  <c r="BT527" i="1" s="1"/>
  <c r="BT531" i="1" s="1"/>
  <c r="BT535" i="1" s="1"/>
  <c r="BP512" i="1"/>
  <c r="BR512" i="1"/>
  <c r="BV512" i="1" s="1"/>
  <c r="BP513" i="1"/>
  <c r="BR513" i="1"/>
  <c r="BT513" i="1"/>
  <c r="BT517" i="1" s="1"/>
  <c r="BT521" i="1" s="1"/>
  <c r="BT525" i="1" s="1"/>
  <c r="BT529" i="1" s="1"/>
  <c r="BT533" i="1" s="1"/>
  <c r="BT537" i="1" s="1"/>
  <c r="BP514" i="1"/>
  <c r="BR514" i="1"/>
  <c r="BT514" i="1"/>
  <c r="BT518" i="1" s="1"/>
  <c r="BT522" i="1" s="1"/>
  <c r="BT526" i="1" s="1"/>
  <c r="BT530" i="1" s="1"/>
  <c r="BP515" i="1"/>
  <c r="BR515" i="1"/>
  <c r="BP516" i="1"/>
  <c r="BR516" i="1"/>
  <c r="BT516" i="1"/>
  <c r="BT520" i="1" s="1"/>
  <c r="BT524" i="1" s="1"/>
  <c r="BP517" i="1"/>
  <c r="BR517" i="1"/>
  <c r="BP518" i="1"/>
  <c r="BR518" i="1"/>
  <c r="BP519" i="1"/>
  <c r="BR519" i="1"/>
  <c r="BP520" i="1"/>
  <c r="BR520" i="1"/>
  <c r="BP521" i="1"/>
  <c r="BR521" i="1"/>
  <c r="BR571" i="1" s="1"/>
  <c r="BQ571" i="1" s="1"/>
  <c r="BP522" i="1"/>
  <c r="BR522" i="1"/>
  <c r="BP523" i="1"/>
  <c r="BR523" i="1"/>
  <c r="BP524" i="1"/>
  <c r="BR524" i="1"/>
  <c r="BP525" i="1"/>
  <c r="BR525" i="1"/>
  <c r="BP526" i="1"/>
  <c r="BR526" i="1"/>
  <c r="BP527" i="1"/>
  <c r="BR527" i="1"/>
  <c r="BP528" i="1"/>
  <c r="BR528" i="1"/>
  <c r="BP529" i="1"/>
  <c r="BR529" i="1"/>
  <c r="BP530" i="1"/>
  <c r="BR530" i="1"/>
  <c r="BP531" i="1"/>
  <c r="BR531" i="1"/>
  <c r="BP532" i="1"/>
  <c r="BR532" i="1"/>
  <c r="BT532" i="1"/>
  <c r="BT536" i="1" s="1"/>
  <c r="BU532" i="1"/>
  <c r="BU536" i="1" s="1"/>
  <c r="BV536" i="1" s="1"/>
  <c r="BP533" i="1"/>
  <c r="BR533" i="1"/>
  <c r="BV533" i="1" s="1"/>
  <c r="BW533" i="1" s="1"/>
  <c r="BP534" i="1"/>
  <c r="BR534" i="1"/>
  <c r="BP535" i="1"/>
  <c r="BR535" i="1"/>
  <c r="BP536" i="1"/>
  <c r="BR536" i="1"/>
  <c r="BP537" i="1"/>
  <c r="BR537" i="1"/>
  <c r="BP538" i="1"/>
  <c r="BR538" i="1"/>
  <c r="BT538" i="1"/>
  <c r="KU511" i="1"/>
  <c r="KW511" i="1"/>
  <c r="KY511" i="1"/>
  <c r="KY515" i="1" s="1"/>
  <c r="KY519" i="1" s="1"/>
  <c r="KY523" i="1" s="1"/>
  <c r="KY527" i="1" s="1"/>
  <c r="KU512" i="1"/>
  <c r="KW512" i="1"/>
  <c r="KY512" i="1"/>
  <c r="KY516" i="1" s="1"/>
  <c r="KY520" i="1" s="1"/>
  <c r="KY524" i="1" s="1"/>
  <c r="KY528" i="1" s="1"/>
  <c r="KY532" i="1" s="1"/>
  <c r="KY536" i="1" s="1"/>
  <c r="KZ512" i="1"/>
  <c r="KU513" i="1"/>
  <c r="KW513" i="1"/>
  <c r="KY513" i="1"/>
  <c r="KU514" i="1"/>
  <c r="KW514" i="1"/>
  <c r="KY514" i="1"/>
  <c r="KY518" i="1" s="1"/>
  <c r="KY522" i="1" s="1"/>
  <c r="KY526" i="1" s="1"/>
  <c r="KY530" i="1" s="1"/>
  <c r="KY534" i="1" s="1"/>
  <c r="KY538" i="1" s="1"/>
  <c r="KZ514" i="1"/>
  <c r="KU515" i="1"/>
  <c r="KW515" i="1"/>
  <c r="KU516" i="1"/>
  <c r="KW516" i="1"/>
  <c r="KU517" i="1"/>
  <c r="KW517" i="1"/>
  <c r="KY517" i="1"/>
  <c r="KY521" i="1" s="1"/>
  <c r="KY525" i="1" s="1"/>
  <c r="KU518" i="1"/>
  <c r="KW518" i="1"/>
  <c r="KU519" i="1"/>
  <c r="KW519" i="1"/>
  <c r="KU520" i="1"/>
  <c r="KW520" i="1"/>
  <c r="KU521" i="1"/>
  <c r="KW521" i="1"/>
  <c r="KU522" i="1"/>
  <c r="KW522" i="1"/>
  <c r="KU523" i="1"/>
  <c r="KW523" i="1"/>
  <c r="KU524" i="1"/>
  <c r="KW524" i="1"/>
  <c r="KW570" i="1" s="1"/>
  <c r="KU525" i="1"/>
  <c r="KW525" i="1"/>
  <c r="KU526" i="1"/>
  <c r="KW526" i="1"/>
  <c r="KU527" i="1"/>
  <c r="KW527" i="1"/>
  <c r="KU528" i="1"/>
  <c r="KW528" i="1"/>
  <c r="KU529" i="1"/>
  <c r="KW529" i="1"/>
  <c r="LA529" i="1" s="1"/>
  <c r="KU530" i="1"/>
  <c r="KW530" i="1"/>
  <c r="KU531" i="1"/>
  <c r="KW531" i="1"/>
  <c r="KU532" i="1"/>
  <c r="KW532" i="1"/>
  <c r="KU533" i="1"/>
  <c r="KW533" i="1"/>
  <c r="KY533" i="1"/>
  <c r="LA533" i="1"/>
  <c r="KU534" i="1"/>
  <c r="KW534" i="1"/>
  <c r="KU535" i="1"/>
  <c r="KW535" i="1"/>
  <c r="KY535" i="1"/>
  <c r="KU536" i="1"/>
  <c r="KW536" i="1"/>
  <c r="KU537" i="1"/>
  <c r="KW537" i="1"/>
  <c r="KY537" i="1"/>
  <c r="KU538" i="1"/>
  <c r="KW538" i="1"/>
  <c r="KK513" i="1"/>
  <c r="KK517" i="1"/>
  <c r="KK521" i="1" s="1"/>
  <c r="KK525" i="1" s="1"/>
  <c r="KK529" i="1" s="1"/>
  <c r="KK533" i="1" s="1"/>
  <c r="KK537" i="1" s="1"/>
  <c r="KK511" i="1"/>
  <c r="KK515" i="1"/>
  <c r="KK519" i="1" s="1"/>
  <c r="KK523" i="1" s="1"/>
  <c r="KK527" i="1" s="1"/>
  <c r="KK531" i="1" s="1"/>
  <c r="KK535" i="1" s="1"/>
  <c r="KL511" i="1"/>
  <c r="GL508" i="1"/>
  <c r="GN508" i="1"/>
  <c r="GQ508" i="1"/>
  <c r="GQ509" i="1" s="1"/>
  <c r="GL509" i="1"/>
  <c r="GN509" i="1"/>
  <c r="GL510" i="1"/>
  <c r="GN510" i="1"/>
  <c r="GL511" i="1"/>
  <c r="GN511" i="1"/>
  <c r="GL512" i="1"/>
  <c r="GN512" i="1"/>
  <c r="GL513" i="1"/>
  <c r="GN513" i="1"/>
  <c r="GL514" i="1"/>
  <c r="GN514" i="1"/>
  <c r="FX508" i="1"/>
  <c r="FZ508" i="1"/>
  <c r="GC508" i="1"/>
  <c r="GC509" i="1" s="1"/>
  <c r="FX509" i="1"/>
  <c r="FZ509" i="1"/>
  <c r="FX510" i="1"/>
  <c r="FZ510" i="1"/>
  <c r="FX511" i="1"/>
  <c r="FZ511" i="1"/>
  <c r="FV512" i="1"/>
  <c r="FX512" i="1"/>
  <c r="FZ512" i="1"/>
  <c r="FV513" i="1"/>
  <c r="FX513" i="1"/>
  <c r="FZ513" i="1"/>
  <c r="FV514" i="1"/>
  <c r="FX514" i="1"/>
  <c r="FZ514" i="1"/>
  <c r="FJ508" i="1"/>
  <c r="FL508" i="1"/>
  <c r="FO508" i="1"/>
  <c r="FO509" i="1" s="1"/>
  <c r="FJ509" i="1"/>
  <c r="FL509" i="1"/>
  <c r="FJ510" i="1"/>
  <c r="FL510" i="1"/>
  <c r="FJ511" i="1"/>
  <c r="FL511" i="1"/>
  <c r="FH512" i="1"/>
  <c r="FJ512" i="1"/>
  <c r="FL512" i="1"/>
  <c r="FH513" i="1"/>
  <c r="FJ513" i="1"/>
  <c r="FL513" i="1"/>
  <c r="FH514" i="1"/>
  <c r="FJ514" i="1"/>
  <c r="FL514" i="1"/>
  <c r="LW508" i="1"/>
  <c r="LY508" i="1"/>
  <c r="MB508" i="1"/>
  <c r="LW509" i="1"/>
  <c r="LY509" i="1"/>
  <c r="LW510" i="1"/>
  <c r="LY510" i="1"/>
  <c r="LW511" i="1"/>
  <c r="LY511" i="1"/>
  <c r="LW512" i="1"/>
  <c r="LY512" i="1"/>
  <c r="LW513" i="1"/>
  <c r="LY513" i="1"/>
  <c r="LW514" i="1"/>
  <c r="LY514" i="1"/>
  <c r="MK508" i="1"/>
  <c r="MM508" i="1"/>
  <c r="MP508" i="1"/>
  <c r="MK509" i="1"/>
  <c r="MM509" i="1"/>
  <c r="MQ509" i="1" s="1"/>
  <c r="MK510" i="1"/>
  <c r="MM510" i="1"/>
  <c r="MK511" i="1"/>
  <c r="MM511" i="1"/>
  <c r="MK512" i="1"/>
  <c r="MM512" i="1"/>
  <c r="MK513" i="1"/>
  <c r="MM513" i="1"/>
  <c r="MK514" i="1"/>
  <c r="MM514" i="1"/>
  <c r="MY508" i="1"/>
  <c r="NA508" i="1"/>
  <c r="ND508" i="1"/>
  <c r="MY509" i="1"/>
  <c r="NA509" i="1"/>
  <c r="MY510" i="1"/>
  <c r="NA510" i="1"/>
  <c r="MY511" i="1"/>
  <c r="NA511" i="1"/>
  <c r="MY512" i="1"/>
  <c r="NA512" i="1"/>
  <c r="MY513" i="1"/>
  <c r="NA513" i="1"/>
  <c r="MY514" i="1"/>
  <c r="NA514" i="1"/>
  <c r="NM508" i="1"/>
  <c r="NO508" i="1"/>
  <c r="NR508" i="1"/>
  <c r="NM509" i="1"/>
  <c r="NO509" i="1"/>
  <c r="NM510" i="1"/>
  <c r="NO510" i="1"/>
  <c r="NM511" i="1"/>
  <c r="NO511" i="1"/>
  <c r="NM512" i="1"/>
  <c r="NO512" i="1"/>
  <c r="NM513" i="1"/>
  <c r="NO513" i="1"/>
  <c r="NM514" i="1"/>
  <c r="NO514" i="1"/>
  <c r="DT508" i="1"/>
  <c r="DV508" i="1"/>
  <c r="DY508" i="1"/>
  <c r="DT509" i="1"/>
  <c r="DV509" i="1"/>
  <c r="DT510" i="1"/>
  <c r="DV510" i="1"/>
  <c r="DT511" i="1"/>
  <c r="DV511" i="1"/>
  <c r="DT512" i="1"/>
  <c r="DV512" i="1"/>
  <c r="DT513" i="1"/>
  <c r="DV513" i="1"/>
  <c r="DT514" i="1"/>
  <c r="DV514" i="1"/>
  <c r="DF508" i="1"/>
  <c r="DH508" i="1"/>
  <c r="DK508" i="1"/>
  <c r="DF509" i="1"/>
  <c r="DH509" i="1"/>
  <c r="DF510" i="1"/>
  <c r="DH510" i="1"/>
  <c r="DF511" i="1"/>
  <c r="DH511" i="1"/>
  <c r="DF512" i="1"/>
  <c r="DH512" i="1"/>
  <c r="DF513" i="1"/>
  <c r="DH513" i="1"/>
  <c r="DF514" i="1"/>
  <c r="DH514" i="1"/>
  <c r="BB508" i="1"/>
  <c r="BD508" i="1"/>
  <c r="BH508" i="1" s="1"/>
  <c r="BI508" i="1" s="1"/>
  <c r="BG508" i="1"/>
  <c r="BG509" i="1" s="1"/>
  <c r="BG510" i="1" s="1"/>
  <c r="BB509" i="1"/>
  <c r="BD509" i="1"/>
  <c r="BB510" i="1"/>
  <c r="BD510" i="1"/>
  <c r="BB511" i="1"/>
  <c r="BD511" i="1"/>
  <c r="BB512" i="1"/>
  <c r="BD512" i="1"/>
  <c r="BB513" i="1"/>
  <c r="BD513" i="1"/>
  <c r="BB514" i="1"/>
  <c r="BD514" i="1"/>
  <c r="AN508" i="1"/>
  <c r="AP508" i="1"/>
  <c r="AS508" i="1"/>
  <c r="AN509" i="1"/>
  <c r="AP509" i="1"/>
  <c r="AN510" i="1"/>
  <c r="AP510" i="1"/>
  <c r="AN511" i="1"/>
  <c r="AP511" i="1"/>
  <c r="AN512" i="1"/>
  <c r="AP512" i="1"/>
  <c r="AN513" i="1"/>
  <c r="AP513" i="1"/>
  <c r="AN514" i="1"/>
  <c r="AP514" i="1"/>
  <c r="Z508" i="1"/>
  <c r="AB508" i="1"/>
  <c r="AE508" i="1"/>
  <c r="AE509" i="1" s="1"/>
  <c r="Z509" i="1"/>
  <c r="AB509" i="1"/>
  <c r="Z510" i="1"/>
  <c r="AB510" i="1"/>
  <c r="Z511" i="1"/>
  <c r="AB511" i="1"/>
  <c r="Z512" i="1"/>
  <c r="AB512" i="1"/>
  <c r="Z513" i="1"/>
  <c r="AB513" i="1"/>
  <c r="Z514" i="1"/>
  <c r="AB514" i="1"/>
  <c r="L508" i="1"/>
  <c r="N508" i="1"/>
  <c r="Q508" i="1"/>
  <c r="R508" i="1" s="1"/>
  <c r="S508" i="1" s="1"/>
  <c r="V508" i="1"/>
  <c r="AJ508" i="1"/>
  <c r="AX508" i="1"/>
  <c r="DB508" i="1"/>
  <c r="DP508" i="1"/>
  <c r="NI508" i="1"/>
  <c r="MU508" i="1"/>
  <c r="MG508" i="1"/>
  <c r="LS508" i="1"/>
  <c r="FF508" i="1"/>
  <c r="FT508" i="1"/>
  <c r="GH508" i="1"/>
  <c r="L509" i="1"/>
  <c r="N509" i="1"/>
  <c r="V509" i="1"/>
  <c r="AJ509" i="1"/>
  <c r="AX509" i="1"/>
  <c r="DB509" i="1"/>
  <c r="DP509" i="1"/>
  <c r="NI509" i="1"/>
  <c r="MU509" i="1"/>
  <c r="MG509" i="1"/>
  <c r="LS509" i="1"/>
  <c r="FF509" i="1"/>
  <c r="FT509" i="1"/>
  <c r="GH509" i="1"/>
  <c r="L510" i="1"/>
  <c r="N510" i="1"/>
  <c r="V510" i="1"/>
  <c r="AJ510" i="1"/>
  <c r="AX510" i="1"/>
  <c r="DB510" i="1"/>
  <c r="DP510" i="1"/>
  <c r="NI510" i="1"/>
  <c r="MU510" i="1"/>
  <c r="MG510" i="1"/>
  <c r="LS510" i="1"/>
  <c r="LE510" i="1"/>
  <c r="FF510" i="1"/>
  <c r="FT510" i="1"/>
  <c r="GH510" i="1"/>
  <c r="L511" i="1"/>
  <c r="N511" i="1"/>
  <c r="V511" i="1"/>
  <c r="AJ511" i="1"/>
  <c r="AX511" i="1"/>
  <c r="KC511" i="1"/>
  <c r="KG511" i="1"/>
  <c r="KI511" i="1"/>
  <c r="KM511" i="1" s="1"/>
  <c r="KQ511" i="1"/>
  <c r="BL511" i="1"/>
  <c r="BZ511" i="1"/>
  <c r="CN511" i="1"/>
  <c r="DB511" i="1"/>
  <c r="DP511" i="1"/>
  <c r="HY511" i="1"/>
  <c r="IM511" i="1"/>
  <c r="JA511" i="1"/>
  <c r="JO511" i="1"/>
  <c r="NI511" i="1"/>
  <c r="MU511" i="1"/>
  <c r="MG511" i="1"/>
  <c r="LS511" i="1"/>
  <c r="FF511" i="1"/>
  <c r="FT511" i="1"/>
  <c r="GV511" i="1"/>
  <c r="HK511" i="1"/>
  <c r="GH511" i="1"/>
  <c r="L512" i="1"/>
  <c r="N512" i="1"/>
  <c r="V512" i="1"/>
  <c r="AJ512" i="1"/>
  <c r="AX512" i="1"/>
  <c r="KG512" i="1"/>
  <c r="KI512" i="1"/>
  <c r="KI570" i="1" s="1"/>
  <c r="DB512" i="1"/>
  <c r="DP512" i="1"/>
  <c r="NI512" i="1"/>
  <c r="MU512" i="1"/>
  <c r="MG512" i="1"/>
  <c r="LS512" i="1"/>
  <c r="FF512" i="1"/>
  <c r="FT512" i="1"/>
  <c r="GH512" i="1"/>
  <c r="L513" i="1"/>
  <c r="N513" i="1"/>
  <c r="V513" i="1"/>
  <c r="AJ513" i="1"/>
  <c r="AX513" i="1"/>
  <c r="KG513" i="1"/>
  <c r="KI513" i="1"/>
  <c r="DB513" i="1"/>
  <c r="DP513" i="1"/>
  <c r="NI513" i="1"/>
  <c r="MU513" i="1"/>
  <c r="MG513" i="1"/>
  <c r="LS513" i="1"/>
  <c r="LE513" i="1"/>
  <c r="LI513" i="1"/>
  <c r="LK513" i="1"/>
  <c r="FF513" i="1"/>
  <c r="FT513" i="1"/>
  <c r="GH513" i="1"/>
  <c r="L514" i="1"/>
  <c r="N514" i="1"/>
  <c r="V514" i="1"/>
  <c r="AJ514" i="1"/>
  <c r="AX514" i="1"/>
  <c r="KG514" i="1"/>
  <c r="KI514" i="1"/>
  <c r="KK514" i="1"/>
  <c r="KK518" i="1" s="1"/>
  <c r="KK522" i="1" s="1"/>
  <c r="KK526" i="1" s="1"/>
  <c r="KK530" i="1" s="1"/>
  <c r="KK534" i="1" s="1"/>
  <c r="KK538" i="1" s="1"/>
  <c r="DB514" i="1"/>
  <c r="DP514" i="1"/>
  <c r="NI514" i="1"/>
  <c r="MU514" i="1"/>
  <c r="MG514" i="1"/>
  <c r="LS514" i="1"/>
  <c r="LI514" i="1"/>
  <c r="LK514" i="1"/>
  <c r="FF514" i="1"/>
  <c r="FT514" i="1"/>
  <c r="GH514" i="1"/>
  <c r="KC515" i="1"/>
  <c r="KG515" i="1"/>
  <c r="KI515" i="1"/>
  <c r="KQ515" i="1"/>
  <c r="BL515" i="1"/>
  <c r="BZ515" i="1"/>
  <c r="CN515" i="1"/>
  <c r="DB515" i="1"/>
  <c r="HY515" i="1"/>
  <c r="IM515" i="1"/>
  <c r="JA515" i="1"/>
  <c r="JO515" i="1"/>
  <c r="NI515" i="1"/>
  <c r="LI515" i="1"/>
  <c r="LK515" i="1"/>
  <c r="FF515" i="1"/>
  <c r="GV515" i="1"/>
  <c r="HK515" i="1"/>
  <c r="GH515" i="1"/>
  <c r="KG516" i="1"/>
  <c r="KI516" i="1"/>
  <c r="KK516" i="1"/>
  <c r="KK520" i="1" s="1"/>
  <c r="KK524" i="1" s="1"/>
  <c r="KK528" i="1" s="1"/>
  <c r="KK532" i="1" s="1"/>
  <c r="KK536" i="1" s="1"/>
  <c r="DB516" i="1"/>
  <c r="NI516" i="1"/>
  <c r="LE516" i="1"/>
  <c r="LI516" i="1"/>
  <c r="LK516" i="1"/>
  <c r="FF516" i="1"/>
  <c r="GH516" i="1"/>
  <c r="B517" i="1"/>
  <c r="C517" i="1"/>
  <c r="D517" i="1"/>
  <c r="E517" i="1"/>
  <c r="L517" i="1"/>
  <c r="N517" i="1"/>
  <c r="Q517" i="1"/>
  <c r="R517" i="1" s="1"/>
  <c r="S517" i="1" s="1"/>
  <c r="V517" i="1"/>
  <c r="Z517" i="1"/>
  <c r="AB517" i="1"/>
  <c r="AE517" i="1"/>
  <c r="AF517" i="1" s="1"/>
  <c r="AG517" i="1" s="1"/>
  <c r="AJ517" i="1"/>
  <c r="AN517" i="1"/>
  <c r="AP517" i="1"/>
  <c r="AS517" i="1"/>
  <c r="AT517" i="1" s="1"/>
  <c r="AU517" i="1" s="1"/>
  <c r="AX517" i="1"/>
  <c r="BB517" i="1"/>
  <c r="BD517" i="1"/>
  <c r="BG517" i="1"/>
  <c r="BH517" i="1" s="1"/>
  <c r="BI517" i="1" s="1"/>
  <c r="KG517" i="1"/>
  <c r="KI517" i="1"/>
  <c r="DB517" i="1"/>
  <c r="DF517" i="1"/>
  <c r="DH517" i="1"/>
  <c r="DK517" i="1"/>
  <c r="DL517" i="1" s="1"/>
  <c r="DM517" i="1" s="1"/>
  <c r="DP517" i="1"/>
  <c r="DT517" i="1"/>
  <c r="DV517" i="1"/>
  <c r="DY517" i="1"/>
  <c r="DZ517" i="1" s="1"/>
  <c r="EA517" i="1" s="1"/>
  <c r="NI517" i="1"/>
  <c r="NM517" i="1"/>
  <c r="NO517" i="1"/>
  <c r="NR517" i="1"/>
  <c r="NS517" i="1" s="1"/>
  <c r="NT517" i="1" s="1"/>
  <c r="MU517" i="1"/>
  <c r="MY517" i="1"/>
  <c r="NA517" i="1"/>
  <c r="ND517" i="1"/>
  <c r="NE517" i="1"/>
  <c r="NF517" i="1" s="1"/>
  <c r="MG517" i="1"/>
  <c r="MK517" i="1"/>
  <c r="MM517" i="1"/>
  <c r="MP517" i="1"/>
  <c r="MQ517" i="1" s="1"/>
  <c r="MR517" i="1" s="1"/>
  <c r="LS517" i="1"/>
  <c r="LW517" i="1"/>
  <c r="LY517" i="1"/>
  <c r="MB517" i="1"/>
  <c r="MC517" i="1"/>
  <c r="MD517" i="1" s="1"/>
  <c r="LI517" i="1"/>
  <c r="LK517" i="1"/>
  <c r="FF517" i="1"/>
  <c r="FH517" i="1"/>
  <c r="FJ517" i="1"/>
  <c r="FL517" i="1"/>
  <c r="FO517" i="1"/>
  <c r="FP517" i="1" s="1"/>
  <c r="FQ517" i="1" s="1"/>
  <c r="FT517" i="1"/>
  <c r="FV517" i="1"/>
  <c r="FX517" i="1"/>
  <c r="FZ517" i="1"/>
  <c r="GC517" i="1"/>
  <c r="GD517" i="1" s="1"/>
  <c r="GE517" i="1" s="1"/>
  <c r="GH517" i="1"/>
  <c r="GL517" i="1"/>
  <c r="GN517" i="1"/>
  <c r="GQ517" i="1"/>
  <c r="GR517" i="1" s="1"/>
  <c r="GS517" i="1" s="1"/>
  <c r="B518" i="1"/>
  <c r="C518" i="1"/>
  <c r="D518" i="1"/>
  <c r="E518" i="1"/>
  <c r="L518" i="1"/>
  <c r="N518" i="1"/>
  <c r="Q518" i="1"/>
  <c r="R518" i="1" s="1"/>
  <c r="S518" i="1" s="1"/>
  <c r="V518" i="1"/>
  <c r="Z518" i="1"/>
  <c r="AB518" i="1"/>
  <c r="AE518" i="1"/>
  <c r="AF518" i="1"/>
  <c r="AG518" i="1" s="1"/>
  <c r="AJ518" i="1"/>
  <c r="AN518" i="1"/>
  <c r="AP518" i="1"/>
  <c r="AS518" i="1"/>
  <c r="AT518" i="1" s="1"/>
  <c r="AU518" i="1" s="1"/>
  <c r="AX518" i="1"/>
  <c r="BB518" i="1"/>
  <c r="BD518" i="1"/>
  <c r="BG518" i="1"/>
  <c r="BH518" i="1" s="1"/>
  <c r="BI518" i="1" s="1"/>
  <c r="KG518" i="1"/>
  <c r="KI518" i="1"/>
  <c r="DB518" i="1"/>
  <c r="DF518" i="1"/>
  <c r="DH518" i="1"/>
  <c r="DK518" i="1"/>
  <c r="DL518" i="1" s="1"/>
  <c r="DM518" i="1" s="1"/>
  <c r="DP518" i="1"/>
  <c r="DT518" i="1"/>
  <c r="DV518" i="1"/>
  <c r="DY518" i="1"/>
  <c r="DZ518" i="1" s="1"/>
  <c r="EA518" i="1" s="1"/>
  <c r="NI518" i="1"/>
  <c r="NM518" i="1"/>
  <c r="NO518" i="1"/>
  <c r="NR518" i="1"/>
  <c r="NS518" i="1"/>
  <c r="NT518" i="1" s="1"/>
  <c r="MU518" i="1"/>
  <c r="MY518" i="1"/>
  <c r="NA518" i="1"/>
  <c r="ND518" i="1"/>
  <c r="NE518" i="1" s="1"/>
  <c r="NF518" i="1" s="1"/>
  <c r="MG518" i="1"/>
  <c r="MK518" i="1"/>
  <c r="MM518" i="1"/>
  <c r="MP518" i="1"/>
  <c r="MQ518" i="1" s="1"/>
  <c r="MR518" i="1" s="1"/>
  <c r="LS518" i="1"/>
  <c r="LW518" i="1"/>
  <c r="LY518" i="1"/>
  <c r="MB518" i="1"/>
  <c r="MC518" i="1" s="1"/>
  <c r="MD518" i="1" s="1"/>
  <c r="LI518" i="1"/>
  <c r="LK518" i="1"/>
  <c r="FF518" i="1"/>
  <c r="FH518" i="1"/>
  <c r="FJ518" i="1"/>
  <c r="FL518" i="1"/>
  <c r="FO518" i="1"/>
  <c r="FP518" i="1" s="1"/>
  <c r="FQ518" i="1" s="1"/>
  <c r="FT518" i="1"/>
  <c r="FV518" i="1"/>
  <c r="FX518" i="1"/>
  <c r="FZ518" i="1"/>
  <c r="GC518" i="1"/>
  <c r="GD518" i="1" s="1"/>
  <c r="GE518" i="1" s="1"/>
  <c r="GH518" i="1"/>
  <c r="GL518" i="1"/>
  <c r="GN518" i="1"/>
  <c r="GQ518" i="1"/>
  <c r="GR518" i="1" s="1"/>
  <c r="GS518" i="1" s="1"/>
  <c r="B519" i="1"/>
  <c r="C519" i="1"/>
  <c r="D519" i="1"/>
  <c r="E519" i="1"/>
  <c r="L519" i="1"/>
  <c r="N519" i="1"/>
  <c r="Q519" i="1"/>
  <c r="R519" i="1" s="1"/>
  <c r="S519" i="1" s="1"/>
  <c r="V519" i="1"/>
  <c r="Z519" i="1"/>
  <c r="AB519" i="1"/>
  <c r="AE519" i="1"/>
  <c r="AF519" i="1" s="1"/>
  <c r="AG519" i="1" s="1"/>
  <c r="AJ519" i="1"/>
  <c r="AN519" i="1"/>
  <c r="AP519" i="1"/>
  <c r="AS519" i="1"/>
  <c r="AT519" i="1" s="1"/>
  <c r="AU519" i="1" s="1"/>
  <c r="AX519" i="1"/>
  <c r="BB519" i="1"/>
  <c r="BD519" i="1"/>
  <c r="BG519" i="1"/>
  <c r="BH519" i="1" s="1"/>
  <c r="BI519" i="1" s="1"/>
  <c r="KC519" i="1"/>
  <c r="KG519" i="1"/>
  <c r="KI519" i="1"/>
  <c r="KI569" i="1" s="1"/>
  <c r="KH569" i="1" s="1"/>
  <c r="KQ519" i="1"/>
  <c r="BL519" i="1"/>
  <c r="BZ519" i="1"/>
  <c r="CN519" i="1"/>
  <c r="DB519" i="1"/>
  <c r="DF519" i="1"/>
  <c r="DH519" i="1"/>
  <c r="DK519" i="1"/>
  <c r="DL519" i="1" s="1"/>
  <c r="DM519" i="1" s="1"/>
  <c r="DP519" i="1"/>
  <c r="DT519" i="1"/>
  <c r="DV519" i="1"/>
  <c r="DY519" i="1"/>
  <c r="DZ519" i="1" s="1"/>
  <c r="EA519" i="1" s="1"/>
  <c r="HY519" i="1"/>
  <c r="IM519" i="1"/>
  <c r="JA519" i="1"/>
  <c r="JO519" i="1"/>
  <c r="NI519" i="1"/>
  <c r="NM519" i="1"/>
  <c r="NO519" i="1"/>
  <c r="NR519" i="1"/>
  <c r="NS519" i="1" s="1"/>
  <c r="NT519" i="1" s="1"/>
  <c r="MU519" i="1"/>
  <c r="MY519" i="1"/>
  <c r="NA519" i="1"/>
  <c r="ND519" i="1"/>
  <c r="NE519" i="1"/>
  <c r="NF519" i="1" s="1"/>
  <c r="MG519" i="1"/>
  <c r="MK519" i="1"/>
  <c r="MM519" i="1"/>
  <c r="MP519" i="1"/>
  <c r="MQ519" i="1" s="1"/>
  <c r="MR519" i="1" s="1"/>
  <c r="LS519" i="1"/>
  <c r="LW519" i="1"/>
  <c r="LY519" i="1"/>
  <c r="MB519" i="1"/>
  <c r="MC519" i="1" s="1"/>
  <c r="MD519" i="1" s="1"/>
  <c r="LE519" i="1"/>
  <c r="FF519" i="1"/>
  <c r="FH519" i="1"/>
  <c r="FJ519" i="1"/>
  <c r="FL519" i="1"/>
  <c r="FO519" i="1"/>
  <c r="FP519" i="1" s="1"/>
  <c r="FQ519" i="1" s="1"/>
  <c r="FT519" i="1"/>
  <c r="FV519" i="1"/>
  <c r="FX519" i="1"/>
  <c r="FZ519" i="1"/>
  <c r="GC519" i="1"/>
  <c r="GD519" i="1" s="1"/>
  <c r="GE519" i="1" s="1"/>
  <c r="GV519" i="1"/>
  <c r="HA519" i="1"/>
  <c r="HK519" i="1"/>
  <c r="GH519" i="1"/>
  <c r="GL519" i="1"/>
  <c r="GN519" i="1"/>
  <c r="GQ519" i="1"/>
  <c r="GR519" i="1"/>
  <c r="GS519" i="1" s="1"/>
  <c r="B520" i="1"/>
  <c r="C520" i="1"/>
  <c r="D520" i="1"/>
  <c r="E520" i="1"/>
  <c r="L520" i="1"/>
  <c r="N520" i="1"/>
  <c r="Q520" i="1"/>
  <c r="R520" i="1"/>
  <c r="S520" i="1" s="1"/>
  <c r="V520" i="1"/>
  <c r="Z520" i="1"/>
  <c r="AB520" i="1"/>
  <c r="AE520" i="1"/>
  <c r="AF520" i="1" s="1"/>
  <c r="AG520" i="1" s="1"/>
  <c r="AJ520" i="1"/>
  <c r="AN520" i="1"/>
  <c r="AP520" i="1"/>
  <c r="AS520" i="1"/>
  <c r="AT520" i="1"/>
  <c r="AU520" i="1" s="1"/>
  <c r="AX520" i="1"/>
  <c r="BB520" i="1"/>
  <c r="BD520" i="1"/>
  <c r="BG520" i="1"/>
  <c r="BH520" i="1" s="1"/>
  <c r="BI520" i="1" s="1"/>
  <c r="KG520" i="1"/>
  <c r="KI520" i="1"/>
  <c r="DB520" i="1"/>
  <c r="DF520" i="1"/>
  <c r="DH520" i="1"/>
  <c r="DK520" i="1"/>
  <c r="DL520" i="1" s="1"/>
  <c r="DM520" i="1" s="1"/>
  <c r="DP520" i="1"/>
  <c r="DT520" i="1"/>
  <c r="DV520" i="1"/>
  <c r="DY520" i="1"/>
  <c r="DZ520" i="1" s="1"/>
  <c r="EA520" i="1" s="1"/>
  <c r="NI520" i="1"/>
  <c r="NM520" i="1"/>
  <c r="NO520" i="1"/>
  <c r="NR520" i="1"/>
  <c r="NS520" i="1" s="1"/>
  <c r="NT520" i="1" s="1"/>
  <c r="MU520" i="1"/>
  <c r="MY520" i="1"/>
  <c r="NA520" i="1"/>
  <c r="ND520" i="1"/>
  <c r="NE520" i="1" s="1"/>
  <c r="NF520" i="1"/>
  <c r="MG520" i="1"/>
  <c r="MK520" i="1"/>
  <c r="MM520" i="1"/>
  <c r="MP520" i="1"/>
  <c r="MQ520" i="1" s="1"/>
  <c r="MR520" i="1" s="1"/>
  <c r="LS520" i="1"/>
  <c r="LW520" i="1"/>
  <c r="LY520" i="1"/>
  <c r="MB520" i="1"/>
  <c r="MC520" i="1" s="1"/>
  <c r="MD520" i="1" s="1"/>
  <c r="FF520" i="1"/>
  <c r="FH520" i="1"/>
  <c r="FJ520" i="1"/>
  <c r="FL520" i="1"/>
  <c r="FO520" i="1"/>
  <c r="FP520" i="1" s="1"/>
  <c r="FQ520" i="1" s="1"/>
  <c r="FT520" i="1"/>
  <c r="FV520" i="1"/>
  <c r="FX520" i="1"/>
  <c r="FZ520" i="1"/>
  <c r="GC520" i="1"/>
  <c r="GD520" i="1" s="1"/>
  <c r="GE520" i="1" s="1"/>
  <c r="HA520" i="1"/>
  <c r="GH520" i="1"/>
  <c r="GL520" i="1"/>
  <c r="GN520" i="1"/>
  <c r="GQ520" i="1"/>
  <c r="GR520" i="1" s="1"/>
  <c r="GS520" i="1" s="1"/>
  <c r="V521" i="1"/>
  <c r="AJ521" i="1"/>
  <c r="AX521" i="1"/>
  <c r="KG521" i="1"/>
  <c r="KI521" i="1"/>
  <c r="DB521" i="1"/>
  <c r="DP521" i="1"/>
  <c r="NI521" i="1"/>
  <c r="MU521" i="1"/>
  <c r="MG521" i="1"/>
  <c r="LS521" i="1"/>
  <c r="FF521" i="1"/>
  <c r="FT521" i="1"/>
  <c r="HA521" i="1"/>
  <c r="GH521" i="1"/>
  <c r="L522" i="1"/>
  <c r="N522" i="1"/>
  <c r="Q522" i="1"/>
  <c r="R522" i="1" s="1"/>
  <c r="S522" i="1" s="1"/>
  <c r="V522" i="1"/>
  <c r="Z522" i="1"/>
  <c r="AB522" i="1"/>
  <c r="AE522" i="1"/>
  <c r="AF522" i="1" s="1"/>
  <c r="AG522" i="1"/>
  <c r="AJ522" i="1"/>
  <c r="AN522" i="1"/>
  <c r="AP522" i="1"/>
  <c r="AS522" i="1"/>
  <c r="AT522" i="1" s="1"/>
  <c r="AU522" i="1" s="1"/>
  <c r="AX522" i="1"/>
  <c r="BB522" i="1"/>
  <c r="BD522" i="1"/>
  <c r="BG522" i="1"/>
  <c r="BH522" i="1"/>
  <c r="BI522" i="1" s="1"/>
  <c r="KG522" i="1"/>
  <c r="KI522" i="1"/>
  <c r="DB522" i="1"/>
  <c r="DF522" i="1"/>
  <c r="DH522" i="1"/>
  <c r="DK522" i="1"/>
  <c r="DL522" i="1" s="1"/>
  <c r="DM522" i="1" s="1"/>
  <c r="DP522" i="1"/>
  <c r="DT522" i="1"/>
  <c r="DV522" i="1"/>
  <c r="DY522" i="1"/>
  <c r="DZ522" i="1"/>
  <c r="EA522" i="1" s="1"/>
  <c r="NI522" i="1"/>
  <c r="NM522" i="1"/>
  <c r="NO522" i="1"/>
  <c r="NR522" i="1"/>
  <c r="NS522" i="1"/>
  <c r="NT522" i="1" s="1"/>
  <c r="MU522" i="1"/>
  <c r="MY522" i="1"/>
  <c r="NA522" i="1"/>
  <c r="ND522" i="1"/>
  <c r="NE522" i="1" s="1"/>
  <c r="NF522" i="1" s="1"/>
  <c r="MG522" i="1"/>
  <c r="MK522" i="1"/>
  <c r="MM522" i="1"/>
  <c r="MP522" i="1"/>
  <c r="MQ522" i="1" s="1"/>
  <c r="MR522" i="1" s="1"/>
  <c r="LS522" i="1"/>
  <c r="LW522" i="1"/>
  <c r="LY522" i="1"/>
  <c r="MB522" i="1"/>
  <c r="MC522" i="1" s="1"/>
  <c r="MD522" i="1" s="1"/>
  <c r="LE522" i="1"/>
  <c r="LI522" i="1"/>
  <c r="LK522" i="1"/>
  <c r="FF522" i="1"/>
  <c r="FH522" i="1"/>
  <c r="FJ522" i="1"/>
  <c r="FL522" i="1"/>
  <c r="FO522" i="1"/>
  <c r="FP522" i="1" s="1"/>
  <c r="FQ522" i="1" s="1"/>
  <c r="FT522" i="1"/>
  <c r="FV522" i="1"/>
  <c r="FX522" i="1"/>
  <c r="FZ522" i="1"/>
  <c r="GC522" i="1"/>
  <c r="GD522" i="1" s="1"/>
  <c r="GE522" i="1" s="1"/>
  <c r="HA522" i="1"/>
  <c r="GH522" i="1"/>
  <c r="GL522" i="1"/>
  <c r="GN522" i="1"/>
  <c r="GQ522" i="1"/>
  <c r="GR522" i="1" s="1"/>
  <c r="GS522" i="1" s="1"/>
  <c r="L523" i="1"/>
  <c r="N523" i="1"/>
  <c r="Q523" i="1"/>
  <c r="R523" i="1" s="1"/>
  <c r="S523" i="1" s="1"/>
  <c r="V523" i="1"/>
  <c r="Z523" i="1"/>
  <c r="AB523" i="1"/>
  <c r="AE523" i="1"/>
  <c r="AF523" i="1" s="1"/>
  <c r="AG523" i="1" s="1"/>
  <c r="AJ523" i="1"/>
  <c r="AN523" i="1"/>
  <c r="AP523" i="1"/>
  <c r="AS523" i="1"/>
  <c r="AT523" i="1" s="1"/>
  <c r="AU523" i="1" s="1"/>
  <c r="AX523" i="1"/>
  <c r="BB523" i="1"/>
  <c r="BD523" i="1"/>
  <c r="BG523" i="1"/>
  <c r="BH523" i="1" s="1"/>
  <c r="BI523" i="1" s="1"/>
  <c r="KC523" i="1"/>
  <c r="KG523" i="1"/>
  <c r="KI523" i="1"/>
  <c r="KQ523" i="1"/>
  <c r="BL523" i="1"/>
  <c r="BZ523" i="1"/>
  <c r="CN523" i="1"/>
  <c r="DB523" i="1"/>
  <c r="DF523" i="1"/>
  <c r="DH523" i="1"/>
  <c r="DK523" i="1"/>
  <c r="DL523" i="1" s="1"/>
  <c r="DM523" i="1" s="1"/>
  <c r="DP523" i="1"/>
  <c r="DT523" i="1"/>
  <c r="DV523" i="1"/>
  <c r="DY523" i="1"/>
  <c r="DZ523" i="1"/>
  <c r="EA523" i="1" s="1"/>
  <c r="IM523" i="1"/>
  <c r="JA523" i="1"/>
  <c r="JO523" i="1"/>
  <c r="NI523" i="1"/>
  <c r="NM523" i="1"/>
  <c r="NO523" i="1"/>
  <c r="NR523" i="1"/>
  <c r="NS523" i="1" s="1"/>
  <c r="NT523" i="1" s="1"/>
  <c r="MU523" i="1"/>
  <c r="MY523" i="1"/>
  <c r="NA523" i="1"/>
  <c r="ND523" i="1"/>
  <c r="NE523" i="1" s="1"/>
  <c r="NF523" i="1" s="1"/>
  <c r="MG523" i="1"/>
  <c r="MK523" i="1"/>
  <c r="MM523" i="1"/>
  <c r="MP523" i="1"/>
  <c r="MQ523" i="1"/>
  <c r="MR523" i="1" s="1"/>
  <c r="LS523" i="1"/>
  <c r="LW523" i="1"/>
  <c r="LY523" i="1"/>
  <c r="MB523" i="1"/>
  <c r="MC523" i="1"/>
  <c r="MD523" i="1" s="1"/>
  <c r="LI523" i="1"/>
  <c r="LK523" i="1"/>
  <c r="FF523" i="1"/>
  <c r="FH523" i="1"/>
  <c r="FJ523" i="1"/>
  <c r="FL523" i="1"/>
  <c r="FO523" i="1"/>
  <c r="FP523" i="1" s="1"/>
  <c r="FQ523" i="1" s="1"/>
  <c r="FT523" i="1"/>
  <c r="FV523" i="1"/>
  <c r="FX523" i="1"/>
  <c r="FZ523" i="1"/>
  <c r="GC523" i="1"/>
  <c r="GD523" i="1" s="1"/>
  <c r="GE523" i="1" s="1"/>
  <c r="GV523" i="1"/>
  <c r="HA523" i="1"/>
  <c r="HK523" i="1"/>
  <c r="GH523" i="1"/>
  <c r="GL523" i="1"/>
  <c r="GN523" i="1"/>
  <c r="GQ523" i="1"/>
  <c r="GR523" i="1"/>
  <c r="GS523" i="1" s="1"/>
  <c r="L524" i="1"/>
  <c r="N524" i="1"/>
  <c r="Q524" i="1"/>
  <c r="R524" i="1"/>
  <c r="S524" i="1" s="1"/>
  <c r="V524" i="1"/>
  <c r="Z524" i="1"/>
  <c r="AB524" i="1"/>
  <c r="AE524" i="1"/>
  <c r="AF524" i="1" s="1"/>
  <c r="AG524" i="1" s="1"/>
  <c r="AJ524" i="1"/>
  <c r="AN524" i="1"/>
  <c r="AP524" i="1"/>
  <c r="AS524" i="1"/>
  <c r="AT524" i="1" s="1"/>
  <c r="AU524" i="1" s="1"/>
  <c r="AX524" i="1"/>
  <c r="BB524" i="1"/>
  <c r="BD524" i="1"/>
  <c r="BG524" i="1"/>
  <c r="BH524" i="1" s="1"/>
  <c r="BI524" i="1" s="1"/>
  <c r="KG524" i="1"/>
  <c r="KI524" i="1"/>
  <c r="DB524" i="1"/>
  <c r="DF524" i="1"/>
  <c r="DH524" i="1"/>
  <c r="DK524" i="1"/>
  <c r="DL524" i="1" s="1"/>
  <c r="DM524" i="1" s="1"/>
  <c r="DP524" i="1"/>
  <c r="DT524" i="1"/>
  <c r="DV524" i="1"/>
  <c r="DY524" i="1"/>
  <c r="DZ524" i="1" s="1"/>
  <c r="EA524" i="1" s="1"/>
  <c r="NI524" i="1"/>
  <c r="NM524" i="1"/>
  <c r="NO524" i="1"/>
  <c r="NR524" i="1"/>
  <c r="NS524" i="1" s="1"/>
  <c r="NT524" i="1" s="1"/>
  <c r="MU524" i="1"/>
  <c r="MY524" i="1"/>
  <c r="NA524" i="1"/>
  <c r="ND524" i="1"/>
  <c r="NE524" i="1" s="1"/>
  <c r="NF524" i="1" s="1"/>
  <c r="MG524" i="1"/>
  <c r="MK524" i="1"/>
  <c r="MM524" i="1"/>
  <c r="MP524" i="1"/>
  <c r="MQ524" i="1" s="1"/>
  <c r="MR524" i="1" s="1"/>
  <c r="LS524" i="1"/>
  <c r="LW524" i="1"/>
  <c r="LY524" i="1"/>
  <c r="MB524" i="1"/>
  <c r="MC524" i="1" s="1"/>
  <c r="MD524" i="1" s="1"/>
  <c r="LI524" i="1"/>
  <c r="LK524" i="1"/>
  <c r="FF524" i="1"/>
  <c r="FH524" i="1"/>
  <c r="FJ524" i="1"/>
  <c r="FL524" i="1"/>
  <c r="FO524" i="1"/>
  <c r="FP524" i="1" s="1"/>
  <c r="FQ524" i="1" s="1"/>
  <c r="FT524" i="1"/>
  <c r="FV524" i="1"/>
  <c r="FX524" i="1"/>
  <c r="FZ524" i="1"/>
  <c r="GC524" i="1"/>
  <c r="GD524" i="1" s="1"/>
  <c r="GE524" i="1" s="1"/>
  <c r="HA524" i="1"/>
  <c r="GH524" i="1"/>
  <c r="GL524" i="1"/>
  <c r="GN524" i="1"/>
  <c r="GQ524" i="1"/>
  <c r="GR524" i="1"/>
  <c r="GS524" i="1" s="1"/>
  <c r="L525" i="1"/>
  <c r="N525" i="1"/>
  <c r="Q525" i="1"/>
  <c r="R525" i="1" s="1"/>
  <c r="S525" i="1" s="1"/>
  <c r="V525" i="1"/>
  <c r="Z525" i="1"/>
  <c r="AB525" i="1"/>
  <c r="AE525" i="1"/>
  <c r="AF525" i="1" s="1"/>
  <c r="AG525" i="1"/>
  <c r="AJ525" i="1"/>
  <c r="AN525" i="1"/>
  <c r="AP525" i="1"/>
  <c r="AS525" i="1"/>
  <c r="AT525" i="1" s="1"/>
  <c r="AU525" i="1" s="1"/>
  <c r="AX525" i="1"/>
  <c r="BB525" i="1"/>
  <c r="BD525" i="1"/>
  <c r="BG525" i="1"/>
  <c r="BH525" i="1" s="1"/>
  <c r="BI525" i="1" s="1"/>
  <c r="KG525" i="1"/>
  <c r="KI525" i="1"/>
  <c r="DB525" i="1"/>
  <c r="DF525" i="1"/>
  <c r="DH525" i="1"/>
  <c r="DK525" i="1"/>
  <c r="DL525" i="1" s="1"/>
  <c r="DM525" i="1" s="1"/>
  <c r="DP525" i="1"/>
  <c r="DT525" i="1"/>
  <c r="DV525" i="1"/>
  <c r="DY525" i="1"/>
  <c r="DZ525" i="1" s="1"/>
  <c r="EA525" i="1" s="1"/>
  <c r="NI525" i="1"/>
  <c r="NM525" i="1"/>
  <c r="NO525" i="1"/>
  <c r="NR525" i="1"/>
  <c r="NS525" i="1" s="1"/>
  <c r="NT525" i="1" s="1"/>
  <c r="MU525" i="1"/>
  <c r="MY525" i="1"/>
  <c r="NA525" i="1"/>
  <c r="ND525" i="1"/>
  <c r="NE525" i="1" s="1"/>
  <c r="NF525" i="1" s="1"/>
  <c r="MG525" i="1"/>
  <c r="MK525" i="1"/>
  <c r="MM525" i="1"/>
  <c r="MP525" i="1"/>
  <c r="MQ525" i="1" s="1"/>
  <c r="MR525" i="1" s="1"/>
  <c r="LS525" i="1"/>
  <c r="LW525" i="1"/>
  <c r="LY525" i="1"/>
  <c r="MB525" i="1"/>
  <c r="MC525" i="1" s="1"/>
  <c r="MD525" i="1" s="1"/>
  <c r="LE525" i="1"/>
  <c r="LI525" i="1"/>
  <c r="LK525" i="1"/>
  <c r="FF525" i="1"/>
  <c r="FH525" i="1"/>
  <c r="FJ525" i="1"/>
  <c r="FL525" i="1"/>
  <c r="FO525" i="1"/>
  <c r="FP525" i="1" s="1"/>
  <c r="FQ525" i="1" s="1"/>
  <c r="FT525" i="1"/>
  <c r="FV525" i="1"/>
  <c r="FX525" i="1"/>
  <c r="FZ525" i="1"/>
  <c r="GC525" i="1"/>
  <c r="GD525" i="1" s="1"/>
  <c r="GE525" i="1"/>
  <c r="HA525" i="1"/>
  <c r="GH525" i="1"/>
  <c r="GL525" i="1"/>
  <c r="GN525" i="1"/>
  <c r="GQ525" i="1"/>
  <c r="GR525" i="1" s="1"/>
  <c r="GS525" i="1" s="1"/>
  <c r="L526" i="1"/>
  <c r="N526" i="1"/>
  <c r="Q526" i="1"/>
  <c r="R526" i="1" s="1"/>
  <c r="S526" i="1" s="1"/>
  <c r="V526" i="1"/>
  <c r="Z526" i="1"/>
  <c r="AB526" i="1"/>
  <c r="AE526" i="1"/>
  <c r="AF526" i="1" s="1"/>
  <c r="AG526" i="1" s="1"/>
  <c r="AJ526" i="1"/>
  <c r="AN526" i="1"/>
  <c r="AP526" i="1"/>
  <c r="AS526" i="1"/>
  <c r="AT526" i="1" s="1"/>
  <c r="AU526" i="1" s="1"/>
  <c r="AX526" i="1"/>
  <c r="BB526" i="1"/>
  <c r="BD526" i="1"/>
  <c r="BG526" i="1"/>
  <c r="BH526" i="1" s="1"/>
  <c r="BI526" i="1" s="1"/>
  <c r="KG526" i="1"/>
  <c r="KI526" i="1"/>
  <c r="DB526" i="1"/>
  <c r="DF526" i="1"/>
  <c r="DH526" i="1"/>
  <c r="DK526" i="1"/>
  <c r="DL526" i="1" s="1"/>
  <c r="DM526" i="1" s="1"/>
  <c r="DP526" i="1"/>
  <c r="DT526" i="1"/>
  <c r="DV526" i="1"/>
  <c r="DY526" i="1"/>
  <c r="DZ526" i="1" s="1"/>
  <c r="EA526" i="1" s="1"/>
  <c r="NI526" i="1"/>
  <c r="NM526" i="1"/>
  <c r="NO526" i="1"/>
  <c r="NR526" i="1"/>
  <c r="NS526" i="1" s="1"/>
  <c r="NT526" i="1" s="1"/>
  <c r="MU526" i="1"/>
  <c r="MY526" i="1"/>
  <c r="NA526" i="1"/>
  <c r="ND526" i="1"/>
  <c r="NE526" i="1" s="1"/>
  <c r="NF526" i="1" s="1"/>
  <c r="MG526" i="1"/>
  <c r="MK526" i="1"/>
  <c r="MM526" i="1"/>
  <c r="MP526" i="1"/>
  <c r="MQ526" i="1" s="1"/>
  <c r="MR526" i="1" s="1"/>
  <c r="LS526" i="1"/>
  <c r="LW526" i="1"/>
  <c r="LY526" i="1"/>
  <c r="MB526" i="1"/>
  <c r="MC526" i="1" s="1"/>
  <c r="MD526" i="1" s="1"/>
  <c r="LI526" i="1"/>
  <c r="LK526" i="1"/>
  <c r="LM526" i="1"/>
  <c r="LM529" i="1" s="1"/>
  <c r="FF526" i="1"/>
  <c r="FH526" i="1"/>
  <c r="FJ526" i="1"/>
  <c r="FL526" i="1"/>
  <c r="FO526" i="1"/>
  <c r="FP526" i="1" s="1"/>
  <c r="FQ526" i="1" s="1"/>
  <c r="FT526" i="1"/>
  <c r="FV526" i="1"/>
  <c r="FX526" i="1"/>
  <c r="FZ526" i="1"/>
  <c r="GC526" i="1"/>
  <c r="GD526" i="1" s="1"/>
  <c r="GE526" i="1" s="1"/>
  <c r="HA526" i="1"/>
  <c r="GH526" i="1"/>
  <c r="GL526" i="1"/>
  <c r="GN526" i="1"/>
  <c r="GQ526" i="1"/>
  <c r="GR526" i="1" s="1"/>
  <c r="GS526" i="1" s="1"/>
  <c r="L527" i="1"/>
  <c r="N527" i="1"/>
  <c r="Q527" i="1"/>
  <c r="R527" i="1"/>
  <c r="S527" i="1" s="1"/>
  <c r="V527" i="1"/>
  <c r="Z527" i="1"/>
  <c r="AB527" i="1"/>
  <c r="AE527" i="1"/>
  <c r="AF527" i="1" s="1"/>
  <c r="AG527" i="1" s="1"/>
  <c r="AJ527" i="1"/>
  <c r="AN527" i="1"/>
  <c r="AP527" i="1"/>
  <c r="AS527" i="1"/>
  <c r="AT527" i="1"/>
  <c r="AU527" i="1" s="1"/>
  <c r="AX527" i="1"/>
  <c r="BB527" i="1"/>
  <c r="BD527" i="1"/>
  <c r="BG527" i="1"/>
  <c r="BH527" i="1" s="1"/>
  <c r="BI527" i="1" s="1"/>
  <c r="KC527" i="1"/>
  <c r="KG527" i="1"/>
  <c r="KI527" i="1"/>
  <c r="KQ527" i="1"/>
  <c r="BL527" i="1"/>
  <c r="BZ527" i="1"/>
  <c r="CN527" i="1"/>
  <c r="DB527" i="1"/>
  <c r="DF527" i="1"/>
  <c r="DH527" i="1"/>
  <c r="DK527" i="1"/>
  <c r="DL527" i="1" s="1"/>
  <c r="DM527" i="1" s="1"/>
  <c r="DP527" i="1"/>
  <c r="DT527" i="1"/>
  <c r="DV527" i="1"/>
  <c r="DY527" i="1"/>
  <c r="DZ527" i="1" s="1"/>
  <c r="EA527" i="1" s="1"/>
  <c r="HY527" i="1"/>
  <c r="IM527" i="1"/>
  <c r="JA527" i="1"/>
  <c r="JO527" i="1"/>
  <c r="NI527" i="1"/>
  <c r="NM527" i="1"/>
  <c r="NO527" i="1"/>
  <c r="NR527" i="1"/>
  <c r="NS527" i="1" s="1"/>
  <c r="NT527" i="1" s="1"/>
  <c r="MU527" i="1"/>
  <c r="MY527" i="1"/>
  <c r="NA527" i="1"/>
  <c r="ND527" i="1"/>
  <c r="NE527" i="1" s="1"/>
  <c r="NF527" i="1" s="1"/>
  <c r="MG527" i="1"/>
  <c r="MK527" i="1"/>
  <c r="MM527" i="1"/>
  <c r="MP527" i="1"/>
  <c r="MQ527" i="1" s="1"/>
  <c r="MR527" i="1" s="1"/>
  <c r="LS527" i="1"/>
  <c r="LW527" i="1"/>
  <c r="LY527" i="1"/>
  <c r="MB527" i="1"/>
  <c r="MC527" i="1" s="1"/>
  <c r="MD527" i="1" s="1"/>
  <c r="LI527" i="1"/>
  <c r="LK527" i="1"/>
  <c r="FF527" i="1"/>
  <c r="FH527" i="1"/>
  <c r="FJ527" i="1"/>
  <c r="FL527" i="1"/>
  <c r="FO527" i="1"/>
  <c r="FP527" i="1" s="1"/>
  <c r="FQ527" i="1" s="1"/>
  <c r="FT527" i="1"/>
  <c r="FV527" i="1"/>
  <c r="FX527" i="1"/>
  <c r="FZ527" i="1"/>
  <c r="GC527" i="1"/>
  <c r="GD527" i="1" s="1"/>
  <c r="GE527" i="1" s="1"/>
  <c r="GV527" i="1"/>
  <c r="HA527" i="1"/>
  <c r="HK527" i="1"/>
  <c r="GH527" i="1"/>
  <c r="GL527" i="1"/>
  <c r="GN527" i="1"/>
  <c r="GQ527" i="1"/>
  <c r="GR527" i="1" s="1"/>
  <c r="GS527" i="1" s="1"/>
  <c r="L528" i="1"/>
  <c r="N528" i="1"/>
  <c r="Q528" i="1"/>
  <c r="R528" i="1" s="1"/>
  <c r="S528" i="1" s="1"/>
  <c r="Z528" i="1"/>
  <c r="AB528" i="1"/>
  <c r="AF528" i="1"/>
  <c r="AG528" i="1" s="1"/>
  <c r="AN528" i="1"/>
  <c r="AP528" i="1"/>
  <c r="AT528" i="1"/>
  <c r="AU528" i="1" s="1"/>
  <c r="BB528" i="1"/>
  <c r="BD528" i="1"/>
  <c r="BH528" i="1"/>
  <c r="BI528" i="1" s="1"/>
  <c r="KG528" i="1"/>
  <c r="KI528" i="1"/>
  <c r="DF528" i="1"/>
  <c r="DH528" i="1"/>
  <c r="DK528" i="1"/>
  <c r="DL528" i="1" s="1"/>
  <c r="DM528" i="1" s="1"/>
  <c r="DT528" i="1"/>
  <c r="DV528" i="1"/>
  <c r="DY528" i="1"/>
  <c r="DZ528" i="1" s="1"/>
  <c r="EA528" i="1" s="1"/>
  <c r="NM528" i="1"/>
  <c r="NO528" i="1"/>
  <c r="NR528" i="1"/>
  <c r="NS528" i="1" s="1"/>
  <c r="NT528" i="1" s="1"/>
  <c r="MY528" i="1"/>
  <c r="NA528" i="1"/>
  <c r="ND528" i="1"/>
  <c r="NE528" i="1" s="1"/>
  <c r="NF528" i="1" s="1"/>
  <c r="MK528" i="1"/>
  <c r="MM528" i="1"/>
  <c r="MP528" i="1"/>
  <c r="MQ528" i="1" s="1"/>
  <c r="MR528" i="1" s="1"/>
  <c r="LW528" i="1"/>
  <c r="LY528" i="1"/>
  <c r="MB528" i="1"/>
  <c r="MC528" i="1" s="1"/>
  <c r="MD528" i="1" s="1"/>
  <c r="LE528" i="1"/>
  <c r="LI528" i="1"/>
  <c r="LK528" i="1"/>
  <c r="FH528" i="1"/>
  <c r="FJ528" i="1"/>
  <c r="FL528" i="1"/>
  <c r="FO528" i="1"/>
  <c r="FP528" i="1" s="1"/>
  <c r="FQ528" i="1"/>
  <c r="FV528" i="1"/>
  <c r="FX528" i="1"/>
  <c r="FZ528" i="1"/>
  <c r="GC528" i="1"/>
  <c r="GD528" i="1" s="1"/>
  <c r="GE528" i="1" s="1"/>
  <c r="HA528" i="1"/>
  <c r="GL528" i="1"/>
  <c r="GN528" i="1"/>
  <c r="GQ528" i="1"/>
  <c r="GR528" i="1" s="1"/>
  <c r="GS528" i="1" s="1"/>
  <c r="L529" i="1"/>
  <c r="N529" i="1"/>
  <c r="Q529" i="1"/>
  <c r="R529" i="1" s="1"/>
  <c r="S529" i="1" s="1"/>
  <c r="Z529" i="1"/>
  <c r="AB529" i="1"/>
  <c r="AF529" i="1"/>
  <c r="AG529" i="1" s="1"/>
  <c r="AN529" i="1"/>
  <c r="AP529" i="1"/>
  <c r="AT529" i="1"/>
  <c r="AU529" i="1" s="1"/>
  <c r="BB529" i="1"/>
  <c r="BD529" i="1"/>
  <c r="BH529" i="1"/>
  <c r="BI529" i="1" s="1"/>
  <c r="KG529" i="1"/>
  <c r="KI529" i="1"/>
  <c r="DF529" i="1"/>
  <c r="DH529" i="1"/>
  <c r="DK529" i="1"/>
  <c r="DL529" i="1" s="1"/>
  <c r="DM529" i="1" s="1"/>
  <c r="DT529" i="1"/>
  <c r="DV529" i="1"/>
  <c r="DY529" i="1"/>
  <c r="DZ529" i="1" s="1"/>
  <c r="EA529" i="1" s="1"/>
  <c r="NM529" i="1"/>
  <c r="NO529" i="1"/>
  <c r="NR529" i="1"/>
  <c r="NS529" i="1" s="1"/>
  <c r="NT529" i="1" s="1"/>
  <c r="MY529" i="1"/>
  <c r="NA529" i="1"/>
  <c r="ND529" i="1"/>
  <c r="NE529" i="1" s="1"/>
  <c r="NF529" i="1" s="1"/>
  <c r="MK529" i="1"/>
  <c r="MM529" i="1"/>
  <c r="MP529" i="1"/>
  <c r="MQ529" i="1" s="1"/>
  <c r="MR529" i="1" s="1"/>
  <c r="LW529" i="1"/>
  <c r="LY529" i="1"/>
  <c r="MB529" i="1"/>
  <c r="MC529" i="1" s="1"/>
  <c r="MD529" i="1" s="1"/>
  <c r="LI529" i="1"/>
  <c r="LK529" i="1"/>
  <c r="FH529" i="1"/>
  <c r="FJ529" i="1"/>
  <c r="FL529" i="1"/>
  <c r="FO529" i="1"/>
  <c r="FP529" i="1" s="1"/>
  <c r="FQ529" i="1" s="1"/>
  <c r="FV529" i="1"/>
  <c r="FX529" i="1"/>
  <c r="FZ529" i="1"/>
  <c r="GC529" i="1"/>
  <c r="GD529" i="1" s="1"/>
  <c r="GE529" i="1" s="1"/>
  <c r="HA529" i="1"/>
  <c r="GL529" i="1"/>
  <c r="GN529" i="1"/>
  <c r="GQ529" i="1"/>
  <c r="GR529" i="1" s="1"/>
  <c r="GS529" i="1" s="1"/>
  <c r="N530" i="1"/>
  <c r="Q530" i="1"/>
  <c r="R530" i="1" s="1"/>
  <c r="S530" i="1" s="1"/>
  <c r="AB530" i="1"/>
  <c r="AF530" i="1"/>
  <c r="AG530" i="1"/>
  <c r="AN530" i="1"/>
  <c r="AP530" i="1"/>
  <c r="AT530" i="1"/>
  <c r="AU530" i="1" s="1"/>
  <c r="BB530" i="1"/>
  <c r="BD530" i="1"/>
  <c r="BH530" i="1"/>
  <c r="BI530" i="1" s="1"/>
  <c r="KG530" i="1"/>
  <c r="KI530" i="1"/>
  <c r="DH530" i="1"/>
  <c r="DK530" i="1"/>
  <c r="DL530" i="1" s="1"/>
  <c r="DM530" i="1" s="1"/>
  <c r="DV530" i="1"/>
  <c r="DY530" i="1"/>
  <c r="DZ530" i="1" s="1"/>
  <c r="EA530" i="1" s="1"/>
  <c r="NO530" i="1"/>
  <c r="NR530" i="1"/>
  <c r="NS530" i="1" s="1"/>
  <c r="NT530" i="1" s="1"/>
  <c r="NA530" i="1"/>
  <c r="ND530" i="1"/>
  <c r="NE530" i="1" s="1"/>
  <c r="NF530" i="1" s="1"/>
  <c r="MM530" i="1"/>
  <c r="MP530" i="1"/>
  <c r="MQ530" i="1"/>
  <c r="MR530" i="1" s="1"/>
  <c r="LY530" i="1"/>
  <c r="MB530" i="1"/>
  <c r="MC530" i="1" s="1"/>
  <c r="MD530" i="1" s="1"/>
  <c r="LI530" i="1"/>
  <c r="LK530" i="1"/>
  <c r="FH530" i="1"/>
  <c r="FL530" i="1"/>
  <c r="FO530" i="1"/>
  <c r="FP530" i="1" s="1"/>
  <c r="FQ530" i="1" s="1"/>
  <c r="FV530" i="1"/>
  <c r="FZ530" i="1"/>
  <c r="GC530" i="1"/>
  <c r="GD530" i="1"/>
  <c r="GE530" i="1" s="1"/>
  <c r="HA530" i="1"/>
  <c r="GN530" i="1"/>
  <c r="GQ530" i="1"/>
  <c r="GR530" i="1" s="1"/>
  <c r="GS530" i="1" s="1"/>
  <c r="N531" i="1"/>
  <c r="Q531" i="1"/>
  <c r="R531" i="1" s="1"/>
  <c r="S531" i="1" s="1"/>
  <c r="AB531" i="1"/>
  <c r="AF531" i="1"/>
  <c r="AG531" i="1" s="1"/>
  <c r="AN531" i="1"/>
  <c r="AP531" i="1"/>
  <c r="AT531" i="1"/>
  <c r="AU531" i="1" s="1"/>
  <c r="BB531" i="1"/>
  <c r="BD531" i="1"/>
  <c r="BH531" i="1"/>
  <c r="BI531" i="1"/>
  <c r="KC531" i="1"/>
  <c r="KG531" i="1"/>
  <c r="KI531" i="1"/>
  <c r="KQ531" i="1"/>
  <c r="BL531" i="1"/>
  <c r="BZ531" i="1"/>
  <c r="CN531" i="1"/>
  <c r="DF531" i="1"/>
  <c r="DH531" i="1"/>
  <c r="DL531" i="1"/>
  <c r="DM531" i="1"/>
  <c r="DT531" i="1"/>
  <c r="DV531" i="1"/>
  <c r="DZ531" i="1"/>
  <c r="EA531" i="1" s="1"/>
  <c r="HY531" i="1"/>
  <c r="IM531" i="1"/>
  <c r="JA531" i="1"/>
  <c r="JO531" i="1"/>
  <c r="NM531" i="1"/>
  <c r="NO531" i="1"/>
  <c r="NS531" i="1"/>
  <c r="NT531" i="1"/>
  <c r="MY531" i="1"/>
  <c r="NA531" i="1"/>
  <c r="NE531" i="1"/>
  <c r="NF531" i="1" s="1"/>
  <c r="MK531" i="1"/>
  <c r="MM531" i="1"/>
  <c r="MQ531" i="1"/>
  <c r="MR531" i="1" s="1"/>
  <c r="LW531" i="1"/>
  <c r="LY531" i="1"/>
  <c r="MC531" i="1"/>
  <c r="MD531" i="1" s="1"/>
  <c r="LE531" i="1"/>
  <c r="FH531" i="1"/>
  <c r="FJ531" i="1"/>
  <c r="FL531" i="1"/>
  <c r="FP531" i="1"/>
  <c r="FQ531" i="1" s="1"/>
  <c r="FV531" i="1"/>
  <c r="FX531" i="1"/>
  <c r="FZ531" i="1"/>
  <c r="GD531" i="1"/>
  <c r="GE531" i="1" s="1"/>
  <c r="GV531" i="1"/>
  <c r="HA531" i="1"/>
  <c r="HK531" i="1"/>
  <c r="GL531" i="1"/>
  <c r="GN531" i="1"/>
  <c r="GR531" i="1"/>
  <c r="GS531" i="1" s="1"/>
  <c r="N532" i="1"/>
  <c r="Q532" i="1"/>
  <c r="R532" i="1" s="1"/>
  <c r="S532" i="1" s="1"/>
  <c r="AB532" i="1"/>
  <c r="AF532" i="1"/>
  <c r="AG532" i="1" s="1"/>
  <c r="AN532" i="1"/>
  <c r="AP532" i="1"/>
  <c r="AT532" i="1"/>
  <c r="AU532" i="1" s="1"/>
  <c r="BB532" i="1"/>
  <c r="BD532" i="1"/>
  <c r="BH532" i="1"/>
  <c r="BI532" i="1" s="1"/>
  <c r="KG532" i="1"/>
  <c r="KI532" i="1"/>
  <c r="DF532" i="1"/>
  <c r="DH532" i="1"/>
  <c r="DL532" i="1"/>
  <c r="DM532" i="1" s="1"/>
  <c r="DT532" i="1"/>
  <c r="DV532" i="1"/>
  <c r="DZ532" i="1"/>
  <c r="EA532" i="1" s="1"/>
  <c r="NM532" i="1"/>
  <c r="NO532" i="1"/>
  <c r="NS532" i="1"/>
  <c r="NT532" i="1"/>
  <c r="MY532" i="1"/>
  <c r="NA532" i="1"/>
  <c r="NE532" i="1"/>
  <c r="NF532" i="1" s="1"/>
  <c r="MK532" i="1"/>
  <c r="MM532" i="1"/>
  <c r="MQ532" i="1"/>
  <c r="MR532" i="1" s="1"/>
  <c r="LW532" i="1"/>
  <c r="LY532" i="1"/>
  <c r="MC532" i="1"/>
  <c r="MD532" i="1" s="1"/>
  <c r="FH532" i="1"/>
  <c r="FJ532" i="1"/>
  <c r="FL532" i="1"/>
  <c r="FP532" i="1"/>
  <c r="FQ532" i="1" s="1"/>
  <c r="FV532" i="1"/>
  <c r="FX532" i="1"/>
  <c r="FZ532" i="1"/>
  <c r="GD532" i="1"/>
  <c r="GE532" i="1" s="1"/>
  <c r="HA532" i="1"/>
  <c r="GL532" i="1"/>
  <c r="GN532" i="1"/>
  <c r="GR532" i="1"/>
  <c r="GS532" i="1" s="1"/>
  <c r="N533" i="1"/>
  <c r="R533" i="1"/>
  <c r="S533" i="1" s="1"/>
  <c r="AB533" i="1"/>
  <c r="AF533" i="1"/>
  <c r="AG533" i="1" s="1"/>
  <c r="AN533" i="1"/>
  <c r="AP533" i="1"/>
  <c r="AT533" i="1"/>
  <c r="AU533" i="1" s="1"/>
  <c r="BB533" i="1"/>
  <c r="BD533" i="1"/>
  <c r="BH533" i="1"/>
  <c r="BI533" i="1"/>
  <c r="KG533" i="1"/>
  <c r="KI533" i="1"/>
  <c r="KM533" i="1" s="1"/>
  <c r="DH533" i="1"/>
  <c r="DL533" i="1"/>
  <c r="DM533" i="1" s="1"/>
  <c r="DT533" i="1"/>
  <c r="DV533" i="1"/>
  <c r="DZ533" i="1"/>
  <c r="EA533" i="1" s="1"/>
  <c r="NO533" i="1"/>
  <c r="NS533" i="1"/>
  <c r="NT533" i="1"/>
  <c r="NA533" i="1"/>
  <c r="NE533" i="1"/>
  <c r="NF533" i="1" s="1"/>
  <c r="MM533" i="1"/>
  <c r="MQ533" i="1"/>
  <c r="MR533" i="1" s="1"/>
  <c r="LY533" i="1"/>
  <c r="MC533" i="1"/>
  <c r="MD533" i="1" s="1"/>
  <c r="FH533" i="1"/>
  <c r="FL533" i="1"/>
  <c r="FP533" i="1"/>
  <c r="FQ533" i="1" s="1"/>
  <c r="FV533" i="1"/>
  <c r="FZ533" i="1"/>
  <c r="GD533" i="1"/>
  <c r="GE533" i="1" s="1"/>
  <c r="HA533" i="1"/>
  <c r="GN533" i="1"/>
  <c r="GR533" i="1"/>
  <c r="GS533" i="1" s="1"/>
  <c r="N534" i="1"/>
  <c r="R534" i="1"/>
  <c r="S534" i="1" s="1"/>
  <c r="AB534" i="1"/>
  <c r="AF534" i="1"/>
  <c r="AG534" i="1" s="1"/>
  <c r="AN534" i="1"/>
  <c r="AP534" i="1"/>
  <c r="AT534" i="1"/>
  <c r="AU534" i="1" s="1"/>
  <c r="BB534" i="1"/>
  <c r="BD534" i="1"/>
  <c r="BH534" i="1"/>
  <c r="BI534" i="1" s="1"/>
  <c r="KG534" i="1"/>
  <c r="KI534" i="1"/>
  <c r="DH534" i="1"/>
  <c r="DL534" i="1"/>
  <c r="DM534" i="1" s="1"/>
  <c r="DT534" i="1"/>
  <c r="DV534" i="1"/>
  <c r="DZ534" i="1"/>
  <c r="EA534" i="1" s="1"/>
  <c r="NO534" i="1"/>
  <c r="NS534" i="1"/>
  <c r="NT534" i="1"/>
  <c r="NA534" i="1"/>
  <c r="NE534" i="1"/>
  <c r="NF534" i="1" s="1"/>
  <c r="MM534" i="1"/>
  <c r="MQ534" i="1"/>
  <c r="MR534" i="1" s="1"/>
  <c r="LY534" i="1"/>
  <c r="MC534" i="1"/>
  <c r="MD534" i="1" s="1"/>
  <c r="LE534" i="1"/>
  <c r="FH534" i="1"/>
  <c r="FL534" i="1"/>
  <c r="FP534" i="1"/>
  <c r="FQ534" i="1" s="1"/>
  <c r="FV534" i="1"/>
  <c r="FZ534" i="1"/>
  <c r="GD534" i="1"/>
  <c r="GE534" i="1" s="1"/>
  <c r="HA534" i="1"/>
  <c r="GN534" i="1"/>
  <c r="GR534" i="1"/>
  <c r="GS534" i="1" s="1"/>
  <c r="N535" i="1"/>
  <c r="R535" i="1"/>
  <c r="S535" i="1" s="1"/>
  <c r="AB535" i="1"/>
  <c r="AF535" i="1"/>
  <c r="AG535" i="1" s="1"/>
  <c r="AN535" i="1"/>
  <c r="AP535" i="1"/>
  <c r="AT535" i="1"/>
  <c r="AU535" i="1"/>
  <c r="BB535" i="1"/>
  <c r="BD535" i="1"/>
  <c r="BH535" i="1"/>
  <c r="BI535" i="1" s="1"/>
  <c r="KC535" i="1"/>
  <c r="KG535" i="1"/>
  <c r="KI535" i="1"/>
  <c r="KQ535" i="1"/>
  <c r="BL535" i="1"/>
  <c r="BZ535" i="1"/>
  <c r="CN535" i="1"/>
  <c r="DH535" i="1"/>
  <c r="DL535" i="1"/>
  <c r="DM535" i="1" s="1"/>
  <c r="DT535" i="1"/>
  <c r="DV535" i="1"/>
  <c r="DZ535" i="1"/>
  <c r="EA535" i="1" s="1"/>
  <c r="IM535" i="1"/>
  <c r="JA535" i="1"/>
  <c r="JO535" i="1"/>
  <c r="NO535" i="1"/>
  <c r="NS535" i="1"/>
  <c r="NT535" i="1" s="1"/>
  <c r="NA535" i="1"/>
  <c r="NE535" i="1"/>
  <c r="NF535" i="1" s="1"/>
  <c r="MM535" i="1"/>
  <c r="MQ535" i="1"/>
  <c r="MR535" i="1" s="1"/>
  <c r="LY535" i="1"/>
  <c r="MC535" i="1"/>
  <c r="MD535" i="1" s="1"/>
  <c r="FH535" i="1"/>
  <c r="FL535" i="1"/>
  <c r="FP535" i="1"/>
  <c r="FQ535" i="1"/>
  <c r="FV535" i="1"/>
  <c r="FZ535" i="1"/>
  <c r="GD535" i="1"/>
  <c r="GE535" i="1" s="1"/>
  <c r="GV535" i="1"/>
  <c r="HA535" i="1"/>
  <c r="HK535" i="1"/>
  <c r="GN535" i="1"/>
  <c r="GR535" i="1"/>
  <c r="GS535" i="1" s="1"/>
  <c r="N536" i="1"/>
  <c r="R536" i="1"/>
  <c r="S536" i="1" s="1"/>
  <c r="AB536" i="1"/>
  <c r="AF536" i="1"/>
  <c r="AG536" i="1" s="1"/>
  <c r="AN536" i="1"/>
  <c r="AP536" i="1"/>
  <c r="AT536" i="1"/>
  <c r="AU536" i="1" s="1"/>
  <c r="BB536" i="1"/>
  <c r="BD536" i="1"/>
  <c r="BH536" i="1"/>
  <c r="BI536" i="1" s="1"/>
  <c r="KG536" i="1"/>
  <c r="KI536" i="1"/>
  <c r="DH536" i="1"/>
  <c r="DL536" i="1"/>
  <c r="DM536" i="1" s="1"/>
  <c r="DT536" i="1"/>
  <c r="DV536" i="1"/>
  <c r="DZ536" i="1"/>
  <c r="EA536" i="1" s="1"/>
  <c r="NO536" i="1"/>
  <c r="NS536" i="1"/>
  <c r="NT536" i="1" s="1"/>
  <c r="NA536" i="1"/>
  <c r="NE536" i="1"/>
  <c r="NF536" i="1" s="1"/>
  <c r="MM536" i="1"/>
  <c r="MQ536" i="1"/>
  <c r="MR536" i="1"/>
  <c r="LY536" i="1"/>
  <c r="MC536" i="1"/>
  <c r="MD536" i="1" s="1"/>
  <c r="FH536" i="1"/>
  <c r="FL536" i="1"/>
  <c r="FP536" i="1"/>
  <c r="FQ536" i="1" s="1"/>
  <c r="FV536" i="1"/>
  <c r="FZ536" i="1"/>
  <c r="GD536" i="1"/>
  <c r="GE536" i="1" s="1"/>
  <c r="HA536" i="1"/>
  <c r="GN536" i="1"/>
  <c r="GR536" i="1"/>
  <c r="GS536" i="1" s="1"/>
  <c r="N537" i="1"/>
  <c r="R537" i="1"/>
  <c r="S537" i="1"/>
  <c r="AB537" i="1"/>
  <c r="AF537" i="1"/>
  <c r="AG537" i="1" s="1"/>
  <c r="AN537" i="1"/>
  <c r="AP537" i="1"/>
  <c r="AT537" i="1"/>
  <c r="AU537" i="1" s="1"/>
  <c r="BB537" i="1"/>
  <c r="BD537" i="1"/>
  <c r="BH537" i="1"/>
  <c r="BI537" i="1" s="1"/>
  <c r="KG537" i="1"/>
  <c r="KI537" i="1"/>
  <c r="KL537" i="1"/>
  <c r="DH537" i="1"/>
  <c r="DL537" i="1"/>
  <c r="DM537" i="1"/>
  <c r="DT537" i="1"/>
  <c r="DV537" i="1"/>
  <c r="DZ537" i="1"/>
  <c r="EA537" i="1"/>
  <c r="NO537" i="1"/>
  <c r="NS537" i="1"/>
  <c r="NT537" i="1" s="1"/>
  <c r="NA537" i="1"/>
  <c r="NE537" i="1"/>
  <c r="NF537" i="1" s="1"/>
  <c r="MM537" i="1"/>
  <c r="MQ537" i="1"/>
  <c r="MR537" i="1" s="1"/>
  <c r="LY537" i="1"/>
  <c r="MC537" i="1"/>
  <c r="MD537" i="1" s="1"/>
  <c r="LE537" i="1"/>
  <c r="LI537" i="1"/>
  <c r="LK537" i="1"/>
  <c r="LM537" i="1"/>
  <c r="LO537" i="1"/>
  <c r="FH537" i="1"/>
  <c r="FL537" i="1"/>
  <c r="FP537" i="1"/>
  <c r="FQ537" i="1" s="1"/>
  <c r="FV537" i="1"/>
  <c r="FZ537" i="1"/>
  <c r="GD537" i="1"/>
  <c r="GE537" i="1" s="1"/>
  <c r="HA537" i="1"/>
  <c r="GN537" i="1"/>
  <c r="GR537" i="1"/>
  <c r="GS537" i="1" s="1"/>
  <c r="N538" i="1"/>
  <c r="R538" i="1"/>
  <c r="S538" i="1" s="1"/>
  <c r="AB538" i="1"/>
  <c r="AF538" i="1"/>
  <c r="AG538" i="1" s="1"/>
  <c r="AN538" i="1"/>
  <c r="AP538" i="1"/>
  <c r="AT538" i="1"/>
  <c r="AU538" i="1" s="1"/>
  <c r="BB538" i="1"/>
  <c r="BD538" i="1"/>
  <c r="BH538" i="1"/>
  <c r="BI538" i="1" s="1"/>
  <c r="KG538" i="1"/>
  <c r="KI538" i="1"/>
  <c r="DH538" i="1"/>
  <c r="DL538" i="1"/>
  <c r="DM538" i="1" s="1"/>
  <c r="DT538" i="1"/>
  <c r="DV538" i="1"/>
  <c r="DZ538" i="1"/>
  <c r="EA538" i="1" s="1"/>
  <c r="NO538" i="1"/>
  <c r="NS538" i="1"/>
  <c r="NT538" i="1" s="1"/>
  <c r="NA538" i="1"/>
  <c r="NE538" i="1"/>
  <c r="NF538" i="1" s="1"/>
  <c r="MM538" i="1"/>
  <c r="MQ538" i="1"/>
  <c r="MR538" i="1" s="1"/>
  <c r="LY538" i="1"/>
  <c r="MC538" i="1"/>
  <c r="MD538" i="1" s="1"/>
  <c r="LI538" i="1"/>
  <c r="LK538" i="1"/>
  <c r="LM538" i="1"/>
  <c r="LO538" i="1"/>
  <c r="FH538" i="1"/>
  <c r="FL538" i="1"/>
  <c r="FP538" i="1"/>
  <c r="FQ538" i="1" s="1"/>
  <c r="FV538" i="1"/>
  <c r="FZ538" i="1"/>
  <c r="GD538" i="1"/>
  <c r="GE538" i="1"/>
  <c r="HA538" i="1"/>
  <c r="GN538" i="1"/>
  <c r="GR538" i="1"/>
  <c r="GS538" i="1" s="1"/>
  <c r="N539" i="1"/>
  <c r="R539" i="1"/>
  <c r="S539" i="1" s="1"/>
  <c r="AB539" i="1"/>
  <c r="AF539" i="1"/>
  <c r="AG539" i="1" s="1"/>
  <c r="AN539" i="1"/>
  <c r="AP539" i="1"/>
  <c r="AT539" i="1"/>
  <c r="AU539" i="1" s="1"/>
  <c r="BB539" i="1"/>
  <c r="BD539" i="1"/>
  <c r="BH539" i="1"/>
  <c r="BI539" i="1" s="1"/>
  <c r="KC539" i="1"/>
  <c r="DH539" i="1"/>
  <c r="DL539" i="1"/>
  <c r="DM539" i="1" s="1"/>
  <c r="DT539" i="1"/>
  <c r="DV539" i="1"/>
  <c r="DZ539" i="1"/>
  <c r="EA539" i="1" s="1"/>
  <c r="HY539" i="1"/>
  <c r="NO539" i="1"/>
  <c r="NS539" i="1"/>
  <c r="NT539" i="1" s="1"/>
  <c r="NA539" i="1"/>
  <c r="NE539" i="1"/>
  <c r="NF539" i="1" s="1"/>
  <c r="MM539" i="1"/>
  <c r="MQ539" i="1"/>
  <c r="MR539" i="1" s="1"/>
  <c r="LY539" i="1"/>
  <c r="MC539" i="1"/>
  <c r="MD539" i="1"/>
  <c r="LI539" i="1"/>
  <c r="LK539" i="1"/>
  <c r="LM539" i="1"/>
  <c r="LO539" i="1"/>
  <c r="FH539" i="1"/>
  <c r="FL539" i="1"/>
  <c r="FP539" i="1"/>
  <c r="FQ539" i="1" s="1"/>
  <c r="FV539" i="1"/>
  <c r="FZ539" i="1"/>
  <c r="GD539" i="1"/>
  <c r="GE539" i="1" s="1"/>
  <c r="GV539" i="1"/>
  <c r="GN539" i="1"/>
  <c r="GR539" i="1"/>
  <c r="GS539" i="1" s="1"/>
  <c r="N540" i="1"/>
  <c r="R540" i="1"/>
  <c r="S540" i="1" s="1"/>
  <c r="AB540" i="1"/>
  <c r="AF540" i="1"/>
  <c r="AG540" i="1" s="1"/>
  <c r="AN540" i="1"/>
  <c r="AP540" i="1"/>
  <c r="AT540" i="1"/>
  <c r="AU540" i="1" s="1"/>
  <c r="BB540" i="1"/>
  <c r="BD540" i="1"/>
  <c r="BH540" i="1"/>
  <c r="BI540" i="1" s="1"/>
  <c r="DH540" i="1"/>
  <c r="DL540" i="1"/>
  <c r="DM540" i="1" s="1"/>
  <c r="DT540" i="1"/>
  <c r="DV540" i="1"/>
  <c r="DZ540" i="1"/>
  <c r="EA540" i="1" s="1"/>
  <c r="NO540" i="1"/>
  <c r="NS540" i="1"/>
  <c r="NT540" i="1" s="1"/>
  <c r="NA540" i="1"/>
  <c r="NE540" i="1"/>
  <c r="NF540" i="1" s="1"/>
  <c r="MM540" i="1"/>
  <c r="MQ540" i="1"/>
  <c r="MR540" i="1" s="1"/>
  <c r="LY540" i="1"/>
  <c r="MC540" i="1"/>
  <c r="MD540" i="1" s="1"/>
  <c r="LE540" i="1"/>
  <c r="LI540" i="1"/>
  <c r="LK540" i="1"/>
  <c r="LM540" i="1"/>
  <c r="LO540" i="1"/>
  <c r="FH540" i="1"/>
  <c r="FL540" i="1"/>
  <c r="FP540" i="1"/>
  <c r="FQ540" i="1" s="1"/>
  <c r="FV540" i="1"/>
  <c r="FZ540" i="1"/>
  <c r="GD540" i="1"/>
  <c r="GE540" i="1" s="1"/>
  <c r="GN540" i="1"/>
  <c r="GR540" i="1"/>
  <c r="GS540" i="1" s="1"/>
  <c r="N541" i="1"/>
  <c r="R541" i="1"/>
  <c r="S541" i="1" s="1"/>
  <c r="AB541" i="1"/>
  <c r="AF541" i="1"/>
  <c r="AG541" i="1" s="1"/>
  <c r="AN541" i="1"/>
  <c r="AP541" i="1"/>
  <c r="AT541" i="1"/>
  <c r="AU541" i="1" s="1"/>
  <c r="BB541" i="1"/>
  <c r="BD541" i="1"/>
  <c r="BH541" i="1"/>
  <c r="BI541" i="1" s="1"/>
  <c r="DH541" i="1"/>
  <c r="DL541" i="1"/>
  <c r="DM541" i="1" s="1"/>
  <c r="DT541" i="1"/>
  <c r="DV541" i="1"/>
  <c r="DZ541" i="1"/>
  <c r="EA541" i="1" s="1"/>
  <c r="NO541" i="1"/>
  <c r="NS541" i="1"/>
  <c r="NT541" i="1" s="1"/>
  <c r="NA541" i="1"/>
  <c r="NE541" i="1"/>
  <c r="NF541" i="1" s="1"/>
  <c r="MM541" i="1"/>
  <c r="MQ541" i="1"/>
  <c r="MR541" i="1" s="1"/>
  <c r="LY541" i="1"/>
  <c r="MC541" i="1"/>
  <c r="MD541" i="1" s="1"/>
  <c r="LI541" i="1"/>
  <c r="LK541" i="1"/>
  <c r="LM541" i="1"/>
  <c r="LO541" i="1"/>
  <c r="FH541" i="1"/>
  <c r="FL541" i="1"/>
  <c r="FP541" i="1"/>
  <c r="FQ541" i="1" s="1"/>
  <c r="FV541" i="1"/>
  <c r="FZ541" i="1"/>
  <c r="GD541" i="1"/>
  <c r="GE541" i="1" s="1"/>
  <c r="GN541" i="1"/>
  <c r="GR541" i="1"/>
  <c r="GS541" i="1"/>
  <c r="N542" i="1"/>
  <c r="R542" i="1"/>
  <c r="S542" i="1" s="1"/>
  <c r="AB542" i="1"/>
  <c r="AF542" i="1"/>
  <c r="AG542" i="1" s="1"/>
  <c r="AN542" i="1"/>
  <c r="AP542" i="1"/>
  <c r="AT542" i="1"/>
  <c r="AU542" i="1" s="1"/>
  <c r="BB542" i="1"/>
  <c r="BD542" i="1"/>
  <c r="BH542" i="1"/>
  <c r="BI542" i="1" s="1"/>
  <c r="DH542" i="1"/>
  <c r="DL542" i="1"/>
  <c r="DM542" i="1" s="1"/>
  <c r="DT542" i="1"/>
  <c r="DV542" i="1"/>
  <c r="DZ542" i="1"/>
  <c r="EA542" i="1" s="1"/>
  <c r="NO542" i="1"/>
  <c r="NS542" i="1"/>
  <c r="NT542" i="1" s="1"/>
  <c r="NA542" i="1"/>
  <c r="NE542" i="1"/>
  <c r="NF542" i="1" s="1"/>
  <c r="MM542" i="1"/>
  <c r="MQ542" i="1"/>
  <c r="MR542" i="1" s="1"/>
  <c r="LY542" i="1"/>
  <c r="MC542" i="1"/>
  <c r="MD542" i="1" s="1"/>
  <c r="LI542" i="1"/>
  <c r="LK542" i="1"/>
  <c r="LM542" i="1"/>
  <c r="LO542" i="1"/>
  <c r="FH542" i="1"/>
  <c r="FL542" i="1"/>
  <c r="FP542" i="1"/>
  <c r="FQ542" i="1" s="1"/>
  <c r="FV542" i="1"/>
  <c r="FZ542" i="1"/>
  <c r="GD542" i="1"/>
  <c r="GE542" i="1" s="1"/>
  <c r="GN542" i="1"/>
  <c r="GR542" i="1"/>
  <c r="GS542" i="1" s="1"/>
  <c r="N543" i="1"/>
  <c r="R543" i="1"/>
  <c r="S543" i="1" s="1"/>
  <c r="AB543" i="1"/>
  <c r="AF543" i="1"/>
  <c r="AG543" i="1" s="1"/>
  <c r="AN543" i="1"/>
  <c r="AP543" i="1"/>
  <c r="AT543" i="1"/>
  <c r="AU543" i="1"/>
  <c r="BB543" i="1"/>
  <c r="BD543" i="1"/>
  <c r="BH543" i="1"/>
  <c r="BI543" i="1" s="1"/>
  <c r="KC543" i="1"/>
  <c r="DH543" i="1"/>
  <c r="DL543" i="1"/>
  <c r="DM543" i="1" s="1"/>
  <c r="DT543" i="1"/>
  <c r="DV543" i="1"/>
  <c r="DZ543" i="1"/>
  <c r="EA543" i="1" s="1"/>
  <c r="HY543" i="1"/>
  <c r="NO543" i="1"/>
  <c r="NS543" i="1"/>
  <c r="NT543" i="1" s="1"/>
  <c r="NA543" i="1"/>
  <c r="NE543" i="1"/>
  <c r="NF543" i="1" s="1"/>
  <c r="MM543" i="1"/>
  <c r="MQ543" i="1"/>
  <c r="MR543" i="1" s="1"/>
  <c r="LY543" i="1"/>
  <c r="MC543" i="1"/>
  <c r="MD543" i="1" s="1"/>
  <c r="LE543" i="1"/>
  <c r="LI543" i="1"/>
  <c r="LK543" i="1"/>
  <c r="LM543" i="1"/>
  <c r="LO543" i="1"/>
  <c r="FH543" i="1"/>
  <c r="FL543" i="1"/>
  <c r="FP543" i="1"/>
  <c r="FQ543" i="1" s="1"/>
  <c r="FV543" i="1"/>
  <c r="FZ543" i="1"/>
  <c r="GD543" i="1"/>
  <c r="GE543" i="1" s="1"/>
  <c r="GV543" i="1"/>
  <c r="GN543" i="1"/>
  <c r="GR543" i="1"/>
  <c r="GS543" i="1" s="1"/>
  <c r="N544" i="1"/>
  <c r="R544" i="1"/>
  <c r="S544" i="1" s="1"/>
  <c r="AB544" i="1"/>
  <c r="AF544" i="1"/>
  <c r="AG544" i="1" s="1"/>
  <c r="AN544" i="1"/>
  <c r="AP544" i="1"/>
  <c r="AT544" i="1"/>
  <c r="AU544" i="1" s="1"/>
  <c r="BB544" i="1"/>
  <c r="BD544" i="1"/>
  <c r="BH544" i="1"/>
  <c r="BI544" i="1" s="1"/>
  <c r="DH544" i="1"/>
  <c r="DL544" i="1"/>
  <c r="DM544" i="1" s="1"/>
  <c r="DT544" i="1"/>
  <c r="DV544" i="1"/>
  <c r="DZ544" i="1"/>
  <c r="EA544" i="1"/>
  <c r="NO544" i="1"/>
  <c r="NS544" i="1"/>
  <c r="NT544" i="1" s="1"/>
  <c r="NA544" i="1"/>
  <c r="NE544" i="1"/>
  <c r="NF544" i="1" s="1"/>
  <c r="MM544" i="1"/>
  <c r="MQ544" i="1"/>
  <c r="MR544" i="1" s="1"/>
  <c r="LY544" i="1"/>
  <c r="MC544" i="1"/>
  <c r="MD544" i="1" s="1"/>
  <c r="LI544" i="1"/>
  <c r="LK544" i="1"/>
  <c r="LM544" i="1"/>
  <c r="LO544" i="1"/>
  <c r="FH544" i="1"/>
  <c r="FL544" i="1"/>
  <c r="FP544" i="1"/>
  <c r="FQ544" i="1" s="1"/>
  <c r="FV544" i="1"/>
  <c r="FZ544" i="1"/>
  <c r="GD544" i="1"/>
  <c r="GE544" i="1" s="1"/>
  <c r="GN544" i="1"/>
  <c r="GR544" i="1"/>
  <c r="GS544" i="1" s="1"/>
  <c r="N545" i="1"/>
  <c r="R545" i="1"/>
  <c r="S545" i="1" s="1"/>
  <c r="AB545" i="1"/>
  <c r="AF545" i="1"/>
  <c r="AG545" i="1" s="1"/>
  <c r="AN545" i="1"/>
  <c r="AP545" i="1"/>
  <c r="AT545" i="1"/>
  <c r="AU545" i="1" s="1"/>
  <c r="BB545" i="1"/>
  <c r="BD545" i="1"/>
  <c r="BH545" i="1"/>
  <c r="BI545" i="1" s="1"/>
  <c r="DH545" i="1"/>
  <c r="DL545" i="1"/>
  <c r="DM545" i="1" s="1"/>
  <c r="DT545" i="1"/>
  <c r="DV545" i="1"/>
  <c r="DZ545" i="1"/>
  <c r="EA545" i="1"/>
  <c r="NO545" i="1"/>
  <c r="NS545" i="1"/>
  <c r="NT545" i="1" s="1"/>
  <c r="NA545" i="1"/>
  <c r="NE545" i="1"/>
  <c r="NF545" i="1" s="1"/>
  <c r="MM545" i="1"/>
  <c r="MQ545" i="1"/>
  <c r="MR545" i="1" s="1"/>
  <c r="LY545" i="1"/>
  <c r="MC545" i="1"/>
  <c r="MD545" i="1" s="1"/>
  <c r="LI545" i="1"/>
  <c r="LK545" i="1"/>
  <c r="LM545" i="1"/>
  <c r="LO545" i="1"/>
  <c r="FH545" i="1"/>
  <c r="FL545" i="1"/>
  <c r="FP545" i="1"/>
  <c r="FQ545" i="1" s="1"/>
  <c r="FV545" i="1"/>
  <c r="FZ545" i="1"/>
  <c r="GD545" i="1"/>
  <c r="GE545" i="1" s="1"/>
  <c r="GN545" i="1"/>
  <c r="GR545" i="1"/>
  <c r="GS545" i="1" s="1"/>
  <c r="N546" i="1"/>
  <c r="R546" i="1"/>
  <c r="S546" i="1"/>
  <c r="AB546" i="1"/>
  <c r="AF546" i="1"/>
  <c r="AG546" i="1" s="1"/>
  <c r="AN546" i="1"/>
  <c r="AP546" i="1"/>
  <c r="AT546" i="1"/>
  <c r="AU546" i="1" s="1"/>
  <c r="BB546" i="1"/>
  <c r="BD546" i="1"/>
  <c r="BH546" i="1"/>
  <c r="BI546" i="1" s="1"/>
  <c r="DH546" i="1"/>
  <c r="DL546" i="1"/>
  <c r="DM546" i="1" s="1"/>
  <c r="DT546" i="1"/>
  <c r="DV546" i="1"/>
  <c r="DZ546" i="1"/>
  <c r="EA546" i="1"/>
  <c r="NO546" i="1"/>
  <c r="NS546" i="1"/>
  <c r="NT546" i="1" s="1"/>
  <c r="NA546" i="1"/>
  <c r="NE546" i="1"/>
  <c r="NF546" i="1"/>
  <c r="MM546" i="1"/>
  <c r="MQ546" i="1"/>
  <c r="MR546" i="1" s="1"/>
  <c r="LY546" i="1"/>
  <c r="MC546" i="1"/>
  <c r="MD546" i="1" s="1"/>
  <c r="LE546" i="1"/>
  <c r="LI546" i="1"/>
  <c r="LK546" i="1"/>
  <c r="LM546" i="1"/>
  <c r="LO546" i="1"/>
  <c r="FH546" i="1"/>
  <c r="FL546" i="1"/>
  <c r="FP546" i="1"/>
  <c r="FQ546" i="1" s="1"/>
  <c r="FV546" i="1"/>
  <c r="FZ546" i="1"/>
  <c r="GD546" i="1"/>
  <c r="GE546" i="1" s="1"/>
  <c r="GN546" i="1"/>
  <c r="GR546" i="1"/>
  <c r="GS546" i="1" s="1"/>
  <c r="N547" i="1"/>
  <c r="R547" i="1"/>
  <c r="S547" i="1" s="1"/>
  <c r="AB547" i="1"/>
  <c r="AF547" i="1"/>
  <c r="AG547" i="1" s="1"/>
  <c r="AN547" i="1"/>
  <c r="AP547" i="1"/>
  <c r="AT547" i="1"/>
  <c r="AU547" i="1" s="1"/>
  <c r="BB547" i="1"/>
  <c r="BD547" i="1"/>
  <c r="BH547" i="1"/>
  <c r="BI547" i="1" s="1"/>
  <c r="KC547" i="1"/>
  <c r="KG547" i="1"/>
  <c r="KI547" i="1"/>
  <c r="KN547" i="1" s="1"/>
  <c r="KK547" i="1"/>
  <c r="KM547" i="1"/>
  <c r="KQ547" i="1"/>
  <c r="KU547" i="1"/>
  <c r="KW547" i="1"/>
  <c r="KY547" i="1"/>
  <c r="KZ547" i="1"/>
  <c r="LA547" i="1"/>
  <c r="LB547" i="1"/>
  <c r="BL547" i="1"/>
  <c r="BP547" i="1"/>
  <c r="BR547" i="1"/>
  <c r="BW547" i="1" s="1"/>
  <c r="BT547" i="1"/>
  <c r="BV547" i="1"/>
  <c r="BZ547" i="1"/>
  <c r="CD547" i="1"/>
  <c r="CF547" i="1"/>
  <c r="CH547" i="1"/>
  <c r="CJ547" i="1"/>
  <c r="CK547" i="1"/>
  <c r="CN547" i="1"/>
  <c r="CR547" i="1"/>
  <c r="CT547" i="1"/>
  <c r="CY547" i="1" s="1"/>
  <c r="CV547" i="1"/>
  <c r="CX547" i="1"/>
  <c r="DH547" i="1"/>
  <c r="DL547" i="1"/>
  <c r="DM547" i="1"/>
  <c r="DT547" i="1"/>
  <c r="DV547" i="1"/>
  <c r="DZ547" i="1"/>
  <c r="EA547" i="1" s="1"/>
  <c r="HY547" i="1"/>
  <c r="IC547" i="1"/>
  <c r="IE547" i="1"/>
  <c r="IJ547" i="1" s="1"/>
  <c r="IG547" i="1"/>
  <c r="II547" i="1"/>
  <c r="IM547" i="1"/>
  <c r="IQ547" i="1"/>
  <c r="IS547" i="1"/>
  <c r="IX547" i="1" s="1"/>
  <c r="IU547" i="1"/>
  <c r="IV547" i="1"/>
  <c r="IW547" i="1"/>
  <c r="JA547" i="1"/>
  <c r="JE547" i="1"/>
  <c r="JG547" i="1"/>
  <c r="JL547" i="1" s="1"/>
  <c r="JI547" i="1"/>
  <c r="JJ547" i="1"/>
  <c r="JK547" i="1"/>
  <c r="JO547" i="1"/>
  <c r="JS547" i="1"/>
  <c r="JU547" i="1"/>
  <c r="JZ547" i="1" s="1"/>
  <c r="JW547" i="1"/>
  <c r="JY547" i="1"/>
  <c r="NO547" i="1"/>
  <c r="NS547" i="1"/>
  <c r="NT547" i="1" s="1"/>
  <c r="NA547" i="1"/>
  <c r="NE547" i="1"/>
  <c r="NF547" i="1" s="1"/>
  <c r="MM547" i="1"/>
  <c r="MQ547" i="1"/>
  <c r="MR547" i="1" s="1"/>
  <c r="LY547" i="1"/>
  <c r="MC547" i="1"/>
  <c r="MD547" i="1" s="1"/>
  <c r="LI547" i="1"/>
  <c r="LK547" i="1"/>
  <c r="LM547" i="1"/>
  <c r="LO547" i="1"/>
  <c r="FH547" i="1"/>
  <c r="FL547" i="1"/>
  <c r="FP547" i="1"/>
  <c r="FQ547" i="1" s="1"/>
  <c r="FV547" i="1"/>
  <c r="FZ547" i="1"/>
  <c r="GD547" i="1"/>
  <c r="GE547" i="1" s="1"/>
  <c r="GV547" i="1"/>
  <c r="HA547" i="1"/>
  <c r="HC547" i="1"/>
  <c r="HH547" i="1" s="1"/>
  <c r="HE547" i="1"/>
  <c r="HF547" i="1"/>
  <c r="HG547" i="1"/>
  <c r="HK547" i="1"/>
  <c r="HO547" i="1"/>
  <c r="HQ547" i="1"/>
  <c r="HV547" i="1" s="1"/>
  <c r="HS547" i="1"/>
  <c r="HU547" i="1"/>
  <c r="GN547" i="1"/>
  <c r="GR547" i="1"/>
  <c r="GS547" i="1" s="1"/>
  <c r="N548" i="1"/>
  <c r="R548" i="1"/>
  <c r="S548" i="1"/>
  <c r="AB548" i="1"/>
  <c r="AF548" i="1"/>
  <c r="AG548" i="1" s="1"/>
  <c r="AN548" i="1"/>
  <c r="AP548" i="1"/>
  <c r="AT548" i="1"/>
  <c r="AU548" i="1" s="1"/>
  <c r="BB548" i="1"/>
  <c r="BD548" i="1"/>
  <c r="BH548" i="1"/>
  <c r="BI548" i="1" s="1"/>
  <c r="KG548" i="1"/>
  <c r="KI548" i="1"/>
  <c r="KN548" i="1"/>
  <c r="KK548" i="1"/>
  <c r="KM548" i="1"/>
  <c r="KU548" i="1"/>
  <c r="KW548" i="1"/>
  <c r="LB548" i="1"/>
  <c r="KY548" i="1"/>
  <c r="LA548" i="1"/>
  <c r="BP548" i="1"/>
  <c r="BR548" i="1"/>
  <c r="BW548" i="1" s="1"/>
  <c r="BT548" i="1"/>
  <c r="BV548" i="1"/>
  <c r="CD548" i="1"/>
  <c r="CF548" i="1"/>
  <c r="CK548" i="1" s="1"/>
  <c r="CH548" i="1"/>
  <c r="CJ548" i="1"/>
  <c r="CR548" i="1"/>
  <c r="CT548" i="1"/>
  <c r="CY548" i="1" s="1"/>
  <c r="CV548" i="1"/>
  <c r="CX548" i="1"/>
  <c r="DH548" i="1"/>
  <c r="DL548" i="1"/>
  <c r="DM548" i="1" s="1"/>
  <c r="DT548" i="1"/>
  <c r="DV548" i="1"/>
  <c r="DZ548" i="1"/>
  <c r="EA548" i="1" s="1"/>
  <c r="IC548" i="1"/>
  <c r="IE548" i="1"/>
  <c r="IJ548" i="1" s="1"/>
  <c r="IG548" i="1"/>
  <c r="II548" i="1"/>
  <c r="IQ548" i="1"/>
  <c r="IS548" i="1"/>
  <c r="IX548" i="1" s="1"/>
  <c r="IU548" i="1"/>
  <c r="IW548" i="1"/>
  <c r="JE548" i="1"/>
  <c r="JG548" i="1"/>
  <c r="JL548" i="1" s="1"/>
  <c r="JI548" i="1"/>
  <c r="JK548" i="1"/>
  <c r="JS548" i="1"/>
  <c r="JU548" i="1"/>
  <c r="JZ548" i="1" s="1"/>
  <c r="JW548" i="1"/>
  <c r="JY548" i="1"/>
  <c r="NO548" i="1"/>
  <c r="NS548" i="1"/>
  <c r="NT548" i="1" s="1"/>
  <c r="NA548" i="1"/>
  <c r="NE548" i="1"/>
  <c r="NF548" i="1" s="1"/>
  <c r="MM548" i="1"/>
  <c r="MQ548" i="1"/>
  <c r="MR548" i="1" s="1"/>
  <c r="LY548" i="1"/>
  <c r="MC548" i="1"/>
  <c r="MD548" i="1"/>
  <c r="LI548" i="1"/>
  <c r="LK548" i="1"/>
  <c r="LM548" i="1"/>
  <c r="LN548" i="1"/>
  <c r="LO548" i="1"/>
  <c r="FH548" i="1"/>
  <c r="FL548" i="1"/>
  <c r="FP548" i="1"/>
  <c r="FQ548" i="1" s="1"/>
  <c r="FV548" i="1"/>
  <c r="FZ548" i="1"/>
  <c r="GD548" i="1"/>
  <c r="GE548" i="1" s="1"/>
  <c r="HA548" i="1"/>
  <c r="HC548" i="1"/>
  <c r="HH548" i="1" s="1"/>
  <c r="HE548" i="1"/>
  <c r="HF548" i="1"/>
  <c r="HG548" i="1"/>
  <c r="HO548" i="1"/>
  <c r="HQ548" i="1"/>
  <c r="HV548" i="1" s="1"/>
  <c r="HS548" i="1"/>
  <c r="HU548" i="1"/>
  <c r="GN548" i="1"/>
  <c r="GR548" i="1"/>
  <c r="GS548" i="1" s="1"/>
  <c r="N549" i="1"/>
  <c r="R549" i="1"/>
  <c r="S549" i="1" s="1"/>
  <c r="AB549" i="1"/>
  <c r="AF549" i="1"/>
  <c r="AG549" i="1" s="1"/>
  <c r="AN549" i="1"/>
  <c r="AP549" i="1"/>
  <c r="AT549" i="1"/>
  <c r="AU549" i="1" s="1"/>
  <c r="BB549" i="1"/>
  <c r="BD549" i="1"/>
  <c r="BH549" i="1"/>
  <c r="BI549" i="1" s="1"/>
  <c r="KG549" i="1"/>
  <c r="KI549" i="1"/>
  <c r="KN549" i="1" s="1"/>
  <c r="KK549" i="1"/>
  <c r="KM549" i="1"/>
  <c r="KU549" i="1"/>
  <c r="KW549" i="1"/>
  <c r="LB549" i="1" s="1"/>
  <c r="KY549" i="1"/>
  <c r="LA549" i="1"/>
  <c r="BP549" i="1"/>
  <c r="BR549" i="1"/>
  <c r="BW549" i="1" s="1"/>
  <c r="BT549" i="1"/>
  <c r="BV549" i="1"/>
  <c r="CD549" i="1"/>
  <c r="CF549" i="1"/>
  <c r="CK549" i="1" s="1"/>
  <c r="CH549" i="1"/>
  <c r="CJ549" i="1"/>
  <c r="CR549" i="1"/>
  <c r="CT549" i="1"/>
  <c r="CY549" i="1" s="1"/>
  <c r="CV549" i="1"/>
  <c r="CW549" i="1"/>
  <c r="CX549" i="1"/>
  <c r="DH549" i="1"/>
  <c r="DL549" i="1"/>
  <c r="DM549" i="1" s="1"/>
  <c r="DT549" i="1"/>
  <c r="DV549" i="1"/>
  <c r="DZ549" i="1"/>
  <c r="EA549" i="1" s="1"/>
  <c r="IC549" i="1"/>
  <c r="IE549" i="1"/>
  <c r="IJ549" i="1" s="1"/>
  <c r="IG549" i="1"/>
  <c r="II549" i="1"/>
  <c r="IQ549" i="1"/>
  <c r="IS549" i="1"/>
  <c r="IX549" i="1" s="1"/>
  <c r="IU549" i="1"/>
  <c r="IW549" i="1"/>
  <c r="JE549" i="1"/>
  <c r="JG549" i="1"/>
  <c r="JL549" i="1" s="1"/>
  <c r="JI549" i="1"/>
  <c r="JK549" i="1"/>
  <c r="JS549" i="1"/>
  <c r="JU549" i="1"/>
  <c r="JZ549" i="1" s="1"/>
  <c r="JW549" i="1"/>
  <c r="JY549" i="1"/>
  <c r="NO549" i="1"/>
  <c r="NS549" i="1"/>
  <c r="NT549" i="1" s="1"/>
  <c r="NA549" i="1"/>
  <c r="NE549" i="1"/>
  <c r="NF549" i="1" s="1"/>
  <c r="MM549" i="1"/>
  <c r="MQ549" i="1"/>
  <c r="MR549" i="1" s="1"/>
  <c r="LY549" i="1"/>
  <c r="MC549" i="1"/>
  <c r="MD549" i="1" s="1"/>
  <c r="LO549" i="1"/>
  <c r="FH549" i="1"/>
  <c r="FL549" i="1"/>
  <c r="FP549" i="1"/>
  <c r="FQ549" i="1" s="1"/>
  <c r="FV549" i="1"/>
  <c r="FZ549" i="1"/>
  <c r="GD549" i="1"/>
  <c r="GE549" i="1" s="1"/>
  <c r="HA549" i="1"/>
  <c r="HC549" i="1"/>
  <c r="HH549" i="1" s="1"/>
  <c r="HE549" i="1"/>
  <c r="HF549" i="1"/>
  <c r="HG549" i="1"/>
  <c r="HO549" i="1"/>
  <c r="HQ549" i="1"/>
  <c r="HV549" i="1" s="1"/>
  <c r="HS549" i="1"/>
  <c r="HU549" i="1"/>
  <c r="GN549" i="1"/>
  <c r="GR549" i="1"/>
  <c r="GS549" i="1" s="1"/>
  <c r="N550" i="1"/>
  <c r="R550" i="1"/>
  <c r="S550" i="1" s="1"/>
  <c r="AB550" i="1"/>
  <c r="AF550" i="1"/>
  <c r="AG550" i="1" s="1"/>
  <c r="AN550" i="1"/>
  <c r="AP550" i="1"/>
  <c r="AT550" i="1"/>
  <c r="AU550" i="1" s="1"/>
  <c r="BB550" i="1"/>
  <c r="BD550" i="1"/>
  <c r="BH550" i="1"/>
  <c r="BI550" i="1" s="1"/>
  <c r="KG550" i="1"/>
  <c r="KI550" i="1"/>
  <c r="KN550" i="1" s="1"/>
  <c r="KK550" i="1"/>
  <c r="KM550" i="1"/>
  <c r="KU550" i="1"/>
  <c r="KW550" i="1"/>
  <c r="LB550" i="1" s="1"/>
  <c r="KY550" i="1"/>
  <c r="KZ550" i="1"/>
  <c r="LA550" i="1"/>
  <c r="BP550" i="1"/>
  <c r="BR550" i="1"/>
  <c r="BW550" i="1" s="1"/>
  <c r="BT550" i="1"/>
  <c r="BV550" i="1"/>
  <c r="CD550" i="1"/>
  <c r="CF550" i="1"/>
  <c r="CK550" i="1" s="1"/>
  <c r="CH550" i="1"/>
  <c r="CI550" i="1"/>
  <c r="CJ550" i="1"/>
  <c r="CR550" i="1"/>
  <c r="CT550" i="1"/>
  <c r="CY550" i="1" s="1"/>
  <c r="CV550" i="1"/>
  <c r="CW550" i="1"/>
  <c r="CX550" i="1"/>
  <c r="DH550" i="1"/>
  <c r="DL550" i="1"/>
  <c r="DM550" i="1" s="1"/>
  <c r="DT550" i="1"/>
  <c r="DV550" i="1"/>
  <c r="DZ550" i="1"/>
  <c r="EA550" i="1" s="1"/>
  <c r="IC550" i="1"/>
  <c r="IE550" i="1"/>
  <c r="IJ550" i="1" s="1"/>
  <c r="IG550" i="1"/>
  <c r="II550" i="1"/>
  <c r="IQ550" i="1"/>
  <c r="IS550" i="1"/>
  <c r="IX550" i="1" s="1"/>
  <c r="IU550" i="1"/>
  <c r="IW550" i="1"/>
  <c r="JE550" i="1"/>
  <c r="JG550" i="1"/>
  <c r="JL550" i="1" s="1"/>
  <c r="JI550" i="1"/>
  <c r="JK550" i="1"/>
  <c r="JS550" i="1"/>
  <c r="JU550" i="1"/>
  <c r="JZ550" i="1" s="1"/>
  <c r="JW550" i="1"/>
  <c r="JX550" i="1"/>
  <c r="JY550" i="1"/>
  <c r="NO550" i="1"/>
  <c r="NS550" i="1"/>
  <c r="NT550" i="1"/>
  <c r="NA550" i="1"/>
  <c r="NE550" i="1"/>
  <c r="NF550" i="1" s="1"/>
  <c r="MM550" i="1"/>
  <c r="MQ550" i="1"/>
  <c r="MR550" i="1"/>
  <c r="LY550" i="1"/>
  <c r="MC550" i="1"/>
  <c r="MD550" i="1" s="1"/>
  <c r="LO550" i="1"/>
  <c r="FH550" i="1"/>
  <c r="FL550" i="1"/>
  <c r="FP550" i="1"/>
  <c r="FQ550" i="1"/>
  <c r="FV550" i="1"/>
  <c r="FZ550" i="1"/>
  <c r="GD550" i="1"/>
  <c r="GE550" i="1" s="1"/>
  <c r="HA550" i="1"/>
  <c r="HC550" i="1"/>
  <c r="HH550" i="1" s="1"/>
  <c r="HE550" i="1"/>
  <c r="HF550" i="1"/>
  <c r="HG550" i="1"/>
  <c r="HO550" i="1"/>
  <c r="HQ550" i="1"/>
  <c r="HV550" i="1" s="1"/>
  <c r="HS550" i="1"/>
  <c r="HU550" i="1"/>
  <c r="GN550" i="1"/>
  <c r="GR550" i="1"/>
  <c r="GS550" i="1" s="1"/>
  <c r="N551" i="1"/>
  <c r="R551" i="1"/>
  <c r="S551" i="1" s="1"/>
  <c r="AB551" i="1"/>
  <c r="AF551" i="1"/>
  <c r="AG551" i="1" s="1"/>
  <c r="AN551" i="1"/>
  <c r="AP551" i="1"/>
  <c r="AT551" i="1"/>
  <c r="AU551" i="1" s="1"/>
  <c r="BB551" i="1"/>
  <c r="BD551" i="1"/>
  <c r="BH551" i="1"/>
  <c r="BI551" i="1" s="1"/>
  <c r="KC551" i="1"/>
  <c r="KG551" i="1"/>
  <c r="KI551" i="1"/>
  <c r="KK551" i="1"/>
  <c r="KL551" i="1"/>
  <c r="KM551" i="1"/>
  <c r="KN551" i="1"/>
  <c r="KQ551" i="1"/>
  <c r="KU551" i="1"/>
  <c r="KW551" i="1"/>
  <c r="LB551" i="1" s="1"/>
  <c r="KY551" i="1"/>
  <c r="LA551" i="1"/>
  <c r="BL551" i="1"/>
  <c r="BP551" i="1"/>
  <c r="BR551" i="1"/>
  <c r="BT551" i="1"/>
  <c r="BV551" i="1"/>
  <c r="BW551" i="1"/>
  <c r="BZ551" i="1"/>
  <c r="CD551" i="1"/>
  <c r="CF551" i="1"/>
  <c r="CK551" i="1" s="1"/>
  <c r="CH551" i="1"/>
  <c r="CJ551" i="1"/>
  <c r="CN551" i="1"/>
  <c r="CR551" i="1"/>
  <c r="CT551" i="1"/>
  <c r="CY551" i="1" s="1"/>
  <c r="CV551" i="1"/>
  <c r="CW551" i="1"/>
  <c r="CX551" i="1"/>
  <c r="DH551" i="1"/>
  <c r="DL551" i="1"/>
  <c r="DM551" i="1" s="1"/>
  <c r="DT551" i="1"/>
  <c r="DV551" i="1"/>
  <c r="DZ551" i="1"/>
  <c r="EA551" i="1" s="1"/>
  <c r="HY551" i="1"/>
  <c r="IC551" i="1"/>
  <c r="IE551" i="1"/>
  <c r="IJ551" i="1" s="1"/>
  <c r="IG551" i="1"/>
  <c r="II551" i="1"/>
  <c r="IM551" i="1"/>
  <c r="IQ551" i="1"/>
  <c r="IS551" i="1"/>
  <c r="IX551" i="1" s="1"/>
  <c r="IU551" i="1"/>
  <c r="IW551" i="1"/>
  <c r="JA551" i="1"/>
  <c r="JE551" i="1"/>
  <c r="JG551" i="1"/>
  <c r="JL551" i="1"/>
  <c r="JI551" i="1"/>
  <c r="JK551" i="1"/>
  <c r="JO551" i="1"/>
  <c r="JS551" i="1"/>
  <c r="JU551" i="1"/>
  <c r="JZ551" i="1" s="1"/>
  <c r="JW551" i="1"/>
  <c r="JX551" i="1"/>
  <c r="JY551" i="1"/>
  <c r="NO551" i="1"/>
  <c r="NS551" i="1"/>
  <c r="NT551" i="1" s="1"/>
  <c r="NA551" i="1"/>
  <c r="NE551" i="1"/>
  <c r="NF551" i="1" s="1"/>
  <c r="MM551" i="1"/>
  <c r="MQ551" i="1"/>
  <c r="MR551" i="1" s="1"/>
  <c r="LY551" i="1"/>
  <c r="MC551" i="1"/>
  <c r="MD551" i="1" s="1"/>
  <c r="LO551" i="1"/>
  <c r="FH551" i="1"/>
  <c r="FL551" i="1"/>
  <c r="FP551" i="1"/>
  <c r="FQ551" i="1" s="1"/>
  <c r="FV551" i="1"/>
  <c r="FZ551" i="1"/>
  <c r="GD551" i="1"/>
  <c r="GE551" i="1" s="1"/>
  <c r="GV551" i="1"/>
  <c r="HA551" i="1"/>
  <c r="HC551" i="1"/>
  <c r="HH551" i="1" s="1"/>
  <c r="HE551" i="1"/>
  <c r="HF551" i="1"/>
  <c r="HG551" i="1"/>
  <c r="HK551" i="1"/>
  <c r="HO551" i="1"/>
  <c r="HQ551" i="1"/>
  <c r="HV551" i="1" s="1"/>
  <c r="HS551" i="1"/>
  <c r="HT551" i="1"/>
  <c r="HU551" i="1"/>
  <c r="GN551" i="1"/>
  <c r="GR551" i="1"/>
  <c r="GS551" i="1" s="1"/>
  <c r="N552" i="1"/>
  <c r="R552" i="1"/>
  <c r="S552" i="1" s="1"/>
  <c r="AB552" i="1"/>
  <c r="AF552" i="1"/>
  <c r="AG552" i="1" s="1"/>
  <c r="AN552" i="1"/>
  <c r="AP552" i="1"/>
  <c r="AT552" i="1"/>
  <c r="AU552" i="1" s="1"/>
  <c r="BB552" i="1"/>
  <c r="BD552" i="1"/>
  <c r="BH552" i="1"/>
  <c r="BI552" i="1" s="1"/>
  <c r="KG552" i="1"/>
  <c r="KI552" i="1"/>
  <c r="KN552" i="1" s="1"/>
  <c r="KK552" i="1"/>
  <c r="KM552" i="1"/>
  <c r="KU552" i="1"/>
  <c r="KW552" i="1"/>
  <c r="LB552" i="1" s="1"/>
  <c r="KY552" i="1"/>
  <c r="KZ552" i="1"/>
  <c r="LA552" i="1"/>
  <c r="BP552" i="1"/>
  <c r="BR552" i="1"/>
  <c r="BW552" i="1" s="1"/>
  <c r="BT552" i="1"/>
  <c r="BV552" i="1"/>
  <c r="CD552" i="1"/>
  <c r="CF552" i="1"/>
  <c r="CK552" i="1" s="1"/>
  <c r="CH552" i="1"/>
  <c r="CJ552" i="1"/>
  <c r="CR552" i="1"/>
  <c r="CT552" i="1"/>
  <c r="CY552" i="1" s="1"/>
  <c r="CV552" i="1"/>
  <c r="CW552" i="1"/>
  <c r="CX552" i="1"/>
  <c r="DH552" i="1"/>
  <c r="DL552" i="1"/>
  <c r="DM552" i="1" s="1"/>
  <c r="DT552" i="1"/>
  <c r="DV552" i="1"/>
  <c r="DZ552" i="1"/>
  <c r="EA552" i="1" s="1"/>
  <c r="IC552" i="1"/>
  <c r="IE552" i="1"/>
  <c r="IJ552" i="1" s="1"/>
  <c r="IG552" i="1"/>
  <c r="II552" i="1"/>
  <c r="IQ552" i="1"/>
  <c r="IS552" i="1"/>
  <c r="IX552" i="1" s="1"/>
  <c r="IU552" i="1"/>
  <c r="IW552" i="1"/>
  <c r="JE552" i="1"/>
  <c r="JG552" i="1"/>
  <c r="JI552" i="1"/>
  <c r="JK552" i="1"/>
  <c r="JL552" i="1"/>
  <c r="JS552" i="1"/>
  <c r="JU552" i="1"/>
  <c r="JZ552" i="1" s="1"/>
  <c r="JW552" i="1"/>
  <c r="JY552" i="1"/>
  <c r="NO552" i="1"/>
  <c r="NS552" i="1"/>
  <c r="NT552" i="1"/>
  <c r="NA552" i="1"/>
  <c r="NE552" i="1"/>
  <c r="NF552" i="1" s="1"/>
  <c r="MM552" i="1"/>
  <c r="MQ552" i="1"/>
  <c r="MR552" i="1"/>
  <c r="LY552" i="1"/>
  <c r="MC552" i="1"/>
  <c r="MD552" i="1" s="1"/>
  <c r="LO552" i="1"/>
  <c r="FH552" i="1"/>
  <c r="FL552" i="1"/>
  <c r="FP552" i="1"/>
  <c r="FQ552" i="1"/>
  <c r="FV552" i="1"/>
  <c r="FZ552" i="1"/>
  <c r="GD552" i="1"/>
  <c r="GE552" i="1" s="1"/>
  <c r="HA552" i="1"/>
  <c r="HC552" i="1"/>
  <c r="HH552" i="1" s="1"/>
  <c r="HE552" i="1"/>
  <c r="HF552" i="1"/>
  <c r="HG552" i="1"/>
  <c r="HO552" i="1"/>
  <c r="HQ552" i="1"/>
  <c r="HV552" i="1" s="1"/>
  <c r="HS552" i="1"/>
  <c r="HT552" i="1"/>
  <c r="HU552" i="1"/>
  <c r="GN552" i="1"/>
  <c r="GR552" i="1"/>
  <c r="GS552" i="1" s="1"/>
  <c r="N553" i="1"/>
  <c r="R553" i="1"/>
  <c r="S553" i="1" s="1"/>
  <c r="AB553" i="1"/>
  <c r="AF553" i="1"/>
  <c r="AG553" i="1"/>
  <c r="AN553" i="1"/>
  <c r="AP553" i="1"/>
  <c r="AT553" i="1"/>
  <c r="AU553" i="1" s="1"/>
  <c r="BB553" i="1"/>
  <c r="BD553" i="1"/>
  <c r="BH553" i="1"/>
  <c r="BI553" i="1" s="1"/>
  <c r="KG553" i="1"/>
  <c r="KI553" i="1"/>
  <c r="KN553" i="1" s="1"/>
  <c r="KK553" i="1"/>
  <c r="KL553" i="1"/>
  <c r="KM553" i="1"/>
  <c r="KU553" i="1"/>
  <c r="KW553" i="1"/>
  <c r="LB553" i="1" s="1"/>
  <c r="KY553" i="1"/>
  <c r="KZ553" i="1"/>
  <c r="LA553" i="1"/>
  <c r="BP553" i="1"/>
  <c r="BR553" i="1"/>
  <c r="BW553" i="1" s="1"/>
  <c r="BT553" i="1"/>
  <c r="BU553" i="1"/>
  <c r="BV553" i="1"/>
  <c r="CD553" i="1"/>
  <c r="CF553" i="1"/>
  <c r="CK553" i="1" s="1"/>
  <c r="CH553" i="1"/>
  <c r="CI553" i="1"/>
  <c r="CJ553" i="1"/>
  <c r="CR553" i="1"/>
  <c r="CT553" i="1"/>
  <c r="CY553" i="1" s="1"/>
  <c r="CV553" i="1"/>
  <c r="CW553" i="1"/>
  <c r="CX553" i="1"/>
  <c r="DH553" i="1"/>
  <c r="DL553" i="1"/>
  <c r="DM553" i="1" s="1"/>
  <c r="DT553" i="1"/>
  <c r="DV553" i="1"/>
  <c r="DZ553" i="1"/>
  <c r="EA553" i="1" s="1"/>
  <c r="IC553" i="1"/>
  <c r="IE553" i="1"/>
  <c r="IJ553" i="1" s="1"/>
  <c r="IG553" i="1"/>
  <c r="II553" i="1"/>
  <c r="IQ553" i="1"/>
  <c r="IS553" i="1"/>
  <c r="IX553" i="1" s="1"/>
  <c r="IU553" i="1"/>
  <c r="IW553" i="1"/>
  <c r="JE553" i="1"/>
  <c r="JG553" i="1"/>
  <c r="JL553" i="1" s="1"/>
  <c r="JI553" i="1"/>
  <c r="JK553" i="1"/>
  <c r="JS553" i="1"/>
  <c r="JU553" i="1"/>
  <c r="JZ553" i="1" s="1"/>
  <c r="JW553" i="1"/>
  <c r="JY553" i="1"/>
  <c r="NO553" i="1"/>
  <c r="NS553" i="1"/>
  <c r="NT553" i="1" s="1"/>
  <c r="NA553" i="1"/>
  <c r="NE553" i="1"/>
  <c r="NF553" i="1" s="1"/>
  <c r="MM553" i="1"/>
  <c r="MQ553" i="1"/>
  <c r="MR553" i="1" s="1"/>
  <c r="LY553" i="1"/>
  <c r="MC553" i="1"/>
  <c r="MD553" i="1" s="1"/>
  <c r="LO553" i="1"/>
  <c r="FH553" i="1"/>
  <c r="FL553" i="1"/>
  <c r="FP553" i="1"/>
  <c r="FQ553" i="1" s="1"/>
  <c r="FV553" i="1"/>
  <c r="FZ553" i="1"/>
  <c r="GD553" i="1"/>
  <c r="GE553" i="1" s="1"/>
  <c r="HA553" i="1"/>
  <c r="HC553" i="1"/>
  <c r="HE553" i="1"/>
  <c r="HF553" i="1"/>
  <c r="HG553" i="1"/>
  <c r="HH553" i="1"/>
  <c r="HO553" i="1"/>
  <c r="HQ553" i="1"/>
  <c r="HS553" i="1"/>
  <c r="HU553" i="1"/>
  <c r="GN553" i="1"/>
  <c r="GR553" i="1"/>
  <c r="GS553" i="1" s="1"/>
  <c r="N554" i="1"/>
  <c r="R554" i="1"/>
  <c r="S554" i="1" s="1"/>
  <c r="AB554" i="1"/>
  <c r="AF554" i="1"/>
  <c r="AG554" i="1"/>
  <c r="AN554" i="1"/>
  <c r="AP554" i="1"/>
  <c r="AT554" i="1"/>
  <c r="AU554" i="1"/>
  <c r="BB554" i="1"/>
  <c r="BD554" i="1"/>
  <c r="BH554" i="1"/>
  <c r="BI554" i="1" s="1"/>
  <c r="KG554" i="1"/>
  <c r="KI554" i="1"/>
  <c r="KK554" i="1"/>
  <c r="KM554" i="1"/>
  <c r="KN554" i="1"/>
  <c r="KU554" i="1"/>
  <c r="KW554" i="1"/>
  <c r="LB554" i="1" s="1"/>
  <c r="KY554" i="1"/>
  <c r="LA554" i="1"/>
  <c r="BP554" i="1"/>
  <c r="BR554" i="1"/>
  <c r="BW554" i="1" s="1"/>
  <c r="BT554" i="1"/>
  <c r="BV554" i="1"/>
  <c r="CD554" i="1"/>
  <c r="CF554" i="1"/>
  <c r="CK554" i="1" s="1"/>
  <c r="CH554" i="1"/>
  <c r="CI554" i="1"/>
  <c r="CJ554" i="1"/>
  <c r="CR554" i="1"/>
  <c r="CT554" i="1"/>
  <c r="CV554" i="1"/>
  <c r="CX554" i="1"/>
  <c r="DH554" i="1"/>
  <c r="DL554" i="1"/>
  <c r="DM554" i="1" s="1"/>
  <c r="DT554" i="1"/>
  <c r="DV554" i="1"/>
  <c r="DZ554" i="1"/>
  <c r="EA554" i="1" s="1"/>
  <c r="IC554" i="1"/>
  <c r="IE554" i="1"/>
  <c r="IJ554" i="1" s="1"/>
  <c r="IG554" i="1"/>
  <c r="II554" i="1"/>
  <c r="IQ554" i="1"/>
  <c r="IS554" i="1"/>
  <c r="IX554" i="1" s="1"/>
  <c r="IU554" i="1"/>
  <c r="IW554" i="1"/>
  <c r="JE554" i="1"/>
  <c r="JG554" i="1"/>
  <c r="JL554" i="1" s="1"/>
  <c r="JI554" i="1"/>
  <c r="JK554" i="1"/>
  <c r="JS554" i="1"/>
  <c r="JU554" i="1"/>
  <c r="JZ554" i="1" s="1"/>
  <c r="JW554" i="1"/>
  <c r="JY554" i="1"/>
  <c r="NO554" i="1"/>
  <c r="NS554" i="1"/>
  <c r="NT554" i="1" s="1"/>
  <c r="NA554" i="1"/>
  <c r="NE554" i="1"/>
  <c r="NF554" i="1" s="1"/>
  <c r="MM554" i="1"/>
  <c r="MQ554" i="1"/>
  <c r="MR554" i="1" s="1"/>
  <c r="LY554" i="1"/>
  <c r="MC554" i="1"/>
  <c r="MD554" i="1" s="1"/>
  <c r="LO554" i="1"/>
  <c r="FH554" i="1"/>
  <c r="FL554" i="1"/>
  <c r="FP554" i="1"/>
  <c r="FQ554" i="1" s="1"/>
  <c r="FV554" i="1"/>
  <c r="FZ554" i="1"/>
  <c r="GD554" i="1"/>
  <c r="GE554" i="1" s="1"/>
  <c r="HA554" i="1"/>
  <c r="HC554" i="1"/>
  <c r="HH554" i="1" s="1"/>
  <c r="HE554" i="1"/>
  <c r="HF554" i="1"/>
  <c r="HG554" i="1"/>
  <c r="HO554" i="1"/>
  <c r="HQ554" i="1"/>
  <c r="HV554" i="1" s="1"/>
  <c r="HS554" i="1"/>
  <c r="HT554" i="1"/>
  <c r="HU554" i="1"/>
  <c r="GN554" i="1"/>
  <c r="GR554" i="1"/>
  <c r="GS554" i="1" s="1"/>
  <c r="N555" i="1"/>
  <c r="R555" i="1"/>
  <c r="S555" i="1"/>
  <c r="AN555" i="1"/>
  <c r="AP555" i="1"/>
  <c r="AT555" i="1"/>
  <c r="AU555" i="1" s="1"/>
  <c r="BB555" i="1"/>
  <c r="BD555" i="1"/>
  <c r="BH555" i="1"/>
  <c r="BI555" i="1" s="1"/>
  <c r="KC555" i="1"/>
  <c r="KG555" i="1"/>
  <c r="KI555" i="1"/>
  <c r="KN555" i="1" s="1"/>
  <c r="KK555" i="1"/>
  <c r="KM555" i="1"/>
  <c r="KQ555" i="1"/>
  <c r="KU555" i="1"/>
  <c r="KW555" i="1"/>
  <c r="LB555" i="1" s="1"/>
  <c r="KY555" i="1"/>
  <c r="LA555" i="1"/>
  <c r="BL555" i="1"/>
  <c r="BP555" i="1"/>
  <c r="BR555" i="1"/>
  <c r="BW555" i="1"/>
  <c r="BT555" i="1"/>
  <c r="BV555" i="1"/>
  <c r="BZ555" i="1"/>
  <c r="CD555" i="1"/>
  <c r="CF555" i="1"/>
  <c r="CK555" i="1" s="1"/>
  <c r="CH555" i="1"/>
  <c r="CI555" i="1"/>
  <c r="CJ555" i="1"/>
  <c r="CN555" i="1"/>
  <c r="CR555" i="1"/>
  <c r="CT555" i="1"/>
  <c r="CY555" i="1" s="1"/>
  <c r="CV555" i="1"/>
  <c r="CX555" i="1"/>
  <c r="DT555" i="1"/>
  <c r="DV555" i="1"/>
  <c r="DZ555" i="1"/>
  <c r="EA555" i="1" s="1"/>
  <c r="HY555" i="1"/>
  <c r="IC555" i="1"/>
  <c r="IE555" i="1"/>
  <c r="IJ555" i="1"/>
  <c r="IG555" i="1"/>
  <c r="IH555" i="1"/>
  <c r="II555" i="1"/>
  <c r="IM555" i="1"/>
  <c r="IQ555" i="1"/>
  <c r="IS555" i="1"/>
  <c r="IX555" i="1" s="1"/>
  <c r="IU555" i="1"/>
  <c r="IV555" i="1"/>
  <c r="IW555" i="1"/>
  <c r="JA555" i="1"/>
  <c r="JE555" i="1"/>
  <c r="JG555" i="1"/>
  <c r="JI555" i="1"/>
  <c r="JK555" i="1"/>
  <c r="JO555" i="1"/>
  <c r="JS555" i="1"/>
  <c r="JU555" i="1"/>
  <c r="JZ555" i="1" s="1"/>
  <c r="JW555" i="1"/>
  <c r="JY555" i="1"/>
  <c r="LK555" i="1"/>
  <c r="GV555" i="1"/>
  <c r="HA555" i="1"/>
  <c r="HC555" i="1"/>
  <c r="HH555" i="1" s="1"/>
  <c r="HE555" i="1"/>
  <c r="HF555" i="1"/>
  <c r="HG555" i="1"/>
  <c r="HK555" i="1"/>
  <c r="HO555" i="1"/>
  <c r="HQ555" i="1"/>
  <c r="HS555" i="1"/>
  <c r="HU555" i="1"/>
  <c r="HV555" i="1"/>
  <c r="N556" i="1"/>
  <c r="R556" i="1"/>
  <c r="S556" i="1" s="1"/>
  <c r="AB556" i="1"/>
  <c r="AF556" i="1"/>
  <c r="AG556" i="1" s="1"/>
  <c r="AN556" i="1"/>
  <c r="AP556" i="1"/>
  <c r="AT556" i="1"/>
  <c r="AU556" i="1" s="1"/>
  <c r="BB556" i="1"/>
  <c r="BD556" i="1"/>
  <c r="BH556" i="1"/>
  <c r="BI556" i="1" s="1"/>
  <c r="KG556" i="1"/>
  <c r="KI556" i="1"/>
  <c r="KN556" i="1" s="1"/>
  <c r="KK556" i="1"/>
  <c r="KM556" i="1"/>
  <c r="KU556" i="1"/>
  <c r="KW556" i="1"/>
  <c r="LB556" i="1" s="1"/>
  <c r="KY556" i="1"/>
  <c r="LA556" i="1"/>
  <c r="BP556" i="1"/>
  <c r="BR556" i="1"/>
  <c r="BW556" i="1" s="1"/>
  <c r="BT556" i="1"/>
  <c r="BV556" i="1"/>
  <c r="CD556" i="1"/>
  <c r="CF556" i="1"/>
  <c r="CK556" i="1" s="1"/>
  <c r="CH556" i="1"/>
  <c r="CJ556" i="1"/>
  <c r="CR556" i="1"/>
  <c r="CT556" i="1"/>
  <c r="CY556" i="1" s="1"/>
  <c r="CV556" i="1"/>
  <c r="CX556" i="1"/>
  <c r="DH556" i="1"/>
  <c r="DL556" i="1"/>
  <c r="DM556" i="1" s="1"/>
  <c r="DT556" i="1"/>
  <c r="DV556" i="1"/>
  <c r="DZ556" i="1"/>
  <c r="EA556" i="1"/>
  <c r="IC556" i="1"/>
  <c r="IE556" i="1"/>
  <c r="IJ556" i="1" s="1"/>
  <c r="IG556" i="1"/>
  <c r="IH556" i="1"/>
  <c r="II556" i="1"/>
  <c r="IQ556" i="1"/>
  <c r="IS556" i="1"/>
  <c r="IX556" i="1" s="1"/>
  <c r="IU556" i="1"/>
  <c r="IV556" i="1"/>
  <c r="IW556" i="1"/>
  <c r="JE556" i="1"/>
  <c r="JG556" i="1"/>
  <c r="JL556" i="1" s="1"/>
  <c r="JI556" i="1"/>
  <c r="JK556" i="1"/>
  <c r="JS556" i="1"/>
  <c r="JU556" i="1"/>
  <c r="JZ556" i="1" s="1"/>
  <c r="JW556" i="1"/>
  <c r="JY556" i="1"/>
  <c r="NO556" i="1"/>
  <c r="NS556" i="1"/>
  <c r="NT556" i="1" s="1"/>
  <c r="NA556" i="1"/>
  <c r="NE556" i="1"/>
  <c r="NF556" i="1" s="1"/>
  <c r="MM556" i="1"/>
  <c r="MQ556" i="1"/>
  <c r="MR556" i="1" s="1"/>
  <c r="LY556" i="1"/>
  <c r="MC556" i="1"/>
  <c r="MD556" i="1" s="1"/>
  <c r="LK556" i="1"/>
  <c r="FH556" i="1"/>
  <c r="FL556" i="1"/>
  <c r="FP556" i="1"/>
  <c r="FQ556" i="1" s="1"/>
  <c r="FV556" i="1"/>
  <c r="FZ556" i="1"/>
  <c r="GD556" i="1"/>
  <c r="GE556" i="1" s="1"/>
  <c r="HA556" i="1"/>
  <c r="HC556" i="1"/>
  <c r="HH556" i="1" s="1"/>
  <c r="HE556" i="1"/>
  <c r="HF556" i="1"/>
  <c r="HG556" i="1"/>
  <c r="HO556" i="1"/>
  <c r="HQ556" i="1"/>
  <c r="HV556" i="1" s="1"/>
  <c r="HS556" i="1"/>
  <c r="HU556" i="1"/>
  <c r="GN556" i="1"/>
  <c r="GR556" i="1"/>
  <c r="GS556" i="1" s="1"/>
  <c r="N557" i="1"/>
  <c r="R557" i="1"/>
  <c r="S557" i="1" s="1"/>
  <c r="AB557" i="1"/>
  <c r="AF557" i="1"/>
  <c r="AG557" i="1" s="1"/>
  <c r="AN557" i="1"/>
  <c r="AP557" i="1"/>
  <c r="AT557" i="1"/>
  <c r="AU557" i="1" s="1"/>
  <c r="BB557" i="1"/>
  <c r="BD557" i="1"/>
  <c r="BH557" i="1"/>
  <c r="BI557" i="1"/>
  <c r="KG557" i="1"/>
  <c r="KI557" i="1"/>
  <c r="KN557" i="1" s="1"/>
  <c r="KK557" i="1"/>
  <c r="KM557" i="1"/>
  <c r="KU557" i="1"/>
  <c r="KW557" i="1"/>
  <c r="LB557" i="1" s="1"/>
  <c r="KY557" i="1"/>
  <c r="LA557" i="1"/>
  <c r="BP557" i="1"/>
  <c r="BR557" i="1"/>
  <c r="BW557" i="1" s="1"/>
  <c r="BT557" i="1"/>
  <c r="BV557" i="1"/>
  <c r="CD557" i="1"/>
  <c r="CF557" i="1"/>
  <c r="CK557" i="1" s="1"/>
  <c r="CH557" i="1"/>
  <c r="CJ557" i="1"/>
  <c r="CR557" i="1"/>
  <c r="CT557" i="1"/>
  <c r="CY557" i="1"/>
  <c r="CV557" i="1"/>
  <c r="CX557" i="1"/>
  <c r="DH557" i="1"/>
  <c r="DL557" i="1"/>
  <c r="DM557" i="1" s="1"/>
  <c r="DT557" i="1"/>
  <c r="DV557" i="1"/>
  <c r="DZ557" i="1"/>
  <c r="EA557" i="1" s="1"/>
  <c r="IC557" i="1"/>
  <c r="IE557" i="1"/>
  <c r="IJ557" i="1" s="1"/>
  <c r="IG557" i="1"/>
  <c r="IH557" i="1"/>
  <c r="II557" i="1"/>
  <c r="IQ557" i="1"/>
  <c r="IS557" i="1"/>
  <c r="IX557" i="1" s="1"/>
  <c r="IU557" i="1"/>
  <c r="IV557" i="1"/>
  <c r="IW557" i="1"/>
  <c r="JE557" i="1"/>
  <c r="JG557" i="1"/>
  <c r="JL557" i="1" s="1"/>
  <c r="JI557" i="1"/>
  <c r="JJ557" i="1"/>
  <c r="JK557" i="1"/>
  <c r="JS557" i="1"/>
  <c r="JU557" i="1"/>
  <c r="JZ557" i="1" s="1"/>
  <c r="JW557" i="1"/>
  <c r="JY557" i="1"/>
  <c r="NO557" i="1"/>
  <c r="NS557" i="1"/>
  <c r="NT557" i="1" s="1"/>
  <c r="NA557" i="1"/>
  <c r="NE557" i="1"/>
  <c r="NF557" i="1" s="1"/>
  <c r="MM557" i="1"/>
  <c r="MQ557" i="1"/>
  <c r="MR557" i="1" s="1"/>
  <c r="LY557" i="1"/>
  <c r="MC557" i="1"/>
  <c r="MD557" i="1"/>
  <c r="LK557" i="1"/>
  <c r="FH557" i="1"/>
  <c r="FL557" i="1"/>
  <c r="FP557" i="1"/>
  <c r="FQ557" i="1" s="1"/>
  <c r="FV557" i="1"/>
  <c r="FZ557" i="1"/>
  <c r="GD557" i="1"/>
  <c r="GE557" i="1" s="1"/>
  <c r="HA557" i="1"/>
  <c r="HC557" i="1"/>
  <c r="HH557" i="1" s="1"/>
  <c r="HE557" i="1"/>
  <c r="HF557" i="1"/>
  <c r="HG557" i="1"/>
  <c r="HO557" i="1"/>
  <c r="HQ557" i="1"/>
  <c r="HS557" i="1"/>
  <c r="HU557" i="1"/>
  <c r="HV557" i="1"/>
  <c r="GN557" i="1"/>
  <c r="GR557" i="1"/>
  <c r="GS557" i="1" s="1"/>
  <c r="N558" i="1"/>
  <c r="R558" i="1"/>
  <c r="S558" i="1" s="1"/>
  <c r="AB558" i="1"/>
  <c r="AF558" i="1"/>
  <c r="AG558" i="1" s="1"/>
  <c r="AN558" i="1"/>
  <c r="AP558" i="1"/>
  <c r="AT558" i="1"/>
  <c r="AU558" i="1" s="1"/>
  <c r="BB558" i="1"/>
  <c r="BD558" i="1"/>
  <c r="BH558" i="1"/>
  <c r="BI558" i="1" s="1"/>
  <c r="KG558" i="1"/>
  <c r="KI558" i="1"/>
  <c r="KN558" i="1" s="1"/>
  <c r="KK558" i="1"/>
  <c r="KM558" i="1"/>
  <c r="KU558" i="1"/>
  <c r="KW558" i="1"/>
  <c r="KY558" i="1"/>
  <c r="LA558" i="1"/>
  <c r="BP558" i="1"/>
  <c r="BR558" i="1"/>
  <c r="BW558" i="1" s="1"/>
  <c r="BT558" i="1"/>
  <c r="BV558" i="1"/>
  <c r="CD558" i="1"/>
  <c r="CF558" i="1"/>
  <c r="CK558" i="1" s="1"/>
  <c r="CH558" i="1"/>
  <c r="CJ558" i="1"/>
  <c r="CR558" i="1"/>
  <c r="CT558" i="1"/>
  <c r="CY558" i="1" s="1"/>
  <c r="CV558" i="1"/>
  <c r="CX558" i="1"/>
  <c r="DH558" i="1"/>
  <c r="DL558" i="1"/>
  <c r="DM558" i="1" s="1"/>
  <c r="DT558" i="1"/>
  <c r="DV558" i="1"/>
  <c r="DZ558" i="1"/>
  <c r="EA558" i="1" s="1"/>
  <c r="IC558" i="1"/>
  <c r="IE558" i="1"/>
  <c r="IJ558" i="1" s="1"/>
  <c r="IG558" i="1"/>
  <c r="IH558" i="1"/>
  <c r="II558" i="1"/>
  <c r="IQ558" i="1"/>
  <c r="IS558" i="1"/>
  <c r="IX558" i="1" s="1"/>
  <c r="IU558" i="1"/>
  <c r="IW558" i="1"/>
  <c r="JE558" i="1"/>
  <c r="JG558" i="1"/>
  <c r="JL558" i="1" s="1"/>
  <c r="JI558" i="1"/>
  <c r="JJ558" i="1"/>
  <c r="JK558" i="1"/>
  <c r="JS558" i="1"/>
  <c r="JU558" i="1"/>
  <c r="JZ558" i="1" s="1"/>
  <c r="JW558" i="1"/>
  <c r="JY558" i="1"/>
  <c r="NO558" i="1"/>
  <c r="NS558" i="1"/>
  <c r="NT558" i="1" s="1"/>
  <c r="NA558" i="1"/>
  <c r="NE558" i="1"/>
  <c r="NF558" i="1" s="1"/>
  <c r="MM558" i="1"/>
  <c r="MQ558" i="1"/>
  <c r="MR558" i="1" s="1"/>
  <c r="LY558" i="1"/>
  <c r="MC558" i="1"/>
  <c r="MD558" i="1" s="1"/>
  <c r="LK558" i="1"/>
  <c r="FH558" i="1"/>
  <c r="FL558" i="1"/>
  <c r="FP558" i="1"/>
  <c r="FQ558" i="1" s="1"/>
  <c r="FV558" i="1"/>
  <c r="FZ558" i="1"/>
  <c r="GD558" i="1"/>
  <c r="GE558" i="1" s="1"/>
  <c r="HA558" i="1"/>
  <c r="HC558" i="1"/>
  <c r="HE558" i="1"/>
  <c r="HF558" i="1"/>
  <c r="HG558" i="1"/>
  <c r="HO558" i="1"/>
  <c r="HQ558" i="1"/>
  <c r="HV558" i="1" s="1"/>
  <c r="HS558" i="1"/>
  <c r="HU558" i="1"/>
  <c r="GN558" i="1"/>
  <c r="GR558" i="1"/>
  <c r="GS558" i="1"/>
  <c r="N559" i="1"/>
  <c r="R559" i="1"/>
  <c r="S559" i="1" s="1"/>
  <c r="AB559" i="1"/>
  <c r="AF559" i="1"/>
  <c r="AG559" i="1" s="1"/>
  <c r="AN559" i="1"/>
  <c r="AP559" i="1"/>
  <c r="AT559" i="1"/>
  <c r="AU559" i="1" s="1"/>
  <c r="BB559" i="1"/>
  <c r="BD559" i="1"/>
  <c r="BH559" i="1"/>
  <c r="BI559" i="1" s="1"/>
  <c r="KC559" i="1"/>
  <c r="KG559" i="1"/>
  <c r="KI559" i="1"/>
  <c r="KN559" i="1" s="1"/>
  <c r="KK559" i="1"/>
  <c r="KM559" i="1"/>
  <c r="KQ559" i="1"/>
  <c r="KU559" i="1"/>
  <c r="KW559" i="1"/>
  <c r="KY559" i="1"/>
  <c r="LA559" i="1"/>
  <c r="LB559" i="1"/>
  <c r="BL559" i="1"/>
  <c r="BP559" i="1"/>
  <c r="BR559" i="1"/>
  <c r="BW559" i="1" s="1"/>
  <c r="BT559" i="1"/>
  <c r="BV559" i="1"/>
  <c r="BZ559" i="1"/>
  <c r="CD559" i="1"/>
  <c r="CF559" i="1"/>
  <c r="CH559" i="1"/>
  <c r="CJ559" i="1"/>
  <c r="CK559" i="1"/>
  <c r="CN559" i="1"/>
  <c r="CR559" i="1"/>
  <c r="CT559" i="1"/>
  <c r="CY559" i="1" s="1"/>
  <c r="CV559" i="1"/>
  <c r="CW559" i="1"/>
  <c r="CX559" i="1"/>
  <c r="DH559" i="1"/>
  <c r="DL559" i="1"/>
  <c r="DM559" i="1" s="1"/>
  <c r="DT559" i="1"/>
  <c r="DV559" i="1"/>
  <c r="DZ559" i="1"/>
  <c r="EA559" i="1" s="1"/>
  <c r="HY559" i="1"/>
  <c r="IC559" i="1"/>
  <c r="IE559" i="1"/>
  <c r="IJ559" i="1" s="1"/>
  <c r="IG559" i="1"/>
  <c r="IH559" i="1"/>
  <c r="II559" i="1"/>
  <c r="IM559" i="1"/>
  <c r="IQ559" i="1"/>
  <c r="IS559" i="1"/>
  <c r="IX559" i="1"/>
  <c r="IU559" i="1"/>
  <c r="IV559" i="1"/>
  <c r="IW559" i="1"/>
  <c r="JA559" i="1"/>
  <c r="JE559" i="1"/>
  <c r="JG559" i="1"/>
  <c r="JL559" i="1"/>
  <c r="JI559" i="1"/>
  <c r="JJ559" i="1"/>
  <c r="JK559" i="1"/>
  <c r="JO559" i="1"/>
  <c r="JS559" i="1"/>
  <c r="JU559" i="1"/>
  <c r="JZ559" i="1" s="1"/>
  <c r="JW559" i="1"/>
  <c r="JX559" i="1"/>
  <c r="JY559" i="1"/>
  <c r="NO559" i="1"/>
  <c r="NS559" i="1"/>
  <c r="NT559" i="1" s="1"/>
  <c r="NA559" i="1"/>
  <c r="NE559" i="1"/>
  <c r="NF559" i="1" s="1"/>
  <c r="MM559" i="1"/>
  <c r="MQ559" i="1"/>
  <c r="MR559" i="1" s="1"/>
  <c r="LY559" i="1"/>
  <c r="MC559" i="1"/>
  <c r="MD559" i="1" s="1"/>
  <c r="FL559" i="1"/>
  <c r="FP559" i="1"/>
  <c r="FQ559" i="1" s="1"/>
  <c r="FZ559" i="1"/>
  <c r="GD559" i="1"/>
  <c r="GE559" i="1" s="1"/>
  <c r="GV559" i="1"/>
  <c r="HA559" i="1"/>
  <c r="HC559" i="1"/>
  <c r="HH559" i="1" s="1"/>
  <c r="HE559" i="1"/>
  <c r="HF559" i="1"/>
  <c r="HG559" i="1"/>
  <c r="HK559" i="1"/>
  <c r="HO559" i="1"/>
  <c r="HQ559" i="1"/>
  <c r="HV559" i="1" s="1"/>
  <c r="HS559" i="1"/>
  <c r="HU559" i="1"/>
  <c r="GN559" i="1"/>
  <c r="GR559" i="1"/>
  <c r="GS559" i="1" s="1"/>
  <c r="KE560" i="1"/>
  <c r="KL560" i="1" s="1"/>
  <c r="KG560" i="1"/>
  <c r="KI560" i="1"/>
  <c r="KN560" i="1" s="1"/>
  <c r="KK560" i="1"/>
  <c r="KM560" i="1"/>
  <c r="KS560" i="1"/>
  <c r="KZ560" i="1" s="1"/>
  <c r="KU560" i="1"/>
  <c r="KW560" i="1"/>
  <c r="LB560" i="1" s="1"/>
  <c r="KY560" i="1"/>
  <c r="LA560" i="1"/>
  <c r="BN560" i="1"/>
  <c r="BU560" i="1" s="1"/>
  <c r="BP560" i="1"/>
  <c r="BR560" i="1"/>
  <c r="BW560" i="1"/>
  <c r="BT560" i="1"/>
  <c r="BV560" i="1"/>
  <c r="CB560" i="1"/>
  <c r="CI560" i="1" s="1"/>
  <c r="CD560" i="1"/>
  <c r="CF560" i="1"/>
  <c r="CK560" i="1"/>
  <c r="CH560" i="1"/>
  <c r="CJ560" i="1"/>
  <c r="CP560" i="1"/>
  <c r="CW560" i="1" s="1"/>
  <c r="CR560" i="1"/>
  <c r="CT560" i="1"/>
  <c r="CY560" i="1" s="1"/>
  <c r="CV560" i="1"/>
  <c r="CX560" i="1"/>
  <c r="IA560" i="1"/>
  <c r="IH560" i="1" s="1"/>
  <c r="IC560" i="1"/>
  <c r="IE560" i="1"/>
  <c r="IJ560" i="1" s="1"/>
  <c r="IG560" i="1"/>
  <c r="II560" i="1"/>
  <c r="IO560" i="1"/>
  <c r="IV560" i="1" s="1"/>
  <c r="IQ560" i="1"/>
  <c r="IS560" i="1"/>
  <c r="IX560" i="1"/>
  <c r="IU560" i="1"/>
  <c r="IW560" i="1"/>
  <c r="JC560" i="1"/>
  <c r="JJ560" i="1" s="1"/>
  <c r="JE560" i="1"/>
  <c r="JG560" i="1"/>
  <c r="JL560" i="1" s="1"/>
  <c r="JI560" i="1"/>
  <c r="JK560" i="1"/>
  <c r="JQ560" i="1"/>
  <c r="JX560" i="1"/>
  <c r="JS560" i="1"/>
  <c r="JU560" i="1"/>
  <c r="JZ560" i="1"/>
  <c r="JW560" i="1"/>
  <c r="JY560" i="1"/>
  <c r="GY560" i="1"/>
  <c r="HF560" i="1" s="1"/>
  <c r="HA560" i="1"/>
  <c r="HC560" i="1"/>
  <c r="HH560" i="1"/>
  <c r="HE560" i="1"/>
  <c r="HG560" i="1"/>
  <c r="HM560" i="1"/>
  <c r="HT560" i="1" s="1"/>
  <c r="HO560" i="1"/>
  <c r="HQ560" i="1"/>
  <c r="HV560" i="1" s="1"/>
  <c r="HS560" i="1"/>
  <c r="HU560" i="1"/>
  <c r="KE561" i="1"/>
  <c r="KL561" i="1" s="1"/>
  <c r="KG561" i="1"/>
  <c r="KI561" i="1"/>
  <c r="KN561" i="1" s="1"/>
  <c r="KK561" i="1"/>
  <c r="KM561" i="1"/>
  <c r="KS561" i="1"/>
  <c r="KZ561" i="1" s="1"/>
  <c r="KU561" i="1"/>
  <c r="KW561" i="1"/>
  <c r="LB561" i="1" s="1"/>
  <c r="KY561" i="1"/>
  <c r="LA561" i="1"/>
  <c r="BN561" i="1"/>
  <c r="BU561" i="1" s="1"/>
  <c r="BP561" i="1"/>
  <c r="BR561" i="1"/>
  <c r="BW561" i="1" s="1"/>
  <c r="BT561" i="1"/>
  <c r="BV561" i="1"/>
  <c r="CB561" i="1"/>
  <c r="CD561" i="1"/>
  <c r="CF561" i="1"/>
  <c r="CK561" i="1" s="1"/>
  <c r="CH561" i="1"/>
  <c r="CI561" i="1"/>
  <c r="CJ561" i="1"/>
  <c r="CP561" i="1"/>
  <c r="CW561" i="1" s="1"/>
  <c r="CR561" i="1"/>
  <c r="CT561" i="1"/>
  <c r="CY561" i="1" s="1"/>
  <c r="CV561" i="1"/>
  <c r="CX561" i="1"/>
  <c r="IA561" i="1"/>
  <c r="IH561" i="1" s="1"/>
  <c r="IC561" i="1"/>
  <c r="IE561" i="1"/>
  <c r="IJ561" i="1" s="1"/>
  <c r="IG561" i="1"/>
  <c r="II561" i="1"/>
  <c r="IO561" i="1"/>
  <c r="IV561" i="1" s="1"/>
  <c r="IQ561" i="1"/>
  <c r="IS561" i="1"/>
  <c r="IX561" i="1" s="1"/>
  <c r="IU561" i="1"/>
  <c r="IW561" i="1"/>
  <c r="JC561" i="1"/>
  <c r="JJ561" i="1" s="1"/>
  <c r="JE561" i="1"/>
  <c r="JG561" i="1"/>
  <c r="JL561" i="1" s="1"/>
  <c r="JI561" i="1"/>
  <c r="JK561" i="1"/>
  <c r="JQ561" i="1"/>
  <c r="JX561" i="1" s="1"/>
  <c r="JS561" i="1"/>
  <c r="JU561" i="1"/>
  <c r="JZ561" i="1" s="1"/>
  <c r="JW561" i="1"/>
  <c r="JY561" i="1"/>
  <c r="GY561" i="1"/>
  <c r="HF561" i="1" s="1"/>
  <c r="HA561" i="1"/>
  <c r="HC561" i="1"/>
  <c r="HH561" i="1" s="1"/>
  <c r="HE561" i="1"/>
  <c r="HG561" i="1"/>
  <c r="HM561" i="1"/>
  <c r="HT561" i="1" s="1"/>
  <c r="HO561" i="1"/>
  <c r="HQ561" i="1"/>
  <c r="HV561" i="1" s="1"/>
  <c r="HS561" i="1"/>
  <c r="HU561" i="1"/>
  <c r="KE562" i="1"/>
  <c r="KL562" i="1" s="1"/>
  <c r="KG562" i="1"/>
  <c r="KI562" i="1"/>
  <c r="KN562" i="1" s="1"/>
  <c r="KK562" i="1"/>
  <c r="KM562" i="1"/>
  <c r="KS562" i="1"/>
  <c r="KZ562" i="1" s="1"/>
  <c r="KU562" i="1"/>
  <c r="KW562" i="1"/>
  <c r="LB562" i="1" s="1"/>
  <c r="KY562" i="1"/>
  <c r="LA562" i="1"/>
  <c r="BN562" i="1"/>
  <c r="BU562" i="1" s="1"/>
  <c r="BP562" i="1"/>
  <c r="BR562" i="1"/>
  <c r="BT562" i="1"/>
  <c r="BV562" i="1"/>
  <c r="BW562" i="1"/>
  <c r="CB562" i="1"/>
  <c r="CI562" i="1"/>
  <c r="CD562" i="1"/>
  <c r="CF562" i="1"/>
  <c r="CK562" i="1" s="1"/>
  <c r="CH562" i="1"/>
  <c r="CJ562" i="1"/>
  <c r="CP562" i="1"/>
  <c r="CW562" i="1" s="1"/>
  <c r="CR562" i="1"/>
  <c r="CT562" i="1"/>
  <c r="CY562" i="1"/>
  <c r="CV562" i="1"/>
  <c r="CX562" i="1"/>
  <c r="IA562" i="1"/>
  <c r="IH562" i="1" s="1"/>
  <c r="IC562" i="1"/>
  <c r="IE562" i="1"/>
  <c r="IJ562" i="1" s="1"/>
  <c r="IG562" i="1"/>
  <c r="II562" i="1"/>
  <c r="IO562" i="1"/>
  <c r="IV562" i="1" s="1"/>
  <c r="IQ562" i="1"/>
  <c r="IS562" i="1"/>
  <c r="IX562" i="1" s="1"/>
  <c r="IU562" i="1"/>
  <c r="IW562" i="1"/>
  <c r="JC562" i="1"/>
  <c r="JJ562" i="1"/>
  <c r="JE562" i="1"/>
  <c r="JG562" i="1"/>
  <c r="JL562" i="1" s="1"/>
  <c r="JI562" i="1"/>
  <c r="JK562" i="1"/>
  <c r="JQ562" i="1"/>
  <c r="JX562" i="1" s="1"/>
  <c r="JW562" i="1"/>
  <c r="JY562" i="1"/>
  <c r="JZ562" i="1"/>
  <c r="GY562" i="1"/>
  <c r="HF562" i="1" s="1"/>
  <c r="HE562" i="1"/>
  <c r="HG562" i="1"/>
  <c r="HH562" i="1"/>
  <c r="HM562" i="1"/>
  <c r="HS562" i="1"/>
  <c r="HT562" i="1"/>
  <c r="HU562" i="1"/>
  <c r="HV562" i="1"/>
  <c r="J582" i="1"/>
  <c r="J583" i="1"/>
  <c r="J584" i="1"/>
  <c r="J585" i="1"/>
  <c r="J586" i="1"/>
  <c r="J587" i="1"/>
  <c r="J588" i="1"/>
  <c r="J589" i="1"/>
  <c r="J591" i="1"/>
  <c r="J592" i="1"/>
  <c r="J593" i="1"/>
  <c r="J594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X582" i="1"/>
  <c r="X583" i="1"/>
  <c r="X584" i="1"/>
  <c r="X585" i="1"/>
  <c r="X586" i="1"/>
  <c r="X587" i="1"/>
  <c r="X588" i="1"/>
  <c r="X589" i="1"/>
  <c r="X591" i="1"/>
  <c r="X592" i="1"/>
  <c r="X593" i="1"/>
  <c r="X594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30" i="1"/>
  <c r="X631" i="1"/>
  <c r="X632" i="1"/>
  <c r="AL582" i="1"/>
  <c r="AL583" i="1"/>
  <c r="AL584" i="1"/>
  <c r="AL585" i="1"/>
  <c r="AL586" i="1"/>
  <c r="AL587" i="1"/>
  <c r="AL588" i="1"/>
  <c r="AL589" i="1"/>
  <c r="AL591" i="1"/>
  <c r="AL592" i="1"/>
  <c r="AL593" i="1"/>
  <c r="AL594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KE585" i="1"/>
  <c r="KL585" i="1" s="1"/>
  <c r="KE586" i="1"/>
  <c r="KE587" i="1"/>
  <c r="KL587" i="1" s="1"/>
  <c r="KE588" i="1"/>
  <c r="KE589" i="1"/>
  <c r="KE590" i="1"/>
  <c r="KE591" i="1"/>
  <c r="KE592" i="1"/>
  <c r="KE593" i="1"/>
  <c r="KL593" i="1" s="1"/>
  <c r="KE594" i="1"/>
  <c r="KE595" i="1"/>
  <c r="KE596" i="1"/>
  <c r="KE597" i="1"/>
  <c r="KE598" i="1"/>
  <c r="KE599" i="1"/>
  <c r="KE600" i="1"/>
  <c r="KE601" i="1"/>
  <c r="KE602" i="1"/>
  <c r="KE603" i="1"/>
  <c r="KE604" i="1"/>
  <c r="KE605" i="1"/>
  <c r="KE606" i="1"/>
  <c r="KE607" i="1"/>
  <c r="KE608" i="1"/>
  <c r="KE609" i="1"/>
  <c r="KE610" i="1"/>
  <c r="KE611" i="1"/>
  <c r="KE612" i="1"/>
  <c r="KE613" i="1"/>
  <c r="KE614" i="1"/>
  <c r="KE615" i="1"/>
  <c r="KE616" i="1"/>
  <c r="KE621" i="1"/>
  <c r="KL621" i="1" s="1"/>
  <c r="KE622" i="1"/>
  <c r="KL622" i="1" s="1"/>
  <c r="KE623" i="1"/>
  <c r="KL623" i="1" s="1"/>
  <c r="KE624" i="1"/>
  <c r="KL624" i="1" s="1"/>
  <c r="KE625" i="1"/>
  <c r="KL625" i="1" s="1"/>
  <c r="KE626" i="1"/>
  <c r="KE627" i="1"/>
  <c r="KL627" i="1" s="1"/>
  <c r="KE628" i="1"/>
  <c r="KE629" i="1"/>
  <c r="KL629" i="1" s="1"/>
  <c r="KE630" i="1"/>
  <c r="KL630" i="1" s="1"/>
  <c r="KE631" i="1"/>
  <c r="KL631" i="1" s="1"/>
  <c r="KE632" i="1"/>
  <c r="KL632" i="1" s="1"/>
  <c r="KE633" i="1"/>
  <c r="KL633" i="1" s="1"/>
  <c r="KM566" i="1"/>
  <c r="KS585" i="1"/>
  <c r="KS586" i="1"/>
  <c r="KS587" i="1"/>
  <c r="KS588" i="1"/>
  <c r="KZ588" i="1" s="1"/>
  <c r="KS589" i="1"/>
  <c r="KS590" i="1"/>
  <c r="KS591" i="1"/>
  <c r="KS592" i="1"/>
  <c r="KS593" i="1"/>
  <c r="KS594" i="1"/>
  <c r="KS595" i="1"/>
  <c r="KS596" i="1"/>
  <c r="KS597" i="1"/>
  <c r="KS598" i="1"/>
  <c r="KS599" i="1"/>
  <c r="KS600" i="1"/>
  <c r="KS601" i="1"/>
  <c r="KS602" i="1"/>
  <c r="KS603" i="1"/>
  <c r="KS604" i="1"/>
  <c r="KS605" i="1"/>
  <c r="KS606" i="1"/>
  <c r="KS607" i="1"/>
  <c r="KS608" i="1"/>
  <c r="KS609" i="1"/>
  <c r="KS610" i="1"/>
  <c r="KS611" i="1"/>
  <c r="KS612" i="1"/>
  <c r="KS613" i="1"/>
  <c r="KS614" i="1"/>
  <c r="KS615" i="1"/>
  <c r="KS616" i="1"/>
  <c r="KS621" i="1"/>
  <c r="KZ621" i="1" s="1"/>
  <c r="KS622" i="1"/>
  <c r="KZ622" i="1" s="1"/>
  <c r="KS623" i="1"/>
  <c r="KZ623" i="1" s="1"/>
  <c r="KS624" i="1"/>
  <c r="KS625" i="1"/>
  <c r="KZ625" i="1" s="1"/>
  <c r="KS626" i="1"/>
  <c r="KZ626" i="1" s="1"/>
  <c r="KS627" i="1"/>
  <c r="KZ627" i="1" s="1"/>
  <c r="KS628" i="1"/>
  <c r="KZ628" i="1"/>
  <c r="KS629" i="1"/>
  <c r="KS630" i="1"/>
  <c r="KZ630" i="1" s="1"/>
  <c r="KS631" i="1"/>
  <c r="KZ631" i="1"/>
  <c r="KS632" i="1"/>
  <c r="KZ632" i="1" s="1"/>
  <c r="KS633" i="1"/>
  <c r="KZ633" i="1" s="1"/>
  <c r="LA566" i="1"/>
  <c r="BN585" i="1"/>
  <c r="BN586" i="1"/>
  <c r="BN587" i="1"/>
  <c r="BN588" i="1"/>
  <c r="BN589" i="1"/>
  <c r="BN590" i="1"/>
  <c r="BN591" i="1"/>
  <c r="BN592" i="1"/>
  <c r="BN593" i="1"/>
  <c r="BN594" i="1"/>
  <c r="BN595" i="1"/>
  <c r="BN596" i="1"/>
  <c r="BN597" i="1"/>
  <c r="BN598" i="1"/>
  <c r="BN599" i="1"/>
  <c r="BN600" i="1"/>
  <c r="BN601" i="1"/>
  <c r="BN602" i="1"/>
  <c r="BN603" i="1"/>
  <c r="BN604" i="1"/>
  <c r="BN605" i="1"/>
  <c r="BN606" i="1"/>
  <c r="BN607" i="1"/>
  <c r="BN608" i="1"/>
  <c r="BN609" i="1"/>
  <c r="BU609" i="1" s="1"/>
  <c r="BN610" i="1"/>
  <c r="BN611" i="1"/>
  <c r="BN612" i="1"/>
  <c r="BU612" i="1" s="1"/>
  <c r="BN613" i="1"/>
  <c r="BN614" i="1"/>
  <c r="BN615" i="1"/>
  <c r="BN616" i="1"/>
  <c r="BN621" i="1"/>
  <c r="BU621" i="1"/>
  <c r="BN622" i="1"/>
  <c r="BU622" i="1" s="1"/>
  <c r="BN623" i="1"/>
  <c r="BN624" i="1"/>
  <c r="BN625" i="1"/>
  <c r="BN626" i="1"/>
  <c r="BU626" i="1"/>
  <c r="BN627" i="1"/>
  <c r="BU627" i="1" s="1"/>
  <c r="BN628" i="1"/>
  <c r="BU628" i="1" s="1"/>
  <c r="BN629" i="1"/>
  <c r="BU629" i="1" s="1"/>
  <c r="BN630" i="1"/>
  <c r="BU630" i="1" s="1"/>
  <c r="BN631" i="1"/>
  <c r="BU631" i="1" s="1"/>
  <c r="BN632" i="1"/>
  <c r="BU632" i="1" s="1"/>
  <c r="BN633" i="1"/>
  <c r="BU633" i="1" s="1"/>
  <c r="BV566" i="1"/>
  <c r="CB585" i="1"/>
  <c r="CI585" i="1" s="1"/>
  <c r="CB586" i="1"/>
  <c r="CI586" i="1" s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21" i="1"/>
  <c r="CI621" i="1" s="1"/>
  <c r="CB622" i="1"/>
  <c r="CI622" i="1" s="1"/>
  <c r="CB623" i="1"/>
  <c r="CB624" i="1"/>
  <c r="CB625" i="1"/>
  <c r="CB626" i="1"/>
  <c r="CB627" i="1"/>
  <c r="CI627" i="1" s="1"/>
  <c r="CB628" i="1"/>
  <c r="CI628" i="1" s="1"/>
  <c r="CB629" i="1"/>
  <c r="CI629" i="1" s="1"/>
  <c r="CB630" i="1"/>
  <c r="CB631" i="1"/>
  <c r="CI631" i="1" s="1"/>
  <c r="CB632" i="1"/>
  <c r="CI632" i="1" s="1"/>
  <c r="CB633" i="1"/>
  <c r="CI633" i="1" s="1"/>
  <c r="CJ566" i="1"/>
  <c r="CP585" i="1"/>
  <c r="CP586" i="1"/>
  <c r="CP587" i="1"/>
  <c r="CW587" i="1" s="1"/>
  <c r="CX587" i="1" s="1"/>
  <c r="CP588" i="1"/>
  <c r="CP589" i="1"/>
  <c r="CP590" i="1"/>
  <c r="CP591" i="1"/>
  <c r="CP592" i="1"/>
  <c r="CP593" i="1"/>
  <c r="CP594" i="1"/>
  <c r="CW594" i="1" s="1"/>
  <c r="CP595" i="1"/>
  <c r="CP596" i="1"/>
  <c r="CW596" i="1" s="1"/>
  <c r="CP597" i="1"/>
  <c r="CP598" i="1"/>
  <c r="CP599" i="1"/>
  <c r="CP600" i="1"/>
  <c r="CP601" i="1"/>
  <c r="CP602" i="1"/>
  <c r="CP603" i="1"/>
  <c r="CP604" i="1"/>
  <c r="CP605" i="1"/>
  <c r="CP606" i="1"/>
  <c r="CP607" i="1"/>
  <c r="CP608" i="1"/>
  <c r="CP609" i="1"/>
  <c r="CP610" i="1"/>
  <c r="CP611" i="1"/>
  <c r="CP612" i="1"/>
  <c r="CP613" i="1"/>
  <c r="CP614" i="1"/>
  <c r="CP615" i="1"/>
  <c r="CP616" i="1"/>
  <c r="CP621" i="1"/>
  <c r="CW621" i="1" s="1"/>
  <c r="CP622" i="1"/>
  <c r="CW622" i="1" s="1"/>
  <c r="CP623" i="1"/>
  <c r="CW623" i="1" s="1"/>
  <c r="CP624" i="1"/>
  <c r="CP625" i="1"/>
  <c r="CP626" i="1"/>
  <c r="CP627" i="1"/>
  <c r="CP628" i="1"/>
  <c r="CP629" i="1"/>
  <c r="CW629" i="1" s="1"/>
  <c r="CP630" i="1"/>
  <c r="CP631" i="1"/>
  <c r="CW631" i="1" s="1"/>
  <c r="CP632" i="1"/>
  <c r="CW632" i="1" s="1"/>
  <c r="CP633" i="1"/>
  <c r="CW633" i="1" s="1"/>
  <c r="CX566" i="1"/>
  <c r="DD582" i="1"/>
  <c r="DD583" i="1"/>
  <c r="DD584" i="1"/>
  <c r="DD585" i="1"/>
  <c r="DD586" i="1"/>
  <c r="DD587" i="1"/>
  <c r="DD588" i="1"/>
  <c r="DD589" i="1"/>
  <c r="DD591" i="1"/>
  <c r="DD592" i="1"/>
  <c r="DD593" i="1"/>
  <c r="DD594" i="1"/>
  <c r="DD596" i="1"/>
  <c r="DD597" i="1"/>
  <c r="DD598" i="1"/>
  <c r="DD599" i="1"/>
  <c r="DD600" i="1"/>
  <c r="DD601" i="1"/>
  <c r="DD602" i="1"/>
  <c r="DD603" i="1"/>
  <c r="DD604" i="1"/>
  <c r="DD605" i="1"/>
  <c r="DD606" i="1"/>
  <c r="DD607" i="1"/>
  <c r="DD608" i="1"/>
  <c r="DD609" i="1"/>
  <c r="DD610" i="1"/>
  <c r="DD611" i="1"/>
  <c r="DD612" i="1"/>
  <c r="DD613" i="1"/>
  <c r="DD614" i="1"/>
  <c r="DD615" i="1"/>
  <c r="DD616" i="1"/>
  <c r="DD621" i="1"/>
  <c r="DD622" i="1"/>
  <c r="DD623" i="1"/>
  <c r="DD624" i="1"/>
  <c r="DD625" i="1"/>
  <c r="DD626" i="1"/>
  <c r="DD627" i="1"/>
  <c r="DD628" i="1"/>
  <c r="DD630" i="1"/>
  <c r="DD631" i="1"/>
  <c r="DD632" i="1"/>
  <c r="DR582" i="1"/>
  <c r="DR583" i="1"/>
  <c r="DR584" i="1"/>
  <c r="DR585" i="1"/>
  <c r="DR586" i="1"/>
  <c r="DR587" i="1"/>
  <c r="DR588" i="1"/>
  <c r="DR589" i="1"/>
  <c r="DR591" i="1"/>
  <c r="DR592" i="1"/>
  <c r="DR593" i="1"/>
  <c r="DR594" i="1"/>
  <c r="DR596" i="1"/>
  <c r="DR597" i="1"/>
  <c r="DR598" i="1"/>
  <c r="DR599" i="1"/>
  <c r="DR600" i="1"/>
  <c r="DR601" i="1"/>
  <c r="DR602" i="1"/>
  <c r="DR603" i="1"/>
  <c r="DR604" i="1"/>
  <c r="DR605" i="1"/>
  <c r="DR606" i="1"/>
  <c r="DR607" i="1"/>
  <c r="DR608" i="1"/>
  <c r="DR609" i="1"/>
  <c r="DR610" i="1"/>
  <c r="DR611" i="1"/>
  <c r="DR612" i="1"/>
  <c r="DR613" i="1"/>
  <c r="DR614" i="1"/>
  <c r="DR615" i="1"/>
  <c r="DR616" i="1"/>
  <c r="DR621" i="1"/>
  <c r="DR622" i="1"/>
  <c r="DR623" i="1"/>
  <c r="DR624" i="1"/>
  <c r="DR625" i="1"/>
  <c r="DR626" i="1"/>
  <c r="DR627" i="1"/>
  <c r="DR628" i="1"/>
  <c r="DR629" i="1"/>
  <c r="DR630" i="1"/>
  <c r="DR631" i="1"/>
  <c r="DR632" i="1"/>
  <c r="IA585" i="1"/>
  <c r="IA586" i="1"/>
  <c r="IH586" i="1" s="1"/>
  <c r="IA587" i="1"/>
  <c r="IA588" i="1"/>
  <c r="IA589" i="1"/>
  <c r="IA590" i="1"/>
  <c r="IA591" i="1"/>
  <c r="IA592" i="1"/>
  <c r="IA593" i="1"/>
  <c r="IA594" i="1"/>
  <c r="IA595" i="1"/>
  <c r="IA596" i="1"/>
  <c r="IA597" i="1"/>
  <c r="IA598" i="1"/>
  <c r="IA599" i="1"/>
  <c r="IA600" i="1"/>
  <c r="IA601" i="1"/>
  <c r="IA602" i="1"/>
  <c r="IA603" i="1"/>
  <c r="IA604" i="1"/>
  <c r="IA605" i="1"/>
  <c r="IA606" i="1"/>
  <c r="IA607" i="1"/>
  <c r="IA608" i="1"/>
  <c r="IA609" i="1"/>
  <c r="IA610" i="1"/>
  <c r="IA611" i="1"/>
  <c r="IA612" i="1"/>
  <c r="IA613" i="1"/>
  <c r="IA614" i="1"/>
  <c r="IA615" i="1"/>
  <c r="IA616" i="1"/>
  <c r="IA621" i="1"/>
  <c r="IA622" i="1"/>
  <c r="IH622" i="1" s="1"/>
  <c r="IA623" i="1"/>
  <c r="IH623" i="1" s="1"/>
  <c r="IA624" i="1"/>
  <c r="IH624" i="1" s="1"/>
  <c r="IA625" i="1"/>
  <c r="IH625" i="1" s="1"/>
  <c r="IA626" i="1"/>
  <c r="IH626" i="1" s="1"/>
  <c r="IA627" i="1"/>
  <c r="IA628" i="1"/>
  <c r="IA629" i="1"/>
  <c r="IH629" i="1" s="1"/>
  <c r="IA630" i="1"/>
  <c r="IA631" i="1"/>
  <c r="IH631" i="1" s="1"/>
  <c r="IA632" i="1"/>
  <c r="IH632" i="1" s="1"/>
  <c r="IA633" i="1"/>
  <c r="IH633" i="1" s="1"/>
  <c r="II566" i="1"/>
  <c r="IO585" i="1"/>
  <c r="IO586" i="1"/>
  <c r="IV586" i="1" s="1"/>
  <c r="IO587" i="1"/>
  <c r="IO588" i="1"/>
  <c r="IV588" i="1" s="1"/>
  <c r="IO589" i="1"/>
  <c r="IV589" i="1" s="1"/>
  <c r="IW589" i="1" s="1"/>
  <c r="IO590" i="1"/>
  <c r="IO591" i="1"/>
  <c r="IO592" i="1"/>
  <c r="IO593" i="1"/>
  <c r="IO594" i="1"/>
  <c r="IO595" i="1"/>
  <c r="IO596" i="1"/>
  <c r="IV596" i="1" s="1"/>
  <c r="IO597" i="1"/>
  <c r="IO598" i="1"/>
  <c r="IO599" i="1"/>
  <c r="IO600" i="1"/>
  <c r="IO601" i="1"/>
  <c r="IO602" i="1"/>
  <c r="IO603" i="1"/>
  <c r="IO604" i="1"/>
  <c r="IO605" i="1"/>
  <c r="IO606" i="1"/>
  <c r="IO607" i="1"/>
  <c r="IO608" i="1"/>
  <c r="IO609" i="1"/>
  <c r="IO610" i="1"/>
  <c r="IO611" i="1"/>
  <c r="IO612" i="1"/>
  <c r="IO613" i="1"/>
  <c r="IO614" i="1"/>
  <c r="IO615" i="1"/>
  <c r="IO616" i="1"/>
  <c r="IO621" i="1"/>
  <c r="IV621" i="1" s="1"/>
  <c r="IO622" i="1"/>
  <c r="IO623" i="1"/>
  <c r="IO624" i="1"/>
  <c r="IO625" i="1"/>
  <c r="IV625" i="1" s="1"/>
  <c r="IO626" i="1"/>
  <c r="IV626" i="1" s="1"/>
  <c r="IO627" i="1"/>
  <c r="IV627" i="1" s="1"/>
  <c r="IO628" i="1"/>
  <c r="IV628" i="1" s="1"/>
  <c r="IO629" i="1"/>
  <c r="IV629" i="1" s="1"/>
  <c r="IO630" i="1"/>
  <c r="IV630" i="1" s="1"/>
  <c r="IO631" i="1"/>
  <c r="IO632" i="1"/>
  <c r="IV632" i="1" s="1"/>
  <c r="IO633" i="1"/>
  <c r="IV633" i="1" s="1"/>
  <c r="IW566" i="1"/>
  <c r="JC585" i="1"/>
  <c r="JC586" i="1"/>
  <c r="JC587" i="1"/>
  <c r="JJ587" i="1" s="1"/>
  <c r="JC588" i="1"/>
  <c r="JC589" i="1"/>
  <c r="JC590" i="1"/>
  <c r="JC591" i="1"/>
  <c r="JC592" i="1"/>
  <c r="JC593" i="1"/>
  <c r="JC594" i="1"/>
  <c r="JJ594" i="1" s="1"/>
  <c r="JC595" i="1"/>
  <c r="JC596" i="1"/>
  <c r="JC597" i="1"/>
  <c r="JC598" i="1"/>
  <c r="JC599" i="1"/>
  <c r="JC600" i="1"/>
  <c r="JC601" i="1"/>
  <c r="JC602" i="1"/>
  <c r="JC603" i="1"/>
  <c r="JC604" i="1"/>
  <c r="JC605" i="1"/>
  <c r="JC606" i="1"/>
  <c r="JC607" i="1"/>
  <c r="JC608" i="1"/>
  <c r="JC609" i="1"/>
  <c r="JC610" i="1"/>
  <c r="JC611" i="1"/>
  <c r="JC612" i="1"/>
  <c r="JC613" i="1"/>
  <c r="JC614" i="1"/>
  <c r="JC615" i="1"/>
  <c r="JC616" i="1"/>
  <c r="JC621" i="1"/>
  <c r="JJ621" i="1" s="1"/>
  <c r="JC622" i="1"/>
  <c r="JJ622" i="1"/>
  <c r="JC623" i="1"/>
  <c r="JJ623" i="1" s="1"/>
  <c r="JC624" i="1"/>
  <c r="JJ624" i="1" s="1"/>
  <c r="JC625" i="1"/>
  <c r="JJ625" i="1" s="1"/>
  <c r="JC626" i="1"/>
  <c r="JJ626" i="1" s="1"/>
  <c r="JC627" i="1"/>
  <c r="JJ627" i="1" s="1"/>
  <c r="JC628" i="1"/>
  <c r="JJ628" i="1" s="1"/>
  <c r="JC629" i="1"/>
  <c r="JJ629" i="1" s="1"/>
  <c r="JC630" i="1"/>
  <c r="JJ630" i="1" s="1"/>
  <c r="JC631" i="1"/>
  <c r="JC632" i="1"/>
  <c r="JJ632" i="1" s="1"/>
  <c r="JC633" i="1"/>
  <c r="JJ633" i="1" s="1"/>
  <c r="JK566" i="1"/>
  <c r="JQ585" i="1"/>
  <c r="JQ586" i="1"/>
  <c r="JQ587" i="1"/>
  <c r="JQ588" i="1"/>
  <c r="JQ589" i="1"/>
  <c r="JQ590" i="1"/>
  <c r="JQ591" i="1"/>
  <c r="JQ592" i="1"/>
  <c r="JQ593" i="1"/>
  <c r="JX593" i="1" s="1"/>
  <c r="JQ594" i="1"/>
  <c r="JQ595" i="1"/>
  <c r="JQ596" i="1"/>
  <c r="JQ597" i="1"/>
  <c r="JQ598" i="1"/>
  <c r="JQ599" i="1"/>
  <c r="JQ600" i="1"/>
  <c r="JQ601" i="1"/>
  <c r="JQ602" i="1"/>
  <c r="JQ603" i="1"/>
  <c r="JQ604" i="1"/>
  <c r="JQ605" i="1"/>
  <c r="JQ606" i="1"/>
  <c r="JQ607" i="1"/>
  <c r="JQ608" i="1"/>
  <c r="JQ609" i="1"/>
  <c r="JQ610" i="1"/>
  <c r="JQ611" i="1"/>
  <c r="JQ612" i="1"/>
  <c r="JQ613" i="1"/>
  <c r="JQ614" i="1"/>
  <c r="JQ615" i="1"/>
  <c r="JQ616" i="1"/>
  <c r="JQ621" i="1"/>
  <c r="JX621" i="1" s="1"/>
  <c r="JQ622" i="1"/>
  <c r="JX622" i="1" s="1"/>
  <c r="JQ623" i="1"/>
  <c r="JX623" i="1" s="1"/>
  <c r="JQ624" i="1"/>
  <c r="JX624" i="1" s="1"/>
  <c r="JQ625" i="1"/>
  <c r="JQ626" i="1"/>
  <c r="JX626" i="1" s="1"/>
  <c r="JQ627" i="1"/>
  <c r="JQ628" i="1"/>
  <c r="JX628" i="1" s="1"/>
  <c r="JQ629" i="1"/>
  <c r="JX629" i="1" s="1"/>
  <c r="JQ630" i="1"/>
  <c r="JX630" i="1" s="1"/>
  <c r="JQ631" i="1"/>
  <c r="JQ632" i="1"/>
  <c r="JX632" i="1" s="1"/>
  <c r="JQ633" i="1"/>
  <c r="JX633" i="1" s="1"/>
  <c r="JY566" i="1"/>
  <c r="NK582" i="1"/>
  <c r="NK583" i="1"/>
  <c r="NK584" i="1"/>
  <c r="NK585" i="1"/>
  <c r="NK586" i="1"/>
  <c r="NK587" i="1"/>
  <c r="NK588" i="1"/>
  <c r="NK589" i="1"/>
  <c r="NK591" i="1"/>
  <c r="NK592" i="1"/>
  <c r="NK593" i="1"/>
  <c r="NK594" i="1"/>
  <c r="NK596" i="1"/>
  <c r="NK597" i="1"/>
  <c r="NK598" i="1"/>
  <c r="NK599" i="1"/>
  <c r="NK600" i="1"/>
  <c r="NK601" i="1"/>
  <c r="NK602" i="1"/>
  <c r="NK603" i="1"/>
  <c r="NK604" i="1"/>
  <c r="NK605" i="1"/>
  <c r="NK606" i="1"/>
  <c r="NK607" i="1"/>
  <c r="NK608" i="1"/>
  <c r="NK609" i="1"/>
  <c r="NK610" i="1"/>
  <c r="NK611" i="1"/>
  <c r="NK612" i="1"/>
  <c r="NK613" i="1"/>
  <c r="NK614" i="1"/>
  <c r="NK615" i="1"/>
  <c r="NK616" i="1"/>
  <c r="NK621" i="1"/>
  <c r="NK622" i="1"/>
  <c r="NK623" i="1"/>
  <c r="NK624" i="1"/>
  <c r="NK625" i="1"/>
  <c r="NK626" i="1"/>
  <c r="NK627" i="1"/>
  <c r="NK628" i="1"/>
  <c r="NK630" i="1"/>
  <c r="NK631" i="1"/>
  <c r="NK632" i="1"/>
  <c r="MW582" i="1"/>
  <c r="MW583" i="1"/>
  <c r="MW584" i="1"/>
  <c r="MW585" i="1"/>
  <c r="MW586" i="1"/>
  <c r="MW587" i="1"/>
  <c r="MW588" i="1"/>
  <c r="MW589" i="1"/>
  <c r="MW591" i="1"/>
  <c r="MW592" i="1"/>
  <c r="MW593" i="1"/>
  <c r="MW594" i="1"/>
  <c r="MW596" i="1"/>
  <c r="MW597" i="1"/>
  <c r="MW598" i="1"/>
  <c r="MW599" i="1"/>
  <c r="MW600" i="1"/>
  <c r="MW601" i="1"/>
  <c r="MW602" i="1"/>
  <c r="MW603" i="1"/>
  <c r="MW604" i="1"/>
  <c r="MW605" i="1"/>
  <c r="MW606" i="1"/>
  <c r="MW607" i="1"/>
  <c r="MW608" i="1"/>
  <c r="MW609" i="1"/>
  <c r="MW610" i="1"/>
  <c r="MW611" i="1"/>
  <c r="MW612" i="1"/>
  <c r="MW613" i="1"/>
  <c r="MW614" i="1"/>
  <c r="MW615" i="1"/>
  <c r="MW616" i="1"/>
  <c r="MW621" i="1"/>
  <c r="MW622" i="1"/>
  <c r="MW623" i="1"/>
  <c r="MW624" i="1"/>
  <c r="MW625" i="1"/>
  <c r="MW626" i="1"/>
  <c r="MW627" i="1"/>
  <c r="MW628" i="1"/>
  <c r="MW630" i="1"/>
  <c r="MW631" i="1"/>
  <c r="MW632" i="1"/>
  <c r="MI582" i="1"/>
  <c r="MI583" i="1"/>
  <c r="MI584" i="1"/>
  <c r="MI585" i="1"/>
  <c r="MI586" i="1"/>
  <c r="MI587" i="1"/>
  <c r="MI588" i="1"/>
  <c r="MI589" i="1"/>
  <c r="MI591" i="1"/>
  <c r="MI592" i="1"/>
  <c r="MI593" i="1"/>
  <c r="MI594" i="1"/>
  <c r="MI596" i="1"/>
  <c r="MI597" i="1"/>
  <c r="MI598" i="1"/>
  <c r="MI599" i="1"/>
  <c r="MI600" i="1"/>
  <c r="MI601" i="1"/>
  <c r="MI602" i="1"/>
  <c r="MI603" i="1"/>
  <c r="MI604" i="1"/>
  <c r="MI605" i="1"/>
  <c r="MI606" i="1"/>
  <c r="MI607" i="1"/>
  <c r="MI608" i="1"/>
  <c r="MI609" i="1"/>
  <c r="MI610" i="1"/>
  <c r="MI611" i="1"/>
  <c r="MI612" i="1"/>
  <c r="MI613" i="1"/>
  <c r="MI614" i="1"/>
  <c r="MI615" i="1"/>
  <c r="MI616" i="1"/>
  <c r="MI621" i="1"/>
  <c r="MI622" i="1"/>
  <c r="MI623" i="1"/>
  <c r="MI624" i="1"/>
  <c r="MI625" i="1"/>
  <c r="MI626" i="1"/>
  <c r="MI627" i="1"/>
  <c r="MI628" i="1"/>
  <c r="MI630" i="1"/>
  <c r="MI631" i="1"/>
  <c r="MI632" i="1"/>
  <c r="LU582" i="1"/>
  <c r="LU583" i="1"/>
  <c r="LU584" i="1"/>
  <c r="LU585" i="1"/>
  <c r="LU586" i="1"/>
  <c r="LU587" i="1"/>
  <c r="LU588" i="1"/>
  <c r="LU589" i="1"/>
  <c r="LU591" i="1"/>
  <c r="LU592" i="1"/>
  <c r="LU593" i="1"/>
  <c r="LU594" i="1"/>
  <c r="LU596" i="1"/>
  <c r="LU597" i="1"/>
  <c r="LU598" i="1"/>
  <c r="LU599" i="1"/>
  <c r="LU600" i="1"/>
  <c r="LU601" i="1"/>
  <c r="LU602" i="1"/>
  <c r="LU603" i="1"/>
  <c r="LU604" i="1"/>
  <c r="LU605" i="1"/>
  <c r="LU606" i="1"/>
  <c r="LU607" i="1"/>
  <c r="LU608" i="1"/>
  <c r="LU609" i="1"/>
  <c r="LU610" i="1"/>
  <c r="LU611" i="1"/>
  <c r="LU612" i="1"/>
  <c r="LU613" i="1"/>
  <c r="LU614" i="1"/>
  <c r="LU615" i="1"/>
  <c r="LU616" i="1"/>
  <c r="LU621" i="1"/>
  <c r="LU622" i="1"/>
  <c r="LU623" i="1"/>
  <c r="LU624" i="1"/>
  <c r="LU625" i="1"/>
  <c r="LU626" i="1"/>
  <c r="LU627" i="1"/>
  <c r="LU628" i="1"/>
  <c r="LU630" i="1"/>
  <c r="LU631" i="1"/>
  <c r="LU632" i="1"/>
  <c r="HM589" i="1"/>
  <c r="HT589" i="1" s="1"/>
  <c r="HM590" i="1"/>
  <c r="HT590" i="1" s="1"/>
  <c r="HT594" i="1" s="1"/>
  <c r="HM591" i="1"/>
  <c r="HM592" i="1"/>
  <c r="HT592" i="1" s="1"/>
  <c r="HM593" i="1"/>
  <c r="HT593" i="1" s="1"/>
  <c r="HM595" i="1"/>
  <c r="HM596" i="1"/>
  <c r="HM597" i="1"/>
  <c r="HM598" i="1"/>
  <c r="HM599" i="1"/>
  <c r="HM600" i="1"/>
  <c r="HM601" i="1"/>
  <c r="HM602" i="1"/>
  <c r="HM603" i="1"/>
  <c r="HM604" i="1"/>
  <c r="HM605" i="1"/>
  <c r="HM606" i="1"/>
  <c r="HM607" i="1"/>
  <c r="HM608" i="1"/>
  <c r="HM609" i="1"/>
  <c r="HM610" i="1"/>
  <c r="HM611" i="1"/>
  <c r="HM612" i="1"/>
  <c r="HM613" i="1"/>
  <c r="HM614" i="1"/>
  <c r="HM615" i="1"/>
  <c r="HM616" i="1"/>
  <c r="HM621" i="1"/>
  <c r="HT621" i="1" s="1"/>
  <c r="HM622" i="1"/>
  <c r="HT622" i="1" s="1"/>
  <c r="HM623" i="1"/>
  <c r="HT623" i="1" s="1"/>
  <c r="HM624" i="1"/>
  <c r="HT624" i="1"/>
  <c r="HM625" i="1"/>
  <c r="HT625" i="1" s="1"/>
  <c r="HM626" i="1"/>
  <c r="HT626" i="1" s="1"/>
  <c r="HM627" i="1"/>
  <c r="HT627" i="1" s="1"/>
  <c r="HM628" i="1"/>
  <c r="HM629" i="1"/>
  <c r="HT629" i="1" s="1"/>
  <c r="HM630" i="1"/>
  <c r="HT630" i="1" s="1"/>
  <c r="HM631" i="1"/>
  <c r="HT631" i="1" s="1"/>
  <c r="HM632" i="1"/>
  <c r="HT632" i="1" s="1"/>
  <c r="HM633" i="1"/>
  <c r="HT633" i="1" s="1"/>
  <c r="FV566" i="1"/>
  <c r="GY593" i="1"/>
  <c r="GY594" i="1"/>
  <c r="GY595" i="1"/>
  <c r="GY596" i="1"/>
  <c r="GY597" i="1"/>
  <c r="GY598" i="1"/>
  <c r="GY599" i="1"/>
  <c r="GY600" i="1"/>
  <c r="GY601" i="1"/>
  <c r="GY602" i="1"/>
  <c r="GY603" i="1"/>
  <c r="GY604" i="1"/>
  <c r="GY605" i="1"/>
  <c r="GY606" i="1"/>
  <c r="GY607" i="1"/>
  <c r="GY608" i="1"/>
  <c r="GY609" i="1"/>
  <c r="GY610" i="1"/>
  <c r="GY611" i="1"/>
  <c r="GY612" i="1"/>
  <c r="GY613" i="1"/>
  <c r="GY614" i="1"/>
  <c r="GY615" i="1"/>
  <c r="GY616" i="1"/>
  <c r="GY621" i="1"/>
  <c r="GY622" i="1"/>
  <c r="GY623" i="1"/>
  <c r="GY624" i="1"/>
  <c r="GY625" i="1"/>
  <c r="GY626" i="1"/>
  <c r="GY627" i="1"/>
  <c r="GY628" i="1"/>
  <c r="GY629" i="1"/>
  <c r="GY630" i="1"/>
  <c r="GY631" i="1"/>
  <c r="GY632" i="1"/>
  <c r="GY633" i="1"/>
  <c r="HF633" i="1" s="1"/>
  <c r="HG566" i="1"/>
  <c r="HU566" i="1"/>
  <c r="GJ566" i="1"/>
  <c r="O567" i="1"/>
  <c r="AC567" i="1"/>
  <c r="AQ567" i="1"/>
  <c r="AZ582" i="1"/>
  <c r="AZ583" i="1"/>
  <c r="AZ584" i="1"/>
  <c r="AZ585" i="1"/>
  <c r="AZ586" i="1"/>
  <c r="AZ587" i="1"/>
  <c r="AZ588" i="1"/>
  <c r="AZ589" i="1"/>
  <c r="AZ591" i="1"/>
  <c r="AZ592" i="1"/>
  <c r="AZ593" i="1"/>
  <c r="AZ594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BE567" i="1"/>
  <c r="DI567" i="1"/>
  <c r="DW567" i="1"/>
  <c r="NP567" i="1"/>
  <c r="NB567" i="1"/>
  <c r="MN567" i="1"/>
  <c r="LZ567" i="1"/>
  <c r="LG584" i="1"/>
  <c r="LN585" i="1" s="1"/>
  <c r="LO585" i="1" s="1"/>
  <c r="LG587" i="1"/>
  <c r="LG590" i="1"/>
  <c r="LG593" i="1"/>
  <c r="LG596" i="1"/>
  <c r="LG599" i="1"/>
  <c r="LG602" i="1"/>
  <c r="LG605" i="1"/>
  <c r="LG611" i="1"/>
  <c r="LN611" i="1" s="1"/>
  <c r="LG614" i="1"/>
  <c r="LN614" i="1"/>
  <c r="LG623" i="1"/>
  <c r="LG626" i="1"/>
  <c r="LP567" i="1"/>
  <c r="FM567" i="1"/>
  <c r="GA567" i="1"/>
  <c r="GO567" i="1"/>
  <c r="KE569" i="1"/>
  <c r="KK569" i="1"/>
  <c r="KL569" i="1"/>
  <c r="KY569" i="1"/>
  <c r="KZ569" i="1"/>
  <c r="BT569" i="1"/>
  <c r="BU569" i="1"/>
  <c r="CH569" i="1"/>
  <c r="CI569" i="1"/>
  <c r="CV569" i="1"/>
  <c r="CW569" i="1"/>
  <c r="IG569" i="1"/>
  <c r="IH569" i="1"/>
  <c r="IU569" i="1"/>
  <c r="IV569" i="1"/>
  <c r="JI569" i="1"/>
  <c r="JJ569" i="1"/>
  <c r="JW569" i="1"/>
  <c r="JX569" i="1"/>
  <c r="HE569" i="1"/>
  <c r="HF569" i="1"/>
  <c r="HS569" i="1"/>
  <c r="HT569" i="1"/>
  <c r="KK570" i="1"/>
  <c r="KL570" i="1"/>
  <c r="KY570" i="1"/>
  <c r="KZ570" i="1"/>
  <c r="BT570" i="1"/>
  <c r="BU570" i="1"/>
  <c r="CH570" i="1"/>
  <c r="CI570" i="1"/>
  <c r="CV570" i="1"/>
  <c r="CW570" i="1"/>
  <c r="IG570" i="1"/>
  <c r="IH570" i="1"/>
  <c r="IU570" i="1"/>
  <c r="IV570" i="1"/>
  <c r="JI570" i="1"/>
  <c r="JJ570" i="1"/>
  <c r="JW570" i="1"/>
  <c r="JX570" i="1"/>
  <c r="HE570" i="1"/>
  <c r="HF570" i="1"/>
  <c r="HS570" i="1"/>
  <c r="HT570" i="1"/>
  <c r="B574" i="1"/>
  <c r="KK571" i="1"/>
  <c r="KL571" i="1"/>
  <c r="KY571" i="1"/>
  <c r="KZ571" i="1"/>
  <c r="BT571" i="1"/>
  <c r="BU571" i="1"/>
  <c r="CH571" i="1"/>
  <c r="CI571" i="1"/>
  <c r="CV571" i="1"/>
  <c r="CW571" i="1"/>
  <c r="IG571" i="1"/>
  <c r="IH571" i="1"/>
  <c r="IU571" i="1"/>
  <c r="IV571" i="1"/>
  <c r="JI571" i="1"/>
  <c r="JJ571" i="1"/>
  <c r="JW571" i="1"/>
  <c r="JX571" i="1"/>
  <c r="HE571" i="1"/>
  <c r="HF571" i="1"/>
  <c r="HS571" i="1"/>
  <c r="HT571" i="1"/>
  <c r="KK572" i="1"/>
  <c r="KL572" i="1"/>
  <c r="KY572" i="1"/>
  <c r="KZ572" i="1"/>
  <c r="BT572" i="1"/>
  <c r="BU572" i="1"/>
  <c r="CH572" i="1"/>
  <c r="CI572" i="1"/>
  <c r="CV572" i="1"/>
  <c r="CW572" i="1"/>
  <c r="IG572" i="1"/>
  <c r="IH572" i="1"/>
  <c r="IU572" i="1"/>
  <c r="IV572" i="1"/>
  <c r="JI572" i="1"/>
  <c r="JJ572" i="1"/>
  <c r="JW572" i="1"/>
  <c r="JX572" i="1"/>
  <c r="HE572" i="1"/>
  <c r="HF572" i="1"/>
  <c r="HS572" i="1"/>
  <c r="HT572" i="1"/>
  <c r="FH584" i="1"/>
  <c r="FV584" i="1"/>
  <c r="FH585" i="1"/>
  <c r="FV585" i="1"/>
  <c r="FH586" i="1"/>
  <c r="FV586" i="1"/>
  <c r="FH587" i="1"/>
  <c r="FV587" i="1"/>
  <c r="FH588" i="1"/>
  <c r="FV588" i="1"/>
  <c r="FH589" i="1"/>
  <c r="FV589" i="1"/>
  <c r="A638" i="1"/>
  <c r="C591" i="1"/>
  <c r="C592" i="1"/>
  <c r="C593" i="1"/>
  <c r="C594" i="1"/>
  <c r="D591" i="1"/>
  <c r="D592" i="1"/>
  <c r="D593" i="1"/>
  <c r="D594" i="1"/>
  <c r="FH583" i="1"/>
  <c r="FV583" i="1"/>
  <c r="E591" i="1"/>
  <c r="E592" i="1"/>
  <c r="E593" i="1"/>
  <c r="E594" i="1"/>
  <c r="B591" i="1"/>
  <c r="B592" i="1"/>
  <c r="B593" i="1"/>
  <c r="B594" i="1"/>
  <c r="B648" i="1"/>
  <c r="HO616" i="1"/>
  <c r="BP616" i="1"/>
  <c r="FH591" i="1"/>
  <c r="FH592" i="1"/>
  <c r="FH593" i="1"/>
  <c r="FH594" i="1"/>
  <c r="FH596" i="1"/>
  <c r="FH597" i="1"/>
  <c r="FH598" i="1"/>
  <c r="FH599" i="1"/>
  <c r="FH600" i="1"/>
  <c r="FH601" i="1"/>
  <c r="FH602" i="1"/>
  <c r="FH603" i="1"/>
  <c r="FH604" i="1"/>
  <c r="FH605" i="1"/>
  <c r="FH606" i="1"/>
  <c r="FH607" i="1"/>
  <c r="FH608" i="1"/>
  <c r="FH609" i="1"/>
  <c r="FH610" i="1"/>
  <c r="FH611" i="1"/>
  <c r="FH612" i="1"/>
  <c r="FH613" i="1"/>
  <c r="FH614" i="1"/>
  <c r="FH615" i="1"/>
  <c r="FH616" i="1"/>
  <c r="FH621" i="1"/>
  <c r="FH622" i="1"/>
  <c r="FH623" i="1"/>
  <c r="FH624" i="1"/>
  <c r="FH625" i="1"/>
  <c r="FH626" i="1"/>
  <c r="FH627" i="1"/>
  <c r="FH628" i="1"/>
  <c r="FH630" i="1"/>
  <c r="FH631" i="1"/>
  <c r="FH632" i="1"/>
  <c r="FV591" i="1"/>
  <c r="FV592" i="1"/>
  <c r="FV593" i="1"/>
  <c r="FV594" i="1"/>
  <c r="FV596" i="1"/>
  <c r="FV597" i="1"/>
  <c r="FV598" i="1"/>
  <c r="FV599" i="1"/>
  <c r="FV600" i="1"/>
  <c r="FV601" i="1"/>
  <c r="FV602" i="1"/>
  <c r="FV603" i="1"/>
  <c r="FV604" i="1"/>
  <c r="FV605" i="1"/>
  <c r="FV606" i="1"/>
  <c r="FV607" i="1"/>
  <c r="FV608" i="1"/>
  <c r="FV609" i="1"/>
  <c r="FV610" i="1"/>
  <c r="FV611" i="1"/>
  <c r="FV612" i="1"/>
  <c r="FV613" i="1"/>
  <c r="FV614" i="1"/>
  <c r="FV615" i="1"/>
  <c r="FV616" i="1"/>
  <c r="FV621" i="1"/>
  <c r="FV622" i="1"/>
  <c r="FV623" i="1"/>
  <c r="FV624" i="1"/>
  <c r="FV625" i="1"/>
  <c r="FV626" i="1"/>
  <c r="FV627" i="1"/>
  <c r="FV628" i="1"/>
  <c r="FV630" i="1"/>
  <c r="FV631" i="1"/>
  <c r="FV632" i="1"/>
  <c r="HO611" i="1"/>
  <c r="LI599" i="1"/>
  <c r="LK599" i="1"/>
  <c r="LI600" i="1"/>
  <c r="LK600" i="1"/>
  <c r="LI601" i="1"/>
  <c r="LK601" i="1"/>
  <c r="HO602" i="1"/>
  <c r="FX587" i="1"/>
  <c r="HO605" i="1"/>
  <c r="HF601" i="1"/>
  <c r="HF605" i="1"/>
  <c r="HF609" i="1" s="1"/>
  <c r="HF613" i="1" s="1"/>
  <c r="HQ604" i="1"/>
  <c r="LI596" i="1"/>
  <c r="LK596" i="1"/>
  <c r="LI597" i="1"/>
  <c r="LK597" i="1"/>
  <c r="LI598" i="1"/>
  <c r="LK598" i="1"/>
  <c r="DT584" i="1"/>
  <c r="DV584" i="1"/>
  <c r="DY582" i="1"/>
  <c r="DY583" i="1" s="1"/>
  <c r="GL583" i="1"/>
  <c r="HF632" i="1"/>
  <c r="HF631" i="1"/>
  <c r="HF630" i="1"/>
  <c r="HF629" i="1"/>
  <c r="HF628" i="1"/>
  <c r="HF627" i="1"/>
  <c r="HF626" i="1"/>
  <c r="HF625" i="1"/>
  <c r="HF624" i="1"/>
  <c r="HF623" i="1"/>
  <c r="HF622" i="1"/>
  <c r="HF621" i="1"/>
  <c r="HF612" i="1"/>
  <c r="HF616" i="1" s="1"/>
  <c r="HF611" i="1"/>
  <c r="HF615" i="1" s="1"/>
  <c r="HG615" i="1" s="1"/>
  <c r="HH615" i="1" s="1"/>
  <c r="HF586" i="1"/>
  <c r="HF590" i="1" s="1"/>
  <c r="HF594" i="1" s="1"/>
  <c r="HF598" i="1" s="1"/>
  <c r="HF602" i="1" s="1"/>
  <c r="HF588" i="1"/>
  <c r="HF592" i="1" s="1"/>
  <c r="HF600" i="1"/>
  <c r="HF604" i="1" s="1"/>
  <c r="HF587" i="1"/>
  <c r="HF591" i="1" s="1"/>
  <c r="HF595" i="1" s="1"/>
  <c r="HF599" i="1" s="1"/>
  <c r="HF585" i="1"/>
  <c r="HF589" i="1" s="1"/>
  <c r="HE632" i="1"/>
  <c r="HE631" i="1"/>
  <c r="HE630" i="1"/>
  <c r="HE629" i="1"/>
  <c r="HE628" i="1"/>
  <c r="HE627" i="1"/>
  <c r="HE626" i="1"/>
  <c r="HE625" i="1"/>
  <c r="HE624" i="1"/>
  <c r="HE623" i="1"/>
  <c r="HE622" i="1"/>
  <c r="HE621" i="1"/>
  <c r="HE612" i="1"/>
  <c r="HE616" i="1" s="1"/>
  <c r="HE611" i="1"/>
  <c r="HE615" i="1" s="1"/>
  <c r="HE586" i="1"/>
  <c r="HE590" i="1" s="1"/>
  <c r="HE594" i="1"/>
  <c r="HE598" i="1" s="1"/>
  <c r="HE602" i="1" s="1"/>
  <c r="HE606" i="1" s="1"/>
  <c r="HE610" i="1" s="1"/>
  <c r="HE614" i="1" s="1"/>
  <c r="HE597" i="1"/>
  <c r="HE601" i="1" s="1"/>
  <c r="HE605" i="1" s="1"/>
  <c r="HE609" i="1" s="1"/>
  <c r="HE613" i="1" s="1"/>
  <c r="HE600" i="1"/>
  <c r="HE604" i="1" s="1"/>
  <c r="HE587" i="1"/>
  <c r="HE591" i="1" s="1"/>
  <c r="HE595" i="1" s="1"/>
  <c r="HE599" i="1" s="1"/>
  <c r="HE603" i="1" s="1"/>
  <c r="HE588" i="1"/>
  <c r="HE592" i="1" s="1"/>
  <c r="HE585" i="1"/>
  <c r="HE589" i="1" s="1"/>
  <c r="FO582" i="1"/>
  <c r="FO583" i="1" s="1"/>
  <c r="FO584" i="1" s="1"/>
  <c r="FO585" i="1" s="1"/>
  <c r="HS588" i="1"/>
  <c r="HS592" i="1" s="1"/>
  <c r="HS596" i="1" s="1"/>
  <c r="HS600" i="1" s="1"/>
  <c r="HS604" i="1" s="1"/>
  <c r="HS608" i="1" s="1"/>
  <c r="HS612" i="1" s="1"/>
  <c r="HS616" i="1" s="1"/>
  <c r="GJ640" i="1"/>
  <c r="GR633" i="1"/>
  <c r="GS633" i="1" s="1"/>
  <c r="GN633" i="1"/>
  <c r="GR632" i="1"/>
  <c r="GS632" i="1" s="1"/>
  <c r="GN632" i="1"/>
  <c r="GR631" i="1"/>
  <c r="GS631" i="1"/>
  <c r="GN631" i="1"/>
  <c r="GR630" i="1"/>
  <c r="GS630" i="1" s="1"/>
  <c r="GN630" i="1"/>
  <c r="GR628" i="1"/>
  <c r="GS628" i="1" s="1"/>
  <c r="GN628" i="1"/>
  <c r="GR627" i="1"/>
  <c r="GS627" i="1" s="1"/>
  <c r="GN627" i="1"/>
  <c r="GR626" i="1"/>
  <c r="GS626" i="1"/>
  <c r="GN626" i="1"/>
  <c r="GR625" i="1"/>
  <c r="GS625" i="1" s="1"/>
  <c r="GN625" i="1"/>
  <c r="GR624" i="1"/>
  <c r="GS624" i="1" s="1"/>
  <c r="GN624" i="1"/>
  <c r="GR623" i="1"/>
  <c r="GS623" i="1" s="1"/>
  <c r="GN623" i="1"/>
  <c r="GR622" i="1"/>
  <c r="GS622" i="1" s="1"/>
  <c r="GN622" i="1"/>
  <c r="GR621" i="1"/>
  <c r="GS621" i="1" s="1"/>
  <c r="GN621" i="1"/>
  <c r="GR616" i="1"/>
  <c r="GS616" i="1" s="1"/>
  <c r="GN616" i="1"/>
  <c r="GR615" i="1"/>
  <c r="GS615" i="1" s="1"/>
  <c r="GN615" i="1"/>
  <c r="GR614" i="1"/>
  <c r="GS614" i="1"/>
  <c r="GN614" i="1"/>
  <c r="GR613" i="1"/>
  <c r="GS613" i="1" s="1"/>
  <c r="GN613" i="1"/>
  <c r="GR612" i="1"/>
  <c r="GS612" i="1" s="1"/>
  <c r="GN612" i="1"/>
  <c r="GR611" i="1"/>
  <c r="GS611" i="1" s="1"/>
  <c r="GN611" i="1"/>
  <c r="GR610" i="1"/>
  <c r="GS610" i="1" s="1"/>
  <c r="GN610" i="1"/>
  <c r="GR609" i="1"/>
  <c r="GS609" i="1" s="1"/>
  <c r="GN609" i="1"/>
  <c r="GR608" i="1"/>
  <c r="GS608" i="1" s="1"/>
  <c r="GN608" i="1"/>
  <c r="GR607" i="1"/>
  <c r="GS607" i="1" s="1"/>
  <c r="GN607" i="1"/>
  <c r="GR606" i="1"/>
  <c r="GS606" i="1"/>
  <c r="GN606" i="1"/>
  <c r="GL606" i="1"/>
  <c r="GR605" i="1"/>
  <c r="GS605" i="1" s="1"/>
  <c r="GN605" i="1"/>
  <c r="GL605" i="1"/>
  <c r="GQ604" i="1"/>
  <c r="GR604" i="1" s="1"/>
  <c r="GS604" i="1" s="1"/>
  <c r="GN604" i="1"/>
  <c r="GQ603" i="1"/>
  <c r="GR603" i="1" s="1"/>
  <c r="GS603" i="1" s="1"/>
  <c r="GN603" i="1"/>
  <c r="GL603" i="1"/>
  <c r="GQ602" i="1"/>
  <c r="GR602" i="1"/>
  <c r="GS602" i="1" s="1"/>
  <c r="GN602" i="1"/>
  <c r="GL602" i="1"/>
  <c r="GQ601" i="1"/>
  <c r="GR601" i="1"/>
  <c r="GS601" i="1" s="1"/>
  <c r="GN601" i="1"/>
  <c r="GL601" i="1"/>
  <c r="GH601" i="1"/>
  <c r="GQ600" i="1"/>
  <c r="GR600" i="1" s="1"/>
  <c r="GS600" i="1" s="1"/>
  <c r="GN600" i="1"/>
  <c r="GL600" i="1"/>
  <c r="GH600" i="1"/>
  <c r="GQ599" i="1"/>
  <c r="GR599" i="1" s="1"/>
  <c r="GS599" i="1" s="1"/>
  <c r="GN599" i="1"/>
  <c r="GL599" i="1"/>
  <c r="GH599" i="1"/>
  <c r="GQ598" i="1"/>
  <c r="GR598" i="1" s="1"/>
  <c r="GS598" i="1" s="1"/>
  <c r="GN598" i="1"/>
  <c r="GL598" i="1"/>
  <c r="GH598" i="1"/>
  <c r="GQ597" i="1"/>
  <c r="GR597" i="1" s="1"/>
  <c r="GS597" i="1" s="1"/>
  <c r="GN597" i="1"/>
  <c r="GL597" i="1"/>
  <c r="GH597" i="1"/>
  <c r="GQ596" i="1"/>
  <c r="GR596" i="1" s="1"/>
  <c r="GS596" i="1" s="1"/>
  <c r="GN596" i="1"/>
  <c r="GL596" i="1"/>
  <c r="GH596" i="1"/>
  <c r="GH595" i="1"/>
  <c r="GQ594" i="1"/>
  <c r="GR594" i="1" s="1"/>
  <c r="GS594" i="1" s="1"/>
  <c r="GN594" i="1"/>
  <c r="GL594" i="1"/>
  <c r="GH594" i="1"/>
  <c r="GQ593" i="1"/>
  <c r="GR593" i="1" s="1"/>
  <c r="GS593" i="1" s="1"/>
  <c r="GN593" i="1"/>
  <c r="GL593" i="1"/>
  <c r="GH593" i="1"/>
  <c r="GQ592" i="1"/>
  <c r="GR592" i="1" s="1"/>
  <c r="GS592" i="1"/>
  <c r="GN592" i="1"/>
  <c r="GL592" i="1"/>
  <c r="GH592" i="1"/>
  <c r="GQ591" i="1"/>
  <c r="GR591" i="1" s="1"/>
  <c r="GS591" i="1" s="1"/>
  <c r="GN591" i="1"/>
  <c r="GL591" i="1"/>
  <c r="GH591" i="1"/>
  <c r="GQ584" i="1"/>
  <c r="GL589" i="1"/>
  <c r="GL584" i="1"/>
  <c r="GL585" i="1"/>
  <c r="GL586" i="1"/>
  <c r="GL587" i="1"/>
  <c r="GL588" i="1"/>
  <c r="GH590" i="1"/>
  <c r="GN589" i="1"/>
  <c r="GH589" i="1"/>
  <c r="GN588" i="1"/>
  <c r="GH588" i="1"/>
  <c r="GN587" i="1"/>
  <c r="GH587" i="1"/>
  <c r="GN586" i="1"/>
  <c r="GH586" i="1"/>
  <c r="GN585" i="1"/>
  <c r="GH585" i="1"/>
  <c r="GN584" i="1"/>
  <c r="GH584" i="1"/>
  <c r="GN583" i="1"/>
  <c r="GH583" i="1"/>
  <c r="GN582" i="1"/>
  <c r="GH582" i="1"/>
  <c r="HF646" i="1"/>
  <c r="HE646" i="1"/>
  <c r="HF645" i="1"/>
  <c r="HE645" i="1"/>
  <c r="HF644" i="1"/>
  <c r="HE644" i="1"/>
  <c r="HF643" i="1"/>
  <c r="HE643" i="1"/>
  <c r="GY640" i="1"/>
  <c r="HH636" i="1"/>
  <c r="HG636" i="1"/>
  <c r="HE636" i="1"/>
  <c r="GY636" i="1"/>
  <c r="HF636" i="1" s="1"/>
  <c r="HG635" i="1"/>
  <c r="HE635" i="1"/>
  <c r="HC635" i="1"/>
  <c r="HH635" i="1" s="1"/>
  <c r="HA635" i="1"/>
  <c r="GY635" i="1"/>
  <c r="HF635" i="1"/>
  <c r="HG634" i="1"/>
  <c r="HE634" i="1"/>
  <c r="HC634" i="1"/>
  <c r="HH634" i="1" s="1"/>
  <c r="HA634" i="1"/>
  <c r="GY634" i="1"/>
  <c r="HF634" i="1" s="1"/>
  <c r="HG633" i="1"/>
  <c r="HE633" i="1"/>
  <c r="HC633" i="1"/>
  <c r="HH633" i="1" s="1"/>
  <c r="HA633" i="1"/>
  <c r="GV633" i="1"/>
  <c r="HG632" i="1"/>
  <c r="HC632" i="1"/>
  <c r="HH632" i="1"/>
  <c r="HA632" i="1"/>
  <c r="HG631" i="1"/>
  <c r="HC631" i="1"/>
  <c r="HH631" i="1" s="1"/>
  <c r="HA631" i="1"/>
  <c r="HG630" i="1"/>
  <c r="HC630" i="1"/>
  <c r="HH630" i="1" s="1"/>
  <c r="HA630" i="1"/>
  <c r="HG629" i="1"/>
  <c r="HC629" i="1"/>
  <c r="HH629" i="1" s="1"/>
  <c r="HA629" i="1"/>
  <c r="GV629" i="1"/>
  <c r="HG628" i="1"/>
  <c r="HC628" i="1"/>
  <c r="HH628" i="1" s="1"/>
  <c r="HA628" i="1"/>
  <c r="HG627" i="1"/>
  <c r="HC627" i="1"/>
  <c r="HH627" i="1" s="1"/>
  <c r="HA627" i="1"/>
  <c r="HG626" i="1"/>
  <c r="HC626" i="1"/>
  <c r="HH626" i="1" s="1"/>
  <c r="HA626" i="1"/>
  <c r="HG625" i="1"/>
  <c r="HC625" i="1"/>
  <c r="HH625" i="1"/>
  <c r="HA625" i="1"/>
  <c r="GV625" i="1"/>
  <c r="HG624" i="1"/>
  <c r="HC624" i="1"/>
  <c r="HH624" i="1" s="1"/>
  <c r="HA624" i="1"/>
  <c r="HG623" i="1"/>
  <c r="HC623" i="1"/>
  <c r="HH623" i="1" s="1"/>
  <c r="HA623" i="1"/>
  <c r="HG622" i="1"/>
  <c r="HC622" i="1"/>
  <c r="HA622" i="1"/>
  <c r="HG621" i="1"/>
  <c r="HC621" i="1"/>
  <c r="HH621" i="1" s="1"/>
  <c r="HA621" i="1"/>
  <c r="GV621" i="1"/>
  <c r="HC616" i="1"/>
  <c r="HA616" i="1"/>
  <c r="HC615" i="1"/>
  <c r="HA615" i="1"/>
  <c r="HC614" i="1"/>
  <c r="HA614" i="1"/>
  <c r="HC613" i="1"/>
  <c r="HC643" i="1" s="1"/>
  <c r="HA613" i="1"/>
  <c r="GV613" i="1"/>
  <c r="HC612" i="1"/>
  <c r="HA612" i="1"/>
  <c r="HC611" i="1"/>
  <c r="HA611" i="1"/>
  <c r="HC610" i="1"/>
  <c r="HA610" i="1"/>
  <c r="HC609" i="1"/>
  <c r="HA609" i="1"/>
  <c r="GV609" i="1"/>
  <c r="HC608" i="1"/>
  <c r="HA608" i="1"/>
  <c r="HC607" i="1"/>
  <c r="HG607" i="1" s="1"/>
  <c r="HA607" i="1"/>
  <c r="HC606" i="1"/>
  <c r="HA606" i="1"/>
  <c r="HC605" i="1"/>
  <c r="HA605" i="1"/>
  <c r="GV605" i="1"/>
  <c r="HC604" i="1"/>
  <c r="HG604" i="1" s="1"/>
  <c r="HA604" i="1"/>
  <c r="HC603" i="1"/>
  <c r="HA603" i="1"/>
  <c r="HC602" i="1"/>
  <c r="HA602" i="1"/>
  <c r="HC601" i="1"/>
  <c r="HA601" i="1"/>
  <c r="GV601" i="1"/>
  <c r="HC600" i="1"/>
  <c r="HA600" i="1"/>
  <c r="HC599" i="1"/>
  <c r="HA599" i="1"/>
  <c r="HC598" i="1"/>
  <c r="HA598" i="1"/>
  <c r="HC597" i="1"/>
  <c r="HA597" i="1"/>
  <c r="GV597" i="1"/>
  <c r="HC596" i="1"/>
  <c r="HG596" i="1" s="1"/>
  <c r="HA596" i="1"/>
  <c r="HC595" i="1"/>
  <c r="HA595" i="1"/>
  <c r="HC594" i="1"/>
  <c r="HA594" i="1"/>
  <c r="HC593" i="1"/>
  <c r="HG593" i="1" s="1"/>
  <c r="HA593" i="1"/>
  <c r="GV593" i="1"/>
  <c r="HG592" i="1"/>
  <c r="HC592" i="1"/>
  <c r="HH592" i="1" s="1"/>
  <c r="HA592" i="1"/>
  <c r="HG591" i="1"/>
  <c r="HC591" i="1"/>
  <c r="HH591" i="1" s="1"/>
  <c r="HA591" i="1"/>
  <c r="HG590" i="1"/>
  <c r="HC590" i="1"/>
  <c r="HH590" i="1" s="1"/>
  <c r="HA590" i="1"/>
  <c r="HG589" i="1"/>
  <c r="HC589" i="1"/>
  <c r="HH589" i="1" s="1"/>
  <c r="HA589" i="1"/>
  <c r="GV589" i="1"/>
  <c r="HC588" i="1"/>
  <c r="HC587" i="1"/>
  <c r="HC586" i="1"/>
  <c r="HC585" i="1"/>
  <c r="GV585" i="1"/>
  <c r="HT646" i="1"/>
  <c r="HS646" i="1"/>
  <c r="HT645" i="1"/>
  <c r="HS645" i="1"/>
  <c r="HT644" i="1"/>
  <c r="HS644" i="1"/>
  <c r="HT643" i="1"/>
  <c r="HS643" i="1"/>
  <c r="HM640" i="1"/>
  <c r="HV636" i="1"/>
  <c r="HU636" i="1"/>
  <c r="HS636" i="1"/>
  <c r="HM636" i="1"/>
  <c r="HT636" i="1" s="1"/>
  <c r="HU635" i="1"/>
  <c r="HS635" i="1"/>
  <c r="HQ635" i="1"/>
  <c r="HV635" i="1" s="1"/>
  <c r="HO635" i="1"/>
  <c r="HM635" i="1"/>
  <c r="HT635" i="1" s="1"/>
  <c r="HU634" i="1"/>
  <c r="HS634" i="1"/>
  <c r="HQ634" i="1"/>
  <c r="HV634" i="1" s="1"/>
  <c r="HO634" i="1"/>
  <c r="HM634" i="1"/>
  <c r="HT634" i="1" s="1"/>
  <c r="HU633" i="1"/>
  <c r="HS633" i="1"/>
  <c r="HQ633" i="1"/>
  <c r="HV633" i="1" s="1"/>
  <c r="HO633" i="1"/>
  <c r="HK633" i="1"/>
  <c r="HU632" i="1"/>
  <c r="HS632" i="1"/>
  <c r="HQ632" i="1"/>
  <c r="HV632" i="1" s="1"/>
  <c r="HO632" i="1"/>
  <c r="HU631" i="1"/>
  <c r="HS631" i="1"/>
  <c r="HQ631" i="1"/>
  <c r="HV631" i="1" s="1"/>
  <c r="HO631" i="1"/>
  <c r="HU630" i="1"/>
  <c r="HS630" i="1"/>
  <c r="HQ630" i="1"/>
  <c r="HV630" i="1" s="1"/>
  <c r="HO630" i="1"/>
  <c r="HU629" i="1"/>
  <c r="HS629" i="1"/>
  <c r="HQ629" i="1"/>
  <c r="HV629" i="1" s="1"/>
  <c r="HO629" i="1"/>
  <c r="HK629" i="1"/>
  <c r="HU628" i="1"/>
  <c r="HS628" i="1"/>
  <c r="HQ628" i="1"/>
  <c r="HV628" i="1" s="1"/>
  <c r="HO628" i="1"/>
  <c r="HU627" i="1"/>
  <c r="HS627" i="1"/>
  <c r="HQ627" i="1"/>
  <c r="HV627" i="1" s="1"/>
  <c r="HO627" i="1"/>
  <c r="HU626" i="1"/>
  <c r="HS626" i="1"/>
  <c r="HQ626" i="1"/>
  <c r="HV626" i="1" s="1"/>
  <c r="HO626" i="1"/>
  <c r="HU625" i="1"/>
  <c r="HS625" i="1"/>
  <c r="HQ625" i="1"/>
  <c r="HV625" i="1" s="1"/>
  <c r="HO625" i="1"/>
  <c r="HK625" i="1"/>
  <c r="HU624" i="1"/>
  <c r="HS624" i="1"/>
  <c r="HQ624" i="1"/>
  <c r="HV624" i="1" s="1"/>
  <c r="HO624" i="1"/>
  <c r="HU623" i="1"/>
  <c r="HS623" i="1"/>
  <c r="HQ623" i="1"/>
  <c r="HV623" i="1" s="1"/>
  <c r="HO623" i="1"/>
  <c r="HU622" i="1"/>
  <c r="HS622" i="1"/>
  <c r="HQ622" i="1"/>
  <c r="HV622" i="1" s="1"/>
  <c r="HO622" i="1"/>
  <c r="HU621" i="1"/>
  <c r="HS621" i="1"/>
  <c r="HQ621" i="1"/>
  <c r="HV621" i="1" s="1"/>
  <c r="HO621" i="1"/>
  <c r="HK621" i="1"/>
  <c r="HT591" i="1"/>
  <c r="HS611" i="1"/>
  <c r="HS615" i="1" s="1"/>
  <c r="HS586" i="1"/>
  <c r="HS590" i="1" s="1"/>
  <c r="HS594" i="1" s="1"/>
  <c r="HS598" i="1" s="1"/>
  <c r="HS602" i="1" s="1"/>
  <c r="HS606" i="1" s="1"/>
  <c r="HS610" i="1" s="1"/>
  <c r="HS614" i="1" s="1"/>
  <c r="HS585" i="1"/>
  <c r="HS589" i="1" s="1"/>
  <c r="HS593" i="1" s="1"/>
  <c r="HS597" i="1" s="1"/>
  <c r="HS601" i="1" s="1"/>
  <c r="HS605" i="1" s="1"/>
  <c r="HS609" i="1" s="1"/>
  <c r="HS613" i="1" s="1"/>
  <c r="HQ616" i="1"/>
  <c r="HQ615" i="1"/>
  <c r="HO615" i="1"/>
  <c r="HQ614" i="1"/>
  <c r="HO614" i="1"/>
  <c r="HQ613" i="1"/>
  <c r="HO613" i="1"/>
  <c r="HK613" i="1"/>
  <c r="HQ612" i="1"/>
  <c r="HO612" i="1"/>
  <c r="HQ611" i="1"/>
  <c r="HQ610" i="1"/>
  <c r="HO610" i="1"/>
  <c r="HQ609" i="1"/>
  <c r="HO609" i="1"/>
  <c r="HK609" i="1"/>
  <c r="HQ608" i="1"/>
  <c r="HO608" i="1"/>
  <c r="HQ607" i="1"/>
  <c r="HO607" i="1"/>
  <c r="HQ606" i="1"/>
  <c r="HO606" i="1"/>
  <c r="HQ605" i="1"/>
  <c r="HK605" i="1"/>
  <c r="HO604" i="1"/>
  <c r="HQ603" i="1"/>
  <c r="HS587" i="1"/>
  <c r="HS591" i="1" s="1"/>
  <c r="HS595" i="1" s="1"/>
  <c r="HS599" i="1" s="1"/>
  <c r="HS603" i="1" s="1"/>
  <c r="HO603" i="1"/>
  <c r="HQ602" i="1"/>
  <c r="HQ601" i="1"/>
  <c r="HO601" i="1"/>
  <c r="HK601" i="1"/>
  <c r="HQ600" i="1"/>
  <c r="HO600" i="1"/>
  <c r="HQ599" i="1"/>
  <c r="HO599" i="1"/>
  <c r="HQ598" i="1"/>
  <c r="HO598" i="1"/>
  <c r="HQ597" i="1"/>
  <c r="HO597" i="1"/>
  <c r="HK597" i="1"/>
  <c r="HQ596" i="1"/>
  <c r="HO596" i="1"/>
  <c r="HQ595" i="1"/>
  <c r="HO595" i="1"/>
  <c r="HQ594" i="1"/>
  <c r="HU594" i="1" s="1"/>
  <c r="HV594" i="1" s="1"/>
  <c r="HO594" i="1"/>
  <c r="HQ593" i="1"/>
  <c r="HO593" i="1"/>
  <c r="HK593" i="1"/>
  <c r="HU592" i="1"/>
  <c r="HQ592" i="1"/>
  <c r="HV592" i="1" s="1"/>
  <c r="HO592" i="1"/>
  <c r="HU591" i="1"/>
  <c r="HQ591" i="1"/>
  <c r="HV591" i="1"/>
  <c r="HO591" i="1"/>
  <c r="HU590" i="1"/>
  <c r="HQ590" i="1"/>
  <c r="HV590" i="1" s="1"/>
  <c r="HO590" i="1"/>
  <c r="HU589" i="1"/>
  <c r="HQ589" i="1"/>
  <c r="HV589" i="1"/>
  <c r="HO589" i="1"/>
  <c r="HK589" i="1"/>
  <c r="HQ588" i="1"/>
  <c r="HQ587" i="1"/>
  <c r="HQ586" i="1"/>
  <c r="HV586" i="1" s="1"/>
  <c r="HQ585" i="1"/>
  <c r="HK585" i="1"/>
  <c r="FV640" i="1"/>
  <c r="FH640" i="1"/>
  <c r="GD633" i="1"/>
  <c r="GE633" i="1" s="1"/>
  <c r="FZ633" i="1"/>
  <c r="FP633" i="1"/>
  <c r="FQ633" i="1" s="1"/>
  <c r="FL633" i="1"/>
  <c r="GD632" i="1"/>
  <c r="GE632" i="1" s="1"/>
  <c r="FZ632" i="1"/>
  <c r="FP632" i="1"/>
  <c r="FQ632" i="1" s="1"/>
  <c r="FL632" i="1"/>
  <c r="GD631" i="1"/>
  <c r="GE631" i="1" s="1"/>
  <c r="FZ631" i="1"/>
  <c r="FP631" i="1"/>
  <c r="FQ631" i="1" s="1"/>
  <c r="FL631" i="1"/>
  <c r="GD630" i="1"/>
  <c r="GE630" i="1"/>
  <c r="FZ630" i="1"/>
  <c r="FP630" i="1"/>
  <c r="FQ630" i="1" s="1"/>
  <c r="FL630" i="1"/>
  <c r="GD628" i="1"/>
  <c r="GE628" i="1" s="1"/>
  <c r="FZ628" i="1"/>
  <c r="FP628" i="1"/>
  <c r="FQ628" i="1" s="1"/>
  <c r="FL628" i="1"/>
  <c r="GD627" i="1"/>
  <c r="GE627" i="1" s="1"/>
  <c r="FZ627" i="1"/>
  <c r="FP627" i="1"/>
  <c r="FQ627" i="1" s="1"/>
  <c r="FL627" i="1"/>
  <c r="GD626" i="1"/>
  <c r="GE626" i="1" s="1"/>
  <c r="FZ626" i="1"/>
  <c r="FP626" i="1"/>
  <c r="FQ626" i="1" s="1"/>
  <c r="FL626" i="1"/>
  <c r="GD625" i="1"/>
  <c r="GE625" i="1"/>
  <c r="FZ625" i="1"/>
  <c r="FP625" i="1"/>
  <c r="FQ625" i="1" s="1"/>
  <c r="FL625" i="1"/>
  <c r="GD624" i="1"/>
  <c r="GE624" i="1" s="1"/>
  <c r="FZ624" i="1"/>
  <c r="FP624" i="1"/>
  <c r="FQ624" i="1" s="1"/>
  <c r="FL624" i="1"/>
  <c r="GD623" i="1"/>
  <c r="GE623" i="1" s="1"/>
  <c r="FZ623" i="1"/>
  <c r="FP623" i="1"/>
  <c r="FQ623" i="1" s="1"/>
  <c r="FL623" i="1"/>
  <c r="GD622" i="1"/>
  <c r="GE622" i="1" s="1"/>
  <c r="FZ622" i="1"/>
  <c r="FP622" i="1"/>
  <c r="FQ622" i="1" s="1"/>
  <c r="FL622" i="1"/>
  <c r="GD621" i="1"/>
  <c r="GE621" i="1" s="1"/>
  <c r="FZ621" i="1"/>
  <c r="FP621" i="1"/>
  <c r="FQ621" i="1" s="1"/>
  <c r="FL621" i="1"/>
  <c r="GD616" i="1"/>
  <c r="GE616" i="1" s="1"/>
  <c r="FZ616" i="1"/>
  <c r="FP616" i="1"/>
  <c r="FQ616" i="1" s="1"/>
  <c r="FL616" i="1"/>
  <c r="GD615" i="1"/>
  <c r="GE615" i="1" s="1"/>
  <c r="FZ615" i="1"/>
  <c r="FP615" i="1"/>
  <c r="FQ615" i="1" s="1"/>
  <c r="FL615" i="1"/>
  <c r="GD614" i="1"/>
  <c r="GE614" i="1" s="1"/>
  <c r="FZ614" i="1"/>
  <c r="FP614" i="1"/>
  <c r="FQ614" i="1" s="1"/>
  <c r="FL614" i="1"/>
  <c r="GD613" i="1"/>
  <c r="GE613" i="1" s="1"/>
  <c r="FZ613" i="1"/>
  <c r="FP613" i="1"/>
  <c r="FQ613" i="1" s="1"/>
  <c r="FL613" i="1"/>
  <c r="GD612" i="1"/>
  <c r="GE612" i="1" s="1"/>
  <c r="FZ612" i="1"/>
  <c r="FP612" i="1"/>
  <c r="FQ612" i="1" s="1"/>
  <c r="FL612" i="1"/>
  <c r="GD611" i="1"/>
  <c r="GE611" i="1"/>
  <c r="FZ611" i="1"/>
  <c r="FP611" i="1"/>
  <c r="FQ611" i="1" s="1"/>
  <c r="FL611" i="1"/>
  <c r="GD610" i="1"/>
  <c r="GE610" i="1" s="1"/>
  <c r="FZ610" i="1"/>
  <c r="FP610" i="1"/>
  <c r="FQ610" i="1" s="1"/>
  <c r="FL610" i="1"/>
  <c r="GD609" i="1"/>
  <c r="GE609" i="1" s="1"/>
  <c r="FZ609" i="1"/>
  <c r="FP609" i="1"/>
  <c r="FQ609" i="1" s="1"/>
  <c r="FL609" i="1"/>
  <c r="GD608" i="1"/>
  <c r="GE608" i="1" s="1"/>
  <c r="FZ608" i="1"/>
  <c r="FP608" i="1"/>
  <c r="FQ608" i="1" s="1"/>
  <c r="FL608" i="1"/>
  <c r="GD607" i="1"/>
  <c r="GE607" i="1" s="1"/>
  <c r="FZ607" i="1"/>
  <c r="FP607" i="1"/>
  <c r="FQ607" i="1" s="1"/>
  <c r="FL607" i="1"/>
  <c r="GD606" i="1"/>
  <c r="GE606" i="1" s="1"/>
  <c r="FZ606" i="1"/>
  <c r="FX606" i="1"/>
  <c r="FP606" i="1"/>
  <c r="FQ606" i="1" s="1"/>
  <c r="FL606" i="1"/>
  <c r="FJ606" i="1"/>
  <c r="GD605" i="1"/>
  <c r="GE605" i="1" s="1"/>
  <c r="FZ605" i="1"/>
  <c r="FX605" i="1"/>
  <c r="FP605" i="1"/>
  <c r="FQ605" i="1" s="1"/>
  <c r="FL605" i="1"/>
  <c r="FJ605" i="1"/>
  <c r="GC604" i="1"/>
  <c r="GD604" i="1" s="1"/>
  <c r="GE604" i="1" s="1"/>
  <c r="FZ604" i="1"/>
  <c r="FO604" i="1"/>
  <c r="FP604" i="1" s="1"/>
  <c r="FQ604" i="1" s="1"/>
  <c r="FL604" i="1"/>
  <c r="GC603" i="1"/>
  <c r="GD603" i="1" s="1"/>
  <c r="GE603" i="1" s="1"/>
  <c r="FZ603" i="1"/>
  <c r="FX603" i="1"/>
  <c r="FO603" i="1"/>
  <c r="FP603" i="1" s="1"/>
  <c r="FQ603" i="1" s="1"/>
  <c r="FL603" i="1"/>
  <c r="FJ603" i="1"/>
  <c r="GC602" i="1"/>
  <c r="GD602" i="1" s="1"/>
  <c r="GE602" i="1" s="1"/>
  <c r="FZ602" i="1"/>
  <c r="FX602" i="1"/>
  <c r="FO602" i="1"/>
  <c r="FP602" i="1" s="1"/>
  <c r="FQ602" i="1" s="1"/>
  <c r="FL602" i="1"/>
  <c r="FJ602" i="1"/>
  <c r="GC601" i="1"/>
  <c r="GD601" i="1" s="1"/>
  <c r="GE601" i="1" s="1"/>
  <c r="FZ601" i="1"/>
  <c r="FX601" i="1"/>
  <c r="FT601" i="1"/>
  <c r="FO601" i="1"/>
  <c r="FP601" i="1" s="1"/>
  <c r="FQ601" i="1" s="1"/>
  <c r="FL601" i="1"/>
  <c r="FJ601" i="1"/>
  <c r="FF601" i="1"/>
  <c r="GC600" i="1"/>
  <c r="GD600" i="1" s="1"/>
  <c r="GE600" i="1" s="1"/>
  <c r="FZ600" i="1"/>
  <c r="FX600" i="1"/>
  <c r="FT600" i="1"/>
  <c r="FO600" i="1"/>
  <c r="FP600" i="1" s="1"/>
  <c r="FQ600" i="1" s="1"/>
  <c r="FL600" i="1"/>
  <c r="FJ600" i="1"/>
  <c r="FF600" i="1"/>
  <c r="GC599" i="1"/>
  <c r="GD599" i="1" s="1"/>
  <c r="GE599" i="1" s="1"/>
  <c r="FZ599" i="1"/>
  <c r="FX599" i="1"/>
  <c r="FT599" i="1"/>
  <c r="FO599" i="1"/>
  <c r="FP599" i="1" s="1"/>
  <c r="FQ599" i="1" s="1"/>
  <c r="FL599" i="1"/>
  <c r="FJ599" i="1"/>
  <c r="FF599" i="1"/>
  <c r="GC598" i="1"/>
  <c r="GD598" i="1" s="1"/>
  <c r="GE598" i="1" s="1"/>
  <c r="FZ598" i="1"/>
  <c r="FX598" i="1"/>
  <c r="FT598" i="1"/>
  <c r="FO598" i="1"/>
  <c r="FP598" i="1" s="1"/>
  <c r="FQ598" i="1" s="1"/>
  <c r="FL598" i="1"/>
  <c r="FJ598" i="1"/>
  <c r="FF598" i="1"/>
  <c r="GC597" i="1"/>
  <c r="GD597" i="1" s="1"/>
  <c r="GE597" i="1" s="1"/>
  <c r="FZ597" i="1"/>
  <c r="FX597" i="1"/>
  <c r="FT597" i="1"/>
  <c r="FO597" i="1"/>
  <c r="FP597" i="1" s="1"/>
  <c r="FQ597" i="1" s="1"/>
  <c r="FL597" i="1"/>
  <c r="FJ597" i="1"/>
  <c r="FF597" i="1"/>
  <c r="GC596" i="1"/>
  <c r="GD596" i="1" s="1"/>
  <c r="GE596" i="1" s="1"/>
  <c r="FZ596" i="1"/>
  <c r="FX596" i="1"/>
  <c r="FT596" i="1"/>
  <c r="FO596" i="1"/>
  <c r="FP596" i="1" s="1"/>
  <c r="FQ596" i="1" s="1"/>
  <c r="FL596" i="1"/>
  <c r="FJ596" i="1"/>
  <c r="FF596" i="1"/>
  <c r="FT595" i="1"/>
  <c r="FF595" i="1"/>
  <c r="GC594" i="1"/>
  <c r="GD594" i="1" s="1"/>
  <c r="GE594" i="1"/>
  <c r="FZ594" i="1"/>
  <c r="FX594" i="1"/>
  <c r="FT594" i="1"/>
  <c r="FO594" i="1"/>
  <c r="FP594" i="1" s="1"/>
  <c r="FQ594" i="1" s="1"/>
  <c r="FL594" i="1"/>
  <c r="FJ594" i="1"/>
  <c r="FF594" i="1"/>
  <c r="GC593" i="1"/>
  <c r="GD593" i="1" s="1"/>
  <c r="GE593" i="1" s="1"/>
  <c r="FZ593" i="1"/>
  <c r="FX593" i="1"/>
  <c r="FT593" i="1"/>
  <c r="FO593" i="1"/>
  <c r="FP593" i="1" s="1"/>
  <c r="FQ593" i="1" s="1"/>
  <c r="FL593" i="1"/>
  <c r="FJ593" i="1"/>
  <c r="FF593" i="1"/>
  <c r="GC592" i="1"/>
  <c r="GD592" i="1" s="1"/>
  <c r="GE592" i="1"/>
  <c r="FZ592" i="1"/>
  <c r="FX592" i="1"/>
  <c r="FT592" i="1"/>
  <c r="FO592" i="1"/>
  <c r="FP592" i="1" s="1"/>
  <c r="FQ592" i="1" s="1"/>
  <c r="FL592" i="1"/>
  <c r="FJ592" i="1"/>
  <c r="FF592" i="1"/>
  <c r="GC591" i="1"/>
  <c r="GD591" i="1" s="1"/>
  <c r="GE591" i="1" s="1"/>
  <c r="FZ591" i="1"/>
  <c r="FX591" i="1"/>
  <c r="FT591" i="1"/>
  <c r="FO591" i="1"/>
  <c r="FP591" i="1" s="1"/>
  <c r="FQ591" i="1" s="1"/>
  <c r="FL591" i="1"/>
  <c r="FJ591" i="1"/>
  <c r="FF591" i="1"/>
  <c r="GC584" i="1"/>
  <c r="GC585" i="1" s="1"/>
  <c r="FF590" i="1"/>
  <c r="FZ589" i="1"/>
  <c r="FX589" i="1"/>
  <c r="FT589" i="1"/>
  <c r="FL589" i="1"/>
  <c r="FJ589" i="1"/>
  <c r="FF589" i="1"/>
  <c r="FZ588" i="1"/>
  <c r="FX588" i="1"/>
  <c r="FT588" i="1"/>
  <c r="FL588" i="1"/>
  <c r="FJ588" i="1"/>
  <c r="FF588" i="1"/>
  <c r="FZ587" i="1"/>
  <c r="FT587" i="1"/>
  <c r="FL587" i="1"/>
  <c r="FJ587" i="1"/>
  <c r="FF587" i="1"/>
  <c r="FZ586" i="1"/>
  <c r="FX586" i="1"/>
  <c r="FT586" i="1"/>
  <c r="FL586" i="1"/>
  <c r="FJ586" i="1"/>
  <c r="FF586" i="1"/>
  <c r="FZ585" i="1"/>
  <c r="FX585" i="1"/>
  <c r="FT585" i="1"/>
  <c r="FL585" i="1"/>
  <c r="FP585" i="1" s="1"/>
  <c r="FQ585" i="1" s="1"/>
  <c r="FJ585" i="1"/>
  <c r="FF585" i="1"/>
  <c r="FZ584" i="1"/>
  <c r="GD584" i="1" s="1"/>
  <c r="GE584" i="1" s="1"/>
  <c r="FX584" i="1"/>
  <c r="FT584" i="1"/>
  <c r="FL584" i="1"/>
  <c r="FJ584" i="1"/>
  <c r="FF584" i="1"/>
  <c r="FZ583" i="1"/>
  <c r="FX583" i="1"/>
  <c r="FT583" i="1"/>
  <c r="FL583" i="1"/>
  <c r="FJ583" i="1"/>
  <c r="FF583" i="1"/>
  <c r="FZ582" i="1"/>
  <c r="FT582" i="1"/>
  <c r="FL582" i="1"/>
  <c r="FF582" i="1"/>
  <c r="NK666" i="1"/>
  <c r="NK667" i="1"/>
  <c r="JC676" i="1"/>
  <c r="JJ676" i="1"/>
  <c r="LG682" i="1"/>
  <c r="LG679" i="1"/>
  <c r="LG676" i="1"/>
  <c r="LG673" i="1"/>
  <c r="LG670" i="1"/>
  <c r="LG667" i="1"/>
  <c r="LG664" i="1"/>
  <c r="LG661" i="1"/>
  <c r="LG658" i="1"/>
  <c r="JQ691" i="1"/>
  <c r="JQ687" i="1"/>
  <c r="JQ683" i="1"/>
  <c r="JQ679" i="1"/>
  <c r="JQ675" i="1"/>
  <c r="JQ671" i="1"/>
  <c r="JQ667" i="1"/>
  <c r="JQ663" i="1"/>
  <c r="JQ659" i="1"/>
  <c r="JQ692" i="1"/>
  <c r="JQ688" i="1"/>
  <c r="JQ684" i="1"/>
  <c r="JQ680" i="1"/>
  <c r="JQ676" i="1"/>
  <c r="JQ672" i="1"/>
  <c r="JQ668" i="1"/>
  <c r="JQ664" i="1"/>
  <c r="JX664" i="1" s="1"/>
  <c r="JY664" i="1" s="1"/>
  <c r="JZ664" i="1" s="1"/>
  <c r="JQ660" i="1"/>
  <c r="JX660" i="1" s="1"/>
  <c r="JQ693" i="1"/>
  <c r="JQ689" i="1"/>
  <c r="JQ685" i="1"/>
  <c r="JQ681" i="1"/>
  <c r="JQ677" i="1"/>
  <c r="JQ673" i="1"/>
  <c r="JQ669" i="1"/>
  <c r="JQ665" i="1"/>
  <c r="JQ661" i="1"/>
  <c r="JQ694" i="1"/>
  <c r="JQ690" i="1"/>
  <c r="JQ686" i="1"/>
  <c r="JQ682" i="1"/>
  <c r="JQ678" i="1"/>
  <c r="JQ674" i="1"/>
  <c r="JQ670" i="1"/>
  <c r="JQ666" i="1"/>
  <c r="JQ662" i="1"/>
  <c r="JX662" i="1"/>
  <c r="JC691" i="1"/>
  <c r="JC687" i="1"/>
  <c r="JC683" i="1"/>
  <c r="JC679" i="1"/>
  <c r="JJ679" i="1" s="1"/>
  <c r="JK679" i="1" s="1"/>
  <c r="JL679" i="1" s="1"/>
  <c r="JC675" i="1"/>
  <c r="JJ675" i="1" s="1"/>
  <c r="JC692" i="1"/>
  <c r="JC688" i="1"/>
  <c r="JC684" i="1"/>
  <c r="JC680" i="1"/>
  <c r="JC693" i="1"/>
  <c r="JC689" i="1"/>
  <c r="JC685" i="1"/>
  <c r="JC681" i="1"/>
  <c r="JC677" i="1"/>
  <c r="JC673" i="1"/>
  <c r="JC669" i="1"/>
  <c r="JC665" i="1"/>
  <c r="JC661" i="1"/>
  <c r="JC694" i="1"/>
  <c r="JC690" i="1"/>
  <c r="JC686" i="1"/>
  <c r="JC682" i="1"/>
  <c r="JC678" i="1"/>
  <c r="JC674" i="1"/>
  <c r="JC670" i="1"/>
  <c r="JC666" i="1"/>
  <c r="JC662" i="1"/>
  <c r="JJ662" i="1" s="1"/>
  <c r="JJ666" i="1" s="1"/>
  <c r="IO691" i="1"/>
  <c r="IO687" i="1"/>
  <c r="IO683" i="1"/>
  <c r="IO679" i="1"/>
  <c r="IO675" i="1"/>
  <c r="IO671" i="1"/>
  <c r="IO667" i="1"/>
  <c r="IO663" i="1"/>
  <c r="IO659" i="1"/>
  <c r="IO692" i="1"/>
  <c r="IO688" i="1"/>
  <c r="IO684" i="1"/>
  <c r="IO680" i="1"/>
  <c r="IO676" i="1"/>
  <c r="IO672" i="1"/>
  <c r="IO668" i="1"/>
  <c r="IO664" i="1"/>
  <c r="IO660" i="1"/>
  <c r="IV660" i="1" s="1"/>
  <c r="IO693" i="1"/>
  <c r="IO689" i="1"/>
  <c r="IO685" i="1"/>
  <c r="IO681" i="1"/>
  <c r="IO677" i="1"/>
  <c r="IO673" i="1"/>
  <c r="IO669" i="1"/>
  <c r="IO665" i="1"/>
  <c r="IO661" i="1"/>
  <c r="IV661" i="1" s="1"/>
  <c r="IV665" i="1" s="1"/>
  <c r="IW665" i="1" s="1"/>
  <c r="IX665" i="1" s="1"/>
  <c r="IO694" i="1"/>
  <c r="IO690" i="1"/>
  <c r="IO686" i="1"/>
  <c r="IO682" i="1"/>
  <c r="IO678" i="1"/>
  <c r="IO674" i="1"/>
  <c r="IO670" i="1"/>
  <c r="IO666" i="1"/>
  <c r="IO662" i="1"/>
  <c r="IV662" i="1" s="1"/>
  <c r="IA691" i="1"/>
  <c r="IA687" i="1"/>
  <c r="IA683" i="1"/>
  <c r="IA679" i="1"/>
  <c r="IA675" i="1"/>
  <c r="IA671" i="1"/>
  <c r="IA667" i="1"/>
  <c r="IA663" i="1"/>
  <c r="IA659" i="1"/>
  <c r="IH659" i="1" s="1"/>
  <c r="IA692" i="1"/>
  <c r="IA688" i="1"/>
  <c r="IA684" i="1"/>
  <c r="IA680" i="1"/>
  <c r="IA676" i="1"/>
  <c r="IA672" i="1"/>
  <c r="IA668" i="1"/>
  <c r="IA664" i="1"/>
  <c r="IA660" i="1"/>
  <c r="IH660" i="1" s="1"/>
  <c r="CP691" i="1"/>
  <c r="CP687" i="1"/>
  <c r="CP683" i="1"/>
  <c r="CP679" i="1"/>
  <c r="CP675" i="1"/>
  <c r="CP671" i="1"/>
  <c r="CP667" i="1"/>
  <c r="CP663" i="1"/>
  <c r="CW663" i="1" s="1"/>
  <c r="CP692" i="1"/>
  <c r="CP688" i="1"/>
  <c r="CP684" i="1"/>
  <c r="CP680" i="1"/>
  <c r="CP676" i="1"/>
  <c r="CP672" i="1"/>
  <c r="CP668" i="1"/>
  <c r="CP664" i="1"/>
  <c r="CP660" i="1"/>
  <c r="CW660" i="1" s="1"/>
  <c r="CP694" i="1"/>
  <c r="CP690" i="1"/>
  <c r="CP686" i="1"/>
  <c r="CP682" i="1"/>
  <c r="CP678" i="1"/>
  <c r="CP674" i="1"/>
  <c r="CP670" i="1"/>
  <c r="CP666" i="1"/>
  <c r="CP662" i="1"/>
  <c r="CW662" i="1" s="1"/>
  <c r="CW666" i="1" s="1"/>
  <c r="CB691" i="1"/>
  <c r="CB687" i="1"/>
  <c r="CB683" i="1"/>
  <c r="CB679" i="1"/>
  <c r="CB675" i="1"/>
  <c r="CB671" i="1"/>
  <c r="CB667" i="1"/>
  <c r="CB663" i="1"/>
  <c r="CB659" i="1"/>
  <c r="CB692" i="1"/>
  <c r="CB688" i="1"/>
  <c r="CB684" i="1"/>
  <c r="CB680" i="1"/>
  <c r="CB676" i="1"/>
  <c r="CB672" i="1"/>
  <c r="CB668" i="1"/>
  <c r="CB664" i="1"/>
  <c r="CB693" i="1"/>
  <c r="CB689" i="1"/>
  <c r="CB685" i="1"/>
  <c r="CB681" i="1"/>
  <c r="CB677" i="1"/>
  <c r="CB673" i="1"/>
  <c r="CB669" i="1"/>
  <c r="CB665" i="1"/>
  <c r="CB694" i="1"/>
  <c r="CB690" i="1"/>
  <c r="CB686" i="1"/>
  <c r="CB682" i="1"/>
  <c r="CB678" i="1"/>
  <c r="CB674" i="1"/>
  <c r="CB670" i="1"/>
  <c r="CB666" i="1"/>
  <c r="CB662" i="1"/>
  <c r="BN691" i="1"/>
  <c r="BN687" i="1"/>
  <c r="BU687" i="1" s="1"/>
  <c r="BN692" i="1"/>
  <c r="BN688" i="1"/>
  <c r="BN684" i="1"/>
  <c r="BN680" i="1"/>
  <c r="BN676" i="1"/>
  <c r="BU676" i="1" s="1"/>
  <c r="BN694" i="1"/>
  <c r="BN690" i="1"/>
  <c r="BN686" i="1"/>
  <c r="BN682" i="1"/>
  <c r="BN678" i="1"/>
  <c r="BN674" i="1"/>
  <c r="BN670" i="1"/>
  <c r="BN666" i="1"/>
  <c r="BU666" i="1" s="1"/>
  <c r="KS691" i="1"/>
  <c r="KS687" i="1"/>
  <c r="KS683" i="1"/>
  <c r="KS679" i="1"/>
  <c r="KS675" i="1"/>
  <c r="KS671" i="1"/>
  <c r="KS667" i="1"/>
  <c r="KS663" i="1"/>
  <c r="KS693" i="1"/>
  <c r="KS689" i="1"/>
  <c r="KS685" i="1"/>
  <c r="KS681" i="1"/>
  <c r="KS677" i="1"/>
  <c r="KS673" i="1"/>
  <c r="KS669" i="1"/>
  <c r="KS665" i="1"/>
  <c r="KS694" i="1"/>
  <c r="KS690" i="1"/>
  <c r="KS686" i="1"/>
  <c r="KS682" i="1"/>
  <c r="KS678" i="1"/>
  <c r="KS674" i="1"/>
  <c r="KS670" i="1"/>
  <c r="KS666" i="1"/>
  <c r="KS702" i="1"/>
  <c r="KS706" i="1"/>
  <c r="KZ662" i="1"/>
  <c r="KE691" i="1"/>
  <c r="KE687" i="1"/>
  <c r="KE683" i="1"/>
  <c r="KE679" i="1"/>
  <c r="KE675" i="1"/>
  <c r="KE671" i="1"/>
  <c r="KE667" i="1"/>
  <c r="KE663" i="1"/>
  <c r="KE659" i="1"/>
  <c r="KL659" i="1" s="1"/>
  <c r="KE692" i="1"/>
  <c r="KE688" i="1"/>
  <c r="KL688" i="1" s="1"/>
  <c r="KE693" i="1"/>
  <c r="KE689" i="1"/>
  <c r="KE685" i="1"/>
  <c r="KE681" i="1"/>
  <c r="KE677" i="1"/>
  <c r="KE673" i="1"/>
  <c r="KE669" i="1"/>
  <c r="KE661" i="1"/>
  <c r="KL661" i="1" s="1"/>
  <c r="KE665" i="1"/>
  <c r="KE701" i="1"/>
  <c r="KL701" i="1" s="1"/>
  <c r="KE705" i="1"/>
  <c r="KL705" i="1"/>
  <c r="KE694" i="1"/>
  <c r="KE690" i="1"/>
  <c r="KE686" i="1"/>
  <c r="KE682" i="1"/>
  <c r="KE678" i="1"/>
  <c r="KE674" i="1"/>
  <c r="KE670" i="1"/>
  <c r="KE666" i="1"/>
  <c r="KE662" i="1"/>
  <c r="KL662" i="1" s="1"/>
  <c r="MB656" i="1"/>
  <c r="MB657" i="1" s="1"/>
  <c r="MB658" i="1" s="1"/>
  <c r="MP656" i="1"/>
  <c r="MP657" i="1" s="1"/>
  <c r="MP658" i="1" s="1"/>
  <c r="ND656" i="1"/>
  <c r="ND657" i="1" s="1"/>
  <c r="NE657" i="1" s="1"/>
  <c r="NR656" i="1"/>
  <c r="NR657" i="1" s="1"/>
  <c r="DY656" i="1"/>
  <c r="DI715" i="1"/>
  <c r="BG656" i="1"/>
  <c r="BG657" i="1" s="1"/>
  <c r="AS656" i="1"/>
  <c r="AE656" i="1"/>
  <c r="O715" i="1"/>
  <c r="LM584" i="1"/>
  <c r="LM587" i="1" s="1"/>
  <c r="LM590" i="1" s="1"/>
  <c r="LM585" i="1"/>
  <c r="LM588" i="1" s="1"/>
  <c r="LM591" i="1" s="1"/>
  <c r="LM586" i="1"/>
  <c r="LM589" i="1" s="1"/>
  <c r="LM592" i="1" s="1"/>
  <c r="LM596" i="1"/>
  <c r="LM599" i="1" s="1"/>
  <c r="LM602" i="1" s="1"/>
  <c r="LM605" i="1" s="1"/>
  <c r="LM597" i="1"/>
  <c r="LM600" i="1" s="1"/>
  <c r="LM603" i="1" s="1"/>
  <c r="LM606" i="1" s="1"/>
  <c r="LM598" i="1"/>
  <c r="LM601" i="1" s="1"/>
  <c r="LM604" i="1" s="1"/>
  <c r="LM607" i="1" s="1"/>
  <c r="LW596" i="1"/>
  <c r="LY596" i="1"/>
  <c r="MB596" i="1"/>
  <c r="MC596" i="1" s="1"/>
  <c r="MD596" i="1" s="1"/>
  <c r="LW597" i="1"/>
  <c r="LY597" i="1"/>
  <c r="MB597" i="1"/>
  <c r="MC597" i="1" s="1"/>
  <c r="MD597" i="1" s="1"/>
  <c r="LW598" i="1"/>
  <c r="LY598" i="1"/>
  <c r="MB598" i="1"/>
  <c r="MC598" i="1" s="1"/>
  <c r="MD598" i="1" s="1"/>
  <c r="LW599" i="1"/>
  <c r="LY599" i="1"/>
  <c r="MB599" i="1"/>
  <c r="MC599" i="1" s="1"/>
  <c r="MD599" i="1" s="1"/>
  <c r="LW600" i="1"/>
  <c r="LY600" i="1"/>
  <c r="MB600" i="1"/>
  <c r="MC600" i="1" s="1"/>
  <c r="MD600" i="1" s="1"/>
  <c r="LW601" i="1"/>
  <c r="LY601" i="1"/>
  <c r="MB601" i="1"/>
  <c r="MC601" i="1" s="1"/>
  <c r="MD601" i="1"/>
  <c r="LW602" i="1"/>
  <c r="LY602" i="1"/>
  <c r="MB602" i="1"/>
  <c r="MC602" i="1" s="1"/>
  <c r="MD602" i="1" s="1"/>
  <c r="LW603" i="1"/>
  <c r="LY603" i="1"/>
  <c r="MB603" i="1"/>
  <c r="MC603" i="1" s="1"/>
  <c r="MD603" i="1" s="1"/>
  <c r="LY604" i="1"/>
  <c r="MB604" i="1"/>
  <c r="MC604" i="1" s="1"/>
  <c r="MD604" i="1" s="1"/>
  <c r="LW582" i="1"/>
  <c r="LY582" i="1"/>
  <c r="MB582" i="1"/>
  <c r="MB583" i="1" s="1"/>
  <c r="MB584" i="1" s="1"/>
  <c r="MB585" i="1" s="1"/>
  <c r="LW583" i="1"/>
  <c r="LY583" i="1"/>
  <c r="LW584" i="1"/>
  <c r="LY584" i="1"/>
  <c r="LW585" i="1"/>
  <c r="LY585" i="1"/>
  <c r="LW586" i="1"/>
  <c r="LY586" i="1"/>
  <c r="LW587" i="1"/>
  <c r="LY587" i="1"/>
  <c r="LW588" i="1"/>
  <c r="LY588" i="1"/>
  <c r="LW589" i="1"/>
  <c r="LY589" i="1"/>
  <c r="LW591" i="1"/>
  <c r="LY591" i="1"/>
  <c r="MB591" i="1"/>
  <c r="MC591" i="1" s="1"/>
  <c r="MD591" i="1" s="1"/>
  <c r="LW592" i="1"/>
  <c r="LY592" i="1"/>
  <c r="MB592" i="1"/>
  <c r="MC592" i="1" s="1"/>
  <c r="MD592" i="1" s="1"/>
  <c r="LW593" i="1"/>
  <c r="LY593" i="1"/>
  <c r="MB593" i="1"/>
  <c r="MC593" i="1" s="1"/>
  <c r="MD593" i="1"/>
  <c r="LW594" i="1"/>
  <c r="LY594" i="1"/>
  <c r="MB594" i="1"/>
  <c r="MC594" i="1"/>
  <c r="MD594" i="1" s="1"/>
  <c r="MK596" i="1"/>
  <c r="MM596" i="1"/>
  <c r="MP596" i="1"/>
  <c r="MQ596" i="1" s="1"/>
  <c r="MR596" i="1" s="1"/>
  <c r="MK597" i="1"/>
  <c r="MM597" i="1"/>
  <c r="MP597" i="1"/>
  <c r="MQ597" i="1" s="1"/>
  <c r="MR597" i="1" s="1"/>
  <c r="MK598" i="1"/>
  <c r="MM598" i="1"/>
  <c r="MP598" i="1"/>
  <c r="MQ598" i="1" s="1"/>
  <c r="MR598" i="1" s="1"/>
  <c r="MK599" i="1"/>
  <c r="MM599" i="1"/>
  <c r="MP599" i="1"/>
  <c r="MQ599" i="1" s="1"/>
  <c r="MR599" i="1" s="1"/>
  <c r="MK600" i="1"/>
  <c r="MM600" i="1"/>
  <c r="MP600" i="1"/>
  <c r="MQ600" i="1" s="1"/>
  <c r="MR600" i="1" s="1"/>
  <c r="MK601" i="1"/>
  <c r="MM601" i="1"/>
  <c r="MP601" i="1"/>
  <c r="MQ601" i="1" s="1"/>
  <c r="MR601" i="1" s="1"/>
  <c r="MK602" i="1"/>
  <c r="MM602" i="1"/>
  <c r="MP602" i="1"/>
  <c r="MQ602" i="1" s="1"/>
  <c r="MR602" i="1" s="1"/>
  <c r="MK603" i="1"/>
  <c r="MM603" i="1"/>
  <c r="MP603" i="1"/>
  <c r="MQ603" i="1" s="1"/>
  <c r="MR603" i="1" s="1"/>
  <c r="MM604" i="1"/>
  <c r="MP604" i="1"/>
  <c r="MQ604" i="1" s="1"/>
  <c r="MR604" i="1" s="1"/>
  <c r="MK582" i="1"/>
  <c r="MM582" i="1"/>
  <c r="MQ582" i="1" s="1"/>
  <c r="MR582" i="1" s="1"/>
  <c r="MP582" i="1"/>
  <c r="MP583" i="1" s="1"/>
  <c r="MK583" i="1"/>
  <c r="MM583" i="1"/>
  <c r="MK584" i="1"/>
  <c r="MM584" i="1"/>
  <c r="MK585" i="1"/>
  <c r="MM585" i="1"/>
  <c r="MK586" i="1"/>
  <c r="MM586" i="1"/>
  <c r="MK587" i="1"/>
  <c r="MM587" i="1"/>
  <c r="MK588" i="1"/>
  <c r="MM588" i="1"/>
  <c r="MK589" i="1"/>
  <c r="MM589" i="1"/>
  <c r="MK591" i="1"/>
  <c r="MM591" i="1"/>
  <c r="MP591" i="1"/>
  <c r="MQ591" i="1"/>
  <c r="MR591" i="1" s="1"/>
  <c r="MK592" i="1"/>
  <c r="MM592" i="1"/>
  <c r="MP592" i="1"/>
  <c r="MQ592" i="1" s="1"/>
  <c r="MR592" i="1" s="1"/>
  <c r="MK593" i="1"/>
  <c r="MM593" i="1"/>
  <c r="MP593" i="1"/>
  <c r="MQ593" i="1" s="1"/>
  <c r="MR593" i="1" s="1"/>
  <c r="MK594" i="1"/>
  <c r="MM594" i="1"/>
  <c r="MP594" i="1"/>
  <c r="MQ594" i="1" s="1"/>
  <c r="MR594" i="1" s="1"/>
  <c r="MY596" i="1"/>
  <c r="NA596" i="1"/>
  <c r="ND596" i="1"/>
  <c r="NE596" i="1" s="1"/>
  <c r="NF596" i="1" s="1"/>
  <c r="MY597" i="1"/>
  <c r="NA597" i="1"/>
  <c r="ND597" i="1"/>
  <c r="NE597" i="1" s="1"/>
  <c r="NF597" i="1" s="1"/>
  <c r="MY598" i="1"/>
  <c r="NA598" i="1"/>
  <c r="ND598" i="1"/>
  <c r="NE598" i="1" s="1"/>
  <c r="NF598" i="1" s="1"/>
  <c r="MY599" i="1"/>
  <c r="NA599" i="1"/>
  <c r="ND599" i="1"/>
  <c r="NE599" i="1" s="1"/>
  <c r="NF599" i="1" s="1"/>
  <c r="MY600" i="1"/>
  <c r="NA600" i="1"/>
  <c r="ND600" i="1"/>
  <c r="NE600" i="1" s="1"/>
  <c r="NF600" i="1" s="1"/>
  <c r="MY601" i="1"/>
  <c r="NA601" i="1"/>
  <c r="ND601" i="1"/>
  <c r="NE601" i="1" s="1"/>
  <c r="NF601" i="1" s="1"/>
  <c r="MY602" i="1"/>
  <c r="NA602" i="1"/>
  <c r="ND602" i="1"/>
  <c r="NE602" i="1" s="1"/>
  <c r="NF602" i="1" s="1"/>
  <c r="MY603" i="1"/>
  <c r="NA603" i="1"/>
  <c r="ND603" i="1"/>
  <c r="NE603" i="1" s="1"/>
  <c r="NF603" i="1" s="1"/>
  <c r="NA604" i="1"/>
  <c r="ND604" i="1"/>
  <c r="NE604" i="1" s="1"/>
  <c r="NF604" i="1" s="1"/>
  <c r="MY582" i="1"/>
  <c r="NA582" i="1"/>
  <c r="ND582" i="1"/>
  <c r="ND583" i="1" s="1"/>
  <c r="NE583" i="1" s="1"/>
  <c r="MY583" i="1"/>
  <c r="NA583" i="1"/>
  <c r="MY584" i="1"/>
  <c r="NA584" i="1"/>
  <c r="MY585" i="1"/>
  <c r="NA585" i="1"/>
  <c r="MY586" i="1"/>
  <c r="NA586" i="1"/>
  <c r="NE586" i="1" s="1"/>
  <c r="MY587" i="1"/>
  <c r="NA587" i="1"/>
  <c r="ND587" i="1"/>
  <c r="MY588" i="1"/>
  <c r="NA588" i="1"/>
  <c r="MY589" i="1"/>
  <c r="NA589" i="1"/>
  <c r="MY591" i="1"/>
  <c r="NA591" i="1"/>
  <c r="ND591" i="1"/>
  <c r="NE591" i="1" s="1"/>
  <c r="NF591" i="1" s="1"/>
  <c r="MY592" i="1"/>
  <c r="NA592" i="1"/>
  <c r="ND592" i="1"/>
  <c r="NE592" i="1" s="1"/>
  <c r="NF592" i="1"/>
  <c r="MY593" i="1"/>
  <c r="NA593" i="1"/>
  <c r="ND593" i="1"/>
  <c r="NE593" i="1" s="1"/>
  <c r="NF593" i="1" s="1"/>
  <c r="MY594" i="1"/>
  <c r="NA594" i="1"/>
  <c r="ND594" i="1"/>
  <c r="NE594" i="1" s="1"/>
  <c r="NF594" i="1" s="1"/>
  <c r="NM596" i="1"/>
  <c r="NO596" i="1"/>
  <c r="NR596" i="1"/>
  <c r="NS596" i="1"/>
  <c r="NT596" i="1" s="1"/>
  <c r="NM597" i="1"/>
  <c r="NO597" i="1"/>
  <c r="NR597" i="1"/>
  <c r="NS597" i="1"/>
  <c r="NT597" i="1" s="1"/>
  <c r="NM598" i="1"/>
  <c r="NO598" i="1"/>
  <c r="NR598" i="1"/>
  <c r="NS598" i="1" s="1"/>
  <c r="NT598" i="1" s="1"/>
  <c r="NM599" i="1"/>
  <c r="NO599" i="1"/>
  <c r="NR599" i="1"/>
  <c r="NS599" i="1" s="1"/>
  <c r="NT599" i="1" s="1"/>
  <c r="NM600" i="1"/>
  <c r="NO600" i="1"/>
  <c r="NR600" i="1"/>
  <c r="NS600" i="1" s="1"/>
  <c r="NT600" i="1" s="1"/>
  <c r="NM601" i="1"/>
  <c r="NO601" i="1"/>
  <c r="NR601" i="1"/>
  <c r="NS601" i="1" s="1"/>
  <c r="NT601" i="1" s="1"/>
  <c r="NM602" i="1"/>
  <c r="NO602" i="1"/>
  <c r="NR602" i="1"/>
  <c r="NS602" i="1" s="1"/>
  <c r="NT602" i="1" s="1"/>
  <c r="NM603" i="1"/>
  <c r="NO603" i="1"/>
  <c r="NR603" i="1"/>
  <c r="NS603" i="1" s="1"/>
  <c r="NT603" i="1" s="1"/>
  <c r="NO604" i="1"/>
  <c r="NR604" i="1"/>
  <c r="NS604" i="1" s="1"/>
  <c r="NT604" i="1" s="1"/>
  <c r="NM582" i="1"/>
  <c r="NO582" i="1"/>
  <c r="NR582" i="1"/>
  <c r="NS582" i="1" s="1"/>
  <c r="NM583" i="1"/>
  <c r="NO583" i="1"/>
  <c r="NM584" i="1"/>
  <c r="NO584" i="1"/>
  <c r="NM585" i="1"/>
  <c r="NO585" i="1"/>
  <c r="NM586" i="1"/>
  <c r="NO586" i="1"/>
  <c r="NM587" i="1"/>
  <c r="NO587" i="1"/>
  <c r="NM588" i="1"/>
  <c r="NO588" i="1"/>
  <c r="NM589" i="1"/>
  <c r="NO589" i="1"/>
  <c r="NM591" i="1"/>
  <c r="NO591" i="1"/>
  <c r="NR591" i="1"/>
  <c r="NS591" i="1" s="1"/>
  <c r="NT591" i="1" s="1"/>
  <c r="NM592" i="1"/>
  <c r="NO592" i="1"/>
  <c r="NR592" i="1"/>
  <c r="NS592" i="1" s="1"/>
  <c r="NT592" i="1" s="1"/>
  <c r="NM593" i="1"/>
  <c r="NO593" i="1"/>
  <c r="NR593" i="1"/>
  <c r="NS593" i="1" s="1"/>
  <c r="NT593" i="1" s="1"/>
  <c r="NM594" i="1"/>
  <c r="NO594" i="1"/>
  <c r="NR594" i="1"/>
  <c r="NS594" i="1" s="1"/>
  <c r="NT594" i="1" s="1"/>
  <c r="DT596" i="1"/>
  <c r="DV596" i="1"/>
  <c r="DY596" i="1"/>
  <c r="DZ596" i="1"/>
  <c r="EA596" i="1" s="1"/>
  <c r="DT597" i="1"/>
  <c r="DV597" i="1"/>
  <c r="DY597" i="1"/>
  <c r="DZ597" i="1" s="1"/>
  <c r="EA597" i="1" s="1"/>
  <c r="DT598" i="1"/>
  <c r="DV598" i="1"/>
  <c r="DY598" i="1"/>
  <c r="DZ598" i="1"/>
  <c r="EA598" i="1" s="1"/>
  <c r="DT599" i="1"/>
  <c r="DV599" i="1"/>
  <c r="DY599" i="1"/>
  <c r="DZ599" i="1" s="1"/>
  <c r="EA599" i="1" s="1"/>
  <c r="DT600" i="1"/>
  <c r="DV600" i="1"/>
  <c r="DY600" i="1"/>
  <c r="DZ600" i="1" s="1"/>
  <c r="EA600" i="1" s="1"/>
  <c r="DT601" i="1"/>
  <c r="DV601" i="1"/>
  <c r="DY601" i="1"/>
  <c r="DZ601" i="1" s="1"/>
  <c r="EA601" i="1"/>
  <c r="DT602" i="1"/>
  <c r="DV602" i="1"/>
  <c r="DY602" i="1"/>
  <c r="DZ602" i="1" s="1"/>
  <c r="EA602" i="1" s="1"/>
  <c r="DT603" i="1"/>
  <c r="DV603" i="1"/>
  <c r="DY603" i="1"/>
  <c r="DZ603" i="1" s="1"/>
  <c r="EA603" i="1"/>
  <c r="DV604" i="1"/>
  <c r="DY604" i="1"/>
  <c r="DZ604" i="1"/>
  <c r="EA604" i="1" s="1"/>
  <c r="DT582" i="1"/>
  <c r="DV582" i="1"/>
  <c r="DT583" i="1"/>
  <c r="DV583" i="1"/>
  <c r="DZ583" i="1" s="1"/>
  <c r="DT585" i="1"/>
  <c r="DV585" i="1"/>
  <c r="DT586" i="1"/>
  <c r="DV586" i="1"/>
  <c r="DT587" i="1"/>
  <c r="DV587" i="1"/>
  <c r="DT588" i="1"/>
  <c r="DV588" i="1"/>
  <c r="DT589" i="1"/>
  <c r="DV589" i="1"/>
  <c r="DT591" i="1"/>
  <c r="DV591" i="1"/>
  <c r="DY591" i="1"/>
  <c r="DZ591" i="1" s="1"/>
  <c r="EA591" i="1" s="1"/>
  <c r="DT592" i="1"/>
  <c r="DV592" i="1"/>
  <c r="DY592" i="1"/>
  <c r="DZ592" i="1" s="1"/>
  <c r="EA592" i="1" s="1"/>
  <c r="DT593" i="1"/>
  <c r="DV593" i="1"/>
  <c r="DY593" i="1"/>
  <c r="DZ593" i="1" s="1"/>
  <c r="EA593" i="1" s="1"/>
  <c r="DT594" i="1"/>
  <c r="DV594" i="1"/>
  <c r="DY594" i="1"/>
  <c r="DZ594" i="1" s="1"/>
  <c r="EA594" i="1" s="1"/>
  <c r="DF596" i="1"/>
  <c r="DH596" i="1"/>
  <c r="DK596" i="1"/>
  <c r="DL596" i="1" s="1"/>
  <c r="DM596" i="1" s="1"/>
  <c r="DF597" i="1"/>
  <c r="DH597" i="1"/>
  <c r="DK597" i="1"/>
  <c r="DL597" i="1" s="1"/>
  <c r="DM597" i="1" s="1"/>
  <c r="DF598" i="1"/>
  <c r="DH598" i="1"/>
  <c r="DK598" i="1"/>
  <c r="DL598" i="1" s="1"/>
  <c r="DM598" i="1" s="1"/>
  <c r="DF599" i="1"/>
  <c r="DH599" i="1"/>
  <c r="DK599" i="1"/>
  <c r="DL599" i="1" s="1"/>
  <c r="DM599" i="1" s="1"/>
  <c r="DF600" i="1"/>
  <c r="DH600" i="1"/>
  <c r="DK600" i="1"/>
  <c r="DL600" i="1" s="1"/>
  <c r="DM600" i="1" s="1"/>
  <c r="DF601" i="1"/>
  <c r="DH601" i="1"/>
  <c r="DK601" i="1"/>
  <c r="DL601" i="1" s="1"/>
  <c r="DM601" i="1" s="1"/>
  <c r="DF602" i="1"/>
  <c r="DH602" i="1"/>
  <c r="DK602" i="1"/>
  <c r="DL602" i="1"/>
  <c r="DM602" i="1" s="1"/>
  <c r="DF603" i="1"/>
  <c r="DH603" i="1"/>
  <c r="DK603" i="1"/>
  <c r="DL603" i="1"/>
  <c r="DM603" i="1" s="1"/>
  <c r="DH604" i="1"/>
  <c r="DK604" i="1"/>
  <c r="DL604" i="1" s="1"/>
  <c r="DM604" i="1" s="1"/>
  <c r="DF582" i="1"/>
  <c r="DH582" i="1"/>
  <c r="DL582" i="1" s="1"/>
  <c r="DK582" i="1"/>
  <c r="DK583" i="1" s="1"/>
  <c r="DK584" i="1" s="1"/>
  <c r="DF583" i="1"/>
  <c r="DH583" i="1"/>
  <c r="DF584" i="1"/>
  <c r="DH584" i="1"/>
  <c r="DF585" i="1"/>
  <c r="DH585" i="1"/>
  <c r="DL585" i="1" s="1"/>
  <c r="DM585" i="1" s="1"/>
  <c r="DF586" i="1"/>
  <c r="DH586" i="1"/>
  <c r="DK586" i="1"/>
  <c r="DK587" i="1" s="1"/>
  <c r="DF587" i="1"/>
  <c r="DH587" i="1"/>
  <c r="DF588" i="1"/>
  <c r="DH588" i="1"/>
  <c r="DF589" i="1"/>
  <c r="DH589" i="1"/>
  <c r="DF591" i="1"/>
  <c r="DH591" i="1"/>
  <c r="DK591" i="1"/>
  <c r="DL591" i="1"/>
  <c r="DM591" i="1" s="1"/>
  <c r="DF592" i="1"/>
  <c r="DH592" i="1"/>
  <c r="DK592" i="1"/>
  <c r="DL592" i="1" s="1"/>
  <c r="DM592" i="1" s="1"/>
  <c r="DF593" i="1"/>
  <c r="DH593" i="1"/>
  <c r="DK593" i="1"/>
  <c r="DL593" i="1" s="1"/>
  <c r="DM593" i="1"/>
  <c r="DF594" i="1"/>
  <c r="DH594" i="1"/>
  <c r="DK594" i="1"/>
  <c r="DL594" i="1" s="1"/>
  <c r="DM594" i="1" s="1"/>
  <c r="JS585" i="1"/>
  <c r="JU585" i="1"/>
  <c r="JW585" i="1"/>
  <c r="JX586" i="1"/>
  <c r="JS586" i="1"/>
  <c r="JU586" i="1"/>
  <c r="JW586" i="1"/>
  <c r="JW590" i="1" s="1"/>
  <c r="JW594" i="1" s="1"/>
  <c r="JW598" i="1" s="1"/>
  <c r="JW602" i="1" s="1"/>
  <c r="JW606" i="1" s="1"/>
  <c r="JW610" i="1" s="1"/>
  <c r="JW614" i="1" s="1"/>
  <c r="JX587" i="1"/>
  <c r="JS587" i="1"/>
  <c r="JU587" i="1"/>
  <c r="JW587" i="1"/>
  <c r="JW591" i="1" s="1"/>
  <c r="JW595" i="1" s="1"/>
  <c r="JW599" i="1" s="1"/>
  <c r="JW603" i="1" s="1"/>
  <c r="JW607" i="1" s="1"/>
  <c r="JW611" i="1" s="1"/>
  <c r="JW615" i="1" s="1"/>
  <c r="JS588" i="1"/>
  <c r="JU588" i="1"/>
  <c r="JW588" i="1"/>
  <c r="JW592" i="1" s="1"/>
  <c r="JW596" i="1" s="1"/>
  <c r="JW600" i="1" s="1"/>
  <c r="JW604" i="1" s="1"/>
  <c r="JS589" i="1"/>
  <c r="JU589" i="1"/>
  <c r="JY589" i="1"/>
  <c r="JS590" i="1"/>
  <c r="JU590" i="1"/>
  <c r="JS591" i="1"/>
  <c r="JU591" i="1"/>
  <c r="JS592" i="1"/>
  <c r="JU592" i="1"/>
  <c r="JS593" i="1"/>
  <c r="JU593" i="1"/>
  <c r="JY593" i="1" s="1"/>
  <c r="JW593" i="1"/>
  <c r="JS594" i="1"/>
  <c r="JU594" i="1"/>
  <c r="JS595" i="1"/>
  <c r="JU595" i="1"/>
  <c r="JS596" i="1"/>
  <c r="JU596" i="1"/>
  <c r="JS597" i="1"/>
  <c r="JU597" i="1"/>
  <c r="JW597" i="1"/>
  <c r="JW601" i="1" s="1"/>
  <c r="JW605" i="1" s="1"/>
  <c r="JW609" i="1" s="1"/>
  <c r="JW613" i="1" s="1"/>
  <c r="JS598" i="1"/>
  <c r="JU598" i="1"/>
  <c r="JS599" i="1"/>
  <c r="JU599" i="1"/>
  <c r="JS600" i="1"/>
  <c r="JU600" i="1"/>
  <c r="JS601" i="1"/>
  <c r="JU601" i="1"/>
  <c r="JS602" i="1"/>
  <c r="JU602" i="1"/>
  <c r="JS603" i="1"/>
  <c r="JU603" i="1"/>
  <c r="JS604" i="1"/>
  <c r="JU604" i="1"/>
  <c r="JS605" i="1"/>
  <c r="JU605" i="1"/>
  <c r="JS606" i="1"/>
  <c r="JU606" i="1"/>
  <c r="JS607" i="1"/>
  <c r="JU607" i="1"/>
  <c r="JS608" i="1"/>
  <c r="JU608" i="1"/>
  <c r="JY608" i="1"/>
  <c r="JZ608" i="1" s="1"/>
  <c r="JS609" i="1"/>
  <c r="JU609" i="1"/>
  <c r="JS610" i="1"/>
  <c r="JU610" i="1"/>
  <c r="JS611" i="1"/>
  <c r="JU611" i="1"/>
  <c r="JX612" i="1"/>
  <c r="JS612" i="1"/>
  <c r="JU612" i="1"/>
  <c r="JW612" i="1"/>
  <c r="JW616" i="1" s="1"/>
  <c r="JS613" i="1"/>
  <c r="JU613" i="1"/>
  <c r="JS614" i="1"/>
  <c r="JU614" i="1"/>
  <c r="JS615" i="1"/>
  <c r="JU615" i="1"/>
  <c r="JS616" i="1"/>
  <c r="JU616" i="1"/>
  <c r="JS621" i="1"/>
  <c r="JU621" i="1"/>
  <c r="JZ621" i="1"/>
  <c r="JW621" i="1"/>
  <c r="JY621" i="1"/>
  <c r="JS622" i="1"/>
  <c r="JU622" i="1"/>
  <c r="JZ622" i="1" s="1"/>
  <c r="JW622" i="1"/>
  <c r="JY622" i="1"/>
  <c r="JS623" i="1"/>
  <c r="JU623" i="1"/>
  <c r="JZ623" i="1" s="1"/>
  <c r="JW623" i="1"/>
  <c r="JY623" i="1"/>
  <c r="JS624" i="1"/>
  <c r="JU624" i="1"/>
  <c r="JZ624" i="1" s="1"/>
  <c r="JW624" i="1"/>
  <c r="JY624" i="1"/>
  <c r="JE585" i="1"/>
  <c r="JG585" i="1"/>
  <c r="JI585" i="1"/>
  <c r="JE586" i="1"/>
  <c r="JG586" i="1"/>
  <c r="JI586" i="1"/>
  <c r="JE587" i="1"/>
  <c r="JG587" i="1"/>
  <c r="JI587" i="1"/>
  <c r="JJ588" i="1"/>
  <c r="JJ592" i="1" s="1"/>
  <c r="JE588" i="1"/>
  <c r="JG588" i="1"/>
  <c r="JI588" i="1"/>
  <c r="JI592" i="1" s="1"/>
  <c r="JI596" i="1" s="1"/>
  <c r="JI600" i="1" s="1"/>
  <c r="JI604" i="1" s="1"/>
  <c r="JI608" i="1" s="1"/>
  <c r="JI612" i="1" s="1"/>
  <c r="JI616" i="1" s="1"/>
  <c r="JE589" i="1"/>
  <c r="JG589" i="1"/>
  <c r="JK589" i="1" s="1"/>
  <c r="JE590" i="1"/>
  <c r="JG590" i="1"/>
  <c r="JK590" i="1" s="1"/>
  <c r="JE591" i="1"/>
  <c r="JG591" i="1"/>
  <c r="JI591" i="1"/>
  <c r="JI595" i="1" s="1"/>
  <c r="JI599" i="1" s="1"/>
  <c r="JI603" i="1" s="1"/>
  <c r="JI607" i="1" s="1"/>
  <c r="JI611" i="1" s="1"/>
  <c r="JI615" i="1" s="1"/>
  <c r="JE592" i="1"/>
  <c r="JG592" i="1"/>
  <c r="JE593" i="1"/>
  <c r="JG593" i="1"/>
  <c r="JI593" i="1"/>
  <c r="JI597" i="1" s="1"/>
  <c r="JI601" i="1" s="1"/>
  <c r="JI605" i="1" s="1"/>
  <c r="JI609" i="1" s="1"/>
  <c r="JI613" i="1" s="1"/>
  <c r="JE594" i="1"/>
  <c r="JG594" i="1"/>
  <c r="JI594" i="1"/>
  <c r="JI598" i="1" s="1"/>
  <c r="JI602" i="1" s="1"/>
  <c r="JI606" i="1" s="1"/>
  <c r="JI610" i="1" s="1"/>
  <c r="JI614" i="1" s="1"/>
  <c r="JE595" i="1"/>
  <c r="JG595" i="1"/>
  <c r="JE596" i="1"/>
  <c r="JG596" i="1"/>
  <c r="JE597" i="1"/>
  <c r="JG597" i="1"/>
  <c r="JE598" i="1"/>
  <c r="JG598" i="1"/>
  <c r="JE599" i="1"/>
  <c r="JG599" i="1"/>
  <c r="JE600" i="1"/>
  <c r="JG600" i="1"/>
  <c r="JE601" i="1"/>
  <c r="JG601" i="1"/>
  <c r="JE602" i="1"/>
  <c r="JG602" i="1"/>
  <c r="JE603" i="1"/>
  <c r="JG603" i="1"/>
  <c r="JE604" i="1"/>
  <c r="JG604" i="1"/>
  <c r="JE605" i="1"/>
  <c r="JG605" i="1"/>
  <c r="JE606" i="1"/>
  <c r="JG606" i="1"/>
  <c r="JE607" i="1"/>
  <c r="JG607" i="1"/>
  <c r="JE608" i="1"/>
  <c r="JG608" i="1"/>
  <c r="JE609" i="1"/>
  <c r="JG609" i="1"/>
  <c r="JE610" i="1"/>
  <c r="JG610" i="1"/>
  <c r="JE611" i="1"/>
  <c r="JG611" i="1"/>
  <c r="JE612" i="1"/>
  <c r="JG612" i="1"/>
  <c r="JE613" i="1"/>
  <c r="JG613" i="1"/>
  <c r="JE614" i="1"/>
  <c r="JG614" i="1"/>
  <c r="JE615" i="1"/>
  <c r="JG615" i="1"/>
  <c r="JE616" i="1"/>
  <c r="JG616" i="1"/>
  <c r="JE621" i="1"/>
  <c r="JG621" i="1"/>
  <c r="JL621" i="1" s="1"/>
  <c r="JI621" i="1"/>
  <c r="JK621" i="1"/>
  <c r="JE622" i="1"/>
  <c r="JG622" i="1"/>
  <c r="JL622" i="1" s="1"/>
  <c r="JI622" i="1"/>
  <c r="JK622" i="1"/>
  <c r="JE623" i="1"/>
  <c r="JG623" i="1"/>
  <c r="JL623" i="1"/>
  <c r="JI623" i="1"/>
  <c r="JK623" i="1"/>
  <c r="JE624" i="1"/>
  <c r="JG624" i="1"/>
  <c r="JL624" i="1" s="1"/>
  <c r="JI624" i="1"/>
  <c r="JK624" i="1"/>
  <c r="IQ585" i="1"/>
  <c r="IS585" i="1"/>
  <c r="IQ586" i="1"/>
  <c r="IS586" i="1"/>
  <c r="IU586" i="1"/>
  <c r="IU590" i="1" s="1"/>
  <c r="IU594" i="1" s="1"/>
  <c r="IU598" i="1" s="1"/>
  <c r="IU602" i="1" s="1"/>
  <c r="IU606" i="1" s="1"/>
  <c r="IU610" i="1" s="1"/>
  <c r="IU614" i="1" s="1"/>
  <c r="IQ587" i="1"/>
  <c r="IS587" i="1"/>
  <c r="IU587" i="1"/>
  <c r="IS588" i="1"/>
  <c r="IQ588" i="1"/>
  <c r="IU588" i="1"/>
  <c r="IQ589" i="1"/>
  <c r="IS589" i="1"/>
  <c r="IU589" i="1"/>
  <c r="IU593" i="1" s="1"/>
  <c r="IU597" i="1" s="1"/>
  <c r="IU601" i="1" s="1"/>
  <c r="IU605" i="1" s="1"/>
  <c r="IU609" i="1" s="1"/>
  <c r="IU613" i="1" s="1"/>
  <c r="IQ590" i="1"/>
  <c r="IS590" i="1"/>
  <c r="IQ591" i="1"/>
  <c r="IS591" i="1"/>
  <c r="IQ592" i="1"/>
  <c r="IS592" i="1"/>
  <c r="IW592" i="1" s="1"/>
  <c r="IQ593" i="1"/>
  <c r="IS593" i="1"/>
  <c r="IQ594" i="1"/>
  <c r="IS594" i="1"/>
  <c r="IV595" i="1"/>
  <c r="IQ595" i="1"/>
  <c r="IS595" i="1"/>
  <c r="IU595" i="1"/>
  <c r="IU599" i="1" s="1"/>
  <c r="IU603" i="1" s="1"/>
  <c r="IU607" i="1" s="1"/>
  <c r="IU611" i="1" s="1"/>
  <c r="IU615" i="1" s="1"/>
  <c r="IQ596" i="1"/>
  <c r="IS596" i="1"/>
  <c r="IU596" i="1"/>
  <c r="IU600" i="1" s="1"/>
  <c r="IU604" i="1" s="1"/>
  <c r="IU608" i="1" s="1"/>
  <c r="IU612" i="1" s="1"/>
  <c r="IU616" i="1" s="1"/>
  <c r="IQ597" i="1"/>
  <c r="IS597" i="1"/>
  <c r="IQ598" i="1"/>
  <c r="IS598" i="1"/>
  <c r="IQ599" i="1"/>
  <c r="IS599" i="1"/>
  <c r="IQ600" i="1"/>
  <c r="IS600" i="1"/>
  <c r="IQ601" i="1"/>
  <c r="IS601" i="1"/>
  <c r="IQ602" i="1"/>
  <c r="IS602" i="1"/>
  <c r="IQ603" i="1"/>
  <c r="IS603" i="1"/>
  <c r="IQ604" i="1"/>
  <c r="IS604" i="1"/>
  <c r="IQ605" i="1"/>
  <c r="IS605" i="1"/>
  <c r="IQ606" i="1"/>
  <c r="IS606" i="1"/>
  <c r="IQ607" i="1"/>
  <c r="IS607" i="1"/>
  <c r="IQ608" i="1"/>
  <c r="IS608" i="1"/>
  <c r="IQ609" i="1"/>
  <c r="IS609" i="1"/>
  <c r="IQ610" i="1"/>
  <c r="IS610" i="1"/>
  <c r="IQ611" i="1"/>
  <c r="IS611" i="1"/>
  <c r="IQ612" i="1"/>
  <c r="IS612" i="1"/>
  <c r="IQ613" i="1"/>
  <c r="IS613" i="1"/>
  <c r="IQ614" i="1"/>
  <c r="IS614" i="1"/>
  <c r="IQ615" i="1"/>
  <c r="IS615" i="1"/>
  <c r="IQ616" i="1"/>
  <c r="IS616" i="1"/>
  <c r="IQ621" i="1"/>
  <c r="IS621" i="1"/>
  <c r="IX621" i="1" s="1"/>
  <c r="IU621" i="1"/>
  <c r="IW621" i="1"/>
  <c r="IV622" i="1"/>
  <c r="IQ622" i="1"/>
  <c r="IS622" i="1"/>
  <c r="IX622" i="1" s="1"/>
  <c r="IU622" i="1"/>
  <c r="IW622" i="1"/>
  <c r="IV623" i="1"/>
  <c r="IQ623" i="1"/>
  <c r="IS623" i="1"/>
  <c r="IX623" i="1" s="1"/>
  <c r="IU623" i="1"/>
  <c r="IW623" i="1"/>
  <c r="IV624" i="1"/>
  <c r="IQ624" i="1"/>
  <c r="IS624" i="1"/>
  <c r="IU624" i="1"/>
  <c r="IW624" i="1"/>
  <c r="IC585" i="1"/>
  <c r="IE585" i="1"/>
  <c r="IG585" i="1"/>
  <c r="IG589" i="1" s="1"/>
  <c r="IG593" i="1" s="1"/>
  <c r="IG597" i="1" s="1"/>
  <c r="IG601" i="1" s="1"/>
  <c r="IG605" i="1" s="1"/>
  <c r="IG609" i="1" s="1"/>
  <c r="IC586" i="1"/>
  <c r="IE586" i="1"/>
  <c r="IG586" i="1"/>
  <c r="IG590" i="1" s="1"/>
  <c r="IG594" i="1" s="1"/>
  <c r="IG598" i="1" s="1"/>
  <c r="IG602" i="1" s="1"/>
  <c r="IG606" i="1" s="1"/>
  <c r="IG610" i="1" s="1"/>
  <c r="IG614" i="1" s="1"/>
  <c r="IC587" i="1"/>
  <c r="IE587" i="1"/>
  <c r="IC588" i="1"/>
  <c r="IE588" i="1"/>
  <c r="IC589" i="1"/>
  <c r="IE589" i="1"/>
  <c r="IC590" i="1"/>
  <c r="IE590" i="1"/>
  <c r="IC591" i="1"/>
  <c r="IE591" i="1"/>
  <c r="IG591" i="1"/>
  <c r="IG595" i="1" s="1"/>
  <c r="IG599" i="1" s="1"/>
  <c r="IG603" i="1" s="1"/>
  <c r="IG607" i="1" s="1"/>
  <c r="IG611" i="1" s="1"/>
  <c r="IG615" i="1" s="1"/>
  <c r="IH592" i="1"/>
  <c r="IC592" i="1"/>
  <c r="IE592" i="1"/>
  <c r="IG592" i="1"/>
  <c r="IG596" i="1" s="1"/>
  <c r="IG600" i="1" s="1"/>
  <c r="IG604" i="1" s="1"/>
  <c r="IG608" i="1" s="1"/>
  <c r="IG612" i="1" s="1"/>
  <c r="IG616" i="1" s="1"/>
  <c r="IC593" i="1"/>
  <c r="IE593" i="1"/>
  <c r="IC594" i="1"/>
  <c r="IE594" i="1"/>
  <c r="IC595" i="1"/>
  <c r="IE595" i="1"/>
  <c r="IC596" i="1"/>
  <c r="IE596" i="1"/>
  <c r="IC597" i="1"/>
  <c r="IE597" i="1"/>
  <c r="IC598" i="1"/>
  <c r="IE598" i="1"/>
  <c r="IC599" i="1"/>
  <c r="IE599" i="1"/>
  <c r="IC600" i="1"/>
  <c r="IE600" i="1"/>
  <c r="IC601" i="1"/>
  <c r="IE601" i="1"/>
  <c r="IC602" i="1"/>
  <c r="IE602" i="1"/>
  <c r="IC603" i="1"/>
  <c r="IE603" i="1"/>
  <c r="IC604" i="1"/>
  <c r="IE604" i="1"/>
  <c r="IC605" i="1"/>
  <c r="IE605" i="1"/>
  <c r="IC606" i="1"/>
  <c r="IE606" i="1"/>
  <c r="IC607" i="1"/>
  <c r="IE607" i="1"/>
  <c r="IC608" i="1"/>
  <c r="IE608" i="1"/>
  <c r="IC609" i="1"/>
  <c r="IE609" i="1"/>
  <c r="IC610" i="1"/>
  <c r="IE610" i="1"/>
  <c r="IC611" i="1"/>
  <c r="IE611" i="1"/>
  <c r="IC612" i="1"/>
  <c r="IE612" i="1"/>
  <c r="IC613" i="1"/>
  <c r="IE613" i="1"/>
  <c r="II613" i="1"/>
  <c r="IC614" i="1"/>
  <c r="IE614" i="1"/>
  <c r="IC615" i="1"/>
  <c r="IE615" i="1"/>
  <c r="IC616" i="1"/>
  <c r="IE616" i="1"/>
  <c r="IH621" i="1"/>
  <c r="IC621" i="1"/>
  <c r="IE621" i="1"/>
  <c r="IJ621" i="1" s="1"/>
  <c r="IG621" i="1"/>
  <c r="II621" i="1"/>
  <c r="IC622" i="1"/>
  <c r="IE622" i="1"/>
  <c r="IG622" i="1"/>
  <c r="II622" i="1"/>
  <c r="IC623" i="1"/>
  <c r="IE623" i="1"/>
  <c r="IJ623" i="1" s="1"/>
  <c r="IG623" i="1"/>
  <c r="II623" i="1"/>
  <c r="IC624" i="1"/>
  <c r="IE624" i="1"/>
  <c r="IJ624" i="1" s="1"/>
  <c r="IG624" i="1"/>
  <c r="II624" i="1"/>
  <c r="CW585" i="1"/>
  <c r="CW589" i="1"/>
  <c r="CR585" i="1"/>
  <c r="CT585" i="1"/>
  <c r="CV585" i="1"/>
  <c r="CV589" i="1" s="1"/>
  <c r="CW586" i="1"/>
  <c r="CX586" i="1" s="1"/>
  <c r="CY586" i="1" s="1"/>
  <c r="CR586" i="1"/>
  <c r="CT586" i="1"/>
  <c r="CV586" i="1"/>
  <c r="CR587" i="1"/>
  <c r="CT587" i="1"/>
  <c r="CV587" i="1"/>
  <c r="CV591" i="1" s="1"/>
  <c r="CV595" i="1" s="1"/>
  <c r="CV599" i="1" s="1"/>
  <c r="CV603" i="1" s="1"/>
  <c r="CV607" i="1" s="1"/>
  <c r="CV611" i="1" s="1"/>
  <c r="CV615" i="1" s="1"/>
  <c r="CW588" i="1"/>
  <c r="CX588" i="1" s="1"/>
  <c r="CY588" i="1" s="1"/>
  <c r="CR588" i="1"/>
  <c r="CT588" i="1"/>
  <c r="CV588" i="1"/>
  <c r="CR589" i="1"/>
  <c r="CT589" i="1"/>
  <c r="CR590" i="1"/>
  <c r="CT590" i="1"/>
  <c r="CR591" i="1"/>
  <c r="CT591" i="1"/>
  <c r="CR592" i="1"/>
  <c r="CT592" i="1"/>
  <c r="CX592" i="1"/>
  <c r="CY592" i="1" s="1"/>
  <c r="CR593" i="1"/>
  <c r="CT593" i="1"/>
  <c r="CV593" i="1"/>
  <c r="CV597" i="1" s="1"/>
  <c r="CV601" i="1" s="1"/>
  <c r="CV605" i="1" s="1"/>
  <c r="CV609" i="1" s="1"/>
  <c r="CV613" i="1" s="1"/>
  <c r="CR594" i="1"/>
  <c r="CT594" i="1"/>
  <c r="CV594" i="1"/>
  <c r="CV598" i="1" s="1"/>
  <c r="CV602" i="1" s="1"/>
  <c r="CV606" i="1" s="1"/>
  <c r="CV610" i="1" s="1"/>
  <c r="CV614" i="1" s="1"/>
  <c r="CR595" i="1"/>
  <c r="CT595" i="1"/>
  <c r="CR596" i="1"/>
  <c r="CT596" i="1"/>
  <c r="CX596" i="1" s="1"/>
  <c r="CV596" i="1"/>
  <c r="CV600" i="1" s="1"/>
  <c r="CV604" i="1" s="1"/>
  <c r="CV608" i="1" s="1"/>
  <c r="CV612" i="1" s="1"/>
  <c r="CV616" i="1" s="1"/>
  <c r="CR597" i="1"/>
  <c r="CT597" i="1"/>
  <c r="CR598" i="1"/>
  <c r="CT598" i="1"/>
  <c r="CR599" i="1"/>
  <c r="CT599" i="1"/>
  <c r="CR600" i="1"/>
  <c r="CT600" i="1"/>
  <c r="CR601" i="1"/>
  <c r="CT601" i="1"/>
  <c r="CR602" i="1"/>
  <c r="CT602" i="1"/>
  <c r="CR603" i="1"/>
  <c r="CT603" i="1"/>
  <c r="CR604" i="1"/>
  <c r="CT604" i="1"/>
  <c r="CR605" i="1"/>
  <c r="CT605" i="1"/>
  <c r="CR606" i="1"/>
  <c r="CT606" i="1"/>
  <c r="CR607" i="1"/>
  <c r="CT607" i="1"/>
  <c r="CR608" i="1"/>
  <c r="CT608" i="1"/>
  <c r="CR609" i="1"/>
  <c r="CT609" i="1"/>
  <c r="CR610" i="1"/>
  <c r="CT610" i="1"/>
  <c r="CR611" i="1"/>
  <c r="CT611" i="1"/>
  <c r="CR612" i="1"/>
  <c r="CT612" i="1"/>
  <c r="CR613" i="1"/>
  <c r="CT613" i="1"/>
  <c r="CR614" i="1"/>
  <c r="CT614" i="1"/>
  <c r="CR615" i="1"/>
  <c r="CT615" i="1"/>
  <c r="CR616" i="1"/>
  <c r="CT616" i="1"/>
  <c r="CR621" i="1"/>
  <c r="CT621" i="1"/>
  <c r="CY621" i="1" s="1"/>
  <c r="CV621" i="1"/>
  <c r="CX621" i="1"/>
  <c r="CR622" i="1"/>
  <c r="CT622" i="1"/>
  <c r="CY622" i="1" s="1"/>
  <c r="CV622" i="1"/>
  <c r="CX622" i="1"/>
  <c r="CR623" i="1"/>
  <c r="CT623" i="1"/>
  <c r="CY623" i="1" s="1"/>
  <c r="CV623" i="1"/>
  <c r="CX623" i="1"/>
  <c r="CW624" i="1"/>
  <c r="CR624" i="1"/>
  <c r="CT624" i="1"/>
  <c r="CY624" i="1" s="1"/>
  <c r="CV624" i="1"/>
  <c r="CX624" i="1"/>
  <c r="CD585" i="1"/>
  <c r="CF585" i="1"/>
  <c r="CH585" i="1"/>
  <c r="CD586" i="1"/>
  <c r="CF586" i="1"/>
  <c r="CH586" i="1"/>
  <c r="CH590" i="1"/>
  <c r="CH594" i="1" s="1"/>
  <c r="CH598" i="1" s="1"/>
  <c r="CH602" i="1" s="1"/>
  <c r="CH606" i="1" s="1"/>
  <c r="CH610" i="1" s="1"/>
  <c r="CH614" i="1" s="1"/>
  <c r="CD587" i="1"/>
  <c r="CF587" i="1"/>
  <c r="CH587" i="1"/>
  <c r="CD588" i="1"/>
  <c r="CF588" i="1"/>
  <c r="CH588" i="1"/>
  <c r="CH592" i="1" s="1"/>
  <c r="CH596" i="1" s="1"/>
  <c r="CH600" i="1" s="1"/>
  <c r="CH604" i="1" s="1"/>
  <c r="CH608" i="1" s="1"/>
  <c r="CH612" i="1" s="1"/>
  <c r="CH616" i="1" s="1"/>
  <c r="CD589" i="1"/>
  <c r="CF589" i="1"/>
  <c r="CI589" i="1"/>
  <c r="CH589" i="1"/>
  <c r="CH593" i="1"/>
  <c r="CH597" i="1" s="1"/>
  <c r="CH601" i="1" s="1"/>
  <c r="CH605" i="1" s="1"/>
  <c r="CH609" i="1" s="1"/>
  <c r="CH613" i="1" s="1"/>
  <c r="CD590" i="1"/>
  <c r="CF590" i="1"/>
  <c r="CI587" i="1"/>
  <c r="CD591" i="1"/>
  <c r="CF591" i="1"/>
  <c r="CH591" i="1"/>
  <c r="CH595" i="1" s="1"/>
  <c r="CH599" i="1" s="1"/>
  <c r="CH603" i="1" s="1"/>
  <c r="CH607" i="1" s="1"/>
  <c r="CH611" i="1" s="1"/>
  <c r="CH615" i="1" s="1"/>
  <c r="CD592" i="1"/>
  <c r="CF592" i="1"/>
  <c r="CD593" i="1"/>
  <c r="CF593" i="1"/>
  <c r="CD594" i="1"/>
  <c r="CF594" i="1"/>
  <c r="CD595" i="1"/>
  <c r="CF595" i="1"/>
  <c r="CD596" i="1"/>
  <c r="CF596" i="1"/>
  <c r="CD597" i="1"/>
  <c r="CF597" i="1"/>
  <c r="CD598" i="1"/>
  <c r="CF598" i="1"/>
  <c r="CD599" i="1"/>
  <c r="CF599" i="1"/>
  <c r="CD600" i="1"/>
  <c r="CF600" i="1"/>
  <c r="CD601" i="1"/>
  <c r="CF601" i="1"/>
  <c r="CD602" i="1"/>
  <c r="CF602" i="1"/>
  <c r="CD603" i="1"/>
  <c r="CF603" i="1"/>
  <c r="CD604" i="1"/>
  <c r="CF604" i="1"/>
  <c r="CD605" i="1"/>
  <c r="CF605" i="1"/>
  <c r="CD606" i="1"/>
  <c r="CF606" i="1"/>
  <c r="CD607" i="1"/>
  <c r="CF607" i="1"/>
  <c r="CD608" i="1"/>
  <c r="CF608" i="1"/>
  <c r="CD609" i="1"/>
  <c r="CF609" i="1"/>
  <c r="CD610" i="1"/>
  <c r="CF610" i="1"/>
  <c r="CD611" i="1"/>
  <c r="CF611" i="1"/>
  <c r="CD612" i="1"/>
  <c r="CF612" i="1"/>
  <c r="CD613" i="1"/>
  <c r="CF613" i="1"/>
  <c r="CD614" i="1"/>
  <c r="CF614" i="1"/>
  <c r="CD615" i="1"/>
  <c r="CF615" i="1"/>
  <c r="CD616" i="1"/>
  <c r="CF616" i="1"/>
  <c r="CD621" i="1"/>
  <c r="CF621" i="1"/>
  <c r="CK621" i="1" s="1"/>
  <c r="CH621" i="1"/>
  <c r="CJ621" i="1"/>
  <c r="CD622" i="1"/>
  <c r="CF622" i="1"/>
  <c r="CK622" i="1" s="1"/>
  <c r="CH622" i="1"/>
  <c r="CJ622" i="1"/>
  <c r="CI623" i="1"/>
  <c r="CD623" i="1"/>
  <c r="CF623" i="1"/>
  <c r="CK623" i="1"/>
  <c r="CH623" i="1"/>
  <c r="CJ623" i="1"/>
  <c r="CD624" i="1"/>
  <c r="CF624" i="1"/>
  <c r="CK624" i="1" s="1"/>
  <c r="CH624" i="1"/>
  <c r="CJ624" i="1"/>
  <c r="BU585" i="1"/>
  <c r="BP585" i="1"/>
  <c r="BR585" i="1"/>
  <c r="BT585" i="1"/>
  <c r="BT589" i="1" s="1"/>
  <c r="BT593" i="1" s="1"/>
  <c r="BT597" i="1" s="1"/>
  <c r="BT601" i="1" s="1"/>
  <c r="BP586" i="1"/>
  <c r="BR586" i="1"/>
  <c r="BT586" i="1"/>
  <c r="BT590" i="1" s="1"/>
  <c r="BT594" i="1" s="1"/>
  <c r="BT598" i="1" s="1"/>
  <c r="BT602" i="1" s="1"/>
  <c r="BT606" i="1" s="1"/>
  <c r="BT610" i="1" s="1"/>
  <c r="BT614" i="1" s="1"/>
  <c r="BU587" i="1"/>
  <c r="BP587" i="1"/>
  <c r="BR587" i="1"/>
  <c r="BT587" i="1"/>
  <c r="BT591" i="1" s="1"/>
  <c r="BT595" i="1" s="1"/>
  <c r="BT599" i="1" s="1"/>
  <c r="BT603" i="1" s="1"/>
  <c r="BT607" i="1" s="1"/>
  <c r="BT611" i="1" s="1"/>
  <c r="BT615" i="1" s="1"/>
  <c r="BP588" i="1"/>
  <c r="BR588" i="1"/>
  <c r="BT588" i="1"/>
  <c r="BT592" i="1"/>
  <c r="BT596" i="1" s="1"/>
  <c r="BT600" i="1" s="1"/>
  <c r="BT604" i="1" s="1"/>
  <c r="BP589" i="1"/>
  <c r="BR589" i="1"/>
  <c r="BU586" i="1"/>
  <c r="BP590" i="1"/>
  <c r="BR590" i="1"/>
  <c r="BP591" i="1"/>
  <c r="BR591" i="1"/>
  <c r="BP592" i="1"/>
  <c r="BR592" i="1"/>
  <c r="BV592" i="1" s="1"/>
  <c r="BW592" i="1" s="1"/>
  <c r="BP593" i="1"/>
  <c r="BR593" i="1"/>
  <c r="BP594" i="1"/>
  <c r="BR594" i="1"/>
  <c r="BP595" i="1"/>
  <c r="BR595" i="1"/>
  <c r="BP596" i="1"/>
  <c r="BR596" i="1"/>
  <c r="BP597" i="1"/>
  <c r="BR597" i="1"/>
  <c r="BP598" i="1"/>
  <c r="BR598" i="1"/>
  <c r="BP599" i="1"/>
  <c r="BR599" i="1"/>
  <c r="BP600" i="1"/>
  <c r="BR600" i="1"/>
  <c r="BP601" i="1"/>
  <c r="BR601" i="1"/>
  <c r="BP602" i="1"/>
  <c r="BR602" i="1"/>
  <c r="BP603" i="1"/>
  <c r="BR603" i="1"/>
  <c r="BP604" i="1"/>
  <c r="BR604" i="1"/>
  <c r="BP605" i="1"/>
  <c r="BR605" i="1"/>
  <c r="BP606" i="1"/>
  <c r="BR606" i="1"/>
  <c r="BP607" i="1"/>
  <c r="BR607" i="1"/>
  <c r="BP608" i="1"/>
  <c r="BR608" i="1"/>
  <c r="BV608" i="1"/>
  <c r="BP609" i="1"/>
  <c r="BR609" i="1"/>
  <c r="BV609" i="1" s="1"/>
  <c r="BT609" i="1"/>
  <c r="BT613" i="1" s="1"/>
  <c r="BP610" i="1"/>
  <c r="BR610" i="1"/>
  <c r="BP611" i="1"/>
  <c r="BR611" i="1"/>
  <c r="BP612" i="1"/>
  <c r="BR612" i="1"/>
  <c r="BT612" i="1"/>
  <c r="BT616" i="1" s="1"/>
  <c r="BP613" i="1"/>
  <c r="BR613" i="1"/>
  <c r="BP614" i="1"/>
  <c r="BR614" i="1"/>
  <c r="BP615" i="1"/>
  <c r="BR615" i="1"/>
  <c r="BR616" i="1"/>
  <c r="BP621" i="1"/>
  <c r="BR621" i="1"/>
  <c r="BW621" i="1" s="1"/>
  <c r="BT621" i="1"/>
  <c r="BV621" i="1"/>
  <c r="BP622" i="1"/>
  <c r="BR622" i="1"/>
  <c r="BW622" i="1" s="1"/>
  <c r="BT622" i="1"/>
  <c r="BV622" i="1"/>
  <c r="BU623" i="1"/>
  <c r="BP623" i="1"/>
  <c r="BR623" i="1"/>
  <c r="BW623" i="1" s="1"/>
  <c r="BT623" i="1"/>
  <c r="BV623" i="1"/>
  <c r="BU624" i="1"/>
  <c r="BP624" i="1"/>
  <c r="BR624" i="1"/>
  <c r="BW624" i="1" s="1"/>
  <c r="BT624" i="1"/>
  <c r="BV624" i="1"/>
  <c r="KZ585" i="1"/>
  <c r="LA585" i="1" s="1"/>
  <c r="LB585" i="1" s="1"/>
  <c r="KU585" i="1"/>
  <c r="KW585" i="1"/>
  <c r="KY585" i="1"/>
  <c r="KY589" i="1" s="1"/>
  <c r="KY593" i="1" s="1"/>
  <c r="KY597" i="1" s="1"/>
  <c r="KY601" i="1" s="1"/>
  <c r="KY605" i="1" s="1"/>
  <c r="KY609" i="1" s="1"/>
  <c r="KY613" i="1" s="1"/>
  <c r="KU586" i="1"/>
  <c r="KW586" i="1"/>
  <c r="KY586" i="1"/>
  <c r="KZ587" i="1"/>
  <c r="KU587" i="1"/>
  <c r="KW587" i="1"/>
  <c r="KY587" i="1"/>
  <c r="KY591" i="1" s="1"/>
  <c r="KY595" i="1" s="1"/>
  <c r="KY599" i="1" s="1"/>
  <c r="KY603" i="1" s="1"/>
  <c r="KY607" i="1" s="1"/>
  <c r="KY611" i="1" s="1"/>
  <c r="KY615" i="1" s="1"/>
  <c r="KU588" i="1"/>
  <c r="KW588" i="1"/>
  <c r="KY588" i="1"/>
  <c r="KY592" i="1" s="1"/>
  <c r="KY596" i="1" s="1"/>
  <c r="KY600" i="1" s="1"/>
  <c r="KY604" i="1" s="1"/>
  <c r="KY608" i="1" s="1"/>
  <c r="KY612" i="1" s="1"/>
  <c r="KY616" i="1" s="1"/>
  <c r="KU589" i="1"/>
  <c r="KW589" i="1"/>
  <c r="KU590" i="1"/>
  <c r="KW590" i="1"/>
  <c r="KY590" i="1"/>
  <c r="KY594" i="1" s="1"/>
  <c r="KY598" i="1" s="1"/>
  <c r="KY602" i="1" s="1"/>
  <c r="KY606" i="1" s="1"/>
  <c r="KY610" i="1" s="1"/>
  <c r="KY614" i="1" s="1"/>
  <c r="KU591" i="1"/>
  <c r="KW591" i="1"/>
  <c r="KZ592" i="1"/>
  <c r="KZ596" i="1" s="1"/>
  <c r="LA596" i="1" s="1"/>
  <c r="KU592" i="1"/>
  <c r="KW592" i="1"/>
  <c r="KU593" i="1"/>
  <c r="KW593" i="1"/>
  <c r="KU594" i="1"/>
  <c r="KW594" i="1"/>
  <c r="KU595" i="1"/>
  <c r="KW595" i="1"/>
  <c r="KU596" i="1"/>
  <c r="KW596" i="1"/>
  <c r="KU597" i="1"/>
  <c r="KW597" i="1"/>
  <c r="KU598" i="1"/>
  <c r="KW598" i="1"/>
  <c r="KU599" i="1"/>
  <c r="KW599" i="1"/>
  <c r="KU600" i="1"/>
  <c r="KW600" i="1"/>
  <c r="KU601" i="1"/>
  <c r="KW601" i="1"/>
  <c r="KU602" i="1"/>
  <c r="KW602" i="1"/>
  <c r="KU603" i="1"/>
  <c r="KW603" i="1"/>
  <c r="KU604" i="1"/>
  <c r="KW604" i="1"/>
  <c r="KU605" i="1"/>
  <c r="KW605" i="1"/>
  <c r="KU606" i="1"/>
  <c r="KW606" i="1"/>
  <c r="KU607" i="1"/>
  <c r="KW607" i="1"/>
  <c r="KU608" i="1"/>
  <c r="KW608" i="1"/>
  <c r="KU609" i="1"/>
  <c r="KW609" i="1"/>
  <c r="KU610" i="1"/>
  <c r="KW610" i="1"/>
  <c r="KU611" i="1"/>
  <c r="KW611" i="1"/>
  <c r="KU612" i="1"/>
  <c r="KW612" i="1"/>
  <c r="KU613" i="1"/>
  <c r="KW613" i="1"/>
  <c r="KU614" i="1"/>
  <c r="KW614" i="1"/>
  <c r="KU615" i="1"/>
  <c r="KW615" i="1"/>
  <c r="KU616" i="1"/>
  <c r="KW616" i="1"/>
  <c r="KU621" i="1"/>
  <c r="KW621" i="1"/>
  <c r="LB621" i="1" s="1"/>
  <c r="LA621" i="1"/>
  <c r="KY621" i="1"/>
  <c r="KU622" i="1"/>
  <c r="KW622" i="1"/>
  <c r="LB622" i="1" s="1"/>
  <c r="KY622" i="1"/>
  <c r="LA622" i="1"/>
  <c r="KU623" i="1"/>
  <c r="KW623" i="1"/>
  <c r="LB623" i="1" s="1"/>
  <c r="KY623" i="1"/>
  <c r="LA623" i="1"/>
  <c r="KZ624" i="1"/>
  <c r="KU624" i="1"/>
  <c r="KW624" i="1"/>
  <c r="LB624" i="1" s="1"/>
  <c r="KY624" i="1"/>
  <c r="LA624" i="1"/>
  <c r="KK593" i="1"/>
  <c r="KK597" i="1" s="1"/>
  <c r="KK601" i="1" s="1"/>
  <c r="KK605" i="1" s="1"/>
  <c r="KK609" i="1" s="1"/>
  <c r="KK613" i="1" s="1"/>
  <c r="KI609" i="1"/>
  <c r="KK586" i="1"/>
  <c r="KK590" i="1" s="1"/>
  <c r="KK594" i="1" s="1"/>
  <c r="KK598" i="1" s="1"/>
  <c r="KK602" i="1" s="1"/>
  <c r="KK606" i="1" s="1"/>
  <c r="KK610" i="1" s="1"/>
  <c r="KK614" i="1" s="1"/>
  <c r="KI610" i="1"/>
  <c r="KK611" i="1"/>
  <c r="KK615" i="1" s="1"/>
  <c r="KL611" i="1"/>
  <c r="KL615" i="1" s="1"/>
  <c r="KM615" i="1" s="1"/>
  <c r="KN615" i="1" s="1"/>
  <c r="KI611" i="1"/>
  <c r="KK588" i="1"/>
  <c r="KK592" i="1" s="1"/>
  <c r="KK596" i="1" s="1"/>
  <c r="KK600" i="1" s="1"/>
  <c r="KK604" i="1" s="1"/>
  <c r="KK608" i="1" s="1"/>
  <c r="KK612" i="1" s="1"/>
  <c r="KK616" i="1" s="1"/>
  <c r="KI612" i="1"/>
  <c r="KI613" i="1"/>
  <c r="KI614" i="1"/>
  <c r="KI615" i="1"/>
  <c r="KI616" i="1"/>
  <c r="KK585" i="1"/>
  <c r="KI585" i="1"/>
  <c r="KI586" i="1"/>
  <c r="KK587" i="1"/>
  <c r="KK591" i="1" s="1"/>
  <c r="KK595" i="1" s="1"/>
  <c r="KK599" i="1" s="1"/>
  <c r="KK603" i="1" s="1"/>
  <c r="KI587" i="1"/>
  <c r="KI588" i="1"/>
  <c r="KI589" i="1"/>
  <c r="KM589" i="1" s="1"/>
  <c r="KI590" i="1"/>
  <c r="KI591" i="1"/>
  <c r="KI592" i="1"/>
  <c r="KI593" i="1"/>
  <c r="KI601" i="1"/>
  <c r="KI605" i="1"/>
  <c r="KM621" i="1"/>
  <c r="KM625" i="1"/>
  <c r="KM629" i="1"/>
  <c r="KI597" i="1"/>
  <c r="KI594" i="1"/>
  <c r="KI595" i="1"/>
  <c r="KI596" i="1"/>
  <c r="KI598" i="1"/>
  <c r="KI599" i="1"/>
  <c r="KI600" i="1"/>
  <c r="BB582" i="1"/>
  <c r="BD582" i="1"/>
  <c r="BG582" i="1"/>
  <c r="BG583" i="1" s="1"/>
  <c r="BB583" i="1"/>
  <c r="BD583" i="1"/>
  <c r="BB584" i="1"/>
  <c r="BD584" i="1"/>
  <c r="BB585" i="1"/>
  <c r="BD585" i="1"/>
  <c r="BH585" i="1" s="1"/>
  <c r="BI585" i="1" s="1"/>
  <c r="BB586" i="1"/>
  <c r="BD586" i="1"/>
  <c r="BG586" i="1"/>
  <c r="BG587" i="1" s="1"/>
  <c r="BB587" i="1"/>
  <c r="BD587" i="1"/>
  <c r="BB588" i="1"/>
  <c r="BD588" i="1"/>
  <c r="BG588" i="1"/>
  <c r="BG589" i="1"/>
  <c r="BB589" i="1"/>
  <c r="BD589" i="1"/>
  <c r="BB591" i="1"/>
  <c r="BD591" i="1"/>
  <c r="BG591" i="1"/>
  <c r="BH591" i="1" s="1"/>
  <c r="BI591" i="1" s="1"/>
  <c r="AN582" i="1"/>
  <c r="AP582" i="1"/>
  <c r="AS582" i="1"/>
  <c r="AT582" i="1" s="1"/>
  <c r="AN583" i="1"/>
  <c r="AP583" i="1"/>
  <c r="AN584" i="1"/>
  <c r="AP584" i="1"/>
  <c r="AT584" i="1" s="1"/>
  <c r="AU584" i="1" s="1"/>
  <c r="AN585" i="1"/>
  <c r="AP585" i="1"/>
  <c r="AN586" i="1"/>
  <c r="AP586" i="1"/>
  <c r="AN587" i="1"/>
  <c r="AP587" i="1"/>
  <c r="AN588" i="1"/>
  <c r="AP588" i="1"/>
  <c r="AN589" i="1"/>
  <c r="AP589" i="1"/>
  <c r="AN591" i="1"/>
  <c r="AP591" i="1"/>
  <c r="AS591" i="1"/>
  <c r="AT591" i="1" s="1"/>
  <c r="AU591" i="1" s="1"/>
  <c r="Z582" i="1"/>
  <c r="AB582" i="1"/>
  <c r="AE582" i="1"/>
  <c r="Z583" i="1"/>
  <c r="AB583" i="1"/>
  <c r="AE583" i="1"/>
  <c r="Z584" i="1"/>
  <c r="AB584" i="1"/>
  <c r="Z585" i="1"/>
  <c r="AB585" i="1"/>
  <c r="Z586" i="1"/>
  <c r="AB586" i="1"/>
  <c r="Z587" i="1"/>
  <c r="AB587" i="1"/>
  <c r="Z588" i="1"/>
  <c r="AB588" i="1"/>
  <c r="Z589" i="1"/>
  <c r="AB589" i="1"/>
  <c r="Z591" i="1"/>
  <c r="AB591" i="1"/>
  <c r="AE591" i="1"/>
  <c r="AF591" i="1" s="1"/>
  <c r="AG591" i="1" s="1"/>
  <c r="Q582" i="1"/>
  <c r="Q583" i="1" s="1"/>
  <c r="Q584" i="1" s="1"/>
  <c r="JO621" i="1"/>
  <c r="JA621" i="1"/>
  <c r="IM621" i="1"/>
  <c r="HY621" i="1"/>
  <c r="KQ621" i="1"/>
  <c r="BU625" i="1"/>
  <c r="KZ629" i="1"/>
  <c r="CW625" i="1"/>
  <c r="CW626" i="1"/>
  <c r="CW627" i="1"/>
  <c r="CW630" i="1"/>
  <c r="LN586" i="1"/>
  <c r="LN584" i="1"/>
  <c r="LN622" i="1"/>
  <c r="KL626" i="1"/>
  <c r="KL628" i="1"/>
  <c r="CI625" i="1"/>
  <c r="CI626" i="1"/>
  <c r="CI630" i="1"/>
  <c r="IH627" i="1"/>
  <c r="IH628" i="1"/>
  <c r="JX625" i="1"/>
  <c r="JX627" i="1"/>
  <c r="N582" i="1"/>
  <c r="R582" i="1" s="1"/>
  <c r="S582" i="1" s="1"/>
  <c r="N583" i="1"/>
  <c r="R583" i="1" s="1"/>
  <c r="N584" i="1"/>
  <c r="N585" i="1"/>
  <c r="N586" i="1"/>
  <c r="N587" i="1"/>
  <c r="N588" i="1"/>
  <c r="Q591" i="1"/>
  <c r="R591" i="1" s="1"/>
  <c r="S591" i="1" s="1"/>
  <c r="Q592" i="1"/>
  <c r="R592" i="1" s="1"/>
  <c r="S592" i="1" s="1"/>
  <c r="Q593" i="1"/>
  <c r="R593" i="1"/>
  <c r="S593" i="1" s="1"/>
  <c r="Q594" i="1"/>
  <c r="R594" i="1" s="1"/>
  <c r="S594" i="1" s="1"/>
  <c r="Q596" i="1"/>
  <c r="R596" i="1" s="1"/>
  <c r="S596" i="1" s="1"/>
  <c r="Q597" i="1"/>
  <c r="R597" i="1" s="1"/>
  <c r="S597" i="1" s="1"/>
  <c r="Q598" i="1"/>
  <c r="R598" i="1" s="1"/>
  <c r="S598" i="1" s="1"/>
  <c r="Q599" i="1"/>
  <c r="R599" i="1" s="1"/>
  <c r="S599" i="1" s="1"/>
  <c r="Q600" i="1"/>
  <c r="R600" i="1" s="1"/>
  <c r="S600" i="1" s="1"/>
  <c r="Q601" i="1"/>
  <c r="R601" i="1" s="1"/>
  <c r="S601" i="1" s="1"/>
  <c r="Q602" i="1"/>
  <c r="R602" i="1" s="1"/>
  <c r="S602" i="1" s="1"/>
  <c r="Q603" i="1"/>
  <c r="R603" i="1" s="1"/>
  <c r="S603" i="1" s="1"/>
  <c r="Q604" i="1"/>
  <c r="R604" i="1" s="1"/>
  <c r="S604" i="1" s="1"/>
  <c r="Q605" i="1"/>
  <c r="R605" i="1" s="1"/>
  <c r="S605" i="1" s="1"/>
  <c r="Q606" i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/>
  <c r="R615" i="1"/>
  <c r="S615" i="1" s="1"/>
  <c r="R616" i="1"/>
  <c r="S616" i="1" s="1"/>
  <c r="R617" i="1"/>
  <c r="S617" i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AS592" i="1"/>
  <c r="AT592" i="1" s="1"/>
  <c r="AU592" i="1" s="1"/>
  <c r="AS593" i="1"/>
  <c r="AT593" i="1"/>
  <c r="AU593" i="1" s="1"/>
  <c r="AS594" i="1"/>
  <c r="AT594" i="1" s="1"/>
  <c r="AU594" i="1" s="1"/>
  <c r="AS596" i="1"/>
  <c r="AT596" i="1" s="1"/>
  <c r="AU596" i="1" s="1"/>
  <c r="AS597" i="1"/>
  <c r="AT597" i="1" s="1"/>
  <c r="AU597" i="1" s="1"/>
  <c r="AS598" i="1"/>
  <c r="AT598" i="1" s="1"/>
  <c r="AU598" i="1" s="1"/>
  <c r="AS599" i="1"/>
  <c r="AT599" i="1" s="1"/>
  <c r="AU599" i="1" s="1"/>
  <c r="AS600" i="1"/>
  <c r="AT600" i="1" s="1"/>
  <c r="AU600" i="1" s="1"/>
  <c r="AS601" i="1"/>
  <c r="AT601" i="1" s="1"/>
  <c r="AU601" i="1"/>
  <c r="AT602" i="1"/>
  <c r="AU602" i="1" s="1"/>
  <c r="AT603" i="1"/>
  <c r="AU603" i="1" s="1"/>
  <c r="AT604" i="1"/>
  <c r="AU604" i="1" s="1"/>
  <c r="AT605" i="1"/>
  <c r="AU605" i="1" s="1"/>
  <c r="AT606" i="1"/>
  <c r="AU606" i="1" s="1"/>
  <c r="AT607" i="1"/>
  <c r="AU607" i="1" s="1"/>
  <c r="AT608" i="1"/>
  <c r="AU608" i="1" s="1"/>
  <c r="AT609" i="1"/>
  <c r="AU609" i="1" s="1"/>
  <c r="AT610" i="1"/>
  <c r="AU610" i="1" s="1"/>
  <c r="AT611" i="1"/>
  <c r="AU611" i="1" s="1"/>
  <c r="AT612" i="1"/>
  <c r="AU612" i="1" s="1"/>
  <c r="AT613" i="1"/>
  <c r="AU613" i="1" s="1"/>
  <c r="AT614" i="1"/>
  <c r="AU614" i="1" s="1"/>
  <c r="AT615" i="1"/>
  <c r="AU615" i="1"/>
  <c r="AT616" i="1"/>
  <c r="AU616" i="1" s="1"/>
  <c r="AT617" i="1"/>
  <c r="AU617" i="1" s="1"/>
  <c r="AT618" i="1"/>
  <c r="AU618" i="1" s="1"/>
  <c r="AT619" i="1"/>
  <c r="AU619" i="1" s="1"/>
  <c r="AT620" i="1"/>
  <c r="AU620" i="1"/>
  <c r="AT621" i="1"/>
  <c r="AU621" i="1" s="1"/>
  <c r="AT622" i="1"/>
  <c r="AU622" i="1" s="1"/>
  <c r="AT623" i="1"/>
  <c r="AU623" i="1" s="1"/>
  <c r="AT624" i="1"/>
  <c r="AU624" i="1" s="1"/>
  <c r="AT625" i="1"/>
  <c r="AU625" i="1" s="1"/>
  <c r="AT626" i="1"/>
  <c r="AU626" i="1" s="1"/>
  <c r="AT627" i="1"/>
  <c r="AU627" i="1" s="1"/>
  <c r="AT628" i="1"/>
  <c r="AU628" i="1" s="1"/>
  <c r="AT629" i="1"/>
  <c r="AU629" i="1" s="1"/>
  <c r="AT630" i="1"/>
  <c r="AU630" i="1" s="1"/>
  <c r="AT631" i="1"/>
  <c r="AU631" i="1" s="1"/>
  <c r="AT632" i="1"/>
  <c r="AU632" i="1"/>
  <c r="DZ605" i="1"/>
  <c r="EA605" i="1" s="1"/>
  <c r="DZ606" i="1"/>
  <c r="EA606" i="1"/>
  <c r="DZ607" i="1"/>
  <c r="EA607" i="1" s="1"/>
  <c r="DZ608" i="1"/>
  <c r="EA608" i="1" s="1"/>
  <c r="DZ609" i="1"/>
  <c r="EA609" i="1" s="1"/>
  <c r="DZ610" i="1"/>
  <c r="EA610" i="1"/>
  <c r="DZ611" i="1"/>
  <c r="EA611" i="1" s="1"/>
  <c r="DZ612" i="1"/>
  <c r="EA612" i="1"/>
  <c r="DZ613" i="1"/>
  <c r="EA613" i="1" s="1"/>
  <c r="DZ614" i="1"/>
  <c r="EA614" i="1" s="1"/>
  <c r="DZ615" i="1"/>
  <c r="EA615" i="1" s="1"/>
  <c r="DZ616" i="1"/>
  <c r="EA616" i="1" s="1"/>
  <c r="DZ621" i="1"/>
  <c r="EA621" i="1"/>
  <c r="DZ622" i="1"/>
  <c r="EA622" i="1"/>
  <c r="DZ623" i="1"/>
  <c r="EA623" i="1" s="1"/>
  <c r="DZ624" i="1"/>
  <c r="EA624" i="1" s="1"/>
  <c r="DZ625" i="1"/>
  <c r="EA625" i="1" s="1"/>
  <c r="DZ626" i="1"/>
  <c r="EA626" i="1" s="1"/>
  <c r="DZ627" i="1"/>
  <c r="EA627" i="1"/>
  <c r="DZ628" i="1"/>
  <c r="EA628" i="1" s="1"/>
  <c r="DZ629" i="1"/>
  <c r="EA629" i="1" s="1"/>
  <c r="DZ630" i="1"/>
  <c r="EA630" i="1" s="1"/>
  <c r="DZ631" i="1"/>
  <c r="EA631" i="1" s="1"/>
  <c r="DZ632" i="1"/>
  <c r="EA632" i="1" s="1"/>
  <c r="BG592" i="1"/>
  <c r="BH592" i="1" s="1"/>
  <c r="BI592" i="1" s="1"/>
  <c r="BG593" i="1"/>
  <c r="BH593" i="1" s="1"/>
  <c r="BI593" i="1" s="1"/>
  <c r="BG594" i="1"/>
  <c r="BH594" i="1" s="1"/>
  <c r="BI594" i="1" s="1"/>
  <c r="BG596" i="1"/>
  <c r="BH596" i="1" s="1"/>
  <c r="BI596" i="1" s="1"/>
  <c r="BG597" i="1"/>
  <c r="BH597" i="1" s="1"/>
  <c r="BI597" i="1" s="1"/>
  <c r="BG598" i="1"/>
  <c r="BH598" i="1" s="1"/>
  <c r="BI598" i="1" s="1"/>
  <c r="BG599" i="1"/>
  <c r="BH599" i="1" s="1"/>
  <c r="BI599" i="1" s="1"/>
  <c r="BG600" i="1"/>
  <c r="BH600" i="1" s="1"/>
  <c r="BI600" i="1" s="1"/>
  <c r="BG601" i="1"/>
  <c r="BH601" i="1" s="1"/>
  <c r="BI601" i="1" s="1"/>
  <c r="BH602" i="1"/>
  <c r="BI602" i="1" s="1"/>
  <c r="BH603" i="1"/>
  <c r="BI603" i="1" s="1"/>
  <c r="BH604" i="1"/>
  <c r="BI604" i="1"/>
  <c r="BH605" i="1"/>
  <c r="BI605" i="1" s="1"/>
  <c r="BH606" i="1"/>
  <c r="BI606" i="1" s="1"/>
  <c r="BH607" i="1"/>
  <c r="BI607" i="1" s="1"/>
  <c r="BH608" i="1"/>
  <c r="BI608" i="1" s="1"/>
  <c r="BH609" i="1"/>
  <c r="BI609" i="1" s="1"/>
  <c r="BH610" i="1"/>
  <c r="BI610" i="1"/>
  <c r="BH611" i="1"/>
  <c r="BI611" i="1"/>
  <c r="BH612" i="1"/>
  <c r="BI612" i="1" s="1"/>
  <c r="BH613" i="1"/>
  <c r="BI613" i="1" s="1"/>
  <c r="BH614" i="1"/>
  <c r="BI614" i="1" s="1"/>
  <c r="BH615" i="1"/>
  <c r="BI615" i="1" s="1"/>
  <c r="BH616" i="1"/>
  <c r="BI616" i="1"/>
  <c r="BH617" i="1"/>
  <c r="BI617" i="1" s="1"/>
  <c r="BH618" i="1"/>
  <c r="BI618" i="1" s="1"/>
  <c r="BH619" i="1"/>
  <c r="BI619" i="1" s="1"/>
  <c r="BH620" i="1"/>
  <c r="BI620" i="1" s="1"/>
  <c r="BH621" i="1"/>
  <c r="BI621" i="1" s="1"/>
  <c r="BH622" i="1"/>
  <c r="BI622" i="1"/>
  <c r="BH623" i="1"/>
  <c r="BI623" i="1" s="1"/>
  <c r="BH624" i="1"/>
  <c r="BI624" i="1" s="1"/>
  <c r="BH625" i="1"/>
  <c r="BI625" i="1" s="1"/>
  <c r="BH626" i="1"/>
  <c r="BI626" i="1" s="1"/>
  <c r="BH627" i="1"/>
  <c r="BI627" i="1" s="1"/>
  <c r="BH628" i="1"/>
  <c r="BI628" i="1" s="1"/>
  <c r="BH629" i="1"/>
  <c r="BI629" i="1"/>
  <c r="BH630" i="1"/>
  <c r="BI630" i="1"/>
  <c r="BH631" i="1"/>
  <c r="BI631" i="1" s="1"/>
  <c r="BH632" i="1"/>
  <c r="BI632" i="1" s="1"/>
  <c r="BH633" i="1"/>
  <c r="BI633" i="1" s="1"/>
  <c r="BV625" i="1"/>
  <c r="BV626" i="1"/>
  <c r="BV627" i="1"/>
  <c r="BV628" i="1"/>
  <c r="BV629" i="1"/>
  <c r="BV630" i="1"/>
  <c r="BV631" i="1"/>
  <c r="BV632" i="1"/>
  <c r="BV633" i="1"/>
  <c r="LA625" i="1"/>
  <c r="LA626" i="1"/>
  <c r="LA627" i="1"/>
  <c r="LA628" i="1"/>
  <c r="LA629" i="1"/>
  <c r="LA630" i="1"/>
  <c r="LA631" i="1"/>
  <c r="LA632" i="1"/>
  <c r="LA633" i="1"/>
  <c r="CX625" i="1"/>
  <c r="CX626" i="1"/>
  <c r="CX627" i="1"/>
  <c r="CX628" i="1"/>
  <c r="CX629" i="1"/>
  <c r="CX630" i="1"/>
  <c r="CX631" i="1"/>
  <c r="CX632" i="1"/>
  <c r="CX633" i="1"/>
  <c r="LK587" i="1"/>
  <c r="LK588" i="1"/>
  <c r="LK589" i="1"/>
  <c r="LK590" i="1"/>
  <c r="LK591" i="1"/>
  <c r="LK592" i="1"/>
  <c r="LK593" i="1"/>
  <c r="LK594" i="1"/>
  <c r="LK595" i="1"/>
  <c r="LK602" i="1"/>
  <c r="LK603" i="1"/>
  <c r="LK604" i="1"/>
  <c r="LK605" i="1"/>
  <c r="LK606" i="1"/>
  <c r="LK607" i="1"/>
  <c r="LO611" i="1"/>
  <c r="LO612" i="1"/>
  <c r="LO613" i="1"/>
  <c r="LO614" i="1"/>
  <c r="LO615" i="1"/>
  <c r="LO616" i="1"/>
  <c r="LO621" i="1"/>
  <c r="LO622" i="1"/>
  <c r="LO623" i="1"/>
  <c r="LO624" i="1"/>
  <c r="LO625" i="1"/>
  <c r="LO626" i="1"/>
  <c r="LO627" i="1"/>
  <c r="LO628" i="1"/>
  <c r="DL605" i="1"/>
  <c r="DM605" i="1" s="1"/>
  <c r="DL606" i="1"/>
  <c r="DM606" i="1" s="1"/>
  <c r="DL607" i="1"/>
  <c r="DM607" i="1" s="1"/>
  <c r="DL608" i="1"/>
  <c r="DM608" i="1" s="1"/>
  <c r="DL609" i="1"/>
  <c r="DM609" i="1" s="1"/>
  <c r="DL610" i="1"/>
  <c r="DM610" i="1" s="1"/>
  <c r="DL611" i="1"/>
  <c r="DM611" i="1" s="1"/>
  <c r="DL612" i="1"/>
  <c r="DM612" i="1" s="1"/>
  <c r="DL613" i="1"/>
  <c r="DM613" i="1" s="1"/>
  <c r="DL614" i="1"/>
  <c r="DM614" i="1"/>
  <c r="DL615" i="1"/>
  <c r="DM615" i="1" s="1"/>
  <c r="DL616" i="1"/>
  <c r="DM616" i="1" s="1"/>
  <c r="DL621" i="1"/>
  <c r="DM621" i="1" s="1"/>
  <c r="DL622" i="1"/>
  <c r="DM622" i="1" s="1"/>
  <c r="DL623" i="1"/>
  <c r="DM623" i="1" s="1"/>
  <c r="DL624" i="1"/>
  <c r="DM624" i="1" s="1"/>
  <c r="DL625" i="1"/>
  <c r="DM625" i="1"/>
  <c r="DL626" i="1"/>
  <c r="DM626" i="1"/>
  <c r="DL627" i="1"/>
  <c r="DM627" i="1"/>
  <c r="DL628" i="1"/>
  <c r="DM628" i="1" s="1"/>
  <c r="DL630" i="1"/>
  <c r="DM630" i="1" s="1"/>
  <c r="DL631" i="1"/>
  <c r="DM631" i="1" s="1"/>
  <c r="DL632" i="1"/>
  <c r="DM632" i="1"/>
  <c r="DL633" i="1"/>
  <c r="DM633" i="1" s="1"/>
  <c r="MC605" i="1"/>
  <c r="MD605" i="1" s="1"/>
  <c r="MC606" i="1"/>
  <c r="MD606" i="1" s="1"/>
  <c r="MC607" i="1"/>
  <c r="MD607" i="1" s="1"/>
  <c r="MC608" i="1"/>
  <c r="MC609" i="1"/>
  <c r="MD609" i="1"/>
  <c r="MC610" i="1"/>
  <c r="MD610" i="1" s="1"/>
  <c r="MC611" i="1"/>
  <c r="MD611" i="1" s="1"/>
  <c r="MC612" i="1"/>
  <c r="MD612" i="1" s="1"/>
  <c r="MC613" i="1"/>
  <c r="MD613" i="1"/>
  <c r="MC614" i="1"/>
  <c r="MD614" i="1" s="1"/>
  <c r="MC615" i="1"/>
  <c r="MD615" i="1" s="1"/>
  <c r="MC616" i="1"/>
  <c r="MD616" i="1" s="1"/>
  <c r="MC621" i="1"/>
  <c r="MD621" i="1" s="1"/>
  <c r="MC622" i="1"/>
  <c r="MD622" i="1"/>
  <c r="MC623" i="1"/>
  <c r="MD623" i="1" s="1"/>
  <c r="MC624" i="1"/>
  <c r="MD624" i="1" s="1"/>
  <c r="MC625" i="1"/>
  <c r="MD625" i="1" s="1"/>
  <c r="MC626" i="1"/>
  <c r="MD626" i="1" s="1"/>
  <c r="MC627" i="1"/>
  <c r="MD627" i="1" s="1"/>
  <c r="MC628" i="1"/>
  <c r="MD628" i="1" s="1"/>
  <c r="MC630" i="1"/>
  <c r="MD630" i="1" s="1"/>
  <c r="MC631" i="1"/>
  <c r="MD631" i="1" s="1"/>
  <c r="MC632" i="1"/>
  <c r="MD632" i="1" s="1"/>
  <c r="MC633" i="1"/>
  <c r="MD633" i="1" s="1"/>
  <c r="KI602" i="1"/>
  <c r="KI603" i="1"/>
  <c r="KI604" i="1"/>
  <c r="KI606" i="1"/>
  <c r="KI643" i="1" s="1"/>
  <c r="KI607" i="1"/>
  <c r="KM607" i="1" s="1"/>
  <c r="KI608" i="1"/>
  <c r="KM622" i="1"/>
  <c r="KM623" i="1"/>
  <c r="KM624" i="1"/>
  <c r="KM626" i="1"/>
  <c r="KM627" i="1"/>
  <c r="KM628" i="1"/>
  <c r="KM630" i="1"/>
  <c r="KM631" i="1"/>
  <c r="KM632" i="1"/>
  <c r="KM633" i="1"/>
  <c r="CJ625" i="1"/>
  <c r="CJ626" i="1"/>
  <c r="CJ627" i="1"/>
  <c r="CJ628" i="1"/>
  <c r="CJ629" i="1"/>
  <c r="CJ630" i="1"/>
  <c r="CJ631" i="1"/>
  <c r="CJ632" i="1"/>
  <c r="CJ633" i="1"/>
  <c r="II625" i="1"/>
  <c r="II626" i="1"/>
  <c r="II627" i="1"/>
  <c r="II628" i="1"/>
  <c r="II629" i="1"/>
  <c r="II630" i="1"/>
  <c r="II631" i="1"/>
  <c r="II632" i="1"/>
  <c r="II633" i="1"/>
  <c r="IW625" i="1"/>
  <c r="IW626" i="1"/>
  <c r="IW627" i="1"/>
  <c r="IW628" i="1"/>
  <c r="IW629" i="1"/>
  <c r="IW630" i="1"/>
  <c r="IW631" i="1"/>
  <c r="IW632" i="1"/>
  <c r="IW633" i="1"/>
  <c r="JK625" i="1"/>
  <c r="JK626" i="1"/>
  <c r="JK627" i="1"/>
  <c r="JK628" i="1"/>
  <c r="JK629" i="1"/>
  <c r="JK630" i="1"/>
  <c r="JK631" i="1"/>
  <c r="JK632" i="1"/>
  <c r="JK633" i="1"/>
  <c r="JY625" i="1"/>
  <c r="JY626" i="1"/>
  <c r="JY627" i="1"/>
  <c r="JY628" i="1"/>
  <c r="JY629" i="1"/>
  <c r="JY630" i="1"/>
  <c r="JY631" i="1"/>
  <c r="JY632" i="1"/>
  <c r="JY633" i="1"/>
  <c r="NE605" i="1"/>
  <c r="NF605" i="1" s="1"/>
  <c r="NE606" i="1"/>
  <c r="NF606" i="1" s="1"/>
  <c r="NE607" i="1"/>
  <c r="NF607" i="1" s="1"/>
  <c r="NE608" i="1"/>
  <c r="NF608" i="1" s="1"/>
  <c r="NE609" i="1"/>
  <c r="NF609" i="1" s="1"/>
  <c r="NE610" i="1"/>
  <c r="NF610" i="1" s="1"/>
  <c r="NE611" i="1"/>
  <c r="NF611" i="1" s="1"/>
  <c r="NE612" i="1"/>
  <c r="NF612" i="1" s="1"/>
  <c r="NE613" i="1"/>
  <c r="NF613" i="1" s="1"/>
  <c r="NE614" i="1"/>
  <c r="NF614" i="1" s="1"/>
  <c r="NE615" i="1"/>
  <c r="NF615" i="1" s="1"/>
  <c r="NE616" i="1"/>
  <c r="NF616" i="1" s="1"/>
  <c r="NE621" i="1"/>
  <c r="NF621" i="1" s="1"/>
  <c r="NE622" i="1"/>
  <c r="NF622" i="1" s="1"/>
  <c r="NE623" i="1"/>
  <c r="NF623" i="1" s="1"/>
  <c r="NE624" i="1"/>
  <c r="NF624" i="1" s="1"/>
  <c r="NE625" i="1"/>
  <c r="NF625" i="1"/>
  <c r="NE626" i="1"/>
  <c r="NE627" i="1"/>
  <c r="NF627" i="1" s="1"/>
  <c r="NE628" i="1"/>
  <c r="NF628" i="1" s="1"/>
  <c r="NE630" i="1"/>
  <c r="NF630" i="1" s="1"/>
  <c r="NE631" i="1"/>
  <c r="NF631" i="1" s="1"/>
  <c r="NE632" i="1"/>
  <c r="NF632" i="1" s="1"/>
  <c r="NE633" i="1"/>
  <c r="NF633" i="1" s="1"/>
  <c r="MQ605" i="1"/>
  <c r="MR605" i="1" s="1"/>
  <c r="MQ606" i="1"/>
  <c r="MR606" i="1" s="1"/>
  <c r="MQ607" i="1"/>
  <c r="MR607" i="1" s="1"/>
  <c r="MQ608" i="1"/>
  <c r="MR608" i="1" s="1"/>
  <c r="MQ609" i="1"/>
  <c r="MR609" i="1" s="1"/>
  <c r="MQ610" i="1"/>
  <c r="MR610" i="1" s="1"/>
  <c r="MQ611" i="1"/>
  <c r="MR611" i="1" s="1"/>
  <c r="MQ612" i="1"/>
  <c r="MR612" i="1" s="1"/>
  <c r="MQ613" i="1"/>
  <c r="MR613" i="1"/>
  <c r="MQ614" i="1"/>
  <c r="MR614" i="1" s="1"/>
  <c r="MQ615" i="1"/>
  <c r="MR615" i="1" s="1"/>
  <c r="MQ616" i="1"/>
  <c r="MR616" i="1" s="1"/>
  <c r="MQ621" i="1"/>
  <c r="MR621" i="1" s="1"/>
  <c r="MQ622" i="1"/>
  <c r="MR622" i="1" s="1"/>
  <c r="MQ623" i="1"/>
  <c r="MR623" i="1" s="1"/>
  <c r="MQ624" i="1"/>
  <c r="MR624" i="1"/>
  <c r="MQ625" i="1"/>
  <c r="MR625" i="1" s="1"/>
  <c r="MQ626" i="1"/>
  <c r="MR626" i="1" s="1"/>
  <c r="MQ627" i="1"/>
  <c r="MR627" i="1" s="1"/>
  <c r="MQ628" i="1"/>
  <c r="MR628" i="1" s="1"/>
  <c r="MQ630" i="1"/>
  <c r="MR630" i="1" s="1"/>
  <c r="MQ631" i="1"/>
  <c r="MR631" i="1"/>
  <c r="MQ632" i="1"/>
  <c r="MR632" i="1" s="1"/>
  <c r="MQ633" i="1"/>
  <c r="MR633" i="1"/>
  <c r="AE592" i="1"/>
  <c r="AF592" i="1" s="1"/>
  <c r="AG592" i="1" s="1"/>
  <c r="AE593" i="1"/>
  <c r="AF593" i="1" s="1"/>
  <c r="AG593" i="1" s="1"/>
  <c r="AE594" i="1"/>
  <c r="AF594" i="1" s="1"/>
  <c r="AG594" i="1" s="1"/>
  <c r="AE596" i="1"/>
  <c r="AF596" i="1" s="1"/>
  <c r="AG596" i="1" s="1"/>
  <c r="AE597" i="1"/>
  <c r="AF597" i="1" s="1"/>
  <c r="AG597" i="1" s="1"/>
  <c r="AE598" i="1"/>
  <c r="AF598" i="1" s="1"/>
  <c r="AG598" i="1" s="1"/>
  <c r="AE599" i="1"/>
  <c r="AF599" i="1" s="1"/>
  <c r="AG599" i="1" s="1"/>
  <c r="AE600" i="1"/>
  <c r="AF600" i="1"/>
  <c r="AG600" i="1" s="1"/>
  <c r="AE601" i="1"/>
  <c r="AF601" i="1" s="1"/>
  <c r="AG601" i="1" s="1"/>
  <c r="AF602" i="1"/>
  <c r="AG602" i="1" s="1"/>
  <c r="AF603" i="1"/>
  <c r="AG603" i="1" s="1"/>
  <c r="AF604" i="1"/>
  <c r="AG604" i="1" s="1"/>
  <c r="AF605" i="1"/>
  <c r="AG605" i="1" s="1"/>
  <c r="AF606" i="1"/>
  <c r="AG606" i="1" s="1"/>
  <c r="AF607" i="1"/>
  <c r="AG607" i="1" s="1"/>
  <c r="AF608" i="1"/>
  <c r="AG608" i="1" s="1"/>
  <c r="AF609" i="1"/>
  <c r="AG609" i="1" s="1"/>
  <c r="AF610" i="1"/>
  <c r="AG610" i="1"/>
  <c r="AF611" i="1"/>
  <c r="AG611" i="1"/>
  <c r="AF612" i="1"/>
  <c r="AG612" i="1" s="1"/>
  <c r="AF613" i="1"/>
  <c r="AG613" i="1" s="1"/>
  <c r="AF614" i="1"/>
  <c r="AG614" i="1" s="1"/>
  <c r="AF615" i="1"/>
  <c r="AG615" i="1" s="1"/>
  <c r="AF616" i="1"/>
  <c r="AG616" i="1" s="1"/>
  <c r="AF617" i="1"/>
  <c r="AG617" i="1" s="1"/>
  <c r="AF618" i="1"/>
  <c r="AG618" i="1" s="1"/>
  <c r="AF619" i="1"/>
  <c r="AG619" i="1"/>
  <c r="AF620" i="1"/>
  <c r="AG620" i="1" s="1"/>
  <c r="AF621" i="1"/>
  <c r="AG621" i="1" s="1"/>
  <c r="AF622" i="1"/>
  <c r="AG622" i="1" s="1"/>
  <c r="AF623" i="1"/>
  <c r="AG623" i="1" s="1"/>
  <c r="AF624" i="1"/>
  <c r="AG624" i="1" s="1"/>
  <c r="AF625" i="1"/>
  <c r="AG625" i="1" s="1"/>
  <c r="AF626" i="1"/>
  <c r="AG626" i="1" s="1"/>
  <c r="AF627" i="1"/>
  <c r="AG627" i="1" s="1"/>
  <c r="AF628" i="1"/>
  <c r="AG628" i="1" s="1"/>
  <c r="AF630" i="1"/>
  <c r="AG630" i="1"/>
  <c r="AF631" i="1"/>
  <c r="AG631" i="1" s="1"/>
  <c r="AF632" i="1"/>
  <c r="AG632" i="1" s="1"/>
  <c r="AF633" i="1"/>
  <c r="AG633" i="1" s="1"/>
  <c r="NS605" i="1"/>
  <c r="NT605" i="1" s="1"/>
  <c r="NS606" i="1"/>
  <c r="NT606" i="1" s="1"/>
  <c r="NS607" i="1"/>
  <c r="NT607" i="1"/>
  <c r="NS608" i="1"/>
  <c r="NT608" i="1" s="1"/>
  <c r="NS609" i="1"/>
  <c r="NT609" i="1"/>
  <c r="NS610" i="1"/>
  <c r="NT610" i="1" s="1"/>
  <c r="NS611" i="1"/>
  <c r="NT611" i="1" s="1"/>
  <c r="NS612" i="1"/>
  <c r="NT612" i="1" s="1"/>
  <c r="NS613" i="1"/>
  <c r="NT613" i="1" s="1"/>
  <c r="NS614" i="1"/>
  <c r="NT614" i="1" s="1"/>
  <c r="NS615" i="1"/>
  <c r="NT615" i="1" s="1"/>
  <c r="NS616" i="1"/>
  <c r="NT616" i="1" s="1"/>
  <c r="NS621" i="1"/>
  <c r="NT621" i="1" s="1"/>
  <c r="NS622" i="1"/>
  <c r="NT622" i="1" s="1"/>
  <c r="NS623" i="1"/>
  <c r="NT623" i="1" s="1"/>
  <c r="NS624" i="1"/>
  <c r="NT624" i="1" s="1"/>
  <c r="NS625" i="1"/>
  <c r="NT625" i="1" s="1"/>
  <c r="NS626" i="1"/>
  <c r="NT626" i="1" s="1"/>
  <c r="NS627" i="1"/>
  <c r="NT627" i="1" s="1"/>
  <c r="NS628" i="1"/>
  <c r="NT628" i="1" s="1"/>
  <c r="NS630" i="1"/>
  <c r="NT630" i="1" s="1"/>
  <c r="NS631" i="1"/>
  <c r="NT631" i="1" s="1"/>
  <c r="NS632" i="1"/>
  <c r="NT632" i="1" s="1"/>
  <c r="NS633" i="1"/>
  <c r="NT633" i="1" s="1"/>
  <c r="L582" i="1"/>
  <c r="V582" i="1"/>
  <c r="AJ582" i="1"/>
  <c r="AX582" i="1"/>
  <c r="DB582" i="1"/>
  <c r="DP582" i="1"/>
  <c r="NI582" i="1"/>
  <c r="MU582" i="1"/>
  <c r="MG582" i="1"/>
  <c r="LS582" i="1"/>
  <c r="L583" i="1"/>
  <c r="V583" i="1"/>
  <c r="AJ583" i="1"/>
  <c r="AX583" i="1"/>
  <c r="DB583" i="1"/>
  <c r="DP583" i="1"/>
  <c r="NI583" i="1"/>
  <c r="MU583" i="1"/>
  <c r="MG583" i="1"/>
  <c r="LS583" i="1"/>
  <c r="L584" i="1"/>
  <c r="V584" i="1"/>
  <c r="AJ584" i="1"/>
  <c r="AX584" i="1"/>
  <c r="DB584" i="1"/>
  <c r="DP584" i="1"/>
  <c r="NI584" i="1"/>
  <c r="MU584" i="1"/>
  <c r="MG584" i="1"/>
  <c r="LS584" i="1"/>
  <c r="LE584" i="1"/>
  <c r="L585" i="1"/>
  <c r="V585" i="1"/>
  <c r="AJ585" i="1"/>
  <c r="AX585" i="1"/>
  <c r="KC585" i="1"/>
  <c r="KG585" i="1"/>
  <c r="KQ585" i="1"/>
  <c r="BL585" i="1"/>
  <c r="BZ585" i="1"/>
  <c r="CN585" i="1"/>
  <c r="DB585" i="1"/>
  <c r="DP585" i="1"/>
  <c r="HY585" i="1"/>
  <c r="IM585" i="1"/>
  <c r="JA585" i="1"/>
  <c r="JO585" i="1"/>
  <c r="NI585" i="1"/>
  <c r="MU585" i="1"/>
  <c r="MG585" i="1"/>
  <c r="LS585" i="1"/>
  <c r="L586" i="1"/>
  <c r="V586" i="1"/>
  <c r="AJ586" i="1"/>
  <c r="AX586" i="1"/>
  <c r="KG586" i="1"/>
  <c r="DB586" i="1"/>
  <c r="DP586" i="1"/>
  <c r="NI586" i="1"/>
  <c r="MU586" i="1"/>
  <c r="MG586" i="1"/>
  <c r="LS586" i="1"/>
  <c r="L587" i="1"/>
  <c r="V587" i="1"/>
  <c r="AJ587" i="1"/>
  <c r="AX587" i="1"/>
  <c r="KG587" i="1"/>
  <c r="DB587" i="1"/>
  <c r="DP587" i="1"/>
  <c r="NI587" i="1"/>
  <c r="MU587" i="1"/>
  <c r="MG587" i="1"/>
  <c r="LS587" i="1"/>
  <c r="LE587" i="1"/>
  <c r="LI587" i="1"/>
  <c r="L588" i="1"/>
  <c r="V588" i="1"/>
  <c r="AJ588" i="1"/>
  <c r="AX588" i="1"/>
  <c r="KG588" i="1"/>
  <c r="DB588" i="1"/>
  <c r="DP588" i="1"/>
  <c r="NI588" i="1"/>
  <c r="MU588" i="1"/>
  <c r="MG588" i="1"/>
  <c r="LS588" i="1"/>
  <c r="LI588" i="1"/>
  <c r="L589" i="1"/>
  <c r="N589" i="1"/>
  <c r="V589" i="1"/>
  <c r="AJ589" i="1"/>
  <c r="AX589" i="1"/>
  <c r="KC589" i="1"/>
  <c r="KG589" i="1"/>
  <c r="KQ589" i="1"/>
  <c r="BL589" i="1"/>
  <c r="BZ589" i="1"/>
  <c r="CN589" i="1"/>
  <c r="DB589" i="1"/>
  <c r="DP589" i="1"/>
  <c r="HY589" i="1"/>
  <c r="IM589" i="1"/>
  <c r="JA589" i="1"/>
  <c r="JO589" i="1"/>
  <c r="NI589" i="1"/>
  <c r="MU589" i="1"/>
  <c r="MG589" i="1"/>
  <c r="LS589" i="1"/>
  <c r="LI589" i="1"/>
  <c r="KG590" i="1"/>
  <c r="DB590" i="1"/>
  <c r="NI590" i="1"/>
  <c r="LE590" i="1"/>
  <c r="LI590" i="1"/>
  <c r="L591" i="1"/>
  <c r="N591" i="1"/>
  <c r="V591" i="1"/>
  <c r="AJ591" i="1"/>
  <c r="AX591" i="1"/>
  <c r="KG591" i="1"/>
  <c r="DB591" i="1"/>
  <c r="DP591" i="1"/>
  <c r="NI591" i="1"/>
  <c r="MU591" i="1"/>
  <c r="MG591" i="1"/>
  <c r="LS591" i="1"/>
  <c r="LI591" i="1"/>
  <c r="L592" i="1"/>
  <c r="N592" i="1"/>
  <c r="V592" i="1"/>
  <c r="Z592" i="1"/>
  <c r="AB592" i="1"/>
  <c r="AJ592" i="1"/>
  <c r="AN592" i="1"/>
  <c r="AP592" i="1"/>
  <c r="AX592" i="1"/>
  <c r="BB592" i="1"/>
  <c r="BD592" i="1"/>
  <c r="KG592" i="1"/>
  <c r="DB592" i="1"/>
  <c r="DP592" i="1"/>
  <c r="NI592" i="1"/>
  <c r="MU592" i="1"/>
  <c r="MG592" i="1"/>
  <c r="LS592" i="1"/>
  <c r="LI592" i="1"/>
  <c r="L593" i="1"/>
  <c r="N593" i="1"/>
  <c r="V593" i="1"/>
  <c r="Z593" i="1"/>
  <c r="AB593" i="1"/>
  <c r="AJ593" i="1"/>
  <c r="AN593" i="1"/>
  <c r="AP593" i="1"/>
  <c r="AX593" i="1"/>
  <c r="BB593" i="1"/>
  <c r="BD593" i="1"/>
  <c r="KC593" i="1"/>
  <c r="KG593" i="1"/>
  <c r="KQ593" i="1"/>
  <c r="BL593" i="1"/>
  <c r="BZ593" i="1"/>
  <c r="CN593" i="1"/>
  <c r="DB593" i="1"/>
  <c r="DP593" i="1"/>
  <c r="HY593" i="1"/>
  <c r="IM593" i="1"/>
  <c r="JA593" i="1"/>
  <c r="JO593" i="1"/>
  <c r="NI593" i="1"/>
  <c r="MU593" i="1"/>
  <c r="MG593" i="1"/>
  <c r="LS593" i="1"/>
  <c r="LE593" i="1"/>
  <c r="LI593" i="1"/>
  <c r="L594" i="1"/>
  <c r="N594" i="1"/>
  <c r="V594" i="1"/>
  <c r="Z594" i="1"/>
  <c r="AB594" i="1"/>
  <c r="AJ594" i="1"/>
  <c r="AN594" i="1"/>
  <c r="AP594" i="1"/>
  <c r="AX594" i="1"/>
  <c r="BB594" i="1"/>
  <c r="BD594" i="1"/>
  <c r="KG594" i="1"/>
  <c r="DB594" i="1"/>
  <c r="DP594" i="1"/>
  <c r="NI594" i="1"/>
  <c r="MU594" i="1"/>
  <c r="MG594" i="1"/>
  <c r="LS594" i="1"/>
  <c r="LI594" i="1"/>
  <c r="V595" i="1"/>
  <c r="AJ595" i="1"/>
  <c r="AX595" i="1"/>
  <c r="KG595" i="1"/>
  <c r="DB595" i="1"/>
  <c r="DP595" i="1"/>
  <c r="NI595" i="1"/>
  <c r="MU595" i="1"/>
  <c r="MG595" i="1"/>
  <c r="LS595" i="1"/>
  <c r="LI595" i="1"/>
  <c r="L596" i="1"/>
  <c r="N596" i="1"/>
  <c r="V596" i="1"/>
  <c r="Z596" i="1"/>
  <c r="AB596" i="1"/>
  <c r="AJ596" i="1"/>
  <c r="AN596" i="1"/>
  <c r="AP596" i="1"/>
  <c r="AX596" i="1"/>
  <c r="BB596" i="1"/>
  <c r="BD596" i="1"/>
  <c r="KG596" i="1"/>
  <c r="DB596" i="1"/>
  <c r="DP596" i="1"/>
  <c r="NI596" i="1"/>
  <c r="MU596" i="1"/>
  <c r="MG596" i="1"/>
  <c r="LS596" i="1"/>
  <c r="LE596" i="1"/>
  <c r="L597" i="1"/>
  <c r="N597" i="1"/>
  <c r="V597" i="1"/>
  <c r="Z597" i="1"/>
  <c r="AB597" i="1"/>
  <c r="AJ597" i="1"/>
  <c r="AN597" i="1"/>
  <c r="AP597" i="1"/>
  <c r="AX597" i="1"/>
  <c r="BB597" i="1"/>
  <c r="BD597" i="1"/>
  <c r="KC597" i="1"/>
  <c r="KG597" i="1"/>
  <c r="KQ597" i="1"/>
  <c r="BL597" i="1"/>
  <c r="BZ597" i="1"/>
  <c r="CN597" i="1"/>
  <c r="DB597" i="1"/>
  <c r="DP597" i="1"/>
  <c r="HY597" i="1"/>
  <c r="IM597" i="1"/>
  <c r="JA597" i="1"/>
  <c r="JO597" i="1"/>
  <c r="NI597" i="1"/>
  <c r="MU597" i="1"/>
  <c r="MG597" i="1"/>
  <c r="LS597" i="1"/>
  <c r="L598" i="1"/>
  <c r="N598" i="1"/>
  <c r="V598" i="1"/>
  <c r="Z598" i="1"/>
  <c r="AB598" i="1"/>
  <c r="AJ598" i="1"/>
  <c r="AN598" i="1"/>
  <c r="AP598" i="1"/>
  <c r="AX598" i="1"/>
  <c r="BB598" i="1"/>
  <c r="BD598" i="1"/>
  <c r="KG598" i="1"/>
  <c r="DB598" i="1"/>
  <c r="DP598" i="1"/>
  <c r="NI598" i="1"/>
  <c r="MU598" i="1"/>
  <c r="MG598" i="1"/>
  <c r="LS598" i="1"/>
  <c r="L599" i="1"/>
  <c r="N599" i="1"/>
  <c r="V599" i="1"/>
  <c r="Z599" i="1"/>
  <c r="AB599" i="1"/>
  <c r="AJ599" i="1"/>
  <c r="AN599" i="1"/>
  <c r="AP599" i="1"/>
  <c r="AX599" i="1"/>
  <c r="BB599" i="1"/>
  <c r="BD599" i="1"/>
  <c r="KG599" i="1"/>
  <c r="DB599" i="1"/>
  <c r="DP599" i="1"/>
  <c r="NI599" i="1"/>
  <c r="MU599" i="1"/>
  <c r="MG599" i="1"/>
  <c r="LS599" i="1"/>
  <c r="LE599" i="1"/>
  <c r="L600" i="1"/>
  <c r="N600" i="1"/>
  <c r="V600" i="1"/>
  <c r="Z600" i="1"/>
  <c r="AB600" i="1"/>
  <c r="AJ600" i="1"/>
  <c r="AN600" i="1"/>
  <c r="AP600" i="1"/>
  <c r="AX600" i="1"/>
  <c r="BB600" i="1"/>
  <c r="BD600" i="1"/>
  <c r="KG600" i="1"/>
  <c r="DB600" i="1"/>
  <c r="DP600" i="1"/>
  <c r="NI600" i="1"/>
  <c r="MU600" i="1"/>
  <c r="MG600" i="1"/>
  <c r="LS600" i="1"/>
  <c r="L601" i="1"/>
  <c r="N601" i="1"/>
  <c r="V601" i="1"/>
  <c r="Z601" i="1"/>
  <c r="AB601" i="1"/>
  <c r="AJ601" i="1"/>
  <c r="AN601" i="1"/>
  <c r="AP601" i="1"/>
  <c r="AX601" i="1"/>
  <c r="BB601" i="1"/>
  <c r="BD601" i="1"/>
  <c r="KC601" i="1"/>
  <c r="KG601" i="1"/>
  <c r="KQ601" i="1"/>
  <c r="BL601" i="1"/>
  <c r="BZ601" i="1"/>
  <c r="CN601" i="1"/>
  <c r="DB601" i="1"/>
  <c r="DP601" i="1"/>
  <c r="HY601" i="1"/>
  <c r="IM601" i="1"/>
  <c r="JA601" i="1"/>
  <c r="JO601" i="1"/>
  <c r="NI601" i="1"/>
  <c r="MU601" i="1"/>
  <c r="MG601" i="1"/>
  <c r="LS601" i="1"/>
  <c r="L602" i="1"/>
  <c r="N602" i="1"/>
  <c r="Z602" i="1"/>
  <c r="AB602" i="1"/>
  <c r="AN602" i="1"/>
  <c r="AP602" i="1"/>
  <c r="BB602" i="1"/>
  <c r="BD602" i="1"/>
  <c r="KG602" i="1"/>
  <c r="LE602" i="1"/>
  <c r="LI602" i="1"/>
  <c r="L603" i="1"/>
  <c r="N603" i="1"/>
  <c r="Z603" i="1"/>
  <c r="AB603" i="1"/>
  <c r="AN603" i="1"/>
  <c r="AP603" i="1"/>
  <c r="BB603" i="1"/>
  <c r="BD603" i="1"/>
  <c r="KG603" i="1"/>
  <c r="LI603" i="1"/>
  <c r="N604" i="1"/>
  <c r="AB604" i="1"/>
  <c r="AN604" i="1"/>
  <c r="AP604" i="1"/>
  <c r="BB604" i="1"/>
  <c r="BD604" i="1"/>
  <c r="KG604" i="1"/>
  <c r="LI604" i="1"/>
  <c r="N605" i="1"/>
  <c r="AB605" i="1"/>
  <c r="AN605" i="1"/>
  <c r="AP605" i="1"/>
  <c r="BB605" i="1"/>
  <c r="BD605" i="1"/>
  <c r="KC605" i="1"/>
  <c r="KG605" i="1"/>
  <c r="KQ605" i="1"/>
  <c r="BL605" i="1"/>
  <c r="BZ605" i="1"/>
  <c r="CN605" i="1"/>
  <c r="DF605" i="1"/>
  <c r="DH605" i="1"/>
  <c r="DT605" i="1"/>
  <c r="DV605" i="1"/>
  <c r="HY605" i="1"/>
  <c r="IM605" i="1"/>
  <c r="JA605" i="1"/>
  <c r="JO605" i="1"/>
  <c r="NM605" i="1"/>
  <c r="NO605" i="1"/>
  <c r="MY605" i="1"/>
  <c r="NA605" i="1"/>
  <c r="MK605" i="1"/>
  <c r="MM605" i="1"/>
  <c r="LW605" i="1"/>
  <c r="LY605" i="1"/>
  <c r="LE605" i="1"/>
  <c r="LI605" i="1"/>
  <c r="N606" i="1"/>
  <c r="AB606" i="1"/>
  <c r="AN606" i="1"/>
  <c r="AP606" i="1"/>
  <c r="BB606" i="1"/>
  <c r="BD606" i="1"/>
  <c r="KG606" i="1"/>
  <c r="DF606" i="1"/>
  <c r="DH606" i="1"/>
  <c r="DT606" i="1"/>
  <c r="DV606" i="1"/>
  <c r="NM606" i="1"/>
  <c r="NO606" i="1"/>
  <c r="MY606" i="1"/>
  <c r="NA606" i="1"/>
  <c r="MK606" i="1"/>
  <c r="MM606" i="1"/>
  <c r="LW606" i="1"/>
  <c r="LY606" i="1"/>
  <c r="LI606" i="1"/>
  <c r="N607" i="1"/>
  <c r="AB607" i="1"/>
  <c r="AN607" i="1"/>
  <c r="AP607" i="1"/>
  <c r="BB607" i="1"/>
  <c r="BD607" i="1"/>
  <c r="KG607" i="1"/>
  <c r="DH607" i="1"/>
  <c r="DT607" i="1"/>
  <c r="DV607" i="1"/>
  <c r="NO607" i="1"/>
  <c r="NA607" i="1"/>
  <c r="MM607" i="1"/>
  <c r="LY607" i="1"/>
  <c r="LI607" i="1"/>
  <c r="N608" i="1"/>
  <c r="AB608" i="1"/>
  <c r="AN608" i="1"/>
  <c r="AP608" i="1"/>
  <c r="BB608" i="1"/>
  <c r="BD608" i="1"/>
  <c r="KG608" i="1"/>
  <c r="DH608" i="1"/>
  <c r="DT608" i="1"/>
  <c r="DV608" i="1"/>
  <c r="NO608" i="1"/>
  <c r="NA608" i="1"/>
  <c r="MM608" i="1"/>
  <c r="LY608" i="1"/>
  <c r="MD608" i="1"/>
  <c r="LE608" i="1"/>
  <c r="N609" i="1"/>
  <c r="AB609" i="1"/>
  <c r="AN609" i="1"/>
  <c r="AP609" i="1"/>
  <c r="BB609" i="1"/>
  <c r="BD609" i="1"/>
  <c r="KC609" i="1"/>
  <c r="KG609" i="1"/>
  <c r="KQ609" i="1"/>
  <c r="BL609" i="1"/>
  <c r="BZ609" i="1"/>
  <c r="CN609" i="1"/>
  <c r="DH609" i="1"/>
  <c r="DT609" i="1"/>
  <c r="DV609" i="1"/>
  <c r="IM609" i="1"/>
  <c r="JA609" i="1"/>
  <c r="JO609" i="1"/>
  <c r="NO609" i="1"/>
  <c r="NA609" i="1"/>
  <c r="MM609" i="1"/>
  <c r="LY609" i="1"/>
  <c r="N610" i="1"/>
  <c r="AB610" i="1"/>
  <c r="AN610" i="1"/>
  <c r="AP610" i="1"/>
  <c r="BB610" i="1"/>
  <c r="BD610" i="1"/>
  <c r="KG610" i="1"/>
  <c r="DH610" i="1"/>
  <c r="DT610" i="1"/>
  <c r="DV610" i="1"/>
  <c r="NO610" i="1"/>
  <c r="NA610" i="1"/>
  <c r="MM610" i="1"/>
  <c r="LY610" i="1"/>
  <c r="N611" i="1"/>
  <c r="AB611" i="1"/>
  <c r="AN611" i="1"/>
  <c r="AP611" i="1"/>
  <c r="BB611" i="1"/>
  <c r="BD611" i="1"/>
  <c r="KG611" i="1"/>
  <c r="DH611" i="1"/>
  <c r="DT611" i="1"/>
  <c r="DV611" i="1"/>
  <c r="NO611" i="1"/>
  <c r="NA611" i="1"/>
  <c r="MM611" i="1"/>
  <c r="LY611" i="1"/>
  <c r="LE611" i="1"/>
  <c r="LI611" i="1"/>
  <c r="LK611" i="1"/>
  <c r="LM611" i="1"/>
  <c r="N612" i="1"/>
  <c r="AB612" i="1"/>
  <c r="AN612" i="1"/>
  <c r="AP612" i="1"/>
  <c r="BB612" i="1"/>
  <c r="BD612" i="1"/>
  <c r="KG612" i="1"/>
  <c r="DH612" i="1"/>
  <c r="DT612" i="1"/>
  <c r="DV612" i="1"/>
  <c r="NO612" i="1"/>
  <c r="NA612" i="1"/>
  <c r="MM612" i="1"/>
  <c r="LY612" i="1"/>
  <c r="LI612" i="1"/>
  <c r="LK612" i="1"/>
  <c r="LM612" i="1"/>
  <c r="N613" i="1"/>
  <c r="AB613" i="1"/>
  <c r="AN613" i="1"/>
  <c r="AP613" i="1"/>
  <c r="BB613" i="1"/>
  <c r="BD613" i="1"/>
  <c r="KC613" i="1"/>
  <c r="KG613" i="1"/>
  <c r="KQ613" i="1"/>
  <c r="BL613" i="1"/>
  <c r="BZ613" i="1"/>
  <c r="CN613" i="1"/>
  <c r="DH613" i="1"/>
  <c r="DT613" i="1"/>
  <c r="DV613" i="1"/>
  <c r="HY613" i="1"/>
  <c r="IM613" i="1"/>
  <c r="JA613" i="1"/>
  <c r="JO613" i="1"/>
  <c r="NO613" i="1"/>
  <c r="NA613" i="1"/>
  <c r="MM613" i="1"/>
  <c r="LY613" i="1"/>
  <c r="LI613" i="1"/>
  <c r="LK613" i="1"/>
  <c r="LM613" i="1"/>
  <c r="N614" i="1"/>
  <c r="AB614" i="1"/>
  <c r="AN614" i="1"/>
  <c r="AP614" i="1"/>
  <c r="BB614" i="1"/>
  <c r="BD614" i="1"/>
  <c r="KG614" i="1"/>
  <c r="DH614" i="1"/>
  <c r="DT614" i="1"/>
  <c r="DV614" i="1"/>
  <c r="NO614" i="1"/>
  <c r="NA614" i="1"/>
  <c r="MM614" i="1"/>
  <c r="LY614" i="1"/>
  <c r="LE614" i="1"/>
  <c r="LI614" i="1"/>
  <c r="LK614" i="1"/>
  <c r="LM614" i="1"/>
  <c r="N615" i="1"/>
  <c r="AB615" i="1"/>
  <c r="AN615" i="1"/>
  <c r="AP615" i="1"/>
  <c r="BB615" i="1"/>
  <c r="BD615" i="1"/>
  <c r="KG615" i="1"/>
  <c r="DH615" i="1"/>
  <c r="DT615" i="1"/>
  <c r="DV615" i="1"/>
  <c r="NO615" i="1"/>
  <c r="NA615" i="1"/>
  <c r="MM615" i="1"/>
  <c r="LY615" i="1"/>
  <c r="LI615" i="1"/>
  <c r="LK615" i="1"/>
  <c r="LM615" i="1"/>
  <c r="N616" i="1"/>
  <c r="AB616" i="1"/>
  <c r="AN616" i="1"/>
  <c r="AP616" i="1"/>
  <c r="BB616" i="1"/>
  <c r="BD616" i="1"/>
  <c r="KG616" i="1"/>
  <c r="DH616" i="1"/>
  <c r="DT616" i="1"/>
  <c r="DV616" i="1"/>
  <c r="NO616" i="1"/>
  <c r="NA616" i="1"/>
  <c r="MM616" i="1"/>
  <c r="LY616" i="1"/>
  <c r="LI616" i="1"/>
  <c r="LK616" i="1"/>
  <c r="LM616" i="1"/>
  <c r="N617" i="1"/>
  <c r="AB617" i="1"/>
  <c r="AN617" i="1"/>
  <c r="AP617" i="1"/>
  <c r="BB617" i="1"/>
  <c r="BD617" i="1"/>
  <c r="KC617" i="1"/>
  <c r="N618" i="1"/>
  <c r="AB618" i="1"/>
  <c r="AN618" i="1"/>
  <c r="AP618" i="1"/>
  <c r="BB618" i="1"/>
  <c r="BD618" i="1"/>
  <c r="N619" i="1"/>
  <c r="AB619" i="1"/>
  <c r="AN619" i="1"/>
  <c r="AP619" i="1"/>
  <c r="BB619" i="1"/>
  <c r="BD619" i="1"/>
  <c r="N620" i="1"/>
  <c r="AB620" i="1"/>
  <c r="AN620" i="1"/>
  <c r="AP620" i="1"/>
  <c r="BB620" i="1"/>
  <c r="BD620" i="1"/>
  <c r="N621" i="1"/>
  <c r="AB621" i="1"/>
  <c r="AN621" i="1"/>
  <c r="AP621" i="1"/>
  <c r="BB621" i="1"/>
  <c r="BD621" i="1"/>
  <c r="KC621" i="1"/>
  <c r="KG621" i="1"/>
  <c r="KI621" i="1"/>
  <c r="KN621" i="1" s="1"/>
  <c r="KK621" i="1"/>
  <c r="BL621" i="1"/>
  <c r="BZ621" i="1"/>
  <c r="CN621" i="1"/>
  <c r="DH621" i="1"/>
  <c r="DT621" i="1"/>
  <c r="DV621" i="1"/>
  <c r="NO621" i="1"/>
  <c r="NA621" i="1"/>
  <c r="MM621" i="1"/>
  <c r="LY621" i="1"/>
  <c r="LI621" i="1"/>
  <c r="LK621" i="1"/>
  <c r="LM621" i="1"/>
  <c r="N622" i="1"/>
  <c r="AB622" i="1"/>
  <c r="AN622" i="1"/>
  <c r="AP622" i="1"/>
  <c r="BB622" i="1"/>
  <c r="BD622" i="1"/>
  <c r="KG622" i="1"/>
  <c r="KI622" i="1"/>
  <c r="KN622" i="1" s="1"/>
  <c r="KK622" i="1"/>
  <c r="DH622" i="1"/>
  <c r="DT622" i="1"/>
  <c r="DV622" i="1"/>
  <c r="NO622" i="1"/>
  <c r="NA622" i="1"/>
  <c r="MM622" i="1"/>
  <c r="LY622" i="1"/>
  <c r="LI622" i="1"/>
  <c r="LK622" i="1"/>
  <c r="LM622" i="1"/>
  <c r="N623" i="1"/>
  <c r="AB623" i="1"/>
  <c r="AN623" i="1"/>
  <c r="AP623" i="1"/>
  <c r="BB623" i="1"/>
  <c r="BD623" i="1"/>
  <c r="KG623" i="1"/>
  <c r="KI623" i="1"/>
  <c r="KK623" i="1"/>
  <c r="DH623" i="1"/>
  <c r="DT623" i="1"/>
  <c r="DV623" i="1"/>
  <c r="NO623" i="1"/>
  <c r="NA623" i="1"/>
  <c r="MM623" i="1"/>
  <c r="LY623" i="1"/>
  <c r="N624" i="1"/>
  <c r="AB624" i="1"/>
  <c r="AN624" i="1"/>
  <c r="AP624" i="1"/>
  <c r="BB624" i="1"/>
  <c r="BD624" i="1"/>
  <c r="KG624" i="1"/>
  <c r="KI624" i="1"/>
  <c r="KN624" i="1" s="1"/>
  <c r="KK624" i="1"/>
  <c r="DH624" i="1"/>
  <c r="DT624" i="1"/>
  <c r="DV624" i="1"/>
  <c r="NO624" i="1"/>
  <c r="NA624" i="1"/>
  <c r="MM624" i="1"/>
  <c r="LY624" i="1"/>
  <c r="N625" i="1"/>
  <c r="AB625" i="1"/>
  <c r="AN625" i="1"/>
  <c r="AP625" i="1"/>
  <c r="BB625" i="1"/>
  <c r="BD625" i="1"/>
  <c r="KC625" i="1"/>
  <c r="KG625" i="1"/>
  <c r="KI625" i="1"/>
  <c r="KN625" i="1" s="1"/>
  <c r="KK625" i="1"/>
  <c r="KQ625" i="1"/>
  <c r="KU625" i="1"/>
  <c r="KW625" i="1"/>
  <c r="LB625" i="1" s="1"/>
  <c r="KY625" i="1"/>
  <c r="BL625" i="1"/>
  <c r="BP625" i="1"/>
  <c r="BR625" i="1"/>
  <c r="BW625" i="1" s="1"/>
  <c r="BT625" i="1"/>
  <c r="BZ625" i="1"/>
  <c r="CD625" i="1"/>
  <c r="CF625" i="1"/>
  <c r="CK625" i="1"/>
  <c r="CH625" i="1"/>
  <c r="CN625" i="1"/>
  <c r="CR625" i="1"/>
  <c r="CT625" i="1"/>
  <c r="CY625" i="1" s="1"/>
  <c r="CV625" i="1"/>
  <c r="DH625" i="1"/>
  <c r="DT625" i="1"/>
  <c r="DV625" i="1"/>
  <c r="HY625" i="1"/>
  <c r="IC625" i="1"/>
  <c r="IE625" i="1"/>
  <c r="IJ625" i="1" s="1"/>
  <c r="IG625" i="1"/>
  <c r="IM625" i="1"/>
  <c r="IQ625" i="1"/>
  <c r="IS625" i="1"/>
  <c r="IX625" i="1" s="1"/>
  <c r="IU625" i="1"/>
  <c r="JA625" i="1"/>
  <c r="JE625" i="1"/>
  <c r="JG625" i="1"/>
  <c r="JL625" i="1" s="1"/>
  <c r="JI625" i="1"/>
  <c r="JO625" i="1"/>
  <c r="JS625" i="1"/>
  <c r="JU625" i="1"/>
  <c r="JZ625" i="1" s="1"/>
  <c r="JW625" i="1"/>
  <c r="NO625" i="1"/>
  <c r="NA625" i="1"/>
  <c r="MM625" i="1"/>
  <c r="LY625" i="1"/>
  <c r="N626" i="1"/>
  <c r="AB626" i="1"/>
  <c r="AN626" i="1"/>
  <c r="AP626" i="1"/>
  <c r="BB626" i="1"/>
  <c r="BD626" i="1"/>
  <c r="KG626" i="1"/>
  <c r="KI626" i="1"/>
  <c r="KN626" i="1" s="1"/>
  <c r="KK626" i="1"/>
  <c r="KU626" i="1"/>
  <c r="KW626" i="1"/>
  <c r="LB626" i="1" s="1"/>
  <c r="KY626" i="1"/>
  <c r="BP626" i="1"/>
  <c r="BR626" i="1"/>
  <c r="BW626" i="1" s="1"/>
  <c r="BT626" i="1"/>
  <c r="CD626" i="1"/>
  <c r="CF626" i="1"/>
  <c r="CK626" i="1" s="1"/>
  <c r="CH626" i="1"/>
  <c r="CR626" i="1"/>
  <c r="CT626" i="1"/>
  <c r="CY626" i="1" s="1"/>
  <c r="CV626" i="1"/>
  <c r="DH626" i="1"/>
  <c r="DT626" i="1"/>
  <c r="DV626" i="1"/>
  <c r="IC626" i="1"/>
  <c r="IE626" i="1"/>
  <c r="IJ626" i="1"/>
  <c r="IG626" i="1"/>
  <c r="IQ626" i="1"/>
  <c r="IS626" i="1"/>
  <c r="IX626" i="1" s="1"/>
  <c r="IU626" i="1"/>
  <c r="JE626" i="1"/>
  <c r="JG626" i="1"/>
  <c r="JI626" i="1"/>
  <c r="JS626" i="1"/>
  <c r="JU626" i="1"/>
  <c r="JZ626" i="1" s="1"/>
  <c r="JW626" i="1"/>
  <c r="NO626" i="1"/>
  <c r="NA626" i="1"/>
  <c r="NF626" i="1"/>
  <c r="MM626" i="1"/>
  <c r="LY626" i="1"/>
  <c r="N627" i="1"/>
  <c r="AB627" i="1"/>
  <c r="AN627" i="1"/>
  <c r="AP627" i="1"/>
  <c r="BB627" i="1"/>
  <c r="BD627" i="1"/>
  <c r="KG627" i="1"/>
  <c r="KI627" i="1"/>
  <c r="KN627" i="1" s="1"/>
  <c r="KK627" i="1"/>
  <c r="KU627" i="1"/>
  <c r="KW627" i="1"/>
  <c r="LB627" i="1" s="1"/>
  <c r="KY627" i="1"/>
  <c r="BP627" i="1"/>
  <c r="BR627" i="1"/>
  <c r="BW627" i="1" s="1"/>
  <c r="BT627" i="1"/>
  <c r="CD627" i="1"/>
  <c r="CF627" i="1"/>
  <c r="CK627" i="1" s="1"/>
  <c r="CH627" i="1"/>
  <c r="CR627" i="1"/>
  <c r="CT627" i="1"/>
  <c r="CY627" i="1" s="1"/>
  <c r="CV627" i="1"/>
  <c r="DH627" i="1"/>
  <c r="DT627" i="1"/>
  <c r="DV627" i="1"/>
  <c r="IC627" i="1"/>
  <c r="IE627" i="1"/>
  <c r="IJ627" i="1" s="1"/>
  <c r="IG627" i="1"/>
  <c r="IQ627" i="1"/>
  <c r="IS627" i="1"/>
  <c r="IX627" i="1" s="1"/>
  <c r="IU627" i="1"/>
  <c r="JE627" i="1"/>
  <c r="JG627" i="1"/>
  <c r="JL627" i="1" s="1"/>
  <c r="JI627" i="1"/>
  <c r="JS627" i="1"/>
  <c r="JU627" i="1"/>
  <c r="JZ627" i="1"/>
  <c r="JW627" i="1"/>
  <c r="NO627" i="1"/>
  <c r="NA627" i="1"/>
  <c r="MM627" i="1"/>
  <c r="LY627" i="1"/>
  <c r="N628" i="1"/>
  <c r="AB628" i="1"/>
  <c r="AN628" i="1"/>
  <c r="AP628" i="1"/>
  <c r="BB628" i="1"/>
  <c r="BD628" i="1"/>
  <c r="KG628" i="1"/>
  <c r="KI628" i="1"/>
  <c r="KK628" i="1"/>
  <c r="KU628" i="1"/>
  <c r="KW628" i="1"/>
  <c r="KY628" i="1"/>
  <c r="BP628" i="1"/>
  <c r="BR628" i="1"/>
  <c r="BT628" i="1"/>
  <c r="CD628" i="1"/>
  <c r="CF628" i="1"/>
  <c r="CK628" i="1" s="1"/>
  <c r="CH628" i="1"/>
  <c r="CR628" i="1"/>
  <c r="CT628" i="1"/>
  <c r="CY628" i="1" s="1"/>
  <c r="CV628" i="1"/>
  <c r="DH628" i="1"/>
  <c r="DT628" i="1"/>
  <c r="DV628" i="1"/>
  <c r="IC628" i="1"/>
  <c r="IE628" i="1"/>
  <c r="IJ628" i="1" s="1"/>
  <c r="IG628" i="1"/>
  <c r="IQ628" i="1"/>
  <c r="IS628" i="1"/>
  <c r="IX628" i="1"/>
  <c r="IU628" i="1"/>
  <c r="JE628" i="1"/>
  <c r="JG628" i="1"/>
  <c r="JL628" i="1" s="1"/>
  <c r="JI628" i="1"/>
  <c r="JS628" i="1"/>
  <c r="JU628" i="1"/>
  <c r="JZ628" i="1" s="1"/>
  <c r="JW628" i="1"/>
  <c r="NO628" i="1"/>
  <c r="NA628" i="1"/>
  <c r="MM628" i="1"/>
  <c r="LY628" i="1"/>
  <c r="N629" i="1"/>
  <c r="AN629" i="1"/>
  <c r="AP629" i="1"/>
  <c r="BB629" i="1"/>
  <c r="BD629" i="1"/>
  <c r="KC629" i="1"/>
  <c r="KG629" i="1"/>
  <c r="KI629" i="1"/>
  <c r="KN629" i="1" s="1"/>
  <c r="KK629" i="1"/>
  <c r="KQ629" i="1"/>
  <c r="KU629" i="1"/>
  <c r="KW629" i="1"/>
  <c r="LB629" i="1" s="1"/>
  <c r="KY629" i="1"/>
  <c r="BL629" i="1"/>
  <c r="BP629" i="1"/>
  <c r="BR629" i="1"/>
  <c r="BW629" i="1" s="1"/>
  <c r="BT629" i="1"/>
  <c r="BZ629" i="1"/>
  <c r="CD629" i="1"/>
  <c r="CF629" i="1"/>
  <c r="CK629" i="1" s="1"/>
  <c r="CH629" i="1"/>
  <c r="CN629" i="1"/>
  <c r="CR629" i="1"/>
  <c r="CT629" i="1"/>
  <c r="CY629" i="1" s="1"/>
  <c r="CV629" i="1"/>
  <c r="DT629" i="1"/>
  <c r="DV629" i="1"/>
  <c r="HY629" i="1"/>
  <c r="IC629" i="1"/>
  <c r="IE629" i="1"/>
  <c r="IJ629" i="1" s="1"/>
  <c r="IG629" i="1"/>
  <c r="IM629" i="1"/>
  <c r="IQ629" i="1"/>
  <c r="IS629" i="1"/>
  <c r="IX629" i="1"/>
  <c r="IU629" i="1"/>
  <c r="JA629" i="1"/>
  <c r="JE629" i="1"/>
  <c r="JG629" i="1"/>
  <c r="JL629" i="1" s="1"/>
  <c r="JI629" i="1"/>
  <c r="JO629" i="1"/>
  <c r="JS629" i="1"/>
  <c r="JU629" i="1"/>
  <c r="JZ629" i="1" s="1"/>
  <c r="JW629" i="1"/>
  <c r="LK629" i="1"/>
  <c r="N630" i="1"/>
  <c r="AB630" i="1"/>
  <c r="AN630" i="1"/>
  <c r="AP630" i="1"/>
  <c r="BB630" i="1"/>
  <c r="BD630" i="1"/>
  <c r="KG630" i="1"/>
  <c r="KI630" i="1"/>
  <c r="KN630" i="1" s="1"/>
  <c r="KK630" i="1"/>
  <c r="KU630" i="1"/>
  <c r="KW630" i="1"/>
  <c r="LB630" i="1" s="1"/>
  <c r="KY630" i="1"/>
  <c r="BP630" i="1"/>
  <c r="BR630" i="1"/>
  <c r="BW630" i="1" s="1"/>
  <c r="BT630" i="1"/>
  <c r="CD630" i="1"/>
  <c r="CF630" i="1"/>
  <c r="CK630" i="1" s="1"/>
  <c r="CH630" i="1"/>
  <c r="CR630" i="1"/>
  <c r="CT630" i="1"/>
  <c r="CV630" i="1"/>
  <c r="DH630" i="1"/>
  <c r="DT630" i="1"/>
  <c r="DV630" i="1"/>
  <c r="IC630" i="1"/>
  <c r="IE630" i="1"/>
  <c r="IJ630" i="1"/>
  <c r="IG630" i="1"/>
  <c r="IH630" i="1"/>
  <c r="IQ630" i="1"/>
  <c r="IS630" i="1"/>
  <c r="IX630" i="1" s="1"/>
  <c r="IU630" i="1"/>
  <c r="JE630" i="1"/>
  <c r="JG630" i="1"/>
  <c r="JL630" i="1" s="1"/>
  <c r="JI630" i="1"/>
  <c r="JS630" i="1"/>
  <c r="JU630" i="1"/>
  <c r="JZ630" i="1" s="1"/>
  <c r="JW630" i="1"/>
  <c r="NO630" i="1"/>
  <c r="NA630" i="1"/>
  <c r="MM630" i="1"/>
  <c r="LY630" i="1"/>
  <c r="LK630" i="1"/>
  <c r="N631" i="1"/>
  <c r="AB631" i="1"/>
  <c r="AN631" i="1"/>
  <c r="AP631" i="1"/>
  <c r="BB631" i="1"/>
  <c r="BD631" i="1"/>
  <c r="KG631" i="1"/>
  <c r="KI631" i="1"/>
  <c r="KN631" i="1" s="1"/>
  <c r="KK631" i="1"/>
  <c r="KU631" i="1"/>
  <c r="KW631" i="1"/>
  <c r="LB631" i="1" s="1"/>
  <c r="KY631" i="1"/>
  <c r="BP631" i="1"/>
  <c r="BR631" i="1"/>
  <c r="BW631" i="1" s="1"/>
  <c r="BT631" i="1"/>
  <c r="CD631" i="1"/>
  <c r="CF631" i="1"/>
  <c r="CK631" i="1"/>
  <c r="CH631" i="1"/>
  <c r="CR631" i="1"/>
  <c r="CT631" i="1"/>
  <c r="CV631" i="1"/>
  <c r="DH631" i="1"/>
  <c r="DT631" i="1"/>
  <c r="DV631" i="1"/>
  <c r="IC631" i="1"/>
  <c r="IE631" i="1"/>
  <c r="IJ631" i="1" s="1"/>
  <c r="IG631" i="1"/>
  <c r="IQ631" i="1"/>
  <c r="IS631" i="1"/>
  <c r="IX631" i="1" s="1"/>
  <c r="IU631" i="1"/>
  <c r="JE631" i="1"/>
  <c r="JG631" i="1"/>
  <c r="JL631" i="1" s="1"/>
  <c r="JI631" i="1"/>
  <c r="JS631" i="1"/>
  <c r="JU631" i="1"/>
  <c r="JZ631" i="1" s="1"/>
  <c r="JW631" i="1"/>
  <c r="NO631" i="1"/>
  <c r="NA631" i="1"/>
  <c r="MM631" i="1"/>
  <c r="LY631" i="1"/>
  <c r="LK631" i="1"/>
  <c r="N632" i="1"/>
  <c r="AB632" i="1"/>
  <c r="AN632" i="1"/>
  <c r="AP632" i="1"/>
  <c r="BB632" i="1"/>
  <c r="BD632" i="1"/>
  <c r="KG632" i="1"/>
  <c r="KI632" i="1"/>
  <c r="KN632" i="1" s="1"/>
  <c r="KK632" i="1"/>
  <c r="KU632" i="1"/>
  <c r="KW632" i="1"/>
  <c r="LB632" i="1" s="1"/>
  <c r="KY632" i="1"/>
  <c r="BP632" i="1"/>
  <c r="BR632" i="1"/>
  <c r="BW632" i="1" s="1"/>
  <c r="BT632" i="1"/>
  <c r="CD632" i="1"/>
  <c r="CF632" i="1"/>
  <c r="CK632" i="1" s="1"/>
  <c r="CH632" i="1"/>
  <c r="CR632" i="1"/>
  <c r="CT632" i="1"/>
  <c r="CY632" i="1"/>
  <c r="CV632" i="1"/>
  <c r="DH632" i="1"/>
  <c r="DT632" i="1"/>
  <c r="DV632" i="1"/>
  <c r="IC632" i="1"/>
  <c r="IE632" i="1"/>
  <c r="IJ632" i="1" s="1"/>
  <c r="IG632" i="1"/>
  <c r="IQ632" i="1"/>
  <c r="IS632" i="1"/>
  <c r="IX632" i="1" s="1"/>
  <c r="IU632" i="1"/>
  <c r="JE632" i="1"/>
  <c r="JG632" i="1"/>
  <c r="JL632" i="1" s="1"/>
  <c r="JI632" i="1"/>
  <c r="JS632" i="1"/>
  <c r="JU632" i="1"/>
  <c r="JZ632" i="1" s="1"/>
  <c r="JW632" i="1"/>
  <c r="NO632" i="1"/>
  <c r="NA632" i="1"/>
  <c r="MM632" i="1"/>
  <c r="LY632" i="1"/>
  <c r="LK632" i="1"/>
  <c r="N633" i="1"/>
  <c r="AB633" i="1"/>
  <c r="AN633" i="1"/>
  <c r="AP633" i="1"/>
  <c r="AT633" i="1"/>
  <c r="AU633" i="1" s="1"/>
  <c r="BB633" i="1"/>
  <c r="BD633" i="1"/>
  <c r="KC633" i="1"/>
  <c r="KG633" i="1"/>
  <c r="KI633" i="1"/>
  <c r="KN633" i="1" s="1"/>
  <c r="KK633" i="1"/>
  <c r="KQ633" i="1"/>
  <c r="KU633" i="1"/>
  <c r="KW633" i="1"/>
  <c r="LB633" i="1" s="1"/>
  <c r="KY633" i="1"/>
  <c r="BL633" i="1"/>
  <c r="BP633" i="1"/>
  <c r="BR633" i="1"/>
  <c r="BW633" i="1" s="1"/>
  <c r="BT633" i="1"/>
  <c r="BZ633" i="1"/>
  <c r="CD633" i="1"/>
  <c r="CF633" i="1"/>
  <c r="CK633" i="1" s="1"/>
  <c r="CH633" i="1"/>
  <c r="CN633" i="1"/>
  <c r="CR633" i="1"/>
  <c r="CT633" i="1"/>
  <c r="CY633" i="1" s="1"/>
  <c r="CV633" i="1"/>
  <c r="DH633" i="1"/>
  <c r="DT633" i="1"/>
  <c r="DV633" i="1"/>
  <c r="DZ633" i="1"/>
  <c r="EA633" i="1" s="1"/>
  <c r="HY633" i="1"/>
  <c r="IC633" i="1"/>
  <c r="IE633" i="1"/>
  <c r="IJ633" i="1" s="1"/>
  <c r="IG633" i="1"/>
  <c r="IM633" i="1"/>
  <c r="IQ633" i="1"/>
  <c r="IS633" i="1"/>
  <c r="IX633" i="1" s="1"/>
  <c r="IU633" i="1"/>
  <c r="JA633" i="1"/>
  <c r="JE633" i="1"/>
  <c r="JG633" i="1"/>
  <c r="JL633" i="1"/>
  <c r="JI633" i="1"/>
  <c r="JO633" i="1"/>
  <c r="JS633" i="1"/>
  <c r="JU633" i="1"/>
  <c r="JZ633" i="1" s="1"/>
  <c r="JW633" i="1"/>
  <c r="NO633" i="1"/>
  <c r="NA633" i="1"/>
  <c r="MM633" i="1"/>
  <c r="LY633" i="1"/>
  <c r="KE634" i="1"/>
  <c r="KL634" i="1" s="1"/>
  <c r="KG634" i="1"/>
  <c r="KI634" i="1"/>
  <c r="KN634" i="1" s="1"/>
  <c r="KK634" i="1"/>
  <c r="KM634" i="1"/>
  <c r="KS634" i="1"/>
  <c r="KZ634" i="1" s="1"/>
  <c r="KU634" i="1"/>
  <c r="KW634" i="1"/>
  <c r="LB634" i="1" s="1"/>
  <c r="KY634" i="1"/>
  <c r="LA634" i="1"/>
  <c r="BN634" i="1"/>
  <c r="BU634" i="1"/>
  <c r="BP634" i="1"/>
  <c r="BR634" i="1"/>
  <c r="BW634" i="1" s="1"/>
  <c r="BT634" i="1"/>
  <c r="BV634" i="1"/>
  <c r="CB634" i="1"/>
  <c r="CI634" i="1" s="1"/>
  <c r="CD634" i="1"/>
  <c r="CF634" i="1"/>
  <c r="CK634" i="1" s="1"/>
  <c r="CH634" i="1"/>
  <c r="CJ634" i="1"/>
  <c r="CP634" i="1"/>
  <c r="CW634" i="1"/>
  <c r="CR634" i="1"/>
  <c r="CT634" i="1"/>
  <c r="CY634" i="1" s="1"/>
  <c r="CV634" i="1"/>
  <c r="CX634" i="1"/>
  <c r="IA634" i="1"/>
  <c r="IH634" i="1" s="1"/>
  <c r="IC634" i="1"/>
  <c r="IE634" i="1"/>
  <c r="IJ634" i="1" s="1"/>
  <c r="IG634" i="1"/>
  <c r="II634" i="1"/>
  <c r="IO634" i="1"/>
  <c r="IV634" i="1" s="1"/>
  <c r="IQ634" i="1"/>
  <c r="IS634" i="1"/>
  <c r="IX634" i="1" s="1"/>
  <c r="IU634" i="1"/>
  <c r="IW634" i="1"/>
  <c r="JC634" i="1"/>
  <c r="JJ634" i="1" s="1"/>
  <c r="JE634" i="1"/>
  <c r="JG634" i="1"/>
  <c r="JL634" i="1" s="1"/>
  <c r="JI634" i="1"/>
  <c r="JK634" i="1"/>
  <c r="JQ634" i="1"/>
  <c r="JX634" i="1" s="1"/>
  <c r="JS634" i="1"/>
  <c r="JU634" i="1"/>
  <c r="JZ634" i="1" s="1"/>
  <c r="JW634" i="1"/>
  <c r="JY634" i="1"/>
  <c r="KE635" i="1"/>
  <c r="KL635" i="1" s="1"/>
  <c r="KG635" i="1"/>
  <c r="KI635" i="1"/>
  <c r="KN635" i="1" s="1"/>
  <c r="KK635" i="1"/>
  <c r="KM635" i="1"/>
  <c r="KS635" i="1"/>
  <c r="KZ635" i="1" s="1"/>
  <c r="KU635" i="1"/>
  <c r="KW635" i="1"/>
  <c r="LB635" i="1"/>
  <c r="KY635" i="1"/>
  <c r="LA635" i="1"/>
  <c r="BN635" i="1"/>
  <c r="BU635" i="1" s="1"/>
  <c r="BP635" i="1"/>
  <c r="BR635" i="1"/>
  <c r="BW635" i="1" s="1"/>
  <c r="BT635" i="1"/>
  <c r="BV635" i="1"/>
  <c r="CB635" i="1"/>
  <c r="CI635" i="1"/>
  <c r="CD635" i="1"/>
  <c r="CF635" i="1"/>
  <c r="CK635" i="1" s="1"/>
  <c r="CH635" i="1"/>
  <c r="CJ635" i="1"/>
  <c r="CP635" i="1"/>
  <c r="CW635" i="1" s="1"/>
  <c r="CR635" i="1"/>
  <c r="CT635" i="1"/>
  <c r="CY635" i="1" s="1"/>
  <c r="CV635" i="1"/>
  <c r="CX635" i="1"/>
  <c r="IA635" i="1"/>
  <c r="IH635" i="1" s="1"/>
  <c r="IC635" i="1"/>
  <c r="IE635" i="1"/>
  <c r="IJ635" i="1" s="1"/>
  <c r="IG635" i="1"/>
  <c r="II635" i="1"/>
  <c r="IO635" i="1"/>
  <c r="IV635" i="1" s="1"/>
  <c r="IQ635" i="1"/>
  <c r="IS635" i="1"/>
  <c r="IX635" i="1"/>
  <c r="IU635" i="1"/>
  <c r="IW635" i="1"/>
  <c r="JC635" i="1"/>
  <c r="JJ635" i="1" s="1"/>
  <c r="JE635" i="1"/>
  <c r="JG635" i="1"/>
  <c r="JL635" i="1"/>
  <c r="JI635" i="1"/>
  <c r="JK635" i="1"/>
  <c r="JQ635" i="1"/>
  <c r="JX635" i="1" s="1"/>
  <c r="JS635" i="1"/>
  <c r="JU635" i="1"/>
  <c r="JZ635" i="1"/>
  <c r="JW635" i="1"/>
  <c r="JY635" i="1"/>
  <c r="KE636" i="1"/>
  <c r="KL636" i="1" s="1"/>
  <c r="KG636" i="1"/>
  <c r="KI636" i="1"/>
  <c r="KN636" i="1" s="1"/>
  <c r="KK636" i="1"/>
  <c r="KM636" i="1"/>
  <c r="KS636" i="1"/>
  <c r="KZ636" i="1" s="1"/>
  <c r="KU636" i="1"/>
  <c r="KW636" i="1"/>
  <c r="LB636" i="1" s="1"/>
  <c r="KY636" i="1"/>
  <c r="LA636" i="1"/>
  <c r="BN636" i="1"/>
  <c r="BU636" i="1" s="1"/>
  <c r="BP636" i="1"/>
  <c r="BR636" i="1"/>
  <c r="BW636" i="1" s="1"/>
  <c r="BT636" i="1"/>
  <c r="BV636" i="1"/>
  <c r="CB636" i="1"/>
  <c r="CI636" i="1" s="1"/>
  <c r="CD636" i="1"/>
  <c r="CF636" i="1"/>
  <c r="CK636" i="1" s="1"/>
  <c r="CH636" i="1"/>
  <c r="CJ636" i="1"/>
  <c r="CP636" i="1"/>
  <c r="CW636" i="1"/>
  <c r="CR636" i="1"/>
  <c r="CT636" i="1"/>
  <c r="CY636" i="1" s="1"/>
  <c r="CV636" i="1"/>
  <c r="CX636" i="1"/>
  <c r="IA636" i="1"/>
  <c r="IH636" i="1" s="1"/>
  <c r="IC636" i="1"/>
  <c r="IE636" i="1"/>
  <c r="IJ636" i="1" s="1"/>
  <c r="IG636" i="1"/>
  <c r="II636" i="1"/>
  <c r="IO636" i="1"/>
  <c r="IV636" i="1"/>
  <c r="IQ636" i="1"/>
  <c r="IS636" i="1"/>
  <c r="IX636" i="1" s="1"/>
  <c r="IU636" i="1"/>
  <c r="IW636" i="1"/>
  <c r="JC636" i="1"/>
  <c r="JJ636" i="1" s="1"/>
  <c r="JE636" i="1"/>
  <c r="JG636" i="1"/>
  <c r="JL636" i="1"/>
  <c r="JI636" i="1"/>
  <c r="JK636" i="1"/>
  <c r="JQ636" i="1"/>
  <c r="JX636" i="1" s="1"/>
  <c r="JW636" i="1"/>
  <c r="JY636" i="1"/>
  <c r="JZ636" i="1"/>
  <c r="J656" i="1"/>
  <c r="J657" i="1"/>
  <c r="J658" i="1"/>
  <c r="J659" i="1"/>
  <c r="J660" i="1"/>
  <c r="J661" i="1"/>
  <c r="J662" i="1"/>
  <c r="J663" i="1"/>
  <c r="J664" i="1"/>
  <c r="J666" i="1"/>
  <c r="J667" i="1"/>
  <c r="J668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X656" i="1"/>
  <c r="X657" i="1"/>
  <c r="X658" i="1"/>
  <c r="X659" i="1"/>
  <c r="X660" i="1"/>
  <c r="X661" i="1"/>
  <c r="X662" i="1"/>
  <c r="X663" i="1"/>
  <c r="X664" i="1"/>
  <c r="X666" i="1"/>
  <c r="X667" i="1"/>
  <c r="X668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4" i="1"/>
  <c r="X705" i="1"/>
  <c r="X706" i="1"/>
  <c r="AL656" i="1"/>
  <c r="AL657" i="1"/>
  <c r="AL658" i="1"/>
  <c r="AL659" i="1"/>
  <c r="AL660" i="1"/>
  <c r="AL661" i="1"/>
  <c r="AL662" i="1"/>
  <c r="AL663" i="1"/>
  <c r="AL664" i="1"/>
  <c r="AL666" i="1"/>
  <c r="AL667" i="1"/>
  <c r="AL668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KE660" i="1"/>
  <c r="KL660" i="1" s="1"/>
  <c r="KE664" i="1"/>
  <c r="KE718" i="1" s="1"/>
  <c r="KE668" i="1"/>
  <c r="KL668" i="1"/>
  <c r="KE672" i="1"/>
  <c r="KE676" i="1"/>
  <c r="KE680" i="1"/>
  <c r="KE684" i="1"/>
  <c r="KE699" i="1"/>
  <c r="KL699" i="1" s="1"/>
  <c r="KE700" i="1"/>
  <c r="KL700" i="1" s="1"/>
  <c r="KE702" i="1"/>
  <c r="KL702" i="1" s="1"/>
  <c r="KE703" i="1"/>
  <c r="KL703" i="1" s="1"/>
  <c r="KE704" i="1"/>
  <c r="KL704" i="1" s="1"/>
  <c r="KE706" i="1"/>
  <c r="KL706" i="1" s="1"/>
  <c r="KE707" i="1"/>
  <c r="KL707" i="1" s="1"/>
  <c r="KS664" i="1"/>
  <c r="KS668" i="1"/>
  <c r="KS672" i="1"/>
  <c r="KS676" i="1"/>
  <c r="KS680" i="1"/>
  <c r="KS684" i="1"/>
  <c r="KZ684" i="1" s="1"/>
  <c r="KS688" i="1"/>
  <c r="KS692" i="1"/>
  <c r="KS699" i="1"/>
  <c r="KZ699" i="1" s="1"/>
  <c r="KS700" i="1"/>
  <c r="KZ700" i="1" s="1"/>
  <c r="KS701" i="1"/>
  <c r="KZ701" i="1" s="1"/>
  <c r="KZ702" i="1"/>
  <c r="KS703" i="1"/>
  <c r="KZ703" i="1" s="1"/>
  <c r="KS704" i="1"/>
  <c r="KZ704" i="1" s="1"/>
  <c r="KS705" i="1"/>
  <c r="KZ705" i="1" s="1"/>
  <c r="KS707" i="1"/>
  <c r="KZ707" i="1" s="1"/>
  <c r="BN663" i="1"/>
  <c r="BN664" i="1"/>
  <c r="BN665" i="1"/>
  <c r="BU665" i="1" s="1"/>
  <c r="BN667" i="1"/>
  <c r="BN668" i="1"/>
  <c r="BN669" i="1"/>
  <c r="BN671" i="1"/>
  <c r="BN672" i="1"/>
  <c r="BN673" i="1"/>
  <c r="BN675" i="1"/>
  <c r="BU675" i="1" s="1"/>
  <c r="BV675" i="1" s="1"/>
  <c r="BW675" i="1" s="1"/>
  <c r="BN677" i="1"/>
  <c r="BN679" i="1"/>
  <c r="BN681" i="1"/>
  <c r="BN683" i="1"/>
  <c r="BN685" i="1"/>
  <c r="BN689" i="1"/>
  <c r="BN693" i="1"/>
  <c r="BN699" i="1"/>
  <c r="BU699" i="1" s="1"/>
  <c r="BN700" i="1"/>
  <c r="BU700" i="1" s="1"/>
  <c r="BN701" i="1"/>
  <c r="BU701" i="1" s="1"/>
  <c r="BN702" i="1"/>
  <c r="BU702" i="1" s="1"/>
  <c r="BN703" i="1"/>
  <c r="BU703" i="1" s="1"/>
  <c r="BN704" i="1"/>
  <c r="BU704" i="1" s="1"/>
  <c r="BN705" i="1"/>
  <c r="BU705" i="1" s="1"/>
  <c r="BN706" i="1"/>
  <c r="BU706" i="1" s="1"/>
  <c r="BN707" i="1"/>
  <c r="BU707" i="1"/>
  <c r="CB660" i="1"/>
  <c r="CB661" i="1"/>
  <c r="CB699" i="1"/>
  <c r="CI699" i="1" s="1"/>
  <c r="CB700" i="1"/>
  <c r="CI700" i="1" s="1"/>
  <c r="CB701" i="1"/>
  <c r="CI701" i="1" s="1"/>
  <c r="CB702" i="1"/>
  <c r="CI702" i="1" s="1"/>
  <c r="CB703" i="1"/>
  <c r="CI703" i="1" s="1"/>
  <c r="CB704" i="1"/>
  <c r="CI704" i="1" s="1"/>
  <c r="CB705" i="1"/>
  <c r="CI705" i="1" s="1"/>
  <c r="CB706" i="1"/>
  <c r="CI706" i="1" s="1"/>
  <c r="CB707" i="1"/>
  <c r="CI707" i="1" s="1"/>
  <c r="CP659" i="1"/>
  <c r="CP661" i="1"/>
  <c r="CW661" i="1" s="1"/>
  <c r="CX661" i="1" s="1"/>
  <c r="CY661" i="1" s="1"/>
  <c r="CP665" i="1"/>
  <c r="CP669" i="1"/>
  <c r="CP673" i="1"/>
  <c r="CP677" i="1"/>
  <c r="CP681" i="1"/>
  <c r="CP685" i="1"/>
  <c r="CP689" i="1"/>
  <c r="CP693" i="1"/>
  <c r="CP699" i="1"/>
  <c r="CW699" i="1" s="1"/>
  <c r="CP700" i="1"/>
  <c r="CW700" i="1" s="1"/>
  <c r="CP701" i="1"/>
  <c r="CW701" i="1" s="1"/>
  <c r="CP702" i="1"/>
  <c r="CW702" i="1" s="1"/>
  <c r="CP703" i="1"/>
  <c r="CW703" i="1" s="1"/>
  <c r="CP704" i="1"/>
  <c r="CW704" i="1" s="1"/>
  <c r="CP705" i="1"/>
  <c r="CW705" i="1" s="1"/>
  <c r="CP706" i="1"/>
  <c r="CW706" i="1" s="1"/>
  <c r="CP707" i="1"/>
  <c r="CW707" i="1" s="1"/>
  <c r="DD656" i="1"/>
  <c r="DD657" i="1"/>
  <c r="DD658" i="1"/>
  <c r="DD659" i="1"/>
  <c r="DD660" i="1"/>
  <c r="DD661" i="1"/>
  <c r="DD662" i="1"/>
  <c r="DD663" i="1"/>
  <c r="DD664" i="1"/>
  <c r="DD666" i="1"/>
  <c r="DD667" i="1"/>
  <c r="DD668" i="1"/>
  <c r="DD670" i="1"/>
  <c r="DD671" i="1"/>
  <c r="DD672" i="1"/>
  <c r="DD673" i="1"/>
  <c r="DD674" i="1"/>
  <c r="DD675" i="1"/>
  <c r="DD676" i="1"/>
  <c r="DD677" i="1"/>
  <c r="DD678" i="1"/>
  <c r="DD679" i="1"/>
  <c r="DD680" i="1"/>
  <c r="DD681" i="1"/>
  <c r="DD682" i="1"/>
  <c r="DD683" i="1"/>
  <c r="DD684" i="1"/>
  <c r="DD685" i="1"/>
  <c r="DD686" i="1"/>
  <c r="DD687" i="1"/>
  <c r="DD688" i="1"/>
  <c r="DD689" i="1"/>
  <c r="DD690" i="1"/>
  <c r="DD691" i="1"/>
  <c r="DD692" i="1"/>
  <c r="DD693" i="1"/>
  <c r="DD694" i="1"/>
  <c r="DD695" i="1"/>
  <c r="DD696" i="1"/>
  <c r="DD697" i="1"/>
  <c r="DD698" i="1"/>
  <c r="DD699" i="1"/>
  <c r="DD700" i="1"/>
  <c r="DD701" i="1"/>
  <c r="DD702" i="1"/>
  <c r="DD704" i="1"/>
  <c r="DD705" i="1"/>
  <c r="DD706" i="1"/>
  <c r="DR656" i="1"/>
  <c r="DR657" i="1"/>
  <c r="DR658" i="1"/>
  <c r="DR659" i="1"/>
  <c r="DR660" i="1"/>
  <c r="DR661" i="1"/>
  <c r="DR662" i="1"/>
  <c r="DR663" i="1"/>
  <c r="DR664" i="1"/>
  <c r="DR666" i="1"/>
  <c r="DR667" i="1"/>
  <c r="DR668" i="1"/>
  <c r="DR670" i="1"/>
  <c r="DR671" i="1"/>
  <c r="DR672" i="1"/>
  <c r="DR673" i="1"/>
  <c r="DR674" i="1"/>
  <c r="DR675" i="1"/>
  <c r="DR676" i="1"/>
  <c r="DR677" i="1"/>
  <c r="DR678" i="1"/>
  <c r="DR679" i="1"/>
  <c r="DR680" i="1"/>
  <c r="DR681" i="1"/>
  <c r="DR682" i="1"/>
  <c r="DR683" i="1"/>
  <c r="DR684" i="1"/>
  <c r="DR685" i="1"/>
  <c r="DR686" i="1"/>
  <c r="DR687" i="1"/>
  <c r="DR688" i="1"/>
  <c r="DR689" i="1"/>
  <c r="DR690" i="1"/>
  <c r="DR691" i="1"/>
  <c r="DR692" i="1"/>
  <c r="DR693" i="1"/>
  <c r="DR694" i="1"/>
  <c r="DR695" i="1"/>
  <c r="DR696" i="1"/>
  <c r="DR697" i="1"/>
  <c r="DR698" i="1"/>
  <c r="DR699" i="1"/>
  <c r="DR700" i="1"/>
  <c r="DR701" i="1"/>
  <c r="DR702" i="1"/>
  <c r="DR703" i="1"/>
  <c r="DR704" i="1"/>
  <c r="DR705" i="1"/>
  <c r="DR706" i="1"/>
  <c r="IA661" i="1"/>
  <c r="IA662" i="1"/>
  <c r="IH662" i="1" s="1"/>
  <c r="II662" i="1" s="1"/>
  <c r="IA665" i="1"/>
  <c r="IA666" i="1"/>
  <c r="IA669" i="1"/>
  <c r="IA670" i="1"/>
  <c r="IA673" i="1"/>
  <c r="IA674" i="1"/>
  <c r="IA677" i="1"/>
  <c r="IA678" i="1"/>
  <c r="IA681" i="1"/>
  <c r="IA682" i="1"/>
  <c r="IA685" i="1"/>
  <c r="IA686" i="1"/>
  <c r="IA689" i="1"/>
  <c r="IA690" i="1"/>
  <c r="IA693" i="1"/>
  <c r="IA694" i="1"/>
  <c r="IA699" i="1"/>
  <c r="IH699" i="1" s="1"/>
  <c r="IA700" i="1"/>
  <c r="IH700" i="1" s="1"/>
  <c r="IA701" i="1"/>
  <c r="IH701" i="1" s="1"/>
  <c r="IA702" i="1"/>
  <c r="IH702" i="1" s="1"/>
  <c r="IA703" i="1"/>
  <c r="IH703" i="1" s="1"/>
  <c r="IA704" i="1"/>
  <c r="IH704" i="1" s="1"/>
  <c r="IA705" i="1"/>
  <c r="IH705" i="1" s="1"/>
  <c r="IA706" i="1"/>
  <c r="IH706" i="1" s="1"/>
  <c r="IA707" i="1"/>
  <c r="IH707" i="1" s="1"/>
  <c r="IO699" i="1"/>
  <c r="IV699" i="1" s="1"/>
  <c r="IO700" i="1"/>
  <c r="IV700" i="1"/>
  <c r="IO701" i="1"/>
  <c r="IV701" i="1" s="1"/>
  <c r="IO702" i="1"/>
  <c r="IO703" i="1"/>
  <c r="IO704" i="1"/>
  <c r="IO705" i="1"/>
  <c r="IV705" i="1" s="1"/>
  <c r="IO706" i="1"/>
  <c r="IV706" i="1" s="1"/>
  <c r="IO707" i="1"/>
  <c r="IV707" i="1" s="1"/>
  <c r="JC659" i="1"/>
  <c r="JC660" i="1"/>
  <c r="JJ660" i="1" s="1"/>
  <c r="JC663" i="1"/>
  <c r="JC664" i="1"/>
  <c r="JC667" i="1"/>
  <c r="JC668" i="1"/>
  <c r="JC671" i="1"/>
  <c r="JC699" i="1"/>
  <c r="JJ699" i="1" s="1"/>
  <c r="JC703" i="1"/>
  <c r="JJ703" i="1" s="1"/>
  <c r="JC672" i="1"/>
  <c r="JC700" i="1"/>
  <c r="JJ700" i="1" s="1"/>
  <c r="JC701" i="1"/>
  <c r="JJ701" i="1" s="1"/>
  <c r="JC702" i="1"/>
  <c r="JJ702" i="1" s="1"/>
  <c r="JC704" i="1"/>
  <c r="JJ704" i="1" s="1"/>
  <c r="JC705" i="1"/>
  <c r="JJ705" i="1" s="1"/>
  <c r="JC706" i="1"/>
  <c r="JJ706" i="1"/>
  <c r="JC707" i="1"/>
  <c r="JJ707" i="1" s="1"/>
  <c r="JQ699" i="1"/>
  <c r="JX699" i="1" s="1"/>
  <c r="JQ700" i="1"/>
  <c r="JX700" i="1" s="1"/>
  <c r="JQ701" i="1"/>
  <c r="JX701" i="1" s="1"/>
  <c r="JQ702" i="1"/>
  <c r="JX702" i="1" s="1"/>
  <c r="JQ703" i="1"/>
  <c r="JQ704" i="1"/>
  <c r="JX704" i="1" s="1"/>
  <c r="JQ705" i="1"/>
  <c r="JX705" i="1"/>
  <c r="JQ706" i="1"/>
  <c r="JX706" i="1" s="1"/>
  <c r="JQ707" i="1"/>
  <c r="JX707" i="1" s="1"/>
  <c r="NK656" i="1"/>
  <c r="NK657" i="1"/>
  <c r="NK658" i="1"/>
  <c r="NK659" i="1"/>
  <c r="NK660" i="1"/>
  <c r="MW660" i="1"/>
  <c r="MI660" i="1"/>
  <c r="LU660" i="1"/>
  <c r="NK661" i="1"/>
  <c r="NK662" i="1"/>
  <c r="NK663" i="1"/>
  <c r="NK664" i="1"/>
  <c r="NK668" i="1"/>
  <c r="NK670" i="1"/>
  <c r="NK671" i="1"/>
  <c r="NK672" i="1"/>
  <c r="NK673" i="1"/>
  <c r="NK674" i="1"/>
  <c r="NK675" i="1"/>
  <c r="NK676" i="1"/>
  <c r="NK677" i="1"/>
  <c r="NK678" i="1"/>
  <c r="NK679" i="1"/>
  <c r="NK680" i="1"/>
  <c r="NK681" i="1"/>
  <c r="NK682" i="1"/>
  <c r="NK683" i="1"/>
  <c r="NK684" i="1"/>
  <c r="NK685" i="1"/>
  <c r="NK686" i="1"/>
  <c r="NK687" i="1"/>
  <c r="NK688" i="1"/>
  <c r="NK689" i="1"/>
  <c r="NK690" i="1"/>
  <c r="NK691" i="1"/>
  <c r="NK692" i="1"/>
  <c r="NK693" i="1"/>
  <c r="NK694" i="1"/>
  <c r="NK695" i="1"/>
  <c r="NK696" i="1"/>
  <c r="NK697" i="1"/>
  <c r="NK698" i="1"/>
  <c r="NK699" i="1"/>
  <c r="NK700" i="1"/>
  <c r="NK701" i="1"/>
  <c r="NK702" i="1"/>
  <c r="NK704" i="1"/>
  <c r="NK705" i="1"/>
  <c r="NK706" i="1"/>
  <c r="MW656" i="1"/>
  <c r="MW657" i="1"/>
  <c r="MW658" i="1"/>
  <c r="MW659" i="1"/>
  <c r="MW661" i="1"/>
  <c r="MW662" i="1"/>
  <c r="MW663" i="1"/>
  <c r="MW664" i="1"/>
  <c r="MW666" i="1"/>
  <c r="MW667" i="1"/>
  <c r="MW668" i="1"/>
  <c r="MW670" i="1"/>
  <c r="MW671" i="1"/>
  <c r="MW672" i="1"/>
  <c r="MW673" i="1"/>
  <c r="MW674" i="1"/>
  <c r="MW675" i="1"/>
  <c r="MW676" i="1"/>
  <c r="MW677" i="1"/>
  <c r="MW678" i="1"/>
  <c r="MW679" i="1"/>
  <c r="MW680" i="1"/>
  <c r="MW681" i="1"/>
  <c r="MW682" i="1"/>
  <c r="MW683" i="1"/>
  <c r="MW684" i="1"/>
  <c r="MW685" i="1"/>
  <c r="MW686" i="1"/>
  <c r="MW687" i="1"/>
  <c r="MW688" i="1"/>
  <c r="MW689" i="1"/>
  <c r="MW690" i="1"/>
  <c r="MW691" i="1"/>
  <c r="MW692" i="1"/>
  <c r="MW693" i="1"/>
  <c r="MW694" i="1"/>
  <c r="MW695" i="1"/>
  <c r="MW696" i="1"/>
  <c r="MW697" i="1"/>
  <c r="MW698" i="1"/>
  <c r="MW699" i="1"/>
  <c r="MW700" i="1"/>
  <c r="MW701" i="1"/>
  <c r="MW702" i="1"/>
  <c r="MW704" i="1"/>
  <c r="MW705" i="1"/>
  <c r="MW706" i="1"/>
  <c r="MI656" i="1"/>
  <c r="MI657" i="1"/>
  <c r="MI658" i="1"/>
  <c r="MI659" i="1"/>
  <c r="MI661" i="1"/>
  <c r="MI662" i="1"/>
  <c r="MI663" i="1"/>
  <c r="MI664" i="1"/>
  <c r="MI666" i="1"/>
  <c r="MI667" i="1"/>
  <c r="MI668" i="1"/>
  <c r="MI670" i="1"/>
  <c r="MI671" i="1"/>
  <c r="MI672" i="1"/>
  <c r="MI673" i="1"/>
  <c r="MI674" i="1"/>
  <c r="MI675" i="1"/>
  <c r="MI676" i="1"/>
  <c r="MI677" i="1"/>
  <c r="MI678" i="1"/>
  <c r="MI679" i="1"/>
  <c r="MI680" i="1"/>
  <c r="MI681" i="1"/>
  <c r="MI682" i="1"/>
  <c r="MI683" i="1"/>
  <c r="MI684" i="1"/>
  <c r="MI685" i="1"/>
  <c r="MI686" i="1"/>
  <c r="MI687" i="1"/>
  <c r="MI688" i="1"/>
  <c r="MI689" i="1"/>
  <c r="MI690" i="1"/>
  <c r="MI691" i="1"/>
  <c r="MI692" i="1"/>
  <c r="MI693" i="1"/>
  <c r="MI694" i="1"/>
  <c r="MI695" i="1"/>
  <c r="MI696" i="1"/>
  <c r="MI697" i="1"/>
  <c r="MI698" i="1"/>
  <c r="MI699" i="1"/>
  <c r="MI700" i="1"/>
  <c r="MI701" i="1"/>
  <c r="MI702" i="1"/>
  <c r="MI704" i="1"/>
  <c r="MI705" i="1"/>
  <c r="MI706" i="1"/>
  <c r="LU656" i="1"/>
  <c r="LU657" i="1"/>
  <c r="E657" i="1" s="1"/>
  <c r="LU658" i="1"/>
  <c r="LU659" i="1"/>
  <c r="LU661" i="1"/>
  <c r="LU662" i="1"/>
  <c r="LU663" i="1"/>
  <c r="LU664" i="1"/>
  <c r="LU666" i="1"/>
  <c r="LU667" i="1"/>
  <c r="LU668" i="1"/>
  <c r="LU670" i="1"/>
  <c r="LU671" i="1"/>
  <c r="LU672" i="1"/>
  <c r="LU673" i="1"/>
  <c r="LU674" i="1"/>
  <c r="LU675" i="1"/>
  <c r="LU676" i="1"/>
  <c r="LU677" i="1"/>
  <c r="LU678" i="1"/>
  <c r="LU679" i="1"/>
  <c r="LU680" i="1"/>
  <c r="LU681" i="1"/>
  <c r="LU682" i="1"/>
  <c r="LU683" i="1"/>
  <c r="LU684" i="1"/>
  <c r="LU685" i="1"/>
  <c r="LU686" i="1"/>
  <c r="LU687" i="1"/>
  <c r="LU688" i="1"/>
  <c r="LU689" i="1"/>
  <c r="LU690" i="1"/>
  <c r="LU691" i="1"/>
  <c r="LU692" i="1"/>
  <c r="LU693" i="1"/>
  <c r="LU694" i="1"/>
  <c r="LU695" i="1"/>
  <c r="LU696" i="1"/>
  <c r="LU697" i="1"/>
  <c r="LU698" i="1"/>
  <c r="LU699" i="1"/>
  <c r="LU700" i="1"/>
  <c r="LU701" i="1"/>
  <c r="LU702" i="1"/>
  <c r="LU704" i="1"/>
  <c r="LU705" i="1"/>
  <c r="LU706" i="1"/>
  <c r="AZ656" i="1"/>
  <c r="AZ657" i="1"/>
  <c r="AZ658" i="1"/>
  <c r="AZ659" i="1"/>
  <c r="AZ660" i="1"/>
  <c r="AZ661" i="1"/>
  <c r="AZ662" i="1"/>
  <c r="AZ663" i="1"/>
  <c r="AZ664" i="1"/>
  <c r="AZ666" i="1"/>
  <c r="AZ667" i="1"/>
  <c r="AZ668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LG688" i="1"/>
  <c r="LN688" i="1" s="1"/>
  <c r="LG691" i="1"/>
  <c r="LG694" i="1"/>
  <c r="LG697" i="1"/>
  <c r="LG700" i="1"/>
  <c r="KK643" i="1"/>
  <c r="KL643" i="1"/>
  <c r="KY643" i="1"/>
  <c r="KZ643" i="1"/>
  <c r="BT643" i="1"/>
  <c r="BU643" i="1"/>
  <c r="CH643" i="1"/>
  <c r="CI643" i="1"/>
  <c r="CV643" i="1"/>
  <c r="CW643" i="1"/>
  <c r="IG643" i="1"/>
  <c r="IH643" i="1"/>
  <c r="IU643" i="1"/>
  <c r="IV643" i="1"/>
  <c r="JI643" i="1"/>
  <c r="JJ643" i="1"/>
  <c r="JW643" i="1"/>
  <c r="JX643" i="1"/>
  <c r="KK644" i="1"/>
  <c r="KL644" i="1"/>
  <c r="KY644" i="1"/>
  <c r="KZ644" i="1"/>
  <c r="BT644" i="1"/>
  <c r="BU644" i="1"/>
  <c r="CH644" i="1"/>
  <c r="CI644" i="1"/>
  <c r="CV644" i="1"/>
  <c r="CW644" i="1"/>
  <c r="IG644" i="1"/>
  <c r="IH644" i="1"/>
  <c r="IU644" i="1"/>
  <c r="IV644" i="1"/>
  <c r="JI644" i="1"/>
  <c r="JJ644" i="1"/>
  <c r="JW644" i="1"/>
  <c r="JX644" i="1"/>
  <c r="KK645" i="1"/>
  <c r="KL645" i="1"/>
  <c r="KY645" i="1"/>
  <c r="KZ645" i="1"/>
  <c r="BT645" i="1"/>
  <c r="BU645" i="1"/>
  <c r="CH645" i="1"/>
  <c r="CI645" i="1"/>
  <c r="CV645" i="1"/>
  <c r="CW645" i="1"/>
  <c r="IG645" i="1"/>
  <c r="IH645" i="1"/>
  <c r="IU645" i="1"/>
  <c r="IV645" i="1"/>
  <c r="JI645" i="1"/>
  <c r="JJ645" i="1"/>
  <c r="JW645" i="1"/>
  <c r="JX645" i="1"/>
  <c r="KK646" i="1"/>
  <c r="KL646" i="1"/>
  <c r="KY646" i="1"/>
  <c r="KZ646" i="1"/>
  <c r="BT646" i="1"/>
  <c r="BU646" i="1"/>
  <c r="CH646" i="1"/>
  <c r="CI646" i="1"/>
  <c r="CV646" i="1"/>
  <c r="CW646" i="1"/>
  <c r="IG646" i="1"/>
  <c r="IH646" i="1"/>
  <c r="IU646" i="1"/>
  <c r="IV646" i="1"/>
  <c r="JI646" i="1"/>
  <c r="JJ646" i="1"/>
  <c r="JW646" i="1"/>
  <c r="JX646" i="1"/>
  <c r="KC695" i="1"/>
  <c r="A712" i="1"/>
  <c r="LI682" i="1"/>
  <c r="LK682" i="1"/>
  <c r="LI683" i="1"/>
  <c r="LK683" i="1"/>
  <c r="LI684" i="1"/>
  <c r="LK684" i="1"/>
  <c r="BP688" i="1"/>
  <c r="KU687" i="1"/>
  <c r="KU678" i="1"/>
  <c r="D666" i="1"/>
  <c r="CD679" i="1"/>
  <c r="CF679" i="1"/>
  <c r="D667" i="1"/>
  <c r="D668" i="1"/>
  <c r="LI673" i="1"/>
  <c r="LK673" i="1"/>
  <c r="LI674" i="1"/>
  <c r="LK674" i="1"/>
  <c r="LI675" i="1"/>
  <c r="LK675" i="1"/>
  <c r="JQ757" i="1"/>
  <c r="JQ753" i="1"/>
  <c r="JQ749" i="1"/>
  <c r="JQ745" i="1"/>
  <c r="JQ741" i="1"/>
  <c r="JQ737" i="1"/>
  <c r="JQ733" i="1"/>
  <c r="JX733" i="1" s="1"/>
  <c r="JX737" i="1" s="1"/>
  <c r="JQ758" i="1"/>
  <c r="JQ754" i="1"/>
  <c r="JQ750" i="1"/>
  <c r="JQ746" i="1"/>
  <c r="JQ742" i="1"/>
  <c r="JQ738" i="1"/>
  <c r="JQ734" i="1"/>
  <c r="JX734" i="1" s="1"/>
  <c r="JQ759" i="1"/>
  <c r="JQ755" i="1"/>
  <c r="JQ751" i="1"/>
  <c r="JQ793" i="1" s="1"/>
  <c r="JQ747" i="1"/>
  <c r="JQ743" i="1"/>
  <c r="JQ739" i="1"/>
  <c r="JQ735" i="1"/>
  <c r="JX735" i="1" s="1"/>
  <c r="JQ760" i="1"/>
  <c r="JQ756" i="1"/>
  <c r="JX756" i="1" s="1"/>
  <c r="JX760" i="1" s="1"/>
  <c r="JY760" i="1" s="1"/>
  <c r="JZ760" i="1" s="1"/>
  <c r="JQ752" i="1"/>
  <c r="JX752" i="1" s="1"/>
  <c r="JC757" i="1"/>
  <c r="JJ757" i="1" s="1"/>
  <c r="JC758" i="1"/>
  <c r="JC754" i="1"/>
  <c r="JC750" i="1"/>
  <c r="JC746" i="1"/>
  <c r="JC742" i="1"/>
  <c r="JC738" i="1"/>
  <c r="JJ738" i="1" s="1"/>
  <c r="JC759" i="1"/>
  <c r="JC755" i="1"/>
  <c r="JC751" i="1"/>
  <c r="JC747" i="1"/>
  <c r="JJ747" i="1" s="1"/>
  <c r="JJ751" i="1" s="1"/>
  <c r="JJ755" i="1" s="1"/>
  <c r="JC760" i="1"/>
  <c r="JJ760" i="1" s="1"/>
  <c r="IO757" i="1"/>
  <c r="IO753" i="1"/>
  <c r="IO749" i="1"/>
  <c r="IO745" i="1"/>
  <c r="IV745" i="1" s="1"/>
  <c r="IO758" i="1"/>
  <c r="IO754" i="1"/>
  <c r="IO750" i="1"/>
  <c r="IO746" i="1"/>
  <c r="IO742" i="1"/>
  <c r="IO738" i="1"/>
  <c r="IO734" i="1"/>
  <c r="IV734" i="1" s="1"/>
  <c r="IO759" i="1"/>
  <c r="IV759" i="1" s="1"/>
  <c r="IO760" i="1"/>
  <c r="IO756" i="1"/>
  <c r="IO752" i="1"/>
  <c r="IO748" i="1"/>
  <c r="IO744" i="1"/>
  <c r="IO740" i="1"/>
  <c r="IO736" i="1"/>
  <c r="IA758" i="1"/>
  <c r="IA754" i="1"/>
  <c r="IA750" i="1"/>
  <c r="IA746" i="1"/>
  <c r="IA742" i="1"/>
  <c r="IA738" i="1"/>
  <c r="IA734" i="1"/>
  <c r="IA759" i="1"/>
  <c r="IA755" i="1"/>
  <c r="IA751" i="1"/>
  <c r="IA747" i="1"/>
  <c r="IA743" i="1"/>
  <c r="IA739" i="1"/>
  <c r="IA735" i="1"/>
  <c r="IH735" i="1" s="1"/>
  <c r="IA760" i="1"/>
  <c r="IA756" i="1"/>
  <c r="IA752" i="1"/>
  <c r="IA748" i="1"/>
  <c r="IA744" i="1"/>
  <c r="IA740" i="1"/>
  <c r="IA736" i="1"/>
  <c r="CP757" i="1"/>
  <c r="CP753" i="1"/>
  <c r="CP749" i="1"/>
  <c r="CP745" i="1"/>
  <c r="CP741" i="1"/>
  <c r="CP737" i="1"/>
  <c r="CW737" i="1" s="1"/>
  <c r="CP733" i="1"/>
  <c r="CW733" i="1" s="1"/>
  <c r="CP758" i="1"/>
  <c r="CP754" i="1"/>
  <c r="CP750" i="1"/>
  <c r="CP746" i="1"/>
  <c r="CP742" i="1"/>
  <c r="CP738" i="1"/>
  <c r="CP734" i="1"/>
  <c r="CW734" i="1" s="1"/>
  <c r="CX734" i="1" s="1"/>
  <c r="CY734" i="1" s="1"/>
  <c r="CP759" i="1"/>
  <c r="CP755" i="1"/>
  <c r="CP751" i="1"/>
  <c r="CP747" i="1"/>
  <c r="CP743" i="1"/>
  <c r="CP739" i="1"/>
  <c r="CP735" i="1"/>
  <c r="CP760" i="1"/>
  <c r="CP756" i="1"/>
  <c r="CP752" i="1"/>
  <c r="CP748" i="1"/>
  <c r="CP744" i="1"/>
  <c r="CP740" i="1"/>
  <c r="CW740" i="1" s="1"/>
  <c r="CB757" i="1"/>
  <c r="CB753" i="1"/>
  <c r="CB749" i="1"/>
  <c r="CB745" i="1"/>
  <c r="CB741" i="1"/>
  <c r="CB737" i="1"/>
  <c r="CB733" i="1"/>
  <c r="CI733" i="1" s="1"/>
  <c r="CB758" i="1"/>
  <c r="CB754" i="1"/>
  <c r="CB750" i="1"/>
  <c r="CB746" i="1"/>
  <c r="CB742" i="1"/>
  <c r="CB738" i="1"/>
  <c r="CB734" i="1"/>
  <c r="CB759" i="1"/>
  <c r="CB755" i="1"/>
  <c r="CB751" i="1"/>
  <c r="CB747" i="1"/>
  <c r="CB743" i="1"/>
  <c r="CB739" i="1"/>
  <c r="CB735" i="1"/>
  <c r="CI735" i="1" s="1"/>
  <c r="CB760" i="1"/>
  <c r="CB756" i="1"/>
  <c r="CB752" i="1"/>
  <c r="CB748" i="1"/>
  <c r="CI748" i="1"/>
  <c r="BN757" i="1"/>
  <c r="BN753" i="1"/>
  <c r="BN749" i="1"/>
  <c r="BN745" i="1"/>
  <c r="BN741" i="1"/>
  <c r="BN737" i="1"/>
  <c r="BN733" i="1"/>
  <c r="BU733" i="1"/>
  <c r="BN758" i="1"/>
  <c r="BN754" i="1"/>
  <c r="BN750" i="1"/>
  <c r="BN746" i="1"/>
  <c r="BN742" i="1"/>
  <c r="BN738" i="1"/>
  <c r="BN734" i="1"/>
  <c r="BN759" i="1"/>
  <c r="BN755" i="1"/>
  <c r="BU755" i="1" s="1"/>
  <c r="BU759" i="1" s="1"/>
  <c r="BN760" i="1"/>
  <c r="BN756" i="1"/>
  <c r="BN752" i="1"/>
  <c r="BN748" i="1"/>
  <c r="BN744" i="1"/>
  <c r="BN740" i="1"/>
  <c r="BN736" i="1"/>
  <c r="BU736" i="1" s="1"/>
  <c r="KS757" i="1"/>
  <c r="KS753" i="1"/>
  <c r="KS749" i="1"/>
  <c r="KS745" i="1"/>
  <c r="KS741" i="1"/>
  <c r="KS737" i="1"/>
  <c r="KZ737" i="1" s="1"/>
  <c r="KS758" i="1"/>
  <c r="KS754" i="1"/>
  <c r="KS750" i="1"/>
  <c r="KS746" i="1"/>
  <c r="KS742" i="1"/>
  <c r="KS738" i="1"/>
  <c r="KS734" i="1"/>
  <c r="KZ734" i="1" s="1"/>
  <c r="KS759" i="1"/>
  <c r="KS755" i="1"/>
  <c r="KS751" i="1"/>
  <c r="KS747" i="1"/>
  <c r="KS743" i="1"/>
  <c r="KS739" i="1"/>
  <c r="KS735" i="1"/>
  <c r="KZ735" i="1" s="1"/>
  <c r="KS760" i="1"/>
  <c r="KS756" i="1"/>
  <c r="KZ756" i="1" s="1"/>
  <c r="KE758" i="1"/>
  <c r="KE754" i="1"/>
  <c r="KE750" i="1"/>
  <c r="KE746" i="1"/>
  <c r="KE742" i="1"/>
  <c r="KE738" i="1"/>
  <c r="KL738" i="1" s="1"/>
  <c r="KE759" i="1"/>
  <c r="KE755" i="1"/>
  <c r="KE751" i="1"/>
  <c r="KE747" i="1"/>
  <c r="KE743" i="1"/>
  <c r="KE739" i="1"/>
  <c r="KE735" i="1"/>
  <c r="KL735" i="1" s="1"/>
  <c r="KE760" i="1"/>
  <c r="KE756" i="1"/>
  <c r="KE752" i="1"/>
  <c r="KE748" i="1"/>
  <c r="KE744" i="1"/>
  <c r="KE740" i="1"/>
  <c r="KE736" i="1"/>
  <c r="KL736" i="1"/>
  <c r="LG750" i="1"/>
  <c r="LG747" i="1"/>
  <c r="LG744" i="1"/>
  <c r="LG741" i="1"/>
  <c r="LG738" i="1"/>
  <c r="LG735" i="1"/>
  <c r="LG732" i="1"/>
  <c r="LN732" i="1" s="1"/>
  <c r="LK734" i="1"/>
  <c r="MB735" i="1"/>
  <c r="MB736" i="1" s="1"/>
  <c r="MP731" i="1"/>
  <c r="MP732" i="1"/>
  <c r="MP733" i="1" s="1"/>
  <c r="MP734" i="1" s="1"/>
  <c r="ND735" i="1"/>
  <c r="ND736" i="1" s="1"/>
  <c r="NR730" i="1"/>
  <c r="NR731" i="1" s="1"/>
  <c r="DY730" i="1"/>
  <c r="DY731" i="1"/>
  <c r="DK735" i="1"/>
  <c r="BG730" i="1"/>
  <c r="AS730" i="1"/>
  <c r="AS731" i="1"/>
  <c r="AS732" i="1" s="1"/>
  <c r="AE730" i="1"/>
  <c r="Q731" i="1"/>
  <c r="LI667" i="1"/>
  <c r="LK667" i="1"/>
  <c r="LI668" i="1"/>
  <c r="LK668" i="1"/>
  <c r="LI669" i="1"/>
  <c r="LK669" i="1"/>
  <c r="LI664" i="1"/>
  <c r="LK664" i="1"/>
  <c r="LI665" i="1"/>
  <c r="LK665" i="1"/>
  <c r="LI666" i="1"/>
  <c r="LK666" i="1"/>
  <c r="LK663" i="1"/>
  <c r="LI663" i="1"/>
  <c r="LK662" i="1"/>
  <c r="LI662" i="1"/>
  <c r="LK661" i="1"/>
  <c r="LI661" i="1"/>
  <c r="LM660" i="1"/>
  <c r="LM663" i="1" s="1"/>
  <c r="LM666" i="1" s="1"/>
  <c r="LM669" i="1" s="1"/>
  <c r="LM672" i="1" s="1"/>
  <c r="LM675" i="1" s="1"/>
  <c r="LM678" i="1" s="1"/>
  <c r="LM681" i="1" s="1"/>
  <c r="LM684" i="1" s="1"/>
  <c r="LM659" i="1"/>
  <c r="LM662" i="1" s="1"/>
  <c r="LM665" i="1" s="1"/>
  <c r="LM668" i="1" s="1"/>
  <c r="LM671" i="1" s="1"/>
  <c r="LM674" i="1"/>
  <c r="LM677" i="1" s="1"/>
  <c r="LM680" i="1" s="1"/>
  <c r="LM683" i="1" s="1"/>
  <c r="LM673" i="1"/>
  <c r="LM676" i="1"/>
  <c r="LM679" i="1" s="1"/>
  <c r="LM682" i="1" s="1"/>
  <c r="LK681" i="1"/>
  <c r="LI681" i="1"/>
  <c r="LK680" i="1"/>
  <c r="LI680" i="1"/>
  <c r="LK679" i="1"/>
  <c r="LI679" i="1"/>
  <c r="LK678" i="1"/>
  <c r="LI678" i="1"/>
  <c r="LK677" i="1"/>
  <c r="LI677" i="1"/>
  <c r="LK676" i="1"/>
  <c r="LI676" i="1"/>
  <c r="LK672" i="1"/>
  <c r="LI672" i="1"/>
  <c r="LK671" i="1"/>
  <c r="LI671" i="1"/>
  <c r="LK670" i="1"/>
  <c r="LI670" i="1"/>
  <c r="LM661" i="1"/>
  <c r="LM664" i="1" s="1"/>
  <c r="LM667" i="1" s="1"/>
  <c r="NM657" i="1"/>
  <c r="NO657" i="1"/>
  <c r="MU657" i="1"/>
  <c r="MY657" i="1"/>
  <c r="NA657" i="1"/>
  <c r="MG657" i="1"/>
  <c r="MK657" i="1"/>
  <c r="MM657" i="1"/>
  <c r="MQ657" i="1" s="1"/>
  <c r="MR657" i="1" s="1"/>
  <c r="LS657" i="1"/>
  <c r="LW657" i="1"/>
  <c r="LY657" i="1"/>
  <c r="MC657" i="1" s="1"/>
  <c r="NM658" i="1"/>
  <c r="NO658" i="1"/>
  <c r="MU658" i="1"/>
  <c r="MY658" i="1"/>
  <c r="NA658" i="1"/>
  <c r="MG658" i="1"/>
  <c r="MK658" i="1"/>
  <c r="MM658" i="1"/>
  <c r="MQ658" i="1" s="1"/>
  <c r="LS658" i="1"/>
  <c r="LW658" i="1"/>
  <c r="LY658" i="1"/>
  <c r="NM659" i="1"/>
  <c r="NO659" i="1"/>
  <c r="MU659" i="1"/>
  <c r="MY659" i="1"/>
  <c r="NA659" i="1"/>
  <c r="MG659" i="1"/>
  <c r="MK659" i="1"/>
  <c r="MM659" i="1"/>
  <c r="LS659" i="1"/>
  <c r="LW659" i="1"/>
  <c r="LY659" i="1"/>
  <c r="NM660" i="1"/>
  <c r="NO660" i="1"/>
  <c r="MU660" i="1"/>
  <c r="MY660" i="1"/>
  <c r="NA660" i="1"/>
  <c r="MG660" i="1"/>
  <c r="MK660" i="1"/>
  <c r="MM660" i="1"/>
  <c r="LS660" i="1"/>
  <c r="LW660" i="1"/>
  <c r="LY660" i="1"/>
  <c r="NM661" i="1"/>
  <c r="NO661" i="1"/>
  <c r="MU661" i="1"/>
  <c r="MY661" i="1"/>
  <c r="NA661" i="1"/>
  <c r="MG661" i="1"/>
  <c r="MK661" i="1"/>
  <c r="MM661" i="1"/>
  <c r="LS661" i="1"/>
  <c r="LW661" i="1"/>
  <c r="LY661" i="1"/>
  <c r="NM662" i="1"/>
  <c r="NO662" i="1"/>
  <c r="MU662" i="1"/>
  <c r="MY662" i="1"/>
  <c r="NA662" i="1"/>
  <c r="MG662" i="1"/>
  <c r="MK662" i="1"/>
  <c r="MM662" i="1"/>
  <c r="LS662" i="1"/>
  <c r="LW662" i="1"/>
  <c r="LY662" i="1"/>
  <c r="NM663" i="1"/>
  <c r="NO663" i="1"/>
  <c r="MU663" i="1"/>
  <c r="MY663" i="1"/>
  <c r="NA663" i="1"/>
  <c r="MG663" i="1"/>
  <c r="MK663" i="1"/>
  <c r="MM663" i="1"/>
  <c r="LS663" i="1"/>
  <c r="LW663" i="1"/>
  <c r="LY663" i="1"/>
  <c r="NM664" i="1"/>
  <c r="NO664" i="1"/>
  <c r="MU664" i="1"/>
  <c r="MY664" i="1"/>
  <c r="NA664" i="1"/>
  <c r="MG664" i="1"/>
  <c r="MK664" i="1"/>
  <c r="MM664" i="1"/>
  <c r="LS664" i="1"/>
  <c r="LW664" i="1"/>
  <c r="LY664" i="1"/>
  <c r="JU694" i="1"/>
  <c r="JW662" i="1"/>
  <c r="JW666" i="1" s="1"/>
  <c r="JW670" i="1"/>
  <c r="JW674" i="1"/>
  <c r="JW678" i="1" s="1"/>
  <c r="JW682" i="1" s="1"/>
  <c r="JW686" i="1" s="1"/>
  <c r="JW690" i="1" s="1"/>
  <c r="JW694" i="1" s="1"/>
  <c r="JS694" i="1"/>
  <c r="JU693" i="1"/>
  <c r="JW661" i="1"/>
  <c r="JW665" i="1" s="1"/>
  <c r="JW669" i="1" s="1"/>
  <c r="JW673" i="1" s="1"/>
  <c r="JW677" i="1" s="1"/>
  <c r="JW681" i="1" s="1"/>
  <c r="JW685" i="1" s="1"/>
  <c r="JW689" i="1" s="1"/>
  <c r="JW693" i="1" s="1"/>
  <c r="JS693" i="1"/>
  <c r="JU692" i="1"/>
  <c r="JW660" i="1"/>
  <c r="JW664" i="1" s="1"/>
  <c r="JW668" i="1" s="1"/>
  <c r="JW672" i="1" s="1"/>
  <c r="JW676" i="1" s="1"/>
  <c r="JW680" i="1" s="1"/>
  <c r="JW684" i="1" s="1"/>
  <c r="JW688" i="1" s="1"/>
  <c r="JW692" i="1" s="1"/>
  <c r="JS692" i="1"/>
  <c r="JU691" i="1"/>
  <c r="JW659" i="1"/>
  <c r="JW663" i="1"/>
  <c r="JW667" i="1"/>
  <c r="JW671" i="1" s="1"/>
  <c r="JW675" i="1" s="1"/>
  <c r="JW679" i="1" s="1"/>
  <c r="JW683" i="1"/>
  <c r="JW687" i="1" s="1"/>
  <c r="JW691" i="1" s="1"/>
  <c r="JS691" i="1"/>
  <c r="JU690" i="1"/>
  <c r="JS690" i="1"/>
  <c r="JU689" i="1"/>
  <c r="JS689" i="1"/>
  <c r="JU688" i="1"/>
  <c r="JS688" i="1"/>
  <c r="JU687" i="1"/>
  <c r="JS687" i="1"/>
  <c r="JU686" i="1"/>
  <c r="JS686" i="1"/>
  <c r="JU685" i="1"/>
  <c r="JS685" i="1"/>
  <c r="JU684" i="1"/>
  <c r="JS684" i="1"/>
  <c r="JU683" i="1"/>
  <c r="JS683" i="1"/>
  <c r="JU682" i="1"/>
  <c r="JS682" i="1"/>
  <c r="JU681" i="1"/>
  <c r="JS681" i="1"/>
  <c r="JU680" i="1"/>
  <c r="JS680" i="1"/>
  <c r="JU679" i="1"/>
  <c r="JS679" i="1"/>
  <c r="JU678" i="1"/>
  <c r="JS678" i="1"/>
  <c r="JU677" i="1"/>
  <c r="JS677" i="1"/>
  <c r="JU676" i="1"/>
  <c r="JS676" i="1"/>
  <c r="JU675" i="1"/>
  <c r="JS675" i="1"/>
  <c r="JU674" i="1"/>
  <c r="JS674" i="1"/>
  <c r="JU673" i="1"/>
  <c r="JS673" i="1"/>
  <c r="JU672" i="1"/>
  <c r="JS672" i="1"/>
  <c r="JU671" i="1"/>
  <c r="JS671" i="1"/>
  <c r="JU670" i="1"/>
  <c r="JS670" i="1"/>
  <c r="JU669" i="1"/>
  <c r="JS669" i="1"/>
  <c r="JU668" i="1"/>
  <c r="JS668" i="1"/>
  <c r="JU667" i="1"/>
  <c r="JS667" i="1"/>
  <c r="JU666" i="1"/>
  <c r="JU662" i="1"/>
  <c r="JU702" i="1"/>
  <c r="JU706" i="1"/>
  <c r="JZ706" i="1" s="1"/>
  <c r="JS666" i="1"/>
  <c r="JU665" i="1"/>
  <c r="JS665" i="1"/>
  <c r="JU664" i="1"/>
  <c r="JS664" i="1"/>
  <c r="JU663" i="1"/>
  <c r="JS663" i="1"/>
  <c r="JG694" i="1"/>
  <c r="JI662" i="1"/>
  <c r="JI666" i="1" s="1"/>
  <c r="JI670" i="1" s="1"/>
  <c r="JI674" i="1" s="1"/>
  <c r="JI678" i="1" s="1"/>
  <c r="JI682" i="1" s="1"/>
  <c r="JI686" i="1" s="1"/>
  <c r="JI690" i="1" s="1"/>
  <c r="JI694" i="1" s="1"/>
  <c r="JE694" i="1"/>
  <c r="JG693" i="1"/>
  <c r="JI661" i="1"/>
  <c r="JI665" i="1" s="1"/>
  <c r="JI669" i="1" s="1"/>
  <c r="JI673" i="1" s="1"/>
  <c r="JI677" i="1" s="1"/>
  <c r="JI681" i="1" s="1"/>
  <c r="JI685" i="1" s="1"/>
  <c r="JI689" i="1" s="1"/>
  <c r="JI693" i="1" s="1"/>
  <c r="JE693" i="1"/>
  <c r="JG692" i="1"/>
  <c r="JI676" i="1"/>
  <c r="JI680" i="1"/>
  <c r="JI684" i="1" s="1"/>
  <c r="JI688" i="1" s="1"/>
  <c r="JI692" i="1" s="1"/>
  <c r="JE692" i="1"/>
  <c r="JG691" i="1"/>
  <c r="JI675" i="1"/>
  <c r="JI679" i="1" s="1"/>
  <c r="JI683" i="1" s="1"/>
  <c r="JI687" i="1" s="1"/>
  <c r="JI691" i="1" s="1"/>
  <c r="JE691" i="1"/>
  <c r="JG690" i="1"/>
  <c r="JE690" i="1"/>
  <c r="JG689" i="1"/>
  <c r="JE689" i="1"/>
  <c r="JG688" i="1"/>
  <c r="JE688" i="1"/>
  <c r="JG687" i="1"/>
  <c r="JE687" i="1"/>
  <c r="JG686" i="1"/>
  <c r="JE686" i="1"/>
  <c r="JG685" i="1"/>
  <c r="JE685" i="1"/>
  <c r="JG684" i="1"/>
  <c r="JE684" i="1"/>
  <c r="JG683" i="1"/>
  <c r="JE683" i="1"/>
  <c r="JG682" i="1"/>
  <c r="JE682" i="1"/>
  <c r="JG681" i="1"/>
  <c r="JE681" i="1"/>
  <c r="JG680" i="1"/>
  <c r="JE680" i="1"/>
  <c r="JG679" i="1"/>
  <c r="JE679" i="1"/>
  <c r="JG678" i="1"/>
  <c r="JE678" i="1"/>
  <c r="JG677" i="1"/>
  <c r="JE677" i="1"/>
  <c r="JG676" i="1"/>
  <c r="JE676" i="1"/>
  <c r="JG675" i="1"/>
  <c r="JE675" i="1"/>
  <c r="JG674" i="1"/>
  <c r="JE674" i="1"/>
  <c r="JG673" i="1"/>
  <c r="JE673" i="1"/>
  <c r="JG672" i="1"/>
  <c r="JK672" i="1" s="1"/>
  <c r="JL672" i="1" s="1"/>
  <c r="JE672" i="1"/>
  <c r="JG671" i="1"/>
  <c r="JK671" i="1" s="1"/>
  <c r="JE671" i="1"/>
  <c r="JG670" i="1"/>
  <c r="JE670" i="1"/>
  <c r="JG669" i="1"/>
  <c r="JE669" i="1"/>
  <c r="JG668" i="1"/>
  <c r="JI660" i="1"/>
  <c r="JI664" i="1" s="1"/>
  <c r="JI668" i="1" s="1"/>
  <c r="JE668" i="1"/>
  <c r="JG667" i="1"/>
  <c r="JI659" i="1"/>
  <c r="JI663" i="1" s="1"/>
  <c r="JI667" i="1" s="1"/>
  <c r="JE667" i="1"/>
  <c r="JG666" i="1"/>
  <c r="JE666" i="1"/>
  <c r="JG665" i="1"/>
  <c r="JE665" i="1"/>
  <c r="JG664" i="1"/>
  <c r="JE664" i="1"/>
  <c r="JG663" i="1"/>
  <c r="JE663" i="1"/>
  <c r="IS694" i="1"/>
  <c r="IU662" i="1"/>
  <c r="IU666" i="1" s="1"/>
  <c r="IU670" i="1" s="1"/>
  <c r="IU674" i="1" s="1"/>
  <c r="IU678" i="1" s="1"/>
  <c r="IU682" i="1" s="1"/>
  <c r="IU686" i="1" s="1"/>
  <c r="IU690" i="1" s="1"/>
  <c r="IU694" i="1" s="1"/>
  <c r="IQ694" i="1"/>
  <c r="IS693" i="1"/>
  <c r="IU661" i="1"/>
  <c r="IU665" i="1" s="1"/>
  <c r="IU669" i="1" s="1"/>
  <c r="IU673" i="1" s="1"/>
  <c r="IU677" i="1" s="1"/>
  <c r="IU681" i="1" s="1"/>
  <c r="IU685" i="1" s="1"/>
  <c r="IU689" i="1" s="1"/>
  <c r="IU693" i="1" s="1"/>
  <c r="IQ693" i="1"/>
  <c r="IS692" i="1"/>
  <c r="IU660" i="1"/>
  <c r="IU664" i="1" s="1"/>
  <c r="IU668" i="1" s="1"/>
  <c r="IU672" i="1" s="1"/>
  <c r="IU676" i="1" s="1"/>
  <c r="IU680" i="1" s="1"/>
  <c r="IU684" i="1" s="1"/>
  <c r="IU688" i="1" s="1"/>
  <c r="IU692" i="1" s="1"/>
  <c r="IQ692" i="1"/>
  <c r="IS691" i="1"/>
  <c r="IU659" i="1"/>
  <c r="IU663" i="1" s="1"/>
  <c r="IU667" i="1" s="1"/>
  <c r="IU671" i="1" s="1"/>
  <c r="IU675" i="1" s="1"/>
  <c r="IU679" i="1" s="1"/>
  <c r="IU683" i="1" s="1"/>
  <c r="IU687" i="1" s="1"/>
  <c r="IU691" i="1" s="1"/>
  <c r="IQ691" i="1"/>
  <c r="IS690" i="1"/>
  <c r="IQ690" i="1"/>
  <c r="IS689" i="1"/>
  <c r="IQ689" i="1"/>
  <c r="IS688" i="1"/>
  <c r="IQ688" i="1"/>
  <c r="IS687" i="1"/>
  <c r="IQ687" i="1"/>
  <c r="IS686" i="1"/>
  <c r="IQ686" i="1"/>
  <c r="IS685" i="1"/>
  <c r="IQ685" i="1"/>
  <c r="IS684" i="1"/>
  <c r="IQ684" i="1"/>
  <c r="IS683" i="1"/>
  <c r="IQ683" i="1"/>
  <c r="IS682" i="1"/>
  <c r="IQ682" i="1"/>
  <c r="IS681" i="1"/>
  <c r="IQ681" i="1"/>
  <c r="IS680" i="1"/>
  <c r="IQ680" i="1"/>
  <c r="IS679" i="1"/>
  <c r="IQ679" i="1"/>
  <c r="IS678" i="1"/>
  <c r="IQ678" i="1"/>
  <c r="IS677" i="1"/>
  <c r="IQ677" i="1"/>
  <c r="IS676" i="1"/>
  <c r="IQ676" i="1"/>
  <c r="IS675" i="1"/>
  <c r="IQ675" i="1"/>
  <c r="IS674" i="1"/>
  <c r="IQ674" i="1"/>
  <c r="IS673" i="1"/>
  <c r="IQ673" i="1"/>
  <c r="IS672" i="1"/>
  <c r="IQ672" i="1"/>
  <c r="IS671" i="1"/>
  <c r="IQ671" i="1"/>
  <c r="IS670" i="1"/>
  <c r="IQ670" i="1"/>
  <c r="IS669" i="1"/>
  <c r="IQ669" i="1"/>
  <c r="IS668" i="1"/>
  <c r="IQ668" i="1"/>
  <c r="IS667" i="1"/>
  <c r="IQ667" i="1"/>
  <c r="IS666" i="1"/>
  <c r="IQ666" i="1"/>
  <c r="IS665" i="1"/>
  <c r="IQ665" i="1"/>
  <c r="IS664" i="1"/>
  <c r="IQ664" i="1"/>
  <c r="IS663" i="1"/>
  <c r="IQ663" i="1"/>
  <c r="IE694" i="1"/>
  <c r="IC694" i="1"/>
  <c r="IE693" i="1"/>
  <c r="IC693" i="1"/>
  <c r="IE692" i="1"/>
  <c r="IG660" i="1"/>
  <c r="IG664" i="1" s="1"/>
  <c r="IG668" i="1" s="1"/>
  <c r="IG672" i="1" s="1"/>
  <c r="IG676" i="1" s="1"/>
  <c r="IG680" i="1" s="1"/>
  <c r="IG684" i="1" s="1"/>
  <c r="IG688" i="1" s="1"/>
  <c r="IG692" i="1" s="1"/>
  <c r="IC692" i="1"/>
  <c r="IE691" i="1"/>
  <c r="IG659" i="1"/>
  <c r="IG663" i="1" s="1"/>
  <c r="IG667" i="1" s="1"/>
  <c r="IG671" i="1" s="1"/>
  <c r="IG675" i="1" s="1"/>
  <c r="IG679" i="1" s="1"/>
  <c r="IG683" i="1" s="1"/>
  <c r="IG687" i="1" s="1"/>
  <c r="IG691" i="1" s="1"/>
  <c r="IC691" i="1"/>
  <c r="IE690" i="1"/>
  <c r="IG662" i="1"/>
  <c r="IG666" i="1" s="1"/>
  <c r="IG670" i="1" s="1"/>
  <c r="IG674" i="1" s="1"/>
  <c r="IG678" i="1" s="1"/>
  <c r="IG682" i="1" s="1"/>
  <c r="IG686" i="1" s="1"/>
  <c r="IG690" i="1" s="1"/>
  <c r="IC690" i="1"/>
  <c r="IE689" i="1"/>
  <c r="IH661" i="1"/>
  <c r="IG661" i="1"/>
  <c r="IG665" i="1" s="1"/>
  <c r="IG669" i="1" s="1"/>
  <c r="IG673" i="1" s="1"/>
  <c r="IG677" i="1" s="1"/>
  <c r="IG681" i="1" s="1"/>
  <c r="IG685" i="1" s="1"/>
  <c r="IG689" i="1" s="1"/>
  <c r="IC689" i="1"/>
  <c r="IE688" i="1"/>
  <c r="IC688" i="1"/>
  <c r="IE687" i="1"/>
  <c r="IC687" i="1"/>
  <c r="IE686" i="1"/>
  <c r="IC686" i="1"/>
  <c r="IE685" i="1"/>
  <c r="IC685" i="1"/>
  <c r="IE684" i="1"/>
  <c r="IC684" i="1"/>
  <c r="IE683" i="1"/>
  <c r="IC683" i="1"/>
  <c r="IE682" i="1"/>
  <c r="IC682" i="1"/>
  <c r="IE681" i="1"/>
  <c r="IC681" i="1"/>
  <c r="IE680" i="1"/>
  <c r="IC680" i="1"/>
  <c r="IE679" i="1"/>
  <c r="IC679" i="1"/>
  <c r="IE678" i="1"/>
  <c r="IC678" i="1"/>
  <c r="IE677" i="1"/>
  <c r="IC677" i="1"/>
  <c r="IE676" i="1"/>
  <c r="IC676" i="1"/>
  <c r="IE675" i="1"/>
  <c r="IC675" i="1"/>
  <c r="IE674" i="1"/>
  <c r="IC674" i="1"/>
  <c r="IE673" i="1"/>
  <c r="IC673" i="1"/>
  <c r="IE672" i="1"/>
  <c r="IC672" i="1"/>
  <c r="IE671" i="1"/>
  <c r="IC671" i="1"/>
  <c r="IE670" i="1"/>
  <c r="IC670" i="1"/>
  <c r="IE669" i="1"/>
  <c r="IC669" i="1"/>
  <c r="IE668" i="1"/>
  <c r="IC668" i="1"/>
  <c r="IE667" i="1"/>
  <c r="IC667" i="1"/>
  <c r="IE666" i="1"/>
  <c r="IC666" i="1"/>
  <c r="IE665" i="1"/>
  <c r="IC665" i="1"/>
  <c r="IE664" i="1"/>
  <c r="IC664" i="1"/>
  <c r="IE663" i="1"/>
  <c r="IC663" i="1"/>
  <c r="DF657" i="1"/>
  <c r="DH657" i="1"/>
  <c r="DK656" i="1"/>
  <c r="DK657" i="1"/>
  <c r="DK658" i="1" s="1"/>
  <c r="DL657" i="1"/>
  <c r="DM657" i="1" s="1"/>
  <c r="DP657" i="1"/>
  <c r="DT657" i="1"/>
  <c r="DV657" i="1"/>
  <c r="DF658" i="1"/>
  <c r="DH658" i="1"/>
  <c r="DP658" i="1"/>
  <c r="DT658" i="1"/>
  <c r="DV658" i="1"/>
  <c r="DF659" i="1"/>
  <c r="DH659" i="1"/>
  <c r="DP659" i="1"/>
  <c r="DT659" i="1"/>
  <c r="DV659" i="1"/>
  <c r="DF660" i="1"/>
  <c r="DH660" i="1"/>
  <c r="DP660" i="1"/>
  <c r="DT660" i="1"/>
  <c r="DV660" i="1"/>
  <c r="DF661" i="1"/>
  <c r="DH661" i="1"/>
  <c r="DP661" i="1"/>
  <c r="DT661" i="1"/>
  <c r="DV661" i="1"/>
  <c r="DF662" i="1"/>
  <c r="DH662" i="1"/>
  <c r="DP662" i="1"/>
  <c r="DT662" i="1"/>
  <c r="DV662" i="1"/>
  <c r="DF663" i="1"/>
  <c r="DH663" i="1"/>
  <c r="DP663" i="1"/>
  <c r="DT663" i="1"/>
  <c r="DV663" i="1"/>
  <c r="DF664" i="1"/>
  <c r="DH664" i="1"/>
  <c r="DL664" i="1"/>
  <c r="DM664" i="1" s="1"/>
  <c r="DP664" i="1"/>
  <c r="DT664" i="1"/>
  <c r="DV664" i="1"/>
  <c r="CT694" i="1"/>
  <c r="CV662" i="1"/>
  <c r="CV666" i="1" s="1"/>
  <c r="CV670" i="1" s="1"/>
  <c r="CV674" i="1" s="1"/>
  <c r="CV678" i="1" s="1"/>
  <c r="CV682" i="1" s="1"/>
  <c r="CV686" i="1" s="1"/>
  <c r="CV690" i="1" s="1"/>
  <c r="CV694" i="1" s="1"/>
  <c r="CR694" i="1"/>
  <c r="CT693" i="1"/>
  <c r="CR693" i="1"/>
  <c r="CT692" i="1"/>
  <c r="CV660" i="1"/>
  <c r="CV664" i="1" s="1"/>
  <c r="CV668" i="1"/>
  <c r="CV672" i="1" s="1"/>
  <c r="CV676" i="1" s="1"/>
  <c r="CV680" i="1" s="1"/>
  <c r="CV684" i="1" s="1"/>
  <c r="CV688" i="1" s="1"/>
  <c r="CV692" i="1" s="1"/>
  <c r="CR692" i="1"/>
  <c r="CT691" i="1"/>
  <c r="CV663" i="1"/>
  <c r="CV667" i="1" s="1"/>
  <c r="CV671" i="1" s="1"/>
  <c r="CV675" i="1" s="1"/>
  <c r="CV679" i="1" s="1"/>
  <c r="CV683" i="1" s="1"/>
  <c r="CV687" i="1" s="1"/>
  <c r="CV691" i="1" s="1"/>
  <c r="CR691" i="1"/>
  <c r="CT690" i="1"/>
  <c r="CR690" i="1"/>
  <c r="CT689" i="1"/>
  <c r="CV661" i="1"/>
  <c r="CV665" i="1" s="1"/>
  <c r="CV669" i="1" s="1"/>
  <c r="CV673" i="1" s="1"/>
  <c r="CV677" i="1" s="1"/>
  <c r="CV681" i="1" s="1"/>
  <c r="CV685" i="1" s="1"/>
  <c r="CV689" i="1" s="1"/>
  <c r="CR689" i="1"/>
  <c r="CT688" i="1"/>
  <c r="CR688" i="1"/>
  <c r="CT687" i="1"/>
  <c r="CR687" i="1"/>
  <c r="CT686" i="1"/>
  <c r="CR686" i="1"/>
  <c r="CT685" i="1"/>
  <c r="CR685" i="1"/>
  <c r="CT684" i="1"/>
  <c r="CR684" i="1"/>
  <c r="CT683" i="1"/>
  <c r="CR683" i="1"/>
  <c r="CT682" i="1"/>
  <c r="CR682" i="1"/>
  <c r="CT681" i="1"/>
  <c r="CR681" i="1"/>
  <c r="CT680" i="1"/>
  <c r="CR680" i="1"/>
  <c r="CT679" i="1"/>
  <c r="CR679" i="1"/>
  <c r="CT678" i="1"/>
  <c r="CR678" i="1"/>
  <c r="CT677" i="1"/>
  <c r="CR677" i="1"/>
  <c r="CT676" i="1"/>
  <c r="CR676" i="1"/>
  <c r="CT675" i="1"/>
  <c r="CR675" i="1"/>
  <c r="CT674" i="1"/>
  <c r="CX674" i="1" s="1"/>
  <c r="CY674" i="1" s="1"/>
  <c r="CR674" i="1"/>
  <c r="CT673" i="1"/>
  <c r="CR673" i="1"/>
  <c r="CT672" i="1"/>
  <c r="CR672" i="1"/>
  <c r="CT671" i="1"/>
  <c r="CR671" i="1"/>
  <c r="CT670" i="1"/>
  <c r="CR670" i="1"/>
  <c r="CT669" i="1"/>
  <c r="CR669" i="1"/>
  <c r="CT668" i="1"/>
  <c r="CR668" i="1"/>
  <c r="CT667" i="1"/>
  <c r="CR667" i="1"/>
  <c r="CT666" i="1"/>
  <c r="CX666" i="1" s="1"/>
  <c r="CY666" i="1" s="1"/>
  <c r="CR666" i="1"/>
  <c r="CT665" i="1"/>
  <c r="CR665" i="1"/>
  <c r="CT664" i="1"/>
  <c r="CR664" i="1"/>
  <c r="CT663" i="1"/>
  <c r="CR663" i="1"/>
  <c r="CF694" i="1"/>
  <c r="CH662" i="1"/>
  <c r="CH666" i="1"/>
  <c r="CH670" i="1" s="1"/>
  <c r="CH674" i="1" s="1"/>
  <c r="CH678" i="1" s="1"/>
  <c r="CH682" i="1" s="1"/>
  <c r="CH686" i="1" s="1"/>
  <c r="CH690" i="1" s="1"/>
  <c r="CH694" i="1" s="1"/>
  <c r="CD694" i="1"/>
  <c r="CF693" i="1"/>
  <c r="CH665" i="1"/>
  <c r="CH669" i="1" s="1"/>
  <c r="CH673" i="1" s="1"/>
  <c r="CH677" i="1" s="1"/>
  <c r="CH681" i="1" s="1"/>
  <c r="CH685" i="1" s="1"/>
  <c r="CH689" i="1" s="1"/>
  <c r="CH693" i="1" s="1"/>
  <c r="CD693" i="1"/>
  <c r="CF692" i="1"/>
  <c r="CH688" i="1"/>
  <c r="CH692" i="1" s="1"/>
  <c r="CD692" i="1"/>
  <c r="CF691" i="1"/>
  <c r="CH687" i="1"/>
  <c r="CH691" i="1" s="1"/>
  <c r="CD691" i="1"/>
  <c r="CF690" i="1"/>
  <c r="CD690" i="1"/>
  <c r="CF689" i="1"/>
  <c r="CD689" i="1"/>
  <c r="CF688" i="1"/>
  <c r="CD688" i="1"/>
  <c r="CF687" i="1"/>
  <c r="CD687" i="1"/>
  <c r="CF686" i="1"/>
  <c r="CD686" i="1"/>
  <c r="CF685" i="1"/>
  <c r="CD685" i="1"/>
  <c r="CF684" i="1"/>
  <c r="CD684" i="1"/>
  <c r="CF683" i="1"/>
  <c r="CD683" i="1"/>
  <c r="CF682" i="1"/>
  <c r="CD682" i="1"/>
  <c r="CF681" i="1"/>
  <c r="CD681" i="1"/>
  <c r="CF680" i="1"/>
  <c r="CH664" i="1"/>
  <c r="CH668" i="1" s="1"/>
  <c r="CH672" i="1" s="1"/>
  <c r="CH676" i="1" s="1"/>
  <c r="CH680" i="1" s="1"/>
  <c r="CD680" i="1"/>
  <c r="CH659" i="1"/>
  <c r="CH663" i="1" s="1"/>
  <c r="CH667" i="1" s="1"/>
  <c r="CH671" i="1" s="1"/>
  <c r="CH675" i="1" s="1"/>
  <c r="CH679" i="1" s="1"/>
  <c r="CF678" i="1"/>
  <c r="CD678" i="1"/>
  <c r="CF677" i="1"/>
  <c r="CD677" i="1"/>
  <c r="CF676" i="1"/>
  <c r="CD676" i="1"/>
  <c r="CF675" i="1"/>
  <c r="CD675" i="1"/>
  <c r="CF674" i="1"/>
  <c r="CD674" i="1"/>
  <c r="CF673" i="1"/>
  <c r="CD673" i="1"/>
  <c r="CF672" i="1"/>
  <c r="CD672" i="1"/>
  <c r="CF671" i="1"/>
  <c r="CD671" i="1"/>
  <c r="CF670" i="1"/>
  <c r="CD670" i="1"/>
  <c r="CF669" i="1"/>
  <c r="CD669" i="1"/>
  <c r="CF668" i="1"/>
  <c r="CD668" i="1"/>
  <c r="CF667" i="1"/>
  <c r="CD667" i="1"/>
  <c r="CF666" i="1"/>
  <c r="CD666" i="1"/>
  <c r="CF665" i="1"/>
  <c r="CD665" i="1"/>
  <c r="CF664" i="1"/>
  <c r="CD664" i="1"/>
  <c r="CF663" i="1"/>
  <c r="CD663" i="1"/>
  <c r="BR694" i="1"/>
  <c r="BT666" i="1"/>
  <c r="BT670" i="1" s="1"/>
  <c r="BT674" i="1" s="1"/>
  <c r="BT678" i="1" s="1"/>
  <c r="BT682" i="1" s="1"/>
  <c r="BT686" i="1" s="1"/>
  <c r="BT690" i="1" s="1"/>
  <c r="BT694" i="1" s="1"/>
  <c r="BP694" i="1"/>
  <c r="BR693" i="1"/>
  <c r="BP693" i="1"/>
  <c r="BR692" i="1"/>
  <c r="BT676" i="1"/>
  <c r="BT680" i="1" s="1"/>
  <c r="BT684" i="1" s="1"/>
  <c r="BT688" i="1" s="1"/>
  <c r="BT692" i="1" s="1"/>
  <c r="BP692" i="1"/>
  <c r="BR691" i="1"/>
  <c r="BT687" i="1"/>
  <c r="BT691" i="1" s="1"/>
  <c r="BP691" i="1"/>
  <c r="BR690" i="1"/>
  <c r="BP690" i="1"/>
  <c r="BR689" i="1"/>
  <c r="BT665" i="1"/>
  <c r="BT669" i="1" s="1"/>
  <c r="BT673" i="1" s="1"/>
  <c r="BT677" i="1" s="1"/>
  <c r="BT681" i="1" s="1"/>
  <c r="BT685" i="1" s="1"/>
  <c r="BT689" i="1" s="1"/>
  <c r="BP689" i="1"/>
  <c r="BR688" i="1"/>
  <c r="BR687" i="1"/>
  <c r="BP687" i="1"/>
  <c r="BR686" i="1"/>
  <c r="BP686" i="1"/>
  <c r="BR685" i="1"/>
  <c r="BP685" i="1"/>
  <c r="BR684" i="1"/>
  <c r="BP684" i="1"/>
  <c r="BR683" i="1"/>
  <c r="BP683" i="1"/>
  <c r="BR682" i="1"/>
  <c r="BP682" i="1"/>
  <c r="BR681" i="1"/>
  <c r="BP681" i="1"/>
  <c r="BR680" i="1"/>
  <c r="BP680" i="1"/>
  <c r="BR679" i="1"/>
  <c r="BT675" i="1"/>
  <c r="BT679" i="1" s="1"/>
  <c r="BP679" i="1"/>
  <c r="BR678" i="1"/>
  <c r="BP678" i="1"/>
  <c r="BR677" i="1"/>
  <c r="BP677" i="1"/>
  <c r="BR676" i="1"/>
  <c r="BP676" i="1"/>
  <c r="BR675" i="1"/>
  <c r="BP675" i="1"/>
  <c r="BR674" i="1"/>
  <c r="BP674" i="1"/>
  <c r="BR673" i="1"/>
  <c r="BP673" i="1"/>
  <c r="BR672" i="1"/>
  <c r="BP672" i="1"/>
  <c r="BR671" i="1"/>
  <c r="BP671" i="1"/>
  <c r="BR670" i="1"/>
  <c r="BP670" i="1"/>
  <c r="BR669" i="1"/>
  <c r="BP669" i="1"/>
  <c r="BR668" i="1"/>
  <c r="BT664" i="1"/>
  <c r="BT668" i="1" s="1"/>
  <c r="BP668" i="1"/>
  <c r="BR667" i="1"/>
  <c r="BT663" i="1"/>
  <c r="BT667" i="1" s="1"/>
  <c r="BP667" i="1"/>
  <c r="BR666" i="1"/>
  <c r="BP666" i="1"/>
  <c r="BR665" i="1"/>
  <c r="BP665" i="1"/>
  <c r="BR664" i="1"/>
  <c r="BP664" i="1"/>
  <c r="BR663" i="1"/>
  <c r="BP663" i="1"/>
  <c r="KW694" i="1"/>
  <c r="KY662" i="1"/>
  <c r="KY666" i="1" s="1"/>
  <c r="KY670" i="1" s="1"/>
  <c r="KY674" i="1" s="1"/>
  <c r="KY678" i="1" s="1"/>
  <c r="KY682" i="1" s="1"/>
  <c r="KY686" i="1" s="1"/>
  <c r="KY690" i="1" s="1"/>
  <c r="KY694" i="1" s="1"/>
  <c r="KU694" i="1"/>
  <c r="KW693" i="1"/>
  <c r="KY665" i="1"/>
  <c r="KY669" i="1" s="1"/>
  <c r="KY673" i="1" s="1"/>
  <c r="KY677" i="1" s="1"/>
  <c r="KY681" i="1" s="1"/>
  <c r="KY685" i="1" s="1"/>
  <c r="KY689" i="1" s="1"/>
  <c r="KY693" i="1" s="1"/>
  <c r="KU693" i="1"/>
  <c r="KW692" i="1"/>
  <c r="LA692" i="1" s="1"/>
  <c r="KU692" i="1"/>
  <c r="KW691" i="1"/>
  <c r="KY663" i="1"/>
  <c r="KY667" i="1" s="1"/>
  <c r="KY671" i="1" s="1"/>
  <c r="KY675" i="1" s="1"/>
  <c r="KY679" i="1" s="1"/>
  <c r="KY683" i="1" s="1"/>
  <c r="KY687" i="1" s="1"/>
  <c r="KY691" i="1" s="1"/>
  <c r="KU691" i="1"/>
  <c r="KW690" i="1"/>
  <c r="KU690" i="1"/>
  <c r="KW689" i="1"/>
  <c r="KU689" i="1"/>
  <c r="KW688" i="1"/>
  <c r="KY684" i="1"/>
  <c r="KY688" i="1"/>
  <c r="KU688" i="1"/>
  <c r="KW687" i="1"/>
  <c r="KW686" i="1"/>
  <c r="KU686" i="1"/>
  <c r="KW685" i="1"/>
  <c r="KU685" i="1"/>
  <c r="KW684" i="1"/>
  <c r="KU684" i="1"/>
  <c r="KW683" i="1"/>
  <c r="KU683" i="1"/>
  <c r="KW682" i="1"/>
  <c r="KU682" i="1"/>
  <c r="KW681" i="1"/>
  <c r="KU681" i="1"/>
  <c r="KW680" i="1"/>
  <c r="KU680" i="1"/>
  <c r="KW679" i="1"/>
  <c r="KU679" i="1"/>
  <c r="KW678" i="1"/>
  <c r="KW677" i="1"/>
  <c r="KU677" i="1"/>
  <c r="KW676" i="1"/>
  <c r="KY664" i="1"/>
  <c r="KY668" i="1"/>
  <c r="KY672" i="1" s="1"/>
  <c r="KY676" i="1" s="1"/>
  <c r="KU676" i="1"/>
  <c r="KW675" i="1"/>
  <c r="KU675" i="1"/>
  <c r="KW674" i="1"/>
  <c r="KU674" i="1"/>
  <c r="KW673" i="1"/>
  <c r="KU673" i="1"/>
  <c r="KW672" i="1"/>
  <c r="KU672" i="1"/>
  <c r="KW671" i="1"/>
  <c r="KU671" i="1"/>
  <c r="KW670" i="1"/>
  <c r="KU670" i="1"/>
  <c r="KW669" i="1"/>
  <c r="KU669" i="1"/>
  <c r="KW668" i="1"/>
  <c r="KU668" i="1"/>
  <c r="KW667" i="1"/>
  <c r="KU667" i="1"/>
  <c r="KW666" i="1"/>
  <c r="KU666" i="1"/>
  <c r="KW665" i="1"/>
  <c r="KU665" i="1"/>
  <c r="KW664" i="1"/>
  <c r="KU664" i="1"/>
  <c r="KW663" i="1"/>
  <c r="KW717" i="1" s="1"/>
  <c r="KU663" i="1"/>
  <c r="KI678" i="1"/>
  <c r="KI677" i="1"/>
  <c r="KI676" i="1"/>
  <c r="KI675" i="1"/>
  <c r="KI686" i="1"/>
  <c r="KK662" i="1"/>
  <c r="KK666" i="1"/>
  <c r="KK670" i="1" s="1"/>
  <c r="KK674" i="1" s="1"/>
  <c r="KK678" i="1" s="1"/>
  <c r="KK682" i="1" s="1"/>
  <c r="KK686" i="1" s="1"/>
  <c r="KK690" i="1" s="1"/>
  <c r="KK694" i="1" s="1"/>
  <c r="KI685" i="1"/>
  <c r="KK661" i="1"/>
  <c r="KK665" i="1" s="1"/>
  <c r="KK669" i="1" s="1"/>
  <c r="KK673" i="1" s="1"/>
  <c r="KK677" i="1" s="1"/>
  <c r="KK681" i="1" s="1"/>
  <c r="KK685" i="1" s="1"/>
  <c r="KK689" i="1" s="1"/>
  <c r="KK693" i="1" s="1"/>
  <c r="KI684" i="1"/>
  <c r="KM684" i="1" s="1"/>
  <c r="KN684" i="1" s="1"/>
  <c r="KI683" i="1"/>
  <c r="KK659" i="1"/>
  <c r="KK663" i="1" s="1"/>
  <c r="KK667" i="1" s="1"/>
  <c r="KK671" i="1" s="1"/>
  <c r="KK675" i="1" s="1"/>
  <c r="KK679" i="1" s="1"/>
  <c r="KK683" i="1" s="1"/>
  <c r="KK687" i="1" s="1"/>
  <c r="KK691" i="1" s="1"/>
  <c r="BG667" i="1"/>
  <c r="BH667" i="1" s="1"/>
  <c r="BI667" i="1" s="1"/>
  <c r="BD667" i="1"/>
  <c r="BB667" i="1"/>
  <c r="BG666" i="1"/>
  <c r="BH666" i="1" s="1"/>
  <c r="BI666" i="1" s="1"/>
  <c r="BD666" i="1"/>
  <c r="BB666" i="1"/>
  <c r="BD664" i="1"/>
  <c r="BB664" i="1"/>
  <c r="BD663" i="1"/>
  <c r="BB663" i="1"/>
  <c r="BD662" i="1"/>
  <c r="BB662" i="1"/>
  <c r="BD661" i="1"/>
  <c r="BB661" i="1"/>
  <c r="BD660" i="1"/>
  <c r="BB660" i="1"/>
  <c r="BD659" i="1"/>
  <c r="BB659" i="1"/>
  <c r="BD658" i="1"/>
  <c r="BB658" i="1"/>
  <c r="BD657" i="1"/>
  <c r="BB657" i="1"/>
  <c r="AS667" i="1"/>
  <c r="AT667" i="1" s="1"/>
  <c r="AU667" i="1" s="1"/>
  <c r="AP667" i="1"/>
  <c r="AN667" i="1"/>
  <c r="AS666" i="1"/>
  <c r="AT666" i="1"/>
  <c r="AU666" i="1" s="1"/>
  <c r="AP666" i="1"/>
  <c r="AN666" i="1"/>
  <c r="AP664" i="1"/>
  <c r="AN664" i="1"/>
  <c r="AP663" i="1"/>
  <c r="AN663" i="1"/>
  <c r="AP662" i="1"/>
  <c r="AN662" i="1"/>
  <c r="AP661" i="1"/>
  <c r="AN661" i="1"/>
  <c r="AP660" i="1"/>
  <c r="AN660" i="1"/>
  <c r="AP659" i="1"/>
  <c r="AN659" i="1"/>
  <c r="AP658" i="1"/>
  <c r="AN658" i="1"/>
  <c r="AP657" i="1"/>
  <c r="AN657" i="1"/>
  <c r="AE667" i="1"/>
  <c r="AF667" i="1" s="1"/>
  <c r="AG667" i="1" s="1"/>
  <c r="AB667" i="1"/>
  <c r="Z667" i="1"/>
  <c r="AE666" i="1"/>
  <c r="AF666" i="1" s="1"/>
  <c r="AG666" i="1" s="1"/>
  <c r="AB666" i="1"/>
  <c r="Z666" i="1"/>
  <c r="AB664" i="1"/>
  <c r="Z664" i="1"/>
  <c r="AB663" i="1"/>
  <c r="Z663" i="1"/>
  <c r="AB662" i="1"/>
  <c r="Z662" i="1"/>
  <c r="AB661" i="1"/>
  <c r="Z661" i="1"/>
  <c r="AB660" i="1"/>
  <c r="Z660" i="1"/>
  <c r="AB659" i="1"/>
  <c r="Z659" i="1"/>
  <c r="AB658" i="1"/>
  <c r="Z658" i="1"/>
  <c r="AB657" i="1"/>
  <c r="Z657" i="1"/>
  <c r="L657" i="1"/>
  <c r="N657" i="1"/>
  <c r="Q656" i="1"/>
  <c r="Q657" i="1" s="1"/>
  <c r="L658" i="1"/>
  <c r="N658" i="1"/>
  <c r="L659" i="1"/>
  <c r="N659" i="1"/>
  <c r="L660" i="1"/>
  <c r="N660" i="1"/>
  <c r="L661" i="1"/>
  <c r="N661" i="1"/>
  <c r="L662" i="1"/>
  <c r="N662" i="1"/>
  <c r="L663" i="1"/>
  <c r="N663" i="1"/>
  <c r="L664" i="1"/>
  <c r="N664" i="1"/>
  <c r="R664" i="1" s="1"/>
  <c r="LK660" i="1"/>
  <c r="LI660" i="1"/>
  <c r="LK659" i="1"/>
  <c r="LI659" i="1"/>
  <c r="LK658" i="1"/>
  <c r="LI658" i="1"/>
  <c r="LE658" i="1"/>
  <c r="LY656" i="1"/>
  <c r="LW656" i="1"/>
  <c r="LS656" i="1"/>
  <c r="MM656" i="1"/>
  <c r="MQ656" i="1" s="1"/>
  <c r="MK656" i="1"/>
  <c r="MG656" i="1"/>
  <c r="NA656" i="1"/>
  <c r="MY656" i="1"/>
  <c r="MU656" i="1"/>
  <c r="NO656" i="1"/>
  <c r="NM656" i="1"/>
  <c r="NI656" i="1"/>
  <c r="JS662" i="1"/>
  <c r="JU661" i="1"/>
  <c r="JS661" i="1"/>
  <c r="JU660" i="1"/>
  <c r="JY660" i="1" s="1"/>
  <c r="JZ660" i="1" s="1"/>
  <c r="JS660" i="1"/>
  <c r="JU659" i="1"/>
  <c r="JS659" i="1"/>
  <c r="JG662" i="1"/>
  <c r="JE662" i="1"/>
  <c r="JG661" i="1"/>
  <c r="JE661" i="1"/>
  <c r="JG660" i="1"/>
  <c r="JE660" i="1"/>
  <c r="JG659" i="1"/>
  <c r="JE659" i="1"/>
  <c r="IS662" i="1"/>
  <c r="IQ662" i="1"/>
  <c r="IS661" i="1"/>
  <c r="IQ661" i="1"/>
  <c r="IS660" i="1"/>
  <c r="IQ660" i="1"/>
  <c r="IS659" i="1"/>
  <c r="IQ659" i="1"/>
  <c r="IE662" i="1"/>
  <c r="IC662" i="1"/>
  <c r="IE661" i="1"/>
  <c r="IC661" i="1"/>
  <c r="IE660" i="1"/>
  <c r="II660" i="1" s="1"/>
  <c r="IC660" i="1"/>
  <c r="IE659" i="1"/>
  <c r="IC659" i="1"/>
  <c r="HY659" i="1"/>
  <c r="IM659" i="1"/>
  <c r="JA659" i="1"/>
  <c r="JO659" i="1"/>
  <c r="DV656" i="1"/>
  <c r="DT656" i="1"/>
  <c r="DP656" i="1"/>
  <c r="DH656" i="1"/>
  <c r="DF656" i="1"/>
  <c r="DB656" i="1"/>
  <c r="DB668" i="1"/>
  <c r="CT662" i="1"/>
  <c r="CR662" i="1"/>
  <c r="CT661" i="1"/>
  <c r="CR661" i="1"/>
  <c r="CT660" i="1"/>
  <c r="CR660" i="1"/>
  <c r="CT659" i="1"/>
  <c r="CR659" i="1"/>
  <c r="CF662" i="1"/>
  <c r="CD662" i="1"/>
  <c r="CF661" i="1"/>
  <c r="CJ661" i="1" s="1"/>
  <c r="CD661" i="1"/>
  <c r="CF660" i="1"/>
  <c r="CD660" i="1"/>
  <c r="CF659" i="1"/>
  <c r="CD659" i="1"/>
  <c r="BR662" i="1"/>
  <c r="BR661" i="1"/>
  <c r="BR660" i="1"/>
  <c r="BR659" i="1"/>
  <c r="BV659" i="1" s="1"/>
  <c r="BW659" i="1" s="1"/>
  <c r="KW662" i="1"/>
  <c r="KW661" i="1"/>
  <c r="KW719" i="1" s="1"/>
  <c r="KW660" i="1"/>
  <c r="KW659" i="1"/>
  <c r="LA659" i="1" s="1"/>
  <c r="LB659" i="1" s="1"/>
  <c r="KI662" i="1"/>
  <c r="KG662" i="1"/>
  <c r="KI661" i="1"/>
  <c r="KG661" i="1"/>
  <c r="KK660" i="1"/>
  <c r="KI660" i="1"/>
  <c r="KG660" i="1"/>
  <c r="KI659" i="1"/>
  <c r="KG659" i="1"/>
  <c r="KC659" i="1"/>
  <c r="KQ659" i="1"/>
  <c r="BL659" i="1"/>
  <c r="BZ659" i="1"/>
  <c r="CN659" i="1"/>
  <c r="BD656" i="1"/>
  <c r="BB656" i="1"/>
  <c r="AX656" i="1"/>
  <c r="AP656" i="1"/>
  <c r="AN656" i="1"/>
  <c r="AJ656" i="1"/>
  <c r="AB656" i="1"/>
  <c r="Z656" i="1"/>
  <c r="V656" i="1"/>
  <c r="N656" i="1"/>
  <c r="L656" i="1"/>
  <c r="JX720" i="1"/>
  <c r="JW720" i="1"/>
  <c r="JJ720" i="1"/>
  <c r="JI720" i="1"/>
  <c r="IV720" i="1"/>
  <c r="IU720" i="1"/>
  <c r="IH720" i="1"/>
  <c r="IG720" i="1"/>
  <c r="CW720" i="1"/>
  <c r="CV720" i="1"/>
  <c r="CI720" i="1"/>
  <c r="CH720" i="1"/>
  <c r="BU720" i="1"/>
  <c r="BT720" i="1"/>
  <c r="KZ720" i="1"/>
  <c r="KY720" i="1"/>
  <c r="KL720" i="1"/>
  <c r="KK720" i="1"/>
  <c r="JX719" i="1"/>
  <c r="JW719" i="1"/>
  <c r="JJ719" i="1"/>
  <c r="JI719" i="1"/>
  <c r="IV719" i="1"/>
  <c r="IU719" i="1"/>
  <c r="IH719" i="1"/>
  <c r="IG719" i="1"/>
  <c r="CW719" i="1"/>
  <c r="CV719" i="1"/>
  <c r="CI719" i="1"/>
  <c r="CH719" i="1"/>
  <c r="BU719" i="1"/>
  <c r="BT719" i="1"/>
  <c r="KZ719" i="1"/>
  <c r="KY719" i="1"/>
  <c r="KL719" i="1"/>
  <c r="KK719" i="1"/>
  <c r="JX718" i="1"/>
  <c r="JW718" i="1"/>
  <c r="JJ718" i="1"/>
  <c r="JI718" i="1"/>
  <c r="IV718" i="1"/>
  <c r="IU718" i="1"/>
  <c r="IH718" i="1"/>
  <c r="IG718" i="1"/>
  <c r="CW718" i="1"/>
  <c r="CV718" i="1"/>
  <c r="CI718" i="1"/>
  <c r="CH718" i="1"/>
  <c r="BU718" i="1"/>
  <c r="BT718" i="1"/>
  <c r="KZ718" i="1"/>
  <c r="KY718" i="1"/>
  <c r="KL718" i="1"/>
  <c r="KK718" i="1"/>
  <c r="JX717" i="1"/>
  <c r="JW717" i="1"/>
  <c r="JJ717" i="1"/>
  <c r="JI717" i="1"/>
  <c r="IV717" i="1"/>
  <c r="IU717" i="1"/>
  <c r="IH717" i="1"/>
  <c r="IG717" i="1"/>
  <c r="CW717" i="1"/>
  <c r="CV717" i="1"/>
  <c r="CI717" i="1"/>
  <c r="CH717" i="1"/>
  <c r="BU717" i="1"/>
  <c r="BT717" i="1"/>
  <c r="KZ717" i="1"/>
  <c r="KY717" i="1"/>
  <c r="KL717" i="1"/>
  <c r="KK717" i="1"/>
  <c r="JZ710" i="1"/>
  <c r="JY710" i="1"/>
  <c r="JW710" i="1"/>
  <c r="JQ710" i="1"/>
  <c r="JX710" i="1" s="1"/>
  <c r="JK710" i="1"/>
  <c r="JC710" i="1"/>
  <c r="JJ710" i="1" s="1"/>
  <c r="JI710" i="1"/>
  <c r="JG710" i="1"/>
  <c r="JL710" i="1" s="1"/>
  <c r="JE710" i="1"/>
  <c r="IW710" i="1"/>
  <c r="IU710" i="1"/>
  <c r="IS710" i="1"/>
  <c r="IX710" i="1" s="1"/>
  <c r="IQ710" i="1"/>
  <c r="IO710" i="1"/>
  <c r="IV710" i="1" s="1"/>
  <c r="IE710" i="1"/>
  <c r="IJ710" i="1" s="1"/>
  <c r="II710" i="1"/>
  <c r="IA710" i="1"/>
  <c r="IH710" i="1" s="1"/>
  <c r="IG710" i="1"/>
  <c r="IC710" i="1"/>
  <c r="CX710" i="1"/>
  <c r="CP710" i="1"/>
  <c r="CW710" i="1" s="1"/>
  <c r="CV710" i="1"/>
  <c r="CT710" i="1"/>
  <c r="CY710" i="1" s="1"/>
  <c r="CR710" i="1"/>
  <c r="CF710" i="1"/>
  <c r="CK710" i="1" s="1"/>
  <c r="CJ710" i="1"/>
  <c r="CH710" i="1"/>
  <c r="CD710" i="1"/>
  <c r="CB710" i="1"/>
  <c r="CI710" i="1"/>
  <c r="BV710" i="1"/>
  <c r="BN710" i="1"/>
  <c r="BU710" i="1" s="1"/>
  <c r="BT710" i="1"/>
  <c r="BR710" i="1"/>
  <c r="BW710" i="1" s="1"/>
  <c r="BP710" i="1"/>
  <c r="LA710" i="1"/>
  <c r="KY710" i="1"/>
  <c r="KW710" i="1"/>
  <c r="LB710" i="1" s="1"/>
  <c r="KU710" i="1"/>
  <c r="KS710" i="1"/>
  <c r="KZ710" i="1"/>
  <c r="KI710" i="1"/>
  <c r="KN710" i="1" s="1"/>
  <c r="KM710" i="1"/>
  <c r="KK710" i="1"/>
  <c r="KG710" i="1"/>
  <c r="KE710" i="1"/>
  <c r="KL710" i="1" s="1"/>
  <c r="JY709" i="1"/>
  <c r="JQ709" i="1"/>
  <c r="JX709" i="1" s="1"/>
  <c r="JW709" i="1"/>
  <c r="JU709" i="1"/>
  <c r="JZ709" i="1" s="1"/>
  <c r="JS709" i="1"/>
  <c r="JK709" i="1"/>
  <c r="JI709" i="1"/>
  <c r="JG709" i="1"/>
  <c r="JL709" i="1" s="1"/>
  <c r="JE709" i="1"/>
  <c r="JC709" i="1"/>
  <c r="JJ709" i="1" s="1"/>
  <c r="IS709" i="1"/>
  <c r="IX709" i="1" s="1"/>
  <c r="IW709" i="1"/>
  <c r="IU709" i="1"/>
  <c r="IQ709" i="1"/>
  <c r="IO709" i="1"/>
  <c r="IV709" i="1"/>
  <c r="II709" i="1"/>
  <c r="IG709" i="1"/>
  <c r="IE709" i="1"/>
  <c r="IJ709" i="1" s="1"/>
  <c r="IC709" i="1"/>
  <c r="IA709" i="1"/>
  <c r="IH709" i="1" s="1"/>
  <c r="CX709" i="1"/>
  <c r="CP709" i="1"/>
  <c r="CW709" i="1" s="1"/>
  <c r="CV709" i="1"/>
  <c r="CT709" i="1"/>
  <c r="CY709" i="1" s="1"/>
  <c r="CR709" i="1"/>
  <c r="CJ709" i="1"/>
  <c r="CH709" i="1"/>
  <c r="CF709" i="1"/>
  <c r="CK709" i="1" s="1"/>
  <c r="CD709" i="1"/>
  <c r="CB709" i="1"/>
  <c r="CI709" i="1" s="1"/>
  <c r="BV709" i="1"/>
  <c r="BN709" i="1"/>
  <c r="BU709" i="1" s="1"/>
  <c r="BT709" i="1"/>
  <c r="BR709" i="1"/>
  <c r="BW709" i="1" s="1"/>
  <c r="BP709" i="1"/>
  <c r="LA709" i="1"/>
  <c r="KY709" i="1"/>
  <c r="KW709" i="1"/>
  <c r="LB709" i="1" s="1"/>
  <c r="KU709" i="1"/>
  <c r="KS709" i="1"/>
  <c r="KZ709" i="1" s="1"/>
  <c r="KI709" i="1"/>
  <c r="KN709" i="1" s="1"/>
  <c r="KM709" i="1"/>
  <c r="KK709" i="1"/>
  <c r="KG709" i="1"/>
  <c r="KE709" i="1"/>
  <c r="KL709" i="1" s="1"/>
  <c r="JY708" i="1"/>
  <c r="JW708" i="1"/>
  <c r="JU708" i="1"/>
  <c r="JZ708" i="1" s="1"/>
  <c r="JS708" i="1"/>
  <c r="JQ708" i="1"/>
  <c r="JX708" i="1" s="1"/>
  <c r="JK708" i="1"/>
  <c r="JI708" i="1"/>
  <c r="JG708" i="1"/>
  <c r="JL708" i="1"/>
  <c r="JE708" i="1"/>
  <c r="JC708" i="1"/>
  <c r="JJ708" i="1" s="1"/>
  <c r="IW708" i="1"/>
  <c r="IO708" i="1"/>
  <c r="IV708" i="1" s="1"/>
  <c r="IU708" i="1"/>
  <c r="IS708" i="1"/>
  <c r="IX708" i="1" s="1"/>
  <c r="IQ708" i="1"/>
  <c r="II708" i="1"/>
  <c r="IA708" i="1"/>
  <c r="IH708" i="1" s="1"/>
  <c r="IG708" i="1"/>
  <c r="IE708" i="1"/>
  <c r="IJ708" i="1" s="1"/>
  <c r="IC708" i="1"/>
  <c r="CX708" i="1"/>
  <c r="CV708" i="1"/>
  <c r="CT708" i="1"/>
  <c r="CY708" i="1" s="1"/>
  <c r="CR708" i="1"/>
  <c r="CP708" i="1"/>
  <c r="CW708" i="1" s="1"/>
  <c r="CJ708" i="1"/>
  <c r="CB708" i="1"/>
  <c r="CI708" i="1" s="1"/>
  <c r="CH708" i="1"/>
  <c r="CF708" i="1"/>
  <c r="CK708" i="1" s="1"/>
  <c r="CD708" i="1"/>
  <c r="BV708" i="1"/>
  <c r="BT708" i="1"/>
  <c r="BR708" i="1"/>
  <c r="BW708" i="1" s="1"/>
  <c r="BP708" i="1"/>
  <c r="BN708" i="1"/>
  <c r="BU708" i="1" s="1"/>
  <c r="LA708" i="1"/>
  <c r="KY708" i="1"/>
  <c r="KW708" i="1"/>
  <c r="LB708" i="1" s="1"/>
  <c r="KU708" i="1"/>
  <c r="KS708" i="1"/>
  <c r="KZ708" i="1" s="1"/>
  <c r="KM708" i="1"/>
  <c r="KK708" i="1"/>
  <c r="KI708" i="1"/>
  <c r="KN708" i="1" s="1"/>
  <c r="KG708" i="1"/>
  <c r="KE708" i="1"/>
  <c r="KL708" i="1" s="1"/>
  <c r="MC707" i="1"/>
  <c r="MD707" i="1" s="1"/>
  <c r="LY707" i="1"/>
  <c r="MQ707" i="1"/>
  <c r="MR707" i="1" s="1"/>
  <c r="MM707" i="1"/>
  <c r="NE707" i="1"/>
  <c r="NF707" i="1"/>
  <c r="NA707" i="1"/>
  <c r="NS707" i="1"/>
  <c r="NT707" i="1" s="1"/>
  <c r="NO707" i="1"/>
  <c r="JY707" i="1"/>
  <c r="JW707" i="1"/>
  <c r="JU707" i="1"/>
  <c r="JZ707" i="1" s="1"/>
  <c r="JS707" i="1"/>
  <c r="JO707" i="1"/>
  <c r="JG707" i="1"/>
  <c r="JL707" i="1" s="1"/>
  <c r="JK707" i="1"/>
  <c r="JI707" i="1"/>
  <c r="JE707" i="1"/>
  <c r="JA707" i="1"/>
  <c r="IW707" i="1"/>
  <c r="IU707" i="1"/>
  <c r="IS707" i="1"/>
  <c r="IX707" i="1" s="1"/>
  <c r="IQ707" i="1"/>
  <c r="IM707" i="1"/>
  <c r="II707" i="1"/>
  <c r="IG707" i="1"/>
  <c r="IE707" i="1"/>
  <c r="IJ707" i="1" s="1"/>
  <c r="IC707" i="1"/>
  <c r="HY707" i="1"/>
  <c r="DZ707" i="1"/>
  <c r="EA707" i="1"/>
  <c r="DV707" i="1"/>
  <c r="DT707" i="1"/>
  <c r="DL707" i="1"/>
  <c r="DM707" i="1" s="1"/>
  <c r="DH707" i="1"/>
  <c r="CX707" i="1"/>
  <c r="CV707" i="1"/>
  <c r="CT707" i="1"/>
  <c r="CY707" i="1" s="1"/>
  <c r="CR707" i="1"/>
  <c r="CN707" i="1"/>
  <c r="CJ707" i="1"/>
  <c r="CH707" i="1"/>
  <c r="CF707" i="1"/>
  <c r="CK707" i="1" s="1"/>
  <c r="CD707" i="1"/>
  <c r="BZ707" i="1"/>
  <c r="BV707" i="1"/>
  <c r="BT707" i="1"/>
  <c r="BR707" i="1"/>
  <c r="BW707" i="1"/>
  <c r="BP707" i="1"/>
  <c r="BL707" i="1"/>
  <c r="KW707" i="1"/>
  <c r="LB707" i="1" s="1"/>
  <c r="LA707" i="1"/>
  <c r="KY707" i="1"/>
  <c r="KU707" i="1"/>
  <c r="KQ707" i="1"/>
  <c r="KM707" i="1"/>
  <c r="KK707" i="1"/>
  <c r="KI707" i="1"/>
  <c r="KN707" i="1" s="1"/>
  <c r="KG707" i="1"/>
  <c r="KC707" i="1"/>
  <c r="BH707" i="1"/>
  <c r="BI707" i="1" s="1"/>
  <c r="BD707" i="1"/>
  <c r="BB707" i="1"/>
  <c r="AT707" i="1"/>
  <c r="AU707" i="1" s="1"/>
  <c r="AP707" i="1"/>
  <c r="AN707" i="1"/>
  <c r="AF707" i="1"/>
  <c r="AG707" i="1" s="1"/>
  <c r="AB707" i="1"/>
  <c r="R707" i="1"/>
  <c r="S707" i="1" s="1"/>
  <c r="N707" i="1"/>
  <c r="LK706" i="1"/>
  <c r="MC706" i="1"/>
  <c r="MD706" i="1" s="1"/>
  <c r="LY706" i="1"/>
  <c r="MQ706" i="1"/>
  <c r="MR706" i="1" s="1"/>
  <c r="MM706" i="1"/>
  <c r="NE706" i="1"/>
  <c r="NA706" i="1"/>
  <c r="NS706" i="1"/>
  <c r="NT706" i="1" s="1"/>
  <c r="NO706" i="1"/>
  <c r="JY706" i="1"/>
  <c r="JW706" i="1"/>
  <c r="JS706" i="1"/>
  <c r="JG706" i="1"/>
  <c r="JL706" i="1" s="1"/>
  <c r="JK706" i="1"/>
  <c r="JI706" i="1"/>
  <c r="JE706" i="1"/>
  <c r="IW706" i="1"/>
  <c r="IU706" i="1"/>
  <c r="IS706" i="1"/>
  <c r="IX706" i="1" s="1"/>
  <c r="IQ706" i="1"/>
  <c r="IE706" i="1"/>
  <c r="II706" i="1"/>
  <c r="IG706" i="1"/>
  <c r="IC706" i="1"/>
  <c r="DZ706" i="1"/>
  <c r="EA706" i="1" s="1"/>
  <c r="DV706" i="1"/>
  <c r="DT706" i="1"/>
  <c r="DL706" i="1"/>
  <c r="DM706" i="1" s="1"/>
  <c r="DH706" i="1"/>
  <c r="CX706" i="1"/>
  <c r="CV706" i="1"/>
  <c r="CT706" i="1"/>
  <c r="CY706" i="1" s="1"/>
  <c r="CR706" i="1"/>
  <c r="CJ706" i="1"/>
  <c r="CH706" i="1"/>
  <c r="CF706" i="1"/>
  <c r="CK706" i="1" s="1"/>
  <c r="CD706" i="1"/>
  <c r="BV706" i="1"/>
  <c r="BT706" i="1"/>
  <c r="BR706" i="1"/>
  <c r="BW706" i="1" s="1"/>
  <c r="BP706" i="1"/>
  <c r="LA706" i="1"/>
  <c r="KY706" i="1"/>
  <c r="KW706" i="1"/>
  <c r="LB706" i="1" s="1"/>
  <c r="KU706" i="1"/>
  <c r="KZ706" i="1"/>
  <c r="KM706" i="1"/>
  <c r="KK706" i="1"/>
  <c r="KI706" i="1"/>
  <c r="KN706" i="1" s="1"/>
  <c r="KG706" i="1"/>
  <c r="BH706" i="1"/>
  <c r="BI706" i="1" s="1"/>
  <c r="BD706" i="1"/>
  <c r="BB706" i="1"/>
  <c r="AT706" i="1"/>
  <c r="AU706" i="1" s="1"/>
  <c r="AP706" i="1"/>
  <c r="AN706" i="1"/>
  <c r="AF706" i="1"/>
  <c r="AG706" i="1" s="1"/>
  <c r="AB706" i="1"/>
  <c r="R706" i="1"/>
  <c r="S706" i="1" s="1"/>
  <c r="N706" i="1"/>
  <c r="LK705" i="1"/>
  <c r="MC705" i="1"/>
  <c r="MD705" i="1" s="1"/>
  <c r="LY705" i="1"/>
  <c r="MQ705" i="1"/>
  <c r="MR705" i="1" s="1"/>
  <c r="MM705" i="1"/>
  <c r="NE705" i="1"/>
  <c r="NF705" i="1" s="1"/>
  <c r="NA705" i="1"/>
  <c r="NS705" i="1"/>
  <c r="NT705" i="1" s="1"/>
  <c r="NO705" i="1"/>
  <c r="JY705" i="1"/>
  <c r="JW705" i="1"/>
  <c r="JU705" i="1"/>
  <c r="JZ705" i="1"/>
  <c r="JS705" i="1"/>
  <c r="JK705" i="1"/>
  <c r="JI705" i="1"/>
  <c r="JG705" i="1"/>
  <c r="JL705" i="1" s="1"/>
  <c r="JE705" i="1"/>
  <c r="IW705" i="1"/>
  <c r="IU705" i="1"/>
  <c r="IS705" i="1"/>
  <c r="IX705" i="1" s="1"/>
  <c r="IQ705" i="1"/>
  <c r="II705" i="1"/>
  <c r="IG705" i="1"/>
  <c r="IE705" i="1"/>
  <c r="IJ705" i="1" s="1"/>
  <c r="IC705" i="1"/>
  <c r="DZ705" i="1"/>
  <c r="EA705" i="1" s="1"/>
  <c r="DV705" i="1"/>
  <c r="DT705" i="1"/>
  <c r="DL705" i="1"/>
  <c r="DM705" i="1" s="1"/>
  <c r="DH705" i="1"/>
  <c r="CX705" i="1"/>
  <c r="CV705" i="1"/>
  <c r="CT705" i="1"/>
  <c r="CY705" i="1" s="1"/>
  <c r="CR705" i="1"/>
  <c r="CJ705" i="1"/>
  <c r="CH705" i="1"/>
  <c r="CF705" i="1"/>
  <c r="CK705" i="1" s="1"/>
  <c r="CD705" i="1"/>
  <c r="BV705" i="1"/>
  <c r="BT705" i="1"/>
  <c r="BR705" i="1"/>
  <c r="BW705" i="1" s="1"/>
  <c r="BP705" i="1"/>
  <c r="LA705" i="1"/>
  <c r="KY705" i="1"/>
  <c r="KW705" i="1"/>
  <c r="LB705" i="1" s="1"/>
  <c r="KU705" i="1"/>
  <c r="KM705" i="1"/>
  <c r="KK705" i="1"/>
  <c r="KI705" i="1"/>
  <c r="KN705" i="1" s="1"/>
  <c r="KG705" i="1"/>
  <c r="BH705" i="1"/>
  <c r="BI705" i="1" s="1"/>
  <c r="BD705" i="1"/>
  <c r="BB705" i="1"/>
  <c r="AT705" i="1"/>
  <c r="AU705" i="1" s="1"/>
  <c r="AP705" i="1"/>
  <c r="AN705" i="1"/>
  <c r="AF705" i="1"/>
  <c r="AG705" i="1" s="1"/>
  <c r="AB705" i="1"/>
  <c r="R705" i="1"/>
  <c r="S705" i="1" s="1"/>
  <c r="N705" i="1"/>
  <c r="LK704" i="1"/>
  <c r="MC704" i="1"/>
  <c r="MD704" i="1" s="1"/>
  <c r="LY704" i="1"/>
  <c r="MQ704" i="1"/>
  <c r="MR704" i="1" s="1"/>
  <c r="MM704" i="1"/>
  <c r="NE704" i="1"/>
  <c r="NF704" i="1" s="1"/>
  <c r="NA704" i="1"/>
  <c r="NS704" i="1"/>
  <c r="NT704" i="1" s="1"/>
  <c r="NO704" i="1"/>
  <c r="JU704" i="1"/>
  <c r="JZ704" i="1" s="1"/>
  <c r="JY704" i="1"/>
  <c r="JW704" i="1"/>
  <c r="JS704" i="1"/>
  <c r="JK704" i="1"/>
  <c r="JI704" i="1"/>
  <c r="JG704" i="1"/>
  <c r="JL704" i="1" s="1"/>
  <c r="JE704" i="1"/>
  <c r="IW704" i="1"/>
  <c r="IU704" i="1"/>
  <c r="IS704" i="1"/>
  <c r="IX704" i="1" s="1"/>
  <c r="IQ704" i="1"/>
  <c r="II704" i="1"/>
  <c r="IG704" i="1"/>
  <c r="IE704" i="1"/>
  <c r="IJ704" i="1"/>
  <c r="IC704" i="1"/>
  <c r="DZ704" i="1"/>
  <c r="EA704" i="1" s="1"/>
  <c r="DV704" i="1"/>
  <c r="DT704" i="1"/>
  <c r="DL704" i="1"/>
  <c r="DM704" i="1" s="1"/>
  <c r="DH704" i="1"/>
  <c r="CX704" i="1"/>
  <c r="CV704" i="1"/>
  <c r="CT704" i="1"/>
  <c r="CY704" i="1" s="1"/>
  <c r="CR704" i="1"/>
  <c r="CJ704" i="1"/>
  <c r="CH704" i="1"/>
  <c r="CF704" i="1"/>
  <c r="CK704" i="1" s="1"/>
  <c r="CD704" i="1"/>
  <c r="BV704" i="1"/>
  <c r="BT704" i="1"/>
  <c r="BR704" i="1"/>
  <c r="BW704" i="1"/>
  <c r="BP704" i="1"/>
  <c r="LA704" i="1"/>
  <c r="KY704" i="1"/>
  <c r="KW704" i="1"/>
  <c r="LB704" i="1"/>
  <c r="KU704" i="1"/>
  <c r="KM704" i="1"/>
  <c r="KK704" i="1"/>
  <c r="KI704" i="1"/>
  <c r="KN704" i="1" s="1"/>
  <c r="KG704" i="1"/>
  <c r="BH704" i="1"/>
  <c r="BI704" i="1" s="1"/>
  <c r="BD704" i="1"/>
  <c r="BB704" i="1"/>
  <c r="AT704" i="1"/>
  <c r="AU704" i="1" s="1"/>
  <c r="AP704" i="1"/>
  <c r="AN704" i="1"/>
  <c r="AF704" i="1"/>
  <c r="AG704" i="1" s="1"/>
  <c r="AB704" i="1"/>
  <c r="R704" i="1"/>
  <c r="S704" i="1" s="1"/>
  <c r="N704" i="1"/>
  <c r="LK703" i="1"/>
  <c r="JY703" i="1"/>
  <c r="JW703" i="1"/>
  <c r="JU703" i="1"/>
  <c r="JZ703" i="1" s="1"/>
  <c r="JS703" i="1"/>
  <c r="JO703" i="1"/>
  <c r="JK703" i="1"/>
  <c r="JI703" i="1"/>
  <c r="JG703" i="1"/>
  <c r="JL703" i="1" s="1"/>
  <c r="JE703" i="1"/>
  <c r="JA703" i="1"/>
  <c r="IW703" i="1"/>
  <c r="IU703" i="1"/>
  <c r="IS703" i="1"/>
  <c r="IX703" i="1" s="1"/>
  <c r="IQ703" i="1"/>
  <c r="IM703" i="1"/>
  <c r="II703" i="1"/>
  <c r="IG703" i="1"/>
  <c r="IE703" i="1"/>
  <c r="IJ703" i="1" s="1"/>
  <c r="IC703" i="1"/>
  <c r="HY703" i="1"/>
  <c r="DZ703" i="1"/>
  <c r="EA703" i="1" s="1"/>
  <c r="DV703" i="1"/>
  <c r="DT703" i="1"/>
  <c r="CX703" i="1"/>
  <c r="CV703" i="1"/>
  <c r="CT703" i="1"/>
  <c r="CY703" i="1" s="1"/>
  <c r="CR703" i="1"/>
  <c r="CN703" i="1"/>
  <c r="CJ703" i="1"/>
  <c r="CH703" i="1"/>
  <c r="CF703" i="1"/>
  <c r="CK703" i="1" s="1"/>
  <c r="CD703" i="1"/>
  <c r="BZ703" i="1"/>
  <c r="BR703" i="1"/>
  <c r="BW703" i="1" s="1"/>
  <c r="BV703" i="1"/>
  <c r="BT703" i="1"/>
  <c r="BP703" i="1"/>
  <c r="BL703" i="1"/>
  <c r="LA703" i="1"/>
  <c r="KY703" i="1"/>
  <c r="KW703" i="1"/>
  <c r="LB703" i="1" s="1"/>
  <c r="KU703" i="1"/>
  <c r="KQ703" i="1"/>
  <c r="KM703" i="1"/>
  <c r="KK703" i="1"/>
  <c r="KI703" i="1"/>
  <c r="KN703" i="1" s="1"/>
  <c r="KG703" i="1"/>
  <c r="KC703" i="1"/>
  <c r="BH703" i="1"/>
  <c r="BI703" i="1" s="1"/>
  <c r="BD703" i="1"/>
  <c r="BB703" i="1"/>
  <c r="AT703" i="1"/>
  <c r="AU703" i="1"/>
  <c r="AP703" i="1"/>
  <c r="AN703" i="1"/>
  <c r="R703" i="1"/>
  <c r="S703" i="1" s="1"/>
  <c r="N703" i="1"/>
  <c r="LO702" i="1"/>
  <c r="MC702" i="1"/>
  <c r="MD702" i="1"/>
  <c r="LY702" i="1"/>
  <c r="MQ702" i="1"/>
  <c r="MR702" i="1" s="1"/>
  <c r="MM702" i="1"/>
  <c r="NE702" i="1"/>
  <c r="NF702" i="1"/>
  <c r="NA702" i="1"/>
  <c r="NS702" i="1"/>
  <c r="NT702" i="1"/>
  <c r="NO702" i="1"/>
  <c r="JY702" i="1"/>
  <c r="JW702" i="1"/>
  <c r="JZ702" i="1"/>
  <c r="JS702" i="1"/>
  <c r="JG702" i="1"/>
  <c r="JL702" i="1" s="1"/>
  <c r="JK702" i="1"/>
  <c r="JI702" i="1"/>
  <c r="JE702" i="1"/>
  <c r="IW702" i="1"/>
  <c r="IU702" i="1"/>
  <c r="IS702" i="1"/>
  <c r="IX702" i="1" s="1"/>
  <c r="IQ702" i="1"/>
  <c r="II702" i="1"/>
  <c r="IG702" i="1"/>
  <c r="IE702" i="1"/>
  <c r="IC702" i="1"/>
  <c r="DZ702" i="1"/>
  <c r="EA702" i="1" s="1"/>
  <c r="DV702" i="1"/>
  <c r="DT702" i="1"/>
  <c r="DL702" i="1"/>
  <c r="DM702" i="1" s="1"/>
  <c r="DH702" i="1"/>
  <c r="CX702" i="1"/>
  <c r="CV702" i="1"/>
  <c r="CT702" i="1"/>
  <c r="CY702" i="1" s="1"/>
  <c r="CR702" i="1"/>
  <c r="CJ702" i="1"/>
  <c r="CH702" i="1"/>
  <c r="CF702" i="1"/>
  <c r="CK702" i="1" s="1"/>
  <c r="CD702" i="1"/>
  <c r="BV702" i="1"/>
  <c r="BT702" i="1"/>
  <c r="BR702" i="1"/>
  <c r="BW702" i="1" s="1"/>
  <c r="BP702" i="1"/>
  <c r="LA702" i="1"/>
  <c r="KY702" i="1"/>
  <c r="KW702" i="1"/>
  <c r="LB702" i="1" s="1"/>
  <c r="KU702" i="1"/>
  <c r="KM702" i="1"/>
  <c r="KK702" i="1"/>
  <c r="KI702" i="1"/>
  <c r="KN702" i="1" s="1"/>
  <c r="KG702" i="1"/>
  <c r="BH702" i="1"/>
  <c r="BI702" i="1" s="1"/>
  <c r="BD702" i="1"/>
  <c r="BB702" i="1"/>
  <c r="AT702" i="1"/>
  <c r="AU702" i="1" s="1"/>
  <c r="AP702" i="1"/>
  <c r="AN702" i="1"/>
  <c r="AF702" i="1"/>
  <c r="AG702" i="1" s="1"/>
  <c r="AB702" i="1"/>
  <c r="R702" i="1"/>
  <c r="S702" i="1" s="1"/>
  <c r="N702" i="1"/>
  <c r="LO701" i="1"/>
  <c r="MC701" i="1"/>
  <c r="MD701" i="1" s="1"/>
  <c r="LY701" i="1"/>
  <c r="MQ701" i="1"/>
  <c r="MR701" i="1" s="1"/>
  <c r="MM701" i="1"/>
  <c r="NE701" i="1"/>
  <c r="NF701" i="1" s="1"/>
  <c r="NA701" i="1"/>
  <c r="NS701" i="1"/>
  <c r="NT701" i="1" s="1"/>
  <c r="NO701" i="1"/>
  <c r="JY701" i="1"/>
  <c r="JW701" i="1"/>
  <c r="JU701" i="1"/>
  <c r="JZ701" i="1" s="1"/>
  <c r="JS701" i="1"/>
  <c r="JK701" i="1"/>
  <c r="JI701" i="1"/>
  <c r="JG701" i="1"/>
  <c r="JL701" i="1"/>
  <c r="JE701" i="1"/>
  <c r="IW701" i="1"/>
  <c r="IU701" i="1"/>
  <c r="IS701" i="1"/>
  <c r="IX701" i="1" s="1"/>
  <c r="IQ701" i="1"/>
  <c r="II701" i="1"/>
  <c r="IG701" i="1"/>
  <c r="IE701" i="1"/>
  <c r="IJ701" i="1" s="1"/>
  <c r="IC701" i="1"/>
  <c r="DZ701" i="1"/>
  <c r="EA701" i="1" s="1"/>
  <c r="DV701" i="1"/>
  <c r="DT701" i="1"/>
  <c r="DL701" i="1"/>
  <c r="DM701" i="1" s="1"/>
  <c r="DH701" i="1"/>
  <c r="CX701" i="1"/>
  <c r="CV701" i="1"/>
  <c r="CT701" i="1"/>
  <c r="CY701" i="1" s="1"/>
  <c r="CR701" i="1"/>
  <c r="CJ701" i="1"/>
  <c r="CH701" i="1"/>
  <c r="CF701" i="1"/>
  <c r="CK701" i="1" s="1"/>
  <c r="CD701" i="1"/>
  <c r="BV701" i="1"/>
  <c r="BT701" i="1"/>
  <c r="BR701" i="1"/>
  <c r="BP701" i="1"/>
  <c r="LA701" i="1"/>
  <c r="KY701" i="1"/>
  <c r="KW701" i="1"/>
  <c r="LB701" i="1" s="1"/>
  <c r="KU701" i="1"/>
  <c r="KM701" i="1"/>
  <c r="KK701" i="1"/>
  <c r="KI701" i="1"/>
  <c r="KN701" i="1"/>
  <c r="KG701" i="1"/>
  <c r="BH701" i="1"/>
  <c r="BI701" i="1" s="1"/>
  <c r="BD701" i="1"/>
  <c r="BB701" i="1"/>
  <c r="AT701" i="1"/>
  <c r="AU701" i="1" s="1"/>
  <c r="AP701" i="1"/>
  <c r="AN701" i="1"/>
  <c r="AF701" i="1"/>
  <c r="AG701" i="1" s="1"/>
  <c r="AB701" i="1"/>
  <c r="R701" i="1"/>
  <c r="S701" i="1" s="1"/>
  <c r="N701" i="1"/>
  <c r="LO700" i="1"/>
  <c r="MC700" i="1"/>
  <c r="MD700" i="1" s="1"/>
  <c r="LY700" i="1"/>
  <c r="MQ700" i="1"/>
  <c r="MR700" i="1" s="1"/>
  <c r="MM700" i="1"/>
  <c r="NE700" i="1"/>
  <c r="NF700" i="1" s="1"/>
  <c r="NA700" i="1"/>
  <c r="NS700" i="1"/>
  <c r="NT700" i="1" s="1"/>
  <c r="NO700" i="1"/>
  <c r="JY700" i="1"/>
  <c r="JW700" i="1"/>
  <c r="JU700" i="1"/>
  <c r="JZ700" i="1"/>
  <c r="JS700" i="1"/>
  <c r="JK700" i="1"/>
  <c r="JI700" i="1"/>
  <c r="JG700" i="1"/>
  <c r="JL700" i="1" s="1"/>
  <c r="JE700" i="1"/>
  <c r="IW700" i="1"/>
  <c r="IU700" i="1"/>
  <c r="IS700" i="1"/>
  <c r="IX700" i="1" s="1"/>
  <c r="IQ700" i="1"/>
  <c r="II700" i="1"/>
  <c r="IG700" i="1"/>
  <c r="IE700" i="1"/>
  <c r="IJ700" i="1" s="1"/>
  <c r="IC700" i="1"/>
  <c r="DZ700" i="1"/>
  <c r="EA700" i="1" s="1"/>
  <c r="DV700" i="1"/>
  <c r="DT700" i="1"/>
  <c r="DL700" i="1"/>
  <c r="DM700" i="1"/>
  <c r="DH700" i="1"/>
  <c r="CX700" i="1"/>
  <c r="CV700" i="1"/>
  <c r="CT700" i="1"/>
  <c r="CY700" i="1" s="1"/>
  <c r="CR700" i="1"/>
  <c r="CJ700" i="1"/>
  <c r="CH700" i="1"/>
  <c r="CF700" i="1"/>
  <c r="CK700" i="1" s="1"/>
  <c r="CD700" i="1"/>
  <c r="BR700" i="1"/>
  <c r="BW700" i="1" s="1"/>
  <c r="BV700" i="1"/>
  <c r="BT700" i="1"/>
  <c r="BP700" i="1"/>
  <c r="LA700" i="1"/>
  <c r="KY700" i="1"/>
  <c r="KW700" i="1"/>
  <c r="LB700" i="1" s="1"/>
  <c r="KU700" i="1"/>
  <c r="KI700" i="1"/>
  <c r="KN700" i="1" s="1"/>
  <c r="KM700" i="1"/>
  <c r="KK700" i="1"/>
  <c r="KG700" i="1"/>
  <c r="BH700" i="1"/>
  <c r="BI700" i="1" s="1"/>
  <c r="BD700" i="1"/>
  <c r="BB700" i="1"/>
  <c r="AT700" i="1"/>
  <c r="AU700" i="1" s="1"/>
  <c r="AP700" i="1"/>
  <c r="AN700" i="1"/>
  <c r="AF700" i="1"/>
  <c r="AG700" i="1"/>
  <c r="AB700" i="1"/>
  <c r="R700" i="1"/>
  <c r="S700" i="1" s="1"/>
  <c r="N700" i="1"/>
  <c r="LO699" i="1"/>
  <c r="MC699" i="1"/>
  <c r="MD699" i="1" s="1"/>
  <c r="LY699" i="1"/>
  <c r="MQ699" i="1"/>
  <c r="MR699" i="1" s="1"/>
  <c r="MM699" i="1"/>
  <c r="NE699" i="1"/>
  <c r="NF699" i="1" s="1"/>
  <c r="NA699" i="1"/>
  <c r="NS699" i="1"/>
  <c r="NT699" i="1" s="1"/>
  <c r="NO699" i="1"/>
  <c r="JY699" i="1"/>
  <c r="JW699" i="1"/>
  <c r="JU699" i="1"/>
  <c r="JZ699" i="1"/>
  <c r="JS699" i="1"/>
  <c r="JO699" i="1"/>
  <c r="JK699" i="1"/>
  <c r="JI699" i="1"/>
  <c r="JG699" i="1"/>
  <c r="JL699" i="1" s="1"/>
  <c r="JE699" i="1"/>
  <c r="JA699" i="1"/>
  <c r="IW699" i="1"/>
  <c r="IU699" i="1"/>
  <c r="IS699" i="1"/>
  <c r="IX699" i="1" s="1"/>
  <c r="IQ699" i="1"/>
  <c r="IM699" i="1"/>
  <c r="II699" i="1"/>
  <c r="IG699" i="1"/>
  <c r="IE699" i="1"/>
  <c r="IJ699" i="1" s="1"/>
  <c r="IC699" i="1"/>
  <c r="HY699" i="1"/>
  <c r="DZ699" i="1"/>
  <c r="EA699" i="1" s="1"/>
  <c r="DV699" i="1"/>
  <c r="DT699" i="1"/>
  <c r="DL699" i="1"/>
  <c r="DM699" i="1" s="1"/>
  <c r="DH699" i="1"/>
  <c r="CX699" i="1"/>
  <c r="CV699" i="1"/>
  <c r="CT699" i="1"/>
  <c r="CY699" i="1"/>
  <c r="CR699" i="1"/>
  <c r="CN699" i="1"/>
  <c r="CJ699" i="1"/>
  <c r="CH699" i="1"/>
  <c r="CF699" i="1"/>
  <c r="CK699" i="1"/>
  <c r="CD699" i="1"/>
  <c r="BZ699" i="1"/>
  <c r="BV699" i="1"/>
  <c r="BT699" i="1"/>
  <c r="BR699" i="1"/>
  <c r="BW699" i="1" s="1"/>
  <c r="BP699" i="1"/>
  <c r="BL699" i="1"/>
  <c r="LA699" i="1"/>
  <c r="KY699" i="1"/>
  <c r="KW699" i="1"/>
  <c r="LB699" i="1" s="1"/>
  <c r="KU699" i="1"/>
  <c r="KQ699" i="1"/>
  <c r="KM699" i="1"/>
  <c r="KK699" i="1"/>
  <c r="KI699" i="1"/>
  <c r="KN699" i="1" s="1"/>
  <c r="KG699" i="1"/>
  <c r="KC699" i="1"/>
  <c r="BH699" i="1"/>
  <c r="BI699" i="1" s="1"/>
  <c r="BD699" i="1"/>
  <c r="BB699" i="1"/>
  <c r="AT699" i="1"/>
  <c r="AU699" i="1" s="1"/>
  <c r="AP699" i="1"/>
  <c r="AN699" i="1"/>
  <c r="AF699" i="1"/>
  <c r="AG699" i="1" s="1"/>
  <c r="AB699" i="1"/>
  <c r="R699" i="1"/>
  <c r="S699" i="1" s="1"/>
  <c r="N699" i="1"/>
  <c r="LO698" i="1"/>
  <c r="MC698" i="1"/>
  <c r="MD698" i="1" s="1"/>
  <c r="LY698" i="1"/>
  <c r="MQ698" i="1"/>
  <c r="MR698" i="1" s="1"/>
  <c r="MM698" i="1"/>
  <c r="NE698" i="1"/>
  <c r="NF698" i="1" s="1"/>
  <c r="NA698" i="1"/>
  <c r="NS698" i="1"/>
  <c r="NT698" i="1" s="1"/>
  <c r="NO698" i="1"/>
  <c r="DZ698" i="1"/>
  <c r="EA698" i="1" s="1"/>
  <c r="DV698" i="1"/>
  <c r="DT698" i="1"/>
  <c r="DL698" i="1"/>
  <c r="DM698" i="1" s="1"/>
  <c r="DH698" i="1"/>
  <c r="BH698" i="1"/>
  <c r="BI698" i="1" s="1"/>
  <c r="BD698" i="1"/>
  <c r="BB698" i="1"/>
  <c r="AT698" i="1"/>
  <c r="AU698" i="1" s="1"/>
  <c r="AP698" i="1"/>
  <c r="AN698" i="1"/>
  <c r="AF698" i="1"/>
  <c r="AG698" i="1" s="1"/>
  <c r="AB698" i="1"/>
  <c r="R698" i="1"/>
  <c r="S698" i="1"/>
  <c r="N698" i="1"/>
  <c r="LO697" i="1"/>
  <c r="MC697" i="1"/>
  <c r="MD697" i="1" s="1"/>
  <c r="LY697" i="1"/>
  <c r="MQ697" i="1"/>
  <c r="MR697" i="1" s="1"/>
  <c r="MM697" i="1"/>
  <c r="NE697" i="1"/>
  <c r="NF697" i="1"/>
  <c r="NA697" i="1"/>
  <c r="NS697" i="1"/>
  <c r="NT697" i="1" s="1"/>
  <c r="NO697" i="1"/>
  <c r="DZ697" i="1"/>
  <c r="EA697" i="1" s="1"/>
  <c r="DV697" i="1"/>
  <c r="DT697" i="1"/>
  <c r="DL697" i="1"/>
  <c r="DM697" i="1" s="1"/>
  <c r="DH697" i="1"/>
  <c r="BH697" i="1"/>
  <c r="BI697" i="1" s="1"/>
  <c r="BD697" i="1"/>
  <c r="BB697" i="1"/>
  <c r="AT697" i="1"/>
  <c r="AU697" i="1"/>
  <c r="AP697" i="1"/>
  <c r="AN697" i="1"/>
  <c r="AF697" i="1"/>
  <c r="AG697" i="1" s="1"/>
  <c r="AB697" i="1"/>
  <c r="R697" i="1"/>
  <c r="S697" i="1" s="1"/>
  <c r="N697" i="1"/>
  <c r="LO696" i="1"/>
  <c r="LM696" i="1"/>
  <c r="LK696" i="1"/>
  <c r="LI696" i="1"/>
  <c r="MC696" i="1"/>
  <c r="MD696" i="1" s="1"/>
  <c r="LY696" i="1"/>
  <c r="MQ696" i="1"/>
  <c r="MR696" i="1" s="1"/>
  <c r="MM696" i="1"/>
  <c r="NE696" i="1"/>
  <c r="NF696" i="1" s="1"/>
  <c r="NA696" i="1"/>
  <c r="NS696" i="1"/>
  <c r="NT696" i="1" s="1"/>
  <c r="NO696" i="1"/>
  <c r="DZ696" i="1"/>
  <c r="EA696" i="1" s="1"/>
  <c r="DV696" i="1"/>
  <c r="DT696" i="1"/>
  <c r="DL696" i="1"/>
  <c r="DM696" i="1" s="1"/>
  <c r="DH696" i="1"/>
  <c r="BH696" i="1"/>
  <c r="BI696" i="1" s="1"/>
  <c r="BD696" i="1"/>
  <c r="BB696" i="1"/>
  <c r="AT696" i="1"/>
  <c r="AU696" i="1" s="1"/>
  <c r="AP696" i="1"/>
  <c r="AN696" i="1"/>
  <c r="AF696" i="1"/>
  <c r="AG696" i="1" s="1"/>
  <c r="AB696" i="1"/>
  <c r="R696" i="1"/>
  <c r="S696" i="1" s="1"/>
  <c r="N696" i="1"/>
  <c r="LO695" i="1"/>
  <c r="LM695" i="1"/>
  <c r="LK695" i="1"/>
  <c r="LI695" i="1"/>
  <c r="MC695" i="1"/>
  <c r="MD695" i="1" s="1"/>
  <c r="LY695" i="1"/>
  <c r="MQ695" i="1"/>
  <c r="MR695" i="1" s="1"/>
  <c r="MM695" i="1"/>
  <c r="NE695" i="1"/>
  <c r="NF695" i="1"/>
  <c r="NA695" i="1"/>
  <c r="NS695" i="1"/>
  <c r="NT695" i="1" s="1"/>
  <c r="NO695" i="1"/>
  <c r="HY695" i="1"/>
  <c r="DZ695" i="1"/>
  <c r="EA695" i="1" s="1"/>
  <c r="DV695" i="1"/>
  <c r="DT695" i="1"/>
  <c r="DL695" i="1"/>
  <c r="DM695" i="1" s="1"/>
  <c r="DH695" i="1"/>
  <c r="BH695" i="1"/>
  <c r="BI695" i="1" s="1"/>
  <c r="BD695" i="1"/>
  <c r="BB695" i="1"/>
  <c r="AT695" i="1"/>
  <c r="AU695" i="1" s="1"/>
  <c r="AP695" i="1"/>
  <c r="AN695" i="1"/>
  <c r="AF695" i="1"/>
  <c r="AG695" i="1" s="1"/>
  <c r="AB695" i="1"/>
  <c r="R695" i="1"/>
  <c r="S695" i="1" s="1"/>
  <c r="N695" i="1"/>
  <c r="LO694" i="1"/>
  <c r="LM694" i="1"/>
  <c r="LK694" i="1"/>
  <c r="LI694" i="1"/>
  <c r="LE694" i="1"/>
  <c r="MC694" i="1"/>
  <c r="MD694" i="1" s="1"/>
  <c r="LY694" i="1"/>
  <c r="MQ694" i="1"/>
  <c r="MR694" i="1" s="1"/>
  <c r="MM694" i="1"/>
  <c r="NE694" i="1"/>
  <c r="NF694" i="1" s="1"/>
  <c r="NA694" i="1"/>
  <c r="NS694" i="1"/>
  <c r="NT694" i="1" s="1"/>
  <c r="NO694" i="1"/>
  <c r="DZ694" i="1"/>
  <c r="EA694" i="1" s="1"/>
  <c r="DV694" i="1"/>
  <c r="DT694" i="1"/>
  <c r="DL694" i="1"/>
  <c r="DM694" i="1" s="1"/>
  <c r="DH694" i="1"/>
  <c r="KI694" i="1"/>
  <c r="KG694" i="1"/>
  <c r="BH694" i="1"/>
  <c r="BI694" i="1" s="1"/>
  <c r="BD694" i="1"/>
  <c r="BB694" i="1"/>
  <c r="AT694" i="1"/>
  <c r="AU694" i="1" s="1"/>
  <c r="AP694" i="1"/>
  <c r="AN694" i="1"/>
  <c r="AF694" i="1"/>
  <c r="AG694" i="1"/>
  <c r="AB694" i="1"/>
  <c r="R694" i="1"/>
  <c r="S694" i="1" s="1"/>
  <c r="N694" i="1"/>
  <c r="LO693" i="1"/>
  <c r="LM693" i="1"/>
  <c r="LK693" i="1"/>
  <c r="LI693" i="1"/>
  <c r="MC693" i="1"/>
  <c r="MD693" i="1" s="1"/>
  <c r="LY693" i="1"/>
  <c r="MQ693" i="1"/>
  <c r="MR693" i="1" s="1"/>
  <c r="MM693" i="1"/>
  <c r="NE693" i="1"/>
  <c r="NF693" i="1" s="1"/>
  <c r="NA693" i="1"/>
  <c r="NS693" i="1"/>
  <c r="NT693" i="1" s="1"/>
  <c r="NO693" i="1"/>
  <c r="DZ693" i="1"/>
  <c r="EA693" i="1"/>
  <c r="DV693" i="1"/>
  <c r="DT693" i="1"/>
  <c r="DL693" i="1"/>
  <c r="DM693" i="1" s="1"/>
  <c r="DH693" i="1"/>
  <c r="KI693" i="1"/>
  <c r="KG693" i="1"/>
  <c r="BH693" i="1"/>
  <c r="BI693" i="1" s="1"/>
  <c r="BD693" i="1"/>
  <c r="BB693" i="1"/>
  <c r="AT693" i="1"/>
  <c r="AU693" i="1" s="1"/>
  <c r="AP693" i="1"/>
  <c r="AN693" i="1"/>
  <c r="AF693" i="1"/>
  <c r="AG693" i="1" s="1"/>
  <c r="AB693" i="1"/>
  <c r="R693" i="1"/>
  <c r="S693" i="1" s="1"/>
  <c r="N693" i="1"/>
  <c r="LO692" i="1"/>
  <c r="LM692" i="1"/>
  <c r="LK692" i="1"/>
  <c r="LI692" i="1"/>
  <c r="MC692" i="1"/>
  <c r="MD692" i="1"/>
  <c r="LY692" i="1"/>
  <c r="MQ692" i="1"/>
  <c r="MR692" i="1" s="1"/>
  <c r="MM692" i="1"/>
  <c r="NE692" i="1"/>
  <c r="NF692" i="1" s="1"/>
  <c r="NA692" i="1"/>
  <c r="NS692" i="1"/>
  <c r="NT692" i="1" s="1"/>
  <c r="NO692" i="1"/>
  <c r="DZ692" i="1"/>
  <c r="EA692" i="1"/>
  <c r="DV692" i="1"/>
  <c r="DT692" i="1"/>
  <c r="DL692" i="1"/>
  <c r="DM692" i="1" s="1"/>
  <c r="DH692" i="1"/>
  <c r="KI692" i="1"/>
  <c r="KG692" i="1"/>
  <c r="BH692" i="1"/>
  <c r="BI692" i="1" s="1"/>
  <c r="BD692" i="1"/>
  <c r="BB692" i="1"/>
  <c r="AT692" i="1"/>
  <c r="AU692" i="1"/>
  <c r="AP692" i="1"/>
  <c r="AN692" i="1"/>
  <c r="AF692" i="1"/>
  <c r="AG692" i="1"/>
  <c r="AB692" i="1"/>
  <c r="R692" i="1"/>
  <c r="S692" i="1" s="1"/>
  <c r="N692" i="1"/>
  <c r="LO691" i="1"/>
  <c r="LM691" i="1"/>
  <c r="LK691" i="1"/>
  <c r="LI691" i="1"/>
  <c r="LE691" i="1"/>
  <c r="MC691" i="1"/>
  <c r="MD691" i="1" s="1"/>
  <c r="LY691" i="1"/>
  <c r="MQ691" i="1"/>
  <c r="MR691" i="1" s="1"/>
  <c r="MM691" i="1"/>
  <c r="NE691" i="1"/>
  <c r="NF691" i="1" s="1"/>
  <c r="NA691" i="1"/>
  <c r="NS691" i="1"/>
  <c r="NT691" i="1" s="1"/>
  <c r="NO691" i="1"/>
  <c r="JO691" i="1"/>
  <c r="JA691" i="1"/>
  <c r="IM691" i="1"/>
  <c r="HY691" i="1"/>
  <c r="DZ691" i="1"/>
  <c r="EA691" i="1"/>
  <c r="DV691" i="1"/>
  <c r="DT691" i="1"/>
  <c r="DL691" i="1"/>
  <c r="DM691" i="1"/>
  <c r="DH691" i="1"/>
  <c r="CN691" i="1"/>
  <c r="BZ691" i="1"/>
  <c r="BL691" i="1"/>
  <c r="KQ691" i="1"/>
  <c r="KI691" i="1"/>
  <c r="KG691" i="1"/>
  <c r="KC691" i="1"/>
  <c r="BH691" i="1"/>
  <c r="BI691" i="1" s="1"/>
  <c r="BD691" i="1"/>
  <c r="BB691" i="1"/>
  <c r="AT691" i="1"/>
  <c r="AU691" i="1" s="1"/>
  <c r="AP691" i="1"/>
  <c r="AN691" i="1"/>
  <c r="AF691" i="1"/>
  <c r="AG691" i="1" s="1"/>
  <c r="AB691" i="1"/>
  <c r="R691" i="1"/>
  <c r="S691" i="1" s="1"/>
  <c r="N691" i="1"/>
  <c r="LO690" i="1"/>
  <c r="LM690" i="1"/>
  <c r="LK690" i="1"/>
  <c r="LI690" i="1"/>
  <c r="MC690" i="1"/>
  <c r="MD690" i="1" s="1"/>
  <c r="LY690" i="1"/>
  <c r="MQ690" i="1"/>
  <c r="MR690" i="1" s="1"/>
  <c r="MM690" i="1"/>
  <c r="NE690" i="1"/>
  <c r="NF690" i="1"/>
  <c r="NA690" i="1"/>
  <c r="NS690" i="1"/>
  <c r="NT690" i="1"/>
  <c r="NO690" i="1"/>
  <c r="DZ690" i="1"/>
  <c r="EA690" i="1"/>
  <c r="DV690" i="1"/>
  <c r="DT690" i="1"/>
  <c r="DL690" i="1"/>
  <c r="DM690" i="1" s="1"/>
  <c r="DH690" i="1"/>
  <c r="KI690" i="1"/>
  <c r="KG690" i="1"/>
  <c r="BH690" i="1"/>
  <c r="BI690" i="1"/>
  <c r="BD690" i="1"/>
  <c r="BB690" i="1"/>
  <c r="AT690" i="1"/>
  <c r="AU690" i="1" s="1"/>
  <c r="AP690" i="1"/>
  <c r="AN690" i="1"/>
  <c r="AF690" i="1"/>
  <c r="AG690" i="1" s="1"/>
  <c r="AB690" i="1"/>
  <c r="R690" i="1"/>
  <c r="S690" i="1" s="1"/>
  <c r="N690" i="1"/>
  <c r="LO689" i="1"/>
  <c r="LM689" i="1"/>
  <c r="LK689" i="1"/>
  <c r="LI689" i="1"/>
  <c r="MC689" i="1"/>
  <c r="MD689" i="1" s="1"/>
  <c r="LY689" i="1"/>
  <c r="MQ689" i="1"/>
  <c r="MR689" i="1" s="1"/>
  <c r="MM689" i="1"/>
  <c r="NE689" i="1"/>
  <c r="NF689" i="1" s="1"/>
  <c r="NA689" i="1"/>
  <c r="NS689" i="1"/>
  <c r="NT689" i="1" s="1"/>
  <c r="NO689" i="1"/>
  <c r="DZ689" i="1"/>
  <c r="EA689" i="1" s="1"/>
  <c r="DV689" i="1"/>
  <c r="DT689" i="1"/>
  <c r="DL689" i="1"/>
  <c r="DM689" i="1" s="1"/>
  <c r="DH689" i="1"/>
  <c r="KI689" i="1"/>
  <c r="KG689" i="1"/>
  <c r="BH689" i="1"/>
  <c r="BI689" i="1" s="1"/>
  <c r="BD689" i="1"/>
  <c r="BB689" i="1"/>
  <c r="AT689" i="1"/>
  <c r="AU689" i="1" s="1"/>
  <c r="AP689" i="1"/>
  <c r="AN689" i="1"/>
  <c r="AF689" i="1"/>
  <c r="AG689" i="1" s="1"/>
  <c r="AB689" i="1"/>
  <c r="R689" i="1"/>
  <c r="S689" i="1" s="1"/>
  <c r="N689" i="1"/>
  <c r="LO688" i="1"/>
  <c r="LM688" i="1"/>
  <c r="LK688" i="1"/>
  <c r="LI688" i="1"/>
  <c r="LE688" i="1"/>
  <c r="MC688" i="1"/>
  <c r="MD688" i="1"/>
  <c r="LY688" i="1"/>
  <c r="MQ688" i="1"/>
  <c r="MR688" i="1" s="1"/>
  <c r="MM688" i="1"/>
  <c r="NE688" i="1"/>
  <c r="NF688" i="1" s="1"/>
  <c r="NA688" i="1"/>
  <c r="NS688" i="1"/>
  <c r="NT688" i="1" s="1"/>
  <c r="NO688" i="1"/>
  <c r="DZ688" i="1"/>
  <c r="EA688" i="1" s="1"/>
  <c r="DV688" i="1"/>
  <c r="DT688" i="1"/>
  <c r="DL688" i="1"/>
  <c r="DM688" i="1" s="1"/>
  <c r="DH688" i="1"/>
  <c r="KI688" i="1"/>
  <c r="KG688" i="1"/>
  <c r="BH688" i="1"/>
  <c r="BI688" i="1" s="1"/>
  <c r="BD688" i="1"/>
  <c r="BB688" i="1"/>
  <c r="AT688" i="1"/>
  <c r="AU688" i="1" s="1"/>
  <c r="AP688" i="1"/>
  <c r="AN688" i="1"/>
  <c r="AF688" i="1"/>
  <c r="AG688" i="1" s="1"/>
  <c r="AB688" i="1"/>
  <c r="R688" i="1"/>
  <c r="S688" i="1" s="1"/>
  <c r="N688" i="1"/>
  <c r="MC687" i="1"/>
  <c r="MD687" i="1" s="1"/>
  <c r="LY687" i="1"/>
  <c r="MQ687" i="1"/>
  <c r="MR687" i="1" s="1"/>
  <c r="MM687" i="1"/>
  <c r="NE687" i="1"/>
  <c r="NF687" i="1" s="1"/>
  <c r="NA687" i="1"/>
  <c r="NS687" i="1"/>
  <c r="NT687" i="1" s="1"/>
  <c r="NO687" i="1"/>
  <c r="JO687" i="1"/>
  <c r="JA687" i="1"/>
  <c r="IM687" i="1"/>
  <c r="HY687" i="1"/>
  <c r="DZ687" i="1"/>
  <c r="EA687" i="1" s="1"/>
  <c r="DV687" i="1"/>
  <c r="DT687" i="1"/>
  <c r="DL687" i="1"/>
  <c r="DM687" i="1" s="1"/>
  <c r="DH687" i="1"/>
  <c r="CN687" i="1"/>
  <c r="BZ687" i="1"/>
  <c r="BL687" i="1"/>
  <c r="KQ687" i="1"/>
  <c r="KI687" i="1"/>
  <c r="KG687" i="1"/>
  <c r="KC687" i="1"/>
  <c r="BH687" i="1"/>
  <c r="BI687" i="1" s="1"/>
  <c r="BD687" i="1"/>
  <c r="BB687" i="1"/>
  <c r="AT687" i="1"/>
  <c r="AU687" i="1" s="1"/>
  <c r="AP687" i="1"/>
  <c r="AN687" i="1"/>
  <c r="AF687" i="1"/>
  <c r="AG687" i="1" s="1"/>
  <c r="AB687" i="1"/>
  <c r="R687" i="1"/>
  <c r="S687" i="1" s="1"/>
  <c r="N687" i="1"/>
  <c r="MC686" i="1"/>
  <c r="MD686" i="1" s="1"/>
  <c r="LY686" i="1"/>
  <c r="MQ686" i="1"/>
  <c r="MR686" i="1" s="1"/>
  <c r="MM686" i="1"/>
  <c r="NE686" i="1"/>
  <c r="NF686" i="1" s="1"/>
  <c r="NA686" i="1"/>
  <c r="NS686" i="1"/>
  <c r="NT686" i="1" s="1"/>
  <c r="NO686" i="1"/>
  <c r="DZ686" i="1"/>
  <c r="EA686" i="1" s="1"/>
  <c r="DV686" i="1"/>
  <c r="DT686" i="1"/>
  <c r="DL686" i="1"/>
  <c r="DM686" i="1"/>
  <c r="DH686" i="1"/>
  <c r="KG686" i="1"/>
  <c r="BH686" i="1"/>
  <c r="BI686" i="1"/>
  <c r="BD686" i="1"/>
  <c r="BB686" i="1"/>
  <c r="AT686" i="1"/>
  <c r="AU686" i="1" s="1"/>
  <c r="AP686" i="1"/>
  <c r="AN686" i="1"/>
  <c r="AF686" i="1"/>
  <c r="AG686" i="1"/>
  <c r="AB686" i="1"/>
  <c r="R686" i="1"/>
  <c r="S686" i="1" s="1"/>
  <c r="N686" i="1"/>
  <c r="LE685" i="1"/>
  <c r="MC685" i="1"/>
  <c r="MD685" i="1" s="1"/>
  <c r="LY685" i="1"/>
  <c r="MQ685" i="1"/>
  <c r="MR685" i="1" s="1"/>
  <c r="MM685" i="1"/>
  <c r="NE685" i="1"/>
  <c r="NF685" i="1" s="1"/>
  <c r="NA685" i="1"/>
  <c r="NS685" i="1"/>
  <c r="NT685" i="1" s="1"/>
  <c r="NO685" i="1"/>
  <c r="DZ685" i="1"/>
  <c r="EA685" i="1" s="1"/>
  <c r="DV685" i="1"/>
  <c r="DT685" i="1"/>
  <c r="DL685" i="1"/>
  <c r="DM685" i="1" s="1"/>
  <c r="DH685" i="1"/>
  <c r="KG685" i="1"/>
  <c r="BH685" i="1"/>
  <c r="BI685" i="1" s="1"/>
  <c r="BD685" i="1"/>
  <c r="BB685" i="1"/>
  <c r="AT685" i="1"/>
  <c r="AU685" i="1" s="1"/>
  <c r="AP685" i="1"/>
  <c r="AN685" i="1"/>
  <c r="AF685" i="1"/>
  <c r="AG685" i="1" s="1"/>
  <c r="AB685" i="1"/>
  <c r="R685" i="1"/>
  <c r="S685" i="1" s="1"/>
  <c r="N685" i="1"/>
  <c r="MC684" i="1"/>
  <c r="MD684" i="1" s="1"/>
  <c r="LY684" i="1"/>
  <c r="MQ684" i="1"/>
  <c r="MR684" i="1" s="1"/>
  <c r="MM684" i="1"/>
  <c r="NE684" i="1"/>
  <c r="NF684" i="1" s="1"/>
  <c r="NA684" i="1"/>
  <c r="NS684" i="1"/>
  <c r="NT684" i="1" s="1"/>
  <c r="NO684" i="1"/>
  <c r="DZ684" i="1"/>
  <c r="EA684" i="1"/>
  <c r="DV684" i="1"/>
  <c r="DT684" i="1"/>
  <c r="DL684" i="1"/>
  <c r="DM684" i="1" s="1"/>
  <c r="DH684" i="1"/>
  <c r="KG684" i="1"/>
  <c r="BH684" i="1"/>
  <c r="BI684" i="1" s="1"/>
  <c r="BD684" i="1"/>
  <c r="BB684" i="1"/>
  <c r="AT684" i="1"/>
  <c r="AU684" i="1" s="1"/>
  <c r="AP684" i="1"/>
  <c r="AN684" i="1"/>
  <c r="AF684" i="1"/>
  <c r="AG684" i="1" s="1"/>
  <c r="AB684" i="1"/>
  <c r="R684" i="1"/>
  <c r="S684" i="1" s="1"/>
  <c r="N684" i="1"/>
  <c r="MC683" i="1"/>
  <c r="MD683" i="1" s="1"/>
  <c r="LY683" i="1"/>
  <c r="MQ683" i="1"/>
  <c r="MR683" i="1" s="1"/>
  <c r="MM683" i="1"/>
  <c r="NE683" i="1"/>
  <c r="NF683" i="1" s="1"/>
  <c r="NA683" i="1"/>
  <c r="NS683" i="1"/>
  <c r="NT683" i="1" s="1"/>
  <c r="NO683" i="1"/>
  <c r="JO683" i="1"/>
  <c r="JA683" i="1"/>
  <c r="IM683" i="1"/>
  <c r="HY683" i="1"/>
  <c r="DZ683" i="1"/>
  <c r="EA683" i="1" s="1"/>
  <c r="DV683" i="1"/>
  <c r="DT683" i="1"/>
  <c r="DL683" i="1"/>
  <c r="DM683" i="1" s="1"/>
  <c r="DH683" i="1"/>
  <c r="CN683" i="1"/>
  <c r="BZ683" i="1"/>
  <c r="BL683" i="1"/>
  <c r="KQ683" i="1"/>
  <c r="KG683" i="1"/>
  <c r="KC683" i="1"/>
  <c r="BH683" i="1"/>
  <c r="BI683" i="1" s="1"/>
  <c r="BD683" i="1"/>
  <c r="BB683" i="1"/>
  <c r="AT683" i="1"/>
  <c r="AU683" i="1" s="1"/>
  <c r="AP683" i="1"/>
  <c r="AN683" i="1"/>
  <c r="AF683" i="1"/>
  <c r="AG683" i="1" s="1"/>
  <c r="AB683" i="1"/>
  <c r="R683" i="1"/>
  <c r="S683" i="1" s="1"/>
  <c r="N683" i="1"/>
  <c r="LE682" i="1"/>
  <c r="MC682" i="1"/>
  <c r="MD682" i="1" s="1"/>
  <c r="LY682" i="1"/>
  <c r="MQ682" i="1"/>
  <c r="MR682" i="1"/>
  <c r="MM682" i="1"/>
  <c r="NE682" i="1"/>
  <c r="NF682" i="1" s="1"/>
  <c r="NA682" i="1"/>
  <c r="NS682" i="1"/>
  <c r="NT682" i="1"/>
  <c r="NO682" i="1"/>
  <c r="DZ682" i="1"/>
  <c r="EA682" i="1" s="1"/>
  <c r="DV682" i="1"/>
  <c r="DT682" i="1"/>
  <c r="DL682" i="1"/>
  <c r="DM682" i="1" s="1"/>
  <c r="DH682" i="1"/>
  <c r="KI682" i="1"/>
  <c r="KG682" i="1"/>
  <c r="BH682" i="1"/>
  <c r="BI682" i="1" s="1"/>
  <c r="BD682" i="1"/>
  <c r="BB682" i="1"/>
  <c r="AT682" i="1"/>
  <c r="AU682" i="1"/>
  <c r="AP682" i="1"/>
  <c r="AN682" i="1"/>
  <c r="AF682" i="1"/>
  <c r="AG682" i="1" s="1"/>
  <c r="AB682" i="1"/>
  <c r="R682" i="1"/>
  <c r="S682" i="1" s="1"/>
  <c r="N682" i="1"/>
  <c r="MC681" i="1"/>
  <c r="MD681" i="1" s="1"/>
  <c r="LY681" i="1"/>
  <c r="MQ681" i="1"/>
  <c r="MR681" i="1"/>
  <c r="MM681" i="1"/>
  <c r="NE681" i="1"/>
  <c r="NF681" i="1" s="1"/>
  <c r="NA681" i="1"/>
  <c r="NS681" i="1"/>
  <c r="NT681" i="1" s="1"/>
  <c r="NO681" i="1"/>
  <c r="DZ681" i="1"/>
  <c r="EA681" i="1" s="1"/>
  <c r="DV681" i="1"/>
  <c r="DT681" i="1"/>
  <c r="DL681" i="1"/>
  <c r="DM681" i="1"/>
  <c r="DH681" i="1"/>
  <c r="KI681" i="1"/>
  <c r="KG681" i="1"/>
  <c r="BH681" i="1"/>
  <c r="BI681" i="1" s="1"/>
  <c r="BD681" i="1"/>
  <c r="BB681" i="1"/>
  <c r="AT681" i="1"/>
  <c r="AU681" i="1" s="1"/>
  <c r="AP681" i="1"/>
  <c r="AN681" i="1"/>
  <c r="AF681" i="1"/>
  <c r="AG681" i="1" s="1"/>
  <c r="AB681" i="1"/>
  <c r="R681" i="1"/>
  <c r="S681" i="1" s="1"/>
  <c r="N681" i="1"/>
  <c r="MC680" i="1"/>
  <c r="MD680" i="1" s="1"/>
  <c r="LY680" i="1"/>
  <c r="LW680" i="1"/>
  <c r="MQ680" i="1"/>
  <c r="MR680" i="1" s="1"/>
  <c r="MM680" i="1"/>
  <c r="MK680" i="1"/>
  <c r="NE680" i="1"/>
  <c r="NF680" i="1" s="1"/>
  <c r="NA680" i="1"/>
  <c r="MY680" i="1"/>
  <c r="NS680" i="1"/>
  <c r="NT680" i="1" s="1"/>
  <c r="NO680" i="1"/>
  <c r="NM680" i="1"/>
  <c r="DZ680" i="1"/>
  <c r="EA680" i="1" s="1"/>
  <c r="DV680" i="1"/>
  <c r="DT680" i="1"/>
  <c r="DL680" i="1"/>
  <c r="DM680" i="1" s="1"/>
  <c r="DH680" i="1"/>
  <c r="DF680" i="1"/>
  <c r="KI680" i="1"/>
  <c r="KG680" i="1"/>
  <c r="BH680" i="1"/>
  <c r="BI680" i="1" s="1"/>
  <c r="BD680" i="1"/>
  <c r="BB680" i="1"/>
  <c r="AT680" i="1"/>
  <c r="AU680" i="1" s="1"/>
  <c r="AP680" i="1"/>
  <c r="AN680" i="1"/>
  <c r="AF680" i="1"/>
  <c r="AG680" i="1" s="1"/>
  <c r="AB680" i="1"/>
  <c r="Q680" i="1"/>
  <c r="R680" i="1" s="1"/>
  <c r="S680" i="1" s="1"/>
  <c r="N680" i="1"/>
  <c r="LE679" i="1"/>
  <c r="MC679" i="1"/>
  <c r="MD679" i="1"/>
  <c r="LY679" i="1"/>
  <c r="LW679" i="1"/>
  <c r="MQ679" i="1"/>
  <c r="MR679" i="1" s="1"/>
  <c r="MM679" i="1"/>
  <c r="MK679" i="1"/>
  <c r="NE679" i="1"/>
  <c r="NF679" i="1" s="1"/>
  <c r="NA679" i="1"/>
  <c r="MY679" i="1"/>
  <c r="NS679" i="1"/>
  <c r="NT679" i="1" s="1"/>
  <c r="NO679" i="1"/>
  <c r="NM679" i="1"/>
  <c r="JO679" i="1"/>
  <c r="JA679" i="1"/>
  <c r="IM679" i="1"/>
  <c r="HY679" i="1"/>
  <c r="DZ679" i="1"/>
  <c r="EA679" i="1" s="1"/>
  <c r="DV679" i="1"/>
  <c r="DT679" i="1"/>
  <c r="DL679" i="1"/>
  <c r="DM679" i="1" s="1"/>
  <c r="DH679" i="1"/>
  <c r="DF679" i="1"/>
  <c r="CN679" i="1"/>
  <c r="BZ679" i="1"/>
  <c r="BL679" i="1"/>
  <c r="KQ679" i="1"/>
  <c r="KI679" i="1"/>
  <c r="KG679" i="1"/>
  <c r="KC679" i="1"/>
  <c r="BH679" i="1"/>
  <c r="BI679" i="1" s="1"/>
  <c r="BD679" i="1"/>
  <c r="BB679" i="1"/>
  <c r="AT679" i="1"/>
  <c r="AU679" i="1" s="1"/>
  <c r="AP679" i="1"/>
  <c r="AN679" i="1"/>
  <c r="AF679" i="1"/>
  <c r="AG679" i="1"/>
  <c r="AB679" i="1"/>
  <c r="Q679" i="1"/>
  <c r="R679" i="1" s="1"/>
  <c r="S679" i="1" s="1"/>
  <c r="N679" i="1"/>
  <c r="MC678" i="1"/>
  <c r="MD678" i="1" s="1"/>
  <c r="LY678" i="1"/>
  <c r="LW678" i="1"/>
  <c r="MQ678" i="1"/>
  <c r="MR678" i="1" s="1"/>
  <c r="MM678" i="1"/>
  <c r="MK678" i="1"/>
  <c r="NE678" i="1"/>
  <c r="NF678" i="1"/>
  <c r="NA678" i="1"/>
  <c r="MY678" i="1"/>
  <c r="NS678" i="1"/>
  <c r="NT678" i="1"/>
  <c r="NO678" i="1"/>
  <c r="NM678" i="1"/>
  <c r="DZ678" i="1"/>
  <c r="EA678" i="1" s="1"/>
  <c r="DV678" i="1"/>
  <c r="DT678" i="1"/>
  <c r="DL678" i="1"/>
  <c r="DM678" i="1" s="1"/>
  <c r="DH678" i="1"/>
  <c r="DF678" i="1"/>
  <c r="KG678" i="1"/>
  <c r="BH678" i="1"/>
  <c r="BI678" i="1" s="1"/>
  <c r="BD678" i="1"/>
  <c r="BB678" i="1"/>
  <c r="AT678" i="1"/>
  <c r="AU678" i="1" s="1"/>
  <c r="AP678" i="1"/>
  <c r="AN678" i="1"/>
  <c r="AF678" i="1"/>
  <c r="AG678" i="1"/>
  <c r="AB678" i="1"/>
  <c r="Q678" i="1"/>
  <c r="R678" i="1"/>
  <c r="S678" i="1" s="1"/>
  <c r="N678" i="1"/>
  <c r="MC677" i="1"/>
  <c r="MD677" i="1" s="1"/>
  <c r="LY677" i="1"/>
  <c r="LW677" i="1"/>
  <c r="MQ677" i="1"/>
  <c r="MR677" i="1" s="1"/>
  <c r="MM677" i="1"/>
  <c r="MK677" i="1"/>
  <c r="NE677" i="1"/>
  <c r="NF677" i="1" s="1"/>
  <c r="NA677" i="1"/>
  <c r="MY677" i="1"/>
  <c r="NS677" i="1"/>
  <c r="NT677" i="1" s="1"/>
  <c r="NO677" i="1"/>
  <c r="NM677" i="1"/>
  <c r="DZ677" i="1"/>
  <c r="EA677" i="1" s="1"/>
  <c r="DV677" i="1"/>
  <c r="DT677" i="1"/>
  <c r="DL677" i="1"/>
  <c r="DM677" i="1"/>
  <c r="DH677" i="1"/>
  <c r="DF677" i="1"/>
  <c r="KG677" i="1"/>
  <c r="BH677" i="1"/>
  <c r="BI677" i="1"/>
  <c r="BD677" i="1"/>
  <c r="BB677" i="1"/>
  <c r="AT677" i="1"/>
  <c r="AU677" i="1"/>
  <c r="AP677" i="1"/>
  <c r="AN677" i="1"/>
  <c r="AF677" i="1"/>
  <c r="AG677" i="1" s="1"/>
  <c r="AB677" i="1"/>
  <c r="Z677" i="1"/>
  <c r="Q677" i="1"/>
  <c r="R677" i="1" s="1"/>
  <c r="S677" i="1" s="1"/>
  <c r="N677" i="1"/>
  <c r="L677" i="1"/>
  <c r="LE676" i="1"/>
  <c r="MC676" i="1"/>
  <c r="MD676" i="1" s="1"/>
  <c r="LY676" i="1"/>
  <c r="LW676" i="1"/>
  <c r="MQ676" i="1"/>
  <c r="MR676" i="1" s="1"/>
  <c r="MM676" i="1"/>
  <c r="MK676" i="1"/>
  <c r="NE676" i="1"/>
  <c r="NF676" i="1" s="1"/>
  <c r="NA676" i="1"/>
  <c r="MY676" i="1"/>
  <c r="NS676" i="1"/>
  <c r="NT676" i="1" s="1"/>
  <c r="NO676" i="1"/>
  <c r="NM676" i="1"/>
  <c r="DZ676" i="1"/>
  <c r="EA676" i="1" s="1"/>
  <c r="DV676" i="1"/>
  <c r="DT676" i="1"/>
  <c r="DL676" i="1"/>
  <c r="DM676" i="1"/>
  <c r="DH676" i="1"/>
  <c r="DF676" i="1"/>
  <c r="KG676" i="1"/>
  <c r="BH676" i="1"/>
  <c r="BI676" i="1" s="1"/>
  <c r="BD676" i="1"/>
  <c r="BB676" i="1"/>
  <c r="AT676" i="1"/>
  <c r="AU676" i="1" s="1"/>
  <c r="AP676" i="1"/>
  <c r="AN676" i="1"/>
  <c r="AF676" i="1"/>
  <c r="AG676" i="1" s="1"/>
  <c r="AB676" i="1"/>
  <c r="Z676" i="1"/>
  <c r="Q676" i="1"/>
  <c r="R676" i="1" s="1"/>
  <c r="S676" i="1" s="1"/>
  <c r="N676" i="1"/>
  <c r="L676" i="1"/>
  <c r="MB675" i="1"/>
  <c r="MC675" i="1"/>
  <c r="MD675" i="1" s="1"/>
  <c r="LY675" i="1"/>
  <c r="LW675" i="1"/>
  <c r="LS675" i="1"/>
  <c r="MP675" i="1"/>
  <c r="MQ675" i="1" s="1"/>
  <c r="MR675" i="1" s="1"/>
  <c r="MM675" i="1"/>
  <c r="MK675" i="1"/>
  <c r="MG675" i="1"/>
  <c r="ND675" i="1"/>
  <c r="NE675" i="1" s="1"/>
  <c r="NF675" i="1" s="1"/>
  <c r="NA675" i="1"/>
  <c r="MY675" i="1"/>
  <c r="MU675" i="1"/>
  <c r="NR675" i="1"/>
  <c r="NS675" i="1"/>
  <c r="NT675" i="1" s="1"/>
  <c r="NO675" i="1"/>
  <c r="NM675" i="1"/>
  <c r="NI675" i="1"/>
  <c r="JO675" i="1"/>
  <c r="JA675" i="1"/>
  <c r="IM675" i="1"/>
  <c r="HY675" i="1"/>
  <c r="DY675" i="1"/>
  <c r="DZ675" i="1" s="1"/>
  <c r="EA675" i="1" s="1"/>
  <c r="DV675" i="1"/>
  <c r="DT675" i="1"/>
  <c r="DP675" i="1"/>
  <c r="DK675" i="1"/>
  <c r="DL675" i="1"/>
  <c r="DM675" i="1" s="1"/>
  <c r="DH675" i="1"/>
  <c r="DF675" i="1"/>
  <c r="DB675" i="1"/>
  <c r="CN675" i="1"/>
  <c r="BZ675" i="1"/>
  <c r="BL675" i="1"/>
  <c r="KQ675" i="1"/>
  <c r="KG675" i="1"/>
  <c r="KC675" i="1"/>
  <c r="BG675" i="1"/>
  <c r="BH675" i="1" s="1"/>
  <c r="BI675" i="1" s="1"/>
  <c r="BD675" i="1"/>
  <c r="BB675" i="1"/>
  <c r="AX675" i="1"/>
  <c r="AS675" i="1"/>
  <c r="AT675" i="1"/>
  <c r="AU675" i="1" s="1"/>
  <c r="AP675" i="1"/>
  <c r="AN675" i="1"/>
  <c r="AJ675" i="1"/>
  <c r="AE675" i="1"/>
  <c r="AF675" i="1"/>
  <c r="AG675" i="1" s="1"/>
  <c r="AB675" i="1"/>
  <c r="Z675" i="1"/>
  <c r="V675" i="1"/>
  <c r="Q675" i="1"/>
  <c r="R675" i="1" s="1"/>
  <c r="S675" i="1" s="1"/>
  <c r="N675" i="1"/>
  <c r="L675" i="1"/>
  <c r="MB674" i="1"/>
  <c r="MC674" i="1" s="1"/>
  <c r="MD674" i="1" s="1"/>
  <c r="LY674" i="1"/>
  <c r="LW674" i="1"/>
  <c r="LS674" i="1"/>
  <c r="MP674" i="1"/>
  <c r="MQ674" i="1"/>
  <c r="MR674" i="1" s="1"/>
  <c r="MM674" i="1"/>
  <c r="MK674" i="1"/>
  <c r="MG674" i="1"/>
  <c r="ND674" i="1"/>
  <c r="NE674" i="1" s="1"/>
  <c r="NF674" i="1" s="1"/>
  <c r="NA674" i="1"/>
  <c r="MY674" i="1"/>
  <c r="MU674" i="1"/>
  <c r="NR674" i="1"/>
  <c r="NS674" i="1" s="1"/>
  <c r="NT674" i="1" s="1"/>
  <c r="NO674" i="1"/>
  <c r="NM674" i="1"/>
  <c r="NI674" i="1"/>
  <c r="DY674" i="1"/>
  <c r="DZ674" i="1" s="1"/>
  <c r="EA674" i="1" s="1"/>
  <c r="DV674" i="1"/>
  <c r="DT674" i="1"/>
  <c r="DP674" i="1"/>
  <c r="DK674" i="1"/>
  <c r="DL674" i="1" s="1"/>
  <c r="DM674" i="1" s="1"/>
  <c r="DH674" i="1"/>
  <c r="DF674" i="1"/>
  <c r="DB674" i="1"/>
  <c r="KI674" i="1"/>
  <c r="KG674" i="1"/>
  <c r="BG674" i="1"/>
  <c r="BH674" i="1" s="1"/>
  <c r="BI674" i="1" s="1"/>
  <c r="BD674" i="1"/>
  <c r="BB674" i="1"/>
  <c r="AX674" i="1"/>
  <c r="AS674" i="1"/>
  <c r="AT674" i="1" s="1"/>
  <c r="AU674" i="1" s="1"/>
  <c r="AP674" i="1"/>
  <c r="AN674" i="1"/>
  <c r="AJ674" i="1"/>
  <c r="AE674" i="1"/>
  <c r="AF674" i="1" s="1"/>
  <c r="AG674" i="1" s="1"/>
  <c r="AB674" i="1"/>
  <c r="Z674" i="1"/>
  <c r="V674" i="1"/>
  <c r="Q674" i="1"/>
  <c r="R674" i="1" s="1"/>
  <c r="S674" i="1" s="1"/>
  <c r="N674" i="1"/>
  <c r="L674" i="1"/>
  <c r="LE673" i="1"/>
  <c r="MB673" i="1"/>
  <c r="MC673" i="1" s="1"/>
  <c r="MD673" i="1" s="1"/>
  <c r="LY673" i="1"/>
  <c r="LW673" i="1"/>
  <c r="LS673" i="1"/>
  <c r="MP673" i="1"/>
  <c r="MQ673" i="1"/>
  <c r="MR673" i="1" s="1"/>
  <c r="MM673" i="1"/>
  <c r="MK673" i="1"/>
  <c r="MG673" i="1"/>
  <c r="ND673" i="1"/>
  <c r="NE673" i="1" s="1"/>
  <c r="NF673" i="1"/>
  <c r="NA673" i="1"/>
  <c r="MY673" i="1"/>
  <c r="MU673" i="1"/>
  <c r="NR673" i="1"/>
  <c r="NS673" i="1" s="1"/>
  <c r="NT673" i="1" s="1"/>
  <c r="NO673" i="1"/>
  <c r="NM673" i="1"/>
  <c r="NI673" i="1"/>
  <c r="DY673" i="1"/>
  <c r="DZ673" i="1" s="1"/>
  <c r="EA673" i="1" s="1"/>
  <c r="DV673" i="1"/>
  <c r="DT673" i="1"/>
  <c r="DP673" i="1"/>
  <c r="DK673" i="1"/>
  <c r="DL673" i="1"/>
  <c r="DM673" i="1" s="1"/>
  <c r="DH673" i="1"/>
  <c r="DF673" i="1"/>
  <c r="DB673" i="1"/>
  <c r="KI673" i="1"/>
  <c r="KG673" i="1"/>
  <c r="BG673" i="1"/>
  <c r="BH673" i="1" s="1"/>
  <c r="BI673" i="1" s="1"/>
  <c r="BD673" i="1"/>
  <c r="BB673" i="1"/>
  <c r="AX673" i="1"/>
  <c r="AS673" i="1"/>
  <c r="AT673" i="1" s="1"/>
  <c r="AU673" i="1" s="1"/>
  <c r="AP673" i="1"/>
  <c r="AN673" i="1"/>
  <c r="AJ673" i="1"/>
  <c r="AE673" i="1"/>
  <c r="AF673" i="1" s="1"/>
  <c r="AG673" i="1" s="1"/>
  <c r="AB673" i="1"/>
  <c r="Z673" i="1"/>
  <c r="V673" i="1"/>
  <c r="Q673" i="1"/>
  <c r="R673" i="1" s="1"/>
  <c r="S673" i="1" s="1"/>
  <c r="N673" i="1"/>
  <c r="L673" i="1"/>
  <c r="MB672" i="1"/>
  <c r="MC672" i="1"/>
  <c r="MD672" i="1" s="1"/>
  <c r="LY672" i="1"/>
  <c r="LW672" i="1"/>
  <c r="LS672" i="1"/>
  <c r="MP672" i="1"/>
  <c r="MQ672" i="1" s="1"/>
  <c r="MR672" i="1" s="1"/>
  <c r="MM672" i="1"/>
  <c r="MK672" i="1"/>
  <c r="MG672" i="1"/>
  <c r="ND672" i="1"/>
  <c r="NE672" i="1" s="1"/>
  <c r="NF672" i="1" s="1"/>
  <c r="NA672" i="1"/>
  <c r="MY672" i="1"/>
  <c r="MU672" i="1"/>
  <c r="NR672" i="1"/>
  <c r="NS672" i="1" s="1"/>
  <c r="NT672" i="1" s="1"/>
  <c r="NO672" i="1"/>
  <c r="NM672" i="1"/>
  <c r="NI672" i="1"/>
  <c r="DY672" i="1"/>
  <c r="DZ672" i="1" s="1"/>
  <c r="EA672" i="1" s="1"/>
  <c r="DV672" i="1"/>
  <c r="DT672" i="1"/>
  <c r="DP672" i="1"/>
  <c r="DK672" i="1"/>
  <c r="DL672" i="1" s="1"/>
  <c r="DM672" i="1" s="1"/>
  <c r="DH672" i="1"/>
  <c r="DF672" i="1"/>
  <c r="DB672" i="1"/>
  <c r="KI672" i="1"/>
  <c r="KG672" i="1"/>
  <c r="BG672" i="1"/>
  <c r="BH672" i="1" s="1"/>
  <c r="BI672" i="1" s="1"/>
  <c r="BD672" i="1"/>
  <c r="BB672" i="1"/>
  <c r="AX672" i="1"/>
  <c r="AS672" i="1"/>
  <c r="AT672" i="1" s="1"/>
  <c r="AU672" i="1" s="1"/>
  <c r="AP672" i="1"/>
  <c r="AN672" i="1"/>
  <c r="AJ672" i="1"/>
  <c r="AE672" i="1"/>
  <c r="AF672" i="1"/>
  <c r="AG672" i="1" s="1"/>
  <c r="AB672" i="1"/>
  <c r="Z672" i="1"/>
  <c r="V672" i="1"/>
  <c r="Q672" i="1"/>
  <c r="R672" i="1" s="1"/>
  <c r="S672" i="1" s="1"/>
  <c r="N672" i="1"/>
  <c r="L672" i="1"/>
  <c r="MB671" i="1"/>
  <c r="MC671" i="1" s="1"/>
  <c r="MD671" i="1" s="1"/>
  <c r="LY671" i="1"/>
  <c r="LW671" i="1"/>
  <c r="LS671" i="1"/>
  <c r="MP671" i="1"/>
  <c r="MQ671" i="1" s="1"/>
  <c r="MR671" i="1" s="1"/>
  <c r="MM671" i="1"/>
  <c r="MK671" i="1"/>
  <c r="MG671" i="1"/>
  <c r="ND671" i="1"/>
  <c r="NE671" i="1" s="1"/>
  <c r="NF671" i="1" s="1"/>
  <c r="NA671" i="1"/>
  <c r="MY671" i="1"/>
  <c r="MU671" i="1"/>
  <c r="NR671" i="1"/>
  <c r="NS671" i="1" s="1"/>
  <c r="NT671" i="1" s="1"/>
  <c r="NO671" i="1"/>
  <c r="NM671" i="1"/>
  <c r="NI671" i="1"/>
  <c r="JO671" i="1"/>
  <c r="JA671" i="1"/>
  <c r="IM671" i="1"/>
  <c r="HY671" i="1"/>
  <c r="DY671" i="1"/>
  <c r="DZ671" i="1"/>
  <c r="EA671" i="1" s="1"/>
  <c r="DV671" i="1"/>
  <c r="DT671" i="1"/>
  <c r="DP671" i="1"/>
  <c r="DK671" i="1"/>
  <c r="DL671" i="1" s="1"/>
  <c r="DM671" i="1" s="1"/>
  <c r="DH671" i="1"/>
  <c r="DF671" i="1"/>
  <c r="DB671" i="1"/>
  <c r="CN671" i="1"/>
  <c r="BZ671" i="1"/>
  <c r="BL671" i="1"/>
  <c r="KQ671" i="1"/>
  <c r="KI671" i="1"/>
  <c r="KG671" i="1"/>
  <c r="KC671" i="1"/>
  <c r="BG671" i="1"/>
  <c r="BH671" i="1" s="1"/>
  <c r="BI671" i="1" s="1"/>
  <c r="BD671" i="1"/>
  <c r="BB671" i="1"/>
  <c r="AX671" i="1"/>
  <c r="AS671" i="1"/>
  <c r="AT671" i="1" s="1"/>
  <c r="AU671" i="1" s="1"/>
  <c r="AP671" i="1"/>
  <c r="AN671" i="1"/>
  <c r="AJ671" i="1"/>
  <c r="AE671" i="1"/>
  <c r="AF671" i="1" s="1"/>
  <c r="AG671" i="1"/>
  <c r="AB671" i="1"/>
  <c r="Z671" i="1"/>
  <c r="V671" i="1"/>
  <c r="Q671" i="1"/>
  <c r="R671" i="1"/>
  <c r="S671" i="1" s="1"/>
  <c r="N671" i="1"/>
  <c r="L671" i="1"/>
  <c r="LE670" i="1"/>
  <c r="MB670" i="1"/>
  <c r="MC670" i="1" s="1"/>
  <c r="MD670" i="1" s="1"/>
  <c r="LY670" i="1"/>
  <c r="LW670" i="1"/>
  <c r="LS670" i="1"/>
  <c r="MP670" i="1"/>
  <c r="MQ670" i="1" s="1"/>
  <c r="MR670" i="1" s="1"/>
  <c r="MM670" i="1"/>
  <c r="MK670" i="1"/>
  <c r="MG670" i="1"/>
  <c r="ND670" i="1"/>
  <c r="NE670" i="1" s="1"/>
  <c r="NF670" i="1"/>
  <c r="NA670" i="1"/>
  <c r="MY670" i="1"/>
  <c r="MU670" i="1"/>
  <c r="NR670" i="1"/>
  <c r="NS670" i="1"/>
  <c r="NT670" i="1"/>
  <c r="NO670" i="1"/>
  <c r="NM670" i="1"/>
  <c r="NI670" i="1"/>
  <c r="DY670" i="1"/>
  <c r="DZ670" i="1" s="1"/>
  <c r="EA670" i="1" s="1"/>
  <c r="DV670" i="1"/>
  <c r="DT670" i="1"/>
  <c r="DP670" i="1"/>
  <c r="DK670" i="1"/>
  <c r="DL670" i="1" s="1"/>
  <c r="DM670" i="1" s="1"/>
  <c r="DH670" i="1"/>
  <c r="DF670" i="1"/>
  <c r="DB670" i="1"/>
  <c r="KI670" i="1"/>
  <c r="KG670" i="1"/>
  <c r="BG670" i="1"/>
  <c r="BH670" i="1" s="1"/>
  <c r="BI670" i="1" s="1"/>
  <c r="BD670" i="1"/>
  <c r="BB670" i="1"/>
  <c r="AX670" i="1"/>
  <c r="AS670" i="1"/>
  <c r="AT670" i="1"/>
  <c r="AU670" i="1"/>
  <c r="AP670" i="1"/>
  <c r="AN670" i="1"/>
  <c r="AJ670" i="1"/>
  <c r="AE670" i="1"/>
  <c r="AF670" i="1" s="1"/>
  <c r="AG670" i="1" s="1"/>
  <c r="AB670" i="1"/>
  <c r="Z670" i="1"/>
  <c r="V670" i="1"/>
  <c r="Q670" i="1"/>
  <c r="R670" i="1" s="1"/>
  <c r="S670" i="1" s="1"/>
  <c r="N670" i="1"/>
  <c r="L670" i="1"/>
  <c r="LS669" i="1"/>
  <c r="MG669" i="1"/>
  <c r="MU669" i="1"/>
  <c r="NI669" i="1"/>
  <c r="DP669" i="1"/>
  <c r="DB669" i="1"/>
  <c r="KI669" i="1"/>
  <c r="KG669" i="1"/>
  <c r="AX669" i="1"/>
  <c r="AJ669" i="1"/>
  <c r="V669" i="1"/>
  <c r="MB668" i="1"/>
  <c r="MC668" i="1" s="1"/>
  <c r="MD668" i="1"/>
  <c r="LY668" i="1"/>
  <c r="LW668" i="1"/>
  <c r="LS668" i="1"/>
  <c r="MP668" i="1"/>
  <c r="MQ668" i="1" s="1"/>
  <c r="MR668" i="1" s="1"/>
  <c r="MM668" i="1"/>
  <c r="MK668" i="1"/>
  <c r="MG668" i="1"/>
  <c r="ND668" i="1"/>
  <c r="NE668" i="1"/>
  <c r="NF668" i="1" s="1"/>
  <c r="NA668" i="1"/>
  <c r="MY668" i="1"/>
  <c r="MU668" i="1"/>
  <c r="NR668" i="1"/>
  <c r="NS668" i="1" s="1"/>
  <c r="NT668" i="1" s="1"/>
  <c r="NO668" i="1"/>
  <c r="NM668" i="1"/>
  <c r="NI668" i="1"/>
  <c r="DY668" i="1"/>
  <c r="DZ668" i="1"/>
  <c r="EA668" i="1" s="1"/>
  <c r="DV668" i="1"/>
  <c r="DT668" i="1"/>
  <c r="DP668" i="1"/>
  <c r="DK668" i="1"/>
  <c r="DL668" i="1" s="1"/>
  <c r="DM668" i="1" s="1"/>
  <c r="DH668" i="1"/>
  <c r="DF668" i="1"/>
  <c r="KI668" i="1"/>
  <c r="KM668" i="1" s="1"/>
  <c r="KN668" i="1" s="1"/>
  <c r="KG668" i="1"/>
  <c r="BG668" i="1"/>
  <c r="BH668" i="1" s="1"/>
  <c r="BI668" i="1" s="1"/>
  <c r="BD668" i="1"/>
  <c r="BB668" i="1"/>
  <c r="AX668" i="1"/>
  <c r="AS668" i="1"/>
  <c r="AT668" i="1"/>
  <c r="AU668" i="1" s="1"/>
  <c r="AP668" i="1"/>
  <c r="AN668" i="1"/>
  <c r="AJ668" i="1"/>
  <c r="AE668" i="1"/>
  <c r="AF668" i="1" s="1"/>
  <c r="AG668" i="1"/>
  <c r="AB668" i="1"/>
  <c r="Z668" i="1"/>
  <c r="V668" i="1"/>
  <c r="Q668" i="1"/>
  <c r="R668" i="1"/>
  <c r="S668" i="1" s="1"/>
  <c r="N668" i="1"/>
  <c r="L668" i="1"/>
  <c r="E668" i="1"/>
  <c r="C668" i="1"/>
  <c r="B668" i="1"/>
  <c r="LE667" i="1"/>
  <c r="MB667" i="1"/>
  <c r="MC667" i="1"/>
  <c r="MD667" i="1" s="1"/>
  <c r="LY667" i="1"/>
  <c r="LW667" i="1"/>
  <c r="LS667" i="1"/>
  <c r="MP667" i="1"/>
  <c r="MQ667" i="1"/>
  <c r="MR667" i="1" s="1"/>
  <c r="MM667" i="1"/>
  <c r="MK667" i="1"/>
  <c r="MG667" i="1"/>
  <c r="ND667" i="1"/>
  <c r="NE667" i="1" s="1"/>
  <c r="NF667" i="1" s="1"/>
  <c r="NA667" i="1"/>
  <c r="MY667" i="1"/>
  <c r="MU667" i="1"/>
  <c r="NR667" i="1"/>
  <c r="NS667" i="1" s="1"/>
  <c r="NT667" i="1" s="1"/>
  <c r="NO667" i="1"/>
  <c r="NM667" i="1"/>
  <c r="NI667" i="1"/>
  <c r="JO667" i="1"/>
  <c r="JA667" i="1"/>
  <c r="IM667" i="1"/>
  <c r="HY667" i="1"/>
  <c r="DY667" i="1"/>
  <c r="DZ667" i="1" s="1"/>
  <c r="EA667" i="1" s="1"/>
  <c r="DV667" i="1"/>
  <c r="DT667" i="1"/>
  <c r="DP667" i="1"/>
  <c r="DK667" i="1"/>
  <c r="DL667" i="1" s="1"/>
  <c r="DM667" i="1" s="1"/>
  <c r="DH667" i="1"/>
  <c r="DF667" i="1"/>
  <c r="DB667" i="1"/>
  <c r="CN667" i="1"/>
  <c r="BZ667" i="1"/>
  <c r="BL667" i="1"/>
  <c r="KQ667" i="1"/>
  <c r="KI667" i="1"/>
  <c r="KG667" i="1"/>
  <c r="KC667" i="1"/>
  <c r="AX667" i="1"/>
  <c r="AJ667" i="1"/>
  <c r="V667" i="1"/>
  <c r="Q667" i="1"/>
  <c r="R667" i="1" s="1"/>
  <c r="S667" i="1" s="1"/>
  <c r="N667" i="1"/>
  <c r="L667" i="1"/>
  <c r="E667" i="1"/>
  <c r="C667" i="1"/>
  <c r="B667" i="1"/>
  <c r="MB666" i="1"/>
  <c r="MC666" i="1" s="1"/>
  <c r="MD666" i="1" s="1"/>
  <c r="LY666" i="1"/>
  <c r="LW666" i="1"/>
  <c r="LS666" i="1"/>
  <c r="MP666" i="1"/>
  <c r="MQ666" i="1" s="1"/>
  <c r="MR666" i="1" s="1"/>
  <c r="MM666" i="1"/>
  <c r="MK666" i="1"/>
  <c r="MG666" i="1"/>
  <c r="ND666" i="1"/>
  <c r="NE666" i="1"/>
  <c r="NF666" i="1" s="1"/>
  <c r="NA666" i="1"/>
  <c r="MY666" i="1"/>
  <c r="MU666" i="1"/>
  <c r="NR666" i="1"/>
  <c r="NS666" i="1" s="1"/>
  <c r="NT666" i="1" s="1"/>
  <c r="NO666" i="1"/>
  <c r="NM666" i="1"/>
  <c r="NI666" i="1"/>
  <c r="DY666" i="1"/>
  <c r="DZ666" i="1" s="1"/>
  <c r="EA666" i="1" s="1"/>
  <c r="DV666" i="1"/>
  <c r="DT666" i="1"/>
  <c r="DP666" i="1"/>
  <c r="DK666" i="1"/>
  <c r="DL666" i="1" s="1"/>
  <c r="DM666" i="1" s="1"/>
  <c r="DH666" i="1"/>
  <c r="DF666" i="1"/>
  <c r="DB666" i="1"/>
  <c r="KI666" i="1"/>
  <c r="KG666" i="1"/>
  <c r="AX666" i="1"/>
  <c r="AJ666" i="1"/>
  <c r="V666" i="1"/>
  <c r="Q666" i="1"/>
  <c r="R666" i="1" s="1"/>
  <c r="S666" i="1" s="1"/>
  <c r="N666" i="1"/>
  <c r="L666" i="1"/>
  <c r="E666" i="1"/>
  <c r="C666" i="1"/>
  <c r="B666" i="1"/>
  <c r="NI665" i="1"/>
  <c r="DB665" i="1"/>
  <c r="KI665" i="1"/>
  <c r="KG665" i="1"/>
  <c r="LE664" i="1"/>
  <c r="NI664" i="1"/>
  <c r="DB664" i="1"/>
  <c r="KK668" i="1"/>
  <c r="KK672" i="1" s="1"/>
  <c r="KK676" i="1"/>
  <c r="KK680" i="1" s="1"/>
  <c r="KK688" i="1"/>
  <c r="KK692" i="1" s="1"/>
  <c r="KI664" i="1"/>
  <c r="KG664" i="1"/>
  <c r="AX664" i="1"/>
  <c r="AJ664" i="1"/>
  <c r="V664" i="1"/>
  <c r="NI663" i="1"/>
  <c r="JO663" i="1"/>
  <c r="JA663" i="1"/>
  <c r="IM663" i="1"/>
  <c r="HY663" i="1"/>
  <c r="DB663" i="1"/>
  <c r="CN663" i="1"/>
  <c r="BZ663" i="1"/>
  <c r="BL663" i="1"/>
  <c r="KQ663" i="1"/>
  <c r="KI663" i="1"/>
  <c r="KG663" i="1"/>
  <c r="KC663" i="1"/>
  <c r="AX663" i="1"/>
  <c r="AJ663" i="1"/>
  <c r="V663" i="1"/>
  <c r="NI662" i="1"/>
  <c r="DB662" i="1"/>
  <c r="AX662" i="1"/>
  <c r="AJ662" i="1"/>
  <c r="V662" i="1"/>
  <c r="LE661" i="1"/>
  <c r="NI661" i="1"/>
  <c r="DB661" i="1"/>
  <c r="AX661" i="1"/>
  <c r="AJ661" i="1"/>
  <c r="V661" i="1"/>
  <c r="NI660" i="1"/>
  <c r="DB660" i="1"/>
  <c r="AX660" i="1"/>
  <c r="AJ660" i="1"/>
  <c r="V660" i="1"/>
  <c r="NI659" i="1"/>
  <c r="DB659" i="1"/>
  <c r="AX659" i="1"/>
  <c r="AJ659" i="1"/>
  <c r="V659" i="1"/>
  <c r="NI658" i="1"/>
  <c r="DB658" i="1"/>
  <c r="AX658" i="1"/>
  <c r="AJ658" i="1"/>
  <c r="V658" i="1"/>
  <c r="NI657" i="1"/>
  <c r="DB657" i="1"/>
  <c r="AX657" i="1"/>
  <c r="AJ657" i="1"/>
  <c r="V657" i="1"/>
  <c r="A786" i="1"/>
  <c r="KQ757" i="1"/>
  <c r="MW736" i="1"/>
  <c r="MI736" i="1"/>
  <c r="DR736" i="1"/>
  <c r="IA757" i="1"/>
  <c r="LU736" i="1"/>
  <c r="NK736" i="1"/>
  <c r="LI741" i="1"/>
  <c r="LK741" i="1"/>
  <c r="LI742" i="1"/>
  <c r="LK742" i="1"/>
  <c r="LI743" i="1"/>
  <c r="LK743" i="1"/>
  <c r="LI738" i="1"/>
  <c r="LK738" i="1"/>
  <c r="LI739" i="1"/>
  <c r="LK739" i="1"/>
  <c r="LI740" i="1"/>
  <c r="LK740" i="1"/>
  <c r="CB736" i="1"/>
  <c r="CI736" i="1" s="1"/>
  <c r="CF736" i="1"/>
  <c r="JS737" i="1"/>
  <c r="JU737" i="1"/>
  <c r="JW733" i="1"/>
  <c r="JW737" i="1" s="1"/>
  <c r="JW741" i="1" s="1"/>
  <c r="JW745" i="1" s="1"/>
  <c r="JW749" i="1" s="1"/>
  <c r="JW753" i="1" s="1"/>
  <c r="JW757" i="1" s="1"/>
  <c r="JS738" i="1"/>
  <c r="JU738" i="1"/>
  <c r="JW734" i="1"/>
  <c r="JW738" i="1" s="1"/>
  <c r="JW742" i="1" s="1"/>
  <c r="JW746" i="1" s="1"/>
  <c r="JW750" i="1" s="1"/>
  <c r="JW754" i="1" s="1"/>
  <c r="JW758" i="1" s="1"/>
  <c r="JU734" i="1"/>
  <c r="JS739" i="1"/>
  <c r="JU739" i="1"/>
  <c r="JW735" i="1"/>
  <c r="JW739" i="1" s="1"/>
  <c r="JW743" i="1" s="1"/>
  <c r="JW747" i="1" s="1"/>
  <c r="JW751" i="1" s="1"/>
  <c r="JW755" i="1" s="1"/>
  <c r="JW759" i="1" s="1"/>
  <c r="JQ740" i="1"/>
  <c r="JX740" i="1" s="1"/>
  <c r="JS740" i="1"/>
  <c r="JU740" i="1"/>
  <c r="JW740" i="1"/>
  <c r="JW744" i="1" s="1"/>
  <c r="JS741" i="1"/>
  <c r="JU741" i="1"/>
  <c r="JS742" i="1"/>
  <c r="JU742" i="1"/>
  <c r="JS743" i="1"/>
  <c r="JU743" i="1"/>
  <c r="JQ744" i="1"/>
  <c r="JX744" i="1" s="1"/>
  <c r="JY744" i="1" s="1"/>
  <c r="JS744" i="1"/>
  <c r="JU744" i="1"/>
  <c r="JS745" i="1"/>
  <c r="JU745" i="1"/>
  <c r="JS746" i="1"/>
  <c r="JU746" i="1"/>
  <c r="JS747" i="1"/>
  <c r="JU747" i="1"/>
  <c r="JQ748" i="1"/>
  <c r="JS748" i="1"/>
  <c r="JU748" i="1"/>
  <c r="JY748" i="1" s="1"/>
  <c r="JS749" i="1"/>
  <c r="JU749" i="1"/>
  <c r="JU753" i="1"/>
  <c r="JU757" i="1"/>
  <c r="JY769" i="1"/>
  <c r="JY773" i="1"/>
  <c r="JY777" i="1"/>
  <c r="JS750" i="1"/>
  <c r="JU750" i="1"/>
  <c r="JS751" i="1"/>
  <c r="JU751" i="1"/>
  <c r="JU755" i="1"/>
  <c r="JU759" i="1"/>
  <c r="JY771" i="1"/>
  <c r="JY775" i="1"/>
  <c r="JY779" i="1"/>
  <c r="JS752" i="1"/>
  <c r="JU752" i="1"/>
  <c r="JU756" i="1"/>
  <c r="JU760" i="1"/>
  <c r="JW752" i="1"/>
  <c r="JW756" i="1" s="1"/>
  <c r="JW760" i="1" s="1"/>
  <c r="JS753" i="1"/>
  <c r="JS754" i="1"/>
  <c r="JU754" i="1"/>
  <c r="JS755" i="1"/>
  <c r="JS756" i="1"/>
  <c r="JS757" i="1"/>
  <c r="JS758" i="1"/>
  <c r="JU758" i="1"/>
  <c r="JS759" i="1"/>
  <c r="JS760" i="1"/>
  <c r="JQ769" i="1"/>
  <c r="JX769" i="1" s="1"/>
  <c r="JS769" i="1"/>
  <c r="JU769" i="1"/>
  <c r="JZ769" i="1" s="1"/>
  <c r="JW769" i="1"/>
  <c r="JQ770" i="1"/>
  <c r="JX770" i="1"/>
  <c r="JS770" i="1"/>
  <c r="JU770" i="1"/>
  <c r="JZ770" i="1" s="1"/>
  <c r="JW770" i="1"/>
  <c r="JY770" i="1"/>
  <c r="JQ771" i="1"/>
  <c r="JX771" i="1" s="1"/>
  <c r="JS771" i="1"/>
  <c r="JU771" i="1"/>
  <c r="JZ771" i="1" s="1"/>
  <c r="JW771" i="1"/>
  <c r="JQ772" i="1"/>
  <c r="JS772" i="1"/>
  <c r="JU772" i="1"/>
  <c r="JZ772" i="1"/>
  <c r="JW772" i="1"/>
  <c r="JY772" i="1"/>
  <c r="JQ773" i="1"/>
  <c r="JX773" i="1"/>
  <c r="JS773" i="1"/>
  <c r="JU773" i="1"/>
  <c r="JZ773" i="1" s="1"/>
  <c r="JW773" i="1"/>
  <c r="JQ774" i="1"/>
  <c r="JX774" i="1" s="1"/>
  <c r="JS774" i="1"/>
  <c r="JU774" i="1"/>
  <c r="JZ774" i="1" s="1"/>
  <c r="JW774" i="1"/>
  <c r="JY774" i="1"/>
  <c r="JQ775" i="1"/>
  <c r="JX775" i="1" s="1"/>
  <c r="JS775" i="1"/>
  <c r="JU775" i="1"/>
  <c r="JZ775" i="1" s="1"/>
  <c r="JW775" i="1"/>
  <c r="JQ776" i="1"/>
  <c r="JX776" i="1" s="1"/>
  <c r="JS776" i="1"/>
  <c r="JU776" i="1"/>
  <c r="JZ776" i="1" s="1"/>
  <c r="JW776" i="1"/>
  <c r="JY776" i="1"/>
  <c r="JC737" i="1"/>
  <c r="JE737" i="1"/>
  <c r="JG737" i="1"/>
  <c r="JK737" i="1" s="1"/>
  <c r="JL737" i="1" s="1"/>
  <c r="JI733" i="1"/>
  <c r="JI737" i="1" s="1"/>
  <c r="JI741" i="1" s="1"/>
  <c r="JC733" i="1"/>
  <c r="JJ733" i="1" s="1"/>
  <c r="JE738" i="1"/>
  <c r="JG738" i="1"/>
  <c r="JI738" i="1"/>
  <c r="JI742" i="1" s="1"/>
  <c r="JI746" i="1" s="1"/>
  <c r="JI750" i="1" s="1"/>
  <c r="JI754" i="1" s="1"/>
  <c r="JI758" i="1" s="1"/>
  <c r="JC739" i="1"/>
  <c r="JE739" i="1"/>
  <c r="JG739" i="1"/>
  <c r="JI735" i="1"/>
  <c r="JI739" i="1" s="1"/>
  <c r="JC735" i="1"/>
  <c r="JJ735" i="1" s="1"/>
  <c r="JJ739" i="1" s="1"/>
  <c r="JC740" i="1"/>
  <c r="JE740" i="1"/>
  <c r="JG740" i="1"/>
  <c r="JI736" i="1"/>
  <c r="JI740" i="1"/>
  <c r="JI744" i="1" s="1"/>
  <c r="JI748" i="1" s="1"/>
  <c r="JI752" i="1" s="1"/>
  <c r="JC736" i="1"/>
  <c r="JJ736" i="1" s="1"/>
  <c r="JG736" i="1"/>
  <c r="JC741" i="1"/>
  <c r="JE741" i="1"/>
  <c r="JG741" i="1"/>
  <c r="JE742" i="1"/>
  <c r="JG742" i="1"/>
  <c r="JC743" i="1"/>
  <c r="JE743" i="1"/>
  <c r="JG743" i="1"/>
  <c r="JK743" i="1" s="1"/>
  <c r="JC744" i="1"/>
  <c r="JE744" i="1"/>
  <c r="JG744" i="1"/>
  <c r="JC745" i="1"/>
  <c r="JE745" i="1"/>
  <c r="JG745" i="1"/>
  <c r="JK745" i="1" s="1"/>
  <c r="JE746" i="1"/>
  <c r="JG746" i="1"/>
  <c r="JE747" i="1"/>
  <c r="JG747" i="1"/>
  <c r="JI747" i="1"/>
  <c r="JI751" i="1" s="1"/>
  <c r="JI755" i="1" s="1"/>
  <c r="JI759" i="1" s="1"/>
  <c r="JC748" i="1"/>
  <c r="JE748" i="1"/>
  <c r="JG748" i="1"/>
  <c r="JC749" i="1"/>
  <c r="JJ749" i="1" s="1"/>
  <c r="JE749" i="1"/>
  <c r="JG749" i="1"/>
  <c r="JK749" i="1" s="1"/>
  <c r="JL749" i="1" s="1"/>
  <c r="JI749" i="1"/>
  <c r="JE750" i="1"/>
  <c r="JG750" i="1"/>
  <c r="JE751" i="1"/>
  <c r="JG751" i="1"/>
  <c r="JC752" i="1"/>
  <c r="JE752" i="1"/>
  <c r="JG752" i="1"/>
  <c r="JG756" i="1"/>
  <c r="JC756" i="1"/>
  <c r="JG760" i="1"/>
  <c r="JK760" i="1" s="1"/>
  <c r="JL760" i="1" s="1"/>
  <c r="JK772" i="1"/>
  <c r="JK776" i="1"/>
  <c r="JK780" i="1"/>
  <c r="JC753" i="1"/>
  <c r="JE753" i="1"/>
  <c r="JG753" i="1"/>
  <c r="JE754" i="1"/>
  <c r="JG754" i="1"/>
  <c r="JE755" i="1"/>
  <c r="JG755" i="1"/>
  <c r="JE756" i="1"/>
  <c r="JE757" i="1"/>
  <c r="JG757" i="1"/>
  <c r="JK757" i="1" s="1"/>
  <c r="JL757" i="1" s="1"/>
  <c r="JI757" i="1"/>
  <c r="JE758" i="1"/>
  <c r="JG758" i="1"/>
  <c r="JE759" i="1"/>
  <c r="JG759" i="1"/>
  <c r="JE760" i="1"/>
  <c r="JI760" i="1"/>
  <c r="JC769" i="1"/>
  <c r="JJ769" i="1" s="1"/>
  <c r="JE769" i="1"/>
  <c r="JG769" i="1"/>
  <c r="JL769" i="1" s="1"/>
  <c r="JI769" i="1"/>
  <c r="JK769" i="1"/>
  <c r="JC770" i="1"/>
  <c r="JJ770" i="1" s="1"/>
  <c r="JE770" i="1"/>
  <c r="JG770" i="1"/>
  <c r="JL770" i="1" s="1"/>
  <c r="JI770" i="1"/>
  <c r="JK770" i="1"/>
  <c r="JC771" i="1"/>
  <c r="JJ771" i="1" s="1"/>
  <c r="JE771" i="1"/>
  <c r="JG771" i="1"/>
  <c r="JL771" i="1"/>
  <c r="JI771" i="1"/>
  <c r="JK771" i="1"/>
  <c r="JC772" i="1"/>
  <c r="JJ772" i="1" s="1"/>
  <c r="JE772" i="1"/>
  <c r="JG772" i="1"/>
  <c r="JL772" i="1" s="1"/>
  <c r="JI772" i="1"/>
  <c r="JC773" i="1"/>
  <c r="JJ773" i="1" s="1"/>
  <c r="JE773" i="1"/>
  <c r="JG773" i="1"/>
  <c r="JL773" i="1"/>
  <c r="JI773" i="1"/>
  <c r="JK773" i="1"/>
  <c r="JC774" i="1"/>
  <c r="JJ774" i="1" s="1"/>
  <c r="JE774" i="1"/>
  <c r="JG774" i="1"/>
  <c r="JL774" i="1" s="1"/>
  <c r="JI774" i="1"/>
  <c r="JK774" i="1"/>
  <c r="JC775" i="1"/>
  <c r="JJ775" i="1" s="1"/>
  <c r="JE775" i="1"/>
  <c r="JG775" i="1"/>
  <c r="JL775" i="1" s="1"/>
  <c r="JI775" i="1"/>
  <c r="JK775" i="1"/>
  <c r="JC776" i="1"/>
  <c r="JJ776" i="1" s="1"/>
  <c r="JE776" i="1"/>
  <c r="JG776" i="1"/>
  <c r="JL776" i="1"/>
  <c r="JI776" i="1"/>
  <c r="IO737" i="1"/>
  <c r="IO733" i="1"/>
  <c r="IV733" i="1" s="1"/>
  <c r="IQ737" i="1"/>
  <c r="IS737" i="1"/>
  <c r="IU733" i="1"/>
  <c r="IU737" i="1" s="1"/>
  <c r="IQ738" i="1"/>
  <c r="IS738" i="1"/>
  <c r="IU734" i="1"/>
  <c r="IU738" i="1" s="1"/>
  <c r="IU742" i="1" s="1"/>
  <c r="IU746" i="1" s="1"/>
  <c r="IU750" i="1" s="1"/>
  <c r="IU754" i="1" s="1"/>
  <c r="IU758" i="1" s="1"/>
  <c r="IO739" i="1"/>
  <c r="IO735" i="1"/>
  <c r="IS739" i="1"/>
  <c r="IQ739" i="1"/>
  <c r="IU735" i="1"/>
  <c r="IU739" i="1" s="1"/>
  <c r="IU743" i="1" s="1"/>
  <c r="IU747" i="1" s="1"/>
  <c r="IU751" i="1" s="1"/>
  <c r="IQ740" i="1"/>
  <c r="IS740" i="1"/>
  <c r="IU736" i="1"/>
  <c r="IU740" i="1"/>
  <c r="IU744" i="1" s="1"/>
  <c r="IU748" i="1"/>
  <c r="IU752" i="1" s="1"/>
  <c r="IU756" i="1"/>
  <c r="IO741" i="1"/>
  <c r="IQ741" i="1"/>
  <c r="IS741" i="1"/>
  <c r="IW741" i="1" s="1"/>
  <c r="IX741" i="1" s="1"/>
  <c r="IQ742" i="1"/>
  <c r="IS742" i="1"/>
  <c r="IO743" i="1"/>
  <c r="IQ743" i="1"/>
  <c r="IS743" i="1"/>
  <c r="IQ744" i="1"/>
  <c r="IS744" i="1"/>
  <c r="IQ745" i="1"/>
  <c r="IS745" i="1"/>
  <c r="IU745" i="1"/>
  <c r="IU749" i="1"/>
  <c r="IU753" i="1" s="1"/>
  <c r="IU757" i="1" s="1"/>
  <c r="IQ746" i="1"/>
  <c r="IS746" i="1"/>
  <c r="IO747" i="1"/>
  <c r="IQ747" i="1"/>
  <c r="IS747" i="1"/>
  <c r="IQ748" i="1"/>
  <c r="IS748" i="1"/>
  <c r="IQ749" i="1"/>
  <c r="IS749" i="1"/>
  <c r="IQ750" i="1"/>
  <c r="IS750" i="1"/>
  <c r="IO751" i="1"/>
  <c r="IQ751" i="1"/>
  <c r="IQ752" i="1"/>
  <c r="IS752" i="1"/>
  <c r="IQ753" i="1"/>
  <c r="IS753" i="1"/>
  <c r="IS757" i="1"/>
  <c r="IW769" i="1"/>
  <c r="IW773" i="1"/>
  <c r="IW777" i="1"/>
  <c r="IQ754" i="1"/>
  <c r="IS754" i="1"/>
  <c r="IO755" i="1"/>
  <c r="IQ755" i="1"/>
  <c r="IS755" i="1"/>
  <c r="IW755" i="1" s="1"/>
  <c r="IQ756" i="1"/>
  <c r="IS756" i="1"/>
  <c r="IQ757" i="1"/>
  <c r="IQ758" i="1"/>
  <c r="IS758" i="1"/>
  <c r="IQ759" i="1"/>
  <c r="IS759" i="1"/>
  <c r="IU759" i="1"/>
  <c r="IW771" i="1"/>
  <c r="IW775" i="1"/>
  <c r="IW779" i="1"/>
  <c r="IQ760" i="1"/>
  <c r="IS760" i="1"/>
  <c r="IO769" i="1"/>
  <c r="IV769" i="1" s="1"/>
  <c r="IQ769" i="1"/>
  <c r="IS769" i="1"/>
  <c r="IX769" i="1" s="1"/>
  <c r="IU769" i="1"/>
  <c r="IO770" i="1"/>
  <c r="IV770" i="1" s="1"/>
  <c r="IQ770" i="1"/>
  <c r="IS770" i="1"/>
  <c r="IX770" i="1" s="1"/>
  <c r="IU770" i="1"/>
  <c r="IW770" i="1"/>
  <c r="IO771" i="1"/>
  <c r="IV771" i="1" s="1"/>
  <c r="IQ771" i="1"/>
  <c r="IS771" i="1"/>
  <c r="IX771" i="1" s="1"/>
  <c r="IU771" i="1"/>
  <c r="IO772" i="1"/>
  <c r="IV772" i="1" s="1"/>
  <c r="IQ772" i="1"/>
  <c r="IS772" i="1"/>
  <c r="IX772" i="1" s="1"/>
  <c r="IU772" i="1"/>
  <c r="IW772" i="1"/>
  <c r="IO773" i="1"/>
  <c r="IV773" i="1" s="1"/>
  <c r="IQ773" i="1"/>
  <c r="IS773" i="1"/>
  <c r="IX773" i="1" s="1"/>
  <c r="IU773" i="1"/>
  <c r="IO774" i="1"/>
  <c r="IV774" i="1" s="1"/>
  <c r="IQ774" i="1"/>
  <c r="IS774" i="1"/>
  <c r="IX774" i="1" s="1"/>
  <c r="IU774" i="1"/>
  <c r="IW774" i="1"/>
  <c r="IO775" i="1"/>
  <c r="IV775" i="1" s="1"/>
  <c r="IQ775" i="1"/>
  <c r="IS775" i="1"/>
  <c r="IX775" i="1" s="1"/>
  <c r="IU775" i="1"/>
  <c r="IW781" i="1"/>
  <c r="IW776" i="1"/>
  <c r="IW780" i="1"/>
  <c r="IW778" i="1"/>
  <c r="IO776" i="1"/>
  <c r="IV776" i="1" s="1"/>
  <c r="IQ776" i="1"/>
  <c r="IS776" i="1"/>
  <c r="IX776" i="1" s="1"/>
  <c r="IU776" i="1"/>
  <c r="IA737" i="1"/>
  <c r="IA733" i="1"/>
  <c r="IH733" i="1" s="1"/>
  <c r="IC737" i="1"/>
  <c r="IE737" i="1"/>
  <c r="IG733" i="1"/>
  <c r="IG737" i="1" s="1"/>
  <c r="IG741" i="1" s="1"/>
  <c r="IG745" i="1" s="1"/>
  <c r="IG749" i="1" s="1"/>
  <c r="IG753" i="1" s="1"/>
  <c r="IC738" i="1"/>
  <c r="IE738" i="1"/>
  <c r="IG734" i="1"/>
  <c r="IG738" i="1" s="1"/>
  <c r="IG742" i="1" s="1"/>
  <c r="IG746" i="1" s="1"/>
  <c r="IG750" i="1" s="1"/>
  <c r="IG754" i="1" s="1"/>
  <c r="IG758" i="1" s="1"/>
  <c r="IC739" i="1"/>
  <c r="IE739" i="1"/>
  <c r="IG735" i="1"/>
  <c r="IG739" i="1" s="1"/>
  <c r="IG743" i="1" s="1"/>
  <c r="IG747" i="1" s="1"/>
  <c r="IG751" i="1" s="1"/>
  <c r="IG755" i="1" s="1"/>
  <c r="IG759" i="1" s="1"/>
  <c r="IC740" i="1"/>
  <c r="IE740" i="1"/>
  <c r="IG736" i="1"/>
  <c r="IG740" i="1" s="1"/>
  <c r="IG744" i="1" s="1"/>
  <c r="IG748" i="1" s="1"/>
  <c r="IG752" i="1" s="1"/>
  <c r="IG756" i="1" s="1"/>
  <c r="IG760" i="1" s="1"/>
  <c r="IA741" i="1"/>
  <c r="IC741" i="1"/>
  <c r="IE741" i="1"/>
  <c r="IC742" i="1"/>
  <c r="IE742" i="1"/>
  <c r="IC743" i="1"/>
  <c r="IE743" i="1"/>
  <c r="IC744" i="1"/>
  <c r="IE744" i="1"/>
  <c r="IA745" i="1"/>
  <c r="IC745" i="1"/>
  <c r="IE745" i="1"/>
  <c r="IC746" i="1"/>
  <c r="IE746" i="1"/>
  <c r="IC747" i="1"/>
  <c r="IE747" i="1"/>
  <c r="IC748" i="1"/>
  <c r="IE748" i="1"/>
  <c r="IA749" i="1"/>
  <c r="IC749" i="1"/>
  <c r="IE749" i="1"/>
  <c r="IE753" i="1"/>
  <c r="IE757" i="1"/>
  <c r="II769" i="1"/>
  <c r="II773" i="1"/>
  <c r="II777" i="1"/>
  <c r="IC750" i="1"/>
  <c r="IE750" i="1"/>
  <c r="IC751" i="1"/>
  <c r="IE751" i="1"/>
  <c r="IC752" i="1"/>
  <c r="IE752" i="1"/>
  <c r="IA753" i="1"/>
  <c r="IC753" i="1"/>
  <c r="IC754" i="1"/>
  <c r="IE754" i="1"/>
  <c r="IC755" i="1"/>
  <c r="IE755" i="1"/>
  <c r="IC756" i="1"/>
  <c r="IE756" i="1"/>
  <c r="IE760" i="1"/>
  <c r="IC757" i="1"/>
  <c r="IC758" i="1"/>
  <c r="IE758" i="1"/>
  <c r="IC759" i="1"/>
  <c r="IE759" i="1"/>
  <c r="IC760" i="1"/>
  <c r="IA769" i="1"/>
  <c r="IH769" i="1" s="1"/>
  <c r="IA773" i="1"/>
  <c r="IH773" i="1" s="1"/>
  <c r="IA777" i="1"/>
  <c r="IH777" i="1" s="1"/>
  <c r="IC769" i="1"/>
  <c r="IE769" i="1"/>
  <c r="IJ769" i="1" s="1"/>
  <c r="IG769" i="1"/>
  <c r="IA770" i="1"/>
  <c r="IH770" i="1" s="1"/>
  <c r="IC770" i="1"/>
  <c r="IE770" i="1"/>
  <c r="IJ770" i="1" s="1"/>
  <c r="IG770" i="1"/>
  <c r="II770" i="1"/>
  <c r="IA771" i="1"/>
  <c r="IH771" i="1" s="1"/>
  <c r="IC771" i="1"/>
  <c r="IE771" i="1"/>
  <c r="IJ771" i="1" s="1"/>
  <c r="IG771" i="1"/>
  <c r="II771" i="1"/>
  <c r="IA772" i="1"/>
  <c r="IH772" i="1" s="1"/>
  <c r="IC772" i="1"/>
  <c r="IE772" i="1"/>
  <c r="IJ772" i="1" s="1"/>
  <c r="IG772" i="1"/>
  <c r="II772" i="1"/>
  <c r="IC773" i="1"/>
  <c r="IE773" i="1"/>
  <c r="IJ773" i="1" s="1"/>
  <c r="IG773" i="1"/>
  <c r="IA774" i="1"/>
  <c r="IH774" i="1" s="1"/>
  <c r="IC774" i="1"/>
  <c r="IE774" i="1"/>
  <c r="IJ774" i="1" s="1"/>
  <c r="IG774" i="1"/>
  <c r="II774" i="1"/>
  <c r="IA775" i="1"/>
  <c r="IC775" i="1"/>
  <c r="IE775" i="1"/>
  <c r="IJ775" i="1" s="1"/>
  <c r="IG775" i="1"/>
  <c r="II775" i="1"/>
  <c r="IA776" i="1"/>
  <c r="IH776" i="1" s="1"/>
  <c r="IC776" i="1"/>
  <c r="IE776" i="1"/>
  <c r="IJ776" i="1"/>
  <c r="IG776" i="1"/>
  <c r="II776" i="1"/>
  <c r="CR737" i="1"/>
  <c r="CT737" i="1"/>
  <c r="CT791" i="1" s="1"/>
  <c r="CV733" i="1"/>
  <c r="CV737" i="1" s="1"/>
  <c r="CV741" i="1" s="1"/>
  <c r="CV745" i="1" s="1"/>
  <c r="CV749" i="1" s="1"/>
  <c r="CV753" i="1" s="1"/>
  <c r="CV757" i="1" s="1"/>
  <c r="CR738" i="1"/>
  <c r="CT738" i="1"/>
  <c r="CV734" i="1"/>
  <c r="CV738" i="1" s="1"/>
  <c r="CV742" i="1" s="1"/>
  <c r="CV746" i="1" s="1"/>
  <c r="CV750" i="1" s="1"/>
  <c r="CV754" i="1" s="1"/>
  <c r="CV758" i="1" s="1"/>
  <c r="CR739" i="1"/>
  <c r="CT739" i="1"/>
  <c r="CV735" i="1"/>
  <c r="CV739" i="1"/>
  <c r="CV743" i="1" s="1"/>
  <c r="CV747" i="1" s="1"/>
  <c r="CV751" i="1" s="1"/>
  <c r="CV755" i="1" s="1"/>
  <c r="CV759" i="1" s="1"/>
  <c r="CR740" i="1"/>
  <c r="CT740" i="1"/>
  <c r="CV740" i="1"/>
  <c r="CV744" i="1" s="1"/>
  <c r="CV748" i="1" s="1"/>
  <c r="CV752" i="1" s="1"/>
  <c r="CV756" i="1" s="1"/>
  <c r="CV760" i="1" s="1"/>
  <c r="CR741" i="1"/>
  <c r="CT741" i="1"/>
  <c r="CR742" i="1"/>
  <c r="CT742" i="1"/>
  <c r="CR743" i="1"/>
  <c r="CT743" i="1"/>
  <c r="CR744" i="1"/>
  <c r="CT744" i="1"/>
  <c r="CR745" i="1"/>
  <c r="CT745" i="1"/>
  <c r="CR746" i="1"/>
  <c r="CT746" i="1"/>
  <c r="CR747" i="1"/>
  <c r="CT747" i="1"/>
  <c r="CR748" i="1"/>
  <c r="CT748" i="1"/>
  <c r="CR749" i="1"/>
  <c r="CT749" i="1"/>
  <c r="CR750" i="1"/>
  <c r="CT750" i="1"/>
  <c r="CT753" i="1"/>
  <c r="CT758" i="1"/>
  <c r="CX770" i="1"/>
  <c r="CX774" i="1"/>
  <c r="CX778" i="1"/>
  <c r="CR751" i="1"/>
  <c r="CT751" i="1"/>
  <c r="CR752" i="1"/>
  <c r="CT752" i="1"/>
  <c r="CR753" i="1"/>
  <c r="CR754" i="1"/>
  <c r="CT754" i="1"/>
  <c r="CR755" i="1"/>
  <c r="CT755" i="1"/>
  <c r="CR756" i="1"/>
  <c r="CT756" i="1"/>
  <c r="CR757" i="1"/>
  <c r="CT757" i="1"/>
  <c r="CR758" i="1"/>
  <c r="CR759" i="1"/>
  <c r="CT759" i="1"/>
  <c r="CR760" i="1"/>
  <c r="CT760" i="1"/>
  <c r="CP769" i="1"/>
  <c r="CW769" i="1"/>
  <c r="CR769" i="1"/>
  <c r="CT769" i="1"/>
  <c r="CY769" i="1" s="1"/>
  <c r="CV769" i="1"/>
  <c r="CX769" i="1"/>
  <c r="CP770" i="1"/>
  <c r="CW770" i="1" s="1"/>
  <c r="CR770" i="1"/>
  <c r="CT770" i="1"/>
  <c r="CY770" i="1" s="1"/>
  <c r="CV770" i="1"/>
  <c r="CP771" i="1"/>
  <c r="CW771" i="1" s="1"/>
  <c r="CR771" i="1"/>
  <c r="CT771" i="1"/>
  <c r="CY771" i="1"/>
  <c r="CV771" i="1"/>
  <c r="CX771" i="1"/>
  <c r="CP772" i="1"/>
  <c r="CW772" i="1"/>
  <c r="CR772" i="1"/>
  <c r="CT772" i="1"/>
  <c r="CY772" i="1" s="1"/>
  <c r="CV772" i="1"/>
  <c r="CX772" i="1"/>
  <c r="CP773" i="1"/>
  <c r="CW773" i="1" s="1"/>
  <c r="CR773" i="1"/>
  <c r="CT773" i="1"/>
  <c r="CY773" i="1"/>
  <c r="CV773" i="1"/>
  <c r="CX773" i="1"/>
  <c r="CP774" i="1"/>
  <c r="CW774" i="1"/>
  <c r="CR774" i="1"/>
  <c r="CT774" i="1"/>
  <c r="CY774" i="1" s="1"/>
  <c r="CV774" i="1"/>
  <c r="CP775" i="1"/>
  <c r="CW775" i="1"/>
  <c r="CR775" i="1"/>
  <c r="CT775" i="1"/>
  <c r="CY775" i="1"/>
  <c r="CV775" i="1"/>
  <c r="CX775" i="1"/>
  <c r="CP776" i="1"/>
  <c r="CW776" i="1"/>
  <c r="CR776" i="1"/>
  <c r="CT776" i="1"/>
  <c r="CY776" i="1" s="1"/>
  <c r="CV776" i="1"/>
  <c r="CX776" i="1"/>
  <c r="CD737" i="1"/>
  <c r="CF737" i="1"/>
  <c r="CH733" i="1"/>
  <c r="CH737" i="1" s="1"/>
  <c r="CH741" i="1" s="1"/>
  <c r="CH745" i="1" s="1"/>
  <c r="CH749" i="1" s="1"/>
  <c r="CH753" i="1" s="1"/>
  <c r="CH757" i="1" s="1"/>
  <c r="CD738" i="1"/>
  <c r="CF738" i="1"/>
  <c r="CH734" i="1"/>
  <c r="CH738" i="1" s="1"/>
  <c r="CH742" i="1"/>
  <c r="CH746" i="1" s="1"/>
  <c r="CH750" i="1" s="1"/>
  <c r="CH754" i="1" s="1"/>
  <c r="CH758" i="1" s="1"/>
  <c r="CD739" i="1"/>
  <c r="CF739" i="1"/>
  <c r="CH735" i="1"/>
  <c r="CH739" i="1" s="1"/>
  <c r="CH743" i="1" s="1"/>
  <c r="CH747" i="1" s="1"/>
  <c r="CH751" i="1" s="1"/>
  <c r="CH755" i="1" s="1"/>
  <c r="CH759" i="1" s="1"/>
  <c r="CB740" i="1"/>
  <c r="CD740" i="1"/>
  <c r="CF740" i="1"/>
  <c r="CH740" i="1"/>
  <c r="CD741" i="1"/>
  <c r="CF741" i="1"/>
  <c r="CD742" i="1"/>
  <c r="CF742" i="1"/>
  <c r="CD743" i="1"/>
  <c r="CF743" i="1"/>
  <c r="CB744" i="1"/>
  <c r="CD744" i="1"/>
  <c r="CF744" i="1"/>
  <c r="CD745" i="1"/>
  <c r="CF745" i="1"/>
  <c r="CD746" i="1"/>
  <c r="CF746" i="1"/>
  <c r="CD747" i="1"/>
  <c r="CF747" i="1"/>
  <c r="CD748" i="1"/>
  <c r="CF748" i="1"/>
  <c r="CJ748" i="1" s="1"/>
  <c r="CK748" i="1" s="1"/>
  <c r="CH748" i="1"/>
  <c r="CH752" i="1" s="1"/>
  <c r="CH756" i="1" s="1"/>
  <c r="CH760" i="1" s="1"/>
  <c r="CD749" i="1"/>
  <c r="CF749" i="1"/>
  <c r="CD750" i="1"/>
  <c r="CF750" i="1"/>
  <c r="CD751" i="1"/>
  <c r="CF751" i="1"/>
  <c r="CD752" i="1"/>
  <c r="CF752" i="1"/>
  <c r="CD753" i="1"/>
  <c r="CF753" i="1"/>
  <c r="CF758" i="1"/>
  <c r="CJ770" i="1"/>
  <c r="CJ774" i="1"/>
  <c r="CJ778" i="1"/>
  <c r="CD754" i="1"/>
  <c r="CF754" i="1"/>
  <c r="CD755" i="1"/>
  <c r="CF755" i="1"/>
  <c r="CD756" i="1"/>
  <c r="CF756" i="1"/>
  <c r="CF760" i="1"/>
  <c r="CJ772" i="1"/>
  <c r="CJ776" i="1"/>
  <c r="CJ780" i="1"/>
  <c r="CD757" i="1"/>
  <c r="CF757" i="1"/>
  <c r="CD758" i="1"/>
  <c r="CD759" i="1"/>
  <c r="CF759" i="1"/>
  <c r="CD760" i="1"/>
  <c r="CB769" i="1"/>
  <c r="CI769" i="1" s="1"/>
  <c r="CD769" i="1"/>
  <c r="CF769" i="1"/>
  <c r="CK769" i="1"/>
  <c r="CH769" i="1"/>
  <c r="CJ769" i="1"/>
  <c r="CB770" i="1"/>
  <c r="CI770" i="1" s="1"/>
  <c r="CD770" i="1"/>
  <c r="CF770" i="1"/>
  <c r="CK770" i="1" s="1"/>
  <c r="CH770" i="1"/>
  <c r="CB771" i="1"/>
  <c r="CI771" i="1" s="1"/>
  <c r="CD771" i="1"/>
  <c r="CF771" i="1"/>
  <c r="CK771" i="1"/>
  <c r="CH771" i="1"/>
  <c r="CJ771" i="1"/>
  <c r="CB772" i="1"/>
  <c r="CI772" i="1" s="1"/>
  <c r="CD772" i="1"/>
  <c r="CF772" i="1"/>
  <c r="CK772" i="1" s="1"/>
  <c r="CH772" i="1"/>
  <c r="CB773" i="1"/>
  <c r="CI773" i="1"/>
  <c r="CD773" i="1"/>
  <c r="CF773" i="1"/>
  <c r="CK773" i="1" s="1"/>
  <c r="CH773" i="1"/>
  <c r="CJ773" i="1"/>
  <c r="CB774" i="1"/>
  <c r="CI774" i="1" s="1"/>
  <c r="CD774" i="1"/>
  <c r="CF774" i="1"/>
  <c r="CK774" i="1" s="1"/>
  <c r="CH774" i="1"/>
  <c r="CB775" i="1"/>
  <c r="CI775" i="1" s="1"/>
  <c r="CD775" i="1"/>
  <c r="CF775" i="1"/>
  <c r="CK775" i="1" s="1"/>
  <c r="CH775" i="1"/>
  <c r="CJ775" i="1"/>
  <c r="CB776" i="1"/>
  <c r="CI776" i="1" s="1"/>
  <c r="CD776" i="1"/>
  <c r="CF776" i="1"/>
  <c r="CK776" i="1" s="1"/>
  <c r="CH776" i="1"/>
  <c r="BP737" i="1"/>
  <c r="BR737" i="1"/>
  <c r="BT733" i="1"/>
  <c r="BT737" i="1" s="1"/>
  <c r="BT741" i="1" s="1"/>
  <c r="BT745" i="1" s="1"/>
  <c r="BT749" i="1" s="1"/>
  <c r="BT753" i="1" s="1"/>
  <c r="BT757" i="1" s="1"/>
  <c r="BP738" i="1"/>
  <c r="BR738" i="1"/>
  <c r="BT734" i="1"/>
  <c r="BT738" i="1" s="1"/>
  <c r="BT742" i="1"/>
  <c r="BT746" i="1" s="1"/>
  <c r="BT750" i="1" s="1"/>
  <c r="BT754" i="1" s="1"/>
  <c r="BT758" i="1" s="1"/>
  <c r="BN739" i="1"/>
  <c r="BN735" i="1"/>
  <c r="BU735" i="1" s="1"/>
  <c r="BP739" i="1"/>
  <c r="BR739" i="1"/>
  <c r="BT735" i="1"/>
  <c r="BT739" i="1" s="1"/>
  <c r="BT743" i="1" s="1"/>
  <c r="BT747" i="1" s="1"/>
  <c r="BP740" i="1"/>
  <c r="BR740" i="1"/>
  <c r="BT736" i="1"/>
  <c r="BT740" i="1"/>
  <c r="BT744" i="1" s="1"/>
  <c r="BT748" i="1"/>
  <c r="BT752" i="1" s="1"/>
  <c r="BT756" i="1"/>
  <c r="BT760" i="1" s="1"/>
  <c r="BP741" i="1"/>
  <c r="BR741" i="1"/>
  <c r="BP742" i="1"/>
  <c r="BR742" i="1"/>
  <c r="BN743" i="1"/>
  <c r="BP743" i="1"/>
  <c r="BR743" i="1"/>
  <c r="BP744" i="1"/>
  <c r="BR744" i="1"/>
  <c r="BP745" i="1"/>
  <c r="BR745" i="1"/>
  <c r="BP746" i="1"/>
  <c r="BR746" i="1"/>
  <c r="BN747" i="1"/>
  <c r="BP747" i="1"/>
  <c r="BR747" i="1"/>
  <c r="BP748" i="1"/>
  <c r="BR748" i="1"/>
  <c r="BP749" i="1"/>
  <c r="BR749" i="1"/>
  <c r="BP750" i="1"/>
  <c r="BR750" i="1"/>
  <c r="BN751" i="1"/>
  <c r="BP751" i="1"/>
  <c r="BR751" i="1"/>
  <c r="BV751" i="1" s="1"/>
  <c r="BR755" i="1"/>
  <c r="BR759" i="1"/>
  <c r="BV771" i="1"/>
  <c r="BV775" i="1"/>
  <c r="BV779" i="1"/>
  <c r="BP752" i="1"/>
  <c r="BR752" i="1"/>
  <c r="BP753" i="1"/>
  <c r="BR753" i="1"/>
  <c r="BP754" i="1"/>
  <c r="BR754" i="1"/>
  <c r="BP755" i="1"/>
  <c r="BT755" i="1"/>
  <c r="BT759" i="1" s="1"/>
  <c r="BP756" i="1"/>
  <c r="BR756" i="1"/>
  <c r="BR760" i="1"/>
  <c r="BP757" i="1"/>
  <c r="BR757" i="1"/>
  <c r="BP758" i="1"/>
  <c r="BR758" i="1"/>
  <c r="BP759" i="1"/>
  <c r="BP760" i="1"/>
  <c r="BN769" i="1"/>
  <c r="BU769" i="1" s="1"/>
  <c r="BP769" i="1"/>
  <c r="BR769" i="1"/>
  <c r="BW769" i="1" s="1"/>
  <c r="BT769" i="1"/>
  <c r="BV769" i="1"/>
  <c r="BN770" i="1"/>
  <c r="BU770" i="1" s="1"/>
  <c r="BP770" i="1"/>
  <c r="BR770" i="1"/>
  <c r="BW770" i="1"/>
  <c r="BT770" i="1"/>
  <c r="BV770" i="1"/>
  <c r="BN771" i="1"/>
  <c r="BU771" i="1" s="1"/>
  <c r="BP771" i="1"/>
  <c r="BR771" i="1"/>
  <c r="BW771" i="1" s="1"/>
  <c r="BT771" i="1"/>
  <c r="BN772" i="1"/>
  <c r="BU772" i="1" s="1"/>
  <c r="BP772" i="1"/>
  <c r="BR772" i="1"/>
  <c r="BW772" i="1" s="1"/>
  <c r="BT772" i="1"/>
  <c r="BV772" i="1"/>
  <c r="BN773" i="1"/>
  <c r="BU773" i="1" s="1"/>
  <c r="BP773" i="1"/>
  <c r="BR773" i="1"/>
  <c r="BW773" i="1"/>
  <c r="BT773" i="1"/>
  <c r="BV773" i="1"/>
  <c r="BN774" i="1"/>
  <c r="BU774" i="1" s="1"/>
  <c r="BP774" i="1"/>
  <c r="BR774" i="1"/>
  <c r="BT774" i="1"/>
  <c r="BV774" i="1"/>
  <c r="BN775" i="1"/>
  <c r="BU775" i="1" s="1"/>
  <c r="BP775" i="1"/>
  <c r="BR775" i="1"/>
  <c r="BT775" i="1"/>
  <c r="BN776" i="1"/>
  <c r="BU776" i="1" s="1"/>
  <c r="BP776" i="1"/>
  <c r="BR776" i="1"/>
  <c r="BW776" i="1" s="1"/>
  <c r="BT776" i="1"/>
  <c r="BV776" i="1"/>
  <c r="KU737" i="1"/>
  <c r="KW737" i="1"/>
  <c r="KY737" i="1"/>
  <c r="KY741" i="1" s="1"/>
  <c r="KY745" i="1" s="1"/>
  <c r="KY749" i="1" s="1"/>
  <c r="KY753" i="1" s="1"/>
  <c r="KY757" i="1" s="1"/>
  <c r="KU738" i="1"/>
  <c r="KW738" i="1"/>
  <c r="KY734" i="1"/>
  <c r="KY738" i="1" s="1"/>
  <c r="KY742" i="1" s="1"/>
  <c r="KY746" i="1" s="1"/>
  <c r="KY750" i="1" s="1"/>
  <c r="KY754" i="1" s="1"/>
  <c r="KY758" i="1" s="1"/>
  <c r="KW734" i="1"/>
  <c r="KU739" i="1"/>
  <c r="KW739" i="1"/>
  <c r="KY735" i="1"/>
  <c r="KY739" i="1"/>
  <c r="KY743" i="1" s="1"/>
  <c r="KY747" i="1" s="1"/>
  <c r="KY751" i="1" s="1"/>
  <c r="KY755" i="1" s="1"/>
  <c r="KY759" i="1" s="1"/>
  <c r="KS740" i="1"/>
  <c r="KS736" i="1"/>
  <c r="KZ736" i="1"/>
  <c r="KW740" i="1"/>
  <c r="KU740" i="1"/>
  <c r="KY736" i="1"/>
  <c r="KY740" i="1"/>
  <c r="KY744" i="1" s="1"/>
  <c r="KY748" i="1" s="1"/>
  <c r="KU741" i="1"/>
  <c r="KW741" i="1"/>
  <c r="KU742" i="1"/>
  <c r="KW742" i="1"/>
  <c r="KU743" i="1"/>
  <c r="KW743" i="1"/>
  <c r="KS744" i="1"/>
  <c r="KU744" i="1"/>
  <c r="KW744" i="1"/>
  <c r="KU745" i="1"/>
  <c r="KW745" i="1"/>
  <c r="KU746" i="1"/>
  <c r="KW746" i="1"/>
  <c r="KU747" i="1"/>
  <c r="KW747" i="1"/>
  <c r="KS748" i="1"/>
  <c r="KU748" i="1"/>
  <c r="KW748" i="1"/>
  <c r="KU749" i="1"/>
  <c r="KW749" i="1"/>
  <c r="KU750" i="1"/>
  <c r="KW750" i="1"/>
  <c r="KU751" i="1"/>
  <c r="KW751" i="1"/>
  <c r="KS752" i="1"/>
  <c r="KU752" i="1"/>
  <c r="KW752" i="1"/>
  <c r="KU753" i="1"/>
  <c r="KW753" i="1"/>
  <c r="KU754" i="1"/>
  <c r="KW754" i="1"/>
  <c r="KU755" i="1"/>
  <c r="KW755" i="1"/>
  <c r="KU756" i="1"/>
  <c r="KW756" i="1"/>
  <c r="KY756" i="1"/>
  <c r="KY760" i="1" s="1"/>
  <c r="KU757" i="1"/>
  <c r="KW757" i="1"/>
  <c r="KU758" i="1"/>
  <c r="KW758" i="1"/>
  <c r="KU759" i="1"/>
  <c r="KW759" i="1"/>
  <c r="KU760" i="1"/>
  <c r="KW760" i="1"/>
  <c r="KS769" i="1"/>
  <c r="KZ769" i="1" s="1"/>
  <c r="KU769" i="1"/>
  <c r="KW769" i="1"/>
  <c r="LB769" i="1" s="1"/>
  <c r="KY769" i="1"/>
  <c r="LA769" i="1"/>
  <c r="KS770" i="1"/>
  <c r="KZ770" i="1"/>
  <c r="KU770" i="1"/>
  <c r="KW770" i="1"/>
  <c r="LB770" i="1" s="1"/>
  <c r="KY770" i="1"/>
  <c r="LA770" i="1"/>
  <c r="KS771" i="1"/>
  <c r="KZ771" i="1" s="1"/>
  <c r="KU771" i="1"/>
  <c r="KW771" i="1"/>
  <c r="LB771" i="1" s="1"/>
  <c r="KY771" i="1"/>
  <c r="LA771" i="1"/>
  <c r="KS772" i="1"/>
  <c r="KZ772" i="1" s="1"/>
  <c r="KU772" i="1"/>
  <c r="KW772" i="1"/>
  <c r="LB772" i="1" s="1"/>
  <c r="KY772" i="1"/>
  <c r="LA772" i="1"/>
  <c r="KS773" i="1"/>
  <c r="KU773" i="1"/>
  <c r="KW773" i="1"/>
  <c r="LB773" i="1" s="1"/>
  <c r="KY773" i="1"/>
  <c r="LA773" i="1"/>
  <c r="KS774" i="1"/>
  <c r="KU774" i="1"/>
  <c r="KW774" i="1"/>
  <c r="LB774" i="1" s="1"/>
  <c r="KY774" i="1"/>
  <c r="LA774" i="1"/>
  <c r="KS775" i="1"/>
  <c r="KZ775" i="1" s="1"/>
  <c r="KU775" i="1"/>
  <c r="KW775" i="1"/>
  <c r="LB775" i="1" s="1"/>
  <c r="KY775" i="1"/>
  <c r="LA775" i="1"/>
  <c r="KS776" i="1"/>
  <c r="KZ776" i="1"/>
  <c r="KU776" i="1"/>
  <c r="KW776" i="1"/>
  <c r="LB776" i="1" s="1"/>
  <c r="KY776" i="1"/>
  <c r="LA776" i="1"/>
  <c r="KE757" i="1"/>
  <c r="KI757" i="1"/>
  <c r="KM757" i="1" s="1"/>
  <c r="KI758" i="1"/>
  <c r="KI759" i="1"/>
  <c r="KI760" i="1"/>
  <c r="KI734" i="1"/>
  <c r="KI738" i="1"/>
  <c r="KI742" i="1"/>
  <c r="KI746" i="1"/>
  <c r="KI750" i="1"/>
  <c r="KI753" i="1"/>
  <c r="KI770" i="1"/>
  <c r="KN770" i="1" s="1"/>
  <c r="KI774" i="1"/>
  <c r="KN774" i="1" s="1"/>
  <c r="KI778" i="1"/>
  <c r="KN778" i="1" s="1"/>
  <c r="KK769" i="1"/>
  <c r="KE769" i="1"/>
  <c r="KM769" i="1"/>
  <c r="KI769" i="1"/>
  <c r="KN769" i="1" s="1"/>
  <c r="KK770" i="1"/>
  <c r="KE770" i="1"/>
  <c r="KL770" i="1"/>
  <c r="KM770" i="1"/>
  <c r="KK771" i="1"/>
  <c r="KE771" i="1"/>
  <c r="KL771" i="1" s="1"/>
  <c r="KM771" i="1"/>
  <c r="KI771" i="1"/>
  <c r="KN771" i="1" s="1"/>
  <c r="KK772" i="1"/>
  <c r="KE772" i="1"/>
  <c r="KL772" i="1" s="1"/>
  <c r="KM772" i="1"/>
  <c r="KI772" i="1"/>
  <c r="KN772" i="1" s="1"/>
  <c r="KK773" i="1"/>
  <c r="KE773" i="1"/>
  <c r="KM773" i="1"/>
  <c r="KI773" i="1"/>
  <c r="KK774" i="1"/>
  <c r="KE774" i="1"/>
  <c r="KL774" i="1" s="1"/>
  <c r="KM774" i="1"/>
  <c r="KK775" i="1"/>
  <c r="KE775" i="1"/>
  <c r="KL775" i="1" s="1"/>
  <c r="KM775" i="1"/>
  <c r="KI775" i="1"/>
  <c r="KN775" i="1" s="1"/>
  <c r="KK776" i="1"/>
  <c r="KE776" i="1"/>
  <c r="KL776" i="1" s="1"/>
  <c r="KM776" i="1"/>
  <c r="KI776" i="1"/>
  <c r="KN776" i="1" s="1"/>
  <c r="KE745" i="1"/>
  <c r="KI745" i="1"/>
  <c r="KI747" i="1"/>
  <c r="KI748" i="1"/>
  <c r="KK733" i="1"/>
  <c r="KK737" i="1"/>
  <c r="KK741" i="1" s="1"/>
  <c r="KK745" i="1" s="1"/>
  <c r="KK749" i="1" s="1"/>
  <c r="KK753" i="1" s="1"/>
  <c r="KE737" i="1"/>
  <c r="B731" i="1" s="1"/>
  <c r="KE733" i="1"/>
  <c r="KI737" i="1"/>
  <c r="KK738" i="1"/>
  <c r="KK742" i="1"/>
  <c r="KK746" i="1" s="1"/>
  <c r="KK750" i="1" s="1"/>
  <c r="KK754" i="1" s="1"/>
  <c r="KK758" i="1" s="1"/>
  <c r="KK735" i="1"/>
  <c r="KK739" i="1" s="1"/>
  <c r="KK743" i="1" s="1"/>
  <c r="KK747" i="1" s="1"/>
  <c r="KK751" i="1" s="1"/>
  <c r="KK755" i="1" s="1"/>
  <c r="KK759" i="1" s="1"/>
  <c r="KI739" i="1"/>
  <c r="KK736" i="1"/>
  <c r="KK740" i="1" s="1"/>
  <c r="KK744" i="1" s="1"/>
  <c r="KK748" i="1" s="1"/>
  <c r="KK752" i="1" s="1"/>
  <c r="KK756" i="1" s="1"/>
  <c r="KK760" i="1" s="1"/>
  <c r="KI740" i="1"/>
  <c r="KI736" i="1"/>
  <c r="AZ731" i="1"/>
  <c r="BB731" i="1"/>
  <c r="BD731" i="1"/>
  <c r="AZ732" i="1"/>
  <c r="BB732" i="1"/>
  <c r="BD732" i="1"/>
  <c r="AZ733" i="1"/>
  <c r="BB733" i="1"/>
  <c r="BD733" i="1"/>
  <c r="AZ734" i="1"/>
  <c r="BB734" i="1"/>
  <c r="BD734" i="1"/>
  <c r="AZ735" i="1"/>
  <c r="BB735" i="1"/>
  <c r="BD735" i="1"/>
  <c r="BD736" i="1"/>
  <c r="BG739" i="1"/>
  <c r="BH739" i="1" s="1"/>
  <c r="BI739" i="1" s="1"/>
  <c r="BG740" i="1"/>
  <c r="BH740" i="1" s="1"/>
  <c r="BI740" i="1" s="1"/>
  <c r="BG741" i="1"/>
  <c r="BH741" i="1" s="1"/>
  <c r="BI741" i="1" s="1"/>
  <c r="BG742" i="1"/>
  <c r="BH742" i="1"/>
  <c r="BI742" i="1" s="1"/>
  <c r="BG744" i="1"/>
  <c r="BH744" i="1"/>
  <c r="BI744" i="1" s="1"/>
  <c r="BG745" i="1"/>
  <c r="BH745" i="1" s="1"/>
  <c r="BI745" i="1" s="1"/>
  <c r="BG746" i="1"/>
  <c r="BH746" i="1" s="1"/>
  <c r="BI746" i="1" s="1"/>
  <c r="AZ736" i="1"/>
  <c r="BB736" i="1"/>
  <c r="AZ739" i="1"/>
  <c r="BB739" i="1"/>
  <c r="BD739" i="1"/>
  <c r="AZ740" i="1"/>
  <c r="BB740" i="1"/>
  <c r="BD740" i="1"/>
  <c r="AZ741" i="1"/>
  <c r="BB741" i="1"/>
  <c r="BD741" i="1"/>
  <c r="AZ742" i="1"/>
  <c r="BB742" i="1"/>
  <c r="BD742" i="1"/>
  <c r="AL731" i="1"/>
  <c r="AN731" i="1"/>
  <c r="AP731" i="1"/>
  <c r="AL732" i="1"/>
  <c r="AN732" i="1"/>
  <c r="AP732" i="1"/>
  <c r="AT732" i="1" s="1"/>
  <c r="AU732" i="1" s="1"/>
  <c r="AL733" i="1"/>
  <c r="AN733" i="1"/>
  <c r="AP733" i="1"/>
  <c r="AL734" i="1"/>
  <c r="AN734" i="1"/>
  <c r="AP734" i="1"/>
  <c r="AL735" i="1"/>
  <c r="AL736" i="1"/>
  <c r="AN735" i="1"/>
  <c r="AP735" i="1"/>
  <c r="AN736" i="1"/>
  <c r="AP736" i="1"/>
  <c r="AL739" i="1"/>
  <c r="AN739" i="1"/>
  <c r="AP739" i="1"/>
  <c r="AS739" i="1"/>
  <c r="AT739" i="1" s="1"/>
  <c r="AU739" i="1" s="1"/>
  <c r="AL740" i="1"/>
  <c r="AN740" i="1"/>
  <c r="AP740" i="1"/>
  <c r="AS740" i="1"/>
  <c r="AT740" i="1"/>
  <c r="AU740" i="1" s="1"/>
  <c r="AL741" i="1"/>
  <c r="AN741" i="1"/>
  <c r="AP741" i="1"/>
  <c r="AS741" i="1"/>
  <c r="AT741" i="1"/>
  <c r="AU741" i="1" s="1"/>
  <c r="AL742" i="1"/>
  <c r="AN742" i="1"/>
  <c r="AP742" i="1"/>
  <c r="AS742" i="1"/>
  <c r="AT742" i="1" s="1"/>
  <c r="AU742" i="1" s="1"/>
  <c r="X731" i="1"/>
  <c r="Z731" i="1"/>
  <c r="AB731" i="1"/>
  <c r="X732" i="1"/>
  <c r="Z732" i="1"/>
  <c r="AB732" i="1"/>
  <c r="X733" i="1"/>
  <c r="Z733" i="1"/>
  <c r="AB733" i="1"/>
  <c r="X734" i="1"/>
  <c r="Z734" i="1"/>
  <c r="AB734" i="1"/>
  <c r="X735" i="1"/>
  <c r="X736" i="1"/>
  <c r="Z735" i="1"/>
  <c r="AB735" i="1"/>
  <c r="Z736" i="1"/>
  <c r="AB736" i="1"/>
  <c r="X739" i="1"/>
  <c r="Z739" i="1"/>
  <c r="AB739" i="1"/>
  <c r="AE739" i="1"/>
  <c r="AF739" i="1" s="1"/>
  <c r="AG739" i="1" s="1"/>
  <c r="X740" i="1"/>
  <c r="Z740" i="1"/>
  <c r="AB740" i="1"/>
  <c r="AE740" i="1"/>
  <c r="AF740" i="1" s="1"/>
  <c r="AG740" i="1" s="1"/>
  <c r="X741" i="1"/>
  <c r="Z741" i="1"/>
  <c r="AB741" i="1"/>
  <c r="AE741" i="1"/>
  <c r="AF741" i="1" s="1"/>
  <c r="AG741" i="1" s="1"/>
  <c r="X742" i="1"/>
  <c r="Z742" i="1"/>
  <c r="AB742" i="1"/>
  <c r="AE742" i="1"/>
  <c r="AF742" i="1" s="1"/>
  <c r="AG742" i="1" s="1"/>
  <c r="J731" i="1"/>
  <c r="L731" i="1"/>
  <c r="N731" i="1"/>
  <c r="J732" i="1"/>
  <c r="L732" i="1"/>
  <c r="N732" i="1"/>
  <c r="J733" i="1"/>
  <c r="L733" i="1"/>
  <c r="N733" i="1"/>
  <c r="J734" i="1"/>
  <c r="L734" i="1"/>
  <c r="N734" i="1"/>
  <c r="J735" i="1"/>
  <c r="J736" i="1"/>
  <c r="L735" i="1"/>
  <c r="N735" i="1"/>
  <c r="L736" i="1"/>
  <c r="N736" i="1"/>
  <c r="J739" i="1"/>
  <c r="L739" i="1"/>
  <c r="N739" i="1"/>
  <c r="Q739" i="1"/>
  <c r="R739" i="1" s="1"/>
  <c r="S739" i="1" s="1"/>
  <c r="J740" i="1"/>
  <c r="L740" i="1"/>
  <c r="N740" i="1"/>
  <c r="Q740" i="1"/>
  <c r="R740" i="1" s="1"/>
  <c r="S740" i="1" s="1"/>
  <c r="J741" i="1"/>
  <c r="L741" i="1"/>
  <c r="N741" i="1"/>
  <c r="Q741" i="1"/>
  <c r="R741" i="1" s="1"/>
  <c r="S741" i="1"/>
  <c r="J742" i="1"/>
  <c r="L742" i="1"/>
  <c r="N742" i="1"/>
  <c r="Q742" i="1"/>
  <c r="R742" i="1" s="1"/>
  <c r="S742" i="1" s="1"/>
  <c r="DD731" i="1"/>
  <c r="DF731" i="1"/>
  <c r="DH731" i="1"/>
  <c r="DK730" i="1"/>
  <c r="DD732" i="1"/>
  <c r="DF732" i="1"/>
  <c r="DH732" i="1"/>
  <c r="DD733" i="1"/>
  <c r="DF733" i="1"/>
  <c r="DH733" i="1"/>
  <c r="DD734" i="1"/>
  <c r="DF734" i="1"/>
  <c r="DH734" i="1"/>
  <c r="DL734" i="1" s="1"/>
  <c r="DH735" i="1"/>
  <c r="DH736" i="1"/>
  <c r="DD735" i="1"/>
  <c r="DD736" i="1"/>
  <c r="DF735" i="1"/>
  <c r="DF736" i="1"/>
  <c r="DD739" i="1"/>
  <c r="DF739" i="1"/>
  <c r="DH739" i="1"/>
  <c r="DK739" i="1"/>
  <c r="DL739" i="1" s="1"/>
  <c r="DM739" i="1"/>
  <c r="DD740" i="1"/>
  <c r="DF740" i="1"/>
  <c r="DH740" i="1"/>
  <c r="DK740" i="1"/>
  <c r="DL740" i="1"/>
  <c r="DM740" i="1" s="1"/>
  <c r="DD741" i="1"/>
  <c r="DF741" i="1"/>
  <c r="DH741" i="1"/>
  <c r="DK741" i="1"/>
  <c r="DL741" i="1" s="1"/>
  <c r="DM741" i="1"/>
  <c r="DD742" i="1"/>
  <c r="DF742" i="1"/>
  <c r="DH742" i="1"/>
  <c r="DK742" i="1"/>
  <c r="DL742" i="1"/>
  <c r="DM742" i="1"/>
  <c r="DR731" i="1"/>
  <c r="DT731" i="1"/>
  <c r="DV731" i="1"/>
  <c r="DR732" i="1"/>
  <c r="DT732" i="1"/>
  <c r="DV732" i="1"/>
  <c r="DR733" i="1"/>
  <c r="DT733" i="1"/>
  <c r="DV733" i="1"/>
  <c r="DR734" i="1"/>
  <c r="DT734" i="1"/>
  <c r="DV734" i="1"/>
  <c r="DR735" i="1"/>
  <c r="DT735" i="1"/>
  <c r="DV735" i="1"/>
  <c r="DT736" i="1"/>
  <c r="DV736" i="1"/>
  <c r="DR739" i="1"/>
  <c r="DT739" i="1"/>
  <c r="DV739" i="1"/>
  <c r="DY739" i="1"/>
  <c r="DZ739" i="1" s="1"/>
  <c r="EA739" i="1" s="1"/>
  <c r="DR740" i="1"/>
  <c r="DT740" i="1"/>
  <c r="DV740" i="1"/>
  <c r="DY740" i="1"/>
  <c r="DZ740" i="1" s="1"/>
  <c r="EA740" i="1" s="1"/>
  <c r="DR741" i="1"/>
  <c r="DT741" i="1"/>
  <c r="DV741" i="1"/>
  <c r="DY741" i="1"/>
  <c r="DZ741" i="1" s="1"/>
  <c r="EA741" i="1" s="1"/>
  <c r="DR742" i="1"/>
  <c r="DT742" i="1"/>
  <c r="DV742" i="1"/>
  <c r="DY742" i="1"/>
  <c r="DZ742" i="1" s="1"/>
  <c r="EA742" i="1" s="1"/>
  <c r="NK731" i="1"/>
  <c r="NM731" i="1"/>
  <c r="NO731" i="1"/>
  <c r="NK732" i="1"/>
  <c r="NK785" i="1" s="1"/>
  <c r="NK714" i="1" s="1"/>
  <c r="NM732" i="1"/>
  <c r="NO732" i="1"/>
  <c r="NK733" i="1"/>
  <c r="NM733" i="1"/>
  <c r="NO733" i="1"/>
  <c r="NK734" i="1"/>
  <c r="NM734" i="1"/>
  <c r="NO734" i="1"/>
  <c r="NK735" i="1"/>
  <c r="NM735" i="1"/>
  <c r="NO735" i="1"/>
  <c r="NM736" i="1"/>
  <c r="NO736" i="1"/>
  <c r="NK739" i="1"/>
  <c r="NM739" i="1"/>
  <c r="NO739" i="1"/>
  <c r="NR739" i="1"/>
  <c r="NS739" i="1" s="1"/>
  <c r="NT739" i="1" s="1"/>
  <c r="NK740" i="1"/>
  <c r="NM740" i="1"/>
  <c r="NO740" i="1"/>
  <c r="NR740" i="1"/>
  <c r="NS740" i="1"/>
  <c r="NT740" i="1" s="1"/>
  <c r="NK741" i="1"/>
  <c r="NM741" i="1"/>
  <c r="NO741" i="1"/>
  <c r="NR741" i="1"/>
  <c r="NS741" i="1" s="1"/>
  <c r="NT741" i="1"/>
  <c r="NK742" i="1"/>
  <c r="NM742" i="1"/>
  <c r="NO742" i="1"/>
  <c r="NR742" i="1"/>
  <c r="NS742" i="1" s="1"/>
  <c r="NT742" i="1" s="1"/>
  <c r="MW731" i="1"/>
  <c r="MY731" i="1"/>
  <c r="NA731" i="1"/>
  <c r="ND730" i="1"/>
  <c r="MW732" i="1"/>
  <c r="MY732" i="1"/>
  <c r="NA732" i="1"/>
  <c r="MW733" i="1"/>
  <c r="MY733" i="1"/>
  <c r="NA733" i="1"/>
  <c r="MW734" i="1"/>
  <c r="MW735" i="1"/>
  <c r="MY734" i="1"/>
  <c r="NA734" i="1"/>
  <c r="NE734" i="1" s="1"/>
  <c r="MY735" i="1"/>
  <c r="NA735" i="1"/>
  <c r="NE735" i="1" s="1"/>
  <c r="NF735" i="1" s="1"/>
  <c r="MY736" i="1"/>
  <c r="NA736" i="1"/>
  <c r="MW739" i="1"/>
  <c r="MY739" i="1"/>
  <c r="NA739" i="1"/>
  <c r="ND739" i="1"/>
  <c r="NE739" i="1" s="1"/>
  <c r="NF739" i="1" s="1"/>
  <c r="MW740" i="1"/>
  <c r="MY740" i="1"/>
  <c r="NA740" i="1"/>
  <c r="ND740" i="1"/>
  <c r="NE740" i="1" s="1"/>
  <c r="NF740" i="1" s="1"/>
  <c r="MW741" i="1"/>
  <c r="MY741" i="1"/>
  <c r="NA741" i="1"/>
  <c r="ND741" i="1"/>
  <c r="NE741" i="1"/>
  <c r="NF741" i="1" s="1"/>
  <c r="MW742" i="1"/>
  <c r="MY742" i="1"/>
  <c r="NA742" i="1"/>
  <c r="ND742" i="1"/>
  <c r="NE742" i="1" s="1"/>
  <c r="NF742" i="1" s="1"/>
  <c r="MI731" i="1"/>
  <c r="MK731" i="1"/>
  <c r="MM731" i="1"/>
  <c r="MI732" i="1"/>
  <c r="MK732" i="1"/>
  <c r="MM732" i="1"/>
  <c r="MQ732" i="1" s="1"/>
  <c r="MR732" i="1" s="1"/>
  <c r="MI733" i="1"/>
  <c r="MK733" i="1"/>
  <c r="MM733" i="1"/>
  <c r="MI734" i="1"/>
  <c r="MI735" i="1"/>
  <c r="MK734" i="1"/>
  <c r="MK735" i="1"/>
  <c r="MK736" i="1"/>
  <c r="MM734" i="1"/>
  <c r="MM735" i="1"/>
  <c r="MM736" i="1"/>
  <c r="MI739" i="1"/>
  <c r="MK739" i="1"/>
  <c r="MM739" i="1"/>
  <c r="MP739" i="1"/>
  <c r="MQ739" i="1" s="1"/>
  <c r="MR739" i="1" s="1"/>
  <c r="MI740" i="1"/>
  <c r="MK740" i="1"/>
  <c r="MM740" i="1"/>
  <c r="MP740" i="1"/>
  <c r="MQ740" i="1" s="1"/>
  <c r="MR740" i="1" s="1"/>
  <c r="MI741" i="1"/>
  <c r="MK741" i="1"/>
  <c r="MM741" i="1"/>
  <c r="MP741" i="1"/>
  <c r="MQ741" i="1" s="1"/>
  <c r="MR741" i="1" s="1"/>
  <c r="MI742" i="1"/>
  <c r="MK742" i="1"/>
  <c r="MM742" i="1"/>
  <c r="MP742" i="1"/>
  <c r="MQ742" i="1" s="1"/>
  <c r="MR742" i="1" s="1"/>
  <c r="LI735" i="1"/>
  <c r="LK735" i="1"/>
  <c r="LI736" i="1"/>
  <c r="LK736" i="1"/>
  <c r="LI737" i="1"/>
  <c r="LK737" i="1"/>
  <c r="LM759" i="1"/>
  <c r="LG759" i="1"/>
  <c r="LO759" i="1"/>
  <c r="LM760" i="1"/>
  <c r="LO760" i="1"/>
  <c r="LM761" i="1"/>
  <c r="LO761" i="1"/>
  <c r="LM735" i="1"/>
  <c r="LM738" i="1"/>
  <c r="LM741" i="1" s="1"/>
  <c r="LM744" i="1" s="1"/>
  <c r="LM736" i="1"/>
  <c r="LM739" i="1" s="1"/>
  <c r="LM742" i="1" s="1"/>
  <c r="LM745" i="1" s="1"/>
  <c r="LM737" i="1"/>
  <c r="LM740" i="1" s="1"/>
  <c r="LM743" i="1" s="1"/>
  <c r="LM746" i="1" s="1"/>
  <c r="LI732" i="1"/>
  <c r="LK732" i="1"/>
  <c r="LO732" i="1" s="1"/>
  <c r="LI733" i="1"/>
  <c r="LK733" i="1"/>
  <c r="LI734" i="1"/>
  <c r="LU730" i="1"/>
  <c r="LW730" i="1"/>
  <c r="LY730" i="1"/>
  <c r="MB730" i="1"/>
  <c r="MB731" i="1" s="1"/>
  <c r="MB732" i="1"/>
  <c r="MB733" i="1"/>
  <c r="MM730" i="1"/>
  <c r="MQ730" i="1" s="1"/>
  <c r="MI730" i="1"/>
  <c r="MK730" i="1"/>
  <c r="MW730" i="1"/>
  <c r="MY730" i="1"/>
  <c r="NA730" i="1"/>
  <c r="NK730" i="1"/>
  <c r="NM730" i="1"/>
  <c r="NO730" i="1"/>
  <c r="JS733" i="1"/>
  <c r="JU733" i="1"/>
  <c r="JS734" i="1"/>
  <c r="JS735" i="1"/>
  <c r="JU735" i="1"/>
  <c r="JQ736" i="1"/>
  <c r="JS736" i="1"/>
  <c r="JU736" i="1"/>
  <c r="JY736" i="1" s="1"/>
  <c r="JZ736" i="1" s="1"/>
  <c r="JE733" i="1"/>
  <c r="JG733" i="1"/>
  <c r="JC734" i="1"/>
  <c r="JE734" i="1"/>
  <c r="JG734" i="1"/>
  <c r="JK734" i="1" s="1"/>
  <c r="JE735" i="1"/>
  <c r="JG735" i="1"/>
  <c r="JK735" i="1" s="1"/>
  <c r="JL735" i="1" s="1"/>
  <c r="JE736" i="1"/>
  <c r="IQ733" i="1"/>
  <c r="IS733" i="1"/>
  <c r="IQ734" i="1"/>
  <c r="IS734" i="1"/>
  <c r="IQ735" i="1"/>
  <c r="IS735" i="1"/>
  <c r="IQ736" i="1"/>
  <c r="IS736" i="1"/>
  <c r="IC733" i="1"/>
  <c r="IE733" i="1"/>
  <c r="IC734" i="1"/>
  <c r="IE734" i="1"/>
  <c r="IC735" i="1"/>
  <c r="IE735" i="1"/>
  <c r="IC736" i="1"/>
  <c r="IE736" i="1"/>
  <c r="DR730" i="1"/>
  <c r="DT730" i="1"/>
  <c r="DV730" i="1"/>
  <c r="DD730" i="1"/>
  <c r="DF730" i="1"/>
  <c r="DH730" i="1"/>
  <c r="CR733" i="1"/>
  <c r="CT733" i="1"/>
  <c r="CR734" i="1"/>
  <c r="CT734" i="1"/>
  <c r="CR735" i="1"/>
  <c r="CT735" i="1"/>
  <c r="CP736" i="1"/>
  <c r="CR736" i="1"/>
  <c r="CT736" i="1"/>
  <c r="CD733" i="1"/>
  <c r="CF733" i="1"/>
  <c r="CD734" i="1"/>
  <c r="CF734" i="1"/>
  <c r="CD735" i="1"/>
  <c r="CF735" i="1"/>
  <c r="CD736" i="1"/>
  <c r="BP733" i="1"/>
  <c r="BR733" i="1"/>
  <c r="BP734" i="1"/>
  <c r="BR734" i="1"/>
  <c r="BP735" i="1"/>
  <c r="BR735" i="1"/>
  <c r="BP736" i="1"/>
  <c r="BR736" i="1"/>
  <c r="KS733" i="1"/>
  <c r="KU733" i="1"/>
  <c r="KW733" i="1"/>
  <c r="LA733" i="1" s="1"/>
  <c r="LB733" i="1" s="1"/>
  <c r="KU734" i="1"/>
  <c r="KU735" i="1"/>
  <c r="KW735" i="1"/>
  <c r="KU736" i="1"/>
  <c r="KW736" i="1"/>
  <c r="KG733" i="1"/>
  <c r="KI733" i="1"/>
  <c r="KE734" i="1"/>
  <c r="KG734" i="1"/>
  <c r="KG735" i="1"/>
  <c r="KI735" i="1"/>
  <c r="KG736" i="1"/>
  <c r="KQ733" i="1"/>
  <c r="BL733" i="1"/>
  <c r="BZ733" i="1"/>
  <c r="CN733" i="1"/>
  <c r="BD730" i="1"/>
  <c r="AZ730" i="1"/>
  <c r="AX730" i="1"/>
  <c r="BB730" i="1"/>
  <c r="AP730" i="1"/>
  <c r="AT730" i="1" s="1"/>
  <c r="AL730" i="1"/>
  <c r="AJ730" i="1"/>
  <c r="AN730" i="1"/>
  <c r="V730" i="1"/>
  <c r="X730" i="1"/>
  <c r="Z730" i="1"/>
  <c r="AB730" i="1"/>
  <c r="J730" i="1"/>
  <c r="L730" i="1"/>
  <c r="N730" i="1"/>
  <c r="R730" i="1" s="1"/>
  <c r="S730" i="1" s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DR744" i="1"/>
  <c r="DR745" i="1"/>
  <c r="DR746" i="1"/>
  <c r="DR747" i="1"/>
  <c r="DR748" i="1"/>
  <c r="DR749" i="1"/>
  <c r="DR750" i="1"/>
  <c r="DR751" i="1"/>
  <c r="DR752" i="1"/>
  <c r="DR753" i="1"/>
  <c r="DR754" i="1"/>
  <c r="DR755" i="1"/>
  <c r="DR756" i="1"/>
  <c r="DR757" i="1"/>
  <c r="DR758" i="1"/>
  <c r="DR759" i="1"/>
  <c r="DR760" i="1"/>
  <c r="DR761" i="1"/>
  <c r="DR762" i="1"/>
  <c r="DR763" i="1"/>
  <c r="DR764" i="1"/>
  <c r="DR765" i="1"/>
  <c r="DR766" i="1"/>
  <c r="DR767" i="1"/>
  <c r="DR768" i="1"/>
  <c r="DR769" i="1"/>
  <c r="DR770" i="1"/>
  <c r="DR771" i="1"/>
  <c r="DR772" i="1"/>
  <c r="DR773" i="1"/>
  <c r="DR774" i="1"/>
  <c r="DR775" i="1"/>
  <c r="DR776" i="1"/>
  <c r="DR777" i="1"/>
  <c r="DR778" i="1"/>
  <c r="DR779" i="1"/>
  <c r="DR780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BN777" i="1"/>
  <c r="BU777" i="1" s="1"/>
  <c r="BN778" i="1"/>
  <c r="BU778" i="1" s="1"/>
  <c r="BN779" i="1"/>
  <c r="BU779" i="1" s="1"/>
  <c r="BN780" i="1"/>
  <c r="BU780" i="1" s="1"/>
  <c r="BN781" i="1"/>
  <c r="BU781" i="1" s="1"/>
  <c r="KS777" i="1"/>
  <c r="KZ777" i="1" s="1"/>
  <c r="KS778" i="1"/>
  <c r="KZ778" i="1"/>
  <c r="KS779" i="1"/>
  <c r="KZ779" i="1" s="1"/>
  <c r="KS780" i="1"/>
  <c r="KZ780" i="1" s="1"/>
  <c r="KS781" i="1"/>
  <c r="KZ781" i="1" s="1"/>
  <c r="CP777" i="1"/>
  <c r="CW777" i="1" s="1"/>
  <c r="CP778" i="1"/>
  <c r="CW778" i="1" s="1"/>
  <c r="CP779" i="1"/>
  <c r="CW779" i="1" s="1"/>
  <c r="CP780" i="1"/>
  <c r="CW780" i="1" s="1"/>
  <c r="CP781" i="1"/>
  <c r="CW781" i="1" s="1"/>
  <c r="LG762" i="1"/>
  <c r="LN764" i="1" s="1"/>
  <c r="LG765" i="1"/>
  <c r="LN765" i="1" s="1"/>
  <c r="LG768" i="1"/>
  <c r="LG771" i="1"/>
  <c r="LG774" i="1"/>
  <c r="DD744" i="1"/>
  <c r="DD745" i="1"/>
  <c r="DD746" i="1"/>
  <c r="DD747" i="1"/>
  <c r="DD748" i="1"/>
  <c r="DD749" i="1"/>
  <c r="DD750" i="1"/>
  <c r="DD751" i="1"/>
  <c r="DD752" i="1"/>
  <c r="DD753" i="1"/>
  <c r="DD754" i="1"/>
  <c r="DD755" i="1"/>
  <c r="DD756" i="1"/>
  <c r="DD757" i="1"/>
  <c r="DD758" i="1"/>
  <c r="DD759" i="1"/>
  <c r="DD760" i="1"/>
  <c r="DD761" i="1"/>
  <c r="DD762" i="1"/>
  <c r="DD763" i="1"/>
  <c r="DD764" i="1"/>
  <c r="DD765" i="1"/>
  <c r="DD766" i="1"/>
  <c r="DD767" i="1"/>
  <c r="DD768" i="1"/>
  <c r="DD769" i="1"/>
  <c r="DD770" i="1"/>
  <c r="DD771" i="1"/>
  <c r="DD772" i="1"/>
  <c r="DD773" i="1"/>
  <c r="DD774" i="1"/>
  <c r="DD775" i="1"/>
  <c r="DD776" i="1"/>
  <c r="DD778" i="1"/>
  <c r="DD779" i="1"/>
  <c r="DD780" i="1"/>
  <c r="LU731" i="1"/>
  <c r="LU732" i="1"/>
  <c r="LU733" i="1"/>
  <c r="LU734" i="1"/>
  <c r="LU735" i="1"/>
  <c r="LU739" i="1"/>
  <c r="LU740" i="1"/>
  <c r="LU741" i="1"/>
  <c r="LU742" i="1"/>
  <c r="LU744" i="1"/>
  <c r="LU745" i="1"/>
  <c r="LU746" i="1"/>
  <c r="LU747" i="1"/>
  <c r="LU748" i="1"/>
  <c r="LU749" i="1"/>
  <c r="LU750" i="1"/>
  <c r="LU751" i="1"/>
  <c r="LU752" i="1"/>
  <c r="LU753" i="1"/>
  <c r="LU754" i="1"/>
  <c r="LU755" i="1"/>
  <c r="LU756" i="1"/>
  <c r="LU757" i="1"/>
  <c r="LU758" i="1"/>
  <c r="LU759" i="1"/>
  <c r="LU760" i="1"/>
  <c r="LU761" i="1"/>
  <c r="LU762" i="1"/>
  <c r="LU763" i="1"/>
  <c r="LU764" i="1"/>
  <c r="LU765" i="1"/>
  <c r="LU766" i="1"/>
  <c r="LU767" i="1"/>
  <c r="LU768" i="1"/>
  <c r="LU769" i="1"/>
  <c r="LU770" i="1"/>
  <c r="LU771" i="1"/>
  <c r="LU772" i="1"/>
  <c r="LU773" i="1"/>
  <c r="LU774" i="1"/>
  <c r="LU775" i="1"/>
  <c r="LU776" i="1"/>
  <c r="LU778" i="1"/>
  <c r="LU779" i="1"/>
  <c r="LU780" i="1"/>
  <c r="KE741" i="1"/>
  <c r="KE749" i="1"/>
  <c r="KE753" i="1"/>
  <c r="KE777" i="1"/>
  <c r="KL777" i="1"/>
  <c r="KE778" i="1"/>
  <c r="KE779" i="1"/>
  <c r="KL779" i="1" s="1"/>
  <c r="KE780" i="1"/>
  <c r="KL780" i="1" s="1"/>
  <c r="KE781" i="1"/>
  <c r="KL781" i="1" s="1"/>
  <c r="CB777" i="1"/>
  <c r="CI777" i="1" s="1"/>
  <c r="CB778" i="1"/>
  <c r="CI778" i="1"/>
  <c r="CB779" i="1"/>
  <c r="CI779" i="1"/>
  <c r="CB780" i="1"/>
  <c r="CB781" i="1"/>
  <c r="CI781" i="1" s="1"/>
  <c r="IA778" i="1"/>
  <c r="IH778" i="1" s="1"/>
  <c r="IA779" i="1"/>
  <c r="IH779" i="1" s="1"/>
  <c r="IA780" i="1"/>
  <c r="IH780" i="1" s="1"/>
  <c r="IA781" i="1"/>
  <c r="IH781" i="1" s="1"/>
  <c r="IO777" i="1"/>
  <c r="IV777" i="1" s="1"/>
  <c r="IO778" i="1"/>
  <c r="IV778" i="1" s="1"/>
  <c r="IO779" i="1"/>
  <c r="IV779" i="1" s="1"/>
  <c r="IO780" i="1"/>
  <c r="IV780" i="1" s="1"/>
  <c r="IO781" i="1"/>
  <c r="IV781" i="1"/>
  <c r="JC777" i="1"/>
  <c r="JJ777" i="1" s="1"/>
  <c r="JC778" i="1"/>
  <c r="JJ778" i="1" s="1"/>
  <c r="JC779" i="1"/>
  <c r="JJ779" i="1" s="1"/>
  <c r="JC780" i="1"/>
  <c r="JJ780" i="1" s="1"/>
  <c r="JC781" i="1"/>
  <c r="JJ781" i="1" s="1"/>
  <c r="JQ777" i="1"/>
  <c r="JX777" i="1" s="1"/>
  <c r="JQ778" i="1"/>
  <c r="JX778" i="1"/>
  <c r="JQ779" i="1"/>
  <c r="JX779" i="1" s="1"/>
  <c r="JQ780" i="1"/>
  <c r="JX780" i="1"/>
  <c r="JQ781" i="1"/>
  <c r="JX781" i="1" s="1"/>
  <c r="NK744" i="1"/>
  <c r="NK745" i="1"/>
  <c r="NK746" i="1"/>
  <c r="NK747" i="1"/>
  <c r="NK748" i="1"/>
  <c r="NK749" i="1"/>
  <c r="NK750" i="1"/>
  <c r="NK751" i="1"/>
  <c r="NK752" i="1"/>
  <c r="NK753" i="1"/>
  <c r="NK754" i="1"/>
  <c r="NK755" i="1"/>
  <c r="NK756" i="1"/>
  <c r="NK757" i="1"/>
  <c r="NK758" i="1"/>
  <c r="NK759" i="1"/>
  <c r="NK760" i="1"/>
  <c r="NK761" i="1"/>
  <c r="NK762" i="1"/>
  <c r="NK763" i="1"/>
  <c r="NK764" i="1"/>
  <c r="NK765" i="1"/>
  <c r="NK766" i="1"/>
  <c r="NK767" i="1"/>
  <c r="NK768" i="1"/>
  <c r="NK769" i="1"/>
  <c r="NK770" i="1"/>
  <c r="NK771" i="1"/>
  <c r="NK772" i="1"/>
  <c r="NK773" i="1"/>
  <c r="NK774" i="1"/>
  <c r="NK775" i="1"/>
  <c r="NK776" i="1"/>
  <c r="NK778" i="1"/>
  <c r="NK779" i="1"/>
  <c r="NK780" i="1"/>
  <c r="MW744" i="1"/>
  <c r="MW745" i="1"/>
  <c r="MW746" i="1"/>
  <c r="MW747" i="1"/>
  <c r="MW748" i="1"/>
  <c r="MW749" i="1"/>
  <c r="MW750" i="1"/>
  <c r="MW751" i="1"/>
  <c r="MW752" i="1"/>
  <c r="MW753" i="1"/>
  <c r="MW754" i="1"/>
  <c r="MW755" i="1"/>
  <c r="MW756" i="1"/>
  <c r="MW757" i="1"/>
  <c r="MW758" i="1"/>
  <c r="MW759" i="1"/>
  <c r="MW760" i="1"/>
  <c r="MW761" i="1"/>
  <c r="MW762" i="1"/>
  <c r="MW763" i="1"/>
  <c r="MW764" i="1"/>
  <c r="MW765" i="1"/>
  <c r="MW766" i="1"/>
  <c r="MW767" i="1"/>
  <c r="MW768" i="1"/>
  <c r="MW769" i="1"/>
  <c r="MW770" i="1"/>
  <c r="MW771" i="1"/>
  <c r="MW772" i="1"/>
  <c r="MW773" i="1"/>
  <c r="MW774" i="1"/>
  <c r="MW775" i="1"/>
  <c r="MW776" i="1"/>
  <c r="MW778" i="1"/>
  <c r="MW779" i="1"/>
  <c r="MW780" i="1"/>
  <c r="MI744" i="1"/>
  <c r="MI745" i="1"/>
  <c r="MI746" i="1"/>
  <c r="MI747" i="1"/>
  <c r="MI748" i="1"/>
  <c r="MI749" i="1"/>
  <c r="MI750" i="1"/>
  <c r="MI751" i="1"/>
  <c r="MI752" i="1"/>
  <c r="MI753" i="1"/>
  <c r="MI754" i="1"/>
  <c r="MI755" i="1"/>
  <c r="MI756" i="1"/>
  <c r="MI757" i="1"/>
  <c r="MI758" i="1"/>
  <c r="MI759" i="1"/>
  <c r="MI760" i="1"/>
  <c r="MI761" i="1"/>
  <c r="MI762" i="1"/>
  <c r="MI763" i="1"/>
  <c r="MI764" i="1"/>
  <c r="MI765" i="1"/>
  <c r="MI766" i="1"/>
  <c r="MI767" i="1"/>
  <c r="MI768" i="1"/>
  <c r="MI769" i="1"/>
  <c r="MI770" i="1"/>
  <c r="MI771" i="1"/>
  <c r="MI772" i="1"/>
  <c r="MI773" i="1"/>
  <c r="MI774" i="1"/>
  <c r="MI775" i="1"/>
  <c r="MI776" i="1"/>
  <c r="MI778" i="1"/>
  <c r="MI779" i="1"/>
  <c r="MI780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8" i="1"/>
  <c r="X779" i="1"/>
  <c r="X780" i="1"/>
  <c r="Q744" i="1"/>
  <c r="R744" i="1" s="1"/>
  <c r="S744" i="1" s="1"/>
  <c r="Q745" i="1"/>
  <c r="R745" i="1" s="1"/>
  <c r="S745" i="1" s="1"/>
  <c r="Q746" i="1"/>
  <c r="R746" i="1" s="1"/>
  <c r="S746" i="1" s="1"/>
  <c r="Q747" i="1"/>
  <c r="R747" i="1" s="1"/>
  <c r="S747" i="1" s="1"/>
  <c r="Q748" i="1"/>
  <c r="R748" i="1" s="1"/>
  <c r="S748" i="1" s="1"/>
  <c r="Q749" i="1"/>
  <c r="R749" i="1"/>
  <c r="S749" i="1" s="1"/>
  <c r="Q750" i="1"/>
  <c r="R750" i="1" s="1"/>
  <c r="S750" i="1" s="1"/>
  <c r="Q751" i="1"/>
  <c r="R751" i="1" s="1"/>
  <c r="S751" i="1" s="1"/>
  <c r="Q752" i="1"/>
  <c r="R752" i="1" s="1"/>
  <c r="S752" i="1" s="1"/>
  <c r="Q753" i="1"/>
  <c r="R753" i="1"/>
  <c r="S753" i="1" s="1"/>
  <c r="Q754" i="1"/>
  <c r="R754" i="1" s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/>
  <c r="AS744" i="1"/>
  <c r="AT744" i="1" s="1"/>
  <c r="AU744" i="1" s="1"/>
  <c r="AS745" i="1"/>
  <c r="AT745" i="1" s="1"/>
  <c r="AU745" i="1" s="1"/>
  <c r="AS746" i="1"/>
  <c r="AT746" i="1" s="1"/>
  <c r="AU746" i="1" s="1"/>
  <c r="AS747" i="1"/>
  <c r="AT747" i="1" s="1"/>
  <c r="AU747" i="1" s="1"/>
  <c r="AS748" i="1"/>
  <c r="AT748" i="1"/>
  <c r="AU748" i="1" s="1"/>
  <c r="AS749" i="1"/>
  <c r="AT749" i="1" s="1"/>
  <c r="AU749" i="1"/>
  <c r="AT750" i="1"/>
  <c r="AU750" i="1" s="1"/>
  <c r="AT751" i="1"/>
  <c r="AU751" i="1" s="1"/>
  <c r="AT752" i="1"/>
  <c r="AU752" i="1"/>
  <c r="AT753" i="1"/>
  <c r="AU753" i="1" s="1"/>
  <c r="AT754" i="1"/>
  <c r="AU754" i="1" s="1"/>
  <c r="AT755" i="1"/>
  <c r="AU755" i="1" s="1"/>
  <c r="AT756" i="1"/>
  <c r="AU756" i="1" s="1"/>
  <c r="AT757" i="1"/>
  <c r="AU757" i="1" s="1"/>
  <c r="AT758" i="1"/>
  <c r="AU758" i="1"/>
  <c r="AT759" i="1"/>
  <c r="AU759" i="1"/>
  <c r="AT760" i="1"/>
  <c r="AU760" i="1" s="1"/>
  <c r="AT761" i="1"/>
  <c r="AU761" i="1" s="1"/>
  <c r="AT762" i="1"/>
  <c r="AU762" i="1" s="1"/>
  <c r="AT763" i="1"/>
  <c r="AU763" i="1" s="1"/>
  <c r="AT764" i="1"/>
  <c r="AU764" i="1" s="1"/>
  <c r="AT765" i="1"/>
  <c r="AU765" i="1" s="1"/>
  <c r="AT766" i="1"/>
  <c r="AU766" i="1" s="1"/>
  <c r="AT767" i="1"/>
  <c r="AU767" i="1" s="1"/>
  <c r="AT768" i="1"/>
  <c r="AU768" i="1"/>
  <c r="AT769" i="1"/>
  <c r="AU769" i="1" s="1"/>
  <c r="AT770" i="1"/>
  <c r="AU770" i="1" s="1"/>
  <c r="AT771" i="1"/>
  <c r="AU771" i="1"/>
  <c r="AT772" i="1"/>
  <c r="AU772" i="1" s="1"/>
  <c r="AT773" i="1"/>
  <c r="AU773" i="1" s="1"/>
  <c r="AT774" i="1"/>
  <c r="AU774" i="1" s="1"/>
  <c r="AT775" i="1"/>
  <c r="AU775" i="1" s="1"/>
  <c r="AT776" i="1"/>
  <c r="AU776" i="1" s="1"/>
  <c r="AT777" i="1"/>
  <c r="AU777" i="1" s="1"/>
  <c r="AT778" i="1"/>
  <c r="AU778" i="1" s="1"/>
  <c r="AT779" i="1"/>
  <c r="AU779" i="1" s="1"/>
  <c r="AT780" i="1"/>
  <c r="AU780" i="1" s="1"/>
  <c r="DY744" i="1"/>
  <c r="DZ744" i="1" s="1"/>
  <c r="EA744" i="1" s="1"/>
  <c r="DY745" i="1"/>
  <c r="DZ745" i="1" s="1"/>
  <c r="EA745" i="1" s="1"/>
  <c r="DY746" i="1"/>
  <c r="DZ746" i="1" s="1"/>
  <c r="EA746" i="1" s="1"/>
  <c r="DY747" i="1"/>
  <c r="DZ747" i="1" s="1"/>
  <c r="EA747" i="1" s="1"/>
  <c r="DY748" i="1"/>
  <c r="DZ748" i="1" s="1"/>
  <c r="EA748" i="1" s="1"/>
  <c r="DY749" i="1"/>
  <c r="DZ749" i="1" s="1"/>
  <c r="EA749" i="1" s="1"/>
  <c r="DZ750" i="1"/>
  <c r="EA750" i="1" s="1"/>
  <c r="DZ751" i="1"/>
  <c r="EA751" i="1"/>
  <c r="DZ752" i="1"/>
  <c r="EA752" i="1" s="1"/>
  <c r="DZ753" i="1"/>
  <c r="EA753" i="1" s="1"/>
  <c r="DZ754" i="1"/>
  <c r="EA754" i="1" s="1"/>
  <c r="DZ755" i="1"/>
  <c r="EA755" i="1" s="1"/>
  <c r="DZ756" i="1"/>
  <c r="EA756" i="1" s="1"/>
  <c r="DZ757" i="1"/>
  <c r="EA757" i="1" s="1"/>
  <c r="DZ758" i="1"/>
  <c r="EA758" i="1"/>
  <c r="DZ759" i="1"/>
  <c r="EA759" i="1" s="1"/>
  <c r="DZ760" i="1"/>
  <c r="EA760" i="1" s="1"/>
  <c r="DZ761" i="1"/>
  <c r="EA761" i="1" s="1"/>
  <c r="DZ762" i="1"/>
  <c r="EA762" i="1" s="1"/>
  <c r="DZ763" i="1"/>
  <c r="EA763" i="1" s="1"/>
  <c r="DZ764" i="1"/>
  <c r="EA764" i="1" s="1"/>
  <c r="DZ765" i="1"/>
  <c r="EA765" i="1" s="1"/>
  <c r="DZ766" i="1"/>
  <c r="EA766" i="1" s="1"/>
  <c r="DZ767" i="1"/>
  <c r="EA767" i="1" s="1"/>
  <c r="DZ768" i="1"/>
  <c r="EA768" i="1"/>
  <c r="DZ769" i="1"/>
  <c r="EA769" i="1" s="1"/>
  <c r="DZ770" i="1"/>
  <c r="EA770" i="1" s="1"/>
  <c r="DZ771" i="1"/>
  <c r="EA771" i="1" s="1"/>
  <c r="DZ772" i="1"/>
  <c r="EA772" i="1" s="1"/>
  <c r="DZ773" i="1"/>
  <c r="EA773" i="1" s="1"/>
  <c r="DZ774" i="1"/>
  <c r="EA774" i="1" s="1"/>
  <c r="DZ775" i="1"/>
  <c r="EA775" i="1" s="1"/>
  <c r="DZ776" i="1"/>
  <c r="EA776" i="1" s="1"/>
  <c r="DZ777" i="1"/>
  <c r="EA777" i="1" s="1"/>
  <c r="DZ778" i="1"/>
  <c r="EA778" i="1" s="1"/>
  <c r="DZ779" i="1"/>
  <c r="EA779" i="1" s="1"/>
  <c r="DZ780" i="1"/>
  <c r="EA780" i="1" s="1"/>
  <c r="BG747" i="1"/>
  <c r="BH747" i="1" s="1"/>
  <c r="BI747" i="1" s="1"/>
  <c r="BG748" i="1"/>
  <c r="BH748" i="1" s="1"/>
  <c r="BI748" i="1" s="1"/>
  <c r="BG749" i="1"/>
  <c r="BH749" i="1" s="1"/>
  <c r="BI749" i="1" s="1"/>
  <c r="BH750" i="1"/>
  <c r="BI750" i="1" s="1"/>
  <c r="BH751" i="1"/>
  <c r="BI751" i="1" s="1"/>
  <c r="BH752" i="1"/>
  <c r="BI752" i="1" s="1"/>
  <c r="BH753" i="1"/>
  <c r="BI753" i="1" s="1"/>
  <c r="BH754" i="1"/>
  <c r="BI754" i="1" s="1"/>
  <c r="BH755" i="1"/>
  <c r="BI755" i="1" s="1"/>
  <c r="BH756" i="1"/>
  <c r="BI756" i="1"/>
  <c r="BH757" i="1"/>
  <c r="BI757" i="1"/>
  <c r="BH758" i="1"/>
  <c r="BI758" i="1" s="1"/>
  <c r="BH759" i="1"/>
  <c r="BI759" i="1" s="1"/>
  <c r="BH760" i="1"/>
  <c r="BI760" i="1" s="1"/>
  <c r="BH761" i="1"/>
  <c r="BI761" i="1" s="1"/>
  <c r="BH762" i="1"/>
  <c r="BI762" i="1"/>
  <c r="BH763" i="1"/>
  <c r="BI763" i="1" s="1"/>
  <c r="BH764" i="1"/>
  <c r="BI764" i="1" s="1"/>
  <c r="BH765" i="1"/>
  <c r="BI765" i="1" s="1"/>
  <c r="BH766" i="1"/>
  <c r="BI766" i="1" s="1"/>
  <c r="BH767" i="1"/>
  <c r="BI767" i="1" s="1"/>
  <c r="BH768" i="1"/>
  <c r="BI768" i="1" s="1"/>
  <c r="BH769" i="1"/>
  <c r="BI769" i="1" s="1"/>
  <c r="BH770" i="1"/>
  <c r="BI770" i="1" s="1"/>
  <c r="BH771" i="1"/>
  <c r="BI771" i="1" s="1"/>
  <c r="BH772" i="1"/>
  <c r="BI772" i="1" s="1"/>
  <c r="BH773" i="1"/>
  <c r="BI773" i="1" s="1"/>
  <c r="BH774" i="1"/>
  <c r="BI774" i="1" s="1"/>
  <c r="BH775" i="1"/>
  <c r="BI775" i="1" s="1"/>
  <c r="BH776" i="1"/>
  <c r="BI776" i="1" s="1"/>
  <c r="BH777" i="1"/>
  <c r="BI777" i="1" s="1"/>
  <c r="BH778" i="1"/>
  <c r="BI778" i="1" s="1"/>
  <c r="BH779" i="1"/>
  <c r="BI779" i="1" s="1"/>
  <c r="BH780" i="1"/>
  <c r="BI780" i="1" s="1"/>
  <c r="BH781" i="1"/>
  <c r="BI781" i="1" s="1"/>
  <c r="BV777" i="1"/>
  <c r="BV778" i="1"/>
  <c r="BV780" i="1"/>
  <c r="BV781" i="1"/>
  <c r="LA777" i="1"/>
  <c r="LA778" i="1"/>
  <c r="LA779" i="1"/>
  <c r="LA780" i="1"/>
  <c r="LA781" i="1"/>
  <c r="CX777" i="1"/>
  <c r="CX779" i="1"/>
  <c r="CX780" i="1"/>
  <c r="CX781" i="1"/>
  <c r="LK744" i="1"/>
  <c r="LK745" i="1"/>
  <c r="LK746" i="1"/>
  <c r="LK747" i="1"/>
  <c r="LK748" i="1"/>
  <c r="LK749" i="1"/>
  <c r="LK750" i="1"/>
  <c r="LK751" i="1"/>
  <c r="LK752" i="1"/>
  <c r="LO762" i="1"/>
  <c r="LO763" i="1"/>
  <c r="LO764" i="1"/>
  <c r="LO765" i="1"/>
  <c r="LO766" i="1"/>
  <c r="LO767" i="1"/>
  <c r="LO768" i="1"/>
  <c r="LO769" i="1"/>
  <c r="LO770" i="1"/>
  <c r="LO771" i="1"/>
  <c r="LO772" i="1"/>
  <c r="LO773" i="1"/>
  <c r="LO774" i="1"/>
  <c r="LO775" i="1"/>
  <c r="LO776" i="1"/>
  <c r="DK744" i="1"/>
  <c r="DL744" i="1" s="1"/>
  <c r="DM744" i="1" s="1"/>
  <c r="DK745" i="1"/>
  <c r="DL745" i="1" s="1"/>
  <c r="DM745" i="1" s="1"/>
  <c r="DK746" i="1"/>
  <c r="DL746" i="1" s="1"/>
  <c r="DM746" i="1" s="1"/>
  <c r="DK747" i="1"/>
  <c r="DL747" i="1" s="1"/>
  <c r="DM747" i="1" s="1"/>
  <c r="DK748" i="1"/>
  <c r="DL748" i="1"/>
  <c r="DM748" i="1" s="1"/>
  <c r="DK749" i="1"/>
  <c r="DL749" i="1" s="1"/>
  <c r="DM749" i="1" s="1"/>
  <c r="DL750" i="1"/>
  <c r="DM750" i="1" s="1"/>
  <c r="DL751" i="1"/>
  <c r="DM751" i="1" s="1"/>
  <c r="DL752" i="1"/>
  <c r="DM752" i="1" s="1"/>
  <c r="DL753" i="1"/>
  <c r="DM753" i="1" s="1"/>
  <c r="DL754" i="1"/>
  <c r="DM754" i="1" s="1"/>
  <c r="DL755" i="1"/>
  <c r="DM755" i="1" s="1"/>
  <c r="DL756" i="1"/>
  <c r="DM756" i="1" s="1"/>
  <c r="DL757" i="1"/>
  <c r="DM757" i="1" s="1"/>
  <c r="DL758" i="1"/>
  <c r="DM758" i="1" s="1"/>
  <c r="DL759" i="1"/>
  <c r="DM759" i="1" s="1"/>
  <c r="DL760" i="1"/>
  <c r="DM760" i="1" s="1"/>
  <c r="DL761" i="1"/>
  <c r="DM761" i="1" s="1"/>
  <c r="DL762" i="1"/>
  <c r="DM762" i="1" s="1"/>
  <c r="DL763" i="1"/>
  <c r="DM763" i="1" s="1"/>
  <c r="DL764" i="1"/>
  <c r="DM764" i="1" s="1"/>
  <c r="DL765" i="1"/>
  <c r="DM765" i="1" s="1"/>
  <c r="DL766" i="1"/>
  <c r="DM766" i="1" s="1"/>
  <c r="DL767" i="1"/>
  <c r="DM767" i="1" s="1"/>
  <c r="DL768" i="1"/>
  <c r="DM768" i="1" s="1"/>
  <c r="DL769" i="1"/>
  <c r="DM769" i="1" s="1"/>
  <c r="DL770" i="1"/>
  <c r="DM770" i="1" s="1"/>
  <c r="DL771" i="1"/>
  <c r="DM771" i="1" s="1"/>
  <c r="DL772" i="1"/>
  <c r="DM772" i="1" s="1"/>
  <c r="DL773" i="1"/>
  <c r="DM773" i="1" s="1"/>
  <c r="DL774" i="1"/>
  <c r="DM774" i="1" s="1"/>
  <c r="DL775" i="1"/>
  <c r="DM775" i="1" s="1"/>
  <c r="DL776" i="1"/>
  <c r="DM776" i="1" s="1"/>
  <c r="DL778" i="1"/>
  <c r="DM778" i="1" s="1"/>
  <c r="DL779" i="1"/>
  <c r="DM779" i="1" s="1"/>
  <c r="DL780" i="1"/>
  <c r="DM780" i="1"/>
  <c r="DL781" i="1"/>
  <c r="DM781" i="1"/>
  <c r="LY731" i="1"/>
  <c r="MC731" i="1" s="1"/>
  <c r="LY732" i="1"/>
  <c r="LY733" i="1"/>
  <c r="LY735" i="1"/>
  <c r="LY736" i="1"/>
  <c r="MB739" i="1"/>
  <c r="MC739" i="1" s="1"/>
  <c r="MD739" i="1" s="1"/>
  <c r="MB740" i="1"/>
  <c r="MC740" i="1" s="1"/>
  <c r="MD740" i="1" s="1"/>
  <c r="MB741" i="1"/>
  <c r="MC741" i="1" s="1"/>
  <c r="MD741" i="1" s="1"/>
  <c r="MB742" i="1"/>
  <c r="MC742" i="1" s="1"/>
  <c r="MD742" i="1" s="1"/>
  <c r="MB744" i="1"/>
  <c r="MC744" i="1" s="1"/>
  <c r="MD744" i="1" s="1"/>
  <c r="MB745" i="1"/>
  <c r="MC745" i="1" s="1"/>
  <c r="MD745" i="1" s="1"/>
  <c r="MB746" i="1"/>
  <c r="MC746" i="1"/>
  <c r="MD746" i="1" s="1"/>
  <c r="MB747" i="1"/>
  <c r="MC747" i="1" s="1"/>
  <c r="MD747" i="1" s="1"/>
  <c r="MB748" i="1"/>
  <c r="MC748" i="1" s="1"/>
  <c r="MD748" i="1" s="1"/>
  <c r="MB749" i="1"/>
  <c r="MC749" i="1" s="1"/>
  <c r="MD749" i="1" s="1"/>
  <c r="MC750" i="1"/>
  <c r="MD750" i="1" s="1"/>
  <c r="MC751" i="1"/>
  <c r="MD751" i="1" s="1"/>
  <c r="MC752" i="1"/>
  <c r="MD752" i="1" s="1"/>
  <c r="MC753" i="1"/>
  <c r="MD753" i="1" s="1"/>
  <c r="MC754" i="1"/>
  <c r="MD754" i="1"/>
  <c r="MC755" i="1"/>
  <c r="MD755" i="1" s="1"/>
  <c r="MC756" i="1"/>
  <c r="MD756" i="1" s="1"/>
  <c r="MC757" i="1"/>
  <c r="MD757" i="1" s="1"/>
  <c r="MC758" i="1"/>
  <c r="MD758" i="1" s="1"/>
  <c r="MC759" i="1"/>
  <c r="MD759" i="1" s="1"/>
  <c r="MC760" i="1"/>
  <c r="MD760" i="1" s="1"/>
  <c r="MC761" i="1"/>
  <c r="MD761" i="1" s="1"/>
  <c r="MC762" i="1"/>
  <c r="MD762" i="1" s="1"/>
  <c r="MC763" i="1"/>
  <c r="MD763" i="1" s="1"/>
  <c r="MC764" i="1"/>
  <c r="MD764" i="1" s="1"/>
  <c r="MC765" i="1"/>
  <c r="MD765" i="1" s="1"/>
  <c r="MC766" i="1"/>
  <c r="MD766" i="1" s="1"/>
  <c r="MC767" i="1"/>
  <c r="MD767" i="1" s="1"/>
  <c r="MC768" i="1"/>
  <c r="MD768" i="1" s="1"/>
  <c r="MC769" i="1"/>
  <c r="MD769" i="1" s="1"/>
  <c r="MC770" i="1"/>
  <c r="MD770" i="1" s="1"/>
  <c r="MC771" i="1"/>
  <c r="MD771" i="1" s="1"/>
  <c r="MC772" i="1"/>
  <c r="MD772" i="1" s="1"/>
  <c r="MC773" i="1"/>
  <c r="MD773" i="1" s="1"/>
  <c r="MC774" i="1"/>
  <c r="MD774" i="1" s="1"/>
  <c r="MC775" i="1"/>
  <c r="MD775" i="1" s="1"/>
  <c r="MC776" i="1"/>
  <c r="MD776" i="1" s="1"/>
  <c r="MC778" i="1"/>
  <c r="MD778" i="1" s="1"/>
  <c r="MC779" i="1"/>
  <c r="MD779" i="1" s="1"/>
  <c r="MC780" i="1"/>
  <c r="MD780" i="1" s="1"/>
  <c r="MC781" i="1"/>
  <c r="MD781" i="1" s="1"/>
  <c r="KI741" i="1"/>
  <c r="KI743" i="1"/>
  <c r="KI744" i="1"/>
  <c r="KI754" i="1"/>
  <c r="KI755" i="1"/>
  <c r="KI756" i="1"/>
  <c r="KM777" i="1"/>
  <c r="KM778" i="1"/>
  <c r="KM779" i="1"/>
  <c r="KM780" i="1"/>
  <c r="KM781" i="1"/>
  <c r="CJ777" i="1"/>
  <c r="CJ779" i="1"/>
  <c r="CJ781" i="1"/>
  <c r="II778" i="1"/>
  <c r="II779" i="1"/>
  <c r="II780" i="1"/>
  <c r="II781" i="1"/>
  <c r="JK777" i="1"/>
  <c r="JK778" i="1"/>
  <c r="JK779" i="1"/>
  <c r="JK781" i="1"/>
  <c r="JY778" i="1"/>
  <c r="JY780" i="1"/>
  <c r="JY781" i="1"/>
  <c r="ND744" i="1"/>
  <c r="NE744" i="1" s="1"/>
  <c r="NF744" i="1" s="1"/>
  <c r="ND745" i="1"/>
  <c r="NE745" i="1" s="1"/>
  <c r="NF745" i="1" s="1"/>
  <c r="ND746" i="1"/>
  <c r="NE746" i="1" s="1"/>
  <c r="NF746" i="1" s="1"/>
  <c r="ND747" i="1"/>
  <c r="NE747" i="1"/>
  <c r="NF747" i="1" s="1"/>
  <c r="ND748" i="1"/>
  <c r="NE748" i="1" s="1"/>
  <c r="NF748" i="1" s="1"/>
  <c r="ND749" i="1"/>
  <c r="NE749" i="1" s="1"/>
  <c r="NF749" i="1"/>
  <c r="NE750" i="1"/>
  <c r="NF750" i="1" s="1"/>
  <c r="NE751" i="1"/>
  <c r="NF751" i="1" s="1"/>
  <c r="NE752" i="1"/>
  <c r="NF752" i="1" s="1"/>
  <c r="NE753" i="1"/>
  <c r="NF753" i="1" s="1"/>
  <c r="NE754" i="1"/>
  <c r="NF754" i="1" s="1"/>
  <c r="NE755" i="1"/>
  <c r="NF755" i="1" s="1"/>
  <c r="NE756" i="1"/>
  <c r="NF756" i="1" s="1"/>
  <c r="NE757" i="1"/>
  <c r="NF757" i="1"/>
  <c r="NE758" i="1"/>
  <c r="NF758" i="1" s="1"/>
  <c r="NE759" i="1"/>
  <c r="NF759" i="1" s="1"/>
  <c r="NE760" i="1"/>
  <c r="NF760" i="1" s="1"/>
  <c r="NE761" i="1"/>
  <c r="NF761" i="1" s="1"/>
  <c r="NE762" i="1"/>
  <c r="NF762" i="1" s="1"/>
  <c r="NE763" i="1"/>
  <c r="NF763" i="1" s="1"/>
  <c r="NE764" i="1"/>
  <c r="NF764" i="1" s="1"/>
  <c r="NE765" i="1"/>
  <c r="NF765" i="1" s="1"/>
  <c r="NE766" i="1"/>
  <c r="NF766" i="1" s="1"/>
  <c r="NE767" i="1"/>
  <c r="NF767" i="1" s="1"/>
  <c r="NE768" i="1"/>
  <c r="NF768" i="1" s="1"/>
  <c r="NE769" i="1"/>
  <c r="NF769" i="1"/>
  <c r="NE770" i="1"/>
  <c r="NF770" i="1" s="1"/>
  <c r="NE771" i="1"/>
  <c r="NF771" i="1" s="1"/>
  <c r="NE772" i="1"/>
  <c r="NF772" i="1" s="1"/>
  <c r="NE773" i="1"/>
  <c r="NF773" i="1" s="1"/>
  <c r="NE774" i="1"/>
  <c r="NF774" i="1" s="1"/>
  <c r="NE775" i="1"/>
  <c r="NF775" i="1" s="1"/>
  <c r="NE776" i="1"/>
  <c r="NF776" i="1" s="1"/>
  <c r="NE778" i="1"/>
  <c r="NF778" i="1" s="1"/>
  <c r="NE779" i="1"/>
  <c r="NF779" i="1" s="1"/>
  <c r="NE780" i="1"/>
  <c r="NF780" i="1" s="1"/>
  <c r="NE781" i="1"/>
  <c r="NF781" i="1" s="1"/>
  <c r="MP744" i="1"/>
  <c r="MQ744" i="1" s="1"/>
  <c r="MR744" i="1" s="1"/>
  <c r="MP745" i="1"/>
  <c r="MQ745" i="1" s="1"/>
  <c r="MR745" i="1" s="1"/>
  <c r="MP746" i="1"/>
  <c r="MQ746" i="1" s="1"/>
  <c r="MR746" i="1"/>
  <c r="MP747" i="1"/>
  <c r="MQ747" i="1" s="1"/>
  <c r="MR747" i="1" s="1"/>
  <c r="MP748" i="1"/>
  <c r="MQ748" i="1" s="1"/>
  <c r="MR748" i="1" s="1"/>
  <c r="MP749" i="1"/>
  <c r="MQ749" i="1" s="1"/>
  <c r="MR749" i="1" s="1"/>
  <c r="MQ750" i="1"/>
  <c r="MR750" i="1" s="1"/>
  <c r="MQ751" i="1"/>
  <c r="MR751" i="1" s="1"/>
  <c r="MQ752" i="1"/>
  <c r="MR752" i="1" s="1"/>
  <c r="MQ753" i="1"/>
  <c r="MR753" i="1" s="1"/>
  <c r="MQ754" i="1"/>
  <c r="MR754" i="1" s="1"/>
  <c r="MQ755" i="1"/>
  <c r="MR755" i="1" s="1"/>
  <c r="MQ756" i="1"/>
  <c r="MR756" i="1" s="1"/>
  <c r="MQ757" i="1"/>
  <c r="MR757" i="1"/>
  <c r="MQ758" i="1"/>
  <c r="MR758" i="1" s="1"/>
  <c r="MQ759" i="1"/>
  <c r="MR759" i="1" s="1"/>
  <c r="MQ760" i="1"/>
  <c r="MR760" i="1" s="1"/>
  <c r="MQ761" i="1"/>
  <c r="MR761" i="1" s="1"/>
  <c r="MQ762" i="1"/>
  <c r="MR762" i="1" s="1"/>
  <c r="MQ763" i="1"/>
  <c r="MR763" i="1" s="1"/>
  <c r="MQ764" i="1"/>
  <c r="MR764" i="1" s="1"/>
  <c r="MQ765" i="1"/>
  <c r="MR765" i="1" s="1"/>
  <c r="MQ766" i="1"/>
  <c r="MR766" i="1" s="1"/>
  <c r="MQ767" i="1"/>
  <c r="MR767" i="1" s="1"/>
  <c r="MQ768" i="1"/>
  <c r="MR768" i="1" s="1"/>
  <c r="MQ769" i="1"/>
  <c r="MR769" i="1" s="1"/>
  <c r="MQ770" i="1"/>
  <c r="MR770" i="1" s="1"/>
  <c r="MQ771" i="1"/>
  <c r="MR771" i="1" s="1"/>
  <c r="MQ772" i="1"/>
  <c r="MR772" i="1" s="1"/>
  <c r="MQ773" i="1"/>
  <c r="MR773" i="1" s="1"/>
  <c r="MQ774" i="1"/>
  <c r="MR774" i="1" s="1"/>
  <c r="MQ775" i="1"/>
  <c r="MR775" i="1" s="1"/>
  <c r="MQ776" i="1"/>
  <c r="MR776" i="1" s="1"/>
  <c r="MQ778" i="1"/>
  <c r="MR778" i="1" s="1"/>
  <c r="MQ779" i="1"/>
  <c r="MR779" i="1" s="1"/>
  <c r="MQ780" i="1"/>
  <c r="MR780" i="1" s="1"/>
  <c r="MQ781" i="1"/>
  <c r="MR781" i="1" s="1"/>
  <c r="AE744" i="1"/>
  <c r="AF744" i="1" s="1"/>
  <c r="AG744" i="1" s="1"/>
  <c r="AE745" i="1"/>
  <c r="AF745" i="1" s="1"/>
  <c r="AG745" i="1" s="1"/>
  <c r="AE746" i="1"/>
  <c r="AF746" i="1" s="1"/>
  <c r="AG746" i="1" s="1"/>
  <c r="AE747" i="1"/>
  <c r="AF747" i="1" s="1"/>
  <c r="AG747" i="1" s="1"/>
  <c r="AE748" i="1"/>
  <c r="AF748" i="1" s="1"/>
  <c r="AG748" i="1" s="1"/>
  <c r="AE749" i="1"/>
  <c r="AF749" i="1" s="1"/>
  <c r="AG749" i="1" s="1"/>
  <c r="AF750" i="1"/>
  <c r="AG750" i="1" s="1"/>
  <c r="AF751" i="1"/>
  <c r="AG751" i="1" s="1"/>
  <c r="AF752" i="1"/>
  <c r="AG752" i="1" s="1"/>
  <c r="AF753" i="1"/>
  <c r="AG753" i="1" s="1"/>
  <c r="AF754" i="1"/>
  <c r="AG754" i="1" s="1"/>
  <c r="AF755" i="1"/>
  <c r="AG755" i="1" s="1"/>
  <c r="AF756" i="1"/>
  <c r="AG756" i="1" s="1"/>
  <c r="AF757" i="1"/>
  <c r="AG757" i="1" s="1"/>
  <c r="AF758" i="1"/>
  <c r="AG758" i="1" s="1"/>
  <c r="AF759" i="1"/>
  <c r="AG759" i="1" s="1"/>
  <c r="AF760" i="1"/>
  <c r="AG760" i="1"/>
  <c r="AF761" i="1"/>
  <c r="AG761" i="1" s="1"/>
  <c r="AF762" i="1"/>
  <c r="AG762" i="1" s="1"/>
  <c r="AF763" i="1"/>
  <c r="AG763" i="1" s="1"/>
  <c r="AF764" i="1"/>
  <c r="AG764" i="1" s="1"/>
  <c r="AF765" i="1"/>
  <c r="AG765" i="1" s="1"/>
  <c r="AF766" i="1"/>
  <c r="AG766" i="1"/>
  <c r="AF767" i="1"/>
  <c r="AG767" i="1" s="1"/>
  <c r="AF768" i="1"/>
  <c r="AG768" i="1" s="1"/>
  <c r="AF769" i="1"/>
  <c r="AG769" i="1" s="1"/>
  <c r="AF770" i="1"/>
  <c r="AG770" i="1" s="1"/>
  <c r="AF771" i="1"/>
  <c r="AG771" i="1" s="1"/>
  <c r="AF772" i="1"/>
  <c r="AG772" i="1" s="1"/>
  <c r="AF773" i="1"/>
  <c r="AG773" i="1" s="1"/>
  <c r="AF774" i="1"/>
  <c r="AG774" i="1" s="1"/>
  <c r="AF775" i="1"/>
  <c r="AG775" i="1" s="1"/>
  <c r="AF776" i="1"/>
  <c r="AG776" i="1" s="1"/>
  <c r="AF778" i="1"/>
  <c r="AG778" i="1" s="1"/>
  <c r="AF779" i="1"/>
  <c r="AG779" i="1" s="1"/>
  <c r="AF780" i="1"/>
  <c r="AG780" i="1" s="1"/>
  <c r="AF781" i="1"/>
  <c r="AG781" i="1" s="1"/>
  <c r="NR744" i="1"/>
  <c r="NS744" i="1" s="1"/>
  <c r="NT744" i="1" s="1"/>
  <c r="NR745" i="1"/>
  <c r="NS745" i="1" s="1"/>
  <c r="NT745" i="1" s="1"/>
  <c r="NR746" i="1"/>
  <c r="NS746" i="1" s="1"/>
  <c r="NT746" i="1" s="1"/>
  <c r="NR747" i="1"/>
  <c r="NS747" i="1"/>
  <c r="NT747" i="1" s="1"/>
  <c r="NR748" i="1"/>
  <c r="NS748" i="1" s="1"/>
  <c r="NT748" i="1" s="1"/>
  <c r="NR749" i="1"/>
  <c r="NS749" i="1" s="1"/>
  <c r="NT749" i="1" s="1"/>
  <c r="NS750" i="1"/>
  <c r="NT750" i="1" s="1"/>
  <c r="NS751" i="1"/>
  <c r="NT751" i="1" s="1"/>
  <c r="NS752" i="1"/>
  <c r="NT752" i="1" s="1"/>
  <c r="NS753" i="1"/>
  <c r="NT753" i="1" s="1"/>
  <c r="NS754" i="1"/>
  <c r="NT754" i="1" s="1"/>
  <c r="NS755" i="1"/>
  <c r="NT755" i="1" s="1"/>
  <c r="NS756" i="1"/>
  <c r="NT756" i="1" s="1"/>
  <c r="NS757" i="1"/>
  <c r="NT757" i="1" s="1"/>
  <c r="NS758" i="1"/>
  <c r="NT758" i="1" s="1"/>
  <c r="NS759" i="1"/>
  <c r="NT759" i="1" s="1"/>
  <c r="NS760" i="1"/>
  <c r="NT760" i="1" s="1"/>
  <c r="NS761" i="1"/>
  <c r="NT761" i="1" s="1"/>
  <c r="NS762" i="1"/>
  <c r="NT762" i="1" s="1"/>
  <c r="NS763" i="1"/>
  <c r="NT763" i="1" s="1"/>
  <c r="NS764" i="1"/>
  <c r="NT764" i="1" s="1"/>
  <c r="NS765" i="1"/>
  <c r="NT765" i="1" s="1"/>
  <c r="NS766" i="1"/>
  <c r="NT766" i="1" s="1"/>
  <c r="NS767" i="1"/>
  <c r="NT767" i="1" s="1"/>
  <c r="NS768" i="1"/>
  <c r="NT768" i="1" s="1"/>
  <c r="NS769" i="1"/>
  <c r="NT769" i="1" s="1"/>
  <c r="NS770" i="1"/>
  <c r="NT770" i="1"/>
  <c r="NS771" i="1"/>
  <c r="NT771" i="1" s="1"/>
  <c r="NS772" i="1"/>
  <c r="NT772" i="1" s="1"/>
  <c r="NS773" i="1"/>
  <c r="NT773" i="1" s="1"/>
  <c r="NS774" i="1"/>
  <c r="NT774" i="1" s="1"/>
  <c r="NS775" i="1"/>
  <c r="NT775" i="1" s="1"/>
  <c r="NS776" i="1"/>
  <c r="NT776" i="1" s="1"/>
  <c r="NS778" i="1"/>
  <c r="NT778" i="1" s="1"/>
  <c r="NS779" i="1"/>
  <c r="NT779" i="1" s="1"/>
  <c r="NS780" i="1"/>
  <c r="NT780" i="1" s="1"/>
  <c r="NS781" i="1"/>
  <c r="NT781" i="1" s="1"/>
  <c r="DB730" i="1"/>
  <c r="DP730" i="1"/>
  <c r="NI730" i="1"/>
  <c r="MU730" i="1"/>
  <c r="MG730" i="1"/>
  <c r="LS730" i="1"/>
  <c r="V731" i="1"/>
  <c r="AJ731" i="1"/>
  <c r="AX731" i="1"/>
  <c r="DB731" i="1"/>
  <c r="DP731" i="1"/>
  <c r="NI731" i="1"/>
  <c r="MU731" i="1"/>
  <c r="MG731" i="1"/>
  <c r="LS731" i="1"/>
  <c r="LW731" i="1"/>
  <c r="V732" i="1"/>
  <c r="AJ732" i="1"/>
  <c r="AX732" i="1"/>
  <c r="DB732" i="1"/>
  <c r="DP732" i="1"/>
  <c r="NI732" i="1"/>
  <c r="MU732" i="1"/>
  <c r="MG732" i="1"/>
  <c r="LS732" i="1"/>
  <c r="LW732" i="1"/>
  <c r="LE732" i="1"/>
  <c r="V733" i="1"/>
  <c r="AJ733" i="1"/>
  <c r="AX733" i="1"/>
  <c r="KC733" i="1"/>
  <c r="DB733" i="1"/>
  <c r="DP733" i="1"/>
  <c r="HY733" i="1"/>
  <c r="IM733" i="1"/>
  <c r="JA733" i="1"/>
  <c r="JO733" i="1"/>
  <c r="NI733" i="1"/>
  <c r="MU733" i="1"/>
  <c r="MG733" i="1"/>
  <c r="LS733" i="1"/>
  <c r="LW733" i="1"/>
  <c r="V734" i="1"/>
  <c r="AJ734" i="1"/>
  <c r="AX734" i="1"/>
  <c r="DB734" i="1"/>
  <c r="DP734" i="1"/>
  <c r="NI734" i="1"/>
  <c r="MU734" i="1"/>
  <c r="MG734" i="1"/>
  <c r="LS734" i="1"/>
  <c r="LW734" i="1"/>
  <c r="LY734" i="1"/>
  <c r="MC734" i="1" s="1"/>
  <c r="V735" i="1"/>
  <c r="AJ735" i="1"/>
  <c r="AX735" i="1"/>
  <c r="DB735" i="1"/>
  <c r="DP735" i="1"/>
  <c r="NI735" i="1"/>
  <c r="MU735" i="1"/>
  <c r="MG735" i="1"/>
  <c r="LS735" i="1"/>
  <c r="LW735" i="1"/>
  <c r="LE735" i="1"/>
  <c r="V736" i="1"/>
  <c r="AJ736" i="1"/>
  <c r="AX736" i="1"/>
  <c r="DB736" i="1"/>
  <c r="DP736" i="1"/>
  <c r="NI736" i="1"/>
  <c r="MU736" i="1"/>
  <c r="MG736" i="1"/>
  <c r="LS736" i="1"/>
  <c r="LW736" i="1"/>
  <c r="KC737" i="1"/>
  <c r="KG737" i="1"/>
  <c r="KQ737" i="1"/>
  <c r="BL737" i="1"/>
  <c r="BZ737" i="1"/>
  <c r="CN737" i="1"/>
  <c r="DB737" i="1"/>
  <c r="HY737" i="1"/>
  <c r="IM737" i="1"/>
  <c r="JA737" i="1"/>
  <c r="JO737" i="1"/>
  <c r="NI737" i="1"/>
  <c r="KG738" i="1"/>
  <c r="DB738" i="1"/>
  <c r="NI738" i="1"/>
  <c r="LE738" i="1"/>
  <c r="B739" i="1"/>
  <c r="C739" i="1"/>
  <c r="D739" i="1"/>
  <c r="E739" i="1"/>
  <c r="V739" i="1"/>
  <c r="AJ739" i="1"/>
  <c r="AX739" i="1"/>
  <c r="KG739" i="1"/>
  <c r="DB739" i="1"/>
  <c r="DP739" i="1"/>
  <c r="NI739" i="1"/>
  <c r="MU739" i="1"/>
  <c r="MG739" i="1"/>
  <c r="LS739" i="1"/>
  <c r="LW739" i="1"/>
  <c r="LY739" i="1"/>
  <c r="B740" i="1"/>
  <c r="C740" i="1"/>
  <c r="D740" i="1"/>
  <c r="E740" i="1"/>
  <c r="V740" i="1"/>
  <c r="AJ740" i="1"/>
  <c r="AX740" i="1"/>
  <c r="KG740" i="1"/>
  <c r="DB740" i="1"/>
  <c r="DP740" i="1"/>
  <c r="NI740" i="1"/>
  <c r="MU740" i="1"/>
  <c r="MG740" i="1"/>
  <c r="LS740" i="1"/>
  <c r="LW740" i="1"/>
  <c r="LY740" i="1"/>
  <c r="B741" i="1"/>
  <c r="C741" i="1"/>
  <c r="D741" i="1"/>
  <c r="E741" i="1"/>
  <c r="V741" i="1"/>
  <c r="AJ741" i="1"/>
  <c r="AX741" i="1"/>
  <c r="KC741" i="1"/>
  <c r="KG741" i="1"/>
  <c r="KQ741" i="1"/>
  <c r="BL741" i="1"/>
  <c r="BZ741" i="1"/>
  <c r="CN741" i="1"/>
  <c r="DB741" i="1"/>
  <c r="DP741" i="1"/>
  <c r="HY741" i="1"/>
  <c r="IM741" i="1"/>
  <c r="JA741" i="1"/>
  <c r="JO741" i="1"/>
  <c r="NI741" i="1"/>
  <c r="MU741" i="1"/>
  <c r="MG741" i="1"/>
  <c r="LS741" i="1"/>
  <c r="LW741" i="1"/>
  <c r="LY741" i="1"/>
  <c r="LE741" i="1"/>
  <c r="B742" i="1"/>
  <c r="C742" i="1"/>
  <c r="D742" i="1"/>
  <c r="E742" i="1"/>
  <c r="V742" i="1"/>
  <c r="AJ742" i="1"/>
  <c r="AX742" i="1"/>
  <c r="KG742" i="1"/>
  <c r="DB742" i="1"/>
  <c r="DP742" i="1"/>
  <c r="NI742" i="1"/>
  <c r="MU742" i="1"/>
  <c r="MG742" i="1"/>
  <c r="LS742" i="1"/>
  <c r="LW742" i="1"/>
  <c r="LY742" i="1"/>
  <c r="V743" i="1"/>
  <c r="AJ743" i="1"/>
  <c r="AX743" i="1"/>
  <c r="KG743" i="1"/>
  <c r="DB743" i="1"/>
  <c r="DP743" i="1"/>
  <c r="NI743" i="1"/>
  <c r="MU743" i="1"/>
  <c r="MG743" i="1"/>
  <c r="LS743" i="1"/>
  <c r="L744" i="1"/>
  <c r="N744" i="1"/>
  <c r="V744" i="1"/>
  <c r="Z744" i="1"/>
  <c r="AB744" i="1"/>
  <c r="AJ744" i="1"/>
  <c r="AN744" i="1"/>
  <c r="AP744" i="1"/>
  <c r="AX744" i="1"/>
  <c r="BB744" i="1"/>
  <c r="BD744" i="1"/>
  <c r="KG744" i="1"/>
  <c r="DB744" i="1"/>
  <c r="DF744" i="1"/>
  <c r="DH744" i="1"/>
  <c r="DP744" i="1"/>
  <c r="DT744" i="1"/>
  <c r="DV744" i="1"/>
  <c r="NI744" i="1"/>
  <c r="NM744" i="1"/>
  <c r="NO744" i="1"/>
  <c r="MU744" i="1"/>
  <c r="MY744" i="1"/>
  <c r="NA744" i="1"/>
  <c r="MG744" i="1"/>
  <c r="MK744" i="1"/>
  <c r="MM744" i="1"/>
  <c r="LS744" i="1"/>
  <c r="LW744" i="1"/>
  <c r="LY744" i="1"/>
  <c r="LE744" i="1"/>
  <c r="LI744" i="1"/>
  <c r="L745" i="1"/>
  <c r="N745" i="1"/>
  <c r="V745" i="1"/>
  <c r="Z745" i="1"/>
  <c r="AB745" i="1"/>
  <c r="AJ745" i="1"/>
  <c r="AN745" i="1"/>
  <c r="AP745" i="1"/>
  <c r="AX745" i="1"/>
  <c r="BB745" i="1"/>
  <c r="BD745" i="1"/>
  <c r="KC745" i="1"/>
  <c r="KG745" i="1"/>
  <c r="KQ745" i="1"/>
  <c r="BL745" i="1"/>
  <c r="BZ745" i="1"/>
  <c r="CN745" i="1"/>
  <c r="DB745" i="1"/>
  <c r="DF745" i="1"/>
  <c r="DH745" i="1"/>
  <c r="DP745" i="1"/>
  <c r="DT745" i="1"/>
  <c r="DV745" i="1"/>
  <c r="HY745" i="1"/>
  <c r="IM745" i="1"/>
  <c r="JA745" i="1"/>
  <c r="JO745" i="1"/>
  <c r="NI745" i="1"/>
  <c r="NM745" i="1"/>
  <c r="NO745" i="1"/>
  <c r="MU745" i="1"/>
  <c r="MY745" i="1"/>
  <c r="NA745" i="1"/>
  <c r="MG745" i="1"/>
  <c r="MK745" i="1"/>
  <c r="MM745" i="1"/>
  <c r="LS745" i="1"/>
  <c r="LW745" i="1"/>
  <c r="LY745" i="1"/>
  <c r="LI745" i="1"/>
  <c r="L746" i="1"/>
  <c r="N746" i="1"/>
  <c r="V746" i="1"/>
  <c r="Z746" i="1"/>
  <c r="AB746" i="1"/>
  <c r="AJ746" i="1"/>
  <c r="AN746" i="1"/>
  <c r="AP746" i="1"/>
  <c r="AX746" i="1"/>
  <c r="BB746" i="1"/>
  <c r="BD746" i="1"/>
  <c r="KG746" i="1"/>
  <c r="DB746" i="1"/>
  <c r="DF746" i="1"/>
  <c r="DH746" i="1"/>
  <c r="DP746" i="1"/>
  <c r="DT746" i="1"/>
  <c r="DV746" i="1"/>
  <c r="NI746" i="1"/>
  <c r="NM746" i="1"/>
  <c r="NO746" i="1"/>
  <c r="MU746" i="1"/>
  <c r="MY746" i="1"/>
  <c r="NA746" i="1"/>
  <c r="MG746" i="1"/>
  <c r="MK746" i="1"/>
  <c r="MM746" i="1"/>
  <c r="LS746" i="1"/>
  <c r="LW746" i="1"/>
  <c r="LY746" i="1"/>
  <c r="LI746" i="1"/>
  <c r="L747" i="1"/>
  <c r="N747" i="1"/>
  <c r="V747" i="1"/>
  <c r="Z747" i="1"/>
  <c r="AB747" i="1"/>
  <c r="AJ747" i="1"/>
  <c r="AN747" i="1"/>
  <c r="AP747" i="1"/>
  <c r="AX747" i="1"/>
  <c r="BB747" i="1"/>
  <c r="BD747" i="1"/>
  <c r="KG747" i="1"/>
  <c r="DB747" i="1"/>
  <c r="DF747" i="1"/>
  <c r="DH747" i="1"/>
  <c r="DP747" i="1"/>
  <c r="DT747" i="1"/>
  <c r="DV747" i="1"/>
  <c r="NI747" i="1"/>
  <c r="NM747" i="1"/>
  <c r="NO747" i="1"/>
  <c r="MU747" i="1"/>
  <c r="MY747" i="1"/>
  <c r="NA747" i="1"/>
  <c r="MG747" i="1"/>
  <c r="MK747" i="1"/>
  <c r="MM747" i="1"/>
  <c r="LS747" i="1"/>
  <c r="LW747" i="1"/>
  <c r="LY747" i="1"/>
  <c r="LE747" i="1"/>
  <c r="LI747" i="1"/>
  <c r="L748" i="1"/>
  <c r="N748" i="1"/>
  <c r="V748" i="1"/>
  <c r="Z748" i="1"/>
  <c r="AB748" i="1"/>
  <c r="AJ748" i="1"/>
  <c r="AN748" i="1"/>
  <c r="AP748" i="1"/>
  <c r="AX748" i="1"/>
  <c r="BB748" i="1"/>
  <c r="BD748" i="1"/>
  <c r="KG748" i="1"/>
  <c r="DB748" i="1"/>
  <c r="DF748" i="1"/>
  <c r="DH748" i="1"/>
  <c r="DP748" i="1"/>
  <c r="DT748" i="1"/>
  <c r="DV748" i="1"/>
  <c r="NI748" i="1"/>
  <c r="NM748" i="1"/>
  <c r="NO748" i="1"/>
  <c r="MU748" i="1"/>
  <c r="MY748" i="1"/>
  <c r="NA748" i="1"/>
  <c r="MG748" i="1"/>
  <c r="MK748" i="1"/>
  <c r="MM748" i="1"/>
  <c r="LS748" i="1"/>
  <c r="LW748" i="1"/>
  <c r="LY748" i="1"/>
  <c r="LI748" i="1"/>
  <c r="L749" i="1"/>
  <c r="N749" i="1"/>
  <c r="V749" i="1"/>
  <c r="Z749" i="1"/>
  <c r="AB749" i="1"/>
  <c r="AJ749" i="1"/>
  <c r="AN749" i="1"/>
  <c r="AP749" i="1"/>
  <c r="AX749" i="1"/>
  <c r="BB749" i="1"/>
  <c r="BD749" i="1"/>
  <c r="KC749" i="1"/>
  <c r="KG749" i="1"/>
  <c r="KQ749" i="1"/>
  <c r="BL749" i="1"/>
  <c r="BZ749" i="1"/>
  <c r="CN749" i="1"/>
  <c r="DB749" i="1"/>
  <c r="DF749" i="1"/>
  <c r="DH749" i="1"/>
  <c r="DP749" i="1"/>
  <c r="DT749" i="1"/>
  <c r="DV749" i="1"/>
  <c r="HY749" i="1"/>
  <c r="IM749" i="1"/>
  <c r="JA749" i="1"/>
  <c r="JO749" i="1"/>
  <c r="NI749" i="1"/>
  <c r="NM749" i="1"/>
  <c r="NO749" i="1"/>
  <c r="MU749" i="1"/>
  <c r="MY749" i="1"/>
  <c r="NA749" i="1"/>
  <c r="MG749" i="1"/>
  <c r="MK749" i="1"/>
  <c r="MM749" i="1"/>
  <c r="LS749" i="1"/>
  <c r="LW749" i="1"/>
  <c r="LY749" i="1"/>
  <c r="LI749" i="1"/>
  <c r="L750" i="1"/>
  <c r="N750" i="1"/>
  <c r="Z750" i="1"/>
  <c r="AB750" i="1"/>
  <c r="AN750" i="1"/>
  <c r="AP750" i="1"/>
  <c r="BB750" i="1"/>
  <c r="BD750" i="1"/>
  <c r="KG750" i="1"/>
  <c r="DF750" i="1"/>
  <c r="DH750" i="1"/>
  <c r="DT750" i="1"/>
  <c r="DV750" i="1"/>
  <c r="NM750" i="1"/>
  <c r="NO750" i="1"/>
  <c r="MY750" i="1"/>
  <c r="NA750" i="1"/>
  <c r="MK750" i="1"/>
  <c r="MM750" i="1"/>
  <c r="LW750" i="1"/>
  <c r="LY750" i="1"/>
  <c r="LE750" i="1"/>
  <c r="LI750" i="1"/>
  <c r="LM750" i="1"/>
  <c r="L751" i="1"/>
  <c r="N751" i="1"/>
  <c r="Z751" i="1"/>
  <c r="AB751" i="1"/>
  <c r="AN751" i="1"/>
  <c r="AP751" i="1"/>
  <c r="BB751" i="1"/>
  <c r="BD751" i="1"/>
  <c r="KG751" i="1"/>
  <c r="DF751" i="1"/>
  <c r="DH751" i="1"/>
  <c r="DT751" i="1"/>
  <c r="DV751" i="1"/>
  <c r="NM751" i="1"/>
  <c r="NO751" i="1"/>
  <c r="MY751" i="1"/>
  <c r="NA751" i="1"/>
  <c r="MK751" i="1"/>
  <c r="MM751" i="1"/>
  <c r="LW751" i="1"/>
  <c r="LY751" i="1"/>
  <c r="LI751" i="1"/>
  <c r="LM751" i="1"/>
  <c r="N752" i="1"/>
  <c r="AB752" i="1"/>
  <c r="AN752" i="1"/>
  <c r="AP752" i="1"/>
  <c r="BB752" i="1"/>
  <c r="BD752" i="1"/>
  <c r="KG752" i="1"/>
  <c r="KI752" i="1"/>
  <c r="DF752" i="1"/>
  <c r="DH752" i="1"/>
  <c r="DT752" i="1"/>
  <c r="DV752" i="1"/>
  <c r="NM752" i="1"/>
  <c r="NO752" i="1"/>
  <c r="MY752" i="1"/>
  <c r="NA752" i="1"/>
  <c r="MK752" i="1"/>
  <c r="MM752" i="1"/>
  <c r="LW752" i="1"/>
  <c r="LY752" i="1"/>
  <c r="LI752" i="1"/>
  <c r="LM752" i="1"/>
  <c r="N753" i="1"/>
  <c r="AB753" i="1"/>
  <c r="AN753" i="1"/>
  <c r="AP753" i="1"/>
  <c r="BB753" i="1"/>
  <c r="BD753" i="1"/>
  <c r="KC753" i="1"/>
  <c r="KG753" i="1"/>
  <c r="KQ753" i="1"/>
  <c r="BL753" i="1"/>
  <c r="BZ753" i="1"/>
  <c r="CN753" i="1"/>
  <c r="DF753" i="1"/>
  <c r="DH753" i="1"/>
  <c r="DT753" i="1"/>
  <c r="DV753" i="1"/>
  <c r="HY753" i="1"/>
  <c r="IM753" i="1"/>
  <c r="JA753" i="1"/>
  <c r="JO753" i="1"/>
  <c r="NM753" i="1"/>
  <c r="NO753" i="1"/>
  <c r="MY753" i="1"/>
  <c r="NA753" i="1"/>
  <c r="MK753" i="1"/>
  <c r="MM753" i="1"/>
  <c r="LW753" i="1"/>
  <c r="LY753" i="1"/>
  <c r="LE753" i="1"/>
  <c r="N754" i="1"/>
  <c r="AB754" i="1"/>
  <c r="AN754" i="1"/>
  <c r="AP754" i="1"/>
  <c r="BB754" i="1"/>
  <c r="BD754" i="1"/>
  <c r="KG754" i="1"/>
  <c r="DF754" i="1"/>
  <c r="DH754" i="1"/>
  <c r="DT754" i="1"/>
  <c r="DV754" i="1"/>
  <c r="NM754" i="1"/>
  <c r="NO754" i="1"/>
  <c r="MY754" i="1"/>
  <c r="NA754" i="1"/>
  <c r="MK754" i="1"/>
  <c r="MM754" i="1"/>
  <c r="LW754" i="1"/>
  <c r="LY754" i="1"/>
  <c r="N755" i="1"/>
  <c r="AB755" i="1"/>
  <c r="AN755" i="1"/>
  <c r="AP755" i="1"/>
  <c r="BB755" i="1"/>
  <c r="BD755" i="1"/>
  <c r="KG755" i="1"/>
  <c r="DH755" i="1"/>
  <c r="DT755" i="1"/>
  <c r="DV755" i="1"/>
  <c r="NO755" i="1"/>
  <c r="NA755" i="1"/>
  <c r="MM755" i="1"/>
  <c r="LY755" i="1"/>
  <c r="N756" i="1"/>
  <c r="AB756" i="1"/>
  <c r="AN756" i="1"/>
  <c r="AP756" i="1"/>
  <c r="BB756" i="1"/>
  <c r="BD756" i="1"/>
  <c r="KG756" i="1"/>
  <c r="DH756" i="1"/>
  <c r="DT756" i="1"/>
  <c r="DV756" i="1"/>
  <c r="NO756" i="1"/>
  <c r="NA756" i="1"/>
  <c r="MM756" i="1"/>
  <c r="LY756" i="1"/>
  <c r="LE756" i="1"/>
  <c r="N757" i="1"/>
  <c r="AB757" i="1"/>
  <c r="AN757" i="1"/>
  <c r="AP757" i="1"/>
  <c r="BB757" i="1"/>
  <c r="BD757" i="1"/>
  <c r="KC757" i="1"/>
  <c r="KG757" i="1"/>
  <c r="BL757" i="1"/>
  <c r="BZ757" i="1"/>
  <c r="CN757" i="1"/>
  <c r="DH757" i="1"/>
  <c r="DT757" i="1"/>
  <c r="DV757" i="1"/>
  <c r="HY757" i="1"/>
  <c r="IM757" i="1"/>
  <c r="JA757" i="1"/>
  <c r="JO757" i="1"/>
  <c r="NO757" i="1"/>
  <c r="NA757" i="1"/>
  <c r="MM757" i="1"/>
  <c r="LY757" i="1"/>
  <c r="N758" i="1"/>
  <c r="AB758" i="1"/>
  <c r="AN758" i="1"/>
  <c r="AP758" i="1"/>
  <c r="BB758" i="1"/>
  <c r="BD758" i="1"/>
  <c r="KG758" i="1"/>
  <c r="DH758" i="1"/>
  <c r="DT758" i="1"/>
  <c r="DV758" i="1"/>
  <c r="NO758" i="1"/>
  <c r="NA758" i="1"/>
  <c r="MM758" i="1"/>
  <c r="LY758" i="1"/>
  <c r="N759" i="1"/>
  <c r="AB759" i="1"/>
  <c r="AN759" i="1"/>
  <c r="AP759" i="1"/>
  <c r="BB759" i="1"/>
  <c r="BD759" i="1"/>
  <c r="KG759" i="1"/>
  <c r="DH759" i="1"/>
  <c r="DT759" i="1"/>
  <c r="DV759" i="1"/>
  <c r="NO759" i="1"/>
  <c r="NA759" i="1"/>
  <c r="MM759" i="1"/>
  <c r="LY759" i="1"/>
  <c r="LE759" i="1"/>
  <c r="LI759" i="1"/>
  <c r="LK759" i="1"/>
  <c r="N760" i="1"/>
  <c r="AB760" i="1"/>
  <c r="AN760" i="1"/>
  <c r="AP760" i="1"/>
  <c r="BB760" i="1"/>
  <c r="BD760" i="1"/>
  <c r="KG760" i="1"/>
  <c r="DH760" i="1"/>
  <c r="DT760" i="1"/>
  <c r="DV760" i="1"/>
  <c r="NO760" i="1"/>
  <c r="NA760" i="1"/>
  <c r="MM760" i="1"/>
  <c r="LY760" i="1"/>
  <c r="LI760" i="1"/>
  <c r="LK760" i="1"/>
  <c r="N761" i="1"/>
  <c r="AB761" i="1"/>
  <c r="AN761" i="1"/>
  <c r="AP761" i="1"/>
  <c r="BB761" i="1"/>
  <c r="BD761" i="1"/>
  <c r="KC761" i="1"/>
  <c r="DH761" i="1"/>
  <c r="DT761" i="1"/>
  <c r="DV761" i="1"/>
  <c r="HY761" i="1"/>
  <c r="NO761" i="1"/>
  <c r="NA761" i="1"/>
  <c r="MM761" i="1"/>
  <c r="LY761" i="1"/>
  <c r="LI761" i="1"/>
  <c r="LK761" i="1"/>
  <c r="N762" i="1"/>
  <c r="AB762" i="1"/>
  <c r="AN762" i="1"/>
  <c r="AP762" i="1"/>
  <c r="BB762" i="1"/>
  <c r="BD762" i="1"/>
  <c r="DH762" i="1"/>
  <c r="DT762" i="1"/>
  <c r="DV762" i="1"/>
  <c r="NO762" i="1"/>
  <c r="NA762" i="1"/>
  <c r="MM762" i="1"/>
  <c r="LY762" i="1"/>
  <c r="LE762" i="1"/>
  <c r="LI762" i="1"/>
  <c r="LK762" i="1"/>
  <c r="LM762" i="1"/>
  <c r="N763" i="1"/>
  <c r="AB763" i="1"/>
  <c r="AN763" i="1"/>
  <c r="AP763" i="1"/>
  <c r="BB763" i="1"/>
  <c r="BD763" i="1"/>
  <c r="DH763" i="1"/>
  <c r="DT763" i="1"/>
  <c r="DV763" i="1"/>
  <c r="NO763" i="1"/>
  <c r="NA763" i="1"/>
  <c r="MM763" i="1"/>
  <c r="LY763" i="1"/>
  <c r="LI763" i="1"/>
  <c r="LK763" i="1"/>
  <c r="LM763" i="1"/>
  <c r="N764" i="1"/>
  <c r="AB764" i="1"/>
  <c r="AN764" i="1"/>
  <c r="AP764" i="1"/>
  <c r="BB764" i="1"/>
  <c r="BD764" i="1"/>
  <c r="DH764" i="1"/>
  <c r="DT764" i="1"/>
  <c r="DV764" i="1"/>
  <c r="NO764" i="1"/>
  <c r="NA764" i="1"/>
  <c r="MM764" i="1"/>
  <c r="LY764" i="1"/>
  <c r="LI764" i="1"/>
  <c r="LK764" i="1"/>
  <c r="LM764" i="1"/>
  <c r="N765" i="1"/>
  <c r="AB765" i="1"/>
  <c r="AN765" i="1"/>
  <c r="AP765" i="1"/>
  <c r="BB765" i="1"/>
  <c r="BD765" i="1"/>
  <c r="KC765" i="1"/>
  <c r="DH765" i="1"/>
  <c r="DT765" i="1"/>
  <c r="DV765" i="1"/>
  <c r="HY765" i="1"/>
  <c r="NO765" i="1"/>
  <c r="NA765" i="1"/>
  <c r="MM765" i="1"/>
  <c r="LY765" i="1"/>
  <c r="LE765" i="1"/>
  <c r="LI765" i="1"/>
  <c r="LK765" i="1"/>
  <c r="LM765" i="1"/>
  <c r="N766" i="1"/>
  <c r="AB766" i="1"/>
  <c r="AN766" i="1"/>
  <c r="AP766" i="1"/>
  <c r="BB766" i="1"/>
  <c r="BD766" i="1"/>
  <c r="DH766" i="1"/>
  <c r="DT766" i="1"/>
  <c r="DV766" i="1"/>
  <c r="NO766" i="1"/>
  <c r="NA766" i="1"/>
  <c r="MM766" i="1"/>
  <c r="LY766" i="1"/>
  <c r="LI766" i="1"/>
  <c r="LK766" i="1"/>
  <c r="LM766" i="1"/>
  <c r="N767" i="1"/>
  <c r="AB767" i="1"/>
  <c r="AN767" i="1"/>
  <c r="AP767" i="1"/>
  <c r="BB767" i="1"/>
  <c r="BD767" i="1"/>
  <c r="DH767" i="1"/>
  <c r="DT767" i="1"/>
  <c r="DV767" i="1"/>
  <c r="NO767" i="1"/>
  <c r="NA767" i="1"/>
  <c r="MM767" i="1"/>
  <c r="LY767" i="1"/>
  <c r="LI767" i="1"/>
  <c r="LK767" i="1"/>
  <c r="LM767" i="1"/>
  <c r="N768" i="1"/>
  <c r="AB768" i="1"/>
  <c r="AN768" i="1"/>
  <c r="AP768" i="1"/>
  <c r="BB768" i="1"/>
  <c r="BD768" i="1"/>
  <c r="DH768" i="1"/>
  <c r="DT768" i="1"/>
  <c r="DV768" i="1"/>
  <c r="NO768" i="1"/>
  <c r="NA768" i="1"/>
  <c r="MM768" i="1"/>
  <c r="LY768" i="1"/>
  <c r="LE768" i="1"/>
  <c r="LI768" i="1"/>
  <c r="LK768" i="1"/>
  <c r="LM768" i="1"/>
  <c r="N769" i="1"/>
  <c r="AB769" i="1"/>
  <c r="AN769" i="1"/>
  <c r="AP769" i="1"/>
  <c r="BB769" i="1"/>
  <c r="BD769" i="1"/>
  <c r="KC769" i="1"/>
  <c r="KG769" i="1"/>
  <c r="KQ769" i="1"/>
  <c r="BL769" i="1"/>
  <c r="BZ769" i="1"/>
  <c r="CN769" i="1"/>
  <c r="DH769" i="1"/>
  <c r="DT769" i="1"/>
  <c r="DV769" i="1"/>
  <c r="HY769" i="1"/>
  <c r="IM769" i="1"/>
  <c r="JA769" i="1"/>
  <c r="JO769" i="1"/>
  <c r="NO769" i="1"/>
  <c r="NA769" i="1"/>
  <c r="MM769" i="1"/>
  <c r="LY769" i="1"/>
  <c r="LI769" i="1"/>
  <c r="LK769" i="1"/>
  <c r="LM769" i="1"/>
  <c r="N770" i="1"/>
  <c r="AB770" i="1"/>
  <c r="AN770" i="1"/>
  <c r="AP770" i="1"/>
  <c r="BB770" i="1"/>
  <c r="BD770" i="1"/>
  <c r="KG770" i="1"/>
  <c r="DH770" i="1"/>
  <c r="DT770" i="1"/>
  <c r="DV770" i="1"/>
  <c r="NO770" i="1"/>
  <c r="NA770" i="1"/>
  <c r="MM770" i="1"/>
  <c r="LY770" i="1"/>
  <c r="LI770" i="1"/>
  <c r="LK770" i="1"/>
  <c r="LM770" i="1"/>
  <c r="N771" i="1"/>
  <c r="AB771" i="1"/>
  <c r="AN771" i="1"/>
  <c r="AP771" i="1"/>
  <c r="BB771" i="1"/>
  <c r="BD771" i="1"/>
  <c r="KG771" i="1"/>
  <c r="DH771" i="1"/>
  <c r="DT771" i="1"/>
  <c r="DV771" i="1"/>
  <c r="NO771" i="1"/>
  <c r="NA771" i="1"/>
  <c r="MM771" i="1"/>
  <c r="LY771" i="1"/>
  <c r="N772" i="1"/>
  <c r="AB772" i="1"/>
  <c r="AN772" i="1"/>
  <c r="AP772" i="1"/>
  <c r="BB772" i="1"/>
  <c r="BD772" i="1"/>
  <c r="KG772" i="1"/>
  <c r="DH772" i="1"/>
  <c r="DT772" i="1"/>
  <c r="DV772" i="1"/>
  <c r="NO772" i="1"/>
  <c r="NA772" i="1"/>
  <c r="MM772" i="1"/>
  <c r="LY772" i="1"/>
  <c r="N773" i="1"/>
  <c r="AB773" i="1"/>
  <c r="AN773" i="1"/>
  <c r="AP773" i="1"/>
  <c r="BB773" i="1"/>
  <c r="BD773" i="1"/>
  <c r="KC773" i="1"/>
  <c r="KG773" i="1"/>
  <c r="KQ773" i="1"/>
  <c r="BL773" i="1"/>
  <c r="BZ773" i="1"/>
  <c r="CN773" i="1"/>
  <c r="DH773" i="1"/>
  <c r="DT773" i="1"/>
  <c r="DV773" i="1"/>
  <c r="HY773" i="1"/>
  <c r="IM773" i="1"/>
  <c r="JA773" i="1"/>
  <c r="JO773" i="1"/>
  <c r="NO773" i="1"/>
  <c r="NA773" i="1"/>
  <c r="MM773" i="1"/>
  <c r="LY773" i="1"/>
  <c r="N774" i="1"/>
  <c r="AB774" i="1"/>
  <c r="AN774" i="1"/>
  <c r="AP774" i="1"/>
  <c r="BB774" i="1"/>
  <c r="BD774" i="1"/>
  <c r="KG774" i="1"/>
  <c r="DH774" i="1"/>
  <c r="DT774" i="1"/>
  <c r="DV774" i="1"/>
  <c r="NO774" i="1"/>
  <c r="NA774" i="1"/>
  <c r="MM774" i="1"/>
  <c r="LY774" i="1"/>
  <c r="N775" i="1"/>
  <c r="AB775" i="1"/>
  <c r="AN775" i="1"/>
  <c r="AP775" i="1"/>
  <c r="BB775" i="1"/>
  <c r="BD775" i="1"/>
  <c r="KG775" i="1"/>
  <c r="DH775" i="1"/>
  <c r="DT775" i="1"/>
  <c r="DV775" i="1"/>
  <c r="NO775" i="1"/>
  <c r="NA775" i="1"/>
  <c r="MM775" i="1"/>
  <c r="LY775" i="1"/>
  <c r="N776" i="1"/>
  <c r="AB776" i="1"/>
  <c r="AN776" i="1"/>
  <c r="AP776" i="1"/>
  <c r="BB776" i="1"/>
  <c r="BD776" i="1"/>
  <c r="KG776" i="1"/>
  <c r="DH776" i="1"/>
  <c r="DT776" i="1"/>
  <c r="DV776" i="1"/>
  <c r="NO776" i="1"/>
  <c r="NA776" i="1"/>
  <c r="MM776" i="1"/>
  <c r="LY776" i="1"/>
  <c r="N777" i="1"/>
  <c r="AN777" i="1"/>
  <c r="AP777" i="1"/>
  <c r="BB777" i="1"/>
  <c r="BD777" i="1"/>
  <c r="KC777" i="1"/>
  <c r="KG777" i="1"/>
  <c r="KI777" i="1"/>
  <c r="KN777" i="1"/>
  <c r="KK777" i="1"/>
  <c r="KQ777" i="1"/>
  <c r="KU777" i="1"/>
  <c r="KW777" i="1"/>
  <c r="KY777" i="1"/>
  <c r="BL777" i="1"/>
  <c r="BP777" i="1"/>
  <c r="BR777" i="1"/>
  <c r="BW777" i="1" s="1"/>
  <c r="BT777" i="1"/>
  <c r="BZ777" i="1"/>
  <c r="CD777" i="1"/>
  <c r="CF777" i="1"/>
  <c r="CH777" i="1"/>
  <c r="CN777" i="1"/>
  <c r="CR777" i="1"/>
  <c r="CT777" i="1"/>
  <c r="CY777" i="1" s="1"/>
  <c r="CV777" i="1"/>
  <c r="DT777" i="1"/>
  <c r="DV777" i="1"/>
  <c r="HY777" i="1"/>
  <c r="IC777" i="1"/>
  <c r="IE777" i="1"/>
  <c r="IJ777" i="1" s="1"/>
  <c r="IG777" i="1"/>
  <c r="IM777" i="1"/>
  <c r="IQ777" i="1"/>
  <c r="IS777" i="1"/>
  <c r="IX777" i="1" s="1"/>
  <c r="IU777" i="1"/>
  <c r="JA777" i="1"/>
  <c r="JE777" i="1"/>
  <c r="JG777" i="1"/>
  <c r="JL777" i="1" s="1"/>
  <c r="JI777" i="1"/>
  <c r="JO777" i="1"/>
  <c r="JS777" i="1"/>
  <c r="JU777" i="1"/>
  <c r="JZ777" i="1"/>
  <c r="JW777" i="1"/>
  <c r="LK777" i="1"/>
  <c r="N778" i="1"/>
  <c r="AB778" i="1"/>
  <c r="AN778" i="1"/>
  <c r="AP778" i="1"/>
  <c r="BB778" i="1"/>
  <c r="BD778" i="1"/>
  <c r="KG778" i="1"/>
  <c r="KK778" i="1"/>
  <c r="KU778" i="1"/>
  <c r="KW778" i="1"/>
  <c r="LB778" i="1" s="1"/>
  <c r="KY778" i="1"/>
  <c r="BP778" i="1"/>
  <c r="BR778" i="1"/>
  <c r="BW778" i="1" s="1"/>
  <c r="BT778" i="1"/>
  <c r="CD778" i="1"/>
  <c r="CF778" i="1"/>
  <c r="CK778" i="1" s="1"/>
  <c r="CH778" i="1"/>
  <c r="CR778" i="1"/>
  <c r="CT778" i="1"/>
  <c r="CY778" i="1" s="1"/>
  <c r="CV778" i="1"/>
  <c r="DH778" i="1"/>
  <c r="DT778" i="1"/>
  <c r="DV778" i="1"/>
  <c r="IC778" i="1"/>
  <c r="IE778" i="1"/>
  <c r="IJ778" i="1" s="1"/>
  <c r="IG778" i="1"/>
  <c r="IQ778" i="1"/>
  <c r="IS778" i="1"/>
  <c r="IX778" i="1" s="1"/>
  <c r="IU778" i="1"/>
  <c r="JE778" i="1"/>
  <c r="JG778" i="1"/>
  <c r="JL778" i="1" s="1"/>
  <c r="JI778" i="1"/>
  <c r="JS778" i="1"/>
  <c r="JU778" i="1"/>
  <c r="JZ778" i="1" s="1"/>
  <c r="JW778" i="1"/>
  <c r="NO778" i="1"/>
  <c r="NA778" i="1"/>
  <c r="MM778" i="1"/>
  <c r="LY778" i="1"/>
  <c r="LK778" i="1"/>
  <c r="N779" i="1"/>
  <c r="AB779" i="1"/>
  <c r="AN779" i="1"/>
  <c r="AP779" i="1"/>
  <c r="BB779" i="1"/>
  <c r="BD779" i="1"/>
  <c r="KG779" i="1"/>
  <c r="KI779" i="1"/>
  <c r="KK779" i="1"/>
  <c r="KU779" i="1"/>
  <c r="KW779" i="1"/>
  <c r="LB779" i="1" s="1"/>
  <c r="KY779" i="1"/>
  <c r="BP779" i="1"/>
  <c r="BR779" i="1"/>
  <c r="BW779" i="1" s="1"/>
  <c r="BT779" i="1"/>
  <c r="CD779" i="1"/>
  <c r="CF779" i="1"/>
  <c r="CK779" i="1"/>
  <c r="CH779" i="1"/>
  <c r="CR779" i="1"/>
  <c r="CT779" i="1"/>
  <c r="CY779" i="1" s="1"/>
  <c r="CV779" i="1"/>
  <c r="DH779" i="1"/>
  <c r="DT779" i="1"/>
  <c r="DV779" i="1"/>
  <c r="IC779" i="1"/>
  <c r="IE779" i="1"/>
  <c r="IJ779" i="1" s="1"/>
  <c r="IG779" i="1"/>
  <c r="IQ779" i="1"/>
  <c r="IS779" i="1"/>
  <c r="IX779" i="1" s="1"/>
  <c r="IU779" i="1"/>
  <c r="JE779" i="1"/>
  <c r="JG779" i="1"/>
  <c r="JL779" i="1" s="1"/>
  <c r="JI779" i="1"/>
  <c r="JS779" i="1"/>
  <c r="JU779" i="1"/>
  <c r="JZ779" i="1" s="1"/>
  <c r="JW779" i="1"/>
  <c r="NO779" i="1"/>
  <c r="NA779" i="1"/>
  <c r="MM779" i="1"/>
  <c r="LY779" i="1"/>
  <c r="LK779" i="1"/>
  <c r="N780" i="1"/>
  <c r="AB780" i="1"/>
  <c r="AN780" i="1"/>
  <c r="AP780" i="1"/>
  <c r="BB780" i="1"/>
  <c r="BD780" i="1"/>
  <c r="KG780" i="1"/>
  <c r="KI780" i="1"/>
  <c r="KN780" i="1" s="1"/>
  <c r="KK780" i="1"/>
  <c r="KU780" i="1"/>
  <c r="KW780" i="1"/>
  <c r="LB780" i="1" s="1"/>
  <c r="KY780" i="1"/>
  <c r="BP780" i="1"/>
  <c r="BR780" i="1"/>
  <c r="BW780" i="1" s="1"/>
  <c r="BT780" i="1"/>
  <c r="CD780" i="1"/>
  <c r="CF780" i="1"/>
  <c r="CK780" i="1" s="1"/>
  <c r="CH780" i="1"/>
  <c r="CR780" i="1"/>
  <c r="CT780" i="1"/>
  <c r="CY780" i="1" s="1"/>
  <c r="CV780" i="1"/>
  <c r="DH780" i="1"/>
  <c r="DT780" i="1"/>
  <c r="DV780" i="1"/>
  <c r="IC780" i="1"/>
  <c r="IE780" i="1"/>
  <c r="IJ780" i="1" s="1"/>
  <c r="IG780" i="1"/>
  <c r="IQ780" i="1"/>
  <c r="IS780" i="1"/>
  <c r="IX780" i="1"/>
  <c r="IU780" i="1"/>
  <c r="JE780" i="1"/>
  <c r="JG780" i="1"/>
  <c r="JL780" i="1" s="1"/>
  <c r="JI780" i="1"/>
  <c r="JS780" i="1"/>
  <c r="JU780" i="1"/>
  <c r="JZ780" i="1" s="1"/>
  <c r="JW780" i="1"/>
  <c r="NO780" i="1"/>
  <c r="NA780" i="1"/>
  <c r="MM780" i="1"/>
  <c r="LY780" i="1"/>
  <c r="LK780" i="1"/>
  <c r="N781" i="1"/>
  <c r="AB781" i="1"/>
  <c r="AN781" i="1"/>
  <c r="AP781" i="1"/>
  <c r="AT781" i="1"/>
  <c r="AU781" i="1" s="1"/>
  <c r="BB781" i="1"/>
  <c r="BD781" i="1"/>
  <c r="KC781" i="1"/>
  <c r="KG781" i="1"/>
  <c r="KI781" i="1"/>
  <c r="KN781" i="1" s="1"/>
  <c r="KK781" i="1"/>
  <c r="KQ781" i="1"/>
  <c r="KU781" i="1"/>
  <c r="KW781" i="1"/>
  <c r="LB781" i="1" s="1"/>
  <c r="KY781" i="1"/>
  <c r="BL781" i="1"/>
  <c r="BP781" i="1"/>
  <c r="BR781" i="1"/>
  <c r="BW781" i="1" s="1"/>
  <c r="BT781" i="1"/>
  <c r="BZ781" i="1"/>
  <c r="CD781" i="1"/>
  <c r="CF781" i="1"/>
  <c r="CK781" i="1" s="1"/>
  <c r="CH781" i="1"/>
  <c r="CN781" i="1"/>
  <c r="CR781" i="1"/>
  <c r="CT781" i="1"/>
  <c r="CY781" i="1" s="1"/>
  <c r="CV781" i="1"/>
  <c r="DH781" i="1"/>
  <c r="DT781" i="1"/>
  <c r="DV781" i="1"/>
  <c r="DZ781" i="1"/>
  <c r="EA781" i="1" s="1"/>
  <c r="HY781" i="1"/>
  <c r="IC781" i="1"/>
  <c r="IE781" i="1"/>
  <c r="IJ781" i="1" s="1"/>
  <c r="IG781" i="1"/>
  <c r="IM781" i="1"/>
  <c r="IQ781" i="1"/>
  <c r="IS781" i="1"/>
  <c r="IX781" i="1" s="1"/>
  <c r="IU781" i="1"/>
  <c r="JA781" i="1"/>
  <c r="JE781" i="1"/>
  <c r="JG781" i="1"/>
  <c r="JL781" i="1" s="1"/>
  <c r="JI781" i="1"/>
  <c r="JO781" i="1"/>
  <c r="JS781" i="1"/>
  <c r="JU781" i="1"/>
  <c r="JZ781" i="1" s="1"/>
  <c r="JW781" i="1"/>
  <c r="NO781" i="1"/>
  <c r="NA781" i="1"/>
  <c r="MM781" i="1"/>
  <c r="LY781" i="1"/>
  <c r="KE782" i="1"/>
  <c r="KL782" i="1"/>
  <c r="KG782" i="1"/>
  <c r="KI782" i="1"/>
  <c r="KN782" i="1" s="1"/>
  <c r="KK782" i="1"/>
  <c r="KM782" i="1"/>
  <c r="KS782" i="1"/>
  <c r="KZ782" i="1" s="1"/>
  <c r="KU782" i="1"/>
  <c r="KW782" i="1"/>
  <c r="LB782" i="1" s="1"/>
  <c r="KY782" i="1"/>
  <c r="LA782" i="1"/>
  <c r="BN782" i="1"/>
  <c r="BU782" i="1" s="1"/>
  <c r="BP782" i="1"/>
  <c r="BR782" i="1"/>
  <c r="BW782" i="1" s="1"/>
  <c r="BT782" i="1"/>
  <c r="BV782" i="1"/>
  <c r="CB782" i="1"/>
  <c r="CI782" i="1" s="1"/>
  <c r="CD782" i="1"/>
  <c r="CF782" i="1"/>
  <c r="CK782" i="1" s="1"/>
  <c r="CH782" i="1"/>
  <c r="CJ782" i="1"/>
  <c r="CP782" i="1"/>
  <c r="CW782" i="1" s="1"/>
  <c r="CR782" i="1"/>
  <c r="CT782" i="1"/>
  <c r="CY782" i="1" s="1"/>
  <c r="CV782" i="1"/>
  <c r="CX782" i="1"/>
  <c r="IA782" i="1"/>
  <c r="IH782" i="1" s="1"/>
  <c r="IC782" i="1"/>
  <c r="IE782" i="1"/>
  <c r="IJ782" i="1" s="1"/>
  <c r="IG782" i="1"/>
  <c r="II782" i="1"/>
  <c r="IO782" i="1"/>
  <c r="IV782" i="1" s="1"/>
  <c r="IQ782" i="1"/>
  <c r="IS782" i="1"/>
  <c r="IX782" i="1" s="1"/>
  <c r="IU782" i="1"/>
  <c r="IW782" i="1"/>
  <c r="JC782" i="1"/>
  <c r="JJ782" i="1"/>
  <c r="JE782" i="1"/>
  <c r="JG782" i="1"/>
  <c r="JL782" i="1" s="1"/>
  <c r="JI782" i="1"/>
  <c r="JK782" i="1"/>
  <c r="JQ782" i="1"/>
  <c r="JX782" i="1" s="1"/>
  <c r="JS782" i="1"/>
  <c r="JU782" i="1"/>
  <c r="JZ782" i="1" s="1"/>
  <c r="JW782" i="1"/>
  <c r="JY782" i="1"/>
  <c r="KE783" i="1"/>
  <c r="KL783" i="1" s="1"/>
  <c r="KG783" i="1"/>
  <c r="KI783" i="1"/>
  <c r="KN783" i="1" s="1"/>
  <c r="KK783" i="1"/>
  <c r="KM783" i="1"/>
  <c r="KS783" i="1"/>
  <c r="KZ783" i="1" s="1"/>
  <c r="KU783" i="1"/>
  <c r="KW783" i="1"/>
  <c r="LB783" i="1"/>
  <c r="KY783" i="1"/>
  <c r="LA783" i="1"/>
  <c r="BN783" i="1"/>
  <c r="BU783" i="1" s="1"/>
  <c r="BP783" i="1"/>
  <c r="BR783" i="1"/>
  <c r="BW783" i="1" s="1"/>
  <c r="BT783" i="1"/>
  <c r="BV783" i="1"/>
  <c r="CB783" i="1"/>
  <c r="CI783" i="1"/>
  <c r="CD783" i="1"/>
  <c r="CF783" i="1"/>
  <c r="CK783" i="1" s="1"/>
  <c r="CH783" i="1"/>
  <c r="CJ783" i="1"/>
  <c r="CP783" i="1"/>
  <c r="CW783" i="1" s="1"/>
  <c r="CR783" i="1"/>
  <c r="CT783" i="1"/>
  <c r="CY783" i="1" s="1"/>
  <c r="CV783" i="1"/>
  <c r="CX783" i="1"/>
  <c r="IA783" i="1"/>
  <c r="IH783" i="1" s="1"/>
  <c r="IC783" i="1"/>
  <c r="IE783" i="1"/>
  <c r="IJ783" i="1" s="1"/>
  <c r="IG783" i="1"/>
  <c r="II783" i="1"/>
  <c r="IO783" i="1"/>
  <c r="IV783" i="1" s="1"/>
  <c r="IQ783" i="1"/>
  <c r="IS783" i="1"/>
  <c r="IX783" i="1" s="1"/>
  <c r="IU783" i="1"/>
  <c r="IW783" i="1"/>
  <c r="JC783" i="1"/>
  <c r="JJ783" i="1" s="1"/>
  <c r="JE783" i="1"/>
  <c r="JG783" i="1"/>
  <c r="JL783" i="1" s="1"/>
  <c r="JI783" i="1"/>
  <c r="JK783" i="1"/>
  <c r="JQ783" i="1"/>
  <c r="JX783" i="1" s="1"/>
  <c r="JS783" i="1"/>
  <c r="JU783" i="1"/>
  <c r="JZ783" i="1" s="1"/>
  <c r="JW783" i="1"/>
  <c r="JY783" i="1"/>
  <c r="KE784" i="1"/>
  <c r="KL784" i="1" s="1"/>
  <c r="KG784" i="1"/>
  <c r="KI784" i="1"/>
  <c r="KN784" i="1" s="1"/>
  <c r="KK784" i="1"/>
  <c r="KM784" i="1"/>
  <c r="KS784" i="1"/>
  <c r="KZ784" i="1"/>
  <c r="KU784" i="1"/>
  <c r="KW784" i="1"/>
  <c r="LB784" i="1"/>
  <c r="KY784" i="1"/>
  <c r="LA784" i="1"/>
  <c r="BN784" i="1"/>
  <c r="BU784" i="1" s="1"/>
  <c r="BP784" i="1"/>
  <c r="BR784" i="1"/>
  <c r="BW784" i="1" s="1"/>
  <c r="BT784" i="1"/>
  <c r="BV784" i="1"/>
  <c r="CB784" i="1"/>
  <c r="CI784" i="1" s="1"/>
  <c r="CD784" i="1"/>
  <c r="CF784" i="1"/>
  <c r="CK784" i="1"/>
  <c r="CH784" i="1"/>
  <c r="CJ784" i="1"/>
  <c r="CP784" i="1"/>
  <c r="CW784" i="1" s="1"/>
  <c r="CR784" i="1"/>
  <c r="CT784" i="1"/>
  <c r="CY784" i="1" s="1"/>
  <c r="CV784" i="1"/>
  <c r="CX784" i="1"/>
  <c r="IA784" i="1"/>
  <c r="IH784" i="1" s="1"/>
  <c r="IC784" i="1"/>
  <c r="IE784" i="1"/>
  <c r="IJ784" i="1"/>
  <c r="IG784" i="1"/>
  <c r="II784" i="1"/>
  <c r="IO784" i="1"/>
  <c r="IV784" i="1" s="1"/>
  <c r="IQ784" i="1"/>
  <c r="IS784" i="1"/>
  <c r="IX784" i="1" s="1"/>
  <c r="IU784" i="1"/>
  <c r="IW784" i="1"/>
  <c r="JC784" i="1"/>
  <c r="JJ784" i="1" s="1"/>
  <c r="JE784" i="1"/>
  <c r="JG784" i="1"/>
  <c r="JL784" i="1" s="1"/>
  <c r="JI784" i="1"/>
  <c r="JK784" i="1"/>
  <c r="JQ784" i="1"/>
  <c r="JX784" i="1" s="1"/>
  <c r="JW784" i="1"/>
  <c r="JY784" i="1"/>
  <c r="JZ784" i="1"/>
  <c r="J804" i="1"/>
  <c r="J806" i="1"/>
  <c r="J807" i="1"/>
  <c r="J808" i="1"/>
  <c r="J809" i="1"/>
  <c r="J810" i="1"/>
  <c r="J811" i="1"/>
  <c r="J814" i="1"/>
  <c r="J815" i="1"/>
  <c r="J816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X804" i="1"/>
  <c r="X805" i="1"/>
  <c r="X806" i="1"/>
  <c r="X807" i="1"/>
  <c r="X808" i="1"/>
  <c r="X809" i="1"/>
  <c r="X810" i="1"/>
  <c r="X811" i="1"/>
  <c r="X814" i="1"/>
  <c r="X815" i="1"/>
  <c r="X816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2" i="1"/>
  <c r="X853" i="1"/>
  <c r="X854" i="1"/>
  <c r="AL804" i="1"/>
  <c r="AL805" i="1"/>
  <c r="AL806" i="1"/>
  <c r="AL807" i="1"/>
  <c r="AL808" i="1"/>
  <c r="AL809" i="1"/>
  <c r="AL810" i="1"/>
  <c r="AL811" i="1"/>
  <c r="AL814" i="1"/>
  <c r="AL815" i="1"/>
  <c r="AL816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KE807" i="1"/>
  <c r="KL807" i="1" s="1"/>
  <c r="KI807" i="1"/>
  <c r="KE808" i="1"/>
  <c r="KE809" i="1"/>
  <c r="KE810" i="1"/>
  <c r="KL810" i="1" s="1"/>
  <c r="KE811" i="1"/>
  <c r="KE812" i="1"/>
  <c r="KE813" i="1"/>
  <c r="KE814" i="1"/>
  <c r="KE815" i="1"/>
  <c r="KE816" i="1"/>
  <c r="KE817" i="1"/>
  <c r="KE818" i="1"/>
  <c r="KE819" i="1"/>
  <c r="KE820" i="1"/>
  <c r="KE821" i="1"/>
  <c r="KE822" i="1"/>
  <c r="KE823" i="1"/>
  <c r="KE824" i="1"/>
  <c r="KE825" i="1"/>
  <c r="KE826" i="1"/>
  <c r="KL826" i="1" s="1"/>
  <c r="KL830" i="1" s="1"/>
  <c r="KL834" i="1" s="1"/>
  <c r="KE827" i="1"/>
  <c r="AZ809" i="1"/>
  <c r="KE828" i="1"/>
  <c r="KE829" i="1"/>
  <c r="KE830" i="1"/>
  <c r="KS827" i="1"/>
  <c r="KS828" i="1"/>
  <c r="KS829" i="1"/>
  <c r="KS830" i="1"/>
  <c r="BN827" i="1"/>
  <c r="BN828" i="1"/>
  <c r="BN829" i="1"/>
  <c r="BN830" i="1"/>
  <c r="KE831" i="1"/>
  <c r="KE832" i="1"/>
  <c r="KE833" i="1"/>
  <c r="KE834" i="1"/>
  <c r="KE835" i="1"/>
  <c r="KE836" i="1"/>
  <c r="KE837" i="1"/>
  <c r="KE838" i="1"/>
  <c r="KE847" i="1"/>
  <c r="KL847" i="1" s="1"/>
  <c r="KE848" i="1"/>
  <c r="KL848" i="1" s="1"/>
  <c r="KE849" i="1"/>
  <c r="KL849" i="1" s="1"/>
  <c r="KE850" i="1"/>
  <c r="KL850" i="1" s="1"/>
  <c r="KE851" i="1"/>
  <c r="KL851" i="1" s="1"/>
  <c r="KE852" i="1"/>
  <c r="KL852" i="1" s="1"/>
  <c r="KE853" i="1"/>
  <c r="KL853" i="1" s="1"/>
  <c r="KE854" i="1"/>
  <c r="KL854" i="1" s="1"/>
  <c r="KE855" i="1"/>
  <c r="KL855" i="1" s="1"/>
  <c r="KS807" i="1"/>
  <c r="KZ807" i="1" s="1"/>
  <c r="KS808" i="1"/>
  <c r="KS812" i="1"/>
  <c r="KS809" i="1"/>
  <c r="KZ809" i="1"/>
  <c r="KS810" i="1"/>
  <c r="KZ810" i="1" s="1"/>
  <c r="KS811" i="1"/>
  <c r="AZ805" i="1"/>
  <c r="KS813" i="1"/>
  <c r="KS814" i="1"/>
  <c r="BN811" i="1"/>
  <c r="BN812" i="1"/>
  <c r="BN813" i="1"/>
  <c r="BN814" i="1"/>
  <c r="KS815" i="1"/>
  <c r="KS816" i="1"/>
  <c r="KS820" i="1"/>
  <c r="KS824" i="1"/>
  <c r="KS832" i="1"/>
  <c r="KS836" i="1"/>
  <c r="KS848" i="1"/>
  <c r="KZ848" i="1" s="1"/>
  <c r="KS852" i="1"/>
  <c r="KZ852" i="1" s="1"/>
  <c r="KS817" i="1"/>
  <c r="KZ817" i="1" s="1"/>
  <c r="KS818" i="1"/>
  <c r="KS819" i="1"/>
  <c r="KS821" i="1"/>
  <c r="KZ821" i="1" s="1"/>
  <c r="KS822" i="1"/>
  <c r="KS823" i="1"/>
  <c r="AZ808" i="1"/>
  <c r="KS825" i="1"/>
  <c r="KS826" i="1"/>
  <c r="BN823" i="1"/>
  <c r="BN824" i="1"/>
  <c r="BU824" i="1" s="1"/>
  <c r="BN825" i="1"/>
  <c r="BN826" i="1"/>
  <c r="KS831" i="1"/>
  <c r="KS833" i="1"/>
  <c r="KS834" i="1"/>
  <c r="AZ810" i="1"/>
  <c r="BN831" i="1"/>
  <c r="BN832" i="1"/>
  <c r="BN833" i="1"/>
  <c r="BN834" i="1"/>
  <c r="KS835" i="1"/>
  <c r="AZ811" i="1"/>
  <c r="KS837" i="1"/>
  <c r="KS838" i="1"/>
  <c r="BN835" i="1"/>
  <c r="BN836" i="1"/>
  <c r="BN837" i="1"/>
  <c r="BN838" i="1"/>
  <c r="KS847" i="1"/>
  <c r="KZ847" i="1" s="1"/>
  <c r="KS849" i="1"/>
  <c r="KZ849" i="1" s="1"/>
  <c r="KS850" i="1"/>
  <c r="KZ850" i="1" s="1"/>
  <c r="KS851" i="1"/>
  <c r="KZ851" i="1" s="1"/>
  <c r="KS853" i="1"/>
  <c r="KS854" i="1"/>
  <c r="KZ854" i="1" s="1"/>
  <c r="KS855" i="1"/>
  <c r="KZ855" i="1" s="1"/>
  <c r="BN807" i="1"/>
  <c r="BN808" i="1"/>
  <c r="BU808" i="1" s="1"/>
  <c r="BN809" i="1"/>
  <c r="BU809" i="1" s="1"/>
  <c r="BN810" i="1"/>
  <c r="BU810" i="1"/>
  <c r="BN815" i="1"/>
  <c r="BN816" i="1"/>
  <c r="C806" i="1" s="1"/>
  <c r="BN817" i="1"/>
  <c r="BU817" i="1" s="1"/>
  <c r="BN818" i="1"/>
  <c r="BN819" i="1"/>
  <c r="BN820" i="1"/>
  <c r="BN821" i="1"/>
  <c r="BU821" i="1" s="1"/>
  <c r="BU825" i="1" s="1"/>
  <c r="BN822" i="1"/>
  <c r="BN847" i="1"/>
  <c r="BU847" i="1" s="1"/>
  <c r="BN848" i="1"/>
  <c r="BU848" i="1"/>
  <c r="BN849" i="1"/>
  <c r="BU849" i="1" s="1"/>
  <c r="BN850" i="1"/>
  <c r="BU850" i="1" s="1"/>
  <c r="BN851" i="1"/>
  <c r="BU851" i="1" s="1"/>
  <c r="BN852" i="1"/>
  <c r="BU852" i="1" s="1"/>
  <c r="BN853" i="1"/>
  <c r="BU853" i="1" s="1"/>
  <c r="BN854" i="1"/>
  <c r="BU854" i="1" s="1"/>
  <c r="BN855" i="1"/>
  <c r="BU855" i="1" s="1"/>
  <c r="CB807" i="1"/>
  <c r="CB808" i="1"/>
  <c r="CB809" i="1"/>
  <c r="CI809" i="1" s="1"/>
  <c r="CB810" i="1"/>
  <c r="CI810" i="1" s="1"/>
  <c r="CB811" i="1"/>
  <c r="CB812" i="1"/>
  <c r="CB816" i="1"/>
  <c r="CF812" i="1"/>
  <c r="CB813" i="1"/>
  <c r="CB814" i="1"/>
  <c r="CB815" i="1"/>
  <c r="CI815" i="1" s="1"/>
  <c r="CB817" i="1"/>
  <c r="CB867" i="1" s="1"/>
  <c r="CB818" i="1"/>
  <c r="CB822" i="1"/>
  <c r="CB826" i="1"/>
  <c r="CB830" i="1"/>
  <c r="CB819" i="1"/>
  <c r="CB823" i="1"/>
  <c r="CF823" i="1"/>
  <c r="CB820" i="1"/>
  <c r="CB821" i="1"/>
  <c r="CB824" i="1"/>
  <c r="DD808" i="1"/>
  <c r="DR808" i="1"/>
  <c r="CB825" i="1"/>
  <c r="CP823" i="1"/>
  <c r="CP824" i="1"/>
  <c r="CP825" i="1"/>
  <c r="CP826" i="1"/>
  <c r="CW826" i="1" s="1"/>
  <c r="CB827" i="1"/>
  <c r="CB828" i="1"/>
  <c r="CB829" i="1"/>
  <c r="CB831" i="1"/>
  <c r="CB832" i="1"/>
  <c r="CB833" i="1"/>
  <c r="CB834" i="1"/>
  <c r="CB835" i="1"/>
  <c r="CB836" i="1"/>
  <c r="CB837" i="1"/>
  <c r="CB838" i="1"/>
  <c r="CB847" i="1"/>
  <c r="CI847" i="1" s="1"/>
  <c r="CB848" i="1"/>
  <c r="CI848" i="1" s="1"/>
  <c r="CB849" i="1"/>
  <c r="CI849" i="1" s="1"/>
  <c r="CB850" i="1"/>
  <c r="CI850" i="1"/>
  <c r="CB851" i="1"/>
  <c r="CI851" i="1" s="1"/>
  <c r="CB852" i="1"/>
  <c r="CI852" i="1" s="1"/>
  <c r="CB853" i="1"/>
  <c r="CI853" i="1" s="1"/>
  <c r="CB854" i="1"/>
  <c r="CI854" i="1" s="1"/>
  <c r="CB855" i="1"/>
  <c r="CI855" i="1" s="1"/>
  <c r="CP807" i="1"/>
  <c r="CP808" i="1"/>
  <c r="CP809" i="1"/>
  <c r="CP810" i="1"/>
  <c r="CW810" i="1" s="1"/>
  <c r="CW814" i="1" s="1"/>
  <c r="CP815" i="1"/>
  <c r="CP816" i="1"/>
  <c r="CP817" i="1"/>
  <c r="CP818" i="1"/>
  <c r="CT818" i="1"/>
  <c r="CP819" i="1"/>
  <c r="CP820" i="1"/>
  <c r="CP821" i="1"/>
  <c r="CP822" i="1"/>
  <c r="CW822" i="1" s="1"/>
  <c r="CP827" i="1"/>
  <c r="CP828" i="1"/>
  <c r="CP829" i="1"/>
  <c r="CP830" i="1"/>
  <c r="CP831" i="1"/>
  <c r="CP832" i="1"/>
  <c r="CP833" i="1"/>
  <c r="CP834" i="1"/>
  <c r="CP835" i="1"/>
  <c r="CP836" i="1"/>
  <c r="CP837" i="1"/>
  <c r="CP838" i="1"/>
  <c r="CP847" i="1"/>
  <c r="CW847" i="1" s="1"/>
  <c r="CP848" i="1"/>
  <c r="CW848" i="1" s="1"/>
  <c r="CP849" i="1"/>
  <c r="CW849" i="1" s="1"/>
  <c r="CP850" i="1"/>
  <c r="CW850" i="1" s="1"/>
  <c r="CP851" i="1"/>
  <c r="CW851" i="1" s="1"/>
  <c r="CP852" i="1"/>
  <c r="CW852" i="1" s="1"/>
  <c r="CP853" i="1"/>
  <c r="CW853" i="1" s="1"/>
  <c r="CP854" i="1"/>
  <c r="CW854" i="1" s="1"/>
  <c r="CP855" i="1"/>
  <c r="CW855" i="1" s="1"/>
  <c r="DD804" i="1"/>
  <c r="DD805" i="1"/>
  <c r="DD806" i="1"/>
  <c r="DR806" i="1"/>
  <c r="DD807" i="1"/>
  <c r="DD809" i="1"/>
  <c r="DD810" i="1"/>
  <c r="DD811" i="1"/>
  <c r="DD814" i="1"/>
  <c r="DD815" i="1"/>
  <c r="DD816" i="1"/>
  <c r="DD818" i="1"/>
  <c r="DD819" i="1"/>
  <c r="DD820" i="1"/>
  <c r="DD821" i="1"/>
  <c r="DD822" i="1"/>
  <c r="DD823" i="1"/>
  <c r="DD824" i="1"/>
  <c r="DD825" i="1"/>
  <c r="DD826" i="1"/>
  <c r="DD827" i="1"/>
  <c r="DD828" i="1"/>
  <c r="DD829" i="1"/>
  <c r="DD830" i="1"/>
  <c r="DD831" i="1"/>
  <c r="DD832" i="1"/>
  <c r="DD833" i="1"/>
  <c r="DD834" i="1"/>
  <c r="DD835" i="1"/>
  <c r="DD836" i="1"/>
  <c r="DD837" i="1"/>
  <c r="DD838" i="1"/>
  <c r="DD839" i="1"/>
  <c r="DD840" i="1"/>
  <c r="DD841" i="1"/>
  <c r="DD842" i="1"/>
  <c r="DD843" i="1"/>
  <c r="DD844" i="1"/>
  <c r="DD845" i="1"/>
  <c r="DD846" i="1"/>
  <c r="DD847" i="1"/>
  <c r="DD848" i="1"/>
  <c r="DD849" i="1"/>
  <c r="DD850" i="1"/>
  <c r="DD852" i="1"/>
  <c r="DD853" i="1"/>
  <c r="DD854" i="1"/>
  <c r="DR804" i="1"/>
  <c r="DR805" i="1"/>
  <c r="DR807" i="1"/>
  <c r="DR809" i="1"/>
  <c r="DR810" i="1"/>
  <c r="DR811" i="1"/>
  <c r="DR814" i="1"/>
  <c r="DR815" i="1"/>
  <c r="DR816" i="1"/>
  <c r="DR818" i="1"/>
  <c r="DR819" i="1"/>
  <c r="DR820" i="1"/>
  <c r="DR821" i="1"/>
  <c r="DR822" i="1"/>
  <c r="DR823" i="1"/>
  <c r="DR824" i="1"/>
  <c r="DR825" i="1"/>
  <c r="DR826" i="1"/>
  <c r="DR827" i="1"/>
  <c r="DR828" i="1"/>
  <c r="DR829" i="1"/>
  <c r="DR830" i="1"/>
  <c r="DR831" i="1"/>
  <c r="DR832" i="1"/>
  <c r="DR833" i="1"/>
  <c r="DR834" i="1"/>
  <c r="DR835" i="1"/>
  <c r="DR836" i="1"/>
  <c r="DR837" i="1"/>
  <c r="DR838" i="1"/>
  <c r="DR839" i="1"/>
  <c r="DR840" i="1"/>
  <c r="DR841" i="1"/>
  <c r="DR842" i="1"/>
  <c r="DR843" i="1"/>
  <c r="DR844" i="1"/>
  <c r="DR845" i="1"/>
  <c r="DR846" i="1"/>
  <c r="DR847" i="1"/>
  <c r="DR848" i="1"/>
  <c r="DR849" i="1"/>
  <c r="DR850" i="1"/>
  <c r="DR851" i="1"/>
  <c r="DR852" i="1"/>
  <c r="DR853" i="1"/>
  <c r="DR854" i="1"/>
  <c r="IA807" i="1"/>
  <c r="IH807" i="1" s="1"/>
  <c r="IA811" i="1"/>
  <c r="IA808" i="1"/>
  <c r="IH808" i="1" s="1"/>
  <c r="II808" i="1" s="1"/>
  <c r="IJ808" i="1" s="1"/>
  <c r="IA809" i="1"/>
  <c r="IA810" i="1"/>
  <c r="IH810" i="1" s="1"/>
  <c r="IA812" i="1"/>
  <c r="IA813" i="1"/>
  <c r="IA814" i="1"/>
  <c r="IA868" i="1" s="1"/>
  <c r="IA815" i="1"/>
  <c r="IA816" i="1"/>
  <c r="IA817" i="1"/>
  <c r="IA818" i="1"/>
  <c r="IA819" i="1"/>
  <c r="IA820" i="1"/>
  <c r="IA821" i="1"/>
  <c r="IA822" i="1"/>
  <c r="IA823" i="1"/>
  <c r="IH823" i="1"/>
  <c r="IA827" i="1"/>
  <c r="IA824" i="1"/>
  <c r="IA825" i="1"/>
  <c r="IA826" i="1"/>
  <c r="IA828" i="1"/>
  <c r="IA829" i="1"/>
  <c r="IA830" i="1"/>
  <c r="IA831" i="1"/>
  <c r="IA832" i="1"/>
  <c r="IA833" i="1"/>
  <c r="IA834" i="1"/>
  <c r="IA835" i="1"/>
  <c r="IA836" i="1"/>
  <c r="IA837" i="1"/>
  <c r="IA838" i="1"/>
  <c r="IA847" i="1"/>
  <c r="IH847" i="1" s="1"/>
  <c r="IA848" i="1"/>
  <c r="IH848" i="1" s="1"/>
  <c r="IA849" i="1"/>
  <c r="IH849" i="1" s="1"/>
  <c r="IA850" i="1"/>
  <c r="IH850" i="1" s="1"/>
  <c r="IA851" i="1"/>
  <c r="IA852" i="1"/>
  <c r="IH852" i="1" s="1"/>
  <c r="IA853" i="1"/>
  <c r="IH853" i="1" s="1"/>
  <c r="IA854" i="1"/>
  <c r="IH854" i="1" s="1"/>
  <c r="IA855" i="1"/>
  <c r="IH855" i="1" s="1"/>
  <c r="IO807" i="1"/>
  <c r="IV807" i="1" s="1"/>
  <c r="IV811" i="1" s="1"/>
  <c r="IO808" i="1"/>
  <c r="IV808" i="1" s="1"/>
  <c r="IO812" i="1"/>
  <c r="IO809" i="1"/>
  <c r="IO810" i="1"/>
  <c r="IV810" i="1" s="1"/>
  <c r="IO811" i="1"/>
  <c r="IO813" i="1"/>
  <c r="IO814" i="1"/>
  <c r="IO818" i="1"/>
  <c r="IO822" i="1"/>
  <c r="IO826" i="1"/>
  <c r="IO830" i="1"/>
  <c r="IO834" i="1"/>
  <c r="IO838" i="1"/>
  <c r="IO850" i="1"/>
  <c r="IV850" i="1" s="1"/>
  <c r="IO854" i="1"/>
  <c r="IV854" i="1" s="1"/>
  <c r="IO815" i="1"/>
  <c r="IO816" i="1"/>
  <c r="IO817" i="1"/>
  <c r="IO819" i="1"/>
  <c r="IO820" i="1"/>
  <c r="IO821" i="1"/>
  <c r="IO823" i="1"/>
  <c r="IO824" i="1"/>
  <c r="IO825" i="1"/>
  <c r="IO827" i="1"/>
  <c r="IO828" i="1"/>
  <c r="IO829" i="1"/>
  <c r="IV829" i="1" s="1"/>
  <c r="IV833" i="1" s="1"/>
  <c r="IO833" i="1"/>
  <c r="IO837" i="1"/>
  <c r="IO831" i="1"/>
  <c r="IO832" i="1"/>
  <c r="IO835" i="1"/>
  <c r="IO836" i="1"/>
  <c r="IO847" i="1"/>
  <c r="IV847" i="1" s="1"/>
  <c r="IO848" i="1"/>
  <c r="IV848" i="1" s="1"/>
  <c r="IO849" i="1"/>
  <c r="IV849" i="1" s="1"/>
  <c r="IO851" i="1"/>
  <c r="IV851" i="1" s="1"/>
  <c r="IO852" i="1"/>
  <c r="IV852" i="1" s="1"/>
  <c r="IO853" i="1"/>
  <c r="IV853" i="1" s="1"/>
  <c r="IO855" i="1"/>
  <c r="IV855" i="1" s="1"/>
  <c r="JC807" i="1"/>
  <c r="JJ807" i="1" s="1"/>
  <c r="JG807" i="1"/>
  <c r="JC808" i="1"/>
  <c r="JJ808" i="1" s="1"/>
  <c r="JC812" i="1"/>
  <c r="JG812" i="1"/>
  <c r="JC809" i="1"/>
  <c r="JJ809" i="1" s="1"/>
  <c r="JC810" i="1"/>
  <c r="JJ810" i="1" s="1"/>
  <c r="JC811" i="1"/>
  <c r="JC816" i="1"/>
  <c r="JC820" i="1"/>
  <c r="JC824" i="1"/>
  <c r="JC828" i="1"/>
  <c r="JC832" i="1"/>
  <c r="JC836" i="1"/>
  <c r="JC848" i="1"/>
  <c r="JJ848" i="1" s="1"/>
  <c r="JC852" i="1"/>
  <c r="JJ852" i="1" s="1"/>
  <c r="JC813" i="1"/>
  <c r="JC814" i="1"/>
  <c r="JC815" i="1"/>
  <c r="JC817" i="1"/>
  <c r="JC818" i="1"/>
  <c r="JC819" i="1"/>
  <c r="JC821" i="1"/>
  <c r="JC822" i="1"/>
  <c r="JC823" i="1"/>
  <c r="JC825" i="1"/>
  <c r="JC826" i="1"/>
  <c r="JJ826" i="1" s="1"/>
  <c r="JC830" i="1"/>
  <c r="JC827" i="1"/>
  <c r="JC829" i="1"/>
  <c r="JC831" i="1"/>
  <c r="JC833" i="1"/>
  <c r="JC834" i="1"/>
  <c r="JC838" i="1"/>
  <c r="JC835" i="1"/>
  <c r="JC837" i="1"/>
  <c r="JC847" i="1"/>
  <c r="JJ847" i="1" s="1"/>
  <c r="JC849" i="1"/>
  <c r="JJ849" i="1" s="1"/>
  <c r="JC850" i="1"/>
  <c r="JJ850" i="1" s="1"/>
  <c r="JC851" i="1"/>
  <c r="JJ851" i="1" s="1"/>
  <c r="JC853" i="1"/>
  <c r="JJ853" i="1" s="1"/>
  <c r="JC854" i="1"/>
  <c r="JJ854" i="1" s="1"/>
  <c r="JC855" i="1"/>
  <c r="JJ855" i="1"/>
  <c r="JQ807" i="1"/>
  <c r="JX807" i="1" s="1"/>
  <c r="JY807" i="1" s="1"/>
  <c r="JQ808" i="1"/>
  <c r="JQ812" i="1"/>
  <c r="JQ809" i="1"/>
  <c r="JQ810" i="1"/>
  <c r="JX810" i="1" s="1"/>
  <c r="JQ811" i="1"/>
  <c r="JQ813" i="1"/>
  <c r="JX813" i="1" s="1"/>
  <c r="JQ814" i="1"/>
  <c r="JQ815" i="1"/>
  <c r="JQ816" i="1"/>
  <c r="JQ817" i="1"/>
  <c r="JX817" i="1" s="1"/>
  <c r="JX821" i="1" s="1"/>
  <c r="JQ818" i="1"/>
  <c r="JQ819" i="1"/>
  <c r="JQ820" i="1"/>
  <c r="JX820" i="1" s="1"/>
  <c r="JQ824" i="1"/>
  <c r="JQ821" i="1"/>
  <c r="JQ822" i="1"/>
  <c r="JQ826" i="1"/>
  <c r="JQ823" i="1"/>
  <c r="JX823" i="1" s="1"/>
  <c r="JQ827" i="1"/>
  <c r="JQ831" i="1"/>
  <c r="JQ835" i="1"/>
  <c r="JQ825" i="1"/>
  <c r="JQ828" i="1"/>
  <c r="JQ829" i="1"/>
  <c r="JQ830" i="1"/>
  <c r="JQ832" i="1"/>
  <c r="JQ833" i="1"/>
  <c r="JQ834" i="1"/>
  <c r="JQ836" i="1"/>
  <c r="JQ837" i="1"/>
  <c r="JQ838" i="1"/>
  <c r="JQ847" i="1"/>
  <c r="JX847" i="1" s="1"/>
  <c r="JQ848" i="1"/>
  <c r="JX848" i="1" s="1"/>
  <c r="JQ849" i="1"/>
  <c r="JX849" i="1" s="1"/>
  <c r="JQ850" i="1"/>
  <c r="JX850" i="1" s="1"/>
  <c r="JQ851" i="1"/>
  <c r="JX851" i="1" s="1"/>
  <c r="JQ852" i="1"/>
  <c r="JX852" i="1" s="1"/>
  <c r="JQ853" i="1"/>
  <c r="JX853" i="1"/>
  <c r="JQ854" i="1"/>
  <c r="JX854" i="1" s="1"/>
  <c r="JQ855" i="1"/>
  <c r="JX855" i="1" s="1"/>
  <c r="NK804" i="1"/>
  <c r="NK805" i="1"/>
  <c r="NK806" i="1"/>
  <c r="NK807" i="1"/>
  <c r="NK808" i="1"/>
  <c r="MW808" i="1"/>
  <c r="MI808" i="1"/>
  <c r="LG818" i="1"/>
  <c r="LU808" i="1"/>
  <c r="NK809" i="1"/>
  <c r="NK810" i="1"/>
  <c r="NK811" i="1"/>
  <c r="NK814" i="1"/>
  <c r="NK815" i="1"/>
  <c r="NK816" i="1"/>
  <c r="NK818" i="1"/>
  <c r="NK819" i="1"/>
  <c r="NK820" i="1"/>
  <c r="NK821" i="1"/>
  <c r="NK822" i="1"/>
  <c r="NK823" i="1"/>
  <c r="NK824" i="1"/>
  <c r="NK825" i="1"/>
  <c r="NK826" i="1"/>
  <c r="NK827" i="1"/>
  <c r="NK828" i="1"/>
  <c r="NK829" i="1"/>
  <c r="NK830" i="1"/>
  <c r="NK831" i="1"/>
  <c r="NK832" i="1"/>
  <c r="NK833" i="1"/>
  <c r="NK834" i="1"/>
  <c r="NK835" i="1"/>
  <c r="NK836" i="1"/>
  <c r="NK837" i="1"/>
  <c r="NK838" i="1"/>
  <c r="NK839" i="1"/>
  <c r="NK840" i="1"/>
  <c r="NK841" i="1"/>
  <c r="NK842" i="1"/>
  <c r="NK843" i="1"/>
  <c r="NK844" i="1"/>
  <c r="NK845" i="1"/>
  <c r="NK846" i="1"/>
  <c r="NK847" i="1"/>
  <c r="NK848" i="1"/>
  <c r="NK849" i="1"/>
  <c r="NK850" i="1"/>
  <c r="NK852" i="1"/>
  <c r="NK853" i="1"/>
  <c r="NK854" i="1"/>
  <c r="MW804" i="1"/>
  <c r="MW805" i="1"/>
  <c r="MW806" i="1"/>
  <c r="MW807" i="1"/>
  <c r="MW809" i="1"/>
  <c r="MI809" i="1"/>
  <c r="LG821" i="1"/>
  <c r="MW810" i="1"/>
  <c r="MW811" i="1"/>
  <c r="MW814" i="1"/>
  <c r="MW815" i="1"/>
  <c r="MW816" i="1"/>
  <c r="MW818" i="1"/>
  <c r="MW819" i="1"/>
  <c r="MW820" i="1"/>
  <c r="MW821" i="1"/>
  <c r="MW822" i="1"/>
  <c r="MW823" i="1"/>
  <c r="MW824" i="1"/>
  <c r="MW825" i="1"/>
  <c r="MW826" i="1"/>
  <c r="MW827" i="1"/>
  <c r="MW828" i="1"/>
  <c r="MW829" i="1"/>
  <c r="MW830" i="1"/>
  <c r="MW831" i="1"/>
  <c r="MW832" i="1"/>
  <c r="MW833" i="1"/>
  <c r="MW834" i="1"/>
  <c r="MW835" i="1"/>
  <c r="MW836" i="1"/>
  <c r="MW837" i="1"/>
  <c r="MW838" i="1"/>
  <c r="MW839" i="1"/>
  <c r="MW840" i="1"/>
  <c r="MW841" i="1"/>
  <c r="MW842" i="1"/>
  <c r="MW843" i="1"/>
  <c r="MW844" i="1"/>
  <c r="MW845" i="1"/>
  <c r="MW846" i="1"/>
  <c r="MW847" i="1"/>
  <c r="MW848" i="1"/>
  <c r="MW849" i="1"/>
  <c r="MW850" i="1"/>
  <c r="MW852" i="1"/>
  <c r="MW853" i="1"/>
  <c r="MW854" i="1"/>
  <c r="MI804" i="1"/>
  <c r="MI805" i="1"/>
  <c r="MI806" i="1"/>
  <c r="MI807" i="1"/>
  <c r="MI810" i="1"/>
  <c r="MI811" i="1"/>
  <c r="MI814" i="1"/>
  <c r="MI815" i="1"/>
  <c r="MI816" i="1"/>
  <c r="MI818" i="1"/>
  <c r="MI819" i="1"/>
  <c r="MI820" i="1"/>
  <c r="MI821" i="1"/>
  <c r="MI822" i="1"/>
  <c r="MI823" i="1"/>
  <c r="MI824" i="1"/>
  <c r="MI825" i="1"/>
  <c r="MI826" i="1"/>
  <c r="MI827" i="1"/>
  <c r="MI828" i="1"/>
  <c r="MI829" i="1"/>
  <c r="MI830" i="1"/>
  <c r="MI831" i="1"/>
  <c r="MI832" i="1"/>
  <c r="MI833" i="1"/>
  <c r="MI834" i="1"/>
  <c r="MI835" i="1"/>
  <c r="MI836" i="1"/>
  <c r="MI837" i="1"/>
  <c r="MI838" i="1"/>
  <c r="MI839" i="1"/>
  <c r="MI840" i="1"/>
  <c r="MI841" i="1"/>
  <c r="MI842" i="1"/>
  <c r="MI843" i="1"/>
  <c r="MI844" i="1"/>
  <c r="MI845" i="1"/>
  <c r="MI846" i="1"/>
  <c r="MI847" i="1"/>
  <c r="MI848" i="1"/>
  <c r="MI849" i="1"/>
  <c r="MI850" i="1"/>
  <c r="MI852" i="1"/>
  <c r="MI853" i="1"/>
  <c r="MI854" i="1"/>
  <c r="LU804" i="1"/>
  <c r="LU805" i="1"/>
  <c r="LU806" i="1"/>
  <c r="LU807" i="1"/>
  <c r="LU809" i="1"/>
  <c r="LU810" i="1"/>
  <c r="LU811" i="1"/>
  <c r="LG827" i="1"/>
  <c r="LU814" i="1"/>
  <c r="LU815" i="1"/>
  <c r="LU816" i="1"/>
  <c r="LU818" i="1"/>
  <c r="LU819" i="1"/>
  <c r="LU820" i="1"/>
  <c r="LU821" i="1"/>
  <c r="LU822" i="1"/>
  <c r="LU823" i="1"/>
  <c r="LU824" i="1"/>
  <c r="LU825" i="1"/>
  <c r="LU826" i="1"/>
  <c r="LU827" i="1"/>
  <c r="LU828" i="1"/>
  <c r="LU829" i="1"/>
  <c r="LU830" i="1"/>
  <c r="LU831" i="1"/>
  <c r="LU832" i="1"/>
  <c r="LU833" i="1"/>
  <c r="LU834" i="1"/>
  <c r="LU835" i="1"/>
  <c r="LU836" i="1"/>
  <c r="LU837" i="1"/>
  <c r="LU838" i="1"/>
  <c r="LU839" i="1"/>
  <c r="LU840" i="1"/>
  <c r="LU841" i="1"/>
  <c r="LU842" i="1"/>
  <c r="LU843" i="1"/>
  <c r="LU844" i="1"/>
  <c r="LU845" i="1"/>
  <c r="LU846" i="1"/>
  <c r="LU847" i="1"/>
  <c r="LU848" i="1"/>
  <c r="LU849" i="1"/>
  <c r="LU850" i="1"/>
  <c r="LU852" i="1"/>
  <c r="LU853" i="1"/>
  <c r="LU854" i="1"/>
  <c r="AZ804" i="1"/>
  <c r="AZ806" i="1"/>
  <c r="AZ807" i="1"/>
  <c r="AZ814" i="1"/>
  <c r="AZ815" i="1"/>
  <c r="AZ816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LG806" i="1"/>
  <c r="LG809" i="1"/>
  <c r="LG812" i="1"/>
  <c r="LG815" i="1"/>
  <c r="LG824" i="1"/>
  <c r="LG836" i="1"/>
  <c r="LG839" i="1"/>
  <c r="LN839" i="1"/>
  <c r="LG842" i="1"/>
  <c r="LN842" i="1" s="1"/>
  <c r="LG845" i="1"/>
  <c r="LG848" i="1"/>
  <c r="KK791" i="1"/>
  <c r="KL791" i="1"/>
  <c r="KY791" i="1"/>
  <c r="KZ791" i="1"/>
  <c r="BT791" i="1"/>
  <c r="BU791" i="1"/>
  <c r="CH791" i="1"/>
  <c r="CI791" i="1"/>
  <c r="CV791" i="1"/>
  <c r="CW791" i="1"/>
  <c r="IG791" i="1"/>
  <c r="IH791" i="1"/>
  <c r="IU791" i="1"/>
  <c r="IV791" i="1"/>
  <c r="JI791" i="1"/>
  <c r="JJ791" i="1"/>
  <c r="JW791" i="1"/>
  <c r="JX791" i="1"/>
  <c r="KK792" i="1"/>
  <c r="KL792" i="1"/>
  <c r="KY792" i="1"/>
  <c r="KZ792" i="1"/>
  <c r="BT792" i="1"/>
  <c r="BU792" i="1"/>
  <c r="CH792" i="1"/>
  <c r="CI792" i="1"/>
  <c r="CV792" i="1"/>
  <c r="CW792" i="1"/>
  <c r="IG792" i="1"/>
  <c r="IH792" i="1"/>
  <c r="IU792" i="1"/>
  <c r="IV792" i="1"/>
  <c r="JI792" i="1"/>
  <c r="JJ792" i="1"/>
  <c r="JW792" i="1"/>
  <c r="JX792" i="1"/>
  <c r="KK793" i="1"/>
  <c r="KL793" i="1"/>
  <c r="KY793" i="1"/>
  <c r="KZ793" i="1"/>
  <c r="BT793" i="1"/>
  <c r="BU793" i="1"/>
  <c r="CH793" i="1"/>
  <c r="CI793" i="1"/>
  <c r="CV793" i="1"/>
  <c r="CW793" i="1"/>
  <c r="IG793" i="1"/>
  <c r="IH793" i="1"/>
  <c r="IU793" i="1"/>
  <c r="IV793" i="1"/>
  <c r="JI793" i="1"/>
  <c r="JJ793" i="1"/>
  <c r="JW793" i="1"/>
  <c r="JX793" i="1"/>
  <c r="KK794" i="1"/>
  <c r="KL794" i="1"/>
  <c r="KY794" i="1"/>
  <c r="KZ794" i="1"/>
  <c r="BT794" i="1"/>
  <c r="BU794" i="1"/>
  <c r="CH794" i="1"/>
  <c r="CI794" i="1"/>
  <c r="CV794" i="1"/>
  <c r="CW794" i="1"/>
  <c r="IG794" i="1"/>
  <c r="IH794" i="1"/>
  <c r="IU794" i="1"/>
  <c r="IV794" i="1"/>
  <c r="JI794" i="1"/>
  <c r="JJ794" i="1"/>
  <c r="JW794" i="1"/>
  <c r="JX794" i="1"/>
  <c r="CV853" i="1"/>
  <c r="KC843" i="1"/>
  <c r="LE833" i="1"/>
  <c r="HY843" i="1"/>
  <c r="KK849" i="1"/>
  <c r="DB813" i="1"/>
  <c r="BG804" i="1"/>
  <c r="BD805" i="1"/>
  <c r="AS804" i="1"/>
  <c r="AS805" i="1" s="1"/>
  <c r="AE809" i="1"/>
  <c r="Q807" i="1"/>
  <c r="DK804" i="1"/>
  <c r="DK805" i="1" s="1"/>
  <c r="DK806" i="1" s="1"/>
  <c r="MB804" i="1"/>
  <c r="BR819" i="1"/>
  <c r="DY804" i="1"/>
  <c r="DV806" i="1"/>
  <c r="KW807" i="1"/>
  <c r="IE810" i="1"/>
  <c r="II810" i="1" s="1"/>
  <c r="IJ810" i="1" s="1"/>
  <c r="IS836" i="1"/>
  <c r="JU821" i="1"/>
  <c r="NR804" i="1"/>
  <c r="NR805" i="1" s="1"/>
  <c r="NO806" i="1"/>
  <c r="ND804" i="1"/>
  <c r="MP804" i="1"/>
  <c r="MP805" i="1" s="1"/>
  <c r="LI827" i="1"/>
  <c r="LK827" i="1"/>
  <c r="LI828" i="1"/>
  <c r="LK828" i="1"/>
  <c r="LI829" i="1"/>
  <c r="LK829" i="1"/>
  <c r="A860" i="1"/>
  <c r="Q878" i="1"/>
  <c r="KE913" i="1"/>
  <c r="KE905" i="1"/>
  <c r="KE901" i="1"/>
  <c r="KE897" i="1"/>
  <c r="KE893" i="1"/>
  <c r="KE889" i="1"/>
  <c r="KE885" i="1"/>
  <c r="KE881" i="1"/>
  <c r="KE909" i="1"/>
  <c r="KE914" i="1"/>
  <c r="KE910" i="1"/>
  <c r="KE906" i="1"/>
  <c r="KE902" i="1"/>
  <c r="KE898" i="1"/>
  <c r="KE894" i="1"/>
  <c r="KE890" i="1"/>
  <c r="KE886" i="1"/>
  <c r="KE882" i="1"/>
  <c r="KL882" i="1" s="1"/>
  <c r="KE915" i="1"/>
  <c r="KE911" i="1"/>
  <c r="KE907" i="1"/>
  <c r="KE903" i="1"/>
  <c r="KE899" i="1"/>
  <c r="KE895" i="1"/>
  <c r="C881" i="1" s="1"/>
  <c r="KE891" i="1"/>
  <c r="KE887" i="1"/>
  <c r="KE883" i="1"/>
  <c r="KL883" i="1" s="1"/>
  <c r="KE916" i="1"/>
  <c r="KE912" i="1"/>
  <c r="KE908" i="1"/>
  <c r="KE904" i="1"/>
  <c r="KE900" i="1"/>
  <c r="KE896" i="1"/>
  <c r="KE892" i="1"/>
  <c r="KE884" i="1"/>
  <c r="KL884" i="1" s="1"/>
  <c r="KI884" i="1"/>
  <c r="KE888" i="1"/>
  <c r="KI888" i="1"/>
  <c r="LI821" i="1"/>
  <c r="LK821" i="1"/>
  <c r="LI822" i="1"/>
  <c r="LK822" i="1"/>
  <c r="LI823" i="1"/>
  <c r="LK823" i="1"/>
  <c r="NO809" i="1"/>
  <c r="NO808" i="1"/>
  <c r="NO810" i="1"/>
  <c r="NO811" i="1"/>
  <c r="NO814" i="1"/>
  <c r="NO815" i="1"/>
  <c r="NO816" i="1"/>
  <c r="DV809" i="1"/>
  <c r="DV810" i="1"/>
  <c r="DV811" i="1"/>
  <c r="DV814" i="1"/>
  <c r="DV815" i="1"/>
  <c r="DV808" i="1"/>
  <c r="DV807" i="1"/>
  <c r="BR830" i="1"/>
  <c r="B814" i="1"/>
  <c r="B815" i="1"/>
  <c r="B816" i="1"/>
  <c r="CT833" i="1"/>
  <c r="CT837" i="1"/>
  <c r="CT809" i="1"/>
  <c r="CT813" i="1"/>
  <c r="CT817" i="1"/>
  <c r="CT821" i="1"/>
  <c r="CT825" i="1"/>
  <c r="CT829" i="1"/>
  <c r="CT849" i="1"/>
  <c r="CY849" i="1" s="1"/>
  <c r="CT853" i="1"/>
  <c r="CY853" i="1" s="1"/>
  <c r="E814" i="1"/>
  <c r="E815" i="1"/>
  <c r="E816" i="1"/>
  <c r="NR878" i="1"/>
  <c r="NO878" i="1"/>
  <c r="NO879" i="1"/>
  <c r="NO880" i="1"/>
  <c r="NO881" i="1"/>
  <c r="NO882" i="1"/>
  <c r="NO883" i="1"/>
  <c r="NO884" i="1"/>
  <c r="NO885" i="1"/>
  <c r="NO886" i="1"/>
  <c r="NR889" i="1"/>
  <c r="NS889" i="1" s="1"/>
  <c r="NT889" i="1" s="1"/>
  <c r="NR890" i="1"/>
  <c r="NS890" i="1" s="1"/>
  <c r="NT890" i="1" s="1"/>
  <c r="NR892" i="1"/>
  <c r="NS892" i="1" s="1"/>
  <c r="NT892" i="1" s="1"/>
  <c r="NR893" i="1"/>
  <c r="NS893" i="1"/>
  <c r="NT893" i="1" s="1"/>
  <c r="NR894" i="1"/>
  <c r="NS894" i="1" s="1"/>
  <c r="NT894" i="1" s="1"/>
  <c r="NR895" i="1"/>
  <c r="NS895" i="1" s="1"/>
  <c r="NT895" i="1" s="1"/>
  <c r="NR896" i="1"/>
  <c r="NS896" i="1" s="1"/>
  <c r="NT896" i="1" s="1"/>
  <c r="NR897" i="1"/>
  <c r="NS897" i="1"/>
  <c r="NT897" i="1" s="1"/>
  <c r="NS901" i="1"/>
  <c r="NT901" i="1" s="1"/>
  <c r="NS902" i="1"/>
  <c r="NT902" i="1" s="1"/>
  <c r="NS903" i="1"/>
  <c r="NT903" i="1" s="1"/>
  <c r="NS904" i="1"/>
  <c r="NT904" i="1" s="1"/>
  <c r="NS905" i="1"/>
  <c r="NT905" i="1" s="1"/>
  <c r="NS906" i="1"/>
  <c r="NT906" i="1" s="1"/>
  <c r="NS907" i="1"/>
  <c r="NT907" i="1" s="1"/>
  <c r="NS908" i="1"/>
  <c r="NT908" i="1" s="1"/>
  <c r="NS909" i="1"/>
  <c r="NT909" i="1" s="1"/>
  <c r="NS910" i="1"/>
  <c r="NT910" i="1" s="1"/>
  <c r="NS911" i="1"/>
  <c r="NT911" i="1" s="1"/>
  <c r="NS913" i="1"/>
  <c r="NT913" i="1" s="1"/>
  <c r="NS914" i="1"/>
  <c r="NT914" i="1" s="1"/>
  <c r="NS915" i="1"/>
  <c r="NT915" i="1" s="1"/>
  <c r="NS916" i="1"/>
  <c r="NT916" i="1" s="1"/>
  <c r="NS917" i="1"/>
  <c r="NT917" i="1" s="1"/>
  <c r="NS918" i="1"/>
  <c r="NT918" i="1" s="1"/>
  <c r="NS919" i="1"/>
  <c r="NT919" i="1" s="1"/>
  <c r="NS920" i="1"/>
  <c r="NT920" i="1" s="1"/>
  <c r="NS921" i="1"/>
  <c r="NT921" i="1" s="1"/>
  <c r="NS922" i="1"/>
  <c r="NT922" i="1" s="1"/>
  <c r="NS923" i="1"/>
  <c r="NT923" i="1" s="1"/>
  <c r="NS924" i="1"/>
  <c r="NT924" i="1" s="1"/>
  <c r="NS926" i="1"/>
  <c r="NT926" i="1" s="1"/>
  <c r="NS927" i="1"/>
  <c r="NT927" i="1"/>
  <c r="NS928" i="1"/>
  <c r="NT928" i="1" s="1"/>
  <c r="NS929" i="1"/>
  <c r="NT929" i="1" s="1"/>
  <c r="NR888" i="1"/>
  <c r="NS888" i="1" s="1"/>
  <c r="NT888" i="1" s="1"/>
  <c r="NS898" i="1"/>
  <c r="NT898" i="1"/>
  <c r="NS899" i="1"/>
  <c r="NT899" i="1" s="1"/>
  <c r="NS900" i="1"/>
  <c r="NT900" i="1" s="1"/>
  <c r="NS912" i="1"/>
  <c r="NT912" i="1" s="1"/>
  <c r="N878" i="1"/>
  <c r="N879" i="1"/>
  <c r="N880" i="1"/>
  <c r="N881" i="1"/>
  <c r="N882" i="1"/>
  <c r="N883" i="1"/>
  <c r="N884" i="1"/>
  <c r="N885" i="1"/>
  <c r="N886" i="1"/>
  <c r="Q889" i="1"/>
  <c r="R889" i="1" s="1"/>
  <c r="S889" i="1" s="1"/>
  <c r="Q890" i="1"/>
  <c r="R890" i="1" s="1"/>
  <c r="S890" i="1" s="1"/>
  <c r="Q892" i="1"/>
  <c r="R892" i="1" s="1"/>
  <c r="S892" i="1" s="1"/>
  <c r="Q893" i="1"/>
  <c r="R893" i="1" s="1"/>
  <c r="S893" i="1" s="1"/>
  <c r="Q894" i="1"/>
  <c r="R894" i="1" s="1"/>
  <c r="S894" i="1" s="1"/>
  <c r="Q895" i="1"/>
  <c r="R895" i="1" s="1"/>
  <c r="S895" i="1" s="1"/>
  <c r="Q896" i="1"/>
  <c r="R896" i="1" s="1"/>
  <c r="S896" i="1" s="1"/>
  <c r="Q897" i="1"/>
  <c r="R897" i="1" s="1"/>
  <c r="S897" i="1" s="1"/>
  <c r="Q898" i="1"/>
  <c r="R898" i="1" s="1"/>
  <c r="S898" i="1" s="1"/>
  <c r="Q899" i="1"/>
  <c r="R899" i="1" s="1"/>
  <c r="S899" i="1" s="1"/>
  <c r="Q900" i="1"/>
  <c r="R900" i="1" s="1"/>
  <c r="S900" i="1" s="1"/>
  <c r="Q901" i="1"/>
  <c r="R901" i="1" s="1"/>
  <c r="S901" i="1" s="1"/>
  <c r="Q902" i="1"/>
  <c r="R902" i="1" s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/>
  <c r="R924" i="1"/>
  <c r="S924" i="1" s="1"/>
  <c r="R925" i="1"/>
  <c r="S925" i="1" s="1"/>
  <c r="R926" i="1"/>
  <c r="R927" i="1"/>
  <c r="S927" i="1" s="1"/>
  <c r="R928" i="1"/>
  <c r="S928" i="1" s="1"/>
  <c r="R929" i="1"/>
  <c r="S929" i="1" s="1"/>
  <c r="Q888" i="1"/>
  <c r="R888" i="1" s="1"/>
  <c r="S888" i="1" s="1"/>
  <c r="R912" i="1"/>
  <c r="S912" i="1" s="1"/>
  <c r="AS878" i="1"/>
  <c r="AP878" i="1"/>
  <c r="AP879" i="1"/>
  <c r="AP880" i="1"/>
  <c r="AP881" i="1"/>
  <c r="AP882" i="1"/>
  <c r="AP883" i="1"/>
  <c r="AP884" i="1"/>
  <c r="AP885" i="1"/>
  <c r="AP886" i="1"/>
  <c r="AS889" i="1"/>
  <c r="AT889" i="1" s="1"/>
  <c r="AU889" i="1" s="1"/>
  <c r="AS890" i="1"/>
  <c r="AT890" i="1" s="1"/>
  <c r="AU890" i="1" s="1"/>
  <c r="AS892" i="1"/>
  <c r="AT892" i="1" s="1"/>
  <c r="AU892" i="1" s="1"/>
  <c r="AS893" i="1"/>
  <c r="AT893" i="1"/>
  <c r="AU893" i="1" s="1"/>
  <c r="AS894" i="1"/>
  <c r="AT894" i="1" s="1"/>
  <c r="AU894" i="1" s="1"/>
  <c r="AS895" i="1"/>
  <c r="AT895" i="1" s="1"/>
  <c r="AU895" i="1" s="1"/>
  <c r="AS896" i="1"/>
  <c r="AT896" i="1" s="1"/>
  <c r="AU896" i="1" s="1"/>
  <c r="AS897" i="1"/>
  <c r="AT897" i="1" s="1"/>
  <c r="AU897" i="1" s="1"/>
  <c r="AT901" i="1"/>
  <c r="AU901" i="1" s="1"/>
  <c r="AT902" i="1"/>
  <c r="AU902" i="1" s="1"/>
  <c r="AT903" i="1"/>
  <c r="AU903" i="1" s="1"/>
  <c r="AT904" i="1"/>
  <c r="AU904" i="1" s="1"/>
  <c r="AT905" i="1"/>
  <c r="AU905" i="1" s="1"/>
  <c r="AT906" i="1"/>
  <c r="AU906" i="1" s="1"/>
  <c r="AT907" i="1"/>
  <c r="AU907" i="1" s="1"/>
  <c r="AT908" i="1"/>
  <c r="AU908" i="1" s="1"/>
  <c r="AT909" i="1"/>
  <c r="AU909" i="1"/>
  <c r="AT910" i="1"/>
  <c r="AU910" i="1" s="1"/>
  <c r="AT911" i="1"/>
  <c r="AU911" i="1" s="1"/>
  <c r="AT913" i="1"/>
  <c r="AU913" i="1" s="1"/>
  <c r="AT914" i="1"/>
  <c r="AU914" i="1" s="1"/>
  <c r="AT915" i="1"/>
  <c r="AU915" i="1" s="1"/>
  <c r="AT916" i="1"/>
  <c r="AU916" i="1" s="1"/>
  <c r="AT917" i="1"/>
  <c r="AU917" i="1" s="1"/>
  <c r="AT918" i="1"/>
  <c r="AU918" i="1" s="1"/>
  <c r="AT919" i="1"/>
  <c r="AU919" i="1"/>
  <c r="AT920" i="1"/>
  <c r="AU920" i="1" s="1"/>
  <c r="AT921" i="1"/>
  <c r="AU921" i="1" s="1"/>
  <c r="AT922" i="1"/>
  <c r="AU922" i="1" s="1"/>
  <c r="AT923" i="1"/>
  <c r="AU923" i="1" s="1"/>
  <c r="AT924" i="1"/>
  <c r="AU924" i="1" s="1"/>
  <c r="AT925" i="1"/>
  <c r="AU925" i="1" s="1"/>
  <c r="AT926" i="1"/>
  <c r="AU926" i="1" s="1"/>
  <c r="AT927" i="1"/>
  <c r="AU927" i="1" s="1"/>
  <c r="AT928" i="1"/>
  <c r="AU928" i="1" s="1"/>
  <c r="AS888" i="1"/>
  <c r="AT888" i="1" s="1"/>
  <c r="AU888" i="1" s="1"/>
  <c r="AT898" i="1"/>
  <c r="AU898" i="1" s="1"/>
  <c r="AT899" i="1"/>
  <c r="AU899" i="1" s="1"/>
  <c r="AT900" i="1"/>
  <c r="AU900" i="1" s="1"/>
  <c r="AT912" i="1"/>
  <c r="AU912" i="1" s="1"/>
  <c r="DY878" i="1"/>
  <c r="DY879" i="1"/>
  <c r="DZ879" i="1" s="1"/>
  <c r="EA879" i="1" s="1"/>
  <c r="DV878" i="1"/>
  <c r="DR878" i="1"/>
  <c r="DV879" i="1"/>
  <c r="DV880" i="1"/>
  <c r="DV881" i="1"/>
  <c r="DV882" i="1"/>
  <c r="DV883" i="1"/>
  <c r="DV884" i="1"/>
  <c r="DV885" i="1"/>
  <c r="DV886" i="1"/>
  <c r="DY889" i="1"/>
  <c r="DZ889" i="1" s="1"/>
  <c r="EA889" i="1" s="1"/>
  <c r="DY890" i="1"/>
  <c r="DZ890" i="1" s="1"/>
  <c r="EA890" i="1" s="1"/>
  <c r="DY892" i="1"/>
  <c r="DZ892" i="1" s="1"/>
  <c r="EA892" i="1" s="1"/>
  <c r="DY893" i="1"/>
  <c r="DZ893" i="1" s="1"/>
  <c r="EA893" i="1" s="1"/>
  <c r="DY894" i="1"/>
  <c r="DZ894" i="1" s="1"/>
  <c r="EA894" i="1" s="1"/>
  <c r="DY895" i="1"/>
  <c r="DZ895" i="1" s="1"/>
  <c r="EA895" i="1" s="1"/>
  <c r="DY896" i="1"/>
  <c r="DZ896" i="1" s="1"/>
  <c r="EA896" i="1" s="1"/>
  <c r="DY897" i="1"/>
  <c r="DZ897" i="1" s="1"/>
  <c r="EA897" i="1"/>
  <c r="DZ901" i="1"/>
  <c r="EA901" i="1" s="1"/>
  <c r="DZ902" i="1"/>
  <c r="EA902" i="1" s="1"/>
  <c r="DZ903" i="1"/>
  <c r="EA903" i="1" s="1"/>
  <c r="DZ904" i="1"/>
  <c r="EA904" i="1" s="1"/>
  <c r="DZ905" i="1"/>
  <c r="EA905" i="1" s="1"/>
  <c r="DZ906" i="1"/>
  <c r="EA906" i="1" s="1"/>
  <c r="DZ907" i="1"/>
  <c r="EA907" i="1" s="1"/>
  <c r="DZ908" i="1"/>
  <c r="DZ909" i="1"/>
  <c r="EA909" i="1" s="1"/>
  <c r="DZ910" i="1"/>
  <c r="EA910" i="1" s="1"/>
  <c r="DZ911" i="1"/>
  <c r="EA911" i="1" s="1"/>
  <c r="DZ913" i="1"/>
  <c r="EA913" i="1" s="1"/>
  <c r="DZ914" i="1"/>
  <c r="EA914" i="1" s="1"/>
  <c r="DZ915" i="1"/>
  <c r="EA915" i="1" s="1"/>
  <c r="DZ916" i="1"/>
  <c r="DZ917" i="1"/>
  <c r="EA917" i="1" s="1"/>
  <c r="DZ918" i="1"/>
  <c r="EA918" i="1" s="1"/>
  <c r="DZ919" i="1"/>
  <c r="EA919" i="1" s="1"/>
  <c r="DZ920" i="1"/>
  <c r="EA920" i="1" s="1"/>
  <c r="DZ921" i="1"/>
  <c r="DZ922" i="1"/>
  <c r="EA922" i="1" s="1"/>
  <c r="DZ923" i="1"/>
  <c r="EA923" i="1" s="1"/>
  <c r="DZ924" i="1"/>
  <c r="EA924" i="1" s="1"/>
  <c r="DZ925" i="1"/>
  <c r="EA925" i="1" s="1"/>
  <c r="DZ926" i="1"/>
  <c r="EA926" i="1" s="1"/>
  <c r="DZ927" i="1"/>
  <c r="EA927" i="1" s="1"/>
  <c r="DZ928" i="1"/>
  <c r="EA928" i="1" s="1"/>
  <c r="DY888" i="1"/>
  <c r="DZ888" i="1"/>
  <c r="EA888" i="1" s="1"/>
  <c r="DZ898" i="1"/>
  <c r="EA898" i="1" s="1"/>
  <c r="DZ899" i="1"/>
  <c r="EA899" i="1" s="1"/>
  <c r="DZ900" i="1"/>
  <c r="EA900" i="1" s="1"/>
  <c r="DZ912" i="1"/>
  <c r="EA912" i="1" s="1"/>
  <c r="BG878" i="1"/>
  <c r="BD878" i="1"/>
  <c r="BH878" i="1" s="1"/>
  <c r="BI878" i="1" s="1"/>
  <c r="BD879" i="1"/>
  <c r="BH879" i="1"/>
  <c r="BG880" i="1"/>
  <c r="BG881" i="1" s="1"/>
  <c r="BG882" i="1" s="1"/>
  <c r="BD880" i="1"/>
  <c r="BD881" i="1"/>
  <c r="BD882" i="1"/>
  <c r="BD883" i="1"/>
  <c r="BD884" i="1"/>
  <c r="BD885" i="1"/>
  <c r="BD886" i="1"/>
  <c r="BG889" i="1"/>
  <c r="BH889" i="1" s="1"/>
  <c r="BI889" i="1" s="1"/>
  <c r="BG890" i="1"/>
  <c r="BH890" i="1" s="1"/>
  <c r="BI890" i="1" s="1"/>
  <c r="BG892" i="1"/>
  <c r="BH892" i="1" s="1"/>
  <c r="BI892" i="1" s="1"/>
  <c r="BG893" i="1"/>
  <c r="BH893" i="1" s="1"/>
  <c r="BI893" i="1" s="1"/>
  <c r="BG894" i="1"/>
  <c r="BH894" i="1" s="1"/>
  <c r="BI894" i="1" s="1"/>
  <c r="BG895" i="1"/>
  <c r="BH895" i="1" s="1"/>
  <c r="BI895" i="1" s="1"/>
  <c r="BG896" i="1"/>
  <c r="BH896" i="1" s="1"/>
  <c r="BI896" i="1" s="1"/>
  <c r="BG897" i="1"/>
  <c r="BH897" i="1" s="1"/>
  <c r="BI897" i="1" s="1"/>
  <c r="BH901" i="1"/>
  <c r="BI901" i="1" s="1"/>
  <c r="BH902" i="1"/>
  <c r="BI902" i="1" s="1"/>
  <c r="BH903" i="1"/>
  <c r="BI903" i="1" s="1"/>
  <c r="BH904" i="1"/>
  <c r="BI904" i="1"/>
  <c r="BH905" i="1"/>
  <c r="BI905" i="1" s="1"/>
  <c r="BH906" i="1"/>
  <c r="BI906" i="1" s="1"/>
  <c r="BH907" i="1"/>
  <c r="BI907" i="1" s="1"/>
  <c r="BH908" i="1"/>
  <c r="BI908" i="1" s="1"/>
  <c r="BH909" i="1"/>
  <c r="BI909" i="1"/>
  <c r="BH910" i="1"/>
  <c r="BI910" i="1" s="1"/>
  <c r="BH911" i="1"/>
  <c r="BI911" i="1" s="1"/>
  <c r="BH913" i="1"/>
  <c r="BI913" i="1" s="1"/>
  <c r="BH914" i="1"/>
  <c r="BI914" i="1" s="1"/>
  <c r="BH915" i="1"/>
  <c r="BI915" i="1"/>
  <c r="BH916" i="1"/>
  <c r="BI916" i="1" s="1"/>
  <c r="BH917" i="1"/>
  <c r="BI917" i="1" s="1"/>
  <c r="BH918" i="1"/>
  <c r="BI918" i="1" s="1"/>
  <c r="BH919" i="1"/>
  <c r="BI919" i="1" s="1"/>
  <c r="BH920" i="1"/>
  <c r="BI920" i="1" s="1"/>
  <c r="BH921" i="1"/>
  <c r="BI921" i="1" s="1"/>
  <c r="BH922" i="1"/>
  <c r="BI922" i="1" s="1"/>
  <c r="BH923" i="1"/>
  <c r="BI923" i="1" s="1"/>
  <c r="BH924" i="1"/>
  <c r="BI924" i="1" s="1"/>
  <c r="BH925" i="1"/>
  <c r="BI925" i="1" s="1"/>
  <c r="BH926" i="1"/>
  <c r="BI926" i="1"/>
  <c r="BH927" i="1"/>
  <c r="BH928" i="1"/>
  <c r="BI928" i="1" s="1"/>
  <c r="BH929" i="1"/>
  <c r="BI929" i="1" s="1"/>
  <c r="BG888" i="1"/>
  <c r="BH888" i="1" s="1"/>
  <c r="BI888" i="1" s="1"/>
  <c r="BH898" i="1"/>
  <c r="BI898" i="1" s="1"/>
  <c r="BH899" i="1"/>
  <c r="BI899" i="1" s="1"/>
  <c r="BH900" i="1"/>
  <c r="BI900" i="1" s="1"/>
  <c r="BH912" i="1"/>
  <c r="BI912" i="1" s="1"/>
  <c r="BR881" i="1"/>
  <c r="BN881" i="1"/>
  <c r="BU881" i="1" s="1"/>
  <c r="BU885" i="1" s="1"/>
  <c r="BR882" i="1"/>
  <c r="BN882" i="1"/>
  <c r="BR883" i="1"/>
  <c r="BN883" i="1"/>
  <c r="BU883" i="1" s="1"/>
  <c r="BR884" i="1"/>
  <c r="BN884" i="1"/>
  <c r="BU884" i="1" s="1"/>
  <c r="BR885" i="1"/>
  <c r="BN885" i="1"/>
  <c r="BR886" i="1"/>
  <c r="BN886" i="1"/>
  <c r="BR887" i="1"/>
  <c r="BN887" i="1"/>
  <c r="BN888" i="1"/>
  <c r="BR888" i="1"/>
  <c r="BR942" i="1" s="1"/>
  <c r="BR889" i="1"/>
  <c r="BN889" i="1"/>
  <c r="BR890" i="1"/>
  <c r="BN890" i="1"/>
  <c r="BR891" i="1"/>
  <c r="BN891" i="1"/>
  <c r="BR892" i="1"/>
  <c r="BN892" i="1"/>
  <c r="BR893" i="1"/>
  <c r="BN893" i="1"/>
  <c r="BR894" i="1"/>
  <c r="BV894" i="1"/>
  <c r="BR895" i="1"/>
  <c r="BN895" i="1"/>
  <c r="BR896" i="1"/>
  <c r="BN896" i="1"/>
  <c r="BR897" i="1"/>
  <c r="BN897" i="1"/>
  <c r="BR898" i="1"/>
  <c r="BN898" i="1"/>
  <c r="BU898" i="1" s="1"/>
  <c r="BR899" i="1"/>
  <c r="BN899" i="1"/>
  <c r="BR900" i="1"/>
  <c r="BN900" i="1"/>
  <c r="BR901" i="1"/>
  <c r="BN901" i="1"/>
  <c r="BR902" i="1"/>
  <c r="BN902" i="1"/>
  <c r="BU902" i="1" s="1"/>
  <c r="BR903" i="1"/>
  <c r="BN903" i="1"/>
  <c r="BR904" i="1"/>
  <c r="BN904" i="1"/>
  <c r="BR905" i="1"/>
  <c r="BN905" i="1"/>
  <c r="BR906" i="1"/>
  <c r="BN906" i="1"/>
  <c r="BR907" i="1"/>
  <c r="BN907" i="1"/>
  <c r="BR908" i="1"/>
  <c r="BN908" i="1"/>
  <c r="BN909" i="1"/>
  <c r="BR909" i="1"/>
  <c r="BR910" i="1"/>
  <c r="BN910" i="1"/>
  <c r="BR911" i="1"/>
  <c r="BN911" i="1"/>
  <c r="BR912" i="1"/>
  <c r="BN912" i="1"/>
  <c r="BR913" i="1"/>
  <c r="BN913" i="1"/>
  <c r="BR914" i="1"/>
  <c r="BN914" i="1"/>
  <c r="BR915" i="1"/>
  <c r="BN915" i="1"/>
  <c r="BR916" i="1"/>
  <c r="BN916" i="1"/>
  <c r="BV921" i="1"/>
  <c r="BV922" i="1"/>
  <c r="BV923" i="1"/>
  <c r="BV924" i="1"/>
  <c r="BV925" i="1"/>
  <c r="BV926" i="1"/>
  <c r="BV927" i="1"/>
  <c r="BV928" i="1"/>
  <c r="BV929" i="1"/>
  <c r="KW881" i="1"/>
  <c r="KS881" i="1"/>
  <c r="KW882" i="1"/>
  <c r="KS882" i="1"/>
  <c r="KZ882" i="1" s="1"/>
  <c r="LA882" i="1" s="1"/>
  <c r="LB882" i="1" s="1"/>
  <c r="KW883" i="1"/>
  <c r="KS883" i="1"/>
  <c r="KZ883" i="1" s="1"/>
  <c r="KZ887" i="1" s="1"/>
  <c r="LA887" i="1" s="1"/>
  <c r="LB887" i="1" s="1"/>
  <c r="KW884" i="1"/>
  <c r="KS884" i="1"/>
  <c r="KS888" i="1"/>
  <c r="KW885" i="1"/>
  <c r="KS885" i="1"/>
  <c r="KW886" i="1"/>
  <c r="LA886" i="1" s="1"/>
  <c r="KW887" i="1"/>
  <c r="KS887" i="1"/>
  <c r="KW888" i="1"/>
  <c r="KW889" i="1"/>
  <c r="KS889" i="1"/>
  <c r="KW890" i="1"/>
  <c r="KS890" i="1"/>
  <c r="KZ890" i="1" s="1"/>
  <c r="LA890" i="1" s="1"/>
  <c r="LB890" i="1" s="1"/>
  <c r="KS894" i="1"/>
  <c r="KW894" i="1"/>
  <c r="KW891" i="1"/>
  <c r="KS891" i="1"/>
  <c r="KW892" i="1"/>
  <c r="KS892" i="1"/>
  <c r="KW893" i="1"/>
  <c r="KS893" i="1"/>
  <c r="KS897" i="1"/>
  <c r="KS901" i="1"/>
  <c r="KS905" i="1"/>
  <c r="KS909" i="1"/>
  <c r="KS913" i="1"/>
  <c r="KS921" i="1"/>
  <c r="KZ921" i="1" s="1"/>
  <c r="KS925" i="1"/>
  <c r="KZ925" i="1" s="1"/>
  <c r="KW895" i="1"/>
  <c r="KS895" i="1"/>
  <c r="KW896" i="1"/>
  <c r="KS896" i="1"/>
  <c r="KW897" i="1"/>
  <c r="KW898" i="1"/>
  <c r="KS898" i="1"/>
  <c r="KW899" i="1"/>
  <c r="KS899" i="1"/>
  <c r="KS941" i="1" s="1"/>
  <c r="KW900" i="1"/>
  <c r="KS900" i="1"/>
  <c r="KW901" i="1"/>
  <c r="KW902" i="1"/>
  <c r="KS902" i="1"/>
  <c r="KW903" i="1"/>
  <c r="KS903" i="1"/>
  <c r="KW904" i="1"/>
  <c r="KS904" i="1"/>
  <c r="KW905" i="1"/>
  <c r="KW906" i="1"/>
  <c r="KS906" i="1"/>
  <c r="KW907" i="1"/>
  <c r="KS907" i="1"/>
  <c r="KW908" i="1"/>
  <c r="KS908" i="1"/>
  <c r="KW909" i="1"/>
  <c r="KW910" i="1"/>
  <c r="KS910" i="1"/>
  <c r="KW911" i="1"/>
  <c r="KS911" i="1"/>
  <c r="KW912" i="1"/>
  <c r="KS912" i="1"/>
  <c r="KW913" i="1"/>
  <c r="KW914" i="1"/>
  <c r="KS914" i="1"/>
  <c r="KW915" i="1"/>
  <c r="KS915" i="1"/>
  <c r="KW916" i="1"/>
  <c r="KS916" i="1"/>
  <c r="LA921" i="1"/>
  <c r="LA922" i="1"/>
  <c r="LA923" i="1"/>
  <c r="LA924" i="1"/>
  <c r="LA925" i="1"/>
  <c r="LA926" i="1"/>
  <c r="LA927" i="1"/>
  <c r="LA928" i="1"/>
  <c r="LA929" i="1"/>
  <c r="CT881" i="1"/>
  <c r="CP881" i="1"/>
  <c r="CW881" i="1" s="1"/>
  <c r="CT882" i="1"/>
  <c r="CP882" i="1"/>
  <c r="CT883" i="1"/>
  <c r="CP883" i="1"/>
  <c r="CT884" i="1"/>
  <c r="CP884" i="1"/>
  <c r="CT885" i="1"/>
  <c r="CP885" i="1"/>
  <c r="CT886" i="1"/>
  <c r="CP886" i="1"/>
  <c r="CT887" i="1"/>
  <c r="CP887" i="1"/>
  <c r="CP888" i="1"/>
  <c r="CT888" i="1"/>
  <c r="CT889" i="1"/>
  <c r="CP889" i="1"/>
  <c r="CT890" i="1"/>
  <c r="CP890" i="1"/>
  <c r="CT891" i="1"/>
  <c r="CP891" i="1"/>
  <c r="CT892" i="1"/>
  <c r="CP892" i="1"/>
  <c r="CT893" i="1"/>
  <c r="CP893" i="1"/>
  <c r="CT894" i="1"/>
  <c r="CP894" i="1"/>
  <c r="CT895" i="1"/>
  <c r="CP895" i="1"/>
  <c r="CT896" i="1"/>
  <c r="CP896" i="1"/>
  <c r="CT897" i="1"/>
  <c r="CP897" i="1"/>
  <c r="CT898" i="1"/>
  <c r="CP898" i="1"/>
  <c r="CT899" i="1"/>
  <c r="CT903" i="1"/>
  <c r="CT907" i="1"/>
  <c r="CT911" i="1"/>
  <c r="CT915" i="1"/>
  <c r="CT923" i="1"/>
  <c r="CY923" i="1" s="1"/>
  <c r="CT927" i="1"/>
  <c r="CY927" i="1" s="1"/>
  <c r="CP899" i="1"/>
  <c r="CT900" i="1"/>
  <c r="CP900" i="1"/>
  <c r="CT901" i="1"/>
  <c r="CP901" i="1"/>
  <c r="CT902" i="1"/>
  <c r="CP902" i="1"/>
  <c r="CP903" i="1"/>
  <c r="CT904" i="1"/>
  <c r="CX904" i="1" s="1"/>
  <c r="CT905" i="1"/>
  <c r="CP905" i="1"/>
  <c r="CT906" i="1"/>
  <c r="CP906" i="1"/>
  <c r="CP907" i="1"/>
  <c r="CT908" i="1"/>
  <c r="CP908" i="1"/>
  <c r="CW908" i="1" s="1"/>
  <c r="CP909" i="1"/>
  <c r="CT909" i="1"/>
  <c r="CT910" i="1"/>
  <c r="CP910" i="1"/>
  <c r="CP911" i="1"/>
  <c r="DD885" i="1"/>
  <c r="DR885" i="1"/>
  <c r="CB909" i="1"/>
  <c r="CB910" i="1"/>
  <c r="CI910" i="1" s="1"/>
  <c r="CI914" i="1" s="1"/>
  <c r="CB911" i="1"/>
  <c r="CB912" i="1"/>
  <c r="CI912" i="1"/>
  <c r="CP912" i="1"/>
  <c r="CT912" i="1"/>
  <c r="CT916" i="1"/>
  <c r="CT924" i="1"/>
  <c r="CY924" i="1" s="1"/>
  <c r="CT928" i="1"/>
  <c r="CT913" i="1"/>
  <c r="CP913" i="1"/>
  <c r="CT914" i="1"/>
  <c r="CP914" i="1"/>
  <c r="CP915" i="1"/>
  <c r="DD886" i="1"/>
  <c r="DR886" i="1"/>
  <c r="CB913" i="1"/>
  <c r="CB914" i="1"/>
  <c r="CB915" i="1"/>
  <c r="CB916" i="1"/>
  <c r="CP916" i="1"/>
  <c r="CX921" i="1"/>
  <c r="CX922" i="1"/>
  <c r="CX923" i="1"/>
  <c r="CX924" i="1"/>
  <c r="CX925" i="1"/>
  <c r="CX926" i="1"/>
  <c r="CX927" i="1"/>
  <c r="CX928" i="1"/>
  <c r="CX929" i="1"/>
  <c r="LG880" i="1"/>
  <c r="LN881" i="1" s="1"/>
  <c r="LG883" i="1"/>
  <c r="LG886" i="1"/>
  <c r="LG889" i="1"/>
  <c r="LG892" i="1"/>
  <c r="LG895" i="1"/>
  <c r="LG898" i="1"/>
  <c r="LG901" i="1"/>
  <c r="LG904" i="1"/>
  <c r="LO910" i="1"/>
  <c r="LO911" i="1"/>
  <c r="LO912" i="1"/>
  <c r="LO913" i="1"/>
  <c r="LO914" i="1"/>
  <c r="LO915" i="1"/>
  <c r="LO916" i="1"/>
  <c r="LO917" i="1"/>
  <c r="LO918" i="1"/>
  <c r="LO919" i="1"/>
  <c r="LO920" i="1"/>
  <c r="LO921" i="1"/>
  <c r="LO922" i="1"/>
  <c r="LO923" i="1"/>
  <c r="LO924" i="1"/>
  <c r="DK878" i="1"/>
  <c r="DK879" i="1" s="1"/>
  <c r="DH878" i="1"/>
  <c r="DH879" i="1"/>
  <c r="DH880" i="1"/>
  <c r="DH881" i="1"/>
  <c r="DH882" i="1"/>
  <c r="DH883" i="1"/>
  <c r="DH884" i="1"/>
  <c r="DH885" i="1"/>
  <c r="DH886" i="1"/>
  <c r="DL886" i="1" s="1"/>
  <c r="DM886" i="1" s="1"/>
  <c r="DK889" i="1"/>
  <c r="DL889" i="1" s="1"/>
  <c r="DM889" i="1" s="1"/>
  <c r="DK890" i="1"/>
  <c r="DL890" i="1" s="1"/>
  <c r="DM890" i="1" s="1"/>
  <c r="DK892" i="1"/>
  <c r="DL892" i="1" s="1"/>
  <c r="DM892" i="1" s="1"/>
  <c r="DK893" i="1"/>
  <c r="DL893" i="1" s="1"/>
  <c r="DM893" i="1" s="1"/>
  <c r="DK894" i="1"/>
  <c r="DL894" i="1"/>
  <c r="DM894" i="1" s="1"/>
  <c r="DK895" i="1"/>
  <c r="DL895" i="1" s="1"/>
  <c r="DM895" i="1" s="1"/>
  <c r="DK896" i="1"/>
  <c r="DL896" i="1" s="1"/>
  <c r="DM896" i="1" s="1"/>
  <c r="DK897" i="1"/>
  <c r="DL897" i="1" s="1"/>
  <c r="DM897" i="1" s="1"/>
  <c r="DL901" i="1"/>
  <c r="DM901" i="1" s="1"/>
  <c r="DL902" i="1"/>
  <c r="DM902" i="1" s="1"/>
  <c r="DL903" i="1"/>
  <c r="DM903" i="1" s="1"/>
  <c r="DL904" i="1"/>
  <c r="DM904" i="1" s="1"/>
  <c r="DL905" i="1"/>
  <c r="DM905" i="1"/>
  <c r="DL906" i="1"/>
  <c r="DM906" i="1" s="1"/>
  <c r="DL907" i="1"/>
  <c r="DM907" i="1" s="1"/>
  <c r="DL908" i="1"/>
  <c r="DM908" i="1" s="1"/>
  <c r="DL909" i="1"/>
  <c r="DM909" i="1" s="1"/>
  <c r="DL910" i="1"/>
  <c r="DM910" i="1" s="1"/>
  <c r="DL911" i="1"/>
  <c r="DM911" i="1" s="1"/>
  <c r="DL913" i="1"/>
  <c r="DM913" i="1"/>
  <c r="DL914" i="1"/>
  <c r="DM914" i="1" s="1"/>
  <c r="DL915" i="1"/>
  <c r="DM915" i="1" s="1"/>
  <c r="DL916" i="1"/>
  <c r="DM916" i="1" s="1"/>
  <c r="DL917" i="1"/>
  <c r="DM917" i="1" s="1"/>
  <c r="DL918" i="1"/>
  <c r="DM918" i="1" s="1"/>
  <c r="DL919" i="1"/>
  <c r="DM919" i="1" s="1"/>
  <c r="DL920" i="1"/>
  <c r="DM920" i="1" s="1"/>
  <c r="DL921" i="1"/>
  <c r="DM921" i="1" s="1"/>
  <c r="DL922" i="1"/>
  <c r="DM922" i="1" s="1"/>
  <c r="DL923" i="1"/>
  <c r="DM923" i="1" s="1"/>
  <c r="DL924" i="1"/>
  <c r="DM924" i="1" s="1"/>
  <c r="DL926" i="1"/>
  <c r="DM926" i="1" s="1"/>
  <c r="DL927" i="1"/>
  <c r="DM927" i="1" s="1"/>
  <c r="DL928" i="1"/>
  <c r="DM928" i="1"/>
  <c r="DL929" i="1"/>
  <c r="DM929" i="1" s="1"/>
  <c r="DK888" i="1"/>
  <c r="DL888" i="1" s="1"/>
  <c r="DM888" i="1" s="1"/>
  <c r="DL898" i="1"/>
  <c r="DM898" i="1" s="1"/>
  <c r="DL899" i="1"/>
  <c r="DM899" i="1" s="1"/>
  <c r="DL900" i="1"/>
  <c r="DL912" i="1"/>
  <c r="DM912" i="1" s="1"/>
  <c r="MB878" i="1"/>
  <c r="LY878" i="1"/>
  <c r="LY879" i="1"/>
  <c r="LY880" i="1"/>
  <c r="LY881" i="1"/>
  <c r="LU881" i="1"/>
  <c r="LY882" i="1"/>
  <c r="LY883" i="1"/>
  <c r="LY884" i="1"/>
  <c r="LY885" i="1"/>
  <c r="LY886" i="1"/>
  <c r="MB889" i="1"/>
  <c r="MC889" i="1" s="1"/>
  <c r="MD889" i="1" s="1"/>
  <c r="MB890" i="1"/>
  <c r="MC890" i="1" s="1"/>
  <c r="MD890" i="1" s="1"/>
  <c r="MB892" i="1"/>
  <c r="MC892" i="1" s="1"/>
  <c r="MD892" i="1" s="1"/>
  <c r="MB893" i="1"/>
  <c r="MC893" i="1" s="1"/>
  <c r="MD893" i="1" s="1"/>
  <c r="MB894" i="1"/>
  <c r="MC894" i="1" s="1"/>
  <c r="MD894" i="1" s="1"/>
  <c r="MB895" i="1"/>
  <c r="MC895" i="1" s="1"/>
  <c r="MD895" i="1" s="1"/>
  <c r="MB896" i="1"/>
  <c r="MC896" i="1"/>
  <c r="MD896" i="1" s="1"/>
  <c r="MB897" i="1"/>
  <c r="MC897" i="1" s="1"/>
  <c r="MD897" i="1" s="1"/>
  <c r="MC901" i="1"/>
  <c r="MD901" i="1" s="1"/>
  <c r="MC902" i="1"/>
  <c r="MD902" i="1" s="1"/>
  <c r="MC903" i="1"/>
  <c r="MD903" i="1"/>
  <c r="MC904" i="1"/>
  <c r="MD904" i="1" s="1"/>
  <c r="MC905" i="1"/>
  <c r="MD905" i="1" s="1"/>
  <c r="MC906" i="1"/>
  <c r="MD906" i="1" s="1"/>
  <c r="MC907" i="1"/>
  <c r="MD907" i="1" s="1"/>
  <c r="MC908" i="1"/>
  <c r="MD908" i="1" s="1"/>
  <c r="MC909" i="1"/>
  <c r="MD909" i="1" s="1"/>
  <c r="MC910" i="1"/>
  <c r="MD910" i="1"/>
  <c r="MC911" i="1"/>
  <c r="MD911" i="1"/>
  <c r="MC913" i="1"/>
  <c r="MD913" i="1" s="1"/>
  <c r="MC914" i="1"/>
  <c r="MD914" i="1" s="1"/>
  <c r="MC915" i="1"/>
  <c r="MD915" i="1" s="1"/>
  <c r="MC916" i="1"/>
  <c r="MD916" i="1" s="1"/>
  <c r="MC917" i="1"/>
  <c r="MD917" i="1" s="1"/>
  <c r="MC918" i="1"/>
  <c r="MD918" i="1" s="1"/>
  <c r="MC919" i="1"/>
  <c r="MD919" i="1"/>
  <c r="MC920" i="1"/>
  <c r="MD920" i="1" s="1"/>
  <c r="MC921" i="1"/>
  <c r="MD921" i="1" s="1"/>
  <c r="MC922" i="1"/>
  <c r="MD922" i="1" s="1"/>
  <c r="MC923" i="1"/>
  <c r="MD923" i="1" s="1"/>
  <c r="MC924" i="1"/>
  <c r="MD924" i="1"/>
  <c r="MC926" i="1"/>
  <c r="MD926" i="1" s="1"/>
  <c r="MC927" i="1"/>
  <c r="MD927" i="1" s="1"/>
  <c r="MC928" i="1"/>
  <c r="MD928" i="1" s="1"/>
  <c r="MC929" i="1"/>
  <c r="MD929" i="1" s="1"/>
  <c r="MB888" i="1"/>
  <c r="MC888" i="1" s="1"/>
  <c r="MD888" i="1" s="1"/>
  <c r="MC898" i="1"/>
  <c r="MD898" i="1" s="1"/>
  <c r="MC899" i="1"/>
  <c r="MD899" i="1" s="1"/>
  <c r="MC900" i="1"/>
  <c r="MD900" i="1" s="1"/>
  <c r="MC912" i="1"/>
  <c r="MD912" i="1" s="1"/>
  <c r="KI881" i="1"/>
  <c r="KI882" i="1"/>
  <c r="KI883" i="1"/>
  <c r="KI885" i="1"/>
  <c r="KI886" i="1"/>
  <c r="KI887" i="1"/>
  <c r="KI889" i="1"/>
  <c r="KI890" i="1"/>
  <c r="KI891" i="1"/>
  <c r="KI892" i="1"/>
  <c r="KI893" i="1"/>
  <c r="KI894" i="1"/>
  <c r="KI895" i="1"/>
  <c r="KI896" i="1"/>
  <c r="KI897" i="1"/>
  <c r="KI898" i="1"/>
  <c r="KI899" i="1"/>
  <c r="KI900" i="1"/>
  <c r="KI901" i="1"/>
  <c r="KI902" i="1"/>
  <c r="KI903" i="1"/>
  <c r="KI904" i="1"/>
  <c r="KI905" i="1"/>
  <c r="KI906" i="1"/>
  <c r="KI907" i="1"/>
  <c r="KI908" i="1"/>
  <c r="KI909" i="1"/>
  <c r="KI910" i="1"/>
  <c r="KI911" i="1"/>
  <c r="KI912" i="1"/>
  <c r="KI913" i="1"/>
  <c r="KI914" i="1"/>
  <c r="KI915" i="1"/>
  <c r="KI916" i="1"/>
  <c r="KM921" i="1"/>
  <c r="KM922" i="1"/>
  <c r="KM923" i="1"/>
  <c r="KM924" i="1"/>
  <c r="KM925" i="1"/>
  <c r="KM926" i="1"/>
  <c r="KM927" i="1"/>
  <c r="KM928" i="1"/>
  <c r="KM929" i="1"/>
  <c r="CF881" i="1"/>
  <c r="CB881" i="1"/>
  <c r="CB885" i="1"/>
  <c r="CF882" i="1"/>
  <c r="CB882" i="1"/>
  <c r="CI882" i="1" s="1"/>
  <c r="CF883" i="1"/>
  <c r="CB883" i="1"/>
  <c r="CF884" i="1"/>
  <c r="CB884" i="1"/>
  <c r="CI884" i="1" s="1"/>
  <c r="CJ884" i="1" s="1"/>
  <c r="CK884" i="1" s="1"/>
  <c r="CF885" i="1"/>
  <c r="CF886" i="1"/>
  <c r="CB886" i="1"/>
  <c r="CI886" i="1" s="1"/>
  <c r="CF887" i="1"/>
  <c r="CB887" i="1"/>
  <c r="CB888" i="1"/>
  <c r="CF888" i="1"/>
  <c r="CF889" i="1"/>
  <c r="CB889" i="1"/>
  <c r="CF890" i="1"/>
  <c r="CB890" i="1"/>
  <c r="CF891" i="1"/>
  <c r="CB891" i="1"/>
  <c r="CF892" i="1"/>
  <c r="CF896" i="1"/>
  <c r="CF900" i="1"/>
  <c r="CF904" i="1"/>
  <c r="CF908" i="1"/>
  <c r="CJ908" i="1" s="1"/>
  <c r="CF912" i="1"/>
  <c r="CF916" i="1"/>
  <c r="CF924" i="1"/>
  <c r="CK924" i="1" s="1"/>
  <c r="CF928" i="1"/>
  <c r="CK928" i="1" s="1"/>
  <c r="CB892" i="1"/>
  <c r="CF893" i="1"/>
  <c r="CB893" i="1"/>
  <c r="CF894" i="1"/>
  <c r="CB894" i="1"/>
  <c r="CF895" i="1"/>
  <c r="CB895" i="1"/>
  <c r="CB896" i="1"/>
  <c r="CF897" i="1"/>
  <c r="CB897" i="1"/>
  <c r="CF898" i="1"/>
  <c r="CB898" i="1"/>
  <c r="CF899" i="1"/>
  <c r="CB899" i="1"/>
  <c r="CB900" i="1"/>
  <c r="CF901" i="1"/>
  <c r="CB901" i="1"/>
  <c r="CF902" i="1"/>
  <c r="CB902" i="1"/>
  <c r="CF903" i="1"/>
  <c r="CB903" i="1"/>
  <c r="CB904" i="1"/>
  <c r="CF905" i="1"/>
  <c r="CB905" i="1"/>
  <c r="CF906" i="1"/>
  <c r="CF907" i="1"/>
  <c r="CB907" i="1"/>
  <c r="CF909" i="1"/>
  <c r="CF910" i="1"/>
  <c r="CF914" i="1"/>
  <c r="CF911" i="1"/>
  <c r="CF913" i="1"/>
  <c r="CF915" i="1"/>
  <c r="CJ921" i="1"/>
  <c r="CJ922" i="1"/>
  <c r="CJ923" i="1"/>
  <c r="CJ924" i="1"/>
  <c r="CJ925" i="1"/>
  <c r="CJ926" i="1"/>
  <c r="CJ927" i="1"/>
  <c r="CJ928" i="1"/>
  <c r="CJ929" i="1"/>
  <c r="IE881" i="1"/>
  <c r="IA881" i="1"/>
  <c r="IH881" i="1" s="1"/>
  <c r="IE882" i="1"/>
  <c r="IA882" i="1"/>
  <c r="IE883" i="1"/>
  <c r="IA883" i="1"/>
  <c r="IE884" i="1"/>
  <c r="IA884" i="1"/>
  <c r="IH884" i="1" s="1"/>
  <c r="IE885" i="1"/>
  <c r="IA885" i="1"/>
  <c r="IE886" i="1"/>
  <c r="IE887" i="1"/>
  <c r="IA887" i="1"/>
  <c r="IA888" i="1"/>
  <c r="IE888" i="1"/>
  <c r="IE889" i="1"/>
  <c r="IA889" i="1"/>
  <c r="IE890" i="1"/>
  <c r="IA890" i="1"/>
  <c r="IH890" i="1" s="1"/>
  <c r="IA894" i="1"/>
  <c r="IE894" i="1"/>
  <c r="IE891" i="1"/>
  <c r="IA891" i="1"/>
  <c r="IE892" i="1"/>
  <c r="IA892" i="1"/>
  <c r="IE893" i="1"/>
  <c r="IA893" i="1"/>
  <c r="IE895" i="1"/>
  <c r="IA895" i="1"/>
  <c r="IE896" i="1"/>
  <c r="IA896" i="1"/>
  <c r="IE897" i="1"/>
  <c r="IA897" i="1"/>
  <c r="IE898" i="1"/>
  <c r="IA898" i="1"/>
  <c r="IE899" i="1"/>
  <c r="IA899" i="1"/>
  <c r="IE900" i="1"/>
  <c r="IA900" i="1"/>
  <c r="IE901" i="1"/>
  <c r="IA901" i="1"/>
  <c r="IE902" i="1"/>
  <c r="IA902" i="1"/>
  <c r="IE903" i="1"/>
  <c r="IA903" i="1"/>
  <c r="IE904" i="1"/>
  <c r="IA904" i="1"/>
  <c r="IE905" i="1"/>
  <c r="IA905" i="1"/>
  <c r="IE906" i="1"/>
  <c r="IA906" i="1"/>
  <c r="IE907" i="1"/>
  <c r="IA907" i="1"/>
  <c r="IE908" i="1"/>
  <c r="IA908" i="1"/>
  <c r="IA909" i="1"/>
  <c r="IE909" i="1"/>
  <c r="IE910" i="1"/>
  <c r="IA910" i="1"/>
  <c r="IE911" i="1"/>
  <c r="IA911" i="1"/>
  <c r="IE912" i="1"/>
  <c r="IA912" i="1"/>
  <c r="IE913" i="1"/>
  <c r="IA913" i="1"/>
  <c r="IE914" i="1"/>
  <c r="IA914" i="1"/>
  <c r="IE915" i="1"/>
  <c r="IA915" i="1"/>
  <c r="IE916" i="1"/>
  <c r="IA916" i="1"/>
  <c r="II921" i="1"/>
  <c r="II922" i="1"/>
  <c r="II923" i="1"/>
  <c r="II924" i="1"/>
  <c r="II925" i="1"/>
  <c r="II926" i="1"/>
  <c r="II927" i="1"/>
  <c r="II928" i="1"/>
  <c r="II929" i="1"/>
  <c r="IS881" i="1"/>
  <c r="IO881" i="1"/>
  <c r="IV881" i="1"/>
  <c r="IS882" i="1"/>
  <c r="IO882" i="1"/>
  <c r="IV882" i="1" s="1"/>
  <c r="IO886" i="1"/>
  <c r="IS886" i="1"/>
  <c r="IS883" i="1"/>
  <c r="IO883" i="1"/>
  <c r="IS884" i="1"/>
  <c r="IO884" i="1"/>
  <c r="IV884" i="1" s="1"/>
  <c r="IS885" i="1"/>
  <c r="IO885" i="1"/>
  <c r="IS887" i="1"/>
  <c r="IO887" i="1"/>
  <c r="IO888" i="1"/>
  <c r="IS888" i="1"/>
  <c r="IS889" i="1"/>
  <c r="IO889" i="1"/>
  <c r="IS890" i="1"/>
  <c r="IO890" i="1"/>
  <c r="IS891" i="1"/>
  <c r="IO891" i="1"/>
  <c r="IS892" i="1"/>
  <c r="IO892" i="1"/>
  <c r="IS893" i="1"/>
  <c r="IO893" i="1"/>
  <c r="IS894" i="1"/>
  <c r="IO894" i="1"/>
  <c r="IS895" i="1"/>
  <c r="IO895" i="1"/>
  <c r="IS896" i="1"/>
  <c r="IO896" i="1"/>
  <c r="IS897" i="1"/>
  <c r="IO897" i="1"/>
  <c r="IS898" i="1"/>
  <c r="IO898" i="1"/>
  <c r="IS899" i="1"/>
  <c r="IO899" i="1"/>
  <c r="IS900" i="1"/>
  <c r="IO900" i="1"/>
  <c r="IS901" i="1"/>
  <c r="IO901" i="1"/>
  <c r="IS902" i="1"/>
  <c r="IO902" i="1"/>
  <c r="IS903" i="1"/>
  <c r="IO903" i="1"/>
  <c r="IS904" i="1"/>
  <c r="IO904" i="1"/>
  <c r="IS905" i="1"/>
  <c r="IO905" i="1"/>
  <c r="IS906" i="1"/>
  <c r="IO906" i="1"/>
  <c r="IS907" i="1"/>
  <c r="IO907" i="1"/>
  <c r="IS908" i="1"/>
  <c r="IO908" i="1"/>
  <c r="IO909" i="1"/>
  <c r="IS909" i="1"/>
  <c r="IS910" i="1"/>
  <c r="IO910" i="1"/>
  <c r="IS911" i="1"/>
  <c r="IO911" i="1"/>
  <c r="IS912" i="1"/>
  <c r="IO912" i="1"/>
  <c r="IS913" i="1"/>
  <c r="IO913" i="1"/>
  <c r="IS914" i="1"/>
  <c r="IO914" i="1"/>
  <c r="IS915" i="1"/>
  <c r="IO915" i="1"/>
  <c r="IS916" i="1"/>
  <c r="IO916" i="1"/>
  <c r="IW921" i="1"/>
  <c r="IW922" i="1"/>
  <c r="IW923" i="1"/>
  <c r="IW924" i="1"/>
  <c r="IW925" i="1"/>
  <c r="IW926" i="1"/>
  <c r="IW927" i="1"/>
  <c r="IW928" i="1"/>
  <c r="IW929" i="1"/>
  <c r="JG881" i="1"/>
  <c r="JC881" i="1"/>
  <c r="JG882" i="1"/>
  <c r="JC882" i="1"/>
  <c r="JJ882" i="1"/>
  <c r="JG883" i="1"/>
  <c r="JC883" i="1"/>
  <c r="JJ883" i="1" s="1"/>
  <c r="JG884" i="1"/>
  <c r="JK884" i="1" s="1"/>
  <c r="JC884" i="1"/>
  <c r="JJ884" i="1" s="1"/>
  <c r="JG885" i="1"/>
  <c r="JC885" i="1"/>
  <c r="JG886" i="1"/>
  <c r="JC886" i="1"/>
  <c r="JC890" i="1"/>
  <c r="JG890" i="1"/>
  <c r="JG887" i="1"/>
  <c r="JC887" i="1"/>
  <c r="JC888" i="1"/>
  <c r="JG888" i="1"/>
  <c r="JG889" i="1"/>
  <c r="JC889" i="1"/>
  <c r="JG891" i="1"/>
  <c r="JC891" i="1"/>
  <c r="JG892" i="1"/>
  <c r="JC892" i="1"/>
  <c r="JG893" i="1"/>
  <c r="JC893" i="1"/>
  <c r="JG894" i="1"/>
  <c r="JC894" i="1"/>
  <c r="JG895" i="1"/>
  <c r="JC895" i="1"/>
  <c r="JG896" i="1"/>
  <c r="JC896" i="1"/>
  <c r="JG897" i="1"/>
  <c r="JC897" i="1"/>
  <c r="JC901" i="1"/>
  <c r="JC905" i="1"/>
  <c r="JC909" i="1"/>
  <c r="JC913" i="1"/>
  <c r="JC921" i="1"/>
  <c r="JJ921" i="1" s="1"/>
  <c r="JC925" i="1"/>
  <c r="JJ925" i="1" s="1"/>
  <c r="JG898" i="1"/>
  <c r="JC898" i="1"/>
  <c r="JG899" i="1"/>
  <c r="JK899" i="1" s="1"/>
  <c r="JG900" i="1"/>
  <c r="JC900" i="1"/>
  <c r="JG901" i="1"/>
  <c r="JG902" i="1"/>
  <c r="JC902" i="1"/>
  <c r="JG903" i="1"/>
  <c r="JC903" i="1"/>
  <c r="JJ903" i="1" s="1"/>
  <c r="JG904" i="1"/>
  <c r="JC904" i="1"/>
  <c r="JG905" i="1"/>
  <c r="JG906" i="1"/>
  <c r="JC906" i="1"/>
  <c r="JG907" i="1"/>
  <c r="JK907" i="1" s="1"/>
  <c r="JG908" i="1"/>
  <c r="JC908" i="1"/>
  <c r="JG909" i="1"/>
  <c r="JG910" i="1"/>
  <c r="JC910" i="1"/>
  <c r="JG911" i="1"/>
  <c r="JC911" i="1"/>
  <c r="JJ911" i="1"/>
  <c r="JG912" i="1"/>
  <c r="JC912" i="1"/>
  <c r="JG913" i="1"/>
  <c r="JG914" i="1"/>
  <c r="JC914" i="1"/>
  <c r="JG915" i="1"/>
  <c r="JC915" i="1"/>
  <c r="JJ915" i="1" s="1"/>
  <c r="JK915" i="1" s="1"/>
  <c r="JL915" i="1" s="1"/>
  <c r="JG916" i="1"/>
  <c r="JC916" i="1"/>
  <c r="JK921" i="1"/>
  <c r="JK922" i="1"/>
  <c r="JK923" i="1"/>
  <c r="JK924" i="1"/>
  <c r="JK925" i="1"/>
  <c r="JK926" i="1"/>
  <c r="JK927" i="1"/>
  <c r="JK928" i="1"/>
  <c r="JK929" i="1"/>
  <c r="JU881" i="1"/>
  <c r="JQ881" i="1"/>
  <c r="JX881" i="1" s="1"/>
  <c r="JU882" i="1"/>
  <c r="JQ882" i="1"/>
  <c r="JU883" i="1"/>
  <c r="JQ883" i="1"/>
  <c r="JU884" i="1"/>
  <c r="JQ884" i="1"/>
  <c r="JQ888" i="1"/>
  <c r="JU885" i="1"/>
  <c r="JQ885" i="1"/>
  <c r="JU886" i="1"/>
  <c r="JQ886" i="1"/>
  <c r="JU887" i="1"/>
  <c r="JQ887" i="1"/>
  <c r="JU888" i="1"/>
  <c r="JU889" i="1"/>
  <c r="JQ889" i="1"/>
  <c r="JU890" i="1"/>
  <c r="JQ890" i="1"/>
  <c r="JU891" i="1"/>
  <c r="JU895" i="1"/>
  <c r="JU899" i="1"/>
  <c r="JU903" i="1"/>
  <c r="JU907" i="1"/>
  <c r="JU911" i="1"/>
  <c r="JU915" i="1"/>
  <c r="JU923" i="1"/>
  <c r="JZ923" i="1" s="1"/>
  <c r="JU927" i="1"/>
  <c r="JZ927" i="1"/>
  <c r="JQ891" i="1"/>
  <c r="JU892" i="1"/>
  <c r="JQ892" i="1"/>
  <c r="JU893" i="1"/>
  <c r="JQ893" i="1"/>
  <c r="JU894" i="1"/>
  <c r="JQ894" i="1"/>
  <c r="JQ895" i="1"/>
  <c r="JU896" i="1"/>
  <c r="JQ896" i="1"/>
  <c r="JU897" i="1"/>
  <c r="JQ897" i="1"/>
  <c r="JU898" i="1"/>
  <c r="JQ898" i="1"/>
  <c r="JQ899" i="1"/>
  <c r="JU900" i="1"/>
  <c r="JQ900" i="1"/>
  <c r="JU901" i="1"/>
  <c r="JQ901" i="1"/>
  <c r="JU902" i="1"/>
  <c r="JQ902" i="1"/>
  <c r="JQ903" i="1"/>
  <c r="JU904" i="1"/>
  <c r="JQ904" i="1"/>
  <c r="JU905" i="1"/>
  <c r="JQ905" i="1"/>
  <c r="JU906" i="1"/>
  <c r="JQ906" i="1"/>
  <c r="JQ907" i="1"/>
  <c r="JU908" i="1"/>
  <c r="JQ908" i="1"/>
  <c r="JQ909" i="1"/>
  <c r="JQ913" i="1"/>
  <c r="JQ921" i="1"/>
  <c r="JX921" i="1" s="1"/>
  <c r="JQ925" i="1"/>
  <c r="JX925" i="1" s="1"/>
  <c r="JU909" i="1"/>
  <c r="JU910" i="1"/>
  <c r="JQ910" i="1"/>
  <c r="JQ911" i="1"/>
  <c r="JU912" i="1"/>
  <c r="JQ912" i="1"/>
  <c r="JU913" i="1"/>
  <c r="JU914" i="1"/>
  <c r="JY914" i="1" s="1"/>
  <c r="JQ915" i="1"/>
  <c r="JU916" i="1"/>
  <c r="JQ916" i="1"/>
  <c r="JY921" i="1"/>
  <c r="JY922" i="1"/>
  <c r="JY923" i="1"/>
  <c r="JY924" i="1"/>
  <c r="JY925" i="1"/>
  <c r="JY926" i="1"/>
  <c r="JY927" i="1"/>
  <c r="JY928" i="1"/>
  <c r="JY929" i="1"/>
  <c r="ND878" i="1"/>
  <c r="NA878" i="1"/>
  <c r="NA879" i="1"/>
  <c r="NA880" i="1"/>
  <c r="NA881" i="1"/>
  <c r="NA882" i="1"/>
  <c r="NA883" i="1"/>
  <c r="NA884" i="1"/>
  <c r="NA885" i="1"/>
  <c r="NA886" i="1"/>
  <c r="ND889" i="1"/>
  <c r="NE889" i="1" s="1"/>
  <c r="NF889" i="1" s="1"/>
  <c r="ND890" i="1"/>
  <c r="NE890" i="1" s="1"/>
  <c r="NF890" i="1" s="1"/>
  <c r="ND892" i="1"/>
  <c r="NE892" i="1" s="1"/>
  <c r="NF892" i="1" s="1"/>
  <c r="ND893" i="1"/>
  <c r="NE893" i="1" s="1"/>
  <c r="NF893" i="1" s="1"/>
  <c r="ND894" i="1"/>
  <c r="NE894" i="1" s="1"/>
  <c r="NF894" i="1" s="1"/>
  <c r="ND895" i="1"/>
  <c r="NE895" i="1" s="1"/>
  <c r="NF895" i="1" s="1"/>
  <c r="ND896" i="1"/>
  <c r="NE896" i="1" s="1"/>
  <c r="NF896" i="1" s="1"/>
  <c r="ND897" i="1"/>
  <c r="NE897" i="1" s="1"/>
  <c r="NF897" i="1" s="1"/>
  <c r="NE901" i="1"/>
  <c r="NF901" i="1" s="1"/>
  <c r="NE902" i="1"/>
  <c r="NF902" i="1" s="1"/>
  <c r="NE903" i="1"/>
  <c r="NF903" i="1" s="1"/>
  <c r="NE904" i="1"/>
  <c r="NF904" i="1" s="1"/>
  <c r="NE905" i="1"/>
  <c r="NF905" i="1" s="1"/>
  <c r="NE906" i="1"/>
  <c r="NF906" i="1" s="1"/>
  <c r="NE907" i="1"/>
  <c r="NF907" i="1" s="1"/>
  <c r="NE908" i="1"/>
  <c r="NF908" i="1"/>
  <c r="NE909" i="1"/>
  <c r="NF909" i="1" s="1"/>
  <c r="NE910" i="1"/>
  <c r="NF910" i="1" s="1"/>
  <c r="NE911" i="1"/>
  <c r="NF911" i="1" s="1"/>
  <c r="NE913" i="1"/>
  <c r="NF913" i="1" s="1"/>
  <c r="NE914" i="1"/>
  <c r="NF914" i="1" s="1"/>
  <c r="NE915" i="1"/>
  <c r="NF915" i="1" s="1"/>
  <c r="NE916" i="1"/>
  <c r="NF916" i="1" s="1"/>
  <c r="NE917" i="1"/>
  <c r="NF917" i="1" s="1"/>
  <c r="NE918" i="1"/>
  <c r="NF918" i="1" s="1"/>
  <c r="NE919" i="1"/>
  <c r="NF919" i="1"/>
  <c r="NE920" i="1"/>
  <c r="NF920" i="1" s="1"/>
  <c r="NE921" i="1"/>
  <c r="NF921" i="1" s="1"/>
  <c r="NE922" i="1"/>
  <c r="NF922" i="1" s="1"/>
  <c r="NE923" i="1"/>
  <c r="NF923" i="1" s="1"/>
  <c r="NE924" i="1"/>
  <c r="NF924" i="1" s="1"/>
  <c r="NE926" i="1"/>
  <c r="NF926" i="1" s="1"/>
  <c r="NE927" i="1"/>
  <c r="NF927" i="1" s="1"/>
  <c r="NE928" i="1"/>
  <c r="NF928" i="1" s="1"/>
  <c r="NE929" i="1"/>
  <c r="NF929" i="1" s="1"/>
  <c r="ND888" i="1"/>
  <c r="NE888" i="1" s="1"/>
  <c r="NF888" i="1" s="1"/>
  <c r="NE898" i="1"/>
  <c r="NF898" i="1" s="1"/>
  <c r="NE899" i="1"/>
  <c r="NF899" i="1" s="1"/>
  <c r="NE900" i="1"/>
  <c r="NF900" i="1" s="1"/>
  <c r="NE912" i="1"/>
  <c r="NF912" i="1" s="1"/>
  <c r="MP878" i="1"/>
  <c r="MM878" i="1"/>
  <c r="MM879" i="1"/>
  <c r="MM880" i="1"/>
  <c r="MM881" i="1"/>
  <c r="MQ881" i="1" s="1"/>
  <c r="MP882" i="1"/>
  <c r="MM882" i="1"/>
  <c r="MM883" i="1"/>
  <c r="MM884" i="1"/>
  <c r="MM885" i="1"/>
  <c r="MM886" i="1"/>
  <c r="MQ886" i="1" s="1"/>
  <c r="MI886" i="1"/>
  <c r="MP889" i="1"/>
  <c r="MQ889" i="1" s="1"/>
  <c r="MR889" i="1" s="1"/>
  <c r="MP890" i="1"/>
  <c r="MQ890" i="1" s="1"/>
  <c r="MR890" i="1" s="1"/>
  <c r="MP892" i="1"/>
  <c r="MQ892" i="1" s="1"/>
  <c r="MR892" i="1" s="1"/>
  <c r="MP893" i="1"/>
  <c r="MQ893" i="1" s="1"/>
  <c r="MR893" i="1" s="1"/>
  <c r="MP894" i="1"/>
  <c r="MQ894" i="1" s="1"/>
  <c r="MR894" i="1" s="1"/>
  <c r="MP895" i="1"/>
  <c r="MQ895" i="1" s="1"/>
  <c r="MR895" i="1"/>
  <c r="MP896" i="1"/>
  <c r="MQ896" i="1" s="1"/>
  <c r="MR896" i="1" s="1"/>
  <c r="MP897" i="1"/>
  <c r="MQ897" i="1" s="1"/>
  <c r="MR897" i="1" s="1"/>
  <c r="MQ901" i="1"/>
  <c r="MR901" i="1" s="1"/>
  <c r="MQ902" i="1"/>
  <c r="MR902" i="1" s="1"/>
  <c r="MQ903" i="1"/>
  <c r="MR903" i="1" s="1"/>
  <c r="MQ904" i="1"/>
  <c r="MR904" i="1" s="1"/>
  <c r="MQ905" i="1"/>
  <c r="MR905" i="1" s="1"/>
  <c r="MQ906" i="1"/>
  <c r="MR906" i="1" s="1"/>
  <c r="MQ907" i="1"/>
  <c r="MR907" i="1"/>
  <c r="MQ908" i="1"/>
  <c r="MR908" i="1" s="1"/>
  <c r="MQ909" i="1"/>
  <c r="MR909" i="1" s="1"/>
  <c r="MQ910" i="1"/>
  <c r="MR910" i="1" s="1"/>
  <c r="MQ911" i="1"/>
  <c r="MR911" i="1" s="1"/>
  <c r="MQ913" i="1"/>
  <c r="MQ914" i="1"/>
  <c r="MR914" i="1"/>
  <c r="MQ915" i="1"/>
  <c r="MR915" i="1" s="1"/>
  <c r="MQ916" i="1"/>
  <c r="MR916" i="1" s="1"/>
  <c r="MQ917" i="1"/>
  <c r="MR917" i="1" s="1"/>
  <c r="MQ918" i="1"/>
  <c r="MR918" i="1" s="1"/>
  <c r="MQ919" i="1"/>
  <c r="MR919" i="1" s="1"/>
  <c r="MQ920" i="1"/>
  <c r="MR920" i="1" s="1"/>
  <c r="MQ921" i="1"/>
  <c r="MR921" i="1" s="1"/>
  <c r="MQ922" i="1"/>
  <c r="MR922" i="1" s="1"/>
  <c r="MQ923" i="1"/>
  <c r="MR923" i="1" s="1"/>
  <c r="MQ924" i="1"/>
  <c r="MR924" i="1" s="1"/>
  <c r="MQ926" i="1"/>
  <c r="MR926" i="1" s="1"/>
  <c r="MQ927" i="1"/>
  <c r="MR927" i="1" s="1"/>
  <c r="MQ928" i="1"/>
  <c r="MR928" i="1" s="1"/>
  <c r="MQ929" i="1"/>
  <c r="MR929" i="1" s="1"/>
  <c r="MP888" i="1"/>
  <c r="MQ888" i="1" s="1"/>
  <c r="MR888" i="1" s="1"/>
  <c r="MQ898" i="1"/>
  <c r="MR898" i="1" s="1"/>
  <c r="MQ899" i="1"/>
  <c r="MR899" i="1" s="1"/>
  <c r="MQ900" i="1"/>
  <c r="MR900" i="1" s="1"/>
  <c r="MQ912" i="1"/>
  <c r="MR912" i="1" s="1"/>
  <c r="AE878" i="1"/>
  <c r="AB878" i="1"/>
  <c r="AB879" i="1"/>
  <c r="AB880" i="1"/>
  <c r="AB881" i="1"/>
  <c r="AB882" i="1"/>
  <c r="AB883" i="1"/>
  <c r="AB884" i="1"/>
  <c r="AB885" i="1"/>
  <c r="AB886" i="1"/>
  <c r="AE889" i="1"/>
  <c r="AF889" i="1"/>
  <c r="AG889" i="1" s="1"/>
  <c r="AE890" i="1"/>
  <c r="AF890" i="1" s="1"/>
  <c r="AG890" i="1" s="1"/>
  <c r="AE892" i="1"/>
  <c r="AF892" i="1" s="1"/>
  <c r="AG892" i="1" s="1"/>
  <c r="AE893" i="1"/>
  <c r="AF893" i="1" s="1"/>
  <c r="AG893" i="1" s="1"/>
  <c r="AE894" i="1"/>
  <c r="AF894" i="1" s="1"/>
  <c r="AG894" i="1" s="1"/>
  <c r="AE895" i="1"/>
  <c r="AF895" i="1" s="1"/>
  <c r="AG895" i="1" s="1"/>
  <c r="AE896" i="1"/>
  <c r="AF896" i="1" s="1"/>
  <c r="AG896" i="1"/>
  <c r="AE897" i="1"/>
  <c r="AF897" i="1" s="1"/>
  <c r="AG897" i="1" s="1"/>
  <c r="AF901" i="1"/>
  <c r="AG901" i="1"/>
  <c r="AF902" i="1"/>
  <c r="AG902" i="1" s="1"/>
  <c r="AF903" i="1"/>
  <c r="AG903" i="1" s="1"/>
  <c r="AF904" i="1"/>
  <c r="AG904" i="1" s="1"/>
  <c r="AF905" i="1"/>
  <c r="AG905" i="1" s="1"/>
  <c r="AF906" i="1"/>
  <c r="AG906" i="1" s="1"/>
  <c r="AF907" i="1"/>
  <c r="AG907" i="1" s="1"/>
  <c r="AF908" i="1"/>
  <c r="AG908" i="1" s="1"/>
  <c r="AF909" i="1"/>
  <c r="AG909" i="1" s="1"/>
  <c r="AF910" i="1"/>
  <c r="AG910" i="1" s="1"/>
  <c r="AF911" i="1"/>
  <c r="AG911" i="1"/>
  <c r="AF913" i="1"/>
  <c r="AG913" i="1" s="1"/>
  <c r="AF914" i="1"/>
  <c r="AG914" i="1"/>
  <c r="AF915" i="1"/>
  <c r="AG915" i="1" s="1"/>
  <c r="AF916" i="1"/>
  <c r="AG916" i="1" s="1"/>
  <c r="AF917" i="1"/>
  <c r="AG917" i="1" s="1"/>
  <c r="AF918" i="1"/>
  <c r="AG918" i="1"/>
  <c r="AF919" i="1"/>
  <c r="AG919" i="1"/>
  <c r="AF920" i="1"/>
  <c r="AG920" i="1" s="1"/>
  <c r="AF921" i="1"/>
  <c r="AG921" i="1" s="1"/>
  <c r="AF922" i="1"/>
  <c r="AG922" i="1" s="1"/>
  <c r="AF923" i="1"/>
  <c r="AG923" i="1" s="1"/>
  <c r="AF924" i="1"/>
  <c r="AG924" i="1" s="1"/>
  <c r="AF926" i="1"/>
  <c r="AG926" i="1" s="1"/>
  <c r="AF927" i="1"/>
  <c r="AG927" i="1" s="1"/>
  <c r="AF928" i="1"/>
  <c r="AG928" i="1" s="1"/>
  <c r="AF929" i="1"/>
  <c r="AG929" i="1" s="1"/>
  <c r="AE888" i="1"/>
  <c r="AF888" i="1" s="1"/>
  <c r="AG888" i="1" s="1"/>
  <c r="AF898" i="1"/>
  <c r="AG898" i="1" s="1"/>
  <c r="AF899" i="1"/>
  <c r="AG899" i="1" s="1"/>
  <c r="AF900" i="1"/>
  <c r="AG900" i="1" s="1"/>
  <c r="AF912" i="1"/>
  <c r="AG912" i="1" s="1"/>
  <c r="LM836" i="1"/>
  <c r="LM837" i="1"/>
  <c r="LM838" i="1"/>
  <c r="LK836" i="1"/>
  <c r="LK837" i="1"/>
  <c r="LK838" i="1"/>
  <c r="LK839" i="1"/>
  <c r="LK840" i="1"/>
  <c r="LK841" i="1"/>
  <c r="LK824" i="1"/>
  <c r="LK825" i="1"/>
  <c r="LK826" i="1"/>
  <c r="LK815" i="1"/>
  <c r="LK816" i="1"/>
  <c r="LK817" i="1"/>
  <c r="LK818" i="1"/>
  <c r="LK819" i="1"/>
  <c r="LK820" i="1"/>
  <c r="LK812" i="1"/>
  <c r="LK813" i="1"/>
  <c r="LK814" i="1"/>
  <c r="LW818" i="1"/>
  <c r="LY818" i="1"/>
  <c r="MB818" i="1"/>
  <c r="MC818" i="1" s="1"/>
  <c r="MD818" i="1" s="1"/>
  <c r="LW819" i="1"/>
  <c r="LY819" i="1"/>
  <c r="MB819" i="1"/>
  <c r="MC819" i="1" s="1"/>
  <c r="MD819" i="1" s="1"/>
  <c r="LW820" i="1"/>
  <c r="LY820" i="1"/>
  <c r="MB820" i="1"/>
  <c r="MC820" i="1"/>
  <c r="MD820" i="1" s="1"/>
  <c r="LW821" i="1"/>
  <c r="LY821" i="1"/>
  <c r="MB821" i="1"/>
  <c r="MC821" i="1" s="1"/>
  <c r="MD821" i="1" s="1"/>
  <c r="LW822" i="1"/>
  <c r="LY822" i="1"/>
  <c r="MB822" i="1"/>
  <c r="MC822" i="1" s="1"/>
  <c r="MD822" i="1" s="1"/>
  <c r="LW823" i="1"/>
  <c r="LY823" i="1"/>
  <c r="MB823" i="1"/>
  <c r="MC823" i="1" s="1"/>
  <c r="MD823" i="1" s="1"/>
  <c r="LW824" i="1"/>
  <c r="LY824" i="1"/>
  <c r="MC824" i="1"/>
  <c r="MD824" i="1" s="1"/>
  <c r="LW825" i="1"/>
  <c r="LY825" i="1"/>
  <c r="MC825" i="1"/>
  <c r="MD825" i="1" s="1"/>
  <c r="LW826" i="1"/>
  <c r="LY826" i="1"/>
  <c r="MC826" i="1"/>
  <c r="MD826" i="1" s="1"/>
  <c r="LW827" i="1"/>
  <c r="LY827" i="1"/>
  <c r="MC827" i="1"/>
  <c r="MD827" i="1" s="1"/>
  <c r="LW828" i="1"/>
  <c r="LY828" i="1"/>
  <c r="MC828" i="1"/>
  <c r="MD828" i="1" s="1"/>
  <c r="LW804" i="1"/>
  <c r="LY804" i="1"/>
  <c r="LW805" i="1"/>
  <c r="LY805" i="1"/>
  <c r="LW806" i="1"/>
  <c r="LY806" i="1"/>
  <c r="LW807" i="1"/>
  <c r="LY807" i="1"/>
  <c r="LW808" i="1"/>
  <c r="LY808" i="1"/>
  <c r="LW809" i="1"/>
  <c r="LY809" i="1"/>
  <c r="LW810" i="1"/>
  <c r="LY810" i="1"/>
  <c r="LW811" i="1"/>
  <c r="LY811" i="1"/>
  <c r="LW814" i="1"/>
  <c r="LY814" i="1"/>
  <c r="MB814" i="1"/>
  <c r="MC814" i="1" s="1"/>
  <c r="MD814" i="1" s="1"/>
  <c r="LW815" i="1"/>
  <c r="LY815" i="1"/>
  <c r="MB815" i="1"/>
  <c r="MC815" i="1" s="1"/>
  <c r="MD815" i="1" s="1"/>
  <c r="LW816" i="1"/>
  <c r="LY816" i="1"/>
  <c r="MB816" i="1"/>
  <c r="MC816" i="1" s="1"/>
  <c r="MD816" i="1" s="1"/>
  <c r="MK818" i="1"/>
  <c r="MM818" i="1"/>
  <c r="MP818" i="1"/>
  <c r="MQ818" i="1" s="1"/>
  <c r="MR818" i="1" s="1"/>
  <c r="MK819" i="1"/>
  <c r="MM819" i="1"/>
  <c r="MP819" i="1"/>
  <c r="MQ819" i="1" s="1"/>
  <c r="MR819" i="1" s="1"/>
  <c r="MK820" i="1"/>
  <c r="MM820" i="1"/>
  <c r="MP820" i="1"/>
  <c r="MQ820" i="1" s="1"/>
  <c r="MR820" i="1" s="1"/>
  <c r="MK821" i="1"/>
  <c r="MM821" i="1"/>
  <c r="MP821" i="1"/>
  <c r="MQ821" i="1" s="1"/>
  <c r="MR821" i="1" s="1"/>
  <c r="MK822" i="1"/>
  <c r="MM822" i="1"/>
  <c r="MP822" i="1"/>
  <c r="MQ822" i="1" s="1"/>
  <c r="MR822" i="1" s="1"/>
  <c r="MK823" i="1"/>
  <c r="MM823" i="1"/>
  <c r="MP823" i="1"/>
  <c r="MQ823" i="1" s="1"/>
  <c r="MR823" i="1" s="1"/>
  <c r="MK824" i="1"/>
  <c r="MM824" i="1"/>
  <c r="MQ824" i="1"/>
  <c r="MR824" i="1" s="1"/>
  <c r="MK825" i="1"/>
  <c r="MM825" i="1"/>
  <c r="MQ825" i="1"/>
  <c r="MR825" i="1" s="1"/>
  <c r="MK826" i="1"/>
  <c r="MM826" i="1"/>
  <c r="MQ826" i="1"/>
  <c r="MR826" i="1"/>
  <c r="MK827" i="1"/>
  <c r="MM827" i="1"/>
  <c r="MQ827" i="1"/>
  <c r="MR827" i="1" s="1"/>
  <c r="MK828" i="1"/>
  <c r="MM828" i="1"/>
  <c r="MQ828" i="1"/>
  <c r="MR828" i="1" s="1"/>
  <c r="MK804" i="1"/>
  <c r="MM804" i="1"/>
  <c r="MK805" i="1"/>
  <c r="MM805" i="1"/>
  <c r="MK806" i="1"/>
  <c r="MM806" i="1"/>
  <c r="MK807" i="1"/>
  <c r="MM807" i="1"/>
  <c r="MK808" i="1"/>
  <c r="MM808" i="1"/>
  <c r="MK809" i="1"/>
  <c r="MM809" i="1"/>
  <c r="MK810" i="1"/>
  <c r="MM810" i="1"/>
  <c r="MK811" i="1"/>
  <c r="MM811" i="1"/>
  <c r="MK814" i="1"/>
  <c r="MM814" i="1"/>
  <c r="MP814" i="1"/>
  <c r="MQ814" i="1" s="1"/>
  <c r="MR814" i="1" s="1"/>
  <c r="MK815" i="1"/>
  <c r="MM815" i="1"/>
  <c r="MP815" i="1"/>
  <c r="MQ815" i="1" s="1"/>
  <c r="MR815" i="1" s="1"/>
  <c r="MK816" i="1"/>
  <c r="MM816" i="1"/>
  <c r="MP816" i="1"/>
  <c r="MQ816" i="1" s="1"/>
  <c r="MR816" i="1" s="1"/>
  <c r="MY818" i="1"/>
  <c r="NA818" i="1"/>
  <c r="ND818" i="1"/>
  <c r="NE818" i="1" s="1"/>
  <c r="NF818" i="1" s="1"/>
  <c r="MY819" i="1"/>
  <c r="NA819" i="1"/>
  <c r="ND819" i="1"/>
  <c r="NE819" i="1" s="1"/>
  <c r="NF819" i="1" s="1"/>
  <c r="MY820" i="1"/>
  <c r="NA820" i="1"/>
  <c r="ND820" i="1"/>
  <c r="NE820" i="1" s="1"/>
  <c r="NF820" i="1" s="1"/>
  <c r="MY821" i="1"/>
  <c r="NA821" i="1"/>
  <c r="ND821" i="1"/>
  <c r="NE821" i="1" s="1"/>
  <c r="NF821" i="1" s="1"/>
  <c r="MY822" i="1"/>
  <c r="NA822" i="1"/>
  <c r="ND822" i="1"/>
  <c r="NE822" i="1" s="1"/>
  <c r="NF822" i="1" s="1"/>
  <c r="MY823" i="1"/>
  <c r="NA823" i="1"/>
  <c r="ND823" i="1"/>
  <c r="NE823" i="1" s="1"/>
  <c r="NF823" i="1" s="1"/>
  <c r="MY824" i="1"/>
  <c r="NA824" i="1"/>
  <c r="NE824" i="1"/>
  <c r="NF824" i="1" s="1"/>
  <c r="MY825" i="1"/>
  <c r="NA825" i="1"/>
  <c r="NE825" i="1"/>
  <c r="NF825" i="1" s="1"/>
  <c r="MY826" i="1"/>
  <c r="NA826" i="1"/>
  <c r="NE826" i="1"/>
  <c r="NF826" i="1" s="1"/>
  <c r="MY827" i="1"/>
  <c r="NA827" i="1"/>
  <c r="NE827" i="1"/>
  <c r="NF827" i="1" s="1"/>
  <c r="MY828" i="1"/>
  <c r="NA828" i="1"/>
  <c r="NE828" i="1"/>
  <c r="NF828" i="1" s="1"/>
  <c r="MY804" i="1"/>
  <c r="NA804" i="1"/>
  <c r="MY805" i="1"/>
  <c r="NA805" i="1"/>
  <c r="MY806" i="1"/>
  <c r="NA806" i="1"/>
  <c r="MY807" i="1"/>
  <c r="NA807" i="1"/>
  <c r="MY808" i="1"/>
  <c r="NA808" i="1"/>
  <c r="MY809" i="1"/>
  <c r="NA809" i="1"/>
  <c r="MY810" i="1"/>
  <c r="NA810" i="1"/>
  <c r="MY811" i="1"/>
  <c r="NA811" i="1"/>
  <c r="MY814" i="1"/>
  <c r="NA814" i="1"/>
  <c r="ND814" i="1"/>
  <c r="NE814" i="1" s="1"/>
  <c r="NF814" i="1" s="1"/>
  <c r="MY815" i="1"/>
  <c r="NA815" i="1"/>
  <c r="ND815" i="1"/>
  <c r="NE815" i="1" s="1"/>
  <c r="NF815" i="1" s="1"/>
  <c r="MY816" i="1"/>
  <c r="NA816" i="1"/>
  <c r="ND816" i="1"/>
  <c r="NE816" i="1" s="1"/>
  <c r="NF816" i="1" s="1"/>
  <c r="NM818" i="1"/>
  <c r="NO818" i="1"/>
  <c r="NR818" i="1"/>
  <c r="NS818" i="1" s="1"/>
  <c r="NT818" i="1"/>
  <c r="NM819" i="1"/>
  <c r="NO819" i="1"/>
  <c r="NR819" i="1"/>
  <c r="NS819" i="1" s="1"/>
  <c r="NT819" i="1" s="1"/>
  <c r="NM820" i="1"/>
  <c r="NO820" i="1"/>
  <c r="NR820" i="1"/>
  <c r="NS820" i="1"/>
  <c r="NT820" i="1" s="1"/>
  <c r="NM821" i="1"/>
  <c r="NO821" i="1"/>
  <c r="NR821" i="1"/>
  <c r="NS821" i="1" s="1"/>
  <c r="NT821" i="1" s="1"/>
  <c r="NM822" i="1"/>
  <c r="NO822" i="1"/>
  <c r="NR822" i="1"/>
  <c r="NS822" i="1" s="1"/>
  <c r="NT822" i="1" s="1"/>
  <c r="NM823" i="1"/>
  <c r="NO823" i="1"/>
  <c r="NR823" i="1"/>
  <c r="NS823" i="1" s="1"/>
  <c r="NT823" i="1" s="1"/>
  <c r="NM824" i="1"/>
  <c r="NO824" i="1"/>
  <c r="NS824" i="1"/>
  <c r="NT824" i="1" s="1"/>
  <c r="NM825" i="1"/>
  <c r="NO825" i="1"/>
  <c r="NS825" i="1"/>
  <c r="NT825" i="1" s="1"/>
  <c r="NM826" i="1"/>
  <c r="NO826" i="1"/>
  <c r="NS826" i="1"/>
  <c r="NT826" i="1" s="1"/>
  <c r="NM827" i="1"/>
  <c r="NO827" i="1"/>
  <c r="NS827" i="1"/>
  <c r="NT827" i="1" s="1"/>
  <c r="NM828" i="1"/>
  <c r="NO828" i="1"/>
  <c r="NS828" i="1"/>
  <c r="NT828" i="1" s="1"/>
  <c r="NM804" i="1"/>
  <c r="NO804" i="1"/>
  <c r="NM805" i="1"/>
  <c r="NO805" i="1"/>
  <c r="NM806" i="1"/>
  <c r="NM807" i="1"/>
  <c r="NO807" i="1"/>
  <c r="NM808" i="1"/>
  <c r="NM809" i="1"/>
  <c r="NM810" i="1"/>
  <c r="NM811" i="1"/>
  <c r="NM814" i="1"/>
  <c r="NR814" i="1"/>
  <c r="NS814" i="1" s="1"/>
  <c r="NT814" i="1" s="1"/>
  <c r="NM815" i="1"/>
  <c r="NR815" i="1"/>
  <c r="NS815" i="1"/>
  <c r="NT815" i="1" s="1"/>
  <c r="NM816" i="1"/>
  <c r="NR816" i="1"/>
  <c r="NS816" i="1" s="1"/>
  <c r="NT816" i="1" s="1"/>
  <c r="DT818" i="1"/>
  <c r="DV818" i="1"/>
  <c r="DY818" i="1"/>
  <c r="DZ818" i="1" s="1"/>
  <c r="EA818" i="1" s="1"/>
  <c r="DT819" i="1"/>
  <c r="DV819" i="1"/>
  <c r="DY819" i="1"/>
  <c r="DZ819" i="1" s="1"/>
  <c r="EA819" i="1" s="1"/>
  <c r="DT820" i="1"/>
  <c r="DV820" i="1"/>
  <c r="DY820" i="1"/>
  <c r="DZ820" i="1" s="1"/>
  <c r="EA820" i="1" s="1"/>
  <c r="DT821" i="1"/>
  <c r="DV821" i="1"/>
  <c r="DY821" i="1"/>
  <c r="DZ821" i="1"/>
  <c r="EA821" i="1" s="1"/>
  <c r="DT822" i="1"/>
  <c r="DV822" i="1"/>
  <c r="DY822" i="1"/>
  <c r="DZ822" i="1" s="1"/>
  <c r="EA822" i="1" s="1"/>
  <c r="DT823" i="1"/>
  <c r="DV823" i="1"/>
  <c r="DY823" i="1"/>
  <c r="DZ823" i="1" s="1"/>
  <c r="EA823" i="1" s="1"/>
  <c r="DT824" i="1"/>
  <c r="DV824" i="1"/>
  <c r="DZ824" i="1"/>
  <c r="EA824" i="1"/>
  <c r="DT825" i="1"/>
  <c r="DV825" i="1"/>
  <c r="DZ825" i="1"/>
  <c r="EA825" i="1" s="1"/>
  <c r="DT826" i="1"/>
  <c r="DV826" i="1"/>
  <c r="DZ826" i="1"/>
  <c r="EA826" i="1" s="1"/>
  <c r="DT827" i="1"/>
  <c r="DV827" i="1"/>
  <c r="DZ827" i="1"/>
  <c r="EA827" i="1" s="1"/>
  <c r="DT828" i="1"/>
  <c r="DV828" i="1"/>
  <c r="DZ828" i="1"/>
  <c r="EA828" i="1" s="1"/>
  <c r="DT804" i="1"/>
  <c r="DV804" i="1"/>
  <c r="DT805" i="1"/>
  <c r="DV805" i="1"/>
  <c r="DT806" i="1"/>
  <c r="DT807" i="1"/>
  <c r="DT808" i="1"/>
  <c r="DT809" i="1"/>
  <c r="DT810" i="1"/>
  <c r="DT811" i="1"/>
  <c r="DT814" i="1"/>
  <c r="DY814" i="1"/>
  <c r="DZ814" i="1" s="1"/>
  <c r="EA814" i="1" s="1"/>
  <c r="DT815" i="1"/>
  <c r="DY815" i="1"/>
  <c r="DZ815" i="1"/>
  <c r="EA815" i="1" s="1"/>
  <c r="DT816" i="1"/>
  <c r="DV816" i="1"/>
  <c r="DY816" i="1"/>
  <c r="DZ816" i="1" s="1"/>
  <c r="EA816" i="1" s="1"/>
  <c r="DF818" i="1"/>
  <c r="DH818" i="1"/>
  <c r="DK818" i="1"/>
  <c r="DL818" i="1"/>
  <c r="DM818" i="1" s="1"/>
  <c r="DF819" i="1"/>
  <c r="DH819" i="1"/>
  <c r="DK819" i="1"/>
  <c r="DL819" i="1" s="1"/>
  <c r="DM819" i="1" s="1"/>
  <c r="DF820" i="1"/>
  <c r="DH820" i="1"/>
  <c r="DK820" i="1"/>
  <c r="DL820" i="1" s="1"/>
  <c r="DM820" i="1" s="1"/>
  <c r="DF821" i="1"/>
  <c r="DH821" i="1"/>
  <c r="DK821" i="1"/>
  <c r="DL821" i="1" s="1"/>
  <c r="DM821" i="1" s="1"/>
  <c r="DF822" i="1"/>
  <c r="DH822" i="1"/>
  <c r="DK822" i="1"/>
  <c r="DL822" i="1" s="1"/>
  <c r="DM822" i="1" s="1"/>
  <c r="DF823" i="1"/>
  <c r="DH823" i="1"/>
  <c r="DK823" i="1"/>
  <c r="DL823" i="1" s="1"/>
  <c r="DM823" i="1" s="1"/>
  <c r="DF824" i="1"/>
  <c r="DH824" i="1"/>
  <c r="DL824" i="1"/>
  <c r="DM824" i="1" s="1"/>
  <c r="DF825" i="1"/>
  <c r="DH825" i="1"/>
  <c r="DL825" i="1"/>
  <c r="DM825" i="1" s="1"/>
  <c r="DF826" i="1"/>
  <c r="DH826" i="1"/>
  <c r="DL826" i="1"/>
  <c r="DM826" i="1" s="1"/>
  <c r="DF827" i="1"/>
  <c r="DH827" i="1"/>
  <c r="DL827" i="1"/>
  <c r="DM827" i="1"/>
  <c r="DF828" i="1"/>
  <c r="DH828" i="1"/>
  <c r="DL828" i="1"/>
  <c r="DM828" i="1" s="1"/>
  <c r="DF804" i="1"/>
  <c r="DH804" i="1"/>
  <c r="DL804" i="1" s="1"/>
  <c r="DM804" i="1" s="1"/>
  <c r="DF805" i="1"/>
  <c r="DH805" i="1"/>
  <c r="DF806" i="1"/>
  <c r="DH806" i="1"/>
  <c r="DF807" i="1"/>
  <c r="DH807" i="1"/>
  <c r="DF808" i="1"/>
  <c r="DH808" i="1"/>
  <c r="DF809" i="1"/>
  <c r="DH809" i="1"/>
  <c r="DF810" i="1"/>
  <c r="DH810" i="1"/>
  <c r="DF811" i="1"/>
  <c r="DH811" i="1"/>
  <c r="DF814" i="1"/>
  <c r="DH814" i="1"/>
  <c r="DK814" i="1"/>
  <c r="DL814" i="1" s="1"/>
  <c r="DM814" i="1" s="1"/>
  <c r="DF815" i="1"/>
  <c r="DH815" i="1"/>
  <c r="DK815" i="1"/>
  <c r="DL815" i="1" s="1"/>
  <c r="DM815" i="1" s="1"/>
  <c r="DF816" i="1"/>
  <c r="DH816" i="1"/>
  <c r="DK816" i="1"/>
  <c r="DL816" i="1" s="1"/>
  <c r="DM816" i="1" s="1"/>
  <c r="JS807" i="1"/>
  <c r="JU807" i="1"/>
  <c r="JW807" i="1"/>
  <c r="JW811" i="1" s="1"/>
  <c r="JW815" i="1" s="1"/>
  <c r="JS808" i="1"/>
  <c r="JU808" i="1"/>
  <c r="JW808" i="1"/>
  <c r="JW812" i="1" s="1"/>
  <c r="JS809" i="1"/>
  <c r="JU809" i="1"/>
  <c r="JS810" i="1"/>
  <c r="JU810" i="1"/>
  <c r="JW810" i="1"/>
  <c r="JW814" i="1" s="1"/>
  <c r="JS811" i="1"/>
  <c r="JU811" i="1"/>
  <c r="JS812" i="1"/>
  <c r="JU812" i="1"/>
  <c r="JS813" i="1"/>
  <c r="JU813" i="1"/>
  <c r="JW813" i="1"/>
  <c r="JW817" i="1" s="1"/>
  <c r="JW821" i="1" s="1"/>
  <c r="JW825" i="1" s="1"/>
  <c r="JW829" i="1" s="1"/>
  <c r="JW833" i="1" s="1"/>
  <c r="JW837" i="1" s="1"/>
  <c r="JS814" i="1"/>
  <c r="JU814" i="1"/>
  <c r="JS815" i="1"/>
  <c r="JU815" i="1"/>
  <c r="JU820" i="1"/>
  <c r="JU823" i="1"/>
  <c r="JU828" i="1"/>
  <c r="JU831" i="1"/>
  <c r="JU835" i="1"/>
  <c r="JU847" i="1"/>
  <c r="JU851" i="1"/>
  <c r="JZ851" i="1" s="1"/>
  <c r="JS816" i="1"/>
  <c r="JU816" i="1"/>
  <c r="JS817" i="1"/>
  <c r="JU817" i="1"/>
  <c r="JS818" i="1"/>
  <c r="JU818" i="1"/>
  <c r="JY818" i="1" s="1"/>
  <c r="JS819" i="1"/>
  <c r="JU819" i="1"/>
  <c r="JY819" i="1" s="1"/>
  <c r="JS820" i="1"/>
  <c r="JW820" i="1"/>
  <c r="JW824" i="1" s="1"/>
  <c r="JW828" i="1" s="1"/>
  <c r="JW832" i="1" s="1"/>
  <c r="JW836" i="1" s="1"/>
  <c r="JS821" i="1"/>
  <c r="JS822" i="1"/>
  <c r="JU822" i="1"/>
  <c r="JW822" i="1"/>
  <c r="JW826" i="1" s="1"/>
  <c r="JW830" i="1" s="1"/>
  <c r="JW834" i="1" s="1"/>
  <c r="JW838" i="1" s="1"/>
  <c r="JS823" i="1"/>
  <c r="JW823" i="1"/>
  <c r="JW827" i="1" s="1"/>
  <c r="JW831" i="1" s="1"/>
  <c r="JW835" i="1" s="1"/>
  <c r="JS824" i="1"/>
  <c r="JU824" i="1"/>
  <c r="JS825" i="1"/>
  <c r="JU825" i="1"/>
  <c r="JS826" i="1"/>
  <c r="JU826" i="1"/>
  <c r="JS827" i="1"/>
  <c r="JU827" i="1"/>
  <c r="JS828" i="1"/>
  <c r="JS829" i="1"/>
  <c r="JU829" i="1"/>
  <c r="JS830" i="1"/>
  <c r="JU830" i="1"/>
  <c r="JU834" i="1"/>
  <c r="JU838" i="1"/>
  <c r="JY850" i="1"/>
  <c r="JY854" i="1"/>
  <c r="JS831" i="1"/>
  <c r="JS832" i="1"/>
  <c r="JU832" i="1"/>
  <c r="JS833" i="1"/>
  <c r="JU833" i="1"/>
  <c r="JS834" i="1"/>
  <c r="JS835" i="1"/>
  <c r="JS836" i="1"/>
  <c r="JU836" i="1"/>
  <c r="JS837" i="1"/>
  <c r="JU837" i="1"/>
  <c r="JS838" i="1"/>
  <c r="JS847" i="1"/>
  <c r="JW847" i="1"/>
  <c r="JY847" i="1"/>
  <c r="JS848" i="1"/>
  <c r="JU848" i="1"/>
  <c r="JZ848" i="1" s="1"/>
  <c r="JW848" i="1"/>
  <c r="JY848" i="1"/>
  <c r="JS849" i="1"/>
  <c r="JU849" i="1"/>
  <c r="JZ849" i="1" s="1"/>
  <c r="JW849" i="1"/>
  <c r="JY849" i="1"/>
  <c r="JS850" i="1"/>
  <c r="JU850" i="1"/>
  <c r="JZ850" i="1"/>
  <c r="JW850" i="1"/>
  <c r="JE807" i="1"/>
  <c r="JI807" i="1"/>
  <c r="JI811" i="1" s="1"/>
  <c r="JI815" i="1" s="1"/>
  <c r="JI819" i="1" s="1"/>
  <c r="JI823" i="1" s="1"/>
  <c r="JI827" i="1" s="1"/>
  <c r="JI831" i="1" s="1"/>
  <c r="JI835" i="1" s="1"/>
  <c r="JE808" i="1"/>
  <c r="JG808" i="1"/>
  <c r="JI808" i="1"/>
  <c r="JI812" i="1" s="1"/>
  <c r="JI816" i="1" s="1"/>
  <c r="JI820" i="1" s="1"/>
  <c r="JI824" i="1" s="1"/>
  <c r="JI828" i="1" s="1"/>
  <c r="JI832" i="1" s="1"/>
  <c r="JI836" i="1" s="1"/>
  <c r="JE809" i="1"/>
  <c r="JG809" i="1"/>
  <c r="JI809" i="1"/>
  <c r="JI813" i="1" s="1"/>
  <c r="JI817" i="1" s="1"/>
  <c r="JI821" i="1" s="1"/>
  <c r="JI825" i="1" s="1"/>
  <c r="JI829" i="1" s="1"/>
  <c r="JI833" i="1" s="1"/>
  <c r="JI837" i="1" s="1"/>
  <c r="JE810" i="1"/>
  <c r="JG810" i="1"/>
  <c r="JG814" i="1"/>
  <c r="JG818" i="1"/>
  <c r="JG822" i="1"/>
  <c r="JK822" i="1" s="1"/>
  <c r="JL822" i="1" s="1"/>
  <c r="JG826" i="1"/>
  <c r="JG830" i="1"/>
  <c r="JG834" i="1"/>
  <c r="JG838" i="1"/>
  <c r="JG850" i="1"/>
  <c r="JL850" i="1" s="1"/>
  <c r="JG854" i="1"/>
  <c r="JL854" i="1"/>
  <c r="JI810" i="1"/>
  <c r="JI814" i="1" s="1"/>
  <c r="JI818" i="1" s="1"/>
  <c r="JE811" i="1"/>
  <c r="JG811" i="1"/>
  <c r="JE812" i="1"/>
  <c r="JE813" i="1"/>
  <c r="JG813" i="1"/>
  <c r="JE814" i="1"/>
  <c r="JE815" i="1"/>
  <c r="JG815" i="1"/>
  <c r="JE816" i="1"/>
  <c r="JG816" i="1"/>
  <c r="JE817" i="1"/>
  <c r="JG817" i="1"/>
  <c r="JE818" i="1"/>
  <c r="JE819" i="1"/>
  <c r="JG819" i="1"/>
  <c r="JE820" i="1"/>
  <c r="JG820" i="1"/>
  <c r="JE821" i="1"/>
  <c r="JG821" i="1"/>
  <c r="JE822" i="1"/>
  <c r="JE823" i="1"/>
  <c r="JG823" i="1"/>
  <c r="JE824" i="1"/>
  <c r="JG824" i="1"/>
  <c r="JE825" i="1"/>
  <c r="JG825" i="1"/>
  <c r="JE826" i="1"/>
  <c r="JI826" i="1"/>
  <c r="JI830" i="1" s="1"/>
  <c r="JI834" i="1" s="1"/>
  <c r="JI838" i="1" s="1"/>
  <c r="JE827" i="1"/>
  <c r="JG827" i="1"/>
  <c r="JE828" i="1"/>
  <c r="JG828" i="1"/>
  <c r="JG831" i="1"/>
  <c r="JG835" i="1"/>
  <c r="JK847" i="1"/>
  <c r="JK851" i="1"/>
  <c r="JK855" i="1"/>
  <c r="JG832" i="1"/>
  <c r="JG836" i="1"/>
  <c r="JG848" i="1"/>
  <c r="JL848" i="1"/>
  <c r="JG852" i="1"/>
  <c r="JL852" i="1" s="1"/>
  <c r="JK848" i="1"/>
  <c r="JK852" i="1"/>
  <c r="JG833" i="1"/>
  <c r="JG837" i="1"/>
  <c r="JK849" i="1"/>
  <c r="JK853" i="1"/>
  <c r="JK850" i="1"/>
  <c r="JK854" i="1"/>
  <c r="JG829" i="1"/>
  <c r="JE829" i="1"/>
  <c r="JE830" i="1"/>
  <c r="JE831" i="1"/>
  <c r="JE832" i="1"/>
  <c r="JE833" i="1"/>
  <c r="JE834" i="1"/>
  <c r="JE835" i="1"/>
  <c r="JE836" i="1"/>
  <c r="JE837" i="1"/>
  <c r="JE838" i="1"/>
  <c r="JE847" i="1"/>
  <c r="JG847" i="1"/>
  <c r="JL847" i="1" s="1"/>
  <c r="JI847" i="1"/>
  <c r="JE848" i="1"/>
  <c r="JI848" i="1"/>
  <c r="JE849" i="1"/>
  <c r="JG849" i="1"/>
  <c r="JL849" i="1" s="1"/>
  <c r="JI849" i="1"/>
  <c r="JE850" i="1"/>
  <c r="JI850" i="1"/>
  <c r="IQ807" i="1"/>
  <c r="IS807" i="1"/>
  <c r="IU807" i="1"/>
  <c r="IU811" i="1" s="1"/>
  <c r="IU815" i="1" s="1"/>
  <c r="IU819" i="1" s="1"/>
  <c r="IU823" i="1" s="1"/>
  <c r="IU827" i="1" s="1"/>
  <c r="IU831" i="1" s="1"/>
  <c r="IU835" i="1" s="1"/>
  <c r="IQ808" i="1"/>
  <c r="IS808" i="1"/>
  <c r="IU808" i="1"/>
  <c r="IU812" i="1" s="1"/>
  <c r="IU816" i="1" s="1"/>
  <c r="IU820" i="1" s="1"/>
  <c r="IU824" i="1" s="1"/>
  <c r="IU828" i="1" s="1"/>
  <c r="IU832" i="1" s="1"/>
  <c r="IU836" i="1" s="1"/>
  <c r="IQ809" i="1"/>
  <c r="IS809" i="1"/>
  <c r="IU809" i="1"/>
  <c r="IU813" i="1" s="1"/>
  <c r="IU817" i="1" s="1"/>
  <c r="IU821" i="1" s="1"/>
  <c r="IQ810" i="1"/>
  <c r="IS810" i="1"/>
  <c r="IU810" i="1"/>
  <c r="IU814" i="1" s="1"/>
  <c r="IU818" i="1" s="1"/>
  <c r="IU822" i="1" s="1"/>
  <c r="IU826" i="1" s="1"/>
  <c r="IU830" i="1" s="1"/>
  <c r="IU834" i="1" s="1"/>
  <c r="IU838" i="1" s="1"/>
  <c r="IQ811" i="1"/>
  <c r="IS811" i="1"/>
  <c r="IQ812" i="1"/>
  <c r="IS812" i="1"/>
  <c r="IQ813" i="1"/>
  <c r="IS813" i="1"/>
  <c r="IQ814" i="1"/>
  <c r="IS814" i="1"/>
  <c r="IQ815" i="1"/>
  <c r="IS815" i="1"/>
  <c r="IQ816" i="1"/>
  <c r="IS816" i="1"/>
  <c r="IQ817" i="1"/>
  <c r="IS817" i="1"/>
  <c r="IQ818" i="1"/>
  <c r="IS818" i="1"/>
  <c r="IQ819" i="1"/>
  <c r="IS819" i="1"/>
  <c r="IQ820" i="1"/>
  <c r="IS820" i="1"/>
  <c r="IQ821" i="1"/>
  <c r="IS821" i="1"/>
  <c r="IQ822" i="1"/>
  <c r="IS822" i="1"/>
  <c r="IQ823" i="1"/>
  <c r="IS823" i="1"/>
  <c r="IQ824" i="1"/>
  <c r="IS824" i="1"/>
  <c r="IQ825" i="1"/>
  <c r="IS825" i="1"/>
  <c r="IQ826" i="1"/>
  <c r="IS826" i="1"/>
  <c r="IQ827" i="1"/>
  <c r="IS827" i="1"/>
  <c r="IQ828" i="1"/>
  <c r="IS828" i="1"/>
  <c r="IQ829" i="1"/>
  <c r="IS829" i="1"/>
  <c r="IU829" i="1"/>
  <c r="IU833" i="1" s="1"/>
  <c r="IU837" i="1" s="1"/>
  <c r="IQ830" i="1"/>
  <c r="IS830" i="1"/>
  <c r="IS834" i="1"/>
  <c r="IS838" i="1"/>
  <c r="IW850" i="1"/>
  <c r="IW854" i="1"/>
  <c r="IQ831" i="1"/>
  <c r="IS831" i="1"/>
  <c r="IQ832" i="1"/>
  <c r="IS832" i="1"/>
  <c r="IQ833" i="1"/>
  <c r="IS833" i="1"/>
  <c r="IQ834" i="1"/>
  <c r="IQ835" i="1"/>
  <c r="IS835" i="1"/>
  <c r="IQ836" i="1"/>
  <c r="IQ837" i="1"/>
  <c r="IS837" i="1"/>
  <c r="IQ838" i="1"/>
  <c r="IQ847" i="1"/>
  <c r="IS847" i="1"/>
  <c r="IX847" i="1" s="1"/>
  <c r="IU847" i="1"/>
  <c r="IW847" i="1"/>
  <c r="IQ848" i="1"/>
  <c r="IS848" i="1"/>
  <c r="IX848" i="1" s="1"/>
  <c r="IU848" i="1"/>
  <c r="IW848" i="1"/>
  <c r="IQ849" i="1"/>
  <c r="IS849" i="1"/>
  <c r="IX849" i="1" s="1"/>
  <c r="IU849" i="1"/>
  <c r="IW849" i="1"/>
  <c r="IQ850" i="1"/>
  <c r="IS850" i="1"/>
  <c r="IX850" i="1" s="1"/>
  <c r="IU850" i="1"/>
  <c r="IC807" i="1"/>
  <c r="IE807" i="1"/>
  <c r="IG807" i="1"/>
  <c r="IG811" i="1" s="1"/>
  <c r="IG815" i="1" s="1"/>
  <c r="IC808" i="1"/>
  <c r="IE808" i="1"/>
  <c r="IG808" i="1"/>
  <c r="IG812" i="1" s="1"/>
  <c r="IG816" i="1" s="1"/>
  <c r="IG820" i="1" s="1"/>
  <c r="IG824" i="1" s="1"/>
  <c r="IG828" i="1" s="1"/>
  <c r="IG832" i="1" s="1"/>
  <c r="IG836" i="1" s="1"/>
  <c r="IC809" i="1"/>
  <c r="IE809" i="1"/>
  <c r="IG809" i="1"/>
  <c r="IG813" i="1" s="1"/>
  <c r="IG817" i="1"/>
  <c r="IG821" i="1" s="1"/>
  <c r="IG825" i="1" s="1"/>
  <c r="IG829" i="1" s="1"/>
  <c r="IG833" i="1" s="1"/>
  <c r="IG837" i="1" s="1"/>
  <c r="IC810" i="1"/>
  <c r="IG810" i="1"/>
  <c r="IG814" i="1" s="1"/>
  <c r="IG818" i="1" s="1"/>
  <c r="IG822" i="1" s="1"/>
  <c r="IG826" i="1" s="1"/>
  <c r="IG830" i="1" s="1"/>
  <c r="IG834" i="1" s="1"/>
  <c r="IG838" i="1" s="1"/>
  <c r="IC811" i="1"/>
  <c r="IE811" i="1"/>
  <c r="II811" i="1" s="1"/>
  <c r="IJ811" i="1" s="1"/>
  <c r="IC812" i="1"/>
  <c r="IE812" i="1"/>
  <c r="IC813" i="1"/>
  <c r="IE813" i="1"/>
  <c r="IC814" i="1"/>
  <c r="IE814" i="1"/>
  <c r="IC815" i="1"/>
  <c r="IE815" i="1"/>
  <c r="IC816" i="1"/>
  <c r="IE816" i="1"/>
  <c r="IC817" i="1"/>
  <c r="IE817" i="1"/>
  <c r="IC818" i="1"/>
  <c r="IE818" i="1"/>
  <c r="IC819" i="1"/>
  <c r="IE819" i="1"/>
  <c r="II819" i="1" s="1"/>
  <c r="IC820" i="1"/>
  <c r="IE820" i="1"/>
  <c r="IC821" i="1"/>
  <c r="IE821" i="1"/>
  <c r="IC822" i="1"/>
  <c r="IE822" i="1"/>
  <c r="IC823" i="1"/>
  <c r="IE823" i="1"/>
  <c r="IG823" i="1"/>
  <c r="IG827" i="1" s="1"/>
  <c r="IG831" i="1" s="1"/>
  <c r="IG835" i="1" s="1"/>
  <c r="IC824" i="1"/>
  <c r="IE824" i="1"/>
  <c r="IC825" i="1"/>
  <c r="IE825" i="1"/>
  <c r="IC826" i="1"/>
  <c r="IE826" i="1"/>
  <c r="IC827" i="1"/>
  <c r="IE827" i="1"/>
  <c r="IC828" i="1"/>
  <c r="IE828" i="1"/>
  <c r="IC829" i="1"/>
  <c r="IE829" i="1"/>
  <c r="IE833" i="1"/>
  <c r="IE837" i="1"/>
  <c r="II849" i="1"/>
  <c r="II853" i="1"/>
  <c r="IC830" i="1"/>
  <c r="IE830" i="1"/>
  <c r="IC831" i="1"/>
  <c r="IE831" i="1"/>
  <c r="IC832" i="1"/>
  <c r="IE832" i="1"/>
  <c r="IC833" i="1"/>
  <c r="IC834" i="1"/>
  <c r="IE834" i="1"/>
  <c r="IC835" i="1"/>
  <c r="IE835" i="1"/>
  <c r="IC836" i="1"/>
  <c r="IE836" i="1"/>
  <c r="IC837" i="1"/>
  <c r="IC838" i="1"/>
  <c r="IE838" i="1"/>
  <c r="IC847" i="1"/>
  <c r="IE847" i="1"/>
  <c r="IJ847" i="1"/>
  <c r="IG847" i="1"/>
  <c r="II847" i="1"/>
  <c r="IC848" i="1"/>
  <c r="IE848" i="1"/>
  <c r="IJ848" i="1" s="1"/>
  <c r="IG848" i="1"/>
  <c r="II848" i="1"/>
  <c r="IC849" i="1"/>
  <c r="IE849" i="1"/>
  <c r="IJ849" i="1" s="1"/>
  <c r="IG849" i="1"/>
  <c r="IC850" i="1"/>
  <c r="IE850" i="1"/>
  <c r="IJ850" i="1" s="1"/>
  <c r="IG850" i="1"/>
  <c r="II850" i="1"/>
  <c r="CR807" i="1"/>
  <c r="CT807" i="1"/>
  <c r="CV807" i="1"/>
  <c r="CV811" i="1" s="1"/>
  <c r="CV815" i="1" s="1"/>
  <c r="CV819" i="1" s="1"/>
  <c r="CV823" i="1" s="1"/>
  <c r="CV827" i="1" s="1"/>
  <c r="CV831" i="1" s="1"/>
  <c r="CV835" i="1" s="1"/>
  <c r="CR808" i="1"/>
  <c r="CT808" i="1"/>
  <c r="CV808" i="1"/>
  <c r="CV812" i="1" s="1"/>
  <c r="CV816" i="1" s="1"/>
  <c r="CV820" i="1" s="1"/>
  <c r="CV824" i="1"/>
  <c r="CV828" i="1" s="1"/>
  <c r="CV832" i="1" s="1"/>
  <c r="CV836" i="1" s="1"/>
  <c r="CR809" i="1"/>
  <c r="CV809" i="1"/>
  <c r="CV813" i="1" s="1"/>
  <c r="CV817" i="1" s="1"/>
  <c r="CV821" i="1" s="1"/>
  <c r="CV825" i="1" s="1"/>
  <c r="CV829" i="1" s="1"/>
  <c r="CV833" i="1" s="1"/>
  <c r="CV837" i="1" s="1"/>
  <c r="CR810" i="1"/>
  <c r="CT810" i="1"/>
  <c r="CX810" i="1" s="1"/>
  <c r="CV810" i="1"/>
  <c r="CV814" i="1" s="1"/>
  <c r="CT814" i="1"/>
  <c r="CT811" i="1"/>
  <c r="CT812" i="1"/>
  <c r="CR815" i="1"/>
  <c r="CT815" i="1"/>
  <c r="CR816" i="1"/>
  <c r="CT816" i="1"/>
  <c r="CR817" i="1"/>
  <c r="CR818" i="1"/>
  <c r="CR819" i="1"/>
  <c r="CT819" i="1"/>
  <c r="CR820" i="1"/>
  <c r="CT820" i="1"/>
  <c r="CR821" i="1"/>
  <c r="CR822" i="1"/>
  <c r="CT822" i="1"/>
  <c r="CV822" i="1"/>
  <c r="CV826" i="1" s="1"/>
  <c r="CV830" i="1" s="1"/>
  <c r="CV834" i="1" s="1"/>
  <c r="CV838" i="1" s="1"/>
  <c r="CR823" i="1"/>
  <c r="CT823" i="1"/>
  <c r="CR824" i="1"/>
  <c r="CT824" i="1"/>
  <c r="CR825" i="1"/>
  <c r="CR826" i="1"/>
  <c r="CT826" i="1"/>
  <c r="CR827" i="1"/>
  <c r="CT827" i="1"/>
  <c r="CR828" i="1"/>
  <c r="CT828" i="1"/>
  <c r="CR829" i="1"/>
  <c r="CR830" i="1"/>
  <c r="CT830" i="1"/>
  <c r="CT834" i="1"/>
  <c r="CT838" i="1"/>
  <c r="CX850" i="1"/>
  <c r="CX854" i="1"/>
  <c r="CR831" i="1"/>
  <c r="CT831" i="1"/>
  <c r="CR832" i="1"/>
  <c r="CT832" i="1"/>
  <c r="CR833" i="1"/>
  <c r="CR834" i="1"/>
  <c r="CR835" i="1"/>
  <c r="CT835" i="1"/>
  <c r="CR836" i="1"/>
  <c r="CT836" i="1"/>
  <c r="CR837" i="1"/>
  <c r="CR838" i="1"/>
  <c r="CR847" i="1"/>
  <c r="CT847" i="1"/>
  <c r="CY847" i="1" s="1"/>
  <c r="CV847" i="1"/>
  <c r="CX847" i="1"/>
  <c r="CR848" i="1"/>
  <c r="CT848" i="1"/>
  <c r="CY848" i="1"/>
  <c r="CV848" i="1"/>
  <c r="CX848" i="1"/>
  <c r="CR849" i="1"/>
  <c r="CV849" i="1"/>
  <c r="CX849" i="1"/>
  <c r="CR850" i="1"/>
  <c r="CT850" i="1"/>
  <c r="CY850" i="1" s="1"/>
  <c r="CV850" i="1"/>
  <c r="CD807" i="1"/>
  <c r="CF807" i="1"/>
  <c r="CH807" i="1"/>
  <c r="CD808" i="1"/>
  <c r="CF808" i="1"/>
  <c r="CJ808" i="1" s="1"/>
  <c r="CK808" i="1" s="1"/>
  <c r="CD809" i="1"/>
  <c r="CF809" i="1"/>
  <c r="CH809" i="1"/>
  <c r="CH813" i="1"/>
  <c r="CH817" i="1" s="1"/>
  <c r="CH821" i="1" s="1"/>
  <c r="CH825" i="1" s="1"/>
  <c r="CH829" i="1" s="1"/>
  <c r="CH833" i="1" s="1"/>
  <c r="CH837" i="1" s="1"/>
  <c r="CD810" i="1"/>
  <c r="CF810" i="1"/>
  <c r="CH810" i="1"/>
  <c r="CH814" i="1" s="1"/>
  <c r="CH818" i="1" s="1"/>
  <c r="CH822" i="1" s="1"/>
  <c r="CH826" i="1" s="1"/>
  <c r="CH830" i="1" s="1"/>
  <c r="CH834" i="1" s="1"/>
  <c r="CH838" i="1" s="1"/>
  <c r="CD811" i="1"/>
  <c r="CF811" i="1"/>
  <c r="CJ811" i="1"/>
  <c r="CD812" i="1"/>
  <c r="CH812" i="1"/>
  <c r="CH816" i="1" s="1"/>
  <c r="CH820" i="1" s="1"/>
  <c r="CH824" i="1" s="1"/>
  <c r="CH828" i="1" s="1"/>
  <c r="CH832" i="1" s="1"/>
  <c r="CH836" i="1" s="1"/>
  <c r="CD813" i="1"/>
  <c r="CF813" i="1"/>
  <c r="CD814" i="1"/>
  <c r="CF814" i="1"/>
  <c r="CD815" i="1"/>
  <c r="CF815" i="1"/>
  <c r="CH815" i="1"/>
  <c r="CH819" i="1" s="1"/>
  <c r="CH823" i="1" s="1"/>
  <c r="CH827" i="1" s="1"/>
  <c r="CH831" i="1" s="1"/>
  <c r="CH835" i="1" s="1"/>
  <c r="CD816" i="1"/>
  <c r="CF816" i="1"/>
  <c r="CD817" i="1"/>
  <c r="CF817" i="1"/>
  <c r="CD818" i="1"/>
  <c r="CF818" i="1"/>
  <c r="CD819" i="1"/>
  <c r="CF819" i="1"/>
  <c r="CD820" i="1"/>
  <c r="CF820" i="1"/>
  <c r="CD821" i="1"/>
  <c r="CF821" i="1"/>
  <c r="CD822" i="1"/>
  <c r="CF822" i="1"/>
  <c r="CD823" i="1"/>
  <c r="CD824" i="1"/>
  <c r="CF824" i="1"/>
  <c r="CD825" i="1"/>
  <c r="CF825" i="1"/>
  <c r="CD826" i="1"/>
  <c r="CF826" i="1"/>
  <c r="CD827" i="1"/>
  <c r="CF827" i="1"/>
  <c r="CD828" i="1"/>
  <c r="CF828" i="1"/>
  <c r="CD829" i="1"/>
  <c r="CF829" i="1"/>
  <c r="CD830" i="1"/>
  <c r="CF830" i="1"/>
  <c r="CF834" i="1"/>
  <c r="CF838" i="1"/>
  <c r="CJ850" i="1"/>
  <c r="CJ854" i="1"/>
  <c r="CD831" i="1"/>
  <c r="CF831" i="1"/>
  <c r="CD832" i="1"/>
  <c r="CF832" i="1"/>
  <c r="CD833" i="1"/>
  <c r="CF833" i="1"/>
  <c r="CD834" i="1"/>
  <c r="CD835" i="1"/>
  <c r="CF835" i="1"/>
  <c r="CD836" i="1"/>
  <c r="CF836" i="1"/>
  <c r="CD837" i="1"/>
  <c r="CF837" i="1"/>
  <c r="CD838" i="1"/>
  <c r="CD847" i="1"/>
  <c r="CF847" i="1"/>
  <c r="CK847" i="1" s="1"/>
  <c r="CH847" i="1"/>
  <c r="CJ847" i="1"/>
  <c r="CD848" i="1"/>
  <c r="CF848" i="1"/>
  <c r="CK848" i="1" s="1"/>
  <c r="CH848" i="1"/>
  <c r="CJ848" i="1"/>
  <c r="CD849" i="1"/>
  <c r="CF849" i="1"/>
  <c r="CK849" i="1" s="1"/>
  <c r="CH849" i="1"/>
  <c r="CJ849" i="1"/>
  <c r="CD850" i="1"/>
  <c r="CF850" i="1"/>
  <c r="CK850" i="1"/>
  <c r="CH850" i="1"/>
  <c r="BP807" i="1"/>
  <c r="BR807" i="1"/>
  <c r="BT807" i="1"/>
  <c r="BT811" i="1" s="1"/>
  <c r="BT815" i="1" s="1"/>
  <c r="BT819" i="1" s="1"/>
  <c r="BT823" i="1" s="1"/>
  <c r="BT827" i="1" s="1"/>
  <c r="BT831" i="1" s="1"/>
  <c r="BT835" i="1" s="1"/>
  <c r="BP808" i="1"/>
  <c r="BR808" i="1"/>
  <c r="BT808" i="1"/>
  <c r="BT812" i="1" s="1"/>
  <c r="BT816" i="1" s="1"/>
  <c r="BP809" i="1"/>
  <c r="BR809" i="1"/>
  <c r="BT809" i="1"/>
  <c r="BP810" i="1"/>
  <c r="BR810" i="1"/>
  <c r="BT810" i="1"/>
  <c r="BT814" i="1" s="1"/>
  <c r="BT818" i="1" s="1"/>
  <c r="BT822" i="1" s="1"/>
  <c r="BT826" i="1" s="1"/>
  <c r="BT830" i="1" s="1"/>
  <c r="BT834" i="1" s="1"/>
  <c r="BT838" i="1" s="1"/>
  <c r="BP811" i="1"/>
  <c r="BR811" i="1"/>
  <c r="BP812" i="1"/>
  <c r="BR812" i="1"/>
  <c r="BP813" i="1"/>
  <c r="BR813" i="1"/>
  <c r="BP814" i="1"/>
  <c r="BR814" i="1"/>
  <c r="BP815" i="1"/>
  <c r="BR815" i="1"/>
  <c r="BP816" i="1"/>
  <c r="BR816" i="1"/>
  <c r="BP817" i="1"/>
  <c r="BR817" i="1"/>
  <c r="BT817" i="1"/>
  <c r="BT821" i="1" s="1"/>
  <c r="BT825" i="1" s="1"/>
  <c r="BT829" i="1" s="1"/>
  <c r="BT833" i="1" s="1"/>
  <c r="BT837" i="1" s="1"/>
  <c r="BP818" i="1"/>
  <c r="BR818" i="1"/>
  <c r="BP819" i="1"/>
  <c r="BP820" i="1"/>
  <c r="BR820" i="1"/>
  <c r="BV820" i="1" s="1"/>
  <c r="BP821" i="1"/>
  <c r="BR821" i="1"/>
  <c r="BP822" i="1"/>
  <c r="BR822" i="1"/>
  <c r="BP823" i="1"/>
  <c r="BR823" i="1"/>
  <c r="BR828" i="1"/>
  <c r="BR831" i="1"/>
  <c r="BR835" i="1"/>
  <c r="BR847" i="1"/>
  <c r="BW847" i="1" s="1"/>
  <c r="BR851" i="1"/>
  <c r="BW851" i="1" s="1"/>
  <c r="BP824" i="1"/>
  <c r="BR824" i="1"/>
  <c r="BT824" i="1"/>
  <c r="BT828" i="1" s="1"/>
  <c r="BT832" i="1" s="1"/>
  <c r="BT836" i="1" s="1"/>
  <c r="BP825" i="1"/>
  <c r="BR825" i="1"/>
  <c r="BP826" i="1"/>
  <c r="BR826" i="1"/>
  <c r="BP827" i="1"/>
  <c r="BR827" i="1"/>
  <c r="BR832" i="1"/>
  <c r="BR836" i="1"/>
  <c r="BV848" i="1"/>
  <c r="BV852" i="1"/>
  <c r="BP828" i="1"/>
  <c r="BP829" i="1"/>
  <c r="BR829" i="1"/>
  <c r="BR833" i="1"/>
  <c r="BR837" i="1"/>
  <c r="BV849" i="1"/>
  <c r="BV853" i="1"/>
  <c r="BP830" i="1"/>
  <c r="BP831" i="1"/>
  <c r="BP832" i="1"/>
  <c r="BP833" i="1"/>
  <c r="BP834" i="1"/>
  <c r="BR834" i="1"/>
  <c r="BP835" i="1"/>
  <c r="BP836" i="1"/>
  <c r="BP837" i="1"/>
  <c r="BP838" i="1"/>
  <c r="BR838" i="1"/>
  <c r="BP847" i="1"/>
  <c r="BT847" i="1"/>
  <c r="BV847" i="1"/>
  <c r="BP848" i="1"/>
  <c r="BR848" i="1"/>
  <c r="BW848" i="1" s="1"/>
  <c r="BT848" i="1"/>
  <c r="BP849" i="1"/>
  <c r="BR849" i="1"/>
  <c r="BW849" i="1" s="1"/>
  <c r="BT849" i="1"/>
  <c r="BP850" i="1"/>
  <c r="BR850" i="1"/>
  <c r="BW850" i="1"/>
  <c r="BT850" i="1"/>
  <c r="BV850" i="1"/>
  <c r="KY807" i="1"/>
  <c r="KY811" i="1" s="1"/>
  <c r="KY815" i="1" s="1"/>
  <c r="KY819" i="1" s="1"/>
  <c r="KY823" i="1" s="1"/>
  <c r="KY827" i="1" s="1"/>
  <c r="KY831" i="1" s="1"/>
  <c r="KY835" i="1" s="1"/>
  <c r="KW811" i="1"/>
  <c r="KY808" i="1"/>
  <c r="KY812" i="1" s="1"/>
  <c r="KY816" i="1" s="1"/>
  <c r="KY820" i="1" s="1"/>
  <c r="KY824" i="1" s="1"/>
  <c r="KY828" i="1" s="1"/>
  <c r="KY832" i="1" s="1"/>
  <c r="KW812" i="1"/>
  <c r="KW813" i="1"/>
  <c r="LA813" i="1" s="1"/>
  <c r="KY810" i="1"/>
  <c r="KY814" i="1" s="1"/>
  <c r="KY818" i="1" s="1"/>
  <c r="KY822" i="1" s="1"/>
  <c r="KY826" i="1" s="1"/>
  <c r="KY830" i="1" s="1"/>
  <c r="KY834" i="1" s="1"/>
  <c r="KY838" i="1" s="1"/>
  <c r="KW814" i="1"/>
  <c r="KK807" i="1"/>
  <c r="KK811" i="1" s="1"/>
  <c r="KK815" i="1" s="1"/>
  <c r="KK819" i="1" s="1"/>
  <c r="KK823" i="1" s="1"/>
  <c r="KK827" i="1" s="1"/>
  <c r="KK831" i="1" s="1"/>
  <c r="KK835" i="1" s="1"/>
  <c r="KI827" i="1"/>
  <c r="KK808" i="1"/>
  <c r="KK812" i="1" s="1"/>
  <c r="KK816" i="1" s="1"/>
  <c r="KK820" i="1" s="1"/>
  <c r="KK824" i="1" s="1"/>
  <c r="KK828" i="1" s="1"/>
  <c r="KK832" i="1" s="1"/>
  <c r="KK836" i="1" s="1"/>
  <c r="KI828" i="1"/>
  <c r="KK809" i="1"/>
  <c r="KK813" i="1" s="1"/>
  <c r="KK817" i="1" s="1"/>
  <c r="KK821" i="1" s="1"/>
  <c r="KK825" i="1" s="1"/>
  <c r="KK829" i="1" s="1"/>
  <c r="KK833" i="1" s="1"/>
  <c r="KK837" i="1" s="1"/>
  <c r="KI829" i="1"/>
  <c r="KK826" i="1"/>
  <c r="KK830" i="1" s="1"/>
  <c r="KK834" i="1" s="1"/>
  <c r="KK838" i="1" s="1"/>
  <c r="KI830" i="1"/>
  <c r="KI831" i="1"/>
  <c r="KI832" i="1"/>
  <c r="KI833" i="1"/>
  <c r="KI834" i="1"/>
  <c r="KI838" i="1"/>
  <c r="KI810" i="1"/>
  <c r="KI814" i="1"/>
  <c r="KI818" i="1"/>
  <c r="KI822" i="1"/>
  <c r="KI826" i="1"/>
  <c r="KI850" i="1"/>
  <c r="KN850" i="1" s="1"/>
  <c r="KI854" i="1"/>
  <c r="KN854" i="1" s="1"/>
  <c r="BB804" i="1"/>
  <c r="BD804" i="1"/>
  <c r="BB805" i="1"/>
  <c r="BB806" i="1"/>
  <c r="BD806" i="1"/>
  <c r="BB807" i="1"/>
  <c r="BD807" i="1"/>
  <c r="BB808" i="1"/>
  <c r="BD808" i="1"/>
  <c r="BB809" i="1"/>
  <c r="BD809" i="1"/>
  <c r="BB810" i="1"/>
  <c r="BD810" i="1"/>
  <c r="BB811" i="1"/>
  <c r="BD811" i="1"/>
  <c r="BB814" i="1"/>
  <c r="BD814" i="1"/>
  <c r="BG814" i="1"/>
  <c r="BH814" i="1" s="1"/>
  <c r="BI814" i="1" s="1"/>
  <c r="BB815" i="1"/>
  <c r="BD815" i="1"/>
  <c r="BG815" i="1"/>
  <c r="BH815" i="1" s="1"/>
  <c r="BI815" i="1" s="1"/>
  <c r="BB816" i="1"/>
  <c r="BD816" i="1"/>
  <c r="BG816" i="1"/>
  <c r="BH816" i="1"/>
  <c r="BI816" i="1" s="1"/>
  <c r="AN804" i="1"/>
  <c r="AP804" i="1"/>
  <c r="AN805" i="1"/>
  <c r="AP805" i="1"/>
  <c r="AN806" i="1"/>
  <c r="AP806" i="1"/>
  <c r="AN807" i="1"/>
  <c r="AP807" i="1"/>
  <c r="AN808" i="1"/>
  <c r="AP808" i="1"/>
  <c r="AN809" i="1"/>
  <c r="AP809" i="1"/>
  <c r="AN810" i="1"/>
  <c r="AP810" i="1"/>
  <c r="AN811" i="1"/>
  <c r="AP811" i="1"/>
  <c r="AN814" i="1"/>
  <c r="AP814" i="1"/>
  <c r="AS814" i="1"/>
  <c r="AT814" i="1"/>
  <c r="AU814" i="1" s="1"/>
  <c r="AN815" i="1"/>
  <c r="AP815" i="1"/>
  <c r="AS815" i="1"/>
  <c r="AT815" i="1" s="1"/>
  <c r="AU815" i="1" s="1"/>
  <c r="AN816" i="1"/>
  <c r="AP816" i="1"/>
  <c r="AS816" i="1"/>
  <c r="AT816" i="1" s="1"/>
  <c r="AU816" i="1" s="1"/>
  <c r="Z804" i="1"/>
  <c r="AB804" i="1"/>
  <c r="AE804" i="1"/>
  <c r="AE805" i="1" s="1"/>
  <c r="AE806" i="1" s="1"/>
  <c r="Z805" i="1"/>
  <c r="AB805" i="1"/>
  <c r="Z806" i="1"/>
  <c r="AB806" i="1"/>
  <c r="Z807" i="1"/>
  <c r="AB807" i="1"/>
  <c r="Z808" i="1"/>
  <c r="AB808" i="1"/>
  <c r="AF808" i="1" s="1"/>
  <c r="AG808" i="1" s="1"/>
  <c r="Z809" i="1"/>
  <c r="AB809" i="1"/>
  <c r="Z810" i="1"/>
  <c r="AB810" i="1"/>
  <c r="Z811" i="1"/>
  <c r="AB811" i="1"/>
  <c r="Z814" i="1"/>
  <c r="AB814" i="1"/>
  <c r="AE814" i="1"/>
  <c r="AF814" i="1" s="1"/>
  <c r="AG814" i="1" s="1"/>
  <c r="Z815" i="1"/>
  <c r="AB815" i="1"/>
  <c r="AE815" i="1"/>
  <c r="AF815" i="1" s="1"/>
  <c r="AG815" i="1" s="1"/>
  <c r="Z816" i="1"/>
  <c r="AB816" i="1"/>
  <c r="AE816" i="1"/>
  <c r="AF816" i="1" s="1"/>
  <c r="AG816" i="1" s="1"/>
  <c r="Q804" i="1"/>
  <c r="N804" i="1"/>
  <c r="N805" i="1"/>
  <c r="N806" i="1"/>
  <c r="R806" i="1" s="1"/>
  <c r="N807" i="1"/>
  <c r="N808" i="1"/>
  <c r="N809" i="1"/>
  <c r="N810" i="1"/>
  <c r="N811" i="1"/>
  <c r="Q814" i="1"/>
  <c r="R814" i="1" s="1"/>
  <c r="S814" i="1" s="1"/>
  <c r="Q815" i="1"/>
  <c r="R815" i="1"/>
  <c r="S815" i="1" s="1"/>
  <c r="Q816" i="1"/>
  <c r="R816" i="1" s="1"/>
  <c r="S816" i="1" s="1"/>
  <c r="Q818" i="1"/>
  <c r="R818" i="1" s="1"/>
  <c r="S818" i="1" s="1"/>
  <c r="Q819" i="1"/>
  <c r="R819" i="1" s="1"/>
  <c r="S819" i="1" s="1"/>
  <c r="Q820" i="1"/>
  <c r="R820" i="1" s="1"/>
  <c r="S820" i="1" s="1"/>
  <c r="Q821" i="1"/>
  <c r="R821" i="1"/>
  <c r="S821" i="1" s="1"/>
  <c r="Q822" i="1"/>
  <c r="R822" i="1" s="1"/>
  <c r="S822" i="1" s="1"/>
  <c r="Q823" i="1"/>
  <c r="R823" i="1" s="1"/>
  <c r="S823" i="1" s="1"/>
  <c r="Q824" i="1"/>
  <c r="R824" i="1" s="1"/>
  <c r="S824" i="1" s="1"/>
  <c r="Q825" i="1"/>
  <c r="R825" i="1" s="1"/>
  <c r="S825" i="1" s="1"/>
  <c r="Q826" i="1"/>
  <c r="R826" i="1" s="1"/>
  <c r="S826" i="1" s="1"/>
  <c r="Q827" i="1"/>
  <c r="R827" i="1" s="1"/>
  <c r="S827" i="1" s="1"/>
  <c r="Q828" i="1"/>
  <c r="R828" i="1" s="1"/>
  <c r="S828" i="1" s="1"/>
  <c r="R829" i="1"/>
  <c r="S829" i="1" s="1"/>
  <c r="R830" i="1"/>
  <c r="S830" i="1" s="1"/>
  <c r="R831" i="1"/>
  <c r="S831" i="1" s="1"/>
  <c r="R832" i="1"/>
  <c r="S832" i="1" s="1"/>
  <c r="R833" i="1"/>
  <c r="S833" i="1"/>
  <c r="R834" i="1"/>
  <c r="S834" i="1" s="1"/>
  <c r="R835" i="1"/>
  <c r="S835" i="1"/>
  <c r="R836" i="1"/>
  <c r="S836" i="1" s="1"/>
  <c r="R837" i="1"/>
  <c r="S837" i="1" s="1"/>
  <c r="R838" i="1"/>
  <c r="S838" i="1" s="1"/>
  <c r="R839" i="1"/>
  <c r="S839" i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/>
  <c r="R855" i="1"/>
  <c r="S855" i="1" s="1"/>
  <c r="AS818" i="1"/>
  <c r="AT818" i="1" s="1"/>
  <c r="AU818" i="1" s="1"/>
  <c r="AS819" i="1"/>
  <c r="AT819" i="1" s="1"/>
  <c r="AU819" i="1" s="1"/>
  <c r="AS820" i="1"/>
  <c r="AT820" i="1"/>
  <c r="AU820" i="1" s="1"/>
  <c r="AS821" i="1"/>
  <c r="AT821" i="1" s="1"/>
  <c r="AU821" i="1" s="1"/>
  <c r="AS822" i="1"/>
  <c r="AT822" i="1" s="1"/>
  <c r="AU822" i="1"/>
  <c r="AS823" i="1"/>
  <c r="AT823" i="1" s="1"/>
  <c r="AU823" i="1" s="1"/>
  <c r="AT824" i="1"/>
  <c r="AU824" i="1" s="1"/>
  <c r="AT825" i="1"/>
  <c r="AU825" i="1" s="1"/>
  <c r="AT826" i="1"/>
  <c r="AU826" i="1" s="1"/>
  <c r="AT827" i="1"/>
  <c r="AU827" i="1" s="1"/>
  <c r="AT828" i="1"/>
  <c r="AU828" i="1" s="1"/>
  <c r="AT829" i="1"/>
  <c r="AU829" i="1" s="1"/>
  <c r="AT830" i="1"/>
  <c r="AU830" i="1" s="1"/>
  <c r="AT831" i="1"/>
  <c r="AU831" i="1" s="1"/>
  <c r="AT832" i="1"/>
  <c r="AU832" i="1" s="1"/>
  <c r="AT833" i="1"/>
  <c r="AU833" i="1" s="1"/>
  <c r="AT834" i="1"/>
  <c r="AU834" i="1" s="1"/>
  <c r="AT835" i="1"/>
  <c r="AU835" i="1" s="1"/>
  <c r="AT836" i="1"/>
  <c r="AU836" i="1" s="1"/>
  <c r="AT837" i="1"/>
  <c r="AU837" i="1" s="1"/>
  <c r="AT838" i="1"/>
  <c r="AU838" i="1" s="1"/>
  <c r="AT839" i="1"/>
  <c r="AU839" i="1" s="1"/>
  <c r="AT840" i="1"/>
  <c r="AU840" i="1" s="1"/>
  <c r="AT841" i="1"/>
  <c r="AU841" i="1" s="1"/>
  <c r="AT842" i="1"/>
  <c r="AU842" i="1" s="1"/>
  <c r="AT843" i="1"/>
  <c r="AU843" i="1"/>
  <c r="AT844" i="1"/>
  <c r="AU844" i="1" s="1"/>
  <c r="AT845" i="1"/>
  <c r="AU845" i="1" s="1"/>
  <c r="AT846" i="1"/>
  <c r="AU846" i="1" s="1"/>
  <c r="AT847" i="1"/>
  <c r="AU847" i="1"/>
  <c r="AT848" i="1"/>
  <c r="AU848" i="1" s="1"/>
  <c r="AT849" i="1"/>
  <c r="AU849" i="1" s="1"/>
  <c r="AT850" i="1"/>
  <c r="AU850" i="1" s="1"/>
  <c r="AT851" i="1"/>
  <c r="AU851" i="1" s="1"/>
  <c r="AT852" i="1"/>
  <c r="AU852" i="1" s="1"/>
  <c r="AT853" i="1"/>
  <c r="AU853" i="1"/>
  <c r="AT854" i="1"/>
  <c r="AU854" i="1" s="1"/>
  <c r="DZ829" i="1"/>
  <c r="EA829" i="1" s="1"/>
  <c r="DZ830" i="1"/>
  <c r="EA830" i="1" s="1"/>
  <c r="DZ831" i="1"/>
  <c r="EA831" i="1" s="1"/>
  <c r="DZ832" i="1"/>
  <c r="EA832" i="1" s="1"/>
  <c r="DZ833" i="1"/>
  <c r="EA833" i="1" s="1"/>
  <c r="DZ834" i="1"/>
  <c r="EA834" i="1" s="1"/>
  <c r="DZ835" i="1"/>
  <c r="EA835" i="1" s="1"/>
  <c r="DZ836" i="1"/>
  <c r="EA836" i="1" s="1"/>
  <c r="DZ837" i="1"/>
  <c r="EA837" i="1" s="1"/>
  <c r="DZ838" i="1"/>
  <c r="EA838" i="1" s="1"/>
  <c r="DZ839" i="1"/>
  <c r="EA839" i="1" s="1"/>
  <c r="DZ840" i="1"/>
  <c r="EA840" i="1" s="1"/>
  <c r="DZ841" i="1"/>
  <c r="EA841" i="1" s="1"/>
  <c r="DZ842" i="1"/>
  <c r="EA842" i="1" s="1"/>
  <c r="DZ843" i="1"/>
  <c r="EA843" i="1" s="1"/>
  <c r="DZ844" i="1"/>
  <c r="EA844" i="1" s="1"/>
  <c r="DZ845" i="1"/>
  <c r="EA845" i="1" s="1"/>
  <c r="DZ846" i="1"/>
  <c r="EA846" i="1" s="1"/>
  <c r="DZ847" i="1"/>
  <c r="EA847" i="1" s="1"/>
  <c r="DZ848" i="1"/>
  <c r="EA848" i="1" s="1"/>
  <c r="DZ849" i="1"/>
  <c r="EA849" i="1" s="1"/>
  <c r="DZ850" i="1"/>
  <c r="EA850" i="1" s="1"/>
  <c r="DZ851" i="1"/>
  <c r="EA851" i="1" s="1"/>
  <c r="DZ852" i="1"/>
  <c r="EA852" i="1" s="1"/>
  <c r="DZ853" i="1"/>
  <c r="EA853" i="1" s="1"/>
  <c r="DZ854" i="1"/>
  <c r="EA854" i="1" s="1"/>
  <c r="BG818" i="1"/>
  <c r="BH818" i="1" s="1"/>
  <c r="BI818" i="1"/>
  <c r="BG819" i="1"/>
  <c r="BH819" i="1" s="1"/>
  <c r="BI819" i="1" s="1"/>
  <c r="BG820" i="1"/>
  <c r="BH820" i="1" s="1"/>
  <c r="BI820" i="1" s="1"/>
  <c r="BG821" i="1"/>
  <c r="BH821" i="1" s="1"/>
  <c r="BI821" i="1" s="1"/>
  <c r="BG822" i="1"/>
  <c r="BH822" i="1" s="1"/>
  <c r="BI822" i="1"/>
  <c r="BG823" i="1"/>
  <c r="BH823" i="1" s="1"/>
  <c r="BI823" i="1" s="1"/>
  <c r="BH824" i="1"/>
  <c r="BI824" i="1" s="1"/>
  <c r="BH825" i="1"/>
  <c r="BI825" i="1" s="1"/>
  <c r="BH826" i="1"/>
  <c r="BI826" i="1" s="1"/>
  <c r="BH827" i="1"/>
  <c r="BI827" i="1" s="1"/>
  <c r="BH828" i="1"/>
  <c r="BI828" i="1"/>
  <c r="BH829" i="1"/>
  <c r="BI829" i="1" s="1"/>
  <c r="BH830" i="1"/>
  <c r="BI830" i="1" s="1"/>
  <c r="BH831" i="1"/>
  <c r="BI831" i="1"/>
  <c r="BH832" i="1"/>
  <c r="BI832" i="1" s="1"/>
  <c r="BH833" i="1"/>
  <c r="BI833" i="1" s="1"/>
  <c r="BH834" i="1"/>
  <c r="BI834" i="1" s="1"/>
  <c r="BH835" i="1"/>
  <c r="BI835" i="1" s="1"/>
  <c r="BH836" i="1"/>
  <c r="BI836" i="1" s="1"/>
  <c r="BH837" i="1"/>
  <c r="BI837" i="1" s="1"/>
  <c r="BH838" i="1"/>
  <c r="BI838" i="1" s="1"/>
  <c r="BH839" i="1"/>
  <c r="BI839" i="1" s="1"/>
  <c r="BH840" i="1"/>
  <c r="BI840" i="1" s="1"/>
  <c r="BH841" i="1"/>
  <c r="BI841" i="1"/>
  <c r="BH842" i="1"/>
  <c r="BI842" i="1" s="1"/>
  <c r="BH843" i="1"/>
  <c r="BI843" i="1" s="1"/>
  <c r="BH844" i="1"/>
  <c r="BI844" i="1" s="1"/>
  <c r="BH845" i="1"/>
  <c r="BI845" i="1" s="1"/>
  <c r="BH846" i="1"/>
  <c r="BI846" i="1" s="1"/>
  <c r="BH847" i="1"/>
  <c r="BI847" i="1"/>
  <c r="BH848" i="1"/>
  <c r="BI848" i="1" s="1"/>
  <c r="BH849" i="1"/>
  <c r="BI849" i="1" s="1"/>
  <c r="BH850" i="1"/>
  <c r="BI850" i="1" s="1"/>
  <c r="BH851" i="1"/>
  <c r="BI851" i="1" s="1"/>
  <c r="BH852" i="1"/>
  <c r="BI852" i="1"/>
  <c r="BH853" i="1"/>
  <c r="BI853" i="1" s="1"/>
  <c r="BH854" i="1"/>
  <c r="BI854" i="1" s="1"/>
  <c r="BH855" i="1"/>
  <c r="BI855" i="1" s="1"/>
  <c r="BV851" i="1"/>
  <c r="BV854" i="1"/>
  <c r="BV855" i="1"/>
  <c r="KW808" i="1"/>
  <c r="KW809" i="1"/>
  <c r="KW810" i="1"/>
  <c r="KW815" i="1"/>
  <c r="KW816" i="1"/>
  <c r="KW817" i="1"/>
  <c r="KW818" i="1"/>
  <c r="KW819" i="1"/>
  <c r="KW820" i="1"/>
  <c r="KW821" i="1"/>
  <c r="KW822" i="1"/>
  <c r="KW823" i="1"/>
  <c r="KW824" i="1"/>
  <c r="KW825" i="1"/>
  <c r="KW826" i="1"/>
  <c r="KW831" i="1"/>
  <c r="KW832" i="1"/>
  <c r="KW833" i="1"/>
  <c r="KW834" i="1"/>
  <c r="KW835" i="1"/>
  <c r="KW836" i="1"/>
  <c r="KW837" i="1"/>
  <c r="LA837" i="1" s="1"/>
  <c r="LB837" i="1" s="1"/>
  <c r="KW838" i="1"/>
  <c r="LA847" i="1"/>
  <c r="LA848" i="1"/>
  <c r="LA849" i="1"/>
  <c r="LA850" i="1"/>
  <c r="LA851" i="1"/>
  <c r="LA852" i="1"/>
  <c r="LA853" i="1"/>
  <c r="LA854" i="1"/>
  <c r="LA855" i="1"/>
  <c r="CX851" i="1"/>
  <c r="CX852" i="1"/>
  <c r="CX853" i="1"/>
  <c r="CX855" i="1"/>
  <c r="LO836" i="1"/>
  <c r="LO837" i="1"/>
  <c r="LO838" i="1"/>
  <c r="LO839" i="1"/>
  <c r="LO840" i="1"/>
  <c r="LO841" i="1"/>
  <c r="LO842" i="1"/>
  <c r="LO843" i="1"/>
  <c r="LO844" i="1"/>
  <c r="LO845" i="1"/>
  <c r="LO846" i="1"/>
  <c r="LO847" i="1"/>
  <c r="LO848" i="1"/>
  <c r="LO849" i="1"/>
  <c r="LO850" i="1"/>
  <c r="DL829" i="1"/>
  <c r="DM829" i="1" s="1"/>
  <c r="DL830" i="1"/>
  <c r="DM830" i="1"/>
  <c r="DL831" i="1"/>
  <c r="DM831" i="1" s="1"/>
  <c r="DL832" i="1"/>
  <c r="DM832" i="1" s="1"/>
  <c r="DL833" i="1"/>
  <c r="DM833" i="1"/>
  <c r="DL834" i="1"/>
  <c r="DM834" i="1" s="1"/>
  <c r="DL835" i="1"/>
  <c r="DM835" i="1" s="1"/>
  <c r="DL836" i="1"/>
  <c r="DM836" i="1" s="1"/>
  <c r="DL837" i="1"/>
  <c r="DM837" i="1" s="1"/>
  <c r="DL838" i="1"/>
  <c r="DM838" i="1" s="1"/>
  <c r="DL839" i="1"/>
  <c r="DM839" i="1"/>
  <c r="DL840" i="1"/>
  <c r="DM840" i="1" s="1"/>
  <c r="DL841" i="1"/>
  <c r="DM841" i="1"/>
  <c r="DL842" i="1"/>
  <c r="DM842" i="1" s="1"/>
  <c r="DL843" i="1"/>
  <c r="DM843" i="1" s="1"/>
  <c r="DL844" i="1"/>
  <c r="DM844" i="1" s="1"/>
  <c r="DL845" i="1"/>
  <c r="DM845" i="1" s="1"/>
  <c r="DL846" i="1"/>
  <c r="DM846" i="1" s="1"/>
  <c r="DL847" i="1"/>
  <c r="DM847" i="1" s="1"/>
  <c r="DL848" i="1"/>
  <c r="DM848" i="1" s="1"/>
  <c r="DL849" i="1"/>
  <c r="DM849" i="1" s="1"/>
  <c r="DL850" i="1"/>
  <c r="DM850" i="1" s="1"/>
  <c r="DL852" i="1"/>
  <c r="DM852" i="1" s="1"/>
  <c r="DL853" i="1"/>
  <c r="DM853" i="1" s="1"/>
  <c r="DL854" i="1"/>
  <c r="DM854" i="1" s="1"/>
  <c r="DL855" i="1"/>
  <c r="DM855" i="1" s="1"/>
  <c r="MC829" i="1"/>
  <c r="MD829" i="1" s="1"/>
  <c r="MC830" i="1"/>
  <c r="MD830" i="1" s="1"/>
  <c r="MC831" i="1"/>
  <c r="MD831" i="1" s="1"/>
  <c r="MC832" i="1"/>
  <c r="MD832" i="1" s="1"/>
  <c r="MC833" i="1"/>
  <c r="MD833" i="1" s="1"/>
  <c r="MC834" i="1"/>
  <c r="MD834" i="1" s="1"/>
  <c r="MC835" i="1"/>
  <c r="MD835" i="1" s="1"/>
  <c r="MC836" i="1"/>
  <c r="MD836" i="1" s="1"/>
  <c r="MC837" i="1"/>
  <c r="MD837" i="1" s="1"/>
  <c r="MC838" i="1"/>
  <c r="MD838" i="1" s="1"/>
  <c r="MC839" i="1"/>
  <c r="MD839" i="1" s="1"/>
  <c r="MC840" i="1"/>
  <c r="MD840" i="1"/>
  <c r="MC841" i="1"/>
  <c r="MD841" i="1" s="1"/>
  <c r="MC842" i="1"/>
  <c r="MD842" i="1" s="1"/>
  <c r="MC843" i="1"/>
  <c r="MD843" i="1" s="1"/>
  <c r="MC844" i="1"/>
  <c r="MD844" i="1" s="1"/>
  <c r="MC845" i="1"/>
  <c r="MD845" i="1" s="1"/>
  <c r="MC846" i="1"/>
  <c r="MD846" i="1" s="1"/>
  <c r="MC847" i="1"/>
  <c r="MD847" i="1"/>
  <c r="MC848" i="1"/>
  <c r="MD848" i="1" s="1"/>
  <c r="MC849" i="1"/>
  <c r="MD849" i="1" s="1"/>
  <c r="MC850" i="1"/>
  <c r="MD850" i="1" s="1"/>
  <c r="MC852" i="1"/>
  <c r="MD852" i="1" s="1"/>
  <c r="MC853" i="1"/>
  <c r="MD853" i="1"/>
  <c r="MC854" i="1"/>
  <c r="MD854" i="1" s="1"/>
  <c r="MC855" i="1"/>
  <c r="MD855" i="1" s="1"/>
  <c r="KI808" i="1"/>
  <c r="KI809" i="1"/>
  <c r="KM809" i="1" s="1"/>
  <c r="KN809" i="1" s="1"/>
  <c r="KI811" i="1"/>
  <c r="KI812" i="1"/>
  <c r="KI813" i="1"/>
  <c r="KI815" i="1"/>
  <c r="KI816" i="1"/>
  <c r="KI817" i="1"/>
  <c r="KI819" i="1"/>
  <c r="KI820" i="1"/>
  <c r="KI821" i="1"/>
  <c r="KI823" i="1"/>
  <c r="KI824" i="1"/>
  <c r="KI825" i="1"/>
  <c r="KI835" i="1"/>
  <c r="KI836" i="1"/>
  <c r="KI837" i="1"/>
  <c r="KM847" i="1"/>
  <c r="KM848" i="1"/>
  <c r="KM849" i="1"/>
  <c r="KM850" i="1"/>
  <c r="KM851" i="1"/>
  <c r="KM852" i="1"/>
  <c r="KM853" i="1"/>
  <c r="KM854" i="1"/>
  <c r="KM855" i="1"/>
  <c r="CJ851" i="1"/>
  <c r="CJ852" i="1"/>
  <c r="CJ853" i="1"/>
  <c r="CJ855" i="1"/>
  <c r="II851" i="1"/>
  <c r="II852" i="1"/>
  <c r="II854" i="1"/>
  <c r="II855" i="1"/>
  <c r="IW851" i="1"/>
  <c r="IW852" i="1"/>
  <c r="IW853" i="1"/>
  <c r="IW855" i="1"/>
  <c r="JY851" i="1"/>
  <c r="JY852" i="1"/>
  <c r="JY853" i="1"/>
  <c r="JY855" i="1"/>
  <c r="NE829" i="1"/>
  <c r="NF829" i="1" s="1"/>
  <c r="NE830" i="1"/>
  <c r="NF830" i="1" s="1"/>
  <c r="NE831" i="1"/>
  <c r="NF831" i="1" s="1"/>
  <c r="NE832" i="1"/>
  <c r="NF832" i="1" s="1"/>
  <c r="NE833" i="1"/>
  <c r="NF833" i="1" s="1"/>
  <c r="NE834" i="1"/>
  <c r="NF834" i="1" s="1"/>
  <c r="NE835" i="1"/>
  <c r="NF835" i="1" s="1"/>
  <c r="NE836" i="1"/>
  <c r="NF836" i="1" s="1"/>
  <c r="NE837" i="1"/>
  <c r="NF837" i="1" s="1"/>
  <c r="NE838" i="1"/>
  <c r="NF838" i="1" s="1"/>
  <c r="NE839" i="1"/>
  <c r="NF839" i="1"/>
  <c r="NE840" i="1"/>
  <c r="NF840" i="1"/>
  <c r="NE841" i="1"/>
  <c r="NF841" i="1" s="1"/>
  <c r="NE842" i="1"/>
  <c r="NF842" i="1" s="1"/>
  <c r="NE843" i="1"/>
  <c r="NF843" i="1" s="1"/>
  <c r="NE844" i="1"/>
  <c r="NF844" i="1" s="1"/>
  <c r="NE845" i="1"/>
  <c r="NF845" i="1"/>
  <c r="NE846" i="1"/>
  <c r="NF846" i="1" s="1"/>
  <c r="NE847" i="1"/>
  <c r="NF847" i="1" s="1"/>
  <c r="NE848" i="1"/>
  <c r="NF848" i="1" s="1"/>
  <c r="NE849" i="1"/>
  <c r="NF849" i="1" s="1"/>
  <c r="NE850" i="1"/>
  <c r="NF850" i="1" s="1"/>
  <c r="NE852" i="1"/>
  <c r="NF852" i="1" s="1"/>
  <c r="NE853" i="1"/>
  <c r="NF853" i="1" s="1"/>
  <c r="NE854" i="1"/>
  <c r="NF854" i="1"/>
  <c r="NE855" i="1"/>
  <c r="NF855" i="1" s="1"/>
  <c r="MQ829" i="1"/>
  <c r="MR829" i="1" s="1"/>
  <c r="MQ830" i="1"/>
  <c r="MR830" i="1" s="1"/>
  <c r="MQ831" i="1"/>
  <c r="MR831" i="1" s="1"/>
  <c r="MQ832" i="1"/>
  <c r="MR832" i="1" s="1"/>
  <c r="MQ833" i="1"/>
  <c r="MR833" i="1" s="1"/>
  <c r="MQ834" i="1"/>
  <c r="MR834" i="1"/>
  <c r="MQ835" i="1"/>
  <c r="MR835" i="1" s="1"/>
  <c r="MQ836" i="1"/>
  <c r="MR836" i="1" s="1"/>
  <c r="MQ837" i="1"/>
  <c r="MR837" i="1" s="1"/>
  <c r="MQ838" i="1"/>
  <c r="MR838" i="1" s="1"/>
  <c r="MQ839" i="1"/>
  <c r="MR839" i="1"/>
  <c r="MQ840" i="1"/>
  <c r="MR840" i="1"/>
  <c r="MQ841" i="1"/>
  <c r="MR841" i="1" s="1"/>
  <c r="MQ842" i="1"/>
  <c r="MR842" i="1" s="1"/>
  <c r="MQ843" i="1"/>
  <c r="MR843" i="1" s="1"/>
  <c r="MQ844" i="1"/>
  <c r="MR844" i="1" s="1"/>
  <c r="MQ845" i="1"/>
  <c r="MR845" i="1" s="1"/>
  <c r="MQ846" i="1"/>
  <c r="MR846" i="1" s="1"/>
  <c r="MQ847" i="1"/>
  <c r="MR847" i="1" s="1"/>
  <c r="MQ848" i="1"/>
  <c r="MR848" i="1" s="1"/>
  <c r="MQ849" i="1"/>
  <c r="MR849" i="1" s="1"/>
  <c r="MQ850" i="1"/>
  <c r="MR850" i="1"/>
  <c r="MQ852" i="1"/>
  <c r="MR852" i="1"/>
  <c r="MQ853" i="1"/>
  <c r="MR853" i="1" s="1"/>
  <c r="MQ854" i="1"/>
  <c r="MR854" i="1" s="1"/>
  <c r="MQ855" i="1"/>
  <c r="MR855" i="1" s="1"/>
  <c r="AE818" i="1"/>
  <c r="AF818" i="1" s="1"/>
  <c r="AG818" i="1" s="1"/>
  <c r="AE819" i="1"/>
  <c r="AF819" i="1" s="1"/>
  <c r="AG819" i="1" s="1"/>
  <c r="AE820" i="1"/>
  <c r="AF820" i="1" s="1"/>
  <c r="AG820" i="1" s="1"/>
  <c r="AE821" i="1"/>
  <c r="AF821" i="1" s="1"/>
  <c r="AG821" i="1" s="1"/>
  <c r="AE822" i="1"/>
  <c r="AF822" i="1"/>
  <c r="AG822" i="1" s="1"/>
  <c r="AE823" i="1"/>
  <c r="AF823" i="1"/>
  <c r="AG823" i="1" s="1"/>
  <c r="AF824" i="1"/>
  <c r="AG824" i="1" s="1"/>
  <c r="AF825" i="1"/>
  <c r="AG825" i="1" s="1"/>
  <c r="AF826" i="1"/>
  <c r="AG826" i="1" s="1"/>
  <c r="AF827" i="1"/>
  <c r="AG827" i="1" s="1"/>
  <c r="AF828" i="1"/>
  <c r="AG828" i="1" s="1"/>
  <c r="AF829" i="1"/>
  <c r="AG829" i="1" s="1"/>
  <c r="AF830" i="1"/>
  <c r="AG830" i="1" s="1"/>
  <c r="AF831" i="1"/>
  <c r="AG831" i="1" s="1"/>
  <c r="AF832" i="1"/>
  <c r="AG832" i="1" s="1"/>
  <c r="AF833" i="1"/>
  <c r="AG833" i="1" s="1"/>
  <c r="AF834" i="1"/>
  <c r="AG834" i="1" s="1"/>
  <c r="AF835" i="1"/>
  <c r="AG835" i="1"/>
  <c r="AF836" i="1"/>
  <c r="AG836" i="1" s="1"/>
  <c r="AF837" i="1"/>
  <c r="AG837" i="1" s="1"/>
  <c r="AF838" i="1"/>
  <c r="AG838" i="1" s="1"/>
  <c r="AF839" i="1"/>
  <c r="AG839" i="1" s="1"/>
  <c r="AF840" i="1"/>
  <c r="AG840" i="1" s="1"/>
  <c r="AF841" i="1"/>
  <c r="AG841" i="1" s="1"/>
  <c r="AF842" i="1"/>
  <c r="AG842" i="1" s="1"/>
  <c r="AF843" i="1"/>
  <c r="AG843" i="1" s="1"/>
  <c r="AF844" i="1"/>
  <c r="AG844" i="1" s="1"/>
  <c r="AF845" i="1"/>
  <c r="AG845" i="1" s="1"/>
  <c r="AF846" i="1"/>
  <c r="AG846" i="1" s="1"/>
  <c r="AF847" i="1"/>
  <c r="AG847" i="1" s="1"/>
  <c r="AF848" i="1"/>
  <c r="AG848" i="1" s="1"/>
  <c r="AF849" i="1"/>
  <c r="AG849" i="1" s="1"/>
  <c r="AF850" i="1"/>
  <c r="AG850" i="1" s="1"/>
  <c r="AF852" i="1"/>
  <c r="AG852" i="1" s="1"/>
  <c r="AF853" i="1"/>
  <c r="AG853" i="1"/>
  <c r="AF854" i="1"/>
  <c r="AG854" i="1" s="1"/>
  <c r="AF855" i="1"/>
  <c r="AG855" i="1" s="1"/>
  <c r="NS829" i="1"/>
  <c r="NT829" i="1" s="1"/>
  <c r="NS830" i="1"/>
  <c r="NT830" i="1" s="1"/>
  <c r="NS831" i="1"/>
  <c r="NT831" i="1" s="1"/>
  <c r="NS832" i="1"/>
  <c r="NT832" i="1" s="1"/>
  <c r="NS833" i="1"/>
  <c r="NT833" i="1" s="1"/>
  <c r="NS834" i="1"/>
  <c r="NT834" i="1" s="1"/>
  <c r="NS835" i="1"/>
  <c r="NT835" i="1" s="1"/>
  <c r="NS836" i="1"/>
  <c r="NT836" i="1" s="1"/>
  <c r="NS837" i="1"/>
  <c r="NT837" i="1" s="1"/>
  <c r="NS838" i="1"/>
  <c r="NT838" i="1" s="1"/>
  <c r="NS839" i="1"/>
  <c r="NT839" i="1" s="1"/>
  <c r="NS840" i="1"/>
  <c r="NT840" i="1" s="1"/>
  <c r="NS841" i="1"/>
  <c r="NT841" i="1" s="1"/>
  <c r="NS842" i="1"/>
  <c r="NT842" i="1" s="1"/>
  <c r="NS843" i="1"/>
  <c r="NT843" i="1" s="1"/>
  <c r="NS844" i="1"/>
  <c r="NT844" i="1" s="1"/>
  <c r="NS845" i="1"/>
  <c r="NT845" i="1" s="1"/>
  <c r="NS846" i="1"/>
  <c r="NT846" i="1" s="1"/>
  <c r="NS847" i="1"/>
  <c r="NT847" i="1" s="1"/>
  <c r="NS848" i="1"/>
  <c r="NT848" i="1" s="1"/>
  <c r="NS849" i="1"/>
  <c r="NT849" i="1" s="1"/>
  <c r="NS850" i="1"/>
  <c r="NT850" i="1" s="1"/>
  <c r="NS852" i="1"/>
  <c r="NT852" i="1" s="1"/>
  <c r="NS853" i="1"/>
  <c r="NT853" i="1"/>
  <c r="NS854" i="1"/>
  <c r="NT854" i="1" s="1"/>
  <c r="NS855" i="1"/>
  <c r="NT855" i="1" s="1"/>
  <c r="L804" i="1"/>
  <c r="V804" i="1"/>
  <c r="AJ804" i="1"/>
  <c r="AX804" i="1"/>
  <c r="DB804" i="1"/>
  <c r="DP804" i="1"/>
  <c r="NI804" i="1"/>
  <c r="MU804" i="1"/>
  <c r="MG804" i="1"/>
  <c r="LS804" i="1"/>
  <c r="V805" i="1"/>
  <c r="AJ805" i="1"/>
  <c r="AX805" i="1"/>
  <c r="DB805" i="1"/>
  <c r="DP805" i="1"/>
  <c r="NI805" i="1"/>
  <c r="MU805" i="1"/>
  <c r="MG805" i="1"/>
  <c r="LS805" i="1"/>
  <c r="L806" i="1"/>
  <c r="V806" i="1"/>
  <c r="AJ806" i="1"/>
  <c r="AX806" i="1"/>
  <c r="DB806" i="1"/>
  <c r="DP806" i="1"/>
  <c r="NI806" i="1"/>
  <c r="MU806" i="1"/>
  <c r="MG806" i="1"/>
  <c r="LS806" i="1"/>
  <c r="LE806" i="1"/>
  <c r="LM806" i="1"/>
  <c r="LM809" i="1" s="1"/>
  <c r="LM812" i="1" s="1"/>
  <c r="LM815" i="1" s="1"/>
  <c r="LM818" i="1" s="1"/>
  <c r="LM821" i="1" s="1"/>
  <c r="LM824" i="1" s="1"/>
  <c r="LM827" i="1" s="1"/>
  <c r="L807" i="1"/>
  <c r="V807" i="1"/>
  <c r="AJ807" i="1"/>
  <c r="AX807" i="1"/>
  <c r="KC807" i="1"/>
  <c r="KG807" i="1"/>
  <c r="KQ807" i="1"/>
  <c r="KU807" i="1"/>
  <c r="BL807" i="1"/>
  <c r="BZ807" i="1"/>
  <c r="CN807" i="1"/>
  <c r="DB807" i="1"/>
  <c r="DP807" i="1"/>
  <c r="HY807" i="1"/>
  <c r="IM807" i="1"/>
  <c r="JA807" i="1"/>
  <c r="JO807" i="1"/>
  <c r="NI807" i="1"/>
  <c r="MU807" i="1"/>
  <c r="MG807" i="1"/>
  <c r="LS807" i="1"/>
  <c r="LM807" i="1"/>
  <c r="LM810" i="1" s="1"/>
  <c r="L808" i="1"/>
  <c r="V808" i="1"/>
  <c r="AJ808" i="1"/>
  <c r="AX808" i="1"/>
  <c r="KG808" i="1"/>
  <c r="KU808" i="1"/>
  <c r="DB808" i="1"/>
  <c r="DP808" i="1"/>
  <c r="NI808" i="1"/>
  <c r="MU808" i="1"/>
  <c r="MG808" i="1"/>
  <c r="LS808" i="1"/>
  <c r="LM808" i="1"/>
  <c r="LM811" i="1" s="1"/>
  <c r="LM814" i="1"/>
  <c r="LM817" i="1" s="1"/>
  <c r="LM820" i="1" s="1"/>
  <c r="LM823" i="1" s="1"/>
  <c r="LM826" i="1" s="1"/>
  <c r="LM829" i="1" s="1"/>
  <c r="L809" i="1"/>
  <c r="V809" i="1"/>
  <c r="AJ809" i="1"/>
  <c r="AX809" i="1"/>
  <c r="KG809" i="1"/>
  <c r="KU809" i="1"/>
  <c r="KY809" i="1"/>
  <c r="DB809" i="1"/>
  <c r="DP809" i="1"/>
  <c r="NI809" i="1"/>
  <c r="MU809" i="1"/>
  <c r="MG809" i="1"/>
  <c r="LS809" i="1"/>
  <c r="LE809" i="1"/>
  <c r="L810" i="1"/>
  <c r="V810" i="1"/>
  <c r="AJ810" i="1"/>
  <c r="AX810" i="1"/>
  <c r="KG810" i="1"/>
  <c r="KK810" i="1"/>
  <c r="KK814" i="1"/>
  <c r="KK818" i="1" s="1"/>
  <c r="KU810" i="1"/>
  <c r="DB810" i="1"/>
  <c r="DP810" i="1"/>
  <c r="NI810" i="1"/>
  <c r="MU810" i="1"/>
  <c r="MG810" i="1"/>
  <c r="LS810" i="1"/>
  <c r="L811" i="1"/>
  <c r="V811" i="1"/>
  <c r="AJ811" i="1"/>
  <c r="AX811" i="1"/>
  <c r="KC811" i="1"/>
  <c r="KG811" i="1"/>
  <c r="KQ811" i="1"/>
  <c r="KU811" i="1"/>
  <c r="BL811" i="1"/>
  <c r="BZ811" i="1"/>
  <c r="CN811" i="1"/>
  <c r="DB811" i="1"/>
  <c r="DP811" i="1"/>
  <c r="HY811" i="1"/>
  <c r="IM811" i="1"/>
  <c r="JA811" i="1"/>
  <c r="JO811" i="1"/>
  <c r="NI811" i="1"/>
  <c r="MU811" i="1"/>
  <c r="MG811" i="1"/>
  <c r="LS811" i="1"/>
  <c r="KG812" i="1"/>
  <c r="KU812" i="1"/>
  <c r="DB812" i="1"/>
  <c r="NI812" i="1"/>
  <c r="LE812" i="1"/>
  <c r="LI812" i="1"/>
  <c r="KG813" i="1"/>
  <c r="KU813" i="1"/>
  <c r="NI813" i="1"/>
  <c r="LI813" i="1"/>
  <c r="C814" i="1"/>
  <c r="D814" i="1"/>
  <c r="L814" i="1"/>
  <c r="N814" i="1"/>
  <c r="V814" i="1"/>
  <c r="AJ814" i="1"/>
  <c r="AX814" i="1"/>
  <c r="KG814" i="1"/>
  <c r="KU814" i="1"/>
  <c r="DB814" i="1"/>
  <c r="DP814" i="1"/>
  <c r="NI814" i="1"/>
  <c r="MU814" i="1"/>
  <c r="MG814" i="1"/>
  <c r="LS814" i="1"/>
  <c r="LI814" i="1"/>
  <c r="C815" i="1"/>
  <c r="D815" i="1"/>
  <c r="L815" i="1"/>
  <c r="N815" i="1"/>
  <c r="V815" i="1"/>
  <c r="AJ815" i="1"/>
  <c r="AX815" i="1"/>
  <c r="KC815" i="1"/>
  <c r="KG815" i="1"/>
  <c r="KQ815" i="1"/>
  <c r="KU815" i="1"/>
  <c r="BL815" i="1"/>
  <c r="BZ815" i="1"/>
  <c r="CN815" i="1"/>
  <c r="DB815" i="1"/>
  <c r="DP815" i="1"/>
  <c r="HY815" i="1"/>
  <c r="IM815" i="1"/>
  <c r="JA815" i="1"/>
  <c r="JO815" i="1"/>
  <c r="NI815" i="1"/>
  <c r="MU815" i="1"/>
  <c r="MG815" i="1"/>
  <c r="LS815" i="1"/>
  <c r="LE815" i="1"/>
  <c r="LI815" i="1"/>
  <c r="C816" i="1"/>
  <c r="D816" i="1"/>
  <c r="L816" i="1"/>
  <c r="N816" i="1"/>
  <c r="V816" i="1"/>
  <c r="AJ816" i="1"/>
  <c r="AX816" i="1"/>
  <c r="KG816" i="1"/>
  <c r="KU816" i="1"/>
  <c r="DB816" i="1"/>
  <c r="DP816" i="1"/>
  <c r="NI816" i="1"/>
  <c r="MU816" i="1"/>
  <c r="MG816" i="1"/>
  <c r="LS816" i="1"/>
  <c r="LI816" i="1"/>
  <c r="LM816" i="1"/>
  <c r="LM819" i="1"/>
  <c r="LM822" i="1" s="1"/>
  <c r="LM825" i="1" s="1"/>
  <c r="LM828" i="1" s="1"/>
  <c r="V817" i="1"/>
  <c r="AJ817" i="1"/>
  <c r="AX817" i="1"/>
  <c r="KG817" i="1"/>
  <c r="KU817" i="1"/>
  <c r="KY817" i="1"/>
  <c r="KY821" i="1" s="1"/>
  <c r="KY825" i="1" s="1"/>
  <c r="KY829" i="1" s="1"/>
  <c r="KY833" i="1" s="1"/>
  <c r="DB817" i="1"/>
  <c r="DP817" i="1"/>
  <c r="NI817" i="1"/>
  <c r="MU817" i="1"/>
  <c r="MG817" i="1"/>
  <c r="LS817" i="1"/>
  <c r="LI817" i="1"/>
  <c r="L818" i="1"/>
  <c r="N818" i="1"/>
  <c r="V818" i="1"/>
  <c r="Z818" i="1"/>
  <c r="AB818" i="1"/>
  <c r="AJ818" i="1"/>
  <c r="AN818" i="1"/>
  <c r="AP818" i="1"/>
  <c r="AX818" i="1"/>
  <c r="BB818" i="1"/>
  <c r="BD818" i="1"/>
  <c r="KG818" i="1"/>
  <c r="KU818" i="1"/>
  <c r="DB818" i="1"/>
  <c r="DP818" i="1"/>
  <c r="NI818" i="1"/>
  <c r="MU818" i="1"/>
  <c r="MG818" i="1"/>
  <c r="LS818" i="1"/>
  <c r="LE818" i="1"/>
  <c r="LI818" i="1"/>
  <c r="L819" i="1"/>
  <c r="N819" i="1"/>
  <c r="V819" i="1"/>
  <c r="Z819" i="1"/>
  <c r="AB819" i="1"/>
  <c r="AJ819" i="1"/>
  <c r="AN819" i="1"/>
  <c r="AP819" i="1"/>
  <c r="AX819" i="1"/>
  <c r="BB819" i="1"/>
  <c r="BD819" i="1"/>
  <c r="KC819" i="1"/>
  <c r="KG819" i="1"/>
  <c r="KQ819" i="1"/>
  <c r="KU819" i="1"/>
  <c r="BL819" i="1"/>
  <c r="BZ819" i="1"/>
  <c r="CN819" i="1"/>
  <c r="DB819" i="1"/>
  <c r="DP819" i="1"/>
  <c r="HY819" i="1"/>
  <c r="IM819" i="1"/>
  <c r="JA819" i="1"/>
  <c r="JO819" i="1"/>
  <c r="NI819" i="1"/>
  <c r="MU819" i="1"/>
  <c r="MG819" i="1"/>
  <c r="LS819" i="1"/>
  <c r="LI819" i="1"/>
  <c r="L820" i="1"/>
  <c r="N820" i="1"/>
  <c r="V820" i="1"/>
  <c r="Z820" i="1"/>
  <c r="AB820" i="1"/>
  <c r="AJ820" i="1"/>
  <c r="AN820" i="1"/>
  <c r="AP820" i="1"/>
  <c r="AX820" i="1"/>
  <c r="BB820" i="1"/>
  <c r="BD820" i="1"/>
  <c r="KG820" i="1"/>
  <c r="KU820" i="1"/>
  <c r="DB820" i="1"/>
  <c r="DP820" i="1"/>
  <c r="NI820" i="1"/>
  <c r="MU820" i="1"/>
  <c r="MG820" i="1"/>
  <c r="LS820" i="1"/>
  <c r="LI820" i="1"/>
  <c r="L821" i="1"/>
  <c r="N821" i="1"/>
  <c r="V821" i="1"/>
  <c r="Z821" i="1"/>
  <c r="AB821" i="1"/>
  <c r="AJ821" i="1"/>
  <c r="AN821" i="1"/>
  <c r="AP821" i="1"/>
  <c r="AX821" i="1"/>
  <c r="BB821" i="1"/>
  <c r="BD821" i="1"/>
  <c r="KG821" i="1"/>
  <c r="KU821" i="1"/>
  <c r="DB821" i="1"/>
  <c r="DP821" i="1"/>
  <c r="NI821" i="1"/>
  <c r="MU821" i="1"/>
  <c r="MG821" i="1"/>
  <c r="LS821" i="1"/>
  <c r="LE821" i="1"/>
  <c r="L822" i="1"/>
  <c r="N822" i="1"/>
  <c r="V822" i="1"/>
  <c r="Z822" i="1"/>
  <c r="AB822" i="1"/>
  <c r="AJ822" i="1"/>
  <c r="AN822" i="1"/>
  <c r="AP822" i="1"/>
  <c r="AX822" i="1"/>
  <c r="BB822" i="1"/>
  <c r="BD822" i="1"/>
  <c r="KG822" i="1"/>
  <c r="KU822" i="1"/>
  <c r="DB822" i="1"/>
  <c r="DP822" i="1"/>
  <c r="NI822" i="1"/>
  <c r="MU822" i="1"/>
  <c r="MG822" i="1"/>
  <c r="LS822" i="1"/>
  <c r="L823" i="1"/>
  <c r="N823" i="1"/>
  <c r="V823" i="1"/>
  <c r="Z823" i="1"/>
  <c r="AB823" i="1"/>
  <c r="AJ823" i="1"/>
  <c r="AN823" i="1"/>
  <c r="AP823" i="1"/>
  <c r="AX823" i="1"/>
  <c r="BB823" i="1"/>
  <c r="BD823" i="1"/>
  <c r="KC823" i="1"/>
  <c r="KG823" i="1"/>
  <c r="KQ823" i="1"/>
  <c r="KU823" i="1"/>
  <c r="BL823" i="1"/>
  <c r="BZ823" i="1"/>
  <c r="CN823" i="1"/>
  <c r="DB823" i="1"/>
  <c r="DP823" i="1"/>
  <c r="HY823" i="1"/>
  <c r="IM823" i="1"/>
  <c r="JA823" i="1"/>
  <c r="JO823" i="1"/>
  <c r="NI823" i="1"/>
  <c r="MU823" i="1"/>
  <c r="MG823" i="1"/>
  <c r="LS823" i="1"/>
  <c r="L824" i="1"/>
  <c r="N824" i="1"/>
  <c r="Z824" i="1"/>
  <c r="AB824" i="1"/>
  <c r="AN824" i="1"/>
  <c r="AP824" i="1"/>
  <c r="BB824" i="1"/>
  <c r="BD824" i="1"/>
  <c r="KG824" i="1"/>
  <c r="KU824" i="1"/>
  <c r="LE824" i="1"/>
  <c r="LI824" i="1"/>
  <c r="L825" i="1"/>
  <c r="N825" i="1"/>
  <c r="Z825" i="1"/>
  <c r="AB825" i="1"/>
  <c r="AN825" i="1"/>
  <c r="AP825" i="1"/>
  <c r="BB825" i="1"/>
  <c r="BD825" i="1"/>
  <c r="KG825" i="1"/>
  <c r="KU825" i="1"/>
  <c r="LI825" i="1"/>
  <c r="N826" i="1"/>
  <c r="AB826" i="1"/>
  <c r="AN826" i="1"/>
  <c r="AP826" i="1"/>
  <c r="BB826" i="1"/>
  <c r="BD826" i="1"/>
  <c r="KG826" i="1"/>
  <c r="KU826" i="1"/>
  <c r="LI826" i="1"/>
  <c r="N827" i="1"/>
  <c r="AB827" i="1"/>
  <c r="AN827" i="1"/>
  <c r="AP827" i="1"/>
  <c r="BB827" i="1"/>
  <c r="BD827" i="1"/>
  <c r="KC827" i="1"/>
  <c r="KG827" i="1"/>
  <c r="KQ827" i="1"/>
  <c r="KU827" i="1"/>
  <c r="KW827" i="1"/>
  <c r="BL827" i="1"/>
  <c r="BZ827" i="1"/>
  <c r="CN827" i="1"/>
  <c r="HY827" i="1"/>
  <c r="IM827" i="1"/>
  <c r="JA827" i="1"/>
  <c r="JO827" i="1"/>
  <c r="LE827" i="1"/>
  <c r="N828" i="1"/>
  <c r="AB828" i="1"/>
  <c r="AN828" i="1"/>
  <c r="AP828" i="1"/>
  <c r="BB828" i="1"/>
  <c r="BD828" i="1"/>
  <c r="KG828" i="1"/>
  <c r="KU828" i="1"/>
  <c r="KW828" i="1"/>
  <c r="N829" i="1"/>
  <c r="AB829" i="1"/>
  <c r="AN829" i="1"/>
  <c r="AP829" i="1"/>
  <c r="BB829" i="1"/>
  <c r="BD829" i="1"/>
  <c r="KG829" i="1"/>
  <c r="KU829" i="1"/>
  <c r="KW829" i="1"/>
  <c r="DH829" i="1"/>
  <c r="DT829" i="1"/>
  <c r="DV829" i="1"/>
  <c r="NO829" i="1"/>
  <c r="NA829" i="1"/>
  <c r="MM829" i="1"/>
  <c r="LY829" i="1"/>
  <c r="N830" i="1"/>
  <c r="AB830" i="1"/>
  <c r="AN830" i="1"/>
  <c r="AP830" i="1"/>
  <c r="BB830" i="1"/>
  <c r="BD830" i="1"/>
  <c r="KG830" i="1"/>
  <c r="KU830" i="1"/>
  <c r="KW830" i="1"/>
  <c r="DH830" i="1"/>
  <c r="DT830" i="1"/>
  <c r="DV830" i="1"/>
  <c r="NO830" i="1"/>
  <c r="NA830" i="1"/>
  <c r="MM830" i="1"/>
  <c r="LY830" i="1"/>
  <c r="LE830" i="1"/>
  <c r="N831" i="1"/>
  <c r="AB831" i="1"/>
  <c r="AN831" i="1"/>
  <c r="AP831" i="1"/>
  <c r="BB831" i="1"/>
  <c r="BD831" i="1"/>
  <c r="KC831" i="1"/>
  <c r="KG831" i="1"/>
  <c r="KQ831" i="1"/>
  <c r="KU831" i="1"/>
  <c r="BL831" i="1"/>
  <c r="BZ831" i="1"/>
  <c r="CN831" i="1"/>
  <c r="DH831" i="1"/>
  <c r="DT831" i="1"/>
  <c r="DV831" i="1"/>
  <c r="HY831" i="1"/>
  <c r="IM831" i="1"/>
  <c r="JA831" i="1"/>
  <c r="JO831" i="1"/>
  <c r="NO831" i="1"/>
  <c r="NA831" i="1"/>
  <c r="MM831" i="1"/>
  <c r="LY831" i="1"/>
  <c r="N832" i="1"/>
  <c r="AB832" i="1"/>
  <c r="AN832" i="1"/>
  <c r="AP832" i="1"/>
  <c r="BB832" i="1"/>
  <c r="BD832" i="1"/>
  <c r="KG832" i="1"/>
  <c r="KU832" i="1"/>
  <c r="KW848" i="1"/>
  <c r="LB848" i="1" s="1"/>
  <c r="KW852" i="1"/>
  <c r="LB852" i="1" s="1"/>
  <c r="KW847" i="1"/>
  <c r="LB847" i="1" s="1"/>
  <c r="KW851" i="1"/>
  <c r="LB851" i="1" s="1"/>
  <c r="KW849" i="1"/>
  <c r="LB849" i="1" s="1"/>
  <c r="KW853" i="1"/>
  <c r="LB853" i="1" s="1"/>
  <c r="KW850" i="1"/>
  <c r="LB850" i="1" s="1"/>
  <c r="KW854" i="1"/>
  <c r="LB854" i="1"/>
  <c r="DH832" i="1"/>
  <c r="DT832" i="1"/>
  <c r="DV832" i="1"/>
  <c r="NO832" i="1"/>
  <c r="NA832" i="1"/>
  <c r="MM832" i="1"/>
  <c r="LY832" i="1"/>
  <c r="N833" i="1"/>
  <c r="AB833" i="1"/>
  <c r="AN833" i="1"/>
  <c r="AP833" i="1"/>
  <c r="BB833" i="1"/>
  <c r="BD833" i="1"/>
  <c r="KG833" i="1"/>
  <c r="KU833" i="1"/>
  <c r="DH833" i="1"/>
  <c r="DT833" i="1"/>
  <c r="DV833" i="1"/>
  <c r="NO833" i="1"/>
  <c r="NA833" i="1"/>
  <c r="MM833" i="1"/>
  <c r="LY833" i="1"/>
  <c r="N834" i="1"/>
  <c r="AB834" i="1"/>
  <c r="AN834" i="1"/>
  <c r="AP834" i="1"/>
  <c r="BB834" i="1"/>
  <c r="BD834" i="1"/>
  <c r="KG834" i="1"/>
  <c r="KU834" i="1"/>
  <c r="DH834" i="1"/>
  <c r="DT834" i="1"/>
  <c r="DV834" i="1"/>
  <c r="NO834" i="1"/>
  <c r="NA834" i="1"/>
  <c r="MM834" i="1"/>
  <c r="LY834" i="1"/>
  <c r="N835" i="1"/>
  <c r="AB835" i="1"/>
  <c r="AN835" i="1"/>
  <c r="AP835" i="1"/>
  <c r="BB835" i="1"/>
  <c r="BD835" i="1"/>
  <c r="KC835" i="1"/>
  <c r="KG835" i="1"/>
  <c r="KQ835" i="1"/>
  <c r="KU835" i="1"/>
  <c r="BL835" i="1"/>
  <c r="BZ835" i="1"/>
  <c r="CN835" i="1"/>
  <c r="DH835" i="1"/>
  <c r="DT835" i="1"/>
  <c r="DV835" i="1"/>
  <c r="HY835" i="1"/>
  <c r="IM835" i="1"/>
  <c r="JA835" i="1"/>
  <c r="JO835" i="1"/>
  <c r="NO835" i="1"/>
  <c r="NA835" i="1"/>
  <c r="MM835" i="1"/>
  <c r="LY835" i="1"/>
  <c r="N836" i="1"/>
  <c r="AB836" i="1"/>
  <c r="AN836" i="1"/>
  <c r="AP836" i="1"/>
  <c r="BB836" i="1"/>
  <c r="BD836" i="1"/>
  <c r="KG836" i="1"/>
  <c r="KU836" i="1"/>
  <c r="DH836" i="1"/>
  <c r="DT836" i="1"/>
  <c r="DV836" i="1"/>
  <c r="NO836" i="1"/>
  <c r="NA836" i="1"/>
  <c r="MM836" i="1"/>
  <c r="LY836" i="1"/>
  <c r="LE836" i="1"/>
  <c r="LI836" i="1"/>
  <c r="N837" i="1"/>
  <c r="AB837" i="1"/>
  <c r="AN837" i="1"/>
  <c r="AP837" i="1"/>
  <c r="BB837" i="1"/>
  <c r="BD837" i="1"/>
  <c r="KG837" i="1"/>
  <c r="KU837" i="1"/>
  <c r="DH837" i="1"/>
  <c r="DT837" i="1"/>
  <c r="DV837" i="1"/>
  <c r="NO837" i="1"/>
  <c r="NA837" i="1"/>
  <c r="MM837" i="1"/>
  <c r="LY837" i="1"/>
  <c r="LI837" i="1"/>
  <c r="N838" i="1"/>
  <c r="AB838" i="1"/>
  <c r="AN838" i="1"/>
  <c r="AP838" i="1"/>
  <c r="BB838" i="1"/>
  <c r="BD838" i="1"/>
  <c r="KG838" i="1"/>
  <c r="KU838" i="1"/>
  <c r="DH838" i="1"/>
  <c r="DT838" i="1"/>
  <c r="DV838" i="1"/>
  <c r="NO838" i="1"/>
  <c r="NA838" i="1"/>
  <c r="MM838" i="1"/>
  <c r="LY838" i="1"/>
  <c r="LI838" i="1"/>
  <c r="N839" i="1"/>
  <c r="AB839" i="1"/>
  <c r="AN839" i="1"/>
  <c r="AP839" i="1"/>
  <c r="BB839" i="1"/>
  <c r="BD839" i="1"/>
  <c r="KC839" i="1"/>
  <c r="DH839" i="1"/>
  <c r="DT839" i="1"/>
  <c r="DV839" i="1"/>
  <c r="HY839" i="1"/>
  <c r="NO839" i="1"/>
  <c r="NA839" i="1"/>
  <c r="MM839" i="1"/>
  <c r="LY839" i="1"/>
  <c r="LE839" i="1"/>
  <c r="LI839" i="1"/>
  <c r="LM839" i="1"/>
  <c r="N840" i="1"/>
  <c r="AB840" i="1"/>
  <c r="AN840" i="1"/>
  <c r="AP840" i="1"/>
  <c r="BB840" i="1"/>
  <c r="BD840" i="1"/>
  <c r="DH840" i="1"/>
  <c r="DT840" i="1"/>
  <c r="DV840" i="1"/>
  <c r="NO840" i="1"/>
  <c r="NA840" i="1"/>
  <c r="MM840" i="1"/>
  <c r="LY840" i="1"/>
  <c r="LI840" i="1"/>
  <c r="LM840" i="1"/>
  <c r="N841" i="1"/>
  <c r="AB841" i="1"/>
  <c r="AN841" i="1"/>
  <c r="AP841" i="1"/>
  <c r="BB841" i="1"/>
  <c r="BD841" i="1"/>
  <c r="DH841" i="1"/>
  <c r="DT841" i="1"/>
  <c r="DV841" i="1"/>
  <c r="NO841" i="1"/>
  <c r="NA841" i="1"/>
  <c r="MM841" i="1"/>
  <c r="LY841" i="1"/>
  <c r="LI841" i="1"/>
  <c r="LM841" i="1"/>
  <c r="N842" i="1"/>
  <c r="AB842" i="1"/>
  <c r="AN842" i="1"/>
  <c r="AP842" i="1"/>
  <c r="BB842" i="1"/>
  <c r="BD842" i="1"/>
  <c r="DH842" i="1"/>
  <c r="DT842" i="1"/>
  <c r="DV842" i="1"/>
  <c r="NO842" i="1"/>
  <c r="NA842" i="1"/>
  <c r="MM842" i="1"/>
  <c r="LY842" i="1"/>
  <c r="LE842" i="1"/>
  <c r="LI842" i="1"/>
  <c r="LK842" i="1"/>
  <c r="LM842" i="1"/>
  <c r="N843" i="1"/>
  <c r="AB843" i="1"/>
  <c r="AN843" i="1"/>
  <c r="AP843" i="1"/>
  <c r="BB843" i="1"/>
  <c r="BD843" i="1"/>
  <c r="DH843" i="1"/>
  <c r="DT843" i="1"/>
  <c r="DV843" i="1"/>
  <c r="NO843" i="1"/>
  <c r="NA843" i="1"/>
  <c r="MM843" i="1"/>
  <c r="LY843" i="1"/>
  <c r="LI843" i="1"/>
  <c r="LK843" i="1"/>
  <c r="LM843" i="1"/>
  <c r="N844" i="1"/>
  <c r="AB844" i="1"/>
  <c r="AN844" i="1"/>
  <c r="AP844" i="1"/>
  <c r="BB844" i="1"/>
  <c r="BD844" i="1"/>
  <c r="DH844" i="1"/>
  <c r="DT844" i="1"/>
  <c r="DV844" i="1"/>
  <c r="NO844" i="1"/>
  <c r="NA844" i="1"/>
  <c r="MM844" i="1"/>
  <c r="LY844" i="1"/>
  <c r="LI844" i="1"/>
  <c r="LK844" i="1"/>
  <c r="LM844" i="1"/>
  <c r="N845" i="1"/>
  <c r="AB845" i="1"/>
  <c r="AN845" i="1"/>
  <c r="AP845" i="1"/>
  <c r="BB845" i="1"/>
  <c r="BD845" i="1"/>
  <c r="DH845" i="1"/>
  <c r="DT845" i="1"/>
  <c r="DV845" i="1"/>
  <c r="NO845" i="1"/>
  <c r="NA845" i="1"/>
  <c r="MM845" i="1"/>
  <c r="LY845" i="1"/>
  <c r="N846" i="1"/>
  <c r="AB846" i="1"/>
  <c r="AN846" i="1"/>
  <c r="AP846" i="1"/>
  <c r="BB846" i="1"/>
  <c r="BD846" i="1"/>
  <c r="DH846" i="1"/>
  <c r="DT846" i="1"/>
  <c r="DV846" i="1"/>
  <c r="NO846" i="1"/>
  <c r="NA846" i="1"/>
  <c r="MM846" i="1"/>
  <c r="LY846" i="1"/>
  <c r="N847" i="1"/>
  <c r="AB847" i="1"/>
  <c r="AN847" i="1"/>
  <c r="AP847" i="1"/>
  <c r="BB847" i="1"/>
  <c r="BD847" i="1"/>
  <c r="KC847" i="1"/>
  <c r="KG847" i="1"/>
  <c r="KI847" i="1"/>
  <c r="KN847" i="1" s="1"/>
  <c r="KK847" i="1"/>
  <c r="KQ847" i="1"/>
  <c r="KU847" i="1"/>
  <c r="KY847" i="1"/>
  <c r="BL847" i="1"/>
  <c r="BZ847" i="1"/>
  <c r="CN847" i="1"/>
  <c r="DH847" i="1"/>
  <c r="DT847" i="1"/>
  <c r="DV847" i="1"/>
  <c r="HY847" i="1"/>
  <c r="IM847" i="1"/>
  <c r="JA847" i="1"/>
  <c r="JO847" i="1"/>
  <c r="NO847" i="1"/>
  <c r="NA847" i="1"/>
  <c r="MM847" i="1"/>
  <c r="LY847" i="1"/>
  <c r="N848" i="1"/>
  <c r="AB848" i="1"/>
  <c r="AN848" i="1"/>
  <c r="AP848" i="1"/>
  <c r="BB848" i="1"/>
  <c r="BD848" i="1"/>
  <c r="KG848" i="1"/>
  <c r="KI848" i="1"/>
  <c r="KN848" i="1" s="1"/>
  <c r="KK848" i="1"/>
  <c r="KU848" i="1"/>
  <c r="KY848" i="1"/>
  <c r="DH848" i="1"/>
  <c r="DT848" i="1"/>
  <c r="DV848" i="1"/>
  <c r="NO848" i="1"/>
  <c r="NA848" i="1"/>
  <c r="MM848" i="1"/>
  <c r="LY848" i="1"/>
  <c r="N849" i="1"/>
  <c r="AB849" i="1"/>
  <c r="AN849" i="1"/>
  <c r="AP849" i="1"/>
  <c r="BB849" i="1"/>
  <c r="BD849" i="1"/>
  <c r="KG849" i="1"/>
  <c r="KI849" i="1"/>
  <c r="KN849" i="1" s="1"/>
  <c r="KU849" i="1"/>
  <c r="KY849" i="1"/>
  <c r="DH849" i="1"/>
  <c r="DT849" i="1"/>
  <c r="DV849" i="1"/>
  <c r="NO849" i="1"/>
  <c r="NA849" i="1"/>
  <c r="MM849" i="1"/>
  <c r="LY849" i="1"/>
  <c r="N850" i="1"/>
  <c r="AB850" i="1"/>
  <c r="AN850" i="1"/>
  <c r="AP850" i="1"/>
  <c r="BB850" i="1"/>
  <c r="BD850" i="1"/>
  <c r="KG850" i="1"/>
  <c r="KK850" i="1"/>
  <c r="KU850" i="1"/>
  <c r="KY850" i="1"/>
  <c r="DH850" i="1"/>
  <c r="DT850" i="1"/>
  <c r="DV850" i="1"/>
  <c r="NO850" i="1"/>
  <c r="NA850" i="1"/>
  <c r="MM850" i="1"/>
  <c r="LY850" i="1"/>
  <c r="N851" i="1"/>
  <c r="AN851" i="1"/>
  <c r="AP851" i="1"/>
  <c r="BB851" i="1"/>
  <c r="BD851" i="1"/>
  <c r="KC851" i="1"/>
  <c r="KG851" i="1"/>
  <c r="KI851" i="1"/>
  <c r="KN851" i="1" s="1"/>
  <c r="KK851" i="1"/>
  <c r="KQ851" i="1"/>
  <c r="KU851" i="1"/>
  <c r="KY851" i="1"/>
  <c r="BL851" i="1"/>
  <c r="BP851" i="1"/>
  <c r="BT851" i="1"/>
  <c r="BZ851" i="1"/>
  <c r="CD851" i="1"/>
  <c r="CF851" i="1"/>
  <c r="CK851" i="1" s="1"/>
  <c r="CH851" i="1"/>
  <c r="CN851" i="1"/>
  <c r="CR851" i="1"/>
  <c r="CT851" i="1"/>
  <c r="CY851" i="1" s="1"/>
  <c r="CV851" i="1"/>
  <c r="DT851" i="1"/>
  <c r="DV851" i="1"/>
  <c r="HY851" i="1"/>
  <c r="IC851" i="1"/>
  <c r="IE851" i="1"/>
  <c r="IJ851" i="1" s="1"/>
  <c r="IG851" i="1"/>
  <c r="IM851" i="1"/>
  <c r="IQ851" i="1"/>
  <c r="IS851" i="1"/>
  <c r="IX851" i="1" s="1"/>
  <c r="IU851" i="1"/>
  <c r="JA851" i="1"/>
  <c r="JE851" i="1"/>
  <c r="JG851" i="1"/>
  <c r="JL851" i="1" s="1"/>
  <c r="JI851" i="1"/>
  <c r="JO851" i="1"/>
  <c r="JS851" i="1"/>
  <c r="JW851" i="1"/>
  <c r="LK851" i="1"/>
  <c r="N852" i="1"/>
  <c r="AB852" i="1"/>
  <c r="AN852" i="1"/>
  <c r="AP852" i="1"/>
  <c r="BB852" i="1"/>
  <c r="BD852" i="1"/>
  <c r="KG852" i="1"/>
  <c r="KI852" i="1"/>
  <c r="KN852" i="1" s="1"/>
  <c r="KK852" i="1"/>
  <c r="KU852" i="1"/>
  <c r="KY852" i="1"/>
  <c r="BP852" i="1"/>
  <c r="BR852" i="1"/>
  <c r="BW852" i="1" s="1"/>
  <c r="BT852" i="1"/>
  <c r="CD852" i="1"/>
  <c r="CF852" i="1"/>
  <c r="CK852" i="1" s="1"/>
  <c r="CH852" i="1"/>
  <c r="CR852" i="1"/>
  <c r="CT852" i="1"/>
  <c r="CV852" i="1"/>
  <c r="DH852" i="1"/>
  <c r="DT852" i="1"/>
  <c r="DV852" i="1"/>
  <c r="IC852" i="1"/>
  <c r="IE852" i="1"/>
  <c r="IJ852" i="1"/>
  <c r="IG852" i="1"/>
  <c r="IQ852" i="1"/>
  <c r="IS852" i="1"/>
  <c r="IX852" i="1" s="1"/>
  <c r="IU852" i="1"/>
  <c r="JE852" i="1"/>
  <c r="JI852" i="1"/>
  <c r="JS852" i="1"/>
  <c r="JU852" i="1"/>
  <c r="JZ852" i="1" s="1"/>
  <c r="JW852" i="1"/>
  <c r="NO852" i="1"/>
  <c r="NA852" i="1"/>
  <c r="MM852" i="1"/>
  <c r="LY852" i="1"/>
  <c r="LK852" i="1"/>
  <c r="N853" i="1"/>
  <c r="AB853" i="1"/>
  <c r="AN853" i="1"/>
  <c r="AP853" i="1"/>
  <c r="BB853" i="1"/>
  <c r="BD853" i="1"/>
  <c r="KG853" i="1"/>
  <c r="KI853" i="1"/>
  <c r="KN853" i="1" s="1"/>
  <c r="KK853" i="1"/>
  <c r="KU853" i="1"/>
  <c r="KY853" i="1"/>
  <c r="KZ853" i="1"/>
  <c r="BP853" i="1"/>
  <c r="BR853" i="1"/>
  <c r="BW853" i="1" s="1"/>
  <c r="BT853" i="1"/>
  <c r="CD853" i="1"/>
  <c r="CF853" i="1"/>
  <c r="CK853" i="1"/>
  <c r="CH853" i="1"/>
  <c r="CR853" i="1"/>
  <c r="DH853" i="1"/>
  <c r="DT853" i="1"/>
  <c r="DV853" i="1"/>
  <c r="IC853" i="1"/>
  <c r="IE853" i="1"/>
  <c r="IJ853" i="1" s="1"/>
  <c r="IG853" i="1"/>
  <c r="IQ853" i="1"/>
  <c r="IS853" i="1"/>
  <c r="IX853" i="1" s="1"/>
  <c r="IU853" i="1"/>
  <c r="JE853" i="1"/>
  <c r="JG853" i="1"/>
  <c r="JL853" i="1" s="1"/>
  <c r="JI853" i="1"/>
  <c r="JS853" i="1"/>
  <c r="JU853" i="1"/>
  <c r="JZ853" i="1"/>
  <c r="JW853" i="1"/>
  <c r="NO853" i="1"/>
  <c r="NA853" i="1"/>
  <c r="MM853" i="1"/>
  <c r="LY853" i="1"/>
  <c r="LK853" i="1"/>
  <c r="N854" i="1"/>
  <c r="AB854" i="1"/>
  <c r="AN854" i="1"/>
  <c r="AP854" i="1"/>
  <c r="BB854" i="1"/>
  <c r="BD854" i="1"/>
  <c r="KG854" i="1"/>
  <c r="KK854" i="1"/>
  <c r="KU854" i="1"/>
  <c r="KY854" i="1"/>
  <c r="BP854" i="1"/>
  <c r="BR854" i="1"/>
  <c r="BW854" i="1" s="1"/>
  <c r="BT854" i="1"/>
  <c r="CD854" i="1"/>
  <c r="CF854" i="1"/>
  <c r="CK854" i="1" s="1"/>
  <c r="CH854" i="1"/>
  <c r="CR854" i="1"/>
  <c r="CT854" i="1"/>
  <c r="CY854" i="1" s="1"/>
  <c r="CV854" i="1"/>
  <c r="DH854" i="1"/>
  <c r="DT854" i="1"/>
  <c r="DV854" i="1"/>
  <c r="IC854" i="1"/>
  <c r="IE854" i="1"/>
  <c r="IJ854" i="1" s="1"/>
  <c r="IG854" i="1"/>
  <c r="IQ854" i="1"/>
  <c r="IS854" i="1"/>
  <c r="IX854" i="1"/>
  <c r="IU854" i="1"/>
  <c r="JE854" i="1"/>
  <c r="JI854" i="1"/>
  <c r="JS854" i="1"/>
  <c r="JU854" i="1"/>
  <c r="JZ854" i="1" s="1"/>
  <c r="JW854" i="1"/>
  <c r="NO854" i="1"/>
  <c r="NA854" i="1"/>
  <c r="MM854" i="1"/>
  <c r="LY854" i="1"/>
  <c r="LK854" i="1"/>
  <c r="N855" i="1"/>
  <c r="AB855" i="1"/>
  <c r="AN855" i="1"/>
  <c r="AP855" i="1"/>
  <c r="AT855" i="1"/>
  <c r="AU855" i="1" s="1"/>
  <c r="BB855" i="1"/>
  <c r="BD855" i="1"/>
  <c r="KC855" i="1"/>
  <c r="KG855" i="1"/>
  <c r="KI855" i="1"/>
  <c r="KN855" i="1"/>
  <c r="KK855" i="1"/>
  <c r="KQ855" i="1"/>
  <c r="KU855" i="1"/>
  <c r="KW855" i="1"/>
  <c r="LB855" i="1" s="1"/>
  <c r="KY855" i="1"/>
  <c r="BL855" i="1"/>
  <c r="BP855" i="1"/>
  <c r="BR855" i="1"/>
  <c r="BW855" i="1" s="1"/>
  <c r="BT855" i="1"/>
  <c r="BZ855" i="1"/>
  <c r="CD855" i="1"/>
  <c r="CF855" i="1"/>
  <c r="CK855" i="1" s="1"/>
  <c r="CH855" i="1"/>
  <c r="CN855" i="1"/>
  <c r="CR855" i="1"/>
  <c r="CT855" i="1"/>
  <c r="CY855" i="1" s="1"/>
  <c r="CV855" i="1"/>
  <c r="DH855" i="1"/>
  <c r="DT855" i="1"/>
  <c r="DV855" i="1"/>
  <c r="DZ855" i="1"/>
  <c r="EA855" i="1" s="1"/>
  <c r="HY855" i="1"/>
  <c r="IC855" i="1"/>
  <c r="IE855" i="1"/>
  <c r="IJ855" i="1" s="1"/>
  <c r="IG855" i="1"/>
  <c r="IM855" i="1"/>
  <c r="IQ855" i="1"/>
  <c r="IS855" i="1"/>
  <c r="IX855" i="1" s="1"/>
  <c r="IU855" i="1"/>
  <c r="JA855" i="1"/>
  <c r="JE855" i="1"/>
  <c r="JG855" i="1"/>
  <c r="JL855" i="1" s="1"/>
  <c r="JI855" i="1"/>
  <c r="JO855" i="1"/>
  <c r="JS855" i="1"/>
  <c r="JU855" i="1"/>
  <c r="JZ855" i="1" s="1"/>
  <c r="JW855" i="1"/>
  <c r="NO855" i="1"/>
  <c r="NA855" i="1"/>
  <c r="MM855" i="1"/>
  <c r="LY855" i="1"/>
  <c r="KE856" i="1"/>
  <c r="KL856" i="1" s="1"/>
  <c r="KG856" i="1"/>
  <c r="KI856" i="1"/>
  <c r="KN856" i="1" s="1"/>
  <c r="KK856" i="1"/>
  <c r="KM856" i="1"/>
  <c r="KS856" i="1"/>
  <c r="KZ856" i="1" s="1"/>
  <c r="KU856" i="1"/>
  <c r="KW856" i="1"/>
  <c r="LB856" i="1" s="1"/>
  <c r="KY856" i="1"/>
  <c r="LA856" i="1"/>
  <c r="BN856" i="1"/>
  <c r="BU856" i="1" s="1"/>
  <c r="BP856" i="1"/>
  <c r="BR856" i="1"/>
  <c r="BW856" i="1" s="1"/>
  <c r="BT856" i="1"/>
  <c r="BV856" i="1"/>
  <c r="CB856" i="1"/>
  <c r="CI856" i="1" s="1"/>
  <c r="CD856" i="1"/>
  <c r="CF856" i="1"/>
  <c r="CK856" i="1" s="1"/>
  <c r="CH856" i="1"/>
  <c r="CJ856" i="1"/>
  <c r="CP856" i="1"/>
  <c r="CW856" i="1" s="1"/>
  <c r="CR856" i="1"/>
  <c r="CT856" i="1"/>
  <c r="CY856" i="1" s="1"/>
  <c r="CV856" i="1"/>
  <c r="CX856" i="1"/>
  <c r="IA856" i="1"/>
  <c r="IH856" i="1" s="1"/>
  <c r="IC856" i="1"/>
  <c r="IE856" i="1"/>
  <c r="IJ856" i="1" s="1"/>
  <c r="IG856" i="1"/>
  <c r="II856" i="1"/>
  <c r="IO856" i="1"/>
  <c r="IV856" i="1" s="1"/>
  <c r="IQ856" i="1"/>
  <c r="IS856" i="1"/>
  <c r="IX856" i="1" s="1"/>
  <c r="IU856" i="1"/>
  <c r="IW856" i="1"/>
  <c r="JC856" i="1"/>
  <c r="JJ856" i="1" s="1"/>
  <c r="JE856" i="1"/>
  <c r="JG856" i="1"/>
  <c r="JL856" i="1" s="1"/>
  <c r="JI856" i="1"/>
  <c r="JK856" i="1"/>
  <c r="JQ856" i="1"/>
  <c r="JX856" i="1" s="1"/>
  <c r="JS856" i="1"/>
  <c r="JU856" i="1"/>
  <c r="JZ856" i="1" s="1"/>
  <c r="JW856" i="1"/>
  <c r="JY856" i="1"/>
  <c r="KE857" i="1"/>
  <c r="KL857" i="1" s="1"/>
  <c r="KG857" i="1"/>
  <c r="KI857" i="1"/>
  <c r="KN857" i="1" s="1"/>
  <c r="KK857" i="1"/>
  <c r="KM857" i="1"/>
  <c r="KS857" i="1"/>
  <c r="KZ857" i="1" s="1"/>
  <c r="KU857" i="1"/>
  <c r="KW857" i="1"/>
  <c r="LB857" i="1" s="1"/>
  <c r="KY857" i="1"/>
  <c r="LA857" i="1"/>
  <c r="BN857" i="1"/>
  <c r="BU857" i="1" s="1"/>
  <c r="BP857" i="1"/>
  <c r="BR857" i="1"/>
  <c r="BW857" i="1" s="1"/>
  <c r="BT857" i="1"/>
  <c r="BV857" i="1"/>
  <c r="CB857" i="1"/>
  <c r="CI857" i="1" s="1"/>
  <c r="CD857" i="1"/>
  <c r="CF857" i="1"/>
  <c r="CK857" i="1" s="1"/>
  <c r="CH857" i="1"/>
  <c r="CJ857" i="1"/>
  <c r="CP857" i="1"/>
  <c r="CW857" i="1" s="1"/>
  <c r="CR857" i="1"/>
  <c r="CT857" i="1"/>
  <c r="CY857" i="1" s="1"/>
  <c r="CV857" i="1"/>
  <c r="CX857" i="1"/>
  <c r="IA857" i="1"/>
  <c r="IH857" i="1"/>
  <c r="IC857" i="1"/>
  <c r="IE857" i="1"/>
  <c r="IJ857" i="1"/>
  <c r="IG857" i="1"/>
  <c r="II857" i="1"/>
  <c r="IO857" i="1"/>
  <c r="IV857" i="1" s="1"/>
  <c r="IQ857" i="1"/>
  <c r="IS857" i="1"/>
  <c r="IX857" i="1" s="1"/>
  <c r="IU857" i="1"/>
  <c r="IW857" i="1"/>
  <c r="JC857" i="1"/>
  <c r="JJ857" i="1" s="1"/>
  <c r="JE857" i="1"/>
  <c r="JG857" i="1"/>
  <c r="JL857" i="1" s="1"/>
  <c r="JI857" i="1"/>
  <c r="JK857" i="1"/>
  <c r="JQ857" i="1"/>
  <c r="JX857" i="1" s="1"/>
  <c r="JS857" i="1"/>
  <c r="JU857" i="1"/>
  <c r="JZ857" i="1" s="1"/>
  <c r="JW857" i="1"/>
  <c r="JY857" i="1"/>
  <c r="KE858" i="1"/>
  <c r="KL858" i="1" s="1"/>
  <c r="KG858" i="1"/>
  <c r="KI858" i="1"/>
  <c r="KN858" i="1" s="1"/>
  <c r="KK858" i="1"/>
  <c r="KM858" i="1"/>
  <c r="KS858" i="1"/>
  <c r="KZ858" i="1" s="1"/>
  <c r="KU858" i="1"/>
  <c r="KW858" i="1"/>
  <c r="LB858" i="1" s="1"/>
  <c r="KY858" i="1"/>
  <c r="LA858" i="1"/>
  <c r="BN858" i="1"/>
  <c r="BU858" i="1" s="1"/>
  <c r="BP858" i="1"/>
  <c r="BR858" i="1"/>
  <c r="BW858" i="1" s="1"/>
  <c r="BT858" i="1"/>
  <c r="BV858" i="1"/>
  <c r="CB858" i="1"/>
  <c r="CI858" i="1" s="1"/>
  <c r="CD858" i="1"/>
  <c r="CF858" i="1"/>
  <c r="CK858" i="1" s="1"/>
  <c r="CH858" i="1"/>
  <c r="CJ858" i="1"/>
  <c r="CP858" i="1"/>
  <c r="CW858" i="1" s="1"/>
  <c r="CR858" i="1"/>
  <c r="CT858" i="1"/>
  <c r="CY858" i="1"/>
  <c r="CV858" i="1"/>
  <c r="CX858" i="1"/>
  <c r="IA858" i="1"/>
  <c r="IH858" i="1" s="1"/>
  <c r="IC858" i="1"/>
  <c r="IE858" i="1"/>
  <c r="IJ858" i="1"/>
  <c r="IG858" i="1"/>
  <c r="II858" i="1"/>
  <c r="IO858" i="1"/>
  <c r="IV858" i="1" s="1"/>
  <c r="IQ858" i="1"/>
  <c r="IS858" i="1"/>
  <c r="IX858" i="1" s="1"/>
  <c r="IU858" i="1"/>
  <c r="IW858" i="1"/>
  <c r="JC858" i="1"/>
  <c r="JJ858" i="1" s="1"/>
  <c r="JE858" i="1"/>
  <c r="JG858" i="1"/>
  <c r="JL858" i="1" s="1"/>
  <c r="JI858" i="1"/>
  <c r="JK858" i="1"/>
  <c r="JQ858" i="1"/>
  <c r="JX858" i="1" s="1"/>
  <c r="JW858" i="1"/>
  <c r="JY858" i="1"/>
  <c r="JZ858" i="1"/>
  <c r="J878" i="1"/>
  <c r="J879" i="1"/>
  <c r="J880" i="1"/>
  <c r="J881" i="1"/>
  <c r="J882" i="1"/>
  <c r="J883" i="1"/>
  <c r="J884" i="1"/>
  <c r="J885" i="1"/>
  <c r="J886" i="1"/>
  <c r="J888" i="1"/>
  <c r="J889" i="1"/>
  <c r="J890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X878" i="1"/>
  <c r="X879" i="1"/>
  <c r="X880" i="1"/>
  <c r="X881" i="1"/>
  <c r="X882" i="1"/>
  <c r="X883" i="1"/>
  <c r="X884" i="1"/>
  <c r="X885" i="1"/>
  <c r="X886" i="1"/>
  <c r="X888" i="1"/>
  <c r="X889" i="1"/>
  <c r="X890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6" i="1"/>
  <c r="X927" i="1"/>
  <c r="X928" i="1"/>
  <c r="AL878" i="1"/>
  <c r="AL879" i="1"/>
  <c r="AL880" i="1"/>
  <c r="AL881" i="1"/>
  <c r="AL882" i="1"/>
  <c r="AL883" i="1"/>
  <c r="AL884" i="1"/>
  <c r="AL885" i="1"/>
  <c r="AL886" i="1"/>
  <c r="AL888" i="1"/>
  <c r="AL889" i="1"/>
  <c r="AL890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KE921" i="1"/>
  <c r="KL921" i="1" s="1"/>
  <c r="KE922" i="1"/>
  <c r="KL922" i="1" s="1"/>
  <c r="KE923" i="1"/>
  <c r="KL923" i="1"/>
  <c r="KE924" i="1"/>
  <c r="KL924" i="1"/>
  <c r="KE925" i="1"/>
  <c r="KL925" i="1" s="1"/>
  <c r="KE926" i="1"/>
  <c r="KL926" i="1" s="1"/>
  <c r="KE927" i="1"/>
  <c r="KL927" i="1"/>
  <c r="KE928" i="1"/>
  <c r="KL928" i="1" s="1"/>
  <c r="KE929" i="1"/>
  <c r="KL929" i="1" s="1"/>
  <c r="KS886" i="1"/>
  <c r="KS922" i="1"/>
  <c r="KZ922" i="1" s="1"/>
  <c r="KS923" i="1"/>
  <c r="KZ923" i="1" s="1"/>
  <c r="KS927" i="1"/>
  <c r="KZ927" i="1" s="1"/>
  <c r="KS924" i="1"/>
  <c r="KZ924" i="1" s="1"/>
  <c r="KS926" i="1"/>
  <c r="KZ926" i="1" s="1"/>
  <c r="KS928" i="1"/>
  <c r="KZ928" i="1" s="1"/>
  <c r="KS929" i="1"/>
  <c r="KZ929" i="1" s="1"/>
  <c r="BN894" i="1"/>
  <c r="BN921" i="1"/>
  <c r="BN922" i="1"/>
  <c r="BU922" i="1" s="1"/>
  <c r="BN923" i="1"/>
  <c r="BU923" i="1" s="1"/>
  <c r="BN924" i="1"/>
  <c r="BU924" i="1" s="1"/>
  <c r="BN925" i="1"/>
  <c r="BU925" i="1" s="1"/>
  <c r="BN926" i="1"/>
  <c r="BU926" i="1"/>
  <c r="BN927" i="1"/>
  <c r="BN928" i="1"/>
  <c r="BU928" i="1" s="1"/>
  <c r="BN929" i="1"/>
  <c r="BU929" i="1" s="1"/>
  <c r="CB906" i="1"/>
  <c r="CB908" i="1"/>
  <c r="CB921" i="1"/>
  <c r="CI921" i="1" s="1"/>
  <c r="CB922" i="1"/>
  <c r="CI922" i="1" s="1"/>
  <c r="CB923" i="1"/>
  <c r="CI923" i="1" s="1"/>
  <c r="CB924" i="1"/>
  <c r="CB925" i="1"/>
  <c r="CI925" i="1" s="1"/>
  <c r="CB926" i="1"/>
  <c r="CI926" i="1" s="1"/>
  <c r="CB927" i="1"/>
  <c r="CI927" i="1" s="1"/>
  <c r="CB928" i="1"/>
  <c r="CI928" i="1" s="1"/>
  <c r="CB929" i="1"/>
  <c r="CI929" i="1"/>
  <c r="CP904" i="1"/>
  <c r="CP921" i="1"/>
  <c r="CW921" i="1" s="1"/>
  <c r="CP922" i="1"/>
  <c r="CW922" i="1" s="1"/>
  <c r="CP923" i="1"/>
  <c r="CW923" i="1" s="1"/>
  <c r="CP924" i="1"/>
  <c r="CW924" i="1" s="1"/>
  <c r="CP925" i="1"/>
  <c r="CW925" i="1" s="1"/>
  <c r="CP926" i="1"/>
  <c r="CW926" i="1" s="1"/>
  <c r="CP927" i="1"/>
  <c r="CW927" i="1" s="1"/>
  <c r="CP928" i="1"/>
  <c r="CW928" i="1" s="1"/>
  <c r="CP929" i="1"/>
  <c r="CW929" i="1" s="1"/>
  <c r="DD878" i="1"/>
  <c r="DD879" i="1"/>
  <c r="DD880" i="1"/>
  <c r="DD881" i="1"/>
  <c r="DD882" i="1"/>
  <c r="DD883" i="1"/>
  <c r="LU883" i="1"/>
  <c r="DD884" i="1"/>
  <c r="DD888" i="1"/>
  <c r="DD889" i="1"/>
  <c r="DD890" i="1"/>
  <c r="DD892" i="1"/>
  <c r="DD893" i="1"/>
  <c r="DD894" i="1"/>
  <c r="DD895" i="1"/>
  <c r="DD896" i="1"/>
  <c r="DD897" i="1"/>
  <c r="DD898" i="1"/>
  <c r="DD899" i="1"/>
  <c r="DD900" i="1"/>
  <c r="DD901" i="1"/>
  <c r="DD902" i="1"/>
  <c r="DD903" i="1"/>
  <c r="DD904" i="1"/>
  <c r="DD905" i="1"/>
  <c r="DD906" i="1"/>
  <c r="DD907" i="1"/>
  <c r="DD908" i="1"/>
  <c r="DD909" i="1"/>
  <c r="DD910" i="1"/>
  <c r="DD911" i="1"/>
  <c r="DD912" i="1"/>
  <c r="DD913" i="1"/>
  <c r="DD914" i="1"/>
  <c r="DD915" i="1"/>
  <c r="DD916" i="1"/>
  <c r="DD917" i="1"/>
  <c r="DD918" i="1"/>
  <c r="DD919" i="1"/>
  <c r="DD920" i="1"/>
  <c r="DD921" i="1"/>
  <c r="DD922" i="1"/>
  <c r="DD923" i="1"/>
  <c r="DD924" i="1"/>
  <c r="DD926" i="1"/>
  <c r="DD927" i="1"/>
  <c r="DD928" i="1"/>
  <c r="DR879" i="1"/>
  <c r="DR880" i="1"/>
  <c r="DR881" i="1"/>
  <c r="DR882" i="1"/>
  <c r="DR883" i="1"/>
  <c r="NK883" i="1"/>
  <c r="MW883" i="1"/>
  <c r="MI883" i="1"/>
  <c r="DR884" i="1"/>
  <c r="DR888" i="1"/>
  <c r="DR889" i="1"/>
  <c r="DR890" i="1"/>
  <c r="DR892" i="1"/>
  <c r="DR893" i="1"/>
  <c r="DR894" i="1"/>
  <c r="DR895" i="1"/>
  <c r="DR896" i="1"/>
  <c r="DR897" i="1"/>
  <c r="DR898" i="1"/>
  <c r="DR899" i="1"/>
  <c r="DR900" i="1"/>
  <c r="DR901" i="1"/>
  <c r="DR902" i="1"/>
  <c r="DR903" i="1"/>
  <c r="DR904" i="1"/>
  <c r="DR905" i="1"/>
  <c r="DR906" i="1"/>
  <c r="DR907" i="1"/>
  <c r="DR908" i="1"/>
  <c r="DR909" i="1"/>
  <c r="DR910" i="1"/>
  <c r="DR911" i="1"/>
  <c r="DR912" i="1"/>
  <c r="DR913" i="1"/>
  <c r="DR914" i="1"/>
  <c r="DR915" i="1"/>
  <c r="DR916" i="1"/>
  <c r="DR917" i="1"/>
  <c r="DR918" i="1"/>
  <c r="DR919" i="1"/>
  <c r="DR920" i="1"/>
  <c r="DR921" i="1"/>
  <c r="DR922" i="1"/>
  <c r="DR923" i="1"/>
  <c r="DR924" i="1"/>
  <c r="DR925" i="1"/>
  <c r="DR926" i="1"/>
  <c r="DR927" i="1"/>
  <c r="DR928" i="1"/>
  <c r="IA886" i="1"/>
  <c r="IA921" i="1"/>
  <c r="IH921" i="1" s="1"/>
  <c r="IA922" i="1"/>
  <c r="IH922" i="1" s="1"/>
  <c r="IA923" i="1"/>
  <c r="IH923" i="1" s="1"/>
  <c r="IA927" i="1"/>
  <c r="IH927" i="1" s="1"/>
  <c r="IA924" i="1"/>
  <c r="IH924" i="1"/>
  <c r="IA928" i="1"/>
  <c r="IH928" i="1" s="1"/>
  <c r="IA925" i="1"/>
  <c r="IH925" i="1" s="1"/>
  <c r="IA926" i="1"/>
  <c r="IH926" i="1"/>
  <c r="IA929" i="1"/>
  <c r="IH929" i="1"/>
  <c r="IO921" i="1"/>
  <c r="IV921" i="1" s="1"/>
  <c r="IO922" i="1"/>
  <c r="IV922" i="1" s="1"/>
  <c r="IO923" i="1"/>
  <c r="IV923" i="1"/>
  <c r="IO924" i="1"/>
  <c r="IV924" i="1" s="1"/>
  <c r="IO925" i="1"/>
  <c r="IV925" i="1" s="1"/>
  <c r="IO926" i="1"/>
  <c r="IV926" i="1"/>
  <c r="IO927" i="1"/>
  <c r="IV927" i="1" s="1"/>
  <c r="IO928" i="1"/>
  <c r="IV928" i="1" s="1"/>
  <c r="IO929" i="1"/>
  <c r="IV929" i="1"/>
  <c r="JC899" i="1"/>
  <c r="JC907" i="1"/>
  <c r="JC922" i="1"/>
  <c r="JJ922" i="1"/>
  <c r="JC923" i="1"/>
  <c r="JJ923" i="1" s="1"/>
  <c r="JC924" i="1"/>
  <c r="JJ924" i="1" s="1"/>
  <c r="JC926" i="1"/>
  <c r="JJ926" i="1" s="1"/>
  <c r="JC927" i="1"/>
  <c r="JJ927" i="1" s="1"/>
  <c r="JC928" i="1"/>
  <c r="JJ928" i="1" s="1"/>
  <c r="JC929" i="1"/>
  <c r="JJ929" i="1" s="1"/>
  <c r="JQ914" i="1"/>
  <c r="JQ922" i="1"/>
  <c r="JX922" i="1" s="1"/>
  <c r="JQ923" i="1"/>
  <c r="JX923" i="1" s="1"/>
  <c r="JQ924" i="1"/>
  <c r="JX924" i="1"/>
  <c r="JQ926" i="1"/>
  <c r="JX926" i="1" s="1"/>
  <c r="JQ927" i="1"/>
  <c r="JX927" i="1" s="1"/>
  <c r="JQ928" i="1"/>
  <c r="JX928" i="1" s="1"/>
  <c r="JQ929" i="1"/>
  <c r="JX929" i="1" s="1"/>
  <c r="NK878" i="1"/>
  <c r="NK879" i="1"/>
  <c r="NK880" i="1"/>
  <c r="NK881" i="1"/>
  <c r="NK882" i="1"/>
  <c r="NK884" i="1"/>
  <c r="NK885" i="1"/>
  <c r="NK886" i="1"/>
  <c r="NK888" i="1"/>
  <c r="NK889" i="1"/>
  <c r="NK890" i="1"/>
  <c r="NK892" i="1"/>
  <c r="NK893" i="1"/>
  <c r="NK894" i="1"/>
  <c r="NK895" i="1"/>
  <c r="NK896" i="1"/>
  <c r="NK897" i="1"/>
  <c r="NK898" i="1"/>
  <c r="NK899" i="1"/>
  <c r="NK900" i="1"/>
  <c r="NK901" i="1"/>
  <c r="NK902" i="1"/>
  <c r="NK903" i="1"/>
  <c r="NK904" i="1"/>
  <c r="NK905" i="1"/>
  <c r="NK906" i="1"/>
  <c r="NK907" i="1"/>
  <c r="NK908" i="1"/>
  <c r="NK909" i="1"/>
  <c r="NK910" i="1"/>
  <c r="NK911" i="1"/>
  <c r="NK912" i="1"/>
  <c r="NK913" i="1"/>
  <c r="NK914" i="1"/>
  <c r="NK915" i="1"/>
  <c r="NK916" i="1"/>
  <c r="NK917" i="1"/>
  <c r="NK918" i="1"/>
  <c r="NK919" i="1"/>
  <c r="NK920" i="1"/>
  <c r="NK921" i="1"/>
  <c r="NK922" i="1"/>
  <c r="NK923" i="1"/>
  <c r="NK924" i="1"/>
  <c r="NK926" i="1"/>
  <c r="NK927" i="1"/>
  <c r="NK928" i="1"/>
  <c r="MW878" i="1"/>
  <c r="MW879" i="1"/>
  <c r="MW880" i="1"/>
  <c r="MW881" i="1"/>
  <c r="MW882" i="1"/>
  <c r="MW884" i="1"/>
  <c r="MW885" i="1"/>
  <c r="MW886" i="1"/>
  <c r="MW888" i="1"/>
  <c r="MW889" i="1"/>
  <c r="MW890" i="1"/>
  <c r="MW892" i="1"/>
  <c r="MW893" i="1"/>
  <c r="MW894" i="1"/>
  <c r="MW895" i="1"/>
  <c r="MW896" i="1"/>
  <c r="MW897" i="1"/>
  <c r="MW898" i="1"/>
  <c r="MW899" i="1"/>
  <c r="MW900" i="1"/>
  <c r="MW901" i="1"/>
  <c r="MW902" i="1"/>
  <c r="MW903" i="1"/>
  <c r="MW904" i="1"/>
  <c r="MW905" i="1"/>
  <c r="MW906" i="1"/>
  <c r="MW907" i="1"/>
  <c r="MW908" i="1"/>
  <c r="MW909" i="1"/>
  <c r="MW910" i="1"/>
  <c r="MW911" i="1"/>
  <c r="MW912" i="1"/>
  <c r="MW913" i="1"/>
  <c r="MW914" i="1"/>
  <c r="MW915" i="1"/>
  <c r="MW916" i="1"/>
  <c r="MW917" i="1"/>
  <c r="MW918" i="1"/>
  <c r="MW919" i="1"/>
  <c r="MW920" i="1"/>
  <c r="MW921" i="1"/>
  <c r="MW922" i="1"/>
  <c r="MW923" i="1"/>
  <c r="MW924" i="1"/>
  <c r="MW926" i="1"/>
  <c r="MW927" i="1"/>
  <c r="MW928" i="1"/>
  <c r="MI878" i="1"/>
  <c r="MI879" i="1"/>
  <c r="MI880" i="1"/>
  <c r="MI881" i="1"/>
  <c r="MI882" i="1"/>
  <c r="MI884" i="1"/>
  <c r="MI885" i="1"/>
  <c r="MI888" i="1"/>
  <c r="MI889" i="1"/>
  <c r="MI890" i="1"/>
  <c r="MI892" i="1"/>
  <c r="MI893" i="1"/>
  <c r="MI894" i="1"/>
  <c r="MI895" i="1"/>
  <c r="MI896" i="1"/>
  <c r="MI897" i="1"/>
  <c r="MI898" i="1"/>
  <c r="MI899" i="1"/>
  <c r="MI900" i="1"/>
  <c r="MI901" i="1"/>
  <c r="MI902" i="1"/>
  <c r="MI903" i="1"/>
  <c r="MI904" i="1"/>
  <c r="MI905" i="1"/>
  <c r="MI906" i="1"/>
  <c r="MI907" i="1"/>
  <c r="MI908" i="1"/>
  <c r="MI909" i="1"/>
  <c r="MI910" i="1"/>
  <c r="MI911" i="1"/>
  <c r="MI912" i="1"/>
  <c r="MI913" i="1"/>
  <c r="MI914" i="1"/>
  <c r="MI915" i="1"/>
  <c r="MI916" i="1"/>
  <c r="MI917" i="1"/>
  <c r="MI918" i="1"/>
  <c r="MI919" i="1"/>
  <c r="MI920" i="1"/>
  <c r="MI921" i="1"/>
  <c r="MI922" i="1"/>
  <c r="MI923" i="1"/>
  <c r="MI924" i="1"/>
  <c r="MI926" i="1"/>
  <c r="MI927" i="1"/>
  <c r="MI928" i="1"/>
  <c r="LU878" i="1"/>
  <c r="LU879" i="1"/>
  <c r="LU880" i="1"/>
  <c r="LU882" i="1"/>
  <c r="LU884" i="1"/>
  <c r="LU885" i="1"/>
  <c r="LU886" i="1"/>
  <c r="LU888" i="1"/>
  <c r="LU889" i="1"/>
  <c r="LU890" i="1"/>
  <c r="LU892" i="1"/>
  <c r="LU893" i="1"/>
  <c r="LU894" i="1"/>
  <c r="LU895" i="1"/>
  <c r="LU896" i="1"/>
  <c r="LU897" i="1"/>
  <c r="LU898" i="1"/>
  <c r="LU899" i="1"/>
  <c r="LU900" i="1"/>
  <c r="LU901" i="1"/>
  <c r="LU902" i="1"/>
  <c r="LU903" i="1"/>
  <c r="LU904" i="1"/>
  <c r="LU905" i="1"/>
  <c r="LU906" i="1"/>
  <c r="LU907" i="1"/>
  <c r="LU908" i="1"/>
  <c r="LU909" i="1"/>
  <c r="LU910" i="1"/>
  <c r="LU911" i="1"/>
  <c r="LU912" i="1"/>
  <c r="LU913" i="1"/>
  <c r="LU914" i="1"/>
  <c r="LU915" i="1"/>
  <c r="LU916" i="1"/>
  <c r="LU917" i="1"/>
  <c r="LU918" i="1"/>
  <c r="LU919" i="1"/>
  <c r="LU920" i="1"/>
  <c r="LU921" i="1"/>
  <c r="LU922" i="1"/>
  <c r="LU923" i="1"/>
  <c r="LU924" i="1"/>
  <c r="LU926" i="1"/>
  <c r="LU927" i="1"/>
  <c r="LU928" i="1"/>
  <c r="AZ878" i="1"/>
  <c r="AZ879" i="1"/>
  <c r="AZ880" i="1"/>
  <c r="AZ881" i="1"/>
  <c r="AZ882" i="1"/>
  <c r="AZ883" i="1"/>
  <c r="AZ884" i="1"/>
  <c r="AZ885" i="1"/>
  <c r="AZ886" i="1"/>
  <c r="AZ888" i="1"/>
  <c r="AZ889" i="1"/>
  <c r="AZ890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LG910" i="1"/>
  <c r="LN910" i="1" s="1"/>
  <c r="LG913" i="1"/>
  <c r="LG916" i="1"/>
  <c r="LG919" i="1"/>
  <c r="LG922" i="1"/>
  <c r="KK865" i="1"/>
  <c r="KL865" i="1"/>
  <c r="KY865" i="1"/>
  <c r="KZ865" i="1"/>
  <c r="BT865" i="1"/>
  <c r="BU865" i="1"/>
  <c r="CH865" i="1"/>
  <c r="CI865" i="1"/>
  <c r="CV865" i="1"/>
  <c r="CW865" i="1"/>
  <c r="IG865" i="1"/>
  <c r="IH865" i="1"/>
  <c r="IU865" i="1"/>
  <c r="IV865" i="1"/>
  <c r="JI865" i="1"/>
  <c r="JJ865" i="1"/>
  <c r="JW865" i="1"/>
  <c r="JX865" i="1"/>
  <c r="KK866" i="1"/>
  <c r="KL866" i="1"/>
  <c r="KY866" i="1"/>
  <c r="KZ866" i="1"/>
  <c r="BT866" i="1"/>
  <c r="BU866" i="1"/>
  <c r="CH866" i="1"/>
  <c r="CI866" i="1"/>
  <c r="CV866" i="1"/>
  <c r="CW866" i="1"/>
  <c r="IG866" i="1"/>
  <c r="IH866" i="1"/>
  <c r="IU866" i="1"/>
  <c r="IV866" i="1"/>
  <c r="JI866" i="1"/>
  <c r="JJ866" i="1"/>
  <c r="JW866" i="1"/>
  <c r="JX866" i="1"/>
  <c r="KK867" i="1"/>
  <c r="KL867" i="1"/>
  <c r="KY867" i="1"/>
  <c r="KZ867" i="1"/>
  <c r="BT867" i="1"/>
  <c r="BU867" i="1"/>
  <c r="CH867" i="1"/>
  <c r="CI867" i="1"/>
  <c r="CV867" i="1"/>
  <c r="CW867" i="1"/>
  <c r="IG867" i="1"/>
  <c r="IH867" i="1"/>
  <c r="IU867" i="1"/>
  <c r="IV867" i="1"/>
  <c r="JI867" i="1"/>
  <c r="JJ867" i="1"/>
  <c r="JW867" i="1"/>
  <c r="JX867" i="1"/>
  <c r="KK868" i="1"/>
  <c r="KL868" i="1"/>
  <c r="KY868" i="1"/>
  <c r="KZ868" i="1"/>
  <c r="BT868" i="1"/>
  <c r="BU868" i="1"/>
  <c r="CH868" i="1"/>
  <c r="CI868" i="1"/>
  <c r="CV868" i="1"/>
  <c r="CW868" i="1"/>
  <c r="IG868" i="1"/>
  <c r="IH868" i="1"/>
  <c r="IU868" i="1"/>
  <c r="IV868" i="1"/>
  <c r="JI868" i="1"/>
  <c r="JJ868" i="1"/>
  <c r="JW868" i="1"/>
  <c r="JX868" i="1"/>
  <c r="MN937" i="1"/>
  <c r="DI937" i="1"/>
  <c r="A934" i="1"/>
  <c r="LI904" i="1"/>
  <c r="LI905" i="1"/>
  <c r="LI906" i="1"/>
  <c r="JI884" i="1"/>
  <c r="JI888" i="1" s="1"/>
  <c r="JI892" i="1" s="1"/>
  <c r="JI896" i="1" s="1"/>
  <c r="JI900" i="1" s="1"/>
  <c r="JI904" i="1" s="1"/>
  <c r="JI908" i="1" s="1"/>
  <c r="JI912" i="1" s="1"/>
  <c r="JI916" i="1" s="1"/>
  <c r="LI897" i="1"/>
  <c r="LI896" i="1"/>
  <c r="LI895" i="1"/>
  <c r="LI886" i="1"/>
  <c r="LI887" i="1"/>
  <c r="LI888" i="1"/>
  <c r="LM882" i="1"/>
  <c r="LM885" i="1"/>
  <c r="LM888" i="1" s="1"/>
  <c r="LM891" i="1" s="1"/>
  <c r="LM894" i="1" s="1"/>
  <c r="LM897" i="1" s="1"/>
  <c r="LM900" i="1" s="1"/>
  <c r="LM903" i="1" s="1"/>
  <c r="LM881" i="1"/>
  <c r="LM884" i="1" s="1"/>
  <c r="LM887" i="1" s="1"/>
  <c r="LM890" i="1" s="1"/>
  <c r="LM893" i="1" s="1"/>
  <c r="LM896" i="1" s="1"/>
  <c r="LM899" i="1" s="1"/>
  <c r="LM902" i="1" s="1"/>
  <c r="LM905" i="1" s="1"/>
  <c r="LM880" i="1"/>
  <c r="LM883" i="1" s="1"/>
  <c r="LM886" i="1" s="1"/>
  <c r="LM889" i="1" s="1"/>
  <c r="LM892" i="1" s="1"/>
  <c r="LM895" i="1" s="1"/>
  <c r="LM898" i="1" s="1"/>
  <c r="LM901" i="1" s="1"/>
  <c r="LY902" i="1"/>
  <c r="LW902" i="1"/>
  <c r="LY901" i="1"/>
  <c r="LW901" i="1"/>
  <c r="LY900" i="1"/>
  <c r="LY899" i="1"/>
  <c r="LW899" i="1"/>
  <c r="LY898" i="1"/>
  <c r="LW898" i="1"/>
  <c r="LY897" i="1"/>
  <c r="LW897" i="1"/>
  <c r="LY896" i="1"/>
  <c r="LW896" i="1"/>
  <c r="LY895" i="1"/>
  <c r="LW895" i="1"/>
  <c r="LY894" i="1"/>
  <c r="LW894" i="1"/>
  <c r="LY893" i="1"/>
  <c r="LW893" i="1"/>
  <c r="LY892" i="1"/>
  <c r="LW892" i="1"/>
  <c r="LY890" i="1"/>
  <c r="LW890" i="1"/>
  <c r="LY889" i="1"/>
  <c r="LW889" i="1"/>
  <c r="LY888" i="1"/>
  <c r="LW888" i="1"/>
  <c r="LW886" i="1"/>
  <c r="LW885" i="1"/>
  <c r="LW884" i="1"/>
  <c r="LW883" i="1"/>
  <c r="LW882" i="1"/>
  <c r="LW881" i="1"/>
  <c r="LW880" i="1"/>
  <c r="LW879" i="1"/>
  <c r="LW878" i="1"/>
  <c r="MM902" i="1"/>
  <c r="MK902" i="1"/>
  <c r="MM901" i="1"/>
  <c r="MK901" i="1"/>
  <c r="MM900" i="1"/>
  <c r="MM899" i="1"/>
  <c r="MK899" i="1"/>
  <c r="MM898" i="1"/>
  <c r="MK898" i="1"/>
  <c r="MM897" i="1"/>
  <c r="MK897" i="1"/>
  <c r="MM896" i="1"/>
  <c r="MK896" i="1"/>
  <c r="MM895" i="1"/>
  <c r="MK895" i="1"/>
  <c r="MM894" i="1"/>
  <c r="MK894" i="1"/>
  <c r="MM893" i="1"/>
  <c r="MK893" i="1"/>
  <c r="MM892" i="1"/>
  <c r="MK892" i="1"/>
  <c r="MM890" i="1"/>
  <c r="MK890" i="1"/>
  <c r="MM889" i="1"/>
  <c r="MK889" i="1"/>
  <c r="MM888" i="1"/>
  <c r="MK888" i="1"/>
  <c r="MK886" i="1"/>
  <c r="MK885" i="1"/>
  <c r="MK884" i="1"/>
  <c r="MK883" i="1"/>
  <c r="MK882" i="1"/>
  <c r="MK878" i="1"/>
  <c r="MK879" i="1"/>
  <c r="MK880" i="1"/>
  <c r="MK881" i="1"/>
  <c r="NA902" i="1"/>
  <c r="MY902" i="1"/>
  <c r="NA901" i="1"/>
  <c r="MY901" i="1"/>
  <c r="NA900" i="1"/>
  <c r="NA899" i="1"/>
  <c r="MY899" i="1"/>
  <c r="NA898" i="1"/>
  <c r="MY898" i="1"/>
  <c r="NA897" i="1"/>
  <c r="MY897" i="1"/>
  <c r="NA896" i="1"/>
  <c r="MY896" i="1"/>
  <c r="NA895" i="1"/>
  <c r="MY895" i="1"/>
  <c r="NA894" i="1"/>
  <c r="MY894" i="1"/>
  <c r="NA893" i="1"/>
  <c r="MY893" i="1"/>
  <c r="NA892" i="1"/>
  <c r="MY892" i="1"/>
  <c r="NA890" i="1"/>
  <c r="MY890" i="1"/>
  <c r="NA889" i="1"/>
  <c r="MY889" i="1"/>
  <c r="NA888" i="1"/>
  <c r="MY888" i="1"/>
  <c r="MY886" i="1"/>
  <c r="MY885" i="1"/>
  <c r="MY884" i="1"/>
  <c r="MY883" i="1"/>
  <c r="MY882" i="1"/>
  <c r="MY881" i="1"/>
  <c r="MY880" i="1"/>
  <c r="MY879" i="1"/>
  <c r="MY878" i="1"/>
  <c r="NO902" i="1"/>
  <c r="NM902" i="1"/>
  <c r="NO901" i="1"/>
  <c r="NM901" i="1"/>
  <c r="NO900" i="1"/>
  <c r="NO899" i="1"/>
  <c r="NM899" i="1"/>
  <c r="NO898" i="1"/>
  <c r="NM898" i="1"/>
  <c r="NO897" i="1"/>
  <c r="NM897" i="1"/>
  <c r="NO896" i="1"/>
  <c r="NM896" i="1"/>
  <c r="NO895" i="1"/>
  <c r="NM895" i="1"/>
  <c r="NO894" i="1"/>
  <c r="NM894" i="1"/>
  <c r="NO893" i="1"/>
  <c r="NM893" i="1"/>
  <c r="NO892" i="1"/>
  <c r="NM892" i="1"/>
  <c r="NO890" i="1"/>
  <c r="NM890" i="1"/>
  <c r="NO889" i="1"/>
  <c r="NM889" i="1"/>
  <c r="NO888" i="1"/>
  <c r="NM888" i="1"/>
  <c r="NM886" i="1"/>
  <c r="NM885" i="1"/>
  <c r="NM884" i="1"/>
  <c r="NM883" i="1"/>
  <c r="NM882" i="1"/>
  <c r="NM881" i="1"/>
  <c r="NM880" i="1"/>
  <c r="NM879" i="1"/>
  <c r="NM878" i="1"/>
  <c r="JW884" i="1"/>
  <c r="JW888" i="1" s="1"/>
  <c r="JW892" i="1" s="1"/>
  <c r="JW896" i="1" s="1"/>
  <c r="JW900" i="1" s="1"/>
  <c r="JW904" i="1" s="1"/>
  <c r="JW908" i="1" s="1"/>
  <c r="JW912" i="1" s="1"/>
  <c r="JW916" i="1" s="1"/>
  <c r="JS916" i="1"/>
  <c r="JW883" i="1"/>
  <c r="JW887" i="1" s="1"/>
  <c r="JW891" i="1" s="1"/>
  <c r="JW895" i="1" s="1"/>
  <c r="JW899" i="1" s="1"/>
  <c r="JW903" i="1" s="1"/>
  <c r="JW907" i="1" s="1"/>
  <c r="JW911" i="1" s="1"/>
  <c r="JW915" i="1" s="1"/>
  <c r="JS915" i="1"/>
  <c r="JS914" i="1"/>
  <c r="JW881" i="1"/>
  <c r="JW885" i="1" s="1"/>
  <c r="JW889" i="1" s="1"/>
  <c r="JW893" i="1" s="1"/>
  <c r="JW897" i="1" s="1"/>
  <c r="JW901" i="1" s="1"/>
  <c r="JW905" i="1" s="1"/>
  <c r="JW909" i="1" s="1"/>
  <c r="JW913" i="1" s="1"/>
  <c r="JS913" i="1"/>
  <c r="JS912" i="1"/>
  <c r="JS911" i="1"/>
  <c r="JW882" i="1"/>
  <c r="JW886" i="1" s="1"/>
  <c r="JW890" i="1" s="1"/>
  <c r="JW894" i="1" s="1"/>
  <c r="JW898" i="1" s="1"/>
  <c r="JW902" i="1" s="1"/>
  <c r="JW906" i="1" s="1"/>
  <c r="JW910" i="1" s="1"/>
  <c r="JS910" i="1"/>
  <c r="JS909" i="1"/>
  <c r="JS908" i="1"/>
  <c r="JS907" i="1"/>
  <c r="JS906" i="1"/>
  <c r="JS905" i="1"/>
  <c r="JS904" i="1"/>
  <c r="JS903" i="1"/>
  <c r="JS902" i="1"/>
  <c r="JS901" i="1"/>
  <c r="JS900" i="1"/>
  <c r="JS899" i="1"/>
  <c r="JS898" i="1"/>
  <c r="JS897" i="1"/>
  <c r="JS896" i="1"/>
  <c r="JS895" i="1"/>
  <c r="JS894" i="1"/>
  <c r="JS893" i="1"/>
  <c r="JS892" i="1"/>
  <c r="JS891" i="1"/>
  <c r="JS890" i="1"/>
  <c r="JS889" i="1"/>
  <c r="JS888" i="1"/>
  <c r="JS887" i="1"/>
  <c r="JS886" i="1"/>
  <c r="JS885" i="1"/>
  <c r="JS884" i="1"/>
  <c r="JS883" i="1"/>
  <c r="JS882" i="1"/>
  <c r="JS881" i="1"/>
  <c r="JE916" i="1"/>
  <c r="JI911" i="1"/>
  <c r="JI915" i="1" s="1"/>
  <c r="JE915" i="1"/>
  <c r="JI882" i="1"/>
  <c r="JI886" i="1" s="1"/>
  <c r="JI890" i="1" s="1"/>
  <c r="JI894" i="1" s="1"/>
  <c r="JI898" i="1" s="1"/>
  <c r="JI902" i="1" s="1"/>
  <c r="JI906" i="1" s="1"/>
  <c r="JI910" i="1" s="1"/>
  <c r="JI914" i="1" s="1"/>
  <c r="JE914" i="1"/>
  <c r="JI881" i="1"/>
  <c r="JI885" i="1" s="1"/>
  <c r="JI889" i="1" s="1"/>
  <c r="JI893" i="1" s="1"/>
  <c r="JI897" i="1" s="1"/>
  <c r="JI901" i="1" s="1"/>
  <c r="JI905" i="1" s="1"/>
  <c r="JI909" i="1" s="1"/>
  <c r="JI913" i="1" s="1"/>
  <c r="JE913" i="1"/>
  <c r="JE912" i="1"/>
  <c r="JE911" i="1"/>
  <c r="JE910" i="1"/>
  <c r="JE909" i="1"/>
  <c r="JE908" i="1"/>
  <c r="JE907" i="1"/>
  <c r="JE906" i="1"/>
  <c r="JE905" i="1"/>
  <c r="JE904" i="1"/>
  <c r="JI903" i="1"/>
  <c r="JE903" i="1"/>
  <c r="JE902" i="1"/>
  <c r="JE901" i="1"/>
  <c r="JE900" i="1"/>
  <c r="JE899" i="1"/>
  <c r="JE898" i="1"/>
  <c r="JE897" i="1"/>
  <c r="JE896" i="1"/>
  <c r="JI883" i="1"/>
  <c r="JI887" i="1" s="1"/>
  <c r="JI891" i="1" s="1"/>
  <c r="JI895" i="1" s="1"/>
  <c r="JE895" i="1"/>
  <c r="JE894" i="1"/>
  <c r="JE893" i="1"/>
  <c r="JE892" i="1"/>
  <c r="JE891" i="1"/>
  <c r="JE890" i="1"/>
  <c r="JE889" i="1"/>
  <c r="JE888" i="1"/>
  <c r="JE887" i="1"/>
  <c r="JE886" i="1"/>
  <c r="JE885" i="1"/>
  <c r="JE884" i="1"/>
  <c r="JE883" i="1"/>
  <c r="JE882" i="1"/>
  <c r="JE881" i="1"/>
  <c r="IU884" i="1"/>
  <c r="IU888" i="1" s="1"/>
  <c r="IU892" i="1"/>
  <c r="IU896" i="1"/>
  <c r="IU900" i="1" s="1"/>
  <c r="IU904" i="1" s="1"/>
  <c r="IU908" i="1" s="1"/>
  <c r="IU912" i="1" s="1"/>
  <c r="IU916" i="1" s="1"/>
  <c r="IQ916" i="1"/>
  <c r="IU883" i="1"/>
  <c r="IU887" i="1" s="1"/>
  <c r="IU891" i="1" s="1"/>
  <c r="IU895" i="1" s="1"/>
  <c r="IU899" i="1" s="1"/>
  <c r="IU903" i="1" s="1"/>
  <c r="IU907" i="1" s="1"/>
  <c r="IU911" i="1" s="1"/>
  <c r="IU915" i="1" s="1"/>
  <c r="IQ915" i="1"/>
  <c r="IU882" i="1"/>
  <c r="IU886" i="1" s="1"/>
  <c r="IU890" i="1" s="1"/>
  <c r="IU894" i="1" s="1"/>
  <c r="IU898" i="1" s="1"/>
  <c r="IU902" i="1" s="1"/>
  <c r="IU906" i="1" s="1"/>
  <c r="IU910" i="1" s="1"/>
  <c r="IU914" i="1" s="1"/>
  <c r="IQ914" i="1"/>
  <c r="IU889" i="1"/>
  <c r="IU893" i="1"/>
  <c r="IU897" i="1" s="1"/>
  <c r="IU901" i="1" s="1"/>
  <c r="IU905" i="1" s="1"/>
  <c r="IU909" i="1" s="1"/>
  <c r="IU913" i="1" s="1"/>
  <c r="IQ913" i="1"/>
  <c r="IQ912" i="1"/>
  <c r="IQ911" i="1"/>
  <c r="IQ910" i="1"/>
  <c r="IQ909" i="1"/>
  <c r="IQ908" i="1"/>
  <c r="IQ907" i="1"/>
  <c r="IQ906" i="1"/>
  <c r="IQ905" i="1"/>
  <c r="IQ904" i="1"/>
  <c r="IQ903" i="1"/>
  <c r="IQ902" i="1"/>
  <c r="IQ901" i="1"/>
  <c r="IQ900" i="1"/>
  <c r="IQ899" i="1"/>
  <c r="IQ898" i="1"/>
  <c r="IQ897" i="1"/>
  <c r="IQ896" i="1"/>
  <c r="IQ895" i="1"/>
  <c r="IQ894" i="1"/>
  <c r="IQ893" i="1"/>
  <c r="IQ892" i="1"/>
  <c r="IQ891" i="1"/>
  <c r="IS922" i="1"/>
  <c r="IX922" i="1" s="1"/>
  <c r="IS926" i="1"/>
  <c r="IX926" i="1" s="1"/>
  <c r="IQ890" i="1"/>
  <c r="IQ889" i="1"/>
  <c r="IQ888" i="1"/>
  <c r="IQ887" i="1"/>
  <c r="IQ886" i="1"/>
  <c r="IQ885" i="1"/>
  <c r="IQ884" i="1"/>
  <c r="IQ883" i="1"/>
  <c r="IQ882" i="1"/>
  <c r="IU881" i="1"/>
  <c r="IQ881" i="1"/>
  <c r="IG884" i="1"/>
  <c r="IG888" i="1"/>
  <c r="IG892" i="1" s="1"/>
  <c r="IG896" i="1" s="1"/>
  <c r="IG900" i="1" s="1"/>
  <c r="IG904" i="1" s="1"/>
  <c r="IG908" i="1" s="1"/>
  <c r="IG912" i="1" s="1"/>
  <c r="IG916" i="1" s="1"/>
  <c r="IC916" i="1"/>
  <c r="IG883" i="1"/>
  <c r="IG887" i="1" s="1"/>
  <c r="IG891" i="1" s="1"/>
  <c r="IG895" i="1" s="1"/>
  <c r="IG899" i="1" s="1"/>
  <c r="IG903" i="1" s="1"/>
  <c r="IG907" i="1" s="1"/>
  <c r="IG911" i="1" s="1"/>
  <c r="IG915" i="1" s="1"/>
  <c r="IC915" i="1"/>
  <c r="IG890" i="1"/>
  <c r="IG894" i="1" s="1"/>
  <c r="IG898" i="1" s="1"/>
  <c r="IG902" i="1"/>
  <c r="IG906" i="1" s="1"/>
  <c r="IG910" i="1" s="1"/>
  <c r="IG914" i="1" s="1"/>
  <c r="IC914" i="1"/>
  <c r="IG881" i="1"/>
  <c r="IG885" i="1"/>
  <c r="IG889" i="1" s="1"/>
  <c r="IG893" i="1" s="1"/>
  <c r="IG897" i="1" s="1"/>
  <c r="IG901" i="1" s="1"/>
  <c r="IG905" i="1" s="1"/>
  <c r="IG909" i="1" s="1"/>
  <c r="IG913" i="1" s="1"/>
  <c r="IC913" i="1"/>
  <c r="IC912" i="1"/>
  <c r="IC911" i="1"/>
  <c r="IC910" i="1"/>
  <c r="IC909" i="1"/>
  <c r="IC908" i="1"/>
  <c r="IC907" i="1"/>
  <c r="IC906" i="1"/>
  <c r="IC905" i="1"/>
  <c r="IC904" i="1"/>
  <c r="IC903" i="1"/>
  <c r="IC902" i="1"/>
  <c r="IC901" i="1"/>
  <c r="IC900" i="1"/>
  <c r="IC899" i="1"/>
  <c r="IC898" i="1"/>
  <c r="IC897" i="1"/>
  <c r="IC896" i="1"/>
  <c r="IC895" i="1"/>
  <c r="IC894" i="1"/>
  <c r="IC893" i="1"/>
  <c r="IC892" i="1"/>
  <c r="IC891" i="1"/>
  <c r="IC890" i="1"/>
  <c r="IC889" i="1"/>
  <c r="IC888" i="1"/>
  <c r="IC887" i="1"/>
  <c r="IC886" i="1"/>
  <c r="IC885" i="1"/>
  <c r="IC884" i="1"/>
  <c r="IC883" i="1"/>
  <c r="IG882" i="1"/>
  <c r="IC882" i="1"/>
  <c r="IC881" i="1"/>
  <c r="DV897" i="1"/>
  <c r="DT897" i="1"/>
  <c r="DV896" i="1"/>
  <c r="DT896" i="1"/>
  <c r="DV895" i="1"/>
  <c r="DT895" i="1"/>
  <c r="DV894" i="1"/>
  <c r="DT894" i="1"/>
  <c r="DV893" i="1"/>
  <c r="DT893" i="1"/>
  <c r="DV892" i="1"/>
  <c r="DT892" i="1"/>
  <c r="DV890" i="1"/>
  <c r="DT890" i="1"/>
  <c r="DV889" i="1"/>
  <c r="DT889" i="1"/>
  <c r="DV888" i="1"/>
  <c r="DT888" i="1"/>
  <c r="DT886" i="1"/>
  <c r="DT885" i="1"/>
  <c r="DT884" i="1"/>
  <c r="DT883" i="1"/>
  <c r="DT882" i="1"/>
  <c r="DT881" i="1"/>
  <c r="DT880" i="1"/>
  <c r="DT879" i="1"/>
  <c r="DT878" i="1"/>
  <c r="DH897" i="1"/>
  <c r="DF897" i="1"/>
  <c r="DH896" i="1"/>
  <c r="DF896" i="1"/>
  <c r="DH895" i="1"/>
  <c r="DF895" i="1"/>
  <c r="DH894" i="1"/>
  <c r="DF894" i="1"/>
  <c r="DH893" i="1"/>
  <c r="DF893" i="1"/>
  <c r="DH892" i="1"/>
  <c r="DF892" i="1"/>
  <c r="DH890" i="1"/>
  <c r="DF890" i="1"/>
  <c r="DH889" i="1"/>
  <c r="DF889" i="1"/>
  <c r="DH888" i="1"/>
  <c r="DF888" i="1"/>
  <c r="DF886" i="1"/>
  <c r="DF885" i="1"/>
  <c r="DF884" i="1"/>
  <c r="DF883" i="1"/>
  <c r="DF882" i="1"/>
  <c r="DF881" i="1"/>
  <c r="DF880" i="1"/>
  <c r="DF879" i="1"/>
  <c r="DF878" i="1"/>
  <c r="CV908" i="1"/>
  <c r="CV912" i="1" s="1"/>
  <c r="CV916" i="1" s="1"/>
  <c r="CR912" i="1"/>
  <c r="CV883" i="1"/>
  <c r="CV887" i="1" s="1"/>
  <c r="CV891" i="1" s="1"/>
  <c r="CV895" i="1" s="1"/>
  <c r="CV899" i="1" s="1"/>
  <c r="CV903" i="1" s="1"/>
  <c r="CV907" i="1" s="1"/>
  <c r="CV911" i="1" s="1"/>
  <c r="CV915" i="1" s="1"/>
  <c r="CR911" i="1"/>
  <c r="CV882" i="1"/>
  <c r="CV886" i="1" s="1"/>
  <c r="CV890" i="1" s="1"/>
  <c r="CV894" i="1" s="1"/>
  <c r="CV898" i="1" s="1"/>
  <c r="CV902" i="1" s="1"/>
  <c r="CV906" i="1" s="1"/>
  <c r="CV910" i="1" s="1"/>
  <c r="CV914" i="1" s="1"/>
  <c r="CR910" i="1"/>
  <c r="CV881" i="1"/>
  <c r="CV885" i="1" s="1"/>
  <c r="CV889" i="1" s="1"/>
  <c r="CV893" i="1" s="1"/>
  <c r="CV897" i="1" s="1"/>
  <c r="CV901" i="1" s="1"/>
  <c r="CV905" i="1" s="1"/>
  <c r="CV909" i="1" s="1"/>
  <c r="CV913" i="1" s="1"/>
  <c r="CR909" i="1"/>
  <c r="CR908" i="1"/>
  <c r="CR907" i="1"/>
  <c r="CR906" i="1"/>
  <c r="CR905" i="1"/>
  <c r="CR904" i="1"/>
  <c r="CR903" i="1"/>
  <c r="CR902" i="1"/>
  <c r="CR901" i="1"/>
  <c r="CV884" i="1"/>
  <c r="CV888" i="1" s="1"/>
  <c r="CV892" i="1" s="1"/>
  <c r="CV896" i="1" s="1"/>
  <c r="CV900" i="1" s="1"/>
  <c r="CR900" i="1"/>
  <c r="CR899" i="1"/>
  <c r="CR898" i="1"/>
  <c r="CR897" i="1"/>
  <c r="CR896" i="1"/>
  <c r="CR895" i="1"/>
  <c r="CR894" i="1"/>
  <c r="CR893" i="1"/>
  <c r="CR892" i="1"/>
  <c r="CR891" i="1"/>
  <c r="CT922" i="1"/>
  <c r="CY922" i="1" s="1"/>
  <c r="CT926" i="1"/>
  <c r="CY926" i="1" s="1"/>
  <c r="CR890" i="1"/>
  <c r="CR889" i="1"/>
  <c r="CR888" i="1"/>
  <c r="CR887" i="1"/>
  <c r="CR886" i="1"/>
  <c r="CR885" i="1"/>
  <c r="CR913" i="1"/>
  <c r="CR914" i="1"/>
  <c r="CR915" i="1"/>
  <c r="CR916" i="1"/>
  <c r="CR884" i="1"/>
  <c r="CR883" i="1"/>
  <c r="CR882" i="1"/>
  <c r="CR881" i="1"/>
  <c r="CH912" i="1"/>
  <c r="CH916" i="1" s="1"/>
  <c r="CD912" i="1"/>
  <c r="CH883" i="1"/>
  <c r="CH887" i="1" s="1"/>
  <c r="CH891" i="1" s="1"/>
  <c r="CH895" i="1" s="1"/>
  <c r="CH899" i="1" s="1"/>
  <c r="CH903" i="1" s="1"/>
  <c r="CH907" i="1" s="1"/>
  <c r="CH911" i="1" s="1"/>
  <c r="CH915" i="1" s="1"/>
  <c r="CD911" i="1"/>
  <c r="CH910" i="1"/>
  <c r="CH914" i="1" s="1"/>
  <c r="CD910" i="1"/>
  <c r="CH881" i="1"/>
  <c r="CH885" i="1"/>
  <c r="CH889" i="1" s="1"/>
  <c r="CH893" i="1" s="1"/>
  <c r="CH897" i="1" s="1"/>
  <c r="CH901" i="1" s="1"/>
  <c r="CH905" i="1" s="1"/>
  <c r="CH909" i="1" s="1"/>
  <c r="CH913" i="1" s="1"/>
  <c r="CD909" i="1"/>
  <c r="CD908" i="1"/>
  <c r="CD907" i="1"/>
  <c r="CD906" i="1"/>
  <c r="CD905" i="1"/>
  <c r="CH884" i="1"/>
  <c r="CH888" i="1" s="1"/>
  <c r="CH892" i="1" s="1"/>
  <c r="CH896" i="1"/>
  <c r="CH900" i="1" s="1"/>
  <c r="CH904" i="1" s="1"/>
  <c r="CD904" i="1"/>
  <c r="CD903" i="1"/>
  <c r="CH894" i="1"/>
  <c r="CH898" i="1" s="1"/>
  <c r="CH902" i="1" s="1"/>
  <c r="CD902" i="1"/>
  <c r="CD901" i="1"/>
  <c r="CD900" i="1"/>
  <c r="CD899" i="1"/>
  <c r="CD898" i="1"/>
  <c r="CD897" i="1"/>
  <c r="CD896" i="1"/>
  <c r="CD895" i="1"/>
  <c r="CD894" i="1"/>
  <c r="CD893" i="1"/>
  <c r="CD892" i="1"/>
  <c r="CD891" i="1"/>
  <c r="CD890" i="1"/>
  <c r="CD889" i="1"/>
  <c r="CD913" i="1"/>
  <c r="CD914" i="1"/>
  <c r="CD915" i="1"/>
  <c r="CD916" i="1"/>
  <c r="CD888" i="1"/>
  <c r="CD887" i="1"/>
  <c r="CH882" i="1"/>
  <c r="CH886" i="1" s="1"/>
  <c r="CD886" i="1"/>
  <c r="CD885" i="1"/>
  <c r="CD884" i="1"/>
  <c r="CD883" i="1"/>
  <c r="CD882" i="1"/>
  <c r="CD881" i="1"/>
  <c r="BT884" i="1"/>
  <c r="BT888" i="1" s="1"/>
  <c r="BT892" i="1" s="1"/>
  <c r="BT896" i="1" s="1"/>
  <c r="BT900" i="1" s="1"/>
  <c r="BT904" i="1" s="1"/>
  <c r="BT908" i="1" s="1"/>
  <c r="BT912" i="1" s="1"/>
  <c r="BT916" i="1" s="1"/>
  <c r="BP912" i="1"/>
  <c r="BT883" i="1"/>
  <c r="BT887" i="1" s="1"/>
  <c r="BT891" i="1" s="1"/>
  <c r="BT895" i="1" s="1"/>
  <c r="BT899" i="1" s="1"/>
  <c r="BT903" i="1" s="1"/>
  <c r="BT907" i="1" s="1"/>
  <c r="BT911" i="1" s="1"/>
  <c r="BT915" i="1"/>
  <c r="BP911" i="1"/>
  <c r="BT898" i="1"/>
  <c r="BT902" i="1" s="1"/>
  <c r="BT906" i="1" s="1"/>
  <c r="BT910" i="1" s="1"/>
  <c r="BT914" i="1" s="1"/>
  <c r="BP910" i="1"/>
  <c r="BT881" i="1"/>
  <c r="BT885" i="1" s="1"/>
  <c r="BT889" i="1" s="1"/>
  <c r="BT893" i="1" s="1"/>
  <c r="BT897" i="1" s="1"/>
  <c r="BT901" i="1" s="1"/>
  <c r="BT905" i="1" s="1"/>
  <c r="BT909" i="1" s="1"/>
  <c r="BT913" i="1" s="1"/>
  <c r="BP909" i="1"/>
  <c r="BP908" i="1"/>
  <c r="BP907" i="1"/>
  <c r="BP906" i="1"/>
  <c r="BP905" i="1"/>
  <c r="BP904" i="1"/>
  <c r="BP903" i="1"/>
  <c r="BP902" i="1"/>
  <c r="BP901" i="1"/>
  <c r="BP900" i="1"/>
  <c r="BP899" i="1"/>
  <c r="BP898" i="1"/>
  <c r="BP897" i="1"/>
  <c r="BP896" i="1"/>
  <c r="BP895" i="1"/>
  <c r="BP894" i="1"/>
  <c r="BP893" i="1"/>
  <c r="BP892" i="1"/>
  <c r="BP891" i="1"/>
  <c r="BT882" i="1"/>
  <c r="BT886" i="1" s="1"/>
  <c r="BT890" i="1" s="1"/>
  <c r="BP890" i="1"/>
  <c r="BP889" i="1"/>
  <c r="BP913" i="1"/>
  <c r="BP914" i="1"/>
  <c r="BP915" i="1"/>
  <c r="BP916" i="1"/>
  <c r="BP888" i="1"/>
  <c r="BP887" i="1"/>
  <c r="BP886" i="1"/>
  <c r="BP885" i="1"/>
  <c r="BP884" i="1"/>
  <c r="BP883" i="1"/>
  <c r="BP882" i="1"/>
  <c r="BP881" i="1"/>
  <c r="KY884" i="1"/>
  <c r="KY888" i="1" s="1"/>
  <c r="KY892" i="1" s="1"/>
  <c r="KY896" i="1" s="1"/>
  <c r="KY900" i="1" s="1"/>
  <c r="KY904" i="1" s="1"/>
  <c r="KY908" i="1" s="1"/>
  <c r="KY912" i="1" s="1"/>
  <c r="KY916" i="1" s="1"/>
  <c r="KU912" i="1"/>
  <c r="KY883" i="1"/>
  <c r="KY887" i="1"/>
  <c r="KY891" i="1" s="1"/>
  <c r="KY895" i="1" s="1"/>
  <c r="KY899" i="1" s="1"/>
  <c r="KY903" i="1" s="1"/>
  <c r="KY907" i="1" s="1"/>
  <c r="KY911" i="1" s="1"/>
  <c r="KY915" i="1" s="1"/>
  <c r="KU911" i="1"/>
  <c r="KY890" i="1"/>
  <c r="KY894" i="1" s="1"/>
  <c r="KY898" i="1" s="1"/>
  <c r="KY902" i="1" s="1"/>
  <c r="KY906" i="1" s="1"/>
  <c r="KY910" i="1" s="1"/>
  <c r="KY914" i="1" s="1"/>
  <c r="KU910" i="1"/>
  <c r="KY881" i="1"/>
  <c r="KY885" i="1" s="1"/>
  <c r="KY889" i="1" s="1"/>
  <c r="KY893" i="1" s="1"/>
  <c r="KY897" i="1" s="1"/>
  <c r="KY901" i="1" s="1"/>
  <c r="KY905" i="1" s="1"/>
  <c r="KY909" i="1" s="1"/>
  <c r="KY913" i="1" s="1"/>
  <c r="KU909" i="1"/>
  <c r="KU908" i="1"/>
  <c r="KU907" i="1"/>
  <c r="KU906" i="1"/>
  <c r="KU905" i="1"/>
  <c r="KU904" i="1"/>
  <c r="KU903" i="1"/>
  <c r="KU902" i="1"/>
  <c r="KU901" i="1"/>
  <c r="KU900" i="1"/>
  <c r="KU899" i="1"/>
  <c r="KU898" i="1"/>
  <c r="KU897" i="1"/>
  <c r="KU896" i="1"/>
  <c r="KU895" i="1"/>
  <c r="KU894" i="1"/>
  <c r="KU893" i="1"/>
  <c r="KU892" i="1"/>
  <c r="KU891" i="1"/>
  <c r="KW922" i="1"/>
  <c r="LB922" i="1" s="1"/>
  <c r="KW926" i="1"/>
  <c r="LB926" i="1" s="1"/>
  <c r="KU890" i="1"/>
  <c r="KU889" i="1"/>
  <c r="KU888" i="1"/>
  <c r="KU887" i="1"/>
  <c r="KU886" i="1"/>
  <c r="KU885" i="1"/>
  <c r="KU915" i="1"/>
  <c r="KU916" i="1"/>
  <c r="KU913" i="1"/>
  <c r="KU914" i="1"/>
  <c r="KU884" i="1"/>
  <c r="KU883" i="1"/>
  <c r="KY882" i="1"/>
  <c r="KU882" i="1"/>
  <c r="KU881" i="1"/>
  <c r="KK912" i="1"/>
  <c r="KK916" i="1" s="1"/>
  <c r="KK883" i="1"/>
  <c r="KK887" i="1" s="1"/>
  <c r="KK891" i="1" s="1"/>
  <c r="KK895" i="1" s="1"/>
  <c r="KK899" i="1" s="1"/>
  <c r="KK903" i="1" s="1"/>
  <c r="KK907" i="1" s="1"/>
  <c r="KK911" i="1" s="1"/>
  <c r="KK915" i="1" s="1"/>
  <c r="KK882" i="1"/>
  <c r="KK886" i="1" s="1"/>
  <c r="KK890" i="1" s="1"/>
  <c r="KK894" i="1" s="1"/>
  <c r="KK898" i="1" s="1"/>
  <c r="KK902" i="1" s="1"/>
  <c r="KK906" i="1" s="1"/>
  <c r="KK910" i="1" s="1"/>
  <c r="KK914" i="1" s="1"/>
  <c r="KK881" i="1"/>
  <c r="KK885" i="1" s="1"/>
  <c r="KK889" i="1" s="1"/>
  <c r="KK893" i="1" s="1"/>
  <c r="KK897" i="1" s="1"/>
  <c r="KK901" i="1" s="1"/>
  <c r="KK905" i="1" s="1"/>
  <c r="KK909" i="1" s="1"/>
  <c r="KK913" i="1" s="1"/>
  <c r="KK884" i="1"/>
  <c r="KK888" i="1"/>
  <c r="KK892" i="1" s="1"/>
  <c r="KK896" i="1" s="1"/>
  <c r="KK900" i="1" s="1"/>
  <c r="KK904" i="1" s="1"/>
  <c r="KI924" i="1"/>
  <c r="KN924" i="1"/>
  <c r="KI928" i="1"/>
  <c r="KN928" i="1" s="1"/>
  <c r="BB886" i="1"/>
  <c r="BB885" i="1"/>
  <c r="BB884" i="1"/>
  <c r="BB883" i="1"/>
  <c r="BB882" i="1"/>
  <c r="BB881" i="1"/>
  <c r="BB880" i="1"/>
  <c r="BB879" i="1"/>
  <c r="BB878" i="1"/>
  <c r="AN886" i="1"/>
  <c r="AN885" i="1"/>
  <c r="AN884" i="1"/>
  <c r="AN883" i="1"/>
  <c r="AN882" i="1"/>
  <c r="AN881" i="1"/>
  <c r="AN880" i="1"/>
  <c r="AN879" i="1"/>
  <c r="AN878" i="1"/>
  <c r="Z886" i="1"/>
  <c r="Z885" i="1"/>
  <c r="Z884" i="1"/>
  <c r="Z883" i="1"/>
  <c r="Z882" i="1"/>
  <c r="Z881" i="1"/>
  <c r="Z880" i="1"/>
  <c r="Z879" i="1"/>
  <c r="Z878" i="1"/>
  <c r="JX942" i="1"/>
  <c r="JW942" i="1"/>
  <c r="JJ942" i="1"/>
  <c r="JI942" i="1"/>
  <c r="IV942" i="1"/>
  <c r="IU942" i="1"/>
  <c r="IH942" i="1"/>
  <c r="IG942" i="1"/>
  <c r="CW942" i="1"/>
  <c r="CV942" i="1"/>
  <c r="CI942" i="1"/>
  <c r="CH942" i="1"/>
  <c r="BU942" i="1"/>
  <c r="BT942" i="1"/>
  <c r="KZ942" i="1"/>
  <c r="KY942" i="1"/>
  <c r="KL942" i="1"/>
  <c r="KK942" i="1"/>
  <c r="JX941" i="1"/>
  <c r="JW941" i="1"/>
  <c r="JJ941" i="1"/>
  <c r="JI941" i="1"/>
  <c r="IV941" i="1"/>
  <c r="IU941" i="1"/>
  <c r="IH941" i="1"/>
  <c r="IG941" i="1"/>
  <c r="CW941" i="1"/>
  <c r="CV941" i="1"/>
  <c r="CI941" i="1"/>
  <c r="CH941" i="1"/>
  <c r="BU941" i="1"/>
  <c r="BT941" i="1"/>
  <c r="KZ941" i="1"/>
  <c r="KY941" i="1"/>
  <c r="KL941" i="1"/>
  <c r="KK941" i="1"/>
  <c r="JX940" i="1"/>
  <c r="JW940" i="1"/>
  <c r="JJ940" i="1"/>
  <c r="JI940" i="1"/>
  <c r="IV940" i="1"/>
  <c r="IU940" i="1"/>
  <c r="IH940" i="1"/>
  <c r="IG940" i="1"/>
  <c r="CW940" i="1"/>
  <c r="CV940" i="1"/>
  <c r="CI940" i="1"/>
  <c r="CH940" i="1"/>
  <c r="BU940" i="1"/>
  <c r="BT940" i="1"/>
  <c r="KZ940" i="1"/>
  <c r="KY940" i="1"/>
  <c r="KL940" i="1"/>
  <c r="KK940" i="1"/>
  <c r="JX939" i="1"/>
  <c r="JW939" i="1"/>
  <c r="JJ939" i="1"/>
  <c r="JI939" i="1"/>
  <c r="IV939" i="1"/>
  <c r="IU939" i="1"/>
  <c r="IH939" i="1"/>
  <c r="IG939" i="1"/>
  <c r="CW939" i="1"/>
  <c r="CV939" i="1"/>
  <c r="CI939" i="1"/>
  <c r="CH939" i="1"/>
  <c r="BU939" i="1"/>
  <c r="BT939" i="1"/>
  <c r="KZ939" i="1"/>
  <c r="KY939" i="1"/>
  <c r="KL939" i="1"/>
  <c r="KK939" i="1"/>
  <c r="JZ932" i="1"/>
  <c r="JY932" i="1"/>
  <c r="JW932" i="1"/>
  <c r="JQ932" i="1"/>
  <c r="JX932" i="1" s="1"/>
  <c r="JK932" i="1"/>
  <c r="JC932" i="1"/>
  <c r="JJ932" i="1" s="1"/>
  <c r="JI932" i="1"/>
  <c r="JG932" i="1"/>
  <c r="JL932" i="1"/>
  <c r="JE932" i="1"/>
  <c r="IW932" i="1"/>
  <c r="IU932" i="1"/>
  <c r="IS932" i="1"/>
  <c r="IX932" i="1" s="1"/>
  <c r="IQ932" i="1"/>
  <c r="IO932" i="1"/>
  <c r="IV932" i="1" s="1"/>
  <c r="IE932" i="1"/>
  <c r="IJ932" i="1"/>
  <c r="II932" i="1"/>
  <c r="IA932" i="1"/>
  <c r="IH932" i="1" s="1"/>
  <c r="IG932" i="1"/>
  <c r="IC932" i="1"/>
  <c r="CX932" i="1"/>
  <c r="CP932" i="1"/>
  <c r="CW932" i="1" s="1"/>
  <c r="CV932" i="1"/>
  <c r="CT932" i="1"/>
  <c r="CY932" i="1" s="1"/>
  <c r="CR932" i="1"/>
  <c r="CF932" i="1"/>
  <c r="CK932" i="1"/>
  <c r="CJ932" i="1"/>
  <c r="CH932" i="1"/>
  <c r="CD932" i="1"/>
  <c r="CB932" i="1"/>
  <c r="CI932" i="1" s="1"/>
  <c r="BR932" i="1"/>
  <c r="BW932" i="1" s="1"/>
  <c r="BV932" i="1"/>
  <c r="BN932" i="1"/>
  <c r="BU932" i="1" s="1"/>
  <c r="BT932" i="1"/>
  <c r="BP932" i="1"/>
  <c r="LA932" i="1"/>
  <c r="KY932" i="1"/>
  <c r="KW932" i="1"/>
  <c r="LB932" i="1"/>
  <c r="KU932" i="1"/>
  <c r="KS932" i="1"/>
  <c r="KZ932" i="1" s="1"/>
  <c r="KI932" i="1"/>
  <c r="KN932" i="1" s="1"/>
  <c r="KM932" i="1"/>
  <c r="KE932" i="1"/>
  <c r="KL932" i="1" s="1"/>
  <c r="KK932" i="1"/>
  <c r="KG932" i="1"/>
  <c r="JY931" i="1"/>
  <c r="JW931" i="1"/>
  <c r="JU931" i="1"/>
  <c r="JZ931" i="1"/>
  <c r="JS931" i="1"/>
  <c r="JQ931" i="1"/>
  <c r="JX931" i="1" s="1"/>
  <c r="JG931" i="1"/>
  <c r="JL931" i="1" s="1"/>
  <c r="JK931" i="1"/>
  <c r="JC931" i="1"/>
  <c r="JJ931" i="1"/>
  <c r="JI931" i="1"/>
  <c r="JE931" i="1"/>
  <c r="IW931" i="1"/>
  <c r="IO931" i="1"/>
  <c r="IV931" i="1" s="1"/>
  <c r="IU931" i="1"/>
  <c r="IS931" i="1"/>
  <c r="IX931" i="1" s="1"/>
  <c r="IQ931" i="1"/>
  <c r="IE931" i="1"/>
  <c r="IJ931" i="1" s="1"/>
  <c r="II931" i="1"/>
  <c r="IG931" i="1"/>
  <c r="IC931" i="1"/>
  <c r="IA931" i="1"/>
  <c r="IH931" i="1" s="1"/>
  <c r="CT931" i="1"/>
  <c r="CY931" i="1" s="1"/>
  <c r="CX931" i="1"/>
  <c r="CP931" i="1"/>
  <c r="CW931" i="1" s="1"/>
  <c r="CV931" i="1"/>
  <c r="CR931" i="1"/>
  <c r="CJ931" i="1"/>
  <c r="CH931" i="1"/>
  <c r="CF931" i="1"/>
  <c r="CK931" i="1" s="1"/>
  <c r="CD931" i="1"/>
  <c r="CB931" i="1"/>
  <c r="CI931" i="1"/>
  <c r="BR931" i="1"/>
  <c r="BW931" i="1"/>
  <c r="BV931" i="1"/>
  <c r="BN931" i="1"/>
  <c r="BU931" i="1" s="1"/>
  <c r="BT931" i="1"/>
  <c r="BP931" i="1"/>
  <c r="LA931" i="1"/>
  <c r="KY931" i="1"/>
  <c r="KW931" i="1"/>
  <c r="LB931" i="1" s="1"/>
  <c r="KU931" i="1"/>
  <c r="KS931" i="1"/>
  <c r="KZ931" i="1"/>
  <c r="KI931" i="1"/>
  <c r="KN931" i="1"/>
  <c r="KM931" i="1"/>
  <c r="KK931" i="1"/>
  <c r="KG931" i="1"/>
  <c r="KE931" i="1"/>
  <c r="KL931" i="1" s="1"/>
  <c r="JY930" i="1"/>
  <c r="JQ930" i="1"/>
  <c r="JX930" i="1"/>
  <c r="JW930" i="1"/>
  <c r="JU930" i="1"/>
  <c r="JZ930" i="1"/>
  <c r="JS930" i="1"/>
  <c r="JK930" i="1"/>
  <c r="JI930" i="1"/>
  <c r="JG930" i="1"/>
  <c r="JL930" i="1" s="1"/>
  <c r="JE930" i="1"/>
  <c r="JC930" i="1"/>
  <c r="JJ930" i="1" s="1"/>
  <c r="IS930" i="1"/>
  <c r="IX930" i="1" s="1"/>
  <c r="IW930" i="1"/>
  <c r="IO930" i="1"/>
  <c r="IV930" i="1" s="1"/>
  <c r="IU930" i="1"/>
  <c r="IQ930" i="1"/>
  <c r="II930" i="1"/>
  <c r="IA930" i="1"/>
  <c r="IH930" i="1"/>
  <c r="IG930" i="1"/>
  <c r="IE930" i="1"/>
  <c r="IJ930" i="1" s="1"/>
  <c r="IC930" i="1"/>
  <c r="CT930" i="1"/>
  <c r="CY930" i="1" s="1"/>
  <c r="CX930" i="1"/>
  <c r="CP930" i="1"/>
  <c r="CW930" i="1" s="1"/>
  <c r="CV930" i="1"/>
  <c r="CR930" i="1"/>
  <c r="CF930" i="1"/>
  <c r="CK930" i="1"/>
  <c r="CJ930" i="1"/>
  <c r="CH930" i="1"/>
  <c r="CD930" i="1"/>
  <c r="CB930" i="1"/>
  <c r="CI930" i="1" s="1"/>
  <c r="BR930" i="1"/>
  <c r="BW930" i="1" s="1"/>
  <c r="BV930" i="1"/>
  <c r="BT930" i="1"/>
  <c r="BP930" i="1"/>
  <c r="BN930" i="1"/>
  <c r="BU930" i="1"/>
  <c r="KW930" i="1"/>
  <c r="LB930" i="1"/>
  <c r="LA930" i="1"/>
  <c r="KS930" i="1"/>
  <c r="KZ930" i="1" s="1"/>
  <c r="KY930" i="1"/>
  <c r="KU930" i="1"/>
  <c r="KM930" i="1"/>
  <c r="KK930" i="1"/>
  <c r="KI930" i="1"/>
  <c r="KN930" i="1" s="1"/>
  <c r="KG930" i="1"/>
  <c r="KE930" i="1"/>
  <c r="KL930" i="1"/>
  <c r="LY929" i="1"/>
  <c r="MM929" i="1"/>
  <c r="NA929" i="1"/>
  <c r="NO929" i="1"/>
  <c r="JU929" i="1"/>
  <c r="JZ929" i="1" s="1"/>
  <c r="JW929" i="1"/>
  <c r="JS929" i="1"/>
  <c r="JO929" i="1"/>
  <c r="JG929" i="1"/>
  <c r="JL929" i="1" s="1"/>
  <c r="JI929" i="1"/>
  <c r="JE929" i="1"/>
  <c r="JA929" i="1"/>
  <c r="IU929" i="1"/>
  <c r="IS929" i="1"/>
  <c r="IX929" i="1" s="1"/>
  <c r="IQ929" i="1"/>
  <c r="IM929" i="1"/>
  <c r="IE929" i="1"/>
  <c r="IJ929" i="1"/>
  <c r="IG929" i="1"/>
  <c r="IC929" i="1"/>
  <c r="HY929" i="1"/>
  <c r="DZ929" i="1"/>
  <c r="EA929" i="1"/>
  <c r="DV929" i="1"/>
  <c r="DT929" i="1"/>
  <c r="DH929" i="1"/>
  <c r="CT929" i="1"/>
  <c r="CY929" i="1" s="1"/>
  <c r="CV929" i="1"/>
  <c r="CR929" i="1"/>
  <c r="CN929" i="1"/>
  <c r="CF929" i="1"/>
  <c r="CK929" i="1"/>
  <c r="CH929" i="1"/>
  <c r="CD929" i="1"/>
  <c r="BZ929" i="1"/>
  <c r="BT929" i="1"/>
  <c r="BR929" i="1"/>
  <c r="BW929" i="1" s="1"/>
  <c r="BP929" i="1"/>
  <c r="BL929" i="1"/>
  <c r="KW929" i="1"/>
  <c r="LB929" i="1" s="1"/>
  <c r="KY929" i="1"/>
  <c r="KU929" i="1"/>
  <c r="KQ929" i="1"/>
  <c r="KI929" i="1"/>
  <c r="KN929" i="1" s="1"/>
  <c r="KK929" i="1"/>
  <c r="KG929" i="1"/>
  <c r="KC929" i="1"/>
  <c r="BD929" i="1"/>
  <c r="BB929" i="1"/>
  <c r="AT929" i="1"/>
  <c r="AU929" i="1" s="1"/>
  <c r="AP929" i="1"/>
  <c r="AN929" i="1"/>
  <c r="AB929" i="1"/>
  <c r="N929" i="1"/>
  <c r="LK928" i="1"/>
  <c r="LY928" i="1"/>
  <c r="MM928" i="1"/>
  <c r="NA928" i="1"/>
  <c r="NO928" i="1"/>
  <c r="JU928" i="1"/>
  <c r="JZ928" i="1" s="1"/>
  <c r="JW928" i="1"/>
  <c r="JS928" i="1"/>
  <c r="JG928" i="1"/>
  <c r="JL928" i="1" s="1"/>
  <c r="JI928" i="1"/>
  <c r="JE928" i="1"/>
  <c r="IU928" i="1"/>
  <c r="IS928" i="1"/>
  <c r="IX928" i="1" s="1"/>
  <c r="IQ928" i="1"/>
  <c r="IE928" i="1"/>
  <c r="IJ928" i="1" s="1"/>
  <c r="IG928" i="1"/>
  <c r="IC928" i="1"/>
  <c r="DV928" i="1"/>
  <c r="DT928" i="1"/>
  <c r="DH928" i="1"/>
  <c r="CV928" i="1"/>
  <c r="CR928" i="1"/>
  <c r="CH928" i="1"/>
  <c r="CD928" i="1"/>
  <c r="BT928" i="1"/>
  <c r="BR928" i="1"/>
  <c r="BW928" i="1" s="1"/>
  <c r="BP928" i="1"/>
  <c r="KW928" i="1"/>
  <c r="LB928" i="1"/>
  <c r="KY928" i="1"/>
  <c r="KU928" i="1"/>
  <c r="KK928" i="1"/>
  <c r="KG928" i="1"/>
  <c r="BD928" i="1"/>
  <c r="BB928" i="1"/>
  <c r="AP928" i="1"/>
  <c r="AN928" i="1"/>
  <c r="AB928" i="1"/>
  <c r="N928" i="1"/>
  <c r="LK927" i="1"/>
  <c r="LY927" i="1"/>
  <c r="MM927" i="1"/>
  <c r="NA927" i="1"/>
  <c r="NO927" i="1"/>
  <c r="JW927" i="1"/>
  <c r="JS927" i="1"/>
  <c r="JI927" i="1"/>
  <c r="JG927" i="1"/>
  <c r="JL927" i="1" s="1"/>
  <c r="JE927" i="1"/>
  <c r="IS927" i="1"/>
  <c r="IX927" i="1" s="1"/>
  <c r="IU927" i="1"/>
  <c r="IQ927" i="1"/>
  <c r="IG927" i="1"/>
  <c r="IE927" i="1"/>
  <c r="IJ927" i="1" s="1"/>
  <c r="IC927" i="1"/>
  <c r="DV927" i="1"/>
  <c r="DT927" i="1"/>
  <c r="DH927" i="1"/>
  <c r="CV927" i="1"/>
  <c r="CR927" i="1"/>
  <c r="CH927" i="1"/>
  <c r="CF927" i="1"/>
  <c r="CK927" i="1" s="1"/>
  <c r="CD927" i="1"/>
  <c r="BT927" i="1"/>
  <c r="BR927" i="1"/>
  <c r="BW927" i="1"/>
  <c r="BP927" i="1"/>
  <c r="KW927" i="1"/>
  <c r="LB927" i="1" s="1"/>
  <c r="KY927" i="1"/>
  <c r="KU927" i="1"/>
  <c r="KK927" i="1"/>
  <c r="KI927" i="1"/>
  <c r="KN927" i="1" s="1"/>
  <c r="KG927" i="1"/>
  <c r="BI927" i="1"/>
  <c r="BD927" i="1"/>
  <c r="BB927" i="1"/>
  <c r="AP927" i="1"/>
  <c r="AN927" i="1"/>
  <c r="AB927" i="1"/>
  <c r="N927" i="1"/>
  <c r="LK926" i="1"/>
  <c r="LY926" i="1"/>
  <c r="MM926" i="1"/>
  <c r="NA926" i="1"/>
  <c r="NO926" i="1"/>
  <c r="JU926" i="1"/>
  <c r="JZ926" i="1" s="1"/>
  <c r="JW926" i="1"/>
  <c r="JS926" i="1"/>
  <c r="JI926" i="1"/>
  <c r="JG926" i="1"/>
  <c r="JL926" i="1" s="1"/>
  <c r="JE926" i="1"/>
  <c r="IU926" i="1"/>
  <c r="IQ926" i="1"/>
  <c r="IG926" i="1"/>
  <c r="IE926" i="1"/>
  <c r="IJ926" i="1" s="1"/>
  <c r="IC926" i="1"/>
  <c r="DV926" i="1"/>
  <c r="DT926" i="1"/>
  <c r="DH926" i="1"/>
  <c r="CV926" i="1"/>
  <c r="CR926" i="1"/>
  <c r="CF926" i="1"/>
  <c r="CK926" i="1" s="1"/>
  <c r="CH926" i="1"/>
  <c r="CD926" i="1"/>
  <c r="BR926" i="1"/>
  <c r="BW926" i="1" s="1"/>
  <c r="BT926" i="1"/>
  <c r="BP926" i="1"/>
  <c r="KY926" i="1"/>
  <c r="KU926" i="1"/>
  <c r="KK926" i="1"/>
  <c r="KI926" i="1"/>
  <c r="KN926" i="1" s="1"/>
  <c r="KG926" i="1"/>
  <c r="BD926" i="1"/>
  <c r="BB926" i="1"/>
  <c r="AP926" i="1"/>
  <c r="AN926" i="1"/>
  <c r="AB926" i="1"/>
  <c r="S926" i="1"/>
  <c r="N926" i="1"/>
  <c r="LK925" i="1"/>
  <c r="JW925" i="1"/>
  <c r="JU925" i="1"/>
  <c r="JZ925" i="1" s="1"/>
  <c r="JS925" i="1"/>
  <c r="JO925" i="1"/>
  <c r="JG925" i="1"/>
  <c r="JL925" i="1" s="1"/>
  <c r="JI925" i="1"/>
  <c r="JE925" i="1"/>
  <c r="JA925" i="1"/>
  <c r="IS925" i="1"/>
  <c r="IX925" i="1" s="1"/>
  <c r="IU925" i="1"/>
  <c r="IQ925" i="1"/>
  <c r="IM925" i="1"/>
  <c r="IG925" i="1"/>
  <c r="IE925" i="1"/>
  <c r="IJ925" i="1"/>
  <c r="IC925" i="1"/>
  <c r="HY925" i="1"/>
  <c r="DV925" i="1"/>
  <c r="DT925" i="1"/>
  <c r="CT925" i="1"/>
  <c r="CY925" i="1" s="1"/>
  <c r="CV925" i="1"/>
  <c r="CR925" i="1"/>
  <c r="CN925" i="1"/>
  <c r="CH925" i="1"/>
  <c r="CF925" i="1"/>
  <c r="CK925" i="1" s="1"/>
  <c r="CD925" i="1"/>
  <c r="BZ925" i="1"/>
  <c r="BR925" i="1"/>
  <c r="BW925" i="1" s="1"/>
  <c r="BT925" i="1"/>
  <c r="BP925" i="1"/>
  <c r="BL925" i="1"/>
  <c r="KW925" i="1"/>
  <c r="KY925" i="1"/>
  <c r="KU925" i="1"/>
  <c r="KQ925" i="1"/>
  <c r="KK925" i="1"/>
  <c r="KI925" i="1"/>
  <c r="KN925" i="1" s="1"/>
  <c r="KG925" i="1"/>
  <c r="KC925" i="1"/>
  <c r="BD925" i="1"/>
  <c r="BB925" i="1"/>
  <c r="AP925" i="1"/>
  <c r="AN925" i="1"/>
  <c r="N925" i="1"/>
  <c r="LY924" i="1"/>
  <c r="MM924" i="1"/>
  <c r="NA924" i="1"/>
  <c r="NO924" i="1"/>
  <c r="JW924" i="1"/>
  <c r="JU924" i="1"/>
  <c r="JZ924" i="1"/>
  <c r="JS924" i="1"/>
  <c r="JG924" i="1"/>
  <c r="JL924" i="1" s="1"/>
  <c r="JI924" i="1"/>
  <c r="JE924" i="1"/>
  <c r="IU924" i="1"/>
  <c r="IS924" i="1"/>
  <c r="IX924" i="1"/>
  <c r="IQ924" i="1"/>
  <c r="IG924" i="1"/>
  <c r="IE924" i="1"/>
  <c r="IJ924" i="1" s="1"/>
  <c r="IC924" i="1"/>
  <c r="DV924" i="1"/>
  <c r="DT924" i="1"/>
  <c r="DH924" i="1"/>
  <c r="CV924" i="1"/>
  <c r="CR924" i="1"/>
  <c r="CH924" i="1"/>
  <c r="CD924" i="1"/>
  <c r="BT924" i="1"/>
  <c r="BR924" i="1"/>
  <c r="BW924" i="1" s="1"/>
  <c r="BP924" i="1"/>
  <c r="KY924" i="1"/>
  <c r="KW924" i="1"/>
  <c r="LB924" i="1" s="1"/>
  <c r="KU924" i="1"/>
  <c r="KK924" i="1"/>
  <c r="KG924" i="1"/>
  <c r="BD924" i="1"/>
  <c r="BB924" i="1"/>
  <c r="AP924" i="1"/>
  <c r="AN924" i="1"/>
  <c r="AB924" i="1"/>
  <c r="N924" i="1"/>
  <c r="LY923" i="1"/>
  <c r="MM923" i="1"/>
  <c r="NA923" i="1"/>
  <c r="NO923" i="1"/>
  <c r="JW923" i="1"/>
  <c r="JS923" i="1"/>
  <c r="JG923" i="1"/>
  <c r="JL923" i="1" s="1"/>
  <c r="JI923" i="1"/>
  <c r="JE923" i="1"/>
  <c r="IU923" i="1"/>
  <c r="IS923" i="1"/>
  <c r="IX923" i="1"/>
  <c r="IQ923" i="1"/>
  <c r="IE923" i="1"/>
  <c r="IJ923" i="1"/>
  <c r="IG923" i="1"/>
  <c r="IC923" i="1"/>
  <c r="DV923" i="1"/>
  <c r="DT923" i="1"/>
  <c r="DH923" i="1"/>
  <c r="CV923" i="1"/>
  <c r="CR923" i="1"/>
  <c r="CF923" i="1"/>
  <c r="CK923" i="1"/>
  <c r="CH923" i="1"/>
  <c r="CD923" i="1"/>
  <c r="BR923" i="1"/>
  <c r="BW923" i="1" s="1"/>
  <c r="BT923" i="1"/>
  <c r="BP923" i="1"/>
  <c r="KY923" i="1"/>
  <c r="KW923" i="1"/>
  <c r="LB923" i="1" s="1"/>
  <c r="KU923" i="1"/>
  <c r="KI923" i="1"/>
  <c r="KN923" i="1" s="1"/>
  <c r="KK923" i="1"/>
  <c r="KG923" i="1"/>
  <c r="BD923" i="1"/>
  <c r="BB923" i="1"/>
  <c r="AP923" i="1"/>
  <c r="AN923" i="1"/>
  <c r="AB923" i="1"/>
  <c r="N923" i="1"/>
  <c r="LY922" i="1"/>
  <c r="MM922" i="1"/>
  <c r="NA922" i="1"/>
  <c r="NO922" i="1"/>
  <c r="JW922" i="1"/>
  <c r="JU922" i="1"/>
  <c r="JZ922" i="1" s="1"/>
  <c r="JS922" i="1"/>
  <c r="JG922" i="1"/>
  <c r="JL922" i="1" s="1"/>
  <c r="JI922" i="1"/>
  <c r="JE922" i="1"/>
  <c r="IU922" i="1"/>
  <c r="IQ922" i="1"/>
  <c r="IE922" i="1"/>
  <c r="IJ922" i="1" s="1"/>
  <c r="IG922" i="1"/>
  <c r="IC922" i="1"/>
  <c r="DV922" i="1"/>
  <c r="DT922" i="1"/>
  <c r="DH922" i="1"/>
  <c r="CV922" i="1"/>
  <c r="CR922" i="1"/>
  <c r="CF922" i="1"/>
  <c r="CK922" i="1" s="1"/>
  <c r="CH922" i="1"/>
  <c r="CD922" i="1"/>
  <c r="BR922" i="1"/>
  <c r="BW922" i="1" s="1"/>
  <c r="BT922" i="1"/>
  <c r="BP922" i="1"/>
  <c r="KY922" i="1"/>
  <c r="KU922" i="1"/>
  <c r="KI922" i="1"/>
  <c r="KN922" i="1"/>
  <c r="KK922" i="1"/>
  <c r="KG922" i="1"/>
  <c r="BD922" i="1"/>
  <c r="BB922" i="1"/>
  <c r="AP922" i="1"/>
  <c r="AN922" i="1"/>
  <c r="AB922" i="1"/>
  <c r="N922" i="1"/>
  <c r="LY921" i="1"/>
  <c r="MM921" i="1"/>
  <c r="NA921" i="1"/>
  <c r="NO921" i="1"/>
  <c r="JW921" i="1"/>
  <c r="JU921" i="1"/>
  <c r="JZ921" i="1" s="1"/>
  <c r="JS921" i="1"/>
  <c r="JO921" i="1"/>
  <c r="JG921" i="1"/>
  <c r="JL921" i="1" s="1"/>
  <c r="JI921" i="1"/>
  <c r="JE921" i="1"/>
  <c r="JA921" i="1"/>
  <c r="IS921" i="1"/>
  <c r="IX921" i="1"/>
  <c r="IU921" i="1"/>
  <c r="IQ921" i="1"/>
  <c r="IM921" i="1"/>
  <c r="IG921" i="1"/>
  <c r="IE921" i="1"/>
  <c r="IJ921" i="1" s="1"/>
  <c r="IC921" i="1"/>
  <c r="HY921" i="1"/>
  <c r="EA921" i="1"/>
  <c r="DV921" i="1"/>
  <c r="DT921" i="1"/>
  <c r="DH921" i="1"/>
  <c r="CT921" i="1"/>
  <c r="CY921" i="1" s="1"/>
  <c r="CV921" i="1"/>
  <c r="CR921" i="1"/>
  <c r="CN921" i="1"/>
  <c r="CH921" i="1"/>
  <c r="CF921" i="1"/>
  <c r="CK921" i="1" s="1"/>
  <c r="CD921" i="1"/>
  <c r="BZ921" i="1"/>
  <c r="BR921" i="1"/>
  <c r="BW921" i="1" s="1"/>
  <c r="BT921" i="1"/>
  <c r="BP921" i="1"/>
  <c r="BL921" i="1"/>
  <c r="KW921" i="1"/>
  <c r="LB921" i="1" s="1"/>
  <c r="KY921" i="1"/>
  <c r="KU921" i="1"/>
  <c r="KQ921" i="1"/>
  <c r="KK921" i="1"/>
  <c r="KI921" i="1"/>
  <c r="KN921" i="1" s="1"/>
  <c r="KG921" i="1"/>
  <c r="KC921" i="1"/>
  <c r="BD921" i="1"/>
  <c r="BB921" i="1"/>
  <c r="AP921" i="1"/>
  <c r="AN921" i="1"/>
  <c r="AB921" i="1"/>
  <c r="N921" i="1"/>
  <c r="LY920" i="1"/>
  <c r="MM920" i="1"/>
  <c r="NA920" i="1"/>
  <c r="NO920" i="1"/>
  <c r="DV920" i="1"/>
  <c r="DT920" i="1"/>
  <c r="DH920" i="1"/>
  <c r="BD920" i="1"/>
  <c r="BB920" i="1"/>
  <c r="AP920" i="1"/>
  <c r="AN920" i="1"/>
  <c r="AB920" i="1"/>
  <c r="N920" i="1"/>
  <c r="LY919" i="1"/>
  <c r="MM919" i="1"/>
  <c r="NA919" i="1"/>
  <c r="NO919" i="1"/>
  <c r="DV919" i="1"/>
  <c r="DT919" i="1"/>
  <c r="DH919" i="1"/>
  <c r="BD919" i="1"/>
  <c r="BB919" i="1"/>
  <c r="AP919" i="1"/>
  <c r="AN919" i="1"/>
  <c r="AB919" i="1"/>
  <c r="N919" i="1"/>
  <c r="LM918" i="1"/>
  <c r="LK918" i="1"/>
  <c r="LI918" i="1"/>
  <c r="LY918" i="1"/>
  <c r="MM918" i="1"/>
  <c r="NA918" i="1"/>
  <c r="NO918" i="1"/>
  <c r="DV918" i="1"/>
  <c r="DT918" i="1"/>
  <c r="DH918" i="1"/>
  <c r="BD918" i="1"/>
  <c r="BB918" i="1"/>
  <c r="AP918" i="1"/>
  <c r="AN918" i="1"/>
  <c r="AB918" i="1"/>
  <c r="N918" i="1"/>
  <c r="LM917" i="1"/>
  <c r="LK917" i="1"/>
  <c r="LI917" i="1"/>
  <c r="LY917" i="1"/>
  <c r="MM917" i="1"/>
  <c r="NA917" i="1"/>
  <c r="NO917" i="1"/>
  <c r="HY917" i="1"/>
  <c r="DV917" i="1"/>
  <c r="DT917" i="1"/>
  <c r="DH917" i="1"/>
  <c r="KC917" i="1"/>
  <c r="BD917" i="1"/>
  <c r="BB917" i="1"/>
  <c r="AP917" i="1"/>
  <c r="AN917" i="1"/>
  <c r="AB917" i="1"/>
  <c r="N917" i="1"/>
  <c r="LM916" i="1"/>
  <c r="LK916" i="1"/>
  <c r="LI916" i="1"/>
  <c r="LE916" i="1"/>
  <c r="LY916" i="1"/>
  <c r="MM916" i="1"/>
  <c r="NA916" i="1"/>
  <c r="NO916" i="1"/>
  <c r="EA916" i="1"/>
  <c r="DV916" i="1"/>
  <c r="DT916" i="1"/>
  <c r="DH916" i="1"/>
  <c r="KG916" i="1"/>
  <c r="BD916" i="1"/>
  <c r="BB916" i="1"/>
  <c r="AP916" i="1"/>
  <c r="AN916" i="1"/>
  <c r="AB916" i="1"/>
  <c r="N916" i="1"/>
  <c r="LM915" i="1"/>
  <c r="LK915" i="1"/>
  <c r="LI915" i="1"/>
  <c r="LY915" i="1"/>
  <c r="MM915" i="1"/>
  <c r="NA915" i="1"/>
  <c r="NO915" i="1"/>
  <c r="DV915" i="1"/>
  <c r="DT915" i="1"/>
  <c r="DH915" i="1"/>
  <c r="KG915" i="1"/>
  <c r="BD915" i="1"/>
  <c r="BB915" i="1"/>
  <c r="AP915" i="1"/>
  <c r="AN915" i="1"/>
  <c r="AB915" i="1"/>
  <c r="N915" i="1"/>
  <c r="LM914" i="1"/>
  <c r="LK914" i="1"/>
  <c r="LI914" i="1"/>
  <c r="LY914" i="1"/>
  <c r="MM914" i="1"/>
  <c r="NA914" i="1"/>
  <c r="NO914" i="1"/>
  <c r="DV914" i="1"/>
  <c r="DT914" i="1"/>
  <c r="DH914" i="1"/>
  <c r="KG914" i="1"/>
  <c r="BD914" i="1"/>
  <c r="BB914" i="1"/>
  <c r="AP914" i="1"/>
  <c r="AN914" i="1"/>
  <c r="AB914" i="1"/>
  <c r="N914" i="1"/>
  <c r="LM913" i="1"/>
  <c r="LK913" i="1"/>
  <c r="LI913" i="1"/>
  <c r="LE913" i="1"/>
  <c r="LY913" i="1"/>
  <c r="MR913" i="1"/>
  <c r="MM913" i="1"/>
  <c r="NA913" i="1"/>
  <c r="NO913" i="1"/>
  <c r="JO913" i="1"/>
  <c r="JA913" i="1"/>
  <c r="IM913" i="1"/>
  <c r="HY913" i="1"/>
  <c r="DV913" i="1"/>
  <c r="DT913" i="1"/>
  <c r="DH913" i="1"/>
  <c r="CN913" i="1"/>
  <c r="BZ913" i="1"/>
  <c r="BL913" i="1"/>
  <c r="KQ913" i="1"/>
  <c r="KG913" i="1"/>
  <c r="KC913" i="1"/>
  <c r="BD913" i="1"/>
  <c r="BB913" i="1"/>
  <c r="AP913" i="1"/>
  <c r="AN913" i="1"/>
  <c r="AB913" i="1"/>
  <c r="N913" i="1"/>
  <c r="LM912" i="1"/>
  <c r="LK912" i="1"/>
  <c r="LI912" i="1"/>
  <c r="LY912" i="1"/>
  <c r="MM912" i="1"/>
  <c r="NA912" i="1"/>
  <c r="NO912" i="1"/>
  <c r="DV912" i="1"/>
  <c r="DT912" i="1"/>
  <c r="DH912" i="1"/>
  <c r="KG912" i="1"/>
  <c r="BD912" i="1"/>
  <c r="BB912" i="1"/>
  <c r="AP912" i="1"/>
  <c r="AN912" i="1"/>
  <c r="AB912" i="1"/>
  <c r="N912" i="1"/>
  <c r="LM911" i="1"/>
  <c r="LK911" i="1"/>
  <c r="LI911" i="1"/>
  <c r="LY911" i="1"/>
  <c r="MM911" i="1"/>
  <c r="NA911" i="1"/>
  <c r="NO911" i="1"/>
  <c r="DV911" i="1"/>
  <c r="DT911" i="1"/>
  <c r="DH911" i="1"/>
  <c r="KG911" i="1"/>
  <c r="BD911" i="1"/>
  <c r="BB911" i="1"/>
  <c r="AP911" i="1"/>
  <c r="AN911" i="1"/>
  <c r="AB911" i="1"/>
  <c r="N911" i="1"/>
  <c r="LM910" i="1"/>
  <c r="LK910" i="1"/>
  <c r="LI910" i="1"/>
  <c r="LE910" i="1"/>
  <c r="LY910" i="1"/>
  <c r="MM910" i="1"/>
  <c r="NA910" i="1"/>
  <c r="NO910" i="1"/>
  <c r="DV910" i="1"/>
  <c r="DT910" i="1"/>
  <c r="DH910" i="1"/>
  <c r="KG910" i="1"/>
  <c r="BD910" i="1"/>
  <c r="BB910" i="1"/>
  <c r="AP910" i="1"/>
  <c r="AN910" i="1"/>
  <c r="AB910" i="1"/>
  <c r="N910" i="1"/>
  <c r="LY909" i="1"/>
  <c r="MM909" i="1"/>
  <c r="NA909" i="1"/>
  <c r="NO909" i="1"/>
  <c r="JO909" i="1"/>
  <c r="JA909" i="1"/>
  <c r="IM909" i="1"/>
  <c r="HY909" i="1"/>
  <c r="DV909" i="1"/>
  <c r="DT909" i="1"/>
  <c r="DH909" i="1"/>
  <c r="CN909" i="1"/>
  <c r="BZ909" i="1"/>
  <c r="BL909" i="1"/>
  <c r="KQ909" i="1"/>
  <c r="KG909" i="1"/>
  <c r="KC909" i="1"/>
  <c r="BD909" i="1"/>
  <c r="BB909" i="1"/>
  <c r="AP909" i="1"/>
  <c r="AN909" i="1"/>
  <c r="AB909" i="1"/>
  <c r="N909" i="1"/>
  <c r="LY908" i="1"/>
  <c r="MM908" i="1"/>
  <c r="NA908" i="1"/>
  <c r="NO908" i="1"/>
  <c r="EA908" i="1"/>
  <c r="DV908" i="1"/>
  <c r="DT908" i="1"/>
  <c r="DH908" i="1"/>
  <c r="KG908" i="1"/>
  <c r="BD908" i="1"/>
  <c r="BB908" i="1"/>
  <c r="AP908" i="1"/>
  <c r="AN908" i="1"/>
  <c r="AB908" i="1"/>
  <c r="N908" i="1"/>
  <c r="LE907" i="1"/>
  <c r="LY907" i="1"/>
  <c r="MM907" i="1"/>
  <c r="NA907" i="1"/>
  <c r="NO907" i="1"/>
  <c r="DV907" i="1"/>
  <c r="DT907" i="1"/>
  <c r="DH907" i="1"/>
  <c r="KG907" i="1"/>
  <c r="BD907" i="1"/>
  <c r="BB907" i="1"/>
  <c r="AP907" i="1"/>
  <c r="AN907" i="1"/>
  <c r="AB907" i="1"/>
  <c r="N907" i="1"/>
  <c r="LY906" i="1"/>
  <c r="MM906" i="1"/>
  <c r="NA906" i="1"/>
  <c r="NO906" i="1"/>
  <c r="DV906" i="1"/>
  <c r="DT906" i="1"/>
  <c r="DH906" i="1"/>
  <c r="KG906" i="1"/>
  <c r="BD906" i="1"/>
  <c r="BB906" i="1"/>
  <c r="AP906" i="1"/>
  <c r="AN906" i="1"/>
  <c r="AB906" i="1"/>
  <c r="N906" i="1"/>
  <c r="LY905" i="1"/>
  <c r="MM905" i="1"/>
  <c r="NA905" i="1"/>
  <c r="NO905" i="1"/>
  <c r="JO905" i="1"/>
  <c r="JA905" i="1"/>
  <c r="IM905" i="1"/>
  <c r="HY905" i="1"/>
  <c r="DV905" i="1"/>
  <c r="DT905" i="1"/>
  <c r="DH905" i="1"/>
  <c r="CN905" i="1"/>
  <c r="BZ905" i="1"/>
  <c r="BL905" i="1"/>
  <c r="KQ905" i="1"/>
  <c r="KG905" i="1"/>
  <c r="KC905" i="1"/>
  <c r="BD905" i="1"/>
  <c r="BB905" i="1"/>
  <c r="AP905" i="1"/>
  <c r="AN905" i="1"/>
  <c r="AB905" i="1"/>
  <c r="N905" i="1"/>
  <c r="LE904" i="1"/>
  <c r="LY904" i="1"/>
  <c r="MM904" i="1"/>
  <c r="NA904" i="1"/>
  <c r="NO904" i="1"/>
  <c r="DV904" i="1"/>
  <c r="DT904" i="1"/>
  <c r="DH904" i="1"/>
  <c r="KG904" i="1"/>
  <c r="BD904" i="1"/>
  <c r="BB904" i="1"/>
  <c r="AP904" i="1"/>
  <c r="AN904" i="1"/>
  <c r="AB904" i="1"/>
  <c r="N904" i="1"/>
  <c r="LI903" i="1"/>
  <c r="LY903" i="1"/>
  <c r="MM903" i="1"/>
  <c r="NA903" i="1"/>
  <c r="NO903" i="1"/>
  <c r="DV903" i="1"/>
  <c r="DT903" i="1"/>
  <c r="DH903" i="1"/>
  <c r="KG903" i="1"/>
  <c r="BD903" i="1"/>
  <c r="BB903" i="1"/>
  <c r="AP903" i="1"/>
  <c r="AN903" i="1"/>
  <c r="AB903" i="1"/>
  <c r="N903" i="1"/>
  <c r="LI902" i="1"/>
  <c r="DV902" i="1"/>
  <c r="DT902" i="1"/>
  <c r="DH902" i="1"/>
  <c r="KG902" i="1"/>
  <c r="BD902" i="1"/>
  <c r="BB902" i="1"/>
  <c r="AP902" i="1"/>
  <c r="AN902" i="1"/>
  <c r="AB902" i="1"/>
  <c r="N902" i="1"/>
  <c r="LI901" i="1"/>
  <c r="LE901" i="1"/>
  <c r="JO901" i="1"/>
  <c r="JA901" i="1"/>
  <c r="IM901" i="1"/>
  <c r="HY901" i="1"/>
  <c r="DV901" i="1"/>
  <c r="DT901" i="1"/>
  <c r="DH901" i="1"/>
  <c r="CN901" i="1"/>
  <c r="BZ901" i="1"/>
  <c r="BL901" i="1"/>
  <c r="KQ901" i="1"/>
  <c r="KG901" i="1"/>
  <c r="KC901" i="1"/>
  <c r="BD901" i="1"/>
  <c r="BB901" i="1"/>
  <c r="AP901" i="1"/>
  <c r="AN901" i="1"/>
  <c r="AB901" i="1"/>
  <c r="N901" i="1"/>
  <c r="LI900" i="1"/>
  <c r="DV900" i="1"/>
  <c r="DM900" i="1"/>
  <c r="DH900" i="1"/>
  <c r="KG900" i="1"/>
  <c r="BD900" i="1"/>
  <c r="BB900" i="1"/>
  <c r="AP900" i="1"/>
  <c r="AN900" i="1"/>
  <c r="AB900" i="1"/>
  <c r="N900" i="1"/>
  <c r="LI899" i="1"/>
  <c r="DV899" i="1"/>
  <c r="DT899" i="1"/>
  <c r="DH899" i="1"/>
  <c r="DF899" i="1"/>
  <c r="KG899" i="1"/>
  <c r="BD899" i="1"/>
  <c r="BB899" i="1"/>
  <c r="AP899" i="1"/>
  <c r="AN899" i="1"/>
  <c r="AB899" i="1"/>
  <c r="Z899" i="1"/>
  <c r="N899" i="1"/>
  <c r="L899" i="1"/>
  <c r="LI898" i="1"/>
  <c r="LE898" i="1"/>
  <c r="DV898" i="1"/>
  <c r="DT898" i="1"/>
  <c r="DH898" i="1"/>
  <c r="DF898" i="1"/>
  <c r="KG898" i="1"/>
  <c r="BD898" i="1"/>
  <c r="BB898" i="1"/>
  <c r="AP898" i="1"/>
  <c r="AN898" i="1"/>
  <c r="AB898" i="1"/>
  <c r="Z898" i="1"/>
  <c r="N898" i="1"/>
  <c r="L898" i="1"/>
  <c r="LS897" i="1"/>
  <c r="MG897" i="1"/>
  <c r="MU897" i="1"/>
  <c r="NI897" i="1"/>
  <c r="JO897" i="1"/>
  <c r="JA897" i="1"/>
  <c r="IM897" i="1"/>
  <c r="HY897" i="1"/>
  <c r="DP897" i="1"/>
  <c r="DB897" i="1"/>
  <c r="CN897" i="1"/>
  <c r="BZ897" i="1"/>
  <c r="BL897" i="1"/>
  <c r="KQ897" i="1"/>
  <c r="KG897" i="1"/>
  <c r="KC897" i="1"/>
  <c r="BD897" i="1"/>
  <c r="BB897" i="1"/>
  <c r="AX897" i="1"/>
  <c r="AP897" i="1"/>
  <c r="AN897" i="1"/>
  <c r="AJ897" i="1"/>
  <c r="AB897" i="1"/>
  <c r="Z897" i="1"/>
  <c r="V897" i="1"/>
  <c r="N897" i="1"/>
  <c r="L897" i="1"/>
  <c r="LS896" i="1"/>
  <c r="MG896" i="1"/>
  <c r="MU896" i="1"/>
  <c r="NI896" i="1"/>
  <c r="DP896" i="1"/>
  <c r="DB896" i="1"/>
  <c r="KG896" i="1"/>
  <c r="BD896" i="1"/>
  <c r="BB896" i="1"/>
  <c r="AX896" i="1"/>
  <c r="AP896" i="1"/>
  <c r="AN896" i="1"/>
  <c r="AJ896" i="1"/>
  <c r="AB896" i="1"/>
  <c r="Z896" i="1"/>
  <c r="V896" i="1"/>
  <c r="N896" i="1"/>
  <c r="L896" i="1"/>
  <c r="LE895" i="1"/>
  <c r="LS895" i="1"/>
  <c r="MG895" i="1"/>
  <c r="MU895" i="1"/>
  <c r="NI895" i="1"/>
  <c r="DP895" i="1"/>
  <c r="DB895" i="1"/>
  <c r="KG895" i="1"/>
  <c r="BD895" i="1"/>
  <c r="BB895" i="1"/>
  <c r="AX895" i="1"/>
  <c r="AP895" i="1"/>
  <c r="AN895" i="1"/>
  <c r="AJ895" i="1"/>
  <c r="AB895" i="1"/>
  <c r="Z895" i="1"/>
  <c r="V895" i="1"/>
  <c r="N895" i="1"/>
  <c r="L895" i="1"/>
  <c r="LI894" i="1"/>
  <c r="LS894" i="1"/>
  <c r="MG894" i="1"/>
  <c r="MU894" i="1"/>
  <c r="NI894" i="1"/>
  <c r="DP894" i="1"/>
  <c r="DB894" i="1"/>
  <c r="KG894" i="1"/>
  <c r="BD894" i="1"/>
  <c r="BB894" i="1"/>
  <c r="AX894" i="1"/>
  <c r="AP894" i="1"/>
  <c r="AN894" i="1"/>
  <c r="AJ894" i="1"/>
  <c r="AB894" i="1"/>
  <c r="Z894" i="1"/>
  <c r="V894" i="1"/>
  <c r="N894" i="1"/>
  <c r="L894" i="1"/>
  <c r="LI893" i="1"/>
  <c r="LS893" i="1"/>
  <c r="MG893" i="1"/>
  <c r="MU893" i="1"/>
  <c r="NI893" i="1"/>
  <c r="JO893" i="1"/>
  <c r="JA893" i="1"/>
  <c r="IM893" i="1"/>
  <c r="HY893" i="1"/>
  <c r="DP893" i="1"/>
  <c r="DB893" i="1"/>
  <c r="CN893" i="1"/>
  <c r="BZ893" i="1"/>
  <c r="BL893" i="1"/>
  <c r="KQ893" i="1"/>
  <c r="KG893" i="1"/>
  <c r="KC893" i="1"/>
  <c r="BD893" i="1"/>
  <c r="BB893" i="1"/>
  <c r="AX893" i="1"/>
  <c r="AP893" i="1"/>
  <c r="AN893" i="1"/>
  <c r="AJ893" i="1"/>
  <c r="AB893" i="1"/>
  <c r="Z893" i="1"/>
  <c r="V893" i="1"/>
  <c r="N893" i="1"/>
  <c r="L893" i="1"/>
  <c r="LI892" i="1"/>
  <c r="LE892" i="1"/>
  <c r="LS892" i="1"/>
  <c r="MG892" i="1"/>
  <c r="MU892" i="1"/>
  <c r="NI892" i="1"/>
  <c r="DP892" i="1"/>
  <c r="DB892" i="1"/>
  <c r="KG892" i="1"/>
  <c r="BD892" i="1"/>
  <c r="BB892" i="1"/>
  <c r="AX892" i="1"/>
  <c r="AP892" i="1"/>
  <c r="AN892" i="1"/>
  <c r="AJ892" i="1"/>
  <c r="AB892" i="1"/>
  <c r="Z892" i="1"/>
  <c r="V892" i="1"/>
  <c r="N892" i="1"/>
  <c r="L892" i="1"/>
  <c r="LI891" i="1"/>
  <c r="LS891" i="1"/>
  <c r="MG891" i="1"/>
  <c r="MU891" i="1"/>
  <c r="NI891" i="1"/>
  <c r="DP891" i="1"/>
  <c r="DB891" i="1"/>
  <c r="KG891" i="1"/>
  <c r="AX891" i="1"/>
  <c r="AU891" i="1"/>
  <c r="AJ891" i="1"/>
  <c r="V891" i="1"/>
  <c r="LI890" i="1"/>
  <c r="LS890" i="1"/>
  <c r="MG890" i="1"/>
  <c r="MU890" i="1"/>
  <c r="NI890" i="1"/>
  <c r="DP890" i="1"/>
  <c r="DB890" i="1"/>
  <c r="KG890" i="1"/>
  <c r="BD890" i="1"/>
  <c r="BB890" i="1"/>
  <c r="AX890" i="1"/>
  <c r="AP890" i="1"/>
  <c r="AN890" i="1"/>
  <c r="AJ890" i="1"/>
  <c r="AB890" i="1"/>
  <c r="Z890" i="1"/>
  <c r="V890" i="1"/>
  <c r="N890" i="1"/>
  <c r="L890" i="1"/>
  <c r="E890" i="1"/>
  <c r="D890" i="1"/>
  <c r="C890" i="1"/>
  <c r="B890" i="1"/>
  <c r="LI889" i="1"/>
  <c r="LE889" i="1"/>
  <c r="LS889" i="1"/>
  <c r="MG889" i="1"/>
  <c r="MU889" i="1"/>
  <c r="NI889" i="1"/>
  <c r="JO889" i="1"/>
  <c r="JA889" i="1"/>
  <c r="IM889" i="1"/>
  <c r="HY889" i="1"/>
  <c r="DP889" i="1"/>
  <c r="DB889" i="1"/>
  <c r="CN889" i="1"/>
  <c r="BZ889" i="1"/>
  <c r="BL889" i="1"/>
  <c r="KQ889" i="1"/>
  <c r="KG889" i="1"/>
  <c r="KC889" i="1"/>
  <c r="BD889" i="1"/>
  <c r="BB889" i="1"/>
  <c r="AX889" i="1"/>
  <c r="AP889" i="1"/>
  <c r="AN889" i="1"/>
  <c r="AJ889" i="1"/>
  <c r="AB889" i="1"/>
  <c r="Z889" i="1"/>
  <c r="V889" i="1"/>
  <c r="N889" i="1"/>
  <c r="L889" i="1"/>
  <c r="E889" i="1"/>
  <c r="D889" i="1"/>
  <c r="C889" i="1"/>
  <c r="B889" i="1"/>
  <c r="LS888" i="1"/>
  <c r="MG888" i="1"/>
  <c r="MU888" i="1"/>
  <c r="NI888" i="1"/>
  <c r="DP888" i="1"/>
  <c r="DB888" i="1"/>
  <c r="KG888" i="1"/>
  <c r="BD888" i="1"/>
  <c r="BB888" i="1"/>
  <c r="AX888" i="1"/>
  <c r="AP888" i="1"/>
  <c r="AN888" i="1"/>
  <c r="AJ888" i="1"/>
  <c r="AB888" i="1"/>
  <c r="Z888" i="1"/>
  <c r="V888" i="1"/>
  <c r="N888" i="1"/>
  <c r="L888" i="1"/>
  <c r="E888" i="1"/>
  <c r="D888" i="1"/>
  <c r="C888" i="1"/>
  <c r="B888" i="1"/>
  <c r="NI887" i="1"/>
  <c r="DB887" i="1"/>
  <c r="KG887" i="1"/>
  <c r="LE886" i="1"/>
  <c r="LS886" i="1"/>
  <c r="MG886" i="1"/>
  <c r="MU886" i="1"/>
  <c r="NI886" i="1"/>
  <c r="DP886" i="1"/>
  <c r="DB886" i="1"/>
  <c r="KG886" i="1"/>
  <c r="AX886" i="1"/>
  <c r="AJ886" i="1"/>
  <c r="V886" i="1"/>
  <c r="L886" i="1"/>
  <c r="LI885" i="1"/>
  <c r="LS885" i="1"/>
  <c r="MG885" i="1"/>
  <c r="MU885" i="1"/>
  <c r="NI885" i="1"/>
  <c r="JO885" i="1"/>
  <c r="JA885" i="1"/>
  <c r="IM885" i="1"/>
  <c r="HY885" i="1"/>
  <c r="DP885" i="1"/>
  <c r="DB885" i="1"/>
  <c r="CN885" i="1"/>
  <c r="BZ885" i="1"/>
  <c r="BL885" i="1"/>
  <c r="KQ885" i="1"/>
  <c r="KG885" i="1"/>
  <c r="KC885" i="1"/>
  <c r="AX885" i="1"/>
  <c r="AJ885" i="1"/>
  <c r="V885" i="1"/>
  <c r="L885" i="1"/>
  <c r="LI884" i="1"/>
  <c r="LS884" i="1"/>
  <c r="MG884" i="1"/>
  <c r="MU884" i="1"/>
  <c r="NI884" i="1"/>
  <c r="DP884" i="1"/>
  <c r="DB884" i="1"/>
  <c r="KG884" i="1"/>
  <c r="AX884" i="1"/>
  <c r="AJ884" i="1"/>
  <c r="V884" i="1"/>
  <c r="L884" i="1"/>
  <c r="LI883" i="1"/>
  <c r="LE883" i="1"/>
  <c r="LS883" i="1"/>
  <c r="MG883" i="1"/>
  <c r="MU883" i="1"/>
  <c r="NI883" i="1"/>
  <c r="DP883" i="1"/>
  <c r="DB883" i="1"/>
  <c r="KG883" i="1"/>
  <c r="AX883" i="1"/>
  <c r="AJ883" i="1"/>
  <c r="V883" i="1"/>
  <c r="L883" i="1"/>
  <c r="LS882" i="1"/>
  <c r="MG882" i="1"/>
  <c r="MU882" i="1"/>
  <c r="NI882" i="1"/>
  <c r="DP882" i="1"/>
  <c r="DB882" i="1"/>
  <c r="KG882" i="1"/>
  <c r="AX882" i="1"/>
  <c r="AJ882" i="1"/>
  <c r="V882" i="1"/>
  <c r="L882" i="1"/>
  <c r="LS881" i="1"/>
  <c r="MG881" i="1"/>
  <c r="MU881" i="1"/>
  <c r="NI881" i="1"/>
  <c r="JO881" i="1"/>
  <c r="JA881" i="1"/>
  <c r="IM881" i="1"/>
  <c r="HY881" i="1"/>
  <c r="DP881" i="1"/>
  <c r="DB881" i="1"/>
  <c r="CN881" i="1"/>
  <c r="BZ881" i="1"/>
  <c r="BL881" i="1"/>
  <c r="KQ881" i="1"/>
  <c r="KG881" i="1"/>
  <c r="KC881" i="1"/>
  <c r="AX881" i="1"/>
  <c r="AJ881" i="1"/>
  <c r="V881" i="1"/>
  <c r="L881" i="1"/>
  <c r="LE880" i="1"/>
  <c r="LS880" i="1"/>
  <c r="MG880" i="1"/>
  <c r="MU880" i="1"/>
  <c r="NI880" i="1"/>
  <c r="DP880" i="1"/>
  <c r="DB880" i="1"/>
  <c r="AX880" i="1"/>
  <c r="AJ880" i="1"/>
  <c r="V880" i="1"/>
  <c r="L880" i="1"/>
  <c r="LS879" i="1"/>
  <c r="MG879" i="1"/>
  <c r="MU879" i="1"/>
  <c r="NI879" i="1"/>
  <c r="DP879" i="1"/>
  <c r="DB879" i="1"/>
  <c r="AX879" i="1"/>
  <c r="AJ879" i="1"/>
  <c r="V879" i="1"/>
  <c r="L879" i="1"/>
  <c r="LS878" i="1"/>
  <c r="MG878" i="1"/>
  <c r="MU878" i="1"/>
  <c r="NI878" i="1"/>
  <c r="DP878" i="1"/>
  <c r="DB878" i="1"/>
  <c r="AX878" i="1"/>
  <c r="AJ878" i="1"/>
  <c r="V878" i="1"/>
  <c r="L878" i="1"/>
  <c r="LG937" i="1"/>
  <c r="X936" i="1"/>
  <c r="IA936" i="1"/>
  <c r="J936" i="1"/>
  <c r="CP936" i="1"/>
  <c r="AL936" i="1"/>
  <c r="NK936" i="1"/>
  <c r="DR936" i="1"/>
  <c r="IO936" i="1"/>
  <c r="DD936" i="1"/>
  <c r="CB936" i="1"/>
  <c r="MW936" i="1"/>
  <c r="AZ937" i="1"/>
  <c r="KS936" i="1"/>
  <c r="BN936" i="1"/>
  <c r="KE936" i="1"/>
  <c r="LU936" i="1"/>
  <c r="MI936" i="1"/>
  <c r="JC936" i="1"/>
  <c r="JQ936" i="1"/>
  <c r="CJ660" i="1"/>
  <c r="CK660" i="1" s="1"/>
  <c r="LA661" i="1"/>
  <c r="LB661" i="1" s="1"/>
  <c r="KM662" i="1"/>
  <c r="KN662" i="1" s="1"/>
  <c r="BW775" i="1"/>
  <c r="KL773" i="1"/>
  <c r="LN690" i="1"/>
  <c r="LN912" i="1"/>
  <c r="KL692" i="1"/>
  <c r="LN843" i="1"/>
  <c r="LA756" i="1"/>
  <c r="LB756" i="1" s="1"/>
  <c r="CW912" i="1"/>
  <c r="CX912" i="1" s="1"/>
  <c r="CX585" i="1"/>
  <c r="LN694" i="1"/>
  <c r="GR582" i="1"/>
  <c r="GS582" i="1" s="1"/>
  <c r="IS719" i="1"/>
  <c r="CF717" i="1"/>
  <c r="MQ731" i="1"/>
  <c r="MR731" i="1" s="1"/>
  <c r="JX808" i="1"/>
  <c r="JY810" i="1"/>
  <c r="JZ810" i="1" s="1"/>
  <c r="JJ664" i="1"/>
  <c r="NF657" i="1"/>
  <c r="BU679" i="1"/>
  <c r="BV679" i="1" s="1"/>
  <c r="BW679" i="1" s="1"/>
  <c r="JK587" i="1"/>
  <c r="BV898" i="1"/>
  <c r="BW898" i="1" s="1"/>
  <c r="BV736" i="1"/>
  <c r="BW736" i="1" s="1"/>
  <c r="NE582" i="1"/>
  <c r="NF582" i="1"/>
  <c r="HG586" i="1"/>
  <c r="HH586" i="1"/>
  <c r="DM734" i="1"/>
  <c r="KZ774" i="1"/>
  <c r="CX659" i="1"/>
  <c r="IV703" i="1"/>
  <c r="KZ760" i="1"/>
  <c r="CW735" i="1"/>
  <c r="IH734" i="1"/>
  <c r="NR806" i="1"/>
  <c r="NR807" i="1" s="1"/>
  <c r="BH582" i="1"/>
  <c r="BI582" i="1" s="1"/>
  <c r="AF582" i="1"/>
  <c r="AG582" i="1" s="1"/>
  <c r="KM736" i="1"/>
  <c r="KN736" i="1" s="1"/>
  <c r="LN769" i="1"/>
  <c r="NS730" i="1"/>
  <c r="NT730" i="1" s="1"/>
  <c r="KL672" i="1"/>
  <c r="KL676" i="1" s="1"/>
  <c r="LA684" i="1"/>
  <c r="LB684" i="1" s="1"/>
  <c r="LG860" i="1"/>
  <c r="LG862" i="1" s="1"/>
  <c r="BV672" i="1"/>
  <c r="BW672" i="1" s="1"/>
  <c r="NR879" i="1"/>
  <c r="NR880" i="1" s="1"/>
  <c r="BV662" i="1"/>
  <c r="BW662" i="1" s="1"/>
  <c r="KS646" i="1"/>
  <c r="JJ585" i="1"/>
  <c r="HG588" i="1"/>
  <c r="CW667" i="1"/>
  <c r="CX663" i="1"/>
  <c r="CY663" i="1" s="1"/>
  <c r="LN616" i="1"/>
  <c r="LN615" i="1"/>
  <c r="II694" i="1"/>
  <c r="MB659" i="1"/>
  <c r="JK733" i="1"/>
  <c r="JL733" i="1"/>
  <c r="BU669" i="1"/>
  <c r="BU673" i="1"/>
  <c r="BV673" i="1" s="1"/>
  <c r="BW673" i="1" s="1"/>
  <c r="HG585" i="1"/>
  <c r="HG587" i="1"/>
  <c r="CP644" i="1"/>
  <c r="LN733" i="1"/>
  <c r="IV749" i="1"/>
  <c r="II586" i="1"/>
  <c r="IJ586" i="1" s="1"/>
  <c r="GD582" i="1"/>
  <c r="GE582" i="1" s="1"/>
  <c r="HU587" i="1"/>
  <c r="HV587" i="1"/>
  <c r="GY645" i="1"/>
  <c r="HC645" i="1"/>
  <c r="DZ582" i="1"/>
  <c r="EA582" i="1" s="1"/>
  <c r="JK662" i="1"/>
  <c r="JL662" i="1" s="1"/>
  <c r="IH775" i="1"/>
  <c r="KS645" i="1"/>
  <c r="IO646" i="1"/>
  <c r="LB925" i="1"/>
  <c r="JJ881" i="1"/>
  <c r="JK881" i="1" s="1"/>
  <c r="LA660" i="1"/>
  <c r="LB660" i="1" s="1"/>
  <c r="BW701" i="1"/>
  <c r="NF706" i="1"/>
  <c r="KL881" i="1"/>
  <c r="KL885" i="1" s="1"/>
  <c r="KL889" i="1" s="1"/>
  <c r="BV809" i="1"/>
  <c r="BW809" i="1" s="1"/>
  <c r="CJ744" i="1"/>
  <c r="KE646" i="1"/>
  <c r="BV671" i="1"/>
  <c r="BW671" i="1" s="1"/>
  <c r="II693" i="1"/>
  <c r="JX703" i="1"/>
  <c r="KN628" i="1"/>
  <c r="LN613" i="1"/>
  <c r="LN612" i="1"/>
  <c r="KN623" i="1"/>
  <c r="IV659" i="1"/>
  <c r="IV663" i="1" s="1"/>
  <c r="IW663" i="1" s="1"/>
  <c r="IX663" i="1" s="1"/>
  <c r="LB628" i="1"/>
  <c r="LA680" i="1"/>
  <c r="LB680" i="1" s="1"/>
  <c r="D661" i="1"/>
  <c r="JX631" i="1"/>
  <c r="CB643" i="1"/>
  <c r="JX585" i="1"/>
  <c r="BV586" i="1"/>
  <c r="CP643" i="1"/>
  <c r="CP645" i="1"/>
  <c r="IX589" i="1"/>
  <c r="IV587" i="1"/>
  <c r="IW587" i="1" s="1"/>
  <c r="IX587" i="1" s="1"/>
  <c r="JJ586" i="1"/>
  <c r="JK586" i="1" s="1"/>
  <c r="JL586" i="1" s="1"/>
  <c r="BV587" i="1"/>
  <c r="LN621" i="1"/>
  <c r="CJ585" i="1"/>
  <c r="CK585" i="1" s="1"/>
  <c r="IW585" i="1"/>
  <c r="IX585" i="1" s="1"/>
  <c r="BU670" i="1"/>
  <c r="JK588" i="1"/>
  <c r="HU588" i="1"/>
  <c r="HU586" i="1"/>
  <c r="HU585" i="1"/>
  <c r="HV585" i="1"/>
  <c r="LN735" i="1"/>
  <c r="LN738" i="1" s="1"/>
  <c r="JY737" i="1"/>
  <c r="JZ737" i="1" s="1"/>
  <c r="HH587" i="1"/>
  <c r="HH588" i="1"/>
  <c r="BV669" i="1"/>
  <c r="BW669" i="1" s="1"/>
  <c r="BW586" i="1"/>
  <c r="HV588" i="1"/>
  <c r="MB660" i="1"/>
  <c r="JZ367" i="1"/>
  <c r="JQ425" i="1"/>
  <c r="JK367" i="1"/>
  <c r="JL367" i="1" s="1"/>
  <c r="IW369" i="1"/>
  <c r="IX369" i="1" s="1"/>
  <c r="II367" i="1"/>
  <c r="IJ367" i="1" s="1"/>
  <c r="LN107" i="1"/>
  <c r="LN106" i="1"/>
  <c r="JQ138" i="1"/>
  <c r="JQ141" i="1" s="1"/>
  <c r="CB137" i="1"/>
  <c r="IO140" i="1"/>
  <c r="CP137" i="1"/>
  <c r="LN34" i="1"/>
  <c r="JX14" i="1"/>
  <c r="JX12" i="1"/>
  <c r="JY12" i="1" s="1"/>
  <c r="JZ12" i="1" s="1"/>
  <c r="R4" i="1"/>
  <c r="S4" i="1" s="1"/>
  <c r="CY928" i="1"/>
  <c r="IE792" i="1"/>
  <c r="HT596" i="1"/>
  <c r="JY517" i="1"/>
  <c r="JZ517" i="1" s="1"/>
  <c r="KZ441" i="1"/>
  <c r="C439" i="1"/>
  <c r="KM537" i="1"/>
  <c r="KN537" i="1" s="1"/>
  <c r="DK880" i="1"/>
  <c r="LN761" i="1"/>
  <c r="LN882" i="1"/>
  <c r="LN880" i="1"/>
  <c r="LO880" i="1" s="1"/>
  <c r="JY467" i="1"/>
  <c r="JZ467" i="1" s="1"/>
  <c r="EY351" i="1"/>
  <c r="FB299" i="1"/>
  <c r="FC299" i="1" s="1"/>
  <c r="IH851" i="1"/>
  <c r="KL808" i="1"/>
  <c r="JC500" i="1"/>
  <c r="IH885" i="1"/>
  <c r="II885" i="1" s="1"/>
  <c r="IJ622" i="1"/>
  <c r="JX441" i="1"/>
  <c r="JQ499" i="1"/>
  <c r="AS806" i="1"/>
  <c r="IJ702" i="1"/>
  <c r="KZ738" i="1"/>
  <c r="LA734" i="1"/>
  <c r="LA592" i="1"/>
  <c r="LB592" i="1" s="1"/>
  <c r="CW598" i="1"/>
  <c r="CW602" i="1" s="1"/>
  <c r="CW606" i="1" s="1"/>
  <c r="JQ427" i="1"/>
  <c r="JQ429" i="1" s="1"/>
  <c r="JX373" i="1"/>
  <c r="BU734" i="1"/>
  <c r="BU738" i="1" s="1"/>
  <c r="CY587" i="1"/>
  <c r="CF572" i="1"/>
  <c r="LN541" i="1"/>
  <c r="LN540" i="1"/>
  <c r="LN542" i="1"/>
  <c r="JQ284" i="1"/>
  <c r="D225" i="1"/>
  <c r="NS656" i="1"/>
  <c r="NT656" i="1" s="1"/>
  <c r="IW662" i="1"/>
  <c r="IX662" i="1" s="1"/>
  <c r="IV666" i="1"/>
  <c r="IW666" i="1" s="1"/>
  <c r="IX666" i="1" s="1"/>
  <c r="S806" i="1"/>
  <c r="AS733" i="1"/>
  <c r="BN569" i="1"/>
  <c r="LA465" i="1"/>
  <c r="LB465" i="1" s="1"/>
  <c r="BV379" i="1"/>
  <c r="BW379" i="1" s="1"/>
  <c r="JK511" i="1"/>
  <c r="JL511" i="1" s="1"/>
  <c r="JK454" i="1"/>
  <c r="JX440" i="1"/>
  <c r="JC499" i="1"/>
  <c r="IO498" i="1"/>
  <c r="IV448" i="1"/>
  <c r="E370" i="1"/>
  <c r="HG233" i="1"/>
  <c r="HH233" i="1" s="1"/>
  <c r="HF237" i="1"/>
  <c r="HG457" i="1"/>
  <c r="HH457" i="1" s="1"/>
  <c r="MC659" i="1"/>
  <c r="MD659" i="1" s="1"/>
  <c r="MB805" i="1"/>
  <c r="MC805" i="1" s="1"/>
  <c r="KL778" i="1"/>
  <c r="BV683" i="1"/>
  <c r="BW683" i="1" s="1"/>
  <c r="KL515" i="1"/>
  <c r="KL519" i="1" s="1"/>
  <c r="HM645" i="1"/>
  <c r="JJ668" i="1"/>
  <c r="JK668" i="1" s="1"/>
  <c r="JL668" i="1" s="1"/>
  <c r="CW808" i="1"/>
  <c r="MQ733" i="1"/>
  <c r="MR733" i="1" s="1"/>
  <c r="IH736" i="1"/>
  <c r="IH740" i="1" s="1"/>
  <c r="II740" i="1" s="1"/>
  <c r="IJ740" i="1" s="1"/>
  <c r="MP659" i="1"/>
  <c r="JZ455" i="1"/>
  <c r="MB440" i="1"/>
  <c r="MC439" i="1"/>
  <c r="MD439" i="1" s="1"/>
  <c r="HM643" i="1"/>
  <c r="HH585" i="1"/>
  <c r="NS805" i="1"/>
  <c r="JJ737" i="1"/>
  <c r="JJ741" i="1" s="1"/>
  <c r="JK741" i="1" s="1"/>
  <c r="JL741" i="1" s="1"/>
  <c r="HG594" i="1"/>
  <c r="HH594" i="1" s="1"/>
  <c r="JJ591" i="1"/>
  <c r="JJ595" i="1" s="1"/>
  <c r="HH483" i="1"/>
  <c r="BH437" i="1"/>
  <c r="BI437" i="1" s="1"/>
  <c r="BG438" i="1"/>
  <c r="BG439" i="1" s="1"/>
  <c r="BG440" i="1" s="1"/>
  <c r="KZ881" i="1"/>
  <c r="LA881" i="1" s="1"/>
  <c r="LB881" i="1" s="1"/>
  <c r="NS804" i="1"/>
  <c r="IS718" i="1"/>
  <c r="JY662" i="1"/>
  <c r="JZ662" i="1" s="1"/>
  <c r="JJ659" i="1"/>
  <c r="JX616" i="1"/>
  <c r="JY616" i="1" s="1"/>
  <c r="JZ616" i="1" s="1"/>
  <c r="JY463" i="1"/>
  <c r="JZ463" i="1" s="1"/>
  <c r="JG428" i="1"/>
  <c r="JK370" i="1"/>
  <c r="JC419" i="1"/>
  <c r="DR419" i="1"/>
  <c r="CX367" i="1"/>
  <c r="CY367" i="1" s="1"/>
  <c r="CW371" i="1"/>
  <c r="BN497" i="1"/>
  <c r="CI401" i="1"/>
  <c r="CJ397" i="1"/>
  <c r="CW229" i="1"/>
  <c r="CX229" i="1" s="1"/>
  <c r="CY229" i="1" s="1"/>
  <c r="IA499" i="1"/>
  <c r="CX515" i="1"/>
  <c r="CY515" i="1" s="1"/>
  <c r="JK533" i="1"/>
  <c r="JL533" i="1" s="1"/>
  <c r="HV533" i="1"/>
  <c r="JX471" i="1"/>
  <c r="JY471" i="1" s="1"/>
  <c r="JZ471" i="1" s="1"/>
  <c r="JX439" i="1"/>
  <c r="JQ497" i="1"/>
  <c r="C657" i="1"/>
  <c r="LN537" i="1"/>
  <c r="LN539" i="1"/>
  <c r="LN538" i="1"/>
  <c r="BW820" i="1"/>
  <c r="IH811" i="1"/>
  <c r="HH593" i="1"/>
  <c r="Q366" i="1"/>
  <c r="R365" i="1"/>
  <c r="S365" i="1" s="1"/>
  <c r="CB792" i="1"/>
  <c r="LN911" i="1"/>
  <c r="LN883" i="1"/>
  <c r="KL809" i="1"/>
  <c r="JX772" i="1"/>
  <c r="II659" i="1"/>
  <c r="CX590" i="1"/>
  <c r="CY590" i="1" s="1"/>
  <c r="II592" i="1"/>
  <c r="IJ592" i="1" s="1"/>
  <c r="HG518" i="1"/>
  <c r="HH518" i="1" s="1"/>
  <c r="HF522" i="1"/>
  <c r="HF526" i="1" s="1"/>
  <c r="HG526" i="1" s="1"/>
  <c r="HH526" i="1" s="1"/>
  <c r="NS878" i="1"/>
  <c r="AS583" i="1"/>
  <c r="JK530" i="1"/>
  <c r="LA382" i="1"/>
  <c r="LB382" i="1" s="1"/>
  <c r="R299" i="1"/>
  <c r="S299" i="1" s="1"/>
  <c r="O351" i="1"/>
  <c r="HQ282" i="1"/>
  <c r="JU284" i="1"/>
  <c r="JZ224" i="1"/>
  <c r="HG228" i="1"/>
  <c r="HH228" i="1" s="1"/>
  <c r="HC282" i="1"/>
  <c r="CW882" i="1"/>
  <c r="CX882" i="1" s="1"/>
  <c r="CF793" i="1"/>
  <c r="DK588" i="1"/>
  <c r="DL587" i="1"/>
  <c r="DM587" i="1"/>
  <c r="J637" i="1"/>
  <c r="LO510" i="1"/>
  <c r="LN513" i="1"/>
  <c r="NS508" i="1"/>
  <c r="NR509" i="1"/>
  <c r="HV516" i="1"/>
  <c r="CX448" i="1"/>
  <c r="CY448" i="1" s="1"/>
  <c r="LA389" i="1"/>
  <c r="LB389" i="1" s="1"/>
  <c r="KW427" i="1"/>
  <c r="BG295" i="1"/>
  <c r="BH294" i="1"/>
  <c r="MC299" i="1"/>
  <c r="MD299" i="1" s="1"/>
  <c r="LZ351" i="1"/>
  <c r="BV661" i="1"/>
  <c r="DY584" i="1"/>
  <c r="BH509" i="1"/>
  <c r="BI509" i="1" s="1"/>
  <c r="II514" i="1"/>
  <c r="JX523" i="1"/>
  <c r="JY523" i="1" s="1"/>
  <c r="JZ523" i="1" s="1"/>
  <c r="JY519" i="1"/>
  <c r="JZ519" i="1" s="1"/>
  <c r="HF520" i="1"/>
  <c r="HF524" i="1" s="1"/>
  <c r="DK437" i="1"/>
  <c r="DL436" i="1"/>
  <c r="IJ461" i="1"/>
  <c r="JX391" i="1"/>
  <c r="JY391" i="1" s="1"/>
  <c r="JZ391" i="1" s="1"/>
  <c r="JX395" i="1"/>
  <c r="JY387" i="1"/>
  <c r="JZ387" i="1" s="1"/>
  <c r="HQ427" i="1"/>
  <c r="HU369" i="1"/>
  <c r="HV369" i="1" s="1"/>
  <c r="JK807" i="1"/>
  <c r="JL807" i="1" s="1"/>
  <c r="ND584" i="1"/>
  <c r="HG601" i="1"/>
  <c r="HH601" i="1" s="1"/>
  <c r="IH590" i="1"/>
  <c r="IH594" i="1" s="1"/>
  <c r="IH598" i="1" s="1"/>
  <c r="IH602" i="1" s="1"/>
  <c r="KL591" i="1"/>
  <c r="BH510" i="1"/>
  <c r="BI510" i="1" s="1"/>
  <c r="BG511" i="1"/>
  <c r="BN572" i="1"/>
  <c r="KL516" i="1"/>
  <c r="KE563" i="1"/>
  <c r="KE564" i="1" s="1"/>
  <c r="KF564" i="1" s="1"/>
  <c r="HQ497" i="1"/>
  <c r="Q438" i="1"/>
  <c r="R438" i="1" s="1"/>
  <c r="JQ563" i="1"/>
  <c r="JQ565" i="1" s="1"/>
  <c r="IH511" i="1"/>
  <c r="IA569" i="1"/>
  <c r="HC499" i="1"/>
  <c r="HQ355" i="1"/>
  <c r="BV735" i="1"/>
  <c r="IV736" i="1"/>
  <c r="KL666" i="1"/>
  <c r="CI593" i="1"/>
  <c r="CI597" i="1" s="1"/>
  <c r="CI601" i="1" s="1"/>
  <c r="CI605" i="1" s="1"/>
  <c r="CJ605" i="1" s="1"/>
  <c r="CK605" i="1" s="1"/>
  <c r="D584" i="1"/>
  <c r="BU616" i="1"/>
  <c r="BV616" i="1" s="1"/>
  <c r="KE644" i="1"/>
  <c r="BR569" i="1"/>
  <c r="CX532" i="1"/>
  <c r="CY532" i="1" s="1"/>
  <c r="JY511" i="1"/>
  <c r="JZ511" i="1" s="1"/>
  <c r="JU569" i="1"/>
  <c r="BU521" i="1"/>
  <c r="BN571" i="1"/>
  <c r="KZ518" i="1"/>
  <c r="JJ440" i="1"/>
  <c r="JC498" i="1"/>
  <c r="E442" i="1"/>
  <c r="IV439" i="1"/>
  <c r="IO497" i="1"/>
  <c r="CF427" i="1"/>
  <c r="CF429" i="1" s="1"/>
  <c r="CJ393" i="1"/>
  <c r="CK393" i="1"/>
  <c r="JG425" i="1"/>
  <c r="JF425" i="1" s="1"/>
  <c r="IJ662" i="1"/>
  <c r="KM442" i="1"/>
  <c r="KN442" i="1" s="1"/>
  <c r="MP437" i="1"/>
  <c r="MQ436" i="1"/>
  <c r="MR436" i="1" s="1"/>
  <c r="JX442" i="1"/>
  <c r="JQ500" i="1"/>
  <c r="JC491" i="1"/>
  <c r="JJ439" i="1"/>
  <c r="JC497" i="1"/>
  <c r="JC501" i="1" s="1"/>
  <c r="IO500" i="1"/>
  <c r="FO586" i="1"/>
  <c r="HG595" i="1"/>
  <c r="HH595" i="1" s="1"/>
  <c r="HG609" i="1"/>
  <c r="HH609" i="1" s="1"/>
  <c r="HG613" i="1"/>
  <c r="HH613" i="1" s="1"/>
  <c r="BU590" i="1"/>
  <c r="KL588" i="1"/>
  <c r="AS509" i="1"/>
  <c r="AT508" i="1"/>
  <c r="IV515" i="1"/>
  <c r="IW515" i="1" s="1"/>
  <c r="IX515" i="1" s="1"/>
  <c r="JU500" i="1"/>
  <c r="NK491" i="1"/>
  <c r="NK492" i="1" s="1"/>
  <c r="E437" i="1"/>
  <c r="CT428" i="1"/>
  <c r="CS428" i="1" s="1"/>
  <c r="HG297" i="1"/>
  <c r="HG295" i="1"/>
  <c r="HF299" i="1"/>
  <c r="HG299" i="1" s="1"/>
  <c r="HM347" i="1"/>
  <c r="IS281" i="1"/>
  <c r="BV665" i="1"/>
  <c r="BW665" i="1" s="1"/>
  <c r="BH586" i="1"/>
  <c r="KN589" i="1"/>
  <c r="MC583" i="1"/>
  <c r="FP584" i="1"/>
  <c r="CW591" i="1"/>
  <c r="CB644" i="1"/>
  <c r="KZ600" i="1"/>
  <c r="GC510" i="1"/>
  <c r="LA511" i="1"/>
  <c r="LB511" i="1" s="1"/>
  <c r="CF570" i="1"/>
  <c r="HQ569" i="1"/>
  <c r="KI498" i="1"/>
  <c r="MK491" i="1"/>
  <c r="JY466" i="1"/>
  <c r="JZ466" i="1" s="1"/>
  <c r="HQ500" i="1"/>
  <c r="GJ637" i="1"/>
  <c r="ET566" i="1" s="1"/>
  <c r="HT371" i="1"/>
  <c r="HU371" i="1" s="1"/>
  <c r="HM425" i="1"/>
  <c r="IS354" i="1"/>
  <c r="G224" i="1"/>
  <c r="ET275" i="1"/>
  <c r="LN689" i="1"/>
  <c r="CY585" i="1"/>
  <c r="MC584" i="1"/>
  <c r="MD584" i="1" s="1"/>
  <c r="GD585" i="1"/>
  <c r="GE585" i="1" s="1"/>
  <c r="GC586" i="1"/>
  <c r="HH596" i="1"/>
  <c r="JX597" i="1"/>
  <c r="JJ596" i="1"/>
  <c r="BU588" i="1"/>
  <c r="BU592" i="1" s="1"/>
  <c r="BU596" i="1" s="1"/>
  <c r="BN646" i="1"/>
  <c r="MP509" i="1"/>
  <c r="IW533" i="1"/>
  <c r="JG570" i="1"/>
  <c r="HF515" i="1"/>
  <c r="HF519" i="1" s="1"/>
  <c r="HF523" i="1" s="1"/>
  <c r="HF527" i="1" s="1"/>
  <c r="J563" i="1"/>
  <c r="FA438" i="1"/>
  <c r="FB438" i="1" s="1"/>
  <c r="G442" i="1"/>
  <c r="F442" i="1"/>
  <c r="JU354" i="1"/>
  <c r="JZ340" i="1"/>
  <c r="JJ305" i="1"/>
  <c r="JK305" i="1" s="1"/>
  <c r="JL305" i="1" s="1"/>
  <c r="JJ309" i="1"/>
  <c r="JC355" i="1"/>
  <c r="KI284" i="1"/>
  <c r="KM226" i="1"/>
  <c r="KN226" i="1" s="1"/>
  <c r="LO586" i="1"/>
  <c r="LN589" i="1"/>
  <c r="LB596" i="1"/>
  <c r="AE657" i="1"/>
  <c r="AE658" i="1" s="1"/>
  <c r="AF656" i="1"/>
  <c r="AG656" i="1" s="1"/>
  <c r="CI588" i="1"/>
  <c r="AF508" i="1"/>
  <c r="II512" i="1"/>
  <c r="IW513" i="1"/>
  <c r="IS571" i="1"/>
  <c r="JU572" i="1"/>
  <c r="JJ515" i="1"/>
  <c r="JK515" i="1" s="1"/>
  <c r="JL515" i="1" s="1"/>
  <c r="IW467" i="1"/>
  <c r="IX467" i="1"/>
  <c r="HQ498" i="1"/>
  <c r="KL443" i="1"/>
  <c r="KE497" i="1"/>
  <c r="CI297" i="1"/>
  <c r="CB347" i="1"/>
  <c r="D292" i="1"/>
  <c r="CB355" i="1"/>
  <c r="CT284" i="1"/>
  <c r="CW738" i="1"/>
  <c r="BW616" i="1"/>
  <c r="IS569" i="1"/>
  <c r="GY563" i="1"/>
  <c r="E511" i="1"/>
  <c r="CW445" i="1"/>
  <c r="G366" i="1"/>
  <c r="ET419" i="1"/>
  <c r="JG356" i="1"/>
  <c r="JL342" i="1"/>
  <c r="KZ226" i="1"/>
  <c r="KS284" i="1"/>
  <c r="KM593" i="1"/>
  <c r="DL584" i="1"/>
  <c r="NE587" i="1"/>
  <c r="NF587" i="1" s="1"/>
  <c r="ND588" i="1"/>
  <c r="NE588" i="1" s="1"/>
  <c r="NF588" i="1" s="1"/>
  <c r="MC658" i="1"/>
  <c r="JQ644" i="1"/>
  <c r="KW499" i="1"/>
  <c r="FC436" i="1"/>
  <c r="D442" i="1"/>
  <c r="CP499" i="1"/>
  <c r="CP491" i="1"/>
  <c r="KL441" i="1"/>
  <c r="C440" i="1"/>
  <c r="HV342" i="1"/>
  <c r="HQ356" i="1"/>
  <c r="D226" i="1"/>
  <c r="BU228" i="1"/>
  <c r="C221" i="1"/>
  <c r="HG520" i="1"/>
  <c r="HH520" i="1" s="1"/>
  <c r="E441" i="1"/>
  <c r="ND366" i="1"/>
  <c r="NE365" i="1"/>
  <c r="NF365" i="1" s="1"/>
  <c r="GL419" i="1"/>
  <c r="JG427" i="1"/>
  <c r="JU426" i="1"/>
  <c r="CK266" i="1"/>
  <c r="CF284" i="1"/>
  <c r="JK248" i="1"/>
  <c r="JL248" i="1"/>
  <c r="IW526" i="1"/>
  <c r="IX526" i="1" s="1"/>
  <c r="JK513" i="1"/>
  <c r="JZ513" i="1"/>
  <c r="E509" i="1"/>
  <c r="NK563" i="1"/>
  <c r="II441" i="1"/>
  <c r="IJ441" i="1" s="1"/>
  <c r="HG440" i="1"/>
  <c r="HH440" i="1" s="1"/>
  <c r="HF444" i="1"/>
  <c r="HF448" i="1" s="1"/>
  <c r="HU465" i="1"/>
  <c r="HV465" i="1" s="1"/>
  <c r="FC582" i="1"/>
  <c r="BU441" i="1"/>
  <c r="KS500" i="1"/>
  <c r="EN364" i="1"/>
  <c r="EM365" i="1"/>
  <c r="IH373" i="1"/>
  <c r="IA419" i="1"/>
  <c r="IA421" i="1" s="1"/>
  <c r="IA427" i="1"/>
  <c r="KI355" i="1"/>
  <c r="KM297" i="1"/>
  <c r="NS299" i="1"/>
  <c r="NT299" i="1" s="1"/>
  <c r="NP351" i="1"/>
  <c r="LB297" i="1"/>
  <c r="HC211" i="1"/>
  <c r="IX592" i="1"/>
  <c r="JX591" i="1"/>
  <c r="D583" i="1"/>
  <c r="C584" i="1"/>
  <c r="GQ510" i="1"/>
  <c r="GR509" i="1"/>
  <c r="GS509" i="1" s="1"/>
  <c r="BW512" i="1"/>
  <c r="CJ514" i="1"/>
  <c r="MW563" i="1"/>
  <c r="CP571" i="1"/>
  <c r="CB569" i="1"/>
  <c r="LO438" i="1"/>
  <c r="JY465" i="1"/>
  <c r="JZ465" i="1" s="1"/>
  <c r="JY461" i="1"/>
  <c r="JZ461" i="1" s="1"/>
  <c r="HH466" i="1"/>
  <c r="C508" i="1"/>
  <c r="HT443" i="1"/>
  <c r="HT447" i="1" s="1"/>
  <c r="HT451" i="1" s="1"/>
  <c r="HU451" i="1" s="1"/>
  <c r="HV451" i="1" s="1"/>
  <c r="HM497" i="1"/>
  <c r="CI443" i="1"/>
  <c r="CB497" i="1"/>
  <c r="KM368" i="1"/>
  <c r="KN368" i="1" s="1"/>
  <c r="KI426" i="1"/>
  <c r="R364" i="1"/>
  <c r="MP366" i="1"/>
  <c r="MQ365" i="1"/>
  <c r="MR365" i="1" s="1"/>
  <c r="LG420" i="1"/>
  <c r="BV298" i="1"/>
  <c r="LB197" i="1"/>
  <c r="KW211" i="1"/>
  <c r="LB196" i="1"/>
  <c r="KW210" i="1"/>
  <c r="IJ195" i="1"/>
  <c r="IE209" i="1"/>
  <c r="CX528" i="1"/>
  <c r="IX512" i="1"/>
  <c r="JY515" i="1"/>
  <c r="JZ515" i="1" s="1"/>
  <c r="HG514" i="1"/>
  <c r="HH514" i="1" s="1"/>
  <c r="LG564" i="1"/>
  <c r="LG565" i="1" s="1"/>
  <c r="LH565" i="1" s="1"/>
  <c r="MI563" i="1"/>
  <c r="KL521" i="1"/>
  <c r="KN465" i="1"/>
  <c r="LB461" i="1"/>
  <c r="HH454" i="1"/>
  <c r="DZ436" i="1"/>
  <c r="DY437" i="1"/>
  <c r="DY438" i="1" s="1"/>
  <c r="GC438" i="1"/>
  <c r="GD437" i="1"/>
  <c r="GE437" i="1" s="1"/>
  <c r="GL491" i="1"/>
  <c r="GJ563" i="1"/>
  <c r="FA509" i="1"/>
  <c r="FB508" i="1"/>
  <c r="EV563" i="1"/>
  <c r="LN444" i="1"/>
  <c r="EH419" i="1"/>
  <c r="BV367" i="1"/>
  <c r="BW367" i="1" s="1"/>
  <c r="CT425" i="1"/>
  <c r="II393" i="1"/>
  <c r="IJ393" i="1" s="1"/>
  <c r="G373" i="1"/>
  <c r="CW370" i="1"/>
  <c r="CX370" i="1" s="1"/>
  <c r="CP428" i="1"/>
  <c r="D373" i="1"/>
  <c r="CB419" i="1"/>
  <c r="CB425" i="1"/>
  <c r="CI367" i="1"/>
  <c r="CJ367" i="1" s="1"/>
  <c r="C365" i="1"/>
  <c r="KL370" i="1"/>
  <c r="KL374" i="1" s="1"/>
  <c r="KE428" i="1"/>
  <c r="IH296" i="1"/>
  <c r="IH300" i="1" s="1"/>
  <c r="IA354" i="1"/>
  <c r="IA570" i="1"/>
  <c r="IV599" i="1"/>
  <c r="BV528" i="1"/>
  <c r="BW528" i="1" s="1"/>
  <c r="CJ511" i="1"/>
  <c r="CK511" i="1" s="1"/>
  <c r="HC571" i="1"/>
  <c r="HG523" i="1"/>
  <c r="HH523" i="1" s="1"/>
  <c r="LU563" i="1"/>
  <c r="LU494" i="1" s="1"/>
  <c r="JY457" i="1"/>
  <c r="JZ457" i="1" s="1"/>
  <c r="HG462" i="1"/>
  <c r="HH462" i="1" s="1"/>
  <c r="HV461" i="1"/>
  <c r="HQ426" i="1"/>
  <c r="G371" i="1"/>
  <c r="EF419" i="1"/>
  <c r="LN402" i="1"/>
  <c r="LN403" i="1"/>
  <c r="IV373" i="1"/>
  <c r="IW373" i="1" s="1"/>
  <c r="IX373" i="1" s="1"/>
  <c r="IO427" i="1"/>
  <c r="IO419" i="1"/>
  <c r="DI351" i="1"/>
  <c r="DL299" i="1"/>
  <c r="DM299" i="1" s="1"/>
  <c r="DK294" i="1"/>
  <c r="DL293" i="1"/>
  <c r="DM293" i="1" s="1"/>
  <c r="FA294" i="1"/>
  <c r="FB293" i="1"/>
  <c r="LB332" i="1"/>
  <c r="KW354" i="1"/>
  <c r="JU571" i="1"/>
  <c r="LG638" i="1"/>
  <c r="C589" i="1"/>
  <c r="KM514" i="1"/>
  <c r="DZ508" i="1"/>
  <c r="DY509" i="1"/>
  <c r="HG512" i="1"/>
  <c r="HC570" i="1"/>
  <c r="JC571" i="1"/>
  <c r="CW518" i="1"/>
  <c r="CX518" i="1" s="1"/>
  <c r="CY518" i="1" s="1"/>
  <c r="C510" i="1"/>
  <c r="KM439" i="1"/>
  <c r="KN439" i="1" s="1"/>
  <c r="JG497" i="1"/>
  <c r="HF378" i="1"/>
  <c r="HG374" i="1"/>
  <c r="HH374" i="1" s="1"/>
  <c r="GJ419" i="1"/>
  <c r="GJ421" i="1" s="1"/>
  <c r="KM517" i="1"/>
  <c r="KN517" i="1" s="1"/>
  <c r="HC500" i="1"/>
  <c r="LN516" i="1"/>
  <c r="LN519" i="1" s="1"/>
  <c r="LO519" i="1" s="1"/>
  <c r="JJ538" i="1"/>
  <c r="JK538" i="1" s="1"/>
  <c r="JL538" i="1" s="1"/>
  <c r="CY443" i="1"/>
  <c r="HC428" i="1"/>
  <c r="IH450" i="1"/>
  <c r="GR365" i="1"/>
  <c r="GQ366" i="1"/>
  <c r="BV369" i="1"/>
  <c r="BW369" i="1" s="1"/>
  <c r="BR427" i="1"/>
  <c r="CF426" i="1"/>
  <c r="CX373" i="1"/>
  <c r="CY373" i="1" s="1"/>
  <c r="IW368" i="1"/>
  <c r="IV372" i="1"/>
  <c r="MI419" i="1"/>
  <c r="C370" i="1"/>
  <c r="B371" i="1"/>
  <c r="F371" i="1" s="1"/>
  <c r="C371" i="1"/>
  <c r="BU297" i="1"/>
  <c r="BN355" i="1"/>
  <c r="KM223" i="1"/>
  <c r="KN223" i="1"/>
  <c r="KI281" i="1"/>
  <c r="GY282" i="1"/>
  <c r="HB282" i="1" s="1"/>
  <c r="D224" i="1"/>
  <c r="JZ154" i="1"/>
  <c r="IW154" i="1"/>
  <c r="IX154" i="1" s="1"/>
  <c r="IS212" i="1"/>
  <c r="HC138" i="1"/>
  <c r="CK512" i="1"/>
  <c r="IW527" i="1"/>
  <c r="IX527" i="1" s="1"/>
  <c r="HT520" i="1"/>
  <c r="HU520" i="1" s="1"/>
  <c r="HV520" i="1" s="1"/>
  <c r="IH518" i="1"/>
  <c r="KN461" i="1"/>
  <c r="LB443" i="1"/>
  <c r="HG469" i="1"/>
  <c r="HH469" i="1" s="1"/>
  <c r="EV419" i="1"/>
  <c r="HU394" i="1"/>
  <c r="HV394" i="1"/>
  <c r="HG371" i="1"/>
  <c r="HH371" i="1" s="1"/>
  <c r="HC425" i="1"/>
  <c r="HM426" i="1"/>
  <c r="JQ428" i="1"/>
  <c r="JC428" i="1"/>
  <c r="IA428" i="1"/>
  <c r="IH378" i="1"/>
  <c r="KZ372" i="1"/>
  <c r="KZ376" i="1" s="1"/>
  <c r="LA376" i="1" s="1"/>
  <c r="LB376" i="1" s="1"/>
  <c r="KS426" i="1"/>
  <c r="KE427" i="1"/>
  <c r="KL369" i="1"/>
  <c r="HH300" i="1"/>
  <c r="FP293" i="1"/>
  <c r="FQ293" i="1" s="1"/>
  <c r="FO294" i="1"/>
  <c r="FP294" i="1" s="1"/>
  <c r="BV308" i="1"/>
  <c r="BW308" i="1" s="1"/>
  <c r="E296" i="1"/>
  <c r="C295" i="1"/>
  <c r="IS284" i="1"/>
  <c r="IS285" i="1" s="1"/>
  <c r="JK223" i="1"/>
  <c r="JK462" i="1"/>
  <c r="JL462" i="1" s="1"/>
  <c r="JK458" i="1"/>
  <c r="JL458" i="1" s="1"/>
  <c r="HH450" i="1"/>
  <c r="FO442" i="1"/>
  <c r="FQ441" i="1"/>
  <c r="E508" i="1"/>
  <c r="LO441" i="1"/>
  <c r="GQ438" i="1"/>
  <c r="HT441" i="1"/>
  <c r="HM491" i="1"/>
  <c r="HM499" i="1"/>
  <c r="LU491" i="1"/>
  <c r="JJ467" i="1"/>
  <c r="JK467" i="1" s="1"/>
  <c r="JL467" i="1" s="1"/>
  <c r="DR491" i="1"/>
  <c r="D436" i="1"/>
  <c r="DD491" i="1"/>
  <c r="LA374" i="1"/>
  <c r="LB374" i="1" s="1"/>
  <c r="BW389" i="1"/>
  <c r="HU374" i="1"/>
  <c r="HV374" i="1" s="1"/>
  <c r="IV377" i="1"/>
  <c r="BU374" i="1"/>
  <c r="BN428" i="1"/>
  <c r="C368" i="1"/>
  <c r="B368" i="1"/>
  <c r="F368" i="1" s="1"/>
  <c r="GR299" i="1"/>
  <c r="GS299" i="1" s="1"/>
  <c r="GO351" i="1"/>
  <c r="LA306" i="1"/>
  <c r="LB306" i="1" s="1"/>
  <c r="CF356" i="1"/>
  <c r="CT353" i="1"/>
  <c r="IX326" i="1"/>
  <c r="IS356" i="1"/>
  <c r="JK297" i="1"/>
  <c r="JL297" i="1" s="1"/>
  <c r="JG355" i="1"/>
  <c r="B295" i="1"/>
  <c r="F295" i="1" s="1"/>
  <c r="NK347" i="1"/>
  <c r="CP355" i="1"/>
  <c r="CW297" i="1"/>
  <c r="CW301" i="1" s="1"/>
  <c r="CP347" i="1"/>
  <c r="CP278" i="1" s="1"/>
  <c r="KE347" i="1"/>
  <c r="KE354" i="1"/>
  <c r="KM229" i="1"/>
  <c r="KI283" i="1"/>
  <c r="HG226" i="1"/>
  <c r="HH226" i="1" s="1"/>
  <c r="HC284" i="1"/>
  <c r="KN511" i="1"/>
  <c r="D510" i="1"/>
  <c r="II442" i="1"/>
  <c r="IJ442" i="1" s="1"/>
  <c r="BV465" i="1"/>
  <c r="BW465" i="1" s="1"/>
  <c r="EF563" i="1"/>
  <c r="EF564" i="1" s="1"/>
  <c r="EG564" i="1" s="1"/>
  <c r="IE426" i="1"/>
  <c r="JQ426" i="1"/>
  <c r="IO426" i="1"/>
  <c r="IA426" i="1"/>
  <c r="D367" i="1"/>
  <c r="CP419" i="1"/>
  <c r="BU373" i="1"/>
  <c r="BU377" i="1" s="1"/>
  <c r="BU381" i="1" s="1"/>
  <c r="KE419" i="1"/>
  <c r="C364" i="1"/>
  <c r="KE425" i="1"/>
  <c r="AL419" i="1"/>
  <c r="X419" i="1"/>
  <c r="C366" i="1"/>
  <c r="LA298" i="1"/>
  <c r="KW356" i="1"/>
  <c r="E294" i="1"/>
  <c r="DR347" i="1"/>
  <c r="DR278" i="1" s="1"/>
  <c r="D295" i="1"/>
  <c r="NS220" i="1"/>
  <c r="NR221" i="1"/>
  <c r="LN257" i="1"/>
  <c r="LN256" i="1"/>
  <c r="LN255" i="1"/>
  <c r="MI275" i="1"/>
  <c r="GR508" i="1"/>
  <c r="JY537" i="1"/>
  <c r="JZ537" i="1" s="1"/>
  <c r="IW444" i="1"/>
  <c r="EH563" i="1"/>
  <c r="NS365" i="1"/>
  <c r="NR366" i="1"/>
  <c r="FJ419" i="1"/>
  <c r="CT427" i="1"/>
  <c r="FH419" i="1"/>
  <c r="FH420" i="1" s="1"/>
  <c r="FI420" i="1" s="1"/>
  <c r="HG368" i="1"/>
  <c r="HH368" i="1" s="1"/>
  <c r="JU355" i="1"/>
  <c r="JC425" i="1"/>
  <c r="E369" i="1"/>
  <c r="IA425" i="1"/>
  <c r="D366" i="1"/>
  <c r="DD419" i="1"/>
  <c r="KS427" i="1"/>
  <c r="KV427" i="1"/>
  <c r="KZ369" i="1"/>
  <c r="CX350" i="1"/>
  <c r="BN354" i="1"/>
  <c r="BW304" i="1"/>
  <c r="BR281" i="1"/>
  <c r="CY439" i="1"/>
  <c r="BW461" i="1"/>
  <c r="MK419" i="1"/>
  <c r="LA370" i="1"/>
  <c r="LB370" i="1" s="1"/>
  <c r="CF425" i="1"/>
  <c r="II368" i="1"/>
  <c r="IJ368" i="1" s="1"/>
  <c r="HV367" i="1"/>
  <c r="E371" i="1"/>
  <c r="HC353" i="1"/>
  <c r="KW353" i="1"/>
  <c r="JK295" i="1"/>
  <c r="JL295" i="1" s="1"/>
  <c r="JG353" i="1"/>
  <c r="DD347" i="1"/>
  <c r="DD349" i="1" s="1"/>
  <c r="D294" i="1"/>
  <c r="KS354" i="1"/>
  <c r="X347" i="1"/>
  <c r="B294" i="1"/>
  <c r="F294" i="1"/>
  <c r="C294" i="1"/>
  <c r="KW284" i="1"/>
  <c r="CX223" i="1"/>
  <c r="CY223" i="1" s="1"/>
  <c r="CW227" i="1"/>
  <c r="HT229" i="1"/>
  <c r="HU229" i="1" s="1"/>
  <c r="JK463" i="1"/>
  <c r="JL463" i="1" s="1"/>
  <c r="NR437" i="1"/>
  <c r="FB365" i="1"/>
  <c r="FC365" i="1" s="1"/>
  <c r="CK397" i="1"/>
  <c r="GY428" i="1"/>
  <c r="CI372" i="1"/>
  <c r="CB426" i="1"/>
  <c r="CE426" i="1"/>
  <c r="BN427" i="1"/>
  <c r="HH303" i="1"/>
  <c r="GD293" i="1"/>
  <c r="GC294" i="1"/>
  <c r="CJ350" i="1"/>
  <c r="CK320" i="1"/>
  <c r="CF354" i="1"/>
  <c r="IE353" i="1"/>
  <c r="II307" i="1"/>
  <c r="IJ307" i="1" s="1"/>
  <c r="IJ303" i="1"/>
  <c r="HT301" i="1"/>
  <c r="HU301" i="1" s="1"/>
  <c r="HV301" i="1" s="1"/>
  <c r="HM355" i="1"/>
  <c r="CF282" i="1"/>
  <c r="EF275" i="1"/>
  <c r="EM222" i="1"/>
  <c r="EN221" i="1"/>
  <c r="EO221" i="1" s="1"/>
  <c r="MQ221" i="1"/>
  <c r="MP222" i="1"/>
  <c r="JK465" i="1"/>
  <c r="JL465" i="1" s="1"/>
  <c r="KN403" i="1"/>
  <c r="KN393" i="1"/>
  <c r="BW385" i="1"/>
  <c r="JK368" i="1"/>
  <c r="JL368" i="1" s="1"/>
  <c r="JG426" i="1"/>
  <c r="JY393" i="1"/>
  <c r="JZ393" i="1" s="1"/>
  <c r="JY383" i="1"/>
  <c r="JZ383" i="1" s="1"/>
  <c r="GY427" i="1"/>
  <c r="AE293" i="1"/>
  <c r="AF292" i="1"/>
  <c r="AG292" i="1" s="1"/>
  <c r="NE292" i="1"/>
  <c r="ND293" i="1"/>
  <c r="BV296" i="1"/>
  <c r="BW296" i="1" s="1"/>
  <c r="MW347" i="1"/>
  <c r="JJ303" i="1"/>
  <c r="BN356" i="1"/>
  <c r="BV225" i="1"/>
  <c r="BW225" i="1" s="1"/>
  <c r="EH203" i="1"/>
  <c r="GE148" i="1"/>
  <c r="BR212" i="1"/>
  <c r="EH637" i="1"/>
  <c r="D441" i="1"/>
  <c r="KZ469" i="1"/>
  <c r="LA469" i="1" s="1"/>
  <c r="LB469" i="1" s="1"/>
  <c r="LA393" i="1"/>
  <c r="LB393" i="1" s="1"/>
  <c r="IX390" i="1"/>
  <c r="HH372" i="1"/>
  <c r="GY426" i="1"/>
  <c r="CW397" i="1"/>
  <c r="CB428" i="1"/>
  <c r="CE428" i="1" s="1"/>
  <c r="KL397" i="1"/>
  <c r="CF355" i="1"/>
  <c r="JY297" i="1"/>
  <c r="JZ297" i="1" s="1"/>
  <c r="HQ354" i="1"/>
  <c r="AF222" i="1"/>
  <c r="AG222" i="1" s="1"/>
  <c r="AE223" i="1"/>
  <c r="AE224" i="1" s="1"/>
  <c r="HG239" i="1"/>
  <c r="HH239" i="1" s="1"/>
  <c r="AZ275" i="1"/>
  <c r="ET203" i="1"/>
  <c r="HH157" i="1"/>
  <c r="KZ122" i="1"/>
  <c r="LB473" i="1"/>
  <c r="IX462" i="1"/>
  <c r="JL450" i="1"/>
  <c r="HT469" i="1"/>
  <c r="MI491" i="1"/>
  <c r="IW394" i="1"/>
  <c r="IX394" i="1" s="1"/>
  <c r="IS428" i="1"/>
  <c r="IS427" i="1"/>
  <c r="LP351" i="1"/>
  <c r="HC356" i="1"/>
  <c r="R293" i="1"/>
  <c r="S293" i="1" s="1"/>
  <c r="Q294" i="1"/>
  <c r="IW306" i="1"/>
  <c r="IX306" i="1" s="1"/>
  <c r="HG307" i="1"/>
  <c r="HH307" i="1" s="1"/>
  <c r="HT298" i="1"/>
  <c r="HU298" i="1" s="1"/>
  <c r="HM356" i="1"/>
  <c r="HG244" i="1"/>
  <c r="HH244" i="1"/>
  <c r="Q222" i="1"/>
  <c r="R222" i="1" s="1"/>
  <c r="S222" i="1" s="1"/>
  <c r="R221" i="1"/>
  <c r="S221" i="1" s="1"/>
  <c r="IE281" i="1"/>
  <c r="ID281" i="1" s="1"/>
  <c r="LA397" i="1"/>
  <c r="LB397" i="1" s="1"/>
  <c r="BW402" i="1"/>
  <c r="BV383" i="1"/>
  <c r="BW383" i="1" s="1"/>
  <c r="G367" i="1"/>
  <c r="JX372" i="1"/>
  <c r="KS419" i="1"/>
  <c r="C369" i="1"/>
  <c r="HH296" i="1"/>
  <c r="AT292" i="1"/>
  <c r="G294" i="1"/>
  <c r="CI300" i="1"/>
  <c r="HG309" i="1"/>
  <c r="HH309" i="1" s="1"/>
  <c r="HF313" i="1"/>
  <c r="HG313" i="1" s="1"/>
  <c r="HH313" i="1" s="1"/>
  <c r="GY355" i="1"/>
  <c r="KZ314" i="1"/>
  <c r="LA314" i="1" s="1"/>
  <c r="LB314" i="1" s="1"/>
  <c r="KS356" i="1"/>
  <c r="KZ302" i="1"/>
  <c r="LA302" i="1" s="1"/>
  <c r="LB302" i="1" s="1"/>
  <c r="GL275" i="1"/>
  <c r="JG284" i="1"/>
  <c r="JK233" i="1"/>
  <c r="JL233" i="1" s="1"/>
  <c r="JJ237" i="1"/>
  <c r="IA283" i="1"/>
  <c r="IA285" i="1" s="1"/>
  <c r="HH192" i="1"/>
  <c r="HC210" i="1"/>
  <c r="BV80" i="1"/>
  <c r="BW80" i="1" s="1"/>
  <c r="HU379" i="1"/>
  <c r="HV379" i="1" s="1"/>
  <c r="CW374" i="1"/>
  <c r="HG301" i="1"/>
  <c r="II295" i="1"/>
  <c r="HU350" i="1"/>
  <c r="IO354" i="1"/>
  <c r="IV296" i="1"/>
  <c r="CB356" i="1"/>
  <c r="CE356" i="1" s="1"/>
  <c r="CI302" i="1"/>
  <c r="HH236" i="1"/>
  <c r="HC281" i="1"/>
  <c r="FV275" i="1"/>
  <c r="FV276" i="1" s="1"/>
  <c r="FW276" i="1" s="1"/>
  <c r="FP220" i="1"/>
  <c r="FQ220" i="1" s="1"/>
  <c r="GC222" i="1"/>
  <c r="GD221" i="1"/>
  <c r="GE221" i="1" s="1"/>
  <c r="KW283" i="1"/>
  <c r="CT282" i="1"/>
  <c r="JK229" i="1"/>
  <c r="JL229" i="1" s="1"/>
  <c r="JG283" i="1"/>
  <c r="JY223" i="1"/>
  <c r="JZ223" i="1" s="1"/>
  <c r="E226" i="1"/>
  <c r="GY283" i="1"/>
  <c r="HV226" i="1"/>
  <c r="HM284" i="1"/>
  <c r="KE281" i="1"/>
  <c r="KL227" i="1"/>
  <c r="IX197" i="1"/>
  <c r="IS211" i="1"/>
  <c r="HQ211" i="1"/>
  <c r="BW404" i="1"/>
  <c r="HT398" i="1"/>
  <c r="HT402" i="1" s="1"/>
  <c r="HU402" i="1" s="1"/>
  <c r="HV402" i="1" s="1"/>
  <c r="BN419" i="1"/>
  <c r="AT299" i="1"/>
  <c r="AU299" i="1"/>
  <c r="AQ351" i="1"/>
  <c r="MB293" i="1"/>
  <c r="MB294" i="1" s="1"/>
  <c r="MB295" i="1" s="1"/>
  <c r="MC292" i="1"/>
  <c r="CF353" i="1"/>
  <c r="II298" i="1"/>
  <c r="IJ298" i="1" s="1"/>
  <c r="HV304" i="1"/>
  <c r="JJ300" i="1"/>
  <c r="JK296" i="1"/>
  <c r="JX229" i="1"/>
  <c r="JY229" i="1" s="1"/>
  <c r="JQ283" i="1"/>
  <c r="JJ230" i="1"/>
  <c r="JC284" i="1"/>
  <c r="IO281" i="1"/>
  <c r="CI223" i="1"/>
  <c r="CJ223" i="1" s="1"/>
  <c r="D220" i="1"/>
  <c r="CB281" i="1"/>
  <c r="CE281" i="1" s="1"/>
  <c r="KZ229" i="1"/>
  <c r="LA229" i="1" s="1"/>
  <c r="LB229" i="1" s="1"/>
  <c r="KS283" i="1"/>
  <c r="NF148" i="1"/>
  <c r="JU212" i="1"/>
  <c r="JY153" i="1"/>
  <c r="JZ153" i="1" s="1"/>
  <c r="JU211" i="1"/>
  <c r="JG211" i="1"/>
  <c r="JK158" i="1"/>
  <c r="JL158" i="1" s="1"/>
  <c r="BR210" i="1"/>
  <c r="BQ210" i="1" s="1"/>
  <c r="AE149" i="1"/>
  <c r="AF148" i="1"/>
  <c r="AG148" i="1" s="1"/>
  <c r="BW406" i="1"/>
  <c r="HU370" i="1"/>
  <c r="HV370" i="1"/>
  <c r="E364" i="1"/>
  <c r="CW372" i="1"/>
  <c r="CW376" i="1" s="1"/>
  <c r="CX376" i="1" s="1"/>
  <c r="CY376" i="1" s="1"/>
  <c r="KM296" i="1"/>
  <c r="KN296" i="1" s="1"/>
  <c r="DM292" i="1"/>
  <c r="FV347" i="1"/>
  <c r="MI347" i="1"/>
  <c r="JX300" i="1"/>
  <c r="JY300" i="1" s="1"/>
  <c r="JZ300" i="1" s="1"/>
  <c r="JY296" i="1"/>
  <c r="JZ296" i="1" s="1"/>
  <c r="IA355" i="1"/>
  <c r="HH224" i="1"/>
  <c r="GR220" i="1"/>
  <c r="CJ224" i="1"/>
  <c r="CI228" i="1"/>
  <c r="CT283" i="1"/>
  <c r="JX228" i="1"/>
  <c r="JY228" i="1" s="1"/>
  <c r="JZ228" i="1" s="1"/>
  <c r="JQ282" i="1"/>
  <c r="CW233" i="1"/>
  <c r="BU231" i="1"/>
  <c r="BN281" i="1"/>
  <c r="KS282" i="1"/>
  <c r="BW189" i="1"/>
  <c r="BR211" i="1"/>
  <c r="JZ152" i="1"/>
  <c r="CX170" i="1"/>
  <c r="CY170" i="1" s="1"/>
  <c r="JK396" i="1"/>
  <c r="JL396" i="1" s="1"/>
  <c r="D371" i="1"/>
  <c r="J419" i="1"/>
  <c r="CY340" i="1"/>
  <c r="CT354" i="1"/>
  <c r="HG350" i="1"/>
  <c r="BV350" i="1"/>
  <c r="CT356" i="1"/>
  <c r="IJ309" i="1"/>
  <c r="IE355" i="1"/>
  <c r="IW302" i="1"/>
  <c r="BG222" i="1"/>
  <c r="BG223" i="1" s="1"/>
  <c r="BG224" i="1" s="1"/>
  <c r="BH221" i="1"/>
  <c r="BI221" i="1" s="1"/>
  <c r="II223" i="1"/>
  <c r="IH227" i="1"/>
  <c r="IS282" i="1"/>
  <c r="JZ225" i="1"/>
  <c r="JJ228" i="1"/>
  <c r="JK228" i="1" s="1"/>
  <c r="JL228" i="1" s="1"/>
  <c r="JC282" i="1"/>
  <c r="CP282" i="1"/>
  <c r="CB283" i="1"/>
  <c r="BN284" i="1"/>
  <c r="G149" i="1"/>
  <c r="EF203" i="1"/>
  <c r="IS209" i="1"/>
  <c r="IR209" i="1" s="1"/>
  <c r="BN212" i="1"/>
  <c r="JK299" i="1"/>
  <c r="JL299" i="1"/>
  <c r="HQ353" i="1"/>
  <c r="LN298" i="1"/>
  <c r="IA353" i="1"/>
  <c r="D296" i="1"/>
  <c r="MK275" i="1"/>
  <c r="HM283" i="1"/>
  <c r="CT355" i="1"/>
  <c r="IV295" i="1"/>
  <c r="IW295" i="1" s="1"/>
  <c r="IX295" i="1" s="1"/>
  <c r="E295" i="1"/>
  <c r="IH306" i="1"/>
  <c r="II306" i="1" s="1"/>
  <c r="IJ306" i="1" s="1"/>
  <c r="GY347" i="1"/>
  <c r="BW223" i="1"/>
  <c r="IS283" i="1"/>
  <c r="JZ226" i="1"/>
  <c r="JY226" i="1"/>
  <c r="HM275" i="1"/>
  <c r="HM206" i="1" s="1"/>
  <c r="HM282" i="1"/>
  <c r="HT224" i="1"/>
  <c r="HT228" i="1" s="1"/>
  <c r="HT232" i="1" s="1"/>
  <c r="GJ275" i="1"/>
  <c r="ET206" i="1" s="1"/>
  <c r="C224" i="1"/>
  <c r="HC140" i="1"/>
  <c r="GY209" i="1"/>
  <c r="LO6" i="1"/>
  <c r="LN9" i="1"/>
  <c r="HH366" i="1"/>
  <c r="JK301" i="1"/>
  <c r="JL301" i="1" s="1"/>
  <c r="JX304" i="1"/>
  <c r="JC347" i="1"/>
  <c r="IA347" i="1"/>
  <c r="IA278" i="1" s="1"/>
  <c r="CB354" i="1"/>
  <c r="CE354" i="1" s="1"/>
  <c r="B293" i="1"/>
  <c r="F293" i="1" s="1"/>
  <c r="BV226" i="1"/>
  <c r="BW226" i="1" s="1"/>
  <c r="BR284" i="1"/>
  <c r="CF281" i="1"/>
  <c r="E223" i="1"/>
  <c r="E222" i="1"/>
  <c r="JC275" i="1"/>
  <c r="JC206" i="1" s="1"/>
  <c r="JC281" i="1"/>
  <c r="GY281" i="1"/>
  <c r="HT234" i="1"/>
  <c r="HT238" i="1" s="1"/>
  <c r="DR275" i="1"/>
  <c r="CY155" i="1"/>
  <c r="LA171" i="1"/>
  <c r="LB171" i="1" s="1"/>
  <c r="IW100" i="1"/>
  <c r="IX100" i="1" s="1"/>
  <c r="IS137" i="1"/>
  <c r="BN353" i="1"/>
  <c r="C292" i="1"/>
  <c r="J347" i="1"/>
  <c r="EH275" i="1"/>
  <c r="LA224" i="1"/>
  <c r="LB224" i="1"/>
  <c r="KW282" i="1"/>
  <c r="JZ245" i="1"/>
  <c r="JU281" i="1"/>
  <c r="LG276" i="1"/>
  <c r="B221" i="1"/>
  <c r="F221" i="1" s="1"/>
  <c r="JX233" i="1"/>
  <c r="IW237" i="1"/>
  <c r="IX237" i="1" s="1"/>
  <c r="IV241" i="1"/>
  <c r="IV245" i="1" s="1"/>
  <c r="IW245" i="1" s="1"/>
  <c r="IX245" i="1" s="1"/>
  <c r="IO283" i="1"/>
  <c r="IV225" i="1"/>
  <c r="IH228" i="1"/>
  <c r="IH232" i="1" s="1"/>
  <c r="X275" i="1"/>
  <c r="X206" i="1" s="1"/>
  <c r="IX188" i="1"/>
  <c r="IS210" i="1"/>
  <c r="HC139" i="1"/>
  <c r="HB139" i="1" s="1"/>
  <c r="KW355" i="1"/>
  <c r="E221" i="1"/>
  <c r="MW275" i="1"/>
  <c r="IO275" i="1"/>
  <c r="IV224" i="1"/>
  <c r="IV228" i="1" s="1"/>
  <c r="IV232" i="1" s="1"/>
  <c r="IW232" i="1" s="1"/>
  <c r="IX232" i="1" s="1"/>
  <c r="IO282" i="1"/>
  <c r="IR282" i="1" s="1"/>
  <c r="IA281" i="1"/>
  <c r="BU234" i="1"/>
  <c r="BU238" i="1" s="1"/>
  <c r="BV238" i="1" s="1"/>
  <c r="BW238" i="1" s="1"/>
  <c r="B220" i="1"/>
  <c r="HC209" i="1"/>
  <c r="II153" i="1"/>
  <c r="IJ153" i="1" s="1"/>
  <c r="CF209" i="1"/>
  <c r="CE209" i="1" s="1"/>
  <c r="LN186" i="1"/>
  <c r="LN187" i="1"/>
  <c r="LU203" i="1"/>
  <c r="LU204" i="1" s="1"/>
  <c r="LV204" i="1" s="1"/>
  <c r="CB131" i="1"/>
  <c r="KZ152" i="1"/>
  <c r="II296" i="1"/>
  <c r="IJ296" i="1" s="1"/>
  <c r="JQ355" i="1"/>
  <c r="AL347" i="1"/>
  <c r="AL348" i="1" s="1"/>
  <c r="AM348" i="1" s="1"/>
  <c r="IE284" i="1"/>
  <c r="JU283" i="1"/>
  <c r="HH230" i="1"/>
  <c r="E220" i="1"/>
  <c r="JY231" i="1"/>
  <c r="JZ231" i="1" s="1"/>
  <c r="JQ281" i="1"/>
  <c r="IA284" i="1"/>
  <c r="IH226" i="1"/>
  <c r="GY275" i="1"/>
  <c r="GY276" i="1" s="1"/>
  <c r="GZ276" i="1" s="1"/>
  <c r="AL275" i="1"/>
  <c r="JG209" i="1"/>
  <c r="JK151" i="1"/>
  <c r="CY154" i="1"/>
  <c r="KM228" i="1"/>
  <c r="KN228" i="1" s="1"/>
  <c r="HH223" i="1"/>
  <c r="JK226" i="1"/>
  <c r="JY230" i="1"/>
  <c r="JZ230" i="1" s="1"/>
  <c r="KW212" i="1"/>
  <c r="KW139" i="1"/>
  <c r="IE67" i="1"/>
  <c r="CX224" i="1"/>
  <c r="HG240" i="1"/>
  <c r="HH240" i="1" s="1"/>
  <c r="LN253" i="1"/>
  <c r="LN252" i="1"/>
  <c r="LU275" i="1"/>
  <c r="IV230" i="1"/>
  <c r="GL203" i="1"/>
  <c r="CT211" i="1"/>
  <c r="CS211" i="1" s="1"/>
  <c r="LA159" i="1"/>
  <c r="LB159" i="1" s="1"/>
  <c r="GY203" i="1"/>
  <c r="IW90" i="1"/>
  <c r="IX90" i="1" s="1"/>
  <c r="C78" i="1"/>
  <c r="G78" i="1"/>
  <c r="ET131" i="1"/>
  <c r="ET133" i="1" s="1"/>
  <c r="D78" i="1"/>
  <c r="IW82" i="1"/>
  <c r="IX82" i="1" s="1"/>
  <c r="IV86" i="1"/>
  <c r="IV90" i="1" s="1"/>
  <c r="KE140" i="1"/>
  <c r="KL82" i="1"/>
  <c r="KM82" i="1" s="1"/>
  <c r="KN82" i="1" s="1"/>
  <c r="HF80" i="1"/>
  <c r="GY131" i="1"/>
  <c r="D76" i="1"/>
  <c r="B76" i="1"/>
  <c r="HM139" i="1"/>
  <c r="D83" i="1"/>
  <c r="BN140" i="1"/>
  <c r="JL223" i="1"/>
  <c r="D222" i="1"/>
  <c r="HG154" i="1"/>
  <c r="JK153" i="1"/>
  <c r="IW168" i="1"/>
  <c r="IX168" i="1" s="1"/>
  <c r="CW156" i="1"/>
  <c r="CP203" i="1"/>
  <c r="D149" i="1"/>
  <c r="CP210" i="1"/>
  <c r="CS210" i="1" s="1"/>
  <c r="C148" i="1"/>
  <c r="LA80" i="1"/>
  <c r="LB80" i="1" s="1"/>
  <c r="HH229" i="1"/>
  <c r="JQ275" i="1"/>
  <c r="D221" i="1"/>
  <c r="KI209" i="1"/>
  <c r="BW160" i="1"/>
  <c r="LN260" i="1"/>
  <c r="DL224" i="1"/>
  <c r="DK225" i="1"/>
  <c r="DD275" i="1"/>
  <c r="DD276" i="1" s="1"/>
  <c r="BN275" i="1"/>
  <c r="BN277" i="1" s="1"/>
  <c r="CY187" i="1"/>
  <c r="CT209" i="1"/>
  <c r="HV153" i="1"/>
  <c r="HV116" i="1"/>
  <c r="HQ138" i="1"/>
  <c r="KI139" i="1"/>
  <c r="IO65" i="1"/>
  <c r="IO59" i="1"/>
  <c r="IO60" i="1" s="1"/>
  <c r="IP60" i="1" s="1"/>
  <c r="KS275" i="1"/>
  <c r="IE212" i="1"/>
  <c r="AZ203" i="1"/>
  <c r="AZ135" i="1" s="1"/>
  <c r="B150" i="1"/>
  <c r="F150" i="1" s="1"/>
  <c r="IE140" i="1"/>
  <c r="JX227" i="1"/>
  <c r="JX231" i="1" s="1"/>
  <c r="FC148" i="1"/>
  <c r="CK162" i="1"/>
  <c r="JU65" i="1"/>
  <c r="JY7" i="1"/>
  <c r="JZ7" i="1" s="1"/>
  <c r="IW164" i="1"/>
  <c r="IX164" i="1" s="1"/>
  <c r="JX187" i="1"/>
  <c r="BV82" i="1"/>
  <c r="BW82" i="1" s="1"/>
  <c r="IH83" i="1"/>
  <c r="IH87" i="1" s="1"/>
  <c r="II79" i="1"/>
  <c r="IJ79" i="1" s="1"/>
  <c r="CI156" i="1"/>
  <c r="CJ156" i="1"/>
  <c r="CK156" i="1"/>
  <c r="CJ152" i="1"/>
  <c r="CK152" i="1" s="1"/>
  <c r="LB165" i="1"/>
  <c r="LA157" i="1"/>
  <c r="LB157" i="1" s="1"/>
  <c r="BW181" i="1"/>
  <c r="HU82" i="1"/>
  <c r="AT76" i="1"/>
  <c r="AU76" i="1" s="1"/>
  <c r="AS77" i="1"/>
  <c r="CI88" i="1"/>
  <c r="CI92" i="1" s="1"/>
  <c r="CJ84" i="1"/>
  <c r="CK84" i="1" s="1"/>
  <c r="HM203" i="1"/>
  <c r="KZ223" i="1"/>
  <c r="KZ227" i="1" s="1"/>
  <c r="LA227" i="1" s="1"/>
  <c r="LB227" i="1" s="1"/>
  <c r="IW226" i="1"/>
  <c r="IX226" i="1" s="1"/>
  <c r="CK160" i="1"/>
  <c r="CT210" i="1"/>
  <c r="DD203" i="1"/>
  <c r="DD204" i="1" s="1"/>
  <c r="DE204" i="1" s="1"/>
  <c r="JJ123" i="1"/>
  <c r="JC137" i="1"/>
  <c r="CB138" i="1"/>
  <c r="LB107" i="1"/>
  <c r="JG139" i="1"/>
  <c r="KN152" i="1"/>
  <c r="JG140" i="1"/>
  <c r="JL118" i="1"/>
  <c r="IO137" i="1"/>
  <c r="LN109" i="1"/>
  <c r="LN108" i="1"/>
  <c r="LN110" i="1"/>
  <c r="IW80" i="1"/>
  <c r="IX80" i="1" s="1"/>
  <c r="JQ140" i="1"/>
  <c r="E82" i="1"/>
  <c r="B82" i="1"/>
  <c r="D81" i="1"/>
  <c r="DD131" i="1"/>
  <c r="HG151" i="1"/>
  <c r="NK203" i="1"/>
  <c r="HT124" i="1"/>
  <c r="HM138" i="1"/>
  <c r="KL85" i="1"/>
  <c r="KL89" i="1" s="1"/>
  <c r="KM89" i="1" s="1"/>
  <c r="KN89" i="1" s="1"/>
  <c r="KE139" i="1"/>
  <c r="C77" i="1"/>
  <c r="AL131" i="1"/>
  <c r="FQ148" i="1"/>
  <c r="S148" i="1"/>
  <c r="AL203" i="1"/>
  <c r="HT122" i="1"/>
  <c r="HM140" i="1"/>
  <c r="FH131" i="1"/>
  <c r="FH132" i="1" s="1"/>
  <c r="FI132" i="1" s="1"/>
  <c r="JK154" i="1"/>
  <c r="JL154" i="1" s="1"/>
  <c r="J203" i="1"/>
  <c r="J134" i="1" s="1"/>
  <c r="CT138" i="1"/>
  <c r="IW86" i="1"/>
  <c r="IX86" i="1" s="1"/>
  <c r="HF83" i="1"/>
  <c r="HG83" i="1" s="1"/>
  <c r="LG204" i="1"/>
  <c r="IO138" i="1"/>
  <c r="D79" i="1"/>
  <c r="GJ131" i="1"/>
  <c r="B79" i="1"/>
  <c r="F79" i="1" s="1"/>
  <c r="C79" i="1"/>
  <c r="J131" i="1"/>
  <c r="J132" i="1" s="1"/>
  <c r="K132" i="1" s="1"/>
  <c r="BN203" i="1"/>
  <c r="EV131" i="1"/>
  <c r="LN115" i="1"/>
  <c r="LN116" i="1"/>
  <c r="CF140" i="1"/>
  <c r="KI140" i="1"/>
  <c r="KH140" i="1" s="1"/>
  <c r="DY151" i="1"/>
  <c r="DZ150" i="1"/>
  <c r="EA150" i="1" s="1"/>
  <c r="KL151" i="1"/>
  <c r="KM151" i="1" s="1"/>
  <c r="KN151" i="1" s="1"/>
  <c r="KE203" i="1"/>
  <c r="GJ203" i="1"/>
  <c r="KM107" i="1"/>
  <c r="KN107" i="1" s="1"/>
  <c r="JG137" i="1"/>
  <c r="CB139" i="1"/>
  <c r="KM95" i="1"/>
  <c r="KN95" i="1" s="1"/>
  <c r="CF139" i="1"/>
  <c r="CF141" i="1" s="1"/>
  <c r="CP138" i="1"/>
  <c r="DR203" i="1"/>
  <c r="CB203" i="1"/>
  <c r="CB134" i="1" s="1"/>
  <c r="CI157" i="1"/>
  <c r="CJ157" i="1" s="1"/>
  <c r="CK157" i="1" s="1"/>
  <c r="JY79" i="1"/>
  <c r="JZ79" i="1" s="1"/>
  <c r="JU137" i="1"/>
  <c r="JT137" i="1" s="1"/>
  <c r="JC138" i="1"/>
  <c r="C80" i="1"/>
  <c r="B80" i="1"/>
  <c r="F80" i="1" s="1"/>
  <c r="HG92" i="1"/>
  <c r="HH92" i="1" s="1"/>
  <c r="LO87" i="1"/>
  <c r="DR131" i="1"/>
  <c r="C8" i="1"/>
  <c r="B8" i="1"/>
  <c r="F8" i="1" s="1"/>
  <c r="CP66" i="1"/>
  <c r="HC67" i="1"/>
  <c r="HG152" i="1"/>
  <c r="HH152" i="1" s="1"/>
  <c r="JQ139" i="1"/>
  <c r="HG97" i="1"/>
  <c r="HH97" i="1" s="1"/>
  <c r="IW92" i="1"/>
  <c r="IX92" i="1" s="1"/>
  <c r="HG91" i="1"/>
  <c r="HH91" i="1"/>
  <c r="JY80" i="1"/>
  <c r="JZ80" i="1" s="1"/>
  <c r="AE77" i="1"/>
  <c r="AE78" i="1" s="1"/>
  <c r="AF78" i="1" s="1"/>
  <c r="AG78" i="1" s="1"/>
  <c r="IH86" i="1"/>
  <c r="IA140" i="1"/>
  <c r="ID140" i="1" s="1"/>
  <c r="IV83" i="1"/>
  <c r="IW79" i="1"/>
  <c r="IX79" i="1" s="1"/>
  <c r="C76" i="1"/>
  <c r="BU100" i="1"/>
  <c r="BU104" i="1" s="1"/>
  <c r="LN90" i="1"/>
  <c r="LG132" i="1"/>
  <c r="E80" i="1"/>
  <c r="CT66" i="1"/>
  <c r="MW203" i="1"/>
  <c r="MI203" i="1"/>
  <c r="MI134" i="1" s="1"/>
  <c r="KM101" i="1"/>
  <c r="KN101" i="1" s="1"/>
  <c r="LA95" i="1"/>
  <c r="LB95" i="1"/>
  <c r="FO150" i="1"/>
  <c r="FP149" i="1"/>
  <c r="FQ149" i="1" s="1"/>
  <c r="C83" i="1"/>
  <c r="D82" i="1"/>
  <c r="KW67" i="1"/>
  <c r="CT67" i="1"/>
  <c r="X203" i="1"/>
  <c r="GY137" i="1"/>
  <c r="CX80" i="1"/>
  <c r="CY80" i="1" s="1"/>
  <c r="GC77" i="1"/>
  <c r="GD76" i="1"/>
  <c r="GE76" i="1" s="1"/>
  <c r="JX85" i="1"/>
  <c r="JY81" i="1"/>
  <c r="JZ81" i="1" s="1"/>
  <c r="IH81" i="1"/>
  <c r="IA139" i="1"/>
  <c r="HF99" i="1"/>
  <c r="IA68" i="1"/>
  <c r="GL131" i="1"/>
  <c r="EN77" i="1"/>
  <c r="EO77" i="1" s="1"/>
  <c r="EM78" i="1"/>
  <c r="NE150" i="1"/>
  <c r="NF150" i="1" s="1"/>
  <c r="HM137" i="1"/>
  <c r="E78" i="1"/>
  <c r="LU59" i="1"/>
  <c r="E4" i="1"/>
  <c r="BN67" i="1"/>
  <c r="IE66" i="1"/>
  <c r="IO67" i="1"/>
  <c r="HC66" i="1"/>
  <c r="JZ104" i="1"/>
  <c r="AZ131" i="1"/>
  <c r="HH83" i="1"/>
  <c r="KN80" i="1"/>
  <c r="NS77" i="1"/>
  <c r="NT77" i="1" s="1"/>
  <c r="DL76" i="1"/>
  <c r="DM76" i="1" s="1"/>
  <c r="DK77" i="1"/>
  <c r="KZ162" i="1"/>
  <c r="LA162" i="1" s="1"/>
  <c r="LB162" i="1" s="1"/>
  <c r="E79" i="1"/>
  <c r="CI86" i="1"/>
  <c r="CJ86" i="1" s="1"/>
  <c r="CK86" i="1" s="1"/>
  <c r="E77" i="1"/>
  <c r="E76" i="1"/>
  <c r="C4" i="1"/>
  <c r="E5" i="1"/>
  <c r="CF67" i="1"/>
  <c r="KN94" i="1"/>
  <c r="NS78" i="1"/>
  <c r="NT78" i="1" s="1"/>
  <c r="KS65" i="1"/>
  <c r="CB140" i="1"/>
  <c r="CE140" i="1" s="1"/>
  <c r="IA138" i="1"/>
  <c r="IW109" i="1"/>
  <c r="IX109" i="1" s="1"/>
  <c r="NR79" i="1"/>
  <c r="NR80" i="1" s="1"/>
  <c r="CJ79" i="1"/>
  <c r="CK79" i="1" s="1"/>
  <c r="NS76" i="1"/>
  <c r="NT76" i="1" s="1"/>
  <c r="C9" i="1"/>
  <c r="B9" i="1"/>
  <c r="F9" i="1" s="1"/>
  <c r="KW68" i="1"/>
  <c r="BN139" i="1"/>
  <c r="BQ139" i="1" s="1"/>
  <c r="CP67" i="1"/>
  <c r="E12" i="1"/>
  <c r="LB92" i="1"/>
  <c r="HU89" i="1"/>
  <c r="HV89" i="1" s="1"/>
  <c r="LA81" i="1"/>
  <c r="LB81" i="1" s="1"/>
  <c r="ND77" i="1"/>
  <c r="NE77" i="1" s="1"/>
  <c r="NF77" i="1" s="1"/>
  <c r="HT156" i="1"/>
  <c r="HU156" i="1" s="1"/>
  <c r="JX155" i="1"/>
  <c r="JX159" i="1" s="1"/>
  <c r="KL156" i="1"/>
  <c r="CW159" i="1"/>
  <c r="G8" i="1"/>
  <c r="IA131" i="1"/>
  <c r="BV79" i="1"/>
  <c r="BW79" i="1" s="1"/>
  <c r="CI168" i="1"/>
  <c r="CJ168" i="1" s="1"/>
  <c r="CK168" i="1" s="1"/>
  <c r="CI167" i="1"/>
  <c r="CJ167" i="1" s="1"/>
  <c r="CK167" i="1" s="1"/>
  <c r="CI83" i="1"/>
  <c r="D77" i="1"/>
  <c r="JC66" i="1"/>
  <c r="LN7" i="1"/>
  <c r="LO7" i="1" s="1"/>
  <c r="LN8" i="1"/>
  <c r="LO8" i="1" s="1"/>
  <c r="CB66" i="1"/>
  <c r="CT68" i="1"/>
  <c r="JQ68" i="1"/>
  <c r="D12" i="1"/>
  <c r="B12" i="1"/>
  <c r="F12" i="1" s="1"/>
  <c r="DD59" i="1"/>
  <c r="D4" i="1"/>
  <c r="D5" i="1"/>
  <c r="D67" i="1" s="1"/>
  <c r="D68" i="1" s="1"/>
  <c r="D69" i="1" s="1"/>
  <c r="D71" i="1" s="1"/>
  <c r="JQ67" i="1"/>
  <c r="JX9" i="1"/>
  <c r="B10" i="1"/>
  <c r="CP139" i="1"/>
  <c r="FV131" i="1"/>
  <c r="LO84" i="1"/>
  <c r="R76" i="1"/>
  <c r="S76" i="1"/>
  <c r="Q77" i="1"/>
  <c r="IV88" i="1"/>
  <c r="IW88" i="1" s="1"/>
  <c r="IX88" i="1" s="1"/>
  <c r="B78" i="1"/>
  <c r="F78" i="1" s="1"/>
  <c r="B77" i="1"/>
  <c r="F77" i="1" s="1"/>
  <c r="CP65" i="1"/>
  <c r="D7" i="1"/>
  <c r="HF164" i="1"/>
  <c r="HF168" i="1" s="1"/>
  <c r="HG168" i="1" s="1"/>
  <c r="HH168" i="1" s="1"/>
  <c r="E6" i="1"/>
  <c r="CT65" i="1"/>
  <c r="CS65" i="1" s="1"/>
  <c r="IA65" i="1"/>
  <c r="IA59" i="1"/>
  <c r="IA61" i="1" s="1"/>
  <c r="BR67" i="1"/>
  <c r="BR68" i="1"/>
  <c r="HC68" i="1"/>
  <c r="HB68" i="1" s="1"/>
  <c r="JY14" i="1"/>
  <c r="JZ14" i="1" s="1"/>
  <c r="GY139" i="1"/>
  <c r="EF131" i="1"/>
  <c r="EF132" i="1" s="1"/>
  <c r="EG132" i="1" s="1"/>
  <c r="X131" i="1"/>
  <c r="X62" i="1"/>
  <c r="HF172" i="1"/>
  <c r="HG172" i="1" s="1"/>
  <c r="HH172" i="1" s="1"/>
  <c r="CW86" i="1"/>
  <c r="R5" i="1"/>
  <c r="S5" i="1"/>
  <c r="Q6" i="1"/>
  <c r="B5" i="1"/>
  <c r="F5" i="1" s="1"/>
  <c r="JC65" i="1"/>
  <c r="JC59" i="1"/>
  <c r="BN66" i="1"/>
  <c r="Q11" i="1"/>
  <c r="R10" i="1"/>
  <c r="S10" i="1" s="1"/>
  <c r="IO68" i="1"/>
  <c r="KN79" i="1"/>
  <c r="HF165" i="1"/>
  <c r="HG165" i="1" s="1"/>
  <c r="HH165" i="1" s="1"/>
  <c r="B83" i="1"/>
  <c r="F83" i="1" s="1"/>
  <c r="B81" i="1"/>
  <c r="F81" i="1" s="1"/>
  <c r="D6" i="1"/>
  <c r="CB65" i="1"/>
  <c r="CB59" i="1"/>
  <c r="CB61" i="1" s="1"/>
  <c r="BR66" i="1"/>
  <c r="JX18" i="1"/>
  <c r="JX22" i="1" s="1"/>
  <c r="JY18" i="1"/>
  <c r="JZ18" i="1" s="1"/>
  <c r="FJ131" i="1"/>
  <c r="MQ76" i="1"/>
  <c r="MR76" i="1" s="1"/>
  <c r="MP77" i="1"/>
  <c r="EF59" i="1"/>
  <c r="KW65" i="1"/>
  <c r="GY66" i="1"/>
  <c r="IA66" i="1"/>
  <c r="JG66" i="1"/>
  <c r="HQ68" i="1"/>
  <c r="MW59" i="1"/>
  <c r="MW61" i="1" s="1"/>
  <c r="HM65" i="1"/>
  <c r="HP65" i="1" s="1"/>
  <c r="JG65" i="1"/>
  <c r="IS67" i="1"/>
  <c r="GL59" i="1"/>
  <c r="BN65" i="1"/>
  <c r="BN59" i="1"/>
  <c r="HQ65" i="1"/>
  <c r="KS66" i="1"/>
  <c r="KW66" i="1"/>
  <c r="HM66" i="1"/>
  <c r="JG68" i="1"/>
  <c r="JX11" i="1"/>
  <c r="G12" i="1"/>
  <c r="BR65" i="1"/>
  <c r="HQ66" i="1"/>
  <c r="JU66" i="1"/>
  <c r="FV59" i="1"/>
  <c r="MK59" i="1"/>
  <c r="GY65" i="1"/>
  <c r="JQ65" i="1"/>
  <c r="IS66" i="1"/>
  <c r="IA67" i="1"/>
  <c r="JC67" i="1"/>
  <c r="KS68" i="1"/>
  <c r="HM68" i="1"/>
  <c r="HP68" i="1"/>
  <c r="IE65" i="1"/>
  <c r="CF66" i="1"/>
  <c r="CE66" i="1" s="1"/>
  <c r="D8" i="1"/>
  <c r="IO66" i="1"/>
  <c r="CB67" i="1"/>
  <c r="GY68" i="1"/>
  <c r="JU68" i="1"/>
  <c r="JT68" i="1" s="1"/>
  <c r="JY10" i="1"/>
  <c r="JZ10" i="1" s="1"/>
  <c r="JX16" i="1"/>
  <c r="JX20" i="1" s="1"/>
  <c r="JY20" i="1" s="1"/>
  <c r="JZ20" i="1" s="1"/>
  <c r="JY16" i="1"/>
  <c r="JZ16" i="1" s="1"/>
  <c r="IS65" i="1"/>
  <c r="HM67" i="1"/>
  <c r="CF68" i="1"/>
  <c r="IE68" i="1"/>
  <c r="JC68" i="1"/>
  <c r="JF68" i="1" s="1"/>
  <c r="MD86" i="1"/>
  <c r="JQ131" i="1"/>
  <c r="JQ62" i="1" s="1"/>
  <c r="JQ137" i="1"/>
  <c r="GS85" i="1"/>
  <c r="FH133" i="1"/>
  <c r="JC139" i="1"/>
  <c r="JF139" i="1" s="1"/>
  <c r="HM131" i="1"/>
  <c r="IE139" i="1"/>
  <c r="ID139" i="1" s="1"/>
  <c r="IS140" i="1"/>
  <c r="JG138" i="1"/>
  <c r="IE137" i="1"/>
  <c r="CF137" i="1"/>
  <c r="IH116" i="1"/>
  <c r="IA137" i="1"/>
  <c r="IS139" i="1"/>
  <c r="IE138" i="1"/>
  <c r="CF138" i="1"/>
  <c r="JC131" i="1"/>
  <c r="JC62" i="1" s="1"/>
  <c r="IO139" i="1"/>
  <c r="CB132" i="1"/>
  <c r="CC132" i="1" s="1"/>
  <c r="HQ139" i="1"/>
  <c r="GY138" i="1"/>
  <c r="JC140" i="1"/>
  <c r="JF140" i="1" s="1"/>
  <c r="IJ118" i="1"/>
  <c r="CT140" i="1"/>
  <c r="CT137" i="1"/>
  <c r="CS137" i="1" s="1"/>
  <c r="CP140" i="1"/>
  <c r="CS140" i="1" s="1"/>
  <c r="CP131" i="1"/>
  <c r="CP62" i="1" s="1"/>
  <c r="BR139" i="1"/>
  <c r="BU117" i="1"/>
  <c r="BR137" i="1"/>
  <c r="BQ137" i="1" s="1"/>
  <c r="BN131" i="1"/>
  <c r="BN138" i="1"/>
  <c r="BN137" i="1"/>
  <c r="KW138" i="1"/>
  <c r="KS138" i="1"/>
  <c r="KS131" i="1"/>
  <c r="KS133" i="1" s="1"/>
  <c r="KS137" i="1"/>
  <c r="KI138" i="1"/>
  <c r="KI137" i="1"/>
  <c r="KI141" i="1" s="1"/>
  <c r="KE131" i="1"/>
  <c r="KL115" i="1"/>
  <c r="KE137" i="1"/>
  <c r="KH137" i="1" s="1"/>
  <c r="X133" i="1"/>
  <c r="X132" i="1"/>
  <c r="Y132" i="1" s="1"/>
  <c r="ID67" i="1"/>
  <c r="KZ380" i="1"/>
  <c r="DM584" i="1"/>
  <c r="NL492" i="1"/>
  <c r="NK422" i="1"/>
  <c r="NK493" i="1"/>
  <c r="II594" i="1"/>
  <c r="IJ594" i="1" s="1"/>
  <c r="GY132" i="1"/>
  <c r="GZ132" i="1" s="1"/>
  <c r="LU206" i="1"/>
  <c r="LU276" i="1"/>
  <c r="LV276" i="1" s="1"/>
  <c r="LU277" i="1"/>
  <c r="GR221" i="1"/>
  <c r="GS221" i="1" s="1"/>
  <c r="JL296" i="1"/>
  <c r="BN350" i="1"/>
  <c r="BN421" i="1"/>
  <c r="BN420" i="1"/>
  <c r="BO420" i="1" s="1"/>
  <c r="MR221" i="1"/>
  <c r="BW298" i="1"/>
  <c r="CX591" i="1"/>
  <c r="CY591" i="1" s="1"/>
  <c r="CW595" i="1"/>
  <c r="CX595" i="1" s="1"/>
  <c r="CY595" i="1" s="1"/>
  <c r="CB60" i="1"/>
  <c r="CC60" i="1" s="1"/>
  <c r="JC61" i="1"/>
  <c r="JC60" i="1"/>
  <c r="JD60" i="1" s="1"/>
  <c r="HB209" i="1"/>
  <c r="GJ276" i="1"/>
  <c r="GK276" i="1" s="1"/>
  <c r="GJ277" i="1"/>
  <c r="IJ223" i="1"/>
  <c r="LA372" i="1"/>
  <c r="DR348" i="1"/>
  <c r="DS348" i="1" s="1"/>
  <c r="DR349" i="1"/>
  <c r="II378" i="1"/>
  <c r="IJ378" i="1" s="1"/>
  <c r="IH382" i="1"/>
  <c r="II382" i="1" s="1"/>
  <c r="IJ382" i="1" s="1"/>
  <c r="MI420" i="1"/>
  <c r="MJ420" i="1" s="1"/>
  <c r="MW278" i="1"/>
  <c r="MW60" i="1"/>
  <c r="MX60" i="1" s="1"/>
  <c r="MP78" i="1"/>
  <c r="JF65" i="1"/>
  <c r="MI205" i="1"/>
  <c r="BV100" i="1"/>
  <c r="BW100" i="1" s="1"/>
  <c r="HH154" i="1"/>
  <c r="KL86" i="1"/>
  <c r="IV249" i="1"/>
  <c r="IW249" i="1" s="1"/>
  <c r="IX249" i="1" s="1"/>
  <c r="HU224" i="1"/>
  <c r="HV224" i="1" s="1"/>
  <c r="CJ302" i="1"/>
  <c r="CI306" i="1"/>
  <c r="HT302" i="1"/>
  <c r="HU302" i="1" s="1"/>
  <c r="HV302" i="1" s="1"/>
  <c r="EN222" i="1"/>
  <c r="EM223" i="1"/>
  <c r="EN223" i="1" s="1"/>
  <c r="EO223" i="1" s="1"/>
  <c r="BQ427" i="1"/>
  <c r="GS508" i="1"/>
  <c r="HT305" i="1"/>
  <c r="HU305" i="1" s="1"/>
  <c r="HV305" i="1" s="1"/>
  <c r="MW134" i="1"/>
  <c r="MW204" i="1"/>
  <c r="MX204" i="1" s="1"/>
  <c r="MW205" i="1"/>
  <c r="HH151" i="1"/>
  <c r="KS206" i="1"/>
  <c r="KS276" i="1"/>
  <c r="KT276" i="1" s="1"/>
  <c r="KS277" i="1"/>
  <c r="DM224" i="1"/>
  <c r="JL151" i="1"/>
  <c r="CB133" i="1"/>
  <c r="CB62" i="1"/>
  <c r="AU292" i="1"/>
  <c r="BU445" i="1"/>
  <c r="BV441" i="1"/>
  <c r="NK565" i="1"/>
  <c r="J494" i="1"/>
  <c r="J564" i="1"/>
  <c r="K564" i="1" s="1"/>
  <c r="J565" i="1"/>
  <c r="ND78" i="1"/>
  <c r="ND79" i="1" s="1"/>
  <c r="BH222" i="1"/>
  <c r="BI222" i="1" s="1"/>
  <c r="AZ276" i="1"/>
  <c r="BA276" i="1" s="1"/>
  <c r="NF292" i="1"/>
  <c r="LG135" i="1"/>
  <c r="LG206" i="1"/>
  <c r="LG205" i="1"/>
  <c r="LH205" i="1" s="1"/>
  <c r="GS220" i="1"/>
  <c r="KL401" i="1"/>
  <c r="KL405" i="1" s="1"/>
  <c r="KM405" i="1" s="1"/>
  <c r="KN405" i="1" s="1"/>
  <c r="MP223" i="1"/>
  <c r="MP224" i="1" s="1"/>
  <c r="MQ222" i="1"/>
  <c r="MR222" i="1" s="1"/>
  <c r="FV61" i="1"/>
  <c r="FV60" i="1"/>
  <c r="FW60" i="1" s="1"/>
  <c r="DD61" i="1"/>
  <c r="DD60" i="1"/>
  <c r="DE60" i="1"/>
  <c r="BQ67" i="1"/>
  <c r="J62" i="1"/>
  <c r="J133" i="1"/>
  <c r="IV94" i="1"/>
  <c r="DD134" i="1"/>
  <c r="DD205" i="1"/>
  <c r="AL349" i="1"/>
  <c r="EF205" i="1"/>
  <c r="EF204" i="1"/>
  <c r="EG204" i="1" s="1"/>
  <c r="BV234" i="1"/>
  <c r="BW234" i="1" s="1"/>
  <c r="CW401" i="1"/>
  <c r="CW405" i="1" s="1"/>
  <c r="CX405" i="1" s="1"/>
  <c r="CY405" i="1" s="1"/>
  <c r="CX397" i="1"/>
  <c r="CY397" i="1" s="1"/>
  <c r="CI376" i="1"/>
  <c r="CJ372" i="1"/>
  <c r="DD278" i="1"/>
  <c r="DD348" i="1"/>
  <c r="DE348" i="1" s="1"/>
  <c r="NE366" i="1"/>
  <c r="NF366" i="1" s="1"/>
  <c r="ND367" i="1"/>
  <c r="NE367" i="1" s="1"/>
  <c r="NF367" i="1" s="1"/>
  <c r="CY224" i="1"/>
  <c r="CI87" i="1"/>
  <c r="CJ83" i="1"/>
  <c r="X134" i="1"/>
  <c r="X205" i="1"/>
  <c r="X204" i="1"/>
  <c r="Y204" i="1" s="1"/>
  <c r="BU108" i="1"/>
  <c r="BV108" i="1" s="1"/>
  <c r="BW108" i="1" s="1"/>
  <c r="BV104" i="1"/>
  <c r="BW104" i="1" s="1"/>
  <c r="HF176" i="1"/>
  <c r="HG176" i="1" s="1"/>
  <c r="NK205" i="1"/>
  <c r="IH230" i="1"/>
  <c r="IH234" i="1" s="1"/>
  <c r="II226" i="1"/>
  <c r="IJ226" i="1" s="1"/>
  <c r="LU205" i="1"/>
  <c r="CJ228" i="1"/>
  <c r="CK228" i="1"/>
  <c r="CI232" i="1"/>
  <c r="CI236" i="1" s="1"/>
  <c r="CJ236" i="1" s="1"/>
  <c r="CK236" i="1" s="1"/>
  <c r="KL447" i="1"/>
  <c r="KM443" i="1"/>
  <c r="KN443" i="1" s="1"/>
  <c r="IH90" i="1"/>
  <c r="II90" i="1" s="1"/>
  <c r="IJ90" i="1" s="1"/>
  <c r="II86" i="1"/>
  <c r="LN12" i="1"/>
  <c r="LN15" i="1" s="1"/>
  <c r="LO15" i="1" s="1"/>
  <c r="LO9" i="1"/>
  <c r="CB141" i="1"/>
  <c r="AZ206" i="1"/>
  <c r="AZ204" i="1"/>
  <c r="BA204" i="1" s="1"/>
  <c r="IO61" i="1"/>
  <c r="JQ206" i="1"/>
  <c r="JQ277" i="1"/>
  <c r="JQ276" i="1"/>
  <c r="JR276" i="1" s="1"/>
  <c r="HB281" i="1"/>
  <c r="IA348" i="1"/>
  <c r="IB348" i="1" s="1"/>
  <c r="IA349" i="1"/>
  <c r="CK224" i="1"/>
  <c r="MI278" i="1"/>
  <c r="MI348" i="1"/>
  <c r="MJ348" i="1" s="1"/>
  <c r="MI349" i="1"/>
  <c r="JK237" i="1"/>
  <c r="JJ241" i="1"/>
  <c r="JJ245" i="1" s="1"/>
  <c r="X492" i="1"/>
  <c r="Y492" i="1" s="1"/>
  <c r="HT406" i="1"/>
  <c r="HU406" i="1" s="1"/>
  <c r="HV406" i="1" s="1"/>
  <c r="NK278" i="1"/>
  <c r="NK349" i="1"/>
  <c r="NK348" i="1"/>
  <c r="NL348" i="1"/>
  <c r="HU398" i="1"/>
  <c r="HV398" i="1" s="1"/>
  <c r="DL77" i="1"/>
  <c r="DM77" i="1" s="1"/>
  <c r="DK78" i="1"/>
  <c r="JY11" i="1"/>
  <c r="JZ11" i="1" s="1"/>
  <c r="JX15" i="1"/>
  <c r="JY15" i="1" s="1"/>
  <c r="EF61" i="1"/>
  <c r="EF60" i="1"/>
  <c r="EG60" i="1" s="1"/>
  <c r="O63" i="1"/>
  <c r="R11" i="1"/>
  <c r="S11" i="1" s="1"/>
  <c r="Q12" i="1"/>
  <c r="R12" i="1" s="1"/>
  <c r="S12" i="1" s="1"/>
  <c r="HF103" i="1"/>
  <c r="HG103" i="1" s="1"/>
  <c r="HH103" i="1" s="1"/>
  <c r="HG99" i="1"/>
  <c r="HH99" i="1" s="1"/>
  <c r="CJ88" i="1"/>
  <c r="CK88" i="1" s="1"/>
  <c r="DD133" i="1"/>
  <c r="DD62" i="1"/>
  <c r="DD132" i="1"/>
  <c r="DE132" i="1" s="1"/>
  <c r="IO69" i="1"/>
  <c r="IR65" i="1"/>
  <c r="BN206" i="1"/>
  <c r="BN276" i="1"/>
  <c r="BO276" i="1" s="1"/>
  <c r="JX235" i="1"/>
  <c r="JX239" i="1" s="1"/>
  <c r="ET132" i="1"/>
  <c r="EU132" i="1" s="1"/>
  <c r="IO206" i="1"/>
  <c r="JT283" i="1"/>
  <c r="BV373" i="1"/>
  <c r="BW373" i="1" s="1"/>
  <c r="JL226" i="1"/>
  <c r="KS62" i="1"/>
  <c r="NS79" i="1"/>
  <c r="NT79" i="1" s="1"/>
  <c r="KE134" i="1"/>
  <c r="KE204" i="1"/>
  <c r="KF204" i="1"/>
  <c r="KE205" i="1"/>
  <c r="HM134" i="1"/>
  <c r="FH134" i="1"/>
  <c r="HM205" i="1"/>
  <c r="HM204" i="1"/>
  <c r="HN204" i="1" s="1"/>
  <c r="KM85" i="1"/>
  <c r="KN85" i="1" s="1"/>
  <c r="HT381" i="1"/>
  <c r="HT385" i="1" s="1"/>
  <c r="HU385" i="1" s="1"/>
  <c r="HV385" i="1" s="1"/>
  <c r="JX232" i="1"/>
  <c r="X276" i="1"/>
  <c r="Y276" i="1" s="1"/>
  <c r="X277" i="1"/>
  <c r="KV282" i="1"/>
  <c r="CX372" i="1"/>
  <c r="CY372" i="1" s="1"/>
  <c r="CI227" i="1"/>
  <c r="MD292" i="1"/>
  <c r="IJ295" i="1"/>
  <c r="KS350" i="1"/>
  <c r="KS420" i="1"/>
  <c r="KT420" i="1" s="1"/>
  <c r="KS421" i="1"/>
  <c r="HT233" i="1"/>
  <c r="LB298" i="1"/>
  <c r="CP350" i="1"/>
  <c r="CP420" i="1"/>
  <c r="CQ420" i="1"/>
  <c r="CP421" i="1"/>
  <c r="KN229" i="1"/>
  <c r="JL513" i="1"/>
  <c r="NT220" i="1"/>
  <c r="JZ744" i="1"/>
  <c r="LN11" i="1"/>
  <c r="CX233" i="1"/>
  <c r="CY233" i="1" s="1"/>
  <c r="CW237" i="1"/>
  <c r="IR66" i="1"/>
  <c r="HT160" i="1"/>
  <c r="AZ62" i="1"/>
  <c r="EN78" i="1"/>
  <c r="EO78" i="1" s="1"/>
  <c r="EM79" i="1"/>
  <c r="EN79" i="1" s="1"/>
  <c r="AL205" i="1"/>
  <c r="JY155" i="1"/>
  <c r="JZ155" i="1" s="1"/>
  <c r="DE276" i="1"/>
  <c r="DD206" i="1"/>
  <c r="DD277" i="1"/>
  <c r="JL153" i="1"/>
  <c r="AL206" i="1"/>
  <c r="AL277" i="1"/>
  <c r="AL276" i="1"/>
  <c r="AM276" i="1" s="1"/>
  <c r="JT281" i="1"/>
  <c r="F220" i="1"/>
  <c r="LG278" i="1"/>
  <c r="LG207" i="1"/>
  <c r="LG277" i="1"/>
  <c r="LH277" i="1" s="1"/>
  <c r="JC348" i="1"/>
  <c r="JD348" i="1" s="1"/>
  <c r="JC349" i="1"/>
  <c r="JC278" i="1"/>
  <c r="BU242" i="1"/>
  <c r="BV242" i="1" s="1"/>
  <c r="J350" i="1"/>
  <c r="J421" i="1"/>
  <c r="J420" i="1"/>
  <c r="K420" i="1" s="1"/>
  <c r="BQ281" i="1"/>
  <c r="ND294" i="1"/>
  <c r="NE294" i="1" s="1"/>
  <c r="NF294" i="1" s="1"/>
  <c r="NE293" i="1"/>
  <c r="NF293" i="1" s="1"/>
  <c r="NS437" i="1"/>
  <c r="NT437" i="1"/>
  <c r="NR438" i="1"/>
  <c r="NS438" i="1" s="1"/>
  <c r="NT438" i="1" s="1"/>
  <c r="DD350" i="1"/>
  <c r="DD420" i="1"/>
  <c r="DE420" i="1" s="1"/>
  <c r="DD421" i="1"/>
  <c r="HT445" i="1"/>
  <c r="HU445" i="1" s="1"/>
  <c r="HV445" i="1" s="1"/>
  <c r="HU441" i="1"/>
  <c r="LU422" i="1"/>
  <c r="LU493" i="1"/>
  <c r="LU492" i="1"/>
  <c r="LV492" i="1" s="1"/>
  <c r="FC293" i="1"/>
  <c r="GJ565" i="1"/>
  <c r="ET494" i="1"/>
  <c r="GJ564" i="1"/>
  <c r="GK564" i="1" s="1"/>
  <c r="KL525" i="1"/>
  <c r="KL529" i="1" s="1"/>
  <c r="KM529" i="1" s="1"/>
  <c r="GQ511" i="1"/>
  <c r="GR510" i="1"/>
  <c r="GS510" i="1" s="1"/>
  <c r="KN593" i="1"/>
  <c r="CX738" i="1"/>
  <c r="CW742" i="1"/>
  <c r="GD586" i="1"/>
  <c r="GC587" i="1"/>
  <c r="GD510" i="1"/>
  <c r="GE510" i="1" s="1"/>
  <c r="GC511" i="1"/>
  <c r="KL595" i="1"/>
  <c r="KM591" i="1"/>
  <c r="CT357" i="1"/>
  <c r="KV284" i="1"/>
  <c r="AF657" i="1"/>
  <c r="AG657" i="1" s="1"/>
  <c r="HT524" i="1"/>
  <c r="S437" i="1"/>
  <c r="NF583" i="1"/>
  <c r="DZ509" i="1"/>
  <c r="EA509" i="1" s="1"/>
  <c r="DY510" i="1"/>
  <c r="DL294" i="1"/>
  <c r="DK295" i="1"/>
  <c r="DL295" i="1" s="1"/>
  <c r="DM295" i="1" s="1"/>
  <c r="MI494" i="1"/>
  <c r="MI564" i="1"/>
  <c r="MJ564" i="1"/>
  <c r="MI565" i="1"/>
  <c r="IA350" i="1"/>
  <c r="IA420" i="1"/>
  <c r="IB420" i="1" s="1"/>
  <c r="AG508" i="1"/>
  <c r="FH276" i="1"/>
  <c r="FI276" i="1" s="1"/>
  <c r="ID569" i="1"/>
  <c r="Q439" i="1"/>
  <c r="S438" i="1"/>
  <c r="BW661" i="1"/>
  <c r="CY882" i="1"/>
  <c r="GS365" i="1"/>
  <c r="EA508" i="1"/>
  <c r="CY370" i="1"/>
  <c r="GD438" i="1"/>
  <c r="GC439" i="1"/>
  <c r="LN522" i="1"/>
  <c r="KM441" i="1"/>
  <c r="KL445" i="1"/>
  <c r="KL449" i="1" s="1"/>
  <c r="KM449" i="1" s="1"/>
  <c r="GY494" i="1"/>
  <c r="GY565" i="1"/>
  <c r="GY564" i="1"/>
  <c r="GZ564" i="1" s="1"/>
  <c r="AU508" i="1"/>
  <c r="JL884" i="1"/>
  <c r="BW735" i="1"/>
  <c r="LO516" i="1"/>
  <c r="NR510" i="1"/>
  <c r="NS509" i="1"/>
  <c r="NT509" i="1" s="1"/>
  <c r="ID425" i="1"/>
  <c r="KN514" i="1"/>
  <c r="S364" i="1"/>
  <c r="KL523" i="1"/>
  <c r="KM523" i="1" s="1"/>
  <c r="KN523" i="1" s="1"/>
  <c r="MP510" i="1"/>
  <c r="AT509" i="1"/>
  <c r="AU509" i="1" s="1"/>
  <c r="AS510" i="1"/>
  <c r="HM276" i="1"/>
  <c r="HN276" i="1" s="1"/>
  <c r="FH206" i="1"/>
  <c r="HM277" i="1"/>
  <c r="GY348" i="1"/>
  <c r="GZ348" i="1" s="1"/>
  <c r="IS213" i="1"/>
  <c r="JZ229" i="1"/>
  <c r="IV300" i="1"/>
  <c r="IV304" i="1" s="1"/>
  <c r="IW296" i="1"/>
  <c r="NS366" i="1"/>
  <c r="NT366" i="1" s="1"/>
  <c r="NR367" i="1"/>
  <c r="IX444" i="1"/>
  <c r="GQ439" i="1"/>
  <c r="GR438" i="1"/>
  <c r="GS438" i="1" s="1"/>
  <c r="FO295" i="1"/>
  <c r="FP295" i="1" s="1"/>
  <c r="FQ295" i="1" s="1"/>
  <c r="BU301" i="1"/>
  <c r="BU305" i="1" s="1"/>
  <c r="BU309" i="1" s="1"/>
  <c r="BV297" i="1"/>
  <c r="ET350" i="1"/>
  <c r="GJ420" i="1"/>
  <c r="GK420" i="1"/>
  <c r="IO420" i="1"/>
  <c r="IP420" i="1" s="1"/>
  <c r="DZ437" i="1"/>
  <c r="EA437" i="1" s="1"/>
  <c r="CJ597" i="1"/>
  <c r="CK597" i="1" s="1"/>
  <c r="LG351" i="1"/>
  <c r="LG421" i="1"/>
  <c r="LH421" i="1" s="1"/>
  <c r="LG422" i="1"/>
  <c r="FQ584" i="1"/>
  <c r="JQ564" i="1"/>
  <c r="JR564" i="1" s="1"/>
  <c r="JQ494" i="1"/>
  <c r="II590" i="1"/>
  <c r="IJ590" i="1" s="1"/>
  <c r="JX527" i="1"/>
  <c r="JX531" i="1" s="1"/>
  <c r="JX535" i="1" s="1"/>
  <c r="JY535" i="1" s="1"/>
  <c r="EA583" i="1"/>
  <c r="NT365" i="1"/>
  <c r="KE278" i="1"/>
  <c r="KE349" i="1"/>
  <c r="KE348" i="1"/>
  <c r="KF348" i="1" s="1"/>
  <c r="IR427" i="1"/>
  <c r="LU564" i="1"/>
  <c r="LV564" i="1" s="1"/>
  <c r="LU565" i="1"/>
  <c r="IH304" i="1"/>
  <c r="IH308" i="1" s="1"/>
  <c r="IH312" i="1" s="1"/>
  <c r="II312" i="1" s="1"/>
  <c r="IJ312" i="1" s="1"/>
  <c r="II300" i="1"/>
  <c r="IJ300" i="1"/>
  <c r="CI371" i="1"/>
  <c r="CJ371" i="1" s="1"/>
  <c r="CK371" i="1" s="1"/>
  <c r="EA436" i="1"/>
  <c r="LG495" i="1"/>
  <c r="LG566" i="1"/>
  <c r="ET420" i="1"/>
  <c r="EU420" i="1" s="1"/>
  <c r="ET421" i="1"/>
  <c r="FP586" i="1"/>
  <c r="FQ586" i="1" s="1"/>
  <c r="FO587" i="1"/>
  <c r="FO588" i="1" s="1"/>
  <c r="FO589" i="1" s="1"/>
  <c r="FP589" i="1" s="1"/>
  <c r="FQ589" i="1" s="1"/>
  <c r="HU443" i="1"/>
  <c r="HV443" i="1" s="1"/>
  <c r="DY585" i="1"/>
  <c r="DZ585" i="1" s="1"/>
  <c r="EA585" i="1" s="1"/>
  <c r="DZ584" i="1"/>
  <c r="EA584" i="1" s="1"/>
  <c r="X421" i="1"/>
  <c r="DD422" i="1"/>
  <c r="DD493" i="1"/>
  <c r="DD492" i="1"/>
  <c r="DE492" i="1" s="1"/>
  <c r="HF382" i="1"/>
  <c r="HG378" i="1"/>
  <c r="HH378" i="1" s="1"/>
  <c r="HT455" i="1"/>
  <c r="CK514" i="1"/>
  <c r="JX595" i="1"/>
  <c r="JY595" i="1" s="1"/>
  <c r="JY591" i="1"/>
  <c r="EM366" i="1"/>
  <c r="EN365" i="1"/>
  <c r="EO365" i="1" s="1"/>
  <c r="CP492" i="1"/>
  <c r="CQ492" i="1" s="1"/>
  <c r="CE355" i="1"/>
  <c r="IX513" i="1"/>
  <c r="CI592" i="1"/>
  <c r="CJ592" i="1" s="1"/>
  <c r="CK592" i="1" s="1"/>
  <c r="CJ588" i="1"/>
  <c r="CK588" i="1" s="1"/>
  <c r="BU600" i="1"/>
  <c r="HV371" i="1"/>
  <c r="LA600" i="1"/>
  <c r="LB600" i="1" s="1"/>
  <c r="KZ604" i="1"/>
  <c r="IV740" i="1"/>
  <c r="IW736" i="1"/>
  <c r="IX736" i="1" s="1"/>
  <c r="GE293" i="1"/>
  <c r="CP348" i="1"/>
  <c r="CQ348" i="1" s="1"/>
  <c r="KL373" i="1"/>
  <c r="KM373" i="1" s="1"/>
  <c r="KN373" i="1" s="1"/>
  <c r="KM369" i="1"/>
  <c r="HH512" i="1"/>
  <c r="CB421" i="1"/>
  <c r="MW494" i="1"/>
  <c r="MW565" i="1"/>
  <c r="MW564" i="1"/>
  <c r="MX564" i="1" s="1"/>
  <c r="EO364" i="1"/>
  <c r="LN592" i="1"/>
  <c r="LO589" i="1"/>
  <c r="FA439" i="1"/>
  <c r="FB439" i="1" s="1"/>
  <c r="FC439" i="1" s="1"/>
  <c r="GJ638" i="1"/>
  <c r="GK638" i="1" s="1"/>
  <c r="GJ639" i="1"/>
  <c r="MD583" i="1"/>
  <c r="BI586" i="1"/>
  <c r="HH295" i="1"/>
  <c r="BH511" i="1"/>
  <c r="BI511" i="1" s="1"/>
  <c r="BG512" i="1"/>
  <c r="BH512" i="1" s="1"/>
  <c r="KL665" i="1"/>
  <c r="KL669" i="1" s="1"/>
  <c r="KM661" i="1"/>
  <c r="FH421" i="1"/>
  <c r="AL350" i="1"/>
  <c r="AL421" i="1"/>
  <c r="AL420" i="1"/>
  <c r="AM420" i="1" s="1"/>
  <c r="CX297" i="1"/>
  <c r="CY297" i="1" s="1"/>
  <c r="IV381" i="1"/>
  <c r="IV385" i="1" s="1"/>
  <c r="IV389" i="1" s="1"/>
  <c r="IW389" i="1" s="1"/>
  <c r="IX389" i="1" s="1"/>
  <c r="IW377" i="1"/>
  <c r="IX377" i="1" s="1"/>
  <c r="DR492" i="1"/>
  <c r="DS492" i="1" s="1"/>
  <c r="DR422" i="1"/>
  <c r="DR493" i="1"/>
  <c r="FO443" i="1"/>
  <c r="FP443" i="1" s="1"/>
  <c r="FP442" i="1"/>
  <c r="FQ442" i="1" s="1"/>
  <c r="IX368" i="1"/>
  <c r="FC508" i="1"/>
  <c r="HU447" i="1"/>
  <c r="HV447" i="1" s="1"/>
  <c r="MD658" i="1"/>
  <c r="HG527" i="1"/>
  <c r="HH527" i="1" s="1"/>
  <c r="HF531" i="1"/>
  <c r="HF535" i="1" s="1"/>
  <c r="HG535" i="1" s="1"/>
  <c r="HH535" i="1" s="1"/>
  <c r="HH297" i="1"/>
  <c r="JC493" i="1"/>
  <c r="JC492" i="1"/>
  <c r="JD492" i="1" s="1"/>
  <c r="JC422" i="1"/>
  <c r="IV443" i="1"/>
  <c r="IW443" i="1" s="1"/>
  <c r="IX443" i="1" s="1"/>
  <c r="IW439" i="1"/>
  <c r="IX439" i="1" s="1"/>
  <c r="JX399" i="1"/>
  <c r="JX403" i="1" s="1"/>
  <c r="JY403" i="1" s="1"/>
  <c r="JZ403" i="1" s="1"/>
  <c r="JY395" i="1"/>
  <c r="JZ395" i="1" s="1"/>
  <c r="DM436" i="1"/>
  <c r="HG524" i="1"/>
  <c r="HH524" i="1" s="1"/>
  <c r="HF528" i="1"/>
  <c r="MW276" i="1"/>
  <c r="MX276" i="1" s="1"/>
  <c r="MW206" i="1"/>
  <c r="MW277" i="1"/>
  <c r="ID353" i="1"/>
  <c r="KV283" i="1"/>
  <c r="IR281" i="1"/>
  <c r="CF357" i="1"/>
  <c r="NS221" i="1"/>
  <c r="NT221" i="1"/>
  <c r="NR222" i="1"/>
  <c r="NS222" i="1" s="1"/>
  <c r="NT222" i="1" s="1"/>
  <c r="CS355" i="1"/>
  <c r="JJ471" i="1"/>
  <c r="JK471" i="1" s="1"/>
  <c r="JL471" i="1" s="1"/>
  <c r="HG444" i="1"/>
  <c r="HH444" i="1" s="1"/>
  <c r="FA510" i="1"/>
  <c r="FB510" i="1" s="1"/>
  <c r="FC510" i="1" s="1"/>
  <c r="FB509" i="1"/>
  <c r="FC509" i="1" s="1"/>
  <c r="HG519" i="1"/>
  <c r="HH519" i="1" s="1"/>
  <c r="IJ512" i="1"/>
  <c r="CW670" i="1"/>
  <c r="JJ600" i="1"/>
  <c r="JK596" i="1"/>
  <c r="JL596" i="1" s="1"/>
  <c r="CJ886" i="1"/>
  <c r="CK886" i="1" s="1"/>
  <c r="CI890" i="1"/>
  <c r="IJ514" i="1"/>
  <c r="BV821" i="1"/>
  <c r="BW821" i="1" s="1"/>
  <c r="CY596" i="1"/>
  <c r="JL881" i="1"/>
  <c r="DR421" i="1"/>
  <c r="DR350" i="1"/>
  <c r="DR420" i="1"/>
  <c r="DS420" i="1" s="1"/>
  <c r="DK807" i="1"/>
  <c r="DL807" i="1" s="1"/>
  <c r="DL806" i="1"/>
  <c r="DM806" i="1" s="1"/>
  <c r="KM834" i="1"/>
  <c r="KN834" i="1" s="1"/>
  <c r="KL838" i="1"/>
  <c r="KM838" i="1" s="1"/>
  <c r="KN838" i="1" s="1"/>
  <c r="KZ445" i="1"/>
  <c r="LA445" i="1" s="1"/>
  <c r="LB445" i="1" s="1"/>
  <c r="LA441" i="1"/>
  <c r="LB441" i="1" s="1"/>
  <c r="JY817" i="1"/>
  <c r="JZ817" i="1" s="1"/>
  <c r="MB806" i="1"/>
  <c r="MC806" i="1" s="1"/>
  <c r="MD806" i="1" s="1"/>
  <c r="DK881" i="1"/>
  <c r="DL881" i="1" s="1"/>
  <c r="DM881" i="1" s="1"/>
  <c r="DL880" i="1"/>
  <c r="DM880" i="1" s="1"/>
  <c r="AS584" i="1"/>
  <c r="AS585" i="1" s="1"/>
  <c r="AT583" i="1"/>
  <c r="AU583" i="1"/>
  <c r="NT878" i="1"/>
  <c r="HF530" i="1"/>
  <c r="R366" i="1"/>
  <c r="S366" i="1"/>
  <c r="Q367" i="1"/>
  <c r="R367" i="1" s="1"/>
  <c r="JC350" i="1"/>
  <c r="JC420" i="1"/>
  <c r="JD420" i="1"/>
  <c r="JC421" i="1"/>
  <c r="NT804" i="1"/>
  <c r="MC440" i="1"/>
  <c r="MD440" i="1" s="1"/>
  <c r="MB441" i="1"/>
  <c r="AU582" i="1"/>
  <c r="IH815" i="1"/>
  <c r="II815" i="1" s="1"/>
  <c r="IJ815" i="1" s="1"/>
  <c r="MP735" i="1"/>
  <c r="MP736" i="1" s="1"/>
  <c r="MN789" i="1" s="1"/>
  <c r="MQ734" i="1"/>
  <c r="MR734" i="1"/>
  <c r="JY756" i="1"/>
  <c r="JZ756" i="1" s="1"/>
  <c r="MR658" i="1"/>
  <c r="JY440" i="1"/>
  <c r="JX444" i="1"/>
  <c r="JX448" i="1" s="1"/>
  <c r="LA821" i="1"/>
  <c r="LB821" i="1" s="1"/>
  <c r="KZ825" i="1"/>
  <c r="HF606" i="1"/>
  <c r="HF610" i="1" s="1"/>
  <c r="HG610" i="1" s="1"/>
  <c r="HH610" i="1" s="1"/>
  <c r="HG602" i="1"/>
  <c r="HH602" i="1" s="1"/>
  <c r="MP660" i="1"/>
  <c r="MQ659" i="1"/>
  <c r="MR659" i="1" s="1"/>
  <c r="KL680" i="1"/>
  <c r="KM680" i="1" s="1"/>
  <c r="KN680" i="1" s="1"/>
  <c r="KM676" i="1"/>
  <c r="KN676" i="1" s="1"/>
  <c r="JZ807" i="1"/>
  <c r="HF241" i="1"/>
  <c r="HG241" i="1"/>
  <c r="HH241" i="1"/>
  <c r="HG237" i="1"/>
  <c r="HH237" i="1" s="1"/>
  <c r="NT508" i="1"/>
  <c r="KL813" i="1"/>
  <c r="CW812" i="1"/>
  <c r="CX812" i="1" s="1"/>
  <c r="CX808" i="1"/>
  <c r="CY808" i="1" s="1"/>
  <c r="HG522" i="1"/>
  <c r="HH522" i="1" s="1"/>
  <c r="JX445" i="1"/>
  <c r="IW833" i="1"/>
  <c r="IX833" i="1" s="1"/>
  <c r="IV837" i="1"/>
  <c r="IW837" i="1" s="1"/>
  <c r="IX837" i="1" s="1"/>
  <c r="IJ659" i="1"/>
  <c r="IH814" i="1"/>
  <c r="JL370" i="1"/>
  <c r="HG598" i="1"/>
  <c r="LB734" i="1"/>
  <c r="LO882" i="1"/>
  <c r="LN885" i="1"/>
  <c r="CX826" i="1"/>
  <c r="CY826" i="1" s="1"/>
  <c r="CW830" i="1"/>
  <c r="AT733" i="1"/>
  <c r="AS734" i="1"/>
  <c r="IV670" i="1"/>
  <c r="IW670" i="1" s="1"/>
  <c r="IX670" i="1" s="1"/>
  <c r="BH882" i="1"/>
  <c r="BI882" i="1" s="1"/>
  <c r="BG883" i="1"/>
  <c r="LA738" i="1"/>
  <c r="LB738" i="1" s="1"/>
  <c r="KZ742" i="1"/>
  <c r="KZ746" i="1" s="1"/>
  <c r="IJ885" i="1"/>
  <c r="IH889" i="1"/>
  <c r="II889" i="1" s="1"/>
  <c r="CW375" i="1"/>
  <c r="CX375" i="1" s="1"/>
  <c r="CX371" i="1"/>
  <c r="CY371" i="1" s="1"/>
  <c r="BH438" i="1"/>
  <c r="BI438" i="1" s="1"/>
  <c r="CY810" i="1"/>
  <c r="IV452" i="1"/>
  <c r="IW448" i="1"/>
  <c r="IX448" i="1" s="1"/>
  <c r="JL454" i="1"/>
  <c r="NR658" i="1"/>
  <c r="NS657" i="1"/>
  <c r="NT657" i="1" s="1"/>
  <c r="JK809" i="1"/>
  <c r="JL809" i="1" s="1"/>
  <c r="NK787" i="1"/>
  <c r="HM278" i="1"/>
  <c r="FH278" i="1"/>
  <c r="JT500" i="1"/>
  <c r="IX497" i="1"/>
  <c r="KM666" i="1"/>
  <c r="KL670" i="1"/>
  <c r="IH515" i="1"/>
  <c r="IH519" i="1" s="1"/>
  <c r="II519" i="1" s="1"/>
  <c r="IJ519" i="1" s="1"/>
  <c r="II511" i="1"/>
  <c r="IJ511" i="1" s="1"/>
  <c r="BI294" i="1"/>
  <c r="J566" i="1"/>
  <c r="J639" i="1"/>
  <c r="J638" i="1"/>
  <c r="K638" i="1" s="1"/>
  <c r="CJ522" i="1"/>
  <c r="HT600" i="1"/>
  <c r="HT604" i="1" s="1"/>
  <c r="HU596" i="1"/>
  <c r="HV596" i="1" s="1"/>
  <c r="JQ133" i="1"/>
  <c r="JQ132" i="1"/>
  <c r="JR132" i="1" s="1"/>
  <c r="CE137" i="1"/>
  <c r="HM132" i="1"/>
  <c r="HN132" i="1" s="1"/>
  <c r="HM133" i="1"/>
  <c r="IA141" i="1"/>
  <c r="JC132" i="1"/>
  <c r="JD132" i="1" s="1"/>
  <c r="JC133" i="1"/>
  <c r="CP132" i="1"/>
  <c r="CQ132" i="1" s="1"/>
  <c r="CP133" i="1"/>
  <c r="BN132" i="1"/>
  <c r="BO132" i="1" s="1"/>
  <c r="KV138" i="1"/>
  <c r="KS132" i="1"/>
  <c r="KT132" i="1" s="1"/>
  <c r="JL237" i="1"/>
  <c r="HF180" i="1"/>
  <c r="HG180" i="1" s="1"/>
  <c r="HH180" i="1" s="1"/>
  <c r="AF224" i="1"/>
  <c r="AG224" i="1"/>
  <c r="AE225" i="1"/>
  <c r="NE78" i="1"/>
  <c r="HT309" i="1"/>
  <c r="HU309" i="1" s="1"/>
  <c r="HV309" i="1" s="1"/>
  <c r="HU228" i="1"/>
  <c r="HV228" i="1" s="1"/>
  <c r="FO296" i="1"/>
  <c r="FP296" i="1" s="1"/>
  <c r="FQ296" i="1" s="1"/>
  <c r="BH223" i="1"/>
  <c r="BI223" i="1" s="1"/>
  <c r="BW441" i="1"/>
  <c r="CJ306" i="1"/>
  <c r="CK306" i="1" s="1"/>
  <c r="CI310" i="1"/>
  <c r="CJ310" i="1" s="1"/>
  <c r="CK310" i="1" s="1"/>
  <c r="LB372" i="1"/>
  <c r="HU233" i="1"/>
  <c r="HV233" i="1" s="1"/>
  <c r="HT237" i="1"/>
  <c r="HU237" i="1" s="1"/>
  <c r="HV237" i="1" s="1"/>
  <c r="JY235" i="1"/>
  <c r="HF107" i="1"/>
  <c r="HG107" i="1" s="1"/>
  <c r="HH107" i="1" s="1"/>
  <c r="CX401" i="1"/>
  <c r="CY401" i="1" s="1"/>
  <c r="BV381" i="1"/>
  <c r="BV377" i="1"/>
  <c r="BW377" i="1" s="1"/>
  <c r="II515" i="1"/>
  <c r="IJ515" i="1" s="1"/>
  <c r="Q368" i="1"/>
  <c r="Q369" i="1" s="1"/>
  <c r="LO885" i="1"/>
  <c r="LN888" i="1"/>
  <c r="LN891" i="1" s="1"/>
  <c r="LA604" i="1"/>
  <c r="LB604" i="1" s="1"/>
  <c r="KZ608" i="1"/>
  <c r="KZ612" i="1" s="1"/>
  <c r="KZ616" i="1" s="1"/>
  <c r="LA616" i="1" s="1"/>
  <c r="LB616" i="1" s="1"/>
  <c r="DK296" i="1"/>
  <c r="DL296" i="1"/>
  <c r="LO12" i="1"/>
  <c r="CK83" i="1"/>
  <c r="BU449" i="1"/>
  <c r="BV445" i="1"/>
  <c r="BW445" i="1" s="1"/>
  <c r="AE79" i="1"/>
  <c r="CK302" i="1"/>
  <c r="JZ440" i="1"/>
  <c r="IV447" i="1"/>
  <c r="IV451" i="1" s="1"/>
  <c r="IW381" i="1"/>
  <c r="IX381" i="1" s="1"/>
  <c r="GQ440" i="1"/>
  <c r="GR440" i="1" s="1"/>
  <c r="GR439" i="1"/>
  <c r="GS439" i="1" s="1"/>
  <c r="KM445" i="1"/>
  <c r="KN445" i="1" s="1"/>
  <c r="DM294" i="1"/>
  <c r="CY738" i="1"/>
  <c r="EM80" i="1"/>
  <c r="EN80" i="1" s="1"/>
  <c r="EO80" i="1" s="1"/>
  <c r="JX24" i="1"/>
  <c r="IJ86" i="1"/>
  <c r="KM401" i="1"/>
  <c r="KN401" i="1" s="1"/>
  <c r="FO444" i="1"/>
  <c r="FP444" i="1"/>
  <c r="FQ444" i="1" s="1"/>
  <c r="FM495" i="1"/>
  <c r="HT449" i="1"/>
  <c r="HU449" i="1" s="1"/>
  <c r="HV449" i="1" s="1"/>
  <c r="KN666" i="1"/>
  <c r="NS510" i="1"/>
  <c r="NR511" i="1"/>
  <c r="NS511" i="1" s="1"/>
  <c r="NT511" i="1" s="1"/>
  <c r="KN441" i="1"/>
  <c r="DZ510" i="1"/>
  <c r="DY511" i="1"/>
  <c r="KN591" i="1"/>
  <c r="HV156" i="1"/>
  <c r="IH94" i="1"/>
  <c r="II94" i="1" s="1"/>
  <c r="IJ94" i="1" s="1"/>
  <c r="KL451" i="1"/>
  <c r="KM451" i="1" s="1"/>
  <c r="KN451" i="1" s="1"/>
  <c r="KM447" i="1"/>
  <c r="KN447" i="1" s="1"/>
  <c r="GR222" i="1"/>
  <c r="GQ223" i="1"/>
  <c r="KZ384" i="1"/>
  <c r="LA384" i="1" s="1"/>
  <c r="LB384" i="1" s="1"/>
  <c r="LA380" i="1"/>
  <c r="LB380" i="1" s="1"/>
  <c r="CW674" i="1"/>
  <c r="CX670" i="1"/>
  <c r="KL378" i="1"/>
  <c r="KL382" i="1" s="1"/>
  <c r="KM382" i="1" s="1"/>
  <c r="KN382" i="1" s="1"/>
  <c r="KM374" i="1"/>
  <c r="KN374" i="1" s="1"/>
  <c r="CW305" i="1"/>
  <c r="CX301" i="1"/>
  <c r="CY301" i="1" s="1"/>
  <c r="LO522" i="1"/>
  <c r="LN525" i="1"/>
  <c r="KM595" i="1"/>
  <c r="KN595" i="1" s="1"/>
  <c r="KL599" i="1"/>
  <c r="KL603" i="1" s="1"/>
  <c r="KM603" i="1" s="1"/>
  <c r="KN603" i="1" s="1"/>
  <c r="HT164" i="1"/>
  <c r="HU164" i="1" s="1"/>
  <c r="HV164" i="1" s="1"/>
  <c r="HU160" i="1"/>
  <c r="HV160" i="1" s="1"/>
  <c r="DL78" i="1"/>
  <c r="DM78" i="1" s="1"/>
  <c r="DK79" i="1"/>
  <c r="DK80" i="1" s="1"/>
  <c r="CK372" i="1"/>
  <c r="IV98" i="1"/>
  <c r="IW98" i="1" s="1"/>
  <c r="IX98" i="1" s="1"/>
  <c r="IW94" i="1"/>
  <c r="IX94" i="1" s="1"/>
  <c r="EM224" i="1"/>
  <c r="EM225" i="1" s="1"/>
  <c r="CW379" i="1"/>
  <c r="CY812" i="1"/>
  <c r="CW816" i="1"/>
  <c r="MQ735" i="1"/>
  <c r="MR735" i="1" s="1"/>
  <c r="CK223" i="1"/>
  <c r="JX19" i="1"/>
  <c r="JY19" i="1" s="1"/>
  <c r="JZ19" i="1" s="1"/>
  <c r="CI380" i="1"/>
  <c r="CJ376" i="1"/>
  <c r="CK376" i="1" s="1"/>
  <c r="EO222" i="1"/>
  <c r="JY22" i="1"/>
  <c r="JZ22" i="1" s="1"/>
  <c r="JX26" i="1"/>
  <c r="DY586" i="1"/>
  <c r="DZ586" i="1" s="1"/>
  <c r="EA586" i="1" s="1"/>
  <c r="NR439" i="1"/>
  <c r="CX602" i="1"/>
  <c r="KN661" i="1"/>
  <c r="KN369" i="1"/>
  <c r="EN366" i="1"/>
  <c r="EM367" i="1"/>
  <c r="EN367" i="1" s="1"/>
  <c r="EO367" i="1" s="1"/>
  <c r="DY439" i="1"/>
  <c r="DZ438" i="1"/>
  <c r="BW297" i="1"/>
  <c r="IX296" i="1"/>
  <c r="MR509" i="1"/>
  <c r="KM525" i="1"/>
  <c r="KN525" i="1" s="1"/>
  <c r="CI231" i="1"/>
  <c r="CJ227" i="1"/>
  <c r="CK227" i="1" s="1"/>
  <c r="MQ78" i="1"/>
  <c r="MR78" i="1" s="1"/>
  <c r="MP79" i="1"/>
  <c r="MQ79" i="1" s="1"/>
  <c r="MR79" i="1" s="1"/>
  <c r="JY444" i="1"/>
  <c r="JZ444" i="1" s="1"/>
  <c r="HU600" i="1"/>
  <c r="HV600" i="1" s="1"/>
  <c r="HG531" i="1"/>
  <c r="KM665" i="1"/>
  <c r="JZ591" i="1"/>
  <c r="FP587" i="1"/>
  <c r="FQ587" i="1" s="1"/>
  <c r="JY527" i="1"/>
  <c r="JZ527" i="1" s="1"/>
  <c r="BV301" i="1"/>
  <c r="BW301" i="1" s="1"/>
  <c r="IW300" i="1"/>
  <c r="IX300" i="1" s="1"/>
  <c r="Q440" i="1"/>
  <c r="R439" i="1"/>
  <c r="S439" i="1" s="1"/>
  <c r="ND368" i="1"/>
  <c r="IH386" i="1"/>
  <c r="IH390" i="1" s="1"/>
  <c r="II598" i="1"/>
  <c r="IJ598" i="1" s="1"/>
  <c r="AU733" i="1"/>
  <c r="FA511" i="1"/>
  <c r="GD511" i="1"/>
  <c r="GE511" i="1" s="1"/>
  <c r="GC512" i="1"/>
  <c r="HV441" i="1"/>
  <c r="IH893" i="1"/>
  <c r="HF534" i="1"/>
  <c r="HF538" i="1" s="1"/>
  <c r="HG538" i="1" s="1"/>
  <c r="HH538" i="1" s="1"/>
  <c r="HG530" i="1"/>
  <c r="KL527" i="1"/>
  <c r="JK241" i="1"/>
  <c r="JL241" i="1" s="1"/>
  <c r="II230" i="1"/>
  <c r="IJ230" i="1" s="1"/>
  <c r="JX25" i="1"/>
  <c r="KM86" i="1"/>
  <c r="KN86" i="1" s="1"/>
  <c r="KL90" i="1"/>
  <c r="KM90" i="1" s="1"/>
  <c r="KN90" i="1" s="1"/>
  <c r="II304" i="1"/>
  <c r="IJ304" i="1" s="1"/>
  <c r="FQ294" i="1"/>
  <c r="BH439" i="1"/>
  <c r="BI439" i="1" s="1"/>
  <c r="KZ449" i="1"/>
  <c r="IH744" i="1"/>
  <c r="BV825" i="1"/>
  <c r="BU829" i="1"/>
  <c r="KZ829" i="1"/>
  <c r="LA829" i="1" s="1"/>
  <c r="LB829" i="1" s="1"/>
  <c r="LA825" i="1"/>
  <c r="LB825" i="1" s="1"/>
  <c r="MC441" i="1"/>
  <c r="MD441" i="1" s="1"/>
  <c r="MB442" i="1"/>
  <c r="MB443" i="1" s="1"/>
  <c r="JY821" i="1"/>
  <c r="JZ821" i="1" s="1"/>
  <c r="NR223" i="1"/>
  <c r="NS223" i="1" s="1"/>
  <c r="NT223" i="1" s="1"/>
  <c r="BG513" i="1"/>
  <c r="BG514" i="1" s="1"/>
  <c r="BH514" i="1" s="1"/>
  <c r="BI514" i="1" s="1"/>
  <c r="CI596" i="1"/>
  <c r="CJ596" i="1" s="1"/>
  <c r="CK596" i="1" s="1"/>
  <c r="JX599" i="1"/>
  <c r="CK367" i="1"/>
  <c r="AE659" i="1"/>
  <c r="AF659" i="1" s="1"/>
  <c r="AG659" i="1" s="1"/>
  <c r="AF658" i="1"/>
  <c r="AG658" i="1" s="1"/>
  <c r="BU246" i="1"/>
  <c r="BV246" i="1" s="1"/>
  <c r="BW246" i="1" s="1"/>
  <c r="HV229" i="1"/>
  <c r="CW380" i="1"/>
  <c r="HV298" i="1"/>
  <c r="JZ15" i="1"/>
  <c r="DL79" i="1"/>
  <c r="DM79" i="1" s="1"/>
  <c r="EO79" i="1"/>
  <c r="KN665" i="1"/>
  <c r="GS222" i="1"/>
  <c r="IH98" i="1"/>
  <c r="NR512" i="1"/>
  <c r="NR513" i="1" s="1"/>
  <c r="JZ595" i="1"/>
  <c r="BV305" i="1"/>
  <c r="BW305" i="1" s="1"/>
  <c r="KL453" i="1"/>
  <c r="KN449" i="1"/>
  <c r="BW381" i="1"/>
  <c r="CI314" i="1"/>
  <c r="CJ314" i="1" s="1"/>
  <c r="R368" i="1"/>
  <c r="S368" i="1" s="1"/>
  <c r="HT241" i="1"/>
  <c r="HU241" i="1" s="1"/>
  <c r="HV241" i="1" s="1"/>
  <c r="BG225" i="1"/>
  <c r="BH224" i="1"/>
  <c r="BI224" i="1" s="1"/>
  <c r="FQ443" i="1"/>
  <c r="S367" i="1"/>
  <c r="MC442" i="1"/>
  <c r="MD442" i="1" s="1"/>
  <c r="EO366" i="1"/>
  <c r="EA510" i="1"/>
  <c r="DM807" i="1"/>
  <c r="BU453" i="1"/>
  <c r="BV449" i="1"/>
  <c r="JX23" i="1"/>
  <c r="NT510" i="1"/>
  <c r="JY25" i="1"/>
  <c r="JZ25" i="1"/>
  <c r="JY26" i="1"/>
  <c r="JZ26" i="1"/>
  <c r="IJ889" i="1"/>
  <c r="CY602" i="1"/>
  <c r="DY587" i="1"/>
  <c r="CW383" i="1"/>
  <c r="CW387" i="1" s="1"/>
  <c r="CW391" i="1" s="1"/>
  <c r="CX391" i="1" s="1"/>
  <c r="CY391" i="1" s="1"/>
  <c r="CX379" i="1"/>
  <c r="CY379" i="1" s="1"/>
  <c r="IW385" i="1"/>
  <c r="IX385" i="1" s="1"/>
  <c r="LN18" i="1"/>
  <c r="MQ224" i="1"/>
  <c r="MR224" i="1" s="1"/>
  <c r="MP225" i="1"/>
  <c r="MP226" i="1" s="1"/>
  <c r="MQ226" i="1" s="1"/>
  <c r="MR226" i="1" s="1"/>
  <c r="HU232" i="1"/>
  <c r="HT236" i="1"/>
  <c r="HU236" i="1" s="1"/>
  <c r="HV236" i="1" s="1"/>
  <c r="KZ833" i="1"/>
  <c r="KL531" i="1"/>
  <c r="KM531" i="1" s="1"/>
  <c r="KN531" i="1" s="1"/>
  <c r="KM527" i="1"/>
  <c r="KN527" i="1" s="1"/>
  <c r="ND369" i="1"/>
  <c r="NE368" i="1"/>
  <c r="NF368" i="1" s="1"/>
  <c r="JY531" i="1"/>
  <c r="JZ531" i="1" s="1"/>
  <c r="CJ380" i="1"/>
  <c r="CK380" i="1" s="1"/>
  <c r="CI384" i="1"/>
  <c r="CJ384" i="1" s="1"/>
  <c r="LN19" i="1"/>
  <c r="CY375" i="1"/>
  <c r="II308" i="1"/>
  <c r="HH531" i="1"/>
  <c r="EA438" i="1"/>
  <c r="IH523" i="1"/>
  <c r="KM378" i="1"/>
  <c r="KN378" i="1" s="1"/>
  <c r="HG534" i="1"/>
  <c r="HH534" i="1" s="1"/>
  <c r="DZ439" i="1"/>
  <c r="EA439" i="1" s="1"/>
  <c r="DY440" i="1"/>
  <c r="CY670" i="1"/>
  <c r="GQ441" i="1"/>
  <c r="GQ442" i="1" s="1"/>
  <c r="GR442" i="1" s="1"/>
  <c r="GS442" i="1" s="1"/>
  <c r="NE79" i="1"/>
  <c r="NF79" i="1" s="1"/>
  <c r="ND80" i="1"/>
  <c r="EN224" i="1"/>
  <c r="EO224" i="1" s="1"/>
  <c r="CW309" i="1"/>
  <c r="CX305" i="1"/>
  <c r="CY305" i="1" s="1"/>
  <c r="CW678" i="1"/>
  <c r="CX678" i="1" s="1"/>
  <c r="CY678" i="1" s="1"/>
  <c r="IW447" i="1"/>
  <c r="IX447" i="1" s="1"/>
  <c r="NF78" i="1"/>
  <c r="LA449" i="1"/>
  <c r="LB449" i="1" s="1"/>
  <c r="KZ453" i="1"/>
  <c r="KZ457" i="1" s="1"/>
  <c r="LA457" i="1" s="1"/>
  <c r="HT608" i="1"/>
  <c r="HU604" i="1"/>
  <c r="HV604" i="1" s="1"/>
  <c r="CI240" i="1"/>
  <c r="CJ240" i="1" s="1"/>
  <c r="CK240" i="1" s="1"/>
  <c r="AE660" i="1"/>
  <c r="AF660" i="1" s="1"/>
  <c r="AG660" i="1" s="1"/>
  <c r="MQ736" i="1"/>
  <c r="MR736" i="1" s="1"/>
  <c r="HT453" i="1"/>
  <c r="HU453" i="1" s="1"/>
  <c r="AS586" i="1"/>
  <c r="AT585" i="1"/>
  <c r="AU585" i="1" s="1"/>
  <c r="HT313" i="1"/>
  <c r="HU313" i="1" s="1"/>
  <c r="HV313" i="1" s="1"/>
  <c r="BW825" i="1"/>
  <c r="BU250" i="1"/>
  <c r="BV250" i="1" s="1"/>
  <c r="BW250" i="1" s="1"/>
  <c r="BH513" i="1"/>
  <c r="BI513" i="1" s="1"/>
  <c r="FB511" i="1"/>
  <c r="FC511" i="1"/>
  <c r="FA512" i="1"/>
  <c r="FA513" i="1" s="1"/>
  <c r="BW242" i="1"/>
  <c r="NR224" i="1"/>
  <c r="II386" i="1"/>
  <c r="IJ386" i="1" s="1"/>
  <c r="HT168" i="1"/>
  <c r="HT172" i="1" s="1"/>
  <c r="KL455" i="1"/>
  <c r="JY24" i="1"/>
  <c r="JZ24" i="1"/>
  <c r="LA608" i="1"/>
  <c r="LB608" i="1" s="1"/>
  <c r="LO888" i="1"/>
  <c r="JZ235" i="1"/>
  <c r="HH176" i="1"/>
  <c r="HU168" i="1"/>
  <c r="HV168" i="1" s="1"/>
  <c r="HT457" i="1"/>
  <c r="HU457" i="1" s="1"/>
  <c r="HV457" i="1" s="1"/>
  <c r="LN20" i="1"/>
  <c r="JY23" i="1"/>
  <c r="JZ23" i="1"/>
  <c r="LA62" i="1"/>
  <c r="NS512" i="1"/>
  <c r="NT512" i="1" s="1"/>
  <c r="CI244" i="1"/>
  <c r="MQ225" i="1"/>
  <c r="MR225" i="1" s="1"/>
  <c r="CW682" i="1"/>
  <c r="DK81" i="1"/>
  <c r="AE661" i="1"/>
  <c r="AE662" i="1" s="1"/>
  <c r="HT240" i="1"/>
  <c r="HU240" i="1" s="1"/>
  <c r="HV240" i="1" s="1"/>
  <c r="BG226" i="1"/>
  <c r="BH226" i="1"/>
  <c r="BI226" i="1" s="1"/>
  <c r="BH225" i="1"/>
  <c r="BI225" i="1" s="1"/>
  <c r="GR441" i="1"/>
  <c r="GS441" i="1" s="1"/>
  <c r="GO63" i="1"/>
  <c r="BW449" i="1"/>
  <c r="KL457" i="1"/>
  <c r="KM457" i="1" s="1"/>
  <c r="KN457" i="1" s="1"/>
  <c r="KM453" i="1"/>
  <c r="KN453" i="1" s="1"/>
  <c r="LA612" i="1"/>
  <c r="LB612" i="1" s="1"/>
  <c r="FB512" i="1"/>
  <c r="FC512" i="1" s="1"/>
  <c r="GS440" i="1"/>
  <c r="LO18" i="1"/>
  <c r="LN21" i="1"/>
  <c r="NB63" i="1"/>
  <c r="Q370" i="1"/>
  <c r="R369" i="1"/>
  <c r="S369" i="1" s="1"/>
  <c r="KL535" i="1"/>
  <c r="KM535" i="1" s="1"/>
  <c r="KN535" i="1" s="1"/>
  <c r="CX383" i="1"/>
  <c r="CY383" i="1" s="1"/>
  <c r="LN22" i="1"/>
  <c r="LO19" i="1"/>
  <c r="CI388" i="1"/>
  <c r="CK384" i="1"/>
  <c r="HV232" i="1"/>
  <c r="CW313" i="1"/>
  <c r="CX313" i="1"/>
  <c r="CY313" i="1" s="1"/>
  <c r="CX309" i="1"/>
  <c r="CY309" i="1" s="1"/>
  <c r="GQ443" i="1"/>
  <c r="GR443" i="1" s="1"/>
  <c r="GS443" i="1" s="1"/>
  <c r="EY63" i="1"/>
  <c r="AQ63" i="1"/>
  <c r="LN24" i="1"/>
  <c r="LO21" i="1"/>
  <c r="AF661" i="1"/>
  <c r="AG661" i="1" s="1"/>
  <c r="LO20" i="1"/>
  <c r="LN23" i="1"/>
  <c r="LN25" i="1"/>
  <c r="LO22" i="1"/>
  <c r="CX387" i="1"/>
  <c r="CY387" i="1" s="1"/>
  <c r="LO25" i="1"/>
  <c r="LN28" i="1"/>
  <c r="FM63" i="1"/>
  <c r="HU62" i="1"/>
  <c r="NP63" i="1"/>
  <c r="MN63" i="1"/>
  <c r="LN26" i="1"/>
  <c r="LO23" i="1"/>
  <c r="LO24" i="1"/>
  <c r="LN27" i="1"/>
  <c r="GO495" i="1"/>
  <c r="GQ444" i="1"/>
  <c r="GR444" i="1" s="1"/>
  <c r="GS444" i="1" s="1"/>
  <c r="BE63" i="1"/>
  <c r="EK63" i="1"/>
  <c r="HG62" i="1"/>
  <c r="LZ63" i="1"/>
  <c r="LO27" i="1"/>
  <c r="LO30" i="1"/>
  <c r="LN29" i="1"/>
  <c r="LP63" i="1" s="1"/>
  <c r="LO26" i="1"/>
  <c r="LN31" i="1"/>
  <c r="LO31" i="1"/>
  <c r="LO28" i="1"/>
  <c r="GA63" i="1"/>
  <c r="DI63" i="1"/>
  <c r="AC63" i="1"/>
  <c r="BV62" i="1"/>
  <c r="DW63" i="1"/>
  <c r="JY62" i="1"/>
  <c r="CJ62" i="1"/>
  <c r="CX62" i="1"/>
  <c r="II62" i="1"/>
  <c r="IW62" i="1"/>
  <c r="JY65" i="1"/>
  <c r="JZ65" i="1" s="1"/>
  <c r="JK62" i="1"/>
  <c r="LO29" i="1"/>
  <c r="LN32" i="1"/>
  <c r="LO32" i="1"/>
  <c r="HH299" i="1" l="1"/>
  <c r="IV674" i="1"/>
  <c r="HU381" i="1"/>
  <c r="HV381" i="1" s="1"/>
  <c r="MB296" i="1"/>
  <c r="MC296" i="1" s="1"/>
  <c r="MD296" i="1" s="1"/>
  <c r="MC295" i="1"/>
  <c r="MD295" i="1" s="1"/>
  <c r="X493" i="1"/>
  <c r="X422" i="1"/>
  <c r="EM81" i="1"/>
  <c r="AE226" i="1"/>
  <c r="AF226" i="1" s="1"/>
  <c r="AG226" i="1" s="1"/>
  <c r="AF225" i="1"/>
  <c r="AG225" i="1" s="1"/>
  <c r="NK786" i="1"/>
  <c r="NL786" i="1" s="1"/>
  <c r="LO11" i="1"/>
  <c r="LN14" i="1"/>
  <c r="KV65" i="1"/>
  <c r="KW69" i="1"/>
  <c r="BG78" i="1"/>
  <c r="BH78" i="1" s="1"/>
  <c r="BI78" i="1" s="1"/>
  <c r="JY304" i="1"/>
  <c r="JX308" i="1"/>
  <c r="ET205" i="1"/>
  <c r="ET204" i="1"/>
  <c r="EU204" i="1" s="1"/>
  <c r="MW348" i="1"/>
  <c r="MX348" i="1" s="1"/>
  <c r="MW349" i="1"/>
  <c r="X348" i="1"/>
  <c r="Y348" i="1" s="1"/>
  <c r="X278" i="1"/>
  <c r="X349" i="1"/>
  <c r="MI421" i="1"/>
  <c r="MI350" i="1"/>
  <c r="BU594" i="1"/>
  <c r="BV590" i="1"/>
  <c r="BW590" i="1" s="1"/>
  <c r="MQ437" i="1"/>
  <c r="MR437" i="1" s="1"/>
  <c r="MP438" i="1"/>
  <c r="KM455" i="1"/>
  <c r="KN455" i="1" s="1"/>
  <c r="KL459" i="1"/>
  <c r="IH102" i="1"/>
  <c r="II98" i="1"/>
  <c r="IJ98" i="1" s="1"/>
  <c r="JK600" i="1"/>
  <c r="JL600" i="1" s="1"/>
  <c r="JJ604" i="1"/>
  <c r="JY232" i="1"/>
  <c r="JZ232" i="1" s="1"/>
  <c r="JX236" i="1"/>
  <c r="DZ151" i="1"/>
  <c r="EA151" i="1" s="1"/>
  <c r="DY152" i="1"/>
  <c r="KL231" i="1"/>
  <c r="KM227" i="1"/>
  <c r="KN227" i="1" s="1"/>
  <c r="GD222" i="1"/>
  <c r="GE222" i="1" s="1"/>
  <c r="GC223" i="1"/>
  <c r="CX374" i="1"/>
  <c r="CY374" i="1" s="1"/>
  <c r="CW378" i="1"/>
  <c r="KV354" i="1"/>
  <c r="KW357" i="1"/>
  <c r="IW599" i="1"/>
  <c r="IX599" i="1" s="1"/>
  <c r="IV603" i="1"/>
  <c r="BQ497" i="1"/>
  <c r="AT806" i="1"/>
  <c r="AU806" i="1" s="1"/>
  <c r="AS807" i="1"/>
  <c r="AT807" i="1" s="1"/>
  <c r="AU807" i="1" s="1"/>
  <c r="O67" i="1"/>
  <c r="IV102" i="1"/>
  <c r="NS367" i="1"/>
  <c r="NT367" i="1" s="1"/>
  <c r="NR368" i="1"/>
  <c r="Q295" i="1"/>
  <c r="R294" i="1"/>
  <c r="S294" i="1" s="1"/>
  <c r="EF420" i="1"/>
  <c r="EG420" i="1" s="1"/>
  <c r="EF421" i="1"/>
  <c r="CY852" i="1"/>
  <c r="CT866" i="1"/>
  <c r="MK347" i="1"/>
  <c r="FP299" i="1"/>
  <c r="FQ299" i="1" s="1"/>
  <c r="FM351" i="1"/>
  <c r="EH347" i="1"/>
  <c r="G296" i="1"/>
  <c r="B296" i="1"/>
  <c r="F296" i="1" s="1"/>
  <c r="ET347" i="1"/>
  <c r="HV269" i="1"/>
  <c r="HQ283" i="1"/>
  <c r="MI61" i="1"/>
  <c r="MI60" i="1"/>
  <c r="MJ60" i="1" s="1"/>
  <c r="X61" i="1"/>
  <c r="X60" i="1"/>
  <c r="Y60" i="1" s="1"/>
  <c r="B6" i="1"/>
  <c r="F6" i="1" s="1"/>
  <c r="KE59" i="1"/>
  <c r="KE66" i="1"/>
  <c r="CI609" i="1"/>
  <c r="LN595" i="1"/>
  <c r="LO592" i="1"/>
  <c r="IW225" i="1"/>
  <c r="IX225" i="1" s="1"/>
  <c r="IV229" i="1"/>
  <c r="IW229" i="1" s="1"/>
  <c r="IX229" i="1" s="1"/>
  <c r="ET491" i="1"/>
  <c r="FC438" i="1"/>
  <c r="EF491" i="1"/>
  <c r="FV491" i="1"/>
  <c r="B438" i="1"/>
  <c r="F438" i="1" s="1"/>
  <c r="FH491" i="1"/>
  <c r="GJ491" i="1"/>
  <c r="CI484" i="1"/>
  <c r="CB498" i="1"/>
  <c r="CE498" i="1" s="1"/>
  <c r="B443" i="1"/>
  <c r="F443" i="1" s="1"/>
  <c r="D443" i="1"/>
  <c r="CJ449" i="1"/>
  <c r="CK449" i="1" s="1"/>
  <c r="CI453" i="1"/>
  <c r="BU442" i="1"/>
  <c r="BU446" i="1" s="1"/>
  <c r="BN491" i="1"/>
  <c r="C442" i="1"/>
  <c r="KE491" i="1"/>
  <c r="C438" i="1"/>
  <c r="LA368" i="1"/>
  <c r="LB368" i="1"/>
  <c r="BR426" i="1"/>
  <c r="JZ373" i="1"/>
  <c r="IS138" i="1"/>
  <c r="IS141" i="1" s="1"/>
  <c r="IW84" i="1"/>
  <c r="IX84" i="1" s="1"/>
  <c r="HQ137" i="1"/>
  <c r="HU83" i="1"/>
  <c r="HV83" i="1" s="1"/>
  <c r="HT84" i="1"/>
  <c r="HU80" i="1"/>
  <c r="HV80" i="1" s="1"/>
  <c r="HG79" i="1"/>
  <c r="HC137" i="1"/>
  <c r="HH79" i="1"/>
  <c r="JC209" i="1"/>
  <c r="JC203" i="1"/>
  <c r="IH152" i="1"/>
  <c r="IH156" i="1" s="1"/>
  <c r="B148" i="1"/>
  <c r="F148" i="1" s="1"/>
  <c r="IA203" i="1"/>
  <c r="BU166" i="1"/>
  <c r="BV162" i="1"/>
  <c r="BW162" i="1" s="1"/>
  <c r="GY59" i="1"/>
  <c r="B4" i="1"/>
  <c r="F4" i="1" s="1"/>
  <c r="GY67" i="1"/>
  <c r="HB67" i="1" s="1"/>
  <c r="KN26" i="1"/>
  <c r="KI68" i="1"/>
  <c r="CX816" i="1"/>
  <c r="CY816" i="1" s="1"/>
  <c r="CW820" i="1"/>
  <c r="FV349" i="1"/>
  <c r="FV348" i="1"/>
  <c r="FW348" i="1" s="1"/>
  <c r="JK230" i="1"/>
  <c r="JL230" i="1" s="1"/>
  <c r="JJ234" i="1"/>
  <c r="DK438" i="1"/>
  <c r="DL437" i="1"/>
  <c r="DM437" i="1" s="1"/>
  <c r="LG62" i="1"/>
  <c r="LG61" i="1"/>
  <c r="LH61" i="1" s="1"/>
  <c r="J60" i="1"/>
  <c r="K60" i="1" s="1"/>
  <c r="J61" i="1"/>
  <c r="KS203" i="1"/>
  <c r="I211" i="1" s="1"/>
  <c r="B149" i="1"/>
  <c r="F149" i="1" s="1"/>
  <c r="CI600" i="1"/>
  <c r="CJ601" i="1"/>
  <c r="CK601" i="1" s="1"/>
  <c r="KL673" i="1"/>
  <c r="KM669" i="1"/>
  <c r="KN669" i="1" s="1"/>
  <c r="II602" i="1"/>
  <c r="IJ602" i="1" s="1"/>
  <c r="IH606" i="1"/>
  <c r="LN587" i="1"/>
  <c r="LN590" i="1" s="1"/>
  <c r="LO584" i="1"/>
  <c r="KM587" i="1"/>
  <c r="KN587" i="1"/>
  <c r="NS439" i="1"/>
  <c r="NT439" i="1" s="1"/>
  <c r="NR440" i="1"/>
  <c r="JX449" i="1"/>
  <c r="JY445" i="1"/>
  <c r="JZ445" i="1" s="1"/>
  <c r="B441" i="1"/>
  <c r="F441" i="1" s="1"/>
  <c r="GY498" i="1"/>
  <c r="AE663" i="1"/>
  <c r="AF662" i="1"/>
  <c r="AG662" i="1" s="1"/>
  <c r="BV453" i="1"/>
  <c r="BW453" i="1" s="1"/>
  <c r="BU457" i="1"/>
  <c r="BV457" i="1" s="1"/>
  <c r="BW457" i="1" s="1"/>
  <c r="JY399" i="1"/>
  <c r="JZ399" i="1" s="1"/>
  <c r="KL674" i="1"/>
  <c r="KM670" i="1"/>
  <c r="KN670" i="1" s="1"/>
  <c r="GC588" i="1"/>
  <c r="GD587" i="1"/>
  <c r="GE587" i="1" s="1"/>
  <c r="CB348" i="1"/>
  <c r="CC348" i="1" s="1"/>
  <c r="CB349" i="1"/>
  <c r="CB278" i="1"/>
  <c r="CX606" i="1"/>
  <c r="CY606" i="1" s="1"/>
  <c r="CW610" i="1"/>
  <c r="KL893" i="1"/>
  <c r="KM889" i="1"/>
  <c r="KN889" i="1" s="1"/>
  <c r="JY599" i="1"/>
  <c r="JZ599" i="1" s="1"/>
  <c r="JX603" i="1"/>
  <c r="CW163" i="1"/>
  <c r="CX159" i="1"/>
  <c r="CY159" i="1" s="1"/>
  <c r="BV231" i="1"/>
  <c r="BW231" i="1" s="1"/>
  <c r="BU235" i="1"/>
  <c r="HT244" i="1"/>
  <c r="HU244" i="1" s="1"/>
  <c r="HV244" i="1" s="1"/>
  <c r="Q371" i="1"/>
  <c r="R370" i="1"/>
  <c r="S370" i="1" s="1"/>
  <c r="FA514" i="1"/>
  <c r="FB514" i="1" s="1"/>
  <c r="EX565" i="1" s="1"/>
  <c r="FB513" i="1"/>
  <c r="FC513" i="1" s="1"/>
  <c r="MC294" i="1"/>
  <c r="MD294" i="1" s="1"/>
  <c r="DM296" i="1"/>
  <c r="DH349" i="1"/>
  <c r="BV309" i="1"/>
  <c r="BW309" i="1" s="1"/>
  <c r="BU313" i="1"/>
  <c r="BV313" i="1" s="1"/>
  <c r="BN133" i="1"/>
  <c r="BN62" i="1"/>
  <c r="JX601" i="1"/>
  <c r="JY597" i="1"/>
  <c r="JZ597" i="1" s="1"/>
  <c r="IJ706" i="1"/>
  <c r="IE720" i="1"/>
  <c r="CJ232" i="1"/>
  <c r="CK232" i="1" s="1"/>
  <c r="IW451" i="1"/>
  <c r="IX451" i="1" s="1"/>
  <c r="IV455" i="1"/>
  <c r="CJ890" i="1"/>
  <c r="CK890" i="1" s="1"/>
  <c r="CI894" i="1"/>
  <c r="HG528" i="1"/>
  <c r="HH528" i="1" s="1"/>
  <c r="HF532" i="1"/>
  <c r="IH238" i="1"/>
  <c r="II234" i="1"/>
  <c r="IJ234" i="1" s="1"/>
  <c r="KE65" i="1"/>
  <c r="KH65" i="1" s="1"/>
  <c r="GY204" i="1"/>
  <c r="GZ204" i="1" s="1"/>
  <c r="GY205" i="1"/>
  <c r="GY134" i="1"/>
  <c r="HM493" i="1"/>
  <c r="HM422" i="1"/>
  <c r="HM492" i="1"/>
  <c r="HN492" i="1" s="1"/>
  <c r="FH422" i="1"/>
  <c r="HG597" i="1"/>
  <c r="HH597" i="1"/>
  <c r="KZ166" i="1"/>
  <c r="B151" i="1"/>
  <c r="F151" i="1" s="1"/>
  <c r="CX380" i="1"/>
  <c r="CY380" i="1" s="1"/>
  <c r="CW384" i="1"/>
  <c r="II893" i="1"/>
  <c r="IJ893" i="1" s="1"/>
  <c r="IH897" i="1"/>
  <c r="LN528" i="1"/>
  <c r="LO528" i="1" s="1"/>
  <c r="LO525" i="1"/>
  <c r="BV600" i="1"/>
  <c r="BW600" i="1" s="1"/>
  <c r="BU604" i="1"/>
  <c r="BV604" i="1" s="1"/>
  <c r="BW604" i="1" s="1"/>
  <c r="GE438" i="1"/>
  <c r="HT528" i="1"/>
  <c r="HU524" i="1"/>
  <c r="HV524" i="1" s="1"/>
  <c r="DL225" i="1"/>
  <c r="DM225" i="1" s="1"/>
  <c r="DK226" i="1"/>
  <c r="DL226" i="1" s="1"/>
  <c r="DM226" i="1" s="1"/>
  <c r="CP134" i="1"/>
  <c r="CP204" i="1"/>
  <c r="CQ204" i="1" s="1"/>
  <c r="CP205" i="1"/>
  <c r="KE350" i="1"/>
  <c r="KE421" i="1"/>
  <c r="KE420" i="1"/>
  <c r="KF420" i="1" s="1"/>
  <c r="BU378" i="1"/>
  <c r="BV374" i="1"/>
  <c r="BW374" i="1" s="1"/>
  <c r="CX445" i="1"/>
  <c r="CY445" i="1" s="1"/>
  <c r="CW449" i="1"/>
  <c r="GR511" i="1"/>
  <c r="GS511" i="1" s="1"/>
  <c r="GQ512" i="1"/>
  <c r="Q78" i="1"/>
  <c r="R78" i="1" s="1"/>
  <c r="S78" i="1" s="1"/>
  <c r="R77" i="1"/>
  <c r="S77" i="1" s="1"/>
  <c r="DR204" i="1"/>
  <c r="DS204" i="1" s="1"/>
  <c r="DR134" i="1"/>
  <c r="DR205" i="1"/>
  <c r="AL62" i="1"/>
  <c r="AL133" i="1"/>
  <c r="AL132" i="1"/>
  <c r="AM132" i="1" s="1"/>
  <c r="GR293" i="1"/>
  <c r="GS293" i="1" s="1"/>
  <c r="GQ294" i="1"/>
  <c r="II744" i="1"/>
  <c r="IJ744" i="1" s="1"/>
  <c r="IH748" i="1"/>
  <c r="CJ388" i="1"/>
  <c r="CK388" i="1" s="1"/>
  <c r="CI392" i="1"/>
  <c r="HT389" i="1"/>
  <c r="NE80" i="1"/>
  <c r="NF80" i="1" s="1"/>
  <c r="ND81" i="1"/>
  <c r="Q441" i="1"/>
  <c r="R440" i="1"/>
  <c r="S440" i="1" s="1"/>
  <c r="IV456" i="1"/>
  <c r="IW452" i="1"/>
  <c r="IX452" i="1" s="1"/>
  <c r="AT510" i="1"/>
  <c r="AU510" i="1" s="1"/>
  <c r="AS511" i="1"/>
  <c r="KE132" i="1"/>
  <c r="KF132" i="1" s="1"/>
  <c r="KE133" i="1"/>
  <c r="LU60" i="1"/>
  <c r="LV60" i="1" s="1"/>
  <c r="LU61" i="1"/>
  <c r="KZ373" i="1"/>
  <c r="LA369" i="1"/>
  <c r="LB369" i="1" s="1"/>
  <c r="CJ401" i="1"/>
  <c r="CK401" i="1" s="1"/>
  <c r="CI405" i="1"/>
  <c r="CJ405" i="1" s="1"/>
  <c r="CK405" i="1" s="1"/>
  <c r="MB879" i="1"/>
  <c r="MC878" i="1"/>
  <c r="MD878" i="1" s="1"/>
  <c r="JC867" i="1"/>
  <c r="JJ813" i="1"/>
  <c r="JK813" i="1" s="1"/>
  <c r="JL813" i="1" s="1"/>
  <c r="CF643" i="1"/>
  <c r="CK593" i="1"/>
  <c r="CW90" i="1"/>
  <c r="CX86" i="1"/>
  <c r="CY86" i="1" s="1"/>
  <c r="JX89" i="1"/>
  <c r="JY85" i="1"/>
  <c r="JZ85" i="1" s="1"/>
  <c r="GJ133" i="1"/>
  <c r="GJ132" i="1"/>
  <c r="GK132" i="1" s="1"/>
  <c r="ET62" i="1"/>
  <c r="KZ156" i="1"/>
  <c r="LA152" i="1"/>
  <c r="LB152" i="1" s="1"/>
  <c r="HP284" i="1"/>
  <c r="LO883" i="1"/>
  <c r="LN886" i="1"/>
  <c r="LN889" i="1" s="1"/>
  <c r="IW884" i="1"/>
  <c r="IX884" i="1" s="1"/>
  <c r="CI883" i="1"/>
  <c r="CB941" i="1"/>
  <c r="JQ498" i="1"/>
  <c r="JQ501" i="1" s="1"/>
  <c r="JQ491" i="1"/>
  <c r="AL491" i="1"/>
  <c r="HU375" i="1"/>
  <c r="HQ425" i="1"/>
  <c r="JZ45" i="1"/>
  <c r="JU67" i="1"/>
  <c r="BU50" i="1"/>
  <c r="BN68" i="1"/>
  <c r="BQ68" i="1" s="1"/>
  <c r="CP68" i="1"/>
  <c r="CS68" i="1" s="1"/>
  <c r="CP59" i="1"/>
  <c r="ET60" i="1"/>
  <c r="EU60" i="1" s="1"/>
  <c r="ET61" i="1"/>
  <c r="FH61" i="1"/>
  <c r="FH60" i="1"/>
  <c r="FI60" i="1" s="1"/>
  <c r="LN30" i="1"/>
  <c r="CW395" i="1"/>
  <c r="IV393" i="1"/>
  <c r="IW393" i="1" s="1"/>
  <c r="CW599" i="1"/>
  <c r="MQ223" i="1"/>
  <c r="MR223" i="1" s="1"/>
  <c r="CP349" i="1"/>
  <c r="CW522" i="1"/>
  <c r="JJ307" i="1"/>
  <c r="JK303" i="1"/>
  <c r="BH295" i="1"/>
  <c r="BI295" i="1" s="1"/>
  <c r="BG296" i="1"/>
  <c r="BH296" i="1" s="1"/>
  <c r="BI296" i="1" s="1"/>
  <c r="DL588" i="1"/>
  <c r="DM588" i="1" s="1"/>
  <c r="DK589" i="1"/>
  <c r="JT497" i="1"/>
  <c r="MD805" i="1"/>
  <c r="LN836" i="1"/>
  <c r="LN838" i="1"/>
  <c r="LN837" i="1"/>
  <c r="JX811" i="1"/>
  <c r="E735" i="1"/>
  <c r="CX441" i="1"/>
  <c r="CY441" i="1" s="1"/>
  <c r="CK439" i="1"/>
  <c r="CJ439" i="1"/>
  <c r="CX446" i="1"/>
  <c r="NK131" i="1"/>
  <c r="GR76" i="1"/>
  <c r="GS76" i="1" s="1"/>
  <c r="GQ77" i="1"/>
  <c r="JQ203" i="1"/>
  <c r="IV153" i="1"/>
  <c r="IV157" i="1" s="1"/>
  <c r="IV161" i="1" s="1"/>
  <c r="IO203" i="1"/>
  <c r="IO134" i="1" s="1"/>
  <c r="B154" i="1"/>
  <c r="IH174" i="1"/>
  <c r="AL61" i="1"/>
  <c r="AL60" i="1"/>
  <c r="AM60" i="1" s="1"/>
  <c r="JX32" i="1"/>
  <c r="JQ66" i="1"/>
  <c r="CK47" i="1"/>
  <c r="CF65" i="1"/>
  <c r="CF69" i="1" s="1"/>
  <c r="JL53" i="1"/>
  <c r="JG67" i="1"/>
  <c r="JG69" i="1" s="1"/>
  <c r="HT54" i="1"/>
  <c r="HM59" i="1"/>
  <c r="IX54" i="1"/>
  <c r="IS68" i="1"/>
  <c r="IS69" i="1" s="1"/>
  <c r="NK60" i="1"/>
  <c r="NL60" i="1" s="1"/>
  <c r="NK61" i="1"/>
  <c r="HG7" i="1"/>
  <c r="HH7" i="1" s="1"/>
  <c r="HF11" i="1"/>
  <c r="HF15" i="1" s="1"/>
  <c r="KZ41" i="1"/>
  <c r="KS67" i="1"/>
  <c r="KV67" i="1" s="1"/>
  <c r="KS59" i="1"/>
  <c r="KI67" i="1"/>
  <c r="B7" i="1"/>
  <c r="F7" i="1" s="1"/>
  <c r="KE67" i="1"/>
  <c r="NE584" i="1"/>
  <c r="NF584" i="1" s="1"/>
  <c r="ND585" i="1"/>
  <c r="NE585" i="1" s="1"/>
  <c r="NF585" i="1" s="1"/>
  <c r="HG312" i="1"/>
  <c r="HC354" i="1"/>
  <c r="MM787" i="1"/>
  <c r="KM599" i="1"/>
  <c r="JC277" i="1"/>
  <c r="JK245" i="1"/>
  <c r="JL245" i="1" s="1"/>
  <c r="JJ249" i="1"/>
  <c r="JK249" i="1" s="1"/>
  <c r="JL249" i="1" s="1"/>
  <c r="EF565" i="1"/>
  <c r="JX13" i="1"/>
  <c r="JY9" i="1"/>
  <c r="JZ9" i="1" s="1"/>
  <c r="HF84" i="1"/>
  <c r="HG80" i="1"/>
  <c r="HH80" i="1" s="1"/>
  <c r="LN447" i="1"/>
  <c r="LO444" i="1"/>
  <c r="IE939" i="1"/>
  <c r="CI887" i="1"/>
  <c r="KI941" i="1"/>
  <c r="CK777" i="1"/>
  <c r="CF791" i="1"/>
  <c r="BW774" i="1"/>
  <c r="BR792" i="1"/>
  <c r="JG793" i="1"/>
  <c r="JK747" i="1"/>
  <c r="JL747" i="1" s="1"/>
  <c r="JC793" i="1"/>
  <c r="CJ587" i="1"/>
  <c r="CK587" i="1" s="1"/>
  <c r="CF645" i="1"/>
  <c r="CX594" i="1"/>
  <c r="CY594" i="1" s="1"/>
  <c r="IE644" i="1"/>
  <c r="IE643" i="1"/>
  <c r="FO510" i="1"/>
  <c r="FP509" i="1"/>
  <c r="FQ509" i="1" s="1"/>
  <c r="BR570" i="1"/>
  <c r="AZ63" i="1"/>
  <c r="AZ134" i="1"/>
  <c r="FH348" i="1"/>
  <c r="FI348" i="1" s="1"/>
  <c r="FH349" i="1"/>
  <c r="JY68" i="1"/>
  <c r="JZ68" i="1" s="1"/>
  <c r="HT245" i="1"/>
  <c r="HU245" i="1" s="1"/>
  <c r="HV245" i="1" s="1"/>
  <c r="EM368" i="1"/>
  <c r="HF614" i="1"/>
  <c r="HG614" i="1" s="1"/>
  <c r="HH614" i="1" s="1"/>
  <c r="BQ569" i="1"/>
  <c r="ND589" i="1"/>
  <c r="IV744" i="1"/>
  <c r="IW740" i="1"/>
  <c r="IX740" i="1" s="1"/>
  <c r="JT67" i="1"/>
  <c r="CE139" i="1"/>
  <c r="MI276" i="1"/>
  <c r="MJ276" i="1" s="1"/>
  <c r="MI277" i="1"/>
  <c r="MI206" i="1"/>
  <c r="IO350" i="1"/>
  <c r="IO421" i="1"/>
  <c r="LA760" i="1"/>
  <c r="LB760" i="1" s="1"/>
  <c r="IW808" i="1"/>
  <c r="IX808" i="1" s="1"/>
  <c r="CI819" i="1"/>
  <c r="AL711" i="1"/>
  <c r="DY657" i="1"/>
  <c r="DZ656" i="1"/>
  <c r="EA656" i="1" s="1"/>
  <c r="KS719" i="1"/>
  <c r="KV719" i="1" s="1"/>
  <c r="KZ665" i="1"/>
  <c r="CI664" i="1"/>
  <c r="CI668" i="1" s="1"/>
  <c r="CB718" i="1"/>
  <c r="IV669" i="1"/>
  <c r="FJ563" i="1"/>
  <c r="CX355" i="1"/>
  <c r="CY355" i="1" s="1"/>
  <c r="FM641" i="1"/>
  <c r="FA440" i="1"/>
  <c r="MB807" i="1"/>
  <c r="LA742" i="1"/>
  <c r="LB742" i="1" s="1"/>
  <c r="HF386" i="1"/>
  <c r="HG382" i="1"/>
  <c r="HH382" i="1" s="1"/>
  <c r="MC293" i="1"/>
  <c r="JC276" i="1"/>
  <c r="JD276" i="1" s="1"/>
  <c r="FV277" i="1"/>
  <c r="IW228" i="1"/>
  <c r="IX228" i="1" s="1"/>
  <c r="NS80" i="1"/>
  <c r="NR81" i="1"/>
  <c r="IV234" i="1"/>
  <c r="IW230" i="1"/>
  <c r="IX230" i="1" s="1"/>
  <c r="HP356" i="1"/>
  <c r="MI422" i="1"/>
  <c r="MI492" i="1"/>
  <c r="MJ492" i="1" s="1"/>
  <c r="MI493" i="1"/>
  <c r="GD294" i="1"/>
  <c r="GE294" i="1" s="1"/>
  <c r="GC295" i="1"/>
  <c r="X350" i="1"/>
  <c r="X420" i="1"/>
  <c r="Y420" i="1" s="1"/>
  <c r="IA429" i="1"/>
  <c r="NK494" i="1"/>
  <c r="NK564" i="1"/>
  <c r="NL564" i="1" s="1"/>
  <c r="HP497" i="1"/>
  <c r="II807" i="1"/>
  <c r="IJ807" i="1"/>
  <c r="JZ847" i="1"/>
  <c r="JU865" i="1"/>
  <c r="B806" i="1"/>
  <c r="X785" i="1"/>
  <c r="JU793" i="1"/>
  <c r="JT793" i="1" s="1"/>
  <c r="CX598" i="1"/>
  <c r="CY598" i="1" s="1"/>
  <c r="KI571" i="1"/>
  <c r="MP511" i="1"/>
  <c r="MQ510" i="1"/>
  <c r="MR510" i="1" s="1"/>
  <c r="IH522" i="1"/>
  <c r="II518" i="1"/>
  <c r="IJ518" i="1" s="1"/>
  <c r="BW479" i="1"/>
  <c r="BR497" i="1"/>
  <c r="KL371" i="1"/>
  <c r="KM367" i="1"/>
  <c r="KN367" i="1" s="1"/>
  <c r="LA453" i="1"/>
  <c r="LB453" i="1" s="1"/>
  <c r="MP80" i="1"/>
  <c r="KM813" i="1"/>
  <c r="KN813" i="1" s="1"/>
  <c r="KL817" i="1"/>
  <c r="II736" i="1"/>
  <c r="IJ736" i="1" s="1"/>
  <c r="JF497" i="1"/>
  <c r="LN10" i="1"/>
  <c r="LG134" i="1"/>
  <c r="LG133" i="1"/>
  <c r="LH133" i="1" s="1"/>
  <c r="LG63" i="1"/>
  <c r="HP283" i="1"/>
  <c r="LG639" i="1"/>
  <c r="LH639" i="1" s="1"/>
  <c r="LG567" i="1"/>
  <c r="CB350" i="1"/>
  <c r="CB420" i="1"/>
  <c r="CC420" i="1" s="1"/>
  <c r="JY442" i="1"/>
  <c r="JZ442" i="1" s="1"/>
  <c r="JX446" i="1"/>
  <c r="CJ593" i="1"/>
  <c r="JY373" i="1"/>
  <c r="JX825" i="1"/>
  <c r="CY554" i="1"/>
  <c r="CT572" i="1"/>
  <c r="HV553" i="1"/>
  <c r="HQ571" i="1"/>
  <c r="LA833" i="1"/>
  <c r="LB833" i="1" s="1"/>
  <c r="II227" i="1"/>
  <c r="IJ227" i="1" s="1"/>
  <c r="IH231" i="1"/>
  <c r="II231" i="1" s="1"/>
  <c r="IJ231" i="1" s="1"/>
  <c r="CI447" i="1"/>
  <c r="CJ443" i="1"/>
  <c r="CK443" i="1" s="1"/>
  <c r="BU833" i="1"/>
  <c r="BV829" i="1"/>
  <c r="BW829" i="1" s="1"/>
  <c r="HG606" i="1"/>
  <c r="HH606" i="1" s="1"/>
  <c r="IA60" i="1"/>
  <c r="IB60" i="1" s="1"/>
  <c r="Q7" i="1"/>
  <c r="R7" i="1" s="1"/>
  <c r="S7" i="1" s="1"/>
  <c r="R6" i="1"/>
  <c r="LN93" i="1"/>
  <c r="LO90" i="1"/>
  <c r="JF138" i="1"/>
  <c r="HH301" i="1"/>
  <c r="CE643" i="1"/>
  <c r="CT939" i="1"/>
  <c r="BN942" i="1"/>
  <c r="ND805" i="1"/>
  <c r="ND806" i="1" s="1"/>
  <c r="NE806" i="1" s="1"/>
  <c r="NF806" i="1" s="1"/>
  <c r="NE804" i="1"/>
  <c r="NF804" i="1" s="1"/>
  <c r="JQ792" i="1"/>
  <c r="AZ711" i="1"/>
  <c r="AZ712" i="1" s="1"/>
  <c r="BA712" i="1" s="1"/>
  <c r="AL278" i="1"/>
  <c r="MI204" i="1"/>
  <c r="MJ204" i="1" s="1"/>
  <c r="IE141" i="1"/>
  <c r="FO151" i="1"/>
  <c r="FP150" i="1"/>
  <c r="FQ150" i="1" s="1"/>
  <c r="IO276" i="1"/>
  <c r="IP276" i="1" s="1"/>
  <c r="IO277" i="1"/>
  <c r="HP282" i="1"/>
  <c r="HG448" i="1"/>
  <c r="HH448" i="1" s="1"/>
  <c r="HF452" i="1"/>
  <c r="JG866" i="1"/>
  <c r="CF646" i="1"/>
  <c r="BU680" i="1"/>
  <c r="BV680" i="1" s="1"/>
  <c r="BW680" i="1" s="1"/>
  <c r="HT628" i="1"/>
  <c r="HM646" i="1"/>
  <c r="HP646" i="1" s="1"/>
  <c r="MW637" i="1"/>
  <c r="JC637" i="1"/>
  <c r="IH585" i="1"/>
  <c r="IA643" i="1"/>
  <c r="ID643" i="1" s="1"/>
  <c r="DR637" i="1"/>
  <c r="EH491" i="1"/>
  <c r="NA349" i="1"/>
  <c r="NB349" i="1" s="1"/>
  <c r="FH62" i="1"/>
  <c r="HM62" i="1"/>
  <c r="KH139" i="1"/>
  <c r="KZ233" i="1"/>
  <c r="FB294" i="1"/>
  <c r="FC294" i="1" s="1"/>
  <c r="FA295" i="1"/>
  <c r="LA518" i="1"/>
  <c r="LB518" i="1" s="1"/>
  <c r="KZ522" i="1"/>
  <c r="KZ526" i="1" s="1"/>
  <c r="NT805" i="1"/>
  <c r="IW829" i="1"/>
  <c r="IX829" i="1"/>
  <c r="IS865" i="1"/>
  <c r="DZ878" i="1"/>
  <c r="CX818" i="1"/>
  <c r="CY818" i="1" s="1"/>
  <c r="CI807" i="1"/>
  <c r="CB865" i="1"/>
  <c r="JK739" i="1"/>
  <c r="JL739" i="1" s="1"/>
  <c r="JU792" i="1"/>
  <c r="JT792" i="1" s="1"/>
  <c r="KS572" i="1"/>
  <c r="KE570" i="1"/>
  <c r="KH570" i="1" s="1"/>
  <c r="C509" i="1"/>
  <c r="KE571" i="1"/>
  <c r="HM69" i="1"/>
  <c r="GJ205" i="1"/>
  <c r="ET134" i="1"/>
  <c r="EF277" i="1"/>
  <c r="EF276" i="1"/>
  <c r="EG276" i="1" s="1"/>
  <c r="BN357" i="1"/>
  <c r="GR366" i="1"/>
  <c r="GS366" i="1" s="1"/>
  <c r="GQ367" i="1"/>
  <c r="JK911" i="1"/>
  <c r="JL911" i="1" s="1"/>
  <c r="JK882" i="1"/>
  <c r="MC733" i="1"/>
  <c r="MD733" i="1" s="1"/>
  <c r="JL626" i="1"/>
  <c r="JG644" i="1"/>
  <c r="LO587" i="1"/>
  <c r="MK563" i="1"/>
  <c r="LN442" i="1"/>
  <c r="LO439" i="1"/>
  <c r="KW500" i="1"/>
  <c r="KV500" i="1" s="1"/>
  <c r="JX415" i="1"/>
  <c r="JQ419" i="1"/>
  <c r="KV66" i="1"/>
  <c r="IA132" i="1"/>
  <c r="IB132" i="1" s="1"/>
  <c r="IA133" i="1"/>
  <c r="AS78" i="1"/>
  <c r="AT77" i="1"/>
  <c r="AU77" i="1" s="1"/>
  <c r="LO298" i="1"/>
  <c r="LN301" i="1"/>
  <c r="BW884" i="1"/>
  <c r="KS792" i="1"/>
  <c r="CP791" i="1"/>
  <c r="CS791" i="1" s="1"/>
  <c r="FH563" i="1"/>
  <c r="B366" i="1"/>
  <c r="F366" i="1" s="1"/>
  <c r="E366" i="1"/>
  <c r="C367" i="1"/>
  <c r="AZ419" i="1"/>
  <c r="GY419" i="1"/>
  <c r="LU419" i="1"/>
  <c r="MW419" i="1"/>
  <c r="NK419" i="1"/>
  <c r="KV137" i="1"/>
  <c r="JF137" i="1"/>
  <c r="JF209" i="1"/>
  <c r="JY808" i="1"/>
  <c r="JZ808" i="1" s="1"/>
  <c r="Q805" i="1"/>
  <c r="R804" i="1"/>
  <c r="S804" i="1" s="1"/>
  <c r="IV815" i="1"/>
  <c r="IS720" i="1"/>
  <c r="MR656" i="1"/>
  <c r="D657" i="1"/>
  <c r="CB717" i="1"/>
  <c r="CE717" i="1" s="1"/>
  <c r="D656" i="1"/>
  <c r="IH664" i="1"/>
  <c r="II664" i="1" s="1"/>
  <c r="IJ664" i="1" s="1"/>
  <c r="IA718" i="1"/>
  <c r="E663" i="1"/>
  <c r="JQ569" i="1"/>
  <c r="JT569" i="1" s="1"/>
  <c r="JC570" i="1"/>
  <c r="JF570" i="1" s="1"/>
  <c r="IO563" i="1"/>
  <c r="KS569" i="1"/>
  <c r="X563" i="1"/>
  <c r="AF77" i="1"/>
  <c r="AG77" i="1" s="1"/>
  <c r="CE65" i="1"/>
  <c r="CS66" i="1"/>
  <c r="AE150" i="1"/>
  <c r="AF149" i="1"/>
  <c r="AG149" i="1" s="1"/>
  <c r="IJ694" i="1"/>
  <c r="LN914" i="1"/>
  <c r="LN915" i="1"/>
  <c r="LN913" i="1"/>
  <c r="KM885" i="1"/>
  <c r="KN885" i="1" s="1"/>
  <c r="C811" i="1"/>
  <c r="IS794" i="1"/>
  <c r="LA662" i="1"/>
  <c r="LB662" i="1" s="1"/>
  <c r="KW720" i="1"/>
  <c r="Q658" i="1"/>
  <c r="R657" i="1"/>
  <c r="S657" i="1" s="1"/>
  <c r="BV676" i="1"/>
  <c r="BW676" i="1" s="1"/>
  <c r="CJ735" i="1"/>
  <c r="CK735" i="1" s="1"/>
  <c r="II588" i="1"/>
  <c r="IJ588" i="1"/>
  <c r="IE646" i="1"/>
  <c r="MP584" i="1"/>
  <c r="MQ583" i="1"/>
  <c r="MR583" i="1" s="1"/>
  <c r="AS657" i="1"/>
  <c r="AT656" i="1"/>
  <c r="AU656" i="1" s="1"/>
  <c r="KE720" i="1"/>
  <c r="KE719" i="1"/>
  <c r="C662" i="1"/>
  <c r="CY528" i="1"/>
  <c r="BV884" i="1"/>
  <c r="AU730" i="1"/>
  <c r="JC791" i="1"/>
  <c r="HQ499" i="1"/>
  <c r="HQ501" i="1" s="1"/>
  <c r="JJ514" i="1"/>
  <c r="JC572" i="1"/>
  <c r="BU518" i="1"/>
  <c r="BU522" i="1" s="1"/>
  <c r="BV514" i="1"/>
  <c r="BW514" i="1" s="1"/>
  <c r="LN469" i="1"/>
  <c r="LG492" i="1"/>
  <c r="LN470" i="1"/>
  <c r="GY497" i="1"/>
  <c r="IO491" i="1"/>
  <c r="D437" i="1"/>
  <c r="II890" i="1"/>
  <c r="IJ890" i="1" s="1"/>
  <c r="D880" i="1"/>
  <c r="KL888" i="1"/>
  <c r="JJ830" i="1"/>
  <c r="JJ834" i="1" s="1"/>
  <c r="IO866" i="1"/>
  <c r="IO865" i="1"/>
  <c r="C734" i="1"/>
  <c r="KW793" i="1"/>
  <c r="BV739" i="1"/>
  <c r="BW739" i="1" s="1"/>
  <c r="CW665" i="1"/>
  <c r="KM611" i="1"/>
  <c r="KN611" i="1" s="1"/>
  <c r="KW643" i="1"/>
  <c r="KW644" i="1"/>
  <c r="KW497" i="1"/>
  <c r="IR139" i="1"/>
  <c r="IR210" i="1"/>
  <c r="CS356" i="1"/>
  <c r="KZ885" i="1"/>
  <c r="LA885" i="1" s="1"/>
  <c r="LB885" i="1" s="1"/>
  <c r="C878" i="1"/>
  <c r="KI868" i="1"/>
  <c r="MP883" i="1"/>
  <c r="MP884" i="1" s="1"/>
  <c r="MQ884" i="1" s="1"/>
  <c r="MR884" i="1" s="1"/>
  <c r="MQ882" i="1"/>
  <c r="JJ885" i="1"/>
  <c r="JJ889" i="1" s="1"/>
  <c r="IO941" i="1"/>
  <c r="CJ914" i="1"/>
  <c r="CK914" i="1" s="1"/>
  <c r="D884" i="1"/>
  <c r="BU888" i="1"/>
  <c r="KN757" i="1"/>
  <c r="BU739" i="1"/>
  <c r="BU743" i="1" s="1"/>
  <c r="BV743" i="1" s="1"/>
  <c r="BW743" i="1" s="1"/>
  <c r="KZ688" i="1"/>
  <c r="LA688" i="1" s="1"/>
  <c r="LB688" i="1" s="1"/>
  <c r="BW612" i="1"/>
  <c r="E513" i="1"/>
  <c r="IV553" i="1"/>
  <c r="IO571" i="1"/>
  <c r="IR571" i="1" s="1"/>
  <c r="KW141" i="1"/>
  <c r="ID137" i="1"/>
  <c r="HB137" i="1"/>
  <c r="KM521" i="1"/>
  <c r="KN521" i="1" s="1"/>
  <c r="II734" i="1"/>
  <c r="IJ734" i="1" s="1"/>
  <c r="IH738" i="1"/>
  <c r="II738" i="1" s="1"/>
  <c r="IJ738" i="1" s="1"/>
  <c r="KL812" i="1"/>
  <c r="KL816" i="1" s="1"/>
  <c r="DD785" i="1"/>
  <c r="II735" i="1"/>
  <c r="IJ735" i="1" s="1"/>
  <c r="C582" i="1"/>
  <c r="FV419" i="1"/>
  <c r="LN326" i="1"/>
  <c r="LN324" i="1"/>
  <c r="LN325" i="1"/>
  <c r="IV341" i="1"/>
  <c r="IO355" i="1"/>
  <c r="JJ232" i="1"/>
  <c r="HB428" i="1"/>
  <c r="KH425" i="1"/>
  <c r="KM519" i="1"/>
  <c r="KN519" i="1" s="1"/>
  <c r="IR140" i="1"/>
  <c r="LO738" i="1"/>
  <c r="CF794" i="1"/>
  <c r="MD657" i="1"/>
  <c r="D731" i="1"/>
  <c r="IH739" i="1"/>
  <c r="IH743" i="1" s="1"/>
  <c r="IH747" i="1" s="1"/>
  <c r="JX739" i="1"/>
  <c r="JJ369" i="1"/>
  <c r="JC427" i="1"/>
  <c r="JF427" i="1" s="1"/>
  <c r="B372" i="1"/>
  <c r="F372" i="1" s="1"/>
  <c r="EF133" i="1"/>
  <c r="BN141" i="1"/>
  <c r="II228" i="1"/>
  <c r="IJ228" i="1" s="1"/>
  <c r="JK591" i="1"/>
  <c r="JL591" i="1" s="1"/>
  <c r="MC660" i="1"/>
  <c r="AT804" i="1"/>
  <c r="AU804" i="1" s="1"/>
  <c r="IW733" i="1"/>
  <c r="IX733" i="1" s="1"/>
  <c r="CJ736" i="1"/>
  <c r="CK736" i="1" s="1"/>
  <c r="KM664" i="1"/>
  <c r="KI718" i="1"/>
  <c r="KH718" i="1" s="1"/>
  <c r="CI752" i="1"/>
  <c r="CJ752" i="1" s="1"/>
  <c r="CK752" i="1" s="1"/>
  <c r="E661" i="1"/>
  <c r="LO513" i="1"/>
  <c r="BR572" i="1"/>
  <c r="IS570" i="1"/>
  <c r="IR570" i="1" s="1"/>
  <c r="HF387" i="1"/>
  <c r="HG383" i="1"/>
  <c r="LN476" i="1"/>
  <c r="LN474" i="1"/>
  <c r="LN475" i="1"/>
  <c r="G370" i="1"/>
  <c r="G292" i="1"/>
  <c r="JU646" i="1"/>
  <c r="LB533" i="1"/>
  <c r="IE572" i="1"/>
  <c r="IX518" i="1"/>
  <c r="BU516" i="1"/>
  <c r="BV516" i="1" s="1"/>
  <c r="BW516" i="1" s="1"/>
  <c r="BN570" i="1"/>
  <c r="BN573" i="1" s="1"/>
  <c r="IW350" i="1"/>
  <c r="HT295" i="1"/>
  <c r="HT299" i="1" s="1"/>
  <c r="HM353" i="1"/>
  <c r="HP353" i="1" s="1"/>
  <c r="IE717" i="1"/>
  <c r="JG717" i="1"/>
  <c r="KL740" i="1"/>
  <c r="JU645" i="1"/>
  <c r="HU538" i="1"/>
  <c r="JF428" i="1"/>
  <c r="BV596" i="1"/>
  <c r="BW596" i="1" s="1"/>
  <c r="CY659" i="1"/>
  <c r="BR868" i="1"/>
  <c r="CX822" i="1"/>
  <c r="CY822" i="1" s="1"/>
  <c r="JX885" i="1"/>
  <c r="JY885" i="1" s="1"/>
  <c r="JZ885" i="1" s="1"/>
  <c r="JJ812" i="1"/>
  <c r="JJ816" i="1" s="1"/>
  <c r="JK816" i="1" s="1"/>
  <c r="JL816" i="1" s="1"/>
  <c r="KL814" i="1"/>
  <c r="JK736" i="1"/>
  <c r="JL736" i="1" s="1"/>
  <c r="JK738" i="1"/>
  <c r="KM688" i="1"/>
  <c r="KN688" i="1" s="1"/>
  <c r="IS717" i="1"/>
  <c r="CJ733" i="1"/>
  <c r="CK733" i="1" s="1"/>
  <c r="GY354" i="1"/>
  <c r="KL300" i="1"/>
  <c r="JT426" i="1"/>
  <c r="LO733" i="1"/>
  <c r="JJ888" i="1"/>
  <c r="D883" i="1"/>
  <c r="CJ882" i="1"/>
  <c r="CK882" i="1" s="1"/>
  <c r="CY904" i="1"/>
  <c r="JQ867" i="1"/>
  <c r="CI813" i="1"/>
  <c r="BV513" i="1"/>
  <c r="BW513" i="1" s="1"/>
  <c r="CT570" i="1"/>
  <c r="HV514" i="1"/>
  <c r="JL589" i="1"/>
  <c r="KM692" i="1"/>
  <c r="KN692" i="1" s="1"/>
  <c r="LB813" i="1"/>
  <c r="JL899" i="1"/>
  <c r="CI916" i="1"/>
  <c r="CJ916" i="1" s="1"/>
  <c r="CK916" i="1" s="1"/>
  <c r="MC804" i="1"/>
  <c r="MD804" i="1" s="1"/>
  <c r="E807" i="1"/>
  <c r="JQ637" i="1"/>
  <c r="CW536" i="1"/>
  <c r="DY366" i="1"/>
  <c r="CJ810" i="1"/>
  <c r="CK810" i="1" s="1"/>
  <c r="II881" i="1"/>
  <c r="IJ881" i="1" s="1"/>
  <c r="KM883" i="1"/>
  <c r="KN883" i="1" s="1"/>
  <c r="JJ811" i="1"/>
  <c r="JJ815" i="1" s="1"/>
  <c r="JK815" i="1" s="1"/>
  <c r="JL815" i="1" s="1"/>
  <c r="CP866" i="1"/>
  <c r="D804" i="1"/>
  <c r="D809" i="1"/>
  <c r="BV817" i="1"/>
  <c r="BW817" i="1" s="1"/>
  <c r="AZ859" i="1"/>
  <c r="AZ860" i="1" s="1"/>
  <c r="BA860" i="1" s="1"/>
  <c r="B585" i="1"/>
  <c r="F585" i="1" s="1"/>
  <c r="BV612" i="1"/>
  <c r="CJ518" i="1"/>
  <c r="CK518" i="1" s="1"/>
  <c r="CW519" i="1"/>
  <c r="CW523" i="1" s="1"/>
  <c r="KL744" i="1"/>
  <c r="KM744" i="1" s="1"/>
  <c r="KN744" i="1" s="1"/>
  <c r="KM738" i="1"/>
  <c r="KN738" i="1" s="1"/>
  <c r="KZ741" i="1"/>
  <c r="D736" i="1"/>
  <c r="E736" i="1"/>
  <c r="IO794" i="1"/>
  <c r="IR794" i="1" s="1"/>
  <c r="IW745" i="1"/>
  <c r="IX745" i="1" s="1"/>
  <c r="JJ742" i="1"/>
  <c r="JK742" i="1" s="1"/>
  <c r="JL742" i="1" s="1"/>
  <c r="HT598" i="1"/>
  <c r="HT602" i="1" s="1"/>
  <c r="IV590" i="1"/>
  <c r="IW530" i="1"/>
  <c r="IX530" i="1" s="1"/>
  <c r="CI516" i="1"/>
  <c r="CI520" i="1" s="1"/>
  <c r="MC364" i="1"/>
  <c r="MD364" i="1" s="1"/>
  <c r="BH299" i="1"/>
  <c r="BI299" i="1" s="1"/>
  <c r="BE351" i="1"/>
  <c r="KM230" i="1"/>
  <c r="KN230" i="1" s="1"/>
  <c r="IJ613" i="1"/>
  <c r="JY612" i="1"/>
  <c r="JZ612" i="1" s="1"/>
  <c r="HU598" i="1"/>
  <c r="HQ646" i="1"/>
  <c r="CK533" i="1"/>
  <c r="KI425" i="1"/>
  <c r="HT378" i="1"/>
  <c r="HU378" i="1" s="1"/>
  <c r="HV378" i="1" s="1"/>
  <c r="GE149" i="1"/>
  <c r="NE656" i="1"/>
  <c r="NF656" i="1" s="1"/>
  <c r="JQ718" i="1"/>
  <c r="NK711" i="1"/>
  <c r="NK713" i="1" s="1"/>
  <c r="FP588" i="1"/>
  <c r="HG600" i="1"/>
  <c r="HH600" i="1" s="1"/>
  <c r="HG605" i="1"/>
  <c r="HG643" i="1" s="1"/>
  <c r="HH643" i="1" s="1"/>
  <c r="GY643" i="1"/>
  <c r="HB643" i="1" s="1"/>
  <c r="MC508" i="1"/>
  <c r="MD508" i="1" s="1"/>
  <c r="MB509" i="1"/>
  <c r="MB510" i="1" s="1"/>
  <c r="GD508" i="1"/>
  <c r="GE508" i="1" s="1"/>
  <c r="C513" i="1"/>
  <c r="HV534" i="1"/>
  <c r="CP500" i="1"/>
  <c r="KZ446" i="1"/>
  <c r="BU387" i="1"/>
  <c r="BU391" i="1" s="1"/>
  <c r="BU395" i="1" s="1"/>
  <c r="NE220" i="1"/>
  <c r="NF220" i="1" s="1"/>
  <c r="ND221" i="1"/>
  <c r="CB210" i="1"/>
  <c r="G83" i="1"/>
  <c r="HF101" i="1"/>
  <c r="HG101" i="1" s="1"/>
  <c r="HH101" i="1" s="1"/>
  <c r="KI646" i="1"/>
  <c r="JX590" i="1"/>
  <c r="IO719" i="1"/>
  <c r="CT500" i="1"/>
  <c r="IV469" i="1"/>
  <c r="IW469" i="1" s="1"/>
  <c r="IX469" i="1" s="1"/>
  <c r="IA212" i="1"/>
  <c r="ID212" i="1" s="1"/>
  <c r="S664" i="1"/>
  <c r="CF719" i="1"/>
  <c r="CT718" i="1"/>
  <c r="DL735" i="1"/>
  <c r="DM735" i="1" s="1"/>
  <c r="JX738" i="1"/>
  <c r="JX742" i="1" s="1"/>
  <c r="JX746" i="1" s="1"/>
  <c r="KS718" i="1"/>
  <c r="KN607" i="1"/>
  <c r="JJ680" i="1"/>
  <c r="JK680" i="1" s="1"/>
  <c r="JL680" i="1" s="1"/>
  <c r="CW446" i="1"/>
  <c r="CW450" i="1" s="1"/>
  <c r="GD436" i="1"/>
  <c r="GE436" i="1" s="1"/>
  <c r="E438" i="1"/>
  <c r="G364" i="1"/>
  <c r="G427" i="1" s="1"/>
  <c r="G428" i="1" s="1"/>
  <c r="G429" i="1" s="1"/>
  <c r="G431" i="1" s="1"/>
  <c r="CB212" i="1"/>
  <c r="KL165" i="1"/>
  <c r="KM165" i="1" s="1"/>
  <c r="KN165" i="1" s="1"/>
  <c r="GD4" i="1"/>
  <c r="GE4" i="1" s="1"/>
  <c r="GC5" i="1"/>
  <c r="GC6" i="1" s="1"/>
  <c r="JJ518" i="1"/>
  <c r="JJ522" i="1" s="1"/>
  <c r="KI497" i="1"/>
  <c r="KH497" i="1" s="1"/>
  <c r="CF497" i="1"/>
  <c r="CE497" i="1" s="1"/>
  <c r="FB585" i="1"/>
  <c r="FC585" i="1" s="1"/>
  <c r="KW428" i="1"/>
  <c r="FH203" i="1"/>
  <c r="HG153" i="1"/>
  <c r="CW177" i="1"/>
  <c r="CX177" i="1" s="1"/>
  <c r="CY177" i="1" s="1"/>
  <c r="IH17" i="1"/>
  <c r="NE508" i="1"/>
  <c r="NF508" i="1" s="1"/>
  <c r="JJ446" i="1"/>
  <c r="JK446" i="1" s="1"/>
  <c r="JL446" i="1" s="1"/>
  <c r="IO570" i="1"/>
  <c r="BN563" i="1"/>
  <c r="IH445" i="1"/>
  <c r="II445" i="1" s="1"/>
  <c r="IJ445" i="1" s="1"/>
  <c r="IH372" i="1"/>
  <c r="KZ396" i="1"/>
  <c r="LN319" i="1"/>
  <c r="LN318" i="1"/>
  <c r="LN320" i="1"/>
  <c r="CW300" i="1"/>
  <c r="CX300" i="1" s="1"/>
  <c r="CY300" i="1" s="1"/>
  <c r="KZ301" i="1"/>
  <c r="KZ305" i="1" s="1"/>
  <c r="B224" i="1"/>
  <c r="F224" i="1" s="1"/>
  <c r="FJ275" i="1"/>
  <c r="CK225" i="1"/>
  <c r="KW209" i="1"/>
  <c r="KW213" i="1" s="1"/>
  <c r="GJ59" i="1"/>
  <c r="KM397" i="1"/>
  <c r="KN397" i="1" s="1"/>
  <c r="IV398" i="1"/>
  <c r="IV402" i="1" s="1"/>
  <c r="CW299" i="1"/>
  <c r="CX299" i="1" s="1"/>
  <c r="CY299" i="1" s="1"/>
  <c r="CJ298" i="1"/>
  <c r="CK298" i="1" s="1"/>
  <c r="KL230" i="1"/>
  <c r="KL234" i="1" s="1"/>
  <c r="IW155" i="1"/>
  <c r="IX155" i="1" s="1"/>
  <c r="KM161" i="1"/>
  <c r="KN161" i="1" s="1"/>
  <c r="IH516" i="1"/>
  <c r="BI436" i="1"/>
  <c r="IS498" i="1"/>
  <c r="IR498" i="1" s="1"/>
  <c r="JG500" i="1"/>
  <c r="JF500" i="1" s="1"/>
  <c r="JU498" i="1"/>
  <c r="HM500" i="1"/>
  <c r="HP500" i="1" s="1"/>
  <c r="II439" i="1"/>
  <c r="JX397" i="1"/>
  <c r="JY397" i="1" s="1"/>
  <c r="JZ397" i="1" s="1"/>
  <c r="HG311" i="1"/>
  <c r="HH311" i="1" s="1"/>
  <c r="CK296" i="1"/>
  <c r="CJ151" i="1"/>
  <c r="CK151" i="1" s="1"/>
  <c r="MP150" i="1"/>
  <c r="MP151" i="1" s="1"/>
  <c r="MQ149" i="1"/>
  <c r="MR149" i="1" s="1"/>
  <c r="EO4" i="1"/>
  <c r="JG498" i="1"/>
  <c r="GR437" i="1"/>
  <c r="GS437" i="1" s="1"/>
  <c r="JX402" i="1"/>
  <c r="JJ374" i="1"/>
  <c r="BU299" i="1"/>
  <c r="BV299" i="1" s="1"/>
  <c r="BW299" i="1" s="1"/>
  <c r="LN223" i="1"/>
  <c r="LN222" i="1"/>
  <c r="LN224" i="1"/>
  <c r="GR436" i="1"/>
  <c r="GS436" i="1" s="1"/>
  <c r="CW447" i="1"/>
  <c r="LA392" i="1"/>
  <c r="G365" i="1"/>
  <c r="II350" i="1"/>
  <c r="CP356" i="1"/>
  <c r="KZ100" i="1"/>
  <c r="II10" i="1"/>
  <c r="BU371" i="1"/>
  <c r="IO353" i="1"/>
  <c r="O283" i="1"/>
  <c r="HV248" i="1"/>
  <c r="MC220" i="1"/>
  <c r="DL148" i="1"/>
  <c r="DM148" i="1" s="1"/>
  <c r="R150" i="1"/>
  <c r="BN211" i="1"/>
  <c r="BQ211" i="1" s="1"/>
  <c r="HM209" i="1"/>
  <c r="KL109" i="1"/>
  <c r="KM109" i="1" s="1"/>
  <c r="KN109" i="1" s="1"/>
  <c r="EN7" i="1"/>
  <c r="EO7" i="1" s="1"/>
  <c r="IW10" i="1"/>
  <c r="IX10" i="1" s="1"/>
  <c r="KM10" i="1"/>
  <c r="KN10" i="1" s="1"/>
  <c r="HG305" i="1"/>
  <c r="HH305" i="1" s="1"/>
  <c r="R149" i="1"/>
  <c r="S149" i="1" s="1"/>
  <c r="IV155" i="1"/>
  <c r="BU87" i="1"/>
  <c r="HT314" i="1"/>
  <c r="KI282" i="1"/>
  <c r="FV203" i="1"/>
  <c r="KM93" i="1"/>
  <c r="KN93" i="1"/>
  <c r="DK150" i="1"/>
  <c r="DK151" i="1" s="1"/>
  <c r="DL149" i="1"/>
  <c r="DM149" i="1" s="1"/>
  <c r="HU310" i="1"/>
  <c r="HV310" i="1" s="1"/>
  <c r="JK224" i="1"/>
  <c r="IW157" i="1"/>
  <c r="IX157" i="1" s="1"/>
  <c r="BV152" i="1"/>
  <c r="BW152" i="1" s="1"/>
  <c r="ND153" i="1"/>
  <c r="NE152" i="1"/>
  <c r="JX157" i="1"/>
  <c r="LN314" i="1"/>
  <c r="HU295" i="1"/>
  <c r="HV295" i="1" s="1"/>
  <c r="IV310" i="1"/>
  <c r="IW310" i="1" s="1"/>
  <c r="IX310" i="1" s="1"/>
  <c r="HT312" i="1"/>
  <c r="HU312" i="1" s="1"/>
  <c r="HV312" i="1" s="1"/>
  <c r="BU302" i="1"/>
  <c r="AT220" i="1"/>
  <c r="AU220" i="1" s="1"/>
  <c r="CJ164" i="1"/>
  <c r="CK164" i="1" s="1"/>
  <c r="CX152" i="1"/>
  <c r="KL102" i="1"/>
  <c r="KL106" i="1" s="1"/>
  <c r="HT87" i="1"/>
  <c r="JJ172" i="1"/>
  <c r="LN37" i="1"/>
  <c r="JG281" i="1"/>
  <c r="JF281" i="1" s="1"/>
  <c r="HH243" i="1"/>
  <c r="G223" i="1"/>
  <c r="G148" i="1"/>
  <c r="IW153" i="1"/>
  <c r="IH155" i="1"/>
  <c r="LA151" i="1"/>
  <c r="LB151" i="1" s="1"/>
  <c r="JK85" i="1"/>
  <c r="R80" i="1"/>
  <c r="S80" i="1" s="1"/>
  <c r="CW176" i="1"/>
  <c r="CX176" i="1" s="1"/>
  <c r="CY176" i="1" s="1"/>
  <c r="DM4" i="1"/>
  <c r="HU8" i="1"/>
  <c r="CI229" i="1"/>
  <c r="MQ150" i="1"/>
  <c r="MR150" i="1" s="1"/>
  <c r="JY157" i="1"/>
  <c r="JZ157" i="1" s="1"/>
  <c r="LO78" i="1"/>
  <c r="IJ12" i="1"/>
  <c r="KZ228" i="1"/>
  <c r="E155" i="1"/>
  <c r="BU156" i="1"/>
  <c r="KM8" i="1"/>
  <c r="JX234" i="1"/>
  <c r="JX238" i="1" s="1"/>
  <c r="JY238" i="1" s="1"/>
  <c r="JZ238" i="1" s="1"/>
  <c r="IW223" i="1"/>
  <c r="IX223" i="1" s="1"/>
  <c r="KN244" i="1"/>
  <c r="KZ101" i="1"/>
  <c r="HG231" i="1"/>
  <c r="HH231" i="1" s="1"/>
  <c r="MQ148" i="1"/>
  <c r="MR148" i="1" s="1"/>
  <c r="LA179" i="1"/>
  <c r="BV153" i="1"/>
  <c r="BW153" i="1" s="1"/>
  <c r="KL99" i="1"/>
  <c r="BV83" i="1"/>
  <c r="JK80" i="1"/>
  <c r="CW178" i="1"/>
  <c r="CW182" i="1" s="1"/>
  <c r="E151" i="1"/>
  <c r="KZ89" i="1"/>
  <c r="G82" i="1"/>
  <c r="AG4" i="1"/>
  <c r="CJ11" i="1"/>
  <c r="CK11" i="1" s="1"/>
  <c r="JK82" i="1"/>
  <c r="JL82" i="1" s="1"/>
  <c r="JJ12" i="1"/>
  <c r="HG160" i="1"/>
  <c r="HH160" i="1" s="1"/>
  <c r="IX160" i="1"/>
  <c r="DL150" i="1"/>
  <c r="DM150" i="1" s="1"/>
  <c r="BV158" i="1"/>
  <c r="BW158" i="1" s="1"/>
  <c r="AT149" i="1"/>
  <c r="AU149" i="1" s="1"/>
  <c r="KN110" i="1"/>
  <c r="JK83" i="1"/>
  <c r="CJ82" i="1"/>
  <c r="HU151" i="1"/>
  <c r="LN83" i="1"/>
  <c r="CJ7" i="1"/>
  <c r="KL12" i="1"/>
  <c r="KL16" i="1" s="1"/>
  <c r="EN148" i="1"/>
  <c r="EO148" i="1" s="1"/>
  <c r="NE151" i="1"/>
  <c r="NF151" i="1" s="1"/>
  <c r="II158" i="1"/>
  <c r="IJ158" i="1" s="1"/>
  <c r="AT148" i="1"/>
  <c r="AU148" i="1" s="1"/>
  <c r="HU81" i="1"/>
  <c r="JX156" i="1"/>
  <c r="HF86" i="1"/>
  <c r="IV107" i="1"/>
  <c r="IW107" i="1" s="1"/>
  <c r="IX107" i="1" s="1"/>
  <c r="HF100" i="1"/>
  <c r="HU18" i="1"/>
  <c r="HV18" i="1" s="1"/>
  <c r="HG8" i="1"/>
  <c r="HH8" i="1" s="1"/>
  <c r="CX16" i="1"/>
  <c r="CY16" i="1" s="1"/>
  <c r="IE942" i="1"/>
  <c r="CJ906" i="1"/>
  <c r="CK906" i="1" s="1"/>
  <c r="E883" i="1"/>
  <c r="LG934" i="1"/>
  <c r="D885" i="1"/>
  <c r="CB939" i="1"/>
  <c r="C880" i="1"/>
  <c r="KZ889" i="1"/>
  <c r="KW941" i="1"/>
  <c r="LA883" i="1"/>
  <c r="LB883" i="1" s="1"/>
  <c r="HG616" i="1"/>
  <c r="HH616" i="1" s="1"/>
  <c r="HC646" i="1"/>
  <c r="HT612" i="1"/>
  <c r="HU608" i="1"/>
  <c r="HV608" i="1" s="1"/>
  <c r="CJ244" i="1"/>
  <c r="CK244" i="1" s="1"/>
  <c r="CI248" i="1"/>
  <c r="CJ248" i="1" s="1"/>
  <c r="CK248" i="1" s="1"/>
  <c r="LN659" i="1"/>
  <c r="LO659" i="1" s="1"/>
  <c r="LN658" i="1"/>
  <c r="LN661" i="1" s="1"/>
  <c r="B656" i="1"/>
  <c r="LN660" i="1"/>
  <c r="LO660" i="1" s="1"/>
  <c r="FQ588" i="1"/>
  <c r="FL639" i="1"/>
  <c r="GR584" i="1"/>
  <c r="GQ585" i="1"/>
  <c r="NS224" i="1"/>
  <c r="NR225" i="1"/>
  <c r="GD512" i="1"/>
  <c r="GE512" i="1" s="1"/>
  <c r="GC513" i="1"/>
  <c r="AE664" i="1"/>
  <c r="AC715" i="1" s="1"/>
  <c r="AF663" i="1"/>
  <c r="AG663" i="1" s="1"/>
  <c r="KN599" i="1"/>
  <c r="KM645" i="1"/>
  <c r="GR223" i="1"/>
  <c r="GS223" i="1" s="1"/>
  <c r="GQ224" i="1"/>
  <c r="CW686" i="1"/>
  <c r="CX682" i="1"/>
  <c r="CY682" i="1" s="1"/>
  <c r="MC443" i="1"/>
  <c r="MD443" i="1" s="1"/>
  <c r="LZ495" i="1"/>
  <c r="MB444" i="1"/>
  <c r="MC444" i="1" s="1"/>
  <c r="MD444" i="1" s="1"/>
  <c r="KM674" i="1"/>
  <c r="KN674" i="1" s="1"/>
  <c r="KL678" i="1"/>
  <c r="LA499" i="1"/>
  <c r="HV453" i="1"/>
  <c r="AS587" i="1"/>
  <c r="AT586" i="1"/>
  <c r="IH752" i="1"/>
  <c r="II748" i="1"/>
  <c r="IJ308" i="1"/>
  <c r="II354" i="1"/>
  <c r="IJ354" i="1" s="1"/>
  <c r="NS513" i="1"/>
  <c r="NT513" i="1" s="1"/>
  <c r="NR514" i="1"/>
  <c r="NS514" i="1" s="1"/>
  <c r="BI512" i="1"/>
  <c r="BD565" i="1"/>
  <c r="LN894" i="1"/>
  <c r="LO894" i="1" s="1"/>
  <c r="LO891" i="1"/>
  <c r="AE80" i="1"/>
  <c r="AF79" i="1"/>
  <c r="AG79" i="1" s="1"/>
  <c r="HT393" i="1"/>
  <c r="HU389" i="1"/>
  <c r="HV389" i="1" s="1"/>
  <c r="JY448" i="1"/>
  <c r="JZ448" i="1" s="1"/>
  <c r="JX452" i="1"/>
  <c r="DL81" i="1"/>
  <c r="DK82" i="1"/>
  <c r="DZ587" i="1"/>
  <c r="EA587" i="1" s="1"/>
  <c r="DY588" i="1"/>
  <c r="CI235" i="1"/>
  <c r="CJ231" i="1"/>
  <c r="CK231" i="1" s="1"/>
  <c r="EN225" i="1"/>
  <c r="EM226" i="1"/>
  <c r="EN226" i="1" s="1"/>
  <c r="EO226" i="1" s="1"/>
  <c r="KL386" i="1"/>
  <c r="HG640" i="1"/>
  <c r="HH530" i="1"/>
  <c r="HG572" i="1"/>
  <c r="LA746" i="1"/>
  <c r="LB746" i="1" s="1"/>
  <c r="KZ750" i="1"/>
  <c r="BH883" i="1"/>
  <c r="BI883" i="1" s="1"/>
  <c r="BG884" i="1"/>
  <c r="CI91" i="1"/>
  <c r="CJ87" i="1"/>
  <c r="CK87" i="1" s="1"/>
  <c r="ND82" i="1"/>
  <c r="NE81" i="1"/>
  <c r="IH178" i="1"/>
  <c r="II174" i="1"/>
  <c r="CX227" i="1"/>
  <c r="CY227" i="1" s="1"/>
  <c r="CW231" i="1"/>
  <c r="HQ357" i="1"/>
  <c r="HP355" i="1"/>
  <c r="KL520" i="1"/>
  <c r="KM516" i="1"/>
  <c r="KN516" i="1" s="1"/>
  <c r="AS735" i="1"/>
  <c r="AT734" i="1"/>
  <c r="AU734" i="1" s="1"/>
  <c r="JY239" i="1"/>
  <c r="JZ239" i="1" s="1"/>
  <c r="JX243" i="1"/>
  <c r="MQ366" i="1"/>
  <c r="MR366" i="1" s="1"/>
  <c r="MP367" i="1"/>
  <c r="KL377" i="1"/>
  <c r="HT459" i="1"/>
  <c r="HU455" i="1"/>
  <c r="HV455" i="1" s="1"/>
  <c r="GE586" i="1"/>
  <c r="CI375" i="1"/>
  <c r="JC141" i="1"/>
  <c r="GC78" i="1"/>
  <c r="GD77" i="1"/>
  <c r="JF283" i="1"/>
  <c r="IA859" i="1"/>
  <c r="BU807" i="1"/>
  <c r="BU811" i="1" s="1"/>
  <c r="BN859" i="1"/>
  <c r="BN868" i="1"/>
  <c r="C804" i="1"/>
  <c r="KE865" i="1"/>
  <c r="DK808" i="1"/>
  <c r="JC69" i="1"/>
  <c r="F76" i="1"/>
  <c r="B139" i="1"/>
  <c r="B140" i="1" s="1"/>
  <c r="B141" i="1" s="1"/>
  <c r="B143" i="1" s="1"/>
  <c r="DR277" i="1"/>
  <c r="DR206" i="1"/>
  <c r="DR276" i="1"/>
  <c r="DS276" i="1" s="1"/>
  <c r="CW160" i="1"/>
  <c r="CX156" i="1"/>
  <c r="CY156" i="1" s="1"/>
  <c r="JY233" i="1"/>
  <c r="JX237" i="1"/>
  <c r="HU238" i="1"/>
  <c r="HV238" i="1" s="1"/>
  <c r="HT242" i="1"/>
  <c r="GC440" i="1"/>
  <c r="GD439" i="1"/>
  <c r="LG640" i="1"/>
  <c r="HM348" i="1"/>
  <c r="HN348" i="1" s="1"/>
  <c r="HM349" i="1"/>
  <c r="AL134" i="1"/>
  <c r="AL204" i="1"/>
  <c r="AM204" i="1" s="1"/>
  <c r="NK134" i="1"/>
  <c r="NK204" i="1"/>
  <c r="NL204" i="1" s="1"/>
  <c r="BN134" i="1"/>
  <c r="BN205" i="1"/>
  <c r="BN204" i="1"/>
  <c r="BO204" i="1" s="1"/>
  <c r="B67" i="1"/>
  <c r="B68" i="1" s="1"/>
  <c r="B69" i="1" s="1"/>
  <c r="B71" i="1" s="1"/>
  <c r="HU469" i="1"/>
  <c r="HV469" i="1" s="1"/>
  <c r="HT473" i="1"/>
  <c r="HU473" i="1" s="1"/>
  <c r="HV473" i="1" s="1"/>
  <c r="IH235" i="1"/>
  <c r="DK882" i="1"/>
  <c r="CW241" i="1"/>
  <c r="CX237" i="1"/>
  <c r="CY237" i="1" s="1"/>
  <c r="CI172" i="1"/>
  <c r="AF223" i="1"/>
  <c r="AG223" i="1" s="1"/>
  <c r="BR69" i="1"/>
  <c r="BQ65" i="1"/>
  <c r="BN60" i="1"/>
  <c r="BO60" i="1" s="1"/>
  <c r="BN61" i="1"/>
  <c r="ID66" i="1"/>
  <c r="IA69" i="1"/>
  <c r="KE494" i="1"/>
  <c r="KE565" i="1"/>
  <c r="MP661" i="1"/>
  <c r="MQ660" i="1"/>
  <c r="MR660" i="1" s="1"/>
  <c r="MP439" i="1"/>
  <c r="MQ438" i="1"/>
  <c r="MR438" i="1" s="1"/>
  <c r="LU134" i="1"/>
  <c r="KE62" i="1"/>
  <c r="HF87" i="1"/>
  <c r="HG87" i="1" s="1"/>
  <c r="HG515" i="1"/>
  <c r="HH515" i="1" s="1"/>
  <c r="JF355" i="1"/>
  <c r="ET276" i="1"/>
  <c r="EU276" i="1" s="1"/>
  <c r="ET277" i="1"/>
  <c r="BQ572" i="1"/>
  <c r="JJ663" i="1"/>
  <c r="JK659" i="1"/>
  <c r="JL659" i="1" s="1"/>
  <c r="BQ66" i="1"/>
  <c r="BN69" i="1"/>
  <c r="JF284" i="1"/>
  <c r="KH281" i="1"/>
  <c r="KI285" i="1"/>
  <c r="JK309" i="1"/>
  <c r="JJ313" i="1"/>
  <c r="JK313" i="1" s="1"/>
  <c r="JL313" i="1" s="1"/>
  <c r="NK933" i="1"/>
  <c r="IH737" i="1"/>
  <c r="II733" i="1"/>
  <c r="IJ733" i="1" s="1"/>
  <c r="KE717" i="1"/>
  <c r="C660" i="1"/>
  <c r="KZ663" i="1"/>
  <c r="KZ667" i="1" s="1"/>
  <c r="KS717" i="1"/>
  <c r="B661" i="1"/>
  <c r="D659" i="1"/>
  <c r="CP720" i="1"/>
  <c r="B662" i="1"/>
  <c r="JX659" i="1"/>
  <c r="JX663" i="1" s="1"/>
  <c r="JX667" i="1" s="1"/>
  <c r="JQ717" i="1"/>
  <c r="FV563" i="1"/>
  <c r="CX513" i="1"/>
  <c r="CY513" i="1" s="1"/>
  <c r="CJ300" i="1"/>
  <c r="CK300" i="1" s="1"/>
  <c r="CI304" i="1"/>
  <c r="JU867" i="1"/>
  <c r="MP806" i="1"/>
  <c r="MP807" i="1" s="1"/>
  <c r="MQ805" i="1"/>
  <c r="MR805" i="1" s="1"/>
  <c r="JG141" i="1"/>
  <c r="GY278" i="1"/>
  <c r="GY349" i="1"/>
  <c r="IW224" i="1"/>
  <c r="IX224" i="1" s="1"/>
  <c r="JG429" i="1"/>
  <c r="JQ285" i="1"/>
  <c r="JT284" i="1"/>
  <c r="JY816" i="1"/>
  <c r="JZ816" i="1" s="1"/>
  <c r="JX884" i="1"/>
  <c r="JX888" i="1" s="1"/>
  <c r="JQ942" i="1"/>
  <c r="IO940" i="1"/>
  <c r="CS866" i="1"/>
  <c r="CB866" i="1"/>
  <c r="AZ862" i="1"/>
  <c r="AZ789" i="1"/>
  <c r="DR62" i="1"/>
  <c r="DR133" i="1"/>
  <c r="J205" i="1"/>
  <c r="J204" i="1"/>
  <c r="K204" i="1" s="1"/>
  <c r="IE865" i="1"/>
  <c r="KM888" i="1"/>
  <c r="KN888" i="1" s="1"/>
  <c r="HC141" i="1"/>
  <c r="KZ231" i="1"/>
  <c r="LA305" i="1"/>
  <c r="LB305" i="1" s="1"/>
  <c r="KZ309" i="1"/>
  <c r="ID355" i="1"/>
  <c r="JG285" i="1"/>
  <c r="DR132" i="1"/>
  <c r="DS132" i="1" s="1"/>
  <c r="II81" i="1"/>
  <c r="IJ81" i="1" s="1"/>
  <c r="IH85" i="1"/>
  <c r="CP141" i="1"/>
  <c r="LA223" i="1"/>
  <c r="GY206" i="1"/>
  <c r="GY277" i="1"/>
  <c r="JT355" i="1"/>
  <c r="IV299" i="1"/>
  <c r="AZ207" i="1"/>
  <c r="AZ278" i="1"/>
  <c r="JJ519" i="1"/>
  <c r="BU742" i="1"/>
  <c r="BV738" i="1"/>
  <c r="BW738" i="1" s="1"/>
  <c r="Q879" i="1"/>
  <c r="R878" i="1"/>
  <c r="JK300" i="1"/>
  <c r="JJ304" i="1"/>
  <c r="CI301" i="1"/>
  <c r="CI305" i="1" s="1"/>
  <c r="CJ297" i="1"/>
  <c r="CK297" i="1" s="1"/>
  <c r="LG861" i="1"/>
  <c r="LH861" i="1" s="1"/>
  <c r="LG789" i="1"/>
  <c r="BR865" i="1"/>
  <c r="CT865" i="1"/>
  <c r="KN779" i="1"/>
  <c r="KI793" i="1"/>
  <c r="LB777" i="1"/>
  <c r="KW791" i="1"/>
  <c r="IO204" i="1"/>
  <c r="IP204" i="1" s="1"/>
  <c r="IO205" i="1"/>
  <c r="ID284" i="1"/>
  <c r="JJ443" i="1"/>
  <c r="JK439" i="1"/>
  <c r="JL439" i="1" s="1"/>
  <c r="BU882" i="1"/>
  <c r="BN933" i="1"/>
  <c r="LZ789" i="1"/>
  <c r="MC736" i="1"/>
  <c r="MD736" i="1" s="1"/>
  <c r="BN791" i="1"/>
  <c r="BU737" i="1"/>
  <c r="CI739" i="1"/>
  <c r="CI743" i="1" s="1"/>
  <c r="CJ743" i="1" s="1"/>
  <c r="CK743" i="1" s="1"/>
  <c r="CB793" i="1"/>
  <c r="CE793" i="1" s="1"/>
  <c r="CP792" i="1"/>
  <c r="AZ132" i="1"/>
  <c r="BA132" i="1" s="1"/>
  <c r="GJ204" i="1"/>
  <c r="GK204" i="1" s="1"/>
  <c r="HF169" i="1"/>
  <c r="IH310" i="1"/>
  <c r="CS138" i="1"/>
  <c r="KV68" i="1"/>
  <c r="HP66" i="1"/>
  <c r="JF66" i="1"/>
  <c r="CE138" i="1"/>
  <c r="HP138" i="1"/>
  <c r="CE425" i="1"/>
  <c r="CP493" i="1"/>
  <c r="CP422" i="1"/>
  <c r="KM515" i="1"/>
  <c r="KN515" i="1" s="1"/>
  <c r="JX443" i="1"/>
  <c r="JY439" i="1"/>
  <c r="JZ439" i="1" s="1"/>
  <c r="CP942" i="1"/>
  <c r="CW884" i="1"/>
  <c r="BW894" i="1"/>
  <c r="HU593" i="1"/>
  <c r="HV593" i="1" s="1"/>
  <c r="HQ643" i="1"/>
  <c r="HP643" i="1" s="1"/>
  <c r="HF163" i="1"/>
  <c r="HG163" i="1" s="1"/>
  <c r="HG159" i="1"/>
  <c r="HH159" i="1" s="1"/>
  <c r="BR941" i="1"/>
  <c r="CX667" i="1"/>
  <c r="CW671" i="1"/>
  <c r="D886" i="1"/>
  <c r="CW883" i="1"/>
  <c r="CP941" i="1"/>
  <c r="KW939" i="1"/>
  <c r="LN807" i="1"/>
  <c r="LN808" i="1"/>
  <c r="LN806" i="1"/>
  <c r="E811" i="1"/>
  <c r="JX812" i="1"/>
  <c r="CT792" i="1"/>
  <c r="KL748" i="1"/>
  <c r="KL752" i="1" s="1"/>
  <c r="KL756" i="1" s="1"/>
  <c r="KL742" i="1"/>
  <c r="KL746" i="1" s="1"/>
  <c r="KM746" i="1" s="1"/>
  <c r="KN746" i="1" s="1"/>
  <c r="JJ746" i="1"/>
  <c r="IA717" i="1"/>
  <c r="ID717" i="1" s="1"/>
  <c r="IV667" i="1"/>
  <c r="IW667" i="1" s="1"/>
  <c r="IX667" i="1" s="1"/>
  <c r="LN663" i="1"/>
  <c r="HG439" i="1"/>
  <c r="HH439" i="1" s="1"/>
  <c r="HC497" i="1"/>
  <c r="HB497" i="1" s="1"/>
  <c r="IW466" i="1"/>
  <c r="IX466" i="1"/>
  <c r="IS500" i="1"/>
  <c r="IR500" i="1" s="1"/>
  <c r="IS721" i="1"/>
  <c r="JC859" i="1"/>
  <c r="KZ740" i="1"/>
  <c r="LA740" i="1" s="1"/>
  <c r="LB740" i="1" s="1"/>
  <c r="LA736" i="1"/>
  <c r="LB736" i="1" s="1"/>
  <c r="KI499" i="1"/>
  <c r="CJ442" i="1"/>
  <c r="CK442" i="1" s="1"/>
  <c r="CF500" i="1"/>
  <c r="CF501" i="1" s="1"/>
  <c r="CX452" i="1"/>
  <c r="CY452" i="1"/>
  <c r="CI226" i="1"/>
  <c r="CB275" i="1"/>
  <c r="C220" i="1"/>
  <c r="BN282" i="1"/>
  <c r="BQ282" i="1" s="1"/>
  <c r="JU643" i="1"/>
  <c r="D662" i="1"/>
  <c r="B663" i="1"/>
  <c r="IH668" i="1"/>
  <c r="LB558" i="1"/>
  <c r="KW572" i="1"/>
  <c r="KV572" i="1" s="1"/>
  <c r="KM446" i="1"/>
  <c r="KN446" i="1" s="1"/>
  <c r="KI500" i="1"/>
  <c r="JK441" i="1"/>
  <c r="JL441" i="1"/>
  <c r="IE498" i="1"/>
  <c r="HG441" i="1"/>
  <c r="HH441" i="1" s="1"/>
  <c r="KM370" i="1"/>
  <c r="KN370" i="1" s="1"/>
  <c r="FB221" i="1"/>
  <c r="FC221" i="1" s="1"/>
  <c r="FA222" i="1"/>
  <c r="BR140" i="1"/>
  <c r="BW126" i="1"/>
  <c r="HV82" i="1"/>
  <c r="HQ140" i="1"/>
  <c r="HP140" i="1" s="1"/>
  <c r="MR730" i="1"/>
  <c r="B733" i="1"/>
  <c r="BV755" i="1"/>
  <c r="BW755" i="1" s="1"/>
  <c r="CF792" i="1"/>
  <c r="KV717" i="1"/>
  <c r="BV687" i="1"/>
  <c r="BW687" i="1"/>
  <c r="BU664" i="1"/>
  <c r="BN718" i="1"/>
  <c r="IW591" i="1"/>
  <c r="IX591" i="1"/>
  <c r="IS645" i="1"/>
  <c r="JG643" i="1"/>
  <c r="JK585" i="1"/>
  <c r="JL585" i="1" s="1"/>
  <c r="JJ593" i="1"/>
  <c r="JK593" i="1" s="1"/>
  <c r="JL593" i="1" s="1"/>
  <c r="JC643" i="1"/>
  <c r="JF643" i="1" s="1"/>
  <c r="BQ868" i="1"/>
  <c r="CJ807" i="1"/>
  <c r="CK807" i="1" s="1"/>
  <c r="CF941" i="1"/>
  <c r="BR720" i="1"/>
  <c r="BU663" i="1"/>
  <c r="BN717" i="1"/>
  <c r="AC351" i="1"/>
  <c r="AF299" i="1"/>
  <c r="AG299" i="1" s="1"/>
  <c r="JK440" i="1"/>
  <c r="JL440" i="1" s="1"/>
  <c r="JJ444" i="1"/>
  <c r="BU684" i="1"/>
  <c r="BU688" i="1" s="1"/>
  <c r="II747" i="1"/>
  <c r="IJ747" i="1" s="1"/>
  <c r="IH751" i="1"/>
  <c r="MR882" i="1"/>
  <c r="ND731" i="1"/>
  <c r="NE730" i="1"/>
  <c r="JL555" i="1"/>
  <c r="JG569" i="1"/>
  <c r="KM298" i="1"/>
  <c r="KN298" i="1" s="1"/>
  <c r="KI356" i="1"/>
  <c r="HH265" i="1"/>
  <c r="HC283" i="1"/>
  <c r="HB283" i="1" s="1"/>
  <c r="MK203" i="1"/>
  <c r="AT657" i="1"/>
  <c r="AU657" i="1" s="1"/>
  <c r="AS658" i="1"/>
  <c r="JY820" i="1"/>
  <c r="JZ820" i="1" s="1"/>
  <c r="BU828" i="1"/>
  <c r="BU832" i="1" s="1"/>
  <c r="KE792" i="1"/>
  <c r="IV735" i="1"/>
  <c r="IV739" i="1" s="1"/>
  <c r="IV743" i="1" s="1"/>
  <c r="IO793" i="1"/>
  <c r="HH558" i="1"/>
  <c r="HC572" i="1"/>
  <c r="HM419" i="1"/>
  <c r="BV391" i="1"/>
  <c r="KE492" i="1"/>
  <c r="KF492" i="1" s="1"/>
  <c r="GY69" i="1"/>
  <c r="IA62" i="1"/>
  <c r="AE294" i="1"/>
  <c r="AF293" i="1"/>
  <c r="HF456" i="1"/>
  <c r="HG452" i="1"/>
  <c r="HH452" i="1" s="1"/>
  <c r="II743" i="1"/>
  <c r="IJ743" i="1" s="1"/>
  <c r="IE866" i="1"/>
  <c r="KI940" i="1"/>
  <c r="CW669" i="1"/>
  <c r="II370" i="1"/>
  <c r="IJ370" i="1" s="1"/>
  <c r="HF377" i="1"/>
  <c r="HG373" i="1"/>
  <c r="HH373" i="1" s="1"/>
  <c r="E365" i="1"/>
  <c r="B365" i="1"/>
  <c r="F365" i="1" s="1"/>
  <c r="F370" i="1"/>
  <c r="B370" i="1"/>
  <c r="GY425" i="1"/>
  <c r="B364" i="1"/>
  <c r="F364" i="1" s="1"/>
  <c r="KZ230" i="1"/>
  <c r="LA226" i="1"/>
  <c r="LB226" i="1" s="1"/>
  <c r="MB661" i="1"/>
  <c r="MP879" i="1"/>
  <c r="MQ878" i="1"/>
  <c r="MR878" i="1" s="1"/>
  <c r="II884" i="1"/>
  <c r="IJ884" i="1" s="1"/>
  <c r="D808" i="1"/>
  <c r="EM150" i="1"/>
  <c r="EN149" i="1"/>
  <c r="EO149" i="1" s="1"/>
  <c r="KZ82" i="1"/>
  <c r="KS140" i="1"/>
  <c r="KV140" i="1" s="1"/>
  <c r="KM672" i="1"/>
  <c r="KN672" i="1" s="1"/>
  <c r="BN719" i="1"/>
  <c r="BN721" i="1" s="1"/>
  <c r="JG646" i="1"/>
  <c r="JL588" i="1"/>
  <c r="CI662" i="1"/>
  <c r="CI666" i="1" s="1"/>
  <c r="CB720" i="1"/>
  <c r="IV664" i="1"/>
  <c r="IV668" i="1" s="1"/>
  <c r="JJ684" i="1"/>
  <c r="JJ688" i="1" s="1"/>
  <c r="JG572" i="1"/>
  <c r="JF572" i="1" s="1"/>
  <c r="CE941" i="1"/>
  <c r="CB942" i="1"/>
  <c r="EA878" i="1"/>
  <c r="CW807" i="1"/>
  <c r="CP859" i="1"/>
  <c r="CI812" i="1"/>
  <c r="CI816" i="1" s="1"/>
  <c r="CB859" i="1"/>
  <c r="JU720" i="1"/>
  <c r="CI737" i="1"/>
  <c r="CJ737" i="1" s="1"/>
  <c r="CK737" i="1" s="1"/>
  <c r="D735" i="1"/>
  <c r="B664" i="1"/>
  <c r="BU537" i="1"/>
  <c r="C514" i="1"/>
  <c r="CK414" i="1"/>
  <c r="JF498" i="1"/>
  <c r="JC868" i="1"/>
  <c r="DL805" i="1"/>
  <c r="DM805" i="1" s="1"/>
  <c r="E886" i="1"/>
  <c r="CF940" i="1"/>
  <c r="DK736" i="1"/>
  <c r="CI741" i="1"/>
  <c r="BW628" i="1"/>
  <c r="BR646" i="1"/>
  <c r="BQ646" i="1" s="1"/>
  <c r="CT646" i="1"/>
  <c r="C663" i="1"/>
  <c r="GY646" i="1"/>
  <c r="HT595" i="1"/>
  <c r="HM637" i="1"/>
  <c r="LU637" i="1"/>
  <c r="KS499" i="1"/>
  <c r="KV499" i="1" s="1"/>
  <c r="JZ413" i="1"/>
  <c r="JU427" i="1"/>
  <c r="JT427" i="1" s="1"/>
  <c r="HP139" i="1"/>
  <c r="IR283" i="1"/>
  <c r="CS282" i="1"/>
  <c r="HB355" i="1"/>
  <c r="B886" i="1"/>
  <c r="JJ814" i="1"/>
  <c r="JJ818" i="1" s="1"/>
  <c r="JK810" i="1"/>
  <c r="JL810" i="1" s="1"/>
  <c r="IV812" i="1"/>
  <c r="JY734" i="1"/>
  <c r="JZ734" i="1" s="1"/>
  <c r="JG719" i="1"/>
  <c r="B587" i="1"/>
  <c r="F587" i="1" s="1"/>
  <c r="HM644" i="1"/>
  <c r="JC563" i="1"/>
  <c r="B509" i="1"/>
  <c r="F509" i="1" s="1"/>
  <c r="IA563" i="1"/>
  <c r="CB571" i="1"/>
  <c r="B442" i="1"/>
  <c r="BU439" i="1"/>
  <c r="C436" i="1"/>
  <c r="E809" i="1"/>
  <c r="IO868" i="1"/>
  <c r="JK753" i="1"/>
  <c r="JL753" i="1" s="1"/>
  <c r="CJ664" i="1"/>
  <c r="CK664" i="1" s="1"/>
  <c r="JU719" i="1"/>
  <c r="DZ731" i="1"/>
  <c r="EA731" i="1" s="1"/>
  <c r="IO718" i="1"/>
  <c r="IR718" i="1" s="1"/>
  <c r="BH583" i="1"/>
  <c r="BI583" i="1" s="1"/>
  <c r="BG584" i="1"/>
  <c r="BH584" i="1" s="1"/>
  <c r="CI440" i="1"/>
  <c r="CI444" i="1" s="1"/>
  <c r="CJ444" i="1" s="1"/>
  <c r="CK444" i="1" s="1"/>
  <c r="CB491" i="1"/>
  <c r="BN500" i="1"/>
  <c r="KZ447" i="1"/>
  <c r="KS491" i="1"/>
  <c r="KE499" i="1"/>
  <c r="B437" i="1"/>
  <c r="F437" i="1" s="1"/>
  <c r="JQ59" i="1"/>
  <c r="CE67" i="1"/>
  <c r="HC69" i="1"/>
  <c r="CS67" i="1"/>
  <c r="JY227" i="1"/>
  <c r="JZ227" i="1" s="1"/>
  <c r="IR354" i="1"/>
  <c r="KV356" i="1"/>
  <c r="DY732" i="1"/>
  <c r="BU677" i="1"/>
  <c r="JG792" i="1"/>
  <c r="BV670" i="1"/>
  <c r="BW670" i="1" s="1"/>
  <c r="BU674" i="1"/>
  <c r="JU942" i="1"/>
  <c r="JL907" i="1"/>
  <c r="JK888" i="1"/>
  <c r="JL888" i="1" s="1"/>
  <c r="IH883" i="1"/>
  <c r="IA941" i="1"/>
  <c r="KZ894" i="1"/>
  <c r="LA894" i="1" s="1"/>
  <c r="LB894" i="1" s="1"/>
  <c r="KE940" i="1"/>
  <c r="KH940" i="1" s="1"/>
  <c r="KE939" i="1"/>
  <c r="KW718" i="1"/>
  <c r="KV718" i="1" s="1"/>
  <c r="DL658" i="1"/>
  <c r="DM658" i="1" s="1"/>
  <c r="DK659" i="1"/>
  <c r="KS644" i="1"/>
  <c r="KV644" i="1" s="1"/>
  <c r="EF637" i="1"/>
  <c r="IR67" i="1"/>
  <c r="IH454" i="1"/>
  <c r="II454" i="1" s="1"/>
  <c r="IJ454" i="1" s="1"/>
  <c r="II450" i="1"/>
  <c r="IJ450" i="1" s="1"/>
  <c r="CF868" i="1"/>
  <c r="IV886" i="1"/>
  <c r="B808" i="1"/>
  <c r="JX824" i="1"/>
  <c r="JX828" i="1" s="1"/>
  <c r="JC865" i="1"/>
  <c r="LN759" i="1"/>
  <c r="LN760" i="1"/>
  <c r="IE791" i="1"/>
  <c r="IX755" i="1"/>
  <c r="CX665" i="1"/>
  <c r="CY665" i="1" s="1"/>
  <c r="AE584" i="1"/>
  <c r="AF583" i="1"/>
  <c r="JJ631" i="1"/>
  <c r="JC645" i="1"/>
  <c r="JJ598" i="1"/>
  <c r="JK594" i="1"/>
  <c r="E587" i="1"/>
  <c r="IH591" i="1"/>
  <c r="E583" i="1"/>
  <c r="IA645" i="1"/>
  <c r="KS643" i="1"/>
  <c r="CX442" i="1"/>
  <c r="CY442" i="1" s="1"/>
  <c r="CT498" i="1"/>
  <c r="BQ212" i="1"/>
  <c r="ID426" i="1"/>
  <c r="ID428" i="1"/>
  <c r="IX533" i="1"/>
  <c r="DR933" i="1"/>
  <c r="CF866" i="1"/>
  <c r="JG868" i="1"/>
  <c r="NS731" i="1"/>
  <c r="NT731" i="1" s="1"/>
  <c r="JK675" i="1"/>
  <c r="JL675" i="1" s="1"/>
  <c r="LN546" i="1"/>
  <c r="LN547" i="1"/>
  <c r="LN367" i="1"/>
  <c r="LO367" i="1" s="1"/>
  <c r="LN368" i="1"/>
  <c r="LO368" i="1" s="1"/>
  <c r="LN366" i="1"/>
  <c r="LO366" i="1" s="1"/>
  <c r="BU401" i="1"/>
  <c r="BV401" i="1" s="1"/>
  <c r="BW401" i="1" s="1"/>
  <c r="BV397" i="1"/>
  <c r="BW397" i="1" s="1"/>
  <c r="KM830" i="1"/>
  <c r="JC942" i="1"/>
  <c r="B882" i="1"/>
  <c r="IW882" i="1"/>
  <c r="IX882" i="1" s="1"/>
  <c r="AT805" i="1"/>
  <c r="AU805" i="1" s="1"/>
  <c r="JQ865" i="1"/>
  <c r="JT865" i="1" s="1"/>
  <c r="JJ819" i="1"/>
  <c r="JJ823" i="1" s="1"/>
  <c r="BU814" i="1"/>
  <c r="BU818" i="1" s="1"/>
  <c r="BV818" i="1" s="1"/>
  <c r="BW818" i="1" s="1"/>
  <c r="KE867" i="1"/>
  <c r="MC735" i="1"/>
  <c r="MD735" i="1" s="1"/>
  <c r="BR794" i="1"/>
  <c r="C735" i="1"/>
  <c r="BH656" i="1"/>
  <c r="BI656" i="1" s="1"/>
  <c r="IW659" i="1"/>
  <c r="IX659" i="1" s="1"/>
  <c r="LO658" i="1"/>
  <c r="DK509" i="1"/>
  <c r="DL508" i="1"/>
  <c r="HG517" i="1"/>
  <c r="HH517" i="1" s="1"/>
  <c r="HF521" i="1"/>
  <c r="HM570" i="1"/>
  <c r="KM808" i="1"/>
  <c r="KN808" i="1" s="1"/>
  <c r="BV828" i="1"/>
  <c r="BW828" i="1" s="1"/>
  <c r="IS867" i="1"/>
  <c r="IW881" i="1"/>
  <c r="IX881" i="1" s="1"/>
  <c r="CK908" i="1"/>
  <c r="NS879" i="1"/>
  <c r="KE866" i="1"/>
  <c r="LN763" i="1"/>
  <c r="MC732" i="1"/>
  <c r="MD732" i="1" s="1"/>
  <c r="JC644" i="1"/>
  <c r="JF644" i="1" s="1"/>
  <c r="FO511" i="1"/>
  <c r="FP510" i="1"/>
  <c r="FQ510" i="1" s="1"/>
  <c r="HG453" i="1"/>
  <c r="HH453" i="1" s="1"/>
  <c r="CK744" i="1"/>
  <c r="D882" i="1"/>
  <c r="BN939" i="1"/>
  <c r="MQ804" i="1"/>
  <c r="MR804" i="1" s="1"/>
  <c r="IV885" i="1"/>
  <c r="LB886" i="1"/>
  <c r="KM882" i="1"/>
  <c r="KN882" i="1" s="1"/>
  <c r="LN762" i="1"/>
  <c r="JY735" i="1"/>
  <c r="JZ735" i="1" s="1"/>
  <c r="BN644" i="1"/>
  <c r="HQ570" i="1"/>
  <c r="JQ571" i="1"/>
  <c r="JT571" i="1" s="1"/>
  <c r="JC569" i="1"/>
  <c r="CJ910" i="1"/>
  <c r="IW810" i="1"/>
  <c r="IX810" i="1" s="1"/>
  <c r="DZ730" i="1"/>
  <c r="JC792" i="1"/>
  <c r="JL530" i="1"/>
  <c r="IV517" i="1"/>
  <c r="CJ368" i="1"/>
  <c r="CK368" i="1" s="1"/>
  <c r="HB427" i="1"/>
  <c r="HP499" i="1"/>
  <c r="JY585" i="1"/>
  <c r="JK751" i="1"/>
  <c r="JL751" i="1" s="1"/>
  <c r="MR886" i="1"/>
  <c r="KM807" i="1"/>
  <c r="KN807" i="1" s="1"/>
  <c r="BV734" i="1"/>
  <c r="IW735" i="1"/>
  <c r="IX735" i="1" s="1"/>
  <c r="C733" i="1"/>
  <c r="KI720" i="1"/>
  <c r="LA737" i="1"/>
  <c r="LB737" i="1" s="1"/>
  <c r="BH588" i="1"/>
  <c r="BI588" i="1" s="1"/>
  <c r="KW645" i="1"/>
  <c r="KV645" i="1" s="1"/>
  <c r="O571" i="1"/>
  <c r="O575" i="1" s="1"/>
  <c r="IW590" i="1"/>
  <c r="IX590" i="1" s="1"/>
  <c r="II533" i="1"/>
  <c r="IJ533" i="1" s="1"/>
  <c r="JG499" i="1"/>
  <c r="MC437" i="1"/>
  <c r="MD437" i="1" s="1"/>
  <c r="JY884" i="1"/>
  <c r="JZ884" i="1" s="1"/>
  <c r="KW940" i="1"/>
  <c r="MD734" i="1"/>
  <c r="E734" i="1"/>
  <c r="DL656" i="1"/>
  <c r="DM656" i="1" s="1"/>
  <c r="BH587" i="1"/>
  <c r="BI587" i="1" s="1"/>
  <c r="KM585" i="1"/>
  <c r="KN585" i="1" s="1"/>
  <c r="BV613" i="1"/>
  <c r="BW613" i="1" s="1"/>
  <c r="BV588" i="1"/>
  <c r="BU589" i="1"/>
  <c r="BV589" i="1" s="1"/>
  <c r="MK637" i="1"/>
  <c r="BU613" i="1"/>
  <c r="BI368" i="1"/>
  <c r="D365" i="1"/>
  <c r="IO792" i="1"/>
  <c r="C730" i="1"/>
  <c r="JU718" i="1"/>
  <c r="IW759" i="1"/>
  <c r="IX759" i="1" s="1"/>
  <c r="FJ637" i="1"/>
  <c r="D586" i="1"/>
  <c r="KM512" i="1"/>
  <c r="KN512" i="1" s="1"/>
  <c r="AZ563" i="1"/>
  <c r="GY569" i="1"/>
  <c r="II464" i="1"/>
  <c r="IJ464" i="1" s="1"/>
  <c r="D439" i="1"/>
  <c r="AF364" i="1"/>
  <c r="AG364" i="1" s="1"/>
  <c r="AE365" i="1"/>
  <c r="HH379" i="1"/>
  <c r="MC730" i="1"/>
  <c r="MD730" i="1" s="1"/>
  <c r="D732" i="1"/>
  <c r="CT793" i="1"/>
  <c r="BR717" i="1"/>
  <c r="R731" i="1"/>
  <c r="S731" i="1" s="1"/>
  <c r="NE736" i="1"/>
  <c r="BN792" i="1"/>
  <c r="BQ792" i="1" s="1"/>
  <c r="D734" i="1"/>
  <c r="CF644" i="1"/>
  <c r="CE644" i="1" s="1"/>
  <c r="JY587" i="1"/>
  <c r="BV666" i="1"/>
  <c r="BW666" i="1" s="1"/>
  <c r="JX668" i="1"/>
  <c r="C512" i="1"/>
  <c r="IH440" i="1"/>
  <c r="IH444" i="1" s="1"/>
  <c r="IA498" i="1"/>
  <c r="ID498" i="1" s="1"/>
  <c r="GC365" i="1"/>
  <c r="GD364" i="1"/>
  <c r="GE364" i="1" s="1"/>
  <c r="E372" i="1"/>
  <c r="DL730" i="1"/>
  <c r="DM730" i="1" s="1"/>
  <c r="KM660" i="1"/>
  <c r="BR718" i="1"/>
  <c r="KI719" i="1"/>
  <c r="KH719" i="1" s="1"/>
  <c r="CF720" i="1"/>
  <c r="D733" i="1"/>
  <c r="KL663" i="1"/>
  <c r="D664" i="1"/>
  <c r="JC717" i="1"/>
  <c r="JF717" i="1" s="1"/>
  <c r="IV600" i="1"/>
  <c r="IW600" i="1" s="1"/>
  <c r="IX600" i="1" s="1"/>
  <c r="IA572" i="1"/>
  <c r="HT446" i="1"/>
  <c r="HU442" i="1"/>
  <c r="HV442" i="1" s="1"/>
  <c r="HF446" i="1"/>
  <c r="GY500" i="1"/>
  <c r="HB500" i="1" s="1"/>
  <c r="BN793" i="1"/>
  <c r="JY738" i="1"/>
  <c r="JZ738" i="1" s="1"/>
  <c r="CP719" i="1"/>
  <c r="IW588" i="1"/>
  <c r="IX588" i="1" s="1"/>
  <c r="DL583" i="1"/>
  <c r="DM583" i="1" s="1"/>
  <c r="CP717" i="1"/>
  <c r="JX666" i="1"/>
  <c r="JX670" i="1" s="1"/>
  <c r="IE570" i="1"/>
  <c r="EN584" i="1"/>
  <c r="EO584" i="1" s="1"/>
  <c r="EM585" i="1"/>
  <c r="E443" i="1"/>
  <c r="IA939" i="1"/>
  <c r="IH894" i="1"/>
  <c r="BH881" i="1"/>
  <c r="BI881" i="1" s="1"/>
  <c r="KL886" i="1"/>
  <c r="KL890" i="1" s="1"/>
  <c r="JX827" i="1"/>
  <c r="JX831" i="1" s="1"/>
  <c r="E808" i="1"/>
  <c r="LA807" i="1"/>
  <c r="LB807" i="1" s="1"/>
  <c r="AT731" i="1"/>
  <c r="BV759" i="1"/>
  <c r="BW759" i="1" s="1"/>
  <c r="CI740" i="1"/>
  <c r="CJ740" i="1" s="1"/>
  <c r="CK740" i="1" s="1"/>
  <c r="JK660" i="1"/>
  <c r="JL660" i="1" s="1"/>
  <c r="CW744" i="1"/>
  <c r="BR644" i="1"/>
  <c r="IW596" i="1"/>
  <c r="IX596" i="1" s="1"/>
  <c r="BN720" i="1"/>
  <c r="C664" i="1"/>
  <c r="CP718" i="1"/>
  <c r="CS718" i="1" s="1"/>
  <c r="IH663" i="1"/>
  <c r="JQ720" i="1"/>
  <c r="B586" i="1"/>
  <c r="F586" i="1" s="1"/>
  <c r="CW600" i="1"/>
  <c r="CW604" i="1" s="1"/>
  <c r="CX604" i="1" s="1"/>
  <c r="CY604" i="1" s="1"/>
  <c r="CY533" i="1"/>
  <c r="JY518" i="1"/>
  <c r="JZ518" i="1" s="1"/>
  <c r="BV440" i="1"/>
  <c r="BW440" i="1" s="1"/>
  <c r="BU444" i="1"/>
  <c r="BU448" i="1" s="1"/>
  <c r="KM376" i="1"/>
  <c r="KN376" i="1" s="1"/>
  <c r="KL380" i="1"/>
  <c r="KM380" i="1" s="1"/>
  <c r="KN380" i="1" s="1"/>
  <c r="KW569" i="1"/>
  <c r="KV569" i="1" s="1"/>
  <c r="JK461" i="1"/>
  <c r="JL461" i="1" s="1"/>
  <c r="HG470" i="1"/>
  <c r="HH470" i="1" s="1"/>
  <c r="DK365" i="1"/>
  <c r="DL364" i="1"/>
  <c r="DM364" i="1" s="1"/>
  <c r="MB365" i="1"/>
  <c r="MB366" i="1" s="1"/>
  <c r="JK392" i="1"/>
  <c r="JL392" i="1" s="1"/>
  <c r="LA442" i="1"/>
  <c r="LB442" i="1"/>
  <c r="FO439" i="1"/>
  <c r="FP438" i="1"/>
  <c r="FQ438" i="1" s="1"/>
  <c r="KE500" i="1"/>
  <c r="FP364" i="1"/>
  <c r="FQ364" i="1" s="1"/>
  <c r="FO365" i="1"/>
  <c r="FO366" i="1" s="1"/>
  <c r="CW377" i="1"/>
  <c r="JY389" i="1"/>
  <c r="JZ389" i="1" s="1"/>
  <c r="CF211" i="1"/>
  <c r="GD509" i="1"/>
  <c r="GE509" i="1" s="1"/>
  <c r="LA514" i="1"/>
  <c r="LB514" i="1" s="1"/>
  <c r="LO440" i="1"/>
  <c r="LN443" i="1"/>
  <c r="LO443" i="1" s="1"/>
  <c r="HV390" i="1"/>
  <c r="HT382" i="1"/>
  <c r="HU382" i="1" s="1"/>
  <c r="HV382" i="1" s="1"/>
  <c r="E367" i="1"/>
  <c r="JZ338" i="1"/>
  <c r="JU356" i="1"/>
  <c r="IW465" i="1"/>
  <c r="IX465" i="1" s="1"/>
  <c r="HG474" i="1"/>
  <c r="HH474" i="1" s="1"/>
  <c r="BV517" i="1"/>
  <c r="BW517" i="1" s="1"/>
  <c r="LN511" i="1"/>
  <c r="LN512" i="1"/>
  <c r="HT440" i="1"/>
  <c r="HM498" i="1"/>
  <c r="HM501" i="1" s="1"/>
  <c r="BN498" i="1"/>
  <c r="BQ498" i="1" s="1"/>
  <c r="BU484" i="1"/>
  <c r="BU469" i="1"/>
  <c r="BV469" i="1" s="1"/>
  <c r="BW469" i="1" s="1"/>
  <c r="BG371" i="1"/>
  <c r="BH370" i="1"/>
  <c r="BI370" i="1" s="1"/>
  <c r="JX328" i="1"/>
  <c r="JQ354" i="1"/>
  <c r="IV531" i="1"/>
  <c r="IW531" i="1" s="1"/>
  <c r="IX531" i="1" s="1"/>
  <c r="IW442" i="1"/>
  <c r="IX442" i="1" s="1"/>
  <c r="JJ524" i="1"/>
  <c r="JJ528" i="1" s="1"/>
  <c r="D440" i="1"/>
  <c r="AT364" i="1"/>
  <c r="AU364" i="1" s="1"/>
  <c r="AS365" i="1"/>
  <c r="CJ370" i="1"/>
  <c r="CK370" i="1" s="1"/>
  <c r="IO356" i="1"/>
  <c r="D589" i="1"/>
  <c r="GL563" i="1"/>
  <c r="MQ508" i="1"/>
  <c r="HG511" i="1"/>
  <c r="IV535" i="1"/>
  <c r="IV520" i="1"/>
  <c r="HG442" i="1"/>
  <c r="HH442" i="1" s="1"/>
  <c r="JK459" i="1"/>
  <c r="JL459" i="1" s="1"/>
  <c r="BU515" i="1"/>
  <c r="BU519" i="1" s="1"/>
  <c r="MQ364" i="1"/>
  <c r="D369" i="1"/>
  <c r="G225" i="1"/>
  <c r="G283" i="1" s="1"/>
  <c r="G284" i="1" s="1"/>
  <c r="G285" i="1" s="1"/>
  <c r="G287" i="1" s="1"/>
  <c r="II225" i="1"/>
  <c r="IJ225" i="1" s="1"/>
  <c r="IH229" i="1"/>
  <c r="HU373" i="1"/>
  <c r="MQ292" i="1"/>
  <c r="MR292" i="1" s="1"/>
  <c r="MP293" i="1"/>
  <c r="MP294" i="1" s="1"/>
  <c r="DL221" i="1"/>
  <c r="DM221" i="1" s="1"/>
  <c r="DK222" i="1"/>
  <c r="DL222" i="1" s="1"/>
  <c r="DM222" i="1" s="1"/>
  <c r="BU195" i="1"/>
  <c r="BN209" i="1"/>
  <c r="BN213" i="1" s="1"/>
  <c r="KZ163" i="1"/>
  <c r="LA163" i="1" s="1"/>
  <c r="LB163" i="1" s="1"/>
  <c r="KS209" i="1"/>
  <c r="KV209" i="1" s="1"/>
  <c r="KL193" i="1"/>
  <c r="KE211" i="1"/>
  <c r="KE212" i="1"/>
  <c r="C150" i="1"/>
  <c r="CK158" i="1"/>
  <c r="CJ158" i="1"/>
  <c r="FA78" i="1"/>
  <c r="FB77" i="1"/>
  <c r="KE645" i="1"/>
  <c r="CT571" i="1"/>
  <c r="CS571" i="1" s="1"/>
  <c r="Q509" i="1"/>
  <c r="ND509" i="1"/>
  <c r="ND510" i="1" s="1"/>
  <c r="FP508" i="1"/>
  <c r="FQ508" i="1" s="1"/>
  <c r="JL516" i="1"/>
  <c r="GY572" i="1"/>
  <c r="LA537" i="1"/>
  <c r="LB537" i="1" s="1"/>
  <c r="CJ440" i="1"/>
  <c r="CK440" i="1" s="1"/>
  <c r="CI446" i="1"/>
  <c r="HG465" i="1"/>
  <c r="HH465" i="1" s="1"/>
  <c r="LB388" i="1"/>
  <c r="JY402" i="1"/>
  <c r="HV375" i="1"/>
  <c r="D370" i="1"/>
  <c r="KN193" i="1"/>
  <c r="KI211" i="1"/>
  <c r="KM513" i="1"/>
  <c r="KN513" i="1" s="1"/>
  <c r="BV532" i="1"/>
  <c r="BW532" i="1" s="1"/>
  <c r="IW535" i="1"/>
  <c r="IX535" i="1" s="1"/>
  <c r="BV442" i="1"/>
  <c r="BW442" i="1" s="1"/>
  <c r="JJ445" i="1"/>
  <c r="JJ449" i="1" s="1"/>
  <c r="JK449" i="1" s="1"/>
  <c r="JL449" i="1" s="1"/>
  <c r="IV470" i="1"/>
  <c r="IV474" i="1" s="1"/>
  <c r="IW474" i="1" s="1"/>
  <c r="IX474" i="1" s="1"/>
  <c r="CW456" i="1"/>
  <c r="CX456" i="1" s="1"/>
  <c r="CY456" i="1" s="1"/>
  <c r="EA365" i="1"/>
  <c r="CY389" i="1"/>
  <c r="JX301" i="1"/>
  <c r="JK350" i="1"/>
  <c r="KZ516" i="1"/>
  <c r="KZ520" i="1" s="1"/>
  <c r="CX537" i="1"/>
  <c r="CY537" i="1" s="1"/>
  <c r="JU499" i="1"/>
  <c r="JU501" i="1" s="1"/>
  <c r="IH466" i="1"/>
  <c r="KL450" i="1"/>
  <c r="GR364" i="1"/>
  <c r="GS364" i="1" s="1"/>
  <c r="IS426" i="1"/>
  <c r="IR426" i="1" s="1"/>
  <c r="JZ379" i="1"/>
  <c r="HM428" i="1"/>
  <c r="HP428" i="1" s="1"/>
  <c r="II369" i="1"/>
  <c r="IJ369" i="1" s="1"/>
  <c r="LU347" i="1"/>
  <c r="KZ589" i="1"/>
  <c r="KZ593" i="1" s="1"/>
  <c r="JK520" i="1"/>
  <c r="JL520" i="1" s="1"/>
  <c r="IW522" i="1"/>
  <c r="IX522" i="1" s="1"/>
  <c r="CW517" i="1"/>
  <c r="MC436" i="1"/>
  <c r="JX469" i="1"/>
  <c r="IH469" i="1"/>
  <c r="IH473" i="1" s="1"/>
  <c r="II473" i="1" s="1"/>
  <c r="IJ473" i="1" s="1"/>
  <c r="D368" i="1"/>
  <c r="D372" i="1"/>
  <c r="DZ292" i="1"/>
  <c r="DY293" i="1"/>
  <c r="IJ268" i="1"/>
  <c r="IE282" i="1"/>
  <c r="ID282" i="1" s="1"/>
  <c r="BV515" i="1"/>
  <c r="BW515" i="1" s="1"/>
  <c r="IW511" i="1"/>
  <c r="IX511" i="1" s="1"/>
  <c r="HG513" i="1"/>
  <c r="HH513" i="1" s="1"/>
  <c r="FP437" i="1"/>
  <c r="FQ437" i="1" s="1"/>
  <c r="CB570" i="1"/>
  <c r="KZ515" i="1"/>
  <c r="ET637" i="1"/>
  <c r="HG473" i="1"/>
  <c r="HH473" i="1" s="1"/>
  <c r="JJ469" i="1"/>
  <c r="CX393" i="1"/>
  <c r="CY393" i="1" s="1"/>
  <c r="IJ389" i="1"/>
  <c r="HH383" i="1"/>
  <c r="HT372" i="1"/>
  <c r="MQ299" i="1"/>
  <c r="MR299" i="1" s="1"/>
  <c r="MN351" i="1"/>
  <c r="KI353" i="1"/>
  <c r="KI357" i="1" s="1"/>
  <c r="FP221" i="1"/>
  <c r="FO222" i="1"/>
  <c r="CW226" i="1"/>
  <c r="CP284" i="1"/>
  <c r="CS284" i="1" s="1"/>
  <c r="LN184" i="1"/>
  <c r="LN183" i="1"/>
  <c r="LN185" i="1"/>
  <c r="JJ152" i="1"/>
  <c r="JK152" i="1" s="1"/>
  <c r="JL152" i="1" s="1"/>
  <c r="E148" i="1"/>
  <c r="DY77" i="1"/>
  <c r="DZ76" i="1"/>
  <c r="LB375" i="1"/>
  <c r="BW400" i="1"/>
  <c r="HT383" i="1"/>
  <c r="JY368" i="1"/>
  <c r="JZ368" i="1" s="1"/>
  <c r="G295" i="1"/>
  <c r="HU297" i="1"/>
  <c r="HU355" i="1" s="1"/>
  <c r="HV355" i="1" s="1"/>
  <c r="HV306" i="1"/>
  <c r="KL232" i="1"/>
  <c r="AS221" i="1"/>
  <c r="EN220" i="1"/>
  <c r="EO220" i="1" s="1"/>
  <c r="FB220" i="1"/>
  <c r="EV203" i="1"/>
  <c r="G152" i="1"/>
  <c r="HT188" i="1"/>
  <c r="HM210" i="1"/>
  <c r="BN425" i="1"/>
  <c r="LN332" i="1"/>
  <c r="LN331" i="1"/>
  <c r="EA292" i="1"/>
  <c r="BV224" i="1"/>
  <c r="BW224" i="1" s="1"/>
  <c r="HM427" i="1"/>
  <c r="HT386" i="1"/>
  <c r="HG308" i="1"/>
  <c r="HH308" i="1" s="1"/>
  <c r="DM223" i="1"/>
  <c r="CJ242" i="1"/>
  <c r="CK242" i="1" s="1"/>
  <c r="MQ5" i="1"/>
  <c r="MP6" i="1"/>
  <c r="MP7" i="1" s="1"/>
  <c r="MQ7" i="1" s="1"/>
  <c r="MR7" i="1" s="1"/>
  <c r="NE364" i="1"/>
  <c r="JU425" i="1"/>
  <c r="JT425" i="1" s="1"/>
  <c r="HG370" i="1"/>
  <c r="HH370" i="1" s="1"/>
  <c r="HG369" i="1"/>
  <c r="IW298" i="1"/>
  <c r="IX298" i="1" s="1"/>
  <c r="G76" i="1"/>
  <c r="IA356" i="1"/>
  <c r="IA357" i="1" s="1"/>
  <c r="MQ220" i="1"/>
  <c r="G151" i="1"/>
  <c r="F154" i="1"/>
  <c r="KN182" i="1"/>
  <c r="CX174" i="1"/>
  <c r="CY174" i="1" s="1"/>
  <c r="HT93" i="1"/>
  <c r="HT97" i="1" s="1"/>
  <c r="HV8" i="1"/>
  <c r="HU230" i="1"/>
  <c r="HV230" i="1" s="1"/>
  <c r="G155" i="1"/>
  <c r="G154" i="1"/>
  <c r="JX371" i="1"/>
  <c r="KZ383" i="1"/>
  <c r="KZ387" i="1" s="1"/>
  <c r="KM350" i="1"/>
  <c r="HG249" i="1"/>
  <c r="HH249" i="1" s="1"/>
  <c r="KM248" i="1"/>
  <c r="KN248" i="1" s="1"/>
  <c r="IW233" i="1"/>
  <c r="IX233" i="1" s="1"/>
  <c r="JL168" i="1"/>
  <c r="JJ227" i="1"/>
  <c r="HG232" i="1"/>
  <c r="FP76" i="1"/>
  <c r="FQ76" i="1" s="1"/>
  <c r="FO77" i="1"/>
  <c r="GY212" i="1"/>
  <c r="BU405" i="1"/>
  <c r="BV405" i="1" s="1"/>
  <c r="BR356" i="1"/>
  <c r="BQ356" i="1" s="1"/>
  <c r="IS355" i="1"/>
  <c r="IR355" i="1" s="1"/>
  <c r="JC283" i="1"/>
  <c r="CP281" i="1"/>
  <c r="C225" i="1"/>
  <c r="JU209" i="1"/>
  <c r="JT209" i="1" s="1"/>
  <c r="R292" i="1"/>
  <c r="CP354" i="1"/>
  <c r="CS354" i="1" s="1"/>
  <c r="KE356" i="1"/>
  <c r="AF221" i="1"/>
  <c r="AG221" i="1" s="1"/>
  <c r="BH220" i="1"/>
  <c r="NF152" i="1"/>
  <c r="LA82" i="1"/>
  <c r="LB82" i="1" s="1"/>
  <c r="GY140" i="1"/>
  <c r="HB140" i="1" s="1"/>
  <c r="C82" i="1"/>
  <c r="BU168" i="1"/>
  <c r="BU172" i="1" s="1"/>
  <c r="BV172" i="1" s="1"/>
  <c r="BW172" i="1" s="1"/>
  <c r="F82" i="1"/>
  <c r="E81" i="1"/>
  <c r="E139" i="1" s="1"/>
  <c r="E140" i="1" s="1"/>
  <c r="E141" i="1" s="1"/>
  <c r="E143" i="1" s="1"/>
  <c r="NS292" i="1"/>
  <c r="NT292" i="1" s="1"/>
  <c r="CX296" i="1"/>
  <c r="BU300" i="1"/>
  <c r="BV300" i="1" s="1"/>
  <c r="BW300" i="1" s="1"/>
  <c r="AF220" i="1"/>
  <c r="CX225" i="1"/>
  <c r="HU225" i="1"/>
  <c r="HV225" i="1" s="1"/>
  <c r="CI42" i="1"/>
  <c r="CB68" i="1"/>
  <c r="GR292" i="1"/>
  <c r="GS292" i="1" s="1"/>
  <c r="IS353" i="1"/>
  <c r="JK298" i="1"/>
  <c r="JL298" i="1" s="1"/>
  <c r="IH313" i="1"/>
  <c r="II313" i="1" s="1"/>
  <c r="MD220" i="1"/>
  <c r="KE284" i="1"/>
  <c r="KH284" i="1" s="1"/>
  <c r="HH155" i="1"/>
  <c r="CJ153" i="1"/>
  <c r="CK153" i="1" s="1"/>
  <c r="GY211" i="1"/>
  <c r="HB211" i="1" s="1"/>
  <c r="IX96" i="1"/>
  <c r="II82" i="1"/>
  <c r="CW20" i="1"/>
  <c r="G293" i="1"/>
  <c r="G355" i="1" s="1"/>
  <c r="G356" i="1" s="1"/>
  <c r="G357" i="1" s="1"/>
  <c r="G359" i="1" s="1"/>
  <c r="IH301" i="1"/>
  <c r="II301" i="1" s="1"/>
  <c r="IJ301" i="1" s="1"/>
  <c r="HH312" i="1"/>
  <c r="CI299" i="1"/>
  <c r="CJ299" i="1" s="1"/>
  <c r="CK299" i="1" s="1"/>
  <c r="JK225" i="1"/>
  <c r="HH227" i="1"/>
  <c r="CY152" i="1"/>
  <c r="E153" i="1"/>
  <c r="JC212" i="1"/>
  <c r="D148" i="1"/>
  <c r="JJ89" i="1"/>
  <c r="HG304" i="1"/>
  <c r="HG354" i="1" s="1"/>
  <c r="HH354" i="1" s="1"/>
  <c r="BH292" i="1"/>
  <c r="BR354" i="1"/>
  <c r="BQ354" i="1" s="1"/>
  <c r="CX295" i="1"/>
  <c r="CY295" i="1" s="1"/>
  <c r="IX248" i="1"/>
  <c r="GY284" i="1"/>
  <c r="GY285" i="1" s="1"/>
  <c r="CW228" i="1"/>
  <c r="JY151" i="1"/>
  <c r="JZ151" i="1" s="1"/>
  <c r="II151" i="1"/>
  <c r="IJ151" i="1" s="1"/>
  <c r="CX182" i="1"/>
  <c r="CY182" i="1" s="1"/>
  <c r="CY172" i="1"/>
  <c r="JJ176" i="1"/>
  <c r="JJ180" i="1" s="1"/>
  <c r="JK180" i="1" s="1"/>
  <c r="JL180" i="1" s="1"/>
  <c r="IO211" i="1"/>
  <c r="IR211" i="1" s="1"/>
  <c r="JL10" i="1"/>
  <c r="IW81" i="1"/>
  <c r="BU155" i="1"/>
  <c r="CW158" i="1"/>
  <c r="CX158" i="1" s="1"/>
  <c r="CY158" i="1" s="1"/>
  <c r="BV156" i="1"/>
  <c r="BW156" i="1" s="1"/>
  <c r="KS210" i="1"/>
  <c r="KV210" i="1" s="1"/>
  <c r="JY86" i="1"/>
  <c r="JZ86" i="1" s="1"/>
  <c r="II84" i="1"/>
  <c r="IJ84" i="1" s="1"/>
  <c r="HH82" i="1"/>
  <c r="LA158" i="1"/>
  <c r="LB158" i="1" s="1"/>
  <c r="LA175" i="1"/>
  <c r="LB175" i="1" s="1"/>
  <c r="CJ165" i="1"/>
  <c r="KI210" i="1"/>
  <c r="HF105" i="1"/>
  <c r="KN97" i="1"/>
  <c r="CW180" i="1"/>
  <c r="CX180" i="1" s="1"/>
  <c r="CY180" i="1" s="1"/>
  <c r="CW85" i="1"/>
  <c r="CX85" i="1" s="1"/>
  <c r="CY85" i="1" s="1"/>
  <c r="AE7" i="1"/>
  <c r="AF7" i="1" s="1"/>
  <c r="AG7" i="1" s="1"/>
  <c r="AF6" i="1"/>
  <c r="AG6" i="1" s="1"/>
  <c r="IW151" i="1"/>
  <c r="IJ162" i="1"/>
  <c r="CJ155" i="1"/>
  <c r="CK155" i="1" s="1"/>
  <c r="CX178" i="1"/>
  <c r="CY178" i="1" s="1"/>
  <c r="BV164" i="1"/>
  <c r="BW164" i="1" s="1"/>
  <c r="IV156" i="1"/>
  <c r="IW156" i="1" s="1"/>
  <c r="IX156" i="1" s="1"/>
  <c r="CY168" i="1"/>
  <c r="JL80" i="1"/>
  <c r="EH131" i="1"/>
  <c r="FB5" i="1"/>
  <c r="FC5" i="1" s="1"/>
  <c r="FA6" i="1"/>
  <c r="FA7" i="1" s="1"/>
  <c r="FB7" i="1" s="1"/>
  <c r="FC7" i="1" s="1"/>
  <c r="JK172" i="1"/>
  <c r="JL172" i="1" s="1"/>
  <c r="JG210" i="1"/>
  <c r="KL87" i="1"/>
  <c r="LO79" i="1"/>
  <c r="CW83" i="1"/>
  <c r="KZ86" i="1"/>
  <c r="C5" i="1"/>
  <c r="MR4" i="1"/>
  <c r="NE4" i="1"/>
  <c r="NF4" i="1" s="1"/>
  <c r="ND5" i="1"/>
  <c r="ND6" i="1" s="1"/>
  <c r="CI18" i="1"/>
  <c r="CI22" i="1" s="1"/>
  <c r="CJ22" i="1" s="1"/>
  <c r="CK22" i="1" s="1"/>
  <c r="HU79" i="1"/>
  <c r="FB76" i="1"/>
  <c r="FC76" i="1" s="1"/>
  <c r="NS148" i="1"/>
  <c r="NT148" i="1" s="1"/>
  <c r="NR149" i="1"/>
  <c r="NS149" i="1" s="1"/>
  <c r="NT149" i="1" s="1"/>
  <c r="JX161" i="1"/>
  <c r="JY161" i="1" s="1"/>
  <c r="JZ161" i="1" s="1"/>
  <c r="CW181" i="1"/>
  <c r="CX181" i="1" s="1"/>
  <c r="CY181" i="1" s="1"/>
  <c r="IH88" i="1"/>
  <c r="II88" i="1" s="1"/>
  <c r="IJ88" i="1" s="1"/>
  <c r="JX84" i="1"/>
  <c r="EN5" i="1"/>
  <c r="BW19" i="1"/>
  <c r="HF12" i="1"/>
  <c r="HF16" i="1" s="1"/>
  <c r="CW14" i="1"/>
  <c r="BW81" i="1"/>
  <c r="EN76" i="1"/>
  <c r="IH157" i="1"/>
  <c r="II157" i="1" s="1"/>
  <c r="IJ157" i="1" s="1"/>
  <c r="LN150" i="1"/>
  <c r="LO150" i="1" s="1"/>
  <c r="BU86" i="1"/>
  <c r="BU90" i="1" s="1"/>
  <c r="JY108" i="1"/>
  <c r="DZ4" i="1"/>
  <c r="GD5" i="1"/>
  <c r="GE5" i="1" s="1"/>
  <c r="LA97" i="1"/>
  <c r="HG95" i="1"/>
  <c r="HH95" i="1" s="1"/>
  <c r="LO82" i="1"/>
  <c r="E83" i="1"/>
  <c r="IV104" i="1"/>
  <c r="EN6" i="1"/>
  <c r="EO6" i="1" s="1"/>
  <c r="FO5" i="1"/>
  <c r="FO6" i="1" s="1"/>
  <c r="FP4" i="1"/>
  <c r="FQ4" i="1" s="1"/>
  <c r="IW13" i="1"/>
  <c r="CI13" i="1"/>
  <c r="CJ13" i="1" s="1"/>
  <c r="CK13" i="1" s="1"/>
  <c r="BW83" i="1"/>
  <c r="BH76" i="1"/>
  <c r="BI76" i="1" s="1"/>
  <c r="IV172" i="1"/>
  <c r="CI170" i="1"/>
  <c r="CJ170" i="1" s="1"/>
  <c r="CK170" i="1" s="1"/>
  <c r="CK7" i="1"/>
  <c r="C155" i="1"/>
  <c r="FC77" i="1"/>
  <c r="FB4" i="1"/>
  <c r="FC4" i="1" s="1"/>
  <c r="KE68" i="1"/>
  <c r="KH68" i="1" s="1"/>
  <c r="G79" i="1"/>
  <c r="NS4" i="1"/>
  <c r="JK9" i="1"/>
  <c r="JL9" i="1" s="1"/>
  <c r="HT12" i="1"/>
  <c r="HT22" i="1"/>
  <c r="HU22" i="1" s="1"/>
  <c r="HV22" i="1" s="1"/>
  <c r="LA8" i="1"/>
  <c r="LB8" i="1" s="1"/>
  <c r="JJ157" i="1"/>
  <c r="JK157" i="1" s="1"/>
  <c r="JL157" i="1" s="1"/>
  <c r="JJ155" i="1"/>
  <c r="JJ159" i="1" s="1"/>
  <c r="CW84" i="1"/>
  <c r="D80" i="1"/>
  <c r="D139" i="1" s="1"/>
  <c r="D140" i="1" s="1"/>
  <c r="D141" i="1" s="1"/>
  <c r="D143" i="1" s="1"/>
  <c r="JY8" i="1"/>
  <c r="IV12" i="1"/>
  <c r="IV16" i="1" s="1"/>
  <c r="IW16" i="1" s="1"/>
  <c r="IX16" i="1" s="1"/>
  <c r="II8" i="1"/>
  <c r="IH14" i="1"/>
  <c r="IH18" i="1" s="1"/>
  <c r="IH22" i="1" s="1"/>
  <c r="CK21" i="1"/>
  <c r="KL11" i="1"/>
  <c r="LN38" i="1"/>
  <c r="NR5" i="1"/>
  <c r="JJ13" i="1"/>
  <c r="JK13" i="1" s="1"/>
  <c r="JL13" i="1" s="1"/>
  <c r="HV14" i="1"/>
  <c r="LB16" i="1"/>
  <c r="KL18" i="1"/>
  <c r="KM18" i="1" s="1"/>
  <c r="KN18" i="1" s="1"/>
  <c r="JX83" i="1"/>
  <c r="HG86" i="1"/>
  <c r="HH86" i="1" s="1"/>
  <c r="IV14" i="1"/>
  <c r="IW14" i="1" s="1"/>
  <c r="IX14" i="1" s="1"/>
  <c r="CW11" i="1"/>
  <c r="CX11" i="1" s="1"/>
  <c r="CY11" i="1" s="1"/>
  <c r="CI14" i="1"/>
  <c r="CJ14" i="1" s="1"/>
  <c r="CK14" i="1" s="1"/>
  <c r="CI15" i="1"/>
  <c r="CJ15" i="1" s="1"/>
  <c r="CK15" i="1" s="1"/>
  <c r="BV10" i="1"/>
  <c r="BW10" i="1" s="1"/>
  <c r="KE210" i="1"/>
  <c r="KH210" i="1" s="1"/>
  <c r="HF90" i="1"/>
  <c r="HG90" i="1" s="1"/>
  <c r="HH90" i="1" s="1"/>
  <c r="CJ10" i="1"/>
  <c r="CK10" i="1" s="1"/>
  <c r="BU14" i="1"/>
  <c r="BU18" i="1" s="1"/>
  <c r="GN493" i="1"/>
  <c r="CW399" i="1"/>
  <c r="CX395" i="1"/>
  <c r="CY395" i="1" s="1"/>
  <c r="HT176" i="1"/>
  <c r="HU172" i="1"/>
  <c r="HV172" i="1" s="1"/>
  <c r="FC514" i="1"/>
  <c r="NT224" i="1"/>
  <c r="II523" i="1"/>
  <c r="IH527" i="1"/>
  <c r="MQ80" i="1"/>
  <c r="MP81" i="1"/>
  <c r="BW313" i="1"/>
  <c r="BV355" i="1"/>
  <c r="BW355" i="1" s="1"/>
  <c r="EO225" i="1"/>
  <c r="EJ277" i="1"/>
  <c r="NT514" i="1"/>
  <c r="NO565" i="1"/>
  <c r="LB457" i="1"/>
  <c r="DZ440" i="1"/>
  <c r="DY441" i="1"/>
  <c r="DZ511" i="1"/>
  <c r="DY512" i="1"/>
  <c r="KN529" i="1"/>
  <c r="JY569" i="1"/>
  <c r="JZ535" i="1"/>
  <c r="IV460" i="1"/>
  <c r="IW456" i="1"/>
  <c r="NE369" i="1"/>
  <c r="ND370" i="1"/>
  <c r="BH440" i="1"/>
  <c r="BG441" i="1"/>
  <c r="IW304" i="1"/>
  <c r="IV308" i="1"/>
  <c r="HH598" i="1"/>
  <c r="HG644" i="1"/>
  <c r="IH394" i="1"/>
  <c r="II390" i="1"/>
  <c r="IJ390" i="1" s="1"/>
  <c r="NS658" i="1"/>
  <c r="NR659" i="1"/>
  <c r="CX830" i="1"/>
  <c r="CY830" i="1" s="1"/>
  <c r="CW834" i="1"/>
  <c r="CW746" i="1"/>
  <c r="CX742" i="1"/>
  <c r="IH818" i="1"/>
  <c r="II814" i="1"/>
  <c r="CK314" i="1"/>
  <c r="AS808" i="1"/>
  <c r="CK522" i="1"/>
  <c r="JK791" i="1"/>
  <c r="KI69" i="1"/>
  <c r="KH66" i="1"/>
  <c r="DR60" i="1"/>
  <c r="DS60" i="1" s="1"/>
  <c r="I67" i="1"/>
  <c r="DR61" i="1"/>
  <c r="BQ718" i="1"/>
  <c r="AS659" i="1"/>
  <c r="AT658" i="1"/>
  <c r="JU69" i="1"/>
  <c r="JT65" i="1"/>
  <c r="CB205" i="1"/>
  <c r="CB204" i="1"/>
  <c r="CC204" i="1" s="1"/>
  <c r="IE69" i="1"/>
  <c r="ID65" i="1"/>
  <c r="JX163" i="1"/>
  <c r="JY159" i="1"/>
  <c r="JX376" i="1"/>
  <c r="JY372" i="1"/>
  <c r="JF282" i="1"/>
  <c r="JC285" i="1"/>
  <c r="CI96" i="1"/>
  <c r="CJ92" i="1"/>
  <c r="JX17" i="1"/>
  <c r="JY13" i="1"/>
  <c r="IW299" i="1"/>
  <c r="IV303" i="1"/>
  <c r="BU232" i="1"/>
  <c r="BV228" i="1"/>
  <c r="HB138" i="1"/>
  <c r="GY141" i="1"/>
  <c r="J348" i="1"/>
  <c r="K348" i="1" s="1"/>
  <c r="J278" i="1"/>
  <c r="J349" i="1"/>
  <c r="KM371" i="1"/>
  <c r="KL375" i="1"/>
  <c r="MI132" i="1"/>
  <c r="MJ132" i="1" s="1"/>
  <c r="MI133" i="1"/>
  <c r="MI62" i="1"/>
  <c r="CI171" i="1"/>
  <c r="CW167" i="1"/>
  <c r="CX163" i="1"/>
  <c r="CY163" i="1" s="1"/>
  <c r="ID138" i="1"/>
  <c r="CT69" i="1"/>
  <c r="KN297" i="1"/>
  <c r="LN664" i="1"/>
  <c r="LO661" i="1"/>
  <c r="JT139" i="1"/>
  <c r="HU234" i="1"/>
  <c r="KL160" i="1"/>
  <c r="KM156" i="1"/>
  <c r="ID68" i="1"/>
  <c r="GY133" i="1"/>
  <c r="GY62" i="1"/>
  <c r="BV521" i="1"/>
  <c r="BU525" i="1"/>
  <c r="CI90" i="1"/>
  <c r="IV236" i="1"/>
  <c r="IX302" i="1"/>
  <c r="DR935" i="1"/>
  <c r="DR862" i="1"/>
  <c r="DR934" i="1"/>
  <c r="DS934" i="1" s="1"/>
  <c r="KL30" i="1"/>
  <c r="JJ759" i="1"/>
  <c r="JK759" i="1" s="1"/>
  <c r="JL759" i="1" s="1"/>
  <c r="JK755" i="1"/>
  <c r="KW866" i="1"/>
  <c r="C226" i="1"/>
  <c r="B226" i="1"/>
  <c r="IV127" i="1"/>
  <c r="IO131" i="1"/>
  <c r="BQ284" i="1"/>
  <c r="CW673" i="1"/>
  <c r="CX669" i="1"/>
  <c r="JQ941" i="1"/>
  <c r="JX883" i="1"/>
  <c r="JQ933" i="1"/>
  <c r="B878" i="1"/>
  <c r="JJ887" i="1"/>
  <c r="JJ891" i="1" s="1"/>
  <c r="JC941" i="1"/>
  <c r="JC933" i="1"/>
  <c r="JJ886" i="1"/>
  <c r="JK886" i="1" s="1"/>
  <c r="IS942" i="1"/>
  <c r="IS939" i="1"/>
  <c r="IS940" i="1"/>
  <c r="IV888" i="1"/>
  <c r="IW888" i="1" s="1"/>
  <c r="IX888" i="1" s="1"/>
  <c r="IO942" i="1"/>
  <c r="GY644" i="1"/>
  <c r="GY647" i="1" s="1"/>
  <c r="GY637" i="1"/>
  <c r="IS572" i="1"/>
  <c r="IW514" i="1"/>
  <c r="CI517" i="1"/>
  <c r="CI521" i="1" s="1"/>
  <c r="CJ513" i="1"/>
  <c r="IV441" i="1"/>
  <c r="B436" i="1"/>
  <c r="E436" i="1"/>
  <c r="IO499" i="1"/>
  <c r="E444" i="1"/>
  <c r="B444" i="1"/>
  <c r="F444" i="1" s="1"/>
  <c r="IA500" i="1"/>
  <c r="ID500" i="1" s="1"/>
  <c r="IA491" i="1"/>
  <c r="JX298" i="1"/>
  <c r="JX302" i="1" s="1"/>
  <c r="JX306" i="1" s="1"/>
  <c r="JQ356" i="1"/>
  <c r="JT356" i="1" s="1"/>
  <c r="JQ347" i="1"/>
  <c r="E292" i="1"/>
  <c r="CW269" i="1"/>
  <c r="CP283" i="1"/>
  <c r="CP275" i="1"/>
  <c r="KL233" i="1"/>
  <c r="KM233" i="1" s="1"/>
  <c r="KN233" i="1" s="1"/>
  <c r="KE283" i="1"/>
  <c r="KH283" i="1" s="1"/>
  <c r="B222" i="1"/>
  <c r="KE275" i="1"/>
  <c r="S223" i="1"/>
  <c r="C223" i="1"/>
  <c r="J275" i="1"/>
  <c r="B223" i="1"/>
  <c r="F223" i="1" s="1"/>
  <c r="IO141" i="1"/>
  <c r="IR137" i="1"/>
  <c r="JU941" i="1"/>
  <c r="JG940" i="1"/>
  <c r="MC879" i="1"/>
  <c r="MB880" i="1"/>
  <c r="FV637" i="1"/>
  <c r="AZ637" i="1"/>
  <c r="C587" i="1"/>
  <c r="HB66" i="1"/>
  <c r="KZ170" i="1"/>
  <c r="LA166" i="1"/>
  <c r="IW372" i="1"/>
  <c r="IV376" i="1"/>
  <c r="IW83" i="1"/>
  <c r="IV87" i="1"/>
  <c r="II87" i="1"/>
  <c r="IJ87" i="1" s="1"/>
  <c r="IH91" i="1"/>
  <c r="FV133" i="1"/>
  <c r="FV132" i="1"/>
  <c r="FW132" i="1" s="1"/>
  <c r="KL155" i="1"/>
  <c r="G67" i="1"/>
  <c r="G68" i="1" s="1"/>
  <c r="G69" i="1" s="1"/>
  <c r="G71" i="1" s="1"/>
  <c r="HP137" i="1"/>
  <c r="HM141" i="1"/>
  <c r="KM890" i="1"/>
  <c r="KL894" i="1"/>
  <c r="IH672" i="1"/>
  <c r="II668" i="1"/>
  <c r="JK746" i="1"/>
  <c r="JJ750" i="1"/>
  <c r="BV888" i="1"/>
  <c r="BU892" i="1"/>
  <c r="BG805" i="1"/>
  <c r="BH804" i="1"/>
  <c r="BR791" i="1"/>
  <c r="BV733" i="1"/>
  <c r="CX740" i="1"/>
  <c r="CY740" i="1"/>
  <c r="JK664" i="1"/>
  <c r="JG718" i="1"/>
  <c r="CW739" i="1"/>
  <c r="CX735" i="1"/>
  <c r="B884" i="1"/>
  <c r="C884" i="1"/>
  <c r="C885" i="1"/>
  <c r="B885" i="1"/>
  <c r="J933" i="1"/>
  <c r="KW865" i="1"/>
  <c r="CJ815" i="1"/>
  <c r="CF865" i="1"/>
  <c r="JK814" i="1"/>
  <c r="JL814" i="1" s="1"/>
  <c r="JY809" i="1"/>
  <c r="JZ809" i="1" s="1"/>
  <c r="KI794" i="1"/>
  <c r="KM740" i="1"/>
  <c r="KN740" i="1" s="1"/>
  <c r="KE794" i="1"/>
  <c r="JJ740" i="1"/>
  <c r="JC794" i="1"/>
  <c r="JC785" i="1"/>
  <c r="IW241" i="1"/>
  <c r="CJ445" i="1"/>
  <c r="BV674" i="1"/>
  <c r="BU678" i="1"/>
  <c r="NS806" i="1"/>
  <c r="LA810" i="1"/>
  <c r="KW868" i="1"/>
  <c r="DR785" i="1"/>
  <c r="J785" i="1"/>
  <c r="CY631" i="1"/>
  <c r="CT645" i="1"/>
  <c r="CS645" i="1" s="1"/>
  <c r="NS807" i="1"/>
  <c r="NT807" i="1" s="1"/>
  <c r="NR808" i="1"/>
  <c r="LY787" i="1"/>
  <c r="MD731" i="1"/>
  <c r="JQ859" i="1"/>
  <c r="JX822" i="1"/>
  <c r="LN767" i="1"/>
  <c r="LN766" i="1"/>
  <c r="IV753" i="1"/>
  <c r="IW753" i="1" s="1"/>
  <c r="IX753" i="1" s="1"/>
  <c r="IW749" i="1"/>
  <c r="IX749" i="1" s="1"/>
  <c r="BU822" i="1"/>
  <c r="AL859" i="1"/>
  <c r="LU785" i="1"/>
  <c r="B735" i="1"/>
  <c r="HT537" i="1"/>
  <c r="HU537" i="1" s="1"/>
  <c r="HV537" i="1" s="1"/>
  <c r="B514" i="1"/>
  <c r="F514" i="1" s="1"/>
  <c r="IO572" i="1"/>
  <c r="IR572" i="1" s="1"/>
  <c r="IV534" i="1"/>
  <c r="B510" i="1"/>
  <c r="F510" i="1" s="1"/>
  <c r="IO569" i="1"/>
  <c r="IS499" i="1"/>
  <c r="IS501" i="1" s="1"/>
  <c r="HU446" i="1"/>
  <c r="HT450" i="1"/>
  <c r="JJ532" i="1"/>
  <c r="JK528" i="1"/>
  <c r="II83" i="1"/>
  <c r="JX377" i="1"/>
  <c r="LA522" i="1"/>
  <c r="KM588" i="1"/>
  <c r="KL592" i="1"/>
  <c r="IV671" i="1"/>
  <c r="CI747" i="1"/>
  <c r="CW741" i="1"/>
  <c r="CX737" i="1"/>
  <c r="CY737" i="1" s="1"/>
  <c r="CW675" i="1"/>
  <c r="CX671" i="1"/>
  <c r="BH657" i="1"/>
  <c r="BG658" i="1"/>
  <c r="BU812" i="1"/>
  <c r="BV808" i="1"/>
  <c r="E885" i="1"/>
  <c r="E881" i="1"/>
  <c r="B881" i="1"/>
  <c r="B879" i="1"/>
  <c r="E879" i="1"/>
  <c r="CI924" i="1"/>
  <c r="BU927" i="1"/>
  <c r="BN941" i="1"/>
  <c r="JZ914" i="1"/>
  <c r="JU940" i="1"/>
  <c r="KM881" i="1"/>
  <c r="KI939" i="1"/>
  <c r="KH939" i="1" s="1"/>
  <c r="KE868" i="1"/>
  <c r="KE859" i="1"/>
  <c r="C808" i="1"/>
  <c r="JQ711" i="1"/>
  <c r="IH236" i="1"/>
  <c r="II232" i="1"/>
  <c r="IJ232" i="1" s="1"/>
  <c r="BV902" i="1"/>
  <c r="BW902" i="1" s="1"/>
  <c r="BU906" i="1"/>
  <c r="E884" i="1"/>
  <c r="E878" i="1"/>
  <c r="CB940" i="1"/>
  <c r="D881" i="1"/>
  <c r="JY811" i="1"/>
  <c r="JX815" i="1"/>
  <c r="JY815" i="1" s="1"/>
  <c r="JZ815" i="1" s="1"/>
  <c r="CW809" i="1"/>
  <c r="CW813" i="1" s="1"/>
  <c r="CP867" i="1"/>
  <c r="CS867" i="1" s="1"/>
  <c r="CI814" i="1"/>
  <c r="CB868" i="1"/>
  <c r="KZ811" i="1"/>
  <c r="KS865" i="1"/>
  <c r="JK684" i="1"/>
  <c r="JL684" i="1" s="1"/>
  <c r="DR711" i="1"/>
  <c r="D663" i="1"/>
  <c r="IX624" i="1"/>
  <c r="IS646" i="1"/>
  <c r="IR646" i="1" s="1"/>
  <c r="C658" i="1"/>
  <c r="B658" i="1"/>
  <c r="KE711" i="1"/>
  <c r="E659" i="1"/>
  <c r="JC720" i="1"/>
  <c r="B659" i="1"/>
  <c r="E658" i="1"/>
  <c r="HQ645" i="1"/>
  <c r="HP645" i="1" s="1"/>
  <c r="B589" i="1"/>
  <c r="F589" i="1" s="1"/>
  <c r="E589" i="1"/>
  <c r="IA637" i="1"/>
  <c r="IA646" i="1"/>
  <c r="ID646" i="1" s="1"/>
  <c r="DD637" i="1"/>
  <c r="D582" i="1"/>
  <c r="CI624" i="1"/>
  <c r="CB646" i="1"/>
  <c r="CE646" i="1" s="1"/>
  <c r="D588" i="1"/>
  <c r="CB637" i="1"/>
  <c r="BU523" i="1"/>
  <c r="BV519" i="1"/>
  <c r="KH646" i="1"/>
  <c r="MI933" i="1"/>
  <c r="MW933" i="1"/>
  <c r="CP865" i="1"/>
  <c r="BG731" i="1"/>
  <c r="BH730" i="1"/>
  <c r="IA719" i="1"/>
  <c r="IJ693" i="1"/>
  <c r="HG164" i="1"/>
  <c r="IV519" i="1"/>
  <c r="IH377" i="1"/>
  <c r="II373" i="1"/>
  <c r="CI530" i="1"/>
  <c r="CJ526" i="1"/>
  <c r="CK526" i="1" s="1"/>
  <c r="AZ714" i="1"/>
  <c r="AZ641" i="1"/>
  <c r="LN917" i="1"/>
  <c r="LN918" i="1"/>
  <c r="LN916" i="1"/>
  <c r="B880" i="1"/>
  <c r="KS939" i="1"/>
  <c r="KS933" i="1"/>
  <c r="BV883" i="1"/>
  <c r="BU887" i="1"/>
  <c r="KN773" i="1"/>
  <c r="KI791" i="1"/>
  <c r="II757" i="1"/>
  <c r="IJ757" i="1"/>
  <c r="JZ748" i="1"/>
  <c r="E733" i="1"/>
  <c r="JQ794" i="1"/>
  <c r="JY742" i="1"/>
  <c r="BU921" i="1"/>
  <c r="C883" i="1"/>
  <c r="X933" i="1"/>
  <c r="CT867" i="1"/>
  <c r="LA588" i="1"/>
  <c r="LA646" i="1" s="1"/>
  <c r="LB646" i="1" s="1"/>
  <c r="KW646" i="1"/>
  <c r="KV646" i="1" s="1"/>
  <c r="LB588" i="1"/>
  <c r="B511" i="1"/>
  <c r="F511" i="1" s="1"/>
  <c r="KS570" i="1"/>
  <c r="JX512" i="1"/>
  <c r="JX516" i="1" s="1"/>
  <c r="JQ570" i="1"/>
  <c r="IA571" i="1"/>
  <c r="IH513" i="1"/>
  <c r="II513" i="1" s="1"/>
  <c r="KZ513" i="1"/>
  <c r="KZ517" i="1" s="1"/>
  <c r="KS571" i="1"/>
  <c r="KS563" i="1"/>
  <c r="HT513" i="1"/>
  <c r="HM571" i="1"/>
  <c r="HP571" i="1" s="1"/>
  <c r="DD563" i="1"/>
  <c r="D508" i="1"/>
  <c r="JT867" i="1"/>
  <c r="MK933" i="1"/>
  <c r="BV824" i="1"/>
  <c r="BW824" i="1" s="1"/>
  <c r="BR866" i="1"/>
  <c r="MK859" i="1"/>
  <c r="DL879" i="1"/>
  <c r="DM879" i="1" s="1"/>
  <c r="LO881" i="1"/>
  <c r="LN884" i="1"/>
  <c r="LO884" i="1" s="1"/>
  <c r="JF792" i="1"/>
  <c r="IW739" i="1"/>
  <c r="IX739" i="1"/>
  <c r="IS793" i="1"/>
  <c r="C656" i="1"/>
  <c r="X711" i="1"/>
  <c r="B657" i="1"/>
  <c r="J711" i="1"/>
  <c r="LA811" i="1"/>
  <c r="LB811" i="1" s="1"/>
  <c r="JG865" i="1"/>
  <c r="JK811" i="1"/>
  <c r="JL811" i="1" s="1"/>
  <c r="JK818" i="1"/>
  <c r="JL818" i="1" s="1"/>
  <c r="MR881" i="1"/>
  <c r="CP785" i="1"/>
  <c r="CP794" i="1"/>
  <c r="B730" i="1"/>
  <c r="EA730" i="1"/>
  <c r="JJ599" i="1"/>
  <c r="JK595" i="1"/>
  <c r="BU692" i="1"/>
  <c r="BV692" i="1" s="1"/>
  <c r="BW692" i="1" s="1"/>
  <c r="BV688" i="1"/>
  <c r="BW688" i="1" s="1"/>
  <c r="KM814" i="1"/>
  <c r="KN814" i="1" s="1"/>
  <c r="IE941" i="1"/>
  <c r="CF939" i="1"/>
  <c r="KE933" i="1"/>
  <c r="C886" i="1"/>
  <c r="MW859" i="1"/>
  <c r="E810" i="1"/>
  <c r="IH827" i="1"/>
  <c r="II827" i="1" s="1"/>
  <c r="IJ827" i="1" s="1"/>
  <c r="II823" i="1"/>
  <c r="IA866" i="1"/>
  <c r="ID866" i="1" s="1"/>
  <c r="IH812" i="1"/>
  <c r="D810" i="1"/>
  <c r="E806" i="1"/>
  <c r="DR859" i="1"/>
  <c r="KM752" i="1"/>
  <c r="KN752" i="1" s="1"/>
  <c r="MK785" i="1"/>
  <c r="CI780" i="1"/>
  <c r="CB794" i="1"/>
  <c r="CE794" i="1" s="1"/>
  <c r="CX589" i="1"/>
  <c r="CY589" i="1" s="1"/>
  <c r="CT643" i="1"/>
  <c r="HQ644" i="1"/>
  <c r="HF603" i="1"/>
  <c r="HG603" i="1" s="1"/>
  <c r="HH603" i="1" s="1"/>
  <c r="HG599" i="1"/>
  <c r="JJ692" i="1"/>
  <c r="JK692" i="1" s="1"/>
  <c r="JL692" i="1" s="1"/>
  <c r="JK688" i="1"/>
  <c r="JL688" i="1" s="1"/>
  <c r="AL640" i="1"/>
  <c r="AL712" i="1"/>
  <c r="AM712" i="1" s="1"/>
  <c r="AL713" i="1"/>
  <c r="CI888" i="1"/>
  <c r="AZ933" i="1"/>
  <c r="KM810" i="1"/>
  <c r="KN810" i="1" s="1"/>
  <c r="IA942" i="1"/>
  <c r="ID942" i="1" s="1"/>
  <c r="KM659" i="1"/>
  <c r="KN659" i="1" s="1"/>
  <c r="KI717" i="1"/>
  <c r="KI721" i="1" s="1"/>
  <c r="HP426" i="1"/>
  <c r="KV941" i="1"/>
  <c r="KL892" i="1"/>
  <c r="KE942" i="1"/>
  <c r="IA867" i="1"/>
  <c r="IH809" i="1"/>
  <c r="E804" i="1"/>
  <c r="B807" i="1"/>
  <c r="D807" i="1"/>
  <c r="D805" i="1"/>
  <c r="KL769" i="1"/>
  <c r="KE785" i="1"/>
  <c r="KZ773" i="1"/>
  <c r="KS791" i="1"/>
  <c r="BQ942" i="1"/>
  <c r="C882" i="1"/>
  <c r="LU933" i="1"/>
  <c r="IW825" i="1"/>
  <c r="IX825" i="1" s="1"/>
  <c r="DZ804" i="1"/>
  <c r="D811" i="1"/>
  <c r="JY586" i="1"/>
  <c r="JZ586" i="1" s="1"/>
  <c r="JU644" i="1"/>
  <c r="DM582" i="1"/>
  <c r="AF509" i="1"/>
  <c r="AE510" i="1"/>
  <c r="KL518" i="1"/>
  <c r="KE572" i="1"/>
  <c r="KZ898" i="1"/>
  <c r="LA898" i="1" s="1"/>
  <c r="IW811" i="1"/>
  <c r="IX811" i="1" s="1"/>
  <c r="IV883" i="1"/>
  <c r="IV887" i="1" s="1"/>
  <c r="IO933" i="1"/>
  <c r="CB933" i="1"/>
  <c r="D878" i="1"/>
  <c r="CI881" i="1"/>
  <c r="CI885" i="1" s="1"/>
  <c r="NT879" i="1"/>
  <c r="E805" i="1"/>
  <c r="B805" i="1"/>
  <c r="DD859" i="1"/>
  <c r="B804" i="1"/>
  <c r="E732" i="1"/>
  <c r="MW785" i="1"/>
  <c r="C732" i="1"/>
  <c r="IV704" i="1"/>
  <c r="D658" i="1"/>
  <c r="CP711" i="1"/>
  <c r="IR719" i="1"/>
  <c r="IV593" i="1"/>
  <c r="IO643" i="1"/>
  <c r="X637" i="1"/>
  <c r="CW516" i="1"/>
  <c r="CX512" i="1"/>
  <c r="CI558" i="1"/>
  <c r="CB572" i="1"/>
  <c r="IE497" i="1"/>
  <c r="JJ453" i="1"/>
  <c r="DL659" i="1"/>
  <c r="DK660" i="1"/>
  <c r="JK885" i="1"/>
  <c r="KI867" i="1"/>
  <c r="KH867" i="1" s="1"/>
  <c r="IS941" i="1"/>
  <c r="IR941" i="1" s="1"/>
  <c r="D879" i="1"/>
  <c r="CW885" i="1"/>
  <c r="CX885" i="1" s="1"/>
  <c r="CY885" i="1" s="1"/>
  <c r="BV885" i="1"/>
  <c r="BW885" i="1"/>
  <c r="IO867" i="1"/>
  <c r="IV809" i="1"/>
  <c r="AU731" i="1"/>
  <c r="IW664" i="1"/>
  <c r="IX664" i="1" s="1"/>
  <c r="KZ745" i="1"/>
  <c r="KS785" i="1"/>
  <c r="KZ664" i="1"/>
  <c r="KS711" i="1"/>
  <c r="IO645" i="1"/>
  <c r="IR645" i="1" s="1"/>
  <c r="IV631" i="1"/>
  <c r="IO637" i="1"/>
  <c r="NS880" i="1"/>
  <c r="NR881" i="1"/>
  <c r="DD933" i="1"/>
  <c r="KI866" i="1"/>
  <c r="KH866" i="1" s="1"/>
  <c r="BV810" i="1"/>
  <c r="BW810" i="1" s="1"/>
  <c r="IW886" i="1"/>
  <c r="KZ884" i="1"/>
  <c r="KZ888" i="1" s="1"/>
  <c r="KZ892" i="1" s="1"/>
  <c r="LA892" i="1" s="1"/>
  <c r="LB892" i="1" s="1"/>
  <c r="KS942" i="1"/>
  <c r="BN940" i="1"/>
  <c r="BQ940" i="1" s="1"/>
  <c r="JK812" i="1"/>
  <c r="JL812" i="1" s="1"/>
  <c r="IJ819" i="1"/>
  <c r="IA865" i="1"/>
  <c r="B811" i="1"/>
  <c r="CT720" i="1"/>
  <c r="CX662" i="1"/>
  <c r="JX743" i="1"/>
  <c r="JY739" i="1"/>
  <c r="E662" i="1"/>
  <c r="JC711" i="1"/>
  <c r="JC718" i="1"/>
  <c r="JL587" i="1"/>
  <c r="JG645" i="1"/>
  <c r="NE510" i="1"/>
  <c r="NF510" i="1" s="1"/>
  <c r="ND511" i="1"/>
  <c r="LA513" i="1"/>
  <c r="JJ670" i="1"/>
  <c r="JK670" i="1" s="1"/>
  <c r="JL670" i="1" s="1"/>
  <c r="JK666" i="1"/>
  <c r="HB645" i="1"/>
  <c r="KW867" i="1"/>
  <c r="LA817" i="1"/>
  <c r="LB817" i="1"/>
  <c r="E882" i="1"/>
  <c r="KW942" i="1"/>
  <c r="KW943" i="1" s="1"/>
  <c r="BR940" i="1"/>
  <c r="B734" i="1"/>
  <c r="C731" i="1"/>
  <c r="AL785" i="1"/>
  <c r="AZ785" i="1"/>
  <c r="E731" i="1"/>
  <c r="IJ668" i="1"/>
  <c r="B732" i="1"/>
  <c r="LG786" i="1"/>
  <c r="KL750" i="1"/>
  <c r="JL590" i="1"/>
  <c r="MI637" i="1"/>
  <c r="E586" i="1"/>
  <c r="NK637" i="1"/>
  <c r="NT582" i="1"/>
  <c r="JQ643" i="1"/>
  <c r="E585" i="1"/>
  <c r="E880" i="1"/>
  <c r="NE878" i="1"/>
  <c r="ND879" i="1"/>
  <c r="JK883" i="1"/>
  <c r="JG941" i="1"/>
  <c r="IA940" i="1"/>
  <c r="IH882" i="1"/>
  <c r="II882" i="1" s="1"/>
  <c r="KZ814" i="1"/>
  <c r="LA814" i="1" s="1"/>
  <c r="LB814" i="1" s="1"/>
  <c r="LB735" i="1"/>
  <c r="LA735" i="1"/>
  <c r="BV693" i="1"/>
  <c r="BW693" i="1" s="1"/>
  <c r="CT717" i="1"/>
  <c r="HH622" i="1"/>
  <c r="HC644" i="1"/>
  <c r="BW813" i="1"/>
  <c r="BV813" i="1"/>
  <c r="BR867" i="1"/>
  <c r="JK819" i="1"/>
  <c r="JL819" i="1" s="1"/>
  <c r="JK826" i="1"/>
  <c r="JL826" i="1" s="1"/>
  <c r="D806" i="1"/>
  <c r="KL811" i="1"/>
  <c r="C805" i="1"/>
  <c r="C810" i="1"/>
  <c r="B810" i="1"/>
  <c r="X859" i="1"/>
  <c r="B809" i="1"/>
  <c r="J859" i="1"/>
  <c r="B736" i="1"/>
  <c r="C736" i="1"/>
  <c r="IE793" i="1"/>
  <c r="II739" i="1"/>
  <c r="IJ739" i="1" s="1"/>
  <c r="IA785" i="1"/>
  <c r="E730" i="1"/>
  <c r="E793" i="1" s="1"/>
  <c r="E794" i="1" s="1"/>
  <c r="E795" i="1" s="1"/>
  <c r="IA791" i="1"/>
  <c r="IS791" i="1"/>
  <c r="IS792" i="1"/>
  <c r="CF718" i="1"/>
  <c r="CE718" i="1" s="1"/>
  <c r="CT719" i="1"/>
  <c r="CS719" i="1" s="1"/>
  <c r="CY669" i="1"/>
  <c r="IE645" i="1"/>
  <c r="IE647" i="1" s="1"/>
  <c r="II587" i="1"/>
  <c r="CI659" i="1"/>
  <c r="CB711" i="1"/>
  <c r="IV672" i="1"/>
  <c r="IW668" i="1"/>
  <c r="IX668" i="1" s="1"/>
  <c r="KE643" i="1"/>
  <c r="C583" i="1"/>
  <c r="B513" i="1"/>
  <c r="F513" i="1" s="1"/>
  <c r="CI515" i="1"/>
  <c r="CB563" i="1"/>
  <c r="CE570" i="1"/>
  <c r="HM569" i="1"/>
  <c r="HT511" i="1"/>
  <c r="HM563" i="1"/>
  <c r="DR563" i="1"/>
  <c r="B508" i="1"/>
  <c r="LA836" i="1"/>
  <c r="LB836" i="1" s="1"/>
  <c r="AF805" i="1"/>
  <c r="AG805" i="1" s="1"/>
  <c r="CX814" i="1"/>
  <c r="CY814" i="1" s="1"/>
  <c r="CT868" i="1"/>
  <c r="CT869" i="1" s="1"/>
  <c r="IJ823" i="1"/>
  <c r="JQ939" i="1"/>
  <c r="JQ940" i="1"/>
  <c r="JT940" i="1" s="1"/>
  <c r="JX882" i="1"/>
  <c r="JC940" i="1"/>
  <c r="BU889" i="1"/>
  <c r="Q808" i="1"/>
  <c r="R807" i="1"/>
  <c r="S807" i="1" s="1"/>
  <c r="JC866" i="1"/>
  <c r="KS867" i="1"/>
  <c r="KV867" i="1" s="1"/>
  <c r="C809" i="1"/>
  <c r="MI785" i="1"/>
  <c r="BR793" i="1"/>
  <c r="BQ793" i="1" s="1"/>
  <c r="JK756" i="1"/>
  <c r="JL756" i="1"/>
  <c r="CK661" i="1"/>
  <c r="IW660" i="1"/>
  <c r="IX660" i="1" s="1"/>
  <c r="JG720" i="1"/>
  <c r="LN741" i="1"/>
  <c r="KM735" i="1"/>
  <c r="KL739" i="1"/>
  <c r="IA711" i="1"/>
  <c r="IH666" i="1"/>
  <c r="II666" i="1" s="1"/>
  <c r="IA720" i="1"/>
  <c r="ID720" i="1" s="1"/>
  <c r="B660" i="1"/>
  <c r="E660" i="1"/>
  <c r="DD711" i="1"/>
  <c r="D660" i="1"/>
  <c r="LN588" i="1"/>
  <c r="LN591" i="1" s="1"/>
  <c r="LN594" i="1" s="1"/>
  <c r="Q585" i="1"/>
  <c r="R584" i="1"/>
  <c r="KI645" i="1"/>
  <c r="KH645" i="1" s="1"/>
  <c r="CJ537" i="1"/>
  <c r="CK537" i="1" s="1"/>
  <c r="CF571" i="1"/>
  <c r="CE571" i="1" s="1"/>
  <c r="CW556" i="1"/>
  <c r="CP570" i="1"/>
  <c r="CS570" i="1" s="1"/>
  <c r="D514" i="1"/>
  <c r="CP572" i="1"/>
  <c r="CS572" i="1" s="1"/>
  <c r="B512" i="1"/>
  <c r="F512" i="1" s="1"/>
  <c r="CP569" i="1"/>
  <c r="AE807" i="1"/>
  <c r="AF807" i="1" s="1"/>
  <c r="AG807" i="1" s="1"/>
  <c r="AF806" i="1"/>
  <c r="AG806" i="1" s="1"/>
  <c r="JY813" i="1"/>
  <c r="JZ813" i="1" s="1"/>
  <c r="JK903" i="1"/>
  <c r="JL903" i="1" s="1"/>
  <c r="JJ890" i="1"/>
  <c r="JL882" i="1"/>
  <c r="KZ896" i="1"/>
  <c r="DY880" i="1"/>
  <c r="AF809" i="1"/>
  <c r="AG809" i="1" s="1"/>
  <c r="AE810" i="1"/>
  <c r="KZ815" i="1"/>
  <c r="KZ819" i="1" s="1"/>
  <c r="KM742" i="1"/>
  <c r="KN742" i="1" s="1"/>
  <c r="KW792" i="1"/>
  <c r="IE794" i="1"/>
  <c r="IO791" i="1"/>
  <c r="IV737" i="1"/>
  <c r="IW737" i="1" s="1"/>
  <c r="IO785" i="1"/>
  <c r="JL745" i="1"/>
  <c r="JY752" i="1"/>
  <c r="JZ752" i="1" s="1"/>
  <c r="JU794" i="1"/>
  <c r="NB789" i="1"/>
  <c r="IA792" i="1"/>
  <c r="ID792" i="1" s="1"/>
  <c r="IH742" i="1"/>
  <c r="LU711" i="1"/>
  <c r="MD660" i="1"/>
  <c r="IV702" i="1"/>
  <c r="IO720" i="1"/>
  <c r="IR720" i="1" s="1"/>
  <c r="BE641" i="1"/>
  <c r="BH589" i="1"/>
  <c r="BI589" i="1" s="1"/>
  <c r="KI644" i="1"/>
  <c r="BW587" i="1"/>
  <c r="BR645" i="1"/>
  <c r="JJ892" i="1"/>
  <c r="JC939" i="1"/>
  <c r="CT941" i="1"/>
  <c r="CS941" i="1" s="1"/>
  <c r="KM884" i="1"/>
  <c r="KI942" i="1"/>
  <c r="IE868" i="1"/>
  <c r="ID868" i="1" s="1"/>
  <c r="JQ868" i="1"/>
  <c r="JX814" i="1"/>
  <c r="JY814" i="1" s="1"/>
  <c r="IO859" i="1"/>
  <c r="KS866" i="1"/>
  <c r="KV866" i="1" s="1"/>
  <c r="KZ808" i="1"/>
  <c r="KZ812" i="1" s="1"/>
  <c r="KS859" i="1"/>
  <c r="LA752" i="1"/>
  <c r="LB752" i="1" s="1"/>
  <c r="KW794" i="1"/>
  <c r="KN660" i="1"/>
  <c r="IE718" i="1"/>
  <c r="IJ660" i="1"/>
  <c r="IW661" i="1"/>
  <c r="JY659" i="1"/>
  <c r="JZ659" i="1" s="1"/>
  <c r="JU717" i="1"/>
  <c r="JU721" i="1" s="1"/>
  <c r="BR719" i="1"/>
  <c r="NF736" i="1"/>
  <c r="BU740" i="1"/>
  <c r="BV740" i="1" s="1"/>
  <c r="BN794" i="1"/>
  <c r="BN785" i="1"/>
  <c r="CI734" i="1"/>
  <c r="CJ734" i="1" s="1"/>
  <c r="CB785" i="1"/>
  <c r="CB791" i="1"/>
  <c r="IV757" i="1"/>
  <c r="JX741" i="1"/>
  <c r="JQ791" i="1"/>
  <c r="BR643" i="1"/>
  <c r="IW586" i="1"/>
  <c r="IS644" i="1"/>
  <c r="NF586" i="1"/>
  <c r="KH499" i="1"/>
  <c r="AZ495" i="1"/>
  <c r="AZ566" i="1"/>
  <c r="BD566" i="1" s="1"/>
  <c r="BE566" i="1" s="1"/>
  <c r="AZ564" i="1"/>
  <c r="BA564" i="1" s="1"/>
  <c r="GY571" i="1"/>
  <c r="HB571" i="1" s="1"/>
  <c r="JY812" i="1"/>
  <c r="JZ812" i="1" s="1"/>
  <c r="JU866" i="1"/>
  <c r="AE879" i="1"/>
  <c r="AF878" i="1"/>
  <c r="JY881" i="1"/>
  <c r="JZ881" i="1" s="1"/>
  <c r="JU939" i="1"/>
  <c r="JG942" i="1"/>
  <c r="JF942" i="1" s="1"/>
  <c r="JG939" i="1"/>
  <c r="IW885" i="1"/>
  <c r="IX885" i="1" s="1"/>
  <c r="CJ883" i="1"/>
  <c r="CK883" i="1"/>
  <c r="CX908" i="1"/>
  <c r="CW886" i="1"/>
  <c r="CP940" i="1"/>
  <c r="CP939" i="1"/>
  <c r="CP933" i="1"/>
  <c r="KS940" i="1"/>
  <c r="KV940" i="1" s="1"/>
  <c r="KZ895" i="1"/>
  <c r="KE941" i="1"/>
  <c r="C807" i="1"/>
  <c r="LU859" i="1"/>
  <c r="CP868" i="1"/>
  <c r="BN865" i="1"/>
  <c r="D730" i="1"/>
  <c r="LO735" i="1"/>
  <c r="KL733" i="1"/>
  <c r="KM733" i="1" s="1"/>
  <c r="KE791" i="1"/>
  <c r="KM734" i="1"/>
  <c r="KI792" i="1"/>
  <c r="KH792" i="1" s="1"/>
  <c r="KN734" i="1"/>
  <c r="LA741" i="1"/>
  <c r="LB741" i="1"/>
  <c r="BW751" i="1"/>
  <c r="BV660" i="1"/>
  <c r="IW734" i="1"/>
  <c r="IV738" i="1"/>
  <c r="IW738" i="1" s="1"/>
  <c r="IX738" i="1" s="1"/>
  <c r="CY630" i="1"/>
  <c r="CT644" i="1"/>
  <c r="CS644" i="1" s="1"/>
  <c r="KS720" i="1"/>
  <c r="KZ666" i="1"/>
  <c r="JX661" i="1"/>
  <c r="JQ719" i="1"/>
  <c r="E656" i="1"/>
  <c r="JY668" i="1"/>
  <c r="JX672" i="1"/>
  <c r="GL637" i="1"/>
  <c r="DM508" i="1"/>
  <c r="KM822" i="1"/>
  <c r="KN822" i="1" s="1"/>
  <c r="CK811" i="1"/>
  <c r="CJ809" i="1"/>
  <c r="CF867" i="1"/>
  <c r="CE867" i="1" s="1"/>
  <c r="IE867" i="1"/>
  <c r="IE869" i="1" s="1"/>
  <c r="IS866" i="1"/>
  <c r="JG867" i="1"/>
  <c r="JF867" i="1" s="1"/>
  <c r="CK910" i="1"/>
  <c r="CF942" i="1"/>
  <c r="CE942" i="1" s="1"/>
  <c r="CT942" i="1"/>
  <c r="CS942" i="1" s="1"/>
  <c r="CT940" i="1"/>
  <c r="CX881" i="1"/>
  <c r="KL887" i="1"/>
  <c r="KM887" i="1" s="1"/>
  <c r="LN841" i="1"/>
  <c r="LN840" i="1"/>
  <c r="KZ818" i="1"/>
  <c r="KZ822" i="1" s="1"/>
  <c r="KS868" i="1"/>
  <c r="KV868" i="1" s="1"/>
  <c r="LN770" i="1"/>
  <c r="LN768" i="1"/>
  <c r="CX736" i="1"/>
  <c r="CT794" i="1"/>
  <c r="CT795" i="1" s="1"/>
  <c r="JL734" i="1"/>
  <c r="JU791" i="1"/>
  <c r="JY733" i="1"/>
  <c r="JZ733" i="1" s="1"/>
  <c r="KL737" i="1"/>
  <c r="KS794" i="1"/>
  <c r="KV794" i="1" s="1"/>
  <c r="JG794" i="1"/>
  <c r="KM663" i="1"/>
  <c r="KN663" i="1" s="1"/>
  <c r="KL667" i="1"/>
  <c r="CI665" i="1"/>
  <c r="CB719" i="1"/>
  <c r="E584" i="1"/>
  <c r="B584" i="1"/>
  <c r="F584" i="1" s="1"/>
  <c r="JQ645" i="1"/>
  <c r="JQ646" i="1"/>
  <c r="JT646" i="1" s="1"/>
  <c r="JX588" i="1"/>
  <c r="JC646" i="1"/>
  <c r="IV594" i="1"/>
  <c r="IO644" i="1"/>
  <c r="D585" i="1"/>
  <c r="CI590" i="1"/>
  <c r="CJ586" i="1"/>
  <c r="BQ644" i="1"/>
  <c r="BN637" i="1"/>
  <c r="BN645" i="1"/>
  <c r="BU591" i="1"/>
  <c r="DK510" i="1"/>
  <c r="DL509" i="1"/>
  <c r="IO717" i="1"/>
  <c r="HG608" i="1"/>
  <c r="HH608" i="1" s="1"/>
  <c r="AL637" i="1"/>
  <c r="CX519" i="1"/>
  <c r="CY519" i="1" s="1"/>
  <c r="IW520" i="1"/>
  <c r="IX520" i="1" s="1"/>
  <c r="IV524" i="1"/>
  <c r="IW524" i="1" s="1"/>
  <c r="IX524" i="1" s="1"/>
  <c r="BU691" i="1"/>
  <c r="LA809" i="1"/>
  <c r="AF804" i="1"/>
  <c r="JK808" i="1"/>
  <c r="JZ818" i="1"/>
  <c r="JY823" i="1"/>
  <c r="JZ823" i="1" s="1"/>
  <c r="IH888" i="1"/>
  <c r="IH892" i="1" s="1"/>
  <c r="IE940" i="1"/>
  <c r="CW916" i="1"/>
  <c r="KZ891" i="1"/>
  <c r="LA891" i="1" s="1"/>
  <c r="BH880" i="1"/>
  <c r="NK859" i="1"/>
  <c r="JY740" i="1"/>
  <c r="LA663" i="1"/>
  <c r="LB663" i="1" s="1"/>
  <c r="KE793" i="1"/>
  <c r="KH793" i="1" s="1"/>
  <c r="KS793" i="1"/>
  <c r="KV793" i="1" s="1"/>
  <c r="IA793" i="1"/>
  <c r="ID793" i="1" s="1"/>
  <c r="C661" i="1"/>
  <c r="BV605" i="1"/>
  <c r="JL594" i="1"/>
  <c r="ND658" i="1"/>
  <c r="CI591" i="1"/>
  <c r="CI595" i="1" s="1"/>
  <c r="CB645" i="1"/>
  <c r="HQ572" i="1"/>
  <c r="JJ683" i="1"/>
  <c r="IO711" i="1"/>
  <c r="MQ883" i="1"/>
  <c r="B883" i="1"/>
  <c r="DL878" i="1"/>
  <c r="KN830" i="1"/>
  <c r="CX733" i="1"/>
  <c r="DK731" i="1"/>
  <c r="JL743" i="1"/>
  <c r="NR732" i="1"/>
  <c r="KZ739" i="1"/>
  <c r="CI756" i="1"/>
  <c r="E588" i="1"/>
  <c r="D587" i="1"/>
  <c r="KS637" i="1"/>
  <c r="KZ586" i="1"/>
  <c r="LB529" i="1"/>
  <c r="KM826" i="1"/>
  <c r="KN826" i="1" s="1"/>
  <c r="JY824" i="1"/>
  <c r="JZ824" i="1" s="1"/>
  <c r="IV890" i="1"/>
  <c r="IA933" i="1"/>
  <c r="IV814" i="1"/>
  <c r="KL818" i="1"/>
  <c r="KM818" i="1" s="1"/>
  <c r="KN818" i="1" s="1"/>
  <c r="NF734" i="1"/>
  <c r="KN664" i="1"/>
  <c r="AE731" i="1"/>
  <c r="AF730" i="1"/>
  <c r="LN734" i="1"/>
  <c r="LN737" i="1" s="1"/>
  <c r="LN740" i="1" s="1"/>
  <c r="LO740" i="1" s="1"/>
  <c r="IV742" i="1"/>
  <c r="LA587" i="1"/>
  <c r="LB587" i="1" s="1"/>
  <c r="IW595" i="1"/>
  <c r="MC582" i="1"/>
  <c r="LG712" i="1"/>
  <c r="HH605" i="1"/>
  <c r="HT606" i="1"/>
  <c r="IH596" i="1"/>
  <c r="CW628" i="1"/>
  <c r="CP646" i="1"/>
  <c r="CS646" i="1" s="1"/>
  <c r="CP637" i="1"/>
  <c r="JU570" i="1"/>
  <c r="JU573" i="1" s="1"/>
  <c r="KI865" i="1"/>
  <c r="BV684" i="1"/>
  <c r="BW684" i="1" s="1"/>
  <c r="IW807" i="1"/>
  <c r="IO939" i="1"/>
  <c r="II886" i="1"/>
  <c r="IJ886" i="1" s="1"/>
  <c r="CX916" i="1"/>
  <c r="CY916" i="1" s="1"/>
  <c r="CX883" i="1"/>
  <c r="CW887" i="1"/>
  <c r="CW891" i="1" s="1"/>
  <c r="BV881" i="1"/>
  <c r="BW881" i="1" s="1"/>
  <c r="BR939" i="1"/>
  <c r="BI879" i="1"/>
  <c r="AS879" i="1"/>
  <c r="AT878" i="1"/>
  <c r="BN866" i="1"/>
  <c r="JL738" i="1"/>
  <c r="CY667" i="1"/>
  <c r="LN695" i="1"/>
  <c r="LN696" i="1"/>
  <c r="C659" i="1"/>
  <c r="MI711" i="1"/>
  <c r="MW711" i="1"/>
  <c r="MC585" i="1"/>
  <c r="MD585" i="1" s="1"/>
  <c r="MB586" i="1"/>
  <c r="BU593" i="1"/>
  <c r="BN643" i="1"/>
  <c r="B583" i="1"/>
  <c r="NE509" i="1"/>
  <c r="JY514" i="1"/>
  <c r="JZ514" i="1" s="1"/>
  <c r="BN711" i="1"/>
  <c r="MP885" i="1"/>
  <c r="MQ885" i="1" s="1"/>
  <c r="MR885" i="1" s="1"/>
  <c r="AL933" i="1"/>
  <c r="C879" i="1"/>
  <c r="R805" i="1"/>
  <c r="IS868" i="1"/>
  <c r="IR868" i="1" s="1"/>
  <c r="JU868" i="1"/>
  <c r="IV889" i="1"/>
  <c r="IW889" i="1" s="1"/>
  <c r="IX889" i="1" s="1"/>
  <c r="CJ912" i="1"/>
  <c r="CK912" i="1" s="1"/>
  <c r="CY912" i="1"/>
  <c r="KZ744" i="1"/>
  <c r="IE719" i="1"/>
  <c r="LN736" i="1"/>
  <c r="LN739" i="1" s="1"/>
  <c r="LO739" i="1" s="1"/>
  <c r="LN693" i="1"/>
  <c r="LN692" i="1"/>
  <c r="LN691" i="1"/>
  <c r="BV585" i="1"/>
  <c r="CX660" i="1"/>
  <c r="CW664" i="1"/>
  <c r="IA644" i="1"/>
  <c r="JG571" i="1"/>
  <c r="JG573" i="1" s="1"/>
  <c r="JY462" i="1"/>
  <c r="JZ462" i="1" s="1"/>
  <c r="Q225" i="1"/>
  <c r="R224" i="1"/>
  <c r="S224" i="1" s="1"/>
  <c r="ET563" i="1"/>
  <c r="IJ413" i="1"/>
  <c r="IE427" i="1"/>
  <c r="ID427" i="1" s="1"/>
  <c r="BU312" i="1"/>
  <c r="BV312" i="1" s="1"/>
  <c r="C296" i="1"/>
  <c r="CJ589" i="1"/>
  <c r="HG611" i="1"/>
  <c r="HH611" i="1" s="1"/>
  <c r="CW608" i="1"/>
  <c r="CX536" i="1"/>
  <c r="CY536" i="1" s="1"/>
  <c r="FB586" i="1"/>
  <c r="FC586" i="1" s="1"/>
  <c r="FA587" i="1"/>
  <c r="IV473" i="1"/>
  <c r="IW473" i="1" s="1"/>
  <c r="IX473" i="1" s="1"/>
  <c r="LB412" i="1"/>
  <c r="KW426" i="1"/>
  <c r="KV426" i="1" s="1"/>
  <c r="LA378" i="1"/>
  <c r="KM811" i="1"/>
  <c r="KN811" i="1" s="1"/>
  <c r="JZ819" i="1"/>
  <c r="S878" i="1"/>
  <c r="DY805" i="1"/>
  <c r="JJ820" i="1"/>
  <c r="JJ824" i="1" s="1"/>
  <c r="JJ828" i="1" s="1"/>
  <c r="JG791" i="1"/>
  <c r="R656" i="1"/>
  <c r="LB692" i="1"/>
  <c r="JL671" i="1"/>
  <c r="MK711" i="1"/>
  <c r="BW609" i="1"/>
  <c r="HT597" i="1"/>
  <c r="KZ591" i="1"/>
  <c r="EN436" i="1"/>
  <c r="EM437" i="1"/>
  <c r="BV393" i="1"/>
  <c r="BV427" i="1" s="1"/>
  <c r="BW427" i="1" s="1"/>
  <c r="LN844" i="1"/>
  <c r="BN867" i="1"/>
  <c r="CY660" i="1"/>
  <c r="Q732" i="1"/>
  <c r="JQ785" i="1"/>
  <c r="HG612" i="1"/>
  <c r="HH612" i="1" s="1"/>
  <c r="KW571" i="1"/>
  <c r="KW573" i="1" s="1"/>
  <c r="II458" i="1"/>
  <c r="IJ458" i="1" s="1"/>
  <c r="IE500" i="1"/>
  <c r="J491" i="1"/>
  <c r="FP365" i="1"/>
  <c r="KZ391" i="1"/>
  <c r="LA391" i="1" s="1"/>
  <c r="LB391" i="1" s="1"/>
  <c r="LA387" i="1"/>
  <c r="KS355" i="1"/>
  <c r="KV355" i="1" s="1"/>
  <c r="MI859" i="1"/>
  <c r="FH637" i="1"/>
  <c r="KN533" i="1"/>
  <c r="CF569" i="1"/>
  <c r="AL563" i="1"/>
  <c r="EM509" i="1"/>
  <c r="EN508" i="1"/>
  <c r="CI485" i="1"/>
  <c r="CB499" i="1"/>
  <c r="JY398" i="1"/>
  <c r="JZ398" i="1"/>
  <c r="JU428" i="1"/>
  <c r="JQ866" i="1"/>
  <c r="KL815" i="1"/>
  <c r="KL819" i="1" s="1"/>
  <c r="BW608" i="1"/>
  <c r="HH607" i="1"/>
  <c r="JJ597" i="1"/>
  <c r="JK597" i="1" s="1"/>
  <c r="CX511" i="1"/>
  <c r="CT569" i="1"/>
  <c r="HT522" i="1"/>
  <c r="HT526" i="1" s="1"/>
  <c r="HU526" i="1" s="1"/>
  <c r="HV526" i="1" s="1"/>
  <c r="HM572" i="1"/>
  <c r="IS643" i="1"/>
  <c r="IS647" i="1" s="1"/>
  <c r="JC719" i="1"/>
  <c r="JF719" i="1" s="1"/>
  <c r="JJ661" i="1"/>
  <c r="HU602" i="1"/>
  <c r="CJ517" i="1"/>
  <c r="CK517" i="1" s="1"/>
  <c r="CX514" i="1"/>
  <c r="CY514" i="1" s="1"/>
  <c r="C441" i="1"/>
  <c r="JL336" i="1"/>
  <c r="JG354" i="1"/>
  <c r="JG357" i="1" s="1"/>
  <c r="BW536" i="1"/>
  <c r="JL512" i="1"/>
  <c r="FQ440" i="1"/>
  <c r="C511" i="1"/>
  <c r="C571" i="1" s="1"/>
  <c r="C572" i="1" s="1"/>
  <c r="C573" i="1" s="1"/>
  <c r="C575" i="1" s="1"/>
  <c r="II466" i="1"/>
  <c r="IJ466" i="1" s="1"/>
  <c r="IH470" i="1"/>
  <c r="II470" i="1" s="1"/>
  <c r="IJ470" i="1" s="1"/>
  <c r="II661" i="1"/>
  <c r="IH665" i="1"/>
  <c r="IH669" i="1" s="1"/>
  <c r="LA589" i="1"/>
  <c r="DL586" i="1"/>
  <c r="HH604" i="1"/>
  <c r="CW593" i="1"/>
  <c r="CW597" i="1" s="1"/>
  <c r="C588" i="1"/>
  <c r="LA512" i="1"/>
  <c r="JK537" i="1"/>
  <c r="JL537" i="1" s="1"/>
  <c r="E514" i="1"/>
  <c r="JY459" i="1"/>
  <c r="JZ459" i="1" s="1"/>
  <c r="D511" i="1"/>
  <c r="IA794" i="1"/>
  <c r="E664" i="1"/>
  <c r="S583" i="1"/>
  <c r="BW589" i="1"/>
  <c r="JZ593" i="1"/>
  <c r="HC569" i="1"/>
  <c r="JY521" i="1"/>
  <c r="JZ521" i="1" s="1"/>
  <c r="HV538" i="1"/>
  <c r="HU512" i="1"/>
  <c r="LN544" i="1"/>
  <c r="LN545" i="1"/>
  <c r="GY570" i="1"/>
  <c r="HB570" i="1" s="1"/>
  <c r="IH468" i="1"/>
  <c r="IH443" i="1"/>
  <c r="IH447" i="1" s="1"/>
  <c r="II447" i="1" s="1"/>
  <c r="IJ447" i="1" s="1"/>
  <c r="IA497" i="1"/>
  <c r="KZ440" i="1"/>
  <c r="KS498" i="1"/>
  <c r="KV498" i="1" s="1"/>
  <c r="CX693" i="1"/>
  <c r="CY693" i="1" s="1"/>
  <c r="JK676" i="1"/>
  <c r="JL676" i="1" s="1"/>
  <c r="CP793" i="1"/>
  <c r="CS793" i="1" s="1"/>
  <c r="LO591" i="1"/>
  <c r="JK592" i="1"/>
  <c r="JZ589" i="1"/>
  <c r="MC656" i="1"/>
  <c r="HV598" i="1"/>
  <c r="KL597" i="1"/>
  <c r="KE637" i="1"/>
  <c r="KL586" i="1"/>
  <c r="C585" i="1"/>
  <c r="C586" i="1"/>
  <c r="B588" i="1"/>
  <c r="F588" i="1" s="1"/>
  <c r="KI572" i="1"/>
  <c r="KI573" i="1" s="1"/>
  <c r="MC509" i="1"/>
  <c r="JX522" i="1"/>
  <c r="JQ572" i="1"/>
  <c r="JT572" i="1" s="1"/>
  <c r="CP563" i="1"/>
  <c r="E439" i="1"/>
  <c r="BN499" i="1"/>
  <c r="KZ439" i="1"/>
  <c r="LA439" i="1" s="1"/>
  <c r="KS497" i="1"/>
  <c r="KM389" i="1"/>
  <c r="KN389" i="1" s="1"/>
  <c r="LA301" i="1"/>
  <c r="BW329" i="1"/>
  <c r="BR355" i="1"/>
  <c r="BQ355" i="1" s="1"/>
  <c r="NR583" i="1"/>
  <c r="BV537" i="1"/>
  <c r="BW537" i="1" s="1"/>
  <c r="JK534" i="1"/>
  <c r="JL534" i="1" s="1"/>
  <c r="JY525" i="1"/>
  <c r="JZ525" i="1" s="1"/>
  <c r="BR500" i="1"/>
  <c r="BQ500" i="1" s="1"/>
  <c r="JK442" i="1"/>
  <c r="JL442" i="1" s="1"/>
  <c r="AF436" i="1"/>
  <c r="AE437" i="1"/>
  <c r="HG446" i="1"/>
  <c r="IS425" i="1"/>
  <c r="IS429" i="1" s="1"/>
  <c r="EF347" i="1"/>
  <c r="BN347" i="1"/>
  <c r="IJ322" i="1"/>
  <c r="IE356" i="1"/>
  <c r="ID356" i="1" s="1"/>
  <c r="II311" i="1"/>
  <c r="IJ311" i="1" s="1"/>
  <c r="HF306" i="1"/>
  <c r="HG302" i="1"/>
  <c r="LB589" i="1"/>
  <c r="IW516" i="1"/>
  <c r="IX516" i="1" s="1"/>
  <c r="JZ536" i="1"/>
  <c r="CT499" i="1"/>
  <c r="CS499" i="1" s="1"/>
  <c r="HF445" i="1"/>
  <c r="HG445" i="1" s="1"/>
  <c r="GY499" i="1"/>
  <c r="FB364" i="1"/>
  <c r="JK404" i="1"/>
  <c r="JL404" i="1" s="1"/>
  <c r="HH235" i="1"/>
  <c r="JK518" i="1"/>
  <c r="JL518" i="1" s="1"/>
  <c r="HH516" i="1"/>
  <c r="CT497" i="1"/>
  <c r="HG458" i="1"/>
  <c r="HH458" i="1" s="1"/>
  <c r="KI428" i="1"/>
  <c r="KH428" i="1" s="1"/>
  <c r="FB366" i="1"/>
  <c r="FC366" i="1" s="1"/>
  <c r="FA367" i="1"/>
  <c r="HH298" i="1"/>
  <c r="DW351" i="1"/>
  <c r="DZ299" i="1"/>
  <c r="EA299" i="1" s="1"/>
  <c r="CW303" i="1"/>
  <c r="BV518" i="1"/>
  <c r="BW518" i="1" s="1"/>
  <c r="JK514" i="1"/>
  <c r="JL514" i="1" s="1"/>
  <c r="D513" i="1"/>
  <c r="D509" i="1"/>
  <c r="HF443" i="1"/>
  <c r="HF447" i="1" s="1"/>
  <c r="GY491" i="1"/>
  <c r="MC365" i="1"/>
  <c r="LA379" i="1"/>
  <c r="LB379" i="1" s="1"/>
  <c r="KZ395" i="1"/>
  <c r="E510" i="1"/>
  <c r="EN585" i="1"/>
  <c r="EM586" i="1"/>
  <c r="LN472" i="1"/>
  <c r="LN473" i="1"/>
  <c r="LN471" i="1"/>
  <c r="KI427" i="1"/>
  <c r="E373" i="1"/>
  <c r="E427" i="1" s="1"/>
  <c r="E428" i="1" s="1"/>
  <c r="E429" i="1" s="1"/>
  <c r="E431" i="1" s="1"/>
  <c r="BU372" i="1"/>
  <c r="BU376" i="1" s="1"/>
  <c r="BN426" i="1"/>
  <c r="KS425" i="1"/>
  <c r="B369" i="1"/>
  <c r="F369" i="1" s="1"/>
  <c r="KL295" i="1"/>
  <c r="KE353" i="1"/>
  <c r="HV151" i="1"/>
  <c r="HQ209" i="1"/>
  <c r="HT223" i="1"/>
  <c r="HM281" i="1"/>
  <c r="C222" i="1"/>
  <c r="E512" i="1"/>
  <c r="IJ439" i="1"/>
  <c r="BV448" i="1"/>
  <c r="BW448" i="1" s="1"/>
  <c r="EV637" i="1"/>
  <c r="E440" i="1"/>
  <c r="CP426" i="1"/>
  <c r="GY353" i="1"/>
  <c r="HG96" i="1"/>
  <c r="HH96" i="1"/>
  <c r="CB427" i="1"/>
  <c r="CI369" i="1"/>
  <c r="JZ319" i="1"/>
  <c r="JU353" i="1"/>
  <c r="JU357" i="1" s="1"/>
  <c r="IH299" i="1"/>
  <c r="II299" i="1" s="1"/>
  <c r="IJ299" i="1" s="1"/>
  <c r="GY356" i="1"/>
  <c r="HB356" i="1" s="1"/>
  <c r="HU249" i="1"/>
  <c r="HV249" i="1" s="1"/>
  <c r="JJ372" i="1"/>
  <c r="JC426" i="1"/>
  <c r="JJ306" i="1"/>
  <c r="JJ310" i="1" s="1"/>
  <c r="JJ314" i="1" s="1"/>
  <c r="JK314" i="1" s="1"/>
  <c r="JL314" i="1" s="1"/>
  <c r="JC356" i="1"/>
  <c r="JF356" i="1" s="1"/>
  <c r="CX153" i="1"/>
  <c r="CW157" i="1"/>
  <c r="JJ517" i="1"/>
  <c r="BV444" i="1"/>
  <c r="D444" i="1"/>
  <c r="KL440" i="1"/>
  <c r="KE498" i="1"/>
  <c r="LA371" i="1"/>
  <c r="LB371" i="1" s="1"/>
  <c r="JJ371" i="1"/>
  <c r="IO428" i="1"/>
  <c r="IR428" i="1" s="1"/>
  <c r="IV370" i="1"/>
  <c r="CB353" i="1"/>
  <c r="CI303" i="1"/>
  <c r="NE436" i="1"/>
  <c r="ND437" i="1"/>
  <c r="CJ389" i="1"/>
  <c r="CK389" i="1" s="1"/>
  <c r="HG367" i="1"/>
  <c r="HH367" i="1"/>
  <c r="CY263" i="1"/>
  <c r="CT281" i="1"/>
  <c r="BR499" i="1"/>
  <c r="HU439" i="1"/>
  <c r="HG461" i="1"/>
  <c r="HH461" i="1"/>
  <c r="FP439" i="1"/>
  <c r="AZ491" i="1"/>
  <c r="BU452" i="1"/>
  <c r="CX368" i="1"/>
  <c r="CT426" i="1"/>
  <c r="CT429" i="1" s="1"/>
  <c r="HC426" i="1"/>
  <c r="IV367" i="1"/>
  <c r="IW367" i="1" s="1"/>
  <c r="IO425" i="1"/>
  <c r="AZ347" i="1"/>
  <c r="JK81" i="1"/>
  <c r="JL81" i="1" s="1"/>
  <c r="EV491" i="1"/>
  <c r="BR425" i="1"/>
  <c r="EM293" i="1"/>
  <c r="EN292" i="1"/>
  <c r="IO284" i="1"/>
  <c r="IV227" i="1"/>
  <c r="IA275" i="1"/>
  <c r="MW131" i="1"/>
  <c r="KZ88" i="1"/>
  <c r="MW491" i="1"/>
  <c r="IH449" i="1"/>
  <c r="CW440" i="1"/>
  <c r="CP498" i="1"/>
  <c r="CB500" i="1"/>
  <c r="BU473" i="1"/>
  <c r="BV473" i="1" s="1"/>
  <c r="KN372" i="1"/>
  <c r="BH365" i="1"/>
  <c r="BI365" i="1" s="1"/>
  <c r="BG366" i="1"/>
  <c r="NF364" i="1"/>
  <c r="LA367" i="1"/>
  <c r="KW425" i="1"/>
  <c r="KW429" i="1" s="1"/>
  <c r="BV370" i="1"/>
  <c r="BW370" i="1" s="1"/>
  <c r="BR428" i="1"/>
  <c r="BQ428" i="1" s="1"/>
  <c r="D364" i="1"/>
  <c r="E293" i="1"/>
  <c r="AS222" i="1"/>
  <c r="AT221" i="1"/>
  <c r="HQ212" i="1"/>
  <c r="BU159" i="1"/>
  <c r="BV155" i="1"/>
  <c r="II465" i="1"/>
  <c r="IJ465" i="1" s="1"/>
  <c r="IE499" i="1"/>
  <c r="ID499" i="1" s="1"/>
  <c r="JJ466" i="1"/>
  <c r="JK466" i="1" s="1"/>
  <c r="JL466" i="1" s="1"/>
  <c r="IV446" i="1"/>
  <c r="IV450" i="1" s="1"/>
  <c r="CW460" i="1"/>
  <c r="KL469" i="1"/>
  <c r="II374" i="1"/>
  <c r="CI374" i="1"/>
  <c r="CI378" i="1" s="1"/>
  <c r="AT293" i="1"/>
  <c r="AS294" i="1"/>
  <c r="KL305" i="1"/>
  <c r="KL309" i="1" s="1"/>
  <c r="KM301" i="1"/>
  <c r="KN301" i="1" s="1"/>
  <c r="LA310" i="1"/>
  <c r="LA356" i="1" s="1"/>
  <c r="LB356" i="1" s="1"/>
  <c r="LN294" i="1"/>
  <c r="LG348" i="1"/>
  <c r="LN296" i="1"/>
  <c r="JQ353" i="1"/>
  <c r="JX295" i="1"/>
  <c r="JY295" i="1" s="1"/>
  <c r="JL244" i="1"/>
  <c r="E225" i="1"/>
  <c r="KL264" i="1"/>
  <c r="KE282" i="1"/>
  <c r="LA109" i="1"/>
  <c r="LB109" i="1" s="1"/>
  <c r="KM106" i="1"/>
  <c r="KN106" i="1" s="1"/>
  <c r="CI448" i="1"/>
  <c r="CI452" i="1" s="1"/>
  <c r="JY370" i="1"/>
  <c r="JX374" i="1"/>
  <c r="JX378" i="1" s="1"/>
  <c r="HU386" i="1"/>
  <c r="HU428" i="1" s="1"/>
  <c r="HV428" i="1" s="1"/>
  <c r="HV386" i="1"/>
  <c r="C373" i="1"/>
  <c r="EV347" i="1"/>
  <c r="JK302" i="1"/>
  <c r="JL302" i="1" s="1"/>
  <c r="LN329" i="1"/>
  <c r="LN327" i="1"/>
  <c r="B292" i="1"/>
  <c r="R220" i="1"/>
  <c r="HP209" i="1"/>
  <c r="NK275" i="1"/>
  <c r="CT212" i="1"/>
  <c r="CT213" i="1" s="1"/>
  <c r="JK445" i="1"/>
  <c r="JL445" i="1" s="1"/>
  <c r="HC498" i="1"/>
  <c r="D438" i="1"/>
  <c r="BH364" i="1"/>
  <c r="BV372" i="1"/>
  <c r="BW372" i="1" s="1"/>
  <c r="JK400" i="1"/>
  <c r="JL400" i="1" s="1"/>
  <c r="HV373" i="1"/>
  <c r="CP427" i="1"/>
  <c r="CS427" i="1" s="1"/>
  <c r="KZ386" i="1"/>
  <c r="C372" i="1"/>
  <c r="C427" i="1" s="1"/>
  <c r="C428" i="1" s="1"/>
  <c r="C429" i="1" s="1"/>
  <c r="C431" i="1" s="1"/>
  <c r="IE354" i="1"/>
  <c r="ID354" i="1" s="1"/>
  <c r="KE355" i="1"/>
  <c r="KH355" i="1" s="1"/>
  <c r="BR283" i="1"/>
  <c r="BR285" i="1" s="1"/>
  <c r="D223" i="1"/>
  <c r="D283" i="1" s="1"/>
  <c r="D284" i="1" s="1"/>
  <c r="D285" i="1" s="1"/>
  <c r="D287" i="1" s="1"/>
  <c r="CB284" i="1"/>
  <c r="CE284" i="1" s="1"/>
  <c r="BR209" i="1"/>
  <c r="BW151" i="1"/>
  <c r="KZ169" i="1"/>
  <c r="KZ173" i="1" s="1"/>
  <c r="KS211" i="1"/>
  <c r="MB149" i="1"/>
  <c r="MC148" i="1"/>
  <c r="FB584" i="1"/>
  <c r="G444" i="1"/>
  <c r="BW405" i="1"/>
  <c r="HG375" i="1"/>
  <c r="HH375" i="1" s="1"/>
  <c r="NR294" i="1"/>
  <c r="NS293" i="1"/>
  <c r="BV295" i="1"/>
  <c r="BW295" i="1"/>
  <c r="IJ302" i="1"/>
  <c r="JY350" i="1"/>
  <c r="IV297" i="1"/>
  <c r="IO347" i="1"/>
  <c r="CP353" i="1"/>
  <c r="HQ281" i="1"/>
  <c r="HQ285" i="1" s="1"/>
  <c r="R81" i="1"/>
  <c r="Q82" i="1"/>
  <c r="IX461" i="1"/>
  <c r="JX470" i="1"/>
  <c r="JX474" i="1" s="1"/>
  <c r="JY474" i="1" s="1"/>
  <c r="JZ474" i="1" s="1"/>
  <c r="NS364" i="1"/>
  <c r="IW398" i="1"/>
  <c r="IX398" i="1" s="1"/>
  <c r="KS428" i="1"/>
  <c r="KV428" i="1" s="1"/>
  <c r="KE426" i="1"/>
  <c r="B367" i="1"/>
  <c r="MQ293" i="1"/>
  <c r="FP292" i="1"/>
  <c r="GD299" i="1"/>
  <c r="GE299" i="1" s="1"/>
  <c r="GD292" i="1"/>
  <c r="GL347" i="1"/>
  <c r="DZ220" i="1"/>
  <c r="DY221" i="1"/>
  <c r="CJ166" i="1"/>
  <c r="CK166" i="1" s="1"/>
  <c r="LA155" i="1"/>
  <c r="LB155" i="1" s="1"/>
  <c r="AS437" i="1"/>
  <c r="AT436" i="1"/>
  <c r="LA383" i="1"/>
  <c r="LB383" i="1" s="1"/>
  <c r="JZ402" i="1"/>
  <c r="JX406" i="1"/>
  <c r="JY406" i="1" s="1"/>
  <c r="JZ406" i="1" s="1"/>
  <c r="IH397" i="1"/>
  <c r="FB292" i="1"/>
  <c r="JC353" i="1"/>
  <c r="D293" i="1"/>
  <c r="D355" i="1" s="1"/>
  <c r="D356" i="1" s="1"/>
  <c r="D357" i="1" s="1"/>
  <c r="D359" i="1" s="1"/>
  <c r="EV275" i="1"/>
  <c r="KW281" i="1"/>
  <c r="KW285" i="1" s="1"/>
  <c r="CF283" i="1"/>
  <c r="CF285" i="1" s="1"/>
  <c r="JC210" i="1"/>
  <c r="IH197" i="1"/>
  <c r="IA211" i="1"/>
  <c r="ID211" i="1" s="1"/>
  <c r="D151" i="1"/>
  <c r="D150" i="1"/>
  <c r="CP212" i="1"/>
  <c r="C444" i="1"/>
  <c r="DZ364" i="1"/>
  <c r="HF376" i="1"/>
  <c r="HC212" i="1"/>
  <c r="HC213" i="1" s="1"/>
  <c r="JK162" i="1"/>
  <c r="IE210" i="1"/>
  <c r="IE213" i="1" s="1"/>
  <c r="II152" i="1"/>
  <c r="CX151" i="1"/>
  <c r="CY151" i="1" s="1"/>
  <c r="IH196" i="1"/>
  <c r="IA210" i="1"/>
  <c r="IA209" i="1"/>
  <c r="JZ124" i="1"/>
  <c r="JU138" i="1"/>
  <c r="C443" i="1"/>
  <c r="BH369" i="1"/>
  <c r="BI369" i="1" s="1"/>
  <c r="LB392" i="1"/>
  <c r="BV368" i="1"/>
  <c r="BR353" i="1"/>
  <c r="IH371" i="1"/>
  <c r="HU308" i="1"/>
  <c r="HV308" i="1"/>
  <c r="KS347" i="1"/>
  <c r="JU282" i="1"/>
  <c r="JU285" i="1" s="1"/>
  <c r="HU152" i="1"/>
  <c r="HQ210" i="1"/>
  <c r="HP210" i="1" s="1"/>
  <c r="KL158" i="1"/>
  <c r="KL162" i="1" s="1"/>
  <c r="KM154" i="1"/>
  <c r="CP209" i="1"/>
  <c r="KE138" i="1"/>
  <c r="KL84" i="1"/>
  <c r="CI85" i="1"/>
  <c r="CJ81" i="1"/>
  <c r="KZ99" i="1"/>
  <c r="C81" i="1"/>
  <c r="C139" i="1" s="1"/>
  <c r="C140" i="1" s="1"/>
  <c r="C141" i="1" s="1"/>
  <c r="C143" i="1" s="1"/>
  <c r="IX103" i="1"/>
  <c r="CI169" i="1"/>
  <c r="CI173" i="1" s="1"/>
  <c r="D152" i="1"/>
  <c r="G77" i="1"/>
  <c r="LA10" i="1"/>
  <c r="CX369" i="1"/>
  <c r="KZ401" i="1"/>
  <c r="CY296" i="1"/>
  <c r="JY298" i="1"/>
  <c r="LA350" i="1"/>
  <c r="KZ299" i="1"/>
  <c r="KZ303" i="1" s="1"/>
  <c r="KZ307" i="1" s="1"/>
  <c r="KS353" i="1"/>
  <c r="C293" i="1"/>
  <c r="C355" i="1" s="1"/>
  <c r="C356" i="1" s="1"/>
  <c r="C357" i="1" s="1"/>
  <c r="C359" i="1" s="1"/>
  <c r="CB211" i="1"/>
  <c r="CE211" i="1" s="1"/>
  <c r="HH245" i="1"/>
  <c r="CJ163" i="1"/>
  <c r="CK163" i="1" s="1"/>
  <c r="CJ154" i="1"/>
  <c r="CF212" i="1"/>
  <c r="CE212" i="1" s="1"/>
  <c r="LB154" i="1"/>
  <c r="KS212" i="1"/>
  <c r="KV212" i="1" s="1"/>
  <c r="KZ190" i="1"/>
  <c r="KL187" i="1"/>
  <c r="KE209" i="1"/>
  <c r="KM87" i="1"/>
  <c r="KN87" i="1" s="1"/>
  <c r="KM12" i="1"/>
  <c r="KN12" i="1" s="1"/>
  <c r="IJ305" i="1"/>
  <c r="HU314" i="1"/>
  <c r="LN321" i="1"/>
  <c r="LN322" i="1"/>
  <c r="JC354" i="1"/>
  <c r="BU303" i="1"/>
  <c r="BU307" i="1" s="1"/>
  <c r="FB222" i="1"/>
  <c r="FA223" i="1"/>
  <c r="F226" i="1"/>
  <c r="FJ203" i="1"/>
  <c r="IJ166" i="1"/>
  <c r="D154" i="1"/>
  <c r="EK351" i="1"/>
  <c r="CJ295" i="1"/>
  <c r="CX298" i="1"/>
  <c r="HT296" i="1"/>
  <c r="HU296" i="1" s="1"/>
  <c r="HM354" i="1"/>
  <c r="KM225" i="1"/>
  <c r="KN225" i="1" s="1"/>
  <c r="IE283" i="1"/>
  <c r="KS281" i="1"/>
  <c r="CJ161" i="1"/>
  <c r="CK161" i="1" s="1"/>
  <c r="GY210" i="1"/>
  <c r="HF188" i="1"/>
  <c r="D153" i="1"/>
  <c r="LA89" i="1"/>
  <c r="LB89" i="1" s="1"/>
  <c r="JZ369" i="1"/>
  <c r="HU368" i="1"/>
  <c r="HV368" i="1" s="1"/>
  <c r="LN323" i="1"/>
  <c r="GJ347" i="1"/>
  <c r="CW302" i="1"/>
  <c r="HG225" i="1"/>
  <c r="HH225" i="1" s="1"/>
  <c r="E224" i="1"/>
  <c r="LB161" i="1"/>
  <c r="E154" i="1"/>
  <c r="JZ249" i="1"/>
  <c r="DL220" i="1"/>
  <c r="HF238" i="1"/>
  <c r="KI212" i="1"/>
  <c r="E152" i="1"/>
  <c r="JJ156" i="1"/>
  <c r="JK156" i="1" s="1"/>
  <c r="HF162" i="1"/>
  <c r="HF166" i="1" s="1"/>
  <c r="HG158" i="1"/>
  <c r="JQ211" i="1"/>
  <c r="JT211" i="1" s="1"/>
  <c r="JJ16" i="1"/>
  <c r="JK16" i="1" s="1"/>
  <c r="JL16" i="1" s="1"/>
  <c r="KL302" i="1"/>
  <c r="KM224" i="1"/>
  <c r="BN283" i="1"/>
  <c r="JG212" i="1"/>
  <c r="JG213" i="1" s="1"/>
  <c r="CX173" i="1"/>
  <c r="CY173" i="1" s="1"/>
  <c r="JQ210" i="1"/>
  <c r="JC211" i="1"/>
  <c r="JF211" i="1" s="1"/>
  <c r="HT154" i="1"/>
  <c r="HT158" i="1" s="1"/>
  <c r="HT162" i="1" s="1"/>
  <c r="HM212" i="1"/>
  <c r="GQ150" i="1"/>
  <c r="GR149" i="1"/>
  <c r="HU10" i="1"/>
  <c r="MB222" i="1"/>
  <c r="MC221" i="1"/>
  <c r="BV230" i="1"/>
  <c r="BV284" i="1" s="1"/>
  <c r="BW284" i="1" s="1"/>
  <c r="JU210" i="1"/>
  <c r="CJ159" i="1"/>
  <c r="KZ296" i="1"/>
  <c r="HG247" i="1"/>
  <c r="HH247" i="1" s="1"/>
  <c r="LA225" i="1"/>
  <c r="II224" i="1"/>
  <c r="JX242" i="1"/>
  <c r="E150" i="1"/>
  <c r="HG100" i="1"/>
  <c r="HH100" i="1" s="1"/>
  <c r="HF104" i="1"/>
  <c r="CB282" i="1"/>
  <c r="FC220" i="1"/>
  <c r="GD220" i="1"/>
  <c r="BU229" i="1"/>
  <c r="JL224" i="1"/>
  <c r="JY234" i="1"/>
  <c r="KL237" i="1"/>
  <c r="LU131" i="1"/>
  <c r="HV85" i="1"/>
  <c r="HU85" i="1"/>
  <c r="GC151" i="1"/>
  <c r="GD150" i="1"/>
  <c r="AS151" i="1"/>
  <c r="AT150" i="1"/>
  <c r="LN153" i="1"/>
  <c r="LN156" i="1" s="1"/>
  <c r="LN154" i="1"/>
  <c r="LN157" i="1" s="1"/>
  <c r="LN155" i="1"/>
  <c r="E149" i="1"/>
  <c r="CY169" i="1"/>
  <c r="CF210" i="1"/>
  <c r="CE210" i="1" s="1"/>
  <c r="LB179" i="1"/>
  <c r="B153" i="1"/>
  <c r="F153" i="1" s="1"/>
  <c r="C153" i="1"/>
  <c r="C154" i="1"/>
  <c r="CY121" i="1"/>
  <c r="CT139" i="1"/>
  <c r="KS139" i="1"/>
  <c r="FA151" i="1"/>
  <c r="FB150" i="1"/>
  <c r="JQ212" i="1"/>
  <c r="JT212" i="1" s="1"/>
  <c r="Q152" i="1"/>
  <c r="R151" i="1"/>
  <c r="HF89" i="1"/>
  <c r="HG89" i="1" s="1"/>
  <c r="HT13" i="1"/>
  <c r="IX151" i="1"/>
  <c r="MK131" i="1"/>
  <c r="LO81" i="1"/>
  <c r="LN39" i="1"/>
  <c r="LN41" i="1"/>
  <c r="II7" i="1"/>
  <c r="IH11" i="1"/>
  <c r="CK246" i="1"/>
  <c r="HH156" i="1"/>
  <c r="BU157" i="1"/>
  <c r="B152" i="1"/>
  <c r="C152" i="1"/>
  <c r="LA88" i="1"/>
  <c r="LA85" i="1"/>
  <c r="KM83" i="1"/>
  <c r="HT86" i="1"/>
  <c r="IX8" i="1"/>
  <c r="IW8" i="1"/>
  <c r="HH234" i="1"/>
  <c r="KM158" i="1"/>
  <c r="KN158" i="1" s="1"/>
  <c r="C151" i="1"/>
  <c r="LB97" i="1"/>
  <c r="HT88" i="1"/>
  <c r="HT92" i="1" s="1"/>
  <c r="HU84" i="1"/>
  <c r="EM151" i="1"/>
  <c r="EN150" i="1"/>
  <c r="JX158" i="1"/>
  <c r="IO212" i="1"/>
  <c r="IR212" i="1" s="1"/>
  <c r="LN42" i="1"/>
  <c r="LN44" i="1"/>
  <c r="FJ59" i="1"/>
  <c r="IV17" i="1"/>
  <c r="IW17" i="1" s="1"/>
  <c r="IX17" i="1" s="1"/>
  <c r="CJ250" i="1"/>
  <c r="CK250" i="1" s="1"/>
  <c r="JL164" i="1"/>
  <c r="KM157" i="1"/>
  <c r="KN157" i="1" s="1"/>
  <c r="D155" i="1"/>
  <c r="C149" i="1"/>
  <c r="HM211" i="1"/>
  <c r="HP211" i="1" s="1"/>
  <c r="BG149" i="1"/>
  <c r="BH148" i="1"/>
  <c r="DY6" i="1"/>
  <c r="DZ5" i="1"/>
  <c r="IX153" i="1"/>
  <c r="HH153" i="1"/>
  <c r="CK165" i="1"/>
  <c r="BV96" i="1"/>
  <c r="BW96" i="1" s="1"/>
  <c r="HF94" i="1"/>
  <c r="CX20" i="1"/>
  <c r="CY20" i="1" s="1"/>
  <c r="IX99" i="1"/>
  <c r="CX9" i="1"/>
  <c r="CW13" i="1"/>
  <c r="CW17" i="1" s="1"/>
  <c r="S150" i="1"/>
  <c r="JZ108" i="1"/>
  <c r="MB77" i="1"/>
  <c r="MC76" i="1"/>
  <c r="JJ166" i="1"/>
  <c r="JJ170" i="1" s="1"/>
  <c r="KZ167" i="1"/>
  <c r="LA167" i="1" s="1"/>
  <c r="LB167" i="1" s="1"/>
  <c r="HT157" i="1"/>
  <c r="HT161" i="1" s="1"/>
  <c r="CW15" i="1"/>
  <c r="CX15" i="1" s="1"/>
  <c r="CY15" i="1" s="1"/>
  <c r="KM102" i="1"/>
  <c r="KN102" i="1" s="1"/>
  <c r="LA96" i="1"/>
  <c r="LB96" i="1" s="1"/>
  <c r="HH93" i="1"/>
  <c r="LB93" i="1"/>
  <c r="KN91" i="1"/>
  <c r="LO85" i="1"/>
  <c r="JL83" i="1"/>
  <c r="CX82" i="1"/>
  <c r="CY82" i="1" s="1"/>
  <c r="II80" i="1"/>
  <c r="DL5" i="1"/>
  <c r="DK6" i="1"/>
  <c r="JL8" i="1"/>
  <c r="IJ10" i="1"/>
  <c r="CX10" i="1"/>
  <c r="CY10" i="1"/>
  <c r="BV13" i="1"/>
  <c r="BW13" i="1" s="1"/>
  <c r="KM105" i="1"/>
  <c r="KN105" i="1" s="1"/>
  <c r="BU176" i="1"/>
  <c r="BU180" i="1" s="1"/>
  <c r="BV180" i="1" s="1"/>
  <c r="BW180" i="1" s="1"/>
  <c r="BU85" i="1"/>
  <c r="IJ8" i="1"/>
  <c r="II13" i="1"/>
  <c r="IJ13" i="1" s="1"/>
  <c r="II16" i="1"/>
  <c r="II66" i="1" s="1"/>
  <c r="IJ66" i="1" s="1"/>
  <c r="HT11" i="1"/>
  <c r="HU7" i="1"/>
  <c r="IX81" i="1"/>
  <c r="HV81" i="1"/>
  <c r="IV159" i="1"/>
  <c r="BU84" i="1"/>
  <c r="JY82" i="1"/>
  <c r="CK82" i="1"/>
  <c r="KM81" i="1"/>
  <c r="FP77" i="1"/>
  <c r="FO78" i="1"/>
  <c r="IV85" i="1"/>
  <c r="LA79" i="1"/>
  <c r="KZ83" i="1"/>
  <c r="HG21" i="1"/>
  <c r="HH21" i="1" s="1"/>
  <c r="KM98" i="1"/>
  <c r="HG81" i="1"/>
  <c r="HH81" i="1" s="1"/>
  <c r="MB5" i="1"/>
  <c r="MC4" i="1"/>
  <c r="IV11" i="1"/>
  <c r="IW11" i="1" s="1"/>
  <c r="HH89" i="1"/>
  <c r="JJ87" i="1"/>
  <c r="JJ91" i="1" s="1"/>
  <c r="JJ86" i="1"/>
  <c r="BH4" i="1"/>
  <c r="BG5" i="1"/>
  <c r="FB6" i="1"/>
  <c r="JL85" i="1"/>
  <c r="HT155" i="1"/>
  <c r="EA4" i="1"/>
  <c r="JJ11" i="1"/>
  <c r="JK11" i="1" s="1"/>
  <c r="JL11" i="1" s="1"/>
  <c r="JK7" i="1"/>
  <c r="JJ18" i="1"/>
  <c r="JJ22" i="1" s="1"/>
  <c r="JK22" i="1" s="1"/>
  <c r="JL22" i="1" s="1"/>
  <c r="HG13" i="1"/>
  <c r="BV8" i="1"/>
  <c r="BW8" i="1" s="1"/>
  <c r="IV158" i="1"/>
  <c r="IV162" i="1" s="1"/>
  <c r="LN88" i="1"/>
  <c r="LN91" i="1" s="1"/>
  <c r="JJ84" i="1"/>
  <c r="C6" i="1"/>
  <c r="II14" i="1"/>
  <c r="CW89" i="1"/>
  <c r="IJ82" i="1"/>
  <c r="JX90" i="1"/>
  <c r="JX94" i="1" s="1"/>
  <c r="E7" i="1"/>
  <c r="E67" i="1" s="1"/>
  <c r="E68" i="1" s="1"/>
  <c r="E69" i="1" s="1"/>
  <c r="E71" i="1" s="1"/>
  <c r="CJ9" i="1"/>
  <c r="CK9" i="1" s="1"/>
  <c r="AT4" i="1"/>
  <c r="EH59" i="1"/>
  <c r="GR5" i="1"/>
  <c r="GS5" i="1" s="1"/>
  <c r="NE5" i="1"/>
  <c r="KZ22" i="1"/>
  <c r="LA22" i="1" s="1"/>
  <c r="LB22" i="1" s="1"/>
  <c r="HQ67" i="1"/>
  <c r="HQ69" i="1" s="1"/>
  <c r="C7" i="1"/>
  <c r="AS6" i="1"/>
  <c r="AT5" i="1"/>
  <c r="AU5" i="1" s="1"/>
  <c r="GD6" i="1"/>
  <c r="GC7" i="1"/>
  <c r="GD7" i="1" s="1"/>
  <c r="GE7" i="1" s="1"/>
  <c r="GQ7" i="1"/>
  <c r="GR7" i="1" s="1"/>
  <c r="GS7" i="1" s="1"/>
  <c r="GR6" i="1"/>
  <c r="GS6" i="1" s="1"/>
  <c r="ND7" i="1"/>
  <c r="NE7" i="1" s="1"/>
  <c r="NF7" i="1" s="1"/>
  <c r="NE6" i="1"/>
  <c r="NF6" i="1" s="1"/>
  <c r="IW12" i="1"/>
  <c r="IX12" i="1" s="1"/>
  <c r="JK12" i="1"/>
  <c r="II18" i="1"/>
  <c r="IJ18" i="1" s="1"/>
  <c r="HT16" i="1"/>
  <c r="HT20" i="1" s="1"/>
  <c r="HU20" i="1" s="1"/>
  <c r="HV20" i="1" s="1"/>
  <c r="CI16" i="1"/>
  <c r="CI20" i="1" s="1"/>
  <c r="CJ20" i="1" s="1"/>
  <c r="CK20" i="1" s="1"/>
  <c r="HG10" i="1"/>
  <c r="CJ8" i="1"/>
  <c r="BU11" i="1"/>
  <c r="KL22" i="1"/>
  <c r="KM22" i="1" s="1"/>
  <c r="KM68" i="1" s="1"/>
  <c r="KN68" i="1" s="1"/>
  <c r="IJ14" i="1"/>
  <c r="II17" i="1"/>
  <c r="IJ17" i="1" s="1"/>
  <c r="CX14" i="1"/>
  <c r="CY14" i="1" s="1"/>
  <c r="CW18" i="1"/>
  <c r="CX18" i="1" s="1"/>
  <c r="CY18" i="1" s="1"/>
  <c r="BV9" i="1"/>
  <c r="KZ13" i="1"/>
  <c r="KZ17" i="1" s="1"/>
  <c r="KL13" i="1"/>
  <c r="KL17" i="1" s="1"/>
  <c r="KM9" i="1"/>
  <c r="AF5" i="1"/>
  <c r="GR4" i="1"/>
  <c r="HU13" i="1"/>
  <c r="HV13" i="1" s="1"/>
  <c r="CJ18" i="1"/>
  <c r="CJ68" i="1" s="1"/>
  <c r="CK68" i="1" s="1"/>
  <c r="BV17" i="1"/>
  <c r="BW17" i="1" s="1"/>
  <c r="IW9" i="1"/>
  <c r="HU9" i="1"/>
  <c r="HU12" i="1"/>
  <c r="HV12" i="1"/>
  <c r="HT17" i="1"/>
  <c r="HT21" i="1" s="1"/>
  <c r="HU21" i="1" s="1"/>
  <c r="HV21" i="1" s="1"/>
  <c r="HG17" i="1"/>
  <c r="HH17" i="1" s="1"/>
  <c r="KL15" i="1"/>
  <c r="KL19" i="1" s="1"/>
  <c r="KM19" i="1" s="1"/>
  <c r="KN19" i="1" s="1"/>
  <c r="KM11" i="1"/>
  <c r="KN11" i="1" s="1"/>
  <c r="IX7" i="1"/>
  <c r="IX13" i="1"/>
  <c r="II22" i="1"/>
  <c r="IJ22" i="1" s="1"/>
  <c r="CJ19" i="1"/>
  <c r="CK19" i="1"/>
  <c r="MR5" i="1"/>
  <c r="KM7" i="1"/>
  <c r="KN14" i="1"/>
  <c r="IV18" i="1"/>
  <c r="IW18" i="1" s="1"/>
  <c r="II9" i="1"/>
  <c r="HG12" i="1"/>
  <c r="HF14" i="1"/>
  <c r="HG14" i="1" s="1"/>
  <c r="HH14" i="1" s="1"/>
  <c r="CX7" i="1"/>
  <c r="CX12" i="1"/>
  <c r="CI17" i="1"/>
  <c r="CJ17" i="1" s="1"/>
  <c r="CK17" i="1" s="1"/>
  <c r="BW7" i="1"/>
  <c r="KZ11" i="1"/>
  <c r="LA11" i="1" s="1"/>
  <c r="LB11" i="1" s="1"/>
  <c r="HH9" i="1"/>
  <c r="LA20" i="1"/>
  <c r="LA66" i="1" s="1"/>
  <c r="LB66" i="1" s="1"/>
  <c r="IH21" i="1"/>
  <c r="II21" i="1" s="1"/>
  <c r="IJ21" i="1" s="1"/>
  <c r="LA7" i="1"/>
  <c r="CY8" i="1"/>
  <c r="BU12" i="1"/>
  <c r="BU16" i="1" s="1"/>
  <c r="BV14" i="1"/>
  <c r="CK18" i="1"/>
  <c r="KN8" i="1"/>
  <c r="CI524" i="1" l="1"/>
  <c r="CJ520" i="1"/>
  <c r="CK520" i="1" s="1"/>
  <c r="HG15" i="1"/>
  <c r="HH15" i="1" s="1"/>
  <c r="HF19" i="1"/>
  <c r="HG19" i="1" s="1"/>
  <c r="HH19" i="1" s="1"/>
  <c r="JJ838" i="1"/>
  <c r="JK838" i="1" s="1"/>
  <c r="JL838" i="1" s="1"/>
  <c r="JK834" i="1"/>
  <c r="JL834" i="1" s="1"/>
  <c r="KM16" i="1"/>
  <c r="KN16" i="1" s="1"/>
  <c r="KL20" i="1"/>
  <c r="KM20" i="1" s="1"/>
  <c r="KN20" i="1" s="1"/>
  <c r="CJ668" i="1"/>
  <c r="CK668" i="1" s="1"/>
  <c r="CI672" i="1"/>
  <c r="JX750" i="1"/>
  <c r="JY746" i="1"/>
  <c r="JZ746" i="1" s="1"/>
  <c r="LO889" i="1"/>
  <c r="LN892" i="1"/>
  <c r="II355" i="1"/>
  <c r="IJ355" i="1" s="1"/>
  <c r="IJ313" i="1"/>
  <c r="LN662" i="1"/>
  <c r="BV833" i="1"/>
  <c r="BW833" i="1" s="1"/>
  <c r="BU837" i="1"/>
  <c r="BV837" i="1" s="1"/>
  <c r="BW837" i="1" s="1"/>
  <c r="HB354" i="1"/>
  <c r="HC357" i="1"/>
  <c r="BU598" i="1"/>
  <c r="BV594" i="1"/>
  <c r="BW594" i="1" s="1"/>
  <c r="HG11" i="1"/>
  <c r="HH11" i="1" s="1"/>
  <c r="KM571" i="1"/>
  <c r="KN571" i="1" s="1"/>
  <c r="AF664" i="1"/>
  <c r="HM647" i="1"/>
  <c r="BV807" i="1"/>
  <c r="BW807" i="1" s="1"/>
  <c r="KL103" i="1"/>
  <c r="KM103" i="1" s="1"/>
  <c r="KN103" i="1" s="1"/>
  <c r="KM99" i="1"/>
  <c r="KN99" i="1" s="1"/>
  <c r="BV87" i="1"/>
  <c r="BW87" i="1" s="1"/>
  <c r="BU91" i="1"/>
  <c r="JK889" i="1"/>
  <c r="JL889" i="1" s="1"/>
  <c r="JJ893" i="1"/>
  <c r="LN96" i="1"/>
  <c r="LO93" i="1"/>
  <c r="IW669" i="1"/>
  <c r="IX669" i="1" s="1"/>
  <c r="IV673" i="1"/>
  <c r="EN368" i="1"/>
  <c r="EO368" i="1" s="1"/>
  <c r="EM369" i="1"/>
  <c r="JQ134" i="1"/>
  <c r="JQ204" i="1"/>
  <c r="JR204" i="1" s="1"/>
  <c r="JQ205" i="1"/>
  <c r="JJ311" i="1"/>
  <c r="JK311" i="1" s="1"/>
  <c r="JL311" i="1" s="1"/>
  <c r="JK307" i="1"/>
  <c r="JL307" i="1" s="1"/>
  <c r="CJ894" i="1"/>
  <c r="CK894" i="1" s="1"/>
  <c r="CI898" i="1"/>
  <c r="GD588" i="1"/>
  <c r="GC589" i="1"/>
  <c r="NS440" i="1"/>
  <c r="NR441" i="1"/>
  <c r="KM673" i="1"/>
  <c r="KL677" i="1"/>
  <c r="DK439" i="1"/>
  <c r="DL438" i="1"/>
  <c r="DM438" i="1" s="1"/>
  <c r="GY61" i="1"/>
  <c r="GY60" i="1"/>
  <c r="GZ60" i="1" s="1"/>
  <c r="KE422" i="1"/>
  <c r="KE493" i="1"/>
  <c r="GJ493" i="1"/>
  <c r="GJ492" i="1"/>
  <c r="GK492" i="1" s="1"/>
  <c r="ET422" i="1"/>
  <c r="II102" i="1"/>
  <c r="IJ102" i="1" s="1"/>
  <c r="IH106" i="1"/>
  <c r="NA350" i="1"/>
  <c r="NB350" i="1" s="1"/>
  <c r="LO223" i="1"/>
  <c r="LN226" i="1"/>
  <c r="ET492" i="1"/>
  <c r="EU492" i="1" s="1"/>
  <c r="ET493" i="1"/>
  <c r="BU747" i="1"/>
  <c r="BV747" i="1" s="1"/>
  <c r="BV793" i="1" s="1"/>
  <c r="BW793" i="1" s="1"/>
  <c r="CJ739" i="1"/>
  <c r="CK739" i="1" s="1"/>
  <c r="KW721" i="1"/>
  <c r="KZ232" i="1"/>
  <c r="LA228" i="1"/>
  <c r="LB228" i="1" s="1"/>
  <c r="IH520" i="1"/>
  <c r="II516" i="1"/>
  <c r="IJ516" i="1" s="1"/>
  <c r="NE221" i="1"/>
  <c r="NF221" i="1" s="1"/>
  <c r="ND222" i="1"/>
  <c r="HU299" i="1"/>
  <c r="HT303" i="1"/>
  <c r="DR566" i="1"/>
  <c r="DR638" i="1"/>
  <c r="DS638" i="1" s="1"/>
  <c r="DR639" i="1"/>
  <c r="S6" i="1"/>
  <c r="N61" i="1"/>
  <c r="O61" i="1" s="1"/>
  <c r="JJ817" i="1"/>
  <c r="GC296" i="1"/>
  <c r="GD296" i="1" s="1"/>
  <c r="GE296" i="1" s="1"/>
  <c r="GD295" i="1"/>
  <c r="GE295" i="1" s="1"/>
  <c r="KS60" i="1"/>
  <c r="KT60" i="1" s="1"/>
  <c r="KS61" i="1"/>
  <c r="GQ78" i="1"/>
  <c r="GR77" i="1"/>
  <c r="CP69" i="1"/>
  <c r="CP60" i="1"/>
  <c r="CQ60" i="1" s="1"/>
  <c r="CP61" i="1"/>
  <c r="JX93" i="1"/>
  <c r="JY89" i="1"/>
  <c r="JZ89" i="1" s="1"/>
  <c r="KZ377" i="1"/>
  <c r="LA373" i="1"/>
  <c r="LB373" i="1" s="1"/>
  <c r="JJ238" i="1"/>
  <c r="JK234" i="1"/>
  <c r="JL234" i="1" s="1"/>
  <c r="FH492" i="1"/>
  <c r="FI492" i="1" s="1"/>
  <c r="FH493" i="1"/>
  <c r="KE60" i="1"/>
  <c r="KF60" i="1" s="1"/>
  <c r="KE61" i="1"/>
  <c r="CJ356" i="1"/>
  <c r="CK356" i="1" s="1"/>
  <c r="GC224" i="1"/>
  <c r="GD223" i="1"/>
  <c r="GE223" i="1" s="1"/>
  <c r="KM459" i="1"/>
  <c r="KL463" i="1"/>
  <c r="ND807" i="1"/>
  <c r="FH205" i="1"/>
  <c r="FH204" i="1"/>
  <c r="FI204" i="1" s="1"/>
  <c r="CW527" i="1"/>
  <c r="CX523" i="1"/>
  <c r="CY523" i="1" s="1"/>
  <c r="CX820" i="1"/>
  <c r="CY820" i="1" s="1"/>
  <c r="CW824" i="1"/>
  <c r="FP5" i="1"/>
  <c r="MQ6" i="1"/>
  <c r="HU68" i="1"/>
  <c r="HV68" i="1" s="1"/>
  <c r="E283" i="1"/>
  <c r="E284" i="1" s="1"/>
  <c r="E285" i="1" s="1"/>
  <c r="E287" i="1" s="1"/>
  <c r="HT300" i="1"/>
  <c r="HU300" i="1" s="1"/>
  <c r="HV300" i="1" s="1"/>
  <c r="D719" i="1"/>
  <c r="D720" i="1" s="1"/>
  <c r="D721" i="1" s="1"/>
  <c r="IV892" i="1"/>
  <c r="CJ301" i="1"/>
  <c r="IS573" i="1"/>
  <c r="LO886" i="1"/>
  <c r="KM569" i="1"/>
  <c r="KN569" i="1" s="1"/>
  <c r="IH159" i="1"/>
  <c r="II155" i="1"/>
  <c r="CX447" i="1"/>
  <c r="CY447" i="1" s="1"/>
  <c r="CW451" i="1"/>
  <c r="MP152" i="1"/>
  <c r="MQ151" i="1"/>
  <c r="MR151" i="1" s="1"/>
  <c r="FV421" i="1"/>
  <c r="FV420" i="1"/>
  <c r="FW420" i="1" s="1"/>
  <c r="IX492" i="1"/>
  <c r="IO493" i="1"/>
  <c r="IW493" i="1" s="1"/>
  <c r="IX493" i="1" s="1"/>
  <c r="IO492" i="1"/>
  <c r="IP492" i="1" s="1"/>
  <c r="IO422" i="1"/>
  <c r="JQ421" i="1"/>
  <c r="JQ350" i="1"/>
  <c r="JQ420" i="1"/>
  <c r="JR420" i="1" s="1"/>
  <c r="JX889" i="1"/>
  <c r="MD293" i="1"/>
  <c r="LY349" i="1"/>
  <c r="LZ349" i="1" s="1"/>
  <c r="CI891" i="1"/>
  <c r="CJ887" i="1"/>
  <c r="CK887" i="1" s="1"/>
  <c r="CW526" i="1"/>
  <c r="CX522" i="1"/>
  <c r="CY522" i="1" s="1"/>
  <c r="IW455" i="1"/>
  <c r="IX455" i="1" s="1"/>
  <c r="IV459" i="1"/>
  <c r="DI349" i="1"/>
  <c r="DH350" i="1"/>
  <c r="DI350" i="1" s="1"/>
  <c r="JY603" i="1"/>
  <c r="JZ603" i="1" s="1"/>
  <c r="JX607" i="1"/>
  <c r="CI604" i="1"/>
  <c r="CJ600" i="1"/>
  <c r="BV166" i="1"/>
  <c r="BW166" i="1" s="1"/>
  <c r="BU170" i="1"/>
  <c r="BN422" i="1"/>
  <c r="BN492" i="1"/>
  <c r="BO492" i="1" s="1"/>
  <c r="BN493" i="1"/>
  <c r="IV106" i="1"/>
  <c r="IW102" i="1"/>
  <c r="EN81" i="1"/>
  <c r="EO81" i="1" s="1"/>
  <c r="EM82" i="1"/>
  <c r="BU375" i="1"/>
  <c r="BV375" i="1" s="1"/>
  <c r="BW375" i="1" s="1"/>
  <c r="BV371" i="1"/>
  <c r="BW371" i="1" s="1"/>
  <c r="LO442" i="1"/>
  <c r="LN445" i="1"/>
  <c r="DY658" i="1"/>
  <c r="DZ657" i="1"/>
  <c r="EA657" i="1" s="1"/>
  <c r="LO447" i="1"/>
  <c r="LN450" i="1"/>
  <c r="AT511" i="1"/>
  <c r="AS512" i="1"/>
  <c r="N62" i="1"/>
  <c r="O62" i="1" s="1"/>
  <c r="NR150" i="1"/>
  <c r="HF167" i="1"/>
  <c r="JJ160" i="1"/>
  <c r="JK160" i="1" s="1"/>
  <c r="JL160" i="1" s="1"/>
  <c r="JU429" i="1"/>
  <c r="HQ573" i="1"/>
  <c r="IH517" i="1"/>
  <c r="II517" i="1" s="1"/>
  <c r="IJ517" i="1" s="1"/>
  <c r="B719" i="1"/>
  <c r="B720" i="1" s="1"/>
  <c r="B721" i="1" s="1"/>
  <c r="IH92" i="1"/>
  <c r="ID572" i="1"/>
  <c r="NE805" i="1"/>
  <c r="NF805" i="1" s="1"/>
  <c r="BU399" i="1"/>
  <c r="BV395" i="1"/>
  <c r="BW395" i="1" s="1"/>
  <c r="HG387" i="1"/>
  <c r="HH387" i="1" s="1"/>
  <c r="HF391" i="1"/>
  <c r="FH565" i="1"/>
  <c r="FH564" i="1"/>
  <c r="FI564" i="1" s="1"/>
  <c r="GQ368" i="1"/>
  <c r="GR367" i="1"/>
  <c r="GS367" i="1" s="1"/>
  <c r="BU520" i="1"/>
  <c r="LA526" i="1"/>
  <c r="LB526" i="1" s="1"/>
  <c r="KZ530" i="1"/>
  <c r="II585" i="1"/>
  <c r="IJ585" i="1" s="1"/>
  <c r="IH589" i="1"/>
  <c r="LA665" i="1"/>
  <c r="LB665" i="1" s="1"/>
  <c r="KZ669" i="1"/>
  <c r="NK132" i="1"/>
  <c r="NL132" i="1" s="1"/>
  <c r="NK62" i="1"/>
  <c r="NK133" i="1"/>
  <c r="CW94" i="1"/>
  <c r="CX90" i="1"/>
  <c r="CY90" i="1" s="1"/>
  <c r="CI396" i="1"/>
  <c r="CJ392" i="1"/>
  <c r="CK392" i="1" s="1"/>
  <c r="II897" i="1"/>
  <c r="IJ897" i="1" s="1"/>
  <c r="IH901" i="1"/>
  <c r="IA134" i="1"/>
  <c r="IA204" i="1"/>
  <c r="IB204" i="1" s="1"/>
  <c r="IA205" i="1"/>
  <c r="BV446" i="1"/>
  <c r="BW446" i="1" s="1"/>
  <c r="BU450" i="1"/>
  <c r="FV493" i="1"/>
  <c r="FV492" i="1"/>
  <c r="FW492" i="1" s="1"/>
  <c r="LN86" i="1"/>
  <c r="LO83" i="1"/>
  <c r="BV302" i="1"/>
  <c r="BW302" i="1" s="1"/>
  <c r="BU306" i="1"/>
  <c r="LO224" i="1"/>
  <c r="LN227" i="1"/>
  <c r="LA446" i="1"/>
  <c r="LB446" i="1" s="1"/>
  <c r="KZ450" i="1"/>
  <c r="KM300" i="1"/>
  <c r="KL304" i="1"/>
  <c r="AF150" i="1"/>
  <c r="AE151" i="1"/>
  <c r="JC638" i="1"/>
  <c r="JD638" i="1" s="1"/>
  <c r="JC639" i="1"/>
  <c r="JC566" i="1"/>
  <c r="JX829" i="1"/>
  <c r="JY825" i="1"/>
  <c r="JZ825" i="1" s="1"/>
  <c r="HF390" i="1"/>
  <c r="HG386" i="1"/>
  <c r="HH386" i="1" s="1"/>
  <c r="JT66" i="1"/>
  <c r="JQ69" i="1"/>
  <c r="KS204" i="1"/>
  <c r="KT204" i="1" s="1"/>
  <c r="KS205" i="1"/>
  <c r="KS134" i="1"/>
  <c r="EF492" i="1"/>
  <c r="EG492" i="1" s="1"/>
  <c r="EF493" i="1"/>
  <c r="KM231" i="1"/>
  <c r="KL235" i="1"/>
  <c r="JY308" i="1"/>
  <c r="JZ308" i="1" s="1"/>
  <c r="JX312" i="1"/>
  <c r="JY312" i="1" s="1"/>
  <c r="JZ312" i="1" s="1"/>
  <c r="G139" i="1"/>
  <c r="G140" i="1" s="1"/>
  <c r="G141" i="1" s="1"/>
  <c r="G143" i="1" s="1"/>
  <c r="IS869" i="1"/>
  <c r="LA888" i="1"/>
  <c r="LB888" i="1" s="1"/>
  <c r="LO734" i="1"/>
  <c r="KV942" i="1"/>
  <c r="BV168" i="1"/>
  <c r="BW168" i="1" s="1"/>
  <c r="HV297" i="1"/>
  <c r="LA516" i="1"/>
  <c r="LB516" i="1" s="1"/>
  <c r="IV604" i="1"/>
  <c r="KH211" i="1"/>
  <c r="JF868" i="1"/>
  <c r="LN897" i="1"/>
  <c r="LA101" i="1"/>
  <c r="LB101" i="1" s="1"/>
  <c r="KZ105" i="1"/>
  <c r="LA105" i="1" s="1"/>
  <c r="LB105" i="1" s="1"/>
  <c r="DK152" i="1"/>
  <c r="DL151" i="1"/>
  <c r="DM151" i="1" s="1"/>
  <c r="IV314" i="1"/>
  <c r="IW314" i="1" s="1"/>
  <c r="IX314" i="1" s="1"/>
  <c r="LO222" i="1"/>
  <c r="LN225" i="1"/>
  <c r="KL238" i="1"/>
  <c r="KM234" i="1"/>
  <c r="KN234" i="1" s="1"/>
  <c r="CS500" i="1"/>
  <c r="DD714" i="1"/>
  <c r="DD786" i="1"/>
  <c r="DE786" i="1" s="1"/>
  <c r="DD787" i="1"/>
  <c r="LG423" i="1"/>
  <c r="LG494" i="1"/>
  <c r="LG493" i="1"/>
  <c r="LH493" i="1" s="1"/>
  <c r="Q659" i="1"/>
  <c r="R658" i="1"/>
  <c r="S658" i="1" s="1"/>
  <c r="KS69" i="1"/>
  <c r="FA296" i="1"/>
  <c r="FB296" i="1" s="1"/>
  <c r="FC296" i="1" s="1"/>
  <c r="FB295" i="1"/>
  <c r="FC295" i="1" s="1"/>
  <c r="MW566" i="1"/>
  <c r="MW639" i="1"/>
  <c r="MW638" i="1"/>
  <c r="MX638" i="1" s="1"/>
  <c r="IR138" i="1"/>
  <c r="LO10" i="1"/>
  <c r="LN13" i="1"/>
  <c r="IH526" i="1"/>
  <c r="II522" i="1"/>
  <c r="IJ522" i="1" s="1"/>
  <c r="CX599" i="1"/>
  <c r="CW603" i="1"/>
  <c r="GQ513" i="1"/>
  <c r="GR512" i="1"/>
  <c r="CW388" i="1"/>
  <c r="CX384" i="1"/>
  <c r="CY384" i="1" s="1"/>
  <c r="KM893" i="1"/>
  <c r="KN893" i="1" s="1"/>
  <c r="KL897" i="1"/>
  <c r="II156" i="1"/>
  <c r="IJ156" i="1" s="1"/>
  <c r="IH160" i="1"/>
  <c r="CI457" i="1"/>
  <c r="CJ453" i="1"/>
  <c r="CK453" i="1" s="1"/>
  <c r="DY153" i="1"/>
  <c r="DZ152" i="1"/>
  <c r="EA152" i="1" s="1"/>
  <c r="JZ304" i="1"/>
  <c r="KM812" i="1"/>
  <c r="KN812" i="1" s="1"/>
  <c r="IV21" i="1"/>
  <c r="IW21" i="1" s="1"/>
  <c r="IX21" i="1" s="1"/>
  <c r="HU154" i="1"/>
  <c r="HC573" i="1"/>
  <c r="CT573" i="1"/>
  <c r="KV720" i="1"/>
  <c r="HC647" i="1"/>
  <c r="JK155" i="1"/>
  <c r="JL155" i="1" s="1"/>
  <c r="JX401" i="1"/>
  <c r="IO357" i="1"/>
  <c r="JT718" i="1"/>
  <c r="HB646" i="1"/>
  <c r="CI233" i="1"/>
  <c r="CJ229" i="1"/>
  <c r="CX450" i="1"/>
  <c r="CY450" i="1" s="1"/>
  <c r="CW454" i="1"/>
  <c r="DY367" i="1"/>
  <c r="DZ366" i="1"/>
  <c r="EA366" i="1" s="1"/>
  <c r="IR865" i="1"/>
  <c r="NK350" i="1"/>
  <c r="NK420" i="1"/>
  <c r="NL420" i="1" s="1"/>
  <c r="NK421" i="1"/>
  <c r="LO301" i="1"/>
  <c r="LN304" i="1"/>
  <c r="KZ237" i="1"/>
  <c r="LA233" i="1"/>
  <c r="LB233" i="1" s="1"/>
  <c r="FO152" i="1"/>
  <c r="FP151" i="1"/>
  <c r="FQ151" i="1" s="1"/>
  <c r="JY446" i="1"/>
  <c r="JZ446" i="1" s="1"/>
  <c r="JX450" i="1"/>
  <c r="MP512" i="1"/>
  <c r="MQ511" i="1"/>
  <c r="MR511" i="1" s="1"/>
  <c r="FA441" i="1"/>
  <c r="FB440" i="1"/>
  <c r="FC440" i="1" s="1"/>
  <c r="DL589" i="1"/>
  <c r="DM589" i="1" s="1"/>
  <c r="DI641" i="1"/>
  <c r="HP425" i="1"/>
  <c r="HQ429" i="1"/>
  <c r="GQ295" i="1"/>
  <c r="GR294" i="1"/>
  <c r="CX449" i="1"/>
  <c r="CY449" i="1" s="1"/>
  <c r="CW453" i="1"/>
  <c r="LO590" i="1"/>
  <c r="LN593" i="1"/>
  <c r="IV607" i="1"/>
  <c r="IW603" i="1"/>
  <c r="IX603" i="1" s="1"/>
  <c r="JY236" i="1"/>
  <c r="JZ236" i="1" s="1"/>
  <c r="JX240" i="1"/>
  <c r="IR793" i="1"/>
  <c r="KL820" i="1"/>
  <c r="KM816" i="1"/>
  <c r="KN816" i="1" s="1"/>
  <c r="MC807" i="1"/>
  <c r="MD807" i="1" s="1"/>
  <c r="MB808" i="1"/>
  <c r="HH304" i="1"/>
  <c r="CJ516" i="1"/>
  <c r="IR644" i="1"/>
  <c r="CI174" i="1"/>
  <c r="CI178" i="1" s="1"/>
  <c r="KH500" i="1"/>
  <c r="NK712" i="1"/>
  <c r="NL712" i="1" s="1"/>
  <c r="JX160" i="1"/>
  <c r="JY156" i="1"/>
  <c r="JZ156" i="1" s="1"/>
  <c r="KL169" i="1"/>
  <c r="JK374" i="1"/>
  <c r="JL374" i="1" s="1"/>
  <c r="JJ378" i="1"/>
  <c r="IV406" i="1"/>
  <c r="IW406" i="1" s="1"/>
  <c r="IX406" i="1" s="1"/>
  <c r="IW402" i="1"/>
  <c r="IX402" i="1" s="1"/>
  <c r="KZ400" i="1"/>
  <c r="LA396" i="1"/>
  <c r="LB396" i="1" s="1"/>
  <c r="JX594" i="1"/>
  <c r="JY590" i="1"/>
  <c r="JZ590" i="1" s="1"/>
  <c r="CJ813" i="1"/>
  <c r="CK813" i="1" s="1"/>
  <c r="CI817" i="1"/>
  <c r="JK232" i="1"/>
  <c r="JL232" i="1" s="1"/>
  <c r="JJ236" i="1"/>
  <c r="BU526" i="1"/>
  <c r="BV522" i="1"/>
  <c r="BW522" i="1" s="1"/>
  <c r="X565" i="1"/>
  <c r="X564" i="1"/>
  <c r="Y564" i="1" s="1"/>
  <c r="X494" i="1"/>
  <c r="MW350" i="1"/>
  <c r="MW421" i="1"/>
  <c r="MW420" i="1"/>
  <c r="MX420" i="1" s="1"/>
  <c r="JF67" i="1"/>
  <c r="CJ447" i="1"/>
  <c r="CK447" i="1" s="1"/>
  <c r="CI451" i="1"/>
  <c r="KL821" i="1"/>
  <c r="KM817" i="1"/>
  <c r="KN817" i="1" s="1"/>
  <c r="KH571" i="1"/>
  <c r="IW234" i="1"/>
  <c r="IX234" i="1" s="1"/>
  <c r="IV238" i="1"/>
  <c r="CJ819" i="1"/>
  <c r="CK819" i="1" s="1"/>
  <c r="CI823" i="1"/>
  <c r="IW744" i="1"/>
  <c r="IX744" i="1" s="1"/>
  <c r="IV748" i="1"/>
  <c r="JF793" i="1"/>
  <c r="HF88" i="1"/>
  <c r="HG88" i="1" s="1"/>
  <c r="HH88" i="1" s="1"/>
  <c r="HG84" i="1"/>
  <c r="HH84" i="1" s="1"/>
  <c r="KZ160" i="1"/>
  <c r="LA156" i="1"/>
  <c r="LB156" i="1" s="1"/>
  <c r="Q372" i="1"/>
  <c r="O423" i="1"/>
  <c r="R371" i="1"/>
  <c r="II606" i="1"/>
  <c r="IJ606" i="1" s="1"/>
  <c r="IH610" i="1"/>
  <c r="BV387" i="1"/>
  <c r="BW387" i="1" s="1"/>
  <c r="C67" i="1"/>
  <c r="C68" i="1" s="1"/>
  <c r="C69" i="1" s="1"/>
  <c r="C71" i="1" s="1"/>
  <c r="JU213" i="1"/>
  <c r="KI869" i="1"/>
  <c r="JT868" i="1"/>
  <c r="LA818" i="1"/>
  <c r="LB818" i="1" s="1"/>
  <c r="ID941" i="1"/>
  <c r="JY666" i="1"/>
  <c r="JZ666" i="1" s="1"/>
  <c r="MQ806" i="1"/>
  <c r="G211" i="1"/>
  <c r="G212" i="1" s="1"/>
  <c r="G213" i="1" s="1"/>
  <c r="G215" i="1" s="1"/>
  <c r="KH720" i="1"/>
  <c r="BG79" i="1"/>
  <c r="BG80" i="1" s="1"/>
  <c r="IV397" i="1"/>
  <c r="NK640" i="1"/>
  <c r="FV204" i="1"/>
  <c r="FW204" i="1" s="1"/>
  <c r="FV205" i="1"/>
  <c r="LA100" i="1"/>
  <c r="LB100" i="1" s="1"/>
  <c r="KZ104" i="1"/>
  <c r="LA104" i="1" s="1"/>
  <c r="LB104" i="1" s="1"/>
  <c r="IH376" i="1"/>
  <c r="II372" i="1"/>
  <c r="IJ372" i="1" s="1"/>
  <c r="MC510" i="1"/>
  <c r="MD510" i="1" s="1"/>
  <c r="MB511" i="1"/>
  <c r="JQ566" i="1"/>
  <c r="JQ639" i="1"/>
  <c r="JQ638" i="1"/>
  <c r="JR638" i="1" s="1"/>
  <c r="JJ373" i="1"/>
  <c r="JK369" i="1"/>
  <c r="JL369" i="1" s="1"/>
  <c r="LU420" i="1"/>
  <c r="LV420" i="1" s="1"/>
  <c r="LU350" i="1"/>
  <c r="LU421" i="1"/>
  <c r="HG355" i="1"/>
  <c r="HH355" i="1" s="1"/>
  <c r="NS81" i="1"/>
  <c r="NT81" i="1" s="1"/>
  <c r="NR82" i="1"/>
  <c r="NE589" i="1"/>
  <c r="NB641" i="1"/>
  <c r="BQ570" i="1"/>
  <c r="JK830" i="1"/>
  <c r="JL830" i="1" s="1"/>
  <c r="AL492" i="1"/>
  <c r="AM492" i="1" s="1"/>
  <c r="AL422" i="1"/>
  <c r="AL493" i="1"/>
  <c r="HU528" i="1"/>
  <c r="HV528" i="1" s="1"/>
  <c r="HT532" i="1"/>
  <c r="II238" i="1"/>
  <c r="IJ238" i="1" s="1"/>
  <c r="IH242" i="1"/>
  <c r="JY601" i="1"/>
  <c r="JZ601" i="1" s="1"/>
  <c r="JX605" i="1"/>
  <c r="JK604" i="1"/>
  <c r="JL604" i="1" s="1"/>
  <c r="JJ608" i="1"/>
  <c r="LO14" i="1"/>
  <c r="LN17" i="1"/>
  <c r="LO17" i="1" s="1"/>
  <c r="IW674" i="1"/>
  <c r="IX674" i="1" s="1"/>
  <c r="IV678" i="1"/>
  <c r="CW614" i="1"/>
  <c r="CX614" i="1" s="1"/>
  <c r="CY614" i="1" s="1"/>
  <c r="CX610" i="1"/>
  <c r="CY610" i="1" s="1"/>
  <c r="BW230" i="1"/>
  <c r="CW304" i="1"/>
  <c r="CW308" i="1" s="1"/>
  <c r="LN369" i="1"/>
  <c r="D793" i="1"/>
  <c r="D794" i="1" s="1"/>
  <c r="D795" i="1" s="1"/>
  <c r="ID939" i="1"/>
  <c r="LN371" i="1"/>
  <c r="LN374" i="1" s="1"/>
  <c r="KE721" i="1"/>
  <c r="HT91" i="1"/>
  <c r="HU87" i="1"/>
  <c r="HV87" i="1" s="1"/>
  <c r="GJ61" i="1"/>
  <c r="GJ60" i="1"/>
  <c r="GK60" i="1" s="1"/>
  <c r="KW501" i="1"/>
  <c r="MQ584" i="1"/>
  <c r="MR584" i="1" s="1"/>
  <c r="MP585" i="1"/>
  <c r="IO565" i="1"/>
  <c r="IO564" i="1"/>
  <c r="IP564" i="1" s="1"/>
  <c r="IO494" i="1"/>
  <c r="IW815" i="1"/>
  <c r="IX815" i="1" s="1"/>
  <c r="IV819" i="1"/>
  <c r="GY350" i="1"/>
  <c r="GY421" i="1"/>
  <c r="GY420" i="1"/>
  <c r="GZ420" i="1" s="1"/>
  <c r="AT78" i="1"/>
  <c r="AU78" i="1" s="1"/>
  <c r="AS79" i="1"/>
  <c r="NT80" i="1"/>
  <c r="KH67" i="1"/>
  <c r="HM60" i="1"/>
  <c r="HN60" i="1" s="1"/>
  <c r="HM61" i="1"/>
  <c r="JQ493" i="1"/>
  <c r="JQ492" i="1"/>
  <c r="JR492" i="1" s="1"/>
  <c r="JQ422" i="1"/>
  <c r="BU382" i="1"/>
  <c r="BV378" i="1"/>
  <c r="BW378" i="1" s="1"/>
  <c r="HF536" i="1"/>
  <c r="HG536" i="1" s="1"/>
  <c r="HG532" i="1"/>
  <c r="HH532" i="1" s="1"/>
  <c r="BU239" i="1"/>
  <c r="BV235" i="1"/>
  <c r="IR68" i="1"/>
  <c r="CY446" i="1"/>
  <c r="LN598" i="1"/>
  <c r="LO595" i="1"/>
  <c r="ET349" i="1"/>
  <c r="ET348" i="1"/>
  <c r="EU348" i="1" s="1"/>
  <c r="Q296" i="1"/>
  <c r="R296" i="1" s="1"/>
  <c r="S296" i="1" s="1"/>
  <c r="R295" i="1"/>
  <c r="S295" i="1" s="1"/>
  <c r="HG353" i="1"/>
  <c r="BR721" i="1"/>
  <c r="JC205" i="1"/>
  <c r="JC134" i="1"/>
  <c r="JC204" i="1"/>
  <c r="JD204" i="1" s="1"/>
  <c r="IV20" i="1"/>
  <c r="IW20" i="1" s="1"/>
  <c r="IX20" i="1" s="1"/>
  <c r="LO154" i="1"/>
  <c r="JY90" i="1"/>
  <c r="JZ90" i="1" s="1"/>
  <c r="IE721" i="1"/>
  <c r="CS720" i="1"/>
  <c r="BV814" i="1"/>
  <c r="BW814" i="1" s="1"/>
  <c r="JY827" i="1"/>
  <c r="JZ827" i="1" s="1"/>
  <c r="KI501" i="1"/>
  <c r="ND154" i="1"/>
  <c r="NE153" i="1"/>
  <c r="BN494" i="1"/>
  <c r="BN564" i="1"/>
  <c r="BO564" i="1" s="1"/>
  <c r="BN565" i="1"/>
  <c r="JJ526" i="1"/>
  <c r="JK526" i="1" s="1"/>
  <c r="JL526" i="1" s="1"/>
  <c r="JK522" i="1"/>
  <c r="JL522" i="1" s="1"/>
  <c r="AZ422" i="1"/>
  <c r="AZ420" i="1"/>
  <c r="BA420" i="1" s="1"/>
  <c r="AZ351" i="1"/>
  <c r="X714" i="1"/>
  <c r="X786" i="1"/>
  <c r="Y786" i="1" s="1"/>
  <c r="X787" i="1"/>
  <c r="IV165" i="1"/>
  <c r="IW161" i="1"/>
  <c r="IX161" i="1" s="1"/>
  <c r="JL303" i="1"/>
  <c r="JK353" i="1"/>
  <c r="JT498" i="1"/>
  <c r="R441" i="1"/>
  <c r="S441" i="1" s="1"/>
  <c r="Q442" i="1"/>
  <c r="BR573" i="1"/>
  <c r="JX453" i="1"/>
  <c r="JY453" i="1" s="1"/>
  <c r="JZ453" i="1" s="1"/>
  <c r="JY449" i="1"/>
  <c r="JZ449" i="1" s="1"/>
  <c r="F67" i="1"/>
  <c r="F68" i="1" s="1"/>
  <c r="F69" i="1" s="1"/>
  <c r="F71" i="1" s="1"/>
  <c r="CI613" i="1"/>
  <c r="CJ613" i="1" s="1"/>
  <c r="CK613" i="1" s="1"/>
  <c r="CJ609" i="1"/>
  <c r="CK609" i="1" s="1"/>
  <c r="NR369" i="1"/>
  <c r="NS368" i="1"/>
  <c r="NT368" i="1" s="1"/>
  <c r="CX378" i="1"/>
  <c r="CY378" i="1" s="1"/>
  <c r="CW382" i="1"/>
  <c r="JY828" i="1"/>
  <c r="JZ828" i="1" s="1"/>
  <c r="JX832" i="1"/>
  <c r="CJ816" i="1"/>
  <c r="CK816" i="1" s="1"/>
  <c r="CI820" i="1"/>
  <c r="BW473" i="1"/>
  <c r="BV499" i="1"/>
  <c r="BW499" i="1" s="1"/>
  <c r="BV18" i="1"/>
  <c r="BW18" i="1" s="1"/>
  <c r="BU22" i="1"/>
  <c r="BV22" i="1" s="1"/>
  <c r="BW22" i="1" s="1"/>
  <c r="JY888" i="1"/>
  <c r="JZ888" i="1" s="1"/>
  <c r="JX892" i="1"/>
  <c r="LA307" i="1"/>
  <c r="LB307" i="1" s="1"/>
  <c r="KZ311" i="1"/>
  <c r="LA311" i="1" s="1"/>
  <c r="LB311" i="1" s="1"/>
  <c r="KZ671" i="1"/>
  <c r="LA667" i="1"/>
  <c r="LB667" i="1" s="1"/>
  <c r="HG16" i="1"/>
  <c r="HH16" i="1" s="1"/>
  <c r="HF20" i="1"/>
  <c r="HG20" i="1" s="1"/>
  <c r="HH20" i="1" s="1"/>
  <c r="JY667" i="1"/>
  <c r="JZ667" i="1" s="1"/>
  <c r="JX671" i="1"/>
  <c r="BR501" i="1"/>
  <c r="IX595" i="1"/>
  <c r="BQ645" i="1"/>
  <c r="LO736" i="1"/>
  <c r="LN743" i="1"/>
  <c r="ID719" i="1"/>
  <c r="NR6" i="1"/>
  <c r="NS5" i="1"/>
  <c r="NT5" i="1" s="1"/>
  <c r="CX83" i="1"/>
  <c r="CW87" i="1"/>
  <c r="CX228" i="1"/>
  <c r="CW232" i="1"/>
  <c r="CY225" i="1"/>
  <c r="JK176" i="1"/>
  <c r="JL176" i="1" s="1"/>
  <c r="DZ77" i="1"/>
  <c r="EA77" i="1" s="1"/>
  <c r="DY78" i="1"/>
  <c r="KZ519" i="1"/>
  <c r="LA515" i="1"/>
  <c r="MC366" i="1"/>
  <c r="MD366" i="1" s="1"/>
  <c r="MB367" i="1"/>
  <c r="JZ587" i="1"/>
  <c r="JC573" i="1"/>
  <c r="JF569" i="1"/>
  <c r="IH595" i="1"/>
  <c r="II591" i="1"/>
  <c r="IJ591" i="1" s="1"/>
  <c r="JY663" i="1"/>
  <c r="JZ663" i="1" s="1"/>
  <c r="BU443" i="1"/>
  <c r="BV439" i="1"/>
  <c r="BW439" i="1" s="1"/>
  <c r="IV816" i="1"/>
  <c r="IW812" i="1"/>
  <c r="LU566" i="1"/>
  <c r="LU638" i="1"/>
  <c r="LV638" i="1" s="1"/>
  <c r="LU639" i="1"/>
  <c r="CB860" i="1"/>
  <c r="CC860" i="1" s="1"/>
  <c r="CB788" i="1"/>
  <c r="CB861" i="1"/>
  <c r="IV747" i="1"/>
  <c r="IW743" i="1"/>
  <c r="IX743" i="1" s="1"/>
  <c r="LO808" i="1"/>
  <c r="LN811" i="1"/>
  <c r="CS792" i="1"/>
  <c r="II737" i="1"/>
  <c r="IJ737" i="1" s="1"/>
  <c r="IH741" i="1"/>
  <c r="JJ667" i="1"/>
  <c r="JK667" i="1" s="1"/>
  <c r="JL667" i="1" s="1"/>
  <c r="JK663" i="1"/>
  <c r="JL663" i="1" s="1"/>
  <c r="GE77" i="1"/>
  <c r="KL390" i="1"/>
  <c r="KM386" i="1"/>
  <c r="IH756" i="1"/>
  <c r="II752" i="1"/>
  <c r="IJ752" i="1" s="1"/>
  <c r="LG936" i="1"/>
  <c r="LG863" i="1"/>
  <c r="LG935" i="1"/>
  <c r="LH935" i="1" s="1"/>
  <c r="I355" i="1"/>
  <c r="JJ17" i="1"/>
  <c r="JK17" i="1" s="1"/>
  <c r="JL17" i="1" s="1"/>
  <c r="LA303" i="1"/>
  <c r="LB303" i="1" s="1"/>
  <c r="IW446" i="1"/>
  <c r="BR943" i="1"/>
  <c r="HG645" i="1"/>
  <c r="HH645" i="1" s="1"/>
  <c r="IR866" i="1"/>
  <c r="HP67" i="1"/>
  <c r="AG220" i="1"/>
  <c r="AB277" i="1"/>
  <c r="KM232" i="1"/>
  <c r="KN232" i="1" s="1"/>
  <c r="KL236" i="1"/>
  <c r="R509" i="1"/>
  <c r="Q510" i="1"/>
  <c r="CX377" i="1"/>
  <c r="CY377" i="1" s="1"/>
  <c r="CW381" i="1"/>
  <c r="JK823" i="1"/>
  <c r="JL823" i="1" s="1"/>
  <c r="JJ827" i="1"/>
  <c r="JQ60" i="1"/>
  <c r="JR60" i="1" s="1"/>
  <c r="JQ61" i="1"/>
  <c r="HM638" i="1"/>
  <c r="HN638" i="1" s="1"/>
  <c r="HM566" i="1"/>
  <c r="FH566" i="1"/>
  <c r="HM639" i="1"/>
  <c r="MP880" i="1"/>
  <c r="MQ880" i="1" s="1"/>
  <c r="MR880" i="1" s="1"/>
  <c r="MQ879" i="1"/>
  <c r="MR879" i="1" s="1"/>
  <c r="LN370" i="1"/>
  <c r="HF460" i="1"/>
  <c r="HG456" i="1"/>
  <c r="HH456" i="1" s="1"/>
  <c r="BQ717" i="1"/>
  <c r="LN665" i="1"/>
  <c r="LO662" i="1"/>
  <c r="LO807" i="1"/>
  <c r="LN810" i="1"/>
  <c r="BD278" i="1"/>
  <c r="BE278" i="1" s="1"/>
  <c r="JT942" i="1"/>
  <c r="NK934" i="1"/>
  <c r="NL934" i="1" s="1"/>
  <c r="NK862" i="1"/>
  <c r="NK935" i="1"/>
  <c r="CI528" i="1"/>
  <c r="CJ524" i="1"/>
  <c r="CK524" i="1" s="1"/>
  <c r="GE439" i="1"/>
  <c r="F139" i="1"/>
  <c r="F140" i="1" s="1"/>
  <c r="F141" i="1" s="1"/>
  <c r="F143" i="1" s="1"/>
  <c r="GD78" i="1"/>
  <c r="GE78" i="1" s="1"/>
  <c r="GC79" i="1"/>
  <c r="JX456" i="1"/>
  <c r="JY452" i="1"/>
  <c r="JZ452" i="1" s="1"/>
  <c r="AU586" i="1"/>
  <c r="KL682" i="1"/>
  <c r="KM678" i="1"/>
  <c r="GR585" i="1"/>
  <c r="GS585" i="1" s="1"/>
  <c r="GQ586" i="1"/>
  <c r="MR508" i="1"/>
  <c r="LO897" i="1"/>
  <c r="LN900" i="1"/>
  <c r="JK18" i="1"/>
  <c r="JK68" i="1" s="1"/>
  <c r="JL68" i="1" s="1"/>
  <c r="HU93" i="1"/>
  <c r="HV93" i="1" s="1"/>
  <c r="E571" i="1"/>
  <c r="E572" i="1" s="1"/>
  <c r="E573" i="1" s="1"/>
  <c r="E575" i="1" s="1"/>
  <c r="HG162" i="1"/>
  <c r="HH162" i="1" s="1"/>
  <c r="JJ601" i="1"/>
  <c r="JK601" i="1" s="1"/>
  <c r="JL601" i="1" s="1"/>
  <c r="BU744" i="1"/>
  <c r="BV744" i="1" s="1"/>
  <c r="BW744" i="1" s="1"/>
  <c r="C941" i="1"/>
  <c r="C942" i="1" s="1"/>
  <c r="C943" i="1" s="1"/>
  <c r="IH474" i="1"/>
  <c r="II474" i="1" s="1"/>
  <c r="IJ474" i="1" s="1"/>
  <c r="IV108" i="1"/>
  <c r="IW104" i="1"/>
  <c r="EO76" i="1"/>
  <c r="JL225" i="1"/>
  <c r="JK283" i="1"/>
  <c r="JL283" i="1" s="1"/>
  <c r="JX473" i="1"/>
  <c r="JY473" i="1" s="1"/>
  <c r="JZ473" i="1" s="1"/>
  <c r="JY469" i="1"/>
  <c r="KL454" i="1"/>
  <c r="KM450" i="1"/>
  <c r="KN450" i="1" s="1"/>
  <c r="BG372" i="1"/>
  <c r="BE423" i="1"/>
  <c r="BH371" i="1"/>
  <c r="BI371" i="1" s="1"/>
  <c r="DK366" i="1"/>
  <c r="DL365" i="1"/>
  <c r="DM365" i="1" s="1"/>
  <c r="HU595" i="1"/>
  <c r="HV595" i="1" s="1"/>
  <c r="HT599" i="1"/>
  <c r="CP860" i="1"/>
  <c r="CQ860" i="1" s="1"/>
  <c r="CP861" i="1"/>
  <c r="CP788" i="1"/>
  <c r="MB662" i="1"/>
  <c r="MC661" i="1"/>
  <c r="MD661" i="1" s="1"/>
  <c r="AG293" i="1"/>
  <c r="BV832" i="1"/>
  <c r="BW832" i="1" s="1"/>
  <c r="BU836" i="1"/>
  <c r="BV836" i="1" s="1"/>
  <c r="BW836" i="1" s="1"/>
  <c r="NF730" i="1"/>
  <c r="BV663" i="1"/>
  <c r="BW663" i="1" s="1"/>
  <c r="BU667" i="1"/>
  <c r="BV667" i="1" s="1"/>
  <c r="BW667" i="1" s="1"/>
  <c r="II440" i="1"/>
  <c r="IJ440" i="1" s="1"/>
  <c r="LO663" i="1"/>
  <c r="LN666" i="1"/>
  <c r="CI309" i="1"/>
  <c r="CJ305" i="1"/>
  <c r="CK305" i="1" s="1"/>
  <c r="MQ661" i="1"/>
  <c r="MP662" i="1"/>
  <c r="GD440" i="1"/>
  <c r="GE440" i="1" s="1"/>
  <c r="GC441" i="1"/>
  <c r="BH79" i="1"/>
  <c r="BI79" i="1" s="1"/>
  <c r="CX231" i="1"/>
  <c r="CY231" i="1" s="1"/>
  <c r="CW235" i="1"/>
  <c r="AT587" i="1"/>
  <c r="AU587" i="1" s="1"/>
  <c r="AS588" i="1"/>
  <c r="CX686" i="1"/>
  <c r="CY686" i="1" s="1"/>
  <c r="CW690" i="1"/>
  <c r="GS584" i="1"/>
  <c r="CJ662" i="1"/>
  <c r="CK662" i="1" s="1"/>
  <c r="IR792" i="1"/>
  <c r="KH942" i="1"/>
  <c r="HQ647" i="1"/>
  <c r="IR940" i="1"/>
  <c r="BI220" i="1"/>
  <c r="BD277" i="1"/>
  <c r="BE277" i="1" s="1"/>
  <c r="KL384" i="1"/>
  <c r="MD436" i="1"/>
  <c r="LY493" i="1"/>
  <c r="MR364" i="1"/>
  <c r="LN446" i="1"/>
  <c r="II469" i="1"/>
  <c r="IJ469" i="1" s="1"/>
  <c r="HP570" i="1"/>
  <c r="JK598" i="1"/>
  <c r="JL598" i="1" s="1"/>
  <c r="JJ602" i="1"/>
  <c r="BU681" i="1"/>
  <c r="BV677" i="1"/>
  <c r="BW677" i="1" s="1"/>
  <c r="IA564" i="1"/>
  <c r="IB564" i="1" s="1"/>
  <c r="IA494" i="1"/>
  <c r="IA565" i="1"/>
  <c r="CW811" i="1"/>
  <c r="CX807" i="1"/>
  <c r="CY807" i="1" s="1"/>
  <c r="HF381" i="1"/>
  <c r="HG377" i="1"/>
  <c r="HH377" i="1" s="1"/>
  <c r="AF294" i="1"/>
  <c r="AG294" i="1" s="1"/>
  <c r="AE295" i="1"/>
  <c r="NE731" i="1"/>
  <c r="NF731" i="1" s="1"/>
  <c r="ND732" i="1"/>
  <c r="BQ720" i="1"/>
  <c r="BU741" i="1"/>
  <c r="BV737" i="1"/>
  <c r="BW737" i="1" s="1"/>
  <c r="CF647" i="1"/>
  <c r="CJ172" i="1"/>
  <c r="CK172" i="1" s="1"/>
  <c r="CI176" i="1"/>
  <c r="HT246" i="1"/>
  <c r="HU242" i="1"/>
  <c r="HV242" i="1" s="1"/>
  <c r="DK809" i="1"/>
  <c r="DL808" i="1"/>
  <c r="AS736" i="1"/>
  <c r="AT735" i="1"/>
  <c r="AU735" i="1" s="1"/>
  <c r="HU499" i="1"/>
  <c r="HV499" i="1" s="1"/>
  <c r="GR224" i="1"/>
  <c r="GQ225" i="1"/>
  <c r="GC514" i="1"/>
  <c r="GD514" i="1" s="1"/>
  <c r="GE514" i="1" s="1"/>
  <c r="GD513" i="1"/>
  <c r="KZ90" i="1"/>
  <c r="LA86" i="1"/>
  <c r="LB86" i="1" s="1"/>
  <c r="CW748" i="1"/>
  <c r="CX744" i="1"/>
  <c r="CY744" i="1" s="1"/>
  <c r="CJ65" i="1"/>
  <c r="IV22" i="1"/>
  <c r="IW22" i="1" s="1"/>
  <c r="IX22" i="1" s="1"/>
  <c r="CE500" i="1"/>
  <c r="II665" i="1"/>
  <c r="IJ665" i="1" s="1"/>
  <c r="BW605" i="1"/>
  <c r="CS868" i="1"/>
  <c r="LA884" i="1"/>
  <c r="LN887" i="1"/>
  <c r="LO887" i="1" s="1"/>
  <c r="LA815" i="1"/>
  <c r="LB815" i="1" s="1"/>
  <c r="IW172" i="1"/>
  <c r="IX172" i="1" s="1"/>
  <c r="IV176" i="1"/>
  <c r="IH161" i="1"/>
  <c r="MR220" i="1"/>
  <c r="MM277" i="1"/>
  <c r="JY401" i="1"/>
  <c r="JZ401" i="1" s="1"/>
  <c r="JX405" i="1"/>
  <c r="JY405" i="1" s="1"/>
  <c r="JZ405" i="1" s="1"/>
  <c r="HT376" i="1"/>
  <c r="HU372" i="1"/>
  <c r="HV372" i="1" s="1"/>
  <c r="CW521" i="1"/>
  <c r="CX517" i="1"/>
  <c r="CY517" i="1" s="1"/>
  <c r="AT365" i="1"/>
  <c r="AS366" i="1"/>
  <c r="IW517" i="1"/>
  <c r="IV521" i="1"/>
  <c r="FO512" i="1"/>
  <c r="FP511" i="1"/>
  <c r="FQ511" i="1" s="1"/>
  <c r="HG521" i="1"/>
  <c r="HF525" i="1"/>
  <c r="DZ732" i="1"/>
  <c r="EA732" i="1" s="1"/>
  <c r="DY733" i="1"/>
  <c r="KS422" i="1"/>
  <c r="KS492" i="1"/>
  <c r="KT492" i="1" s="1"/>
  <c r="KS493" i="1"/>
  <c r="KM748" i="1"/>
  <c r="KN748" i="1" s="1"/>
  <c r="LA230" i="1"/>
  <c r="LB230" i="1" s="1"/>
  <c r="KZ234" i="1"/>
  <c r="HC285" i="1"/>
  <c r="LA309" i="1"/>
  <c r="LB309" i="1" s="1"/>
  <c r="KZ313" i="1"/>
  <c r="LA313" i="1" s="1"/>
  <c r="LB313" i="1" s="1"/>
  <c r="JL309" i="1"/>
  <c r="JK355" i="1"/>
  <c r="JL355" i="1" s="1"/>
  <c r="HQ141" i="1"/>
  <c r="IJ174" i="1"/>
  <c r="II212" i="1"/>
  <c r="IJ212" i="1" s="1"/>
  <c r="BU94" i="1"/>
  <c r="BV90" i="1"/>
  <c r="BW90" i="1" s="1"/>
  <c r="LN809" i="1"/>
  <c r="LO806" i="1"/>
  <c r="JJ447" i="1"/>
  <c r="JK443" i="1"/>
  <c r="JJ523" i="1"/>
  <c r="JK519" i="1"/>
  <c r="MQ439" i="1"/>
  <c r="MP440" i="1"/>
  <c r="KM377" i="1"/>
  <c r="KN377" i="1" s="1"/>
  <c r="KL381" i="1"/>
  <c r="BG885" i="1"/>
  <c r="BH884" i="1"/>
  <c r="BI884" i="1" s="1"/>
  <c r="IW158" i="1"/>
  <c r="IX158" i="1" s="1"/>
  <c r="HM213" i="1"/>
  <c r="D427" i="1"/>
  <c r="D428" i="1" s="1"/>
  <c r="D429" i="1" s="1"/>
  <c r="D431" i="1" s="1"/>
  <c r="C867" i="1"/>
  <c r="C868" i="1" s="1"/>
  <c r="C869" i="1" s="1"/>
  <c r="IE501" i="1"/>
  <c r="BQ719" i="1"/>
  <c r="HG443" i="1"/>
  <c r="JT794" i="1"/>
  <c r="NT4" i="1"/>
  <c r="JJ161" i="1"/>
  <c r="HV79" i="1"/>
  <c r="BI292" i="1"/>
  <c r="BD349" i="1"/>
  <c r="JX375" i="1"/>
  <c r="JY375" i="1" s="1"/>
  <c r="JY371" i="1"/>
  <c r="JZ371" i="1" s="1"/>
  <c r="CI450" i="1"/>
  <c r="CJ446" i="1"/>
  <c r="FB78" i="1"/>
  <c r="FC78" i="1" s="1"/>
  <c r="FA79" i="1"/>
  <c r="II663" i="1"/>
  <c r="IH667" i="1"/>
  <c r="ID570" i="1"/>
  <c r="IE573" i="1"/>
  <c r="JG501" i="1"/>
  <c r="JF499" i="1"/>
  <c r="BW734" i="1"/>
  <c r="HP498" i="1"/>
  <c r="LA447" i="1"/>
  <c r="LB447" i="1" s="1"/>
  <c r="KZ451" i="1"/>
  <c r="JC565" i="1"/>
  <c r="JC564" i="1"/>
  <c r="JD564" i="1" s="1"/>
  <c r="JC494" i="1"/>
  <c r="IR356" i="1"/>
  <c r="II751" i="1"/>
  <c r="IJ751" i="1" s="1"/>
  <c r="IH755" i="1"/>
  <c r="BV664" i="1"/>
  <c r="BW664" i="1" s="1"/>
  <c r="BU668" i="1"/>
  <c r="BV668" i="1" s="1"/>
  <c r="BW668" i="1" s="1"/>
  <c r="BU815" i="1"/>
  <c r="BV811" i="1"/>
  <c r="BW811" i="1" s="1"/>
  <c r="CW888" i="1"/>
  <c r="CX884" i="1"/>
  <c r="CY884" i="1" s="1"/>
  <c r="JJ308" i="1"/>
  <c r="JK304" i="1"/>
  <c r="JL304" i="1" s="1"/>
  <c r="CI308" i="1"/>
  <c r="CJ304" i="1"/>
  <c r="CX241" i="1"/>
  <c r="CY241" i="1" s="1"/>
  <c r="CW245" i="1"/>
  <c r="KE69" i="1"/>
  <c r="JY237" i="1"/>
  <c r="JZ237" i="1" s="1"/>
  <c r="JX241" i="1"/>
  <c r="JY241" i="1" s="1"/>
  <c r="JZ241" i="1" s="1"/>
  <c r="MQ367" i="1"/>
  <c r="MR367" i="1" s="1"/>
  <c r="MP368" i="1"/>
  <c r="II178" i="1"/>
  <c r="IJ178" i="1" s="1"/>
  <c r="IH182" i="1"/>
  <c r="II182" i="1" s="1"/>
  <c r="IJ182" i="1" s="1"/>
  <c r="BE565" i="1"/>
  <c r="NS225" i="1"/>
  <c r="NR226" i="1"/>
  <c r="NS226" i="1" s="1"/>
  <c r="NT226" i="1" s="1"/>
  <c r="DM81" i="1"/>
  <c r="IJ748" i="1"/>
  <c r="CB213" i="1"/>
  <c r="JK820" i="1"/>
  <c r="JL820" i="1" s="1"/>
  <c r="BQ941" i="1"/>
  <c r="CF721" i="1"/>
  <c r="JY83" i="1"/>
  <c r="JZ83" i="1" s="1"/>
  <c r="JX87" i="1"/>
  <c r="JX165" i="1"/>
  <c r="BV86" i="1"/>
  <c r="JX835" i="1"/>
  <c r="JY835" i="1" s="1"/>
  <c r="JZ835" i="1" s="1"/>
  <c r="JY831" i="1"/>
  <c r="JZ831" i="1" s="1"/>
  <c r="GD365" i="1"/>
  <c r="GE365" i="1" s="1"/>
  <c r="GC366" i="1"/>
  <c r="JK524" i="1"/>
  <c r="JL524" i="1" s="1"/>
  <c r="AG583" i="1"/>
  <c r="HB284" i="1"/>
  <c r="CJ812" i="1"/>
  <c r="CK812" i="1" s="1"/>
  <c r="JL300" i="1"/>
  <c r="LA231" i="1"/>
  <c r="LB231" i="1" s="1"/>
  <c r="KZ235" i="1"/>
  <c r="DL882" i="1"/>
  <c r="DM882" i="1" s="1"/>
  <c r="DK883" i="1"/>
  <c r="JZ233" i="1"/>
  <c r="CJ375" i="1"/>
  <c r="CI379" i="1"/>
  <c r="NF81" i="1"/>
  <c r="LA750" i="1"/>
  <c r="LB750" i="1" s="1"/>
  <c r="KZ754" i="1"/>
  <c r="HT616" i="1"/>
  <c r="HU616" i="1" s="1"/>
  <c r="HU612" i="1"/>
  <c r="HV612" i="1" s="1"/>
  <c r="LA889" i="1"/>
  <c r="KZ893" i="1"/>
  <c r="HU17" i="1"/>
  <c r="HV17" i="1" s="1"/>
  <c r="II68" i="1"/>
  <c r="IJ68" i="1" s="1"/>
  <c r="BV176" i="1"/>
  <c r="BW176" i="1" s="1"/>
  <c r="CX13" i="1"/>
  <c r="CY13" i="1" s="1"/>
  <c r="HV10" i="1"/>
  <c r="CS212" i="1"/>
  <c r="HG646" i="1"/>
  <c r="HH646" i="1" s="1"/>
  <c r="JZ8" i="1"/>
  <c r="JY66" i="1"/>
  <c r="JZ66" i="1" s="1"/>
  <c r="JJ93" i="1"/>
  <c r="JK89" i="1"/>
  <c r="JL89" i="1" s="1"/>
  <c r="IS357" i="1"/>
  <c r="S292" i="1"/>
  <c r="N349" i="1"/>
  <c r="O349" i="1" s="1"/>
  <c r="HH232" i="1"/>
  <c r="HG282" i="1"/>
  <c r="HH282" i="1" s="1"/>
  <c r="HP427" i="1"/>
  <c r="HM429" i="1"/>
  <c r="HT387" i="1"/>
  <c r="HU383" i="1"/>
  <c r="HV383" i="1" s="1"/>
  <c r="CW230" i="1"/>
  <c r="CX226" i="1"/>
  <c r="CY226" i="1" s="1"/>
  <c r="KZ597" i="1"/>
  <c r="LA593" i="1"/>
  <c r="LB593" i="1" s="1"/>
  <c r="KZ524" i="1"/>
  <c r="LA520" i="1"/>
  <c r="LB520" i="1" s="1"/>
  <c r="MP295" i="1"/>
  <c r="MQ294" i="1"/>
  <c r="MR294" i="1" s="1"/>
  <c r="HT444" i="1"/>
  <c r="HU440" i="1"/>
  <c r="CP721" i="1"/>
  <c r="BW588" i="1"/>
  <c r="BV646" i="1"/>
  <c r="BW646" i="1" s="1"/>
  <c r="AF584" i="1"/>
  <c r="AG584" i="1" s="1"/>
  <c r="AE585" i="1"/>
  <c r="CB493" i="1"/>
  <c r="CB492" i="1"/>
  <c r="CC492" i="1" s="1"/>
  <c r="CB422" i="1"/>
  <c r="GY429" i="1"/>
  <c r="HB425" i="1"/>
  <c r="BW391" i="1"/>
  <c r="BQ140" i="1"/>
  <c r="BR141" i="1"/>
  <c r="CB276" i="1"/>
  <c r="CC276" i="1" s="1"/>
  <c r="CB206" i="1"/>
  <c r="CB277" i="1"/>
  <c r="JC788" i="1"/>
  <c r="JC861" i="1"/>
  <c r="JC860" i="1"/>
  <c r="JD860" i="1" s="1"/>
  <c r="KL760" i="1"/>
  <c r="KM760" i="1" s="1"/>
  <c r="KN760" i="1" s="1"/>
  <c r="KM756" i="1"/>
  <c r="KN756" i="1" s="1"/>
  <c r="JT499" i="1"/>
  <c r="BN935" i="1"/>
  <c r="BN862" i="1"/>
  <c r="BN934" i="1"/>
  <c r="BO934" i="1" s="1"/>
  <c r="HH87" i="1"/>
  <c r="HG137" i="1"/>
  <c r="HH137" i="1" s="1"/>
  <c r="II235" i="1"/>
  <c r="IH239" i="1"/>
  <c r="JX247" i="1"/>
  <c r="JY247" i="1" s="1"/>
  <c r="JZ247" i="1" s="1"/>
  <c r="JY243" i="1"/>
  <c r="NE82" i="1"/>
  <c r="NF82" i="1" s="1"/>
  <c r="ND83" i="1"/>
  <c r="CJ235" i="1"/>
  <c r="CK235" i="1" s="1"/>
  <c r="CI239" i="1"/>
  <c r="ET638" i="1"/>
  <c r="EU638" i="1" s="1"/>
  <c r="ET639" i="1"/>
  <c r="CI670" i="1"/>
  <c r="CJ666" i="1"/>
  <c r="CK666" i="1" s="1"/>
  <c r="KL524" i="1"/>
  <c r="KM520" i="1"/>
  <c r="KN520" i="1" s="1"/>
  <c r="IV15" i="1"/>
  <c r="IW15" i="1" s="1"/>
  <c r="IX15" i="1" s="1"/>
  <c r="KM305" i="1"/>
  <c r="KN305" i="1" s="1"/>
  <c r="B867" i="1"/>
  <c r="B868" i="1" s="1"/>
  <c r="B869" i="1" s="1"/>
  <c r="KW647" i="1"/>
  <c r="JF941" i="1"/>
  <c r="N350" i="1"/>
  <c r="O350" i="1" s="1"/>
  <c r="EY565" i="1"/>
  <c r="EO5" i="1"/>
  <c r="EJ61" i="1"/>
  <c r="JJ231" i="1"/>
  <c r="JK227" i="1"/>
  <c r="HH369" i="1"/>
  <c r="LU278" i="1"/>
  <c r="LU348" i="1"/>
  <c r="LV348" i="1" s="1"/>
  <c r="LU349" i="1"/>
  <c r="LY350" i="1" s="1"/>
  <c r="LZ350" i="1" s="1"/>
  <c r="IW604" i="1"/>
  <c r="IV608" i="1"/>
  <c r="LO512" i="1"/>
  <c r="LN515" i="1"/>
  <c r="IW470" i="1"/>
  <c r="IX470" i="1" s="1"/>
  <c r="II444" i="1"/>
  <c r="IJ444" i="1" s="1"/>
  <c r="IH448" i="1"/>
  <c r="II883" i="1"/>
  <c r="IJ883" i="1" s="1"/>
  <c r="IH887" i="1"/>
  <c r="CI745" i="1"/>
  <c r="CJ741" i="1"/>
  <c r="CK741" i="1" s="1"/>
  <c r="HM350" i="1"/>
  <c r="I427" i="1"/>
  <c r="HM420" i="1"/>
  <c r="HN420" i="1" s="1"/>
  <c r="HM421" i="1"/>
  <c r="FH350" i="1"/>
  <c r="JK444" i="1"/>
  <c r="JJ448" i="1"/>
  <c r="CI230" i="1"/>
  <c r="CJ226" i="1"/>
  <c r="CK226" i="1" s="1"/>
  <c r="II310" i="1"/>
  <c r="IH314" i="1"/>
  <c r="II314" i="1" s="1"/>
  <c r="IJ314" i="1" s="1"/>
  <c r="BU886" i="1"/>
  <c r="BV882" i="1"/>
  <c r="BW882" i="1" s="1"/>
  <c r="Q880" i="1"/>
  <c r="R879" i="1"/>
  <c r="S879" i="1" s="1"/>
  <c r="LB223" i="1"/>
  <c r="CW164" i="1"/>
  <c r="CX164" i="1" s="1"/>
  <c r="CY164" i="1" s="1"/>
  <c r="CX160" i="1"/>
  <c r="CY160" i="1" s="1"/>
  <c r="BN788" i="1"/>
  <c r="BN860" i="1"/>
  <c r="BO860" i="1" s="1"/>
  <c r="BN861" i="1"/>
  <c r="DZ588" i="1"/>
  <c r="EA588" i="1" s="1"/>
  <c r="DY589" i="1"/>
  <c r="HT397" i="1"/>
  <c r="HU393" i="1"/>
  <c r="HV393" i="1" s="1"/>
  <c r="IH96" i="1"/>
  <c r="II92" i="1"/>
  <c r="IJ92" i="1" s="1"/>
  <c r="EA76" i="1"/>
  <c r="AF365" i="1"/>
  <c r="AE366" i="1"/>
  <c r="HF18" i="1"/>
  <c r="HG18" i="1" s="1"/>
  <c r="HH18" i="1" s="1"/>
  <c r="C211" i="1"/>
  <c r="C212" i="1" s="1"/>
  <c r="C213" i="1" s="1"/>
  <c r="C215" i="1" s="1"/>
  <c r="CW162" i="1"/>
  <c r="D867" i="1"/>
  <c r="D868" i="1" s="1"/>
  <c r="D869" i="1" s="1"/>
  <c r="JT717" i="1"/>
  <c r="JT428" i="1"/>
  <c r="CW88" i="1"/>
  <c r="CX84" i="1"/>
  <c r="CY84" i="1" s="1"/>
  <c r="JX88" i="1"/>
  <c r="JY84" i="1"/>
  <c r="JZ84" i="1" s="1"/>
  <c r="CE68" i="1"/>
  <c r="CB69" i="1"/>
  <c r="JJ473" i="1"/>
  <c r="JK473" i="1" s="1"/>
  <c r="JL473" i="1" s="1"/>
  <c r="JK469" i="1"/>
  <c r="JL469" i="1" s="1"/>
  <c r="DY294" i="1"/>
  <c r="DZ293" i="1"/>
  <c r="EA293" i="1" s="1"/>
  <c r="LO511" i="1"/>
  <c r="LN514" i="1"/>
  <c r="II894" i="1"/>
  <c r="IJ894" i="1" s="1"/>
  <c r="IH898" i="1"/>
  <c r="JZ585" i="1"/>
  <c r="KV643" i="1"/>
  <c r="KS647" i="1"/>
  <c r="DL736" i="1"/>
  <c r="DM736" i="1" s="1"/>
  <c r="DI789" i="1"/>
  <c r="KM886" i="1"/>
  <c r="KN886" i="1" s="1"/>
  <c r="HB572" i="1"/>
  <c r="JX447" i="1"/>
  <c r="JY443" i="1"/>
  <c r="JZ443" i="1" s="1"/>
  <c r="HG169" i="1"/>
  <c r="HF173" i="1"/>
  <c r="CE866" i="1"/>
  <c r="HH572" i="1"/>
  <c r="IV401" i="1"/>
  <c r="IW397" i="1"/>
  <c r="IX397" i="1" s="1"/>
  <c r="KN645" i="1"/>
  <c r="HU97" i="1"/>
  <c r="HV97" i="1" s="1"/>
  <c r="HT101" i="1"/>
  <c r="FQ221" i="1"/>
  <c r="JT354" i="1"/>
  <c r="LA13" i="1"/>
  <c r="LB13" i="1" s="1"/>
  <c r="D211" i="1"/>
  <c r="D212" i="1" s="1"/>
  <c r="D213" i="1" s="1"/>
  <c r="D215" i="1" s="1"/>
  <c r="JJ470" i="1"/>
  <c r="IV528" i="1"/>
  <c r="JU795" i="1"/>
  <c r="CT943" i="1"/>
  <c r="JU943" i="1"/>
  <c r="IH670" i="1"/>
  <c r="IH674" i="1" s="1"/>
  <c r="B793" i="1"/>
  <c r="B794" i="1" s="1"/>
  <c r="B795" i="1" s="1"/>
  <c r="JK159" i="1"/>
  <c r="JL159" i="1" s="1"/>
  <c r="JJ163" i="1"/>
  <c r="HF109" i="1"/>
  <c r="HG109" i="1" s="1"/>
  <c r="HH109" i="1" s="1"/>
  <c r="HG105" i="1"/>
  <c r="HH105" i="1" s="1"/>
  <c r="FO223" i="1"/>
  <c r="FP222" i="1"/>
  <c r="FQ222" i="1" s="1"/>
  <c r="JX305" i="1"/>
  <c r="JY301" i="1"/>
  <c r="IH233" i="1"/>
  <c r="II229" i="1"/>
  <c r="IJ229" i="1" s="1"/>
  <c r="HH511" i="1"/>
  <c r="HG569" i="1"/>
  <c r="HH569" i="1" s="1"/>
  <c r="IR353" i="1"/>
  <c r="EF639" i="1"/>
  <c r="EF638" i="1"/>
  <c r="EG638" i="1" s="1"/>
  <c r="CX600" i="1"/>
  <c r="CY600" i="1" s="1"/>
  <c r="JT720" i="1"/>
  <c r="CE720" i="1"/>
  <c r="KH356" i="1"/>
  <c r="CF795" i="1"/>
  <c r="CE792" i="1"/>
  <c r="BV742" i="1"/>
  <c r="BW742" i="1" s="1"/>
  <c r="BU746" i="1"/>
  <c r="II85" i="1"/>
  <c r="IJ85" i="1" s="1"/>
  <c r="IH89" i="1"/>
  <c r="FV564" i="1"/>
  <c r="FW564" i="1" s="1"/>
  <c r="FV565" i="1"/>
  <c r="IA861" i="1"/>
  <c r="IA860" i="1"/>
  <c r="IB860" i="1" s="1"/>
  <c r="IA788" i="1"/>
  <c r="HT463" i="1"/>
  <c r="HU459" i="1"/>
  <c r="HV459" i="1" s="1"/>
  <c r="CI95" i="1"/>
  <c r="CJ91" i="1"/>
  <c r="DK83" i="1"/>
  <c r="DL82" i="1"/>
  <c r="DM82" i="1" s="1"/>
  <c r="IX393" i="1"/>
  <c r="AE81" i="1"/>
  <c r="AF80" i="1"/>
  <c r="AG80" i="1" s="1"/>
  <c r="LB499" i="1"/>
  <c r="HF451" i="1"/>
  <c r="HG447" i="1"/>
  <c r="HH447" i="1" s="1"/>
  <c r="BV16" i="1"/>
  <c r="BW16" i="1" s="1"/>
  <c r="BU20" i="1"/>
  <c r="BV20" i="1" s="1"/>
  <c r="BW20" i="1" s="1"/>
  <c r="IX18" i="1"/>
  <c r="IW68" i="1"/>
  <c r="IX68" i="1" s="1"/>
  <c r="JJ174" i="1"/>
  <c r="JK170" i="1"/>
  <c r="JL170" i="1" s="1"/>
  <c r="I356" i="1"/>
  <c r="K356" i="1" s="1"/>
  <c r="I357" i="1"/>
  <c r="KL21" i="1"/>
  <c r="KM21" i="1" s="1"/>
  <c r="KN21" i="1" s="1"/>
  <c r="KM17" i="1"/>
  <c r="KN17" i="1" s="1"/>
  <c r="CI382" i="1"/>
  <c r="CJ378" i="1"/>
  <c r="CK378" i="1" s="1"/>
  <c r="LA819" i="1"/>
  <c r="LB819" i="1" s="1"/>
  <c r="KZ823" i="1"/>
  <c r="LA17" i="1"/>
  <c r="LB17" i="1" s="1"/>
  <c r="KZ21" i="1"/>
  <c r="LA21" i="1" s="1"/>
  <c r="LB21" i="1" s="1"/>
  <c r="CW21" i="1"/>
  <c r="CX21" i="1" s="1"/>
  <c r="CY21" i="1" s="1"/>
  <c r="CX17" i="1"/>
  <c r="CY17" i="1" s="1"/>
  <c r="BU380" i="1"/>
  <c r="BV376" i="1"/>
  <c r="BW376" i="1" s="1"/>
  <c r="LA822" i="1"/>
  <c r="LB822" i="1" s="1"/>
  <c r="KZ826" i="1"/>
  <c r="CI177" i="1"/>
  <c r="CJ173" i="1"/>
  <c r="CK173" i="1" s="1"/>
  <c r="KZ177" i="1"/>
  <c r="LA173" i="1"/>
  <c r="LB173" i="1" s="1"/>
  <c r="JL886" i="1"/>
  <c r="HB499" i="1"/>
  <c r="GY501" i="1"/>
  <c r="LB512" i="1"/>
  <c r="BN712" i="1"/>
  <c r="BO712" i="1" s="1"/>
  <c r="BN640" i="1"/>
  <c r="BN713" i="1"/>
  <c r="MI712" i="1"/>
  <c r="MJ712" i="1" s="1"/>
  <c r="MI640" i="1"/>
  <c r="MI713" i="1"/>
  <c r="IA934" i="1"/>
  <c r="IB934" i="1" s="1"/>
  <c r="IA862" i="1"/>
  <c r="IA935" i="1"/>
  <c r="IO640" i="1"/>
  <c r="IO712" i="1"/>
  <c r="IP712" i="1" s="1"/>
  <c r="IO713" i="1"/>
  <c r="IH896" i="1"/>
  <c r="II892" i="1"/>
  <c r="IJ892" i="1" s="1"/>
  <c r="CK586" i="1"/>
  <c r="CE719" i="1"/>
  <c r="CB721" i="1"/>
  <c r="JZ668" i="1"/>
  <c r="CW890" i="1"/>
  <c r="CX886" i="1"/>
  <c r="IW757" i="1"/>
  <c r="IX757" i="1" s="1"/>
  <c r="IX661" i="1"/>
  <c r="LA812" i="1"/>
  <c r="LB812" i="1" s="1"/>
  <c r="KZ816" i="1"/>
  <c r="JF939" i="1"/>
  <c r="JC943" i="1"/>
  <c r="IX737" i="1"/>
  <c r="CS569" i="1"/>
  <c r="CP573" i="1"/>
  <c r="Q586" i="1"/>
  <c r="R585" i="1"/>
  <c r="S585" i="1" s="1"/>
  <c r="LN746" i="1"/>
  <c r="LO743" i="1"/>
  <c r="X860" i="1"/>
  <c r="Y860" i="1" s="1"/>
  <c r="X861" i="1"/>
  <c r="X788" i="1"/>
  <c r="ID940" i="1"/>
  <c r="IA943" i="1"/>
  <c r="LG787" i="1"/>
  <c r="LH787" i="1" s="1"/>
  <c r="LG788" i="1"/>
  <c r="LG715" i="1"/>
  <c r="LB884" i="1"/>
  <c r="KS713" i="1"/>
  <c r="KS640" i="1"/>
  <c r="KS712" i="1"/>
  <c r="KT712" i="1" s="1"/>
  <c r="IW809" i="1"/>
  <c r="IV813" i="1"/>
  <c r="JL885" i="1"/>
  <c r="CX516" i="1"/>
  <c r="CY516" i="1" s="1"/>
  <c r="CW520" i="1"/>
  <c r="LB898" i="1"/>
  <c r="CX593" i="1"/>
  <c r="CY593" i="1" s="1"/>
  <c r="CF943" i="1"/>
  <c r="I719" i="1"/>
  <c r="J712" i="1"/>
  <c r="K712" i="1" s="1"/>
  <c r="J713" i="1"/>
  <c r="J640" i="1"/>
  <c r="JY516" i="1"/>
  <c r="JZ516" i="1" s="1"/>
  <c r="JX520" i="1"/>
  <c r="BW883" i="1"/>
  <c r="BW519" i="1"/>
  <c r="CJ814" i="1"/>
  <c r="CI818" i="1"/>
  <c r="CK301" i="1"/>
  <c r="BI657" i="1"/>
  <c r="JY377" i="1"/>
  <c r="JX381" i="1"/>
  <c r="NS808" i="1"/>
  <c r="NT808" i="1" s="1"/>
  <c r="NR809" i="1"/>
  <c r="BI804" i="1"/>
  <c r="CP647" i="1"/>
  <c r="LB166" i="1"/>
  <c r="JX310" i="1"/>
  <c r="JY306" i="1"/>
  <c r="JZ306" i="1" s="1"/>
  <c r="CW677" i="1"/>
  <c r="CX673" i="1"/>
  <c r="CY673" i="1" s="1"/>
  <c r="IX299" i="1"/>
  <c r="I213" i="1"/>
  <c r="I212" i="1"/>
  <c r="K212" i="1" s="1"/>
  <c r="IH822" i="1"/>
  <c r="II818" i="1"/>
  <c r="IJ818" i="1" s="1"/>
  <c r="BG442" i="1"/>
  <c r="BH441" i="1"/>
  <c r="BI441" i="1" s="1"/>
  <c r="MP82" i="1"/>
  <c r="MQ81" i="1"/>
  <c r="MR81" i="1" s="1"/>
  <c r="AG5" i="1"/>
  <c r="AB61" i="1"/>
  <c r="KN81" i="1"/>
  <c r="KM139" i="1"/>
  <c r="KN139" i="1" s="1"/>
  <c r="MD656" i="1"/>
  <c r="JK470" i="1"/>
  <c r="JL470" i="1" s="1"/>
  <c r="JJ474" i="1"/>
  <c r="JK474" i="1" s="1"/>
  <c r="JL474" i="1" s="1"/>
  <c r="HG499" i="1"/>
  <c r="HH499" i="1" s="1"/>
  <c r="HH445" i="1"/>
  <c r="HH302" i="1"/>
  <c r="AF437" i="1"/>
  <c r="AG437" i="1" s="1"/>
  <c r="AE438" i="1"/>
  <c r="LB301" i="1"/>
  <c r="MD509" i="1"/>
  <c r="IH472" i="1"/>
  <c r="II472" i="1" s="1"/>
  <c r="IJ472" i="1" s="1"/>
  <c r="II468" i="1"/>
  <c r="IJ468" i="1" s="1"/>
  <c r="CJ374" i="1"/>
  <c r="HU597" i="1"/>
  <c r="HT601" i="1"/>
  <c r="KZ748" i="1"/>
  <c r="LA748" i="1" s="1"/>
  <c r="LB748" i="1" s="1"/>
  <c r="LA744" i="1"/>
  <c r="IV894" i="1"/>
  <c r="IW890" i="1"/>
  <c r="IX890" i="1" s="1"/>
  <c r="CJ756" i="1"/>
  <c r="CI760" i="1"/>
  <c r="CJ760" i="1" s="1"/>
  <c r="CK760" i="1" s="1"/>
  <c r="JK683" i="1"/>
  <c r="JJ687" i="1"/>
  <c r="AL638" i="1"/>
  <c r="AM638" i="1" s="1"/>
  <c r="AL566" i="1"/>
  <c r="AL639" i="1"/>
  <c r="I645" i="1"/>
  <c r="CJ590" i="1"/>
  <c r="CK590" i="1" s="1"/>
  <c r="CI594" i="1"/>
  <c r="CJ665" i="1"/>
  <c r="CI669" i="1"/>
  <c r="CY736" i="1"/>
  <c r="E719" i="1"/>
  <c r="E720" i="1" s="1"/>
  <c r="E721" i="1" s="1"/>
  <c r="BN869" i="1"/>
  <c r="BQ865" i="1"/>
  <c r="CY908" i="1"/>
  <c r="CE791" i="1"/>
  <c r="CB795" i="1"/>
  <c r="JJ896" i="1"/>
  <c r="JK892" i="1"/>
  <c r="IR791" i="1"/>
  <c r="IO795" i="1"/>
  <c r="KZ900" i="1"/>
  <c r="LA896" i="1"/>
  <c r="LB896" i="1" s="1"/>
  <c r="LO594" i="1"/>
  <c r="LN597" i="1"/>
  <c r="LO741" i="1"/>
  <c r="LN744" i="1"/>
  <c r="MI786" i="1"/>
  <c r="MJ786" i="1" s="1"/>
  <c r="MI714" i="1"/>
  <c r="MI787" i="1"/>
  <c r="MM788" i="1" s="1"/>
  <c r="MN788" i="1" s="1"/>
  <c r="MN787" i="1"/>
  <c r="CB494" i="1"/>
  <c r="CB565" i="1"/>
  <c r="CB564" i="1"/>
  <c r="CC564" i="1" s="1"/>
  <c r="IA795" i="1"/>
  <c r="ID791" i="1"/>
  <c r="JF645" i="1"/>
  <c r="JG647" i="1"/>
  <c r="KZ668" i="1"/>
  <c r="LA664" i="1"/>
  <c r="IR867" i="1"/>
  <c r="IO869" i="1"/>
  <c r="X566" i="1"/>
  <c r="X639" i="1"/>
  <c r="X638" i="1"/>
  <c r="Y638" i="1" s="1"/>
  <c r="DD788" i="1"/>
  <c r="DD860" i="1"/>
  <c r="DE860" i="1" s="1"/>
  <c r="DD861" i="1"/>
  <c r="KM892" i="1"/>
  <c r="KN892" i="1" s="1"/>
  <c r="KL896" i="1"/>
  <c r="CS794" i="1"/>
  <c r="BR869" i="1"/>
  <c r="HH443" i="1"/>
  <c r="HG491" i="1"/>
  <c r="HH492" i="1" s="1"/>
  <c r="KS573" i="1"/>
  <c r="KV570" i="1"/>
  <c r="KS935" i="1"/>
  <c r="KS862" i="1"/>
  <c r="KS934" i="1"/>
  <c r="KT934" i="1" s="1"/>
  <c r="BU527" i="1"/>
  <c r="BV523" i="1"/>
  <c r="BW523" i="1" s="1"/>
  <c r="CY671" i="1"/>
  <c r="IJ83" i="1"/>
  <c r="NT806" i="1"/>
  <c r="KZ675" i="1"/>
  <c r="LA671" i="1"/>
  <c r="LB671" i="1" s="1"/>
  <c r="BG806" i="1"/>
  <c r="BH805" i="1"/>
  <c r="BI805" i="1" s="1"/>
  <c r="KZ174" i="1"/>
  <c r="LA170" i="1"/>
  <c r="LB170" i="1" s="1"/>
  <c r="IA492" i="1"/>
  <c r="IB492" i="1" s="1"/>
  <c r="IA422" i="1"/>
  <c r="IA493" i="1"/>
  <c r="KL379" i="1"/>
  <c r="KM375" i="1"/>
  <c r="KN375" i="1" s="1"/>
  <c r="BI440" i="1"/>
  <c r="MR80" i="1"/>
  <c r="IH531" i="1"/>
  <c r="II527" i="1"/>
  <c r="IJ527" i="1" s="1"/>
  <c r="GO493" i="1"/>
  <c r="GN494" i="1"/>
  <c r="GO494" i="1" s="1"/>
  <c r="NK277" i="1"/>
  <c r="NK206" i="1"/>
  <c r="NK276" i="1"/>
  <c r="NL276" i="1" s="1"/>
  <c r="IX446" i="1"/>
  <c r="GE6" i="1"/>
  <c r="FZ61" i="1"/>
  <c r="NR151" i="1"/>
  <c r="NS150" i="1"/>
  <c r="CW601" i="1"/>
  <c r="CX597" i="1"/>
  <c r="CY597" i="1" s="1"/>
  <c r="CP566" i="1"/>
  <c r="CP638" i="1"/>
  <c r="CQ638" i="1" s="1"/>
  <c r="CP639" i="1"/>
  <c r="BW660" i="1"/>
  <c r="CB787" i="1"/>
  <c r="CB714" i="1"/>
  <c r="CB786" i="1"/>
  <c r="CC786" i="1" s="1"/>
  <c r="IO788" i="1"/>
  <c r="IO860" i="1"/>
  <c r="IP860" i="1" s="1"/>
  <c r="IO861" i="1"/>
  <c r="CI519" i="1"/>
  <c r="CJ515" i="1"/>
  <c r="II888" i="1"/>
  <c r="DD935" i="1"/>
  <c r="DD862" i="1"/>
  <c r="DD934" i="1"/>
  <c r="DE934" i="1" s="1"/>
  <c r="KS786" i="1"/>
  <c r="KT786" i="1" s="1"/>
  <c r="KS787" i="1"/>
  <c r="KS714" i="1"/>
  <c r="DL660" i="1"/>
  <c r="DM660" i="1" s="1"/>
  <c r="DK661" i="1"/>
  <c r="IR643" i="1"/>
  <c r="IO647" i="1"/>
  <c r="EA804" i="1"/>
  <c r="KS795" i="1"/>
  <c r="KV791" i="1"/>
  <c r="II812" i="1"/>
  <c r="IH816" i="1"/>
  <c r="CP787" i="1"/>
  <c r="CP786" i="1"/>
  <c r="CQ786" i="1" s="1"/>
  <c r="CP714" i="1"/>
  <c r="D571" i="1"/>
  <c r="D572" i="1" s="1"/>
  <c r="D573" i="1" s="1"/>
  <c r="D575" i="1" s="1"/>
  <c r="KV939" i="1"/>
  <c r="KS943" i="1"/>
  <c r="BI730" i="1"/>
  <c r="CB566" i="1"/>
  <c r="CB639" i="1"/>
  <c r="CB638" i="1"/>
  <c r="CC638" i="1" s="1"/>
  <c r="CX813" i="1"/>
  <c r="CY813" i="1" s="1"/>
  <c r="CW817" i="1"/>
  <c r="IH240" i="1"/>
  <c r="II236" i="1"/>
  <c r="IJ236" i="1" s="1"/>
  <c r="CX675" i="1"/>
  <c r="CY675" i="1" s="1"/>
  <c r="CW679" i="1"/>
  <c r="JL528" i="1"/>
  <c r="CE939" i="1"/>
  <c r="BU682" i="1"/>
  <c r="BV678" i="1"/>
  <c r="BW678" i="1" s="1"/>
  <c r="J934" i="1"/>
  <c r="K934" i="1" s="1"/>
  <c r="J935" i="1"/>
  <c r="J862" i="1"/>
  <c r="I941" i="1"/>
  <c r="II91" i="1"/>
  <c r="IJ91" i="1" s="1"/>
  <c r="IH95" i="1"/>
  <c r="KE206" i="1"/>
  <c r="KE276" i="1"/>
  <c r="KF276" i="1" s="1"/>
  <c r="KE277" i="1"/>
  <c r="IX514" i="1"/>
  <c r="LO664" i="1"/>
  <c r="LN667" i="1"/>
  <c r="KN371" i="1"/>
  <c r="I69" i="1"/>
  <c r="I68" i="1"/>
  <c r="K68" i="1" s="1"/>
  <c r="AS809" i="1"/>
  <c r="AT808" i="1"/>
  <c r="CY742" i="1"/>
  <c r="IJ523" i="1"/>
  <c r="IX9" i="1"/>
  <c r="IW67" i="1"/>
  <c r="IX67" i="1" s="1"/>
  <c r="BW155" i="1"/>
  <c r="KN83" i="1"/>
  <c r="EO292" i="1"/>
  <c r="CJ16" i="1"/>
  <c r="CK16" i="1" s="1"/>
  <c r="MB223" i="1"/>
  <c r="MC222" i="1"/>
  <c r="MD222" i="1" s="1"/>
  <c r="KZ103" i="1"/>
  <c r="LA103" i="1" s="1"/>
  <c r="LB103" i="1" s="1"/>
  <c r="LA99" i="1"/>
  <c r="LB99" i="1" s="1"/>
  <c r="S220" i="1"/>
  <c r="IV746" i="1"/>
  <c r="IW742" i="1"/>
  <c r="IX742" i="1" s="1"/>
  <c r="JX665" i="1"/>
  <c r="JY661" i="1"/>
  <c r="LU860" i="1"/>
  <c r="LV860" i="1" s="1"/>
  <c r="LU861" i="1"/>
  <c r="LU788" i="1"/>
  <c r="CK734" i="1"/>
  <c r="KV792" i="1"/>
  <c r="KW795" i="1"/>
  <c r="IA786" i="1"/>
  <c r="IB786" i="1" s="1"/>
  <c r="IA787" i="1"/>
  <c r="IA714" i="1"/>
  <c r="ID718" i="1"/>
  <c r="JF718" i="1"/>
  <c r="JC721" i="1"/>
  <c r="LA745" i="1"/>
  <c r="LB745" i="1" s="1"/>
  <c r="KZ749" i="1"/>
  <c r="DM659" i="1"/>
  <c r="IV597" i="1"/>
  <c r="IW593" i="1"/>
  <c r="KH572" i="1"/>
  <c r="KE573" i="1"/>
  <c r="KM868" i="1"/>
  <c r="KN868" i="1" s="1"/>
  <c r="X640" i="1"/>
  <c r="X713" i="1"/>
  <c r="X712" i="1"/>
  <c r="Y712" i="1" s="1"/>
  <c r="DD564" i="1"/>
  <c r="DE564" i="1" s="1"/>
  <c r="DD565" i="1"/>
  <c r="DD494" i="1"/>
  <c r="JZ742" i="1"/>
  <c r="LN890" i="1"/>
  <c r="BG732" i="1"/>
  <c r="BH731" i="1"/>
  <c r="BI731" i="1" s="1"/>
  <c r="JK532" i="1"/>
  <c r="JL532" i="1" s="1"/>
  <c r="JJ536" i="1"/>
  <c r="JK536" i="1" s="1"/>
  <c r="JL536" i="1" s="1"/>
  <c r="MR806" i="1"/>
  <c r="BW674" i="1"/>
  <c r="KM894" i="1"/>
  <c r="KN894" i="1" s="1"/>
  <c r="KL898" i="1"/>
  <c r="F222" i="1"/>
  <c r="F283" i="1" s="1"/>
  <c r="F284" i="1" s="1"/>
  <c r="F285" i="1" s="1"/>
  <c r="F287" i="1" s="1"/>
  <c r="B283" i="1"/>
  <c r="B284" i="1" s="1"/>
  <c r="B285" i="1" s="1"/>
  <c r="B287" i="1" s="1"/>
  <c r="GY566" i="1"/>
  <c r="GY638" i="1"/>
  <c r="GZ638" i="1" s="1"/>
  <c r="GY639" i="1"/>
  <c r="JC935" i="1"/>
  <c r="JC862" i="1"/>
  <c r="JC934" i="1"/>
  <c r="JD934" i="1" s="1"/>
  <c r="KN156" i="1"/>
  <c r="JZ13" i="1"/>
  <c r="CW750" i="1"/>
  <c r="CX746" i="1"/>
  <c r="CY746" i="1" s="1"/>
  <c r="IH398" i="1"/>
  <c r="II394" i="1"/>
  <c r="IJ394" i="1" s="1"/>
  <c r="DY442" i="1"/>
  <c r="DZ441" i="1"/>
  <c r="EA441" i="1" s="1"/>
  <c r="EK277" i="1"/>
  <c r="EJ278" i="1"/>
  <c r="EK278" i="1" s="1"/>
  <c r="HV152" i="1"/>
  <c r="LA169" i="1"/>
  <c r="HG500" i="1"/>
  <c r="HH500" i="1" s="1"/>
  <c r="HH446" i="1"/>
  <c r="MD76" i="1"/>
  <c r="IH401" i="1"/>
  <c r="II397" i="1"/>
  <c r="IJ397" i="1" s="1"/>
  <c r="JZ295" i="1"/>
  <c r="CX66" i="1"/>
  <c r="CY66" i="1" s="1"/>
  <c r="JZ82" i="1"/>
  <c r="EA220" i="1"/>
  <c r="AZ492" i="1"/>
  <c r="BA492" i="1" s="1"/>
  <c r="AZ423" i="1"/>
  <c r="AZ494" i="1"/>
  <c r="R732" i="1"/>
  <c r="Q733" i="1"/>
  <c r="KM15" i="1"/>
  <c r="KN15" i="1" s="1"/>
  <c r="LN299" i="1"/>
  <c r="LO296" i="1"/>
  <c r="R225" i="1"/>
  <c r="S225" i="1" s="1"/>
  <c r="Q226" i="1"/>
  <c r="R226" i="1" s="1"/>
  <c r="S226" i="1" s="1"/>
  <c r="CK809" i="1"/>
  <c r="AG878" i="1"/>
  <c r="JK890" i="1"/>
  <c r="JL890" i="1" s="1"/>
  <c r="JJ894" i="1"/>
  <c r="BN943" i="1"/>
  <c r="CW745" i="1"/>
  <c r="CX741" i="1"/>
  <c r="CY741" i="1" s="1"/>
  <c r="HT454" i="1"/>
  <c r="HU450" i="1"/>
  <c r="HV450" i="1" s="1"/>
  <c r="LU787" i="1"/>
  <c r="LY788" i="1" s="1"/>
  <c r="LZ788" i="1" s="1"/>
  <c r="LU786" i="1"/>
  <c r="LV786" i="1" s="1"/>
  <c r="LU714" i="1"/>
  <c r="KN890" i="1"/>
  <c r="IV91" i="1"/>
  <c r="IW87" i="1"/>
  <c r="IX87" i="1" s="1"/>
  <c r="HB644" i="1"/>
  <c r="IA721" i="1"/>
  <c r="KL164" i="1"/>
  <c r="KM160" i="1"/>
  <c r="KN160" i="1" s="1"/>
  <c r="JX21" i="1"/>
  <c r="JY21" i="1" s="1"/>
  <c r="JZ21" i="1" s="1"/>
  <c r="JY17" i="1"/>
  <c r="JZ17" i="1" s="1"/>
  <c r="JZ372" i="1"/>
  <c r="HU283" i="1"/>
  <c r="HV283" i="1" s="1"/>
  <c r="EA440" i="1"/>
  <c r="HT90" i="1"/>
  <c r="HU86" i="1"/>
  <c r="KH426" i="1"/>
  <c r="KE429" i="1"/>
  <c r="BV12" i="1"/>
  <c r="BW12" i="1" s="1"/>
  <c r="DL6" i="1"/>
  <c r="DM6" i="1" s="1"/>
  <c r="DK7" i="1"/>
  <c r="DL7" i="1" s="1"/>
  <c r="DM7" i="1" s="1"/>
  <c r="HG283" i="1"/>
  <c r="HH283" i="1" s="1"/>
  <c r="CK154" i="1"/>
  <c r="BQ209" i="1"/>
  <c r="BR213" i="1"/>
  <c r="JY374" i="1"/>
  <c r="JZ374" i="1" s="1"/>
  <c r="KH498" i="1"/>
  <c r="KE501" i="1"/>
  <c r="KZ399" i="1"/>
  <c r="LA395" i="1"/>
  <c r="LB395" i="1" s="1"/>
  <c r="HF310" i="1"/>
  <c r="HG306" i="1"/>
  <c r="HH306" i="1" s="1"/>
  <c r="JL592" i="1"/>
  <c r="JJ665" i="1"/>
  <c r="JK661" i="1"/>
  <c r="LA739" i="1"/>
  <c r="LB739" i="1" s="1"/>
  <c r="KZ743" i="1"/>
  <c r="CX302" i="1"/>
  <c r="CY302" i="1" s="1"/>
  <c r="CW306" i="1"/>
  <c r="IO349" i="1"/>
  <c r="IO278" i="1"/>
  <c r="IO348" i="1"/>
  <c r="IP348" i="1" s="1"/>
  <c r="JZ370" i="1"/>
  <c r="CS497" i="1"/>
  <c r="CT501" i="1"/>
  <c r="DD712" i="1"/>
  <c r="DE712" i="1" s="1"/>
  <c r="DD713" i="1"/>
  <c r="DD640" i="1"/>
  <c r="BU88" i="1"/>
  <c r="BV88" i="1" s="1"/>
  <c r="BW88" i="1" s="1"/>
  <c r="BV84" i="1"/>
  <c r="ET278" i="1"/>
  <c r="GJ348" i="1"/>
  <c r="GK348" i="1" s="1"/>
  <c r="GJ349" i="1"/>
  <c r="CX664" i="1"/>
  <c r="CY664" i="1" s="1"/>
  <c r="CW668" i="1"/>
  <c r="MP808" i="1"/>
  <c r="MQ807" i="1"/>
  <c r="MR807" i="1" s="1"/>
  <c r="BQ867" i="1"/>
  <c r="HT517" i="1"/>
  <c r="HU513" i="1"/>
  <c r="LB439" i="1"/>
  <c r="AU4" i="1"/>
  <c r="JL162" i="1"/>
  <c r="KN9" i="1"/>
  <c r="AS152" i="1"/>
  <c r="AT151" i="1"/>
  <c r="AU151" i="1" s="1"/>
  <c r="KS348" i="1"/>
  <c r="KT348" i="1" s="1"/>
  <c r="KS349" i="1"/>
  <c r="KS278" i="1"/>
  <c r="DZ221" i="1"/>
  <c r="EA221" i="1" s="1"/>
  <c r="DY222" i="1"/>
  <c r="JX382" i="1"/>
  <c r="JY378" i="1"/>
  <c r="JZ378" i="1" s="1"/>
  <c r="IH451" i="1"/>
  <c r="CX608" i="1"/>
  <c r="CW612" i="1"/>
  <c r="JT719" i="1"/>
  <c r="JQ721" i="1"/>
  <c r="JJ90" i="1"/>
  <c r="JK86" i="1"/>
  <c r="CF213" i="1"/>
  <c r="HF242" i="1"/>
  <c r="HG238" i="1"/>
  <c r="FC222" i="1"/>
  <c r="EN293" i="1"/>
  <c r="EO293" i="1" s="1"/>
  <c r="EM294" i="1"/>
  <c r="KL444" i="1"/>
  <c r="KM440" i="1"/>
  <c r="AL564" i="1"/>
  <c r="AM564" i="1" s="1"/>
  <c r="AL494" i="1"/>
  <c r="AL565" i="1"/>
  <c r="I571" i="1"/>
  <c r="BV11" i="1"/>
  <c r="BU15" i="1"/>
  <c r="BV15" i="1" s="1"/>
  <c r="BW15" i="1" s="1"/>
  <c r="JJ20" i="1"/>
  <c r="JK20" i="1" s="1"/>
  <c r="JL20" i="1" s="1"/>
  <c r="FA152" i="1"/>
  <c r="FB151" i="1"/>
  <c r="FC151" i="1" s="1"/>
  <c r="IV301" i="1"/>
  <c r="IW297" i="1"/>
  <c r="MW422" i="1"/>
  <c r="MW493" i="1"/>
  <c r="MW492" i="1"/>
  <c r="MX492" i="1" s="1"/>
  <c r="FQ365" i="1"/>
  <c r="JL808" i="1"/>
  <c r="JC869" i="1"/>
  <c r="JF866" i="1"/>
  <c r="C719" i="1"/>
  <c r="C720" i="1" s="1"/>
  <c r="C721" i="1" s="1"/>
  <c r="LB7" i="1"/>
  <c r="HF380" i="1"/>
  <c r="HG376" i="1"/>
  <c r="LO156" i="1"/>
  <c r="LN159" i="1"/>
  <c r="NR295" i="1"/>
  <c r="NS294" i="1"/>
  <c r="NT294" i="1" s="1"/>
  <c r="JK371" i="1"/>
  <c r="JJ375" i="1"/>
  <c r="CX89" i="1"/>
  <c r="CW93" i="1"/>
  <c r="KM302" i="1"/>
  <c r="KL306" i="1"/>
  <c r="JZ298" i="1"/>
  <c r="BU456" i="1"/>
  <c r="BV452" i="1"/>
  <c r="BW452" i="1" s="1"/>
  <c r="JT210" i="1"/>
  <c r="JQ213" i="1"/>
  <c r="KV425" i="1"/>
  <c r="KS429" i="1"/>
  <c r="ID794" i="1"/>
  <c r="LB387" i="1"/>
  <c r="KL671" i="1"/>
  <c r="KM667" i="1"/>
  <c r="KN667" i="1" s="1"/>
  <c r="MC77" i="1"/>
  <c r="MD77" i="1" s="1"/>
  <c r="MB78" i="1"/>
  <c r="HV154" i="1"/>
  <c r="HU16" i="1"/>
  <c r="HV16" i="1" s="1"/>
  <c r="JC213" i="1"/>
  <c r="JF210" i="1"/>
  <c r="JJ605" i="1"/>
  <c r="CW895" i="1"/>
  <c r="CX891" i="1"/>
  <c r="CY891" i="1" s="1"/>
  <c r="CY12" i="1"/>
  <c r="CJ67" i="1"/>
  <c r="CK67" i="1" s="1"/>
  <c r="LB85" i="1"/>
  <c r="DM220" i="1"/>
  <c r="DH277" i="1"/>
  <c r="HH163" i="1"/>
  <c r="IX367" i="1"/>
  <c r="BN714" i="1"/>
  <c r="BN786" i="1"/>
  <c r="BO786" i="1" s="1"/>
  <c r="BN787" i="1"/>
  <c r="C645" i="1"/>
  <c r="C646" i="1" s="1"/>
  <c r="C647" i="1" s="1"/>
  <c r="C649" i="1" s="1"/>
  <c r="JQ713" i="1"/>
  <c r="JQ712" i="1"/>
  <c r="JR712" i="1" s="1"/>
  <c r="JQ640" i="1"/>
  <c r="LB88" i="1"/>
  <c r="LA138" i="1"/>
  <c r="LB138" i="1" s="1"/>
  <c r="KM469" i="1"/>
  <c r="KL473" i="1"/>
  <c r="KM473" i="1" s="1"/>
  <c r="KN473" i="1" s="1"/>
  <c r="FP366" i="1"/>
  <c r="FQ366" i="1" s="1"/>
  <c r="FO367" i="1"/>
  <c r="CE645" i="1"/>
  <c r="CB647" i="1"/>
  <c r="BQ794" i="1"/>
  <c r="BN795" i="1"/>
  <c r="KE647" i="1"/>
  <c r="KH643" i="1"/>
  <c r="AZ786" i="1"/>
  <c r="BA786" i="1" s="1"/>
  <c r="AZ715" i="1"/>
  <c r="AZ788" i="1"/>
  <c r="CP640" i="1"/>
  <c r="CP713" i="1"/>
  <c r="CP712" i="1"/>
  <c r="CQ712" i="1" s="1"/>
  <c r="CS865" i="1"/>
  <c r="CP869" i="1"/>
  <c r="HV446" i="1"/>
  <c r="JG721" i="1"/>
  <c r="IX83" i="1"/>
  <c r="JT282" i="1"/>
  <c r="JL12" i="1"/>
  <c r="LO91" i="1"/>
  <c r="LN94" i="1"/>
  <c r="BU233" i="1"/>
  <c r="BV229" i="1"/>
  <c r="HP354" i="1"/>
  <c r="HM357" i="1"/>
  <c r="D499" i="1"/>
  <c r="D500" i="1" s="1"/>
  <c r="D501" i="1" s="1"/>
  <c r="D503" i="1" s="1"/>
  <c r="CX460" i="1"/>
  <c r="CY460" i="1" s="1"/>
  <c r="CW464" i="1"/>
  <c r="CW307" i="1"/>
  <c r="CX303" i="1"/>
  <c r="AE732" i="1"/>
  <c r="AF731" i="1"/>
  <c r="AG731" i="1" s="1"/>
  <c r="JU869" i="1"/>
  <c r="Q809" i="1"/>
  <c r="R808" i="1"/>
  <c r="S808" i="1" s="1"/>
  <c r="AG509" i="1"/>
  <c r="D645" i="1"/>
  <c r="D646" i="1" s="1"/>
  <c r="D647" i="1" s="1"/>
  <c r="D649" i="1" s="1"/>
  <c r="KE861" i="1"/>
  <c r="KE788" i="1"/>
  <c r="KE860" i="1"/>
  <c r="KF860" i="1" s="1"/>
  <c r="IR499" i="1"/>
  <c r="IO501" i="1"/>
  <c r="IX501" i="1" s="1"/>
  <c r="CK92" i="1"/>
  <c r="DZ512" i="1"/>
  <c r="EA512" i="1" s="1"/>
  <c r="DY513" i="1"/>
  <c r="JJ15" i="1"/>
  <c r="HH12" i="1"/>
  <c r="HG66" i="1"/>
  <c r="HH66" i="1" s="1"/>
  <c r="MR6" i="1"/>
  <c r="MM61" i="1"/>
  <c r="IW162" i="1"/>
  <c r="IX162" i="1" s="1"/>
  <c r="IV166" i="1"/>
  <c r="IX11" i="1"/>
  <c r="LA83" i="1"/>
  <c r="LB83" i="1" s="1"/>
  <c r="KZ87" i="1"/>
  <c r="HT165" i="1"/>
  <c r="HU161" i="1"/>
  <c r="HV161" i="1" s="1"/>
  <c r="CY9" i="1"/>
  <c r="CX67" i="1"/>
  <c r="CY67" i="1" s="1"/>
  <c r="BG150" i="1"/>
  <c r="BH149" i="1"/>
  <c r="BI149" i="1" s="1"/>
  <c r="F152" i="1"/>
  <c r="F211" i="1" s="1"/>
  <c r="F212" i="1" s="1"/>
  <c r="F213" i="1" s="1"/>
  <c r="F215" i="1" s="1"/>
  <c r="B211" i="1"/>
  <c r="B212" i="1" s="1"/>
  <c r="B213" i="1" s="1"/>
  <c r="B215" i="1" s="1"/>
  <c r="KV139" i="1"/>
  <c r="KS141" i="1"/>
  <c r="GE220" i="1"/>
  <c r="GQ151" i="1"/>
  <c r="GR150" i="1"/>
  <c r="GS150" i="1" s="1"/>
  <c r="HG166" i="1"/>
  <c r="HH166" i="1" s="1"/>
  <c r="HF170" i="1"/>
  <c r="LA299" i="1"/>
  <c r="HV296" i="1"/>
  <c r="HU354" i="1"/>
  <c r="HV354" i="1" s="1"/>
  <c r="KE213" i="1"/>
  <c r="KH209" i="1"/>
  <c r="CY369" i="1"/>
  <c r="KH138" i="1"/>
  <c r="KE141" i="1"/>
  <c r="IH375" i="1"/>
  <c r="II371" i="1"/>
  <c r="EA364" i="1"/>
  <c r="GE292" i="1"/>
  <c r="FZ349" i="1"/>
  <c r="NT364" i="1"/>
  <c r="FC584" i="1"/>
  <c r="LB310" i="1"/>
  <c r="IV454" i="1"/>
  <c r="IW450" i="1"/>
  <c r="IX450" i="1" s="1"/>
  <c r="BR429" i="1"/>
  <c r="BQ425" i="1"/>
  <c r="HB426" i="1"/>
  <c r="HC429" i="1"/>
  <c r="HV439" i="1"/>
  <c r="NF436" i="1"/>
  <c r="IV371" i="1"/>
  <c r="HU223" i="1"/>
  <c r="HT227" i="1"/>
  <c r="MD365" i="1"/>
  <c r="BN348" i="1"/>
  <c r="BO348" i="1" s="1"/>
  <c r="BN278" i="1"/>
  <c r="BN349" i="1"/>
  <c r="KE566" i="1"/>
  <c r="KE639" i="1"/>
  <c r="KE638" i="1"/>
  <c r="KF638" i="1" s="1"/>
  <c r="C499" i="1"/>
  <c r="C500" i="1" s="1"/>
  <c r="C501" i="1" s="1"/>
  <c r="C503" i="1" s="1"/>
  <c r="JG795" i="1"/>
  <c r="JF791" i="1"/>
  <c r="BV593" i="1"/>
  <c r="BW593" i="1" s="1"/>
  <c r="BU597" i="1"/>
  <c r="BQ866" i="1"/>
  <c r="ND659" i="1"/>
  <c r="NE658" i="1"/>
  <c r="BI880" i="1"/>
  <c r="BV691" i="1"/>
  <c r="BW691" i="1" s="1"/>
  <c r="JY588" i="1"/>
  <c r="JX592" i="1"/>
  <c r="KL741" i="1"/>
  <c r="KM737" i="1"/>
  <c r="KN737" i="1" s="1"/>
  <c r="KZ902" i="1"/>
  <c r="CJ591" i="1"/>
  <c r="KN884" i="1"/>
  <c r="IJ666" i="1"/>
  <c r="BU893" i="1"/>
  <c r="BV889" i="1"/>
  <c r="BW889" i="1" s="1"/>
  <c r="F508" i="1"/>
  <c r="F571" i="1" s="1"/>
  <c r="F572" i="1" s="1"/>
  <c r="F573" i="1" s="1"/>
  <c r="F575" i="1" s="1"/>
  <c r="B571" i="1"/>
  <c r="B572" i="1" s="1"/>
  <c r="B573" i="1" s="1"/>
  <c r="B575" i="1" s="1"/>
  <c r="IW672" i="1"/>
  <c r="IX672" i="1" s="1"/>
  <c r="IV676" i="1"/>
  <c r="JL883" i="1"/>
  <c r="NK566" i="1"/>
  <c r="NK638" i="1"/>
  <c r="NL638" i="1" s="1"/>
  <c r="NK639" i="1"/>
  <c r="C793" i="1"/>
  <c r="C794" i="1" s="1"/>
  <c r="C795" i="1" s="1"/>
  <c r="JY743" i="1"/>
  <c r="JZ743" i="1" s="1"/>
  <c r="JX747" i="1"/>
  <c r="IX886" i="1"/>
  <c r="CB935" i="1"/>
  <c r="CB934" i="1"/>
  <c r="CC934" i="1" s="1"/>
  <c r="CB862" i="1"/>
  <c r="MW861" i="1"/>
  <c r="MW860" i="1"/>
  <c r="MX860" i="1" s="1"/>
  <c r="MW788" i="1"/>
  <c r="KV571" i="1"/>
  <c r="MI935" i="1"/>
  <c r="MI862" i="1"/>
  <c r="MI934" i="1"/>
  <c r="MJ934" i="1" s="1"/>
  <c r="DD639" i="1"/>
  <c r="DD566" i="1"/>
  <c r="DD638" i="1"/>
  <c r="DE638" i="1" s="1"/>
  <c r="JJ674" i="1"/>
  <c r="E941" i="1"/>
  <c r="E942" i="1" s="1"/>
  <c r="E943" i="1" s="1"/>
  <c r="KH868" i="1"/>
  <c r="KE869" i="1"/>
  <c r="IW671" i="1"/>
  <c r="IV675" i="1"/>
  <c r="BV822" i="1"/>
  <c r="BW822" i="1" s="1"/>
  <c r="BU826" i="1"/>
  <c r="JX826" i="1"/>
  <c r="JY822" i="1"/>
  <c r="JZ822" i="1" s="1"/>
  <c r="DR786" i="1"/>
  <c r="DS786" i="1" s="1"/>
  <c r="DR714" i="1"/>
  <c r="DR787" i="1"/>
  <c r="IX241" i="1"/>
  <c r="IW283" i="1"/>
  <c r="IX283" i="1" s="1"/>
  <c r="CF869" i="1"/>
  <c r="CE865" i="1"/>
  <c r="BW888" i="1"/>
  <c r="MB881" i="1"/>
  <c r="MC880" i="1"/>
  <c r="MD880" i="1" s="1"/>
  <c r="CE283" i="1"/>
  <c r="CP285" i="1"/>
  <c r="CS283" i="1"/>
  <c r="E499" i="1"/>
  <c r="E500" i="1" s="1"/>
  <c r="E501" i="1" s="1"/>
  <c r="E503" i="1" s="1"/>
  <c r="IR942" i="1"/>
  <c r="B941" i="1"/>
  <c r="B942" i="1" s="1"/>
  <c r="B943" i="1" s="1"/>
  <c r="IV240" i="1"/>
  <c r="IW236" i="1"/>
  <c r="CJ96" i="1"/>
  <c r="CK96" i="1" s="1"/>
  <c r="CI100" i="1"/>
  <c r="JX167" i="1"/>
  <c r="JY163" i="1"/>
  <c r="JZ163" i="1" s="1"/>
  <c r="AU658" i="1"/>
  <c r="HH644" i="1"/>
  <c r="HG647" i="1"/>
  <c r="HH647" i="1" s="1"/>
  <c r="IV464" i="1"/>
  <c r="IW460" i="1"/>
  <c r="IX460" i="1" s="1"/>
  <c r="EA511" i="1"/>
  <c r="EM152" i="1"/>
  <c r="EN151" i="1"/>
  <c r="EO151" i="1" s="1"/>
  <c r="KV281" i="1"/>
  <c r="KS285" i="1"/>
  <c r="CW444" i="1"/>
  <c r="CX444" i="1" s="1"/>
  <c r="CY444" i="1" s="1"/>
  <c r="CX440" i="1"/>
  <c r="DM5" i="1"/>
  <c r="II11" i="1"/>
  <c r="IJ11" i="1" s="1"/>
  <c r="IH15" i="1"/>
  <c r="ID283" i="1"/>
  <c r="IE285" i="1"/>
  <c r="JT138" i="1"/>
  <c r="JU141" i="1"/>
  <c r="IJ374" i="1"/>
  <c r="JZ814" i="1"/>
  <c r="DZ6" i="1"/>
  <c r="EA6" i="1" s="1"/>
  <c r="DY7" i="1"/>
  <c r="DZ7" i="1" s="1"/>
  <c r="EA7" i="1" s="1"/>
  <c r="IJ7" i="1"/>
  <c r="CK81" i="1"/>
  <c r="GY357" i="1"/>
  <c r="HB353" i="1"/>
  <c r="HH353" i="1"/>
  <c r="KV497" i="1"/>
  <c r="KS501" i="1"/>
  <c r="JK453" i="1"/>
  <c r="JL453" i="1" s="1"/>
  <c r="JJ457" i="1"/>
  <c r="JK457" i="1" s="1"/>
  <c r="JL457" i="1" s="1"/>
  <c r="CS643" i="1"/>
  <c r="CT647" i="1"/>
  <c r="CJ66" i="1"/>
  <c r="CK66" i="1" s="1"/>
  <c r="IW159" i="1"/>
  <c r="IV163" i="1"/>
  <c r="GE150" i="1"/>
  <c r="CI89" i="1"/>
  <c r="CJ85" i="1"/>
  <c r="CK85" i="1" s="1"/>
  <c r="F292" i="1"/>
  <c r="F355" i="1" s="1"/>
  <c r="F356" i="1" s="1"/>
  <c r="F357" i="1" s="1"/>
  <c r="F359" i="1" s="1"/>
  <c r="B355" i="1"/>
  <c r="B356" i="1" s="1"/>
  <c r="B357" i="1" s="1"/>
  <c r="B359" i="1" s="1"/>
  <c r="BW444" i="1"/>
  <c r="HP572" i="1"/>
  <c r="JX299" i="1"/>
  <c r="AG730" i="1"/>
  <c r="DM509" i="1"/>
  <c r="IE795" i="1"/>
  <c r="DR640" i="1"/>
  <c r="DR712" i="1"/>
  <c r="DS712" i="1" s="1"/>
  <c r="DR713" i="1"/>
  <c r="AL788" i="1"/>
  <c r="AL860" i="1"/>
  <c r="AM860" i="1" s="1"/>
  <c r="AL861" i="1"/>
  <c r="AZ567" i="1"/>
  <c r="AZ638" i="1"/>
  <c r="BA638" i="1" s="1"/>
  <c r="AZ640" i="1"/>
  <c r="CK8" i="1"/>
  <c r="BV303" i="1"/>
  <c r="BW303" i="1" s="1"/>
  <c r="AS223" i="1"/>
  <c r="AT222" i="1"/>
  <c r="AU222" i="1" s="1"/>
  <c r="ND438" i="1"/>
  <c r="NE437" i="1"/>
  <c r="NF437" i="1" s="1"/>
  <c r="HM285" i="1"/>
  <c r="HP281" i="1"/>
  <c r="CE569" i="1"/>
  <c r="CF573" i="1"/>
  <c r="CI599" i="1"/>
  <c r="CJ595" i="1"/>
  <c r="CK595" i="1" s="1"/>
  <c r="DK511" i="1"/>
  <c r="DL510" i="1"/>
  <c r="DM510" i="1" s="1"/>
  <c r="KZ899" i="1"/>
  <c r="LA895" i="1"/>
  <c r="LB895" i="1" s="1"/>
  <c r="IX586" i="1"/>
  <c r="HU522" i="1"/>
  <c r="AL787" i="1"/>
  <c r="AL786" i="1"/>
  <c r="AM786" i="1" s="1"/>
  <c r="AL714" i="1"/>
  <c r="NT880" i="1"/>
  <c r="FV639" i="1"/>
  <c r="FV638" i="1"/>
  <c r="FW638" i="1" s="1"/>
  <c r="LB20" i="1"/>
  <c r="KM13" i="1"/>
  <c r="KN13" i="1" s="1"/>
  <c r="IJ9" i="1"/>
  <c r="II67" i="1"/>
  <c r="IJ67" i="1" s="1"/>
  <c r="CW19" i="1"/>
  <c r="CX19" i="1" s="1"/>
  <c r="CY19" i="1" s="1"/>
  <c r="KZ15" i="1"/>
  <c r="CW22" i="1"/>
  <c r="CX22" i="1" s="1"/>
  <c r="CY22" i="1" s="1"/>
  <c r="HG65" i="1"/>
  <c r="MD4" i="1"/>
  <c r="LB79" i="1"/>
  <c r="JK87" i="1"/>
  <c r="BV157" i="1"/>
  <c r="BU161" i="1"/>
  <c r="CS139" i="1"/>
  <c r="CT141" i="1"/>
  <c r="HP212" i="1"/>
  <c r="BQ283" i="1"/>
  <c r="BN285" i="1"/>
  <c r="JL156" i="1"/>
  <c r="CY298" i="1"/>
  <c r="CP213" i="1"/>
  <c r="CS209" i="1"/>
  <c r="BR357" i="1"/>
  <c r="BQ353" i="1"/>
  <c r="JF212" i="1"/>
  <c r="AU436" i="1"/>
  <c r="JY470" i="1"/>
  <c r="JZ470" i="1" s="1"/>
  <c r="IE357" i="1"/>
  <c r="HB498" i="1"/>
  <c r="HC501" i="1"/>
  <c r="JK306" i="1"/>
  <c r="JL306" i="1" s="1"/>
  <c r="BH366" i="1"/>
  <c r="BI366" i="1" s="1"/>
  <c r="BG367" i="1"/>
  <c r="BH367" i="1" s="1"/>
  <c r="BI367" i="1" s="1"/>
  <c r="MW133" i="1"/>
  <c r="MW132" i="1"/>
  <c r="MX132" i="1" s="1"/>
  <c r="MW62" i="1"/>
  <c r="CI307" i="1"/>
  <c r="CJ303" i="1"/>
  <c r="CK303" i="1" s="1"/>
  <c r="HQ213" i="1"/>
  <c r="GY422" i="1"/>
  <c r="GY492" i="1"/>
  <c r="GZ492" i="1" s="1"/>
  <c r="GY493" i="1"/>
  <c r="O355" i="1"/>
  <c r="EF349" i="1"/>
  <c r="EF348" i="1"/>
  <c r="EG348" i="1" s="1"/>
  <c r="KL601" i="1"/>
  <c r="KM597" i="1"/>
  <c r="JY571" i="1"/>
  <c r="JZ571" i="1" s="1"/>
  <c r="II669" i="1"/>
  <c r="IJ669" i="1" s="1"/>
  <c r="IH673" i="1"/>
  <c r="HT530" i="1"/>
  <c r="HU530" i="1" s="1"/>
  <c r="HV530" i="1" s="1"/>
  <c r="CY511" i="1"/>
  <c r="FH639" i="1"/>
  <c r="FL640" i="1" s="1"/>
  <c r="FM640" i="1" s="1"/>
  <c r="FH638" i="1"/>
  <c r="FI638" i="1" s="1"/>
  <c r="FM639" i="1"/>
  <c r="BW393" i="1"/>
  <c r="JJ832" i="1"/>
  <c r="JK828" i="1"/>
  <c r="JL828" i="1" s="1"/>
  <c r="BW312" i="1"/>
  <c r="BV354" i="1"/>
  <c r="BW354" i="1" s="1"/>
  <c r="S805" i="1"/>
  <c r="MC586" i="1"/>
  <c r="MD586" i="1" s="1"/>
  <c r="MB587" i="1"/>
  <c r="LG713" i="1"/>
  <c r="LH713" i="1" s="1"/>
  <c r="LG714" i="1"/>
  <c r="LG641" i="1"/>
  <c r="KZ590" i="1"/>
  <c r="LA586" i="1"/>
  <c r="DM878" i="1"/>
  <c r="LB891" i="1"/>
  <c r="BV591" i="1"/>
  <c r="BU595" i="1"/>
  <c r="BR647" i="1"/>
  <c r="CX887" i="1"/>
  <c r="CY887" i="1" s="1"/>
  <c r="IA713" i="1"/>
  <c r="IA712" i="1"/>
  <c r="IB712" i="1" s="1"/>
  <c r="IA640" i="1"/>
  <c r="JF940" i="1"/>
  <c r="DR494" i="1"/>
  <c r="DR565" i="1"/>
  <c r="DR564" i="1"/>
  <c r="DS564" i="1" s="1"/>
  <c r="CB712" i="1"/>
  <c r="CC712" i="1" s="1"/>
  <c r="CB640" i="1"/>
  <c r="CB713" i="1"/>
  <c r="JL666" i="1"/>
  <c r="CY662" i="1"/>
  <c r="IW883" i="1"/>
  <c r="II443" i="1"/>
  <c r="IO862" i="1"/>
  <c r="IO934" i="1"/>
  <c r="IP934" i="1" s="1"/>
  <c r="IO935" i="1"/>
  <c r="JT644" i="1"/>
  <c r="JU647" i="1"/>
  <c r="JG869" i="1"/>
  <c r="JF865" i="1"/>
  <c r="KS721" i="1"/>
  <c r="LA517" i="1"/>
  <c r="LB517" i="1" s="1"/>
  <c r="KZ521" i="1"/>
  <c r="ID645" i="1"/>
  <c r="IJ373" i="1"/>
  <c r="JF720" i="1"/>
  <c r="KL596" i="1"/>
  <c r="KM592" i="1"/>
  <c r="KN592" i="1" s="1"/>
  <c r="JQ861" i="1"/>
  <c r="JQ788" i="1"/>
  <c r="JQ860" i="1"/>
  <c r="JR860" i="1" s="1"/>
  <c r="JC787" i="1"/>
  <c r="JC714" i="1"/>
  <c r="JC786" i="1"/>
  <c r="JD786" i="1" s="1"/>
  <c r="CK815" i="1"/>
  <c r="JK750" i="1"/>
  <c r="JL750" i="1" s="1"/>
  <c r="JJ754" i="1"/>
  <c r="IW376" i="1"/>
  <c r="IX376" i="1" s="1"/>
  <c r="IV380" i="1"/>
  <c r="MD879" i="1"/>
  <c r="F436" i="1"/>
  <c r="F499" i="1" s="1"/>
  <c r="F500" i="1" s="1"/>
  <c r="F501" i="1" s="1"/>
  <c r="F503" i="1" s="1"/>
  <c r="B499" i="1"/>
  <c r="B500" i="1" s="1"/>
  <c r="B501" i="1" s="1"/>
  <c r="B503" i="1" s="1"/>
  <c r="JQ934" i="1"/>
  <c r="JR934" i="1" s="1"/>
  <c r="JQ862" i="1"/>
  <c r="JQ935" i="1"/>
  <c r="CI94" i="1"/>
  <c r="CJ90" i="1"/>
  <c r="CW171" i="1"/>
  <c r="CX167" i="1"/>
  <c r="CY167" i="1" s="1"/>
  <c r="IE429" i="1"/>
  <c r="AS660" i="1"/>
  <c r="AT659" i="1"/>
  <c r="AU659" i="1" s="1"/>
  <c r="JL791" i="1"/>
  <c r="HG637" i="1"/>
  <c r="HH638" i="1" s="1"/>
  <c r="NE370" i="1"/>
  <c r="NF370" i="1" s="1"/>
  <c r="ND371" i="1"/>
  <c r="FC292" i="1"/>
  <c r="EX349" i="1"/>
  <c r="AU293" i="1"/>
  <c r="EN509" i="1"/>
  <c r="EO509" i="1" s="1"/>
  <c r="EM510" i="1"/>
  <c r="AU150" i="1"/>
  <c r="KN98" i="1"/>
  <c r="KM140" i="1"/>
  <c r="KN140" i="1" s="1"/>
  <c r="MD221" i="1"/>
  <c r="FB223" i="1"/>
  <c r="FC223" i="1" s="1"/>
  <c r="FA224" i="1"/>
  <c r="CP357" i="1"/>
  <c r="CS353" i="1"/>
  <c r="BU163" i="1"/>
  <c r="BV159" i="1"/>
  <c r="BW159" i="1" s="1"/>
  <c r="JQ786" i="1"/>
  <c r="JR786" i="1" s="1"/>
  <c r="JQ787" i="1"/>
  <c r="JQ714" i="1"/>
  <c r="BV85" i="1"/>
  <c r="BU89" i="1"/>
  <c r="HV84" i="1"/>
  <c r="JT353" i="1"/>
  <c r="JQ357" i="1"/>
  <c r="BN429" i="1"/>
  <c r="BQ426" i="1"/>
  <c r="JT866" i="1"/>
  <c r="JQ869" i="1"/>
  <c r="LU713" i="1"/>
  <c r="LU712" i="1"/>
  <c r="LV712" i="1" s="1"/>
  <c r="LU640" i="1"/>
  <c r="NF509" i="1"/>
  <c r="IH746" i="1"/>
  <c r="II742" i="1"/>
  <c r="JC640" i="1"/>
  <c r="JC713" i="1"/>
  <c r="JC712" i="1"/>
  <c r="JD712" i="1" s="1"/>
  <c r="KL522" i="1"/>
  <c r="KM518" i="1"/>
  <c r="KN22" i="1"/>
  <c r="JK84" i="1"/>
  <c r="JJ88" i="1"/>
  <c r="C283" i="1"/>
  <c r="C284" i="1" s="1"/>
  <c r="C285" i="1" s="1"/>
  <c r="C287" i="1" s="1"/>
  <c r="HV512" i="1"/>
  <c r="HH599" i="1"/>
  <c r="CK589" i="1"/>
  <c r="CW889" i="1"/>
  <c r="JZ740" i="1"/>
  <c r="JY794" i="1"/>
  <c r="JZ794" i="1" s="1"/>
  <c r="AE880" i="1"/>
  <c r="AF879" i="1"/>
  <c r="AG879" i="1" s="1"/>
  <c r="CS717" i="1"/>
  <c r="CT721" i="1"/>
  <c r="AE511" i="1"/>
  <c r="AF510" i="1"/>
  <c r="AG510" i="1" s="1"/>
  <c r="CI892" i="1"/>
  <c r="CJ888" i="1"/>
  <c r="HP644" i="1"/>
  <c r="JJ895" i="1"/>
  <c r="JK895" i="1" s="1"/>
  <c r="JL895" i="1" s="1"/>
  <c r="JK891" i="1"/>
  <c r="JL891" i="1" s="1"/>
  <c r="JX380" i="1"/>
  <c r="JY376" i="1"/>
  <c r="JZ376" i="1" s="1"/>
  <c r="HH10" i="1"/>
  <c r="LB225" i="1"/>
  <c r="JF354" i="1"/>
  <c r="KL88" i="1"/>
  <c r="KM84" i="1"/>
  <c r="LB367" i="1"/>
  <c r="JJ521" i="1"/>
  <c r="JK517" i="1"/>
  <c r="DM586" i="1"/>
  <c r="DH639" i="1"/>
  <c r="DI639" i="1" s="1"/>
  <c r="J493" i="1"/>
  <c r="J492" i="1"/>
  <c r="K492" i="1" s="1"/>
  <c r="J422" i="1"/>
  <c r="I499" i="1"/>
  <c r="BQ643" i="1"/>
  <c r="BN647" i="1"/>
  <c r="NK861" i="1"/>
  <c r="NK860" i="1"/>
  <c r="NL860" i="1" s="1"/>
  <c r="NK788" i="1"/>
  <c r="D941" i="1"/>
  <c r="D942" i="1" s="1"/>
  <c r="D943" i="1" s="1"/>
  <c r="HT180" i="1"/>
  <c r="HU180" i="1" s="1"/>
  <c r="HV180" i="1" s="1"/>
  <c r="HU176" i="1"/>
  <c r="HV176" i="1" s="1"/>
  <c r="HF22" i="1"/>
  <c r="HG22" i="1" s="1"/>
  <c r="HH22" i="1" s="1"/>
  <c r="HU88" i="1"/>
  <c r="HV88" i="1" s="1"/>
  <c r="CE282" i="1"/>
  <c r="CB285" i="1"/>
  <c r="LB10" i="1"/>
  <c r="LA68" i="1"/>
  <c r="LB68" i="1" s="1"/>
  <c r="AT437" i="1"/>
  <c r="AU437" i="1" s="1"/>
  <c r="AS438" i="1"/>
  <c r="FQ292" i="1"/>
  <c r="FL349" i="1"/>
  <c r="MD148" i="1"/>
  <c r="HU157" i="1"/>
  <c r="IA277" i="1"/>
  <c r="IA276" i="1"/>
  <c r="IB276" i="1" s="1"/>
  <c r="IA206" i="1"/>
  <c r="CS281" i="1"/>
  <c r="CT285" i="1"/>
  <c r="CE353" i="1"/>
  <c r="CB357" i="1"/>
  <c r="JF426" i="1"/>
  <c r="JC429" i="1"/>
  <c r="JK310" i="1"/>
  <c r="JL310" i="1" s="1"/>
  <c r="NR584" i="1"/>
  <c r="NS583" i="1"/>
  <c r="IJ661" i="1"/>
  <c r="JL597" i="1"/>
  <c r="CE499" i="1"/>
  <c r="CB501" i="1"/>
  <c r="II500" i="1"/>
  <c r="IJ500" i="1" s="1"/>
  <c r="DZ805" i="1"/>
  <c r="EA805" i="1" s="1"/>
  <c r="DY806" i="1"/>
  <c r="FB587" i="1"/>
  <c r="FC587" i="1" s="1"/>
  <c r="FA588" i="1"/>
  <c r="AU878" i="1"/>
  <c r="IR939" i="1"/>
  <c r="IO943" i="1"/>
  <c r="MD582" i="1"/>
  <c r="KS566" i="1"/>
  <c r="KS638" i="1"/>
  <c r="KT638" i="1" s="1"/>
  <c r="KS639" i="1"/>
  <c r="LA808" i="1"/>
  <c r="JT645" i="1"/>
  <c r="KN887" i="1"/>
  <c r="KH791" i="1"/>
  <c r="KE795" i="1"/>
  <c r="CP862" i="1"/>
  <c r="CP935" i="1"/>
  <c r="CP934" i="1"/>
  <c r="CQ934" i="1" s="1"/>
  <c r="JG943" i="1"/>
  <c r="HB569" i="1"/>
  <c r="LO588" i="1"/>
  <c r="KH644" i="1"/>
  <c r="KI647" i="1"/>
  <c r="AE811" i="1"/>
  <c r="AF810" i="1"/>
  <c r="AG810" i="1" s="1"/>
  <c r="KM739" i="1"/>
  <c r="KN739" i="1" s="1"/>
  <c r="KL743" i="1"/>
  <c r="JX886" i="1"/>
  <c r="JY882" i="1"/>
  <c r="HM565" i="1"/>
  <c r="FH494" i="1"/>
  <c r="HM494" i="1"/>
  <c r="HM564" i="1"/>
  <c r="HN564" i="1" s="1"/>
  <c r="CI663" i="1"/>
  <c r="CJ659" i="1"/>
  <c r="NE879" i="1"/>
  <c r="NF879" i="1" s="1"/>
  <c r="ND880" i="1"/>
  <c r="MI566" i="1"/>
  <c r="MI638" i="1"/>
  <c r="MJ638" i="1" s="1"/>
  <c r="MI639" i="1"/>
  <c r="IO638" i="1"/>
  <c r="IP638" i="1" s="1"/>
  <c r="IO639" i="1"/>
  <c r="IO566" i="1"/>
  <c r="CE572" i="1"/>
  <c r="CB573" i="1"/>
  <c r="MW786" i="1"/>
  <c r="MX786" i="1" s="1"/>
  <c r="MW714" i="1"/>
  <c r="MW787" i="1"/>
  <c r="IV891" i="1"/>
  <c r="IW887" i="1"/>
  <c r="IX887" i="1" s="1"/>
  <c r="LU935" i="1"/>
  <c r="LU862" i="1"/>
  <c r="LU934" i="1"/>
  <c r="LV934" i="1" s="1"/>
  <c r="E867" i="1"/>
  <c r="E868" i="1" s="1"/>
  <c r="E869" i="1" s="1"/>
  <c r="JL595" i="1"/>
  <c r="IJ513" i="1"/>
  <c r="KI795" i="1"/>
  <c r="II377" i="1"/>
  <c r="IJ377" i="1" s="1"/>
  <c r="IH381" i="1"/>
  <c r="IA566" i="1"/>
  <c r="IA638" i="1"/>
  <c r="IB638" i="1" s="1"/>
  <c r="IA639" i="1"/>
  <c r="KS869" i="1"/>
  <c r="KV865" i="1"/>
  <c r="BU910" i="1"/>
  <c r="BV906" i="1"/>
  <c r="BW906" i="1" s="1"/>
  <c r="KI943" i="1"/>
  <c r="BW808" i="1"/>
  <c r="KN588" i="1"/>
  <c r="IR569" i="1"/>
  <c r="IO573" i="1"/>
  <c r="JK824" i="1"/>
  <c r="JL824" i="1" s="1"/>
  <c r="JF794" i="1"/>
  <c r="JC795" i="1"/>
  <c r="JL746" i="1"/>
  <c r="IX372" i="1"/>
  <c r="IV893" i="1"/>
  <c r="E355" i="1"/>
  <c r="E356" i="1" s="1"/>
  <c r="E357" i="1" s="1"/>
  <c r="E359" i="1" s="1"/>
  <c r="IV445" i="1"/>
  <c r="IW441" i="1"/>
  <c r="JX887" i="1"/>
  <c r="JY883" i="1"/>
  <c r="IO62" i="1"/>
  <c r="IO132" i="1"/>
  <c r="IP132" i="1" s="1"/>
  <c r="IO133" i="1"/>
  <c r="HG281" i="1"/>
  <c r="HV234" i="1"/>
  <c r="CI175" i="1"/>
  <c r="CJ171" i="1"/>
  <c r="BW228" i="1"/>
  <c r="NF369" i="1"/>
  <c r="JZ569" i="1"/>
  <c r="JY158" i="1"/>
  <c r="JX162" i="1"/>
  <c r="JX526" i="1"/>
  <c r="JY522" i="1"/>
  <c r="JZ522" i="1" s="1"/>
  <c r="BI4" i="1"/>
  <c r="AZ279" i="1"/>
  <c r="AZ348" i="1"/>
  <c r="BA348" i="1" s="1"/>
  <c r="AZ350" i="1"/>
  <c r="BD350" i="1" s="1"/>
  <c r="BE350" i="1" s="1"/>
  <c r="BE349" i="1"/>
  <c r="AG436" i="1"/>
  <c r="FQ5" i="1"/>
  <c r="EA5" i="1"/>
  <c r="IH453" i="1"/>
  <c r="II449" i="1"/>
  <c r="NS732" i="1"/>
  <c r="NR733" i="1"/>
  <c r="FP6" i="1"/>
  <c r="FQ6" i="1" s="1"/>
  <c r="FO7" i="1"/>
  <c r="FP7" i="1" s="1"/>
  <c r="FQ7" i="1" s="1"/>
  <c r="AS7" i="1"/>
  <c r="AT7" i="1" s="1"/>
  <c r="AU7" i="1" s="1"/>
  <c r="AT6" i="1"/>
  <c r="AU6" i="1" s="1"/>
  <c r="HT96" i="1"/>
  <c r="HU92" i="1"/>
  <c r="HV92" i="1" s="1"/>
  <c r="JZ234" i="1"/>
  <c r="BU311" i="1"/>
  <c r="BV311" i="1" s="1"/>
  <c r="BW311" i="1" s="1"/>
  <c r="BV307" i="1"/>
  <c r="BW307" i="1" s="1"/>
  <c r="FQ439" i="1"/>
  <c r="FL493" i="1"/>
  <c r="II353" i="1"/>
  <c r="IR717" i="1"/>
  <c r="IO721" i="1"/>
  <c r="KZ670" i="1"/>
  <c r="LA666" i="1"/>
  <c r="AZ936" i="1"/>
  <c r="AZ863" i="1"/>
  <c r="AZ934" i="1"/>
  <c r="BA934" i="1" s="1"/>
  <c r="CJ69" i="1"/>
  <c r="CK69" i="1" s="1"/>
  <c r="CK65" i="1"/>
  <c r="BW9" i="1"/>
  <c r="BV67" i="1"/>
  <c r="BW67" i="1" s="1"/>
  <c r="HF98" i="1"/>
  <c r="HG94" i="1"/>
  <c r="CJ169" i="1"/>
  <c r="CK169" i="1" s="1"/>
  <c r="JK166" i="1"/>
  <c r="JL166" i="1" s="1"/>
  <c r="IA213" i="1"/>
  <c r="ID209" i="1"/>
  <c r="JY302" i="1"/>
  <c r="JZ302" i="1" s="1"/>
  <c r="LG349" i="1"/>
  <c r="LH349" i="1" s="1"/>
  <c r="LG350" i="1"/>
  <c r="LG279" i="1"/>
  <c r="AU221" i="1"/>
  <c r="JY512" i="1"/>
  <c r="B645" i="1"/>
  <c r="B646" i="1" s="1"/>
  <c r="B647" i="1" s="1"/>
  <c r="B649" i="1" s="1"/>
  <c r="KH941" i="1"/>
  <c r="KE943" i="1"/>
  <c r="CI889" i="1"/>
  <c r="CJ885" i="1"/>
  <c r="CK885" i="1" s="1"/>
  <c r="BQ939" i="1"/>
  <c r="CP795" i="1"/>
  <c r="JL755" i="1"/>
  <c r="JK793" i="1"/>
  <c r="JL793" i="1" s="1"/>
  <c r="HT159" i="1"/>
  <c r="HU155" i="1"/>
  <c r="BI148" i="1"/>
  <c r="LO88" i="1"/>
  <c r="GC152" i="1"/>
  <c r="GD151" i="1"/>
  <c r="GE151" i="1" s="1"/>
  <c r="HH158" i="1"/>
  <c r="ID210" i="1"/>
  <c r="LO294" i="1"/>
  <c r="LN297" i="1"/>
  <c r="CS426" i="1"/>
  <c r="CP429" i="1"/>
  <c r="KM586" i="1"/>
  <c r="KL590" i="1"/>
  <c r="BW585" i="1"/>
  <c r="LO737" i="1"/>
  <c r="HU606" i="1"/>
  <c r="HV606" i="1" s="1"/>
  <c r="HT610" i="1"/>
  <c r="CY733" i="1"/>
  <c r="LB809" i="1"/>
  <c r="LA867" i="1"/>
  <c r="LB867" i="1" s="1"/>
  <c r="IV896" i="1"/>
  <c r="IW892" i="1"/>
  <c r="IX892" i="1" s="1"/>
  <c r="KS565" i="1"/>
  <c r="KS494" i="1"/>
  <c r="KS564" i="1"/>
  <c r="KT564" i="1" s="1"/>
  <c r="CE940" i="1"/>
  <c r="CB943" i="1"/>
  <c r="CJ747" i="1"/>
  <c r="CK747" i="1" s="1"/>
  <c r="CI751" i="1"/>
  <c r="I793" i="1"/>
  <c r="J787" i="1"/>
  <c r="J786" i="1"/>
  <c r="K786" i="1" s="1"/>
  <c r="J714" i="1"/>
  <c r="BV892" i="1"/>
  <c r="BW892" i="1" s="1"/>
  <c r="BU896" i="1"/>
  <c r="CP277" i="1"/>
  <c r="CP276" i="1"/>
  <c r="CQ276" i="1" s="1"/>
  <c r="CP206" i="1"/>
  <c r="JX98" i="1"/>
  <c r="JY94" i="1"/>
  <c r="JZ94" i="1" s="1"/>
  <c r="MC5" i="1"/>
  <c r="MD5" i="1" s="1"/>
  <c r="MB6" i="1"/>
  <c r="HV7" i="1"/>
  <c r="LU132" i="1"/>
  <c r="LV132" i="1" s="1"/>
  <c r="LU62" i="1"/>
  <c r="LU133" i="1"/>
  <c r="I139" i="1"/>
  <c r="KZ300" i="1"/>
  <c r="LA296" i="1"/>
  <c r="HB210" i="1"/>
  <c r="GY213" i="1"/>
  <c r="CK295" i="1"/>
  <c r="JL7" i="1"/>
  <c r="NF5" i="1"/>
  <c r="NA61" i="1"/>
  <c r="HH13" i="1"/>
  <c r="HG67" i="1"/>
  <c r="HH67" i="1" s="1"/>
  <c r="FP78" i="1"/>
  <c r="FQ78" i="1" s="1"/>
  <c r="FO79" i="1"/>
  <c r="HT15" i="1"/>
  <c r="HU11" i="1"/>
  <c r="HV11" i="1" s="1"/>
  <c r="CX68" i="1"/>
  <c r="CY68" i="1" s="1"/>
  <c r="IW66" i="1"/>
  <c r="IX66" i="1" s="1"/>
  <c r="S151" i="1"/>
  <c r="LO155" i="1"/>
  <c r="LN158" i="1"/>
  <c r="HF108" i="1"/>
  <c r="HG104" i="1"/>
  <c r="HH104" i="1" s="1"/>
  <c r="CK159" i="1"/>
  <c r="IO213" i="1"/>
  <c r="KH212" i="1"/>
  <c r="KI213" i="1"/>
  <c r="LO153" i="1"/>
  <c r="HB212" i="1"/>
  <c r="KV353" i="1"/>
  <c r="KS357" i="1"/>
  <c r="KM162" i="1"/>
  <c r="KN162" i="1" s="1"/>
  <c r="KL166" i="1"/>
  <c r="BW368" i="1"/>
  <c r="MR293" i="1"/>
  <c r="R82" i="1"/>
  <c r="S82" i="1" s="1"/>
  <c r="Q83" i="1"/>
  <c r="MB150" i="1"/>
  <c r="MC149" i="1"/>
  <c r="MD149" i="1" s="1"/>
  <c r="LA386" i="1"/>
  <c r="LB386" i="1" s="1"/>
  <c r="KZ390" i="1"/>
  <c r="KH282" i="1"/>
  <c r="KE285" i="1"/>
  <c r="KM309" i="1"/>
  <c r="KL313" i="1"/>
  <c r="KM313" i="1" s="1"/>
  <c r="KN313" i="1" s="1"/>
  <c r="IV231" i="1"/>
  <c r="IW227" i="1"/>
  <c r="CY368" i="1"/>
  <c r="IV374" i="1"/>
  <c r="IW370" i="1"/>
  <c r="CW161" i="1"/>
  <c r="CX157" i="1"/>
  <c r="CY157" i="1" s="1"/>
  <c r="JJ376" i="1"/>
  <c r="JK372" i="1"/>
  <c r="CJ369" i="1"/>
  <c r="CI373" i="1"/>
  <c r="KE357" i="1"/>
  <c r="KH353" i="1"/>
  <c r="EN586" i="1"/>
  <c r="EO586" i="1" s="1"/>
  <c r="EM587" i="1"/>
  <c r="FA368" i="1"/>
  <c r="FB367" i="1"/>
  <c r="FC367" i="1" s="1"/>
  <c r="HV602" i="1"/>
  <c r="CP565" i="1"/>
  <c r="CP494" i="1"/>
  <c r="CP564" i="1"/>
  <c r="CQ564" i="1" s="1"/>
  <c r="KZ444" i="1"/>
  <c r="LA440" i="1"/>
  <c r="MI861" i="1"/>
  <c r="MI860" i="1"/>
  <c r="MJ860" i="1" s="1"/>
  <c r="MI788" i="1"/>
  <c r="EM438" i="1"/>
  <c r="EN437" i="1"/>
  <c r="EO437" i="1" s="1"/>
  <c r="AL935" i="1"/>
  <c r="AL934" i="1"/>
  <c r="AM934" i="1" s="1"/>
  <c r="AL862" i="1"/>
  <c r="AT879" i="1"/>
  <c r="AU879" i="1" s="1"/>
  <c r="AS880" i="1"/>
  <c r="IX807" i="1"/>
  <c r="CJ881" i="1"/>
  <c r="BN566" i="1"/>
  <c r="BN638" i="1"/>
  <c r="BO638" i="1" s="1"/>
  <c r="BN639" i="1"/>
  <c r="F645" i="1"/>
  <c r="F646" i="1" s="1"/>
  <c r="F647" i="1" s="1"/>
  <c r="F649" i="1" s="1"/>
  <c r="IX734" i="1"/>
  <c r="KN733" i="1"/>
  <c r="CS939" i="1"/>
  <c r="CP943" i="1"/>
  <c r="GY573" i="1"/>
  <c r="JT791" i="1"/>
  <c r="JQ795" i="1"/>
  <c r="KN735" i="1"/>
  <c r="HU511" i="1"/>
  <c r="HT515" i="1"/>
  <c r="IJ587" i="1"/>
  <c r="I867" i="1"/>
  <c r="J788" i="1"/>
  <c r="J860" i="1"/>
  <c r="K860" i="1" s="1"/>
  <c r="J861" i="1"/>
  <c r="NF878" i="1"/>
  <c r="LB513" i="1"/>
  <c r="II809" i="1"/>
  <c r="IH813" i="1"/>
  <c r="KE934" i="1"/>
  <c r="KF934" i="1" s="1"/>
  <c r="KE935" i="1"/>
  <c r="KE862" i="1"/>
  <c r="JJ603" i="1"/>
  <c r="JK599" i="1"/>
  <c r="JL599" i="1" s="1"/>
  <c r="ID571" i="1"/>
  <c r="IA573" i="1"/>
  <c r="KH865" i="1"/>
  <c r="IV523" i="1"/>
  <c r="IW523" i="1" s="1"/>
  <c r="IX523" i="1" s="1"/>
  <c r="IW519" i="1"/>
  <c r="KE713" i="1"/>
  <c r="KE640" i="1"/>
  <c r="KE712" i="1"/>
  <c r="KF712" i="1" s="1"/>
  <c r="KN881" i="1"/>
  <c r="BV812" i="1"/>
  <c r="BW812" i="1" s="1"/>
  <c r="BU816" i="1"/>
  <c r="BV816" i="1" s="1"/>
  <c r="BW816" i="1" s="1"/>
  <c r="LZ787" i="1"/>
  <c r="LB810" i="1"/>
  <c r="JJ744" i="1"/>
  <c r="JK740" i="1"/>
  <c r="CY735" i="1"/>
  <c r="BR795" i="1"/>
  <c r="BQ791" i="1"/>
  <c r="KL159" i="1"/>
  <c r="KM155" i="1"/>
  <c r="JQ348" i="1"/>
  <c r="JR348" i="1" s="1"/>
  <c r="JQ349" i="1"/>
  <c r="JQ278" i="1"/>
  <c r="CK513" i="1"/>
  <c r="IS943" i="1"/>
  <c r="JT941" i="1"/>
  <c r="BV525" i="1"/>
  <c r="BW525" i="1" s="1"/>
  <c r="BU529" i="1"/>
  <c r="BV529" i="1" s="1"/>
  <c r="BW529" i="1" s="1"/>
  <c r="BU236" i="1"/>
  <c r="BV232" i="1"/>
  <c r="BW232" i="1" s="1"/>
  <c r="NR660" i="1"/>
  <c r="NS659" i="1"/>
  <c r="NT659" i="1" s="1"/>
  <c r="IV312" i="1"/>
  <c r="IW312" i="1" s="1"/>
  <c r="IX312" i="1" s="1"/>
  <c r="IW308" i="1"/>
  <c r="IX308" i="1" s="1"/>
  <c r="AB713" i="1"/>
  <c r="AC713" i="1" s="1"/>
  <c r="AG664" i="1"/>
  <c r="FC6" i="1"/>
  <c r="EX61" i="1"/>
  <c r="KZ595" i="1"/>
  <c r="LA591" i="1"/>
  <c r="LB591" i="1" s="1"/>
  <c r="BG6" i="1"/>
  <c r="BH5" i="1"/>
  <c r="BI5" i="1" s="1"/>
  <c r="EO150" i="1"/>
  <c r="CS498" i="1"/>
  <c r="CP501" i="1"/>
  <c r="KL241" i="1"/>
  <c r="KM237" i="1"/>
  <c r="KN237" i="1" s="1"/>
  <c r="KM819" i="1"/>
  <c r="KN819" i="1" s="1"/>
  <c r="KL823" i="1"/>
  <c r="FC150" i="1"/>
  <c r="IR425" i="1"/>
  <c r="IO429" i="1"/>
  <c r="ID644" i="1"/>
  <c r="IA647" i="1"/>
  <c r="JJ95" i="1"/>
  <c r="JK91" i="1"/>
  <c r="JL91" i="1" s="1"/>
  <c r="JY242" i="1"/>
  <c r="JZ242" i="1" s="1"/>
  <c r="JX246" i="1"/>
  <c r="CI456" i="1"/>
  <c r="CJ452" i="1"/>
  <c r="CK452" i="1" s="1"/>
  <c r="CK516" i="1"/>
  <c r="CY883" i="1"/>
  <c r="KE786" i="1"/>
  <c r="KF786" i="1" s="1"/>
  <c r="KE787" i="1"/>
  <c r="KE714" i="1"/>
  <c r="CI534" i="1"/>
  <c r="CJ530" i="1"/>
  <c r="CK530" i="1" s="1"/>
  <c r="JZ811" i="1"/>
  <c r="JY865" i="1"/>
  <c r="CY7" i="1"/>
  <c r="IJ224" i="1"/>
  <c r="LA401" i="1"/>
  <c r="LB401" i="1" s="1"/>
  <c r="KZ405" i="1"/>
  <c r="LA405" i="1" s="1"/>
  <c r="LB405" i="1" s="1"/>
  <c r="BI364" i="1"/>
  <c r="LB378" i="1"/>
  <c r="II596" i="1"/>
  <c r="IH600" i="1"/>
  <c r="DK732" i="1"/>
  <c r="DL731" i="1"/>
  <c r="AG804" i="1"/>
  <c r="IV598" i="1"/>
  <c r="IW594" i="1"/>
  <c r="IX594" i="1" s="1"/>
  <c r="JQ647" i="1"/>
  <c r="JT643" i="1"/>
  <c r="NS881" i="1"/>
  <c r="NT881" i="1" s="1"/>
  <c r="NR882" i="1"/>
  <c r="JX674" i="1"/>
  <c r="JY670" i="1"/>
  <c r="JZ670" i="1" s="1"/>
  <c r="IJ80" i="1"/>
  <c r="GS149" i="1"/>
  <c r="KI429" i="1"/>
  <c r="BQ499" i="1"/>
  <c r="BN501" i="1"/>
  <c r="CJ448" i="1"/>
  <c r="S656" i="1"/>
  <c r="KM815" i="1"/>
  <c r="KN815" i="1" s="1"/>
  <c r="JF646" i="1"/>
  <c r="JC647" i="1"/>
  <c r="BI584" i="1"/>
  <c r="BD639" i="1"/>
  <c r="BE639" i="1" s="1"/>
  <c r="BW740" i="1"/>
  <c r="JZ739" i="1"/>
  <c r="MW862" i="1"/>
  <c r="MW935" i="1"/>
  <c r="MW934" i="1"/>
  <c r="MX934" i="1" s="1"/>
  <c r="CK445" i="1"/>
  <c r="JK718" i="1"/>
  <c r="JL718" i="1" s="1"/>
  <c r="JL664" i="1"/>
  <c r="JZ159" i="1"/>
  <c r="CX834" i="1"/>
  <c r="CY834" i="1" s="1"/>
  <c r="CW838" i="1"/>
  <c r="CX838" i="1" s="1"/>
  <c r="CY838" i="1" s="1"/>
  <c r="IX456" i="1"/>
  <c r="NP565" i="1"/>
  <c r="NO566" i="1"/>
  <c r="NP566" i="1" s="1"/>
  <c r="KN7" i="1"/>
  <c r="BV66" i="1"/>
  <c r="BW66" i="1" s="1"/>
  <c r="IW85" i="1"/>
  <c r="IV89" i="1"/>
  <c r="E211" i="1"/>
  <c r="E212" i="1" s="1"/>
  <c r="E213" i="1" s="1"/>
  <c r="E215" i="1" s="1"/>
  <c r="HT166" i="1"/>
  <c r="HU162" i="1"/>
  <c r="HV162" i="1" s="1"/>
  <c r="HV314" i="1"/>
  <c r="HU356" i="1"/>
  <c r="HV356" i="1" s="1"/>
  <c r="BW14" i="1"/>
  <c r="HV9" i="1"/>
  <c r="GS4" i="1"/>
  <c r="GN61" i="1"/>
  <c r="FQ77" i="1"/>
  <c r="IJ16" i="1"/>
  <c r="Q153" i="1"/>
  <c r="R152" i="1"/>
  <c r="S152" i="1" s="1"/>
  <c r="LN160" i="1"/>
  <c r="LO157" i="1"/>
  <c r="KN224" i="1"/>
  <c r="KN154" i="1"/>
  <c r="IJ152" i="1"/>
  <c r="JC357" i="1"/>
  <c r="JF353" i="1"/>
  <c r="JL353" i="1"/>
  <c r="LA209" i="1"/>
  <c r="F367" i="1"/>
  <c r="F427" i="1" s="1"/>
  <c r="F428" i="1" s="1"/>
  <c r="F429" i="1" s="1"/>
  <c r="F431" i="1" s="1"/>
  <c r="B427" i="1"/>
  <c r="B428" i="1" s="1"/>
  <c r="B429" i="1" s="1"/>
  <c r="B431" i="1" s="1"/>
  <c r="S81" i="1"/>
  <c r="NT293" i="1"/>
  <c r="KV211" i="1"/>
  <c r="KS213" i="1"/>
  <c r="AS295" i="1"/>
  <c r="AT294" i="1"/>
  <c r="AU294" i="1" s="1"/>
  <c r="IR284" i="1"/>
  <c r="IO285" i="1"/>
  <c r="CY153" i="1"/>
  <c r="CE427" i="1"/>
  <c r="CB429" i="1"/>
  <c r="KL299" i="1"/>
  <c r="KM295" i="1"/>
  <c r="EO585" i="1"/>
  <c r="FC364" i="1"/>
  <c r="ID497" i="1"/>
  <c r="IA501" i="1"/>
  <c r="EO508" i="1"/>
  <c r="EO436" i="1"/>
  <c r="CX809" i="1"/>
  <c r="ET564" i="1"/>
  <c r="EU564" i="1" s="1"/>
  <c r="ET565" i="1"/>
  <c r="EX566" i="1" s="1"/>
  <c r="EY566" i="1" s="1"/>
  <c r="MW640" i="1"/>
  <c r="MW712" i="1"/>
  <c r="MX712" i="1" s="1"/>
  <c r="MW713" i="1"/>
  <c r="IW814" i="1"/>
  <c r="IV818" i="1"/>
  <c r="MR883" i="1"/>
  <c r="IE943" i="1"/>
  <c r="E645" i="1"/>
  <c r="E646" i="1" s="1"/>
  <c r="E647" i="1" s="1"/>
  <c r="E649" i="1" s="1"/>
  <c r="CY881" i="1"/>
  <c r="JX676" i="1"/>
  <c r="JY672" i="1"/>
  <c r="JZ672" i="1" s="1"/>
  <c r="CI738" i="1"/>
  <c r="CS940" i="1"/>
  <c r="JX745" i="1"/>
  <c r="JY741" i="1"/>
  <c r="JZ741" i="1" s="1"/>
  <c r="KS861" i="1"/>
  <c r="KS860" i="1"/>
  <c r="KT860" i="1" s="1"/>
  <c r="KS788" i="1"/>
  <c r="IO786" i="1"/>
  <c r="IP786" i="1" s="1"/>
  <c r="IO787" i="1"/>
  <c r="IO714" i="1"/>
  <c r="DZ880" i="1"/>
  <c r="DY881" i="1"/>
  <c r="S584" i="1"/>
  <c r="LN742" i="1"/>
  <c r="BW747" i="1"/>
  <c r="JT939" i="1"/>
  <c r="JQ943" i="1"/>
  <c r="HP569" i="1"/>
  <c r="HM573" i="1"/>
  <c r="IS795" i="1"/>
  <c r="IJ882" i="1"/>
  <c r="KM750" i="1"/>
  <c r="KN750" i="1" s="1"/>
  <c r="KL754" i="1"/>
  <c r="ND512" i="1"/>
  <c r="NE511" i="1"/>
  <c r="NF511" i="1" s="1"/>
  <c r="ID865" i="1"/>
  <c r="IA869" i="1"/>
  <c r="IH831" i="1"/>
  <c r="CY512" i="1"/>
  <c r="ID867" i="1"/>
  <c r="DR860" i="1"/>
  <c r="DS860" i="1" s="1"/>
  <c r="DR788" i="1"/>
  <c r="DR861" i="1"/>
  <c r="KL891" i="1"/>
  <c r="HU158" i="1"/>
  <c r="HV158" i="1" s="1"/>
  <c r="JT570" i="1"/>
  <c r="JQ573" i="1"/>
  <c r="X935" i="1"/>
  <c r="X934" i="1"/>
  <c r="Y934" i="1" s="1"/>
  <c r="X862" i="1"/>
  <c r="BV887" i="1"/>
  <c r="BW887" i="1" s="1"/>
  <c r="BU891" i="1"/>
  <c r="HH164" i="1"/>
  <c r="CE868" i="1"/>
  <c r="CB869" i="1"/>
  <c r="KH427" i="1"/>
  <c r="BG659" i="1"/>
  <c r="BH658" i="1"/>
  <c r="BI658" i="1" s="1"/>
  <c r="LB522" i="1"/>
  <c r="IW534" i="1"/>
  <c r="IX534" i="1" s="1"/>
  <c r="IV538" i="1"/>
  <c r="IW538" i="1" s="1"/>
  <c r="IX538" i="1" s="1"/>
  <c r="KH717" i="1"/>
  <c r="KH794" i="1"/>
  <c r="KW869" i="1"/>
  <c r="CX739" i="1"/>
  <c r="CY739" i="1" s="1"/>
  <c r="CW743" i="1"/>
  <c r="BW733" i="1"/>
  <c r="IH676" i="1"/>
  <c r="II672" i="1"/>
  <c r="IJ672" i="1" s="1"/>
  <c r="JK887" i="1"/>
  <c r="JL887" i="1" s="1"/>
  <c r="J206" i="1"/>
  <c r="J277" i="1"/>
  <c r="J276" i="1"/>
  <c r="K276" i="1" s="1"/>
  <c r="I283" i="1"/>
  <c r="CJ521" i="1"/>
  <c r="CK521" i="1" s="1"/>
  <c r="CI525" i="1"/>
  <c r="BW521" i="1"/>
  <c r="IW303" i="1"/>
  <c r="IX303" i="1" s="1"/>
  <c r="IV307" i="1"/>
  <c r="JF571" i="1"/>
  <c r="IJ814" i="1"/>
  <c r="NT658" i="1"/>
  <c r="IX304" i="1"/>
  <c r="LO892" i="1"/>
  <c r="LN895" i="1"/>
  <c r="CX399" i="1"/>
  <c r="CW403" i="1"/>
  <c r="CX403" i="1" s="1"/>
  <c r="CY403" i="1" s="1"/>
  <c r="LN229" i="1" l="1"/>
  <c r="LO226" i="1"/>
  <c r="JK868" i="1"/>
  <c r="JL868" i="1" s="1"/>
  <c r="IV19" i="1"/>
  <c r="IW19" i="1" s="1"/>
  <c r="IX19" i="1" s="1"/>
  <c r="CX382" i="1"/>
  <c r="CY382" i="1" s="1"/>
  <c r="CW386" i="1"/>
  <c r="JJ612" i="1"/>
  <c r="JK608" i="1"/>
  <c r="IH614" i="1"/>
  <c r="II614" i="1" s="1"/>
  <c r="IJ614" i="1" s="1"/>
  <c r="II610" i="1"/>
  <c r="IJ610" i="1" s="1"/>
  <c r="CI827" i="1"/>
  <c r="CJ823" i="1"/>
  <c r="CK823" i="1" s="1"/>
  <c r="CW392" i="1"/>
  <c r="CX388" i="1"/>
  <c r="CY388" i="1" s="1"/>
  <c r="IH905" i="1"/>
  <c r="II901" i="1"/>
  <c r="IJ901" i="1" s="1"/>
  <c r="EN82" i="1"/>
  <c r="EO82" i="1" s="1"/>
  <c r="EM83" i="1"/>
  <c r="GD224" i="1"/>
  <c r="GC225" i="1"/>
  <c r="CJ898" i="1"/>
  <c r="CK898" i="1" s="1"/>
  <c r="CI902" i="1"/>
  <c r="CJ902" i="1" s="1"/>
  <c r="CK902" i="1" s="1"/>
  <c r="LN99" i="1"/>
  <c r="LO99" i="1" s="1"/>
  <c r="LO96" i="1"/>
  <c r="JY750" i="1"/>
  <c r="JZ750" i="1" s="1"/>
  <c r="JX754" i="1"/>
  <c r="MM935" i="1"/>
  <c r="MN935" i="1" s="1"/>
  <c r="KM66" i="1"/>
  <c r="KN66" i="1" s="1"/>
  <c r="JK499" i="1"/>
  <c r="JL499" i="1" s="1"/>
  <c r="KM65" i="1"/>
  <c r="KN65" i="1" s="1"/>
  <c r="LO598" i="1"/>
  <c r="LN601" i="1"/>
  <c r="LA400" i="1"/>
  <c r="KZ404" i="1"/>
  <c r="LA404" i="1" s="1"/>
  <c r="LB404" i="1" s="1"/>
  <c r="IV611" i="1"/>
  <c r="IW607" i="1"/>
  <c r="IX607" i="1" s="1"/>
  <c r="JY354" i="1"/>
  <c r="JZ354" i="1" s="1"/>
  <c r="GS512" i="1"/>
  <c r="GN565" i="1"/>
  <c r="KL239" i="1"/>
  <c r="KM235" i="1"/>
  <c r="KN235" i="1" s="1"/>
  <c r="JX833" i="1"/>
  <c r="JY829" i="1"/>
  <c r="BV306" i="1"/>
  <c r="BW306" i="1" s="1"/>
  <c r="BU310" i="1"/>
  <c r="KZ534" i="1"/>
  <c r="LA530" i="1"/>
  <c r="AS513" i="1"/>
  <c r="AT512" i="1"/>
  <c r="AU512" i="1" s="1"/>
  <c r="IJ155" i="1"/>
  <c r="JK893" i="1"/>
  <c r="JL893" i="1" s="1"/>
  <c r="JJ897" i="1"/>
  <c r="BU602" i="1"/>
  <c r="BV598" i="1"/>
  <c r="BW598" i="1" s="1"/>
  <c r="CJ672" i="1"/>
  <c r="CK672" i="1" s="1"/>
  <c r="CI676" i="1"/>
  <c r="IW354" i="1"/>
  <c r="IX354" i="1" s="1"/>
  <c r="HU67" i="1"/>
  <c r="HV67" i="1" s="1"/>
  <c r="CJ59" i="1"/>
  <c r="JX609" i="1"/>
  <c r="JY605" i="1"/>
  <c r="NF589" i="1"/>
  <c r="NA639" i="1"/>
  <c r="MB512" i="1"/>
  <c r="MC511" i="1"/>
  <c r="S371" i="1"/>
  <c r="IW238" i="1"/>
  <c r="IX238" i="1" s="1"/>
  <c r="IV242" i="1"/>
  <c r="LO593" i="1"/>
  <c r="LN596" i="1"/>
  <c r="FA442" i="1"/>
  <c r="FB441" i="1"/>
  <c r="FC441" i="1" s="1"/>
  <c r="GQ514" i="1"/>
  <c r="GR514" i="1" s="1"/>
  <c r="GS514" i="1" s="1"/>
  <c r="GR513" i="1"/>
  <c r="GS513" i="1" s="1"/>
  <c r="KL242" i="1"/>
  <c r="KM238" i="1"/>
  <c r="KN238" i="1" s="1"/>
  <c r="KN231" i="1"/>
  <c r="AU511" i="1"/>
  <c r="IX102" i="1"/>
  <c r="II159" i="1"/>
  <c r="IJ159" i="1" s="1"/>
  <c r="IH163" i="1"/>
  <c r="CX824" i="1"/>
  <c r="CY824" i="1" s="1"/>
  <c r="CW828" i="1"/>
  <c r="GQ79" i="1"/>
  <c r="GR78" i="1"/>
  <c r="GS78" i="1" s="1"/>
  <c r="BV59" i="1"/>
  <c r="LA67" i="1"/>
  <c r="LB67" i="1" s="1"/>
  <c r="NR370" i="1"/>
  <c r="NS369" i="1"/>
  <c r="LN372" i="1"/>
  <c r="LO369" i="1"/>
  <c r="NS82" i="1"/>
  <c r="NR83" i="1"/>
  <c r="CW607" i="1"/>
  <c r="CX603" i="1"/>
  <c r="CY603" i="1" s="1"/>
  <c r="LO225" i="1"/>
  <c r="LN228" i="1"/>
  <c r="CI400" i="1"/>
  <c r="CJ396" i="1"/>
  <c r="CK396" i="1" s="1"/>
  <c r="BV520" i="1"/>
  <c r="BW520" i="1" s="1"/>
  <c r="BU524" i="1"/>
  <c r="BV524" i="1" s="1"/>
  <c r="BW524" i="1" s="1"/>
  <c r="LO450" i="1"/>
  <c r="LN453" i="1"/>
  <c r="IW106" i="1"/>
  <c r="IX106" i="1" s="1"/>
  <c r="IV110" i="1"/>
  <c r="IW110" i="1" s="1"/>
  <c r="IX110" i="1" s="1"/>
  <c r="IV463" i="1"/>
  <c r="IW463" i="1" s="1"/>
  <c r="IX463" i="1" s="1"/>
  <c r="IW459" i="1"/>
  <c r="IX459" i="1" s="1"/>
  <c r="GS77" i="1"/>
  <c r="HU303" i="1"/>
  <c r="HV303" i="1" s="1"/>
  <c r="HT307" i="1"/>
  <c r="BV91" i="1"/>
  <c r="BW91" i="1" s="1"/>
  <c r="BU95" i="1"/>
  <c r="II242" i="1"/>
  <c r="IJ242" i="1" s="1"/>
  <c r="IH246" i="1"/>
  <c r="II376" i="1"/>
  <c r="IJ376" i="1" s="1"/>
  <c r="IH380" i="1"/>
  <c r="BU530" i="1"/>
  <c r="BV526" i="1"/>
  <c r="BW526" i="1" s="1"/>
  <c r="MB809" i="1"/>
  <c r="MC808" i="1"/>
  <c r="MD808" i="1" s="1"/>
  <c r="JY450" i="1"/>
  <c r="JZ450" i="1" s="1"/>
  <c r="JX454" i="1"/>
  <c r="R659" i="1"/>
  <c r="S659" i="1" s="1"/>
  <c r="Q660" i="1"/>
  <c r="AE152" i="1"/>
  <c r="AF151" i="1"/>
  <c r="AG151" i="1" s="1"/>
  <c r="CW98" i="1"/>
  <c r="CX94" i="1"/>
  <c r="CY94" i="1" s="1"/>
  <c r="GQ369" i="1"/>
  <c r="GR368" i="1"/>
  <c r="GS368" i="1" s="1"/>
  <c r="CW531" i="1"/>
  <c r="CX527" i="1"/>
  <c r="CY527" i="1" s="1"/>
  <c r="ND223" i="1"/>
  <c r="NE222" i="1"/>
  <c r="NF222" i="1" s="1"/>
  <c r="DL439" i="1"/>
  <c r="DM439" i="1" s="1"/>
  <c r="DK440" i="1"/>
  <c r="CX304" i="1"/>
  <c r="IH521" i="1"/>
  <c r="II521" i="1" s="1"/>
  <c r="AT79" i="1"/>
  <c r="AU79" i="1" s="1"/>
  <c r="AS80" i="1"/>
  <c r="HT536" i="1"/>
  <c r="HU536" i="1" s="1"/>
  <c r="HV536" i="1" s="1"/>
  <c r="HU532" i="1"/>
  <c r="HV532" i="1" s="1"/>
  <c r="KZ164" i="1"/>
  <c r="LA160" i="1"/>
  <c r="LB160" i="1" s="1"/>
  <c r="KL825" i="1"/>
  <c r="KM821" i="1"/>
  <c r="KN821" i="1" s="1"/>
  <c r="JJ240" i="1"/>
  <c r="JK240" i="1" s="1"/>
  <c r="JL240" i="1" s="1"/>
  <c r="JK236" i="1"/>
  <c r="JL236" i="1" s="1"/>
  <c r="KM169" i="1"/>
  <c r="KL173" i="1"/>
  <c r="GS294" i="1"/>
  <c r="DZ367" i="1"/>
  <c r="EA367" i="1" s="1"/>
  <c r="DY368" i="1"/>
  <c r="CI461" i="1"/>
  <c r="CJ457" i="1"/>
  <c r="CK457" i="1" s="1"/>
  <c r="IH530" i="1"/>
  <c r="II526" i="1"/>
  <c r="IJ526" i="1" s="1"/>
  <c r="BV867" i="1"/>
  <c r="BW867" i="1" s="1"/>
  <c r="AG150" i="1"/>
  <c r="DZ658" i="1"/>
  <c r="EA658" i="1" s="1"/>
  <c r="DY659" i="1"/>
  <c r="CX526" i="1"/>
  <c r="CY526" i="1" s="1"/>
  <c r="CW530" i="1"/>
  <c r="KL681" i="1"/>
  <c r="KM677" i="1"/>
  <c r="KN677" i="1" s="1"/>
  <c r="IV169" i="1"/>
  <c r="IW165" i="1"/>
  <c r="IX165" i="1" s="1"/>
  <c r="BW235" i="1"/>
  <c r="JJ382" i="1"/>
  <c r="JK378" i="1"/>
  <c r="JL378" i="1" s="1"/>
  <c r="MP513" i="1"/>
  <c r="MQ512" i="1"/>
  <c r="MR512" i="1" s="1"/>
  <c r="DZ153" i="1"/>
  <c r="DY154" i="1"/>
  <c r="CY599" i="1"/>
  <c r="LO86" i="1"/>
  <c r="LN89" i="1"/>
  <c r="JY283" i="1"/>
  <c r="JZ283" i="1" s="1"/>
  <c r="ND155" i="1"/>
  <c r="NE154" i="1"/>
  <c r="NF154" i="1" s="1"/>
  <c r="JJ21" i="1"/>
  <c r="JK21" i="1" s="1"/>
  <c r="JL21" i="1" s="1"/>
  <c r="HH536" i="1"/>
  <c r="HG570" i="1"/>
  <c r="HH570" i="1" s="1"/>
  <c r="CI455" i="1"/>
  <c r="CJ451" i="1"/>
  <c r="CK451" i="1" s="1"/>
  <c r="GR295" i="1"/>
  <c r="GS295" i="1" s="1"/>
  <c r="GQ296" i="1"/>
  <c r="GR296" i="1" s="1"/>
  <c r="GS296" i="1" s="1"/>
  <c r="CW458" i="1"/>
  <c r="CX454" i="1"/>
  <c r="CY454" i="1" s="1"/>
  <c r="IH164" i="1"/>
  <c r="II160" i="1"/>
  <c r="IJ160" i="1" s="1"/>
  <c r="LN16" i="1"/>
  <c r="LO16" i="1" s="1"/>
  <c r="LO13" i="1"/>
  <c r="DL152" i="1"/>
  <c r="DK153" i="1"/>
  <c r="KL308" i="1"/>
  <c r="KM304" i="1"/>
  <c r="KN304" i="1" s="1"/>
  <c r="BU454" i="1"/>
  <c r="BV450" i="1"/>
  <c r="LO445" i="1"/>
  <c r="LN448" i="1"/>
  <c r="BV170" i="1"/>
  <c r="BU174" i="1"/>
  <c r="JJ242" i="1"/>
  <c r="JK238" i="1"/>
  <c r="II106" i="1"/>
  <c r="IH110" i="1"/>
  <c r="II110" i="1" s="1"/>
  <c r="IJ110" i="1" s="1"/>
  <c r="KN673" i="1"/>
  <c r="EN369" i="1"/>
  <c r="EO369" i="1" s="1"/>
  <c r="EM370" i="1"/>
  <c r="NF153" i="1"/>
  <c r="MQ585" i="1"/>
  <c r="MR585" i="1" s="1"/>
  <c r="MP586" i="1"/>
  <c r="R372" i="1"/>
  <c r="S372" i="1" s="1"/>
  <c r="Q373" i="1"/>
  <c r="R373" i="1" s="1"/>
  <c r="S373" i="1" s="1"/>
  <c r="IV682" i="1"/>
  <c r="IW678" i="1"/>
  <c r="IX678" i="1" s="1"/>
  <c r="CJ817" i="1"/>
  <c r="CI821" i="1"/>
  <c r="JX164" i="1"/>
  <c r="JY160" i="1"/>
  <c r="JZ160" i="1" s="1"/>
  <c r="KM820" i="1"/>
  <c r="KN820" i="1" s="1"/>
  <c r="KL824" i="1"/>
  <c r="FP152" i="1"/>
  <c r="FQ152" i="1" s="1"/>
  <c r="FO153" i="1"/>
  <c r="LO60" i="1"/>
  <c r="KN300" i="1"/>
  <c r="HF395" i="1"/>
  <c r="HG391" i="1"/>
  <c r="CJ891" i="1"/>
  <c r="CK891" i="1" s="1"/>
  <c r="CI895" i="1"/>
  <c r="ND808" i="1"/>
  <c r="NE807" i="1"/>
  <c r="NF807" i="1" s="1"/>
  <c r="IH524" i="1"/>
  <c r="II520" i="1"/>
  <c r="IJ520" i="1" s="1"/>
  <c r="NS441" i="1"/>
  <c r="NT441" i="1" s="1"/>
  <c r="NR442" i="1"/>
  <c r="BU243" i="1"/>
  <c r="BV239" i="1"/>
  <c r="BW239" i="1" s="1"/>
  <c r="II347" i="1"/>
  <c r="JL18" i="1"/>
  <c r="JK572" i="1"/>
  <c r="JL572" i="1" s="1"/>
  <c r="II670" i="1"/>
  <c r="IJ670" i="1" s="1"/>
  <c r="LO371" i="1"/>
  <c r="CJ174" i="1"/>
  <c r="CK174" i="1" s="1"/>
  <c r="BU386" i="1"/>
  <c r="BV382" i="1"/>
  <c r="BW382" i="1" s="1"/>
  <c r="CK229" i="1"/>
  <c r="KL901" i="1"/>
  <c r="KM897" i="1"/>
  <c r="KZ454" i="1"/>
  <c r="LA450" i="1"/>
  <c r="LB450" i="1" s="1"/>
  <c r="LA669" i="1"/>
  <c r="LB669" i="1" s="1"/>
  <c r="KZ673" i="1"/>
  <c r="LA139" i="1"/>
  <c r="LB139" i="1" s="1"/>
  <c r="CK600" i="1"/>
  <c r="KM463" i="1"/>
  <c r="KN463" i="1" s="1"/>
  <c r="KL467" i="1"/>
  <c r="KZ381" i="1"/>
  <c r="LA377" i="1"/>
  <c r="LB377" i="1" s="1"/>
  <c r="JJ821" i="1"/>
  <c r="JK817" i="1"/>
  <c r="JL817" i="1" s="1"/>
  <c r="NT440" i="1"/>
  <c r="IW673" i="1"/>
  <c r="IV677" i="1"/>
  <c r="HV299" i="1"/>
  <c r="R442" i="1"/>
  <c r="Q443" i="1"/>
  <c r="HT95" i="1"/>
  <c r="HU91" i="1"/>
  <c r="JK373" i="1"/>
  <c r="JL373" i="1" s="1"/>
  <c r="JJ377" i="1"/>
  <c r="IV752" i="1"/>
  <c r="IW748" i="1"/>
  <c r="IX748" i="1" s="1"/>
  <c r="JX244" i="1"/>
  <c r="JY240" i="1"/>
  <c r="JZ240" i="1" s="1"/>
  <c r="KZ241" i="1"/>
  <c r="LA237" i="1"/>
  <c r="LB237" i="1" s="1"/>
  <c r="CJ233" i="1"/>
  <c r="CK233" i="1" s="1"/>
  <c r="CI237" i="1"/>
  <c r="HF171" i="1"/>
  <c r="HG167" i="1"/>
  <c r="HH167" i="1" s="1"/>
  <c r="CJ604" i="1"/>
  <c r="CK604" i="1" s="1"/>
  <c r="CI608" i="1"/>
  <c r="MQ152" i="1"/>
  <c r="MP153" i="1"/>
  <c r="KN459" i="1"/>
  <c r="KZ236" i="1"/>
  <c r="LA232" i="1"/>
  <c r="LB232" i="1" s="1"/>
  <c r="GA641" i="1"/>
  <c r="GD589" i="1"/>
  <c r="GE589" i="1" s="1"/>
  <c r="CX453" i="1"/>
  <c r="CY453" i="1" s="1"/>
  <c r="CW457" i="1"/>
  <c r="HG139" i="1"/>
  <c r="HH139" i="1" s="1"/>
  <c r="JK67" i="1"/>
  <c r="JL67" i="1" s="1"/>
  <c r="CJ643" i="1"/>
  <c r="CK643" i="1" s="1"/>
  <c r="HU66" i="1"/>
  <c r="HV66" i="1" s="1"/>
  <c r="KM137" i="1"/>
  <c r="KN137" i="1" s="1"/>
  <c r="IW356" i="1"/>
  <c r="IX356" i="1" s="1"/>
  <c r="IW819" i="1"/>
  <c r="IX819" i="1" s="1"/>
  <c r="IV823" i="1"/>
  <c r="JX598" i="1"/>
  <c r="JY594" i="1"/>
  <c r="JZ594" i="1" s="1"/>
  <c r="LO304" i="1"/>
  <c r="LN307" i="1"/>
  <c r="LO307" i="1" s="1"/>
  <c r="HG390" i="1"/>
  <c r="HF394" i="1"/>
  <c r="LN230" i="1"/>
  <c r="LO227" i="1"/>
  <c r="II589" i="1"/>
  <c r="IJ589" i="1" s="1"/>
  <c r="IH593" i="1"/>
  <c r="BU403" i="1"/>
  <c r="BV403" i="1" s="1"/>
  <c r="BW403" i="1" s="1"/>
  <c r="BV399" i="1"/>
  <c r="JX611" i="1"/>
  <c r="JY607" i="1"/>
  <c r="JX893" i="1"/>
  <c r="JY889" i="1"/>
  <c r="JZ889" i="1" s="1"/>
  <c r="CW455" i="1"/>
  <c r="CX451" i="1"/>
  <c r="CY451" i="1" s="1"/>
  <c r="JX97" i="1"/>
  <c r="JY93" i="1"/>
  <c r="JZ93" i="1" s="1"/>
  <c r="GE588" i="1"/>
  <c r="IW59" i="1"/>
  <c r="JK448" i="1"/>
  <c r="JL448" i="1" s="1"/>
  <c r="JJ452" i="1"/>
  <c r="IH452" i="1"/>
  <c r="II448" i="1"/>
  <c r="IJ448" i="1" s="1"/>
  <c r="JL227" i="1"/>
  <c r="CJ239" i="1"/>
  <c r="CI243" i="1"/>
  <c r="JX91" i="1"/>
  <c r="JY87" i="1"/>
  <c r="JZ87" i="1" s="1"/>
  <c r="CK304" i="1"/>
  <c r="IH759" i="1"/>
  <c r="II759" i="1" s="1"/>
  <c r="IJ759" i="1" s="1"/>
  <c r="II755" i="1"/>
  <c r="JK523" i="1"/>
  <c r="JL523" i="1" s="1"/>
  <c r="JJ527" i="1"/>
  <c r="LA234" i="1"/>
  <c r="LB234" i="1" s="1"/>
  <c r="KZ238" i="1"/>
  <c r="MN277" i="1"/>
  <c r="MM278" i="1"/>
  <c r="MN278" i="1" s="1"/>
  <c r="AQ789" i="1"/>
  <c r="AT736" i="1"/>
  <c r="AU736" i="1" s="1"/>
  <c r="KL388" i="1"/>
  <c r="KM384" i="1"/>
  <c r="KN384" i="1" s="1"/>
  <c r="NA787" i="1"/>
  <c r="NB787" i="1" s="1"/>
  <c r="AB278" i="1"/>
  <c r="AC278" i="1" s="1"/>
  <c r="AC277" i="1"/>
  <c r="CW236" i="1"/>
  <c r="CX232" i="1"/>
  <c r="CY232" i="1" s="1"/>
  <c r="HG59" i="1"/>
  <c r="HG493" i="1"/>
  <c r="HH493" i="1" s="1"/>
  <c r="HU101" i="1"/>
  <c r="HT105" i="1"/>
  <c r="IV405" i="1"/>
  <c r="IW405" i="1" s="1"/>
  <c r="IX405" i="1" s="1"/>
  <c r="IW401" i="1"/>
  <c r="IX401" i="1" s="1"/>
  <c r="JL444" i="1"/>
  <c r="JK231" i="1"/>
  <c r="JL231" i="1" s="1"/>
  <c r="JJ235" i="1"/>
  <c r="AE586" i="1"/>
  <c r="AF585" i="1"/>
  <c r="KZ601" i="1"/>
  <c r="LA597" i="1"/>
  <c r="LB597" i="1" s="1"/>
  <c r="CI383" i="1"/>
  <c r="CJ379" i="1"/>
  <c r="CK379" i="1" s="1"/>
  <c r="CJ308" i="1"/>
  <c r="CK308" i="1" s="1"/>
  <c r="CI312" i="1"/>
  <c r="CJ312" i="1" s="1"/>
  <c r="CK312" i="1" s="1"/>
  <c r="JL443" i="1"/>
  <c r="FP512" i="1"/>
  <c r="FQ512" i="1" s="1"/>
  <c r="FO513" i="1"/>
  <c r="DM808" i="1"/>
  <c r="ND733" i="1"/>
  <c r="NE733" i="1" s="1"/>
  <c r="NF733" i="1" s="1"/>
  <c r="NE732" i="1"/>
  <c r="NF732" i="1" s="1"/>
  <c r="BV681" i="1"/>
  <c r="BU685" i="1"/>
  <c r="MQ662" i="1"/>
  <c r="MR662" i="1" s="1"/>
  <c r="MP663" i="1"/>
  <c r="LO665" i="1"/>
  <c r="LN668" i="1"/>
  <c r="BV68" i="1"/>
  <c r="BW68" i="1" s="1"/>
  <c r="CY228" i="1"/>
  <c r="JX896" i="1"/>
  <c r="JY892" i="1"/>
  <c r="HG68" i="1"/>
  <c r="HH68" i="1" s="1"/>
  <c r="II233" i="1"/>
  <c r="IH237" i="1"/>
  <c r="NE83" i="1"/>
  <c r="NB135" i="1"/>
  <c r="JK93" i="1"/>
  <c r="JL93" i="1" s="1"/>
  <c r="JJ97" i="1"/>
  <c r="KZ897" i="1"/>
  <c r="LA893" i="1"/>
  <c r="LB893" i="1" s="1"/>
  <c r="CK375" i="1"/>
  <c r="JK447" i="1"/>
  <c r="JL447" i="1" s="1"/>
  <c r="JJ451" i="1"/>
  <c r="IV525" i="1"/>
  <c r="IW521" i="1"/>
  <c r="IX521" i="1" s="1"/>
  <c r="IH165" i="1"/>
  <c r="II161" i="1"/>
  <c r="IJ161" i="1" s="1"/>
  <c r="GE513" i="1"/>
  <c r="FZ565" i="1"/>
  <c r="DL809" i="1"/>
  <c r="DM809" i="1" s="1"/>
  <c r="DK810" i="1"/>
  <c r="JJ606" i="1"/>
  <c r="JK602" i="1"/>
  <c r="JL602" i="1" s="1"/>
  <c r="CW694" i="1"/>
  <c r="CX694" i="1" s="1"/>
  <c r="CY694" i="1" s="1"/>
  <c r="CX690" i="1"/>
  <c r="MR661" i="1"/>
  <c r="DL366" i="1"/>
  <c r="DM366" i="1" s="1"/>
  <c r="DK367" i="1"/>
  <c r="IH760" i="1"/>
  <c r="II760" i="1" s="1"/>
  <c r="IJ760" i="1" s="1"/>
  <c r="II756" i="1"/>
  <c r="CX87" i="1"/>
  <c r="CY87" i="1" s="1"/>
  <c r="CW91" i="1"/>
  <c r="LA90" i="1"/>
  <c r="LB90" i="1" s="1"/>
  <c r="KZ94" i="1"/>
  <c r="HT603" i="1"/>
  <c r="HU599" i="1"/>
  <c r="AF81" i="1"/>
  <c r="AG81" i="1" s="1"/>
  <c r="AE82" i="1"/>
  <c r="HT467" i="1"/>
  <c r="HU463" i="1"/>
  <c r="JZ301" i="1"/>
  <c r="HT401" i="1"/>
  <c r="HU397" i="1"/>
  <c r="LN518" i="1"/>
  <c r="LO515" i="1"/>
  <c r="EJ62" i="1"/>
  <c r="EK62" i="1" s="1"/>
  <c r="EK61" i="1"/>
  <c r="KL528" i="1"/>
  <c r="KM524" i="1"/>
  <c r="CX230" i="1"/>
  <c r="CY230" i="1" s="1"/>
  <c r="CW234" i="1"/>
  <c r="LB889" i="1"/>
  <c r="NT225" i="1"/>
  <c r="NO277" i="1"/>
  <c r="NP277" i="1" s="1"/>
  <c r="JJ312" i="1"/>
  <c r="JK312" i="1" s="1"/>
  <c r="JL312" i="1" s="1"/>
  <c r="JK308" i="1"/>
  <c r="IX517" i="1"/>
  <c r="IW176" i="1"/>
  <c r="IX176" i="1" s="1"/>
  <c r="IV180" i="1"/>
  <c r="IW180" i="1" s="1"/>
  <c r="IX180" i="1" s="1"/>
  <c r="AF295" i="1"/>
  <c r="AG295" i="1" s="1"/>
  <c r="AE296" i="1"/>
  <c r="AF296" i="1" s="1"/>
  <c r="AG296" i="1" s="1"/>
  <c r="IX104" i="1"/>
  <c r="IW138" i="1"/>
  <c r="IX138" i="1" s="1"/>
  <c r="KN678" i="1"/>
  <c r="II741" i="1"/>
  <c r="IJ741" i="1" s="1"/>
  <c r="IH745" i="1"/>
  <c r="MC367" i="1"/>
  <c r="MB368" i="1"/>
  <c r="CY83" i="1"/>
  <c r="LA524" i="1"/>
  <c r="LB524" i="1" s="1"/>
  <c r="KZ528" i="1"/>
  <c r="BV571" i="1"/>
  <c r="BW571" i="1" s="1"/>
  <c r="JY305" i="1"/>
  <c r="JZ305" i="1" s="1"/>
  <c r="JX309" i="1"/>
  <c r="IV532" i="1"/>
  <c r="IW528" i="1"/>
  <c r="IX528" i="1" s="1"/>
  <c r="JX92" i="1"/>
  <c r="JY88" i="1"/>
  <c r="JZ88" i="1" s="1"/>
  <c r="AE367" i="1"/>
  <c r="AF366" i="1"/>
  <c r="AG366" i="1" s="1"/>
  <c r="Q881" i="1"/>
  <c r="R880" i="1"/>
  <c r="KM794" i="1"/>
  <c r="KN794" i="1" s="1"/>
  <c r="IH671" i="1"/>
  <c r="II667" i="1"/>
  <c r="IJ667" i="1" s="1"/>
  <c r="JK161" i="1"/>
  <c r="JL161" i="1" s="1"/>
  <c r="JJ165" i="1"/>
  <c r="LO809" i="1"/>
  <c r="LN812" i="1"/>
  <c r="AT366" i="1"/>
  <c r="AU366" i="1" s="1"/>
  <c r="AS367" i="1"/>
  <c r="GR225" i="1"/>
  <c r="GS225" i="1" s="1"/>
  <c r="GQ226" i="1"/>
  <c r="GR226" i="1" s="1"/>
  <c r="GS226" i="1" s="1"/>
  <c r="HT250" i="1"/>
  <c r="HU250" i="1" s="1"/>
  <c r="HV250" i="1" s="1"/>
  <c r="HU246" i="1"/>
  <c r="AS589" i="1"/>
  <c r="AT588" i="1"/>
  <c r="AU588" i="1" s="1"/>
  <c r="CI313" i="1"/>
  <c r="CJ313" i="1" s="1"/>
  <c r="CK313" i="1" s="1"/>
  <c r="CJ309" i="1"/>
  <c r="IW108" i="1"/>
  <c r="IX108" i="1" s="1"/>
  <c r="IW134" i="1"/>
  <c r="KM682" i="1"/>
  <c r="KN682" i="1" s="1"/>
  <c r="KL686" i="1"/>
  <c r="CJ528" i="1"/>
  <c r="CK528" i="1" s="1"/>
  <c r="CI532" i="1"/>
  <c r="JK827" i="1"/>
  <c r="JJ831" i="1"/>
  <c r="IX812" i="1"/>
  <c r="CX59" i="1"/>
  <c r="IW65" i="1"/>
  <c r="IW572" i="1"/>
  <c r="IX572" i="1" s="1"/>
  <c r="BU748" i="1"/>
  <c r="BV748" i="1" s="1"/>
  <c r="HF177" i="1"/>
  <c r="HG173" i="1"/>
  <c r="HH173" i="1" s="1"/>
  <c r="IH902" i="1"/>
  <c r="II898" i="1"/>
  <c r="AG365" i="1"/>
  <c r="I429" i="1"/>
  <c r="I428" i="1"/>
  <c r="K428" i="1" s="1"/>
  <c r="IW608" i="1"/>
  <c r="IX608" i="1" s="1"/>
  <c r="IV612" i="1"/>
  <c r="LN377" i="1"/>
  <c r="LO374" i="1"/>
  <c r="HU387" i="1"/>
  <c r="HV387" i="1" s="1"/>
  <c r="HT391" i="1"/>
  <c r="HU646" i="1"/>
  <c r="HV646" i="1" s="1"/>
  <c r="HV616" i="1"/>
  <c r="DK884" i="1"/>
  <c r="DL883" i="1"/>
  <c r="MQ368" i="1"/>
  <c r="MP369" i="1"/>
  <c r="CW892" i="1"/>
  <c r="CX888" i="1"/>
  <c r="CY888" i="1" s="1"/>
  <c r="IJ663" i="1"/>
  <c r="AU365" i="1"/>
  <c r="GS224" i="1"/>
  <c r="CJ176" i="1"/>
  <c r="CK176" i="1" s="1"/>
  <c r="CI180" i="1"/>
  <c r="CJ180" i="1" s="1"/>
  <c r="CK180" i="1" s="1"/>
  <c r="LO666" i="1"/>
  <c r="LN669" i="1"/>
  <c r="BG373" i="1"/>
  <c r="BH373" i="1" s="1"/>
  <c r="BI373" i="1" s="1"/>
  <c r="BH372" i="1"/>
  <c r="LN903" i="1"/>
  <c r="LO900" i="1"/>
  <c r="KN386" i="1"/>
  <c r="IV820" i="1"/>
  <c r="IW816" i="1"/>
  <c r="IX816" i="1" s="1"/>
  <c r="LB515" i="1"/>
  <c r="NS6" i="1"/>
  <c r="NR7" i="1"/>
  <c r="NS7" i="1" s="1"/>
  <c r="NT7" i="1" s="1"/>
  <c r="JY671" i="1"/>
  <c r="JZ671" i="1" s="1"/>
  <c r="JX675" i="1"/>
  <c r="CX65" i="1"/>
  <c r="CX868" i="1"/>
  <c r="CY868" i="1" s="1"/>
  <c r="FP223" i="1"/>
  <c r="FO224" i="1"/>
  <c r="HH169" i="1"/>
  <c r="CX88" i="1"/>
  <c r="CY88" i="1" s="1"/>
  <c r="CW92" i="1"/>
  <c r="DZ589" i="1"/>
  <c r="DW641" i="1"/>
  <c r="BV886" i="1"/>
  <c r="BW886" i="1" s="1"/>
  <c r="BU890" i="1"/>
  <c r="BV890" i="1" s="1"/>
  <c r="BW890" i="1" s="1"/>
  <c r="IX604" i="1"/>
  <c r="JZ243" i="1"/>
  <c r="JY281" i="1"/>
  <c r="JZ281" i="1" s="1"/>
  <c r="HV440" i="1"/>
  <c r="GD366" i="1"/>
  <c r="GE366" i="1" s="1"/>
  <c r="GC367" i="1"/>
  <c r="FA80" i="1"/>
  <c r="FB79" i="1"/>
  <c r="FC79" i="1" s="1"/>
  <c r="BH885" i="1"/>
  <c r="BG886" i="1"/>
  <c r="BU98" i="1"/>
  <c r="BV94" i="1"/>
  <c r="BW94" i="1" s="1"/>
  <c r="DY734" i="1"/>
  <c r="DZ733" i="1"/>
  <c r="HF385" i="1"/>
  <c r="HG381" i="1"/>
  <c r="HF464" i="1"/>
  <c r="HG460" i="1"/>
  <c r="HH460" i="1" s="1"/>
  <c r="CW385" i="1"/>
  <c r="CX385" i="1" s="1"/>
  <c r="CY385" i="1" s="1"/>
  <c r="CX381" i="1"/>
  <c r="KL394" i="1"/>
  <c r="KM390" i="1"/>
  <c r="KN390" i="1" s="1"/>
  <c r="LO811" i="1"/>
  <c r="LN814" i="1"/>
  <c r="KZ523" i="1"/>
  <c r="LA519" i="1"/>
  <c r="LB519" i="1" s="1"/>
  <c r="CI99" i="1"/>
  <c r="CJ95" i="1"/>
  <c r="CK95" i="1" s="1"/>
  <c r="GQ587" i="1"/>
  <c r="GR586" i="1"/>
  <c r="BV718" i="1"/>
  <c r="BW718" i="1" s="1"/>
  <c r="DI135" i="1"/>
  <c r="DL83" i="1"/>
  <c r="DM83" i="1" s="1"/>
  <c r="LN517" i="1"/>
  <c r="LO514" i="1"/>
  <c r="CI674" i="1"/>
  <c r="CJ670" i="1"/>
  <c r="HT448" i="1"/>
  <c r="HU444" i="1"/>
  <c r="HV444" i="1" s="1"/>
  <c r="LA451" i="1"/>
  <c r="KZ455" i="1"/>
  <c r="KL385" i="1"/>
  <c r="KM385" i="1" s="1"/>
  <c r="KN385" i="1" s="1"/>
  <c r="KM381" i="1"/>
  <c r="KN381" i="1" s="1"/>
  <c r="CX521" i="1"/>
  <c r="CW525" i="1"/>
  <c r="LN449" i="1"/>
  <c r="LO446" i="1"/>
  <c r="CX235" i="1"/>
  <c r="CY235" i="1" s="1"/>
  <c r="CW239" i="1"/>
  <c r="MC662" i="1"/>
  <c r="MB663" i="1"/>
  <c r="KL458" i="1"/>
  <c r="KM454" i="1"/>
  <c r="LO370" i="1"/>
  <c r="LN373" i="1"/>
  <c r="BV443" i="1"/>
  <c r="BW443" i="1" s="1"/>
  <c r="BU447" i="1"/>
  <c r="DY79" i="1"/>
  <c r="DZ78" i="1"/>
  <c r="CJ820" i="1"/>
  <c r="CK820" i="1" s="1"/>
  <c r="CI824" i="1"/>
  <c r="BV746" i="1"/>
  <c r="BW746" i="1" s="1"/>
  <c r="BU750" i="1"/>
  <c r="CX162" i="1"/>
  <c r="CW166" i="1"/>
  <c r="CX166" i="1" s="1"/>
  <c r="CY166" i="1" s="1"/>
  <c r="GD441" i="1"/>
  <c r="GE441" i="1" s="1"/>
  <c r="GC442" i="1"/>
  <c r="JX451" i="1"/>
  <c r="JY451" i="1" s="1"/>
  <c r="JZ451" i="1" s="1"/>
  <c r="JY447" i="1"/>
  <c r="IJ310" i="1"/>
  <c r="II356" i="1"/>
  <c r="IJ356" i="1" s="1"/>
  <c r="CJ745" i="1"/>
  <c r="CK745" i="1" s="1"/>
  <c r="CI749" i="1"/>
  <c r="II239" i="1"/>
  <c r="IJ239" i="1" s="1"/>
  <c r="IH243" i="1"/>
  <c r="CK446" i="1"/>
  <c r="CW815" i="1"/>
  <c r="CX811" i="1"/>
  <c r="CY811" i="1" s="1"/>
  <c r="JZ469" i="1"/>
  <c r="JY499" i="1"/>
  <c r="JZ499" i="1" s="1"/>
  <c r="JY456" i="1"/>
  <c r="JX460" i="1"/>
  <c r="Q511" i="1"/>
  <c r="R510" i="1"/>
  <c r="S510" i="1" s="1"/>
  <c r="JX169" i="1"/>
  <c r="JY165" i="1"/>
  <c r="JZ165" i="1" s="1"/>
  <c r="JY425" i="1"/>
  <c r="JZ425" i="1" s="1"/>
  <c r="JZ375" i="1"/>
  <c r="JL519" i="1"/>
  <c r="HH521" i="1"/>
  <c r="IH93" i="1"/>
  <c r="II89" i="1"/>
  <c r="IJ89" i="1" s="1"/>
  <c r="JJ167" i="1"/>
  <c r="JK163" i="1"/>
  <c r="II96" i="1"/>
  <c r="IJ96" i="1" s="1"/>
  <c r="IH100" i="1"/>
  <c r="II887" i="1"/>
  <c r="IJ887" i="1" s="1"/>
  <c r="IH891" i="1"/>
  <c r="IJ235" i="1"/>
  <c r="MQ295" i="1"/>
  <c r="MP296" i="1"/>
  <c r="MQ296" i="1" s="1"/>
  <c r="MR296" i="1" s="1"/>
  <c r="KZ758" i="1"/>
  <c r="LA758" i="1" s="1"/>
  <c r="LB758" i="1" s="1"/>
  <c r="LA754" i="1"/>
  <c r="LB754" i="1" s="1"/>
  <c r="LA235" i="1"/>
  <c r="KZ239" i="1"/>
  <c r="BV815" i="1"/>
  <c r="BW815" i="1" s="1"/>
  <c r="BU819" i="1"/>
  <c r="CJ450" i="1"/>
  <c r="CK450" i="1" s="1"/>
  <c r="CI454" i="1"/>
  <c r="MP441" i="1"/>
  <c r="MQ440" i="1"/>
  <c r="MR440" i="1" s="1"/>
  <c r="HT380" i="1"/>
  <c r="HU376" i="1"/>
  <c r="CX748" i="1"/>
  <c r="CY748" i="1" s="1"/>
  <c r="CW752" i="1"/>
  <c r="BU745" i="1"/>
  <c r="BV741" i="1"/>
  <c r="S509" i="1"/>
  <c r="LA355" i="1"/>
  <c r="LB355" i="1" s="1"/>
  <c r="IW747" i="1"/>
  <c r="IV751" i="1"/>
  <c r="IW751" i="1" s="1"/>
  <c r="IX751" i="1" s="1"/>
  <c r="JY832" i="1"/>
  <c r="JX836" i="1"/>
  <c r="JY836" i="1" s="1"/>
  <c r="JZ836" i="1" s="1"/>
  <c r="NO278" i="1"/>
  <c r="NP278" i="1" s="1"/>
  <c r="CK91" i="1"/>
  <c r="DZ294" i="1"/>
  <c r="DY295" i="1"/>
  <c r="CI234" i="1"/>
  <c r="CJ230" i="1"/>
  <c r="BW86" i="1"/>
  <c r="CX245" i="1"/>
  <c r="CY245" i="1" s="1"/>
  <c r="CW249" i="1"/>
  <c r="CX249" i="1" s="1"/>
  <c r="CY249" i="1" s="1"/>
  <c r="MR439" i="1"/>
  <c r="HF529" i="1"/>
  <c r="HG525" i="1"/>
  <c r="LZ493" i="1"/>
  <c r="LY494" i="1"/>
  <c r="LZ494" i="1" s="1"/>
  <c r="BH80" i="1"/>
  <c r="BG81" i="1"/>
  <c r="CI182" i="1"/>
  <c r="CJ182" i="1" s="1"/>
  <c r="CK182" i="1" s="1"/>
  <c r="CJ178" i="1"/>
  <c r="GD79" i="1"/>
  <c r="GE79" i="1" s="1"/>
  <c r="GC80" i="1"/>
  <c r="LN813" i="1"/>
  <c r="LO810" i="1"/>
  <c r="KM236" i="1"/>
  <c r="KN236" i="1" s="1"/>
  <c r="KL240" i="1"/>
  <c r="KM240" i="1" s="1"/>
  <c r="KN240" i="1" s="1"/>
  <c r="II595" i="1"/>
  <c r="IH599" i="1"/>
  <c r="CX283" i="1"/>
  <c r="CY283" i="1" s="1"/>
  <c r="JJ748" i="1"/>
  <c r="JK744" i="1"/>
  <c r="JL744" i="1" s="1"/>
  <c r="IX159" i="1"/>
  <c r="JJ678" i="1"/>
  <c r="JK674" i="1"/>
  <c r="IV375" i="1"/>
  <c r="IW371" i="1"/>
  <c r="CX743" i="1"/>
  <c r="CY743" i="1" s="1"/>
  <c r="CW747" i="1"/>
  <c r="BH659" i="1"/>
  <c r="BI659" i="1" s="1"/>
  <c r="BG660" i="1"/>
  <c r="CX61" i="1"/>
  <c r="CY61" i="1" s="1"/>
  <c r="CY60" i="1"/>
  <c r="IX519" i="1"/>
  <c r="IW569" i="1"/>
  <c r="CK881" i="1"/>
  <c r="MB151" i="1"/>
  <c r="MC150" i="1"/>
  <c r="MD150" i="1" s="1"/>
  <c r="KM166" i="1"/>
  <c r="KL170" i="1"/>
  <c r="GC153" i="1"/>
  <c r="GD152" i="1"/>
  <c r="GE152" i="1" s="1"/>
  <c r="CY304" i="1"/>
  <c r="IJ353" i="1"/>
  <c r="IV449" i="1"/>
  <c r="IW445" i="1"/>
  <c r="IX445" i="1" s="1"/>
  <c r="FB588" i="1"/>
  <c r="FC588" i="1" s="1"/>
  <c r="FA589" i="1"/>
  <c r="JX384" i="1"/>
  <c r="JY380" i="1"/>
  <c r="JZ380" i="1" s="1"/>
  <c r="EM511" i="1"/>
  <c r="EN510" i="1"/>
  <c r="IJ443" i="1"/>
  <c r="NE438" i="1"/>
  <c r="NF438" i="1" s="1"/>
  <c r="ND439" i="1"/>
  <c r="IV468" i="1"/>
  <c r="IW464" i="1"/>
  <c r="IV244" i="1"/>
  <c r="IW244" i="1" s="1"/>
  <c r="IX244" i="1" s="1"/>
  <c r="IW240" i="1"/>
  <c r="IX240" i="1" s="1"/>
  <c r="MB882" i="1"/>
  <c r="MC881" i="1"/>
  <c r="MD881" i="1" s="1"/>
  <c r="IW454" i="1"/>
  <c r="IX454" i="1" s="1"/>
  <c r="IV458" i="1"/>
  <c r="IW458" i="1" s="1"/>
  <c r="IX458" i="1" s="1"/>
  <c r="BG151" i="1"/>
  <c r="BH150" i="1"/>
  <c r="BI150" i="1" s="1"/>
  <c r="KM306" i="1"/>
  <c r="KN306" i="1" s="1"/>
  <c r="KL310" i="1"/>
  <c r="HF384" i="1"/>
  <c r="HG380" i="1"/>
  <c r="HH380" i="1" s="1"/>
  <c r="JY382" i="1"/>
  <c r="JZ382" i="1" s="1"/>
  <c r="JX386" i="1"/>
  <c r="MQ808" i="1"/>
  <c r="MR808" i="1" s="1"/>
  <c r="MP809" i="1"/>
  <c r="I942" i="1"/>
  <c r="K942" i="1" s="1"/>
  <c r="O946" i="1" s="1"/>
  <c r="I943" i="1"/>
  <c r="I945" i="1"/>
  <c r="IH244" i="1"/>
  <c r="II240" i="1"/>
  <c r="IJ240" i="1" s="1"/>
  <c r="FZ62" i="1"/>
  <c r="GA62" i="1" s="1"/>
  <c r="GA61" i="1"/>
  <c r="KZ178" i="1"/>
  <c r="LA174" i="1"/>
  <c r="LB174" i="1" s="1"/>
  <c r="BU531" i="1"/>
  <c r="BV527" i="1"/>
  <c r="BW527" i="1" s="1"/>
  <c r="JL892" i="1"/>
  <c r="CK665" i="1"/>
  <c r="BG443" i="1"/>
  <c r="BH442" i="1"/>
  <c r="BI442" i="1" s="1"/>
  <c r="JZ377" i="1"/>
  <c r="JY520" i="1"/>
  <c r="JZ520" i="1" s="1"/>
  <c r="JX524" i="1"/>
  <c r="IW791" i="1"/>
  <c r="BU752" i="1"/>
  <c r="EM588" i="1"/>
  <c r="EN587" i="1"/>
  <c r="MC587" i="1"/>
  <c r="MB588" i="1"/>
  <c r="HG170" i="1"/>
  <c r="HF174" i="1"/>
  <c r="KL675" i="1"/>
  <c r="KM671" i="1"/>
  <c r="DK662" i="1"/>
  <c r="DL661" i="1"/>
  <c r="CI523" i="1"/>
  <c r="CJ519" i="1"/>
  <c r="NR152" i="1"/>
  <c r="NS151" i="1"/>
  <c r="NT151" i="1" s="1"/>
  <c r="CI673" i="1"/>
  <c r="CJ669" i="1"/>
  <c r="CK669" i="1" s="1"/>
  <c r="CJ525" i="1"/>
  <c r="CK525" i="1" s="1"/>
  <c r="CI529" i="1"/>
  <c r="CJ529" i="1" s="1"/>
  <c r="CK529" i="1" s="1"/>
  <c r="IH835" i="1"/>
  <c r="II831" i="1"/>
  <c r="KN295" i="1"/>
  <c r="CX69" i="1"/>
  <c r="CY69" i="1" s="1"/>
  <c r="CY65" i="1"/>
  <c r="I869" i="1"/>
  <c r="I871" i="1"/>
  <c r="I868" i="1"/>
  <c r="K868" i="1" s="1"/>
  <c r="O872" i="1" s="1"/>
  <c r="HG108" i="1"/>
  <c r="HH108" i="1" s="1"/>
  <c r="MC6" i="1"/>
  <c r="MD6" i="1" s="1"/>
  <c r="MB7" i="1"/>
  <c r="MC7" i="1" s="1"/>
  <c r="MD7" i="1" s="1"/>
  <c r="IW896" i="1"/>
  <c r="IX896" i="1" s="1"/>
  <c r="IV900" i="1"/>
  <c r="KL594" i="1"/>
  <c r="KM590" i="1"/>
  <c r="KN590" i="1" s="1"/>
  <c r="JZ512" i="1"/>
  <c r="FM493" i="1"/>
  <c r="FL494" i="1"/>
  <c r="FM494" i="1" s="1"/>
  <c r="CK171" i="1"/>
  <c r="KN84" i="1"/>
  <c r="JJ92" i="1"/>
  <c r="JK88" i="1"/>
  <c r="BV163" i="1"/>
  <c r="BW163" i="1" s="1"/>
  <c r="BU167" i="1"/>
  <c r="IX883" i="1"/>
  <c r="LA899" i="1"/>
  <c r="KZ903" i="1"/>
  <c r="CK60" i="1"/>
  <c r="CJ61" i="1"/>
  <c r="CK61" i="1" s="1"/>
  <c r="BW229" i="1"/>
  <c r="FP367" i="1"/>
  <c r="FO368" i="1"/>
  <c r="KN302" i="1"/>
  <c r="I575" i="1"/>
  <c r="I572" i="1"/>
  <c r="K572" i="1" s="1"/>
  <c r="O576" i="1" s="1"/>
  <c r="I573" i="1"/>
  <c r="HH238" i="1"/>
  <c r="DY223" i="1"/>
  <c r="DZ222" i="1"/>
  <c r="CW672" i="1"/>
  <c r="CX668" i="1"/>
  <c r="JL661" i="1"/>
  <c r="KM164" i="1"/>
  <c r="KN164" i="1" s="1"/>
  <c r="KL168" i="1"/>
  <c r="JZ661" i="1"/>
  <c r="MC223" i="1"/>
  <c r="MB224" i="1"/>
  <c r="CW821" i="1"/>
  <c r="CX817" i="1"/>
  <c r="CY817" i="1" s="1"/>
  <c r="II531" i="1"/>
  <c r="IH535" i="1"/>
  <c r="II535" i="1" s="1"/>
  <c r="IJ535" i="1" s="1"/>
  <c r="LB664" i="1"/>
  <c r="JK896" i="1"/>
  <c r="JL896" i="1" s="1"/>
  <c r="JJ900" i="1"/>
  <c r="CJ594" i="1"/>
  <c r="CI598" i="1"/>
  <c r="IV898" i="1"/>
  <c r="IW894" i="1"/>
  <c r="BU384" i="1"/>
  <c r="BV380" i="1"/>
  <c r="CI667" i="1"/>
  <c r="CJ663" i="1"/>
  <c r="CK663" i="1" s="1"/>
  <c r="BW591" i="1"/>
  <c r="KZ747" i="1"/>
  <c r="LA743" i="1"/>
  <c r="IW597" i="1"/>
  <c r="IX597" i="1" s="1"/>
  <c r="IV601" i="1"/>
  <c r="KL900" i="1"/>
  <c r="KM896" i="1"/>
  <c r="CK756" i="1"/>
  <c r="CJ794" i="1"/>
  <c r="CK794" i="1" s="1"/>
  <c r="CY399" i="1"/>
  <c r="CX425" i="1"/>
  <c r="I285" i="1"/>
  <c r="I284" i="1"/>
  <c r="K284" i="1" s="1"/>
  <c r="CY809" i="1"/>
  <c r="KL303" i="1"/>
  <c r="KM299" i="1"/>
  <c r="KN299" i="1" s="1"/>
  <c r="LO160" i="1"/>
  <c r="LN163" i="1"/>
  <c r="BG7" i="1"/>
  <c r="BH7" i="1" s="1"/>
  <c r="BI7" i="1" s="1"/>
  <c r="BH6" i="1"/>
  <c r="BU240" i="1"/>
  <c r="BV236" i="1"/>
  <c r="BW236" i="1" s="1"/>
  <c r="II813" i="1"/>
  <c r="IJ813" i="1" s="1"/>
  <c r="IH817" i="1"/>
  <c r="IX227" i="1"/>
  <c r="BV353" i="1"/>
  <c r="LN161" i="1"/>
  <c r="LO158" i="1"/>
  <c r="KN586" i="1"/>
  <c r="HH94" i="1"/>
  <c r="JX530" i="1"/>
  <c r="JY526" i="1"/>
  <c r="JZ526" i="1" s="1"/>
  <c r="CI179" i="1"/>
  <c r="CJ175" i="1"/>
  <c r="CK175" i="1" s="1"/>
  <c r="IV897" i="1"/>
  <c r="IW893" i="1"/>
  <c r="LB808" i="1"/>
  <c r="DY807" i="1"/>
  <c r="DZ806" i="1"/>
  <c r="EA806" i="1" s="1"/>
  <c r="NT583" i="1"/>
  <c r="I500" i="1"/>
  <c r="K500" i="1" s="1"/>
  <c r="I501" i="1"/>
  <c r="KM88" i="1"/>
  <c r="KN88" i="1" s="1"/>
  <c r="KL92" i="1"/>
  <c r="JL84" i="1"/>
  <c r="AT660" i="1"/>
  <c r="AU660" i="1" s="1"/>
  <c r="AS661" i="1"/>
  <c r="KZ525" i="1"/>
  <c r="LA525" i="1" s="1"/>
  <c r="LB525" i="1" s="1"/>
  <c r="LA521" i="1"/>
  <c r="HH65" i="1"/>
  <c r="HG69" i="1"/>
  <c r="HH69" i="1" s="1"/>
  <c r="AT223" i="1"/>
  <c r="AS224" i="1"/>
  <c r="DH640" i="1"/>
  <c r="DI640" i="1" s="1"/>
  <c r="NF658" i="1"/>
  <c r="GQ152" i="1"/>
  <c r="GR151" i="1"/>
  <c r="R809" i="1"/>
  <c r="Q810" i="1"/>
  <c r="BV233" i="1"/>
  <c r="BU237" i="1"/>
  <c r="DH278" i="1"/>
  <c r="DI278" i="1" s="1"/>
  <c r="DI277" i="1"/>
  <c r="CX93" i="1"/>
  <c r="CW97" i="1"/>
  <c r="HG242" i="1"/>
  <c r="HH242" i="1" s="1"/>
  <c r="HF246" i="1"/>
  <c r="AP61" i="1"/>
  <c r="JJ669" i="1"/>
  <c r="JK665" i="1"/>
  <c r="JL665" i="1" s="1"/>
  <c r="HT458" i="1"/>
  <c r="HU454" i="1"/>
  <c r="II401" i="1"/>
  <c r="IJ401" i="1" s="1"/>
  <c r="IH405" i="1"/>
  <c r="II405" i="1" s="1"/>
  <c r="IJ405" i="1" s="1"/>
  <c r="IH402" i="1"/>
  <c r="II398" i="1"/>
  <c r="AB714" i="1"/>
  <c r="AC714" i="1" s="1"/>
  <c r="KZ753" i="1"/>
  <c r="LA749" i="1"/>
  <c r="LB749" i="1" s="1"/>
  <c r="JY665" i="1"/>
  <c r="JX669" i="1"/>
  <c r="LN670" i="1"/>
  <c r="LO667" i="1"/>
  <c r="BG807" i="1"/>
  <c r="BH806" i="1"/>
  <c r="KZ672" i="1"/>
  <c r="LA668" i="1"/>
  <c r="LB744" i="1"/>
  <c r="LA794" i="1"/>
  <c r="LB794" i="1" s="1"/>
  <c r="MP83" i="1"/>
  <c r="MQ82" i="1"/>
  <c r="JY310" i="1"/>
  <c r="JZ310" i="1" s="1"/>
  <c r="JX314" i="1"/>
  <c r="JY314" i="1" s="1"/>
  <c r="JZ314" i="1" s="1"/>
  <c r="IV817" i="1"/>
  <c r="IW813" i="1"/>
  <c r="HF102" i="1"/>
  <c r="HG98" i="1"/>
  <c r="JX166" i="1"/>
  <c r="JY162" i="1"/>
  <c r="JZ162" i="1" s="1"/>
  <c r="IH385" i="1"/>
  <c r="II385" i="1" s="1"/>
  <c r="IJ385" i="1" s="1"/>
  <c r="II381" i="1"/>
  <c r="IJ381" i="1" s="1"/>
  <c r="NS584" i="1"/>
  <c r="NT584" i="1" s="1"/>
  <c r="NR585" i="1"/>
  <c r="HV157" i="1"/>
  <c r="AF880" i="1"/>
  <c r="AE881" i="1"/>
  <c r="IH677" i="1"/>
  <c r="II673" i="1"/>
  <c r="DK512" i="1"/>
  <c r="DL511" i="1"/>
  <c r="EM153" i="1"/>
  <c r="EN152" i="1"/>
  <c r="JX830" i="1"/>
  <c r="JY826" i="1"/>
  <c r="JK941" i="1"/>
  <c r="JL941" i="1" s="1"/>
  <c r="CK591" i="1"/>
  <c r="ND660" i="1"/>
  <c r="NE659" i="1"/>
  <c r="NF659" i="1" s="1"/>
  <c r="JJ19" i="1"/>
  <c r="JK19" i="1" s="1"/>
  <c r="JL19" i="1" s="1"/>
  <c r="JK15" i="1"/>
  <c r="LN97" i="1"/>
  <c r="LO94" i="1"/>
  <c r="CY89" i="1"/>
  <c r="AU808" i="1"/>
  <c r="II816" i="1"/>
  <c r="IJ816" i="1" s="1"/>
  <c r="IH820" i="1"/>
  <c r="KL383" i="1"/>
  <c r="KM379" i="1"/>
  <c r="AF438" i="1"/>
  <c r="AE439" i="1"/>
  <c r="IX809" i="1"/>
  <c r="IH379" i="1"/>
  <c r="II375" i="1"/>
  <c r="IJ375" i="1" s="1"/>
  <c r="HH376" i="1"/>
  <c r="CX890" i="1"/>
  <c r="CY890" i="1" s="1"/>
  <c r="CW894" i="1"/>
  <c r="O135" i="1"/>
  <c r="R83" i="1"/>
  <c r="KL163" i="1"/>
  <c r="KM159" i="1"/>
  <c r="KN159" i="1" s="1"/>
  <c r="AS881" i="1"/>
  <c r="AT880" i="1"/>
  <c r="AU880" i="1" s="1"/>
  <c r="LA444" i="1"/>
  <c r="LB444" i="1" s="1"/>
  <c r="KZ448" i="1"/>
  <c r="CK369" i="1"/>
  <c r="LA300" i="1"/>
  <c r="LB300" i="1" s="1"/>
  <c r="KZ304" i="1"/>
  <c r="JX102" i="1"/>
  <c r="JY98" i="1"/>
  <c r="JZ98" i="1" s="1"/>
  <c r="I794" i="1"/>
  <c r="K794" i="1" s="1"/>
  <c r="O798" i="1" s="1"/>
  <c r="I797" i="1"/>
  <c r="I795" i="1"/>
  <c r="HV155" i="1"/>
  <c r="NS733" i="1"/>
  <c r="NT733" i="1" s="1"/>
  <c r="NR734" i="1"/>
  <c r="JZ158" i="1"/>
  <c r="JZ882" i="1"/>
  <c r="CK888" i="1"/>
  <c r="KN518" i="1"/>
  <c r="FA225" i="1"/>
  <c r="FB224" i="1"/>
  <c r="EY349" i="1"/>
  <c r="EX350" i="1"/>
  <c r="EY350" i="1" s="1"/>
  <c r="BU165" i="1"/>
  <c r="BV161" i="1"/>
  <c r="BW161" i="1" s="1"/>
  <c r="BV826" i="1"/>
  <c r="BU830" i="1"/>
  <c r="HT169" i="1"/>
  <c r="HU165" i="1"/>
  <c r="HV165" i="1" s="1"/>
  <c r="JJ379" i="1"/>
  <c r="JK375" i="1"/>
  <c r="JL375" i="1" s="1"/>
  <c r="IX297" i="1"/>
  <c r="JL86" i="1"/>
  <c r="CX745" i="1"/>
  <c r="CW749" i="1"/>
  <c r="CW754" i="1"/>
  <c r="CX750" i="1"/>
  <c r="CY750" i="1" s="1"/>
  <c r="HG639" i="1"/>
  <c r="HH639" i="1" s="1"/>
  <c r="IV750" i="1"/>
  <c r="IW746" i="1"/>
  <c r="AT809" i="1"/>
  <c r="AU809" i="1" s="1"/>
  <c r="AS810" i="1"/>
  <c r="IJ812" i="1"/>
  <c r="KZ679" i="1"/>
  <c r="LA675" i="1"/>
  <c r="LN747" i="1"/>
  <c r="LO744" i="1"/>
  <c r="I646" i="1"/>
  <c r="K646" i="1" s="1"/>
  <c r="O650" i="1" s="1"/>
  <c r="I649" i="1"/>
  <c r="I647" i="1"/>
  <c r="IH826" i="1"/>
  <c r="II822" i="1"/>
  <c r="KZ820" i="1"/>
  <c r="LA816" i="1"/>
  <c r="LB816" i="1" s="1"/>
  <c r="JK174" i="1"/>
  <c r="JL174" i="1" s="1"/>
  <c r="JJ178" i="1"/>
  <c r="IW598" i="1"/>
  <c r="IX598" i="1" s="1"/>
  <c r="IV602" i="1"/>
  <c r="KN155" i="1"/>
  <c r="IJ809" i="1"/>
  <c r="LB440" i="1"/>
  <c r="CJ373" i="1"/>
  <c r="CK373" i="1" s="1"/>
  <c r="CI377" i="1"/>
  <c r="IW231" i="1"/>
  <c r="IX231" i="1" s="1"/>
  <c r="IV235" i="1"/>
  <c r="LB296" i="1"/>
  <c r="KM891" i="1"/>
  <c r="KL895" i="1"/>
  <c r="Q154" i="1"/>
  <c r="R153" i="1"/>
  <c r="S153" i="1" s="1"/>
  <c r="KZ599" i="1"/>
  <c r="LA595" i="1"/>
  <c r="NE512" i="1"/>
  <c r="NF512" i="1" s="1"/>
  <c r="ND513" i="1"/>
  <c r="LN745" i="1"/>
  <c r="LO742" i="1"/>
  <c r="JZ865" i="1"/>
  <c r="KL827" i="1"/>
  <c r="KM823" i="1"/>
  <c r="KN823" i="1" s="1"/>
  <c r="EY61" i="1"/>
  <c r="EX62" i="1"/>
  <c r="EY62" i="1" s="1"/>
  <c r="HT519" i="1"/>
  <c r="HU515" i="1"/>
  <c r="HV515" i="1" s="1"/>
  <c r="JL372" i="1"/>
  <c r="KN309" i="1"/>
  <c r="KM355" i="1"/>
  <c r="KN355" i="1" s="1"/>
  <c r="NB61" i="1"/>
  <c r="NA62" i="1"/>
  <c r="NB62" i="1" s="1"/>
  <c r="I140" i="1"/>
  <c r="K140" i="1" s="1"/>
  <c r="I141" i="1"/>
  <c r="CI755" i="1"/>
  <c r="CJ751" i="1"/>
  <c r="CK751" i="1" s="1"/>
  <c r="LO297" i="1"/>
  <c r="LN300" i="1"/>
  <c r="HU159" i="1"/>
  <c r="HV159" i="1" s="1"/>
  <c r="HT163" i="1"/>
  <c r="LB666" i="1"/>
  <c r="NT732" i="1"/>
  <c r="HH281" i="1"/>
  <c r="JY886" i="1"/>
  <c r="JZ886" i="1" s="1"/>
  <c r="JX890" i="1"/>
  <c r="BV717" i="1"/>
  <c r="JK356" i="1"/>
  <c r="CI896" i="1"/>
  <c r="CJ892" i="1"/>
  <c r="CK892" i="1" s="1"/>
  <c r="KM522" i="1"/>
  <c r="KN522" i="1" s="1"/>
  <c r="KL526" i="1"/>
  <c r="BV89" i="1"/>
  <c r="BW89" i="1" s="1"/>
  <c r="BU93" i="1"/>
  <c r="CW175" i="1"/>
  <c r="CX171" i="1"/>
  <c r="IV384" i="1"/>
  <c r="IW380" i="1"/>
  <c r="BW157" i="1"/>
  <c r="LA15" i="1"/>
  <c r="KZ19" i="1"/>
  <c r="LA19" i="1" s="1"/>
  <c r="LB19" i="1" s="1"/>
  <c r="CJ599" i="1"/>
  <c r="CK599" i="1" s="1"/>
  <c r="CI603" i="1"/>
  <c r="IH19" i="1"/>
  <c r="II19" i="1" s="1"/>
  <c r="IJ19" i="1" s="1"/>
  <c r="II15" i="1"/>
  <c r="IJ15" i="1" s="1"/>
  <c r="MM936" i="1"/>
  <c r="MN936" i="1" s="1"/>
  <c r="IW676" i="1"/>
  <c r="IV680" i="1"/>
  <c r="KZ906" i="1"/>
  <c r="LA902" i="1"/>
  <c r="LB902" i="1" s="1"/>
  <c r="LA87" i="1"/>
  <c r="LA137" i="1" s="1"/>
  <c r="KZ91" i="1"/>
  <c r="LA91" i="1" s="1"/>
  <c r="LB91" i="1" s="1"/>
  <c r="AF732" i="1"/>
  <c r="AE733" i="1"/>
  <c r="JK66" i="1"/>
  <c r="JL66" i="1" s="1"/>
  <c r="JL371" i="1"/>
  <c r="IW301" i="1"/>
  <c r="IX301" i="1" s="1"/>
  <c r="IV305" i="1"/>
  <c r="KN440" i="1"/>
  <c r="JK90" i="1"/>
  <c r="JL90" i="1" s="1"/>
  <c r="JJ94" i="1"/>
  <c r="IW91" i="1"/>
  <c r="IV95" i="1"/>
  <c r="IW95" i="1" s="1"/>
  <c r="IX95" i="1" s="1"/>
  <c r="BU686" i="1"/>
  <c r="BV682" i="1"/>
  <c r="CI822" i="1"/>
  <c r="CJ818" i="1"/>
  <c r="I723" i="1"/>
  <c r="I721" i="1"/>
  <c r="I720" i="1"/>
  <c r="K720" i="1" s="1"/>
  <c r="O724" i="1" s="1"/>
  <c r="FO80" i="1"/>
  <c r="FP79" i="1"/>
  <c r="CX308" i="1"/>
  <c r="CY308" i="1" s="1"/>
  <c r="CW312" i="1"/>
  <c r="CX312" i="1" s="1"/>
  <c r="CY312" i="1" s="1"/>
  <c r="IX441" i="1"/>
  <c r="JJ525" i="1"/>
  <c r="JK521" i="1"/>
  <c r="JL521" i="1" s="1"/>
  <c r="IX236" i="1"/>
  <c r="IV311" i="1"/>
  <c r="IW311" i="1" s="1"/>
  <c r="IX311" i="1" s="1"/>
  <c r="IW307" i="1"/>
  <c r="IX307" i="1" s="1"/>
  <c r="BU895" i="1"/>
  <c r="BV891" i="1"/>
  <c r="BW891" i="1" s="1"/>
  <c r="KM754" i="1"/>
  <c r="KN754" i="1" s="1"/>
  <c r="KL758" i="1"/>
  <c r="HT170" i="1"/>
  <c r="HU166" i="1"/>
  <c r="HV166" i="1" s="1"/>
  <c r="DM731" i="1"/>
  <c r="CJ456" i="1"/>
  <c r="CI460" i="1"/>
  <c r="HV511" i="1"/>
  <c r="JK376" i="1"/>
  <c r="JL376" i="1" s="1"/>
  <c r="JJ380" i="1"/>
  <c r="IW61" i="1"/>
  <c r="IX61" i="1" s="1"/>
  <c r="IX60" i="1"/>
  <c r="LA670" i="1"/>
  <c r="LB670" i="1" s="1"/>
  <c r="KZ674" i="1"/>
  <c r="IJ449" i="1"/>
  <c r="IV895" i="1"/>
  <c r="IW891" i="1"/>
  <c r="IX891" i="1" s="1"/>
  <c r="KL747" i="1"/>
  <c r="KM743" i="1"/>
  <c r="CW893" i="1"/>
  <c r="CX889" i="1"/>
  <c r="BW85" i="1"/>
  <c r="CK90" i="1"/>
  <c r="LB586" i="1"/>
  <c r="JK832" i="1"/>
  <c r="JL832" i="1" s="1"/>
  <c r="JJ836" i="1"/>
  <c r="KN597" i="1"/>
  <c r="BD640" i="1"/>
  <c r="BE640" i="1" s="1"/>
  <c r="CI93" i="1"/>
  <c r="CJ89" i="1"/>
  <c r="IV679" i="1"/>
  <c r="IW675" i="1"/>
  <c r="IX675" i="1" s="1"/>
  <c r="BU601" i="1"/>
  <c r="BV601" i="1" s="1"/>
  <c r="BW601" i="1" s="1"/>
  <c r="BV597" i="1"/>
  <c r="GA349" i="1"/>
  <c r="FZ350" i="1"/>
  <c r="GA350" i="1" s="1"/>
  <c r="CY303" i="1"/>
  <c r="KM444" i="1"/>
  <c r="KN444" i="1" s="1"/>
  <c r="KL448" i="1"/>
  <c r="BW84" i="1"/>
  <c r="BH732" i="1"/>
  <c r="BG733" i="1"/>
  <c r="LN600" i="1"/>
  <c r="LO597" i="1"/>
  <c r="HU601" i="1"/>
  <c r="HV601" i="1" s="1"/>
  <c r="HT605" i="1"/>
  <c r="AB62" i="1"/>
  <c r="AC62" i="1" s="1"/>
  <c r="AC61" i="1"/>
  <c r="CK814" i="1"/>
  <c r="HG138" i="1"/>
  <c r="HT100" i="1"/>
  <c r="HU96" i="1"/>
  <c r="JY381" i="1"/>
  <c r="JZ381" i="1" s="1"/>
  <c r="JX385" i="1"/>
  <c r="JY385" i="1" s="1"/>
  <c r="JZ385" i="1" s="1"/>
  <c r="JX250" i="1"/>
  <c r="JY250" i="1" s="1"/>
  <c r="JZ250" i="1" s="1"/>
  <c r="JY246" i="1"/>
  <c r="JY284" i="1" s="1"/>
  <c r="HT614" i="1"/>
  <c r="HU614" i="1" s="1"/>
  <c r="HV614" i="1" s="1"/>
  <c r="HU610" i="1"/>
  <c r="HV610" i="1" s="1"/>
  <c r="II453" i="1"/>
  <c r="IJ453" i="1" s="1"/>
  <c r="IH457" i="1"/>
  <c r="II457" i="1" s="1"/>
  <c r="IJ457" i="1" s="1"/>
  <c r="HH60" i="1"/>
  <c r="HG61" i="1"/>
  <c r="HH61" i="1" s="1"/>
  <c r="AF511" i="1"/>
  <c r="AE512" i="1"/>
  <c r="ND372" i="1"/>
  <c r="NE371" i="1"/>
  <c r="NB423" i="1"/>
  <c r="CJ94" i="1"/>
  <c r="CK94" i="1" s="1"/>
  <c r="CI98" i="1"/>
  <c r="JK754" i="1"/>
  <c r="JL754" i="1" s="1"/>
  <c r="JJ758" i="1"/>
  <c r="LA590" i="1"/>
  <c r="LB590" i="1" s="1"/>
  <c r="KZ594" i="1"/>
  <c r="KL605" i="1"/>
  <c r="KM601" i="1"/>
  <c r="KN601" i="1" s="1"/>
  <c r="CI311" i="1"/>
  <c r="CJ311" i="1" s="1"/>
  <c r="CK311" i="1" s="1"/>
  <c r="CJ307" i="1"/>
  <c r="DH61" i="1"/>
  <c r="IX671" i="1"/>
  <c r="KL745" i="1"/>
  <c r="KM741" i="1"/>
  <c r="IX65" i="1"/>
  <c r="IW69" i="1"/>
  <c r="IX69" i="1" s="1"/>
  <c r="CW311" i="1"/>
  <c r="CX311" i="1" s="1"/>
  <c r="CY311" i="1" s="1"/>
  <c r="CX307" i="1"/>
  <c r="CY307" i="1" s="1"/>
  <c r="NR296" i="1"/>
  <c r="NS296" i="1" s="1"/>
  <c r="NT296" i="1" s="1"/>
  <c r="NS295" i="1"/>
  <c r="FA153" i="1"/>
  <c r="FB152" i="1"/>
  <c r="EN294" i="1"/>
  <c r="EM295" i="1"/>
  <c r="AS153" i="1"/>
  <c r="AT152" i="1"/>
  <c r="AU152" i="1" s="1"/>
  <c r="CX306" i="1"/>
  <c r="CW310" i="1"/>
  <c r="HF314" i="1"/>
  <c r="HG314" i="1" s="1"/>
  <c r="HH314" i="1" s="1"/>
  <c r="HG310" i="1"/>
  <c r="HH310" i="1" s="1"/>
  <c r="LO299" i="1"/>
  <c r="LN302" i="1"/>
  <c r="JY67" i="1"/>
  <c r="LO890" i="1"/>
  <c r="LN893" i="1"/>
  <c r="IJ888" i="1"/>
  <c r="HV597" i="1"/>
  <c r="LN749" i="1"/>
  <c r="LO746" i="1"/>
  <c r="KZ181" i="1"/>
  <c r="LA181" i="1" s="1"/>
  <c r="LB181" i="1" s="1"/>
  <c r="LA177" i="1"/>
  <c r="LB177" i="1" s="1"/>
  <c r="LA823" i="1"/>
  <c r="KZ827" i="1"/>
  <c r="BV896" i="1"/>
  <c r="BW896" i="1" s="1"/>
  <c r="BU900" i="1"/>
  <c r="LN898" i="1"/>
  <c r="LO895" i="1"/>
  <c r="DZ881" i="1"/>
  <c r="EA881" i="1" s="1"/>
  <c r="DY882" i="1"/>
  <c r="IX814" i="1"/>
  <c r="LB209" i="1"/>
  <c r="IW89" i="1"/>
  <c r="IX89" i="1" s="1"/>
  <c r="IV93" i="1"/>
  <c r="JX678" i="1"/>
  <c r="JY674" i="1"/>
  <c r="JZ674" i="1" s="1"/>
  <c r="IH604" i="1"/>
  <c r="II600" i="1"/>
  <c r="IJ600" i="1" s="1"/>
  <c r="CI538" i="1"/>
  <c r="CJ538" i="1" s="1"/>
  <c r="CK538" i="1" s="1"/>
  <c r="CJ534" i="1"/>
  <c r="CK534" i="1" s="1"/>
  <c r="KL245" i="1"/>
  <c r="KM241" i="1"/>
  <c r="KN241" i="1" s="1"/>
  <c r="NR661" i="1"/>
  <c r="NS660" i="1"/>
  <c r="NT660" i="1" s="1"/>
  <c r="CX161" i="1"/>
  <c r="CY161" i="1" s="1"/>
  <c r="CW165" i="1"/>
  <c r="CX165" i="1" s="1"/>
  <c r="CY165" i="1" s="1"/>
  <c r="DV61" i="1"/>
  <c r="NE880" i="1"/>
  <c r="NF880" i="1" s="1"/>
  <c r="ND881" i="1"/>
  <c r="FL350" i="1"/>
  <c r="FM350" i="1" s="1"/>
  <c r="FM349" i="1"/>
  <c r="KM59" i="1"/>
  <c r="KL600" i="1"/>
  <c r="KM596" i="1"/>
  <c r="KN596" i="1" s="1"/>
  <c r="JL87" i="1"/>
  <c r="HU572" i="1"/>
  <c r="HV572" i="1" s="1"/>
  <c r="HV522" i="1"/>
  <c r="JX171" i="1"/>
  <c r="JY167" i="1"/>
  <c r="JY747" i="1"/>
  <c r="JX751" i="1"/>
  <c r="JX596" i="1"/>
  <c r="JY592" i="1"/>
  <c r="CW468" i="1"/>
  <c r="CX464" i="1"/>
  <c r="CY464" i="1" s="1"/>
  <c r="KN469" i="1"/>
  <c r="KM499" i="1"/>
  <c r="KN499" i="1" s="1"/>
  <c r="MB79" i="1"/>
  <c r="MC78" i="1"/>
  <c r="MD78" i="1" s="1"/>
  <c r="LN162" i="1"/>
  <c r="LO159" i="1"/>
  <c r="CX612" i="1"/>
  <c r="CY612" i="1" s="1"/>
  <c r="CW616" i="1"/>
  <c r="CX616" i="1" s="1"/>
  <c r="CY616" i="1" s="1"/>
  <c r="HV513" i="1"/>
  <c r="HV86" i="1"/>
  <c r="JY59" i="1"/>
  <c r="N277" i="1"/>
  <c r="IH99" i="1"/>
  <c r="II95" i="1"/>
  <c r="JJ691" i="1"/>
  <c r="JK687" i="1"/>
  <c r="JL687" i="1" s="1"/>
  <c r="CK374" i="1"/>
  <c r="II349" i="1"/>
  <c r="IJ349" i="1" s="1"/>
  <c r="IJ348" i="1"/>
  <c r="CJ738" i="1"/>
  <c r="CI742" i="1"/>
  <c r="IJ596" i="1"/>
  <c r="CI893" i="1"/>
  <c r="CJ889" i="1"/>
  <c r="CK889" i="1" s="1"/>
  <c r="JZ883" i="1"/>
  <c r="AC863" i="1"/>
  <c r="AF811" i="1"/>
  <c r="IJ742" i="1"/>
  <c r="CY440" i="1"/>
  <c r="CJ100" i="1"/>
  <c r="CK100" i="1" s="1"/>
  <c r="CI104" i="1"/>
  <c r="JZ588" i="1"/>
  <c r="HU227" i="1"/>
  <c r="HV227" i="1" s="1"/>
  <c r="HT231" i="1"/>
  <c r="IW166" i="1"/>
  <c r="IX166" i="1" s="1"/>
  <c r="IV170" i="1"/>
  <c r="DZ513" i="1"/>
  <c r="DY514" i="1"/>
  <c r="DZ514" i="1" s="1"/>
  <c r="EA514" i="1" s="1"/>
  <c r="BV456" i="1"/>
  <c r="BU460" i="1"/>
  <c r="CY608" i="1"/>
  <c r="CX646" i="1"/>
  <c r="CY646" i="1" s="1"/>
  <c r="HT521" i="1"/>
  <c r="HU517" i="1"/>
  <c r="HV517" i="1" s="1"/>
  <c r="HT94" i="1"/>
  <c r="HU90" i="1"/>
  <c r="HV90" i="1" s="1"/>
  <c r="JJ898" i="1"/>
  <c r="JK894" i="1"/>
  <c r="Q734" i="1"/>
  <c r="R733" i="1"/>
  <c r="S733" i="1" s="1"/>
  <c r="LB169" i="1"/>
  <c r="KM898" i="1"/>
  <c r="KL902" i="1"/>
  <c r="CW683" i="1"/>
  <c r="CX679" i="1"/>
  <c r="IH678" i="1"/>
  <c r="II674" i="1"/>
  <c r="CX601" i="1"/>
  <c r="CW605" i="1"/>
  <c r="LA900" i="1"/>
  <c r="LB900" i="1" s="1"/>
  <c r="KZ904" i="1"/>
  <c r="JL683" i="1"/>
  <c r="NR810" i="1"/>
  <c r="NS809" i="1"/>
  <c r="R586" i="1"/>
  <c r="Q587" i="1"/>
  <c r="CI181" i="1"/>
  <c r="CJ181" i="1" s="1"/>
  <c r="CK181" i="1" s="1"/>
  <c r="CJ177" i="1"/>
  <c r="CK177" i="1" s="1"/>
  <c r="JY676" i="1"/>
  <c r="JZ676" i="1" s="1"/>
  <c r="JX680" i="1"/>
  <c r="MM62" i="1"/>
  <c r="MN62" i="1" s="1"/>
  <c r="MN61" i="1"/>
  <c r="JJ609" i="1"/>
  <c r="JK605" i="1"/>
  <c r="JX749" i="1"/>
  <c r="JY745" i="1"/>
  <c r="IV822" i="1"/>
  <c r="IW818" i="1"/>
  <c r="IX818" i="1" s="1"/>
  <c r="DL732" i="1"/>
  <c r="DM732" i="1" s="1"/>
  <c r="DK733" i="1"/>
  <c r="DL733" i="1" s="1"/>
  <c r="DM733" i="1" s="1"/>
  <c r="EA880" i="1"/>
  <c r="IX85" i="1"/>
  <c r="NS882" i="1"/>
  <c r="NT882" i="1" s="1"/>
  <c r="NR883" i="1"/>
  <c r="IX370" i="1"/>
  <c r="KZ394" i="1"/>
  <c r="LA390" i="1"/>
  <c r="BU914" i="1"/>
  <c r="BV914" i="1" s="1"/>
  <c r="BW914" i="1" s="1"/>
  <c r="BV910" i="1"/>
  <c r="BW910" i="1" s="1"/>
  <c r="IH680" i="1"/>
  <c r="II676" i="1"/>
  <c r="IJ676" i="1" s="1"/>
  <c r="AT295" i="1"/>
  <c r="AU295" i="1" s="1"/>
  <c r="AS296" i="1"/>
  <c r="AT296" i="1" s="1"/>
  <c r="AU296" i="1" s="1"/>
  <c r="GO61" i="1"/>
  <c r="GN62" i="1"/>
  <c r="GO62" i="1" s="1"/>
  <c r="BV61" i="1"/>
  <c r="BW61" i="1" s="1"/>
  <c r="BW60" i="1"/>
  <c r="CK448" i="1"/>
  <c r="JK95" i="1"/>
  <c r="JL95" i="1" s="1"/>
  <c r="JJ99" i="1"/>
  <c r="JL740" i="1"/>
  <c r="JJ607" i="1"/>
  <c r="JK603" i="1"/>
  <c r="JL603" i="1" s="1"/>
  <c r="EM439" i="1"/>
  <c r="EN438" i="1"/>
  <c r="FB368" i="1"/>
  <c r="FA369" i="1"/>
  <c r="IW374" i="1"/>
  <c r="IX374" i="1" s="1"/>
  <c r="IV378" i="1"/>
  <c r="HT19" i="1"/>
  <c r="HU19" i="1" s="1"/>
  <c r="HV19" i="1" s="1"/>
  <c r="HU15" i="1"/>
  <c r="JK500" i="1"/>
  <c r="JL500" i="1" s="1"/>
  <c r="FL61" i="1"/>
  <c r="JY887" i="1"/>
  <c r="JZ887" i="1" s="1"/>
  <c r="JX891" i="1"/>
  <c r="CK659" i="1"/>
  <c r="AT438" i="1"/>
  <c r="AU438" i="1" s="1"/>
  <c r="AS439" i="1"/>
  <c r="JL517" i="1"/>
  <c r="II746" i="1"/>
  <c r="IH750" i="1"/>
  <c r="BV595" i="1"/>
  <c r="BW595" i="1" s="1"/>
  <c r="BU599" i="1"/>
  <c r="JY299" i="1"/>
  <c r="JX303" i="1"/>
  <c r="IV167" i="1"/>
  <c r="IW163" i="1"/>
  <c r="IX163" i="1" s="1"/>
  <c r="BU897" i="1"/>
  <c r="BV893" i="1"/>
  <c r="BW893" i="1" s="1"/>
  <c r="HV223" i="1"/>
  <c r="IJ371" i="1"/>
  <c r="LB299" i="1"/>
  <c r="LA353" i="1"/>
  <c r="CW899" i="1"/>
  <c r="CX895" i="1"/>
  <c r="JY356" i="1"/>
  <c r="JZ356" i="1" s="1"/>
  <c r="BW11" i="1"/>
  <c r="BV65" i="1"/>
  <c r="IH455" i="1"/>
  <c r="II451" i="1"/>
  <c r="IJ451" i="1" s="1"/>
  <c r="KM67" i="1"/>
  <c r="KN67" i="1" s="1"/>
  <c r="KZ403" i="1"/>
  <c r="LA403" i="1" s="1"/>
  <c r="LB403" i="1" s="1"/>
  <c r="LA399" i="1"/>
  <c r="S732" i="1"/>
  <c r="DZ442" i="1"/>
  <c r="DY443" i="1"/>
  <c r="IX593" i="1"/>
  <c r="CK515" i="1"/>
  <c r="NT150" i="1"/>
  <c r="CW681" i="1"/>
  <c r="CX677" i="1"/>
  <c r="CW524" i="1"/>
  <c r="CX524" i="1" s="1"/>
  <c r="CY524" i="1" s="1"/>
  <c r="CX520" i="1"/>
  <c r="CY886" i="1"/>
  <c r="II896" i="1"/>
  <c r="IH900" i="1"/>
  <c r="KZ830" i="1"/>
  <c r="LA826" i="1"/>
  <c r="LB826" i="1" s="1"/>
  <c r="CI386" i="1"/>
  <c r="CJ382" i="1"/>
  <c r="CK382" i="1" s="1"/>
  <c r="HG451" i="1"/>
  <c r="HF455" i="1"/>
  <c r="JJ386" i="1" l="1"/>
  <c r="JK382" i="1"/>
  <c r="JL382" i="1" s="1"/>
  <c r="IH525" i="1"/>
  <c r="NS442" i="1"/>
  <c r="NR443" i="1"/>
  <c r="LP62" i="1"/>
  <c r="LP60" i="1"/>
  <c r="LO61" i="1"/>
  <c r="LP61" i="1" s="1"/>
  <c r="IJ106" i="1"/>
  <c r="II140" i="1"/>
  <c r="IJ140" i="1" s="1"/>
  <c r="DM152" i="1"/>
  <c r="DY155" i="1"/>
  <c r="DZ154" i="1"/>
  <c r="EA154" i="1" s="1"/>
  <c r="KM681" i="1"/>
  <c r="KN681" i="1" s="1"/>
  <c r="KL685" i="1"/>
  <c r="LA164" i="1"/>
  <c r="LB164" i="1" s="1"/>
  <c r="KZ168" i="1"/>
  <c r="CW535" i="1"/>
  <c r="CX535" i="1" s="1"/>
  <c r="CY535" i="1" s="1"/>
  <c r="CX531" i="1"/>
  <c r="MB810" i="1"/>
  <c r="MC809" i="1"/>
  <c r="CJ676" i="1"/>
  <c r="CK676" i="1" s="1"/>
  <c r="CI680" i="1"/>
  <c r="BV310" i="1"/>
  <c r="BU314" i="1"/>
  <c r="BV314" i="1" s="1"/>
  <c r="BW314" i="1" s="1"/>
  <c r="LB400" i="1"/>
  <c r="LA426" i="1"/>
  <c r="LB426" i="1" s="1"/>
  <c r="NT82" i="1"/>
  <c r="LA236" i="1"/>
  <c r="LB236" i="1" s="1"/>
  <c r="KZ240" i="1"/>
  <c r="KZ245" i="1"/>
  <c r="LA241" i="1"/>
  <c r="LB241" i="1" s="1"/>
  <c r="BV386" i="1"/>
  <c r="BW386" i="1" s="1"/>
  <c r="BU390" i="1"/>
  <c r="FO154" i="1"/>
  <c r="FP153" i="1"/>
  <c r="JL238" i="1"/>
  <c r="EA153" i="1"/>
  <c r="CX530" i="1"/>
  <c r="CY530" i="1" s="1"/>
  <c r="CW534" i="1"/>
  <c r="DY369" i="1"/>
  <c r="DZ368" i="1"/>
  <c r="EA368" i="1" s="1"/>
  <c r="GQ80" i="1"/>
  <c r="GR79" i="1"/>
  <c r="GS79" i="1" s="1"/>
  <c r="KM242" i="1"/>
  <c r="KN242" i="1" s="1"/>
  <c r="KL246" i="1"/>
  <c r="MD511" i="1"/>
  <c r="LN604" i="1"/>
  <c r="LO601" i="1"/>
  <c r="MR152" i="1"/>
  <c r="LO448" i="1"/>
  <c r="LN451" i="1"/>
  <c r="JZ605" i="1"/>
  <c r="JX101" i="1"/>
  <c r="JY97" i="1"/>
  <c r="JZ97" i="1" s="1"/>
  <c r="LN233" i="1"/>
  <c r="LO230" i="1"/>
  <c r="KM497" i="1"/>
  <c r="KN497" i="1" s="1"/>
  <c r="MQ586" i="1"/>
  <c r="MP587" i="1"/>
  <c r="JJ246" i="1"/>
  <c r="JK242" i="1"/>
  <c r="JL242" i="1" s="1"/>
  <c r="GQ370" i="1"/>
  <c r="GR369" i="1"/>
  <c r="GS369" i="1" s="1"/>
  <c r="BU534" i="1"/>
  <c r="BV530" i="1"/>
  <c r="CW611" i="1"/>
  <c r="CX607" i="1"/>
  <c r="CX828" i="1"/>
  <c r="CY828" i="1" s="1"/>
  <c r="CW832" i="1"/>
  <c r="MB513" i="1"/>
  <c r="MC512" i="1"/>
  <c r="MD512" i="1" s="1"/>
  <c r="JZ829" i="1"/>
  <c r="GC226" i="1"/>
  <c r="GD226" i="1" s="1"/>
  <c r="GE226" i="1" s="1"/>
  <c r="GD225" i="1"/>
  <c r="GE225" i="1" s="1"/>
  <c r="JL608" i="1"/>
  <c r="NE808" i="1"/>
  <c r="NF808" i="1" s="1"/>
  <c r="ND809" i="1"/>
  <c r="CJ210" i="1"/>
  <c r="CK210" i="1" s="1"/>
  <c r="AB349" i="1"/>
  <c r="AB350" i="1" s="1"/>
  <c r="AC350" i="1" s="1"/>
  <c r="HF398" i="1"/>
  <c r="HG394" i="1"/>
  <c r="HH394" i="1" s="1"/>
  <c r="JY244" i="1"/>
  <c r="JZ244" i="1" s="1"/>
  <c r="JX248" i="1"/>
  <c r="JY248" i="1" s="1"/>
  <c r="IV681" i="1"/>
  <c r="IW677" i="1"/>
  <c r="IX677" i="1" s="1"/>
  <c r="IH528" i="1"/>
  <c r="II524" i="1"/>
  <c r="IJ524" i="1" s="1"/>
  <c r="KM824" i="1"/>
  <c r="KN824" i="1" s="1"/>
  <c r="KL828" i="1"/>
  <c r="BV174" i="1"/>
  <c r="BW174" i="1" s="1"/>
  <c r="BU178" i="1"/>
  <c r="MQ513" i="1"/>
  <c r="MR513" i="1" s="1"/>
  <c r="MP514" i="1"/>
  <c r="MQ514" i="1" s="1"/>
  <c r="MR514" i="1" s="1"/>
  <c r="DY660" i="1"/>
  <c r="DZ659" i="1"/>
  <c r="EA659" i="1" s="1"/>
  <c r="GN349" i="1"/>
  <c r="AS81" i="1"/>
  <c r="AT80" i="1"/>
  <c r="AU80" i="1" s="1"/>
  <c r="II380" i="1"/>
  <c r="IJ380" i="1" s="1"/>
  <c r="IH384" i="1"/>
  <c r="NP135" i="1"/>
  <c r="NS83" i="1"/>
  <c r="NT83" i="1" s="1"/>
  <c r="NA640" i="1"/>
  <c r="NB640" i="1" s="1"/>
  <c r="NB639" i="1"/>
  <c r="BV602" i="1"/>
  <c r="BU606" i="1"/>
  <c r="JX837" i="1"/>
  <c r="JY837" i="1" s="1"/>
  <c r="JZ837" i="1" s="1"/>
  <c r="JY833" i="1"/>
  <c r="JZ833" i="1" s="1"/>
  <c r="GE224" i="1"/>
  <c r="JK612" i="1"/>
  <c r="JL612" i="1" s="1"/>
  <c r="JJ616" i="1"/>
  <c r="JK616" i="1" s="1"/>
  <c r="JL616" i="1" s="1"/>
  <c r="JK897" i="1"/>
  <c r="JL897" i="1" s="1"/>
  <c r="JJ901" i="1"/>
  <c r="KL177" i="1"/>
  <c r="KM173" i="1"/>
  <c r="KN173" i="1" s="1"/>
  <c r="II246" i="1"/>
  <c r="IH250" i="1"/>
  <c r="II250" i="1" s="1"/>
  <c r="IJ250" i="1" s="1"/>
  <c r="KL243" i="1"/>
  <c r="KM239" i="1"/>
  <c r="KN239" i="1" s="1"/>
  <c r="DH133" i="1"/>
  <c r="JY893" i="1"/>
  <c r="JZ893" i="1" s="1"/>
  <c r="JX897" i="1"/>
  <c r="CJ608" i="1"/>
  <c r="CI612" i="1"/>
  <c r="JK377" i="1"/>
  <c r="JL377" i="1" s="1"/>
  <c r="JJ381" i="1"/>
  <c r="CI899" i="1"/>
  <c r="CJ895" i="1"/>
  <c r="CK895" i="1" s="1"/>
  <c r="JX168" i="1"/>
  <c r="JY164" i="1"/>
  <c r="JZ164" i="1" s="1"/>
  <c r="CW462" i="1"/>
  <c r="CX458" i="1"/>
  <c r="CY458" i="1" s="1"/>
  <c r="NB207" i="1"/>
  <c r="NE155" i="1"/>
  <c r="KN169" i="1"/>
  <c r="AE153" i="1"/>
  <c r="AF152" i="1"/>
  <c r="LN375" i="1"/>
  <c r="LO372" i="1"/>
  <c r="IW140" i="1"/>
  <c r="IX140" i="1" s="1"/>
  <c r="LN599" i="1"/>
  <c r="LO596" i="1"/>
  <c r="JX613" i="1"/>
  <c r="JY613" i="1" s="1"/>
  <c r="JZ613" i="1" s="1"/>
  <c r="JY609" i="1"/>
  <c r="JZ609" i="1" s="1"/>
  <c r="GN566" i="1"/>
  <c r="GO566" i="1" s="1"/>
  <c r="GO565" i="1"/>
  <c r="CW459" i="1"/>
  <c r="CX455" i="1"/>
  <c r="CY455" i="1" s="1"/>
  <c r="HH390" i="1"/>
  <c r="MQ153" i="1"/>
  <c r="MR153" i="1" s="1"/>
  <c r="MP154" i="1"/>
  <c r="IX673" i="1"/>
  <c r="IH168" i="1"/>
  <c r="II164" i="1"/>
  <c r="IJ164" i="1" s="1"/>
  <c r="EK135" i="1"/>
  <c r="EN83" i="1"/>
  <c r="II65" i="1"/>
  <c r="JK347" i="1"/>
  <c r="JZ607" i="1"/>
  <c r="LA454" i="1"/>
  <c r="LB454" i="1" s="1"/>
  <c r="KZ458" i="1"/>
  <c r="CJ821" i="1"/>
  <c r="CK821" i="1" s="1"/>
  <c r="CI825" i="1"/>
  <c r="EM371" i="1"/>
  <c r="EN370" i="1"/>
  <c r="BW450" i="1"/>
  <c r="DL440" i="1"/>
  <c r="DM440" i="1" s="1"/>
  <c r="DK441" i="1"/>
  <c r="Q661" i="1"/>
  <c r="R660" i="1"/>
  <c r="S660" i="1" s="1"/>
  <c r="BV95" i="1"/>
  <c r="BW95" i="1" s="1"/>
  <c r="BU99" i="1"/>
  <c r="NT369" i="1"/>
  <c r="IH909" i="1"/>
  <c r="II905" i="1"/>
  <c r="IJ905" i="1" s="1"/>
  <c r="IH167" i="1"/>
  <c r="II163" i="1"/>
  <c r="IJ163" i="1" s="1"/>
  <c r="JX615" i="1"/>
  <c r="JY615" i="1" s="1"/>
  <c r="JZ615" i="1" s="1"/>
  <c r="JY611" i="1"/>
  <c r="JZ611" i="1" s="1"/>
  <c r="JY598" i="1"/>
  <c r="JZ598" i="1" s="1"/>
  <c r="JX602" i="1"/>
  <c r="CW461" i="1"/>
  <c r="CX457" i="1"/>
  <c r="HV91" i="1"/>
  <c r="JK821" i="1"/>
  <c r="JL821" i="1" s="1"/>
  <c r="JJ825" i="1"/>
  <c r="KN897" i="1"/>
  <c r="HH391" i="1"/>
  <c r="CK817" i="1"/>
  <c r="BV454" i="1"/>
  <c r="BW454" i="1" s="1"/>
  <c r="BU458" i="1"/>
  <c r="LO89" i="1"/>
  <c r="LN92" i="1"/>
  <c r="NS370" i="1"/>
  <c r="NT370" i="1" s="1"/>
  <c r="NR371" i="1"/>
  <c r="JY754" i="1"/>
  <c r="JZ754" i="1" s="1"/>
  <c r="JX758" i="1"/>
  <c r="JY758" i="1" s="1"/>
  <c r="JZ758" i="1" s="1"/>
  <c r="BW399" i="1"/>
  <c r="BV425" i="1"/>
  <c r="BW425" i="1" s="1"/>
  <c r="IV827" i="1"/>
  <c r="IW823" i="1"/>
  <c r="IX823" i="1" s="1"/>
  <c r="HG171" i="1"/>
  <c r="HF175" i="1"/>
  <c r="HU95" i="1"/>
  <c r="HV95" i="1" s="1"/>
  <c r="HT99" i="1"/>
  <c r="KL905" i="1"/>
  <c r="KM901" i="1"/>
  <c r="KN901" i="1" s="1"/>
  <c r="HG395" i="1"/>
  <c r="HH395" i="1" s="1"/>
  <c r="HF399" i="1"/>
  <c r="IV173" i="1"/>
  <c r="IW169" i="1"/>
  <c r="IX169" i="1" s="1"/>
  <c r="IH534" i="1"/>
  <c r="II530" i="1"/>
  <c r="JX458" i="1"/>
  <c r="JY458" i="1" s="1"/>
  <c r="JZ458" i="1" s="1"/>
  <c r="JY454" i="1"/>
  <c r="HT311" i="1"/>
  <c r="HU311" i="1" s="1"/>
  <c r="HV311" i="1" s="1"/>
  <c r="HU307" i="1"/>
  <c r="HV307" i="1" s="1"/>
  <c r="IW242" i="1"/>
  <c r="IX242" i="1" s="1"/>
  <c r="IV246" i="1"/>
  <c r="AT513" i="1"/>
  <c r="AS514" i="1"/>
  <c r="AT514" i="1" s="1"/>
  <c r="AU514" i="1" s="1"/>
  <c r="CX392" i="1"/>
  <c r="CW396" i="1"/>
  <c r="LN456" i="1"/>
  <c r="LO453" i="1"/>
  <c r="CI241" i="1"/>
  <c r="CJ237" i="1"/>
  <c r="O495" i="1"/>
  <c r="Q444" i="1"/>
  <c r="R444" i="1" s="1"/>
  <c r="S444" i="1" s="1"/>
  <c r="R443" i="1"/>
  <c r="S443" i="1" s="1"/>
  <c r="LA381" i="1"/>
  <c r="KZ385" i="1"/>
  <c r="LA385" i="1" s="1"/>
  <c r="LB385" i="1" s="1"/>
  <c r="IV686" i="1"/>
  <c r="IW682" i="1"/>
  <c r="IX682" i="1" s="1"/>
  <c r="KM308" i="1"/>
  <c r="KL312" i="1"/>
  <c r="KM312" i="1" s="1"/>
  <c r="KN312" i="1" s="1"/>
  <c r="CI459" i="1"/>
  <c r="CJ455" i="1"/>
  <c r="KM825" i="1"/>
  <c r="KN825" i="1" s="1"/>
  <c r="KL829" i="1"/>
  <c r="NE223" i="1"/>
  <c r="ND224" i="1"/>
  <c r="CI404" i="1"/>
  <c r="CJ404" i="1" s="1"/>
  <c r="CK404" i="1" s="1"/>
  <c r="CJ400" i="1"/>
  <c r="CK400" i="1" s="1"/>
  <c r="LB530" i="1"/>
  <c r="IV615" i="1"/>
  <c r="IW615" i="1" s="1"/>
  <c r="IX615" i="1" s="1"/>
  <c r="IW611" i="1"/>
  <c r="LO229" i="1"/>
  <c r="LN232" i="1"/>
  <c r="LA673" i="1"/>
  <c r="LB673" i="1" s="1"/>
  <c r="KZ677" i="1"/>
  <c r="BW170" i="1"/>
  <c r="CX98" i="1"/>
  <c r="CY98" i="1" s="1"/>
  <c r="CW102" i="1"/>
  <c r="CW390" i="1"/>
  <c r="CX386" i="1"/>
  <c r="CY386" i="1" s="1"/>
  <c r="IV756" i="1"/>
  <c r="IW752" i="1"/>
  <c r="IX752" i="1" s="1"/>
  <c r="FA443" i="1"/>
  <c r="FB442" i="1"/>
  <c r="FC442" i="1" s="1"/>
  <c r="FZ639" i="1"/>
  <c r="IH597" i="1"/>
  <c r="II593" i="1"/>
  <c r="IJ593" i="1" s="1"/>
  <c r="S442" i="1"/>
  <c r="KL471" i="1"/>
  <c r="KM471" i="1" s="1"/>
  <c r="KN471" i="1" s="1"/>
  <c r="KM467" i="1"/>
  <c r="KN467" i="1" s="1"/>
  <c r="BV243" i="1"/>
  <c r="BU247" i="1"/>
  <c r="BV247" i="1" s="1"/>
  <c r="BW247" i="1" s="1"/>
  <c r="DL153" i="1"/>
  <c r="DM153" i="1" s="1"/>
  <c r="DK154" i="1"/>
  <c r="CI465" i="1"/>
  <c r="CJ461" i="1"/>
  <c r="LN231" i="1"/>
  <c r="LO228" i="1"/>
  <c r="N421" i="1"/>
  <c r="LA534" i="1"/>
  <c r="LB534" i="1" s="1"/>
  <c r="KZ538" i="1"/>
  <c r="LA538" i="1" s="1"/>
  <c r="LB538" i="1" s="1"/>
  <c r="CI831" i="1"/>
  <c r="CJ827" i="1"/>
  <c r="CK827" i="1" s="1"/>
  <c r="HU347" i="1"/>
  <c r="EA733" i="1"/>
  <c r="IJ756" i="1"/>
  <c r="II794" i="1"/>
  <c r="IJ794" i="1" s="1"/>
  <c r="MP370" i="1"/>
  <c r="MQ369" i="1"/>
  <c r="MR369" i="1" s="1"/>
  <c r="KM686" i="1"/>
  <c r="KN686" i="1" s="1"/>
  <c r="KL690" i="1"/>
  <c r="HT471" i="1"/>
  <c r="HU471" i="1" s="1"/>
  <c r="HV471" i="1" s="1"/>
  <c r="HU467" i="1"/>
  <c r="HV467" i="1" s="1"/>
  <c r="II599" i="1"/>
  <c r="IJ599" i="1" s="1"/>
  <c r="IH603" i="1"/>
  <c r="CK230" i="1"/>
  <c r="IX747" i="1"/>
  <c r="IW793" i="1"/>
  <c r="IX793" i="1" s="1"/>
  <c r="JZ456" i="1"/>
  <c r="CY521" i="1"/>
  <c r="HT452" i="1"/>
  <c r="HU448" i="1"/>
  <c r="HV448" i="1" s="1"/>
  <c r="KL398" i="1"/>
  <c r="KM394" i="1"/>
  <c r="KN394" i="1" s="1"/>
  <c r="MR368" i="1"/>
  <c r="AT367" i="1"/>
  <c r="AS368" i="1"/>
  <c r="S880" i="1"/>
  <c r="IW427" i="1"/>
  <c r="IX427" i="1" s="1"/>
  <c r="KN524" i="1"/>
  <c r="AE83" i="1"/>
  <c r="AF82" i="1"/>
  <c r="AG82" i="1" s="1"/>
  <c r="LA897" i="1"/>
  <c r="LB897" i="1" s="1"/>
  <c r="KZ901" i="1"/>
  <c r="BV685" i="1"/>
  <c r="BW685" i="1" s="1"/>
  <c r="BU689" i="1"/>
  <c r="BV689" i="1" s="1"/>
  <c r="BW689" i="1" s="1"/>
  <c r="HT109" i="1"/>
  <c r="HU109" i="1" s="1"/>
  <c r="HV109" i="1" s="1"/>
  <c r="HU105" i="1"/>
  <c r="HV105" i="1" s="1"/>
  <c r="IJ755" i="1"/>
  <c r="II793" i="1"/>
  <c r="IJ793" i="1" s="1"/>
  <c r="HV376" i="1"/>
  <c r="IJ595" i="1"/>
  <c r="CJ234" i="1"/>
  <c r="CK234" i="1" s="1"/>
  <c r="CI238" i="1"/>
  <c r="CJ238" i="1" s="1"/>
  <c r="CK238" i="1" s="1"/>
  <c r="MR295" i="1"/>
  <c r="MM349" i="1"/>
  <c r="CK670" i="1"/>
  <c r="BV98" i="1"/>
  <c r="BW98" i="1" s="1"/>
  <c r="BU102" i="1"/>
  <c r="FP224" i="1"/>
  <c r="FQ224" i="1" s="1"/>
  <c r="FO225" i="1"/>
  <c r="DM883" i="1"/>
  <c r="Q882" i="1"/>
  <c r="R881" i="1"/>
  <c r="S881" i="1" s="1"/>
  <c r="KM528" i="1"/>
  <c r="KN528" i="1" s="1"/>
  <c r="KL532" i="1"/>
  <c r="GA565" i="1"/>
  <c r="FZ566" i="1"/>
  <c r="GA566" i="1" s="1"/>
  <c r="JK97" i="1"/>
  <c r="JL97" i="1" s="1"/>
  <c r="JJ101" i="1"/>
  <c r="BW681" i="1"/>
  <c r="CJ383" i="1"/>
  <c r="CK383" i="1" s="1"/>
  <c r="CI387" i="1"/>
  <c r="HV101" i="1"/>
  <c r="IH456" i="1"/>
  <c r="II456" i="1" s="1"/>
  <c r="IJ456" i="1" s="1"/>
  <c r="II452" i="1"/>
  <c r="IJ452" i="1" s="1"/>
  <c r="Q512" i="1"/>
  <c r="R511" i="1"/>
  <c r="IH749" i="1"/>
  <c r="II745" i="1"/>
  <c r="IJ745" i="1" s="1"/>
  <c r="IW353" i="1"/>
  <c r="JX464" i="1"/>
  <c r="JY460" i="1"/>
  <c r="JZ460" i="1" s="1"/>
  <c r="LO373" i="1"/>
  <c r="LN376" i="1"/>
  <c r="LO669" i="1"/>
  <c r="LN672" i="1"/>
  <c r="II499" i="1"/>
  <c r="IJ499" i="1" s="1"/>
  <c r="IW500" i="1"/>
  <c r="IX500" i="1" s="1"/>
  <c r="BH81" i="1"/>
  <c r="BI81" i="1" s="1"/>
  <c r="BG82" i="1"/>
  <c r="DZ295" i="1"/>
  <c r="EA295" i="1" s="1"/>
  <c r="DY296" i="1"/>
  <c r="DZ296" i="1" s="1"/>
  <c r="EA296" i="1" s="1"/>
  <c r="CY162" i="1"/>
  <c r="CX212" i="1"/>
  <c r="CY212" i="1" s="1"/>
  <c r="CI678" i="1"/>
  <c r="CJ674" i="1"/>
  <c r="CK674" i="1" s="1"/>
  <c r="GS586" i="1"/>
  <c r="CY381" i="1"/>
  <c r="CX427" i="1"/>
  <c r="CY427" i="1" s="1"/>
  <c r="BE937" i="1"/>
  <c r="BH886" i="1"/>
  <c r="BI886" i="1" s="1"/>
  <c r="FQ223" i="1"/>
  <c r="IV824" i="1"/>
  <c r="IW820" i="1"/>
  <c r="DL884" i="1"/>
  <c r="DM884" i="1" s="1"/>
  <c r="DK885" i="1"/>
  <c r="DL885" i="1" s="1"/>
  <c r="DM885" i="1" s="1"/>
  <c r="LO812" i="1"/>
  <c r="LN815" i="1"/>
  <c r="CJ354" i="1"/>
  <c r="CK354" i="1" s="1"/>
  <c r="JJ456" i="1"/>
  <c r="JK452" i="1"/>
  <c r="JL452" i="1" s="1"/>
  <c r="LO449" i="1"/>
  <c r="LN452" i="1"/>
  <c r="CJ749" i="1"/>
  <c r="CK749" i="1" s="1"/>
  <c r="CI753" i="1"/>
  <c r="DY735" i="1"/>
  <c r="DZ734" i="1"/>
  <c r="EA734" i="1" s="1"/>
  <c r="DK811" i="1"/>
  <c r="DL810" i="1"/>
  <c r="DM810" i="1" s="1"/>
  <c r="BI80" i="1"/>
  <c r="EA294" i="1"/>
  <c r="MP442" i="1"/>
  <c r="MQ441" i="1"/>
  <c r="JZ447" i="1"/>
  <c r="JY497" i="1"/>
  <c r="BV750" i="1"/>
  <c r="BW750" i="1" s="1"/>
  <c r="BU754" i="1"/>
  <c r="KN454" i="1"/>
  <c r="GQ588" i="1"/>
  <c r="GR587" i="1"/>
  <c r="GS587" i="1" s="1"/>
  <c r="BI885" i="1"/>
  <c r="GN277" i="1"/>
  <c r="KZ532" i="1"/>
  <c r="LA528" i="1"/>
  <c r="DK368" i="1"/>
  <c r="DL367" i="1"/>
  <c r="DM367" i="1" s="1"/>
  <c r="KZ605" i="1"/>
  <c r="LA601" i="1"/>
  <c r="KM388" i="1"/>
  <c r="KN388" i="1" s="1"/>
  <c r="KL392" i="1"/>
  <c r="JK606" i="1"/>
  <c r="JL606" i="1" s="1"/>
  <c r="JJ610" i="1"/>
  <c r="HT384" i="1"/>
  <c r="HU380" i="1"/>
  <c r="HV380" i="1" s="1"/>
  <c r="CX525" i="1"/>
  <c r="CY525" i="1" s="1"/>
  <c r="CW529" i="1"/>
  <c r="CX529" i="1" s="1"/>
  <c r="CY529" i="1" s="1"/>
  <c r="CJ454" i="1"/>
  <c r="CI458" i="1"/>
  <c r="II891" i="1"/>
  <c r="IJ891" i="1" s="1"/>
  <c r="IH895" i="1"/>
  <c r="CX815" i="1"/>
  <c r="CY815" i="1" s="1"/>
  <c r="CW819" i="1"/>
  <c r="KM458" i="1"/>
  <c r="KN458" i="1" s="1"/>
  <c r="KL462" i="1"/>
  <c r="LO517" i="1"/>
  <c r="LN520" i="1"/>
  <c r="NA788" i="1"/>
  <c r="NB788" i="1" s="1"/>
  <c r="CK309" i="1"/>
  <c r="CJ355" i="1"/>
  <c r="CK355" i="1" s="1"/>
  <c r="JJ169" i="1"/>
  <c r="JK165" i="1"/>
  <c r="JL165" i="1" s="1"/>
  <c r="JL308" i="1"/>
  <c r="JK354" i="1"/>
  <c r="JL354" i="1" s="1"/>
  <c r="HV599" i="1"/>
  <c r="II165" i="1"/>
  <c r="IJ165" i="1" s="1"/>
  <c r="IH169" i="1"/>
  <c r="NF83" i="1"/>
  <c r="NA133" i="1"/>
  <c r="LN671" i="1"/>
  <c r="LO668" i="1"/>
  <c r="AG585" i="1"/>
  <c r="CI828" i="1"/>
  <c r="CJ824" i="1"/>
  <c r="CK824" i="1" s="1"/>
  <c r="MB664" i="1"/>
  <c r="MC663" i="1"/>
  <c r="MD663" i="1" s="1"/>
  <c r="LA455" i="1"/>
  <c r="LB455" i="1" s="1"/>
  <c r="KZ459" i="1"/>
  <c r="CI103" i="1"/>
  <c r="CJ99" i="1"/>
  <c r="HF468" i="1"/>
  <c r="HG464" i="1"/>
  <c r="HH464" i="1" s="1"/>
  <c r="FA81" i="1"/>
  <c r="FB80" i="1"/>
  <c r="FC80" i="1" s="1"/>
  <c r="HU391" i="1"/>
  <c r="HV391" i="1" s="1"/>
  <c r="HT395" i="1"/>
  <c r="IJ898" i="1"/>
  <c r="AF367" i="1"/>
  <c r="AE368" i="1"/>
  <c r="LO518" i="1"/>
  <c r="LN521" i="1"/>
  <c r="HU603" i="1"/>
  <c r="HV603" i="1" s="1"/>
  <c r="HT607" i="1"/>
  <c r="II237" i="1"/>
  <c r="IJ237" i="1" s="1"/>
  <c r="IH241" i="1"/>
  <c r="AF586" i="1"/>
  <c r="AG586" i="1" s="1"/>
  <c r="AE587" i="1"/>
  <c r="CK178" i="1"/>
  <c r="CJ212" i="1"/>
  <c r="CK212" i="1" s="1"/>
  <c r="CX892" i="1"/>
  <c r="CW896" i="1"/>
  <c r="BW741" i="1"/>
  <c r="BU823" i="1"/>
  <c r="BV819" i="1"/>
  <c r="BW819" i="1" s="1"/>
  <c r="IH104" i="1"/>
  <c r="II100" i="1"/>
  <c r="IJ100" i="1" s="1"/>
  <c r="MD662" i="1"/>
  <c r="LB451" i="1"/>
  <c r="AP787" i="1"/>
  <c r="GC368" i="1"/>
  <c r="GD367" i="1"/>
  <c r="GE367" i="1" s="1"/>
  <c r="II902" i="1"/>
  <c r="IJ902" i="1" s="1"/>
  <c r="IH906" i="1"/>
  <c r="HV397" i="1"/>
  <c r="KZ98" i="1"/>
  <c r="LA94" i="1"/>
  <c r="LB94" i="1" s="1"/>
  <c r="IV529" i="1"/>
  <c r="IW529" i="1" s="1"/>
  <c r="IX529" i="1" s="1"/>
  <c r="IW525" i="1"/>
  <c r="IJ233" i="1"/>
  <c r="FO514" i="1"/>
  <c r="FP514" i="1" s="1"/>
  <c r="FQ514" i="1" s="1"/>
  <c r="FP513" i="1"/>
  <c r="JK235" i="1"/>
  <c r="JJ239" i="1"/>
  <c r="CW240" i="1"/>
  <c r="CX236" i="1"/>
  <c r="CY236" i="1" s="1"/>
  <c r="JZ892" i="1"/>
  <c r="IH97" i="1"/>
  <c r="II93" i="1"/>
  <c r="IJ93" i="1" s="1"/>
  <c r="JX900" i="1"/>
  <c r="JY896" i="1"/>
  <c r="JZ896" i="1" s="1"/>
  <c r="LO813" i="1"/>
  <c r="LN816" i="1"/>
  <c r="HH525" i="1"/>
  <c r="DI133" i="1"/>
  <c r="DH134" i="1"/>
  <c r="DI134" i="1" s="1"/>
  <c r="BU749" i="1"/>
  <c r="BV745" i="1"/>
  <c r="BW745" i="1" s="1"/>
  <c r="JX173" i="1"/>
  <c r="JY169" i="1"/>
  <c r="EA78" i="1"/>
  <c r="CW243" i="1"/>
  <c r="CX239" i="1"/>
  <c r="CY239" i="1" s="1"/>
  <c r="HH381" i="1"/>
  <c r="JY675" i="1"/>
  <c r="JZ675" i="1" s="1"/>
  <c r="JX679" i="1"/>
  <c r="LN906" i="1"/>
  <c r="LO906" i="1" s="1"/>
  <c r="LO903" i="1"/>
  <c r="JJ835" i="1"/>
  <c r="JK835" i="1" s="1"/>
  <c r="JL835" i="1" s="1"/>
  <c r="JK831" i="1"/>
  <c r="JL831" i="1" s="1"/>
  <c r="AQ641" i="1"/>
  <c r="AT589" i="1"/>
  <c r="II671" i="1"/>
  <c r="IH675" i="1"/>
  <c r="JX96" i="1"/>
  <c r="JY92" i="1"/>
  <c r="JZ92" i="1" s="1"/>
  <c r="HU401" i="1"/>
  <c r="HV401" i="1" s="1"/>
  <c r="HT405" i="1"/>
  <c r="HU405" i="1" s="1"/>
  <c r="HV405" i="1" s="1"/>
  <c r="CY690" i="1"/>
  <c r="CX720" i="1"/>
  <c r="CY720" i="1" s="1"/>
  <c r="JJ455" i="1"/>
  <c r="JK455" i="1" s="1"/>
  <c r="JL455" i="1" s="1"/>
  <c r="JK451" i="1"/>
  <c r="JK497" i="1" s="1"/>
  <c r="JX95" i="1"/>
  <c r="JY91" i="1"/>
  <c r="JZ91" i="1" s="1"/>
  <c r="GC81" i="1"/>
  <c r="GD80" i="1"/>
  <c r="HF533" i="1"/>
  <c r="HG529" i="1"/>
  <c r="CW756" i="1"/>
  <c r="CX752" i="1"/>
  <c r="LA239" i="1"/>
  <c r="LB239" i="1" s="1"/>
  <c r="KZ243" i="1"/>
  <c r="JL163" i="1"/>
  <c r="DZ79" i="1"/>
  <c r="EA79" i="1" s="1"/>
  <c r="DY80" i="1"/>
  <c r="LA523" i="1"/>
  <c r="KZ527" i="1"/>
  <c r="HF389" i="1"/>
  <c r="HG385" i="1"/>
  <c r="HH385" i="1" s="1"/>
  <c r="DV639" i="1"/>
  <c r="EA589" i="1"/>
  <c r="LO377" i="1"/>
  <c r="LN380" i="1"/>
  <c r="HF181" i="1"/>
  <c r="HG181" i="1" s="1"/>
  <c r="HH181" i="1" s="1"/>
  <c r="HG177" i="1"/>
  <c r="JL827" i="1"/>
  <c r="JK865" i="1"/>
  <c r="JL865" i="1" s="1"/>
  <c r="HV246" i="1"/>
  <c r="HU284" i="1"/>
  <c r="HV284" i="1" s="1"/>
  <c r="MC368" i="1"/>
  <c r="MD368" i="1" s="1"/>
  <c r="MB369" i="1"/>
  <c r="CW95" i="1"/>
  <c r="CX91" i="1"/>
  <c r="MP664" i="1"/>
  <c r="MQ663" i="1"/>
  <c r="KZ242" i="1"/>
  <c r="LA238" i="1"/>
  <c r="LB238" i="1" s="1"/>
  <c r="CJ243" i="1"/>
  <c r="CI247" i="1"/>
  <c r="CJ247" i="1" s="1"/>
  <c r="CK247" i="1" s="1"/>
  <c r="JZ832" i="1"/>
  <c r="JY866" i="1"/>
  <c r="JZ866" i="1" s="1"/>
  <c r="NT6" i="1"/>
  <c r="NO61" i="1"/>
  <c r="JY309" i="1"/>
  <c r="JZ309" i="1" s="1"/>
  <c r="JX313" i="1"/>
  <c r="JY313" i="1" s="1"/>
  <c r="JZ313" i="1" s="1"/>
  <c r="CX234" i="1"/>
  <c r="CY234" i="1" s="1"/>
  <c r="CW238" i="1"/>
  <c r="HV463" i="1"/>
  <c r="JJ531" i="1"/>
  <c r="JK527" i="1"/>
  <c r="JL527" i="1" s="1"/>
  <c r="CJ347" i="1"/>
  <c r="LA211" i="1"/>
  <c r="LB211" i="1" s="1"/>
  <c r="HU59" i="1"/>
  <c r="HU61" i="1" s="1"/>
  <c r="HV61" i="1" s="1"/>
  <c r="II357" i="1"/>
  <c r="IJ357" i="1" s="1"/>
  <c r="LB235" i="1"/>
  <c r="JJ171" i="1"/>
  <c r="JK167" i="1"/>
  <c r="JL167" i="1" s="1"/>
  <c r="II243" i="1"/>
  <c r="IJ243" i="1" s="1"/>
  <c r="IH247" i="1"/>
  <c r="II247" i="1" s="1"/>
  <c r="IJ247" i="1" s="1"/>
  <c r="GD442" i="1"/>
  <c r="GE442" i="1" s="1"/>
  <c r="GC443" i="1"/>
  <c r="BU451" i="1"/>
  <c r="BV447" i="1"/>
  <c r="BW447" i="1" s="1"/>
  <c r="LO814" i="1"/>
  <c r="LN817" i="1"/>
  <c r="KM427" i="1"/>
  <c r="KN427" i="1" s="1"/>
  <c r="CX92" i="1"/>
  <c r="CY92" i="1" s="1"/>
  <c r="CW96" i="1"/>
  <c r="BI372" i="1"/>
  <c r="BD421" i="1"/>
  <c r="IV616" i="1"/>
  <c r="IW616" i="1" s="1"/>
  <c r="IX616" i="1" s="1"/>
  <c r="IW612" i="1"/>
  <c r="IX612" i="1" s="1"/>
  <c r="CJ532" i="1"/>
  <c r="CK532" i="1" s="1"/>
  <c r="CI536" i="1"/>
  <c r="CJ536" i="1" s="1"/>
  <c r="CK536" i="1" s="1"/>
  <c r="IV536" i="1"/>
  <c r="IW536" i="1" s="1"/>
  <c r="IW532" i="1"/>
  <c r="IX532" i="1" s="1"/>
  <c r="MD367" i="1"/>
  <c r="CK239" i="1"/>
  <c r="CY677" i="1"/>
  <c r="KZ907" i="1"/>
  <c r="LA903" i="1"/>
  <c r="LB903" i="1" s="1"/>
  <c r="MC882" i="1"/>
  <c r="MB883" i="1"/>
  <c r="LN752" i="1"/>
  <c r="LO752" i="1" s="1"/>
  <c r="LO749" i="1"/>
  <c r="JK788" i="1"/>
  <c r="JK758" i="1"/>
  <c r="JK380" i="1"/>
  <c r="JJ384" i="1"/>
  <c r="JK384" i="1" s="1"/>
  <c r="JL384" i="1" s="1"/>
  <c r="JX834" i="1"/>
  <c r="JY830" i="1"/>
  <c r="JZ830" i="1" s="1"/>
  <c r="HT462" i="1"/>
  <c r="HU458" i="1"/>
  <c r="HV458" i="1" s="1"/>
  <c r="MC224" i="1"/>
  <c r="MD224" i="1" s="1"/>
  <c r="MB225" i="1"/>
  <c r="KL679" i="1"/>
  <c r="KM675" i="1"/>
  <c r="KN675" i="1" s="1"/>
  <c r="IV453" i="1"/>
  <c r="IW449" i="1"/>
  <c r="IX449" i="1" s="1"/>
  <c r="IV379" i="1"/>
  <c r="IW375" i="1"/>
  <c r="IX375" i="1" s="1"/>
  <c r="CI390" i="1"/>
  <c r="CJ386" i="1"/>
  <c r="CK386" i="1" s="1"/>
  <c r="FC368" i="1"/>
  <c r="JK99" i="1"/>
  <c r="JL99" i="1" s="1"/>
  <c r="JJ103" i="1"/>
  <c r="NS883" i="1"/>
  <c r="NT883" i="1" s="1"/>
  <c r="NR884" i="1"/>
  <c r="JZ745" i="1"/>
  <c r="Q588" i="1"/>
  <c r="R587" i="1"/>
  <c r="S587" i="1" s="1"/>
  <c r="CJ742" i="1"/>
  <c r="CK742" i="1" s="1"/>
  <c r="CI746" i="1"/>
  <c r="DY883" i="1"/>
  <c r="DZ882" i="1"/>
  <c r="AG511" i="1"/>
  <c r="JZ246" i="1"/>
  <c r="JY275" i="1"/>
  <c r="CK89" i="1"/>
  <c r="HG347" i="1"/>
  <c r="IX676" i="1"/>
  <c r="LB15" i="1"/>
  <c r="LA65" i="1"/>
  <c r="LA59" i="1"/>
  <c r="KL530" i="1"/>
  <c r="KM526" i="1"/>
  <c r="KN526" i="1" s="1"/>
  <c r="II59" i="1"/>
  <c r="CX894" i="1"/>
  <c r="CW898" i="1"/>
  <c r="JY166" i="1"/>
  <c r="JZ166" i="1" s="1"/>
  <c r="JX170" i="1"/>
  <c r="LO670" i="1"/>
  <c r="LN673" i="1"/>
  <c r="BU241" i="1"/>
  <c r="BV237" i="1"/>
  <c r="BW237" i="1" s="1"/>
  <c r="JX534" i="1"/>
  <c r="JY530" i="1"/>
  <c r="JZ530" i="1" s="1"/>
  <c r="LN166" i="1"/>
  <c r="LO163" i="1"/>
  <c r="JK900" i="1"/>
  <c r="JJ904" i="1"/>
  <c r="MD223" i="1"/>
  <c r="HG174" i="1"/>
  <c r="HH174" i="1" s="1"/>
  <c r="HF178" i="1"/>
  <c r="JL674" i="1"/>
  <c r="IW679" i="1"/>
  <c r="IV683" i="1"/>
  <c r="LB595" i="1"/>
  <c r="MB152" i="1"/>
  <c r="MC151" i="1"/>
  <c r="CW685" i="1"/>
  <c r="CX681" i="1"/>
  <c r="CY681" i="1" s="1"/>
  <c r="DY444" i="1"/>
  <c r="DZ444" i="1" s="1"/>
  <c r="EA444" i="1" s="1"/>
  <c r="DZ443" i="1"/>
  <c r="EA443" i="1" s="1"/>
  <c r="DW495" i="1"/>
  <c r="BW65" i="1"/>
  <c r="BV69" i="1"/>
  <c r="BW69" i="1" s="1"/>
  <c r="BV599" i="1"/>
  <c r="BU603" i="1"/>
  <c r="AS440" i="1"/>
  <c r="AT439" i="1"/>
  <c r="AU439" i="1" s="1"/>
  <c r="EO438" i="1"/>
  <c r="JY749" i="1"/>
  <c r="JZ749" i="1" s="1"/>
  <c r="JX753" i="1"/>
  <c r="S586" i="1"/>
  <c r="CX605" i="1"/>
  <c r="CW609" i="1"/>
  <c r="AG811" i="1"/>
  <c r="AB861" i="1"/>
  <c r="CK738" i="1"/>
  <c r="ND882" i="1"/>
  <c r="NE881" i="1"/>
  <c r="NF881" i="1" s="1"/>
  <c r="IH608" i="1"/>
  <c r="II604" i="1"/>
  <c r="CX310" i="1"/>
  <c r="CY310" i="1" s="1"/>
  <c r="CW314" i="1"/>
  <c r="CX314" i="1" s="1"/>
  <c r="CY314" i="1" s="1"/>
  <c r="CJ98" i="1"/>
  <c r="CI102" i="1"/>
  <c r="BG734" i="1"/>
  <c r="BH733" i="1"/>
  <c r="BI733" i="1" s="1"/>
  <c r="CI97" i="1"/>
  <c r="CJ93" i="1"/>
  <c r="CK93" i="1" s="1"/>
  <c r="BV895" i="1"/>
  <c r="BU899" i="1"/>
  <c r="JK94" i="1"/>
  <c r="JL94" i="1" s="1"/>
  <c r="JJ98" i="1"/>
  <c r="CI759" i="1"/>
  <c r="CJ759" i="1" s="1"/>
  <c r="CK759" i="1" s="1"/>
  <c r="CJ755" i="1"/>
  <c r="CK755" i="1" s="1"/>
  <c r="CX211" i="1"/>
  <c r="CY211" i="1" s="1"/>
  <c r="IW235" i="1"/>
  <c r="IV239" i="1"/>
  <c r="IJ822" i="1"/>
  <c r="JJ383" i="1"/>
  <c r="JK379" i="1"/>
  <c r="JL348" i="1"/>
  <c r="JK349" i="1"/>
  <c r="JL349" i="1" s="1"/>
  <c r="AE882" i="1"/>
  <c r="AF881" i="1"/>
  <c r="AG881" i="1" s="1"/>
  <c r="HH98" i="1"/>
  <c r="LB668" i="1"/>
  <c r="JY669" i="1"/>
  <c r="JZ669" i="1" s="1"/>
  <c r="JX673" i="1"/>
  <c r="BW233" i="1"/>
  <c r="AP349" i="1"/>
  <c r="DZ807" i="1"/>
  <c r="DY808" i="1"/>
  <c r="CI671" i="1"/>
  <c r="CJ667" i="1"/>
  <c r="CY668" i="1"/>
  <c r="CI677" i="1"/>
  <c r="CJ673" i="1"/>
  <c r="CK673" i="1" s="1"/>
  <c r="HH170" i="1"/>
  <c r="JY524" i="1"/>
  <c r="JZ524" i="1" s="1"/>
  <c r="JX528" i="1"/>
  <c r="IH248" i="1"/>
  <c r="II248" i="1" s="1"/>
  <c r="II244" i="1"/>
  <c r="HG384" i="1"/>
  <c r="HF388" i="1"/>
  <c r="IX464" i="1"/>
  <c r="BG661" i="1"/>
  <c r="BH660" i="1"/>
  <c r="BI660" i="1" s="1"/>
  <c r="JK678" i="1"/>
  <c r="JL678" i="1" s="1"/>
  <c r="JJ682" i="1"/>
  <c r="HH451" i="1"/>
  <c r="HT525" i="1"/>
  <c r="HU521" i="1"/>
  <c r="KM745" i="1"/>
  <c r="KN745" i="1" s="1"/>
  <c r="KL749" i="1"/>
  <c r="JK525" i="1"/>
  <c r="JJ529" i="1"/>
  <c r="JK529" i="1" s="1"/>
  <c r="JL529" i="1" s="1"/>
  <c r="LA906" i="1"/>
  <c r="KZ910" i="1"/>
  <c r="BW826" i="1"/>
  <c r="II820" i="1"/>
  <c r="IJ820" i="1" s="1"/>
  <c r="IH824" i="1"/>
  <c r="IX791" i="1"/>
  <c r="FM61" i="1"/>
  <c r="FL62" i="1"/>
  <c r="FM62" i="1" s="1"/>
  <c r="IV826" i="1"/>
  <c r="IW822" i="1"/>
  <c r="IX822" i="1" s="1"/>
  <c r="CW472" i="1"/>
  <c r="CX472" i="1" s="1"/>
  <c r="CY472" i="1" s="1"/>
  <c r="CX468" i="1"/>
  <c r="CY468" i="1" s="1"/>
  <c r="IX91" i="1"/>
  <c r="IW137" i="1"/>
  <c r="KZ603" i="1"/>
  <c r="LA599" i="1"/>
  <c r="LB599" i="1" s="1"/>
  <c r="NT809" i="1"/>
  <c r="Q735" i="1"/>
  <c r="R734" i="1"/>
  <c r="S734" i="1" s="1"/>
  <c r="JK691" i="1"/>
  <c r="JL691" i="1" s="1"/>
  <c r="JZ592" i="1"/>
  <c r="CY306" i="1"/>
  <c r="BI732" i="1"/>
  <c r="KZ678" i="1"/>
  <c r="LA674" i="1"/>
  <c r="AG880" i="1"/>
  <c r="JJ673" i="1"/>
  <c r="JK669" i="1"/>
  <c r="CW676" i="1"/>
  <c r="CX672" i="1"/>
  <c r="CY672" i="1" s="1"/>
  <c r="IW468" i="1"/>
  <c r="IX468" i="1" s="1"/>
  <c r="IV472" i="1"/>
  <c r="IW472" i="1" s="1"/>
  <c r="IX472" i="1" s="1"/>
  <c r="IW494" i="1"/>
  <c r="IH904" i="1"/>
  <c r="II900" i="1"/>
  <c r="II427" i="1"/>
  <c r="IJ427" i="1" s="1"/>
  <c r="II680" i="1"/>
  <c r="IJ680" i="1" s="1"/>
  <c r="IH684" i="1"/>
  <c r="JJ613" i="1"/>
  <c r="JK609" i="1"/>
  <c r="JL609" i="1" s="1"/>
  <c r="NR811" i="1"/>
  <c r="NS810" i="1"/>
  <c r="NT810" i="1" s="1"/>
  <c r="IJ674" i="1"/>
  <c r="JL894" i="1"/>
  <c r="BV460" i="1"/>
  <c r="BW460" i="1" s="1"/>
  <c r="BU464" i="1"/>
  <c r="JY596" i="1"/>
  <c r="JZ596" i="1" s="1"/>
  <c r="JX600" i="1"/>
  <c r="JY678" i="1"/>
  <c r="JX682" i="1"/>
  <c r="LN902" i="1"/>
  <c r="LO898" i="1"/>
  <c r="LO893" i="1"/>
  <c r="LN896" i="1"/>
  <c r="DH62" i="1"/>
  <c r="DI62" i="1" s="1"/>
  <c r="DI61" i="1"/>
  <c r="CY889" i="1"/>
  <c r="FQ79" i="1"/>
  <c r="AF733" i="1"/>
  <c r="AG733" i="1" s="1"/>
  <c r="AE734" i="1"/>
  <c r="CJ896" i="1"/>
  <c r="CI900" i="1"/>
  <c r="LO745" i="1"/>
  <c r="LN748" i="1"/>
  <c r="Q155" i="1"/>
  <c r="R154" i="1"/>
  <c r="CI381" i="1"/>
  <c r="CJ377" i="1"/>
  <c r="AT810" i="1"/>
  <c r="AS811" i="1"/>
  <c r="CY745" i="1"/>
  <c r="KZ452" i="1"/>
  <c r="LA448" i="1"/>
  <c r="EO152" i="1"/>
  <c r="S809" i="1"/>
  <c r="KM303" i="1"/>
  <c r="KN303" i="1" s="1"/>
  <c r="KL307" i="1"/>
  <c r="KL904" i="1"/>
  <c r="KM900" i="1"/>
  <c r="KN900" i="1" s="1"/>
  <c r="EA222" i="1"/>
  <c r="FQ367" i="1"/>
  <c r="MD587" i="1"/>
  <c r="JY427" i="1"/>
  <c r="JZ427" i="1" s="1"/>
  <c r="ND440" i="1"/>
  <c r="NE439" i="1"/>
  <c r="EN511" i="1"/>
  <c r="EO511" i="1" s="1"/>
  <c r="EM512" i="1"/>
  <c r="CX354" i="1"/>
  <c r="CY354" i="1" s="1"/>
  <c r="IX569" i="1"/>
  <c r="CX747" i="1"/>
  <c r="CW751" i="1"/>
  <c r="KN898" i="1"/>
  <c r="CI826" i="1"/>
  <c r="CJ822" i="1"/>
  <c r="BV93" i="1"/>
  <c r="BW93" i="1" s="1"/>
  <c r="BU97" i="1"/>
  <c r="S83" i="1"/>
  <c r="N133" i="1"/>
  <c r="JZ826" i="1"/>
  <c r="HV454" i="1"/>
  <c r="CI602" i="1"/>
  <c r="CJ598" i="1"/>
  <c r="CK598" i="1" s="1"/>
  <c r="KN671" i="1"/>
  <c r="IX371" i="1"/>
  <c r="O277" i="1"/>
  <c r="JL15" i="1"/>
  <c r="JK59" i="1"/>
  <c r="JK65" i="1"/>
  <c r="KZ834" i="1"/>
  <c r="LA830" i="1"/>
  <c r="CY601" i="1"/>
  <c r="CX353" i="1"/>
  <c r="HT523" i="1"/>
  <c r="HU519" i="1"/>
  <c r="IV606" i="1"/>
  <c r="IW602" i="1"/>
  <c r="IH830" i="1"/>
  <c r="II826" i="1"/>
  <c r="IJ826" i="1" s="1"/>
  <c r="CW753" i="1"/>
  <c r="CX749" i="1"/>
  <c r="CY749" i="1" s="1"/>
  <c r="BU169" i="1"/>
  <c r="BV165" i="1"/>
  <c r="HG102" i="1"/>
  <c r="HH102" i="1" s="1"/>
  <c r="HF106" i="1"/>
  <c r="KN896" i="1"/>
  <c r="FP368" i="1"/>
  <c r="FQ368" i="1" s="1"/>
  <c r="FO369" i="1"/>
  <c r="MB589" i="1"/>
  <c r="MC588" i="1"/>
  <c r="MD588" i="1" s="1"/>
  <c r="KL314" i="1"/>
  <c r="KM314" i="1" s="1"/>
  <c r="KN314" i="1" s="1"/>
  <c r="KM310" i="1"/>
  <c r="EO510" i="1"/>
  <c r="IJ896" i="1"/>
  <c r="CY895" i="1"/>
  <c r="II678" i="1"/>
  <c r="IJ678" i="1" s="1"/>
  <c r="IH682" i="1"/>
  <c r="JJ902" i="1"/>
  <c r="JK898" i="1"/>
  <c r="BW456" i="1"/>
  <c r="CJ104" i="1"/>
  <c r="CI108" i="1"/>
  <c r="LN165" i="1"/>
  <c r="LO162" i="1"/>
  <c r="JX755" i="1"/>
  <c r="JY751" i="1"/>
  <c r="JZ751" i="1" s="1"/>
  <c r="KL604" i="1"/>
  <c r="KM600" i="1"/>
  <c r="KN600" i="1" s="1"/>
  <c r="CJ571" i="1"/>
  <c r="CK571" i="1" s="1"/>
  <c r="BU904" i="1"/>
  <c r="BV900" i="1"/>
  <c r="BW900" i="1" s="1"/>
  <c r="AS154" i="1"/>
  <c r="AT153" i="1"/>
  <c r="NF371" i="1"/>
  <c r="HG356" i="1"/>
  <c r="CX893" i="1"/>
  <c r="CY893" i="1" s="1"/>
  <c r="CW897" i="1"/>
  <c r="CI464" i="1"/>
  <c r="CJ460" i="1"/>
  <c r="CK460" i="1" s="1"/>
  <c r="FP80" i="1"/>
  <c r="FQ80" i="1" s="1"/>
  <c r="FO81" i="1"/>
  <c r="BW682" i="1"/>
  <c r="AG732" i="1"/>
  <c r="JL356" i="1"/>
  <c r="JK357" i="1"/>
  <c r="JL357" i="1" s="1"/>
  <c r="NE513" i="1"/>
  <c r="NF513" i="1" s="1"/>
  <c r="ND514" i="1"/>
  <c r="NE514" i="1" s="1"/>
  <c r="NF514" i="1" s="1"/>
  <c r="KM895" i="1"/>
  <c r="KN895" i="1" s="1"/>
  <c r="KL899" i="1"/>
  <c r="AE440" i="1"/>
  <c r="AF439" i="1"/>
  <c r="AG439" i="1" s="1"/>
  <c r="EM154" i="1"/>
  <c r="EN153" i="1"/>
  <c r="EO153" i="1" s="1"/>
  <c r="KZ757" i="1"/>
  <c r="LA753" i="1"/>
  <c r="AP62" i="1"/>
  <c r="AQ62" i="1" s="1"/>
  <c r="AQ61" i="1"/>
  <c r="GS151" i="1"/>
  <c r="AS225" i="1"/>
  <c r="AT224" i="1"/>
  <c r="AU224" i="1" s="1"/>
  <c r="II817" i="1"/>
  <c r="IH821" i="1"/>
  <c r="IW601" i="1"/>
  <c r="IV605" i="1"/>
  <c r="DZ223" i="1"/>
  <c r="EA223" i="1" s="1"/>
  <c r="DY224" i="1"/>
  <c r="BU171" i="1"/>
  <c r="BV167" i="1"/>
  <c r="EO587" i="1"/>
  <c r="HU231" i="1"/>
  <c r="HV231" i="1" s="1"/>
  <c r="HT235" i="1"/>
  <c r="CX754" i="1"/>
  <c r="CY754" i="1" s="1"/>
  <c r="CW758" i="1"/>
  <c r="CX758" i="1" s="1"/>
  <c r="CY758" i="1" s="1"/>
  <c r="LO97" i="1"/>
  <c r="LN100" i="1"/>
  <c r="CJ179" i="1"/>
  <c r="CJ203" i="1" s="1"/>
  <c r="CJ206" i="1"/>
  <c r="LB137" i="1"/>
  <c r="LB899" i="1"/>
  <c r="JL605" i="1"/>
  <c r="LA672" i="1"/>
  <c r="KZ676" i="1"/>
  <c r="LA676" i="1" s="1"/>
  <c r="LB676" i="1" s="1"/>
  <c r="CJ572" i="1"/>
  <c r="CK572" i="1" s="1"/>
  <c r="CK348" i="1"/>
  <c r="CJ349" i="1"/>
  <c r="CK349" i="1" s="1"/>
  <c r="JJ611" i="1"/>
  <c r="JK607" i="1"/>
  <c r="JL607" i="1" s="1"/>
  <c r="CY679" i="1"/>
  <c r="JZ747" i="1"/>
  <c r="KN60" i="1"/>
  <c r="KM61" i="1"/>
  <c r="KN61" i="1" s="1"/>
  <c r="DW61" i="1"/>
  <c r="DV62" i="1"/>
  <c r="DW62" i="1" s="1"/>
  <c r="JZ67" i="1"/>
  <c r="JY69" i="1"/>
  <c r="JZ69" i="1" s="1"/>
  <c r="EM296" i="1"/>
  <c r="EN296" i="1" s="1"/>
  <c r="EO296" i="1" s="1"/>
  <c r="EN295" i="1"/>
  <c r="EO295" i="1" s="1"/>
  <c r="CK307" i="1"/>
  <c r="CJ353" i="1"/>
  <c r="NE372" i="1"/>
  <c r="NF372" i="1" s="1"/>
  <c r="ND373" i="1"/>
  <c r="NE373" i="1" s="1"/>
  <c r="NF373" i="1" s="1"/>
  <c r="HT609" i="1"/>
  <c r="HU605" i="1"/>
  <c r="JK836" i="1"/>
  <c r="CK456" i="1"/>
  <c r="BU690" i="1"/>
  <c r="BV686" i="1"/>
  <c r="BW717" i="1"/>
  <c r="KN891" i="1"/>
  <c r="IX746" i="1"/>
  <c r="HU169" i="1"/>
  <c r="HV169" i="1" s="1"/>
  <c r="HT173" i="1"/>
  <c r="FC224" i="1"/>
  <c r="AG438" i="1"/>
  <c r="DM511" i="1"/>
  <c r="NS585" i="1"/>
  <c r="NR586" i="1"/>
  <c r="IX813" i="1"/>
  <c r="BI806" i="1"/>
  <c r="HF250" i="1"/>
  <c r="HG250" i="1" s="1"/>
  <c r="HH250" i="1" s="1"/>
  <c r="HG246" i="1"/>
  <c r="GR152" i="1"/>
  <c r="GS152" i="1" s="1"/>
  <c r="GQ153" i="1"/>
  <c r="AU223" i="1"/>
  <c r="KL96" i="1"/>
  <c r="KM92" i="1"/>
  <c r="BW380" i="1"/>
  <c r="KM168" i="1"/>
  <c r="KL172" i="1"/>
  <c r="NR153" i="1"/>
  <c r="NS152" i="1"/>
  <c r="EM589" i="1"/>
  <c r="EN588" i="1"/>
  <c r="EO588" i="1" s="1"/>
  <c r="BV531" i="1"/>
  <c r="BU535" i="1"/>
  <c r="BV535" i="1" s="1"/>
  <c r="BW535" i="1" s="1"/>
  <c r="BG152" i="1"/>
  <c r="BH151" i="1"/>
  <c r="LY61" i="1"/>
  <c r="JY384" i="1"/>
  <c r="JX388" i="1"/>
  <c r="IJ746" i="1"/>
  <c r="KM758" i="1"/>
  <c r="KN758" i="1" s="1"/>
  <c r="JX390" i="1"/>
  <c r="JY390" i="1" s="1"/>
  <c r="JZ390" i="1" s="1"/>
  <c r="JY386" i="1"/>
  <c r="JZ386" i="1" s="1"/>
  <c r="LA820" i="1"/>
  <c r="LB820" i="1" s="1"/>
  <c r="KZ824" i="1"/>
  <c r="JZ665" i="1"/>
  <c r="BU901" i="1"/>
  <c r="BV897" i="1"/>
  <c r="LB353" i="1"/>
  <c r="HV15" i="1"/>
  <c r="HU65" i="1"/>
  <c r="LA904" i="1"/>
  <c r="LB904" i="1" s="1"/>
  <c r="KZ908" i="1"/>
  <c r="CW687" i="1"/>
  <c r="CX683" i="1"/>
  <c r="CY683" i="1" s="1"/>
  <c r="HT98" i="1"/>
  <c r="HU94" i="1"/>
  <c r="IJ95" i="1"/>
  <c r="MB80" i="1"/>
  <c r="MC79" i="1"/>
  <c r="MD79" i="1" s="1"/>
  <c r="JZ167" i="1"/>
  <c r="JZ284" i="1"/>
  <c r="NR662" i="1"/>
  <c r="NS661" i="1"/>
  <c r="IV97" i="1"/>
  <c r="IW93" i="1"/>
  <c r="KZ831" i="1"/>
  <c r="LA827" i="1"/>
  <c r="LB827" i="1" s="1"/>
  <c r="LO302" i="1"/>
  <c r="LN305" i="1"/>
  <c r="EO294" i="1"/>
  <c r="HV96" i="1"/>
  <c r="KN743" i="1"/>
  <c r="DH787" i="1"/>
  <c r="IW305" i="1"/>
  <c r="IX305" i="1" s="1"/>
  <c r="IV309" i="1"/>
  <c r="IX380" i="1"/>
  <c r="JY890" i="1"/>
  <c r="JZ890" i="1" s="1"/>
  <c r="JX894" i="1"/>
  <c r="CJ211" i="1"/>
  <c r="CK211" i="1" s="1"/>
  <c r="IW750" i="1"/>
  <c r="IX750" i="1" s="1"/>
  <c r="IV754" i="1"/>
  <c r="FA226" i="1"/>
  <c r="FB226" i="1" s="1"/>
  <c r="FC226" i="1" s="1"/>
  <c r="FB225" i="1"/>
  <c r="FC225" i="1" s="1"/>
  <c r="JY102" i="1"/>
  <c r="JX106" i="1"/>
  <c r="AS882" i="1"/>
  <c r="AT881" i="1"/>
  <c r="IH383" i="1"/>
  <c r="II379" i="1"/>
  <c r="NE660" i="1"/>
  <c r="NF660" i="1" s="1"/>
  <c r="ND661" i="1"/>
  <c r="DL512" i="1"/>
  <c r="DM512" i="1" s="1"/>
  <c r="DK513" i="1"/>
  <c r="IW817" i="1"/>
  <c r="IV821" i="1"/>
  <c r="IW821" i="1" s="1"/>
  <c r="IX821" i="1" s="1"/>
  <c r="BH807" i="1"/>
  <c r="BI807" i="1" s="1"/>
  <c r="BG808" i="1"/>
  <c r="IJ398" i="1"/>
  <c r="BU388" i="1"/>
  <c r="BV384" i="1"/>
  <c r="BW384" i="1" s="1"/>
  <c r="NA565" i="1"/>
  <c r="IJ831" i="1"/>
  <c r="CK519" i="1"/>
  <c r="EY641" i="1"/>
  <c r="FB589" i="1"/>
  <c r="GC154" i="1"/>
  <c r="GD153" i="1"/>
  <c r="BI6" i="1"/>
  <c r="BD61" i="1"/>
  <c r="KL452" i="1"/>
  <c r="KM448" i="1"/>
  <c r="KN448" i="1" s="1"/>
  <c r="IX353" i="1"/>
  <c r="R810" i="1"/>
  <c r="S810" i="1" s="1"/>
  <c r="Q811" i="1"/>
  <c r="CX899" i="1"/>
  <c r="CY899" i="1" s="1"/>
  <c r="CW903" i="1"/>
  <c r="CY520" i="1"/>
  <c r="LB399" i="1"/>
  <c r="LA425" i="1"/>
  <c r="IW167" i="1"/>
  <c r="IV171" i="1"/>
  <c r="LB390" i="1"/>
  <c r="EA513" i="1"/>
  <c r="DV565" i="1"/>
  <c r="IH103" i="1"/>
  <c r="II99" i="1"/>
  <c r="JX175" i="1"/>
  <c r="JY171" i="1"/>
  <c r="LB823" i="1"/>
  <c r="FC152" i="1"/>
  <c r="HT104" i="1"/>
  <c r="HU100" i="1"/>
  <c r="HV100" i="1" s="1"/>
  <c r="BW597" i="1"/>
  <c r="BV643" i="1"/>
  <c r="KL751" i="1"/>
  <c r="KM747" i="1"/>
  <c r="KN747" i="1" s="1"/>
  <c r="IV388" i="1"/>
  <c r="IW384" i="1"/>
  <c r="IX384" i="1" s="1"/>
  <c r="HU163" i="1"/>
  <c r="HT167" i="1"/>
  <c r="LO747" i="1"/>
  <c r="LN750" i="1"/>
  <c r="LA304" i="1"/>
  <c r="KZ308" i="1"/>
  <c r="KN379" i="1"/>
  <c r="IJ673" i="1"/>
  <c r="IH406" i="1"/>
  <c r="II406" i="1" s="1"/>
  <c r="IJ406" i="1" s="1"/>
  <c r="II402" i="1"/>
  <c r="IJ402" i="1" s="1"/>
  <c r="IX893" i="1"/>
  <c r="IJ531" i="1"/>
  <c r="II569" i="1"/>
  <c r="JL88" i="1"/>
  <c r="KM594" i="1"/>
  <c r="KL598" i="1"/>
  <c r="II835" i="1"/>
  <c r="IJ835" i="1" s="1"/>
  <c r="CJ523" i="1"/>
  <c r="CI527" i="1"/>
  <c r="BH443" i="1"/>
  <c r="BG444" i="1"/>
  <c r="BH444" i="1" s="1"/>
  <c r="BI444" i="1" s="1"/>
  <c r="BE495" i="1"/>
  <c r="KZ182" i="1"/>
  <c r="LA182" i="1" s="1"/>
  <c r="LB182" i="1" s="1"/>
  <c r="LA178" i="1"/>
  <c r="MQ809" i="1"/>
  <c r="MP810" i="1"/>
  <c r="KL174" i="1"/>
  <c r="KM170" i="1"/>
  <c r="KN170" i="1" s="1"/>
  <c r="IH459" i="1"/>
  <c r="II455" i="1"/>
  <c r="IJ455" i="1" s="1"/>
  <c r="CK594" i="1"/>
  <c r="EA442" i="1"/>
  <c r="EM440" i="1"/>
  <c r="EN439" i="1"/>
  <c r="EO439" i="1" s="1"/>
  <c r="JY303" i="1"/>
  <c r="JZ303" i="1" s="1"/>
  <c r="JX307" i="1"/>
  <c r="JY891" i="1"/>
  <c r="JZ891" i="1" s="1"/>
  <c r="JX895" i="1"/>
  <c r="KZ398" i="1"/>
  <c r="LA394" i="1"/>
  <c r="LB394" i="1" s="1"/>
  <c r="JX684" i="1"/>
  <c r="JY680" i="1"/>
  <c r="JZ680" i="1" s="1"/>
  <c r="IW170" i="1"/>
  <c r="IV174" i="1"/>
  <c r="KM245" i="1"/>
  <c r="KL249" i="1"/>
  <c r="KM249" i="1" s="1"/>
  <c r="KN249" i="1" s="1"/>
  <c r="FA154" i="1"/>
  <c r="FB153" i="1"/>
  <c r="FC153" i="1" s="1"/>
  <c r="KL609" i="1"/>
  <c r="KM605" i="1"/>
  <c r="KN605" i="1" s="1"/>
  <c r="HH138" i="1"/>
  <c r="LO600" i="1"/>
  <c r="LN603" i="1"/>
  <c r="LB87" i="1"/>
  <c r="IJ65" i="1"/>
  <c r="II69" i="1"/>
  <c r="IJ69" i="1" s="1"/>
  <c r="CY171" i="1"/>
  <c r="CX210" i="1"/>
  <c r="CY210" i="1" s="1"/>
  <c r="KM827" i="1"/>
  <c r="KL831" i="1"/>
  <c r="JK178" i="1"/>
  <c r="JL178" i="1" s="1"/>
  <c r="JJ182" i="1"/>
  <c r="JK182" i="1" s="1"/>
  <c r="JL182" i="1" s="1"/>
  <c r="LB675" i="1"/>
  <c r="KL167" i="1"/>
  <c r="KM163" i="1"/>
  <c r="KL387" i="1"/>
  <c r="KM383" i="1"/>
  <c r="KN383" i="1" s="1"/>
  <c r="IH681" i="1"/>
  <c r="II677" i="1"/>
  <c r="IJ677" i="1" s="1"/>
  <c r="CX97" i="1"/>
  <c r="CW101" i="1"/>
  <c r="IW897" i="1"/>
  <c r="IX897" i="1" s="1"/>
  <c r="IV901" i="1"/>
  <c r="LN164" i="1"/>
  <c r="LO161" i="1"/>
  <c r="LB743" i="1"/>
  <c r="IX894" i="1"/>
  <c r="JK92" i="1"/>
  <c r="JJ96" i="1"/>
  <c r="IV904" i="1"/>
  <c r="IW900" i="1"/>
  <c r="DM661" i="1"/>
  <c r="BV752" i="1"/>
  <c r="BW752" i="1" s="1"/>
  <c r="BU756" i="1"/>
  <c r="IJ521" i="1"/>
  <c r="KN166" i="1"/>
  <c r="JJ752" i="1"/>
  <c r="JK752" i="1" s="1"/>
  <c r="JL752" i="1" s="1"/>
  <c r="JK748" i="1"/>
  <c r="NR735" i="1"/>
  <c r="NS734" i="1"/>
  <c r="NT734" i="1" s="1"/>
  <c r="MN135" i="1"/>
  <c r="MQ83" i="1"/>
  <c r="MR83" i="1" s="1"/>
  <c r="FB369" i="1"/>
  <c r="FC369" i="1" s="1"/>
  <c r="FA370" i="1"/>
  <c r="AF512" i="1"/>
  <c r="AG512" i="1" s="1"/>
  <c r="AE513" i="1"/>
  <c r="IV684" i="1"/>
  <c r="IW680" i="1"/>
  <c r="IX680" i="1" s="1"/>
  <c r="AS662" i="1"/>
  <c r="AT661" i="1"/>
  <c r="JZ60" i="1"/>
  <c r="JY61" i="1"/>
  <c r="JZ61" i="1" s="1"/>
  <c r="HF459" i="1"/>
  <c r="HG455" i="1"/>
  <c r="HH455" i="1" s="1"/>
  <c r="JZ299" i="1"/>
  <c r="II750" i="1"/>
  <c r="IJ750" i="1" s="1"/>
  <c r="IH754" i="1"/>
  <c r="IV382" i="1"/>
  <c r="IW378" i="1"/>
  <c r="IX378" i="1" s="1"/>
  <c r="KM902" i="1"/>
  <c r="KN902" i="1" s="1"/>
  <c r="KL906" i="1"/>
  <c r="KM69" i="1"/>
  <c r="KN69" i="1" s="1"/>
  <c r="CI897" i="1"/>
  <c r="CJ893" i="1"/>
  <c r="NT295" i="1"/>
  <c r="NO349" i="1"/>
  <c r="KN741" i="1"/>
  <c r="LA594" i="1"/>
  <c r="LB594" i="1" s="1"/>
  <c r="KZ598" i="1"/>
  <c r="IV899" i="1"/>
  <c r="IW895" i="1"/>
  <c r="HT174" i="1"/>
  <c r="HU170" i="1"/>
  <c r="CK818" i="1"/>
  <c r="CI607" i="1"/>
  <c r="CJ603" i="1"/>
  <c r="CK603" i="1" s="1"/>
  <c r="CX175" i="1"/>
  <c r="CW179" i="1"/>
  <c r="LO300" i="1"/>
  <c r="LN303" i="1"/>
  <c r="KZ683" i="1"/>
  <c r="LA679" i="1"/>
  <c r="LB679" i="1" s="1"/>
  <c r="BV830" i="1"/>
  <c r="BW830" i="1" s="1"/>
  <c r="BU834" i="1"/>
  <c r="N278" i="1"/>
  <c r="O278" i="1" s="1"/>
  <c r="MR82" i="1"/>
  <c r="CY93" i="1"/>
  <c r="LB521" i="1"/>
  <c r="LA571" i="1"/>
  <c r="LB571" i="1" s="1"/>
  <c r="BW353" i="1"/>
  <c r="BU244" i="1"/>
  <c r="BV240" i="1"/>
  <c r="CY425" i="1"/>
  <c r="LA747" i="1"/>
  <c r="LB747" i="1" s="1"/>
  <c r="KZ751" i="1"/>
  <c r="IV902" i="1"/>
  <c r="IW898" i="1"/>
  <c r="IX898" i="1" s="1"/>
  <c r="CW825" i="1"/>
  <c r="CX821" i="1"/>
  <c r="DL662" i="1"/>
  <c r="DM662" i="1" s="1"/>
  <c r="DK663" i="1"/>
  <c r="DL663" i="1" s="1"/>
  <c r="DM663" i="1" s="1"/>
  <c r="BW748" i="1"/>
  <c r="IH529" i="1"/>
  <c r="II529" i="1" s="1"/>
  <c r="IJ529" i="1" s="1"/>
  <c r="II525" i="1"/>
  <c r="IJ525" i="1" s="1"/>
  <c r="HU349" i="1" l="1"/>
  <c r="HV349" i="1" s="1"/>
  <c r="HV348" i="1"/>
  <c r="CY531" i="1"/>
  <c r="CX569" i="1"/>
  <c r="CY569" i="1" s="1"/>
  <c r="LO231" i="1"/>
  <c r="LN234" i="1"/>
  <c r="LB381" i="1"/>
  <c r="LA427" i="1"/>
  <c r="LB427" i="1" s="1"/>
  <c r="IW246" i="1"/>
  <c r="IV250" i="1"/>
  <c r="IW250" i="1" s="1"/>
  <c r="IX250" i="1" s="1"/>
  <c r="HG399" i="1"/>
  <c r="HH399" i="1" s="1"/>
  <c r="HF403" i="1"/>
  <c r="HG403" i="1" s="1"/>
  <c r="HH403" i="1" s="1"/>
  <c r="Q662" i="1"/>
  <c r="R661" i="1"/>
  <c r="S661" i="1" s="1"/>
  <c r="JX172" i="1"/>
  <c r="JY168" i="1"/>
  <c r="JZ168" i="1" s="1"/>
  <c r="IW681" i="1"/>
  <c r="IV685" i="1"/>
  <c r="GQ371" i="1"/>
  <c r="GR370" i="1"/>
  <c r="GS370" i="1" s="1"/>
  <c r="LO451" i="1"/>
  <c r="LN454" i="1"/>
  <c r="CJ680" i="1"/>
  <c r="CK680" i="1" s="1"/>
  <c r="CI684" i="1"/>
  <c r="HV60" i="1"/>
  <c r="ND225" i="1"/>
  <c r="NE224" i="1"/>
  <c r="NF224" i="1" s="1"/>
  <c r="DL441" i="1"/>
  <c r="DK442" i="1"/>
  <c r="LO375" i="1"/>
  <c r="LN378" i="1"/>
  <c r="IJ246" i="1"/>
  <c r="II284" i="1"/>
  <c r="IJ284" i="1" s="1"/>
  <c r="BU610" i="1"/>
  <c r="BV606" i="1"/>
  <c r="BW606" i="1" s="1"/>
  <c r="DZ660" i="1"/>
  <c r="EA660" i="1" s="1"/>
  <c r="DY661" i="1"/>
  <c r="JZ248" i="1"/>
  <c r="JY282" i="1"/>
  <c r="JY867" i="1"/>
  <c r="JZ867" i="1" s="1"/>
  <c r="DZ369" i="1"/>
  <c r="EA369" i="1" s="1"/>
  <c r="DY370" i="1"/>
  <c r="HU353" i="1"/>
  <c r="DK155" i="1"/>
  <c r="DL154" i="1"/>
  <c r="DM154" i="1" s="1"/>
  <c r="LA240" i="1"/>
  <c r="LB240" i="1" s="1"/>
  <c r="KZ244" i="1"/>
  <c r="CK461" i="1"/>
  <c r="IH601" i="1"/>
  <c r="II597" i="1"/>
  <c r="IJ597" i="1" s="1"/>
  <c r="LA677" i="1"/>
  <c r="LB677" i="1" s="1"/>
  <c r="KZ681" i="1"/>
  <c r="NF223" i="1"/>
  <c r="AG152" i="1"/>
  <c r="CJ899" i="1"/>
  <c r="CK899" i="1" s="1"/>
  <c r="CI903" i="1"/>
  <c r="BW602" i="1"/>
  <c r="JK246" i="1"/>
  <c r="JL246" i="1" s="1"/>
  <c r="JJ250" i="1"/>
  <c r="JK250" i="1" s="1"/>
  <c r="JL250" i="1" s="1"/>
  <c r="CW538" i="1"/>
  <c r="CX538" i="1" s="1"/>
  <c r="CY538" i="1" s="1"/>
  <c r="CX534" i="1"/>
  <c r="MD809" i="1"/>
  <c r="BV719" i="1"/>
  <c r="BW719" i="1" s="1"/>
  <c r="CJ465" i="1"/>
  <c r="CK465" i="1" s="1"/>
  <c r="CI469" i="1"/>
  <c r="GA639" i="1"/>
  <c r="FZ640" i="1"/>
  <c r="GA640" i="1" s="1"/>
  <c r="KL833" i="1"/>
  <c r="KM829" i="1"/>
  <c r="KN829" i="1" s="1"/>
  <c r="KM905" i="1"/>
  <c r="KL909" i="1"/>
  <c r="NS371" i="1"/>
  <c r="NT371" i="1" s="1"/>
  <c r="NP423" i="1"/>
  <c r="NR372" i="1"/>
  <c r="JK825" i="1"/>
  <c r="JL825" i="1" s="1"/>
  <c r="JJ829" i="1"/>
  <c r="CW463" i="1"/>
  <c r="CX459" i="1"/>
  <c r="AE154" i="1"/>
  <c r="AF153" i="1"/>
  <c r="AG153" i="1" s="1"/>
  <c r="JK381" i="1"/>
  <c r="JL381" i="1" s="1"/>
  <c r="JJ385" i="1"/>
  <c r="KM177" i="1"/>
  <c r="KL181" i="1"/>
  <c r="KM181" i="1" s="1"/>
  <c r="KN181" i="1" s="1"/>
  <c r="MP588" i="1"/>
  <c r="MQ587" i="1"/>
  <c r="MR587" i="1" s="1"/>
  <c r="KZ249" i="1"/>
  <c r="LA249" i="1" s="1"/>
  <c r="LB249" i="1" s="1"/>
  <c r="LA245" i="1"/>
  <c r="MC810" i="1"/>
  <c r="MD810" i="1" s="1"/>
  <c r="MB811" i="1"/>
  <c r="LO232" i="1"/>
  <c r="LN235" i="1"/>
  <c r="EY495" i="1"/>
  <c r="FA444" i="1"/>
  <c r="FB444" i="1" s="1"/>
  <c r="FC444" i="1" s="1"/>
  <c r="FB443" i="1"/>
  <c r="FC443" i="1" s="1"/>
  <c r="CI616" i="1"/>
  <c r="CJ616" i="1" s="1"/>
  <c r="CK616" i="1" s="1"/>
  <c r="CJ612" i="1"/>
  <c r="CK612" i="1" s="1"/>
  <c r="CW836" i="1"/>
  <c r="CX836" i="1" s="1"/>
  <c r="CY836" i="1" s="1"/>
  <c r="CX832" i="1"/>
  <c r="CY832" i="1" s="1"/>
  <c r="LO604" i="1"/>
  <c r="LN607" i="1"/>
  <c r="LO607" i="1" s="1"/>
  <c r="CI835" i="1"/>
  <c r="CJ835" i="1" s="1"/>
  <c r="CK835" i="1" s="1"/>
  <c r="CJ831" i="1"/>
  <c r="CK831" i="1" s="1"/>
  <c r="IX611" i="1"/>
  <c r="IW645" i="1"/>
  <c r="IX645" i="1" s="1"/>
  <c r="CI463" i="1"/>
  <c r="CJ459" i="1"/>
  <c r="CK459" i="1" s="1"/>
  <c r="HG175" i="1"/>
  <c r="HH175" i="1" s="1"/>
  <c r="HF179" i="1"/>
  <c r="HG179" i="1" s="1"/>
  <c r="II909" i="1"/>
  <c r="IJ909" i="1" s="1"/>
  <c r="IH913" i="1"/>
  <c r="II913" i="1" s="1"/>
  <c r="IJ913" i="1" s="1"/>
  <c r="EN371" i="1"/>
  <c r="EO371" i="1" s="1"/>
  <c r="EK423" i="1"/>
  <c r="EM372" i="1"/>
  <c r="NF155" i="1"/>
  <c r="NA205" i="1"/>
  <c r="CK608" i="1"/>
  <c r="CJ646" i="1"/>
  <c r="CK646" i="1" s="1"/>
  <c r="KM828" i="1"/>
  <c r="KN828" i="1" s="1"/>
  <c r="KL832" i="1"/>
  <c r="MM565" i="1"/>
  <c r="NO133" i="1"/>
  <c r="LA168" i="1"/>
  <c r="LB168" i="1" s="1"/>
  <c r="KZ172" i="1"/>
  <c r="HT103" i="1"/>
  <c r="HU99" i="1"/>
  <c r="IH171" i="1"/>
  <c r="II167" i="1"/>
  <c r="EO83" i="1"/>
  <c r="EJ133" i="1"/>
  <c r="JJ905" i="1"/>
  <c r="JK901" i="1"/>
  <c r="JL901" i="1" s="1"/>
  <c r="HF402" i="1"/>
  <c r="HG398" i="1"/>
  <c r="CJ241" i="1"/>
  <c r="CK241" i="1" s="1"/>
  <c r="CI245" i="1"/>
  <c r="JZ454" i="1"/>
  <c r="JY500" i="1"/>
  <c r="JZ500" i="1" s="1"/>
  <c r="EO370" i="1"/>
  <c r="IV760" i="1"/>
  <c r="IW760" i="1" s="1"/>
  <c r="IX760" i="1" s="1"/>
  <c r="IW756" i="1"/>
  <c r="LN459" i="1"/>
  <c r="LO456" i="1"/>
  <c r="IJ530" i="1"/>
  <c r="HH171" i="1"/>
  <c r="HG210" i="1"/>
  <c r="HH210" i="1" s="1"/>
  <c r="BV458" i="1"/>
  <c r="BW458" i="1" s="1"/>
  <c r="BU462" i="1"/>
  <c r="CY457" i="1"/>
  <c r="CI829" i="1"/>
  <c r="CJ825" i="1"/>
  <c r="CK825" i="1" s="1"/>
  <c r="IH172" i="1"/>
  <c r="II168" i="1"/>
  <c r="IJ168" i="1" s="1"/>
  <c r="JY897" i="1"/>
  <c r="JZ897" i="1" s="1"/>
  <c r="JX901" i="1"/>
  <c r="IH388" i="1"/>
  <c r="II384" i="1"/>
  <c r="IJ384" i="1" s="1"/>
  <c r="ND810" i="1"/>
  <c r="NE809" i="1"/>
  <c r="NF809" i="1" s="1"/>
  <c r="CY607" i="1"/>
  <c r="LO233" i="1"/>
  <c r="LN236" i="1"/>
  <c r="NR444" i="1"/>
  <c r="NS444" i="1" s="1"/>
  <c r="NT444" i="1" s="1"/>
  <c r="NP495" i="1"/>
  <c r="NS443" i="1"/>
  <c r="NT443" i="1" s="1"/>
  <c r="MB514" i="1"/>
  <c r="MC514" i="1" s="1"/>
  <c r="MD514" i="1" s="1"/>
  <c r="MC513" i="1"/>
  <c r="LN95" i="1"/>
  <c r="LO92" i="1"/>
  <c r="BW243" i="1"/>
  <c r="BV281" i="1"/>
  <c r="BW281" i="1" s="1"/>
  <c r="LA572" i="1"/>
  <c r="LB572" i="1" s="1"/>
  <c r="KN308" i="1"/>
  <c r="KM354" i="1"/>
  <c r="KN354" i="1" s="1"/>
  <c r="CX396" i="1"/>
  <c r="CY396" i="1" s="1"/>
  <c r="CW400" i="1"/>
  <c r="IH538" i="1"/>
  <c r="II538" i="1" s="1"/>
  <c r="IJ538" i="1" s="1"/>
  <c r="II534" i="1"/>
  <c r="IJ534" i="1" s="1"/>
  <c r="CW465" i="1"/>
  <c r="CX461" i="1"/>
  <c r="CY461" i="1" s="1"/>
  <c r="FZ277" i="1"/>
  <c r="CX611" i="1"/>
  <c r="CY611" i="1" s="1"/>
  <c r="CW615" i="1"/>
  <c r="CX615" i="1" s="1"/>
  <c r="CY615" i="1" s="1"/>
  <c r="KL250" i="1"/>
  <c r="KM250" i="1" s="1"/>
  <c r="KN250" i="1" s="1"/>
  <c r="KM246" i="1"/>
  <c r="KL689" i="1"/>
  <c r="KM685" i="1"/>
  <c r="NT442" i="1"/>
  <c r="BU182" i="1"/>
  <c r="BV182" i="1" s="1"/>
  <c r="BW182" i="1" s="1"/>
  <c r="BV178" i="1"/>
  <c r="BW178" i="1" s="1"/>
  <c r="CK455" i="1"/>
  <c r="DH713" i="1"/>
  <c r="CX570" i="1"/>
  <c r="CY570" i="1" s="1"/>
  <c r="CX390" i="1"/>
  <c r="CW394" i="1"/>
  <c r="CY392" i="1"/>
  <c r="IW827" i="1"/>
  <c r="IX827" i="1" s="1"/>
  <c r="IV831" i="1"/>
  <c r="JX606" i="1"/>
  <c r="JY602" i="1"/>
  <c r="BU103" i="1"/>
  <c r="BV99" i="1"/>
  <c r="LA458" i="1"/>
  <c r="LB458" i="1" s="1"/>
  <c r="KZ462" i="1"/>
  <c r="CW466" i="1"/>
  <c r="CX462" i="1"/>
  <c r="II528" i="1"/>
  <c r="IH532" i="1"/>
  <c r="JK646" i="1"/>
  <c r="JL646" i="1" s="1"/>
  <c r="BW530" i="1"/>
  <c r="JY101" i="1"/>
  <c r="JX105" i="1"/>
  <c r="FQ153" i="1"/>
  <c r="MR586" i="1"/>
  <c r="AC349" i="1"/>
  <c r="N422" i="1"/>
  <c r="O422" i="1" s="1"/>
  <c r="O421" i="1"/>
  <c r="CW106" i="1"/>
  <c r="CX102" i="1"/>
  <c r="CY102" i="1" s="1"/>
  <c r="IV690" i="1"/>
  <c r="IW686" i="1"/>
  <c r="IX686" i="1" s="1"/>
  <c r="IV177" i="1"/>
  <c r="IW173" i="1"/>
  <c r="IX173" i="1" s="1"/>
  <c r="MP155" i="1"/>
  <c r="MQ154" i="1"/>
  <c r="MR154" i="1" s="1"/>
  <c r="LN602" i="1"/>
  <c r="LO599" i="1"/>
  <c r="AS82" i="1"/>
  <c r="AT81" i="1"/>
  <c r="BU538" i="1"/>
  <c r="BV538" i="1" s="1"/>
  <c r="BW538" i="1" s="1"/>
  <c r="BV534" i="1"/>
  <c r="BW534" i="1" s="1"/>
  <c r="JY643" i="1"/>
  <c r="JZ643" i="1" s="1"/>
  <c r="FP154" i="1"/>
  <c r="FQ154" i="1" s="1"/>
  <c r="FO155" i="1"/>
  <c r="CK237" i="1"/>
  <c r="II281" i="1"/>
  <c r="IJ281" i="1" s="1"/>
  <c r="N493" i="1"/>
  <c r="AU513" i="1"/>
  <c r="AP565" i="1"/>
  <c r="JY645" i="1"/>
  <c r="JZ645" i="1" s="1"/>
  <c r="KM243" i="1"/>
  <c r="KL247" i="1"/>
  <c r="KM247" i="1" s="1"/>
  <c r="KN247" i="1" s="1"/>
  <c r="GO349" i="1"/>
  <c r="GN350" i="1"/>
  <c r="GO350" i="1" s="1"/>
  <c r="GR80" i="1"/>
  <c r="GQ81" i="1"/>
  <c r="BV390" i="1"/>
  <c r="BW390" i="1" s="1"/>
  <c r="BU394" i="1"/>
  <c r="BW310" i="1"/>
  <c r="BV356" i="1"/>
  <c r="BV347" i="1"/>
  <c r="DZ155" i="1"/>
  <c r="DW207" i="1"/>
  <c r="JJ390" i="1"/>
  <c r="JK386" i="1"/>
  <c r="JL497" i="1"/>
  <c r="IH173" i="1"/>
  <c r="II169" i="1"/>
  <c r="IJ169" i="1" s="1"/>
  <c r="AU367" i="1"/>
  <c r="LA242" i="1"/>
  <c r="LB242" i="1" s="1"/>
  <c r="KZ246" i="1"/>
  <c r="CY752" i="1"/>
  <c r="IJ671" i="1"/>
  <c r="CX243" i="1"/>
  <c r="CW247" i="1"/>
  <c r="CX247" i="1" s="1"/>
  <c r="CY247" i="1" s="1"/>
  <c r="HF472" i="1"/>
  <c r="HG472" i="1" s="1"/>
  <c r="HH472" i="1" s="1"/>
  <c r="HG468" i="1"/>
  <c r="HH468" i="1" s="1"/>
  <c r="KL466" i="1"/>
  <c r="KM462" i="1"/>
  <c r="HU384" i="1"/>
  <c r="HV384" i="1" s="1"/>
  <c r="HT388" i="1"/>
  <c r="JZ497" i="1"/>
  <c r="DI863" i="1"/>
  <c r="DL811" i="1"/>
  <c r="DM811" i="1" s="1"/>
  <c r="LO815" i="1"/>
  <c r="LN818" i="1"/>
  <c r="LO376" i="1"/>
  <c r="LN379" i="1"/>
  <c r="AF83" i="1"/>
  <c r="AG83" i="1" s="1"/>
  <c r="AC135" i="1"/>
  <c r="LO672" i="1"/>
  <c r="LN675" i="1"/>
  <c r="CX238" i="1"/>
  <c r="CW242" i="1"/>
  <c r="CX242" i="1" s="1"/>
  <c r="CY242" i="1" s="1"/>
  <c r="LO816" i="1"/>
  <c r="LN819" i="1"/>
  <c r="LN820" i="1"/>
  <c r="LO817" i="1"/>
  <c r="CX756" i="1"/>
  <c r="CY756" i="1" s="1"/>
  <c r="CW760" i="1"/>
  <c r="CX760" i="1" s="1"/>
  <c r="CY760" i="1" s="1"/>
  <c r="AU589" i="1"/>
  <c r="AP639" i="1"/>
  <c r="GD368" i="1"/>
  <c r="GE368" i="1" s="1"/>
  <c r="GC369" i="1"/>
  <c r="LN524" i="1"/>
  <c r="LO521" i="1"/>
  <c r="CK99" i="1"/>
  <c r="JK610" i="1"/>
  <c r="JJ614" i="1"/>
  <c r="JK614" i="1" s="1"/>
  <c r="JL614" i="1" s="1"/>
  <c r="GN278" i="1"/>
  <c r="GO278" i="1" s="1"/>
  <c r="GO277" i="1"/>
  <c r="HU139" i="1"/>
  <c r="HV139" i="1" s="1"/>
  <c r="BU106" i="1"/>
  <c r="BV102" i="1"/>
  <c r="MP371" i="1"/>
  <c r="MQ370" i="1"/>
  <c r="JL235" i="1"/>
  <c r="BU827" i="1"/>
  <c r="BV823" i="1"/>
  <c r="BW823" i="1" s="1"/>
  <c r="FA82" i="1"/>
  <c r="FB81" i="1"/>
  <c r="FC81" i="1" s="1"/>
  <c r="LO520" i="1"/>
  <c r="LN523" i="1"/>
  <c r="LA532" i="1"/>
  <c r="LB532" i="1" s="1"/>
  <c r="KZ536" i="1"/>
  <c r="LA536" i="1" s="1"/>
  <c r="LB536" i="1" s="1"/>
  <c r="BV754" i="1"/>
  <c r="BW754" i="1" s="1"/>
  <c r="BU758" i="1"/>
  <c r="BV758" i="1" s="1"/>
  <c r="BW758" i="1" s="1"/>
  <c r="EJ349" i="1"/>
  <c r="EJ350" i="1" s="1"/>
  <c r="EK350" i="1" s="1"/>
  <c r="HF393" i="1"/>
  <c r="HG389" i="1"/>
  <c r="HH389" i="1" s="1"/>
  <c r="JX904" i="1"/>
  <c r="JY900" i="1"/>
  <c r="AQ787" i="1"/>
  <c r="AP788" i="1"/>
  <c r="AQ788" i="1" s="1"/>
  <c r="CJ103" i="1"/>
  <c r="CK103" i="1" s="1"/>
  <c r="CI107" i="1"/>
  <c r="CJ107" i="1" s="1"/>
  <c r="CK107" i="1" s="1"/>
  <c r="CW823" i="1"/>
  <c r="CX819" i="1"/>
  <c r="CY819" i="1" s="1"/>
  <c r="DY736" i="1"/>
  <c r="DZ735" i="1"/>
  <c r="LA243" i="1"/>
  <c r="LA281" i="1" s="1"/>
  <c r="LB281" i="1" s="1"/>
  <c r="KZ247" i="1"/>
  <c r="LA247" i="1" s="1"/>
  <c r="LB247" i="1" s="1"/>
  <c r="IX536" i="1"/>
  <c r="IW570" i="1"/>
  <c r="NO62" i="1"/>
  <c r="NP62" i="1" s="1"/>
  <c r="NP61" i="1"/>
  <c r="MR663" i="1"/>
  <c r="LA527" i="1"/>
  <c r="KZ531" i="1"/>
  <c r="HH529" i="1"/>
  <c r="JL451" i="1"/>
  <c r="JZ169" i="1"/>
  <c r="CX896" i="1"/>
  <c r="CY896" i="1" s="1"/>
  <c r="CW900" i="1"/>
  <c r="CX900" i="1" s="1"/>
  <c r="CY900" i="1" s="1"/>
  <c r="AF368" i="1"/>
  <c r="AG368" i="1" s="1"/>
  <c r="AE369" i="1"/>
  <c r="LA459" i="1"/>
  <c r="KZ463" i="1"/>
  <c r="KM392" i="1"/>
  <c r="KN392" i="1" s="1"/>
  <c r="KL396" i="1"/>
  <c r="IW646" i="1"/>
  <c r="IX646" i="1" s="1"/>
  <c r="MR441" i="1"/>
  <c r="CJ753" i="1"/>
  <c r="CK753" i="1" s="1"/>
  <c r="CI757" i="1"/>
  <c r="CJ757" i="1" s="1"/>
  <c r="CK757" i="1" s="1"/>
  <c r="BH82" i="1"/>
  <c r="BG83" i="1"/>
  <c r="JX468" i="1"/>
  <c r="JY464" i="1"/>
  <c r="CJ387" i="1"/>
  <c r="CI391" i="1"/>
  <c r="KM532" i="1"/>
  <c r="KN532" i="1" s="1"/>
  <c r="KL536" i="1"/>
  <c r="KM536" i="1" s="1"/>
  <c r="KN536" i="1" s="1"/>
  <c r="KM398" i="1"/>
  <c r="KL402" i="1"/>
  <c r="CJ284" i="1"/>
  <c r="CK284" i="1" s="1"/>
  <c r="JY95" i="1"/>
  <c r="JX99" i="1"/>
  <c r="AT368" i="1"/>
  <c r="AU368" i="1" s="1"/>
  <c r="AS369" i="1"/>
  <c r="KM283" i="1"/>
  <c r="JK717" i="1"/>
  <c r="JL717" i="1" s="1"/>
  <c r="MQ664" i="1"/>
  <c r="MR664" i="1" s="1"/>
  <c r="MN715" i="1"/>
  <c r="LB523" i="1"/>
  <c r="HF537" i="1"/>
  <c r="HG537" i="1" s="1"/>
  <c r="HH537" i="1" s="1"/>
  <c r="HG533" i="1"/>
  <c r="HH533" i="1" s="1"/>
  <c r="JY173" i="1"/>
  <c r="JZ173" i="1" s="1"/>
  <c r="JX177" i="1"/>
  <c r="IH101" i="1"/>
  <c r="II97" i="1"/>
  <c r="IJ97" i="1" s="1"/>
  <c r="IX525" i="1"/>
  <c r="IW571" i="1"/>
  <c r="IX571" i="1" s="1"/>
  <c r="IW563" i="1"/>
  <c r="CY892" i="1"/>
  <c r="AG367" i="1"/>
  <c r="IH899" i="1"/>
  <c r="II895" i="1"/>
  <c r="IJ895" i="1" s="1"/>
  <c r="BD935" i="1"/>
  <c r="MP443" i="1"/>
  <c r="MQ442" i="1"/>
  <c r="MR442" i="1" s="1"/>
  <c r="JJ175" i="1"/>
  <c r="JK171" i="1"/>
  <c r="II675" i="1"/>
  <c r="IJ675" i="1" s="1"/>
  <c r="IH679" i="1"/>
  <c r="BU455" i="1"/>
  <c r="BV451" i="1"/>
  <c r="BW451" i="1" s="1"/>
  <c r="HH177" i="1"/>
  <c r="HG211" i="1"/>
  <c r="HH211" i="1" s="1"/>
  <c r="DZ80" i="1"/>
  <c r="DY81" i="1"/>
  <c r="GE80" i="1"/>
  <c r="LB601" i="1"/>
  <c r="DV349" i="1"/>
  <c r="LN455" i="1"/>
  <c r="LO452" i="1"/>
  <c r="CI682" i="1"/>
  <c r="CJ678" i="1"/>
  <c r="CK678" i="1" s="1"/>
  <c r="MM350" i="1"/>
  <c r="MN350" i="1" s="1"/>
  <c r="MN349" i="1"/>
  <c r="CW100" i="1"/>
  <c r="CX96" i="1"/>
  <c r="CY96" i="1" s="1"/>
  <c r="GA495" i="1"/>
  <c r="GC444" i="1"/>
  <c r="GD444" i="1" s="1"/>
  <c r="GE444" i="1" s="1"/>
  <c r="GD443" i="1"/>
  <c r="GE443" i="1" s="1"/>
  <c r="GD81" i="1"/>
  <c r="GE81" i="1" s="1"/>
  <c r="GC82" i="1"/>
  <c r="BV749" i="1"/>
  <c r="BU753" i="1"/>
  <c r="MC664" i="1"/>
  <c r="LZ715" i="1"/>
  <c r="DH861" i="1"/>
  <c r="JJ173" i="1"/>
  <c r="JK169" i="1"/>
  <c r="JL169" i="1" s="1"/>
  <c r="CI462" i="1"/>
  <c r="CJ458" i="1"/>
  <c r="CK458" i="1" s="1"/>
  <c r="KZ609" i="1"/>
  <c r="LA605" i="1"/>
  <c r="LB605" i="1" s="1"/>
  <c r="IX820" i="1"/>
  <c r="IH753" i="1"/>
  <c r="II753" i="1" s="1"/>
  <c r="IJ753" i="1" s="1"/>
  <c r="II749" i="1"/>
  <c r="HT456" i="1"/>
  <c r="HU452" i="1"/>
  <c r="II603" i="1"/>
  <c r="IJ603" i="1" s="1"/>
  <c r="IH607" i="1"/>
  <c r="CK243" i="1"/>
  <c r="CJ282" i="1"/>
  <c r="CK282" i="1" s="1"/>
  <c r="MB370" i="1"/>
  <c r="MC369" i="1"/>
  <c r="FQ513" i="1"/>
  <c r="FL565" i="1"/>
  <c r="FP225" i="1"/>
  <c r="FQ225" i="1" s="1"/>
  <c r="FO226" i="1"/>
  <c r="FP226" i="1" s="1"/>
  <c r="FQ226" i="1" s="1"/>
  <c r="JK212" i="1"/>
  <c r="JL212" i="1" s="1"/>
  <c r="CY91" i="1"/>
  <c r="LO380" i="1"/>
  <c r="LN383" i="1"/>
  <c r="JY679" i="1"/>
  <c r="JX683" i="1"/>
  <c r="LA98" i="1"/>
  <c r="LB98" i="1" s="1"/>
  <c r="KZ102" i="1"/>
  <c r="AF587" i="1"/>
  <c r="AG587" i="1" s="1"/>
  <c r="AE588" i="1"/>
  <c r="HU395" i="1"/>
  <c r="HT399" i="1"/>
  <c r="CK454" i="1"/>
  <c r="GR588" i="1"/>
  <c r="GS588" i="1" s="1"/>
  <c r="GQ589" i="1"/>
  <c r="IV828" i="1"/>
  <c r="IW824" i="1"/>
  <c r="IX824" i="1" s="1"/>
  <c r="CX571" i="1"/>
  <c r="CY571" i="1" s="1"/>
  <c r="JY96" i="1"/>
  <c r="JZ96" i="1" s="1"/>
  <c r="JX100" i="1"/>
  <c r="JY100" i="1" s="1"/>
  <c r="JZ100" i="1" s="1"/>
  <c r="Q513" i="1"/>
  <c r="R512" i="1"/>
  <c r="S512" i="1" s="1"/>
  <c r="CX240" i="1"/>
  <c r="CY240" i="1" s="1"/>
  <c r="CW244" i="1"/>
  <c r="HU427" i="1"/>
  <c r="HV427" i="1" s="1"/>
  <c r="II104" i="1"/>
  <c r="IJ104" i="1" s="1"/>
  <c r="IH108" i="1"/>
  <c r="II108" i="1" s="1"/>
  <c r="IJ108" i="1" s="1"/>
  <c r="CJ828" i="1"/>
  <c r="CK828" i="1" s="1"/>
  <c r="CI832" i="1"/>
  <c r="LN674" i="1"/>
  <c r="LO671" i="1"/>
  <c r="DL368" i="1"/>
  <c r="DM368" i="1" s="1"/>
  <c r="DK369" i="1"/>
  <c r="JK456" i="1"/>
  <c r="JL456" i="1" s="1"/>
  <c r="JJ460" i="1"/>
  <c r="JJ105" i="1"/>
  <c r="JK101" i="1"/>
  <c r="R882" i="1"/>
  <c r="S882" i="1" s="1"/>
  <c r="Q883" i="1"/>
  <c r="LA901" i="1"/>
  <c r="KZ905" i="1"/>
  <c r="II906" i="1"/>
  <c r="IH910" i="1"/>
  <c r="KM690" i="1"/>
  <c r="KL694" i="1"/>
  <c r="KM694" i="1" s="1"/>
  <c r="KN694" i="1" s="1"/>
  <c r="DW639" i="1"/>
  <c r="DV640" i="1"/>
  <c r="DW640" i="1" s="1"/>
  <c r="HT611" i="1"/>
  <c r="HU607" i="1"/>
  <c r="HV607" i="1" s="1"/>
  <c r="BD422" i="1"/>
  <c r="BE422" i="1" s="1"/>
  <c r="BE421" i="1"/>
  <c r="JK531" i="1"/>
  <c r="JK563" i="1" s="1"/>
  <c r="JL564" i="1" s="1"/>
  <c r="JJ535" i="1"/>
  <c r="JK535" i="1" s="1"/>
  <c r="JL535" i="1" s="1"/>
  <c r="CW99" i="1"/>
  <c r="CX95" i="1"/>
  <c r="CY95" i="1" s="1"/>
  <c r="CJ281" i="1"/>
  <c r="HU497" i="1"/>
  <c r="HV497" i="1" s="1"/>
  <c r="JY355" i="1"/>
  <c r="JZ355" i="1" s="1"/>
  <c r="HG563" i="1"/>
  <c r="JJ243" i="1"/>
  <c r="JK239" i="1"/>
  <c r="JL239" i="1" s="1"/>
  <c r="II241" i="1"/>
  <c r="IJ241" i="1" s="1"/>
  <c r="IH245" i="1"/>
  <c r="NB133" i="1"/>
  <c r="NA134" i="1"/>
  <c r="NB134" i="1" s="1"/>
  <c r="LB528" i="1"/>
  <c r="S511" i="1"/>
  <c r="DH935" i="1"/>
  <c r="KN283" i="1"/>
  <c r="NT661" i="1"/>
  <c r="II684" i="1"/>
  <c r="IH688" i="1"/>
  <c r="JL379" i="1"/>
  <c r="JJ107" i="1"/>
  <c r="JK103" i="1"/>
  <c r="JL103" i="1" s="1"/>
  <c r="AS663" i="1"/>
  <c r="AT662" i="1"/>
  <c r="AU662" i="1" s="1"/>
  <c r="CW757" i="1"/>
  <c r="CX753" i="1"/>
  <c r="JL669" i="1"/>
  <c r="KZ607" i="1"/>
  <c r="LA603" i="1"/>
  <c r="LB603" i="1" s="1"/>
  <c r="HV521" i="1"/>
  <c r="JK383" i="1"/>
  <c r="JL383" i="1" s="1"/>
  <c r="JJ387" i="1"/>
  <c r="BW599" i="1"/>
  <c r="MD151" i="1"/>
  <c r="LN169" i="1"/>
  <c r="LO166" i="1"/>
  <c r="KL683" i="1"/>
  <c r="KM679" i="1"/>
  <c r="MM133" i="1"/>
  <c r="IH758" i="1"/>
  <c r="II754" i="1"/>
  <c r="IJ754" i="1" s="1"/>
  <c r="JL748" i="1"/>
  <c r="JK794" i="1"/>
  <c r="JL794" i="1" s="1"/>
  <c r="JK785" i="1"/>
  <c r="JX899" i="1"/>
  <c r="JY895" i="1"/>
  <c r="JZ895" i="1" s="1"/>
  <c r="MR809" i="1"/>
  <c r="HT108" i="1"/>
  <c r="HU104" i="1"/>
  <c r="IX167" i="1"/>
  <c r="IJ379" i="1"/>
  <c r="CW691" i="1"/>
  <c r="CX687" i="1"/>
  <c r="CY687" i="1" s="1"/>
  <c r="JZ384" i="1"/>
  <c r="NT152" i="1"/>
  <c r="HT239" i="1"/>
  <c r="HU235" i="1"/>
  <c r="HV235" i="1" s="1"/>
  <c r="LB753" i="1"/>
  <c r="LA792" i="1"/>
  <c r="LB792" i="1" s="1"/>
  <c r="CK896" i="1"/>
  <c r="BU468" i="1"/>
  <c r="BV464" i="1"/>
  <c r="JK673" i="1"/>
  <c r="JL673" i="1" s="1"/>
  <c r="JJ677" i="1"/>
  <c r="IX137" i="1"/>
  <c r="HU525" i="1"/>
  <c r="HV525" i="1" s="1"/>
  <c r="HT529" i="1"/>
  <c r="HU529" i="1" s="1"/>
  <c r="HV529" i="1" s="1"/>
  <c r="HH384" i="1"/>
  <c r="JY673" i="1"/>
  <c r="JX677" i="1"/>
  <c r="BW895" i="1"/>
  <c r="CX609" i="1"/>
  <c r="CW613" i="1"/>
  <c r="MB153" i="1"/>
  <c r="MC152" i="1"/>
  <c r="MD152" i="1" s="1"/>
  <c r="CX898" i="1"/>
  <c r="CY898" i="1" s="1"/>
  <c r="CW902" i="1"/>
  <c r="KM530" i="1"/>
  <c r="KL534" i="1"/>
  <c r="JZ276" i="1"/>
  <c r="JY277" i="1"/>
  <c r="JZ277" i="1" s="1"/>
  <c r="MC225" i="1"/>
  <c r="MB226" i="1"/>
  <c r="MC226" i="1" s="1"/>
  <c r="MD226" i="1" s="1"/>
  <c r="MB884" i="1"/>
  <c r="MC883" i="1"/>
  <c r="MD883" i="1" s="1"/>
  <c r="BV901" i="1"/>
  <c r="BU905" i="1"/>
  <c r="CY747" i="1"/>
  <c r="JX392" i="1"/>
  <c r="JY388" i="1"/>
  <c r="KL903" i="1"/>
  <c r="KM899" i="1"/>
  <c r="JX759" i="1"/>
  <c r="JY759" i="1" s="1"/>
  <c r="JZ759" i="1" s="1"/>
  <c r="JY755" i="1"/>
  <c r="JZ755" i="1" s="1"/>
  <c r="CJ900" i="1"/>
  <c r="CK900" i="1" s="1"/>
  <c r="CI904" i="1"/>
  <c r="CJ904" i="1" s="1"/>
  <c r="CK904" i="1" s="1"/>
  <c r="CX356" i="1"/>
  <c r="CY356" i="1" s="1"/>
  <c r="HF392" i="1"/>
  <c r="HG388" i="1"/>
  <c r="HH388" i="1" s="1"/>
  <c r="BV899" i="1"/>
  <c r="BU903" i="1"/>
  <c r="CX179" i="1"/>
  <c r="CY179" i="1" s="1"/>
  <c r="CX206" i="1"/>
  <c r="IV688" i="1"/>
  <c r="IW684" i="1"/>
  <c r="IX684" i="1" s="1"/>
  <c r="IH685" i="1"/>
  <c r="II681" i="1"/>
  <c r="LB178" i="1"/>
  <c r="LA212" i="1"/>
  <c r="LB212" i="1" s="1"/>
  <c r="IV392" i="1"/>
  <c r="IW388" i="1"/>
  <c r="IX388" i="1" s="1"/>
  <c r="IJ99" i="1"/>
  <c r="LB425" i="1"/>
  <c r="KL456" i="1"/>
  <c r="KM452" i="1"/>
  <c r="II383" i="1"/>
  <c r="IJ383" i="1" s="1"/>
  <c r="IH387" i="1"/>
  <c r="JY894" i="1"/>
  <c r="JZ894" i="1" s="1"/>
  <c r="JX898" i="1"/>
  <c r="LA908" i="1"/>
  <c r="LB908" i="1" s="1"/>
  <c r="KZ912" i="1"/>
  <c r="LA824" i="1"/>
  <c r="KZ828" i="1"/>
  <c r="LY62" i="1"/>
  <c r="LZ62" i="1" s="1"/>
  <c r="LZ61" i="1"/>
  <c r="NR154" i="1"/>
  <c r="NS153" i="1"/>
  <c r="NT153" i="1" s="1"/>
  <c r="GQ154" i="1"/>
  <c r="GR153" i="1"/>
  <c r="GS153" i="1" s="1"/>
  <c r="IW605" i="1"/>
  <c r="IX605" i="1" s="1"/>
  <c r="IV609" i="1"/>
  <c r="LA757" i="1"/>
  <c r="LB757" i="1" s="1"/>
  <c r="FP81" i="1"/>
  <c r="FQ81" i="1" s="1"/>
  <c r="FO82" i="1"/>
  <c r="AU153" i="1"/>
  <c r="LN168" i="1"/>
  <c r="LO165" i="1"/>
  <c r="HH179" i="1"/>
  <c r="HG209" i="1"/>
  <c r="MC589" i="1"/>
  <c r="LZ641" i="1"/>
  <c r="IH834" i="1"/>
  <c r="II830" i="1"/>
  <c r="IJ830" i="1" s="1"/>
  <c r="O133" i="1"/>
  <c r="N134" i="1"/>
  <c r="O134" i="1" s="1"/>
  <c r="CJ793" i="1"/>
  <c r="CK793" i="1" s="1"/>
  <c r="JY428" i="1"/>
  <c r="JZ428" i="1" s="1"/>
  <c r="II824" i="1"/>
  <c r="IJ824" i="1" s="1"/>
  <c r="IH828" i="1"/>
  <c r="IJ244" i="1"/>
  <c r="IJ604" i="1"/>
  <c r="CY605" i="1"/>
  <c r="CX644" i="1"/>
  <c r="CY644" i="1" s="1"/>
  <c r="JY534" i="1"/>
  <c r="JX538" i="1"/>
  <c r="JY538" i="1" s="1"/>
  <c r="JZ538" i="1" s="1"/>
  <c r="CY894" i="1"/>
  <c r="LB60" i="1"/>
  <c r="LA61" i="1"/>
  <c r="LB61" i="1" s="1"/>
  <c r="CJ746" i="1"/>
  <c r="CI750" i="1"/>
  <c r="MD882" i="1"/>
  <c r="CW105" i="1"/>
  <c r="CX101" i="1"/>
  <c r="IJ569" i="1"/>
  <c r="HU167" i="1"/>
  <c r="HV167" i="1" s="1"/>
  <c r="HT171" i="1"/>
  <c r="GC155" i="1"/>
  <c r="GD154" i="1"/>
  <c r="GE154" i="1" s="1"/>
  <c r="HT102" i="1"/>
  <c r="HU98" i="1"/>
  <c r="KL100" i="1"/>
  <c r="KM96" i="1"/>
  <c r="BV603" i="1"/>
  <c r="BW603" i="1" s="1"/>
  <c r="BU607" i="1"/>
  <c r="CX685" i="1"/>
  <c r="CW689" i="1"/>
  <c r="CX689" i="1" s="1"/>
  <c r="CY689" i="1" s="1"/>
  <c r="CY97" i="1"/>
  <c r="JY175" i="1"/>
  <c r="JZ175" i="1" s="1"/>
  <c r="JX179" i="1"/>
  <c r="FC589" i="1"/>
  <c r="EX639" i="1"/>
  <c r="NR663" i="1"/>
  <c r="NS662" i="1"/>
  <c r="NT662" i="1" s="1"/>
  <c r="EN589" i="1"/>
  <c r="EO589" i="1" s="1"/>
  <c r="EK641" i="1"/>
  <c r="CK353" i="1"/>
  <c r="CJ357" i="1"/>
  <c r="CK357" i="1" s="1"/>
  <c r="CY175" i="1"/>
  <c r="KZ602" i="1"/>
  <c r="LA598" i="1"/>
  <c r="CK893" i="1"/>
  <c r="AE514" i="1"/>
  <c r="AF514" i="1" s="1"/>
  <c r="AG514" i="1" s="1"/>
  <c r="AF513" i="1"/>
  <c r="KN245" i="1"/>
  <c r="KM275" i="1"/>
  <c r="JY307" i="1"/>
  <c r="JX311" i="1"/>
  <c r="JY311" i="1" s="1"/>
  <c r="JZ311" i="1" s="1"/>
  <c r="KL602" i="1"/>
  <c r="KM598" i="1"/>
  <c r="KN598" i="1" s="1"/>
  <c r="KZ312" i="1"/>
  <c r="LA312" i="1" s="1"/>
  <c r="LB312" i="1" s="1"/>
  <c r="LA308" i="1"/>
  <c r="LB308" i="1" s="1"/>
  <c r="II103" i="1"/>
  <c r="IH107" i="1"/>
  <c r="II428" i="1"/>
  <c r="IJ428" i="1" s="1"/>
  <c r="AU881" i="1"/>
  <c r="BI151" i="1"/>
  <c r="IX601" i="1"/>
  <c r="AT154" i="1"/>
  <c r="AU154" i="1" s="1"/>
  <c r="AS155" i="1"/>
  <c r="CJ108" i="1"/>
  <c r="CK108" i="1" s="1"/>
  <c r="FP369" i="1"/>
  <c r="FO370" i="1"/>
  <c r="IX602" i="1"/>
  <c r="LB830" i="1"/>
  <c r="EN512" i="1"/>
  <c r="EM513" i="1"/>
  <c r="AT811" i="1"/>
  <c r="AU811" i="1" s="1"/>
  <c r="AQ863" i="1"/>
  <c r="LN899" i="1"/>
  <c r="LO896" i="1"/>
  <c r="IJ900" i="1"/>
  <c r="IJ248" i="1"/>
  <c r="II282" i="1"/>
  <c r="CK667" i="1"/>
  <c r="IH612" i="1"/>
  <c r="II608" i="1"/>
  <c r="IJ608" i="1" s="1"/>
  <c r="LB65" i="1"/>
  <c r="LA69" i="1"/>
  <c r="LB69" i="1" s="1"/>
  <c r="BW240" i="1"/>
  <c r="CI901" i="1"/>
  <c r="CJ897" i="1"/>
  <c r="KL391" i="1"/>
  <c r="KM387" i="1"/>
  <c r="LO603" i="1"/>
  <c r="LN606" i="1"/>
  <c r="IH463" i="1"/>
  <c r="II459" i="1"/>
  <c r="KN594" i="1"/>
  <c r="LB304" i="1"/>
  <c r="BE61" i="1"/>
  <c r="BD62" i="1"/>
  <c r="II865" i="1"/>
  <c r="AS883" i="1"/>
  <c r="AT882" i="1"/>
  <c r="AU882" i="1" s="1"/>
  <c r="BG153" i="1"/>
  <c r="BH152" i="1"/>
  <c r="BI152" i="1" s="1"/>
  <c r="HG284" i="1"/>
  <c r="HH246" i="1"/>
  <c r="HG275" i="1"/>
  <c r="IH825" i="1"/>
  <c r="II821" i="1"/>
  <c r="IJ821" i="1" s="1"/>
  <c r="CK104" i="1"/>
  <c r="CJ138" i="1"/>
  <c r="IW606" i="1"/>
  <c r="IX606" i="1" s="1"/>
  <c r="IV610" i="1"/>
  <c r="KZ838" i="1"/>
  <c r="LA838" i="1" s="1"/>
  <c r="LB838" i="1" s="1"/>
  <c r="LA834" i="1"/>
  <c r="LB834" i="1" s="1"/>
  <c r="BU101" i="1"/>
  <c r="BV97" i="1"/>
  <c r="AU810" i="1"/>
  <c r="AE735" i="1"/>
  <c r="AF734" i="1"/>
  <c r="AG734" i="1" s="1"/>
  <c r="II904" i="1"/>
  <c r="IJ904" i="1" s="1"/>
  <c r="IH908" i="1"/>
  <c r="JY528" i="1"/>
  <c r="JX532" i="1"/>
  <c r="JY532" i="1" s="1"/>
  <c r="JZ532" i="1" s="1"/>
  <c r="CJ671" i="1"/>
  <c r="CK671" i="1" s="1"/>
  <c r="CI675" i="1"/>
  <c r="IW683" i="1"/>
  <c r="IX683" i="1" s="1"/>
  <c r="IV687" i="1"/>
  <c r="HF182" i="1"/>
  <c r="HG178" i="1"/>
  <c r="BU245" i="1"/>
  <c r="BV241" i="1"/>
  <c r="HT466" i="1"/>
  <c r="HU462" i="1"/>
  <c r="HV462" i="1" s="1"/>
  <c r="KZ911" i="1"/>
  <c r="LA907" i="1"/>
  <c r="LB907" i="1" s="1"/>
  <c r="CK204" i="1"/>
  <c r="CJ205" i="1"/>
  <c r="CK205" i="1" s="1"/>
  <c r="IV386" i="1"/>
  <c r="IW386" i="1" s="1"/>
  <c r="IX386" i="1" s="1"/>
  <c r="IW382" i="1"/>
  <c r="IX382" i="1" s="1"/>
  <c r="MP811" i="1"/>
  <c r="MQ810" i="1"/>
  <c r="MR810" i="1" s="1"/>
  <c r="BV244" i="1"/>
  <c r="BW244" i="1" s="1"/>
  <c r="BU248" i="1"/>
  <c r="BV248" i="1" s="1"/>
  <c r="BW248" i="1" s="1"/>
  <c r="CJ607" i="1"/>
  <c r="CI611" i="1"/>
  <c r="FB370" i="1"/>
  <c r="FC370" i="1" s="1"/>
  <c r="FA371" i="1"/>
  <c r="KM831" i="1"/>
  <c r="KN831" i="1" s="1"/>
  <c r="KL835" i="1"/>
  <c r="BG809" i="1"/>
  <c r="BH808" i="1"/>
  <c r="BI808" i="1" s="1"/>
  <c r="JX110" i="1"/>
  <c r="JY106" i="1"/>
  <c r="JZ106" i="1" s="1"/>
  <c r="LO305" i="1"/>
  <c r="LN308" i="1"/>
  <c r="LO308" i="1" s="1"/>
  <c r="KL176" i="1"/>
  <c r="KM172" i="1"/>
  <c r="KN172" i="1" s="1"/>
  <c r="EX277" i="1"/>
  <c r="JJ615" i="1"/>
  <c r="JK615" i="1" s="1"/>
  <c r="JL615" i="1" s="1"/>
  <c r="JK611" i="1"/>
  <c r="IJ817" i="1"/>
  <c r="CJ464" i="1"/>
  <c r="CI468" i="1"/>
  <c r="HV519" i="1"/>
  <c r="JK69" i="1"/>
  <c r="JL69" i="1" s="1"/>
  <c r="JL65" i="1"/>
  <c r="NF439" i="1"/>
  <c r="JJ686" i="1"/>
  <c r="JK682" i="1"/>
  <c r="JL682" i="1" s="1"/>
  <c r="IW239" i="1"/>
  <c r="IX239" i="1" s="1"/>
  <c r="IV243" i="1"/>
  <c r="CJ97" i="1"/>
  <c r="CI101" i="1"/>
  <c r="NE882" i="1"/>
  <c r="ND883" i="1"/>
  <c r="JY753" i="1"/>
  <c r="JX757" i="1"/>
  <c r="IX679" i="1"/>
  <c r="IJ60" i="1"/>
  <c r="II61" i="1"/>
  <c r="IJ61" i="1" s="1"/>
  <c r="IW902" i="1"/>
  <c r="IX902" i="1" s="1"/>
  <c r="IV906" i="1"/>
  <c r="IV903" i="1"/>
  <c r="IW899" i="1"/>
  <c r="IX899" i="1" s="1"/>
  <c r="IV313" i="1"/>
  <c r="IW313" i="1" s="1"/>
  <c r="IX313" i="1" s="1"/>
  <c r="IW309" i="1"/>
  <c r="EM155" i="1"/>
  <c r="EN154" i="1"/>
  <c r="JK61" i="1"/>
  <c r="JL61" i="1" s="1"/>
  <c r="JL60" i="1"/>
  <c r="CK822" i="1"/>
  <c r="NE440" i="1"/>
  <c r="NF440" i="1" s="1"/>
  <c r="ND441" i="1"/>
  <c r="KZ914" i="1"/>
  <c r="LA910" i="1"/>
  <c r="LB910" i="1" s="1"/>
  <c r="DZ808" i="1"/>
  <c r="EA808" i="1" s="1"/>
  <c r="DY809" i="1"/>
  <c r="IX235" i="1"/>
  <c r="LN676" i="1"/>
  <c r="LO673" i="1"/>
  <c r="R588" i="1"/>
  <c r="Q589" i="1"/>
  <c r="CI394" i="1"/>
  <c r="CJ390" i="1"/>
  <c r="CK390" i="1" s="1"/>
  <c r="JY834" i="1"/>
  <c r="JX838" i="1"/>
  <c r="IV758" i="1"/>
  <c r="IW754" i="1"/>
  <c r="IX754" i="1" s="1"/>
  <c r="HV163" i="1"/>
  <c r="IX900" i="1"/>
  <c r="HV65" i="1"/>
  <c r="HU69" i="1"/>
  <c r="HV69" i="1" s="1"/>
  <c r="CK377" i="1"/>
  <c r="DW565" i="1"/>
  <c r="DV566" i="1"/>
  <c r="NB565" i="1"/>
  <c r="NA566" i="1"/>
  <c r="NB566" i="1" s="1"/>
  <c r="HT177" i="1"/>
  <c r="HU173" i="1"/>
  <c r="HV173" i="1" s="1"/>
  <c r="JL836" i="1"/>
  <c r="JK866" i="1"/>
  <c r="CK179" i="1"/>
  <c r="CJ209" i="1"/>
  <c r="AS226" i="1"/>
  <c r="AT226" i="1" s="1"/>
  <c r="AU226" i="1" s="1"/>
  <c r="AT225" i="1"/>
  <c r="BU908" i="1"/>
  <c r="BV904" i="1"/>
  <c r="BW904" i="1" s="1"/>
  <c r="HG106" i="1"/>
  <c r="HH106" i="1" s="1"/>
  <c r="HF110" i="1"/>
  <c r="CJ826" i="1"/>
  <c r="CK826" i="1" s="1"/>
  <c r="CI830" i="1"/>
  <c r="LB448" i="1"/>
  <c r="CI385" i="1"/>
  <c r="CJ385" i="1" s="1"/>
  <c r="CK385" i="1" s="1"/>
  <c r="CJ381" i="1"/>
  <c r="CK381" i="1" s="1"/>
  <c r="LO902" i="1"/>
  <c r="LN905" i="1"/>
  <c r="LO905" i="1" s="1"/>
  <c r="R735" i="1"/>
  <c r="Q736" i="1"/>
  <c r="LB906" i="1"/>
  <c r="EA807" i="1"/>
  <c r="BG735" i="1"/>
  <c r="BH734" i="1"/>
  <c r="BI734" i="1" s="1"/>
  <c r="LA683" i="1"/>
  <c r="KZ687" i="1"/>
  <c r="FB154" i="1"/>
  <c r="FA155" i="1"/>
  <c r="KN310" i="1"/>
  <c r="KM356" i="1"/>
  <c r="KN356" i="1" s="1"/>
  <c r="KL910" i="1"/>
  <c r="KM906" i="1"/>
  <c r="KM751" i="1"/>
  <c r="KN751" i="1" s="1"/>
  <c r="KL755" i="1"/>
  <c r="BV834" i="1"/>
  <c r="BW834" i="1" s="1"/>
  <c r="BU838" i="1"/>
  <c r="LO164" i="1"/>
  <c r="LN167" i="1"/>
  <c r="II571" i="1"/>
  <c r="IJ571" i="1" s="1"/>
  <c r="IX817" i="1"/>
  <c r="IW867" i="1"/>
  <c r="KZ835" i="1"/>
  <c r="LA831" i="1"/>
  <c r="HV605" i="1"/>
  <c r="HU644" i="1"/>
  <c r="HV644" i="1" s="1"/>
  <c r="LO100" i="1"/>
  <c r="BW167" i="1"/>
  <c r="CX897" i="1"/>
  <c r="CY897" i="1" s="1"/>
  <c r="CW901" i="1"/>
  <c r="JL898" i="1"/>
  <c r="CJ602" i="1"/>
  <c r="CI606" i="1"/>
  <c r="KL908" i="1"/>
  <c r="KM904" i="1"/>
  <c r="LA452" i="1"/>
  <c r="LB452" i="1" s="1"/>
  <c r="KZ456" i="1"/>
  <c r="S154" i="1"/>
  <c r="JX686" i="1"/>
  <c r="JY682" i="1"/>
  <c r="JZ682" i="1" s="1"/>
  <c r="NP863" i="1"/>
  <c r="NS811" i="1"/>
  <c r="NT811" i="1" s="1"/>
  <c r="LB674" i="1"/>
  <c r="BG662" i="1"/>
  <c r="BH661" i="1"/>
  <c r="AQ349" i="1"/>
  <c r="AP350" i="1"/>
  <c r="AQ350" i="1" s="1"/>
  <c r="AF882" i="1"/>
  <c r="AG882" i="1" s="1"/>
  <c r="AE883" i="1"/>
  <c r="CI106" i="1"/>
  <c r="CJ102" i="1"/>
  <c r="CK102" i="1" s="1"/>
  <c r="JX174" i="1"/>
  <c r="JY170" i="1"/>
  <c r="EA882" i="1"/>
  <c r="IW379" i="1"/>
  <c r="IV383" i="1"/>
  <c r="JL380" i="1"/>
  <c r="NE661" i="1"/>
  <c r="NF661" i="1" s="1"/>
  <c r="ND662" i="1"/>
  <c r="CW680" i="1"/>
  <c r="CX676" i="1"/>
  <c r="DI713" i="1"/>
  <c r="DH714" i="1"/>
  <c r="DI714" i="1" s="1"/>
  <c r="KN827" i="1"/>
  <c r="BI443" i="1"/>
  <c r="BD493" i="1"/>
  <c r="KN168" i="1"/>
  <c r="HT527" i="1"/>
  <c r="HU523" i="1"/>
  <c r="HV523" i="1" s="1"/>
  <c r="HG459" i="1"/>
  <c r="HF463" i="1"/>
  <c r="KN163" i="1"/>
  <c r="CX347" i="1"/>
  <c r="CY821" i="1"/>
  <c r="JJ100" i="1"/>
  <c r="JK96" i="1"/>
  <c r="JL96" i="1" s="1"/>
  <c r="KM167" i="1"/>
  <c r="KN167" i="1" s="1"/>
  <c r="KL171" i="1"/>
  <c r="LO750" i="1"/>
  <c r="HV170" i="1"/>
  <c r="DK514" i="1"/>
  <c r="DL514" i="1" s="1"/>
  <c r="DM514" i="1" s="1"/>
  <c r="DL513" i="1"/>
  <c r="IX93" i="1"/>
  <c r="BV171" i="1"/>
  <c r="BU175" i="1"/>
  <c r="BW165" i="1"/>
  <c r="CK98" i="1"/>
  <c r="AC861" i="1"/>
  <c r="AB862" i="1"/>
  <c r="AC862" i="1" s="1"/>
  <c r="JJ908" i="1"/>
  <c r="JK904" i="1"/>
  <c r="JL904" i="1" s="1"/>
  <c r="HH348" i="1"/>
  <c r="HG349" i="1"/>
  <c r="HH349" i="1" s="1"/>
  <c r="DZ883" i="1"/>
  <c r="EA883" i="1" s="1"/>
  <c r="DY884" i="1"/>
  <c r="NS884" i="1"/>
  <c r="NR885" i="1"/>
  <c r="JL758" i="1"/>
  <c r="JK792" i="1"/>
  <c r="IX895" i="1"/>
  <c r="AU661" i="1"/>
  <c r="KL178" i="1"/>
  <c r="KM178" i="1" s="1"/>
  <c r="KN178" i="1" s="1"/>
  <c r="KM174" i="1"/>
  <c r="JZ171" i="1"/>
  <c r="NT585" i="1"/>
  <c r="NA421" i="1"/>
  <c r="LA751" i="1"/>
  <c r="KZ755" i="1"/>
  <c r="LO303" i="1"/>
  <c r="LN306" i="1"/>
  <c r="LO306" i="1" s="1"/>
  <c r="KZ402" i="1"/>
  <c r="LA398" i="1"/>
  <c r="LB398" i="1" s="1"/>
  <c r="LA422" i="1"/>
  <c r="IV175" i="1"/>
  <c r="IW171" i="1"/>
  <c r="IV178" i="1"/>
  <c r="IW174" i="1"/>
  <c r="IX174" i="1" s="1"/>
  <c r="JZ102" i="1"/>
  <c r="MC80" i="1"/>
  <c r="MB81" i="1"/>
  <c r="NO350" i="1"/>
  <c r="NP350" i="1" s="1"/>
  <c r="NP349" i="1"/>
  <c r="IV908" i="1"/>
  <c r="IW904" i="1"/>
  <c r="IX904" i="1" s="1"/>
  <c r="CX209" i="1"/>
  <c r="IX170" i="1"/>
  <c r="CW907" i="1"/>
  <c r="CX903" i="1"/>
  <c r="CY903" i="1" s="1"/>
  <c r="IW901" i="1"/>
  <c r="IV905" i="1"/>
  <c r="EN440" i="1"/>
  <c r="EO440" i="1" s="1"/>
  <c r="EM441" i="1"/>
  <c r="BW643" i="1"/>
  <c r="BW531" i="1"/>
  <c r="BV570" i="1"/>
  <c r="BW570" i="1" s="1"/>
  <c r="BV569" i="1"/>
  <c r="BV563" i="1"/>
  <c r="CX825" i="1"/>
  <c r="CY825" i="1" s="1"/>
  <c r="CW829" i="1"/>
  <c r="JL92" i="1"/>
  <c r="KM609" i="1"/>
  <c r="KL613" i="1"/>
  <c r="DV493" i="1"/>
  <c r="CJ527" i="1"/>
  <c r="CI531" i="1"/>
  <c r="O863" i="1"/>
  <c r="R811" i="1"/>
  <c r="DI787" i="1"/>
  <c r="DH788" i="1"/>
  <c r="DI788" i="1" s="1"/>
  <c r="BW686" i="1"/>
  <c r="HU609" i="1"/>
  <c r="HV609" i="1" s="1"/>
  <c r="HT613" i="1"/>
  <c r="JJ906" i="1"/>
  <c r="JK902" i="1"/>
  <c r="JL902" i="1" s="1"/>
  <c r="CY353" i="1"/>
  <c r="CX357" i="1"/>
  <c r="CY357" i="1" s="1"/>
  <c r="KL311" i="1"/>
  <c r="KM311" i="1" s="1"/>
  <c r="KN311" i="1" s="1"/>
  <c r="KM307" i="1"/>
  <c r="O207" i="1"/>
  <c r="R155" i="1"/>
  <c r="S155" i="1" s="1"/>
  <c r="JZ678" i="1"/>
  <c r="KZ682" i="1"/>
  <c r="LA678" i="1"/>
  <c r="IW826" i="1"/>
  <c r="IV830" i="1"/>
  <c r="JL525" i="1"/>
  <c r="JK571" i="1"/>
  <c r="HT178" i="1"/>
  <c r="HU174" i="1"/>
  <c r="HV174" i="1" s="1"/>
  <c r="NR736" i="1"/>
  <c r="NS735" i="1"/>
  <c r="BV756" i="1"/>
  <c r="BW756" i="1" s="1"/>
  <c r="BU760" i="1"/>
  <c r="JX688" i="1"/>
  <c r="JY684" i="1"/>
  <c r="CK523" i="1"/>
  <c r="GE153" i="1"/>
  <c r="BU392" i="1"/>
  <c r="BV388" i="1"/>
  <c r="IV101" i="1"/>
  <c r="IW97" i="1"/>
  <c r="HV94" i="1"/>
  <c r="BW897" i="1"/>
  <c r="KN92" i="1"/>
  <c r="NR587" i="1"/>
  <c r="NS586" i="1"/>
  <c r="NT586" i="1" s="1"/>
  <c r="BV690" i="1"/>
  <c r="BU694" i="1"/>
  <c r="LB672" i="1"/>
  <c r="LA718" i="1"/>
  <c r="LB718" i="1" s="1"/>
  <c r="DZ224" i="1"/>
  <c r="EA224" i="1" s="1"/>
  <c r="DY225" i="1"/>
  <c r="AF440" i="1"/>
  <c r="AE441" i="1"/>
  <c r="HH356" i="1"/>
  <c r="HG357" i="1"/>
  <c r="HH357" i="1" s="1"/>
  <c r="KM604" i="1"/>
  <c r="KL608" i="1"/>
  <c r="IH686" i="1"/>
  <c r="II682" i="1"/>
  <c r="IJ682" i="1" s="1"/>
  <c r="BV169" i="1"/>
  <c r="BW169" i="1" s="1"/>
  <c r="BU173" i="1"/>
  <c r="CX751" i="1"/>
  <c r="CY751" i="1" s="1"/>
  <c r="CW755" i="1"/>
  <c r="LO748" i="1"/>
  <c r="LN751" i="1"/>
  <c r="LO751" i="1" s="1"/>
  <c r="JX604" i="1"/>
  <c r="JY604" i="1" s="1"/>
  <c r="JZ604" i="1" s="1"/>
  <c r="JY600" i="1"/>
  <c r="JZ600" i="1" s="1"/>
  <c r="JK613" i="1"/>
  <c r="KM749" i="1"/>
  <c r="KN749" i="1" s="1"/>
  <c r="KL753" i="1"/>
  <c r="KM753" i="1" s="1"/>
  <c r="IW498" i="1"/>
  <c r="IX498" i="1" s="1"/>
  <c r="CI681" i="1"/>
  <c r="CJ677" i="1"/>
  <c r="JJ102" i="1"/>
  <c r="JK98" i="1"/>
  <c r="JL98" i="1" s="1"/>
  <c r="AS441" i="1"/>
  <c r="AT440" i="1"/>
  <c r="AU440" i="1" s="1"/>
  <c r="JL900" i="1"/>
  <c r="IV457" i="1"/>
  <c r="IW457" i="1" s="1"/>
  <c r="IX457" i="1" s="1"/>
  <c r="IW453" i="1"/>
  <c r="IX453" i="1" s="1"/>
  <c r="BV137" i="1" l="1"/>
  <c r="BW137" i="1" s="1"/>
  <c r="JX109" i="1"/>
  <c r="JY109" i="1" s="1"/>
  <c r="JZ109" i="1" s="1"/>
  <c r="JY105" i="1"/>
  <c r="JZ105" i="1" s="1"/>
  <c r="EJ134" i="1"/>
  <c r="EK134" i="1" s="1"/>
  <c r="EK133" i="1"/>
  <c r="CJ463" i="1"/>
  <c r="CI467" i="1"/>
  <c r="JJ389" i="1"/>
  <c r="JK385" i="1"/>
  <c r="JL385" i="1" s="1"/>
  <c r="KM909" i="1"/>
  <c r="KN909" i="1" s="1"/>
  <c r="KL913" i="1"/>
  <c r="KM913" i="1" s="1"/>
  <c r="KN913" i="1" s="1"/>
  <c r="CY534" i="1"/>
  <c r="CX572" i="1"/>
  <c r="EA155" i="1"/>
  <c r="DV205" i="1"/>
  <c r="JZ101" i="1"/>
  <c r="JY139" i="1"/>
  <c r="JZ139" i="1" s="1"/>
  <c r="JZ602" i="1"/>
  <c r="CX645" i="1"/>
  <c r="CY645" i="1" s="1"/>
  <c r="KN905" i="1"/>
  <c r="DI207" i="1"/>
  <c r="DL155" i="1"/>
  <c r="DM155" i="1" s="1"/>
  <c r="LN457" i="1"/>
  <c r="LO454" i="1"/>
  <c r="IW177" i="1"/>
  <c r="IV181" i="1"/>
  <c r="IW181" i="1" s="1"/>
  <c r="IX181" i="1" s="1"/>
  <c r="CX563" i="1"/>
  <c r="CY564" i="1" s="1"/>
  <c r="BW348" i="1"/>
  <c r="BV349" i="1"/>
  <c r="BW349" i="1" s="1"/>
  <c r="HG425" i="1"/>
  <c r="HH425" i="1" s="1"/>
  <c r="IV694" i="1"/>
  <c r="IW694" i="1" s="1"/>
  <c r="IX694" i="1" s="1"/>
  <c r="IW690" i="1"/>
  <c r="IX690" i="1" s="1"/>
  <c r="BV572" i="1"/>
  <c r="BW572" i="1" s="1"/>
  <c r="JY606" i="1"/>
  <c r="JZ606" i="1" s="1"/>
  <c r="JX610" i="1"/>
  <c r="GA277" i="1"/>
  <c r="FZ278" i="1"/>
  <c r="GA278" i="1" s="1"/>
  <c r="IJ167" i="1"/>
  <c r="II209" i="1"/>
  <c r="IJ209" i="1" s="1"/>
  <c r="NB205" i="1"/>
  <c r="NA206" i="1"/>
  <c r="NB206" i="1" s="1"/>
  <c r="LN238" i="1"/>
  <c r="LO235" i="1"/>
  <c r="HV353" i="1"/>
  <c r="HU357" i="1"/>
  <c r="HV357" i="1" s="1"/>
  <c r="LO378" i="1"/>
  <c r="LN381" i="1"/>
  <c r="IX246" i="1"/>
  <c r="IW284" i="1"/>
  <c r="IX284" i="1" s="1"/>
  <c r="KN243" i="1"/>
  <c r="KM281" i="1"/>
  <c r="KM282" i="1"/>
  <c r="KN282" i="1" s="1"/>
  <c r="BU107" i="1"/>
  <c r="BV107" i="1" s="1"/>
  <c r="BW107" i="1" s="1"/>
  <c r="BV103" i="1"/>
  <c r="BW103" i="1" s="1"/>
  <c r="CI833" i="1"/>
  <c r="CJ829" i="1"/>
  <c r="CK829" i="1" s="1"/>
  <c r="IX756" i="1"/>
  <c r="IW794" i="1"/>
  <c r="IX794" i="1" s="1"/>
  <c r="AP861" i="1"/>
  <c r="KM570" i="1"/>
  <c r="KN570" i="1" s="1"/>
  <c r="BW356" i="1"/>
  <c r="BV357" i="1"/>
  <c r="BW357" i="1" s="1"/>
  <c r="AQ565" i="1"/>
  <c r="AP566" i="1"/>
  <c r="AQ566" i="1" s="1"/>
  <c r="IH175" i="1"/>
  <c r="II175" i="1" s="1"/>
  <c r="IJ175" i="1" s="1"/>
  <c r="II171" i="1"/>
  <c r="AE155" i="1"/>
  <c r="AF154" i="1"/>
  <c r="AG154" i="1" s="1"/>
  <c r="KL837" i="1"/>
  <c r="KM837" i="1" s="1"/>
  <c r="KN837" i="1" s="1"/>
  <c r="KM833" i="1"/>
  <c r="KZ685" i="1"/>
  <c r="LA681" i="1"/>
  <c r="LB681" i="1" s="1"/>
  <c r="DY371" i="1"/>
  <c r="DZ370" i="1"/>
  <c r="EA370" i="1" s="1"/>
  <c r="JY793" i="1"/>
  <c r="JZ793" i="1" s="1"/>
  <c r="AU81" i="1"/>
  <c r="CW110" i="1"/>
  <c r="CX110" i="1" s="1"/>
  <c r="CY110" i="1" s="1"/>
  <c r="CX106" i="1"/>
  <c r="IW831" i="1"/>
  <c r="IV835" i="1"/>
  <c r="IW835" i="1" s="1"/>
  <c r="IX835" i="1" s="1"/>
  <c r="LN98" i="1"/>
  <c r="LO95" i="1"/>
  <c r="HV99" i="1"/>
  <c r="HU137" i="1"/>
  <c r="HV137" i="1" s="1"/>
  <c r="EN372" i="1"/>
  <c r="EM373" i="1"/>
  <c r="EN373" i="1" s="1"/>
  <c r="EO373" i="1" s="1"/>
  <c r="MC811" i="1"/>
  <c r="LZ863" i="1"/>
  <c r="CY459" i="1"/>
  <c r="CX498" i="1"/>
  <c r="CY498" i="1" s="1"/>
  <c r="DK443" i="1"/>
  <c r="DL442" i="1"/>
  <c r="DM442" i="1" s="1"/>
  <c r="BV394" i="1"/>
  <c r="BU398" i="1"/>
  <c r="BV398" i="1" s="1"/>
  <c r="BW398" i="1" s="1"/>
  <c r="N494" i="1"/>
  <c r="O494" i="1" s="1"/>
  <c r="O493" i="1"/>
  <c r="AS83" i="1"/>
  <c r="AT82" i="1"/>
  <c r="AU82" i="1" s="1"/>
  <c r="II532" i="1"/>
  <c r="IH536" i="1"/>
  <c r="II536" i="1" s="1"/>
  <c r="IJ536" i="1" s="1"/>
  <c r="MD513" i="1"/>
  <c r="LY565" i="1"/>
  <c r="HT107" i="1"/>
  <c r="HU107" i="1" s="1"/>
  <c r="HV107" i="1" s="1"/>
  <c r="HU103" i="1"/>
  <c r="HV103" i="1" s="1"/>
  <c r="CW467" i="1"/>
  <c r="CX463" i="1"/>
  <c r="CY463" i="1" s="1"/>
  <c r="DM441" i="1"/>
  <c r="IW685" i="1"/>
  <c r="IX685" i="1" s="1"/>
  <c r="IV689" i="1"/>
  <c r="BV212" i="1"/>
  <c r="BW212" i="1" s="1"/>
  <c r="CW469" i="1"/>
  <c r="CX465" i="1"/>
  <c r="NE810" i="1"/>
  <c r="NF810" i="1" s="1"/>
  <c r="ND811" i="1"/>
  <c r="BV462" i="1"/>
  <c r="BU466" i="1"/>
  <c r="GO423" i="1"/>
  <c r="GQ372" i="1"/>
  <c r="GR371" i="1"/>
  <c r="IJ528" i="1"/>
  <c r="II570" i="1"/>
  <c r="IJ570" i="1" s="1"/>
  <c r="NO493" i="1"/>
  <c r="IH392" i="1"/>
  <c r="II388" i="1"/>
  <c r="IJ388" i="1" s="1"/>
  <c r="CJ245" i="1"/>
  <c r="CK245" i="1" s="1"/>
  <c r="CI249" i="1"/>
  <c r="CJ249" i="1" s="1"/>
  <c r="CK249" i="1" s="1"/>
  <c r="KZ176" i="1"/>
  <c r="LA172" i="1"/>
  <c r="LB172" i="1" s="1"/>
  <c r="LA283" i="1"/>
  <c r="LB283" i="1" s="1"/>
  <c r="LB245" i="1"/>
  <c r="CI473" i="1"/>
  <c r="CJ473" i="1" s="1"/>
  <c r="CK473" i="1" s="1"/>
  <c r="CJ469" i="1"/>
  <c r="IH605" i="1"/>
  <c r="II601" i="1"/>
  <c r="JZ282" i="1"/>
  <c r="JY285" i="1"/>
  <c r="JZ285" i="1" s="1"/>
  <c r="IX681" i="1"/>
  <c r="LN237" i="1"/>
  <c r="LO234" i="1"/>
  <c r="JK829" i="1"/>
  <c r="JJ833" i="1"/>
  <c r="CJ903" i="1"/>
  <c r="CK903" i="1" s="1"/>
  <c r="CI907" i="1"/>
  <c r="GS80" i="1"/>
  <c r="LO602" i="1"/>
  <c r="LN605" i="1"/>
  <c r="LO605" i="1" s="1"/>
  <c r="CX466" i="1"/>
  <c r="CY466" i="1" s="1"/>
  <c r="CW470" i="1"/>
  <c r="CW398" i="1"/>
  <c r="CX394" i="1"/>
  <c r="KN685" i="1"/>
  <c r="KM719" i="1"/>
  <c r="KN719" i="1" s="1"/>
  <c r="CX400" i="1"/>
  <c r="CW404" i="1"/>
  <c r="CX404" i="1" s="1"/>
  <c r="CY404" i="1" s="1"/>
  <c r="II572" i="1"/>
  <c r="IJ572" i="1" s="1"/>
  <c r="HH398" i="1"/>
  <c r="NO134" i="1"/>
  <c r="NP134" i="1" s="1"/>
  <c r="NP133" i="1"/>
  <c r="DZ661" i="1"/>
  <c r="EA661" i="1" s="1"/>
  <c r="DY662" i="1"/>
  <c r="II939" i="1"/>
  <c r="IJ939" i="1" s="1"/>
  <c r="JY172" i="1"/>
  <c r="JZ172" i="1" s="1"/>
  <c r="JX176" i="1"/>
  <c r="CX203" i="1"/>
  <c r="IW720" i="1"/>
  <c r="IX720" i="1" s="1"/>
  <c r="LA462" i="1"/>
  <c r="LB462" i="1" s="1"/>
  <c r="KZ466" i="1"/>
  <c r="CY390" i="1"/>
  <c r="KL693" i="1"/>
  <c r="KM693" i="1" s="1"/>
  <c r="KN693" i="1" s="1"/>
  <c r="KM689" i="1"/>
  <c r="KN689" i="1" s="1"/>
  <c r="HG402" i="1"/>
  <c r="HH402" i="1" s="1"/>
  <c r="HF406" i="1"/>
  <c r="HG406" i="1" s="1"/>
  <c r="HH406" i="1" s="1"/>
  <c r="MM566" i="1"/>
  <c r="MN566" i="1" s="1"/>
  <c r="MN565" i="1"/>
  <c r="MQ588" i="1"/>
  <c r="MP589" i="1"/>
  <c r="NS372" i="1"/>
  <c r="NR373" i="1"/>
  <c r="NS373" i="1" s="1"/>
  <c r="NT373" i="1" s="1"/>
  <c r="NE225" i="1"/>
  <c r="ND226" i="1"/>
  <c r="NE226" i="1" s="1"/>
  <c r="NF226" i="1" s="1"/>
  <c r="CJ865" i="1"/>
  <c r="CX942" i="1"/>
  <c r="CY942" i="1" s="1"/>
  <c r="JL386" i="1"/>
  <c r="FM207" i="1"/>
  <c r="FP155" i="1"/>
  <c r="MQ155" i="1"/>
  <c r="MN207" i="1"/>
  <c r="KN246" i="1"/>
  <c r="KM284" i="1"/>
  <c r="KN284" i="1" s="1"/>
  <c r="JK284" i="1"/>
  <c r="JL284" i="1" s="1"/>
  <c r="II172" i="1"/>
  <c r="IJ172" i="1" s="1"/>
  <c r="IH176" i="1"/>
  <c r="KL836" i="1"/>
  <c r="KM836" i="1" s="1"/>
  <c r="KN836" i="1" s="1"/>
  <c r="KM832" i="1"/>
  <c r="LA244" i="1"/>
  <c r="LB244" i="1" s="1"/>
  <c r="KZ248" i="1"/>
  <c r="LA248" i="1" s="1"/>
  <c r="LB248" i="1" s="1"/>
  <c r="Q663" i="1"/>
  <c r="R663" i="1" s="1"/>
  <c r="S663" i="1" s="1"/>
  <c r="R662" i="1"/>
  <c r="GR81" i="1"/>
  <c r="GS81" i="1" s="1"/>
  <c r="GQ82" i="1"/>
  <c r="CY462" i="1"/>
  <c r="JX905" i="1"/>
  <c r="JY901" i="1"/>
  <c r="JZ901" i="1" s="1"/>
  <c r="JJ394" i="1"/>
  <c r="JK390" i="1"/>
  <c r="JL390" i="1" s="1"/>
  <c r="BW99" i="1"/>
  <c r="BV138" i="1"/>
  <c r="BW138" i="1" s="1"/>
  <c r="LO236" i="1"/>
  <c r="LN239" i="1"/>
  <c r="LN462" i="1"/>
  <c r="LO462" i="1" s="1"/>
  <c r="LO459" i="1"/>
  <c r="JK905" i="1"/>
  <c r="JL905" i="1" s="1"/>
  <c r="JJ909" i="1"/>
  <c r="KN177" i="1"/>
  <c r="KM211" i="1"/>
  <c r="KN211" i="1" s="1"/>
  <c r="EX493" i="1"/>
  <c r="BV610" i="1"/>
  <c r="BU614" i="1"/>
  <c r="BV614" i="1" s="1"/>
  <c r="BW614" i="1" s="1"/>
  <c r="CI688" i="1"/>
  <c r="CJ684" i="1"/>
  <c r="CK684" i="1" s="1"/>
  <c r="JL171" i="1"/>
  <c r="JK210" i="1"/>
  <c r="JL210" i="1" s="1"/>
  <c r="KM466" i="1"/>
  <c r="KN466" i="1" s="1"/>
  <c r="KL470" i="1"/>
  <c r="LO348" i="1"/>
  <c r="LO349" i="1" s="1"/>
  <c r="LP349" i="1" s="1"/>
  <c r="CX565" i="1"/>
  <c r="CY565" i="1" s="1"/>
  <c r="CK281" i="1"/>
  <c r="FL277" i="1"/>
  <c r="CX244" i="1"/>
  <c r="CY244" i="1" s="1"/>
  <c r="CW248" i="1"/>
  <c r="CX248" i="1" s="1"/>
  <c r="KZ106" i="1"/>
  <c r="LA102" i="1"/>
  <c r="LB102" i="1" s="1"/>
  <c r="GC83" i="1"/>
  <c r="GD82" i="1"/>
  <c r="CW104" i="1"/>
  <c r="CX100" i="1"/>
  <c r="CY100" i="1" s="1"/>
  <c r="JK175" i="1"/>
  <c r="JL175" i="1" s="1"/>
  <c r="JJ179" i="1"/>
  <c r="JK179" i="1" s="1"/>
  <c r="JL179" i="1" s="1"/>
  <c r="IW565" i="1"/>
  <c r="IX565" i="1" s="1"/>
  <c r="IX564" i="1"/>
  <c r="BU831" i="1"/>
  <c r="BV827" i="1"/>
  <c r="LN382" i="1"/>
  <c r="LO379" i="1"/>
  <c r="FB82" i="1"/>
  <c r="FA83" i="1"/>
  <c r="JK565" i="1"/>
  <c r="JL565" i="1" s="1"/>
  <c r="JK460" i="1"/>
  <c r="JJ464" i="1"/>
  <c r="MD369" i="1"/>
  <c r="JL610" i="1"/>
  <c r="JK644" i="1"/>
  <c r="JL644" i="1" s="1"/>
  <c r="HU611" i="1"/>
  <c r="HT615" i="1"/>
  <c r="HU615" i="1" s="1"/>
  <c r="HV615" i="1" s="1"/>
  <c r="AF588" i="1"/>
  <c r="AG588" i="1" s="1"/>
  <c r="AE589" i="1"/>
  <c r="KN398" i="1"/>
  <c r="KN462" i="1"/>
  <c r="IW499" i="1"/>
  <c r="IX499" i="1" s="1"/>
  <c r="BV282" i="1"/>
  <c r="KN690" i="1"/>
  <c r="KM720" i="1"/>
  <c r="KN720" i="1" s="1"/>
  <c r="IW828" i="1"/>
  <c r="IX828" i="1" s="1"/>
  <c r="IV832" i="1"/>
  <c r="JX687" i="1"/>
  <c r="JY683" i="1"/>
  <c r="JZ683" i="1" s="1"/>
  <c r="MB371" i="1"/>
  <c r="MC370" i="1"/>
  <c r="MD370" i="1" s="1"/>
  <c r="KZ613" i="1"/>
  <c r="LA613" i="1" s="1"/>
  <c r="LB613" i="1" s="1"/>
  <c r="LA609" i="1"/>
  <c r="DZ81" i="1"/>
  <c r="EA81" i="1" s="1"/>
  <c r="DY82" i="1"/>
  <c r="KL400" i="1"/>
  <c r="KM396" i="1"/>
  <c r="KN396" i="1" s="1"/>
  <c r="HG571" i="1"/>
  <c r="CJ137" i="1"/>
  <c r="CK137" i="1" s="1"/>
  <c r="LO818" i="1"/>
  <c r="LN821" i="1"/>
  <c r="CJ427" i="1"/>
  <c r="II245" i="1"/>
  <c r="IH249" i="1"/>
  <c r="II249" i="1" s="1"/>
  <c r="IJ249" i="1" s="1"/>
  <c r="CX99" i="1"/>
  <c r="CW103" i="1"/>
  <c r="II910" i="1"/>
  <c r="IJ910" i="1" s="1"/>
  <c r="IH914" i="1"/>
  <c r="II914" i="1" s="1"/>
  <c r="IJ914" i="1" s="1"/>
  <c r="DL369" i="1"/>
  <c r="DM369" i="1" s="1"/>
  <c r="DK370" i="1"/>
  <c r="GO641" i="1"/>
  <c r="GR589" i="1"/>
  <c r="GS589" i="1" s="1"/>
  <c r="JZ679" i="1"/>
  <c r="EA80" i="1"/>
  <c r="MN495" i="1"/>
  <c r="MP444" i="1"/>
  <c r="MQ444" i="1" s="1"/>
  <c r="MR444" i="1" s="1"/>
  <c r="MQ443" i="1"/>
  <c r="CJ391" i="1"/>
  <c r="CK391" i="1" s="1"/>
  <c r="CI395" i="1"/>
  <c r="LB243" i="1"/>
  <c r="LA282" i="1"/>
  <c r="LB282" i="1" s="1"/>
  <c r="LN823" i="1"/>
  <c r="LO820" i="1"/>
  <c r="CX281" i="1"/>
  <c r="CY243" i="1"/>
  <c r="FM565" i="1"/>
  <c r="FL566" i="1"/>
  <c r="FM566" i="1" s="1"/>
  <c r="CJ791" i="1"/>
  <c r="IJ906" i="1"/>
  <c r="II940" i="1"/>
  <c r="IJ940" i="1" s="1"/>
  <c r="LN386" i="1"/>
  <c r="LO383" i="1"/>
  <c r="CI466" i="1"/>
  <c r="CJ462" i="1"/>
  <c r="BE935" i="1"/>
  <c r="BD936" i="1"/>
  <c r="BE936" i="1" s="1"/>
  <c r="IH105" i="1"/>
  <c r="II101" i="1"/>
  <c r="IJ101" i="1" s="1"/>
  <c r="AS370" i="1"/>
  <c r="AT369" i="1"/>
  <c r="AU369" i="1" s="1"/>
  <c r="CJ426" i="1"/>
  <c r="CK426" i="1" s="1"/>
  <c r="CK387" i="1"/>
  <c r="KZ467" i="1"/>
  <c r="LA463" i="1"/>
  <c r="LB463" i="1" s="1"/>
  <c r="LA531" i="1"/>
  <c r="LA569" i="1" s="1"/>
  <c r="KZ535" i="1"/>
  <c r="LA535" i="1" s="1"/>
  <c r="LB535" i="1" s="1"/>
  <c r="JZ900" i="1"/>
  <c r="MR370" i="1"/>
  <c r="LN822" i="1"/>
  <c r="LO819" i="1"/>
  <c r="JJ109" i="1"/>
  <c r="JK109" i="1" s="1"/>
  <c r="JL109" i="1" s="1"/>
  <c r="JK105" i="1"/>
  <c r="JL105" i="1" s="1"/>
  <c r="JL531" i="1"/>
  <c r="JK570" i="1"/>
  <c r="JL570" i="1" s="1"/>
  <c r="JK569" i="1"/>
  <c r="JL569" i="1" s="1"/>
  <c r="IH611" i="1"/>
  <c r="II607" i="1"/>
  <c r="IJ607" i="1" s="1"/>
  <c r="JX181" i="1"/>
  <c r="JY181" i="1" s="1"/>
  <c r="JZ181" i="1" s="1"/>
  <c r="JY177" i="1"/>
  <c r="JZ464" i="1"/>
  <c r="LB459" i="1"/>
  <c r="LB527" i="1"/>
  <c r="JX908" i="1"/>
  <c r="JY904" i="1"/>
  <c r="JZ904" i="1" s="1"/>
  <c r="LO523" i="1"/>
  <c r="LN526" i="1"/>
  <c r="MQ371" i="1"/>
  <c r="MR371" i="1" s="1"/>
  <c r="MP372" i="1"/>
  <c r="MN423" i="1"/>
  <c r="LN527" i="1"/>
  <c r="LO524" i="1"/>
  <c r="DI935" i="1"/>
  <c r="DH936" i="1"/>
  <c r="DI936" i="1" s="1"/>
  <c r="JK243" i="1"/>
  <c r="JK281" i="1" s="1"/>
  <c r="JJ247" i="1"/>
  <c r="JK247" i="1" s="1"/>
  <c r="JL247" i="1" s="1"/>
  <c r="LA905" i="1"/>
  <c r="LB905" i="1" s="1"/>
  <c r="KZ909" i="1"/>
  <c r="LN677" i="1"/>
  <c r="LO674" i="1"/>
  <c r="R513" i="1"/>
  <c r="Q514" i="1"/>
  <c r="R514" i="1" s="1"/>
  <c r="S514" i="1" s="1"/>
  <c r="JJ177" i="1"/>
  <c r="JK173" i="1"/>
  <c r="JL173" i="1" s="1"/>
  <c r="CI686" i="1"/>
  <c r="CJ682" i="1"/>
  <c r="II899" i="1"/>
  <c r="IJ899" i="1" s="1"/>
  <c r="IH903" i="1"/>
  <c r="JX103" i="1"/>
  <c r="JY99" i="1"/>
  <c r="JY468" i="1"/>
  <c r="JZ468" i="1" s="1"/>
  <c r="JX472" i="1"/>
  <c r="JY472" i="1" s="1"/>
  <c r="JZ472" i="1" s="1"/>
  <c r="JY494" i="1"/>
  <c r="AF369" i="1"/>
  <c r="AG369" i="1" s="1"/>
  <c r="AE370" i="1"/>
  <c r="MM713" i="1"/>
  <c r="EA735" i="1"/>
  <c r="GD369" i="1"/>
  <c r="GE369" i="1" s="1"/>
  <c r="GC370" i="1"/>
  <c r="II173" i="1"/>
  <c r="IH177" i="1"/>
  <c r="IX570" i="1"/>
  <c r="IW573" i="1"/>
  <c r="IX573" i="1" s="1"/>
  <c r="II138" i="1"/>
  <c r="IJ138" i="1" s="1"/>
  <c r="HG565" i="1"/>
  <c r="HH565" i="1" s="1"/>
  <c r="HH564" i="1"/>
  <c r="LB901" i="1"/>
  <c r="CI836" i="1"/>
  <c r="CJ836" i="1" s="1"/>
  <c r="CK836" i="1" s="1"/>
  <c r="CJ832" i="1"/>
  <c r="HV452" i="1"/>
  <c r="DI861" i="1"/>
  <c r="DH862" i="1"/>
  <c r="DI862" i="1" s="1"/>
  <c r="BV455" i="1"/>
  <c r="BU459" i="1"/>
  <c r="JZ95" i="1"/>
  <c r="BH83" i="1"/>
  <c r="BI83" i="1" s="1"/>
  <c r="BE135" i="1"/>
  <c r="DW789" i="1"/>
  <c r="DZ736" i="1"/>
  <c r="EA736" i="1" s="1"/>
  <c r="HG393" i="1"/>
  <c r="HH393" i="1" s="1"/>
  <c r="HF397" i="1"/>
  <c r="BW102" i="1"/>
  <c r="CY238" i="1"/>
  <c r="CX284" i="1"/>
  <c r="CY284" i="1" s="1"/>
  <c r="R883" i="1"/>
  <c r="Q884" i="1"/>
  <c r="HU399" i="1"/>
  <c r="HV399" i="1" s="1"/>
  <c r="HT403" i="1"/>
  <c r="HU403" i="1" s="1"/>
  <c r="HV403" i="1" s="1"/>
  <c r="HT460" i="1"/>
  <c r="HU456" i="1"/>
  <c r="HV456" i="1" s="1"/>
  <c r="LN458" i="1"/>
  <c r="LO455" i="1"/>
  <c r="BI82" i="1"/>
  <c r="BD133" i="1"/>
  <c r="BV106" i="1"/>
  <c r="BW106" i="1" s="1"/>
  <c r="BU110" i="1"/>
  <c r="BV110" i="1" s="1"/>
  <c r="BW110" i="1" s="1"/>
  <c r="FZ493" i="1"/>
  <c r="LN678" i="1"/>
  <c r="LO675" i="1"/>
  <c r="HU388" i="1"/>
  <c r="HT392" i="1"/>
  <c r="CX794" i="1"/>
  <c r="CY794" i="1" s="1"/>
  <c r="EK349" i="1"/>
  <c r="JL101" i="1"/>
  <c r="BV753" i="1"/>
  <c r="BU757" i="1"/>
  <c r="BV757" i="1" s="1"/>
  <c r="BW757" i="1" s="1"/>
  <c r="KZ250" i="1"/>
  <c r="LA250" i="1" s="1"/>
  <c r="LB250" i="1" s="1"/>
  <c r="LA246" i="1"/>
  <c r="LA275" i="1" s="1"/>
  <c r="BW749" i="1"/>
  <c r="LO786" i="1"/>
  <c r="LP786" i="1" s="1"/>
  <c r="HV395" i="1"/>
  <c r="IJ749" i="1"/>
  <c r="II791" i="1"/>
  <c r="IJ791" i="1" s="1"/>
  <c r="MD664" i="1"/>
  <c r="LY713" i="1"/>
  <c r="AB133" i="1"/>
  <c r="DV350" i="1"/>
  <c r="DW350" i="1" s="1"/>
  <c r="DW349" i="1"/>
  <c r="II679" i="1"/>
  <c r="IJ679" i="1" s="1"/>
  <c r="IH683" i="1"/>
  <c r="KM402" i="1"/>
  <c r="KN402" i="1" s="1"/>
  <c r="KL406" i="1"/>
  <c r="KM406" i="1" s="1"/>
  <c r="KN406" i="1" s="1"/>
  <c r="CW827" i="1"/>
  <c r="CX823" i="1"/>
  <c r="CY823" i="1" s="1"/>
  <c r="AQ639" i="1"/>
  <c r="AP640" i="1"/>
  <c r="AQ640" i="1" s="1"/>
  <c r="LP788" i="1"/>
  <c r="LP348" i="1"/>
  <c r="KN387" i="1"/>
  <c r="KM718" i="1"/>
  <c r="KN718" i="1" s="1"/>
  <c r="KN679" i="1"/>
  <c r="BV694" i="1"/>
  <c r="BV720" i="1" s="1"/>
  <c r="BV714" i="1"/>
  <c r="CY209" i="1"/>
  <c r="CX213" i="1"/>
  <c r="CY213" i="1" s="1"/>
  <c r="KN174" i="1"/>
  <c r="KM212" i="1"/>
  <c r="KN212" i="1" s="1"/>
  <c r="NR886" i="1"/>
  <c r="NS885" i="1"/>
  <c r="NT885" i="1" s="1"/>
  <c r="HH284" i="1"/>
  <c r="HG285" i="1"/>
  <c r="HH285" i="1" s="1"/>
  <c r="KL395" i="1"/>
  <c r="KM391" i="1"/>
  <c r="KN391" i="1" s="1"/>
  <c r="GQ155" i="1"/>
  <c r="GR154" i="1"/>
  <c r="GS154" i="1" s="1"/>
  <c r="BU907" i="1"/>
  <c r="BV903" i="1"/>
  <c r="CK677" i="1"/>
  <c r="KM608" i="1"/>
  <c r="KN608" i="1" s="1"/>
  <c r="KL612" i="1"/>
  <c r="BW690" i="1"/>
  <c r="IV105" i="1"/>
  <c r="IW105" i="1" s="1"/>
  <c r="IX105" i="1" s="1"/>
  <c r="IW101" i="1"/>
  <c r="IX101" i="1" s="1"/>
  <c r="JX692" i="1"/>
  <c r="JY688" i="1"/>
  <c r="JZ688" i="1" s="1"/>
  <c r="IW830" i="1"/>
  <c r="IV834" i="1"/>
  <c r="EN441" i="1"/>
  <c r="EO441" i="1" s="1"/>
  <c r="EM442" i="1"/>
  <c r="NT884" i="1"/>
  <c r="LP789" i="1"/>
  <c r="CY348" i="1"/>
  <c r="CX349" i="1"/>
  <c r="CY349" i="1" s="1"/>
  <c r="IW383" i="1"/>
  <c r="IX383" i="1" s="1"/>
  <c r="IV387" i="1"/>
  <c r="AF883" i="1"/>
  <c r="AE884" i="1"/>
  <c r="LB831" i="1"/>
  <c r="CK209" i="1"/>
  <c r="CJ213" i="1"/>
  <c r="CK213" i="1" s="1"/>
  <c r="DW566" i="1"/>
  <c r="EK207" i="1"/>
  <c r="EN155" i="1"/>
  <c r="EO155" i="1" s="1"/>
  <c r="CK97" i="1"/>
  <c r="HH178" i="1"/>
  <c r="IH912" i="1"/>
  <c r="II908" i="1"/>
  <c r="IJ908" i="1" s="1"/>
  <c r="LA354" i="1"/>
  <c r="CK897" i="1"/>
  <c r="GD155" i="1"/>
  <c r="GE155" i="1" s="1"/>
  <c r="GA207" i="1"/>
  <c r="KN452" i="1"/>
  <c r="BW899" i="1"/>
  <c r="JZ388" i="1"/>
  <c r="MD225" i="1"/>
  <c r="LY277" i="1"/>
  <c r="CX613" i="1"/>
  <c r="CY613" i="1" s="1"/>
  <c r="CX640" i="1"/>
  <c r="CX691" i="1"/>
  <c r="CY691" i="1" s="1"/>
  <c r="KZ611" i="1"/>
  <c r="LA607" i="1"/>
  <c r="LB607" i="1" s="1"/>
  <c r="KN609" i="1"/>
  <c r="AU225" i="1"/>
  <c r="AP277" i="1"/>
  <c r="NF882" i="1"/>
  <c r="JJ106" i="1"/>
  <c r="JK102" i="1"/>
  <c r="JL102" i="1" s="1"/>
  <c r="II686" i="1"/>
  <c r="IJ686" i="1" s="1"/>
  <c r="IH690" i="1"/>
  <c r="II690" i="1" s="1"/>
  <c r="IJ690" i="1" s="1"/>
  <c r="IX97" i="1"/>
  <c r="JZ684" i="1"/>
  <c r="BE493" i="1"/>
  <c r="BD494" i="1"/>
  <c r="BE494" i="1" s="1"/>
  <c r="CI110" i="1"/>
  <c r="CJ110" i="1" s="1"/>
  <c r="CK110" i="1" s="1"/>
  <c r="CJ106" i="1"/>
  <c r="CK106" i="1" s="1"/>
  <c r="KM755" i="1"/>
  <c r="KL759" i="1"/>
  <c r="CJ830" i="1"/>
  <c r="CI834" i="1"/>
  <c r="EO154" i="1"/>
  <c r="CJ101" i="1"/>
  <c r="CI105" i="1"/>
  <c r="JY110" i="1"/>
  <c r="BU249" i="1"/>
  <c r="BV249" i="1" s="1"/>
  <c r="BW249" i="1" s="1"/>
  <c r="BV245" i="1"/>
  <c r="BW245" i="1" s="1"/>
  <c r="IW610" i="1"/>
  <c r="IV614" i="1"/>
  <c r="IW614" i="1" s="1"/>
  <c r="IX614" i="1" s="1"/>
  <c r="CK746" i="1"/>
  <c r="LO168" i="1"/>
  <c r="LN171" i="1"/>
  <c r="KM683" i="1"/>
  <c r="KN683" i="1" s="1"/>
  <c r="KL687" i="1"/>
  <c r="CI685" i="1"/>
  <c r="CJ681" i="1"/>
  <c r="CK681" i="1" s="1"/>
  <c r="KN604" i="1"/>
  <c r="IX826" i="1"/>
  <c r="CK865" i="1"/>
  <c r="IW908" i="1"/>
  <c r="IV912" i="1"/>
  <c r="KZ759" i="1"/>
  <c r="LA755" i="1"/>
  <c r="LB755" i="1" s="1"/>
  <c r="DZ884" i="1"/>
  <c r="EA884" i="1" s="1"/>
  <c r="DY885" i="1"/>
  <c r="KM865" i="1"/>
  <c r="IX379" i="1"/>
  <c r="CX901" i="1"/>
  <c r="CW905" i="1"/>
  <c r="LA862" i="1"/>
  <c r="LA835" i="1"/>
  <c r="LB835" i="1" s="1"/>
  <c r="KN906" i="1"/>
  <c r="O789" i="1"/>
  <c r="R736" i="1"/>
  <c r="S736" i="1" s="1"/>
  <c r="HG110" i="1"/>
  <c r="HH110" i="1" s="1"/>
  <c r="HG134" i="1"/>
  <c r="IW758" i="1"/>
  <c r="IW788" i="1"/>
  <c r="DZ809" i="1"/>
  <c r="EA809" i="1" s="1"/>
  <c r="DY810" i="1"/>
  <c r="IW243" i="1"/>
  <c r="IV247" i="1"/>
  <c r="IW247" i="1" s="1"/>
  <c r="IX247" i="1" s="1"/>
  <c r="JL611" i="1"/>
  <c r="JK637" i="1"/>
  <c r="JK645" i="1"/>
  <c r="JL645" i="1" s="1"/>
  <c r="BH809" i="1"/>
  <c r="BG810" i="1"/>
  <c r="FB371" i="1"/>
  <c r="FC371" i="1" s="1"/>
  <c r="FA372" i="1"/>
  <c r="EY423" i="1"/>
  <c r="HG182" i="1"/>
  <c r="HH182" i="1" s="1"/>
  <c r="HG206" i="1"/>
  <c r="BG154" i="1"/>
  <c r="BH153" i="1"/>
  <c r="LA347" i="1"/>
  <c r="CJ901" i="1"/>
  <c r="CI905" i="1"/>
  <c r="AT155" i="1"/>
  <c r="AU155" i="1" s="1"/>
  <c r="AQ207" i="1"/>
  <c r="II107" i="1"/>
  <c r="IJ107" i="1" s="1"/>
  <c r="AG513" i="1"/>
  <c r="AB565" i="1"/>
  <c r="HT175" i="1"/>
  <c r="HU171" i="1"/>
  <c r="NR155" i="1"/>
  <c r="NS154" i="1"/>
  <c r="KM456" i="1"/>
  <c r="KN456" i="1" s="1"/>
  <c r="KL460" i="1"/>
  <c r="IJ681" i="1"/>
  <c r="JY392" i="1"/>
  <c r="JX396" i="1"/>
  <c r="CY609" i="1"/>
  <c r="CX643" i="1"/>
  <c r="JX903" i="1"/>
  <c r="JY899" i="1"/>
  <c r="AT663" i="1"/>
  <c r="AS664" i="1"/>
  <c r="CK602" i="1"/>
  <c r="HU102" i="1"/>
  <c r="HT106" i="1"/>
  <c r="CI754" i="1"/>
  <c r="CJ750" i="1"/>
  <c r="CK750" i="1" s="1"/>
  <c r="IH391" i="1"/>
  <c r="II387" i="1"/>
  <c r="MB885" i="1"/>
  <c r="MC884" i="1"/>
  <c r="IV909" i="1"/>
  <c r="IW905" i="1"/>
  <c r="IX905" i="1" s="1"/>
  <c r="LB751" i="1"/>
  <c r="JY686" i="1"/>
  <c r="JX690" i="1"/>
  <c r="IX867" i="1"/>
  <c r="KL914" i="1"/>
  <c r="KM910" i="1"/>
  <c r="KN910" i="1" s="1"/>
  <c r="S735" i="1"/>
  <c r="N787" i="1"/>
  <c r="JY838" i="1"/>
  <c r="JZ838" i="1" s="1"/>
  <c r="JY862" i="1"/>
  <c r="IV691" i="1"/>
  <c r="IW687" i="1"/>
  <c r="CK138" i="1"/>
  <c r="BW282" i="1"/>
  <c r="EM514" i="1"/>
  <c r="EN514" i="1" s="1"/>
  <c r="EO514" i="1" s="1"/>
  <c r="EN513" i="1"/>
  <c r="EO513" i="1" s="1"/>
  <c r="IJ103" i="1"/>
  <c r="CY685" i="1"/>
  <c r="CX719" i="1"/>
  <c r="CY719" i="1" s="1"/>
  <c r="FP82" i="1"/>
  <c r="FO83" i="1"/>
  <c r="II685" i="1"/>
  <c r="IJ685" i="1" s="1"/>
  <c r="IH689" i="1"/>
  <c r="II689" i="1" s="1"/>
  <c r="IJ689" i="1" s="1"/>
  <c r="HG392" i="1"/>
  <c r="HF396" i="1"/>
  <c r="JK677" i="1"/>
  <c r="JJ681" i="1"/>
  <c r="JL786" i="1"/>
  <c r="JK787" i="1"/>
  <c r="JL787" i="1" s="1"/>
  <c r="LO169" i="1"/>
  <c r="LN172" i="1"/>
  <c r="LO172" i="1" s="1"/>
  <c r="KN753" i="1"/>
  <c r="KM792" i="1"/>
  <c r="KN792" i="1" s="1"/>
  <c r="NS587" i="1"/>
  <c r="NT587" i="1" s="1"/>
  <c r="NR588" i="1"/>
  <c r="BW388" i="1"/>
  <c r="BV760" i="1"/>
  <c r="BV788" i="1"/>
  <c r="LA682" i="1"/>
  <c r="LB682" i="1" s="1"/>
  <c r="KZ686" i="1"/>
  <c r="JJ910" i="1"/>
  <c r="JK906" i="1"/>
  <c r="S811" i="1"/>
  <c r="N861" i="1"/>
  <c r="IW355" i="1"/>
  <c r="IX901" i="1"/>
  <c r="JY646" i="1"/>
  <c r="BV175" i="1"/>
  <c r="BW175" i="1" s="1"/>
  <c r="BU179" i="1"/>
  <c r="N205" i="1"/>
  <c r="JL866" i="1"/>
  <c r="JZ834" i="1"/>
  <c r="IX309" i="1"/>
  <c r="IW347" i="1"/>
  <c r="HG131" i="1"/>
  <c r="EY277" i="1"/>
  <c r="EX278" i="1"/>
  <c r="EY278" i="1" s="1"/>
  <c r="KM791" i="1"/>
  <c r="AE736" i="1"/>
  <c r="AF735" i="1"/>
  <c r="AG735" i="1" s="1"/>
  <c r="IJ282" i="1"/>
  <c r="EO512" i="1"/>
  <c r="BU611" i="1"/>
  <c r="BV607" i="1"/>
  <c r="BW607" i="1" s="1"/>
  <c r="II573" i="1"/>
  <c r="IJ573" i="1" s="1"/>
  <c r="HU239" i="1"/>
  <c r="HT243" i="1"/>
  <c r="JK107" i="1"/>
  <c r="MB154" i="1"/>
  <c r="MC153" i="1"/>
  <c r="CW759" i="1"/>
  <c r="CX759" i="1" s="1"/>
  <c r="CY759" i="1" s="1"/>
  <c r="CX755" i="1"/>
  <c r="CY755" i="1" s="1"/>
  <c r="BV392" i="1"/>
  <c r="BU396" i="1"/>
  <c r="CX829" i="1"/>
  <c r="CW833" i="1"/>
  <c r="IW428" i="1"/>
  <c r="IX428" i="1" s="1"/>
  <c r="IW178" i="1"/>
  <c r="IX178" i="1" s="1"/>
  <c r="IV182" i="1"/>
  <c r="IW182" i="1" s="1"/>
  <c r="BV210" i="1"/>
  <c r="BW210" i="1" s="1"/>
  <c r="BW171" i="1"/>
  <c r="KL175" i="1"/>
  <c r="KM171" i="1"/>
  <c r="HF467" i="1"/>
  <c r="HG463" i="1"/>
  <c r="HH463" i="1" s="1"/>
  <c r="CK427" i="1"/>
  <c r="LA914" i="1"/>
  <c r="CI615" i="1"/>
  <c r="CJ615" i="1" s="1"/>
  <c r="CK615" i="1" s="1"/>
  <c r="CJ611" i="1"/>
  <c r="CK611" i="1" s="1"/>
  <c r="KZ915" i="1"/>
  <c r="LA915" i="1" s="1"/>
  <c r="LB915" i="1" s="1"/>
  <c r="LA911" i="1"/>
  <c r="CI679" i="1"/>
  <c r="CJ675" i="1"/>
  <c r="AQ861" i="1"/>
  <c r="AP862" i="1"/>
  <c r="AQ862" i="1" s="1"/>
  <c r="AT883" i="1"/>
  <c r="AS884" i="1"/>
  <c r="LA868" i="1"/>
  <c r="LB868" i="1" s="1"/>
  <c r="NR664" i="1"/>
  <c r="NS663" i="1"/>
  <c r="II828" i="1"/>
  <c r="IJ828" i="1" s="1"/>
  <c r="IH832" i="1"/>
  <c r="KZ832" i="1"/>
  <c r="LA832" i="1" s="1"/>
  <c r="LB832" i="1" s="1"/>
  <c r="LA828" i="1"/>
  <c r="LB828" i="1" s="1"/>
  <c r="BW464" i="1"/>
  <c r="AF441" i="1"/>
  <c r="AG441" i="1" s="1"/>
  <c r="AE442" i="1"/>
  <c r="AG440" i="1"/>
  <c r="NT735" i="1"/>
  <c r="HU613" i="1"/>
  <c r="HV613" i="1" s="1"/>
  <c r="HU640" i="1"/>
  <c r="CK791" i="1"/>
  <c r="HH459" i="1"/>
  <c r="HG498" i="1"/>
  <c r="HH498" i="1" s="1"/>
  <c r="BI661" i="1"/>
  <c r="LA456" i="1"/>
  <c r="LB456" i="1" s="1"/>
  <c r="KZ460" i="1"/>
  <c r="LN170" i="1"/>
  <c r="LO167" i="1"/>
  <c r="BU912" i="1"/>
  <c r="BV908" i="1"/>
  <c r="BW908" i="1" s="1"/>
  <c r="CJ394" i="1"/>
  <c r="CI398" i="1"/>
  <c r="NE441" i="1"/>
  <c r="NF441" i="1" s="1"/>
  <c r="ND442" i="1"/>
  <c r="KM176" i="1"/>
  <c r="KN176" i="1" s="1"/>
  <c r="KL180" i="1"/>
  <c r="KM180" i="1" s="1"/>
  <c r="KN180" i="1" s="1"/>
  <c r="CK607" i="1"/>
  <c r="IJ865" i="1"/>
  <c r="LB598" i="1"/>
  <c r="EX640" i="1"/>
  <c r="EY640" i="1" s="1"/>
  <c r="EY639" i="1"/>
  <c r="CY101" i="1"/>
  <c r="JZ534" i="1"/>
  <c r="JY572" i="1"/>
  <c r="JZ572" i="1" s="1"/>
  <c r="II834" i="1"/>
  <c r="IJ834" i="1" s="1"/>
  <c r="IH838" i="1"/>
  <c r="II838" i="1" s="1"/>
  <c r="IJ838" i="1" s="1"/>
  <c r="LB824" i="1"/>
  <c r="KM534" i="1"/>
  <c r="KM572" i="1" s="1"/>
  <c r="KL538" i="1"/>
  <c r="KM538" i="1" s="1"/>
  <c r="KN538" i="1" s="1"/>
  <c r="JY677" i="1"/>
  <c r="JX681" i="1"/>
  <c r="BV468" i="1"/>
  <c r="BU472" i="1"/>
  <c r="BV472" i="1" s="1"/>
  <c r="BW472" i="1" s="1"/>
  <c r="DY226" i="1"/>
  <c r="DZ226" i="1" s="1"/>
  <c r="EA226" i="1" s="1"/>
  <c r="DZ225" i="1"/>
  <c r="EA225" i="1" s="1"/>
  <c r="NS736" i="1"/>
  <c r="NT736" i="1" s="1"/>
  <c r="NP789" i="1"/>
  <c r="CI535" i="1"/>
  <c r="CJ535" i="1" s="1"/>
  <c r="CK535" i="1" s="1"/>
  <c r="CJ531" i="1"/>
  <c r="BW564" i="1"/>
  <c r="BV565" i="1"/>
  <c r="BW565" i="1" s="1"/>
  <c r="IX171" i="1"/>
  <c r="IW210" i="1"/>
  <c r="IX210" i="1" s="1"/>
  <c r="NB421" i="1"/>
  <c r="NA422" i="1"/>
  <c r="NB422" i="1" s="1"/>
  <c r="JK908" i="1"/>
  <c r="JJ912" i="1"/>
  <c r="CY676" i="1"/>
  <c r="BH662" i="1"/>
  <c r="BI662" i="1" s="1"/>
  <c r="BG663" i="1"/>
  <c r="HU177" i="1"/>
  <c r="HT181" i="1"/>
  <c r="HU181" i="1" s="1"/>
  <c r="HV181" i="1" s="1"/>
  <c r="O641" i="1"/>
  <c r="R589" i="1"/>
  <c r="S589" i="1" s="1"/>
  <c r="IW903" i="1"/>
  <c r="IX903" i="1" s="1"/>
  <c r="IV907" i="1"/>
  <c r="JJ690" i="1"/>
  <c r="JK686" i="1"/>
  <c r="JL686" i="1" s="1"/>
  <c r="HT470" i="1"/>
  <c r="HU466" i="1"/>
  <c r="BW97" i="1"/>
  <c r="IH829" i="1"/>
  <c r="II825" i="1"/>
  <c r="BE62" i="1"/>
  <c r="N68" i="1"/>
  <c r="IJ459" i="1"/>
  <c r="II498" i="1"/>
  <c r="IJ498" i="1" s="1"/>
  <c r="KM602" i="1"/>
  <c r="KL606" i="1"/>
  <c r="LA602" i="1"/>
  <c r="LB602" i="1" s="1"/>
  <c r="KZ606" i="1"/>
  <c r="CW109" i="1"/>
  <c r="CX105" i="1"/>
  <c r="CY105" i="1" s="1"/>
  <c r="IW609" i="1"/>
  <c r="IV613" i="1"/>
  <c r="LA912" i="1"/>
  <c r="LB912" i="1" s="1"/>
  <c r="KZ916" i="1"/>
  <c r="LA916" i="1" s="1"/>
  <c r="IV692" i="1"/>
  <c r="IW692" i="1" s="1"/>
  <c r="IX692" i="1" s="1"/>
  <c r="IW688" i="1"/>
  <c r="KN530" i="1"/>
  <c r="JZ673" i="1"/>
  <c r="CJ942" i="1"/>
  <c r="CK942" i="1" s="1"/>
  <c r="HV104" i="1"/>
  <c r="II758" i="1"/>
  <c r="II788" i="1"/>
  <c r="CY753" i="1"/>
  <c r="CX792" i="1"/>
  <c r="CY792" i="1" s="1"/>
  <c r="II688" i="1"/>
  <c r="IJ688" i="1" s="1"/>
  <c r="IH692" i="1"/>
  <c r="JK640" i="1"/>
  <c r="CK527" i="1"/>
  <c r="BW569" i="1"/>
  <c r="IW175" i="1"/>
  <c r="IX175" i="1" s="1"/>
  <c r="IV179" i="1"/>
  <c r="DM513" i="1"/>
  <c r="DH565" i="1"/>
  <c r="JJ104" i="1"/>
  <c r="JK100" i="1"/>
  <c r="JL100" i="1" s="1"/>
  <c r="CX680" i="1"/>
  <c r="CY680" i="1" s="1"/>
  <c r="CW684" i="1"/>
  <c r="JZ170" i="1"/>
  <c r="NO861" i="1"/>
  <c r="KN904" i="1"/>
  <c r="BV838" i="1"/>
  <c r="BW838" i="1" s="1"/>
  <c r="EY207" i="1"/>
  <c r="FB155" i="1"/>
  <c r="FC155" i="1" s="1"/>
  <c r="S588" i="1"/>
  <c r="IW906" i="1"/>
  <c r="IX906" i="1" s="1"/>
  <c r="IV910" i="1"/>
  <c r="JY757" i="1"/>
  <c r="JY788" i="1"/>
  <c r="KM835" i="1"/>
  <c r="KM862" i="1"/>
  <c r="JZ528" i="1"/>
  <c r="JY570" i="1"/>
  <c r="JY563" i="1"/>
  <c r="BV101" i="1"/>
  <c r="BW101" i="1" s="1"/>
  <c r="BU105" i="1"/>
  <c r="EJ639" i="1"/>
  <c r="II463" i="1"/>
  <c r="IJ463" i="1" s="1"/>
  <c r="IH467" i="1"/>
  <c r="CY204" i="1"/>
  <c r="CX205" i="1"/>
  <c r="CY205" i="1" s="1"/>
  <c r="JY179" i="1"/>
  <c r="KN96" i="1"/>
  <c r="MD589" i="1"/>
  <c r="LY639" i="1"/>
  <c r="BU909" i="1"/>
  <c r="BV905" i="1"/>
  <c r="CX902" i="1"/>
  <c r="CY902" i="1" s="1"/>
  <c r="CW906" i="1"/>
  <c r="HU108" i="1"/>
  <c r="HV108" i="1" s="1"/>
  <c r="JJ391" i="1"/>
  <c r="JK387" i="1"/>
  <c r="CX757" i="1"/>
  <c r="CY757" i="1" s="1"/>
  <c r="IJ684" i="1"/>
  <c r="LB683" i="1"/>
  <c r="BU177" i="1"/>
  <c r="BV177" i="1" s="1"/>
  <c r="BW177" i="1" s="1"/>
  <c r="BV173" i="1"/>
  <c r="HU178" i="1"/>
  <c r="HT182" i="1"/>
  <c r="HU182" i="1" s="1"/>
  <c r="HV182" i="1" s="1"/>
  <c r="DV494" i="1"/>
  <c r="DW494" i="1" s="1"/>
  <c r="DW493" i="1"/>
  <c r="CW911" i="1"/>
  <c r="CX907" i="1"/>
  <c r="CY907" i="1" s="1"/>
  <c r="HU527" i="1"/>
  <c r="HV527" i="1" s="1"/>
  <c r="HT531" i="1"/>
  <c r="NE662" i="1"/>
  <c r="ND663" i="1"/>
  <c r="JX178" i="1"/>
  <c r="JY174" i="1"/>
  <c r="JZ174" i="1" s="1"/>
  <c r="KM908" i="1"/>
  <c r="KN908" i="1" s="1"/>
  <c r="KL912" i="1"/>
  <c r="FC154" i="1"/>
  <c r="BH735" i="1"/>
  <c r="BG736" i="1"/>
  <c r="JZ753" i="1"/>
  <c r="JY792" i="1"/>
  <c r="JZ792" i="1" s="1"/>
  <c r="CI472" i="1"/>
  <c r="CJ472" i="1" s="1"/>
  <c r="CK472" i="1" s="1"/>
  <c r="CJ468" i="1"/>
  <c r="CK468" i="1" s="1"/>
  <c r="BV868" i="1"/>
  <c r="BW868" i="1" s="1"/>
  <c r="LO606" i="1"/>
  <c r="LN901" i="1"/>
  <c r="LO899" i="1"/>
  <c r="FO371" i="1"/>
  <c r="FP370" i="1"/>
  <c r="FQ370" i="1" s="1"/>
  <c r="JZ307" i="1"/>
  <c r="JY347" i="1"/>
  <c r="JY353" i="1"/>
  <c r="KM100" i="1"/>
  <c r="KL104" i="1"/>
  <c r="HH209" i="1"/>
  <c r="JX902" i="1"/>
  <c r="JY898" i="1"/>
  <c r="KN899" i="1"/>
  <c r="BW901" i="1"/>
  <c r="BV940" i="1"/>
  <c r="BW940" i="1" s="1"/>
  <c r="MN133" i="1"/>
  <c r="MM134" i="1"/>
  <c r="MN134" i="1" s="1"/>
  <c r="JL571" i="1"/>
  <c r="KZ406" i="1"/>
  <c r="LA406" i="1" s="1"/>
  <c r="LA402" i="1"/>
  <c r="BW241" i="1"/>
  <c r="LB678" i="1"/>
  <c r="JL613" i="1"/>
  <c r="JK643" i="1"/>
  <c r="MC81" i="1"/>
  <c r="MD81" i="1" s="1"/>
  <c r="MB82" i="1"/>
  <c r="AS442" i="1"/>
  <c r="AT441" i="1"/>
  <c r="AU441" i="1" s="1"/>
  <c r="KN307" i="1"/>
  <c r="KM353" i="1"/>
  <c r="KM347" i="1"/>
  <c r="KM613" i="1"/>
  <c r="KN613" i="1" s="1"/>
  <c r="IW212" i="1"/>
  <c r="IX212" i="1" s="1"/>
  <c r="MD80" i="1"/>
  <c r="JL792" i="1"/>
  <c r="JK795" i="1"/>
  <c r="JL795" i="1" s="1"/>
  <c r="CI610" i="1"/>
  <c r="CJ606" i="1"/>
  <c r="CK606" i="1" s="1"/>
  <c r="LA687" i="1"/>
  <c r="LB687" i="1" s="1"/>
  <c r="KZ691" i="1"/>
  <c r="LO676" i="1"/>
  <c r="LN679" i="1"/>
  <c r="NE883" i="1"/>
  <c r="NF883" i="1" s="1"/>
  <c r="ND884" i="1"/>
  <c r="CK464" i="1"/>
  <c r="MN863" i="1"/>
  <c r="MQ811" i="1"/>
  <c r="MR811" i="1" s="1"/>
  <c r="HH276" i="1"/>
  <c r="HG277" i="1"/>
  <c r="HH277" i="1" s="1"/>
  <c r="II612" i="1"/>
  <c r="IH616" i="1"/>
  <c r="FQ369" i="1"/>
  <c r="KN276" i="1"/>
  <c r="KM277" i="1"/>
  <c r="KN277" i="1" s="1"/>
  <c r="HV98" i="1"/>
  <c r="CX717" i="1"/>
  <c r="IW392" i="1"/>
  <c r="IX392" i="1" s="1"/>
  <c r="IV396" i="1"/>
  <c r="KM903" i="1"/>
  <c r="KN903" i="1" s="1"/>
  <c r="KL907" i="1"/>
  <c r="LA791" i="1"/>
  <c r="BV794" i="1"/>
  <c r="HU571" i="1"/>
  <c r="HV571" i="1" s="1"/>
  <c r="LZ565" i="1" l="1"/>
  <c r="LY566" i="1"/>
  <c r="LZ566" i="1" s="1"/>
  <c r="CY106" i="1"/>
  <c r="CX140" i="1"/>
  <c r="CY140" i="1" s="1"/>
  <c r="AF155" i="1"/>
  <c r="AC207" i="1"/>
  <c r="CJ498" i="1"/>
  <c r="CK498" i="1" s="1"/>
  <c r="CJ569" i="1"/>
  <c r="CK569" i="1" s="1"/>
  <c r="CX793" i="1"/>
  <c r="CY793" i="1" s="1"/>
  <c r="CX637" i="1"/>
  <c r="JK209" i="1"/>
  <c r="JL209" i="1" s="1"/>
  <c r="S662" i="1"/>
  <c r="N713" i="1"/>
  <c r="HG428" i="1"/>
  <c r="HH428" i="1" s="1"/>
  <c r="CY465" i="1"/>
  <c r="IJ171" i="1"/>
  <c r="KM939" i="1"/>
  <c r="KN939" i="1" s="1"/>
  <c r="LN242" i="1"/>
  <c r="LO242" i="1" s="1"/>
  <c r="LO239" i="1"/>
  <c r="BV275" i="1"/>
  <c r="HG203" i="1"/>
  <c r="LA563" i="1"/>
  <c r="LA565" i="1" s="1"/>
  <c r="LB565" i="1" s="1"/>
  <c r="CI692" i="1"/>
  <c r="CJ692" i="1" s="1"/>
  <c r="CK692" i="1" s="1"/>
  <c r="CJ688" i="1"/>
  <c r="CK688" i="1" s="1"/>
  <c r="MR155" i="1"/>
  <c r="MM205" i="1"/>
  <c r="KZ470" i="1"/>
  <c r="LA466" i="1"/>
  <c r="LB466" i="1" s="1"/>
  <c r="CJ283" i="1"/>
  <c r="IH396" i="1"/>
  <c r="II392" i="1"/>
  <c r="IJ392" i="1" s="1"/>
  <c r="CW473" i="1"/>
  <c r="CX473" i="1" s="1"/>
  <c r="CY473" i="1" s="1"/>
  <c r="CX469" i="1"/>
  <c r="CY469" i="1" s="1"/>
  <c r="AP133" i="1"/>
  <c r="CI837" i="1"/>
  <c r="CJ837" i="1" s="1"/>
  <c r="CK837" i="1" s="1"/>
  <c r="CJ833" i="1"/>
  <c r="BV283" i="1"/>
  <c r="BW283" i="1" s="1"/>
  <c r="LP641" i="1"/>
  <c r="HU138" i="1"/>
  <c r="DH205" i="1"/>
  <c r="FQ155" i="1"/>
  <c r="FL205" i="1"/>
  <c r="NT372" i="1"/>
  <c r="NO421" i="1"/>
  <c r="IJ601" i="1"/>
  <c r="NP493" i="1"/>
  <c r="NO494" i="1"/>
  <c r="NP494" i="1" s="1"/>
  <c r="IJ532" i="1"/>
  <c r="II563" i="1"/>
  <c r="MD811" i="1"/>
  <c r="LY861" i="1"/>
  <c r="LN241" i="1"/>
  <c r="LO241" i="1" s="1"/>
  <c r="LO238" i="1"/>
  <c r="JJ393" i="1"/>
  <c r="JK389" i="1"/>
  <c r="JL389" i="1" s="1"/>
  <c r="LO638" i="1"/>
  <c r="LO639" i="1" s="1"/>
  <c r="LP639" i="1" s="1"/>
  <c r="BW610" i="1"/>
  <c r="BV644" i="1"/>
  <c r="BW644" i="1" s="1"/>
  <c r="MN641" i="1"/>
  <c r="MQ589" i="1"/>
  <c r="MR589" i="1" s="1"/>
  <c r="II605" i="1"/>
  <c r="IH609" i="1"/>
  <c r="II609" i="1" s="1"/>
  <c r="IJ609" i="1" s="1"/>
  <c r="IW689" i="1"/>
  <c r="IV693" i="1"/>
  <c r="IW693" i="1" s="1"/>
  <c r="IX693" i="1" s="1"/>
  <c r="CI471" i="1"/>
  <c r="CJ471" i="1" s="1"/>
  <c r="CK471" i="1" s="1"/>
  <c r="CJ467" i="1"/>
  <c r="CK467" i="1" s="1"/>
  <c r="II720" i="1"/>
  <c r="IJ720" i="1" s="1"/>
  <c r="BV573" i="1"/>
  <c r="BW573" i="1" s="1"/>
  <c r="AP205" i="1"/>
  <c r="EX494" i="1"/>
  <c r="EY494" i="1" s="1"/>
  <c r="EY493" i="1"/>
  <c r="JJ398" i="1"/>
  <c r="JK394" i="1"/>
  <c r="JL394" i="1" s="1"/>
  <c r="MR588" i="1"/>
  <c r="CY400" i="1"/>
  <c r="CX426" i="1"/>
  <c r="CI911" i="1"/>
  <c r="CJ907" i="1"/>
  <c r="CK907" i="1" s="1"/>
  <c r="CK469" i="1"/>
  <c r="CJ499" i="1"/>
  <c r="CK499" i="1" s="1"/>
  <c r="AQ135" i="1"/>
  <c r="AT83" i="1"/>
  <c r="AU83" i="1" s="1"/>
  <c r="EO372" i="1"/>
  <c r="EJ421" i="1"/>
  <c r="CK463" i="1"/>
  <c r="KN832" i="1"/>
  <c r="KM866" i="1"/>
  <c r="KN866" i="1" s="1"/>
  <c r="JX180" i="1"/>
  <c r="JY180" i="1" s="1"/>
  <c r="JZ180" i="1" s="1"/>
  <c r="JY176" i="1"/>
  <c r="GS371" i="1"/>
  <c r="DZ371" i="1"/>
  <c r="EA371" i="1" s="1"/>
  <c r="DW423" i="1"/>
  <c r="DY372" i="1"/>
  <c r="KN281" i="1"/>
  <c r="KM285" i="1"/>
  <c r="KN285" i="1" s="1"/>
  <c r="KM428" i="1"/>
  <c r="KN428" i="1" s="1"/>
  <c r="JK833" i="1"/>
  <c r="JL833" i="1" s="1"/>
  <c r="JJ837" i="1"/>
  <c r="GR372" i="1"/>
  <c r="GS372" i="1" s="1"/>
  <c r="GQ373" i="1"/>
  <c r="GR373" i="1" s="1"/>
  <c r="GS373" i="1" s="1"/>
  <c r="JJ913" i="1"/>
  <c r="JK913" i="1" s="1"/>
  <c r="JL913" i="1" s="1"/>
  <c r="JK909" i="1"/>
  <c r="JY905" i="1"/>
  <c r="JZ905" i="1" s="1"/>
  <c r="JX909" i="1"/>
  <c r="II176" i="1"/>
  <c r="IJ176" i="1" s="1"/>
  <c r="IH180" i="1"/>
  <c r="II180" i="1" s="1"/>
  <c r="IJ180" i="1" s="1"/>
  <c r="CY394" i="1"/>
  <c r="JL829" i="1"/>
  <c r="LA685" i="1"/>
  <c r="LB685" i="1" s="1"/>
  <c r="KZ689" i="1"/>
  <c r="IX177" i="1"/>
  <c r="IW211" i="1"/>
  <c r="IX211" i="1" s="1"/>
  <c r="DV206" i="1"/>
  <c r="DW206" i="1" s="1"/>
  <c r="DW205" i="1"/>
  <c r="LP350" i="1"/>
  <c r="DY663" i="1"/>
  <c r="DZ662" i="1"/>
  <c r="CW402" i="1"/>
  <c r="CX398" i="1"/>
  <c r="CX422" i="1"/>
  <c r="BV466" i="1"/>
  <c r="BW466" i="1" s="1"/>
  <c r="BU470" i="1"/>
  <c r="CW471" i="1"/>
  <c r="CX471" i="1" s="1"/>
  <c r="CY471" i="1" s="1"/>
  <c r="CX467" i="1"/>
  <c r="CY467" i="1" s="1"/>
  <c r="CX494" i="1"/>
  <c r="BW394" i="1"/>
  <c r="BV428" i="1"/>
  <c r="BW428" i="1" s="1"/>
  <c r="LN101" i="1"/>
  <c r="LO98" i="1"/>
  <c r="KN833" i="1"/>
  <c r="KM867" i="1"/>
  <c r="KN867" i="1" s="1"/>
  <c r="CJ275" i="1"/>
  <c r="CX788" i="1"/>
  <c r="NF225" i="1"/>
  <c r="NA277" i="1"/>
  <c r="CX470" i="1"/>
  <c r="CY470" i="1" s="1"/>
  <c r="CW474" i="1"/>
  <c r="CX474" i="1" s="1"/>
  <c r="CY474" i="1" s="1"/>
  <c r="LN240" i="1"/>
  <c r="LO240" i="1" s="1"/>
  <c r="LO237" i="1"/>
  <c r="KZ180" i="1"/>
  <c r="LA176" i="1"/>
  <c r="BW462" i="1"/>
  <c r="LO381" i="1"/>
  <c r="LN384" i="1"/>
  <c r="JX614" i="1"/>
  <c r="JY610" i="1"/>
  <c r="LN460" i="1"/>
  <c r="LO457" i="1"/>
  <c r="CY572" i="1"/>
  <c r="CX573" i="1"/>
  <c r="CY573" i="1" s="1"/>
  <c r="JK573" i="1"/>
  <c r="JL573" i="1" s="1"/>
  <c r="LO787" i="1"/>
  <c r="LP787" i="1" s="1"/>
  <c r="GQ83" i="1"/>
  <c r="GR82" i="1"/>
  <c r="GS82" i="1" s="1"/>
  <c r="NE811" i="1"/>
  <c r="NF811" i="1" s="1"/>
  <c r="NB863" i="1"/>
  <c r="DL443" i="1"/>
  <c r="DK444" i="1"/>
  <c r="DL444" i="1" s="1"/>
  <c r="DM444" i="1" s="1"/>
  <c r="DI495" i="1"/>
  <c r="IX831" i="1"/>
  <c r="IW865" i="1"/>
  <c r="IX865" i="1" s="1"/>
  <c r="LB569" i="1"/>
  <c r="JL281" i="1"/>
  <c r="HU425" i="1"/>
  <c r="R884" i="1"/>
  <c r="S884" i="1" s="1"/>
  <c r="Q885" i="1"/>
  <c r="CJ866" i="1"/>
  <c r="CK866" i="1" s="1"/>
  <c r="CK832" i="1"/>
  <c r="LN825" i="1"/>
  <c r="LO822" i="1"/>
  <c r="CJ395" i="1"/>
  <c r="CK395" i="1" s="1"/>
  <c r="CI399" i="1"/>
  <c r="JY687" i="1"/>
  <c r="JZ687" i="1" s="1"/>
  <c r="JX691" i="1"/>
  <c r="JY691" i="1" s="1"/>
  <c r="JZ691" i="1" s="1"/>
  <c r="AF589" i="1"/>
  <c r="AC641" i="1"/>
  <c r="JK464" i="1"/>
  <c r="JJ468" i="1"/>
  <c r="FZ494" i="1"/>
  <c r="GA494" i="1" s="1"/>
  <c r="GA493" i="1"/>
  <c r="LN824" i="1"/>
  <c r="LO821" i="1"/>
  <c r="II903" i="1"/>
  <c r="IJ903" i="1" s="1"/>
  <c r="IH907" i="1"/>
  <c r="LN389" i="1"/>
  <c r="LO386" i="1"/>
  <c r="BW753" i="1"/>
  <c r="BV792" i="1"/>
  <c r="BW792" i="1" s="1"/>
  <c r="S883" i="1"/>
  <c r="DV787" i="1"/>
  <c r="CK682" i="1"/>
  <c r="JY908" i="1"/>
  <c r="JZ908" i="1" s="1"/>
  <c r="JX912" i="1"/>
  <c r="AS371" i="1"/>
  <c r="AT370" i="1"/>
  <c r="AU370" i="1" s="1"/>
  <c r="DL370" i="1"/>
  <c r="DM370" i="1" s="1"/>
  <c r="DK371" i="1"/>
  <c r="IW832" i="1"/>
  <c r="IV836" i="1"/>
  <c r="IW836" i="1" s="1"/>
  <c r="IX836" i="1" s="1"/>
  <c r="JL460" i="1"/>
  <c r="JY103" i="1"/>
  <c r="JX107" i="1"/>
  <c r="LN529" i="1"/>
  <c r="LO529" i="1" s="1"/>
  <c r="LO526" i="1"/>
  <c r="LZ423" i="1"/>
  <c r="MC371" i="1"/>
  <c r="MB372" i="1"/>
  <c r="GC371" i="1"/>
  <c r="GD370" i="1"/>
  <c r="GE370" i="1" s="1"/>
  <c r="FM277" i="1"/>
  <c r="FL278" i="1"/>
  <c r="FM278" i="1" s="1"/>
  <c r="II137" i="1"/>
  <c r="IJ137" i="1" s="1"/>
  <c r="JL243" i="1"/>
  <c r="JK282" i="1"/>
  <c r="JL282" i="1" s="1"/>
  <c r="CX791" i="1"/>
  <c r="CX795" i="1" s="1"/>
  <c r="CY795" i="1" s="1"/>
  <c r="JK139" i="1"/>
  <c r="JL139" i="1" s="1"/>
  <c r="CI690" i="1"/>
  <c r="CJ686" i="1"/>
  <c r="CK686" i="1" s="1"/>
  <c r="GN639" i="1"/>
  <c r="MR443" i="1"/>
  <c r="MM493" i="1"/>
  <c r="HH571" i="1"/>
  <c r="HG573" i="1"/>
  <c r="HH573" i="1" s="1"/>
  <c r="IH687" i="1"/>
  <c r="II683" i="1"/>
  <c r="BE133" i="1"/>
  <c r="BD134" i="1"/>
  <c r="BE134" i="1" s="1"/>
  <c r="MN713" i="1"/>
  <c r="MM714" i="1"/>
  <c r="MN714" i="1" s="1"/>
  <c r="LB564" i="1"/>
  <c r="II611" i="1"/>
  <c r="IH615" i="1"/>
  <c r="II615" i="1" s="1"/>
  <c r="IJ615" i="1" s="1"/>
  <c r="II105" i="1"/>
  <c r="IH109" i="1"/>
  <c r="HV611" i="1"/>
  <c r="HU645" i="1"/>
  <c r="HV645" i="1" s="1"/>
  <c r="CX785" i="1"/>
  <c r="CX787" i="1" s="1"/>
  <c r="CY787" i="1" s="1"/>
  <c r="AF370" i="1"/>
  <c r="AE371" i="1"/>
  <c r="JK177" i="1"/>
  <c r="JL177" i="1" s="1"/>
  <c r="JJ181" i="1"/>
  <c r="KL404" i="1"/>
  <c r="KM404" i="1" s="1"/>
  <c r="KN404" i="1" s="1"/>
  <c r="KM400" i="1"/>
  <c r="EY135" i="1"/>
  <c r="FB83" i="1"/>
  <c r="FC83" i="1" s="1"/>
  <c r="CW108" i="1"/>
  <c r="CX108" i="1" s="1"/>
  <c r="CX104" i="1"/>
  <c r="CY104" i="1" s="1"/>
  <c r="KM470" i="1"/>
  <c r="KL474" i="1"/>
  <c r="KM474" i="1" s="1"/>
  <c r="KN474" i="1" s="1"/>
  <c r="LA284" i="1"/>
  <c r="LB284" i="1" s="1"/>
  <c r="LB246" i="1"/>
  <c r="CW831" i="1"/>
  <c r="CX827" i="1"/>
  <c r="BU463" i="1"/>
  <c r="BV459" i="1"/>
  <c r="BW459" i="1" s="1"/>
  <c r="CW107" i="1"/>
  <c r="CX107" i="1" s="1"/>
  <c r="CY107" i="1" s="1"/>
  <c r="CX103" i="1"/>
  <c r="CY103" i="1" s="1"/>
  <c r="DZ82" i="1"/>
  <c r="DY83" i="1"/>
  <c r="FC82" i="1"/>
  <c r="GE82" i="1"/>
  <c r="FZ133" i="1"/>
  <c r="HT396" i="1"/>
  <c r="HU392" i="1"/>
  <c r="BV140" i="1"/>
  <c r="BW140" i="1" s="1"/>
  <c r="BW455" i="1"/>
  <c r="S513" i="1"/>
  <c r="N565" i="1"/>
  <c r="LN530" i="1"/>
  <c r="LO530" i="1" s="1"/>
  <c r="LO527" i="1"/>
  <c r="LB531" i="1"/>
  <c r="LA570" i="1"/>
  <c r="LB570" i="1" s="1"/>
  <c r="CY281" i="1"/>
  <c r="CY99" i="1"/>
  <c r="CX137" i="1"/>
  <c r="CY137" i="1" s="1"/>
  <c r="GD83" i="1"/>
  <c r="GE83" i="1" s="1"/>
  <c r="GA135" i="1"/>
  <c r="AC133" i="1"/>
  <c r="AB134" i="1"/>
  <c r="AC134" i="1" s="1"/>
  <c r="HV388" i="1"/>
  <c r="LN461" i="1"/>
  <c r="LO458" i="1"/>
  <c r="JY498" i="1"/>
  <c r="LB609" i="1"/>
  <c r="LA643" i="1"/>
  <c r="LB643" i="1" s="1"/>
  <c r="JK275" i="1"/>
  <c r="LO382" i="1"/>
  <c r="LN385" i="1"/>
  <c r="LB276" i="1"/>
  <c r="LA277" i="1"/>
  <c r="LB277" i="1" s="1"/>
  <c r="EJ565" i="1"/>
  <c r="EK565" i="1" s="1"/>
  <c r="JY868" i="1"/>
  <c r="BW827" i="1"/>
  <c r="BV866" i="1"/>
  <c r="BW866" i="1" s="1"/>
  <c r="KZ110" i="1"/>
  <c r="LA106" i="1"/>
  <c r="IJ173" i="1"/>
  <c r="JZ177" i="1"/>
  <c r="JY211" i="1"/>
  <c r="JZ211" i="1" s="1"/>
  <c r="CJ563" i="1"/>
  <c r="CK564" i="1" s="1"/>
  <c r="JY859" i="1"/>
  <c r="JZ860" i="1" s="1"/>
  <c r="LZ713" i="1"/>
  <c r="LY714" i="1"/>
  <c r="LZ714" i="1" s="1"/>
  <c r="BV791" i="1"/>
  <c r="BW791" i="1" s="1"/>
  <c r="HF401" i="1"/>
  <c r="HG397" i="1"/>
  <c r="LO677" i="1"/>
  <c r="LN680" i="1"/>
  <c r="MP373" i="1"/>
  <c r="MQ373" i="1" s="1"/>
  <c r="MR373" i="1" s="1"/>
  <c r="MQ372" i="1"/>
  <c r="JY491" i="1"/>
  <c r="KZ471" i="1"/>
  <c r="LA471" i="1" s="1"/>
  <c r="LB471" i="1" s="1"/>
  <c r="LA467" i="1"/>
  <c r="CK462" i="1"/>
  <c r="LO823" i="1"/>
  <c r="LN826" i="1"/>
  <c r="IJ245" i="1"/>
  <c r="II275" i="1"/>
  <c r="EX205" i="1"/>
  <c r="HU637" i="1"/>
  <c r="HV638" i="1" s="1"/>
  <c r="LN681" i="1"/>
  <c r="LO678" i="1"/>
  <c r="HU460" i="1"/>
  <c r="HV460" i="1" s="1"/>
  <c r="HT464" i="1"/>
  <c r="IH181" i="1"/>
  <c r="II177" i="1"/>
  <c r="IJ177" i="1" s="1"/>
  <c r="JY138" i="1"/>
  <c r="JZ138" i="1" s="1"/>
  <c r="JZ99" i="1"/>
  <c r="LA909" i="1"/>
  <c r="LB909" i="1" s="1"/>
  <c r="KZ913" i="1"/>
  <c r="CJ466" i="1"/>
  <c r="CK466" i="1" s="1"/>
  <c r="CI470" i="1"/>
  <c r="II283" i="1"/>
  <c r="BV831" i="1"/>
  <c r="BU835" i="1"/>
  <c r="CY248" i="1"/>
  <c r="CX282" i="1"/>
  <c r="CY282" i="1" s="1"/>
  <c r="CX275" i="1"/>
  <c r="LP640" i="1"/>
  <c r="LP638" i="1"/>
  <c r="BW720" i="1"/>
  <c r="BV721" i="1"/>
  <c r="BW721" i="1" s="1"/>
  <c r="HF471" i="1"/>
  <c r="HG471" i="1" s="1"/>
  <c r="HH471" i="1" s="1"/>
  <c r="HG467" i="1"/>
  <c r="HG494" i="1"/>
  <c r="NR589" i="1"/>
  <c r="NS588" i="1"/>
  <c r="NT588" i="1" s="1"/>
  <c r="NP207" i="1"/>
  <c r="NS155" i="1"/>
  <c r="NT155" i="1" s="1"/>
  <c r="DI565" i="1"/>
  <c r="DH566" i="1"/>
  <c r="DI566" i="1" s="1"/>
  <c r="BW468" i="1"/>
  <c r="AU883" i="1"/>
  <c r="KN171" i="1"/>
  <c r="KM210" i="1"/>
  <c r="KN210" i="1" s="1"/>
  <c r="BW392" i="1"/>
  <c r="BV426" i="1"/>
  <c r="KN865" i="1"/>
  <c r="CK830" i="1"/>
  <c r="AT442" i="1"/>
  <c r="AU442" i="1" s="1"/>
  <c r="AS443" i="1"/>
  <c r="LB406" i="1"/>
  <c r="LA419" i="1"/>
  <c r="JZ898" i="1"/>
  <c r="JX182" i="1"/>
  <c r="JY178" i="1"/>
  <c r="JZ178" i="1" s="1"/>
  <c r="KN835" i="1"/>
  <c r="KM859" i="1"/>
  <c r="IX688" i="1"/>
  <c r="IW718" i="1"/>
  <c r="IX718" i="1" s="1"/>
  <c r="KL610" i="1"/>
  <c r="KM606" i="1"/>
  <c r="KN606" i="1" s="1"/>
  <c r="HT474" i="1"/>
  <c r="HU474" i="1" s="1"/>
  <c r="HV474" i="1" s="1"/>
  <c r="HU470" i="1"/>
  <c r="HV470" i="1" s="1"/>
  <c r="BH663" i="1"/>
  <c r="BI663" i="1" s="1"/>
  <c r="BG664" i="1"/>
  <c r="JX685" i="1"/>
  <c r="JY681" i="1"/>
  <c r="CJ645" i="1"/>
  <c r="CK645" i="1" s="1"/>
  <c r="LO170" i="1"/>
  <c r="LN173" i="1"/>
  <c r="LO173" i="1" s="1"/>
  <c r="KL179" i="1"/>
  <c r="KM175" i="1"/>
  <c r="KN175" i="1" s="1"/>
  <c r="O861" i="1"/>
  <c r="N862" i="1"/>
  <c r="O862" i="1" s="1"/>
  <c r="IJ387" i="1"/>
  <c r="CY638" i="1"/>
  <c r="CX639" i="1"/>
  <c r="CY639" i="1" s="1"/>
  <c r="LB348" i="1"/>
  <c r="LA349" i="1"/>
  <c r="LB349" i="1" s="1"/>
  <c r="N356" i="1"/>
  <c r="JL638" i="1"/>
  <c r="JK639" i="1"/>
  <c r="JL639" i="1" s="1"/>
  <c r="IX610" i="1"/>
  <c r="IW644" i="1"/>
  <c r="IX644" i="1" s="1"/>
  <c r="KM759" i="1"/>
  <c r="KM793" i="1" s="1"/>
  <c r="KN793" i="1" s="1"/>
  <c r="KM788" i="1"/>
  <c r="LA611" i="1"/>
  <c r="KZ615" i="1"/>
  <c r="LA615" i="1" s="1"/>
  <c r="LB615" i="1" s="1"/>
  <c r="LB354" i="1"/>
  <c r="LA357" i="1"/>
  <c r="LB357" i="1" s="1"/>
  <c r="KZ610" i="1"/>
  <c r="LA606" i="1"/>
  <c r="LB606" i="1" s="1"/>
  <c r="BV396" i="1"/>
  <c r="BW396" i="1" s="1"/>
  <c r="BV422" i="1"/>
  <c r="HH392" i="1"/>
  <c r="CJ905" i="1"/>
  <c r="CI909" i="1"/>
  <c r="II692" i="1"/>
  <c r="IJ692" i="1" s="1"/>
  <c r="LB914" i="1"/>
  <c r="LA940" i="1"/>
  <c r="IX355" i="1"/>
  <c r="IW357" i="1"/>
  <c r="IX357" i="1" s="1"/>
  <c r="CX647" i="1"/>
  <c r="CY647" i="1" s="1"/>
  <c r="CY643" i="1"/>
  <c r="CK901" i="1"/>
  <c r="CJ940" i="1"/>
  <c r="CK940" i="1" s="1"/>
  <c r="GO207" i="1"/>
  <c r="GR155" i="1"/>
  <c r="GS155" i="1" s="1"/>
  <c r="LA691" i="1"/>
  <c r="LB691" i="1" s="1"/>
  <c r="MB83" i="1"/>
  <c r="MC82" i="1"/>
  <c r="MD82" i="1" s="1"/>
  <c r="JY902" i="1"/>
  <c r="JZ902" i="1" s="1"/>
  <c r="JX906" i="1"/>
  <c r="LN904" i="1"/>
  <c r="LO901" i="1"/>
  <c r="NE663" i="1"/>
  <c r="NF663" i="1" s="1"/>
  <c r="ND664" i="1"/>
  <c r="BW905" i="1"/>
  <c r="KN602" i="1"/>
  <c r="CK531" i="1"/>
  <c r="CJ570" i="1"/>
  <c r="CK570" i="1" s="1"/>
  <c r="JZ677" i="1"/>
  <c r="KZ464" i="1"/>
  <c r="LA460" i="1"/>
  <c r="LB460" i="1" s="1"/>
  <c r="II868" i="1"/>
  <c r="IJ868" i="1" s="1"/>
  <c r="BV611" i="1"/>
  <c r="BW611" i="1" s="1"/>
  <c r="BU615" i="1"/>
  <c r="FP83" i="1"/>
  <c r="FQ83" i="1" s="1"/>
  <c r="FM135" i="1"/>
  <c r="KM914" i="1"/>
  <c r="KN914" i="1" s="1"/>
  <c r="IH395" i="1"/>
  <c r="II391" i="1"/>
  <c r="HV171" i="1"/>
  <c r="HU210" i="1"/>
  <c r="HV210" i="1" s="1"/>
  <c r="BI153" i="1"/>
  <c r="DY886" i="1"/>
  <c r="DZ885" i="1"/>
  <c r="EA885" i="1" s="1"/>
  <c r="KN755" i="1"/>
  <c r="KN791" i="1"/>
  <c r="LB402" i="1"/>
  <c r="LA428" i="1"/>
  <c r="NF662" i="1"/>
  <c r="BV909" i="1"/>
  <c r="BW909" i="1" s="1"/>
  <c r="BU913" i="1"/>
  <c r="IH471" i="1"/>
  <c r="II471" i="1" s="1"/>
  <c r="IJ471" i="1" s="1"/>
  <c r="II494" i="1"/>
  <c r="II467" i="1"/>
  <c r="JZ757" i="1"/>
  <c r="JY791" i="1"/>
  <c r="JY785" i="1"/>
  <c r="IW206" i="1"/>
  <c r="IW179" i="1"/>
  <c r="IX179" i="1" s="1"/>
  <c r="LB916" i="1"/>
  <c r="CK675" i="1"/>
  <c r="MD153" i="1"/>
  <c r="HH132" i="1"/>
  <c r="HG133" i="1"/>
  <c r="HH133" i="1" s="1"/>
  <c r="JL906" i="1"/>
  <c r="FQ82" i="1"/>
  <c r="FL133" i="1"/>
  <c r="IX687" i="1"/>
  <c r="HU175" i="1"/>
  <c r="HT179" i="1"/>
  <c r="BG155" i="1"/>
  <c r="BH154" i="1"/>
  <c r="BI154" i="1" s="1"/>
  <c r="CI689" i="1"/>
  <c r="CJ685" i="1"/>
  <c r="JK106" i="1"/>
  <c r="JJ110" i="1"/>
  <c r="JK110" i="1" s="1"/>
  <c r="JL110" i="1" s="1"/>
  <c r="IH916" i="1"/>
  <c r="II916" i="1" s="1"/>
  <c r="II912" i="1"/>
  <c r="KL616" i="1"/>
  <c r="KM616" i="1" s="1"/>
  <c r="KN616" i="1" s="1"/>
  <c r="KM612" i="1"/>
  <c r="BW694" i="1"/>
  <c r="BV711" i="1"/>
  <c r="JL643" i="1"/>
  <c r="JK647" i="1"/>
  <c r="JL647" i="1" s="1"/>
  <c r="HU531" i="1"/>
  <c r="HT535" i="1"/>
  <c r="HU535" i="1" s="1"/>
  <c r="LA942" i="1"/>
  <c r="LB942" i="1" s="1"/>
  <c r="IV914" i="1"/>
  <c r="IW914" i="1" s="1"/>
  <c r="IX914" i="1" s="1"/>
  <c r="IW910" i="1"/>
  <c r="IX910" i="1" s="1"/>
  <c r="NP861" i="1"/>
  <c r="NO862" i="1"/>
  <c r="NP862" i="1" s="1"/>
  <c r="JJ694" i="1"/>
  <c r="JK694" i="1" s="1"/>
  <c r="JL694" i="1" s="1"/>
  <c r="JK690" i="1"/>
  <c r="KN534" i="1"/>
  <c r="KM563" i="1"/>
  <c r="NO787" i="1"/>
  <c r="CI683" i="1"/>
  <c r="CJ679" i="1"/>
  <c r="IX182" i="1"/>
  <c r="MB155" i="1"/>
  <c r="MC154" i="1"/>
  <c r="MD154" i="1" s="1"/>
  <c r="IX348" i="1"/>
  <c r="IW349" i="1"/>
  <c r="IX349" i="1" s="1"/>
  <c r="JJ914" i="1"/>
  <c r="JK910" i="1"/>
  <c r="JL910" i="1" s="1"/>
  <c r="IW691" i="1"/>
  <c r="IX691" i="1" s="1"/>
  <c r="IW714" i="1"/>
  <c r="CI758" i="1"/>
  <c r="CJ754" i="1"/>
  <c r="JX400" i="1"/>
  <c r="JY422" i="1"/>
  <c r="JY396" i="1"/>
  <c r="JZ396" i="1" s="1"/>
  <c r="AC565" i="1"/>
  <c r="AB566" i="1"/>
  <c r="AC566" i="1" s="1"/>
  <c r="KM687" i="1"/>
  <c r="KN687" i="1" s="1"/>
  <c r="KL691" i="1"/>
  <c r="HG212" i="1"/>
  <c r="KM395" i="1"/>
  <c r="KN395" i="1" s="1"/>
  <c r="KL399" i="1"/>
  <c r="KM399" i="1" s="1"/>
  <c r="KN399" i="1" s="1"/>
  <c r="KM422" i="1"/>
  <c r="BW794" i="1"/>
  <c r="BV795" i="1"/>
  <c r="BW795" i="1" s="1"/>
  <c r="IJ758" i="1"/>
  <c r="II792" i="1"/>
  <c r="II785" i="1"/>
  <c r="IW613" i="1"/>
  <c r="IX613" i="1" s="1"/>
  <c r="IW640" i="1"/>
  <c r="IW907" i="1"/>
  <c r="IV911" i="1"/>
  <c r="NE442" i="1"/>
  <c r="ND443" i="1"/>
  <c r="LB911" i="1"/>
  <c r="LA941" i="1"/>
  <c r="LB941" i="1" s="1"/>
  <c r="O205" i="1"/>
  <c r="N206" i="1"/>
  <c r="O206" i="1" s="1"/>
  <c r="JY690" i="1"/>
  <c r="JZ690" i="1" s="1"/>
  <c r="JX694" i="1"/>
  <c r="JY694" i="1" s="1"/>
  <c r="JZ694" i="1" s="1"/>
  <c r="IV913" i="1"/>
  <c r="IW909" i="1"/>
  <c r="HU106" i="1"/>
  <c r="HT110" i="1"/>
  <c r="JZ392" i="1"/>
  <c r="IX243" i="1"/>
  <c r="IW282" i="1"/>
  <c r="IX282" i="1" s="1"/>
  <c r="IW275" i="1"/>
  <c r="JZ110" i="1"/>
  <c r="AQ205" i="1"/>
  <c r="AP206" i="1"/>
  <c r="AQ206" i="1" s="1"/>
  <c r="HH204" i="1"/>
  <c r="HG205" i="1"/>
  <c r="HH205" i="1" s="1"/>
  <c r="EN442" i="1"/>
  <c r="EM443" i="1"/>
  <c r="AT884" i="1"/>
  <c r="AU884" i="1" s="1"/>
  <c r="AS885" i="1"/>
  <c r="IX758" i="1"/>
  <c r="IW792" i="1"/>
  <c r="LY640" i="1"/>
  <c r="LZ640" i="1" s="1"/>
  <c r="LZ639" i="1"/>
  <c r="O68" i="1"/>
  <c r="N69" i="1"/>
  <c r="O69" i="1" s="1"/>
  <c r="KZ690" i="1"/>
  <c r="LA686" i="1"/>
  <c r="LA759" i="1"/>
  <c r="LA788" i="1"/>
  <c r="MM861" i="1"/>
  <c r="CI614" i="1"/>
  <c r="CJ610" i="1"/>
  <c r="IW785" i="1"/>
  <c r="KL108" i="1"/>
  <c r="KM104" i="1"/>
  <c r="BI735" i="1"/>
  <c r="BV105" i="1"/>
  <c r="BW105" i="1" s="1"/>
  <c r="BU109" i="1"/>
  <c r="N639" i="1"/>
  <c r="HV138" i="1"/>
  <c r="IX609" i="1"/>
  <c r="JJ916" i="1"/>
  <c r="JK916" i="1" s="1"/>
  <c r="JL916" i="1" s="1"/>
  <c r="JK912" i="1"/>
  <c r="JL912" i="1" s="1"/>
  <c r="LA859" i="1"/>
  <c r="FZ205" i="1"/>
  <c r="IH836" i="1"/>
  <c r="II832" i="1"/>
  <c r="JL107" i="1"/>
  <c r="JK137" i="1"/>
  <c r="BV179" i="1"/>
  <c r="BV206" i="1"/>
  <c r="JZ686" i="1"/>
  <c r="JY720" i="1"/>
  <c r="JZ720" i="1" s="1"/>
  <c r="HV102" i="1"/>
  <c r="II719" i="1"/>
  <c r="IJ719" i="1" s="1"/>
  <c r="IW912" i="1"/>
  <c r="IX912" i="1" s="1"/>
  <c r="IV916" i="1"/>
  <c r="IW916" i="1" s="1"/>
  <c r="IX916" i="1" s="1"/>
  <c r="LO171" i="1"/>
  <c r="LP207" i="1"/>
  <c r="CJ105" i="1"/>
  <c r="CK105" i="1" s="1"/>
  <c r="CI109" i="1"/>
  <c r="AQ277" i="1"/>
  <c r="AP278" i="1"/>
  <c r="AQ278" i="1" s="1"/>
  <c r="LA865" i="1"/>
  <c r="FP371" i="1"/>
  <c r="FQ371" i="1" s="1"/>
  <c r="FO372" i="1"/>
  <c r="FM423" i="1"/>
  <c r="CX911" i="1"/>
  <c r="CY911" i="1" s="1"/>
  <c r="CW915" i="1"/>
  <c r="CX915" i="1" s="1"/>
  <c r="CY915" i="1" s="1"/>
  <c r="IJ825" i="1"/>
  <c r="JL908" i="1"/>
  <c r="LA866" i="1"/>
  <c r="LB866" i="1" s="1"/>
  <c r="CI402" i="1"/>
  <c r="CJ398" i="1"/>
  <c r="CK398" i="1" s="1"/>
  <c r="CJ422" i="1"/>
  <c r="CW837" i="1"/>
  <c r="CX833" i="1"/>
  <c r="HU243" i="1"/>
  <c r="HT247" i="1"/>
  <c r="HU247" i="1" s="1"/>
  <c r="HV247" i="1" s="1"/>
  <c r="JZ868" i="1"/>
  <c r="JY869" i="1"/>
  <c r="JZ869" i="1" s="1"/>
  <c r="AQ715" i="1"/>
  <c r="AT664" i="1"/>
  <c r="AU664" i="1" s="1"/>
  <c r="IX908" i="1"/>
  <c r="CK101" i="1"/>
  <c r="JY140" i="1"/>
  <c r="LZ277" i="1"/>
  <c r="LY278" i="1"/>
  <c r="LZ278" i="1" s="1"/>
  <c r="IV838" i="1"/>
  <c r="IW834" i="1"/>
  <c r="IX834" i="1" s="1"/>
  <c r="BH736" i="1"/>
  <c r="BI736" i="1" s="1"/>
  <c r="BE789" i="1"/>
  <c r="EY205" i="1"/>
  <c r="EX206" i="1"/>
  <c r="EY206" i="1" s="1"/>
  <c r="II829" i="1"/>
  <c r="IJ829" i="1" s="1"/>
  <c r="IH833" i="1"/>
  <c r="CK394" i="1"/>
  <c r="NT663" i="1"/>
  <c r="CY829" i="1"/>
  <c r="HV239" i="1"/>
  <c r="JZ646" i="1"/>
  <c r="BW760" i="1"/>
  <c r="BV785" i="1"/>
  <c r="JJ685" i="1"/>
  <c r="JK681" i="1"/>
  <c r="JL681" i="1" s="1"/>
  <c r="AU663" i="1"/>
  <c r="KL464" i="1"/>
  <c r="KM460" i="1"/>
  <c r="FB372" i="1"/>
  <c r="FA373" i="1"/>
  <c r="FB373" i="1" s="1"/>
  <c r="FC373" i="1" s="1"/>
  <c r="DY811" i="1"/>
  <c r="DZ810" i="1"/>
  <c r="CW909" i="1"/>
  <c r="CX905" i="1"/>
  <c r="CY905" i="1" s="1"/>
  <c r="EJ205" i="1"/>
  <c r="AE885" i="1"/>
  <c r="AF884" i="1"/>
  <c r="AG884" i="1" s="1"/>
  <c r="IX830" i="1"/>
  <c r="KN572" i="1"/>
  <c r="KM573" i="1"/>
  <c r="KN573" i="1" s="1"/>
  <c r="O787" i="1"/>
  <c r="N788" i="1"/>
  <c r="O788" i="1" s="1"/>
  <c r="CX906" i="1"/>
  <c r="CY906" i="1" s="1"/>
  <c r="CW910" i="1"/>
  <c r="HV466" i="1"/>
  <c r="HU500" i="1"/>
  <c r="ND885" i="1"/>
  <c r="NE884" i="1"/>
  <c r="NF884" i="1" s="1"/>
  <c r="CY791" i="1"/>
  <c r="KN100" i="1"/>
  <c r="KM357" i="1"/>
  <c r="KN357" i="1" s="1"/>
  <c r="KN353" i="1"/>
  <c r="JZ353" i="1"/>
  <c r="JY357" i="1"/>
  <c r="JZ357" i="1" s="1"/>
  <c r="JL387" i="1"/>
  <c r="JK426" i="1"/>
  <c r="JL426" i="1" s="1"/>
  <c r="JZ570" i="1"/>
  <c r="JY573" i="1"/>
  <c r="JZ573" i="1" s="1"/>
  <c r="MD884" i="1"/>
  <c r="JZ899" i="1"/>
  <c r="CY901" i="1"/>
  <c r="DV277" i="1"/>
  <c r="AG883" i="1"/>
  <c r="BW903" i="1"/>
  <c r="NP937" i="1"/>
  <c r="NS886" i="1"/>
  <c r="HV178" i="1"/>
  <c r="HU212" i="1"/>
  <c r="HV212" i="1" s="1"/>
  <c r="JJ108" i="1"/>
  <c r="JK104" i="1"/>
  <c r="BI809" i="1"/>
  <c r="CJ834" i="1"/>
  <c r="CK834" i="1" s="1"/>
  <c r="CI838" i="1"/>
  <c r="CY717" i="1"/>
  <c r="BW173" i="1"/>
  <c r="BV211" i="1"/>
  <c r="BW211" i="1" s="1"/>
  <c r="EK639" i="1"/>
  <c r="EJ640" i="1"/>
  <c r="EK640" i="1" s="1"/>
  <c r="LB791" i="1"/>
  <c r="KN348" i="1"/>
  <c r="KM349" i="1"/>
  <c r="KN349" i="1" s="1"/>
  <c r="KL911" i="1"/>
  <c r="KM907" i="1"/>
  <c r="II616" i="1"/>
  <c r="IJ616" i="1" s="1"/>
  <c r="II640" i="1"/>
  <c r="BV277" i="1"/>
  <c r="BW277" i="1" s="1"/>
  <c r="BW276" i="1"/>
  <c r="JZ564" i="1"/>
  <c r="JY565" i="1"/>
  <c r="JZ565" i="1" s="1"/>
  <c r="CW688" i="1"/>
  <c r="CX684" i="1"/>
  <c r="IJ612" i="1"/>
  <c r="II646" i="1"/>
  <c r="LO679" i="1"/>
  <c r="LN682" i="1"/>
  <c r="JZ348" i="1"/>
  <c r="JY349" i="1"/>
  <c r="JZ349" i="1" s="1"/>
  <c r="HU643" i="1"/>
  <c r="JK391" i="1"/>
  <c r="JL391" i="1" s="1"/>
  <c r="JJ395" i="1"/>
  <c r="NS664" i="1"/>
  <c r="NT664" i="1" s="1"/>
  <c r="NP715" i="1"/>
  <c r="BV419" i="1"/>
  <c r="JL677" i="1"/>
  <c r="IV400" i="1"/>
  <c r="IW396" i="1"/>
  <c r="IX396" i="1" s="1"/>
  <c r="CJ140" i="1"/>
  <c r="CK140" i="1" s="1"/>
  <c r="KL916" i="1"/>
  <c r="KM916" i="1" s="1"/>
  <c r="KN916" i="1" s="1"/>
  <c r="KM912" i="1"/>
  <c r="KN912" i="1" s="1"/>
  <c r="JZ179" i="1"/>
  <c r="JY209" i="1"/>
  <c r="CX109" i="1"/>
  <c r="HV177" i="1"/>
  <c r="HU211" i="1"/>
  <c r="HV211" i="1" s="1"/>
  <c r="BU916" i="1"/>
  <c r="BV916" i="1" s="1"/>
  <c r="BW916" i="1" s="1"/>
  <c r="BV912" i="1"/>
  <c r="BW912" i="1" s="1"/>
  <c r="IW139" i="1"/>
  <c r="AE443" i="1"/>
  <c r="AF442" i="1"/>
  <c r="AG442" i="1" s="1"/>
  <c r="HG140" i="1"/>
  <c r="AF736" i="1"/>
  <c r="AG736" i="1" s="1"/>
  <c r="AC789" i="1"/>
  <c r="HG396" i="1"/>
  <c r="HH396" i="1" s="1"/>
  <c r="HF400" i="1"/>
  <c r="HG422" i="1"/>
  <c r="MC885" i="1"/>
  <c r="MD885" i="1" s="1"/>
  <c r="MB886" i="1"/>
  <c r="JY903" i="1"/>
  <c r="JZ903" i="1" s="1"/>
  <c r="JX907" i="1"/>
  <c r="NT154" i="1"/>
  <c r="BG811" i="1"/>
  <c r="BH810" i="1"/>
  <c r="BI810" i="1" s="1"/>
  <c r="IW281" i="1"/>
  <c r="IW131" i="1"/>
  <c r="KM643" i="1"/>
  <c r="IW387" i="1"/>
  <c r="IV391" i="1"/>
  <c r="JY692" i="1"/>
  <c r="BV907" i="1"/>
  <c r="BU911" i="1"/>
  <c r="AQ133" i="1" l="1"/>
  <c r="AP134" i="1"/>
  <c r="AQ134" i="1" s="1"/>
  <c r="LB176" i="1"/>
  <c r="LA210" i="1"/>
  <c r="EA662" i="1"/>
  <c r="JJ397" i="1"/>
  <c r="JK393" i="1"/>
  <c r="JL393" i="1" s="1"/>
  <c r="NO422" i="1"/>
  <c r="NP422" i="1" s="1"/>
  <c r="NP421" i="1"/>
  <c r="CX402" i="1"/>
  <c r="CW406" i="1"/>
  <c r="CX406" i="1" s="1"/>
  <c r="CY406" i="1" s="1"/>
  <c r="JK837" i="1"/>
  <c r="JL837" i="1" s="1"/>
  <c r="JK862" i="1"/>
  <c r="CY426" i="1"/>
  <c r="AP713" i="1"/>
  <c r="LA285" i="1"/>
  <c r="LB285" i="1" s="1"/>
  <c r="LA180" i="1"/>
  <c r="LB180" i="1" s="1"/>
  <c r="LA206" i="1"/>
  <c r="LO101" i="1"/>
  <c r="LO132" i="1" s="1"/>
  <c r="LP135" i="1"/>
  <c r="DY664" i="1"/>
  <c r="DZ663" i="1"/>
  <c r="EA663" i="1" s="1"/>
  <c r="CJ497" i="1"/>
  <c r="CK497" i="1" s="1"/>
  <c r="MM639" i="1"/>
  <c r="GO135" i="1"/>
  <c r="GR83" i="1"/>
  <c r="BV285" i="1"/>
  <c r="BW285" i="1" s="1"/>
  <c r="LO276" i="1"/>
  <c r="CX500" i="1"/>
  <c r="CY500" i="1" s="1"/>
  <c r="FL206" i="1"/>
  <c r="FM206" i="1" s="1"/>
  <c r="FM205" i="1"/>
  <c r="IX689" i="1"/>
  <c r="IW719" i="1"/>
  <c r="IX719" i="1" s="1"/>
  <c r="CK283" i="1"/>
  <c r="CJ285" i="1"/>
  <c r="CK285" i="1" s="1"/>
  <c r="LN463" i="1"/>
  <c r="LO463" i="1" s="1"/>
  <c r="LO460" i="1"/>
  <c r="IJ605" i="1"/>
  <c r="II644" i="1"/>
  <c r="IJ644" i="1" s="1"/>
  <c r="IJ564" i="1"/>
  <c r="II565" i="1"/>
  <c r="IJ565" i="1" s="1"/>
  <c r="CX497" i="1"/>
  <c r="II210" i="1"/>
  <c r="IJ210" i="1" s="1"/>
  <c r="II396" i="1"/>
  <c r="IJ396" i="1" s="1"/>
  <c r="IH400" i="1"/>
  <c r="JY909" i="1"/>
  <c r="JZ909" i="1" s="1"/>
  <c r="JX913" i="1"/>
  <c r="JY913" i="1" s="1"/>
  <c r="JZ913" i="1" s="1"/>
  <c r="DZ372" i="1"/>
  <c r="DY373" i="1"/>
  <c r="DZ373" i="1" s="1"/>
  <c r="EA373" i="1" s="1"/>
  <c r="LO564" i="1"/>
  <c r="LP564" i="1" s="1"/>
  <c r="JK398" i="1"/>
  <c r="JJ402" i="1"/>
  <c r="IW940" i="1"/>
  <c r="IX940" i="1" s="1"/>
  <c r="CX134" i="1"/>
  <c r="GN205" i="1"/>
  <c r="DM443" i="1"/>
  <c r="DH493" i="1"/>
  <c r="JZ610" i="1"/>
  <c r="JY644" i="1"/>
  <c r="NA278" i="1"/>
  <c r="NB278" i="1" s="1"/>
  <c r="NB277" i="1"/>
  <c r="JL909" i="1"/>
  <c r="JK939" i="1"/>
  <c r="JL939" i="1" s="1"/>
  <c r="LA470" i="1"/>
  <c r="KZ474" i="1"/>
  <c r="LA474" i="1" s="1"/>
  <c r="LB474" i="1" s="1"/>
  <c r="AG155" i="1"/>
  <c r="AB205" i="1"/>
  <c r="DI205" i="1"/>
  <c r="DH206" i="1"/>
  <c r="DI206" i="1" s="1"/>
  <c r="JY939" i="1"/>
  <c r="JZ939" i="1" s="1"/>
  <c r="KM869" i="1"/>
  <c r="KN869" i="1" s="1"/>
  <c r="JY614" i="1"/>
  <c r="JZ614" i="1" s="1"/>
  <c r="JY640" i="1"/>
  <c r="BV470" i="1"/>
  <c r="BU474" i="1"/>
  <c r="BV474" i="1" s="1"/>
  <c r="BW474" i="1" s="1"/>
  <c r="GN421" i="1"/>
  <c r="MN205" i="1"/>
  <c r="MM206" i="1"/>
  <c r="MN206" i="1" s="1"/>
  <c r="CX499" i="1"/>
  <c r="CY499" i="1" s="1"/>
  <c r="CY786" i="1"/>
  <c r="IW711" i="1"/>
  <c r="LN387" i="1"/>
  <c r="LO384" i="1"/>
  <c r="LA689" i="1"/>
  <c r="LB689" i="1" s="1"/>
  <c r="KZ693" i="1"/>
  <c r="LA693" i="1" s="1"/>
  <c r="LB693" i="1" s="1"/>
  <c r="NA861" i="1"/>
  <c r="CX491" i="1"/>
  <c r="LZ861" i="1"/>
  <c r="LY862" i="1"/>
  <c r="LZ862" i="1" s="1"/>
  <c r="CK276" i="1"/>
  <c r="CJ277" i="1"/>
  <c r="CK277" i="1" s="1"/>
  <c r="JZ176" i="1"/>
  <c r="JY210" i="1"/>
  <c r="JZ210" i="1" s="1"/>
  <c r="II643" i="1"/>
  <c r="IJ643" i="1" s="1"/>
  <c r="CK833" i="1"/>
  <c r="CJ867" i="1"/>
  <c r="CK867" i="1" s="1"/>
  <c r="EJ422" i="1"/>
  <c r="EK422" i="1" s="1"/>
  <c r="EK421" i="1"/>
  <c r="CY398" i="1"/>
  <c r="CX419" i="1"/>
  <c r="CI915" i="1"/>
  <c r="CJ915" i="1" s="1"/>
  <c r="CK915" i="1" s="1"/>
  <c r="CJ911" i="1"/>
  <c r="CK911" i="1" s="1"/>
  <c r="N714" i="1"/>
  <c r="O714" i="1" s="1"/>
  <c r="O713" i="1"/>
  <c r="LP566" i="1"/>
  <c r="KN470" i="1"/>
  <c r="KM500" i="1"/>
  <c r="KN500" i="1" s="1"/>
  <c r="CX138" i="1"/>
  <c r="CY138" i="1" s="1"/>
  <c r="CY108" i="1"/>
  <c r="GO639" i="1"/>
  <c r="GN640" i="1"/>
  <c r="GO640" i="1" s="1"/>
  <c r="N572" i="1"/>
  <c r="O572" i="1" s="1"/>
  <c r="JK468" i="1"/>
  <c r="JJ472" i="1"/>
  <c r="JK472" i="1" s="1"/>
  <c r="JL472" i="1" s="1"/>
  <c r="JK494" i="1"/>
  <c r="II497" i="1"/>
  <c r="JY493" i="1"/>
  <c r="JZ493" i="1" s="1"/>
  <c r="JZ492" i="1"/>
  <c r="LO385" i="1"/>
  <c r="LN388" i="1"/>
  <c r="IX832" i="1"/>
  <c r="IW866" i="1"/>
  <c r="IX866" i="1" s="1"/>
  <c r="Q886" i="1"/>
  <c r="R885" i="1"/>
  <c r="DZ83" i="1"/>
  <c r="EA83" i="1" s="1"/>
  <c r="DW135" i="1"/>
  <c r="N566" i="1"/>
  <c r="O566" i="1" s="1"/>
  <c r="O565" i="1"/>
  <c r="EA82" i="1"/>
  <c r="JL464" i="1"/>
  <c r="CJ565" i="1"/>
  <c r="CK565" i="1" s="1"/>
  <c r="BV498" i="1"/>
  <c r="BW498" i="1" s="1"/>
  <c r="LA933" i="1"/>
  <c r="LB934" i="1" s="1"/>
  <c r="LA913" i="1"/>
  <c r="LB913" i="1" s="1"/>
  <c r="LA936" i="1"/>
  <c r="MR372" i="1"/>
  <c r="MM421" i="1"/>
  <c r="CJ690" i="1"/>
  <c r="CI694" i="1"/>
  <c r="CJ694" i="1" s="1"/>
  <c r="CK694" i="1" s="1"/>
  <c r="GA423" i="1"/>
  <c r="GC372" i="1"/>
  <c r="GD371" i="1"/>
  <c r="DL371" i="1"/>
  <c r="DM371" i="1" s="1"/>
  <c r="DI423" i="1"/>
  <c r="DK372" i="1"/>
  <c r="AG589" i="1"/>
  <c r="AB639" i="1"/>
  <c r="IJ283" i="1"/>
  <c r="II285" i="1"/>
  <c r="IJ285" i="1" s="1"/>
  <c r="JK277" i="1"/>
  <c r="JL277" i="1" s="1"/>
  <c r="JL276" i="1"/>
  <c r="II109" i="1"/>
  <c r="IJ109" i="1" s="1"/>
  <c r="II134" i="1"/>
  <c r="MC372" i="1"/>
  <c r="MD372" i="1" s="1"/>
  <c r="MB373" i="1"/>
  <c r="MC373" i="1" s="1"/>
  <c r="MD373" i="1" s="1"/>
  <c r="HV425" i="1"/>
  <c r="DW787" i="1"/>
  <c r="DV788" i="1"/>
  <c r="DW788" i="1" s="1"/>
  <c r="LB467" i="1"/>
  <c r="LA497" i="1"/>
  <c r="LB497" i="1" s="1"/>
  <c r="CY276" i="1"/>
  <c r="CX277" i="1"/>
  <c r="CY277" i="1" s="1"/>
  <c r="LN683" i="1"/>
  <c r="LO683" i="1" s="1"/>
  <c r="LO680" i="1"/>
  <c r="BU467" i="1"/>
  <c r="BV463" i="1"/>
  <c r="BW463" i="1" s="1"/>
  <c r="KN400" i="1"/>
  <c r="KM426" i="1"/>
  <c r="KN426" i="1" s="1"/>
  <c r="IJ105" i="1"/>
  <c r="MD371" i="1"/>
  <c r="LN392" i="1"/>
  <c r="LO389" i="1"/>
  <c r="JK285" i="1"/>
  <c r="JL285" i="1" s="1"/>
  <c r="CJ470" i="1"/>
  <c r="CK470" i="1" s="1"/>
  <c r="CI474" i="1"/>
  <c r="CJ474" i="1" s="1"/>
  <c r="CK474" i="1" s="1"/>
  <c r="CJ494" i="1"/>
  <c r="IJ276" i="1"/>
  <c r="II277" i="1"/>
  <c r="IJ277" i="1" s="1"/>
  <c r="LB106" i="1"/>
  <c r="HV392" i="1"/>
  <c r="CY827" i="1"/>
  <c r="CX866" i="1"/>
  <c r="CY866" i="1" s="1"/>
  <c r="IJ683" i="1"/>
  <c r="AT371" i="1"/>
  <c r="AS372" i="1"/>
  <c r="AQ423" i="1"/>
  <c r="II907" i="1"/>
  <c r="IH911" i="1"/>
  <c r="CJ399" i="1"/>
  <c r="CI403" i="1"/>
  <c r="CJ403" i="1" s="1"/>
  <c r="CK403" i="1" s="1"/>
  <c r="MM494" i="1"/>
  <c r="MN494" i="1" s="1"/>
  <c r="MN493" i="1"/>
  <c r="HH397" i="1"/>
  <c r="LA134" i="1"/>
  <c r="LA110" i="1"/>
  <c r="LB110" i="1" s="1"/>
  <c r="CX285" i="1"/>
  <c r="CY285" i="1" s="1"/>
  <c r="HU396" i="1"/>
  <c r="HT400" i="1"/>
  <c r="HU422" i="1"/>
  <c r="CW835" i="1"/>
  <c r="CX835" i="1" s="1"/>
  <c r="CY835" i="1" s="1"/>
  <c r="CX831" i="1"/>
  <c r="JK181" i="1"/>
  <c r="JK203" i="1" s="1"/>
  <c r="JK206" i="1"/>
  <c r="IH691" i="1"/>
  <c r="II687" i="1"/>
  <c r="JY912" i="1"/>
  <c r="JX916" i="1"/>
  <c r="JY916" i="1" s="1"/>
  <c r="JZ916" i="1" s="1"/>
  <c r="BV835" i="1"/>
  <c r="BW835" i="1" s="1"/>
  <c r="BV862" i="1"/>
  <c r="LN829" i="1"/>
  <c r="LO829" i="1" s="1"/>
  <c r="LO826" i="1"/>
  <c r="HG401" i="1"/>
  <c r="HH401" i="1" s="1"/>
  <c r="HF405" i="1"/>
  <c r="HG405" i="1" s="1"/>
  <c r="HH405" i="1" s="1"/>
  <c r="JZ498" i="1"/>
  <c r="JY501" i="1"/>
  <c r="JZ501" i="1" s="1"/>
  <c r="GA133" i="1"/>
  <c r="FZ134" i="1"/>
  <c r="GA134" i="1" s="1"/>
  <c r="IJ611" i="1"/>
  <c r="II645" i="1"/>
  <c r="IJ645" i="1" s="1"/>
  <c r="EJ566" i="1"/>
  <c r="EK566" i="1" s="1"/>
  <c r="AE372" i="1"/>
  <c r="AC423" i="1"/>
  <c r="AF371" i="1"/>
  <c r="AG371" i="1" s="1"/>
  <c r="LO681" i="1"/>
  <c r="LN684" i="1"/>
  <c r="LO684" i="1" s="1"/>
  <c r="JY861" i="1"/>
  <c r="JZ861" i="1" s="1"/>
  <c r="CX131" i="1"/>
  <c r="CX133" i="1" s="1"/>
  <c r="CY133" i="1" s="1"/>
  <c r="HU639" i="1"/>
  <c r="HV639" i="1" s="1"/>
  <c r="II206" i="1"/>
  <c r="II181" i="1"/>
  <c r="IJ181" i="1" s="1"/>
  <c r="IW209" i="1"/>
  <c r="IX209" i="1" s="1"/>
  <c r="KM419" i="1"/>
  <c r="KM421" i="1" s="1"/>
  <c r="KN421" i="1" s="1"/>
  <c r="BW831" i="1"/>
  <c r="HT468" i="1"/>
  <c r="HU464" i="1"/>
  <c r="JY107" i="1"/>
  <c r="JY134" i="1"/>
  <c r="LO824" i="1"/>
  <c r="LN828" i="1"/>
  <c r="LO828" i="1" s="1"/>
  <c r="LN827" i="1"/>
  <c r="LO825" i="1"/>
  <c r="LA573" i="1"/>
  <c r="LB573" i="1" s="1"/>
  <c r="NO205" i="1"/>
  <c r="II637" i="1"/>
  <c r="IJ638" i="1" s="1"/>
  <c r="JY717" i="1"/>
  <c r="JZ717" i="1" s="1"/>
  <c r="CJ500" i="1"/>
  <c r="LN464" i="1"/>
  <c r="LO464" i="1" s="1"/>
  <c r="LO492" i="1" s="1"/>
  <c r="LO461" i="1"/>
  <c r="LP495" i="1"/>
  <c r="EX133" i="1"/>
  <c r="AG370" i="1"/>
  <c r="JZ103" i="1"/>
  <c r="JY137" i="1"/>
  <c r="JZ137" i="1" s="1"/>
  <c r="O577" i="1"/>
  <c r="Q577" i="1" s="1"/>
  <c r="NF442" i="1"/>
  <c r="JZ786" i="1"/>
  <c r="JY787" i="1"/>
  <c r="JZ787" i="1" s="1"/>
  <c r="IW213" i="1"/>
  <c r="IX213" i="1" s="1"/>
  <c r="HH212" i="1"/>
  <c r="HG213" i="1"/>
  <c r="HH213" i="1" s="1"/>
  <c r="JZ791" i="1"/>
  <c r="JY795" i="1"/>
  <c r="JZ795" i="1" s="1"/>
  <c r="MC83" i="1"/>
  <c r="LZ135" i="1"/>
  <c r="LA610" i="1"/>
  <c r="KZ614" i="1"/>
  <c r="BV911" i="1"/>
  <c r="BU915" i="1"/>
  <c r="BV915" i="1" s="1"/>
  <c r="BW915" i="1" s="1"/>
  <c r="IJ497" i="1"/>
  <c r="II501" i="1"/>
  <c r="IJ501" i="1" s="1"/>
  <c r="NT886" i="1"/>
  <c r="NO935" i="1"/>
  <c r="EK205" i="1"/>
  <c r="EJ206" i="1"/>
  <c r="EK206" i="1" s="1"/>
  <c r="NO713" i="1"/>
  <c r="IW942" i="1"/>
  <c r="IX942" i="1" s="1"/>
  <c r="CY833" i="1"/>
  <c r="JL137" i="1"/>
  <c r="CJ614" i="1"/>
  <c r="CJ644" i="1" s="1"/>
  <c r="CJ640" i="1"/>
  <c r="IX909" i="1"/>
  <c r="IX907" i="1"/>
  <c r="CI687" i="1"/>
  <c r="CJ683" i="1"/>
  <c r="BW712" i="1"/>
  <c r="BV713" i="1"/>
  <c r="BW713" i="1" s="1"/>
  <c r="BH155" i="1"/>
  <c r="BI155" i="1" s="1"/>
  <c r="BE207" i="1"/>
  <c r="KM795" i="1"/>
  <c r="KN795" i="1" s="1"/>
  <c r="KM942" i="1"/>
  <c r="KN942" i="1" s="1"/>
  <c r="CJ573" i="1"/>
  <c r="CK573" i="1" s="1"/>
  <c r="HU110" i="1"/>
  <c r="HV110" i="1" s="1"/>
  <c r="HU134" i="1"/>
  <c r="LB940" i="1"/>
  <c r="JY182" i="1"/>
  <c r="JY206" i="1"/>
  <c r="HV500" i="1"/>
  <c r="CK610" i="1"/>
  <c r="HV106" i="1"/>
  <c r="CJ758" i="1"/>
  <c r="CJ788" i="1"/>
  <c r="O793" i="1" s="1"/>
  <c r="O797" i="1" s="1"/>
  <c r="CK679" i="1"/>
  <c r="CJ718" i="1"/>
  <c r="CK718" i="1" s="1"/>
  <c r="HF404" i="1"/>
  <c r="HG404" i="1" s="1"/>
  <c r="HH404" i="1" s="1"/>
  <c r="HG400" i="1"/>
  <c r="BW907" i="1"/>
  <c r="LO682" i="1"/>
  <c r="CX910" i="1"/>
  <c r="CY910" i="1" s="1"/>
  <c r="CW914" i="1"/>
  <c r="CX914" i="1" s="1"/>
  <c r="CY914" i="1" s="1"/>
  <c r="CX837" i="1"/>
  <c r="CX867" i="1" s="1"/>
  <c r="CX862" i="1"/>
  <c r="O639" i="1"/>
  <c r="N640" i="1"/>
  <c r="O640" i="1" s="1"/>
  <c r="IW913" i="1"/>
  <c r="IX913" i="1" s="1"/>
  <c r="KM691" i="1"/>
  <c r="KM717" i="1" s="1"/>
  <c r="KM714" i="1"/>
  <c r="NP787" i="1"/>
  <c r="NO788" i="1"/>
  <c r="NP788" i="1" s="1"/>
  <c r="HU179" i="1"/>
  <c r="HU209" i="1" s="1"/>
  <c r="HU206" i="1"/>
  <c r="IJ467" i="1"/>
  <c r="II491" i="1"/>
  <c r="O356" i="1"/>
  <c r="N357" i="1"/>
  <c r="O357" i="1" s="1"/>
  <c r="AQ713" i="1"/>
  <c r="AP714" i="1"/>
  <c r="AQ714" i="1" s="1"/>
  <c r="IX786" i="1"/>
  <c r="IW787" i="1"/>
  <c r="IX787" i="1" s="1"/>
  <c r="EO442" i="1"/>
  <c r="CK754" i="1"/>
  <c r="CJ785" i="1"/>
  <c r="BV615" i="1"/>
  <c r="BV645" i="1" s="1"/>
  <c r="BV640" i="1"/>
  <c r="BE715" i="1"/>
  <c r="BH664" i="1"/>
  <c r="AE886" i="1"/>
  <c r="AF885" i="1"/>
  <c r="AG885" i="1" s="1"/>
  <c r="HV243" i="1"/>
  <c r="HU282" i="1"/>
  <c r="HV282" i="1" s="1"/>
  <c r="HU275" i="1"/>
  <c r="LB865" i="1"/>
  <c r="LA869" i="1"/>
  <c r="LB869" i="1" s="1"/>
  <c r="IV915" i="1"/>
  <c r="IW915" i="1" s="1"/>
  <c r="IX915" i="1" s="1"/>
  <c r="IW911" i="1"/>
  <c r="IJ832" i="1"/>
  <c r="BV134" i="1"/>
  <c r="BV109" i="1"/>
  <c r="MN861" i="1"/>
  <c r="MM862" i="1"/>
  <c r="MN862" i="1" s="1"/>
  <c r="KN612" i="1"/>
  <c r="KM646" i="1"/>
  <c r="KN646" i="1" s="1"/>
  <c r="HV175" i="1"/>
  <c r="IJ391" i="1"/>
  <c r="KZ468" i="1"/>
  <c r="LA464" i="1"/>
  <c r="JZ692" i="1"/>
  <c r="JY718" i="1"/>
  <c r="BE863" i="1"/>
  <c r="BH811" i="1"/>
  <c r="IW400" i="1"/>
  <c r="IX400" i="1" s="1"/>
  <c r="IV404" i="1"/>
  <c r="IW404" i="1" s="1"/>
  <c r="II639" i="1"/>
  <c r="IJ639" i="1" s="1"/>
  <c r="CX909" i="1"/>
  <c r="CW913" i="1"/>
  <c r="JK685" i="1"/>
  <c r="JJ689" i="1"/>
  <c r="CJ109" i="1"/>
  <c r="CJ134" i="1"/>
  <c r="II836" i="1"/>
  <c r="IJ836" i="1" s="1"/>
  <c r="IX792" i="1"/>
  <c r="IW795" i="1"/>
  <c r="IX795" i="1" s="1"/>
  <c r="IJ786" i="1"/>
  <c r="II787" i="1"/>
  <c r="IJ787" i="1" s="1"/>
  <c r="KM940" i="1"/>
  <c r="JK914" i="1"/>
  <c r="JL914" i="1" s="1"/>
  <c r="JK936" i="1"/>
  <c r="II718" i="1"/>
  <c r="IW717" i="1"/>
  <c r="IH399" i="1"/>
  <c r="II395" i="1"/>
  <c r="IJ395" i="1" s="1"/>
  <c r="II422" i="1"/>
  <c r="LA717" i="1"/>
  <c r="CI913" i="1"/>
  <c r="CJ909" i="1"/>
  <c r="CK909" i="1" s="1"/>
  <c r="KM206" i="1"/>
  <c r="KM179" i="1"/>
  <c r="KM203" i="1" s="1"/>
  <c r="IJ646" i="1"/>
  <c r="CJ838" i="1"/>
  <c r="CK838" i="1" s="1"/>
  <c r="CJ862" i="1"/>
  <c r="EA810" i="1"/>
  <c r="BW786" i="1"/>
  <c r="BV787" i="1"/>
  <c r="BW787" i="1" s="1"/>
  <c r="IW838" i="1"/>
  <c r="IW862" i="1"/>
  <c r="GA205" i="1"/>
  <c r="FZ206" i="1"/>
  <c r="GA206" i="1" s="1"/>
  <c r="BD787" i="1"/>
  <c r="LB759" i="1"/>
  <c r="LA785" i="1"/>
  <c r="LA793" i="1"/>
  <c r="IJ792" i="1"/>
  <c r="II795" i="1"/>
  <c r="IJ795" i="1" s="1"/>
  <c r="CX941" i="1"/>
  <c r="CY941" i="1" s="1"/>
  <c r="GO205" i="1"/>
  <c r="GN206" i="1"/>
  <c r="GO206" i="1" s="1"/>
  <c r="HV535" i="1"/>
  <c r="HU563" i="1"/>
  <c r="IJ912" i="1"/>
  <c r="II942" i="1"/>
  <c r="IJ942" i="1" s="1"/>
  <c r="IX712" i="1"/>
  <c r="IW713" i="1"/>
  <c r="IX713" i="1" s="1"/>
  <c r="BV913" i="1"/>
  <c r="BW913" i="1" s="1"/>
  <c r="BV942" i="1"/>
  <c r="BW942" i="1" s="1"/>
  <c r="NB715" i="1"/>
  <c r="NE664" i="1"/>
  <c r="CK905" i="1"/>
  <c r="LO204" i="1"/>
  <c r="KL614" i="1"/>
  <c r="KM610" i="1"/>
  <c r="LA421" i="1"/>
  <c r="LB421" i="1" s="1"/>
  <c r="LB420" i="1"/>
  <c r="BW426" i="1"/>
  <c r="BV429" i="1"/>
  <c r="BW429" i="1" s="1"/>
  <c r="DW863" i="1"/>
  <c r="DZ811" i="1"/>
  <c r="EA811" i="1" s="1"/>
  <c r="IH837" i="1"/>
  <c r="II837" i="1" s="1"/>
  <c r="IJ837" i="1" s="1"/>
  <c r="II833" i="1"/>
  <c r="CI406" i="1"/>
  <c r="CJ406" i="1" s="1"/>
  <c r="CK406" i="1" s="1"/>
  <c r="CJ402" i="1"/>
  <c r="LB860" i="1"/>
  <c r="LA861" i="1"/>
  <c r="LB861" i="1" s="1"/>
  <c r="LB686" i="1"/>
  <c r="AS886" i="1"/>
  <c r="AT885" i="1"/>
  <c r="AU885" i="1" s="1"/>
  <c r="IX276" i="1"/>
  <c r="IW277" i="1"/>
  <c r="IX277" i="1" s="1"/>
  <c r="HV531" i="1"/>
  <c r="HU570" i="1"/>
  <c r="HV570" i="1" s="1"/>
  <c r="IJ916" i="1"/>
  <c r="LB611" i="1"/>
  <c r="LA645" i="1"/>
  <c r="LB645" i="1" s="1"/>
  <c r="IW643" i="1"/>
  <c r="LB428" i="1"/>
  <c r="LA429" i="1"/>
  <c r="LB429" i="1" s="1"/>
  <c r="IV395" i="1"/>
  <c r="IW391" i="1"/>
  <c r="IX391" i="1" s="1"/>
  <c r="AB787" i="1"/>
  <c r="KN564" i="1"/>
  <c r="KM565" i="1"/>
  <c r="KN565" i="1" s="1"/>
  <c r="FM133" i="1"/>
  <c r="FL134" i="1"/>
  <c r="FM134" i="1" s="1"/>
  <c r="AQ495" i="1"/>
  <c r="AT443" i="1"/>
  <c r="AU443" i="1" s="1"/>
  <c r="AS444" i="1"/>
  <c r="AT444" i="1" s="1"/>
  <c r="NP641" i="1"/>
  <c r="NS589" i="1"/>
  <c r="IX139" i="1"/>
  <c r="IW141" i="1"/>
  <c r="IX141" i="1" s="1"/>
  <c r="LA690" i="1"/>
  <c r="LB690" i="1" s="1"/>
  <c r="KZ694" i="1"/>
  <c r="JX911" i="1"/>
  <c r="JY907" i="1"/>
  <c r="KN104" i="1"/>
  <c r="NP205" i="1"/>
  <c r="NO206" i="1"/>
  <c r="NP206" i="1" s="1"/>
  <c r="CY109" i="1"/>
  <c r="CX139" i="1"/>
  <c r="JZ209" i="1"/>
  <c r="KN907" i="1"/>
  <c r="IX387" i="1"/>
  <c r="KL915" i="1"/>
  <c r="KM911" i="1"/>
  <c r="KN911" i="1" s="1"/>
  <c r="DW277" i="1"/>
  <c r="DV278" i="1"/>
  <c r="KN643" i="1"/>
  <c r="HH140" i="1"/>
  <c r="HG141" i="1"/>
  <c r="HH141" i="1" s="1"/>
  <c r="JJ399" i="1"/>
  <c r="JK395" i="1"/>
  <c r="JL395" i="1" s="1"/>
  <c r="JK422" i="1"/>
  <c r="CY684" i="1"/>
  <c r="ND886" i="1"/>
  <c r="NE885" i="1"/>
  <c r="NF885" i="1" s="1"/>
  <c r="FC372" i="1"/>
  <c r="EX421" i="1"/>
  <c r="JL106" i="1"/>
  <c r="JK140" i="1"/>
  <c r="JL140" i="1" s="1"/>
  <c r="HU569" i="1"/>
  <c r="LP937" i="1"/>
  <c r="LO904" i="1"/>
  <c r="LO934" i="1" s="1"/>
  <c r="KN759" i="1"/>
  <c r="KM785" i="1"/>
  <c r="KN860" i="1"/>
  <c r="KM861" i="1"/>
  <c r="KN861" i="1" s="1"/>
  <c r="IX132" i="1"/>
  <c r="IW133" i="1"/>
  <c r="IX133" i="1" s="1"/>
  <c r="CW692" i="1"/>
  <c r="CX688" i="1"/>
  <c r="CY688" i="1" s="1"/>
  <c r="JL104" i="1"/>
  <c r="KN460" i="1"/>
  <c r="HU281" i="1"/>
  <c r="JK942" i="1"/>
  <c r="JL942" i="1" s="1"/>
  <c r="FO373" i="1"/>
  <c r="FP373" i="1" s="1"/>
  <c r="FQ373" i="1" s="1"/>
  <c r="FP372" i="1"/>
  <c r="IW637" i="1"/>
  <c r="KM134" i="1"/>
  <c r="KM108" i="1"/>
  <c r="KN108" i="1" s="1"/>
  <c r="LZ207" i="1"/>
  <c r="O211" i="1" s="1"/>
  <c r="MC155" i="1"/>
  <c r="MD155" i="1" s="1"/>
  <c r="JL690" i="1"/>
  <c r="JK720" i="1"/>
  <c r="JL720" i="1" s="1"/>
  <c r="CK685" i="1"/>
  <c r="DZ886" i="1"/>
  <c r="DW937" i="1"/>
  <c r="JY906" i="1"/>
  <c r="JX910" i="1"/>
  <c r="JY910" i="1" s="1"/>
  <c r="JZ910" i="1" s="1"/>
  <c r="JZ681" i="1"/>
  <c r="HH467" i="1"/>
  <c r="HG497" i="1"/>
  <c r="IW285" i="1"/>
  <c r="IX285" i="1" s="1"/>
  <c r="IX281" i="1"/>
  <c r="LZ937" i="1"/>
  <c r="MC886" i="1"/>
  <c r="MD886" i="1" s="1"/>
  <c r="AC495" i="1"/>
  <c r="AF443" i="1"/>
  <c r="AE444" i="1"/>
  <c r="AF444" i="1" s="1"/>
  <c r="AG444" i="1" s="1"/>
  <c r="BV421" i="1"/>
  <c r="BW421" i="1" s="1"/>
  <c r="BW420" i="1"/>
  <c r="HV643" i="1"/>
  <c r="HU647" i="1"/>
  <c r="HV647" i="1" s="1"/>
  <c r="JK108" i="1"/>
  <c r="JL108" i="1" s="1"/>
  <c r="JK134" i="1"/>
  <c r="KM464" i="1"/>
  <c r="KL468" i="1"/>
  <c r="JZ140" i="1"/>
  <c r="BW179" i="1"/>
  <c r="BV203" i="1"/>
  <c r="BV209" i="1"/>
  <c r="KM425" i="1"/>
  <c r="EM444" i="1"/>
  <c r="EN444" i="1" s="1"/>
  <c r="EO444" i="1" s="1"/>
  <c r="EN443" i="1"/>
  <c r="EO443" i="1" s="1"/>
  <c r="EK495" i="1"/>
  <c r="ND444" i="1"/>
  <c r="NE444" i="1" s="1"/>
  <c r="NF444" i="1" s="1"/>
  <c r="NB495" i="1"/>
  <c r="NE443" i="1"/>
  <c r="NF443" i="1" s="1"/>
  <c r="JY400" i="1"/>
  <c r="JZ400" i="1" s="1"/>
  <c r="JX404" i="1"/>
  <c r="JY404" i="1" s="1"/>
  <c r="IW203" i="1"/>
  <c r="CI693" i="1"/>
  <c r="CJ693" i="1" s="1"/>
  <c r="CK693" i="1" s="1"/>
  <c r="CJ689" i="1"/>
  <c r="CK689" i="1" s="1"/>
  <c r="JX689" i="1"/>
  <c r="JY685" i="1"/>
  <c r="JZ685" i="1" s="1"/>
  <c r="LO133" i="1" l="1"/>
  <c r="LP133" i="1" s="1"/>
  <c r="LP132" i="1"/>
  <c r="LP134" i="1"/>
  <c r="II211" i="1"/>
  <c r="IJ211" i="1" s="1"/>
  <c r="CX421" i="1"/>
  <c r="CY421" i="1" s="1"/>
  <c r="CY420" i="1"/>
  <c r="CY497" i="1"/>
  <c r="CX501" i="1"/>
  <c r="CY501" i="1" s="1"/>
  <c r="GO421" i="1"/>
  <c r="GN422" i="1"/>
  <c r="GO422" i="1" s="1"/>
  <c r="LB470" i="1"/>
  <c r="LA500" i="1"/>
  <c r="LB500" i="1" s="1"/>
  <c r="DV133" i="1"/>
  <c r="CY492" i="1"/>
  <c r="CX493" i="1"/>
  <c r="CY493" i="1" s="1"/>
  <c r="JJ406" i="1"/>
  <c r="JK406" i="1" s="1"/>
  <c r="JL406" i="1" s="1"/>
  <c r="JK402" i="1"/>
  <c r="JL402" i="1" s="1"/>
  <c r="LP276" i="1"/>
  <c r="LP278" i="1"/>
  <c r="LO277" i="1"/>
  <c r="LP277" i="1" s="1"/>
  <c r="BV936" i="1"/>
  <c r="II131" i="1"/>
  <c r="NB861" i="1"/>
  <c r="NA862" i="1"/>
  <c r="NB862" i="1" s="1"/>
  <c r="BW470" i="1"/>
  <c r="BV500" i="1"/>
  <c r="BW500" i="1" s="1"/>
  <c r="JL398" i="1"/>
  <c r="JJ401" i="1"/>
  <c r="JK397" i="1"/>
  <c r="JL397" i="1" s="1"/>
  <c r="JY141" i="1"/>
  <c r="JZ141" i="1" s="1"/>
  <c r="II203" i="1"/>
  <c r="CJ941" i="1"/>
  <c r="CK941" i="1" s="1"/>
  <c r="LA719" i="1"/>
  <c r="LB719" i="1" s="1"/>
  <c r="DV713" i="1"/>
  <c r="II647" i="1"/>
  <c r="IJ647" i="1" s="1"/>
  <c r="LA131" i="1"/>
  <c r="LO565" i="1"/>
  <c r="LP565" i="1" s="1"/>
  <c r="GS83" i="1"/>
  <c r="GN133" i="1"/>
  <c r="II139" i="1"/>
  <c r="IJ139" i="1" s="1"/>
  <c r="JY637" i="1"/>
  <c r="EA372" i="1"/>
  <c r="DV421" i="1"/>
  <c r="LN390" i="1"/>
  <c r="LO387" i="1"/>
  <c r="JZ644" i="1"/>
  <c r="JY647" i="1"/>
  <c r="JZ647" i="1" s="1"/>
  <c r="MN639" i="1"/>
  <c r="MM640" i="1"/>
  <c r="MN640" i="1" s="1"/>
  <c r="LB210" i="1"/>
  <c r="LA213" i="1"/>
  <c r="LB213" i="1" s="1"/>
  <c r="LA203" i="1"/>
  <c r="DH494" i="1"/>
  <c r="DI494" i="1" s="1"/>
  <c r="DI493" i="1"/>
  <c r="II400" i="1"/>
  <c r="IH404" i="1"/>
  <c r="II404" i="1" s="1"/>
  <c r="IJ404" i="1" s="1"/>
  <c r="AC205" i="1"/>
  <c r="AB206" i="1"/>
  <c r="AC206" i="1" s="1"/>
  <c r="DZ664" i="1"/>
  <c r="EA664" i="1" s="1"/>
  <c r="DW715" i="1"/>
  <c r="LA939" i="1"/>
  <c r="LB939" i="1" s="1"/>
  <c r="CJ491" i="1"/>
  <c r="JK859" i="1"/>
  <c r="JK867" i="1"/>
  <c r="CY402" i="1"/>
  <c r="CX428" i="1"/>
  <c r="JK205" i="1"/>
  <c r="JL205" i="1" s="1"/>
  <c r="JL204" i="1"/>
  <c r="CK500" i="1"/>
  <c r="CJ501" i="1"/>
  <c r="CK501" i="1" s="1"/>
  <c r="II691" i="1"/>
  <c r="II714" i="1"/>
  <c r="LO493" i="1"/>
  <c r="LP493" i="1" s="1"/>
  <c r="LP494" i="1"/>
  <c r="LP492" i="1"/>
  <c r="BV467" i="1"/>
  <c r="BU471" i="1"/>
  <c r="BV471" i="1" s="1"/>
  <c r="BW471" i="1" s="1"/>
  <c r="BV494" i="1"/>
  <c r="S885" i="1"/>
  <c r="O937" i="1"/>
  <c r="R886" i="1"/>
  <c r="S886" i="1" s="1"/>
  <c r="CY132" i="1"/>
  <c r="BV865" i="1"/>
  <c r="CY831" i="1"/>
  <c r="CX865" i="1"/>
  <c r="CY865" i="1" s="1"/>
  <c r="LY421" i="1"/>
  <c r="GD372" i="1"/>
  <c r="GE372" i="1" s="1"/>
  <c r="GC373" i="1"/>
  <c r="GD373" i="1" s="1"/>
  <c r="GE373" i="1" s="1"/>
  <c r="BV933" i="1"/>
  <c r="BW934" i="1" s="1"/>
  <c r="HV464" i="1"/>
  <c r="HT472" i="1"/>
  <c r="HU472" i="1" s="1"/>
  <c r="HV472" i="1" s="1"/>
  <c r="HU468" i="1"/>
  <c r="HV468" i="1" s="1"/>
  <c r="HU494" i="1"/>
  <c r="JK211" i="1"/>
  <c r="JL181" i="1"/>
  <c r="LN395" i="1"/>
  <c r="LO395" i="1" s="1"/>
  <c r="LO392" i="1"/>
  <c r="GE371" i="1"/>
  <c r="CJ719" i="1"/>
  <c r="CK719" i="1" s="1"/>
  <c r="BV939" i="1"/>
  <c r="BW939" i="1" s="1"/>
  <c r="LA943" i="1"/>
  <c r="LB943" i="1" s="1"/>
  <c r="BV859" i="1"/>
  <c r="CK399" i="1"/>
  <c r="CJ425" i="1"/>
  <c r="CK425" i="1" s="1"/>
  <c r="LA140" i="1"/>
  <c r="JK498" i="1"/>
  <c r="LO388" i="1"/>
  <c r="LN391" i="1"/>
  <c r="LP423" i="1"/>
  <c r="HU131" i="1"/>
  <c r="HV132" i="1" s="1"/>
  <c r="IH915" i="1"/>
  <c r="II911" i="1"/>
  <c r="LA133" i="1"/>
  <c r="LB133" i="1" s="1"/>
  <c r="LB132" i="1"/>
  <c r="AF372" i="1"/>
  <c r="AE373" i="1"/>
  <c r="AF373" i="1" s="1"/>
  <c r="AG373" i="1" s="1"/>
  <c r="HT404" i="1"/>
  <c r="HU404" i="1" s="1"/>
  <c r="HV404" i="1" s="1"/>
  <c r="HU400" i="1"/>
  <c r="HV400" i="1" s="1"/>
  <c r="IJ907" i="1"/>
  <c r="IJ204" i="1"/>
  <c r="II205" i="1"/>
  <c r="IJ205" i="1" s="1"/>
  <c r="CK690" i="1"/>
  <c r="CJ720" i="1"/>
  <c r="CK720" i="1" s="1"/>
  <c r="DW133" i="1"/>
  <c r="DV134" i="1"/>
  <c r="DW134" i="1" s="1"/>
  <c r="HV396" i="1"/>
  <c r="EX134" i="1"/>
  <c r="EY134" i="1" s="1"/>
  <c r="EY133" i="1"/>
  <c r="II213" i="1"/>
  <c r="IJ213" i="1" s="1"/>
  <c r="AS373" i="1"/>
  <c r="AT373" i="1" s="1"/>
  <c r="AU373" i="1" s="1"/>
  <c r="AT372" i="1"/>
  <c r="AU372" i="1" s="1"/>
  <c r="MM422" i="1"/>
  <c r="MN422" i="1" s="1"/>
  <c r="MN421" i="1"/>
  <c r="AC639" i="1"/>
  <c r="AB640" i="1"/>
  <c r="AC640" i="1" s="1"/>
  <c r="LY205" i="1"/>
  <c r="LO827" i="1"/>
  <c r="LO860" i="1" s="1"/>
  <c r="LP863" i="1"/>
  <c r="BD205" i="1"/>
  <c r="II866" i="1"/>
  <c r="AU371" i="1"/>
  <c r="LA935" i="1"/>
  <c r="LB935" i="1" s="1"/>
  <c r="KN420" i="1"/>
  <c r="LP715" i="1"/>
  <c r="CJ868" i="1"/>
  <c r="CJ869" i="1" s="1"/>
  <c r="CK869" i="1" s="1"/>
  <c r="N573" i="1"/>
  <c r="O573" i="1" s="1"/>
  <c r="JZ912" i="1"/>
  <c r="JY942" i="1"/>
  <c r="JZ942" i="1" s="1"/>
  <c r="LO712" i="1"/>
  <c r="LO713" i="1" s="1"/>
  <c r="LP713" i="1" s="1"/>
  <c r="JZ107" i="1"/>
  <c r="JY131" i="1"/>
  <c r="IJ687" i="1"/>
  <c r="II711" i="1"/>
  <c r="HG427" i="1"/>
  <c r="HH427" i="1" s="1"/>
  <c r="DL372" i="1"/>
  <c r="DM372" i="1" s="1"/>
  <c r="DK373" i="1"/>
  <c r="DL373" i="1" s="1"/>
  <c r="DM373" i="1" s="1"/>
  <c r="JL468" i="1"/>
  <c r="JK491" i="1"/>
  <c r="CY867" i="1"/>
  <c r="KN717" i="1"/>
  <c r="KM721" i="1"/>
  <c r="KN721" i="1" s="1"/>
  <c r="HU285" i="1"/>
  <c r="HV285" i="1" s="1"/>
  <c r="HV281" i="1"/>
  <c r="IX404" i="1"/>
  <c r="BE205" i="1"/>
  <c r="BD206" i="1"/>
  <c r="EX422" i="1"/>
  <c r="EY422" i="1" s="1"/>
  <c r="EY421" i="1"/>
  <c r="KN610" i="1"/>
  <c r="IX911" i="1"/>
  <c r="IW941" i="1"/>
  <c r="IX941" i="1" s="1"/>
  <c r="BI664" i="1"/>
  <c r="BD713" i="1"/>
  <c r="KM614" i="1"/>
  <c r="KM640" i="1"/>
  <c r="BE787" i="1"/>
  <c r="BD788" i="1"/>
  <c r="IX717" i="1"/>
  <c r="IW721" i="1"/>
  <c r="IX721" i="1" s="1"/>
  <c r="II862" i="1"/>
  <c r="BI811" i="1"/>
  <c r="BD861" i="1"/>
  <c r="LY935" i="1"/>
  <c r="CK758" i="1"/>
  <c r="CJ792" i="1"/>
  <c r="LB793" i="1"/>
  <c r="LA795" i="1"/>
  <c r="LB795" i="1" s="1"/>
  <c r="IH403" i="1"/>
  <c r="II403" i="1" s="1"/>
  <c r="IJ403" i="1" s="1"/>
  <c r="II399" i="1"/>
  <c r="LB786" i="1"/>
  <c r="LA787" i="1"/>
  <c r="LB787" i="1" s="1"/>
  <c r="CK614" i="1"/>
  <c r="CJ637" i="1"/>
  <c r="KM429" i="1"/>
  <c r="KN429" i="1" s="1"/>
  <c r="KN425" i="1"/>
  <c r="BW209" i="1"/>
  <c r="BV213" i="1"/>
  <c r="BW213" i="1" s="1"/>
  <c r="BW204" i="1"/>
  <c r="BV205" i="1"/>
  <c r="BW205" i="1" s="1"/>
  <c r="DW278" i="1"/>
  <c r="N284" i="1"/>
  <c r="CY139" i="1"/>
  <c r="CX141" i="1"/>
  <c r="CY141" i="1" s="1"/>
  <c r="NT589" i="1"/>
  <c r="NO639" i="1"/>
  <c r="AC787" i="1"/>
  <c r="AB788" i="1"/>
  <c r="AC788" i="1" s="1"/>
  <c r="CK402" i="1"/>
  <c r="CJ419" i="1"/>
  <c r="LP206" i="1"/>
  <c r="LP204" i="1"/>
  <c r="LO205" i="1"/>
  <c r="LP205" i="1" s="1"/>
  <c r="IJ718" i="1"/>
  <c r="KN691" i="1"/>
  <c r="KM711" i="1"/>
  <c r="HU140" i="1"/>
  <c r="IW205" i="1"/>
  <c r="IX205" i="1" s="1"/>
  <c r="IX204" i="1"/>
  <c r="JZ906" i="1"/>
  <c r="JY940" i="1"/>
  <c r="KN786" i="1"/>
  <c r="KM787" i="1"/>
  <c r="KN787" i="1" s="1"/>
  <c r="NB937" i="1"/>
  <c r="NE886" i="1"/>
  <c r="HV564" i="1"/>
  <c r="HU565" i="1"/>
  <c r="HV565" i="1" s="1"/>
  <c r="KN179" i="1"/>
  <c r="KM209" i="1"/>
  <c r="JZ718" i="1"/>
  <c r="BW615" i="1"/>
  <c r="BV637" i="1"/>
  <c r="IW936" i="1"/>
  <c r="LP712" i="1"/>
  <c r="BW911" i="1"/>
  <c r="BV941" i="1"/>
  <c r="BW941" i="1" s="1"/>
  <c r="CX692" i="1"/>
  <c r="CX714" i="1"/>
  <c r="KM205" i="1"/>
  <c r="KN205" i="1" s="1"/>
  <c r="KN204" i="1"/>
  <c r="BW109" i="1"/>
  <c r="BV139" i="1"/>
  <c r="BV131" i="1"/>
  <c r="CK786" i="1"/>
  <c r="CJ787" i="1"/>
  <c r="CK787" i="1" s="1"/>
  <c r="BW645" i="1"/>
  <c r="BV647" i="1"/>
  <c r="BW647" i="1" s="1"/>
  <c r="CK644" i="1"/>
  <c r="CJ647" i="1"/>
  <c r="CK647" i="1" s="1"/>
  <c r="CK683" i="1"/>
  <c r="II859" i="1"/>
  <c r="HV179" i="1"/>
  <c r="HU203" i="1"/>
  <c r="LB464" i="1"/>
  <c r="CJ687" i="1"/>
  <c r="CI691" i="1"/>
  <c r="JZ404" i="1"/>
  <c r="JY419" i="1"/>
  <c r="IJ833" i="1"/>
  <c r="II867" i="1"/>
  <c r="IJ867" i="1" s="1"/>
  <c r="CK868" i="1"/>
  <c r="JK131" i="1"/>
  <c r="IW426" i="1"/>
  <c r="IX426" i="1" s="1"/>
  <c r="KM138" i="1"/>
  <c r="CJ913" i="1"/>
  <c r="CJ936" i="1"/>
  <c r="KN940" i="1"/>
  <c r="JL685" i="1"/>
  <c r="LA494" i="1"/>
  <c r="KZ472" i="1"/>
  <c r="LA472" i="1" s="1"/>
  <c r="LA468" i="1"/>
  <c r="LB468" i="1" s="1"/>
  <c r="IJ866" i="1"/>
  <c r="EJ493" i="1"/>
  <c r="IJ492" i="1"/>
  <c r="II493" i="1"/>
  <c r="IJ493" i="1" s="1"/>
  <c r="IW933" i="1"/>
  <c r="LA614" i="1"/>
  <c r="LA640" i="1"/>
  <c r="HH497" i="1"/>
  <c r="HG501" i="1"/>
  <c r="HH501" i="1" s="1"/>
  <c r="HV209" i="1"/>
  <c r="HU213" i="1"/>
  <c r="HV213" i="1" s="1"/>
  <c r="JY426" i="1"/>
  <c r="IW395" i="1"/>
  <c r="IV399" i="1"/>
  <c r="IW422" i="1"/>
  <c r="O427" i="1" s="1"/>
  <c r="JK689" i="1"/>
  <c r="JL689" i="1" s="1"/>
  <c r="JJ693" i="1"/>
  <c r="KM131" i="1"/>
  <c r="KM494" i="1"/>
  <c r="KM468" i="1"/>
  <c r="KM498" i="1" s="1"/>
  <c r="KL472" i="1"/>
  <c r="KM472" i="1" s="1"/>
  <c r="KN472" i="1" s="1"/>
  <c r="KN464" i="1"/>
  <c r="EA886" i="1"/>
  <c r="DV935" i="1"/>
  <c r="IX638" i="1"/>
  <c r="IW639" i="1"/>
  <c r="IX639" i="1" s="1"/>
  <c r="JK138" i="1"/>
  <c r="HU573" i="1"/>
  <c r="HV573" i="1" s="1"/>
  <c r="HV569" i="1"/>
  <c r="IW647" i="1"/>
  <c r="IX647" i="1" s="1"/>
  <c r="IX643" i="1"/>
  <c r="AQ937" i="1"/>
  <c r="AT886" i="1"/>
  <c r="LB717" i="1"/>
  <c r="CX936" i="1"/>
  <c r="CX913" i="1"/>
  <c r="HH400" i="1"/>
  <c r="HG426" i="1"/>
  <c r="HG419" i="1"/>
  <c r="LB610" i="1"/>
  <c r="LA644" i="1"/>
  <c r="LA694" i="1"/>
  <c r="LB694" i="1" s="1"/>
  <c r="LA714" i="1"/>
  <c r="CY837" i="1"/>
  <c r="CX859" i="1"/>
  <c r="AG443" i="1"/>
  <c r="AB493" i="1"/>
  <c r="CK109" i="1"/>
  <c r="CJ139" i="1"/>
  <c r="CJ131" i="1"/>
  <c r="LP936" i="1"/>
  <c r="LP934" i="1"/>
  <c r="LO935" i="1"/>
  <c r="LP935" i="1" s="1"/>
  <c r="HU277" i="1"/>
  <c r="HV277" i="1" s="1"/>
  <c r="HV276" i="1"/>
  <c r="KM915" i="1"/>
  <c r="KM936" i="1"/>
  <c r="AU444" i="1"/>
  <c r="AP493" i="1"/>
  <c r="NF664" i="1"/>
  <c r="NA713" i="1"/>
  <c r="IX838" i="1"/>
  <c r="IW859" i="1"/>
  <c r="IW868" i="1"/>
  <c r="NP713" i="1"/>
  <c r="NO714" i="1"/>
  <c r="NP714" i="1" s="1"/>
  <c r="CX940" i="1"/>
  <c r="CY940" i="1" s="1"/>
  <c r="FQ372" i="1"/>
  <c r="FL421" i="1"/>
  <c r="JZ907" i="1"/>
  <c r="LA711" i="1"/>
  <c r="CY909" i="1"/>
  <c r="JK933" i="1"/>
  <c r="AF886" i="1"/>
  <c r="AC937" i="1"/>
  <c r="LZ205" i="1"/>
  <c r="LY206" i="1"/>
  <c r="LZ206" i="1" s="1"/>
  <c r="HU133" i="1"/>
  <c r="HV133" i="1" s="1"/>
  <c r="IW939" i="1"/>
  <c r="NO936" i="1"/>
  <c r="NP936" i="1" s="1"/>
  <c r="NP935" i="1"/>
  <c r="O139" i="1"/>
  <c r="JX693" i="1"/>
  <c r="JY689" i="1"/>
  <c r="JZ689" i="1" s="1"/>
  <c r="JK940" i="1"/>
  <c r="JJ403" i="1"/>
  <c r="JK403" i="1" s="1"/>
  <c r="JK399" i="1"/>
  <c r="KM941" i="1"/>
  <c r="KN941" i="1" s="1"/>
  <c r="JY911" i="1"/>
  <c r="JZ911" i="1" s="1"/>
  <c r="JX915" i="1"/>
  <c r="DV861" i="1"/>
  <c r="CJ428" i="1"/>
  <c r="CJ859" i="1"/>
  <c r="JZ182" i="1"/>
  <c r="JY203" i="1"/>
  <c r="JY212" i="1"/>
  <c r="MD83" i="1"/>
  <c r="LY133" i="1"/>
  <c r="NA493" i="1"/>
  <c r="LP714" i="1" l="1"/>
  <c r="LA205" i="1"/>
  <c r="LB205" i="1" s="1"/>
  <c r="LB204" i="1"/>
  <c r="BV935" i="1"/>
  <c r="BW935" i="1" s="1"/>
  <c r="DV714" i="1"/>
  <c r="DW714" i="1" s="1"/>
  <c r="DW713" i="1"/>
  <c r="II141" i="1"/>
  <c r="IJ141" i="1" s="1"/>
  <c r="IJ132" i="1"/>
  <c r="II133" i="1"/>
  <c r="IJ133" i="1" s="1"/>
  <c r="CX869" i="1"/>
  <c r="CY869" i="1" s="1"/>
  <c r="LO390" i="1"/>
  <c r="LN393" i="1"/>
  <c r="LO393" i="1" s="1"/>
  <c r="IJ400" i="1"/>
  <c r="II426" i="1"/>
  <c r="IJ426" i="1" s="1"/>
  <c r="DW421" i="1"/>
  <c r="DV422" i="1"/>
  <c r="DW422" i="1" s="1"/>
  <c r="JL867" i="1"/>
  <c r="JK869" i="1"/>
  <c r="JL869" i="1" s="1"/>
  <c r="II869" i="1"/>
  <c r="IJ869" i="1" s="1"/>
  <c r="CY428" i="1"/>
  <c r="CX429" i="1"/>
  <c r="CY429" i="1" s="1"/>
  <c r="JZ638" i="1"/>
  <c r="JY639" i="1"/>
  <c r="JZ639" i="1" s="1"/>
  <c r="JK401" i="1"/>
  <c r="JL401" i="1" s="1"/>
  <c r="JJ405" i="1"/>
  <c r="JK405" i="1" s="1"/>
  <c r="JL405" i="1" s="1"/>
  <c r="JL860" i="1"/>
  <c r="JK861" i="1"/>
  <c r="JL861" i="1" s="1"/>
  <c r="GN134" i="1"/>
  <c r="GO134" i="1" s="1"/>
  <c r="GO133" i="1"/>
  <c r="JK428" i="1"/>
  <c r="JL428" i="1" s="1"/>
  <c r="CJ493" i="1"/>
  <c r="CK493" i="1" s="1"/>
  <c r="CK492" i="1"/>
  <c r="O499" i="1"/>
  <c r="O645" i="1"/>
  <c r="O649" i="1" s="1"/>
  <c r="LP862" i="1"/>
  <c r="LO861" i="1"/>
  <c r="LP861" i="1" s="1"/>
  <c r="LP860" i="1"/>
  <c r="LZ421" i="1"/>
  <c r="LY422" i="1"/>
  <c r="LZ422" i="1" s="1"/>
  <c r="BW467" i="1"/>
  <c r="BV497" i="1"/>
  <c r="BV491" i="1"/>
  <c r="O867" i="1"/>
  <c r="O871" i="1" s="1"/>
  <c r="JK493" i="1"/>
  <c r="JL493" i="1" s="1"/>
  <c r="JL492" i="1"/>
  <c r="HU419" i="1"/>
  <c r="JL498" i="1"/>
  <c r="JK501" i="1"/>
  <c r="JL501" i="1" s="1"/>
  <c r="LN394" i="1"/>
  <c r="LO394" i="1" s="1"/>
  <c r="LO391" i="1"/>
  <c r="LA141" i="1"/>
  <c r="LB141" i="1" s="1"/>
  <c r="LB140" i="1"/>
  <c r="JK213" i="1"/>
  <c r="JL213" i="1" s="1"/>
  <c r="JL211" i="1"/>
  <c r="BW865" i="1"/>
  <c r="BV869" i="1"/>
  <c r="BW869" i="1" s="1"/>
  <c r="AG372" i="1"/>
  <c r="AB421" i="1"/>
  <c r="BV861" i="1"/>
  <c r="BW861" i="1" s="1"/>
  <c r="BW860" i="1"/>
  <c r="DH421" i="1"/>
  <c r="IJ691" i="1"/>
  <c r="II717" i="1"/>
  <c r="II713" i="1"/>
  <c r="IJ713" i="1" s="1"/>
  <c r="IJ712" i="1"/>
  <c r="IJ911" i="1"/>
  <c r="HU498" i="1"/>
  <c r="JY133" i="1"/>
  <c r="JZ133" i="1" s="1"/>
  <c r="JZ132" i="1"/>
  <c r="II915" i="1"/>
  <c r="II933" i="1" s="1"/>
  <c r="II936" i="1"/>
  <c r="N935" i="1"/>
  <c r="AP421" i="1"/>
  <c r="HU491" i="1"/>
  <c r="FZ421" i="1"/>
  <c r="HU426" i="1"/>
  <c r="KN498" i="1"/>
  <c r="KM501" i="1"/>
  <c r="KN501" i="1" s="1"/>
  <c r="CJ421" i="1"/>
  <c r="CK421" i="1" s="1"/>
  <c r="CK420" i="1"/>
  <c r="JZ426" i="1"/>
  <c r="JY429" i="1"/>
  <c r="JZ429" i="1" s="1"/>
  <c r="KN209" i="1"/>
  <c r="KM213" i="1"/>
  <c r="KN213" i="1" s="1"/>
  <c r="CK792" i="1"/>
  <c r="CJ795" i="1"/>
  <c r="CK795" i="1" s="1"/>
  <c r="BE713" i="1"/>
  <c r="BD714" i="1"/>
  <c r="AB494" i="1"/>
  <c r="AC494" i="1" s="1"/>
  <c r="AC493" i="1"/>
  <c r="IX395" i="1"/>
  <c r="KN614" i="1"/>
  <c r="KM637" i="1"/>
  <c r="LZ133" i="1"/>
  <c r="LY134" i="1"/>
  <c r="LZ134" i="1" s="1"/>
  <c r="JL399" i="1"/>
  <c r="JK425" i="1"/>
  <c r="JL403" i="1"/>
  <c r="JK419" i="1"/>
  <c r="CX861" i="1"/>
  <c r="CY861" i="1" s="1"/>
  <c r="CY860" i="1"/>
  <c r="LA498" i="1"/>
  <c r="CY692" i="1"/>
  <c r="CX718" i="1"/>
  <c r="CX711" i="1"/>
  <c r="HV140" i="1"/>
  <c r="HU141" i="1"/>
  <c r="HV141" i="1" s="1"/>
  <c r="CY913" i="1"/>
  <c r="CX933" i="1"/>
  <c r="IJ860" i="1"/>
  <c r="II861" i="1"/>
  <c r="IJ861" i="1" s="1"/>
  <c r="NB493" i="1"/>
  <c r="NA494" i="1"/>
  <c r="NB494" i="1" s="1"/>
  <c r="KN138" i="1"/>
  <c r="KM141" i="1"/>
  <c r="KN141" i="1" s="1"/>
  <c r="JL940" i="1"/>
  <c r="JK943" i="1"/>
  <c r="JL943" i="1" s="1"/>
  <c r="AG886" i="1"/>
  <c r="AB935" i="1"/>
  <c r="KN915" i="1"/>
  <c r="KM933" i="1"/>
  <c r="AU886" i="1"/>
  <c r="AP935" i="1"/>
  <c r="LB472" i="1"/>
  <c r="LA491" i="1"/>
  <c r="JK133" i="1"/>
  <c r="JL133" i="1" s="1"/>
  <c r="JL132" i="1"/>
  <c r="NP639" i="1"/>
  <c r="NO640" i="1"/>
  <c r="NP640" i="1" s="1"/>
  <c r="LZ935" i="1"/>
  <c r="LY936" i="1"/>
  <c r="LZ936" i="1" s="1"/>
  <c r="JZ204" i="1"/>
  <c r="JY205" i="1"/>
  <c r="JZ205" i="1" s="1"/>
  <c r="JL934" i="1"/>
  <c r="JK935" i="1"/>
  <c r="JL935" i="1" s="1"/>
  <c r="HV204" i="1"/>
  <c r="HU205" i="1"/>
  <c r="HV205" i="1" s="1"/>
  <c r="KN712" i="1"/>
  <c r="KM713" i="1"/>
  <c r="KN713" i="1" s="1"/>
  <c r="CK638" i="1"/>
  <c r="CJ639" i="1"/>
  <c r="CK639" i="1" s="1"/>
  <c r="BE861" i="1"/>
  <c r="BD862" i="1"/>
  <c r="BE862" i="1" s="1"/>
  <c r="CK913" i="1"/>
  <c r="CJ933" i="1"/>
  <c r="DW935" i="1"/>
  <c r="DV936" i="1"/>
  <c r="DW936" i="1" s="1"/>
  <c r="JZ212" i="1"/>
  <c r="JY213" i="1"/>
  <c r="JZ213" i="1" s="1"/>
  <c r="JY693" i="1"/>
  <c r="JY719" i="1" s="1"/>
  <c r="JY714" i="1"/>
  <c r="CX939" i="1"/>
  <c r="BV943" i="1"/>
  <c r="BW943" i="1" s="1"/>
  <c r="KN468" i="1"/>
  <c r="KM491" i="1"/>
  <c r="CJ939" i="1"/>
  <c r="KM644" i="1"/>
  <c r="IV403" i="1"/>
  <c r="IW403" i="1" s="1"/>
  <c r="IX403" i="1" s="1"/>
  <c r="IW399" i="1"/>
  <c r="IX399" i="1" s="1"/>
  <c r="LB644" i="1"/>
  <c r="LA647" i="1"/>
  <c r="LB647" i="1" s="1"/>
  <c r="NF886" i="1"/>
  <c r="NA935" i="1"/>
  <c r="AP494" i="1"/>
  <c r="AQ494" i="1" s="1"/>
  <c r="AQ493" i="1"/>
  <c r="KN132" i="1"/>
  <c r="KM133" i="1"/>
  <c r="KN133" i="1" s="1"/>
  <c r="IX934" i="1"/>
  <c r="IW935" i="1"/>
  <c r="IX935" i="1" s="1"/>
  <c r="JZ420" i="1"/>
  <c r="JY421" i="1"/>
  <c r="JZ421" i="1" s="1"/>
  <c r="BV133" i="1"/>
  <c r="BW133" i="1" s="1"/>
  <c r="BW132" i="1"/>
  <c r="N140" i="1"/>
  <c r="EK493" i="1"/>
  <c r="EJ494" i="1"/>
  <c r="EK494" i="1" s="1"/>
  <c r="CK687" i="1"/>
  <c r="CJ861" i="1"/>
  <c r="CK861" i="1" s="1"/>
  <c r="CK860" i="1"/>
  <c r="CK428" i="1"/>
  <c r="CJ429" i="1"/>
  <c r="CK429" i="1" s="1"/>
  <c r="LB712" i="1"/>
  <c r="LA713" i="1"/>
  <c r="LB713" i="1" s="1"/>
  <c r="IX868" i="1"/>
  <c r="IW869" i="1"/>
  <c r="IX869" i="1" s="1"/>
  <c r="LB614" i="1"/>
  <c r="LA637" i="1"/>
  <c r="O284" i="1"/>
  <c r="N285" i="1"/>
  <c r="O285" i="1" s="1"/>
  <c r="DW861" i="1"/>
  <c r="DV862" i="1"/>
  <c r="IX860" i="1"/>
  <c r="IW861" i="1"/>
  <c r="IX861" i="1" s="1"/>
  <c r="HH420" i="1"/>
  <c r="HG421" i="1"/>
  <c r="HH421" i="1" s="1"/>
  <c r="JK693" i="1"/>
  <c r="JK714" i="1"/>
  <c r="KM943" i="1"/>
  <c r="KN943" i="1" s="1"/>
  <c r="LA720" i="1"/>
  <c r="IX939" i="1"/>
  <c r="IW943" i="1"/>
  <c r="IX943" i="1" s="1"/>
  <c r="CK132" i="1"/>
  <c r="CJ133" i="1"/>
  <c r="CK133" i="1" s="1"/>
  <c r="HH426" i="1"/>
  <c r="HG429" i="1"/>
  <c r="HH429" i="1" s="1"/>
  <c r="JL138" i="1"/>
  <c r="JK141" i="1"/>
  <c r="JL141" i="1" s="1"/>
  <c r="BW139" i="1"/>
  <c r="BV141" i="1"/>
  <c r="BW141" i="1" s="1"/>
  <c r="BW638" i="1"/>
  <c r="BV639" i="1"/>
  <c r="BW639" i="1" s="1"/>
  <c r="N646" i="1"/>
  <c r="IJ399" i="1"/>
  <c r="II419" i="1"/>
  <c r="II425" i="1"/>
  <c r="BE788" i="1"/>
  <c r="N794" i="1"/>
  <c r="JY915" i="1"/>
  <c r="JY936" i="1"/>
  <c r="FM421" i="1"/>
  <c r="FL422" i="1"/>
  <c r="FM422" i="1" s="1"/>
  <c r="NB713" i="1"/>
  <c r="NA714" i="1"/>
  <c r="NB714" i="1" s="1"/>
  <c r="CK139" i="1"/>
  <c r="CJ141" i="1"/>
  <c r="CK141" i="1" s="1"/>
  <c r="CJ714" i="1"/>
  <c r="CJ691" i="1"/>
  <c r="CJ717" i="1" s="1"/>
  <c r="JZ940" i="1"/>
  <c r="BE206" i="1"/>
  <c r="N212" i="1"/>
  <c r="JK427" i="1" l="1"/>
  <c r="JL427" i="1" s="1"/>
  <c r="LO420" i="1"/>
  <c r="LP420" i="1" s="1"/>
  <c r="O941" i="1"/>
  <c r="O945" i="1" s="1"/>
  <c r="LO421" i="1"/>
  <c r="LP421" i="1" s="1"/>
  <c r="LP422" i="1"/>
  <c r="IJ934" i="1"/>
  <c r="II935" i="1"/>
  <c r="IJ935" i="1" s="1"/>
  <c r="BV493" i="1"/>
  <c r="BW493" i="1" s="1"/>
  <c r="BW492" i="1"/>
  <c r="HV426" i="1"/>
  <c r="HU429" i="1"/>
  <c r="HV429" i="1" s="1"/>
  <c r="BW497" i="1"/>
  <c r="BV501" i="1"/>
  <c r="BW501" i="1" s="1"/>
  <c r="GA421" i="1"/>
  <c r="FZ422" i="1"/>
  <c r="GA422" i="1" s="1"/>
  <c r="HV492" i="1"/>
  <c r="HU493" i="1"/>
  <c r="HV493" i="1" s="1"/>
  <c r="IJ717" i="1"/>
  <c r="II721" i="1"/>
  <c r="IJ721" i="1" s="1"/>
  <c r="AQ421" i="1"/>
  <c r="AP422" i="1"/>
  <c r="AQ422" i="1" s="1"/>
  <c r="O935" i="1"/>
  <c r="N936" i="1"/>
  <c r="O936" i="1" s="1"/>
  <c r="DI421" i="1"/>
  <c r="DH422" i="1"/>
  <c r="DI422" i="1" s="1"/>
  <c r="HV498" i="1"/>
  <c r="HU501" i="1"/>
  <c r="HV501" i="1" s="1"/>
  <c r="O719" i="1"/>
  <c r="O723" i="1" s="1"/>
  <c r="IJ915" i="1"/>
  <c r="II941" i="1"/>
  <c r="AC421" i="1"/>
  <c r="AB422" i="1"/>
  <c r="AC422" i="1" s="1"/>
  <c r="HU421" i="1"/>
  <c r="HV421" i="1" s="1"/>
  <c r="HV420" i="1"/>
  <c r="KN638" i="1"/>
  <c r="KM639" i="1"/>
  <c r="KN639" i="1" s="1"/>
  <c r="LB720" i="1"/>
  <c r="LA721" i="1"/>
  <c r="LB721" i="1" s="1"/>
  <c r="KM493" i="1"/>
  <c r="KN493" i="1" s="1"/>
  <c r="KN492" i="1"/>
  <c r="JL693" i="1"/>
  <c r="JK711" i="1"/>
  <c r="JK719" i="1"/>
  <c r="O140" i="1"/>
  <c r="N141" i="1"/>
  <c r="O141" i="1" s="1"/>
  <c r="CX943" i="1"/>
  <c r="CY943" i="1" s="1"/>
  <c r="CY939" i="1"/>
  <c r="CY718" i="1"/>
  <c r="CX721" i="1"/>
  <c r="CY721" i="1" s="1"/>
  <c r="LB638" i="1"/>
  <c r="LA639" i="1"/>
  <c r="LB639" i="1" s="1"/>
  <c r="N500" i="1"/>
  <c r="CY712" i="1"/>
  <c r="CX713" i="1"/>
  <c r="CY713" i="1" s="1"/>
  <c r="O212" i="1"/>
  <c r="N213" i="1"/>
  <c r="O213" i="1" s="1"/>
  <c r="NB935" i="1"/>
  <c r="NA936" i="1"/>
  <c r="NB936" i="1" s="1"/>
  <c r="IW425" i="1"/>
  <c r="AC935" i="1"/>
  <c r="AB936" i="1"/>
  <c r="AC936" i="1" s="1"/>
  <c r="JZ693" i="1"/>
  <c r="JY711" i="1"/>
  <c r="LB498" i="1"/>
  <c r="LA501" i="1"/>
  <c r="LB501" i="1" s="1"/>
  <c r="O646" i="1"/>
  <c r="O651" i="1"/>
  <c r="Q651" i="1" s="1"/>
  <c r="N647" i="1"/>
  <c r="O647" i="1" s="1"/>
  <c r="JZ719" i="1"/>
  <c r="JY721" i="1"/>
  <c r="JZ721" i="1" s="1"/>
  <c r="JZ915" i="1"/>
  <c r="JY933" i="1"/>
  <c r="N942" i="1" s="1"/>
  <c r="O799" i="1"/>
  <c r="Q799" i="1" s="1"/>
  <c r="O794" i="1"/>
  <c r="N795" i="1"/>
  <c r="O795" i="1" s="1"/>
  <c r="LB492" i="1"/>
  <c r="LA493" i="1"/>
  <c r="LB493" i="1" s="1"/>
  <c r="CK939" i="1"/>
  <c r="CJ943" i="1"/>
  <c r="CK943" i="1" s="1"/>
  <c r="CK691" i="1"/>
  <c r="CJ711" i="1"/>
  <c r="II429" i="1"/>
  <c r="IJ429" i="1" s="1"/>
  <c r="IJ425" i="1"/>
  <c r="DW862" i="1"/>
  <c r="N868" i="1"/>
  <c r="AQ935" i="1"/>
  <c r="AP936" i="1"/>
  <c r="AQ936" i="1" s="1"/>
  <c r="JK421" i="1"/>
  <c r="JL421" i="1" s="1"/>
  <c r="JL420" i="1"/>
  <c r="BE714" i="1"/>
  <c r="CJ721" i="1"/>
  <c r="CK721" i="1" s="1"/>
  <c r="CK717" i="1"/>
  <c r="II421" i="1"/>
  <c r="IJ421" i="1" s="1"/>
  <c r="IJ420" i="1"/>
  <c r="JY941" i="1"/>
  <c r="KN644" i="1"/>
  <c r="KM647" i="1"/>
  <c r="KN647" i="1" s="1"/>
  <c r="CK934" i="1"/>
  <c r="CJ935" i="1"/>
  <c r="CK935" i="1" s="1"/>
  <c r="KN934" i="1"/>
  <c r="KM935" i="1"/>
  <c r="KN935" i="1" s="1"/>
  <c r="CY934" i="1"/>
  <c r="CX935" i="1"/>
  <c r="CY935" i="1" s="1"/>
  <c r="JL425" i="1"/>
  <c r="JK429" i="1"/>
  <c r="JL429" i="1" s="1"/>
  <c r="IW419" i="1"/>
  <c r="IJ941" i="1" l="1"/>
  <c r="II943" i="1"/>
  <c r="IJ943" i="1" s="1"/>
  <c r="CK712" i="1"/>
  <c r="CJ713" i="1"/>
  <c r="CK713" i="1" s="1"/>
  <c r="N720" i="1"/>
  <c r="JL719" i="1"/>
  <c r="JK721" i="1"/>
  <c r="JL721" i="1" s="1"/>
  <c r="JL712" i="1"/>
  <c r="JK713" i="1"/>
  <c r="JL713" i="1" s="1"/>
  <c r="O500" i="1"/>
  <c r="N501" i="1"/>
  <c r="O501" i="1" s="1"/>
  <c r="O947" i="1"/>
  <c r="Q947" i="1" s="1"/>
  <c r="O942" i="1"/>
  <c r="N943" i="1"/>
  <c r="O943" i="1" s="1"/>
  <c r="JZ712" i="1"/>
  <c r="JY713" i="1"/>
  <c r="JZ713" i="1" s="1"/>
  <c r="JZ941" i="1"/>
  <c r="JY943" i="1"/>
  <c r="JZ943" i="1" s="1"/>
  <c r="IX420" i="1"/>
  <c r="IW421" i="1"/>
  <c r="IX421" i="1" s="1"/>
  <c r="N428" i="1"/>
  <c r="O873" i="1"/>
  <c r="Q873" i="1" s="1"/>
  <c r="O868" i="1"/>
  <c r="N869" i="1"/>
  <c r="O869" i="1" s="1"/>
  <c r="JZ934" i="1"/>
  <c r="JY935" i="1"/>
  <c r="JZ935" i="1" s="1"/>
  <c r="IX425" i="1"/>
  <c r="IW429" i="1"/>
  <c r="IX429" i="1" s="1"/>
  <c r="O428" i="1" l="1"/>
  <c r="N429" i="1"/>
  <c r="O429" i="1" s="1"/>
  <c r="O725" i="1"/>
  <c r="Q725" i="1" s="1"/>
  <c r="O720" i="1"/>
  <c r="N721" i="1"/>
  <c r="O721" i="1" s="1"/>
</calcChain>
</file>

<file path=xl/sharedStrings.xml><?xml version="1.0" encoding="utf-8"?>
<sst xmlns="http://schemas.openxmlformats.org/spreadsheetml/2006/main" count="15158" uniqueCount="1440">
  <si>
    <t>福重クリスタルR1008</t>
  </si>
  <si>
    <t>1F</t>
  </si>
  <si>
    <t>福重バズR1009</t>
  </si>
  <si>
    <t>福重バズR1010</t>
  </si>
  <si>
    <t>2F</t>
  </si>
  <si>
    <t>福重バズR1013</t>
  </si>
  <si>
    <t>福重バーバーR1014</t>
  </si>
  <si>
    <t>日付</t>
  </si>
  <si>
    <t>100円</t>
  </si>
  <si>
    <t>差</t>
  </si>
  <si>
    <t>プライズ</t>
  </si>
  <si>
    <t>投入残</t>
  </si>
  <si>
    <t>払出</t>
  </si>
  <si>
    <t>補充</t>
  </si>
  <si>
    <t>単価</t>
  </si>
  <si>
    <t>払出額</t>
  </si>
  <si>
    <t>原価率</t>
  </si>
  <si>
    <t>設定</t>
  </si>
  <si>
    <t>景品</t>
  </si>
  <si>
    <t>出率</t>
  </si>
  <si>
    <t>ポメラニアン</t>
  </si>
  <si>
    <t>サンリオキーケース</t>
  </si>
  <si>
    <t>アクリルスライム</t>
  </si>
  <si>
    <t>ミニ香水</t>
  </si>
  <si>
    <t/>
  </si>
  <si>
    <t>じゅるるバラ</t>
  </si>
  <si>
    <t>グミッツェルプチ</t>
  </si>
  <si>
    <t>グミッツェル</t>
  </si>
  <si>
    <t>NICI</t>
  </si>
  <si>
    <t>合計</t>
  </si>
  <si>
    <t>計</t>
  </si>
  <si>
    <t>トータル原価</t>
  </si>
  <si>
    <t>ave</t>
  </si>
  <si>
    <t>トータル出率</t>
  </si>
  <si>
    <t>原価</t>
  </si>
  <si>
    <t>取得</t>
  </si>
  <si>
    <t>利益</t>
  </si>
  <si>
    <t>前月</t>
  </si>
  <si>
    <t>ブース計</t>
  </si>
  <si>
    <t>ピクミンマスコット</t>
  </si>
  <si>
    <t>福重 日ave</t>
  </si>
  <si>
    <t>原価計</t>
  </si>
  <si>
    <t>ブレスレット</t>
  </si>
  <si>
    <t>払出合計</t>
  </si>
  <si>
    <t>月間合計</t>
  </si>
  <si>
    <t>月売予想</t>
  </si>
  <si>
    <t>16.5.8</t>
  </si>
  <si>
    <t>シールド少し下げた</t>
  </si>
  <si>
    <t>22.1.9スピード落とした</t>
  </si>
  <si>
    <t>ニキ</t>
  </si>
  <si>
    <t>ジャグラーイヤホン</t>
  </si>
  <si>
    <t>22.1.9.22</t>
  </si>
  <si>
    <t>サンリオがま口</t>
  </si>
  <si>
    <t>24.3.10</t>
  </si>
  <si>
    <t>24.2.12</t>
  </si>
  <si>
    <t>エラーで止まってた</t>
  </si>
  <si>
    <t>ベティ ウォレット</t>
  </si>
  <si>
    <t>22.3.10</t>
  </si>
  <si>
    <t>20.1.10</t>
  </si>
  <si>
    <t>2CBC</t>
  </si>
  <si>
    <t>22.5.9</t>
  </si>
  <si>
    <t>スライム</t>
  </si>
  <si>
    <t>22.1.10緩和20</t>
  </si>
  <si>
    <t>サンリオしゅしゅ</t>
  </si>
  <si>
    <t>アンパンマンもちふわ</t>
  </si>
  <si>
    <t>22.1.8</t>
  </si>
  <si>
    <t>20.7.10</t>
  </si>
  <si>
    <t>18.6.9</t>
  </si>
  <si>
    <t>コキンちゃん、赤ちゃんマン</t>
  </si>
  <si>
    <t>ベイビースクイズ、おぱんちゅ</t>
  </si>
  <si>
    <t>猫アイシャドウ</t>
  </si>
  <si>
    <t>20.6.7.20</t>
  </si>
  <si>
    <t>1F</t>
    <phoneticPr fontId="1"/>
  </si>
  <si>
    <t>2F</t>
    <phoneticPr fontId="1"/>
  </si>
  <si>
    <t>アンパンマンポシェット</t>
  </si>
  <si>
    <t>ロッテウォレット</t>
  </si>
  <si>
    <t>ジャグラーサウンドボタン</t>
  </si>
  <si>
    <t>おさるのジョージラバー</t>
  </si>
  <si>
    <t>24.2.10</t>
  </si>
  <si>
    <t>サンリオシューズキーホルダー</t>
  </si>
  <si>
    <t>ガチャガチャキティ</t>
  </si>
  <si>
    <t>たまごっちアイカラー</t>
  </si>
  <si>
    <t>アナスイ混ぜた</t>
  </si>
  <si>
    <t>新柄混ぜた</t>
  </si>
  <si>
    <t>アナスイ足した</t>
  </si>
  <si>
    <t>18.5.8.18</t>
  </si>
  <si>
    <t>サンリオボアミラー</t>
  </si>
  <si>
    <t>サンリオブレスレット</t>
  </si>
  <si>
    <t>じゃがりこイヤホン</t>
  </si>
  <si>
    <t>お菓子ウォレット</t>
  </si>
  <si>
    <t>ゲーム柄イヤホン</t>
  </si>
  <si>
    <t>ゴールドイヤホン</t>
  </si>
  <si>
    <t>サンリオ巻き寿司ポーチ</t>
  </si>
  <si>
    <t>18.5.9</t>
  </si>
  <si>
    <t>20.1.8</t>
  </si>
  <si>
    <t>sp7→4</t>
  </si>
  <si>
    <t>Pro4ゴールド</t>
  </si>
  <si>
    <t>デジタルミニカメラ</t>
  </si>
  <si>
    <t>スプランキーマスコット</t>
  </si>
  <si>
    <t>スプランキーラバー</t>
  </si>
  <si>
    <t>24.24.12アクリルスライム</t>
  </si>
  <si>
    <t>32.8.11.30</t>
  </si>
  <si>
    <t>17.1.8.17sp10</t>
  </si>
  <si>
    <t>20.4.10じゃがりこイヤホン</t>
  </si>
  <si>
    <t>アクリル石足した</t>
  </si>
  <si>
    <t>24.5.10スピード上げた</t>
  </si>
  <si>
    <t>17.1.7.17sp2緩和20</t>
  </si>
  <si>
    <t>コンセント抜けで止まってた</t>
  </si>
  <si>
    <t>12.5.7スピード上げた</t>
  </si>
  <si>
    <t>24.6.12.24sp2</t>
  </si>
  <si>
    <t>サンリオキティ50周年MC</t>
  </si>
  <si>
    <t>42.11.1</t>
  </si>
  <si>
    <t>32.10.11.30</t>
  </si>
  <si>
    <t>24.5.14ギャルキティキーケース</t>
  </si>
  <si>
    <t>SPGジビッツ22.7.8.22</t>
  </si>
  <si>
    <t>ジャグラーボタン24.7.10.24シリコン2</t>
  </si>
  <si>
    <t>24.6.12スプランキーラバー</t>
  </si>
  <si>
    <t>22.7.8スプランキージビッツ</t>
  </si>
  <si>
    <t>18.1.9緩和20ベティ ウォレット</t>
  </si>
  <si>
    <t>20.1.10ギャルキティキーケース</t>
  </si>
  <si>
    <t>24.1.9サンリオシューズキーホルダー</t>
  </si>
  <si>
    <t>22.6.9.22sp2</t>
  </si>
  <si>
    <t>16.6.9</t>
  </si>
  <si>
    <t>スヌーピー、アンパンマンぬいぐるみ</t>
  </si>
  <si>
    <t>バイキンティッシュカバー、アンパンブランケット黄色</t>
  </si>
  <si>
    <t>ギャルキティキーケース</t>
  </si>
  <si>
    <t>スプランキージビッツ</t>
  </si>
  <si>
    <t>17.1.8</t>
  </si>
  <si>
    <t>ジャグラーサウンドフラッシュ</t>
  </si>
  <si>
    <t>24.8.12サンリオファン</t>
  </si>
  <si>
    <t>24.7.8.22</t>
  </si>
  <si>
    <t>22.5.8.22</t>
  </si>
  <si>
    <t>パイの実イヤホン24.10.14.24</t>
  </si>
  <si>
    <t>22.10.14サンリオファン</t>
  </si>
  <si>
    <t>20.3.10サンリオファン</t>
  </si>
  <si>
    <t>新色足した</t>
  </si>
  <si>
    <t>マット外して石足した</t>
  </si>
  <si>
    <t>14.6.7緩和20スプランキーマスコット</t>
  </si>
  <si>
    <t>サンリオファン</t>
  </si>
  <si>
    <t>18.5.9スピード落とした</t>
  </si>
  <si>
    <t>20.5.10サンリオファン</t>
  </si>
  <si>
    <t>シリコン付け20.2.8.20sp7</t>
  </si>
  <si>
    <t>sp8→4</t>
  </si>
  <si>
    <t>サンリオFAN</t>
  </si>
  <si>
    <t>サンリオシューズに変える</t>
  </si>
  <si>
    <t>SPGマスコット</t>
  </si>
  <si>
    <t>20.6.12スピード上げた</t>
  </si>
  <si>
    <t>20.1.7.20sp7→6</t>
  </si>
  <si>
    <t>42.105.10</t>
  </si>
  <si>
    <t>20.2.9シリコン外した</t>
  </si>
  <si>
    <t>28.7.10.28</t>
  </si>
  <si>
    <t>22.1.7.22sp4→3</t>
  </si>
  <si>
    <t>18.1.8緩和20</t>
  </si>
  <si>
    <t>マスコットに変える</t>
  </si>
  <si>
    <t>19.5.10</t>
  </si>
  <si>
    <t>416.103.10</t>
  </si>
  <si>
    <t>22.5.11ゴールドイヤホン</t>
  </si>
  <si>
    <t>20.6.8グミッツェルプチ</t>
  </si>
  <si>
    <t>22.8.11</t>
  </si>
  <si>
    <t>16.5.8ジョージラバー</t>
  </si>
  <si>
    <t>18.6.9サンリオシューズ</t>
  </si>
  <si>
    <t>12.7.8</t>
  </si>
  <si>
    <t>16.1.8シリコンつけた</t>
  </si>
  <si>
    <t>20.1.7</t>
  </si>
  <si>
    <t>11.6.7</t>
  </si>
  <si>
    <t>26.6.7.26</t>
  </si>
  <si>
    <t>22.1.10ジャグラーイヤホン</t>
  </si>
  <si>
    <t>ペヤングイヤホン22.6.8.22上部0.1sp4</t>
  </si>
  <si>
    <t>18.6.9ジャグラーイヤホン</t>
  </si>
  <si>
    <t>18.3.8シリコン3つミニ香水</t>
  </si>
  <si>
    <t>12.5.7スピード落とした</t>
  </si>
  <si>
    <t>シリコン3、19.6.7.19sp3</t>
  </si>
  <si>
    <t>32.14.16</t>
  </si>
  <si>
    <t>22.7.9</t>
  </si>
  <si>
    <t>パイの実イヤホン</t>
  </si>
  <si>
    <t>24.8.12.24シリコン3</t>
  </si>
  <si>
    <t>19.1.9.19sp4緩和20</t>
  </si>
  <si>
    <t>シリコン3sp4</t>
  </si>
  <si>
    <t>15.1.9モンチッチヘアゴム</t>
  </si>
  <si>
    <t>ペヤングイヤホン</t>
  </si>
  <si>
    <t>20.1.8.20シリコン3</t>
  </si>
  <si>
    <t>22.8.8.22</t>
  </si>
  <si>
    <t>17.6.10</t>
  </si>
  <si>
    <t>モンチッチヘアゴム</t>
  </si>
  <si>
    <t>20.3.10シリコン３個</t>
  </si>
  <si>
    <t>次補充要る</t>
  </si>
  <si>
    <t>次ポップ要る</t>
  </si>
  <si>
    <t>シリコンブレスでいい感じ</t>
  </si>
  <si>
    <t>30.6.14</t>
  </si>
  <si>
    <t>14.5.8.14モンチッチーヘアゴム</t>
  </si>
  <si>
    <t>15.5.8.15 アーム小に変えた</t>
  </si>
  <si>
    <t>6/4期限のやつ回収した</t>
  </si>
  <si>
    <t>24.8.12 在庫全投入済み</t>
  </si>
  <si>
    <t>モンチッチボールペン</t>
  </si>
  <si>
    <t>ジャグラータイマークロック</t>
  </si>
  <si>
    <t>15.1.9スピード上げた</t>
  </si>
  <si>
    <t>22.2.10.22sp10→6シリコン2</t>
  </si>
  <si>
    <t>ジャグラータイマー20.6.8.20シリコン3</t>
  </si>
  <si>
    <t>14.7.7ピクミンマスコット</t>
  </si>
  <si>
    <t>20.6.10スピード落とした</t>
  </si>
  <si>
    <t>24.11.14</t>
  </si>
  <si>
    <t>パイの実　イヤホン　22.11.13</t>
  </si>
  <si>
    <t xml:space="preserve">モンチッチボールペン　22.6.12. </t>
  </si>
  <si>
    <t>基盤不良　交換済</t>
  </si>
  <si>
    <t>20.5.8.20</t>
  </si>
  <si>
    <t>20.7.8.20</t>
  </si>
  <si>
    <t>24.8.12</t>
  </si>
  <si>
    <t>22.11.13</t>
  </si>
  <si>
    <t>パイの実</t>
  </si>
  <si>
    <t>14.7.7.14sp4</t>
  </si>
  <si>
    <t>26.7.8.26sp4</t>
  </si>
  <si>
    <t>Pro4 イヤホン　22.7.10.22</t>
  </si>
  <si>
    <t>ギャルキティマスコット</t>
  </si>
  <si>
    <t>13.5.7スピード落とした</t>
  </si>
  <si>
    <t>見本飾った</t>
  </si>
  <si>
    <t>18.1.9スピード上げた</t>
  </si>
  <si>
    <t>メタリックカラーイヤホン</t>
  </si>
  <si>
    <t>チロルイヤホン混ぜー</t>
  </si>
  <si>
    <t>40.7.11.40</t>
  </si>
  <si>
    <t>ギャルキティ、アンパンぬいぐるみ</t>
  </si>
  <si>
    <t>コキンちゃん、ギャルクロミ</t>
  </si>
  <si>
    <t>サンリオボアポーチ</t>
  </si>
  <si>
    <t>22.3.11シリコン外した</t>
  </si>
  <si>
    <t>20.6.9デジタルミニカメラ</t>
  </si>
  <si>
    <t>ターボババアMC</t>
  </si>
  <si>
    <t>11.1.6.11sp6→4</t>
  </si>
  <si>
    <t>26.7.10.26</t>
  </si>
  <si>
    <t>40.7.10.40</t>
  </si>
  <si>
    <t>20.5.8キティサンダルキーホルダー</t>
  </si>
  <si>
    <t>ミニカメラに変えたい</t>
  </si>
  <si>
    <t>ケセラセララバーに変えたい</t>
  </si>
  <si>
    <t>お菓子ウォレット移行</t>
  </si>
  <si>
    <t>22.9.10.22</t>
  </si>
  <si>
    <t>20.3.12チロルイヤホン</t>
  </si>
  <si>
    <t>18.6.8.18上部0.1</t>
  </si>
  <si>
    <t>22.12.14.22上部0.1</t>
  </si>
  <si>
    <t>24.3.10キティサンダルキーホルダー</t>
  </si>
  <si>
    <t>24.7.10.24</t>
  </si>
  <si>
    <t>17.7.8.17シリコン1</t>
  </si>
  <si>
    <t>23.2.11</t>
  </si>
  <si>
    <t>キティサンダルKH</t>
  </si>
  <si>
    <t>15.5.7.15</t>
  </si>
  <si>
    <t>20.6.10チロルイヤホン</t>
  </si>
  <si>
    <t>sp4→2 9.6.8</t>
  </si>
  <si>
    <t>キティサンダルキーホルダー</t>
  </si>
  <si>
    <t>キティフェイスポーチ</t>
  </si>
  <si>
    <t>14.1.9.14</t>
  </si>
  <si>
    <t>24.5.10.22</t>
  </si>
  <si>
    <t>チロルイヤホン</t>
  </si>
  <si>
    <t>22.6.10.22</t>
  </si>
  <si>
    <t>22.9.11.22</t>
  </si>
  <si>
    <t>22.7.8.22キティフェイスMC</t>
  </si>
  <si>
    <t>キティフェイスMC22.7.8.22</t>
  </si>
  <si>
    <t>24.7.10.24 シリコン1 ミニカメラ</t>
  </si>
  <si>
    <t>次キティフェイスポーチ</t>
  </si>
  <si>
    <t>24.5.10.24シリコン1 AIラバー入れたい</t>
  </si>
  <si>
    <t>ジャグラーキーホルダー入れたい</t>
  </si>
  <si>
    <t>AIモンスターラバー</t>
  </si>
  <si>
    <t>22.1.11キティフェイスポーチ</t>
  </si>
  <si>
    <t>22.6.10AIモンスターラバー</t>
  </si>
  <si>
    <t>14.7.7シールド下げた</t>
  </si>
  <si>
    <t>19.7.8シリコン外した</t>
  </si>
  <si>
    <t>20円詰まってた</t>
  </si>
  <si>
    <t>バイキンティッシュカバー</t>
  </si>
  <si>
    <t>20.8.10猫アイシャドウ</t>
  </si>
  <si>
    <t>18.7.9お菓子ウォレット</t>
  </si>
  <si>
    <t>20.5.10サンリオシューズキーホルダー</t>
  </si>
  <si>
    <t>フードコートのぼりで隠れてる</t>
  </si>
  <si>
    <t>スピード落とした</t>
  </si>
  <si>
    <t>40.12.20</t>
  </si>
  <si>
    <t>30.8.15</t>
  </si>
  <si>
    <t>10.7.8モンチッチ</t>
  </si>
  <si>
    <t>20.5.10スピード落とした</t>
  </si>
  <si>
    <t>22.8.11スピード落とした</t>
  </si>
  <si>
    <t>22.7.11スピード落とした</t>
  </si>
  <si>
    <t>sp5→3</t>
  </si>
  <si>
    <t>20.9.10スピード落とした</t>
  </si>
  <si>
    <t>ＡＩモンスターラバー</t>
  </si>
  <si>
    <t>補充！</t>
  </si>
  <si>
    <t>ジョージファン</t>
  </si>
  <si>
    <t>24.7.11</t>
  </si>
  <si>
    <t>18.7.9</t>
  </si>
  <si>
    <t>sp7→5</t>
  </si>
  <si>
    <t>こびとづかんキーケース</t>
  </si>
  <si>
    <t>24.6.12緩和20</t>
  </si>
  <si>
    <t>ジョージファ21.4.9.21</t>
  </si>
  <si>
    <t>14.5.7</t>
  </si>
  <si>
    <t>11.7.8</t>
  </si>
  <si>
    <t>22.9.11</t>
  </si>
  <si>
    <t>20.8.10シリコン1</t>
  </si>
  <si>
    <t>26.8.13</t>
  </si>
  <si>
    <t>こびとづかん入れたい</t>
  </si>
  <si>
    <t>13.5.10ターボババア　POP要る！</t>
  </si>
  <si>
    <t>ターボババアマスコット</t>
  </si>
  <si>
    <t>13.1.10</t>
  </si>
  <si>
    <t>18.6.8シリコン３個サンリオファン</t>
  </si>
  <si>
    <t>16.5.8ニキ</t>
  </si>
  <si>
    <t>11.7.7</t>
  </si>
  <si>
    <t>積み方注意⚠️14.6.7緩和時間2→1へ</t>
  </si>
  <si>
    <t>福重BUZZミニ⑩</t>
  </si>
  <si>
    <t>22.7.11</t>
  </si>
  <si>
    <t>アーム変えたい</t>
  </si>
  <si>
    <t>ケセラセララバー入れたい</t>
  </si>
  <si>
    <t>キティフェイスポーチ入れたい</t>
  </si>
  <si>
    <t>サンリオキーケースに変えたい</t>
  </si>
  <si>
    <t>こびとづかんキーケース入れたい</t>
  </si>
  <si>
    <t>13.3.9</t>
  </si>
  <si>
    <t>22.7.10.20</t>
  </si>
  <si>
    <t>20.7.10ハギワギ</t>
  </si>
  <si>
    <t>20.7.10こびとづかんキーケース</t>
  </si>
  <si>
    <t>スイカバーイヤホン混ぜた</t>
  </si>
  <si>
    <t>リップファン18.7.8.18</t>
  </si>
  <si>
    <t>20.7.10サンリオトイカメラ</t>
  </si>
  <si>
    <t>22.8.11山積み</t>
  </si>
  <si>
    <t>20.7.7.20</t>
  </si>
  <si>
    <t>22.8.11小アームに変えた</t>
  </si>
  <si>
    <t>22.7.11こびとづかんキーケース</t>
  </si>
  <si>
    <t>36.12.18サンリオギャルポーチBIG</t>
  </si>
  <si>
    <t>18.3.8.18リップファン</t>
  </si>
  <si>
    <t>ケセラセラKH3号アーム24.7.7.22</t>
  </si>
  <si>
    <t>次アーム変える</t>
  </si>
  <si>
    <t>スイカバー混ぜた</t>
  </si>
  <si>
    <t>AIぬいぐるみ入れた</t>
  </si>
  <si>
    <t>クレーンキーホルダーいれたい</t>
  </si>
  <si>
    <t>全投入済み</t>
  </si>
  <si>
    <t>20.7.9</t>
  </si>
  <si>
    <t>次ポチャコ補充する！！</t>
  </si>
  <si>
    <t>15.5.8</t>
  </si>
  <si>
    <t>24.7.12.緩和10</t>
  </si>
  <si>
    <t>リップモンスターファン</t>
  </si>
  <si>
    <t>サンリオトイカメラ</t>
  </si>
  <si>
    <t>22.8.10.22</t>
  </si>
  <si>
    <t>16.7.8スピード落とした</t>
  </si>
  <si>
    <t>36.11.17.36</t>
  </si>
  <si>
    <t>ケセラセララバー</t>
  </si>
  <si>
    <t>ジャグラーパネルキーホルダーに変える</t>
  </si>
  <si>
    <t>AIモンスターぬいぐるみ2箇所</t>
  </si>
  <si>
    <t>アンパンぬいぐるみ、バイキンティッシュカバー</t>
  </si>
  <si>
    <t>キティヘアバンド</t>
  </si>
  <si>
    <t>16.7.8緩和0.2</t>
  </si>
  <si>
    <t>20.2.9.20</t>
  </si>
  <si>
    <t>ＡＩラバー</t>
  </si>
  <si>
    <t>ＡＩラバー24.7.10.22</t>
  </si>
  <si>
    <t>24.7.11.24</t>
  </si>
  <si>
    <t>35.11.17スピード落とした</t>
  </si>
  <si>
    <t>20.7.10ジャグラーパネルキーホルダー</t>
  </si>
  <si>
    <t>コキンちゃん、あかちゃんまん</t>
  </si>
  <si>
    <t>19.3.9.19</t>
  </si>
  <si>
    <t>20.8.10スピード上げた</t>
  </si>
  <si>
    <t>ジャグラーパネルキーホルダー</t>
  </si>
  <si>
    <t>20.8.10</t>
  </si>
  <si>
    <t>22.7.11AIスクイズ</t>
  </si>
  <si>
    <t>20.6.8サンリオファン</t>
  </si>
  <si>
    <t>アンパンマスコット</t>
  </si>
  <si>
    <t>スティッチキーケース24.7.10.24</t>
  </si>
  <si>
    <t>18.2.9AIモンスターマスコット</t>
  </si>
  <si>
    <t>35.8.18AIモンスター</t>
  </si>
  <si>
    <t>タグ外した</t>
  </si>
  <si>
    <t>ＡＩスクイーズ</t>
  </si>
  <si>
    <t>32.8.16アンパン</t>
  </si>
  <si>
    <t>21.7.9.21石減らした</t>
  </si>
  <si>
    <t>35.8.17AIモンスターNG⇒35.8.16</t>
  </si>
  <si>
    <t>35.10.17</t>
  </si>
  <si>
    <t>19.7.8AIマスコット</t>
  </si>
  <si>
    <t>AIスクイーズ22.7.11</t>
  </si>
  <si>
    <t>24.9.12ミニクレコンパネキーホルダー</t>
  </si>
  <si>
    <t>34.8.16上部停止0.1</t>
  </si>
  <si>
    <t>スティッチキーケース</t>
  </si>
  <si>
    <t>AIモンスターに変えたい</t>
  </si>
  <si>
    <t>AIモンスターマスコット</t>
  </si>
  <si>
    <t>ＡＩマスコット</t>
  </si>
  <si>
    <t>石減らした</t>
  </si>
  <si>
    <t>バイキンティッシュカバー取られた</t>
  </si>
  <si>
    <t>アカチャンマン取られた</t>
  </si>
  <si>
    <t>34.8.15.34</t>
  </si>
  <si>
    <t>36.6.16 マット外した</t>
  </si>
  <si>
    <t>32.6.16 マット外した</t>
  </si>
  <si>
    <t>スティック＆ボタンK／H</t>
  </si>
  <si>
    <t>16.7.7.16</t>
  </si>
  <si>
    <t>17.8.8.17</t>
  </si>
  <si>
    <t>10.7.7スピード2停止0.1サンリオでかぱっちん</t>
  </si>
  <si>
    <t>12.7.8しなこくま</t>
  </si>
  <si>
    <t>17.3.9.17緩和20</t>
  </si>
  <si>
    <t>11.7.8サンリオでかぱっちん</t>
  </si>
  <si>
    <t>12.7.8.12緩和0.2</t>
  </si>
  <si>
    <t>キティ浴衣、クロミ浴衣</t>
  </si>
  <si>
    <t>アンパンティッシュカバー、キティヒョウ柄</t>
  </si>
  <si>
    <t>バイキンティッシュカバー、ダダンダン</t>
  </si>
  <si>
    <t>サンリオでかぱっちん</t>
  </si>
  <si>
    <t>電源故障中</t>
  </si>
  <si>
    <t>16.2.9緩和10スピード落とした</t>
  </si>
  <si>
    <t>20.8.9.20sp4→3</t>
  </si>
  <si>
    <t>しなこくま</t>
  </si>
  <si>
    <t>14.5.7停止0.1</t>
  </si>
  <si>
    <t>34.6.12停止0.1</t>
  </si>
  <si>
    <t>12.6.6箱だしした</t>
  </si>
  <si>
    <t>AIスクイーズ</t>
  </si>
  <si>
    <t>23.7.11.23上部停止0.1sp5→4</t>
  </si>
  <si>
    <t>11.6.8.11上部停止0.1</t>
  </si>
  <si>
    <t>18.6.8リップファン</t>
  </si>
  <si>
    <t>サンリオフェイスポーチ17.8.8.17sp2</t>
  </si>
  <si>
    <t>14.7.7ターボばば</t>
  </si>
  <si>
    <t>サンリオキーケース20.8.8.20sp10</t>
  </si>
  <si>
    <t>サンリオアイスドーム20.8.8.20sp6</t>
  </si>
  <si>
    <t>ＡＩマスコット15.5.8.18sp2</t>
  </si>
  <si>
    <t>20.7.10スティッチキーケース</t>
  </si>
  <si>
    <t>18.7.8.18ジョージファン</t>
  </si>
  <si>
    <t>16.7.8しなこくま</t>
  </si>
  <si>
    <t>ＡＩマスコット15.5.8.15</t>
  </si>
  <si>
    <t>22.8.12デジタルミニカメラ</t>
  </si>
  <si>
    <t>ナイスランドシール要る！</t>
  </si>
  <si>
    <t>次入れ替え</t>
  </si>
  <si>
    <t>35.8.16.35</t>
  </si>
  <si>
    <t>22.7.10停止0.1</t>
  </si>
  <si>
    <t>小アーム14.5.8</t>
  </si>
  <si>
    <t>28.8.14</t>
  </si>
  <si>
    <t>18.6.7.18</t>
  </si>
  <si>
    <t>18.6.8.18</t>
  </si>
  <si>
    <t>上部停止0.1</t>
  </si>
  <si>
    <t>22.6.9.22上部停止0.1</t>
  </si>
  <si>
    <t>14.7.8</t>
  </si>
  <si>
    <t>サンリオフェイスポーチ</t>
  </si>
  <si>
    <t>sp3→2上部停止0.1</t>
  </si>
  <si>
    <t>サンリオアイスドーム</t>
  </si>
  <si>
    <t>クロミ浴衣</t>
  </si>
  <si>
    <t>20.8.10.20ガーナイヤホン</t>
  </si>
  <si>
    <t>ガーナイヤホン</t>
  </si>
  <si>
    <t>石を減らしたsp10→6</t>
  </si>
  <si>
    <t>20.7.10停止0.1</t>
  </si>
  <si>
    <t>40.8.14.40アンパン</t>
  </si>
  <si>
    <t>16.7.8サンリオミニリュック</t>
  </si>
  <si>
    <t>13.6.6.13上昇</t>
  </si>
  <si>
    <t>15.7.8モンチッチマスコット</t>
  </si>
  <si>
    <t>サンリオマスコット</t>
  </si>
  <si>
    <t>AIぬいぐるみ</t>
  </si>
  <si>
    <t>24.8.12サンリオボアミラー</t>
  </si>
  <si>
    <t>チェゴシムファン20.7.7.20sp3上部停止0.1</t>
  </si>
  <si>
    <t>18.6.9サンリオミニリュック</t>
  </si>
  <si>
    <t>サンリオミニリュック</t>
  </si>
  <si>
    <t>チェゴシムミニファン</t>
  </si>
  <si>
    <t>シールド下がってた</t>
  </si>
  <si>
    <t>モンチッチマスコット</t>
  </si>
  <si>
    <t>サンリオギャルポーチBIG</t>
  </si>
  <si>
    <t>ＡＩぬいぐるみ</t>
  </si>
  <si>
    <t>少し石減らした16.7.8停止0.1</t>
  </si>
  <si>
    <t>ジョージファン箱35.8.14.35</t>
  </si>
  <si>
    <t>20.8.10停止0.1</t>
  </si>
  <si>
    <t>12.6.6スピードおとした</t>
  </si>
  <si>
    <t>アンパンマンNG41.28.20.41</t>
  </si>
  <si>
    <t>しなこに変える</t>
  </si>
  <si>
    <t>サンリオミニリュックに変える</t>
  </si>
  <si>
    <t>サンリオミニポーチに変える</t>
  </si>
  <si>
    <t>16.7.8</t>
  </si>
  <si>
    <t>アームサイズ変える</t>
  </si>
  <si>
    <t>ジョージファン18.6.7.18sp2</t>
  </si>
  <si>
    <t>15.7.8</t>
  </si>
  <si>
    <t>12.6.8アーム小さくした</t>
  </si>
  <si>
    <t>12.7.8停止0.1モンチッチマスコット</t>
  </si>
  <si>
    <t>18.7.9スティッチリボンポーチ</t>
  </si>
  <si>
    <t>22.8.11.22</t>
  </si>
  <si>
    <t>18.7.9ジャグラーボタン</t>
  </si>
  <si>
    <t>35.6.15</t>
  </si>
  <si>
    <t>36.8.19サンリオ浴衣BIG</t>
  </si>
  <si>
    <t>28.8.11サンリオヒョウ柄BIG</t>
  </si>
  <si>
    <t>要</t>
  </si>
  <si>
    <t>次補充！</t>
  </si>
  <si>
    <t>クーリッシュイヤホン</t>
  </si>
  <si>
    <t>POPいる！</t>
  </si>
  <si>
    <t>コンセント抜かれとった</t>
  </si>
  <si>
    <t>初期設定戻っとる　POPいる！</t>
  </si>
  <si>
    <t>スティッチリボンポーチ</t>
  </si>
  <si>
    <t>POPいる</t>
  </si>
  <si>
    <t>ターボババア</t>
  </si>
  <si>
    <t>24.6.12スピード上げた</t>
  </si>
  <si>
    <t>豹柄混ぜ38.5.14.38上部0.2</t>
  </si>
  <si>
    <t>10.6.7停止0.1ラブーマスコット</t>
  </si>
  <si>
    <t>サンリオソックス30.9.12.30</t>
  </si>
  <si>
    <t>ラブブKH12.7.7.12</t>
  </si>
  <si>
    <t>ラブブKH12.7.7.12sp2</t>
  </si>
  <si>
    <t>16.6.8北斗イヤホン</t>
  </si>
  <si>
    <t>ＡＩぬいぐるみ24.10.13.24</t>
  </si>
  <si>
    <t>北斗イヤホン</t>
  </si>
  <si>
    <t>新ＡＩぬいぐるみ26.10.13</t>
  </si>
  <si>
    <t>ラブブキーホルダー</t>
  </si>
  <si>
    <t>ラブブマスコット</t>
  </si>
  <si>
    <t>ラブブマスコット10.7.7停止0.1</t>
  </si>
  <si>
    <t>24.6.10</t>
  </si>
  <si>
    <t>26.8.12</t>
  </si>
  <si>
    <t>15.7.8停止0.1キティヒョウ柄マスコット</t>
  </si>
  <si>
    <t>14.7.8キティヒョウ柄マスコット</t>
  </si>
  <si>
    <t>22.8.11アグリーキーホルダー</t>
  </si>
  <si>
    <t>アクリル色変える！</t>
  </si>
  <si>
    <t>19.7.8ロッテチョコイヤホン</t>
  </si>
  <si>
    <t>液晶ミニカメラ20.8.10.20</t>
  </si>
  <si>
    <t>14.7.7停止0.1キティヒョウ柄マスコット</t>
  </si>
  <si>
    <t>20.8.9.20</t>
  </si>
  <si>
    <t>24.10.12アグリーキーホルダー</t>
  </si>
  <si>
    <t>10.7.7</t>
  </si>
  <si>
    <t>キティヒョウ柄マスコット</t>
  </si>
  <si>
    <t>LOTTEチョコイヤホン</t>
  </si>
  <si>
    <t>11.6.7停止0.1</t>
  </si>
  <si>
    <t>22.7.10  AIぬいぐるみ</t>
  </si>
  <si>
    <t>12.7.7停止</t>
  </si>
  <si>
    <t>13.7.7.14</t>
  </si>
  <si>
    <t>24.7.8シリコン３個</t>
  </si>
  <si>
    <t>カムカムレモン</t>
  </si>
  <si>
    <t>サンリオスカーフ付ポーチ</t>
  </si>
  <si>
    <t>サンリオ浴衣BIG</t>
  </si>
  <si>
    <t>メタリックイヤホン</t>
  </si>
  <si>
    <t>26.8.10.26</t>
  </si>
  <si>
    <t>20.8.10シリコン1にした</t>
  </si>
  <si>
    <t>速度50.50.100</t>
  </si>
  <si>
    <t>エラー5で中止</t>
  </si>
  <si>
    <t>22.7.9.22</t>
  </si>
  <si>
    <t>液晶ミニカメラ</t>
  </si>
  <si>
    <t>20.8.10シリコン1こ</t>
  </si>
  <si>
    <t>24.8.10</t>
  </si>
  <si>
    <t>12.7.7.12停止なし</t>
  </si>
  <si>
    <t>キティマスコット</t>
  </si>
  <si>
    <t>ルララ48.14.14.48</t>
  </si>
  <si>
    <t>コンセント抜けてた！！</t>
  </si>
  <si>
    <t>ルララ48.14.15.48</t>
  </si>
  <si>
    <t>44.12.14シリコン2個</t>
  </si>
  <si>
    <t>15.7.8上部停止0.1→11.7.7スピード落とした</t>
  </si>
  <si>
    <t>ルララ</t>
  </si>
  <si>
    <t>シリコン2個に減らした</t>
  </si>
  <si>
    <t>44.12.14シリコン2個にした</t>
  </si>
  <si>
    <t>ビーズブレスレット</t>
  </si>
  <si>
    <t>20.6.8</t>
  </si>
  <si>
    <t>11.6.7スピード落とした</t>
  </si>
  <si>
    <t>22.7.11シリコン１個つけた</t>
  </si>
  <si>
    <t>44.12.14シリコン2個ルララ</t>
  </si>
  <si>
    <t>スヌーピーぬいぐるみ、コキンちゃん</t>
  </si>
  <si>
    <t>アンパンティッシュカバー、アンパンぬいぐるみ</t>
  </si>
  <si>
    <t>バイキンティッシュカバー、アンパンぬいぐるみ</t>
  </si>
  <si>
    <t>24.8.11.24</t>
  </si>
  <si>
    <t>34.8.12.34</t>
  </si>
  <si>
    <t>山積みにした</t>
  </si>
  <si>
    <t>24.8.12sp8→6</t>
  </si>
  <si>
    <t>12.7.7</t>
  </si>
  <si>
    <t>すみっこクロック</t>
  </si>
  <si>
    <t>20.8.10シリコン3個ゲームアーク</t>
  </si>
  <si>
    <t>シリコン1</t>
  </si>
  <si>
    <t>20.8.10シリコン1個液晶ミニカメラ</t>
  </si>
  <si>
    <t>27.10.12.27</t>
  </si>
  <si>
    <t>13.7.7ラブブシリコンフェイス</t>
  </si>
  <si>
    <t>ポケモンシリコンポーチ20.7.9.20</t>
  </si>
  <si>
    <t>日焼け補充要る！</t>
  </si>
  <si>
    <t>ポケモンシリコンフェイス</t>
  </si>
  <si>
    <t>ラブブポンポンフェイス</t>
  </si>
  <si>
    <t>補充いる！！</t>
  </si>
  <si>
    <t>22.7.11停止0.1</t>
  </si>
  <si>
    <t>すみっこ時計</t>
  </si>
  <si>
    <t>シリコン3個戻した</t>
  </si>
  <si>
    <t>ゲームアーク</t>
  </si>
  <si>
    <t>16.8.8</t>
  </si>
  <si>
    <t>石減らした！</t>
  </si>
  <si>
    <t>硬化ケーすない！</t>
  </si>
  <si>
    <t>雪見だいふく足した</t>
  </si>
  <si>
    <t>測度80.80.90投げ設定all3シールド上げた</t>
  </si>
  <si>
    <t>サンリオメタルポーチ18.7.9</t>
  </si>
  <si>
    <t>24.8.9.24シリコン1</t>
  </si>
  <si>
    <t>28.7.12停止0.1ポケモンフェイスマスコット</t>
  </si>
  <si>
    <t>44.11.14.44</t>
  </si>
  <si>
    <t>サンリオメタルミニポーチ</t>
  </si>
  <si>
    <t>アングリーキーホルダー</t>
  </si>
  <si>
    <t>22.7.10.22</t>
  </si>
  <si>
    <t>20.7.8停止0.1</t>
  </si>
  <si>
    <t>50.50.90</t>
  </si>
  <si>
    <t>キティシリコンがま口20.7.10</t>
  </si>
  <si>
    <t>20.7.10ロッテイヤホン</t>
  </si>
  <si>
    <t>14.6.8ラブブマスコット大きめ</t>
  </si>
  <si>
    <t>キティシリコンがま口20.8.10</t>
  </si>
  <si>
    <t>サンリオぬいぐるみ</t>
  </si>
  <si>
    <t>サンリオマスコットポーチ</t>
  </si>
  <si>
    <t>ロッテイヤホン</t>
  </si>
  <si>
    <t>キティシリコンがま口</t>
  </si>
  <si>
    <t>44.11.13.44</t>
  </si>
  <si>
    <t>ジャグラーサウンドボタン19.6.9</t>
  </si>
  <si>
    <t>24.8.12ジャグラーサウンドボタン金銀</t>
  </si>
  <si>
    <t>プロ野球トミカ19.7.9シリコン1個</t>
  </si>
  <si>
    <t>キティスカーフポーチ21.7.11</t>
  </si>
  <si>
    <t>24.8.12ラブブキーホルダー大きめ</t>
  </si>
  <si>
    <t>16.8.10ラブブマスコット大きめ</t>
  </si>
  <si>
    <t>サンリオ着ぐるみ</t>
  </si>
  <si>
    <t>pw40→48  sp50.50.80鉄板の角度付けた</t>
  </si>
  <si>
    <t>ラブブキーホルダー大きめ</t>
  </si>
  <si>
    <t>15.8.8</t>
  </si>
  <si>
    <t>プロ野球トミカ</t>
  </si>
  <si>
    <t>サンリオアニマルがま口</t>
  </si>
  <si>
    <t>スンスン混ぜた</t>
  </si>
  <si>
    <t>ジャグラーサウンドボタン金銀</t>
  </si>
  <si>
    <t>43.11.14→43.11.13.43</t>
  </si>
  <si>
    <t>14.9.9スピード少し上げた</t>
  </si>
  <si>
    <t>ラブブ大ぬいぐるみいれた</t>
  </si>
  <si>
    <t>サンリオアニマルがま口22.9.10石減らした</t>
  </si>
  <si>
    <t>ヒョウ柄混ぜた26.9.12</t>
  </si>
  <si>
    <t>16.7.8モンチッチマスコット2</t>
  </si>
  <si>
    <t>番長ボタン24.9.10.24</t>
  </si>
  <si>
    <t>ピュレグミ混ぜた</t>
  </si>
  <si>
    <t>28.8.12サンリオヒョウ柄マスコット</t>
  </si>
  <si>
    <t>20.9.10.20</t>
  </si>
  <si>
    <t>アンパンマン入れたい</t>
  </si>
  <si>
    <t>24.8.12サンリオクリスマスキーケース</t>
  </si>
  <si>
    <t>15.9.9.15sp5→3</t>
  </si>
  <si>
    <t>番長ボタン22.8.9.22</t>
  </si>
  <si>
    <t>スンスンボアバンス16.8.10</t>
  </si>
  <si>
    <t>24.8.10.24シリコン2</t>
  </si>
  <si>
    <t>モンチッチマスコット2</t>
  </si>
  <si>
    <t>押忍番長サウンドボタン</t>
  </si>
  <si>
    <t>24.7.9</t>
  </si>
  <si>
    <t>20.8.10スンスンボアバンスクリップ</t>
  </si>
  <si>
    <t>ラブブキーホルダー大きめ22.8.11</t>
  </si>
  <si>
    <t>様子見！</t>
  </si>
  <si>
    <t>24.8.10シリコンはずした</t>
  </si>
  <si>
    <t>アイスドーム混ぜた</t>
  </si>
  <si>
    <t>サンリオ時計</t>
  </si>
  <si>
    <t>スンスンヘアクリップ20.8.10スピード上げた</t>
  </si>
  <si>
    <t>16.8.9</t>
  </si>
  <si>
    <t>スンスンボアバンス</t>
  </si>
  <si>
    <t>サンリオクリスマスキーケース</t>
  </si>
  <si>
    <t>24.7.12</t>
  </si>
  <si>
    <t>番長サウンドボタン</t>
  </si>
  <si>
    <t>18.7.9スピードあげた</t>
  </si>
  <si>
    <t>24.7.10</t>
  </si>
  <si>
    <t>17.7.8スピード少し落とした</t>
  </si>
  <si>
    <t>管理画面になったままやった</t>
  </si>
  <si>
    <t>キルティング混ぜた</t>
  </si>
  <si>
    <t>モンチッチマスコット2 16.7.8</t>
  </si>
  <si>
    <t>スンスンクリップ</t>
  </si>
  <si>
    <t>サンリオクリスマス混ぜた</t>
  </si>
  <si>
    <t>補充いるー！</t>
  </si>
  <si>
    <t>14,7.8</t>
  </si>
  <si>
    <t>24.8.12サンリオヒョウ柄キーケース　石変える！</t>
  </si>
  <si>
    <t>24.9.9.24</t>
  </si>
  <si>
    <t>40.8.10.40</t>
  </si>
  <si>
    <t>24.8.12 シリコン外した</t>
  </si>
  <si>
    <t>24.7.10ポケモンシリコンポーチ</t>
  </si>
  <si>
    <t>24.10.12サンリオヒョウ柄キーケース</t>
  </si>
  <si>
    <t>ガチャ</t>
  </si>
  <si>
    <t>11.7.8停止0 スピード5</t>
  </si>
  <si>
    <t>ポケモンシリコンポーチ</t>
  </si>
  <si>
    <t>ジャグラーイヤホン18.6.9</t>
  </si>
  <si>
    <t>11.7.8スピード5スヌーピーマスコット</t>
  </si>
  <si>
    <t>サンリオ豹柄キーケース</t>
  </si>
  <si>
    <t>21.9.12</t>
  </si>
  <si>
    <t>22.10.11サンリオヒョウ柄キーケース</t>
  </si>
  <si>
    <t>小銭詰まって中止になってた</t>
  </si>
  <si>
    <t>22.10.11</t>
  </si>
  <si>
    <t>ふわにん26.10.13スピード5</t>
  </si>
  <si>
    <t>サンリオヒョウ柄キーケース</t>
  </si>
  <si>
    <t>12.9.7サンリオホワイトマスコット</t>
  </si>
  <si>
    <t>12.8.7</t>
  </si>
  <si>
    <t>12.6.7.12</t>
  </si>
  <si>
    <t>26.9.11.26sp6→4</t>
  </si>
  <si>
    <t>サンリオ時計すみっこ時計</t>
  </si>
  <si>
    <t>アンパンマンおべんとパズル</t>
  </si>
  <si>
    <t>アンパンマンパペット</t>
  </si>
  <si>
    <t>17.7.7.17</t>
  </si>
  <si>
    <t>コインメーター回ってない！</t>
  </si>
  <si>
    <t>スヌーピーマスコット</t>
  </si>
  <si>
    <t>ポケモンPOPいる　18.7.9袋出した</t>
  </si>
  <si>
    <t>12.7.7サンリオホワイトマスコット</t>
  </si>
  <si>
    <t>20.8.10サンリオホワイトとクリスマス</t>
  </si>
  <si>
    <t>モーター50.50.90</t>
  </si>
  <si>
    <t>メタリックゴールド追加</t>
  </si>
  <si>
    <t>48.9.10.48</t>
  </si>
  <si>
    <t>サンリオホワイトマスコット</t>
  </si>
  <si>
    <t>14.7.7サンリオホワイトマスコット</t>
  </si>
  <si>
    <t>黒キティ焦げキティ補充、石調整した</t>
  </si>
  <si>
    <t>22.9.10</t>
  </si>
  <si>
    <t>マイメロ補充</t>
  </si>
  <si>
    <t>白補充</t>
  </si>
  <si>
    <t>補</t>
  </si>
  <si>
    <t>19.8.9.19</t>
  </si>
  <si>
    <t>19.8.11 SP3→2</t>
  </si>
  <si>
    <t>SP2→1</t>
  </si>
  <si>
    <t>アンパンブランケット入れた</t>
  </si>
  <si>
    <t>サンリオホワイトマスコット14.7.7</t>
  </si>
  <si>
    <t>サンリオクリスマスキーケース21.8.10SP5→6</t>
  </si>
  <si>
    <t>22.8.11ゲームアーク</t>
  </si>
  <si>
    <t>20.8.10キティフェイスポーチ</t>
  </si>
  <si>
    <t>20.7.9シリコン３個</t>
  </si>
  <si>
    <t>ルララ大</t>
  </si>
  <si>
    <t>アンパンおべんとパズル</t>
  </si>
  <si>
    <t>ボンボンドロップシール</t>
  </si>
  <si>
    <t>50.50.100 pw35</t>
  </si>
  <si>
    <t>24.9.13上部停止0</t>
  </si>
  <si>
    <t>43.11.12.43</t>
  </si>
  <si>
    <t>14.9.7キティフェイスポーチ</t>
  </si>
  <si>
    <t>20.6.8.20シリコン3</t>
  </si>
  <si>
    <t>22.8.11液晶デジカメ</t>
  </si>
  <si>
    <t>22.7.11サンリオ型押しケース</t>
  </si>
  <si>
    <t>ミニ香水18.6.9シリコン2つ</t>
  </si>
  <si>
    <t>サンリオリボンポーチ20.7.10</t>
  </si>
  <si>
    <t>忍者めしポット32.8.14</t>
  </si>
  <si>
    <t>36.9.19</t>
  </si>
  <si>
    <t>サンリオマルチケース19.7.10</t>
  </si>
  <si>
    <t>停止中</t>
  </si>
  <si>
    <t>液晶デジカメ</t>
  </si>
  <si>
    <t>18.6.9スピードあげた</t>
  </si>
  <si>
    <t>サンリオ型押しケース</t>
  </si>
  <si>
    <t>18.6.8</t>
  </si>
  <si>
    <t>サンリオリボンポーチ</t>
  </si>
  <si>
    <t>キティ豹柄フェイスポーチ</t>
  </si>
  <si>
    <t>キティヒョウ柄フェイスポーチ</t>
  </si>
  <si>
    <t>ラブブ大きめマスコット17.11.9</t>
  </si>
  <si>
    <t>サンリオ型押しマルチケース</t>
  </si>
  <si>
    <t>サンリオ着ぐるみ26.9.12.26</t>
  </si>
  <si>
    <t>サンリオマスコット</t>
    <phoneticPr fontId="1"/>
  </si>
  <si>
    <t>22.7.10スピード落とした</t>
  </si>
  <si>
    <t>20.7.10スピード上げたりシリコン3個</t>
  </si>
  <si>
    <t>21.9.10</t>
  </si>
  <si>
    <t>電ブル20.8.10</t>
  </si>
  <si>
    <t>アーム3号シリコン2個21.8.9</t>
  </si>
  <si>
    <t>アクリル敷く！！！</t>
  </si>
  <si>
    <t>サンリオボアポーチ38.10.19に変えた</t>
  </si>
  <si>
    <t>アーム1番小さいの23.8.11</t>
  </si>
  <si>
    <t>二階SR</t>
    <rPh sb="0" eb="2">
      <t>ニカイ</t>
    </rPh>
    <phoneticPr fontId="1"/>
  </si>
  <si>
    <t>24.8.12スピード上げた</t>
  </si>
  <si>
    <t>電ブル</t>
  </si>
  <si>
    <t>シリコン2個</t>
  </si>
  <si>
    <t>サンリオロリータフェイスポーチ20.8.9</t>
  </si>
  <si>
    <t>40.11.19.40</t>
  </si>
  <si>
    <t>24.10.10.24sp5→3</t>
  </si>
  <si>
    <t>24.8.12AIラバー</t>
  </si>
  <si>
    <t>24.9.10.24</t>
  </si>
  <si>
    <t>21.9.11</t>
  </si>
  <si>
    <t>18.8.9サンリオケープポーチ</t>
  </si>
  <si>
    <t>24.7.10スピード落とした</t>
  </si>
  <si>
    <t>ゲームアーク19.8.10シリコン3</t>
  </si>
  <si>
    <t>24.7.9.24</t>
  </si>
  <si>
    <t>21.9.9.21</t>
  </si>
  <si>
    <t>23.9.11.23</t>
  </si>
  <si>
    <t>メーター交換</t>
  </si>
  <si>
    <t>18.7.8.18</t>
  </si>
  <si>
    <t>17.10.9.17</t>
  </si>
  <si>
    <t>24.9.11.24</t>
  </si>
  <si>
    <t>福重BUZZクレ①</t>
  </si>
  <si>
    <t>福重BUZZクレ②</t>
  </si>
  <si>
    <t>サミュエル追加</t>
  </si>
  <si>
    <t>サミュエル混ぜ</t>
  </si>
  <si>
    <t>27.6.8.27</t>
  </si>
  <si>
    <t>41.12.20.41</t>
  </si>
  <si>
    <t>サンリオケープポーチ</t>
  </si>
  <si>
    <t>14.10.7スピード上げた</t>
  </si>
  <si>
    <t>22.7.11雪見イヤホン</t>
  </si>
  <si>
    <t>22.8.11サンリオリボンポーチ</t>
  </si>
  <si>
    <t>AIラバーキーホルダー</t>
  </si>
  <si>
    <t>補充いる！！ー！</t>
  </si>
  <si>
    <t>48.14.17.48シリコン2→1</t>
  </si>
  <si>
    <t>雪見だいふくイヤホン</t>
  </si>
  <si>
    <t>24.8.10.24</t>
  </si>
  <si>
    <t>ルララ、サミュエル</t>
  </si>
  <si>
    <t>雪見イヤホン</t>
  </si>
  <si>
    <t>上部停止0→0.1</t>
  </si>
  <si>
    <t>サンリオケープポーチ18.7.9</t>
  </si>
  <si>
    <t>クレヨンしんちゃんマスコット11.6.7</t>
  </si>
  <si>
    <t>43.12.13</t>
  </si>
  <si>
    <t>豹柄混ぜた</t>
  </si>
  <si>
    <t>22.8.11キティボアバンスクリップ</t>
  </si>
  <si>
    <t>20.8.10スピード落とした</t>
  </si>
  <si>
    <t>クレしんマスコット</t>
  </si>
  <si>
    <t>20.7.8小アーム　クレしんマスコット</t>
  </si>
  <si>
    <t>ルララ32.12.14.32</t>
  </si>
  <si>
    <t>46.15.23</t>
  </si>
  <si>
    <t>sp4→3</t>
  </si>
  <si>
    <t>24.8.12ゲーム機柄イヤホン</t>
  </si>
  <si>
    <t>22.9.11サンリオヒョウ柄キーケース</t>
  </si>
  <si>
    <t>14.6.7クレしんマスコット</t>
  </si>
  <si>
    <t>13.6.7</t>
  </si>
  <si>
    <t>サンリオボアバンスクリップ22.9.11.22</t>
  </si>
  <si>
    <t>43.11.13.43</t>
  </si>
  <si>
    <t>46.13.20.46</t>
  </si>
  <si>
    <t>キティボアバンスクリップ</t>
  </si>
  <si>
    <t>シール入れた</t>
  </si>
  <si>
    <t>モンチッチ入れた</t>
  </si>
  <si>
    <t>サミュエル箱出し32.10.11.32</t>
  </si>
  <si>
    <t>サミュエル箱出し37.11.14.37</t>
  </si>
  <si>
    <t>ルララ箱出し35.13.15.35</t>
  </si>
  <si>
    <t>ボンボンドロップ</t>
  </si>
  <si>
    <t>30.9.9.30sp7→5</t>
  </si>
  <si>
    <t>ゲーム機柄イヤホン</t>
  </si>
  <si>
    <t>24.10.12</t>
  </si>
  <si>
    <t>サンリオボアバンスクリップ</t>
  </si>
  <si>
    <t>次補充！！！</t>
  </si>
  <si>
    <t>16.7.8モンチッチイヤホンケース</t>
  </si>
  <si>
    <t>ラブブマスコット16.6.7.16</t>
  </si>
  <si>
    <t>16.8.8モンチッチフェイスポーチ</t>
  </si>
  <si>
    <t>モンチッチスマートケース20.7.8.20</t>
  </si>
  <si>
    <t>サンリオケープフェイス20.8.10</t>
  </si>
  <si>
    <t>24.10.12ゲーム機柄イヤホン</t>
  </si>
  <si>
    <t>13.7.7モンチッチマスコット</t>
  </si>
  <si>
    <t>20.7.10AIマスコット</t>
  </si>
  <si>
    <t>モンチッチケース</t>
  </si>
  <si>
    <t>次補充！！</t>
  </si>
  <si>
    <t>ゲーム機イヤホン</t>
  </si>
  <si>
    <t>石が要る！！</t>
  </si>
  <si>
    <t>停止0.1にした</t>
  </si>
  <si>
    <t>30.8.9.30</t>
  </si>
  <si>
    <t>石増やした</t>
  </si>
  <si>
    <t>モンチッチフェイスポーチ</t>
  </si>
  <si>
    <t>箱出しルララのみ 30.7.8.30</t>
  </si>
  <si>
    <t>24.7.10 石増やした</t>
  </si>
  <si>
    <t>北斗サウンドボタン21.7.10シリコン1</t>
  </si>
  <si>
    <t>モンチッチミニポーチ17.8.9.17sp3</t>
  </si>
  <si>
    <t>サンリオ寝そべり48.24.28.48</t>
  </si>
  <si>
    <t>32.11.13.32ルララ箱だし</t>
  </si>
  <si>
    <t>24.9.10.24→24.10.10.24</t>
  </si>
  <si>
    <t>ルララ、マスカットのなみだ</t>
  </si>
  <si>
    <t>北斗サウンドボタン</t>
  </si>
  <si>
    <t>14.7.7キティギャルマスコット</t>
  </si>
  <si>
    <t>11.7.7キティでかぱっちん</t>
  </si>
  <si>
    <t>13.7.8ギャルキティマスコット</t>
  </si>
  <si>
    <t>明日入れ替え</t>
  </si>
  <si>
    <t>24.8.12サンリオヒョウ柄キーケース</t>
  </si>
  <si>
    <t>14.7.7ギャルキティマスコット</t>
  </si>
  <si>
    <t>14.6.7小アームキティでかぱっちん</t>
  </si>
  <si>
    <t>キティギャルマスコット</t>
  </si>
  <si>
    <t>キティでかぱっちん</t>
  </si>
  <si>
    <t>10.7.6小アームに変えた</t>
  </si>
  <si>
    <t>14.8.7 SP4→2 石少し減らした</t>
  </si>
  <si>
    <t>20.7.10スピード落とした</t>
  </si>
  <si>
    <t>24.8.12サンリオボアバンスクリップ</t>
  </si>
  <si>
    <t>24.8.12ジャグラーイヤホン</t>
  </si>
  <si>
    <t>26.7.9ギャルキティマスコットポーチ</t>
  </si>
  <si>
    <t>36.10.14サミュエル箱出し</t>
  </si>
  <si>
    <t>石足した！</t>
  </si>
  <si>
    <t>石足した！13.8.7</t>
  </si>
  <si>
    <t>石足した！22.10.11</t>
  </si>
  <si>
    <t>48.25.20下に景品敷いた</t>
  </si>
  <si>
    <t>13.8.7スピード少し下げた</t>
  </si>
  <si>
    <t>24.14.10</t>
  </si>
  <si>
    <t>14.8.7</t>
  </si>
  <si>
    <t>アシスト150</t>
  </si>
  <si>
    <t>エラーで止まってた！</t>
  </si>
  <si>
    <t>27.7.8</t>
  </si>
  <si>
    <t>33.8.9.33</t>
  </si>
  <si>
    <t>22.8.10</t>
  </si>
  <si>
    <t>ボアミラーポーチサンリオ</t>
  </si>
  <si>
    <t>ルララサーカス箱出し</t>
  </si>
  <si>
    <t>ジャグラーサウンドボタン19.6.8 シリコン1</t>
  </si>
  <si>
    <t>サミュエル顔48.16.18.46</t>
  </si>
  <si>
    <t>しばこ18.7.9 Sp5.5.5</t>
  </si>
  <si>
    <t>サミュエル顔出し</t>
  </si>
  <si>
    <t>余り物</t>
  </si>
  <si>
    <t>底上げした</t>
  </si>
  <si>
    <t>AIMぬいぐるみ</t>
  </si>
  <si>
    <t>27.8.8.27</t>
  </si>
  <si>
    <t>24.8.12シリコン2個ジャグラーサウンドぼたう</t>
  </si>
  <si>
    <t>37.10.12.37sp5→4</t>
  </si>
  <si>
    <t>14.6.7小アームキティギャルマスコット</t>
  </si>
  <si>
    <t>石を減らした</t>
  </si>
  <si>
    <t>サミュエル顔48.15.16.48sp446</t>
  </si>
  <si>
    <t>山積み　石減らした</t>
  </si>
  <si>
    <t>12.7.7停止なし</t>
  </si>
  <si>
    <t>14.7.8モンチッチがま口</t>
  </si>
  <si>
    <t>ボンボンドロップシール24.7.7.24</t>
  </si>
  <si>
    <t>22.8.9.22</t>
  </si>
  <si>
    <t>13.7.7スピード上げた</t>
  </si>
  <si>
    <t>しばこ</t>
  </si>
  <si>
    <t>48.15.17.48</t>
  </si>
  <si>
    <t>32.9.12.32</t>
  </si>
  <si>
    <t>ジャグラーサウンドぼたん</t>
  </si>
  <si>
    <t>36.9.13.36</t>
  </si>
  <si>
    <t>15.7.8モンチッチがま口</t>
  </si>
  <si>
    <t>ギャルキティマスコット 15.7.8</t>
  </si>
  <si>
    <t>マスカットボンボン</t>
  </si>
  <si>
    <t>シール　11.6.7 補充1</t>
  </si>
  <si>
    <t>38.10.11.38</t>
  </si>
  <si>
    <t>10.5.7</t>
  </si>
  <si>
    <t>モンチッチがま口</t>
  </si>
  <si>
    <t>サンリオデニムポーチ</t>
  </si>
  <si>
    <t>サンリオデニムポーチ　14.8.7エラー</t>
  </si>
  <si>
    <t>忍者めし追加</t>
  </si>
  <si>
    <t>ボンドロ33.8.9.33sp3</t>
  </si>
  <si>
    <t>サンリオデニムポーチ14.7.8上部停止0.1</t>
  </si>
  <si>
    <t>サミュエル</t>
  </si>
  <si>
    <t>21.8.10 上部停止0→0.1</t>
  </si>
  <si>
    <t>38.10.10.38</t>
  </si>
  <si>
    <t>13.5.7.13</t>
  </si>
  <si>
    <t>14.6.8.14</t>
  </si>
  <si>
    <t>山盛り</t>
  </si>
  <si>
    <t>キティギャルポーチ18.6.9.18</t>
  </si>
  <si>
    <t>ラブブ</t>
  </si>
  <si>
    <t>13.6.7.13</t>
  </si>
  <si>
    <t>アシスト200→100</t>
  </si>
  <si>
    <t>22,10.11ヤヤマスコット</t>
  </si>
  <si>
    <t>20.8.10キティウィンドウチャーム</t>
  </si>
  <si>
    <t>18.7.9サンリオ平成デニムポーチ</t>
  </si>
  <si>
    <t>38.13.18花のやつ</t>
  </si>
  <si>
    <t>14.7.7</t>
  </si>
  <si>
    <t>24.9.12</t>
  </si>
  <si>
    <t>キティしっぽ付きポーチ</t>
  </si>
  <si>
    <t>メーター不良‼️</t>
  </si>
  <si>
    <t>アシスト100</t>
  </si>
  <si>
    <t>13.5.8.13</t>
  </si>
  <si>
    <t>22.6.10.22シリコン1</t>
  </si>
  <si>
    <t>24.9.12キティウィンドウチャーム</t>
  </si>
  <si>
    <t>32.8.9.32メーター交換</t>
  </si>
  <si>
    <t>20.9.10キティしっぽ付きポーチ</t>
  </si>
  <si>
    <t>ボンドロ11.6.7.11</t>
  </si>
  <si>
    <t>サンリオウインターMC混ぜ</t>
  </si>
  <si>
    <t>ボンドロ</t>
    <phoneticPr fontId="1"/>
  </si>
  <si>
    <t>サンリオ毛布</t>
    <rPh sb="4" eb="6">
      <t>モウフ</t>
    </rPh>
    <phoneticPr fontId="1"/>
  </si>
  <si>
    <t>ベイビースリー顔</t>
    <phoneticPr fontId="1"/>
  </si>
  <si>
    <t>48.15.18.48アシスト50</t>
  </si>
  <si>
    <t>サンリオ平成デニムポーチ</t>
  </si>
  <si>
    <t>18.7.8</t>
  </si>
  <si>
    <t>yayaマスコット</t>
  </si>
  <si>
    <t>キティウインドウチャーム</t>
  </si>
  <si>
    <t>ギャルキティフェイスポーチ　16.8.9</t>
  </si>
  <si>
    <t>たまごっちマスコット14.7.7</t>
  </si>
  <si>
    <t>ボンドロシール</t>
  </si>
  <si>
    <t>サンリオクロック</t>
  </si>
  <si>
    <t>ボンドロ</t>
  </si>
  <si>
    <t>ジュエルプチドロップ</t>
  </si>
  <si>
    <t>キティウインドウポーチ</t>
  </si>
  <si>
    <t>キティしっぽ付ポーチ</t>
  </si>
  <si>
    <t>スピード上げた4.4.5</t>
  </si>
  <si>
    <t>サンリオヒョウ柄</t>
  </si>
  <si>
    <t>ギャルキティ</t>
  </si>
  <si>
    <t>たまごっち16.6.7石減らした</t>
  </si>
  <si>
    <t>ギャルキティフェイスポーチ</t>
  </si>
  <si>
    <t>たまごっちマスコット</t>
  </si>
  <si>
    <t>たまごっちボアミニポーチ38.15.18</t>
  </si>
  <si>
    <t>スピード落とした2.2.3</t>
  </si>
  <si>
    <t>花のやつ混ぜた</t>
  </si>
  <si>
    <t>12.5.6たまごっちクリップ</t>
  </si>
  <si>
    <t>ジュエルドロップシール</t>
  </si>
  <si>
    <t>アシスト100→80</t>
  </si>
  <si>
    <t>次調整！！</t>
  </si>
  <si>
    <t>シューターにシールが詰まってた停止</t>
  </si>
  <si>
    <t>次入れ替え！！</t>
  </si>
  <si>
    <t>次調整！！！</t>
  </si>
  <si>
    <t>次入れ替え！！！</t>
  </si>
  <si>
    <t>シナモいる！！</t>
  </si>
  <si>
    <t>24.14.13スピードおとした</t>
  </si>
  <si>
    <t>12.5.7.12アシスト40→35</t>
  </si>
  <si>
    <t>26.8.13まきまきシール</t>
  </si>
  <si>
    <t>24.9.12雪見イヤホン</t>
  </si>
  <si>
    <t>小アーム14.9.7リゼロマスコット</t>
  </si>
  <si>
    <t>安価ディズニーシール30.8.12</t>
  </si>
  <si>
    <t>たまごっちヘアクリップ</t>
  </si>
  <si>
    <t>アシスト80→70</t>
  </si>
  <si>
    <t>2.2.3→2.2.2速度</t>
  </si>
  <si>
    <t>13.6.8.13sp3→4アシスト30</t>
  </si>
  <si>
    <t>ぷくぷくおしりシール</t>
  </si>
  <si>
    <t>19.8.9</t>
  </si>
  <si>
    <t>24.11.12上部停止0.1→0</t>
  </si>
  <si>
    <t>26.8.11</t>
  </si>
  <si>
    <t>昇降テストエラー</t>
  </si>
  <si>
    <t>リゼロマスコット</t>
  </si>
  <si>
    <t>メーター不良！！</t>
  </si>
  <si>
    <t>サンリオヘアバンド20.9.10</t>
  </si>
  <si>
    <t>キティフェイスポーチ19.8.9</t>
  </si>
  <si>
    <t>たまごっちミニボアポーチ30.12.14</t>
  </si>
  <si>
    <t>サンリオチャーム付ブレスレット11.5.6</t>
  </si>
  <si>
    <t>小アーム18.5.8サンリオブレスレット</t>
  </si>
  <si>
    <t>サンリオヘアバンド19.8.9</t>
  </si>
  <si>
    <t>24.8.12スピード落とした</t>
  </si>
  <si>
    <t>キティヘアバンド18.8.9</t>
  </si>
  <si>
    <t>アーム小　18.8.9</t>
  </si>
  <si>
    <t>20.9.10</t>
  </si>
  <si>
    <t>13.7.7ボンドロシール</t>
  </si>
  <si>
    <t>アクリル石が要る！！</t>
  </si>
  <si>
    <t>サンリオヒョウ柄ヘアバンド</t>
  </si>
  <si>
    <t>メーター不良！！22.8.11スピード落とした</t>
  </si>
  <si>
    <t>カピバラルララ土台にした</t>
  </si>
  <si>
    <t>24.8.12シールバインダー</t>
  </si>
  <si>
    <t>アクリル増やした</t>
  </si>
  <si>
    <t>サンリオヘアバンド</t>
  </si>
  <si>
    <t>入れ替え</t>
  </si>
  <si>
    <t>18.7.9サンリオヒョウ柄フェイスポーチ</t>
  </si>
  <si>
    <t>16.7.8たまごっちマスコット</t>
  </si>
  <si>
    <t>オーロラブレスレット12.6.7 Sp1.1.2</t>
  </si>
  <si>
    <t>安価シール</t>
  </si>
  <si>
    <t>次絶対入れ替え！！！</t>
  </si>
  <si>
    <t>コインメーターより実際100円多いいかも</t>
  </si>
  <si>
    <t>16.6.8</t>
  </si>
  <si>
    <t>ゲーム機柄ワイヤレスイヤホン</t>
  </si>
  <si>
    <t>19.9.9ヘアバンドってわかるようにした方がいい</t>
  </si>
  <si>
    <t>40.14.20スピード上げた　落下時間短かった</t>
  </si>
  <si>
    <t>20.7.10スピード上げた</t>
  </si>
  <si>
    <t>14.8.7スピード落とした</t>
  </si>
  <si>
    <t>サンリオ豹柄フェイスポーチ</t>
  </si>
  <si>
    <t>24.9.11スピード落とした</t>
  </si>
  <si>
    <t>シールバインダー</t>
  </si>
  <si>
    <t>12.6.7スピード落とした</t>
  </si>
  <si>
    <t>38.14.18</t>
  </si>
  <si>
    <t>次入れ替え！たまごっちヘアバンド</t>
  </si>
  <si>
    <t>12.7.7スピード落とした</t>
  </si>
  <si>
    <t>アシスト50→35</t>
  </si>
  <si>
    <t>モンチッチイヤホンケース</t>
  </si>
  <si>
    <t>石外側に寄せた</t>
  </si>
  <si>
    <t>20.8.9Sp3.3.3→2.2.3</t>
  </si>
  <si>
    <t>バタースクイーズ20.10.10</t>
  </si>
  <si>
    <t>スピード1つ下げた40.14.19.40</t>
  </si>
  <si>
    <t>20.8.9上部停止0→0.1</t>
  </si>
  <si>
    <t>18.8.8.18</t>
  </si>
  <si>
    <t>アシスト50→30.sp3→4</t>
  </si>
  <si>
    <t>メーター不良</t>
  </si>
  <si>
    <t>プライズメーター不良？？</t>
  </si>
  <si>
    <t>40.14.20Sp5.5.5→7.7.7</t>
  </si>
  <si>
    <t>たまごっちヘアバンド24.9.11Sp5.5.5</t>
  </si>
  <si>
    <t>メーター不良？</t>
  </si>
  <si>
    <t>キティ豹柄リボンポーチ18.7.9 Sp1.1.2</t>
  </si>
  <si>
    <t>バタースクイーズ</t>
  </si>
  <si>
    <t>違う種類混ぜた</t>
  </si>
  <si>
    <t>キティどでかぱっちん　12.7.8 Sp4.4.4</t>
  </si>
  <si>
    <t>16.7.8たまごっちタイルシール</t>
  </si>
  <si>
    <t>24.10.12スピード上げた</t>
  </si>
  <si>
    <t>24.7.12忍者グミ</t>
  </si>
  <si>
    <t>ヤヤマスコット12.1112</t>
  </si>
  <si>
    <t>Sp3.3.3→4.4.4</t>
  </si>
  <si>
    <t>20.10.8</t>
  </si>
  <si>
    <t>キティ豹柄リボンポーチ</t>
  </si>
  <si>
    <t>忍者グミ　24.9.10</t>
  </si>
  <si>
    <t>たまごっちシール20.8.9</t>
  </si>
  <si>
    <t>おしりぷにぷにシール</t>
  </si>
  <si>
    <t>おしりぷにぷにシール、払い出し11追加</t>
  </si>
  <si>
    <t>余り物、払い出し10追加</t>
  </si>
  <si>
    <t>おしりぷにぷにシール、払い出し10追加</t>
  </si>
  <si>
    <t>22.7.10サンリオホワイトマスコット</t>
  </si>
  <si>
    <t>14.7.7スピード落とした</t>
  </si>
  <si>
    <t>24.9.11</t>
  </si>
  <si>
    <t>忍者グミ</t>
  </si>
  <si>
    <t>20.8.9シリコン3個</t>
  </si>
  <si>
    <t>22.8.10シリコン3個液晶ミニカメラ</t>
  </si>
  <si>
    <t>22.8.10シリコン2個</t>
  </si>
  <si>
    <t>バタースクイーズ20.10.10.20</t>
  </si>
  <si>
    <t>たまごっちMC</t>
  </si>
  <si>
    <t>22.9.11.22サンリオボアバンスクリップ</t>
  </si>
  <si>
    <t>11は売り上げてる模様、、22.9.11スピード上げた</t>
  </si>
  <si>
    <t>たまごっちタイルシール</t>
  </si>
  <si>
    <t>電源交換‼️たまごっちMC18.7.7.18</t>
  </si>
  <si>
    <t>22.8.10シリコン２個雪見イヤホン</t>
  </si>
  <si>
    <t>18.8.9バタースクイーズ</t>
  </si>
  <si>
    <t>14.7.8停止なし</t>
  </si>
  <si>
    <t>ヤヤ</t>
  </si>
  <si>
    <t>16.7.8スピード上げた</t>
  </si>
  <si>
    <t>38.14.18スピード戻した</t>
  </si>
  <si>
    <t>次プリンターにする！！</t>
  </si>
  <si>
    <t>次液晶ミニカメラに入れ替え！</t>
  </si>
  <si>
    <t>ゲーム機イヤホンに入れ替え！</t>
  </si>
  <si>
    <t>プリンターに入れ替え！</t>
  </si>
  <si>
    <t>22.7.8.22</t>
  </si>
  <si>
    <t>ボアポーチ</t>
  </si>
  <si>
    <t>14.6.7.14</t>
  </si>
  <si>
    <t>忍者めし</t>
  </si>
  <si>
    <t>アシスト30→20</t>
  </si>
  <si>
    <t>20.11.13.20</t>
  </si>
  <si>
    <t>ウォーターシール混ぜ</t>
  </si>
  <si>
    <t>ちいかわおしりシール混ぜ</t>
  </si>
  <si>
    <t>40.14.20シールド下げた</t>
  </si>
  <si>
    <t>でかぱっちん入れて下がった気がする</t>
  </si>
  <si>
    <t>20.8.9</t>
  </si>
  <si>
    <t>14.8.7停止なし</t>
  </si>
  <si>
    <t>コインメーター不良</t>
  </si>
  <si>
    <t>18.10.9上昇停止0.1</t>
  </si>
  <si>
    <t>24.9.10停止なしたまごっちオイルキーホルダー</t>
  </si>
  <si>
    <t>23.9.9.23sp5→3入れすぎ注意⚠️⚠️</t>
  </si>
  <si>
    <t>たまごっちブロックシール</t>
  </si>
  <si>
    <t>20.9.10.20アシスト60→50</t>
  </si>
  <si>
    <t>たまごっちタイルシールにかえたい！</t>
  </si>
  <si>
    <t>22.12.8上昇</t>
  </si>
  <si>
    <t>たまごっちブロックシール16.6.8</t>
  </si>
  <si>
    <t>忍者めし20.7.9</t>
  </si>
  <si>
    <t>ノーマルアームに変える‼️</t>
  </si>
  <si>
    <t>24.10.13.24シリコン0→1</t>
  </si>
  <si>
    <t>キティドデカぱっちん</t>
  </si>
  <si>
    <t>SP3.3.3→2.2.3 上部停止0→0.1</t>
  </si>
  <si>
    <t>23.7.11.23</t>
  </si>
  <si>
    <t>22.8.14ギャルキティしっぽポーチ</t>
  </si>
  <si>
    <t>12.6.7.12アシスト35→25</t>
  </si>
  <si>
    <t>上部停止0.1→0.2</t>
  </si>
  <si>
    <t>たまごっちぷかぷかKH</t>
  </si>
  <si>
    <t>20.9.11.20</t>
  </si>
  <si>
    <t>小アームに変える</t>
  </si>
  <si>
    <t>22.9.10.22sp5→3メーター交換</t>
  </si>
  <si>
    <t>24.9.10</t>
  </si>
  <si>
    <t>景品</t>
    <rPh sb="0" eb="2">
      <t>ケイヒン</t>
    </rPh>
    <phoneticPr fontId="1"/>
  </si>
  <si>
    <t>AIまきまきシール</t>
    <phoneticPr fontId="1"/>
  </si>
  <si>
    <t>AIまきまきシール</t>
  </si>
  <si>
    <t>ルララ</t>
    <phoneticPr fontId="1"/>
  </si>
  <si>
    <t>ボンボンドロップシール</t>
    <phoneticPr fontId="1"/>
  </si>
  <si>
    <t>DNぷくぷくシール</t>
    <phoneticPr fontId="1"/>
  </si>
  <si>
    <t>サンリオバニティポーチ</t>
    <phoneticPr fontId="1"/>
  </si>
  <si>
    <t>サンリオヒョウ柄マスコットポーチ</t>
    <rPh sb="7" eb="8">
      <t>ガラ</t>
    </rPh>
    <phoneticPr fontId="1"/>
  </si>
  <si>
    <t>ギャルキティマスコットポーチ</t>
    <phoneticPr fontId="1"/>
  </si>
  <si>
    <t>サミュエル</t>
    <phoneticPr fontId="1"/>
  </si>
  <si>
    <t>余り物</t>
    <rPh sb="0" eb="1">
      <t>アマ</t>
    </rPh>
    <rPh sb="2" eb="3">
      <t>モノ</t>
    </rPh>
    <phoneticPr fontId="1"/>
  </si>
  <si>
    <t>サンリオウインターMC</t>
    <phoneticPr fontId="1"/>
  </si>
  <si>
    <t>たまごっちボアポーチ</t>
    <phoneticPr fontId="1"/>
  </si>
  <si>
    <t>たまごっちヘアバンド</t>
    <phoneticPr fontId="1"/>
  </si>
  <si>
    <t>20.9.9.20</t>
  </si>
  <si>
    <t>デジタルミニカメラ20.6.9 シリコン2</t>
  </si>
  <si>
    <t>12.6.7</t>
  </si>
  <si>
    <t>ギャルキティしっぽポーチ</t>
  </si>
  <si>
    <t>エラーで停止。レールの緑シリコンズレてた</t>
  </si>
  <si>
    <t>22.10.10.22アシスト60→30</t>
  </si>
  <si>
    <t>18.7.9ノーマルアームに変えた</t>
  </si>
  <si>
    <t>22.8.9小アーム、シールド下げた</t>
  </si>
  <si>
    <t>フルーツ混ぜた12.7.7</t>
  </si>
  <si>
    <t>🍙足した6個</t>
  </si>
  <si>
    <t>土台に花のやつ敷いた</t>
  </si>
  <si>
    <t>18.8.9停止なし　次補充！！</t>
  </si>
  <si>
    <t>sp5→4</t>
  </si>
  <si>
    <t>シリコン2→1</t>
  </si>
  <si>
    <t>sp4→312.6.8.12sp4→3</t>
  </si>
  <si>
    <t>アシスト70→65</t>
  </si>
  <si>
    <t>20.8.8.20</t>
  </si>
  <si>
    <t>SP4→3</t>
  </si>
  <si>
    <t>16.7.7</t>
  </si>
  <si>
    <t>12.7.7停止0.1モンチチフルーツ</t>
  </si>
  <si>
    <t>キティボンバンスクリップ22.8.9.22</t>
  </si>
  <si>
    <t>ふわもちスクイーズ14.6.7.14緩和0.2sp2</t>
  </si>
  <si>
    <t>焦げキティラメマルチケース　16.6.8 停止0</t>
  </si>
  <si>
    <t>液晶デジカメ 20.8.10 シリコン2</t>
  </si>
  <si>
    <t>22.9.11停止なし</t>
  </si>
  <si>
    <t>ふわもちスクイーズ　14.6.7 SP2</t>
  </si>
  <si>
    <t>モンチチフルーツマスコット</t>
  </si>
  <si>
    <t>22.8.10停止なしシリコン1個</t>
  </si>
  <si>
    <t>20.8.10停止なしシリコン1個</t>
  </si>
  <si>
    <t>14.7.8停止なしたまごっちタイルシール</t>
  </si>
  <si>
    <t>36.12.18</t>
  </si>
  <si>
    <t>24.8.9停止なしスピード落とした</t>
  </si>
  <si>
    <t>日焼けキティマルチケース</t>
  </si>
  <si>
    <t>16.8.8スピード落とした</t>
  </si>
  <si>
    <t>20.8.9シリコン1個停止0.1スピード落とした</t>
  </si>
  <si>
    <t>ふわもちスクイーズ</t>
  </si>
  <si>
    <t>ハンディファン</t>
  </si>
  <si>
    <t>20.8.10シリコン3個ハンディファン</t>
  </si>
  <si>
    <t>緩和0.2sp7→4</t>
  </si>
  <si>
    <t>16.7.8.16</t>
  </si>
  <si>
    <t>マスコット抜いてリールパスにした</t>
  </si>
  <si>
    <t>実査</t>
  </si>
  <si>
    <t>14.7.8袋だしした</t>
  </si>
  <si>
    <t>ディズニーシール</t>
  </si>
  <si>
    <t>18.7.9停止0.1</t>
  </si>
  <si>
    <t>左下。調整して様子見</t>
  </si>
  <si>
    <t>18.7.8シリコン3個ハンディファン</t>
  </si>
  <si>
    <t>14.10.8着物キティ</t>
  </si>
  <si>
    <t>左上</t>
  </si>
  <si>
    <t>左下</t>
  </si>
  <si>
    <t>右上</t>
  </si>
  <si>
    <t>右下</t>
  </si>
  <si>
    <t>ボンドロディズニー入れた</t>
  </si>
  <si>
    <t>ボンドロズートピアに替えた</t>
  </si>
  <si>
    <t>DNぷくぷくシール</t>
  </si>
  <si>
    <t>サンリオバニティポーチ</t>
  </si>
  <si>
    <t>サンリオヒョウ柄マスコットポーチ</t>
  </si>
  <si>
    <t>ギャルキティマスコットポーチ</t>
  </si>
  <si>
    <t>サンリオウインターMC</t>
  </si>
  <si>
    <t>たまごっちボアポーチ</t>
  </si>
  <si>
    <t>たまごっちヘアバンド</t>
  </si>
  <si>
    <t>SP5→4</t>
  </si>
  <si>
    <t>着物キティ</t>
  </si>
  <si>
    <t>2コイン1プレイになってた</t>
  </si>
  <si>
    <t>福重BUZZミニ⑩</t>
    <phoneticPr fontId="1"/>
  </si>
  <si>
    <t>福重BUZZミニ⑧</t>
    <phoneticPr fontId="1"/>
  </si>
  <si>
    <t>福重BUZZミニ③</t>
    <phoneticPr fontId="1"/>
  </si>
  <si>
    <t>福重BUZZミニ④</t>
    <phoneticPr fontId="1"/>
  </si>
  <si>
    <t>福重BUZZクレ③</t>
    <phoneticPr fontId="1"/>
  </si>
  <si>
    <t>福重BUZZクレ①</t>
    <phoneticPr fontId="1"/>
  </si>
  <si>
    <t>福重BUZZクレ④</t>
    <phoneticPr fontId="1"/>
  </si>
  <si>
    <t>福重BUZZクレ⑤</t>
    <phoneticPr fontId="1"/>
  </si>
  <si>
    <t>福重BUZZミニ①</t>
    <phoneticPr fontId="1"/>
  </si>
  <si>
    <t>福重BUZZミニ⑨</t>
    <phoneticPr fontId="1"/>
  </si>
  <si>
    <t>福重BUZZミニ⑫</t>
    <phoneticPr fontId="1"/>
  </si>
  <si>
    <t>福重BUZZミニ⑬</t>
    <phoneticPr fontId="1"/>
  </si>
  <si>
    <t>福重BUZZミニ⑪</t>
    <phoneticPr fontId="1"/>
  </si>
  <si>
    <t>福重BUZZツインズ①</t>
    <phoneticPr fontId="1"/>
  </si>
  <si>
    <t>福重 BUZZツインズ②</t>
    <phoneticPr fontId="1"/>
  </si>
  <si>
    <t>福重トライデッキ</t>
    <phoneticPr fontId="1"/>
  </si>
  <si>
    <t>福重BUZZ⑩</t>
    <phoneticPr fontId="1"/>
  </si>
  <si>
    <t>福重BUZZ⑥</t>
    <phoneticPr fontId="1"/>
  </si>
  <si>
    <t>福重BUZZ⑦</t>
    <phoneticPr fontId="1"/>
  </si>
  <si>
    <t>福重BUZZ⑧</t>
    <phoneticPr fontId="1"/>
  </si>
  <si>
    <t>福重BUZZ⑨</t>
    <phoneticPr fontId="1"/>
  </si>
  <si>
    <t>福重BUZZミニ②</t>
    <phoneticPr fontId="1"/>
  </si>
  <si>
    <t>福重BUZZミニ⑦</t>
    <phoneticPr fontId="1"/>
  </si>
  <si>
    <t>福重BUZZミニ⑥</t>
    <phoneticPr fontId="1"/>
  </si>
  <si>
    <t>福重BUZZミニ⑤</t>
    <phoneticPr fontId="1"/>
  </si>
  <si>
    <t>合計</t>
    <rPh sb="0" eb="2">
      <t>ゴウケイ</t>
    </rPh>
    <phoneticPr fontId="1"/>
  </si>
  <si>
    <t>一階</t>
    <rPh sb="0" eb="2">
      <t>イッカイ</t>
    </rPh>
    <phoneticPr fontId="1"/>
  </si>
  <si>
    <t>二階吹抜</t>
    <rPh sb="0" eb="2">
      <t>ニカイ</t>
    </rPh>
    <rPh sb="2" eb="4">
      <t>フキヌ</t>
    </rPh>
    <phoneticPr fontId="1"/>
  </si>
  <si>
    <t>二階奥</t>
    <rPh sb="0" eb="2">
      <t>ニカイ</t>
    </rPh>
    <rPh sb="2" eb="3">
      <t>オク</t>
    </rPh>
    <phoneticPr fontId="1"/>
  </si>
  <si>
    <t>二階キッズ</t>
    <rPh sb="0" eb="2">
      <t>ニカイ</t>
    </rPh>
    <phoneticPr fontId="1"/>
  </si>
  <si>
    <t>経過日数</t>
    <rPh sb="0" eb="2">
      <t>ケイカ</t>
    </rPh>
    <rPh sb="2" eb="4">
      <t>ニッスウ</t>
    </rPh>
    <phoneticPr fontId="1"/>
  </si>
  <si>
    <t>月末在庫金額</t>
  </si>
  <si>
    <t>払出金額</t>
  </si>
  <si>
    <t>福重合計</t>
    <phoneticPr fontId="1"/>
  </si>
  <si>
    <t>売上予想</t>
    <rPh sb="0" eb="2">
      <t>ウリアゲ</t>
    </rPh>
    <rPh sb="2" eb="4">
      <t>ヨソウ</t>
    </rPh>
    <phoneticPr fontId="1"/>
  </si>
  <si>
    <t>サンリオボアポーチ</t>
    <phoneticPr fontId="1"/>
  </si>
  <si>
    <t>12/19/金</t>
  </si>
  <si>
    <t>豹柄フェイスポーチ19.8.9</t>
  </si>
  <si>
    <t>24.8.12雪見イヤホン</t>
  </si>
  <si>
    <t>ＡＩモンスターぬいぐるみ</t>
    <phoneticPr fontId="1"/>
  </si>
  <si>
    <t>福重BUZZクレ①1010</t>
  </si>
  <si>
    <t>福重BUZZクレ②1009</t>
  </si>
  <si>
    <t>福重リトルブルプリズム</t>
    <phoneticPr fontId="1"/>
  </si>
  <si>
    <t>月間原価</t>
    <rPh sb="0" eb="2">
      <t>ゲッカン</t>
    </rPh>
    <phoneticPr fontId="1"/>
  </si>
  <si>
    <t>ハロウィン混ぜ</t>
    <rPh sb="5" eb="6">
      <t>マ</t>
    </rPh>
    <phoneticPr fontId="1"/>
  </si>
  <si>
    <t>忍者めし、カムカム</t>
    <rPh sb="0" eb="2">
      <t>ニンジャ</t>
    </rPh>
    <phoneticPr fontId="1"/>
  </si>
  <si>
    <t>SPGラバー</t>
    <phoneticPr fontId="1"/>
  </si>
  <si>
    <t>アングリーキーホルダー</t>
    <phoneticPr fontId="1"/>
  </si>
  <si>
    <t>硬貨詰まり</t>
    <rPh sb="0" eb="2">
      <t>コウカ</t>
    </rPh>
    <rPh sb="2" eb="3">
      <t>ツ</t>
    </rPh>
    <phoneticPr fontId="1"/>
  </si>
  <si>
    <t>サンリオギャルMC</t>
  </si>
  <si>
    <t>SPGぬいぐるみ</t>
  </si>
  <si>
    <t>じゅるる</t>
  </si>
  <si>
    <t>福重BUZZミニ⑧</t>
  </si>
  <si>
    <t>福重BUZZmini②</t>
    <phoneticPr fontId="1"/>
  </si>
  <si>
    <t>福重BUZZmini⑦</t>
    <phoneticPr fontId="1"/>
  </si>
  <si>
    <t>福重BUZZmini⑥</t>
    <phoneticPr fontId="1"/>
  </si>
  <si>
    <t>福重BUZZmini⑤</t>
    <phoneticPr fontId="1"/>
  </si>
  <si>
    <t>ハギワギ20</t>
    <phoneticPr fontId="1"/>
  </si>
  <si>
    <t>SPGぬいぐるみ</t>
    <phoneticPr fontId="1"/>
  </si>
  <si>
    <t>上部0.1</t>
  </si>
  <si>
    <t>ジャグラーfan</t>
  </si>
  <si>
    <t>メーター621.32</t>
  </si>
  <si>
    <t>サンリオサンダルポーチ</t>
  </si>
  <si>
    <t>たむたむイベで通りにくい</t>
  </si>
  <si>
    <t>キティ和柄リボンポーチ</t>
  </si>
  <si>
    <t>14.6.7スピード上げた</t>
  </si>
  <si>
    <t>サンリオシューズKH</t>
  </si>
  <si>
    <t>32.8.16ジャグラーソーラースイング</t>
  </si>
  <si>
    <t>アクリル石抜いた</t>
  </si>
  <si>
    <t>24.8.12キティヘアバンド</t>
  </si>
  <si>
    <t>出率低すぎー</t>
  </si>
  <si>
    <t>シールド下げた</t>
  </si>
  <si>
    <t>28.10.14スピード早めた</t>
  </si>
  <si>
    <t>28.8.13sp7→4</t>
  </si>
  <si>
    <t>入れ替えたい</t>
  </si>
  <si>
    <t>ハギワギに変える</t>
  </si>
  <si>
    <t>次10個くらい補充する！</t>
  </si>
  <si>
    <t>サンリオヘアブラシいれる24.7.12</t>
  </si>
  <si>
    <t>福重BUZZmini⑧</t>
    <phoneticPr fontId="1"/>
  </si>
  <si>
    <t>福重バズR1037</t>
  </si>
  <si>
    <t>福重バズR1038</t>
  </si>
  <si>
    <t>福重BUZZmini①</t>
    <phoneticPr fontId="1"/>
  </si>
  <si>
    <t>サンリオギャルMC</t>
    <phoneticPr fontId="1"/>
  </si>
  <si>
    <t>チョコマシュマロ</t>
    <phoneticPr fontId="1"/>
  </si>
  <si>
    <t>27.6.9.27上部0.1</t>
  </si>
  <si>
    <t>サンリオボアポーチ32.14.15.32</t>
    <phoneticPr fontId="1"/>
  </si>
  <si>
    <t>リストバンド投入20.7.7.20上部0.1</t>
  </si>
  <si>
    <t>サンリオシューズKH</t>
    <phoneticPr fontId="1"/>
  </si>
  <si>
    <t>30.6.15マリオウォッチ</t>
  </si>
  <si>
    <t>28.6.14スピード落とした</t>
  </si>
  <si>
    <t>サンリオサンダルポーチ28.7.14</t>
    <phoneticPr fontId="1"/>
  </si>
  <si>
    <t>ハギワギ20㎝</t>
    <phoneticPr fontId="1"/>
  </si>
  <si>
    <t>キティ</t>
  </si>
  <si>
    <t>30.6.12サンリオサンダル型ポーチ</t>
  </si>
  <si>
    <t>28.7.11.28緩和0.1sp2</t>
  </si>
  <si>
    <t>センサーエラー中止なってた</t>
  </si>
  <si>
    <t>チョコマシュマロ</t>
  </si>
  <si>
    <t>sp10→5</t>
  </si>
  <si>
    <t>26.7.9.26sp2→4</t>
  </si>
  <si>
    <t>40.8.9.40sp5→4</t>
  </si>
  <si>
    <t>補充要る</t>
  </si>
  <si>
    <t>26.7.8.26sp4→3</t>
  </si>
  <si>
    <t>次入れ替えボアポーチ</t>
  </si>
  <si>
    <t>sp3→2  ポップ要る</t>
  </si>
  <si>
    <t>サンリオFAN</t>
    <phoneticPr fontId="1"/>
  </si>
  <si>
    <t>SPGマスコット</t>
    <phoneticPr fontId="1"/>
  </si>
  <si>
    <t>18.7.9スピード上げた</t>
  </si>
  <si>
    <t>22.11.10</t>
  </si>
  <si>
    <t>12.7.8停止0.1スピード上げた</t>
  </si>
  <si>
    <t>アシスト65→40</t>
  </si>
  <si>
    <t>キャラ入れ替え</t>
  </si>
  <si>
    <t>ウインターばかり減っとるけん様子メロクロ混ぜ見</t>
  </si>
  <si>
    <t>28.8.8.28メイド混ぜ</t>
  </si>
  <si>
    <t>17.7.8.17</t>
  </si>
  <si>
    <t>上部停止0.1→0</t>
  </si>
  <si>
    <t>20.10.10.20</t>
  </si>
  <si>
    <t>次回ノーマルアームに交換</t>
  </si>
  <si>
    <t>実数を数えた。ミニトロ混ぜ</t>
  </si>
  <si>
    <t>BUZZ③→クレナ①</t>
  </si>
  <si>
    <t>BUZZ②→クレナ②</t>
  </si>
  <si>
    <t>コイン2枚になってた　20.7.8</t>
  </si>
  <si>
    <t>14.8.9シリコン3個ベアブリック</t>
  </si>
  <si>
    <t>ミニデジタルカメラ100.40.22 0.4 M1173.149</t>
  </si>
  <si>
    <t>サンリオファン99.32.25 0.5 M2081.230</t>
  </si>
  <si>
    <t xml:space="preserve">ボンドロ90.25.23 0.5 M1482.77 </t>
  </si>
  <si>
    <t>48.14.16箱入りバターシリコン3個</t>
  </si>
  <si>
    <t>フルーツスクイーズ100.45.22 0.5 M635.98</t>
  </si>
  <si>
    <t>キティキラマルチケース70.38.22 0.5  M1279.114</t>
  </si>
  <si>
    <t>たまごっちシール65.37.23 0.6 M2192.74</t>
  </si>
  <si>
    <t>たまごっちMC90.26.21 0.5  M1814.149</t>
  </si>
  <si>
    <t>22.10.8スピード上げた</t>
  </si>
  <si>
    <t>プチドロお試し</t>
  </si>
  <si>
    <t>24.8.10シリコン3個フルーツスクイーズ</t>
  </si>
  <si>
    <t>モンチッチマスコット50.25.22開始0.5</t>
  </si>
  <si>
    <t>開始0.6→0.4</t>
  </si>
  <si>
    <t>キティラメマルチケース</t>
  </si>
  <si>
    <t>100.38.22開始0.4</t>
  </si>
  <si>
    <t>フルーツスクイーズ</t>
  </si>
  <si>
    <t>85.25.22開始0.4</t>
  </si>
  <si>
    <t>ベアブリック</t>
  </si>
  <si>
    <t>エラー停止　ディスプレイ上段トッポは引っかかる</t>
  </si>
  <si>
    <t>要補充</t>
  </si>
  <si>
    <t>エラー停止　上段ディスプレイ　補充</t>
  </si>
  <si>
    <t>要補充！！</t>
  </si>
  <si>
    <t>プチドロ</t>
    <phoneticPr fontId="1"/>
  </si>
  <si>
    <t>プチドロ</t>
  </si>
  <si>
    <t>16.7.8シリコンなし停止0スピード上げた</t>
  </si>
  <si>
    <t>開始0.6→0.4 90.34.23</t>
  </si>
  <si>
    <t xml:space="preserve">90.25.22  </t>
  </si>
  <si>
    <t>90.25.22 0.4</t>
  </si>
  <si>
    <t>24.8.10シリコン2個</t>
  </si>
  <si>
    <t>右アームが手前に動かない</t>
  </si>
  <si>
    <t>3号アーム。15.7.8.15</t>
  </si>
  <si>
    <t>20.9.10シリコン2個ゲーム柄イヤホン</t>
  </si>
  <si>
    <t>開始0.5→0.4 SP3→2</t>
  </si>
  <si>
    <t>90.27.20開始0.4</t>
  </si>
  <si>
    <t>24.9.8</t>
  </si>
  <si>
    <t>ディスプレイ左上　エラー停止</t>
  </si>
  <si>
    <t>99.30.24 0.4シールド上げ</t>
  </si>
  <si>
    <t>85.24.22</t>
  </si>
  <si>
    <t>ジャグラーサウンドフラッシュ100.30.23 0.6</t>
  </si>
  <si>
    <t>石減らした。上部停止0→0.1。sp4→2</t>
  </si>
  <si>
    <t>バタースクイーズ48.14.15.48シリコン3</t>
  </si>
  <si>
    <t>ぷくぷくシール</t>
  </si>
  <si>
    <t>15.7.7.15sp4→2</t>
  </si>
  <si>
    <t>入れ替え！</t>
  </si>
  <si>
    <t>36.12.14</t>
  </si>
  <si>
    <t>ジャグラーボタンDX</t>
  </si>
  <si>
    <t>12.6.8シリコン3個</t>
  </si>
  <si>
    <t>18.7.8タグとった</t>
  </si>
  <si>
    <t>ケース入りバター</t>
  </si>
  <si>
    <t>26.10.13</t>
  </si>
  <si>
    <t>9.7.7たまごっちミニポシェット</t>
  </si>
  <si>
    <t>シリコン3→2</t>
  </si>
  <si>
    <t>３号アーム18.7.9</t>
  </si>
  <si>
    <t>48.13.15.48</t>
  </si>
  <si>
    <t>極とろスクイーズ40.11.12.40sp4</t>
  </si>
  <si>
    <t>フルーツスクイーズに変える</t>
  </si>
  <si>
    <t>ブレスレットに変える</t>
  </si>
  <si>
    <t>サンリオヘアバンドに変える</t>
  </si>
  <si>
    <t>サンリオファン100.32.24 0.4シリコン3</t>
  </si>
  <si>
    <t>70.35.23時間0.5速度3サンリオヘアバンド</t>
  </si>
  <si>
    <t>80.25.24たまごっちキーリング</t>
  </si>
  <si>
    <t>スピード上げた</t>
  </si>
  <si>
    <t>おしりぷくぷくシール</t>
  </si>
  <si>
    <t>パンケーキスクイーズ</t>
  </si>
  <si>
    <t>極とろスクイーズ</t>
  </si>
  <si>
    <t>16.8.8たまごっちカスタムキーリング</t>
  </si>
  <si>
    <t>次、ベアブリック</t>
  </si>
  <si>
    <t>次ジャグラーDX</t>
  </si>
  <si>
    <t>パンケーキスクイーズ100.37.26  0.6シリコン3</t>
  </si>
  <si>
    <t>液晶カメラに変える</t>
  </si>
  <si>
    <t>ジャグラーDXに変える</t>
  </si>
  <si>
    <t>ミニふわスクイーズに変える</t>
  </si>
  <si>
    <t>たまごっちミニポシェット</t>
  </si>
  <si>
    <t>ベアブリックに変える</t>
  </si>
  <si>
    <t>たまごっちキーリングに変える</t>
  </si>
  <si>
    <t>次補充</t>
  </si>
  <si>
    <t>バターに変える</t>
  </si>
  <si>
    <t>90.35.22 0.4</t>
  </si>
  <si>
    <t>0.7→0.6</t>
  </si>
  <si>
    <t>たまごっちキーリング</t>
  </si>
  <si>
    <t>48.13.14.48</t>
  </si>
  <si>
    <t>POP要る</t>
  </si>
  <si>
    <t>たまごっちカスタムキーリング</t>
  </si>
  <si>
    <t>10.7.7 ３号アームあたまごっちミニポシェット</t>
  </si>
  <si>
    <t>18.7.7</t>
  </si>
  <si>
    <t>14.7.7ベアブリックシリコン3個</t>
  </si>
  <si>
    <t>15.6.7.15</t>
  </si>
  <si>
    <t>フルーツスクイーズ24.8.10.24シリコン3</t>
  </si>
  <si>
    <t>80.40.22サンリオちりめんがま口</t>
  </si>
  <si>
    <t>サンリオボアバンスに変える</t>
  </si>
  <si>
    <t>ドーナツスクイーズに変える</t>
  </si>
  <si>
    <t>サンリオちりめん</t>
  </si>
  <si>
    <t>13.6.8シリコン3個スピード下げた</t>
  </si>
  <si>
    <t>15.7.8たまごっちカスタムキーリング</t>
  </si>
  <si>
    <t>18.8.9スピード上げた</t>
  </si>
  <si>
    <t>22.10.11スピード上げた</t>
  </si>
  <si>
    <t>キャリブレーションボンドロ</t>
  </si>
  <si>
    <t>13.7.8スピード下げた</t>
  </si>
  <si>
    <t>たまごっちミニチュアポシェット</t>
  </si>
  <si>
    <t>36.10.18シリコン3個バタースクイーズ</t>
  </si>
  <si>
    <t>24.8.9.24</t>
  </si>
  <si>
    <t>極とろに変える48.14.16シリコン2個</t>
  </si>
  <si>
    <t>13.7.8</t>
  </si>
  <si>
    <t>70.28.24開始0.7 ヤヤマスコット山積み</t>
  </si>
  <si>
    <t>20.8.10シリコン2個デジカメ</t>
  </si>
  <si>
    <t>48.10.14</t>
  </si>
  <si>
    <t>おしりシール</t>
  </si>
  <si>
    <t>1円詰まってた</t>
  </si>
  <si>
    <t>24.8.10たまごスクイーズ</t>
  </si>
  <si>
    <t>22.8.9ギャルキティマスコット</t>
  </si>
  <si>
    <t>24.8.10シリコン1個ジャグラーDX</t>
  </si>
  <si>
    <t>22.8.8 ３号アーム</t>
  </si>
  <si>
    <t>バタースクイズ</t>
  </si>
  <si>
    <t>80.33.23 0.5</t>
  </si>
  <si>
    <t>22.11.11.22sp4→9</t>
  </si>
  <si>
    <t>16.8.8シリコン1個</t>
  </si>
  <si>
    <t>たまごスクイーズ</t>
  </si>
  <si>
    <t>滑車ゴムズレてエラー停止</t>
  </si>
  <si>
    <t>44.14.16</t>
  </si>
  <si>
    <t>ヤヤマスコット</t>
  </si>
  <si>
    <t>デジカメ</t>
  </si>
  <si>
    <t>スンスンがま口に入れ替え</t>
  </si>
  <si>
    <t>たまごっちマスコットにする</t>
  </si>
  <si>
    <t>モンチチがま口に入れ替え</t>
  </si>
  <si>
    <t>16.7.7たまごっちカスタムキーリング</t>
  </si>
  <si>
    <t>石増やした　16.7.8シリコンなし</t>
  </si>
  <si>
    <t>18.7.8モンチチがま口</t>
  </si>
  <si>
    <t>16.7.8スンスンがま口</t>
  </si>
  <si>
    <t>バター山積みに変える</t>
  </si>
  <si>
    <t>ボンドロ山積みに変える</t>
  </si>
  <si>
    <t>ジャグラーボタン山積みに変える</t>
  </si>
  <si>
    <t>電ブル山積みに変える</t>
  </si>
  <si>
    <t>モンチッチがま口に入れ替え</t>
  </si>
  <si>
    <t>LOTTEイヤホンに変える</t>
  </si>
  <si>
    <t>たまごっちボアポーチにする</t>
  </si>
  <si>
    <t>サミュエルシール</t>
  </si>
  <si>
    <t>シール帳</t>
  </si>
  <si>
    <t>たまごっちカスタムキーリングに変える</t>
  </si>
  <si>
    <t>サンリオファンに変える</t>
  </si>
  <si>
    <t>モンチチフェイスに変える</t>
  </si>
  <si>
    <t>極とろに変える</t>
  </si>
  <si>
    <t>ベアブリック55.86.24 0.4</t>
  </si>
  <si>
    <t>二階奥に移動</t>
  </si>
  <si>
    <t>sp3→2</t>
  </si>
  <si>
    <t>16.6.8.16sp3→2</t>
  </si>
  <si>
    <t>48.9.14.48</t>
  </si>
  <si>
    <t>実数</t>
  </si>
  <si>
    <t>80.33.23.0.5LOTTEイヤホン</t>
  </si>
  <si>
    <t>90.38.26.0.4バター山積み</t>
  </si>
  <si>
    <t>100.34.24.0.5電ブル山積み</t>
  </si>
  <si>
    <t>88.40.24.0.4ジャグラーボタン山積み</t>
  </si>
  <si>
    <t>20.8.10たまごっちブロックシール</t>
  </si>
  <si>
    <t>16.7.8モンチチがま口</t>
  </si>
  <si>
    <t>16.6.8シリコン1 石減らした</t>
  </si>
  <si>
    <t>14.7.7モンチチフェイスポーチ</t>
  </si>
  <si>
    <t>36.10.12  次サンリオキルティングに変える</t>
  </si>
  <si>
    <t>スンスンがま口</t>
  </si>
  <si>
    <t>20.8.8サンリオファン　シリコン3個</t>
  </si>
  <si>
    <t>24.14.12 4号アームシリコン3個極とろ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</si>
</sst>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/d/aaa"/>
    <numFmt numFmtId="177" formatCode="0_);[Red]\(0\)"/>
    <numFmt numFmtId="178" formatCode="m/d"/>
    <numFmt numFmtId="179" formatCode="m/d/aaa"/>
    <numFmt numFmtId="180" formatCode="0.0%"/>
    <numFmt numFmtId="181" formatCode="#,##0.000000000;[Red]\-#,##0.000000000"/>
  </numFmts>
  <fonts count="17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3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8"/>
      <color theme="1"/>
      <name val="ＭＳ Ｐゴシック"/>
      <family val="2"/>
      <charset val="128"/>
    </font>
  </fonts>
  <fills count="23">
    <fill>
      <patternFill patternType="none"/>
    </fill>
    <fill>
      <patternFill patternType="gray125"/>
    </fill>
    <fill>
      <patternFill patternType="solid">
        <fgColor rgb="FFB2A1C7"/>
        <bgColor rgb="FFB2A1C7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B2A1C7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B2A1C7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B2A1C7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B2A1C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A9F3"/>
        <bgColor rgb="FFB2A1C7"/>
      </patternFill>
    </fill>
    <fill>
      <patternFill patternType="solid">
        <fgColor rgb="FFFDA9F3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3">
    <xf numFmtId="0" fontId="0" fillId="0" borderId="0"/>
    <xf numFmtId="3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363">
    <xf numFmtId="0" fontId="0" fillId="0" borderId="0" xfId="0" applyAlignment="1">
      <alignment vertical="center"/>
    </xf>
    <xf numFmtId="176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horizontal="center" vertical="center"/>
    </xf>
    <xf numFmtId="38" fontId="4" fillId="2" borderId="0" xfId="0" applyNumberFormat="1" applyFont="1" applyFill="1" applyAlignment="1">
      <alignment vertical="center"/>
    </xf>
    <xf numFmtId="38" fontId="4" fillId="9" borderId="0" xfId="0" applyNumberFormat="1" applyFont="1" applyFill="1" applyAlignment="1">
      <alignment vertical="center"/>
    </xf>
    <xf numFmtId="179" fontId="4" fillId="9" borderId="0" xfId="0" applyNumberFormat="1" applyFont="1" applyFill="1" applyAlignment="1">
      <alignment vertical="center"/>
    </xf>
    <xf numFmtId="38" fontId="4" fillId="4" borderId="0" xfId="0" applyNumberFormat="1" applyFont="1" applyFill="1" applyAlignment="1">
      <alignment vertical="center"/>
    </xf>
    <xf numFmtId="38" fontId="4" fillId="4" borderId="28" xfId="0" applyNumberFormat="1" applyFont="1" applyFill="1" applyBorder="1" applyAlignment="1">
      <alignment vertical="center"/>
    </xf>
    <xf numFmtId="179" fontId="4" fillId="4" borderId="0" xfId="0" applyNumberFormat="1" applyFont="1" applyFill="1" applyAlignment="1">
      <alignment vertical="center"/>
    </xf>
    <xf numFmtId="38" fontId="4" fillId="6" borderId="0" xfId="0" applyNumberFormat="1" applyFont="1" applyFill="1" applyAlignment="1">
      <alignment vertical="center"/>
    </xf>
    <xf numFmtId="179" fontId="4" fillId="6" borderId="0" xfId="0" applyNumberFormat="1" applyFont="1" applyFill="1" applyAlignment="1">
      <alignment vertical="center"/>
    </xf>
    <xf numFmtId="38" fontId="4" fillId="10" borderId="0" xfId="0" applyNumberFormat="1" applyFont="1" applyFill="1" applyAlignment="1">
      <alignment vertical="center"/>
    </xf>
    <xf numFmtId="179" fontId="4" fillId="12" borderId="0" xfId="0" applyNumberFormat="1" applyFont="1" applyFill="1" applyAlignment="1">
      <alignment vertical="center"/>
    </xf>
    <xf numFmtId="38" fontId="4" fillId="12" borderId="0" xfId="0" applyNumberFormat="1" applyFont="1" applyFill="1" applyAlignment="1">
      <alignment vertical="center"/>
    </xf>
    <xf numFmtId="38" fontId="4" fillId="7" borderId="0" xfId="0" applyNumberFormat="1" applyFont="1" applyFill="1" applyAlignment="1">
      <alignment vertical="center"/>
    </xf>
    <xf numFmtId="38" fontId="5" fillId="7" borderId="0" xfId="0" applyNumberFormat="1" applyFont="1" applyFill="1" applyAlignment="1">
      <alignment vertical="center"/>
    </xf>
    <xf numFmtId="179" fontId="4" fillId="7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176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40" xfId="0" applyNumberFormat="1" applyFont="1" applyBorder="1" applyAlignment="1">
      <alignment horizontal="center" vertical="center"/>
    </xf>
    <xf numFmtId="177" fontId="6" fillId="0" borderId="32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38" fontId="0" fillId="0" borderId="3" xfId="0" applyNumberFormat="1" applyBorder="1" applyAlignment="1">
      <alignment horizontal="center" vertical="center"/>
    </xf>
    <xf numFmtId="38" fontId="5" fillId="0" borderId="3" xfId="0" applyNumberFormat="1" applyFont="1" applyBorder="1" applyAlignment="1">
      <alignment horizontal="center" vertical="center"/>
    </xf>
    <xf numFmtId="38" fontId="0" fillId="0" borderId="27" xfId="0" applyNumberFormat="1" applyBorder="1" applyAlignment="1">
      <alignment vertical="center"/>
    </xf>
    <xf numFmtId="179" fontId="0" fillId="0" borderId="5" xfId="0" applyNumberFormat="1" applyBorder="1" applyAlignment="1">
      <alignment horizontal="center" vertical="center"/>
    </xf>
    <xf numFmtId="38" fontId="0" fillId="0" borderId="0" xfId="0" applyNumberFormat="1" applyAlignment="1">
      <alignment vertical="center"/>
    </xf>
    <xf numFmtId="179" fontId="0" fillId="0" borderId="3" xfId="0" applyNumberFormat="1" applyBorder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7" fillId="0" borderId="3" xfId="0" applyNumberFormat="1" applyFont="1" applyBorder="1" applyAlignment="1">
      <alignment horizontal="center" vertical="center"/>
    </xf>
    <xf numFmtId="38" fontId="6" fillId="0" borderId="3" xfId="0" applyNumberFormat="1" applyFont="1" applyBorder="1" applyAlignment="1">
      <alignment horizontal="center" vertical="center"/>
    </xf>
    <xf numFmtId="38" fontId="0" fillId="14" borderId="0" xfId="0" applyNumberFormat="1" applyFill="1" applyAlignment="1">
      <alignment horizontal="center" vertical="center"/>
    </xf>
    <xf numFmtId="38" fontId="0" fillId="10" borderId="0" xfId="0" applyNumberFormat="1" applyFill="1" applyAlignment="1">
      <alignment horizontal="center" vertical="center"/>
    </xf>
    <xf numFmtId="38" fontId="0" fillId="0" borderId="27" xfId="0" applyNumberFormat="1" applyBorder="1" applyAlignment="1">
      <alignment horizontal="center" vertical="center"/>
    </xf>
    <xf numFmtId="38" fontId="8" fillId="0" borderId="3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7" fontId="0" fillId="0" borderId="9" xfId="0" applyNumberFormat="1" applyBorder="1" applyAlignment="1">
      <alignment vertical="center"/>
    </xf>
    <xf numFmtId="177" fontId="0" fillId="0" borderId="29" xfId="0" applyNumberFormat="1" applyBorder="1" applyAlignment="1">
      <alignment vertical="center"/>
    </xf>
    <xf numFmtId="177" fontId="0" fillId="0" borderId="32" xfId="0" applyNumberFormat="1" applyBorder="1" applyAlignment="1">
      <alignment vertical="center"/>
    </xf>
    <xf numFmtId="177" fontId="0" fillId="0" borderId="19" xfId="0" applyNumberFormat="1" applyBorder="1" applyAlignment="1">
      <alignment vertical="center"/>
    </xf>
    <xf numFmtId="38" fontId="0" fillId="0" borderId="23" xfId="0" applyNumberFormat="1" applyBorder="1" applyAlignment="1">
      <alignment vertical="center"/>
    </xf>
    <xf numFmtId="38" fontId="5" fillId="0" borderId="23" xfId="0" applyNumberFormat="1" applyFont="1" applyBorder="1" applyAlignment="1">
      <alignment vertical="center"/>
    </xf>
    <xf numFmtId="38" fontId="0" fillId="0" borderId="3" xfId="0" applyNumberFormat="1" applyBorder="1" applyAlignment="1">
      <alignment vertical="center"/>
    </xf>
    <xf numFmtId="9" fontId="0" fillId="0" borderId="3" xfId="0" applyNumberFormat="1" applyBorder="1" applyAlignment="1">
      <alignment vertical="center"/>
    </xf>
    <xf numFmtId="179" fontId="0" fillId="0" borderId="3" xfId="0" applyNumberFormat="1" applyBorder="1" applyAlignment="1">
      <alignment vertical="center"/>
    </xf>
    <xf numFmtId="38" fontId="0" fillId="0" borderId="26" xfId="0" applyNumberFormat="1" applyBorder="1" applyAlignment="1">
      <alignment vertical="center"/>
    </xf>
    <xf numFmtId="38" fontId="0" fillId="0" borderId="3" xfId="0" applyNumberFormat="1" applyBorder="1" applyAlignment="1">
      <alignment horizontal="right" vertical="center"/>
    </xf>
    <xf numFmtId="9" fontId="0" fillId="0" borderId="3" xfId="0" applyNumberFormat="1" applyBorder="1" applyAlignment="1">
      <alignment horizontal="right" vertical="center"/>
    </xf>
    <xf numFmtId="38" fontId="8" fillId="0" borderId="0" xfId="0" applyNumberFormat="1" applyFont="1" applyAlignment="1">
      <alignment vertical="center"/>
    </xf>
    <xf numFmtId="179" fontId="0" fillId="0" borderId="23" xfId="0" applyNumberFormat="1" applyBorder="1" applyAlignment="1">
      <alignment vertical="center"/>
    </xf>
    <xf numFmtId="9" fontId="0" fillId="0" borderId="23" xfId="0" applyNumberFormat="1" applyBorder="1" applyAlignment="1">
      <alignment vertical="center"/>
    </xf>
    <xf numFmtId="38" fontId="7" fillId="0" borderId="3" xfId="0" applyNumberFormat="1" applyFont="1" applyBorder="1" applyAlignment="1">
      <alignment vertical="center"/>
    </xf>
    <xf numFmtId="38" fontId="8" fillId="0" borderId="23" xfId="0" applyNumberFormat="1" applyFont="1" applyBorder="1" applyAlignment="1">
      <alignment vertical="center"/>
    </xf>
    <xf numFmtId="38" fontId="6" fillId="0" borderId="23" xfId="0" applyNumberFormat="1" applyFont="1" applyBorder="1" applyAlignment="1">
      <alignment vertical="center"/>
    </xf>
    <xf numFmtId="38" fontId="8" fillId="14" borderId="0" xfId="0" applyNumberFormat="1" applyFont="1" applyFill="1" applyAlignment="1">
      <alignment vertical="center"/>
    </xf>
    <xf numFmtId="38" fontId="0" fillId="6" borderId="23" xfId="0" applyNumberFormat="1" applyFill="1" applyBorder="1" applyAlignment="1">
      <alignment vertical="center"/>
    </xf>
    <xf numFmtId="38" fontId="0" fillId="0" borderId="7" xfId="0" applyNumberFormat="1" applyBorder="1" applyAlignment="1">
      <alignment vertical="center"/>
    </xf>
    <xf numFmtId="38" fontId="0" fillId="10" borderId="0" xfId="0" applyNumberFormat="1" applyFill="1" applyAlignment="1">
      <alignment vertical="center"/>
    </xf>
    <xf numFmtId="38" fontId="8" fillId="0" borderId="27" xfId="0" applyNumberFormat="1" applyFont="1" applyBorder="1" applyAlignment="1">
      <alignment vertical="center"/>
    </xf>
    <xf numFmtId="179" fontId="0" fillId="0" borderId="23" xfId="0" applyNumberFormat="1" applyBorder="1" applyAlignment="1">
      <alignment horizontal="center" vertical="center"/>
    </xf>
    <xf numFmtId="38" fontId="5" fillId="0" borderId="3" xfId="0" applyNumberFormat="1" applyFont="1" applyBorder="1" applyAlignment="1">
      <alignment vertical="center"/>
    </xf>
    <xf numFmtId="38" fontId="5" fillId="6" borderId="3" xfId="0" applyNumberFormat="1" applyFont="1" applyFill="1" applyBorder="1" applyAlignment="1">
      <alignment vertical="center"/>
    </xf>
    <xf numFmtId="38" fontId="5" fillId="0" borderId="27" xfId="0" applyNumberFormat="1" applyFont="1" applyBorder="1" applyAlignment="1">
      <alignment vertical="center"/>
    </xf>
    <xf numFmtId="38" fontId="0" fillId="3" borderId="23" xfId="0" applyNumberFormat="1" applyFill="1" applyBorder="1" applyAlignment="1">
      <alignment vertical="center"/>
    </xf>
    <xf numFmtId="38" fontId="0" fillId="0" borderId="24" xfId="0" applyNumberFormat="1" applyBorder="1" applyAlignment="1">
      <alignment vertical="center"/>
    </xf>
    <xf numFmtId="38" fontId="7" fillId="0" borderId="23" xfId="0" applyNumberFormat="1" applyFont="1" applyBorder="1" applyAlignment="1">
      <alignment vertical="center"/>
    </xf>
    <xf numFmtId="38" fontId="0" fillId="6" borderId="3" xfId="0" applyNumberFormat="1" applyFill="1" applyBorder="1" applyAlignment="1">
      <alignment vertical="center"/>
    </xf>
    <xf numFmtId="38" fontId="6" fillId="0" borderId="3" xfId="0" applyNumberFormat="1" applyFont="1" applyBorder="1" applyAlignment="1">
      <alignment vertical="center"/>
    </xf>
    <xf numFmtId="38" fontId="0" fillId="0" borderId="9" xfId="0" applyNumberFormat="1" applyBorder="1" applyAlignment="1">
      <alignment vertical="center"/>
    </xf>
    <xf numFmtId="38" fontId="5" fillId="6" borderId="23" xfId="0" applyNumberFormat="1" applyFont="1" applyFill="1" applyBorder="1" applyAlignment="1">
      <alignment vertical="center"/>
    </xf>
    <xf numFmtId="38" fontId="5" fillId="0" borderId="5" xfId="0" applyNumberFormat="1" applyFont="1" applyBorder="1" applyAlignment="1">
      <alignment vertical="center"/>
    </xf>
    <xf numFmtId="38" fontId="0" fillId="5" borderId="23" xfId="0" applyNumberFormat="1" applyFill="1" applyBorder="1" applyAlignment="1">
      <alignment vertical="center"/>
    </xf>
    <xf numFmtId="179" fontId="0" fillId="0" borderId="11" xfId="0" applyNumberFormat="1" applyBorder="1" applyAlignment="1">
      <alignment vertical="center"/>
    </xf>
    <xf numFmtId="38" fontId="0" fillId="0" borderId="11" xfId="0" applyNumberFormat="1" applyBorder="1" applyAlignment="1">
      <alignment vertical="center"/>
    </xf>
    <xf numFmtId="38" fontId="0" fillId="0" borderId="30" xfId="0" applyNumberFormat="1" applyBorder="1" applyAlignment="1">
      <alignment vertical="center"/>
    </xf>
    <xf numFmtId="38" fontId="5" fillId="0" borderId="11" xfId="0" applyNumberFormat="1" applyFont="1" applyBorder="1" applyAlignment="1">
      <alignment vertical="center"/>
    </xf>
    <xf numFmtId="38" fontId="0" fillId="0" borderId="25" xfId="0" applyNumberFormat="1" applyBorder="1" applyAlignment="1">
      <alignment vertical="center"/>
    </xf>
    <xf numFmtId="9" fontId="0" fillId="0" borderId="11" xfId="0" applyNumberFormat="1" applyBorder="1" applyAlignment="1">
      <alignment vertical="center"/>
    </xf>
    <xf numFmtId="38" fontId="7" fillId="0" borderId="11" xfId="0" applyNumberFormat="1" applyFont="1" applyBorder="1" applyAlignment="1">
      <alignment vertical="center"/>
    </xf>
    <xf numFmtId="38" fontId="6" fillId="0" borderId="11" xfId="0" applyNumberFormat="1" applyFont="1" applyBorder="1" applyAlignment="1">
      <alignment vertical="center"/>
    </xf>
    <xf numFmtId="38" fontId="0" fillId="0" borderId="13" xfId="0" applyNumberFormat="1" applyBorder="1" applyAlignment="1">
      <alignment vertical="center"/>
    </xf>
    <xf numFmtId="179" fontId="0" fillId="0" borderId="11" xfId="0" applyNumberFormat="1" applyBorder="1" applyAlignment="1">
      <alignment horizontal="center" vertical="center"/>
    </xf>
    <xf numFmtId="38" fontId="5" fillId="6" borderId="11" xfId="0" applyNumberFormat="1" applyFont="1" applyFill="1" applyBorder="1" applyAlignment="1">
      <alignment vertical="center"/>
    </xf>
    <xf numFmtId="38" fontId="9" fillId="0" borderId="23" xfId="0" applyNumberFormat="1" applyFont="1" applyBorder="1" applyAlignment="1">
      <alignment vertical="center"/>
    </xf>
    <xf numFmtId="38" fontId="0" fillId="0" borderId="14" xfId="0" applyNumberFormat="1" applyBorder="1" applyAlignment="1">
      <alignment vertical="center"/>
    </xf>
    <xf numFmtId="177" fontId="0" fillId="0" borderId="42" xfId="0" applyNumberFormat="1" applyBorder="1" applyAlignment="1">
      <alignment vertical="center"/>
    </xf>
    <xf numFmtId="9" fontId="0" fillId="0" borderId="14" xfId="0" applyNumberFormat="1" applyBorder="1" applyAlignment="1">
      <alignment vertical="center"/>
    </xf>
    <xf numFmtId="176" fontId="0" fillId="3" borderId="3" xfId="0" applyNumberFormat="1" applyFill="1" applyBorder="1" applyAlignment="1">
      <alignment vertical="center"/>
    </xf>
    <xf numFmtId="177" fontId="0" fillId="0" borderId="35" xfId="0" applyNumberFormat="1" applyBorder="1" applyAlignment="1">
      <alignment vertical="center"/>
    </xf>
    <xf numFmtId="179" fontId="0" fillId="0" borderId="30" xfId="0" applyNumberFormat="1" applyBorder="1" applyAlignment="1">
      <alignment vertical="center"/>
    </xf>
    <xf numFmtId="179" fontId="0" fillId="0" borderId="5" xfId="0" applyNumberFormat="1" applyBorder="1" applyAlignment="1">
      <alignment vertical="center"/>
    </xf>
    <xf numFmtId="179" fontId="8" fillId="0" borderId="27" xfId="0" applyNumberFormat="1" applyFont="1" applyBorder="1" applyAlignment="1">
      <alignment vertical="center"/>
    </xf>
    <xf numFmtId="179" fontId="0" fillId="0" borderId="27" xfId="0" applyNumberFormat="1" applyBorder="1" applyAlignment="1">
      <alignment vertical="center"/>
    </xf>
    <xf numFmtId="0" fontId="0" fillId="10" borderId="0" xfId="0" applyFill="1" applyAlignment="1">
      <alignment vertical="center"/>
    </xf>
    <xf numFmtId="38" fontId="10" fillId="0" borderId="0" xfId="0" applyNumberFormat="1" applyFont="1" applyAlignment="1">
      <alignment vertical="center"/>
    </xf>
    <xf numFmtId="38" fontId="10" fillId="14" borderId="0" xfId="0" applyNumberFormat="1" applyFont="1" applyFill="1" applyAlignment="1">
      <alignment vertical="center"/>
    </xf>
    <xf numFmtId="38" fontId="0" fillId="0" borderId="5" xfId="0" applyNumberFormat="1" applyBorder="1" applyAlignment="1">
      <alignment vertical="center"/>
    </xf>
    <xf numFmtId="38" fontId="0" fillId="0" borderId="29" xfId="0" applyNumberFormat="1" applyBorder="1" applyAlignment="1">
      <alignment vertical="center"/>
    </xf>
    <xf numFmtId="179" fontId="0" fillId="0" borderId="14" xfId="0" applyNumberFormat="1" applyBorder="1" applyAlignment="1">
      <alignment vertical="center"/>
    </xf>
    <xf numFmtId="38" fontId="5" fillId="0" borderId="14" xfId="0" applyNumberFormat="1" applyFont="1" applyBorder="1" applyAlignment="1">
      <alignment vertical="center"/>
    </xf>
    <xf numFmtId="38" fontId="0" fillId="0" borderId="15" xfId="0" applyNumberFormat="1" applyBorder="1" applyAlignment="1">
      <alignment vertical="center"/>
    </xf>
    <xf numFmtId="176" fontId="0" fillId="0" borderId="3" xfId="0" applyNumberFormat="1" applyBorder="1" applyAlignment="1">
      <alignment horizontal="right" vertical="center"/>
    </xf>
    <xf numFmtId="38" fontId="0" fillId="0" borderId="24" xfId="0" applyNumberFormat="1" applyBorder="1" applyAlignment="1">
      <alignment horizontal="center" vertical="center"/>
    </xf>
    <xf numFmtId="38" fontId="0" fillId="0" borderId="23" xfId="0" applyNumberFormat="1" applyBorder="1" applyAlignment="1">
      <alignment horizontal="center" vertical="center"/>
    </xf>
    <xf numFmtId="180" fontId="0" fillId="0" borderId="3" xfId="0" applyNumberFormat="1" applyBorder="1" applyAlignment="1">
      <alignment vertical="center"/>
    </xf>
    <xf numFmtId="177" fontId="0" fillId="11" borderId="3" xfId="0" applyNumberFormat="1" applyFill="1" applyBorder="1" applyAlignment="1">
      <alignment vertical="center"/>
    </xf>
    <xf numFmtId="38" fontId="11" fillId="0" borderId="3" xfId="0" applyNumberFormat="1" applyFont="1" applyBorder="1" applyAlignment="1">
      <alignment vertical="center"/>
    </xf>
    <xf numFmtId="177" fontId="0" fillId="0" borderId="3" xfId="0" applyNumberFormat="1" applyBorder="1" applyAlignment="1">
      <alignment vertical="center"/>
    </xf>
    <xf numFmtId="38" fontId="0" fillId="0" borderId="5" xfId="0" applyNumberFormat="1" applyBorder="1" applyAlignment="1">
      <alignment horizontal="center" vertical="center"/>
    </xf>
    <xf numFmtId="38" fontId="0" fillId="0" borderId="16" xfId="0" applyNumberFormat="1" applyBorder="1" applyAlignment="1">
      <alignment vertical="center"/>
    </xf>
    <xf numFmtId="38" fontId="7" fillId="0" borderId="9" xfId="0" applyNumberFormat="1" applyFont="1" applyBorder="1" applyAlignment="1">
      <alignment vertical="center"/>
    </xf>
    <xf numFmtId="38" fontId="6" fillId="0" borderId="9" xfId="0" applyNumberFormat="1" applyFont="1" applyBorder="1" applyAlignment="1">
      <alignment horizontal="center" vertical="center"/>
    </xf>
    <xf numFmtId="38" fontId="6" fillId="0" borderId="7" xfId="0" applyNumberFormat="1" applyFont="1" applyBorder="1" applyAlignment="1">
      <alignment vertical="center"/>
    </xf>
    <xf numFmtId="38" fontId="5" fillId="0" borderId="9" xfId="0" applyNumberFormat="1" applyFont="1" applyBorder="1" applyAlignment="1">
      <alignment horizontal="center" vertical="center"/>
    </xf>
    <xf numFmtId="179" fontId="0" fillId="0" borderId="9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38" fontId="0" fillId="0" borderId="7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9" fontId="0" fillId="0" borderId="24" xfId="0" applyNumberFormat="1" applyBorder="1" applyAlignment="1">
      <alignment horizontal="center" vertical="center"/>
    </xf>
    <xf numFmtId="38" fontId="7" fillId="0" borderId="9" xfId="0" applyNumberFormat="1" applyFont="1" applyBorder="1" applyAlignment="1">
      <alignment horizontal="center" vertical="center"/>
    </xf>
    <xf numFmtId="9" fontId="0" fillId="0" borderId="24" xfId="0" applyNumberFormat="1" applyBorder="1" applyAlignment="1">
      <alignment vertical="center"/>
    </xf>
    <xf numFmtId="0" fontId="0" fillId="0" borderId="24" xfId="0" applyBorder="1" applyAlignment="1">
      <alignment vertical="center"/>
    </xf>
    <xf numFmtId="38" fontId="6" fillId="0" borderId="7" xfId="0" applyNumberFormat="1" applyFont="1" applyBorder="1" applyAlignment="1">
      <alignment horizontal="center" vertical="center"/>
    </xf>
    <xf numFmtId="38" fontId="0" fillId="0" borderId="9" xfId="0" applyNumberFormat="1" applyBorder="1" applyAlignment="1">
      <alignment horizontal="center" vertical="center"/>
    </xf>
    <xf numFmtId="38" fontId="13" fillId="0" borderId="3" xfId="0" applyNumberFormat="1" applyFont="1" applyBorder="1" applyAlignment="1">
      <alignment vertical="center"/>
    </xf>
    <xf numFmtId="9" fontId="0" fillId="0" borderId="0" xfId="0" applyNumberFormat="1" applyAlignment="1">
      <alignment vertical="center"/>
    </xf>
    <xf numFmtId="9" fontId="0" fillId="10" borderId="0" xfId="0" applyNumberFormat="1" applyFill="1" applyAlignment="1">
      <alignment vertical="center"/>
    </xf>
    <xf numFmtId="38" fontId="8" fillId="0" borderId="17" xfId="0" applyNumberFormat="1" applyFont="1" applyBorder="1" applyAlignment="1">
      <alignment vertical="center"/>
    </xf>
    <xf numFmtId="38" fontId="11" fillId="0" borderId="0" xfId="0" applyNumberFormat="1" applyFont="1" applyAlignment="1">
      <alignment vertical="center"/>
    </xf>
    <xf numFmtId="177" fontId="0" fillId="0" borderId="18" xfId="0" applyNumberFormat="1" applyBorder="1" applyAlignment="1">
      <alignment vertical="center"/>
    </xf>
    <xf numFmtId="177" fontId="0" fillId="0" borderId="41" xfId="0" applyNumberFormat="1" applyBorder="1" applyAlignment="1">
      <alignment vertical="center"/>
    </xf>
    <xf numFmtId="177" fontId="0" fillId="0" borderId="34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38" fontId="0" fillId="0" borderId="32" xfId="1" applyFont="1" applyBorder="1" applyAlignment="1">
      <alignment vertical="center"/>
    </xf>
    <xf numFmtId="38" fontId="0" fillId="0" borderId="38" xfId="1" applyFont="1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38" fontId="0" fillId="0" borderId="17" xfId="1" applyFont="1" applyBorder="1" applyAlignment="1">
      <alignment vertical="center"/>
    </xf>
    <xf numFmtId="38" fontId="0" fillId="0" borderId="29" xfId="1" applyFont="1" applyBorder="1" applyAlignment="1">
      <alignment vertical="center"/>
    </xf>
    <xf numFmtId="38" fontId="0" fillId="0" borderId="41" xfId="1" applyFont="1" applyBorder="1" applyAlignment="1">
      <alignment vertical="center"/>
    </xf>
    <xf numFmtId="176" fontId="0" fillId="0" borderId="18" xfId="0" applyNumberFormat="1" applyBorder="1" applyAlignment="1">
      <alignment horizontal="center" vertical="center"/>
    </xf>
    <xf numFmtId="38" fontId="0" fillId="0" borderId="18" xfId="1" applyFont="1" applyBorder="1" applyAlignment="1">
      <alignment vertical="center"/>
    </xf>
    <xf numFmtId="38" fontId="0" fillId="0" borderId="9" xfId="1" applyFont="1" applyBorder="1" applyAlignment="1">
      <alignment vertical="center"/>
    </xf>
    <xf numFmtId="180" fontId="0" fillId="0" borderId="5" xfId="0" applyNumberFormat="1" applyBorder="1" applyAlignment="1">
      <alignment vertical="center"/>
    </xf>
    <xf numFmtId="9" fontId="0" fillId="0" borderId="5" xfId="0" applyNumberFormat="1" applyBorder="1" applyAlignment="1">
      <alignment vertical="center"/>
    </xf>
    <xf numFmtId="38" fontId="8" fillId="0" borderId="5" xfId="0" applyNumberFormat="1" applyFont="1" applyBorder="1" applyAlignment="1">
      <alignment vertical="center"/>
    </xf>
    <xf numFmtId="180" fontId="0" fillId="0" borderId="23" xfId="0" applyNumberFormat="1" applyBorder="1" applyAlignment="1">
      <alignment vertical="center"/>
    </xf>
    <xf numFmtId="176" fontId="0" fillId="0" borderId="29" xfId="0" applyNumberFormat="1" applyBorder="1" applyAlignment="1">
      <alignment horizontal="center" vertical="center"/>
    </xf>
    <xf numFmtId="38" fontId="0" fillId="0" borderId="37" xfId="1" applyFont="1" applyBorder="1" applyAlignment="1">
      <alignment vertical="center"/>
    </xf>
    <xf numFmtId="38" fontId="0" fillId="0" borderId="42" xfId="1" applyFont="1" applyBorder="1" applyAlignment="1">
      <alignment vertical="center"/>
    </xf>
    <xf numFmtId="38" fontId="0" fillId="0" borderId="44" xfId="1" applyFont="1" applyBorder="1" applyAlignment="1">
      <alignment vertical="center"/>
    </xf>
    <xf numFmtId="38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vertical="center"/>
    </xf>
    <xf numFmtId="180" fontId="0" fillId="0" borderId="39" xfId="0" applyNumberFormat="1" applyBorder="1" applyAlignment="1">
      <alignment vertical="center"/>
    </xf>
    <xf numFmtId="38" fontId="0" fillId="0" borderId="39" xfId="0" applyNumberFormat="1" applyBorder="1" applyAlignment="1">
      <alignment vertical="center"/>
    </xf>
    <xf numFmtId="9" fontId="0" fillId="0" borderId="39" xfId="0" applyNumberFormat="1" applyBorder="1" applyAlignment="1">
      <alignment vertical="center"/>
    </xf>
    <xf numFmtId="38" fontId="8" fillId="0" borderId="39" xfId="0" applyNumberFormat="1" applyFont="1" applyBorder="1" applyAlignment="1">
      <alignment vertical="center"/>
    </xf>
    <xf numFmtId="179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  <xf numFmtId="38" fontId="7" fillId="0" borderId="0" xfId="0" applyNumberFormat="1" applyFont="1" applyAlignment="1">
      <alignment vertical="center"/>
    </xf>
    <xf numFmtId="38" fontId="6" fillId="0" borderId="0" xfId="0" applyNumberFormat="1" applyFont="1" applyAlignment="1">
      <alignment horizontal="right" vertical="center"/>
    </xf>
    <xf numFmtId="38" fontId="6" fillId="0" borderId="0" xfId="0" applyNumberFormat="1" applyFont="1" applyAlignment="1">
      <alignment vertical="center"/>
    </xf>
    <xf numFmtId="178" fontId="0" fillId="0" borderId="0" xfId="0" applyNumberFormat="1" applyAlignment="1">
      <alignment vertical="center"/>
    </xf>
    <xf numFmtId="38" fontId="5" fillId="0" borderId="0" xfId="0" applyNumberFormat="1" applyFont="1" applyAlignment="1">
      <alignment horizontal="right" vertical="center"/>
    </xf>
    <xf numFmtId="38" fontId="5" fillId="0" borderId="0" xfId="0" applyNumberFormat="1" applyFont="1" applyAlignment="1">
      <alignment vertical="center"/>
    </xf>
    <xf numFmtId="176" fontId="0" fillId="0" borderId="23" xfId="0" applyNumberFormat="1" applyBorder="1" applyAlignment="1">
      <alignment horizontal="center" vertical="center"/>
    </xf>
    <xf numFmtId="38" fontId="0" fillId="0" borderId="7" xfId="1" applyFont="1" applyBorder="1" applyAlignment="1">
      <alignment vertical="center"/>
    </xf>
    <xf numFmtId="38" fontId="0" fillId="0" borderId="45" xfId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8" fontId="7" fillId="0" borderId="0" xfId="0" applyNumberFormat="1" applyFont="1" applyAlignment="1">
      <alignment horizontal="right" vertical="center"/>
    </xf>
    <xf numFmtId="38" fontId="0" fillId="0" borderId="0" xfId="0" applyNumberFormat="1" applyAlignment="1">
      <alignment horizontal="right" vertical="center"/>
    </xf>
    <xf numFmtId="38" fontId="10" fillId="18" borderId="3" xfId="0" applyNumberFormat="1" applyFont="1" applyFill="1" applyBorder="1" applyAlignment="1">
      <alignment vertical="center"/>
    </xf>
    <xf numFmtId="38" fontId="10" fillId="16" borderId="3" xfId="0" applyNumberFormat="1" applyFont="1" applyFill="1" applyBorder="1" applyAlignment="1">
      <alignment vertical="center"/>
    </xf>
    <xf numFmtId="38" fontId="0" fillId="5" borderId="3" xfId="0" applyNumberFormat="1" applyFill="1" applyBorder="1" applyAlignment="1">
      <alignment vertical="center"/>
    </xf>
    <xf numFmtId="38" fontId="0" fillId="6" borderId="11" xfId="0" applyNumberFormat="1" applyFill="1" applyBorder="1" applyAlignment="1">
      <alignment vertical="center"/>
    </xf>
    <xf numFmtId="38" fontId="5" fillId="16" borderId="3" xfId="0" applyNumberFormat="1" applyFont="1" applyFill="1" applyBorder="1" applyAlignment="1">
      <alignment vertical="center"/>
    </xf>
    <xf numFmtId="38" fontId="10" fillId="5" borderId="3" xfId="0" applyNumberFormat="1" applyFont="1" applyFill="1" applyBorder="1" applyAlignment="1">
      <alignment vertical="center"/>
    </xf>
    <xf numFmtId="38" fontId="0" fillId="5" borderId="24" xfId="0" applyNumberFormat="1" applyFill="1" applyBorder="1" applyAlignment="1">
      <alignment vertical="center"/>
    </xf>
    <xf numFmtId="38" fontId="0" fillId="5" borderId="11" xfId="0" applyNumberFormat="1" applyFill="1" applyBorder="1" applyAlignment="1">
      <alignment vertical="center"/>
    </xf>
    <xf numFmtId="38" fontId="8" fillId="20" borderId="3" xfId="0" applyNumberFormat="1" applyFont="1" applyFill="1" applyBorder="1" applyAlignment="1">
      <alignment vertical="center"/>
    </xf>
    <xf numFmtId="38" fontId="8" fillId="6" borderId="3" xfId="0" applyNumberFormat="1" applyFont="1" applyFill="1" applyBorder="1" applyAlignment="1">
      <alignment vertical="center"/>
    </xf>
    <xf numFmtId="38" fontId="0" fillId="6" borderId="27" xfId="0" applyNumberFormat="1" applyFill="1" applyBorder="1" applyAlignment="1">
      <alignment vertical="center"/>
    </xf>
    <xf numFmtId="38" fontId="0" fillId="6" borderId="30" xfId="0" applyNumberFormat="1" applyFill="1" applyBorder="1" applyAlignment="1">
      <alignment vertical="center"/>
    </xf>
    <xf numFmtId="38" fontId="0" fillId="3" borderId="3" xfId="0" applyNumberFormat="1" applyFill="1" applyBorder="1" applyAlignment="1">
      <alignment vertical="center"/>
    </xf>
    <xf numFmtId="38" fontId="0" fillId="3" borderId="11" xfId="0" applyNumberFormat="1" applyFill="1" applyBorder="1" applyAlignment="1">
      <alignment vertical="center"/>
    </xf>
    <xf numFmtId="38" fontId="0" fillId="18" borderId="3" xfId="0" applyNumberFormat="1" applyFill="1" applyBorder="1" applyAlignment="1">
      <alignment vertical="center"/>
    </xf>
    <xf numFmtId="38" fontId="8" fillId="18" borderId="3" xfId="0" applyNumberFormat="1" applyFont="1" applyFill="1" applyBorder="1" applyAlignment="1">
      <alignment vertical="center"/>
    </xf>
    <xf numFmtId="38" fontId="8" fillId="5" borderId="3" xfId="0" applyNumberFormat="1" applyFont="1" applyFill="1" applyBorder="1" applyAlignment="1">
      <alignment vertical="center"/>
    </xf>
    <xf numFmtId="38" fontId="4" fillId="18" borderId="3" xfId="0" applyNumberFormat="1" applyFont="1" applyFill="1" applyBorder="1" applyAlignment="1">
      <alignment vertical="center"/>
    </xf>
    <xf numFmtId="38" fontId="7" fillId="18" borderId="3" xfId="0" applyNumberFormat="1" applyFont="1" applyFill="1" applyBorder="1" applyAlignment="1">
      <alignment vertical="center"/>
    </xf>
    <xf numFmtId="9" fontId="0" fillId="5" borderId="3" xfId="0" applyNumberFormat="1" applyFill="1" applyBorder="1" applyAlignment="1">
      <alignment vertical="center"/>
    </xf>
    <xf numFmtId="38" fontId="14" fillId="14" borderId="3" xfId="0" applyNumberFormat="1" applyFont="1" applyFill="1" applyBorder="1" applyAlignment="1">
      <alignment vertical="center"/>
    </xf>
    <xf numFmtId="38" fontId="10" fillId="19" borderId="3" xfId="0" applyNumberFormat="1" applyFont="1" applyFill="1" applyBorder="1" applyAlignment="1">
      <alignment vertical="center"/>
    </xf>
    <xf numFmtId="38" fontId="5" fillId="5" borderId="3" xfId="0" applyNumberFormat="1" applyFont="1" applyFill="1" applyBorder="1" applyAlignment="1">
      <alignment vertical="center"/>
    </xf>
    <xf numFmtId="179" fontId="0" fillId="0" borderId="27" xfId="0" applyNumberForma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38" fontId="6" fillId="16" borderId="3" xfId="0" applyNumberFormat="1" applyFont="1" applyFill="1" applyBorder="1" applyAlignment="1">
      <alignment vertical="center"/>
    </xf>
    <xf numFmtId="38" fontId="4" fillId="13" borderId="0" xfId="0" applyNumberFormat="1" applyFont="1" applyFill="1" applyAlignment="1">
      <alignment vertical="center"/>
    </xf>
    <xf numFmtId="38" fontId="4" fillId="16" borderId="3" xfId="0" applyNumberFormat="1" applyFont="1" applyFill="1" applyBorder="1" applyAlignment="1">
      <alignment vertical="center"/>
    </xf>
    <xf numFmtId="38" fontId="0" fillId="16" borderId="3" xfId="0" applyNumberFormat="1" applyFill="1" applyBorder="1" applyAlignment="1">
      <alignment vertical="center"/>
    </xf>
    <xf numFmtId="38" fontId="14" fillId="16" borderId="3" xfId="0" applyNumberFormat="1" applyFont="1" applyFill="1" applyBorder="1" applyAlignment="1">
      <alignment vertical="center"/>
    </xf>
    <xf numFmtId="38" fontId="5" fillId="3" borderId="3" xfId="0" applyNumberFormat="1" applyFont="1" applyFill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7" fontId="4" fillId="0" borderId="2" xfId="0" applyNumberFormat="1" applyFont="1" applyBorder="1" applyAlignment="1">
      <alignment horizontal="center" vertical="center"/>
    </xf>
    <xf numFmtId="38" fontId="15" fillId="0" borderId="3" xfId="0" applyNumberFormat="1" applyFont="1" applyBorder="1" applyAlignment="1">
      <alignment vertical="center"/>
    </xf>
    <xf numFmtId="38" fontId="9" fillId="6" borderId="23" xfId="0" applyNumberFormat="1" applyFont="1" applyFill="1" applyBorder="1" applyAlignment="1">
      <alignment vertical="center"/>
    </xf>
    <xf numFmtId="38" fontId="4" fillId="17" borderId="3" xfId="0" applyNumberFormat="1" applyFont="1" applyFill="1" applyBorder="1" applyAlignment="1">
      <alignment vertical="center"/>
    </xf>
    <xf numFmtId="38" fontId="0" fillId="5" borderId="25" xfId="0" applyNumberFormat="1" applyFill="1" applyBorder="1" applyAlignment="1">
      <alignment vertical="center"/>
    </xf>
    <xf numFmtId="38" fontId="8" fillId="16" borderId="3" xfId="0" applyNumberFormat="1" applyFont="1" applyFill="1" applyBorder="1" applyAlignment="1">
      <alignment vertical="center"/>
    </xf>
    <xf numFmtId="38" fontId="0" fillId="5" borderId="27" xfId="0" applyNumberFormat="1" applyFill="1" applyBorder="1" applyAlignment="1">
      <alignment vertical="center"/>
    </xf>
    <xf numFmtId="38" fontId="0" fillId="0" borderId="2" xfId="0" applyNumberFormat="1" applyBorder="1" applyAlignment="1">
      <alignment vertical="center"/>
    </xf>
    <xf numFmtId="179" fontId="0" fillId="0" borderId="2" xfId="0" applyNumberFormat="1" applyBorder="1" applyAlignment="1">
      <alignment vertical="center"/>
    </xf>
    <xf numFmtId="18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38" fontId="8" fillId="0" borderId="2" xfId="0" applyNumberFormat="1" applyFont="1" applyBorder="1" applyAlignment="1">
      <alignment vertical="center"/>
    </xf>
    <xf numFmtId="179" fontId="0" fillId="0" borderId="2" xfId="0" applyNumberFormat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7" fontId="6" fillId="0" borderId="2" xfId="0" applyNumberFormat="1" applyFont="1" applyBorder="1" applyAlignment="1">
      <alignment horizontal="center" vertical="center"/>
    </xf>
    <xf numFmtId="176" fontId="0" fillId="8" borderId="3" xfId="0" applyNumberFormat="1" applyFill="1" applyBorder="1" applyAlignment="1">
      <alignment vertical="center"/>
    </xf>
    <xf numFmtId="38" fontId="0" fillId="5" borderId="26" xfId="0" applyNumberFormat="1" applyFill="1" applyBorder="1" applyAlignment="1">
      <alignment vertical="center"/>
    </xf>
    <xf numFmtId="38" fontId="8" fillId="15" borderId="3" xfId="0" applyNumberFormat="1" applyFont="1" applyFill="1" applyBorder="1" applyAlignment="1">
      <alignment vertical="center"/>
    </xf>
    <xf numFmtId="38" fontId="6" fillId="5" borderId="3" xfId="0" applyNumberFormat="1" applyFont="1" applyFill="1" applyBorder="1" applyAlignment="1">
      <alignment vertical="center"/>
    </xf>
    <xf numFmtId="38" fontId="0" fillId="0" borderId="2" xfId="1" applyFont="1" applyBorder="1" applyAlignment="1">
      <alignment vertical="center"/>
    </xf>
    <xf numFmtId="38" fontId="0" fillId="0" borderId="43" xfId="1" applyFont="1" applyBorder="1" applyAlignment="1">
      <alignment vertical="center"/>
    </xf>
    <xf numFmtId="38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vertical="center"/>
    </xf>
    <xf numFmtId="180" fontId="0" fillId="0" borderId="21" xfId="0" applyNumberFormat="1" applyBorder="1" applyAlignment="1">
      <alignment vertical="center"/>
    </xf>
    <xf numFmtId="38" fontId="0" fillId="0" borderId="21" xfId="0" applyNumberFormat="1" applyBorder="1" applyAlignment="1">
      <alignment vertical="center"/>
    </xf>
    <xf numFmtId="9" fontId="0" fillId="0" borderId="21" xfId="0" applyNumberFormat="1" applyBorder="1" applyAlignment="1">
      <alignment vertical="center"/>
    </xf>
    <xf numFmtId="38" fontId="8" fillId="0" borderId="21" xfId="0" applyNumberFormat="1" applyFont="1" applyBorder="1" applyAlignment="1">
      <alignment vertical="center"/>
    </xf>
    <xf numFmtId="38" fontId="7" fillId="6" borderId="3" xfId="0" applyNumberFormat="1" applyFont="1" applyFill="1" applyBorder="1" applyAlignment="1">
      <alignment vertical="center"/>
    </xf>
    <xf numFmtId="9" fontId="0" fillId="6" borderId="3" xfId="0" applyNumberFormat="1" applyFill="1" applyBorder="1" applyAlignment="1">
      <alignment vertical="center"/>
    </xf>
    <xf numFmtId="9" fontId="0" fillId="6" borderId="14" xfId="0" applyNumberFormat="1" applyFill="1" applyBorder="1" applyAlignment="1">
      <alignment vertical="center"/>
    </xf>
    <xf numFmtId="38" fontId="0" fillId="0" borderId="35" xfId="1" applyFont="1" applyBorder="1" applyAlignment="1">
      <alignment vertical="center"/>
    </xf>
    <xf numFmtId="38" fontId="4" fillId="2" borderId="2" xfId="0" applyNumberFormat="1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38" fontId="4" fillId="0" borderId="2" xfId="0" applyNumberFormat="1" applyFont="1" applyBorder="1" applyAlignment="1">
      <alignment vertical="center"/>
    </xf>
    <xf numFmtId="38" fontId="4" fillId="0" borderId="0" xfId="0" applyNumberFormat="1" applyFont="1" applyAlignment="1">
      <alignment vertical="center"/>
    </xf>
    <xf numFmtId="38" fontId="4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8" fontId="8" fillId="8" borderId="3" xfId="0" applyNumberFormat="1" applyFont="1" applyFill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38" fontId="0" fillId="0" borderId="0" xfId="1" applyFont="1" applyAlignment="1">
      <alignment vertical="center"/>
    </xf>
    <xf numFmtId="38" fontId="0" fillId="0" borderId="34" xfId="1" applyFont="1" applyBorder="1" applyAlignment="1">
      <alignment vertical="center"/>
    </xf>
    <xf numFmtId="177" fontId="0" fillId="0" borderId="37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38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vertical="center"/>
    </xf>
    <xf numFmtId="180" fontId="0" fillId="0" borderId="28" xfId="0" applyNumberFormat="1" applyBorder="1" applyAlignment="1">
      <alignment vertical="center"/>
    </xf>
    <xf numFmtId="38" fontId="0" fillId="0" borderId="28" xfId="0" applyNumberFormat="1" applyBorder="1" applyAlignment="1">
      <alignment vertical="center"/>
    </xf>
    <xf numFmtId="177" fontId="6" fillId="0" borderId="27" xfId="0" applyNumberFormat="1" applyFon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38" fontId="9" fillId="3" borderId="23" xfId="0" applyNumberFormat="1" applyFont="1" applyFill="1" applyBorder="1" applyAlignment="1">
      <alignment vertical="center"/>
    </xf>
    <xf numFmtId="9" fontId="0" fillId="5" borderId="11" xfId="0" applyNumberFormat="1" applyFill="1" applyBorder="1" applyAlignment="1">
      <alignment vertical="center"/>
    </xf>
    <xf numFmtId="38" fontId="4" fillId="9" borderId="2" xfId="0" applyNumberFormat="1" applyFont="1" applyFill="1" applyBorder="1" applyAlignment="1">
      <alignment vertical="center"/>
    </xf>
    <xf numFmtId="179" fontId="4" fillId="9" borderId="2" xfId="0" applyNumberFormat="1" applyFont="1" applyFill="1" applyBorder="1" applyAlignment="1">
      <alignment vertical="center"/>
    </xf>
    <xf numFmtId="38" fontId="4" fillId="4" borderId="2" xfId="0" applyNumberFormat="1" applyFont="1" applyFill="1" applyBorder="1" applyAlignment="1">
      <alignment vertical="center"/>
    </xf>
    <xf numFmtId="179" fontId="4" fillId="4" borderId="2" xfId="0" applyNumberFormat="1" applyFont="1" applyFill="1" applyBorder="1" applyAlignment="1">
      <alignment vertical="center"/>
    </xf>
    <xf numFmtId="38" fontId="4" fillId="7" borderId="2" xfId="0" applyNumberFormat="1" applyFont="1" applyFill="1" applyBorder="1" applyAlignment="1">
      <alignment vertical="center"/>
    </xf>
    <xf numFmtId="38" fontId="5" fillId="7" borderId="2" xfId="0" applyNumberFormat="1" applyFont="1" applyFill="1" applyBorder="1" applyAlignment="1">
      <alignment vertical="center"/>
    </xf>
    <xf numFmtId="179" fontId="4" fillId="7" borderId="2" xfId="0" applyNumberFormat="1" applyFont="1" applyFill="1" applyBorder="1" applyAlignment="1">
      <alignment vertical="center"/>
    </xf>
    <xf numFmtId="177" fontId="0" fillId="0" borderId="4" xfId="0" applyNumberFormat="1" applyBorder="1" applyAlignment="1">
      <alignment horizontal="center" vertical="center"/>
    </xf>
    <xf numFmtId="38" fontId="0" fillId="0" borderId="4" xfId="0" applyNumberFormat="1" applyBorder="1" applyAlignment="1">
      <alignment vertical="center"/>
    </xf>
    <xf numFmtId="38" fontId="0" fillId="0" borderId="4" xfId="0" applyNumberFormat="1" applyBorder="1" applyAlignment="1">
      <alignment horizontal="center" vertical="center"/>
    </xf>
    <xf numFmtId="38" fontId="0" fillId="0" borderId="6" xfId="0" applyNumberFormat="1" applyBorder="1" applyAlignment="1">
      <alignment vertical="center"/>
    </xf>
    <xf numFmtId="38" fontId="0" fillId="0" borderId="8" xfId="0" applyNumberFormat="1" applyBorder="1" applyAlignment="1">
      <alignment vertical="center"/>
    </xf>
    <xf numFmtId="179" fontId="0" fillId="0" borderId="6" xfId="0" applyNumberFormat="1" applyBorder="1" applyAlignment="1">
      <alignment vertical="center"/>
    </xf>
    <xf numFmtId="38" fontId="5" fillId="0" borderId="6" xfId="0" applyNumberFormat="1" applyFont="1" applyBorder="1" applyAlignment="1">
      <alignment vertical="center"/>
    </xf>
    <xf numFmtId="9" fontId="0" fillId="0" borderId="6" xfId="0" applyNumberFormat="1" applyBorder="1" applyAlignment="1">
      <alignment vertical="center"/>
    </xf>
    <xf numFmtId="38" fontId="8" fillId="0" borderId="6" xfId="0" applyNumberFormat="1" applyFont="1" applyBorder="1" applyAlignment="1">
      <alignment vertical="center"/>
    </xf>
    <xf numFmtId="38" fontId="6" fillId="0" borderId="6" xfId="0" applyNumberFormat="1" applyFont="1" applyBorder="1" applyAlignment="1">
      <alignment vertical="center"/>
    </xf>
    <xf numFmtId="38" fontId="8" fillId="0" borderId="4" xfId="0" applyNumberFormat="1" applyFont="1" applyBorder="1" applyAlignment="1">
      <alignment vertical="center"/>
    </xf>
    <xf numFmtId="38" fontId="5" fillId="0" borderId="4" xfId="0" applyNumberFormat="1" applyFont="1" applyBorder="1" applyAlignment="1">
      <alignment vertical="center"/>
    </xf>
    <xf numFmtId="38" fontId="0" fillId="0" borderId="10" xfId="0" applyNumberFormat="1" applyBorder="1" applyAlignment="1">
      <alignment vertical="center"/>
    </xf>
    <xf numFmtId="38" fontId="7" fillId="0" borderId="6" xfId="0" applyNumberFormat="1" applyFont="1" applyBorder="1" applyAlignment="1">
      <alignment vertical="center"/>
    </xf>
    <xf numFmtId="38" fontId="5" fillId="6" borderId="6" xfId="0" applyNumberFormat="1" applyFont="1" applyFill="1" applyBorder="1" applyAlignment="1">
      <alignment vertical="center"/>
    </xf>
    <xf numFmtId="38" fontId="0" fillId="5" borderId="6" xfId="0" applyNumberFormat="1" applyFill="1" applyBorder="1" applyAlignment="1">
      <alignment vertical="center"/>
    </xf>
    <xf numFmtId="38" fontId="0" fillId="0" borderId="12" xfId="0" applyNumberFormat="1" applyBorder="1" applyAlignment="1">
      <alignment vertical="center"/>
    </xf>
    <xf numFmtId="38" fontId="9" fillId="0" borderId="6" xfId="0" applyNumberFormat="1" applyFont="1" applyBorder="1" applyAlignment="1">
      <alignment vertical="center"/>
    </xf>
    <xf numFmtId="179" fontId="0" fillId="0" borderId="4" xfId="0" applyNumberFormat="1" applyBorder="1" applyAlignment="1">
      <alignment vertical="center"/>
    </xf>
    <xf numFmtId="38" fontId="9" fillId="3" borderId="6" xfId="0" applyNumberFormat="1" applyFont="1" applyFill="1" applyBorder="1" applyAlignment="1">
      <alignment vertical="center"/>
    </xf>
    <xf numFmtId="38" fontId="0" fillId="6" borderId="6" xfId="0" applyNumberFormat="1" applyFill="1" applyBorder="1" applyAlignment="1">
      <alignment vertical="center"/>
    </xf>
    <xf numFmtId="38" fontId="0" fillId="6" borderId="12" xfId="0" applyNumberFormat="1" applyFill="1" applyBorder="1" applyAlignment="1">
      <alignment vertical="center"/>
    </xf>
    <xf numFmtId="38" fontId="0" fillId="0" borderId="10" xfId="0" applyNumberFormat="1" applyBorder="1" applyAlignment="1">
      <alignment horizontal="center" vertical="center"/>
    </xf>
    <xf numFmtId="38" fontId="0" fillId="0" borderId="6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180" fontId="0" fillId="0" borderId="6" xfId="0" applyNumberFormat="1" applyBorder="1" applyAlignment="1">
      <alignment vertical="center"/>
    </xf>
    <xf numFmtId="38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vertical="center"/>
    </xf>
    <xf numFmtId="180" fontId="0" fillId="0" borderId="22" xfId="0" applyNumberFormat="1" applyBorder="1" applyAlignment="1">
      <alignment vertical="center"/>
    </xf>
    <xf numFmtId="38" fontId="0" fillId="0" borderId="22" xfId="0" applyNumberFormat="1" applyBorder="1" applyAlignment="1">
      <alignment vertical="center"/>
    </xf>
    <xf numFmtId="178" fontId="8" fillId="3" borderId="3" xfId="0" applyNumberFormat="1" applyFont="1" applyFill="1" applyBorder="1" applyAlignment="1">
      <alignment vertical="center"/>
    </xf>
    <xf numFmtId="38" fontId="8" fillId="3" borderId="3" xfId="0" applyNumberFormat="1" applyFont="1" applyFill="1" applyBorder="1" applyAlignment="1">
      <alignment vertical="center"/>
    </xf>
    <xf numFmtId="38" fontId="5" fillId="0" borderId="31" xfId="0" applyNumberFormat="1" applyFont="1" applyBorder="1" applyAlignment="1">
      <alignment vertical="center"/>
    </xf>
    <xf numFmtId="38" fontId="0" fillId="0" borderId="36" xfId="0" applyNumberFormat="1" applyBorder="1" applyAlignment="1">
      <alignment vertical="center"/>
    </xf>
    <xf numFmtId="38" fontId="5" fillId="0" borderId="3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14" borderId="0" xfId="0" applyFill="1" applyAlignment="1">
      <alignment vertical="center"/>
    </xf>
    <xf numFmtId="0" fontId="5" fillId="0" borderId="0" xfId="0" applyFont="1" applyAlignment="1">
      <alignment vertical="center"/>
    </xf>
    <xf numFmtId="38" fontId="16" fillId="0" borderId="23" xfId="0" applyNumberFormat="1" applyFont="1" applyBorder="1" applyAlignment="1">
      <alignment vertical="center"/>
    </xf>
    <xf numFmtId="38" fontId="5" fillId="16" borderId="23" xfId="0" applyNumberFormat="1" applyFont="1" applyFill="1" applyBorder="1" applyAlignment="1">
      <alignment vertical="center"/>
    </xf>
    <xf numFmtId="38" fontId="6" fillId="6" borderId="3" xfId="0" applyNumberFormat="1" applyFont="1" applyFill="1" applyBorder="1" applyAlignment="1">
      <alignment vertical="center"/>
    </xf>
    <xf numFmtId="0" fontId="0" fillId="0" borderId="38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181" fontId="8" fillId="0" borderId="5" xfId="0" applyNumberFormat="1" applyFont="1" applyBorder="1" applyAlignment="1">
      <alignment vertical="center"/>
    </xf>
    <xf numFmtId="38" fontId="10" fillId="16" borderId="23" xfId="0" applyNumberFormat="1" applyFont="1" applyFill="1" applyBorder="1" applyAlignment="1">
      <alignment vertical="center"/>
    </xf>
    <xf numFmtId="38" fontId="7" fillId="16" borderId="3" xfId="0" applyNumberFormat="1" applyFont="1" applyFill="1" applyBorder="1" applyAlignment="1">
      <alignment vertical="center"/>
    </xf>
    <xf numFmtId="38" fontId="4" fillId="8" borderId="3" xfId="0" applyNumberFormat="1" applyFont="1" applyFill="1" applyBorder="1" applyAlignment="1">
      <alignment vertical="center"/>
    </xf>
    <xf numFmtId="38" fontId="0" fillId="0" borderId="20" xfId="0" applyNumberFormat="1" applyBorder="1" applyAlignment="1">
      <alignment horizontal="right" vertical="center"/>
    </xf>
    <xf numFmtId="38" fontId="0" fillId="0" borderId="9" xfId="0" applyNumberFormat="1" applyBorder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10" fillId="0" borderId="0" xfId="0" applyNumberFormat="1" applyFont="1" applyAlignment="1">
      <alignment horizontal="center" vertical="center"/>
    </xf>
    <xf numFmtId="38" fontId="0" fillId="0" borderId="9" xfId="0" applyNumberFormat="1" applyBorder="1" applyAlignment="1">
      <alignment horizontal="right" vertical="center"/>
    </xf>
    <xf numFmtId="38" fontId="6" fillId="0" borderId="9" xfId="0" applyNumberFormat="1" applyFont="1" applyBorder="1" applyAlignment="1">
      <alignment horizontal="right" vertical="center"/>
    </xf>
    <xf numFmtId="38" fontId="6" fillId="0" borderId="7" xfId="0" applyNumberFormat="1" applyFont="1" applyBorder="1" applyAlignment="1">
      <alignment horizontal="right" vertical="center"/>
    </xf>
    <xf numFmtId="38" fontId="10" fillId="0" borderId="9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vertical="center"/>
    </xf>
    <xf numFmtId="38" fontId="10" fillId="0" borderId="24" xfId="0" applyNumberFormat="1" applyFont="1" applyBorder="1" applyAlignment="1">
      <alignment horizontal="center" vertical="center"/>
    </xf>
    <xf numFmtId="38" fontId="0" fillId="0" borderId="24" xfId="0" applyNumberFormat="1" applyBorder="1" applyAlignment="1">
      <alignment horizontal="center" vertical="center"/>
    </xf>
    <xf numFmtId="38" fontId="6" fillId="0" borderId="9" xfId="0" applyNumberFormat="1" applyFont="1" applyBorder="1" applyAlignment="1">
      <alignment horizontal="center" vertical="center"/>
    </xf>
    <xf numFmtId="178" fontId="4" fillId="12" borderId="28" xfId="0" applyNumberFormat="1" applyFont="1" applyFill="1" applyBorder="1" applyAlignment="1">
      <alignment horizontal="center" vertical="center"/>
    </xf>
    <xf numFmtId="178" fontId="4" fillId="7" borderId="28" xfId="0" applyNumberFormat="1" applyFont="1" applyFill="1" applyBorder="1" applyAlignment="1">
      <alignment horizontal="center" vertical="center"/>
    </xf>
    <xf numFmtId="38" fontId="4" fillId="7" borderId="28" xfId="0" applyNumberFormat="1" applyFont="1" applyFill="1" applyBorder="1" applyAlignment="1">
      <alignment horizontal="center" vertical="center"/>
    </xf>
    <xf numFmtId="38" fontId="4" fillId="2" borderId="28" xfId="0" applyNumberFormat="1" applyFont="1" applyFill="1" applyBorder="1" applyAlignment="1">
      <alignment horizontal="center" vertical="center"/>
    </xf>
    <xf numFmtId="38" fontId="4" fillId="9" borderId="28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178" fontId="4" fillId="2" borderId="28" xfId="0" applyNumberFormat="1" applyFont="1" applyFill="1" applyBorder="1" applyAlignment="1">
      <alignment horizontal="center" vertical="center"/>
    </xf>
    <xf numFmtId="178" fontId="4" fillId="4" borderId="28" xfId="0" applyNumberFormat="1" applyFont="1" applyFill="1" applyBorder="1" applyAlignment="1">
      <alignment horizontal="center" vertical="center"/>
    </xf>
    <xf numFmtId="38" fontId="4" fillId="4" borderId="28" xfId="0" applyNumberFormat="1" applyFont="1" applyFill="1" applyBorder="1" applyAlignment="1">
      <alignment horizontal="center" vertical="center"/>
    </xf>
    <xf numFmtId="38" fontId="4" fillId="6" borderId="28" xfId="0" applyNumberFormat="1" applyFont="1" applyFill="1" applyBorder="1" applyAlignment="1">
      <alignment horizontal="center" vertical="center"/>
    </xf>
    <xf numFmtId="38" fontId="4" fillId="12" borderId="28" xfId="0" applyNumberFormat="1" applyFon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38" fontId="0" fillId="0" borderId="18" xfId="0" applyNumberFormat="1" applyBorder="1" applyAlignment="1">
      <alignment horizontal="center" vertical="center"/>
    </xf>
    <xf numFmtId="38" fontId="10" fillId="0" borderId="1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8" fontId="4" fillId="0" borderId="0" xfId="0" applyNumberFormat="1" applyFont="1" applyAlignment="1">
      <alignment horizontal="center" vertical="center"/>
    </xf>
    <xf numFmtId="38" fontId="4" fillId="7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38" fontId="4" fillId="4" borderId="1" xfId="0" applyNumberFormat="1" applyFont="1" applyFill="1" applyBorder="1" applyAlignment="1">
      <alignment horizontal="center" vertical="center"/>
    </xf>
    <xf numFmtId="178" fontId="4" fillId="7" borderId="1" xfId="0" applyNumberFormat="1" applyFont="1" applyFill="1" applyBorder="1" applyAlignment="1">
      <alignment horizontal="center" vertical="center"/>
    </xf>
    <xf numFmtId="38" fontId="4" fillId="2" borderId="1" xfId="0" applyNumberFormat="1" applyFont="1" applyFill="1" applyBorder="1" applyAlignment="1">
      <alignment horizontal="center" vertical="center"/>
    </xf>
    <xf numFmtId="38" fontId="4" fillId="9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38" fontId="4" fillId="21" borderId="0" xfId="0" applyNumberFormat="1" applyFont="1" applyFill="1" applyAlignment="1">
      <alignment vertical="center"/>
    </xf>
    <xf numFmtId="178" fontId="4" fillId="21" borderId="28" xfId="0" applyNumberFormat="1" applyFont="1" applyFill="1" applyBorder="1" applyAlignment="1">
      <alignment horizontal="center" vertical="center"/>
    </xf>
    <xf numFmtId="38" fontId="5" fillId="21" borderId="0" xfId="0" applyNumberFormat="1" applyFont="1" applyFill="1" applyAlignment="1">
      <alignment vertical="center"/>
    </xf>
    <xf numFmtId="179" fontId="4" fillId="21" borderId="0" xfId="0" applyNumberFormat="1" applyFont="1" applyFill="1" applyAlignment="1">
      <alignment vertical="center"/>
    </xf>
    <xf numFmtId="38" fontId="4" fillId="21" borderId="28" xfId="0" applyNumberFormat="1" applyFont="1" applyFill="1" applyBorder="1" applyAlignment="1">
      <alignment horizontal="center" vertical="center"/>
    </xf>
    <xf numFmtId="38" fontId="0" fillId="22" borderId="0" xfId="0" applyNumberFormat="1" applyFill="1" applyAlignment="1">
      <alignment vertical="center"/>
    </xf>
    <xf numFmtId="38" fontId="4" fillId="21" borderId="2" xfId="0" applyNumberFormat="1" applyFont="1" applyFill="1" applyBorder="1" applyAlignment="1">
      <alignment vertical="center"/>
    </xf>
    <xf numFmtId="0" fontId="0" fillId="22" borderId="0" xfId="0" applyFill="1" applyAlignment="1">
      <alignment vertical="center"/>
    </xf>
  </cellXfs>
  <cellStyles count="3">
    <cellStyle name="Hyperlink" xfId="2" xr:uid="{00000000-000B-0000-0000-000008000000}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DA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U1022"/>
  <sheetViews>
    <sheetView tabSelected="1" zoomScale="80" zoomScaleNormal="80" workbookViewId="0">
      <pane xSplit="1" ySplit="2" topLeftCell="HS3" activePane="bottomRight" state="frozen"/>
      <selection pane="topRight" activeCell="B1" sqref="B1"/>
      <selection pane="bottomLeft" activeCell="A3" sqref="A3"/>
      <selection pane="bottomRight" activeCell="IG30" sqref="IG30"/>
    </sheetView>
  </sheetViews>
  <sheetFormatPr defaultColWidth="14.42578125" defaultRowHeight="15" customHeight="1" x14ac:dyDescent="0.25"/>
  <cols>
    <col min="1" max="1" width="16" bestFit="1" customWidth="1"/>
    <col min="2" max="2" width="8.140625" bestFit="1" customWidth="1"/>
    <col min="3" max="3" width="8" bestFit="1" customWidth="1"/>
    <col min="4" max="4" width="9.28515625" bestFit="1" customWidth="1"/>
    <col min="5" max="5" width="8" bestFit="1" customWidth="1"/>
    <col min="6" max="6" width="11" bestFit="1" customWidth="1"/>
    <col min="7" max="7" width="7.42578125" bestFit="1" customWidth="1"/>
    <col min="8" max="8" width="1.85546875" customWidth="1"/>
    <col min="9" max="9" width="8" bestFit="1" customWidth="1"/>
    <col min="10" max="10" width="9.140625" bestFit="1" customWidth="1"/>
    <col min="11" max="11" width="10.7109375" bestFit="1" customWidth="1"/>
    <col min="12" max="12" width="4.28515625" bestFit="1" customWidth="1"/>
    <col min="13" max="13" width="8.5703125" bestFit="1" customWidth="1"/>
    <col min="14" max="15" width="10.7109375" bestFit="1" customWidth="1"/>
    <col min="16" max="16" width="17.140625" bestFit="1" customWidth="1"/>
    <col min="17" max="17" width="7.42578125" bestFit="1" customWidth="1"/>
    <col min="18" max="18" width="8.5703125" bestFit="1" customWidth="1"/>
    <col min="19" max="19" width="9.28515625" bestFit="1" customWidth="1"/>
    <col min="20" max="20" width="23.7109375" bestFit="1" customWidth="1"/>
    <col min="21" max="21" width="2" customWidth="1"/>
    <col min="22" max="22" width="10.28515625" bestFit="1" customWidth="1"/>
    <col min="23" max="23" width="8" bestFit="1" customWidth="1"/>
    <col min="24" max="24" width="9.140625" bestFit="1" customWidth="1"/>
    <col min="25" max="25" width="9.28515625" bestFit="1" customWidth="1"/>
    <col min="26" max="26" width="4.28515625" bestFit="1" customWidth="1"/>
    <col min="27" max="27" width="8.5703125" bestFit="1" customWidth="1"/>
    <col min="28" max="28" width="8" bestFit="1" customWidth="1"/>
    <col min="29" max="29" width="9.85546875" bestFit="1" customWidth="1"/>
    <col min="30" max="30" width="19.28515625" bestFit="1" customWidth="1"/>
    <col min="31" max="31" width="7" bestFit="1" customWidth="1"/>
    <col min="32" max="32" width="8.5703125" bestFit="1" customWidth="1"/>
    <col min="33" max="33" width="9.28515625" bestFit="1" customWidth="1"/>
    <col min="34" max="34" width="25.42578125" bestFit="1" customWidth="1"/>
    <col min="35" max="35" width="1.85546875" customWidth="1"/>
    <col min="36" max="36" width="10.28515625" bestFit="1" customWidth="1"/>
    <col min="37" max="37" width="8" bestFit="1" customWidth="1"/>
    <col min="38" max="38" width="9.140625" bestFit="1" customWidth="1"/>
    <col min="39" max="39" width="9.28515625" bestFit="1" customWidth="1"/>
    <col min="40" max="40" width="4.28515625" bestFit="1" customWidth="1"/>
    <col min="41" max="41" width="8.5703125" bestFit="1" customWidth="1"/>
    <col min="42" max="42" width="8" bestFit="1" customWidth="1"/>
    <col min="43" max="43" width="9.85546875" bestFit="1" customWidth="1"/>
    <col min="44" max="44" width="7.42578125" bestFit="1" customWidth="1"/>
    <col min="45" max="45" width="7" bestFit="1" customWidth="1"/>
    <col min="46" max="46" width="8.5703125" bestFit="1" customWidth="1"/>
    <col min="47" max="47" width="9.28515625" bestFit="1" customWidth="1"/>
    <col min="48" max="48" width="15.85546875" bestFit="1" customWidth="1"/>
    <col min="49" max="49" width="1.85546875" customWidth="1"/>
    <col min="50" max="50" width="10.28515625" bestFit="1" customWidth="1"/>
    <col min="51" max="51" width="8" bestFit="1" customWidth="1"/>
    <col min="52" max="52" width="9.140625" bestFit="1" customWidth="1"/>
    <col min="53" max="53" width="9.28515625" bestFit="1" customWidth="1"/>
    <col min="54" max="54" width="4.28515625" bestFit="1" customWidth="1"/>
    <col min="55" max="55" width="8.5703125" bestFit="1" customWidth="1"/>
    <col min="56" max="56" width="9.140625" bestFit="1" customWidth="1"/>
    <col min="57" max="57" width="9.85546875" bestFit="1" customWidth="1"/>
    <col min="58" max="58" width="23.42578125" bestFit="1" customWidth="1"/>
    <col min="59" max="59" width="7" bestFit="1" customWidth="1"/>
    <col min="60" max="60" width="8.5703125" bestFit="1" customWidth="1"/>
    <col min="61" max="61" width="9.28515625" bestFit="1" customWidth="1"/>
    <col min="62" max="62" width="18" bestFit="1" customWidth="1"/>
    <col min="63" max="63" width="1.5703125" customWidth="1"/>
    <col min="64" max="64" width="10.28515625" bestFit="1" customWidth="1"/>
    <col min="65" max="65" width="8" bestFit="1" customWidth="1"/>
    <col min="66" max="66" width="9.140625" bestFit="1" customWidth="1"/>
    <col min="67" max="67" width="9.28515625" bestFit="1" customWidth="1"/>
    <col min="68" max="68" width="6" bestFit="1" customWidth="1"/>
    <col min="69" max="69" width="8.5703125" bestFit="1" customWidth="1"/>
    <col min="70" max="71" width="6.42578125" bestFit="1" customWidth="1"/>
    <col min="72" max="72" width="29.42578125" style="306" bestFit="1" customWidth="1"/>
    <col min="73" max="73" width="7" bestFit="1" customWidth="1"/>
    <col min="74" max="74" width="9.85546875" bestFit="1" customWidth="1"/>
    <col min="75" max="75" width="9.28515625" bestFit="1" customWidth="1"/>
    <col min="76" max="76" width="24" bestFit="1" customWidth="1"/>
    <col min="77" max="77" width="1.85546875" style="307" customWidth="1"/>
    <col min="78" max="78" width="10.28515625" bestFit="1" customWidth="1"/>
    <col min="79" max="79" width="8" bestFit="1" customWidth="1"/>
    <col min="80" max="80" width="9.140625" bestFit="1" customWidth="1"/>
    <col min="81" max="81" width="9.28515625" bestFit="1" customWidth="1"/>
    <col min="82" max="82" width="4.28515625" bestFit="1" customWidth="1"/>
    <col min="83" max="83" width="8.5703125" bestFit="1" customWidth="1"/>
    <col min="84" max="85" width="6.42578125" bestFit="1" customWidth="1"/>
    <col min="86" max="86" width="27.28515625" bestFit="1" customWidth="1"/>
    <col min="87" max="87" width="7" bestFit="1" customWidth="1"/>
    <col min="88" max="88" width="11" bestFit="1" customWidth="1"/>
    <col min="89" max="89" width="9.28515625" bestFit="1" customWidth="1"/>
    <col min="90" max="90" width="32.7109375" bestFit="1" customWidth="1"/>
    <col min="91" max="91" width="1.85546875" customWidth="1"/>
    <col min="92" max="92" width="10.28515625" bestFit="1" customWidth="1"/>
    <col min="93" max="93" width="8" bestFit="1" customWidth="1"/>
    <col min="94" max="94" width="9.140625" bestFit="1" customWidth="1"/>
    <col min="95" max="95" width="9.28515625" bestFit="1" customWidth="1"/>
    <col min="96" max="96" width="5.28515625" bestFit="1" customWidth="1"/>
    <col min="97" max="97" width="8.5703125" bestFit="1" customWidth="1"/>
    <col min="98" max="99" width="6.42578125" bestFit="1" customWidth="1"/>
    <col min="100" max="100" width="29.42578125" bestFit="1" customWidth="1"/>
    <col min="101" max="101" width="7" bestFit="1" customWidth="1"/>
    <col min="102" max="102" width="11" bestFit="1" customWidth="1"/>
    <col min="103" max="103" width="9.28515625" bestFit="1" customWidth="1"/>
    <col min="104" max="104" width="35.5703125" bestFit="1" customWidth="1"/>
    <col min="105" max="105" width="1.7109375" customWidth="1"/>
    <col min="106" max="106" width="10.28515625" bestFit="1" customWidth="1"/>
    <col min="107" max="107" width="8" bestFit="1" customWidth="1"/>
    <col min="108" max="108" width="9.140625" bestFit="1" customWidth="1"/>
    <col min="109" max="109" width="9.28515625" bestFit="1" customWidth="1"/>
    <col min="110" max="110" width="4.28515625" bestFit="1" customWidth="1"/>
    <col min="111" max="111" width="8.5703125" bestFit="1" customWidth="1"/>
    <col min="112" max="112" width="8" bestFit="1" customWidth="1"/>
    <col min="113" max="113" width="9.85546875" bestFit="1" customWidth="1"/>
    <col min="114" max="114" width="17.42578125" bestFit="1" customWidth="1"/>
    <col min="115" max="115" width="7" bestFit="1" customWidth="1"/>
    <col min="116" max="116" width="8.5703125" bestFit="1" customWidth="1"/>
    <col min="117" max="117" width="9.28515625" bestFit="1" customWidth="1"/>
    <col min="118" max="118" width="22.5703125" bestFit="1" customWidth="1"/>
    <col min="119" max="119" width="1.5703125" customWidth="1"/>
    <col min="120" max="120" width="10.28515625" bestFit="1" customWidth="1"/>
    <col min="121" max="121" width="8" bestFit="1" customWidth="1"/>
    <col min="122" max="122" width="9.140625" bestFit="1" customWidth="1"/>
    <col min="123" max="123" width="9.28515625" bestFit="1" customWidth="1"/>
    <col min="124" max="124" width="4.28515625" bestFit="1" customWidth="1"/>
    <col min="125" max="125" width="8.5703125" bestFit="1" customWidth="1"/>
    <col min="126" max="126" width="8" bestFit="1" customWidth="1"/>
    <col min="127" max="127" width="9.85546875" bestFit="1" customWidth="1"/>
    <col min="128" max="128" width="23.42578125" bestFit="1" customWidth="1"/>
    <col min="129" max="129" width="7" bestFit="1" customWidth="1"/>
    <col min="130" max="130" width="8.5703125" bestFit="1" customWidth="1"/>
    <col min="131" max="131" width="9.28515625" bestFit="1" customWidth="1"/>
    <col min="132" max="132" width="25.140625" bestFit="1" customWidth="1"/>
    <col min="133" max="133" width="2.42578125" customWidth="1"/>
    <col min="134" max="134" width="10.28515625" bestFit="1" customWidth="1"/>
    <col min="135" max="135" width="7.42578125" bestFit="1" customWidth="1"/>
    <col min="136" max="137" width="9.28515625" bestFit="1" customWidth="1"/>
    <col min="138" max="138" width="5.28515625" bestFit="1" customWidth="1"/>
    <col min="139" max="139" width="8.5703125" bestFit="1" customWidth="1"/>
    <col min="140" max="140" width="8.7109375" bestFit="1" customWidth="1"/>
    <col min="141" max="141" width="9.85546875" bestFit="1" customWidth="1"/>
    <col min="142" max="142" width="27.28515625" customWidth="1"/>
    <col min="143" max="143" width="6.42578125" bestFit="1" customWidth="1"/>
    <col min="144" max="144" width="8.5703125" bestFit="1" customWidth="1"/>
    <col min="145" max="145" width="9.28515625" bestFit="1" customWidth="1"/>
    <col min="146" max="146" width="30" bestFit="1" customWidth="1"/>
    <col min="147" max="147" width="2.42578125" customWidth="1"/>
    <col min="148" max="148" width="10.28515625" bestFit="1" customWidth="1"/>
    <col min="149" max="149" width="7.42578125" bestFit="1" customWidth="1"/>
    <col min="150" max="151" width="9.28515625" bestFit="1" customWidth="1"/>
    <col min="152" max="152" width="5.28515625" bestFit="1" customWidth="1"/>
    <col min="153" max="153" width="8.5703125" bestFit="1" customWidth="1"/>
    <col min="154" max="154" width="8.7109375" bestFit="1" customWidth="1"/>
    <col min="155" max="155" width="9.85546875" bestFit="1" customWidth="1"/>
    <col min="156" max="156" width="23.42578125" customWidth="1"/>
    <col min="157" max="157" width="6.42578125" bestFit="1" customWidth="1"/>
    <col min="158" max="158" width="8.5703125" bestFit="1" customWidth="1"/>
    <col min="159" max="159" width="9.28515625" bestFit="1" customWidth="1"/>
    <col min="160" max="160" width="26.5703125" bestFit="1" customWidth="1"/>
    <col min="161" max="161" width="2.42578125" style="96" customWidth="1"/>
    <col min="162" max="162" width="10.28515625" bestFit="1" customWidth="1"/>
    <col min="163" max="163" width="7.42578125" bestFit="1" customWidth="1"/>
    <col min="164" max="164" width="9.140625" bestFit="1" customWidth="1"/>
    <col min="165" max="165" width="9.28515625" bestFit="1" customWidth="1"/>
    <col min="166" max="166" width="4.28515625" bestFit="1" customWidth="1"/>
    <col min="167" max="167" width="8.5703125" bestFit="1" customWidth="1"/>
    <col min="168" max="168" width="8" bestFit="1" customWidth="1"/>
    <col min="169" max="169" width="9.85546875" bestFit="1" customWidth="1"/>
    <col min="170" max="170" width="11" bestFit="1" customWidth="1"/>
    <col min="171" max="171" width="7" bestFit="1" customWidth="1"/>
    <col min="172" max="173" width="8.5703125" bestFit="1" customWidth="1"/>
    <col min="174" max="174" width="18.42578125" bestFit="1" customWidth="1"/>
    <col min="175" max="175" width="2.42578125" customWidth="1"/>
    <col min="176" max="176" width="10.28515625" bestFit="1" customWidth="1"/>
    <col min="177" max="177" width="7.42578125" bestFit="1" customWidth="1"/>
    <col min="178" max="178" width="8" bestFit="1" customWidth="1"/>
    <col min="179" max="179" width="9.28515625" bestFit="1" customWidth="1"/>
    <col min="180" max="180" width="4.28515625" bestFit="1" customWidth="1"/>
    <col min="181" max="181" width="8.5703125" bestFit="1" customWidth="1"/>
    <col min="182" max="182" width="8.7109375" bestFit="1" customWidth="1"/>
    <col min="183" max="183" width="9.85546875" bestFit="1" customWidth="1"/>
    <col min="184" max="184" width="7.42578125" bestFit="1" customWidth="1"/>
    <col min="185" max="185" width="6.42578125" bestFit="1" customWidth="1"/>
    <col min="186" max="187" width="8.5703125" bestFit="1" customWidth="1"/>
    <col min="188" max="188" width="12" bestFit="1" customWidth="1"/>
    <col min="189" max="189" width="2.42578125" customWidth="1"/>
    <col min="190" max="190" width="10.28515625" bestFit="1" customWidth="1"/>
    <col min="191" max="191" width="7.42578125" bestFit="1" customWidth="1"/>
    <col min="192" max="192" width="8" bestFit="1" customWidth="1"/>
    <col min="193" max="193" width="9.28515625" bestFit="1" customWidth="1"/>
    <col min="194" max="194" width="5.28515625" bestFit="1" customWidth="1"/>
    <col min="195" max="195" width="8.5703125" bestFit="1" customWidth="1"/>
    <col min="196" max="196" width="8.7109375" bestFit="1" customWidth="1"/>
    <col min="197" max="197" width="9.85546875" bestFit="1" customWidth="1"/>
    <col min="198" max="198" width="22" bestFit="1" customWidth="1"/>
    <col min="199" max="199" width="6.42578125" bestFit="1" customWidth="1"/>
    <col min="200" max="200" width="8.5703125" bestFit="1" customWidth="1"/>
    <col min="201" max="201" width="9.28515625" bestFit="1" customWidth="1"/>
    <col min="202" max="202" width="29.42578125" bestFit="1" customWidth="1"/>
    <col min="203" max="203" width="3.140625" customWidth="1"/>
    <col min="204" max="204" width="10.28515625" bestFit="1" customWidth="1"/>
    <col min="205" max="205" width="6.42578125" style="173" bestFit="1" customWidth="1"/>
    <col min="206" max="206" width="8" bestFit="1" customWidth="1"/>
    <col min="207" max="207" width="9.140625" bestFit="1" customWidth="1"/>
    <col min="208" max="208" width="9.28515625" bestFit="1" customWidth="1"/>
    <col min="209" max="209" width="4.28515625" bestFit="1" customWidth="1"/>
    <col min="210" max="210" width="8.5703125" bestFit="1" customWidth="1"/>
    <col min="211" max="212" width="6.42578125" bestFit="1" customWidth="1"/>
    <col min="213" max="213" width="27.28515625" bestFit="1" customWidth="1"/>
    <col min="214" max="214" width="7" bestFit="1" customWidth="1"/>
    <col min="215" max="216" width="9.85546875" bestFit="1" customWidth="1"/>
    <col min="217" max="217" width="23.5703125" bestFit="1" customWidth="1"/>
    <col min="218" max="218" width="2.42578125" customWidth="1"/>
    <col min="219" max="219" width="10.28515625" bestFit="1" customWidth="1"/>
    <col min="220" max="220" width="7.42578125" bestFit="1" customWidth="1"/>
    <col min="221" max="221" width="9.140625" bestFit="1" customWidth="1"/>
    <col min="222" max="222" width="9.28515625" bestFit="1" customWidth="1"/>
    <col min="223" max="223" width="4.28515625" bestFit="1" customWidth="1"/>
    <col min="224" max="224" width="8.5703125" bestFit="1" customWidth="1"/>
    <col min="225" max="226" width="6.42578125" bestFit="1" customWidth="1"/>
    <col min="227" max="227" width="27.28515625" bestFit="1" customWidth="1"/>
    <col min="228" max="228" width="7" bestFit="1" customWidth="1"/>
    <col min="229" max="229" width="9.85546875" bestFit="1" customWidth="1"/>
    <col min="230" max="230" width="9.28515625" bestFit="1" customWidth="1"/>
    <col min="231" max="231" width="35.5703125" customWidth="1"/>
    <col min="232" max="232" width="1.7109375" style="362" customWidth="1"/>
    <col min="233" max="233" width="10.28515625" bestFit="1" customWidth="1"/>
    <col min="234" max="234" width="8" bestFit="1" customWidth="1"/>
    <col min="235" max="235" width="9.140625" bestFit="1" customWidth="1"/>
    <col min="236" max="236" width="9.28515625" bestFit="1" customWidth="1"/>
    <col min="237" max="237" width="4.28515625" bestFit="1" customWidth="1"/>
    <col min="238" max="238" width="9.28515625" bestFit="1" customWidth="1"/>
    <col min="239" max="240" width="6.42578125" bestFit="1" customWidth="1"/>
    <col min="241" max="241" width="29.42578125" style="308" bestFit="1" customWidth="1"/>
    <col min="242" max="242" width="7" bestFit="1" customWidth="1"/>
    <col min="243" max="243" width="9.85546875" bestFit="1" customWidth="1"/>
    <col min="244" max="244" width="9.28515625" bestFit="1" customWidth="1"/>
    <col min="245" max="245" width="26.42578125" bestFit="1" customWidth="1"/>
    <col min="246" max="246" width="2" customWidth="1"/>
    <col min="247" max="247" width="10.28515625" bestFit="1" customWidth="1"/>
    <col min="248" max="248" width="7.42578125" bestFit="1" customWidth="1"/>
    <col min="249" max="249" width="9.140625" bestFit="1" customWidth="1"/>
    <col min="250" max="250" width="9.28515625" bestFit="1" customWidth="1"/>
    <col min="251" max="251" width="4.28515625" bestFit="1" customWidth="1"/>
    <col min="252" max="252" width="8.5703125" bestFit="1" customWidth="1"/>
    <col min="253" max="254" width="6.42578125" bestFit="1" customWidth="1"/>
    <col min="255" max="255" width="29.42578125" bestFit="1" customWidth="1"/>
    <col min="256" max="256" width="7" bestFit="1" customWidth="1"/>
    <col min="257" max="258" width="9.85546875" bestFit="1" customWidth="1"/>
    <col min="259" max="259" width="31.42578125" bestFit="1" customWidth="1"/>
    <col min="260" max="260" width="1.7109375" customWidth="1"/>
    <col min="261" max="261" width="10.28515625" bestFit="1" customWidth="1"/>
    <col min="262" max="262" width="8" bestFit="1" customWidth="1"/>
    <col min="263" max="263" width="9.140625" bestFit="1" customWidth="1"/>
    <col min="264" max="264" width="9.28515625" bestFit="1" customWidth="1"/>
    <col min="265" max="265" width="5.28515625" bestFit="1" customWidth="1"/>
    <col min="266" max="266" width="8.5703125" bestFit="1" customWidth="1"/>
    <col min="267" max="268" width="6.42578125" bestFit="1" customWidth="1"/>
    <col min="269" max="269" width="29.42578125" style="308" bestFit="1" customWidth="1"/>
    <col min="270" max="270" width="7" bestFit="1" customWidth="1"/>
    <col min="271" max="271" width="9.85546875" bestFit="1" customWidth="1"/>
    <col min="272" max="272" width="9.28515625" bestFit="1" customWidth="1"/>
    <col min="273" max="273" width="29.42578125" bestFit="1" customWidth="1"/>
    <col min="274" max="274" width="2.5703125" customWidth="1"/>
    <col min="275" max="275" width="10.28515625" bestFit="1" customWidth="1"/>
    <col min="276" max="276" width="7.42578125" bestFit="1" customWidth="1"/>
    <col min="277" max="277" width="9.140625" bestFit="1" customWidth="1"/>
    <col min="278" max="278" width="9.28515625" bestFit="1" customWidth="1"/>
    <col min="279" max="279" width="4.28515625" bestFit="1" customWidth="1"/>
    <col min="280" max="280" width="9.28515625" bestFit="1" customWidth="1"/>
    <col min="281" max="282" width="6.42578125" bestFit="1" customWidth="1"/>
    <col min="283" max="283" width="29.42578125" bestFit="1" customWidth="1"/>
    <col min="284" max="284" width="7" bestFit="1" customWidth="1"/>
    <col min="285" max="285" width="9.85546875" bestFit="1" customWidth="1"/>
    <col min="286" max="286" width="9.28515625" bestFit="1" customWidth="1"/>
    <col min="287" max="287" width="28.7109375" bestFit="1" customWidth="1"/>
    <col min="288" max="288" width="1.7109375" customWidth="1"/>
    <col min="289" max="289" width="10.28515625" bestFit="1" customWidth="1"/>
    <col min="290" max="290" width="8" bestFit="1" customWidth="1"/>
    <col min="291" max="291" width="9.140625" bestFit="1" customWidth="1"/>
    <col min="292" max="292" width="9.28515625" bestFit="1" customWidth="1"/>
    <col min="293" max="293" width="5.28515625" bestFit="1" customWidth="1"/>
    <col min="294" max="294" width="8.5703125" bestFit="1" customWidth="1"/>
    <col min="295" max="296" width="6.42578125" bestFit="1" customWidth="1"/>
    <col min="297" max="297" width="29.42578125" bestFit="1" customWidth="1"/>
    <col min="298" max="298" width="7" bestFit="1" customWidth="1"/>
    <col min="299" max="299" width="11" bestFit="1" customWidth="1"/>
    <col min="300" max="300" width="9.28515625" bestFit="1" customWidth="1"/>
    <col min="301" max="301" width="32.7109375" bestFit="1" customWidth="1"/>
    <col min="302" max="302" width="1.85546875" customWidth="1"/>
    <col min="303" max="303" width="10.28515625" bestFit="1" customWidth="1"/>
    <col min="304" max="304" width="8" bestFit="1" customWidth="1"/>
    <col min="305" max="305" width="9.140625" bestFit="1" customWidth="1"/>
    <col min="306" max="306" width="9.28515625" bestFit="1" customWidth="1"/>
    <col min="307" max="307" width="6" bestFit="1" customWidth="1"/>
    <col min="308" max="308" width="8.5703125" bestFit="1" customWidth="1"/>
    <col min="309" max="310" width="6.42578125" bestFit="1" customWidth="1"/>
    <col min="311" max="311" width="29.42578125" style="305" bestFit="1" customWidth="1"/>
    <col min="312" max="312" width="7" bestFit="1" customWidth="1"/>
    <col min="313" max="313" width="9.85546875" bestFit="1" customWidth="1"/>
    <col min="314" max="314" width="9.28515625" bestFit="1" customWidth="1"/>
    <col min="315" max="315" width="26.28515625" customWidth="1"/>
    <col min="316" max="316" width="2" customWidth="1"/>
    <col min="317" max="317" width="10.28515625" bestFit="1" customWidth="1"/>
    <col min="318" max="318" width="8" bestFit="1" customWidth="1"/>
    <col min="319" max="319" width="9.140625" bestFit="1" customWidth="1"/>
    <col min="320" max="320" width="9.28515625" bestFit="1" customWidth="1"/>
    <col min="321" max="321" width="4.28515625" bestFit="1" customWidth="1"/>
    <col min="322" max="322" width="8.5703125" bestFit="1" customWidth="1"/>
    <col min="323" max="324" width="6.42578125" bestFit="1" customWidth="1"/>
    <col min="325" max="325" width="14" style="308" customWidth="1"/>
    <col min="326" max="326" width="7" bestFit="1" customWidth="1"/>
    <col min="327" max="327" width="9.140625" bestFit="1" customWidth="1"/>
    <col min="328" max="328" width="9.85546875" bestFit="1" customWidth="1"/>
    <col min="329" max="329" width="21" bestFit="1" customWidth="1"/>
    <col min="330" max="330" width="2" customWidth="1"/>
    <col min="331" max="331" width="10.28515625" bestFit="1" customWidth="1"/>
    <col min="332" max="332" width="8" bestFit="1" customWidth="1"/>
    <col min="333" max="333" width="9.140625" bestFit="1" customWidth="1"/>
    <col min="334" max="334" width="9.28515625" bestFit="1" customWidth="1"/>
    <col min="335" max="335" width="4.28515625" bestFit="1" customWidth="1"/>
    <col min="336" max="336" width="8.5703125" bestFit="1" customWidth="1"/>
    <col min="337" max="337" width="8" bestFit="1" customWidth="1"/>
    <col min="338" max="338" width="9.85546875" bestFit="1" customWidth="1"/>
    <col min="339" max="339" width="7.42578125" bestFit="1" customWidth="1"/>
    <col min="340" max="340" width="7" bestFit="1" customWidth="1"/>
    <col min="341" max="341" width="8.5703125" bestFit="1" customWidth="1"/>
    <col min="342" max="342" width="9.28515625" bestFit="1" customWidth="1"/>
    <col min="343" max="343" width="27.85546875" bestFit="1" customWidth="1"/>
    <col min="344" max="344" width="2" customWidth="1"/>
    <col min="345" max="345" width="10.28515625" bestFit="1" customWidth="1"/>
    <col min="346" max="346" width="8" bestFit="1" customWidth="1"/>
    <col min="347" max="347" width="9.140625" bestFit="1" customWidth="1"/>
    <col min="348" max="348" width="9.28515625" bestFit="1" customWidth="1"/>
    <col min="349" max="349" width="4.28515625" bestFit="1" customWidth="1"/>
    <col min="350" max="350" width="8.5703125" bestFit="1" customWidth="1"/>
    <col min="351" max="351" width="8" bestFit="1" customWidth="1"/>
    <col min="352" max="352" width="9.85546875" bestFit="1" customWidth="1"/>
    <col min="353" max="353" width="21.28515625" bestFit="1" customWidth="1"/>
    <col min="354" max="354" width="7" bestFit="1" customWidth="1"/>
    <col min="355" max="355" width="8.5703125" bestFit="1" customWidth="1"/>
    <col min="356" max="356" width="9.28515625" bestFit="1" customWidth="1"/>
    <col min="357" max="357" width="29.42578125" bestFit="1" customWidth="1"/>
    <col min="358" max="358" width="1.7109375" customWidth="1"/>
    <col min="359" max="359" width="10.28515625" bestFit="1" customWidth="1"/>
    <col min="360" max="360" width="8" bestFit="1" customWidth="1"/>
    <col min="361" max="361" width="9.140625" bestFit="1" customWidth="1"/>
    <col min="362" max="362" width="9.28515625" bestFit="1" customWidth="1"/>
    <col min="363" max="363" width="4.28515625" bestFit="1" customWidth="1"/>
    <col min="364" max="364" width="8.5703125" bestFit="1" customWidth="1"/>
    <col min="365" max="365" width="9.140625" bestFit="1" customWidth="1"/>
    <col min="366" max="366" width="9.85546875" bestFit="1" customWidth="1"/>
    <col min="367" max="367" width="23.42578125" bestFit="1" customWidth="1"/>
    <col min="368" max="368" width="7" bestFit="1" customWidth="1"/>
    <col min="369" max="369" width="8.5703125" bestFit="1" customWidth="1"/>
    <col min="370" max="370" width="9.28515625" bestFit="1" customWidth="1"/>
    <col min="371" max="371" width="24.140625" bestFit="1" customWidth="1"/>
    <col min="372" max="372" width="2.140625" customWidth="1"/>
    <col min="373" max="373" width="10.28515625" bestFit="1" customWidth="1"/>
    <col min="374" max="374" width="8" bestFit="1" customWidth="1"/>
    <col min="375" max="375" width="9.140625" bestFit="1" customWidth="1"/>
    <col min="376" max="376" width="9.28515625" bestFit="1" customWidth="1"/>
    <col min="377" max="377" width="4.28515625" bestFit="1" customWidth="1"/>
    <col min="378" max="378" width="8.5703125" bestFit="1" customWidth="1"/>
    <col min="379" max="379" width="8" bestFit="1" customWidth="1"/>
    <col min="380" max="380" width="9.85546875" bestFit="1" customWidth="1"/>
    <col min="381" max="381" width="21.28515625" bestFit="1" customWidth="1"/>
    <col min="382" max="382" width="7" bestFit="1" customWidth="1"/>
    <col min="383" max="383" width="8.7109375" bestFit="1" customWidth="1"/>
    <col min="384" max="384" width="9.28515625" bestFit="1" customWidth="1"/>
    <col min="385" max="385" width="20" customWidth="1"/>
  </cols>
  <sheetData>
    <row r="1" spans="1:385" s="17" customFormat="1" ht="26.25" customHeight="1" x14ac:dyDescent="0.25">
      <c r="A1" s="1"/>
      <c r="B1" s="2"/>
      <c r="C1" s="2"/>
      <c r="D1" s="2"/>
      <c r="E1" s="2"/>
      <c r="F1" s="2"/>
      <c r="G1" s="2"/>
      <c r="H1" s="2"/>
      <c r="I1" s="333" t="s">
        <v>1159</v>
      </c>
      <c r="J1" s="333"/>
      <c r="K1" s="333"/>
      <c r="L1" s="333"/>
      <c r="M1" s="3" t="s">
        <v>1</v>
      </c>
      <c r="N1" s="3"/>
      <c r="O1" s="3"/>
      <c r="P1" s="3"/>
      <c r="Q1" s="3"/>
      <c r="R1" s="3"/>
      <c r="S1" s="3"/>
      <c r="T1" s="3"/>
      <c r="U1" s="4"/>
      <c r="V1" s="5"/>
      <c r="W1" s="334" t="s">
        <v>1160</v>
      </c>
      <c r="X1" s="334"/>
      <c r="Y1" s="334"/>
      <c r="Z1" s="334"/>
      <c r="AA1" s="4" t="s">
        <v>72</v>
      </c>
      <c r="AB1" s="4"/>
      <c r="AC1" s="4"/>
      <c r="AD1" s="4"/>
      <c r="AE1" s="4"/>
      <c r="AF1" s="4"/>
      <c r="AG1" s="4"/>
      <c r="AH1" s="4"/>
      <c r="AI1" s="3"/>
      <c r="AJ1" s="335" t="s">
        <v>1161</v>
      </c>
      <c r="AK1" s="335"/>
      <c r="AL1" s="335"/>
      <c r="AM1" s="3" t="s">
        <v>1</v>
      </c>
      <c r="AN1" s="3"/>
      <c r="AO1" s="3"/>
      <c r="AP1" s="3"/>
      <c r="AQ1" s="3"/>
      <c r="AR1" s="3"/>
      <c r="AS1" s="3"/>
      <c r="AT1" s="3"/>
      <c r="AU1" s="3"/>
      <c r="AV1" s="3"/>
      <c r="AW1" s="3"/>
      <c r="AX1" s="336" t="s">
        <v>1162</v>
      </c>
      <c r="AY1" s="336"/>
      <c r="AZ1" s="336"/>
      <c r="BA1" s="3" t="s">
        <v>1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36" t="s">
        <v>1164</v>
      </c>
      <c r="BM1" s="336"/>
      <c r="BN1" s="336"/>
      <c r="BO1" s="3" t="s">
        <v>1</v>
      </c>
      <c r="BP1" s="3"/>
      <c r="BQ1" s="3"/>
      <c r="BR1" s="3"/>
      <c r="BS1" s="3"/>
      <c r="BT1" s="3"/>
      <c r="BU1" s="3"/>
      <c r="BV1" s="3"/>
      <c r="BW1" s="3"/>
      <c r="BX1" s="3"/>
      <c r="BY1" s="6"/>
      <c r="BZ1" s="337" t="s">
        <v>1165</v>
      </c>
      <c r="CA1" s="337"/>
      <c r="CB1" s="337"/>
      <c r="CC1" s="7" t="s">
        <v>73</v>
      </c>
      <c r="CD1" s="7"/>
      <c r="CE1" s="6"/>
      <c r="CF1" s="6"/>
      <c r="CG1" s="6"/>
      <c r="CH1" s="6"/>
      <c r="CI1" s="6"/>
      <c r="CJ1" s="6"/>
      <c r="CK1" s="6"/>
      <c r="CL1" s="6"/>
      <c r="CM1" s="6"/>
      <c r="CN1" s="337" t="s">
        <v>1166</v>
      </c>
      <c r="CO1" s="337"/>
      <c r="CP1" s="337"/>
      <c r="CQ1" s="6" t="s">
        <v>4</v>
      </c>
      <c r="CR1" s="6"/>
      <c r="CS1" s="6"/>
      <c r="CT1" s="6"/>
      <c r="CU1" s="6"/>
      <c r="CV1" s="6"/>
      <c r="CW1" s="6"/>
      <c r="CX1" s="6"/>
      <c r="CY1" s="6"/>
      <c r="CZ1" s="6"/>
      <c r="DA1" s="6"/>
      <c r="DB1" s="8"/>
      <c r="DC1" s="338" t="s">
        <v>1167</v>
      </c>
      <c r="DD1" s="338"/>
      <c r="DE1" s="338"/>
      <c r="DF1" s="338"/>
      <c r="DG1" s="6" t="s">
        <v>4</v>
      </c>
      <c r="DH1" s="6"/>
      <c r="DI1" s="6"/>
      <c r="DJ1" s="6"/>
      <c r="DK1" s="6"/>
      <c r="DL1" s="6"/>
      <c r="DM1" s="6"/>
      <c r="DN1" s="6"/>
      <c r="DO1" s="6"/>
      <c r="DP1" s="337" t="s">
        <v>1168</v>
      </c>
      <c r="DQ1" s="337"/>
      <c r="DR1" s="337"/>
      <c r="DS1" s="6" t="s">
        <v>73</v>
      </c>
      <c r="DT1" s="6"/>
      <c r="DU1" s="6"/>
      <c r="DV1" s="6"/>
      <c r="DW1" s="6"/>
      <c r="DX1" s="6"/>
      <c r="DY1" s="6"/>
      <c r="DZ1" s="6"/>
      <c r="EA1" s="6"/>
      <c r="EB1" s="6"/>
      <c r="EC1" s="9"/>
      <c r="ED1" s="10"/>
      <c r="EE1" s="339" t="s">
        <v>1169</v>
      </c>
      <c r="EF1" s="339"/>
      <c r="EG1" s="339"/>
      <c r="EH1" s="339"/>
      <c r="EI1" s="9" t="s">
        <v>4</v>
      </c>
      <c r="EJ1" s="9"/>
      <c r="EK1" s="9"/>
      <c r="EL1" s="9"/>
      <c r="EM1" s="9"/>
      <c r="EN1" s="9"/>
      <c r="EO1" s="9"/>
      <c r="EP1" s="9"/>
      <c r="EQ1" s="9"/>
      <c r="ER1" s="10"/>
      <c r="ES1" s="339" t="s">
        <v>1170</v>
      </c>
      <c r="ET1" s="339"/>
      <c r="EU1" s="339"/>
      <c r="EV1" s="339"/>
      <c r="EW1" s="9" t="s">
        <v>4</v>
      </c>
      <c r="EX1" s="9"/>
      <c r="EY1" s="9"/>
      <c r="EZ1" s="9"/>
      <c r="FA1" s="9"/>
      <c r="FB1" s="9"/>
      <c r="FC1" s="9"/>
      <c r="FD1" s="9"/>
      <c r="FE1" s="11"/>
      <c r="FF1" s="12"/>
      <c r="FG1" s="340" t="s">
        <v>1171</v>
      </c>
      <c r="FH1" s="340"/>
      <c r="FI1" s="340"/>
      <c r="FJ1" s="340"/>
      <c r="FK1" s="13" t="s">
        <v>4</v>
      </c>
      <c r="FL1" s="13"/>
      <c r="FM1" s="13"/>
      <c r="FN1" s="13"/>
      <c r="FO1" s="13"/>
      <c r="FP1" s="13"/>
      <c r="FQ1" s="13"/>
      <c r="FR1" s="13"/>
      <c r="FS1" s="13"/>
      <c r="FT1" s="12"/>
      <c r="FU1" s="340" t="s">
        <v>1172</v>
      </c>
      <c r="FV1" s="340"/>
      <c r="FW1" s="340"/>
      <c r="FX1" s="340"/>
      <c r="FY1" s="13" t="s">
        <v>4</v>
      </c>
      <c r="FZ1" s="13"/>
      <c r="GA1" s="13"/>
      <c r="GB1" s="13"/>
      <c r="GC1" s="13"/>
      <c r="GD1" s="13"/>
      <c r="GE1" s="13"/>
      <c r="GF1" s="13"/>
      <c r="GG1" s="11"/>
      <c r="GH1" s="12"/>
      <c r="GI1" s="340" t="s">
        <v>1173</v>
      </c>
      <c r="GJ1" s="340"/>
      <c r="GK1" s="340"/>
      <c r="GL1" s="340"/>
      <c r="GM1" s="13" t="s">
        <v>4</v>
      </c>
      <c r="GN1" s="13"/>
      <c r="GO1" s="13"/>
      <c r="GP1" s="13"/>
      <c r="GQ1" s="13"/>
      <c r="GR1" s="13"/>
      <c r="GS1" s="13"/>
      <c r="GT1" s="13"/>
      <c r="GU1" s="13"/>
      <c r="GV1" s="330" t="s">
        <v>1174</v>
      </c>
      <c r="GW1" s="330"/>
      <c r="GX1" s="330"/>
      <c r="GY1" s="330"/>
      <c r="GZ1" s="13" t="s">
        <v>4</v>
      </c>
      <c r="HA1" s="13"/>
      <c r="HB1" s="13"/>
      <c r="HC1" s="13"/>
      <c r="HD1" s="13"/>
      <c r="HE1" s="13"/>
      <c r="HF1" s="13"/>
      <c r="HG1" s="13"/>
      <c r="HH1" s="13"/>
      <c r="HI1" s="13"/>
      <c r="HJ1" s="11"/>
      <c r="HK1" s="330" t="s">
        <v>1175</v>
      </c>
      <c r="HL1" s="330"/>
      <c r="HM1" s="330"/>
      <c r="HN1" s="13" t="s">
        <v>4</v>
      </c>
      <c r="HO1" s="13"/>
      <c r="HP1" s="13"/>
      <c r="HQ1" s="13"/>
      <c r="HR1" s="13"/>
      <c r="HS1" s="13"/>
      <c r="HT1" s="13"/>
      <c r="HU1" s="13"/>
      <c r="HV1" s="13"/>
      <c r="HW1" s="13"/>
      <c r="HX1" s="355"/>
      <c r="HY1" s="356" t="s">
        <v>1176</v>
      </c>
      <c r="HZ1" s="356"/>
      <c r="IA1" s="356"/>
      <c r="IB1" s="355" t="s">
        <v>4</v>
      </c>
      <c r="IC1" s="355"/>
      <c r="ID1" s="355"/>
      <c r="IE1" s="355"/>
      <c r="IF1" s="355"/>
      <c r="IG1" s="355"/>
      <c r="IH1" s="355"/>
      <c r="II1" s="355"/>
      <c r="IJ1" s="355"/>
      <c r="IK1" s="355"/>
      <c r="IL1" s="355"/>
      <c r="IM1" s="356" t="s">
        <v>1177</v>
      </c>
      <c r="IN1" s="356"/>
      <c r="IO1" s="356"/>
      <c r="IP1" s="355" t="s">
        <v>4</v>
      </c>
      <c r="IQ1" s="355"/>
      <c r="IR1" s="355"/>
      <c r="IS1" s="355"/>
      <c r="IT1" s="355"/>
      <c r="IU1" s="355"/>
      <c r="IV1" s="355"/>
      <c r="IW1" s="355"/>
      <c r="IX1" s="355"/>
      <c r="IY1" s="355"/>
      <c r="IZ1" s="355"/>
      <c r="JA1" s="356" t="s">
        <v>1178</v>
      </c>
      <c r="JB1" s="356"/>
      <c r="JC1" s="356"/>
      <c r="JD1" s="355" t="s">
        <v>4</v>
      </c>
      <c r="JE1" s="355"/>
      <c r="JF1" s="355"/>
      <c r="JG1" s="355"/>
      <c r="JH1" s="355"/>
      <c r="JI1" s="355"/>
      <c r="JJ1" s="355"/>
      <c r="JK1" s="355"/>
      <c r="JL1" s="355"/>
      <c r="JM1" s="355"/>
      <c r="JN1" s="355"/>
      <c r="JO1" s="356" t="s">
        <v>1179</v>
      </c>
      <c r="JP1" s="356"/>
      <c r="JQ1" s="356"/>
      <c r="JR1" s="355" t="s">
        <v>4</v>
      </c>
      <c r="JS1" s="355"/>
      <c r="JT1" s="355"/>
      <c r="JU1" s="355"/>
      <c r="JV1" s="355"/>
      <c r="JW1" s="355"/>
      <c r="JX1" s="355"/>
      <c r="JY1" s="355"/>
      <c r="JZ1" s="355"/>
      <c r="KA1" s="355"/>
      <c r="KB1" s="355"/>
      <c r="KC1" s="356" t="s">
        <v>1277</v>
      </c>
      <c r="KD1" s="356"/>
      <c r="KE1" s="356"/>
      <c r="KF1" s="355" t="s">
        <v>1</v>
      </c>
      <c r="KG1" s="355"/>
      <c r="KH1" s="355"/>
      <c r="KI1" s="355"/>
      <c r="KJ1" s="355"/>
      <c r="KK1" s="355"/>
      <c r="KL1" s="355"/>
      <c r="KM1" s="355"/>
      <c r="KN1" s="355"/>
      <c r="KO1" s="355"/>
      <c r="KP1" s="355"/>
      <c r="KQ1" s="356" t="s">
        <v>1278</v>
      </c>
      <c r="KR1" s="356"/>
      <c r="KS1" s="356"/>
      <c r="KT1" s="355" t="s">
        <v>1</v>
      </c>
      <c r="KU1" s="355"/>
      <c r="KV1" s="355"/>
      <c r="KW1" s="355"/>
      <c r="KX1" s="355"/>
      <c r="KY1" s="355"/>
      <c r="KZ1" s="355"/>
      <c r="LA1" s="355"/>
      <c r="LB1" s="355"/>
      <c r="LC1" s="355"/>
      <c r="LD1" s="355"/>
      <c r="LE1" s="356" t="s">
        <v>6</v>
      </c>
      <c r="LF1" s="356"/>
      <c r="LG1" s="356"/>
      <c r="LH1" s="355" t="s">
        <v>4</v>
      </c>
      <c r="LI1" s="355"/>
      <c r="LJ1" s="355"/>
      <c r="LK1" s="355"/>
      <c r="LL1" s="355"/>
      <c r="LM1" s="357"/>
      <c r="LN1" s="355"/>
      <c r="LO1" s="355"/>
      <c r="LP1" s="355"/>
      <c r="LQ1" s="355"/>
      <c r="LR1" s="355"/>
      <c r="LS1" s="358"/>
      <c r="LT1" s="359" t="s">
        <v>1180</v>
      </c>
      <c r="LU1" s="359"/>
      <c r="LV1" s="359"/>
      <c r="LW1" s="359"/>
      <c r="LX1" s="355" t="s">
        <v>4</v>
      </c>
      <c r="LY1" s="355"/>
      <c r="LZ1" s="355"/>
      <c r="MA1" s="355"/>
      <c r="MB1" s="355"/>
      <c r="MC1" s="355"/>
      <c r="MD1" s="355"/>
      <c r="ME1" s="355"/>
      <c r="MF1" s="355"/>
      <c r="MG1" s="358"/>
      <c r="MH1" s="359" t="s">
        <v>1181</v>
      </c>
      <c r="MI1" s="359"/>
      <c r="MJ1" s="359"/>
      <c r="MK1" s="359"/>
      <c r="ML1" s="355" t="s">
        <v>4</v>
      </c>
      <c r="MM1" s="355"/>
      <c r="MN1" s="355"/>
      <c r="MO1" s="355"/>
      <c r="MP1" s="355"/>
      <c r="MQ1" s="355"/>
      <c r="MR1" s="355"/>
      <c r="MS1" s="355"/>
      <c r="MT1" s="355"/>
      <c r="MU1" s="358"/>
      <c r="MV1" s="359" t="s">
        <v>1182</v>
      </c>
      <c r="MW1" s="359"/>
      <c r="MX1" s="359"/>
      <c r="MY1" s="359"/>
      <c r="MZ1" s="355" t="s">
        <v>4</v>
      </c>
      <c r="NA1" s="355"/>
      <c r="NB1" s="355"/>
      <c r="NC1" s="355"/>
      <c r="ND1" s="355"/>
      <c r="NE1" s="355"/>
      <c r="NF1" s="355"/>
      <c r="NG1" s="355"/>
      <c r="NH1" s="355"/>
      <c r="NI1" s="358"/>
      <c r="NJ1" s="359" t="s">
        <v>1183</v>
      </c>
      <c r="NK1" s="359"/>
      <c r="NL1" s="359"/>
      <c r="NM1" s="359"/>
      <c r="NN1" s="355" t="s">
        <v>4</v>
      </c>
      <c r="NO1" s="355"/>
      <c r="NP1" s="355"/>
      <c r="NQ1" s="355"/>
      <c r="NR1" s="355"/>
      <c r="NS1" s="355"/>
      <c r="NT1" s="355"/>
      <c r="NU1" s="355"/>
    </row>
    <row r="2" spans="1:385" x14ac:dyDescent="0.25">
      <c r="A2" s="18" t="s">
        <v>7</v>
      </c>
      <c r="B2" s="19" t="s">
        <v>1184</v>
      </c>
      <c r="C2" s="20" t="s">
        <v>1185</v>
      </c>
      <c r="D2" s="20" t="s">
        <v>1186</v>
      </c>
      <c r="E2" s="21" t="s">
        <v>1187</v>
      </c>
      <c r="F2" s="22" t="s">
        <v>1188</v>
      </c>
      <c r="G2" s="23" t="s">
        <v>718</v>
      </c>
      <c r="H2" s="24"/>
      <c r="I2" s="25" t="s">
        <v>8</v>
      </c>
      <c r="J2" s="25" t="s">
        <v>9</v>
      </c>
      <c r="K2" s="26" t="s">
        <v>10</v>
      </c>
      <c r="L2" s="25" t="s">
        <v>9</v>
      </c>
      <c r="M2" s="25" t="s">
        <v>11</v>
      </c>
      <c r="N2" s="25" t="s">
        <v>12</v>
      </c>
      <c r="O2" s="25" t="s">
        <v>13</v>
      </c>
      <c r="P2" s="25" t="s">
        <v>1081</v>
      </c>
      <c r="Q2" s="25" t="s">
        <v>14</v>
      </c>
      <c r="R2" s="25" t="s">
        <v>15</v>
      </c>
      <c r="S2" s="25" t="s">
        <v>16</v>
      </c>
      <c r="T2" s="25" t="s">
        <v>17</v>
      </c>
      <c r="U2" s="27"/>
      <c r="V2" s="28" t="s">
        <v>7</v>
      </c>
      <c r="W2" s="25" t="s">
        <v>8</v>
      </c>
      <c r="X2" s="25" t="s">
        <v>9</v>
      </c>
      <c r="Y2" s="26" t="s">
        <v>10</v>
      </c>
      <c r="Z2" s="25" t="s">
        <v>9</v>
      </c>
      <c r="AA2" s="25" t="s">
        <v>11</v>
      </c>
      <c r="AB2" s="25" t="s">
        <v>12</v>
      </c>
      <c r="AC2" s="25" t="s">
        <v>13</v>
      </c>
      <c r="AD2" s="25" t="s">
        <v>1081</v>
      </c>
      <c r="AE2" s="25" t="s">
        <v>14</v>
      </c>
      <c r="AF2" s="25" t="s">
        <v>15</v>
      </c>
      <c r="AG2" s="25" t="s">
        <v>16</v>
      </c>
      <c r="AH2" s="25" t="s">
        <v>17</v>
      </c>
      <c r="AI2" s="29"/>
      <c r="AJ2" s="30" t="s">
        <v>7</v>
      </c>
      <c r="AK2" s="25" t="s">
        <v>8</v>
      </c>
      <c r="AL2" s="25" t="s">
        <v>9</v>
      </c>
      <c r="AM2" s="26" t="s">
        <v>10</v>
      </c>
      <c r="AN2" s="25" t="s">
        <v>9</v>
      </c>
      <c r="AO2" s="25" t="s">
        <v>11</v>
      </c>
      <c r="AP2" s="25" t="s">
        <v>12</v>
      </c>
      <c r="AQ2" s="25" t="s">
        <v>13</v>
      </c>
      <c r="AR2" s="25" t="s">
        <v>1081</v>
      </c>
      <c r="AS2" s="25" t="s">
        <v>14</v>
      </c>
      <c r="AT2" s="25" t="s">
        <v>15</v>
      </c>
      <c r="AU2" s="25" t="s">
        <v>16</v>
      </c>
      <c r="AV2" s="25" t="s">
        <v>17</v>
      </c>
      <c r="AW2" s="29"/>
      <c r="AX2" s="30" t="s">
        <v>7</v>
      </c>
      <c r="AY2" s="25" t="s">
        <v>8</v>
      </c>
      <c r="AZ2" s="25" t="s">
        <v>9</v>
      </c>
      <c r="BA2" s="26" t="s">
        <v>10</v>
      </c>
      <c r="BB2" s="25" t="s">
        <v>9</v>
      </c>
      <c r="BC2" s="25" t="s">
        <v>11</v>
      </c>
      <c r="BD2" s="25" t="s">
        <v>12</v>
      </c>
      <c r="BE2" s="25" t="s">
        <v>13</v>
      </c>
      <c r="BF2" s="25" t="s">
        <v>1081</v>
      </c>
      <c r="BG2" s="25" t="s">
        <v>14</v>
      </c>
      <c r="BH2" s="25" t="s">
        <v>15</v>
      </c>
      <c r="BI2" s="25" t="s">
        <v>16</v>
      </c>
      <c r="BJ2" s="25" t="s">
        <v>17</v>
      </c>
      <c r="BK2" s="29"/>
      <c r="BL2" s="30" t="s">
        <v>7</v>
      </c>
      <c r="BM2" s="25" t="s">
        <v>8</v>
      </c>
      <c r="BN2" s="25" t="s">
        <v>9</v>
      </c>
      <c r="BO2" s="26" t="s">
        <v>10</v>
      </c>
      <c r="BP2" s="25" t="s">
        <v>9</v>
      </c>
      <c r="BQ2" s="25" t="s">
        <v>11</v>
      </c>
      <c r="BR2" s="25" t="s">
        <v>12</v>
      </c>
      <c r="BS2" s="25" t="s">
        <v>13</v>
      </c>
      <c r="BT2" s="33" t="s">
        <v>18</v>
      </c>
      <c r="BU2" s="25" t="s">
        <v>14</v>
      </c>
      <c r="BV2" s="25" t="s">
        <v>12</v>
      </c>
      <c r="BW2" s="25" t="s">
        <v>19</v>
      </c>
      <c r="BX2" s="25" t="s">
        <v>17</v>
      </c>
      <c r="BY2" s="34"/>
      <c r="BZ2" s="30" t="s">
        <v>7</v>
      </c>
      <c r="CA2" s="25" t="s">
        <v>8</v>
      </c>
      <c r="CB2" s="25" t="s">
        <v>9</v>
      </c>
      <c r="CC2" s="26" t="s">
        <v>10</v>
      </c>
      <c r="CD2" s="25" t="s">
        <v>9</v>
      </c>
      <c r="CE2" s="25" t="s">
        <v>11</v>
      </c>
      <c r="CF2" s="25" t="s">
        <v>12</v>
      </c>
      <c r="CG2" s="25" t="s">
        <v>13</v>
      </c>
      <c r="CH2" s="33" t="s">
        <v>18</v>
      </c>
      <c r="CI2" s="25" t="s">
        <v>14</v>
      </c>
      <c r="CJ2" s="25" t="s">
        <v>12</v>
      </c>
      <c r="CK2" s="25" t="s">
        <v>19</v>
      </c>
      <c r="CL2" s="25" t="s">
        <v>17</v>
      </c>
      <c r="CM2" s="27"/>
      <c r="CN2" s="30" t="s">
        <v>7</v>
      </c>
      <c r="CO2" s="25" t="s">
        <v>8</v>
      </c>
      <c r="CP2" s="25" t="s">
        <v>9</v>
      </c>
      <c r="CQ2" s="26" t="s">
        <v>10</v>
      </c>
      <c r="CR2" s="25" t="s">
        <v>9</v>
      </c>
      <c r="CS2" s="25" t="s">
        <v>11</v>
      </c>
      <c r="CT2" s="25" t="s">
        <v>12</v>
      </c>
      <c r="CU2" s="25" t="s">
        <v>13</v>
      </c>
      <c r="CV2" s="33" t="s">
        <v>18</v>
      </c>
      <c r="CW2" s="25" t="s">
        <v>14</v>
      </c>
      <c r="CX2" s="25" t="s">
        <v>12</v>
      </c>
      <c r="CY2" s="25" t="s">
        <v>19</v>
      </c>
      <c r="CZ2" s="25" t="s">
        <v>17</v>
      </c>
      <c r="DA2" s="29"/>
      <c r="DB2" s="28" t="s">
        <v>7</v>
      </c>
      <c r="DC2" s="25" t="s">
        <v>8</v>
      </c>
      <c r="DD2" s="25" t="s">
        <v>9</v>
      </c>
      <c r="DE2" s="26" t="s">
        <v>10</v>
      </c>
      <c r="DF2" s="25" t="s">
        <v>9</v>
      </c>
      <c r="DG2" s="25" t="s">
        <v>11</v>
      </c>
      <c r="DH2" s="25" t="s">
        <v>12</v>
      </c>
      <c r="DI2" s="25" t="s">
        <v>13</v>
      </c>
      <c r="DJ2" s="25" t="s">
        <v>1081</v>
      </c>
      <c r="DK2" s="25" t="s">
        <v>14</v>
      </c>
      <c r="DL2" s="25" t="s">
        <v>15</v>
      </c>
      <c r="DM2" s="25" t="s">
        <v>16</v>
      </c>
      <c r="DN2" s="25" t="s">
        <v>17</v>
      </c>
      <c r="DO2" s="29"/>
      <c r="DP2" s="30" t="s">
        <v>7</v>
      </c>
      <c r="DQ2" s="25" t="s">
        <v>8</v>
      </c>
      <c r="DR2" s="25" t="s">
        <v>9</v>
      </c>
      <c r="DS2" s="26" t="s">
        <v>10</v>
      </c>
      <c r="DT2" s="25" t="s">
        <v>9</v>
      </c>
      <c r="DU2" s="25" t="s">
        <v>11</v>
      </c>
      <c r="DV2" s="25" t="s">
        <v>12</v>
      </c>
      <c r="DW2" s="25" t="s">
        <v>13</v>
      </c>
      <c r="DX2" s="25" t="s">
        <v>1081</v>
      </c>
      <c r="DY2" s="25" t="s">
        <v>14</v>
      </c>
      <c r="DZ2" s="25" t="s">
        <v>15</v>
      </c>
      <c r="EA2" s="25" t="s">
        <v>16</v>
      </c>
      <c r="EB2" s="25" t="s">
        <v>17</v>
      </c>
      <c r="EC2" s="31"/>
      <c r="ED2" s="28" t="s">
        <v>7</v>
      </c>
      <c r="EE2" s="25" t="s">
        <v>8</v>
      </c>
      <c r="EF2" s="25" t="s">
        <v>9</v>
      </c>
      <c r="EG2" s="26" t="s">
        <v>10</v>
      </c>
      <c r="EH2" s="25" t="s">
        <v>9</v>
      </c>
      <c r="EI2" s="25" t="s">
        <v>11</v>
      </c>
      <c r="EJ2" s="25" t="s">
        <v>12</v>
      </c>
      <c r="EK2" s="25" t="s">
        <v>13</v>
      </c>
      <c r="EL2" s="25" t="s">
        <v>1081</v>
      </c>
      <c r="EM2" s="25" t="s">
        <v>14</v>
      </c>
      <c r="EN2" s="25" t="s">
        <v>15</v>
      </c>
      <c r="EO2" s="25" t="s">
        <v>16</v>
      </c>
      <c r="EP2" s="25" t="s">
        <v>17</v>
      </c>
      <c r="EQ2" s="31"/>
      <c r="ER2" s="28" t="s">
        <v>7</v>
      </c>
      <c r="ES2" s="25" t="s">
        <v>8</v>
      </c>
      <c r="ET2" s="25" t="s">
        <v>9</v>
      </c>
      <c r="EU2" s="26" t="s">
        <v>10</v>
      </c>
      <c r="EV2" s="25" t="s">
        <v>9</v>
      </c>
      <c r="EW2" s="25" t="s">
        <v>11</v>
      </c>
      <c r="EX2" s="25" t="s">
        <v>12</v>
      </c>
      <c r="EY2" s="25" t="s">
        <v>13</v>
      </c>
      <c r="EZ2" s="25" t="s">
        <v>1081</v>
      </c>
      <c r="FA2" s="25" t="s">
        <v>14</v>
      </c>
      <c r="FB2" s="25" t="s">
        <v>15</v>
      </c>
      <c r="FC2" s="25" t="s">
        <v>16</v>
      </c>
      <c r="FD2" s="25" t="s">
        <v>17</v>
      </c>
      <c r="FE2" s="35"/>
      <c r="FF2" s="28" t="s">
        <v>7</v>
      </c>
      <c r="FG2" s="25" t="s">
        <v>8</v>
      </c>
      <c r="FH2" s="25" t="s">
        <v>9</v>
      </c>
      <c r="FI2" s="26" t="s">
        <v>10</v>
      </c>
      <c r="FJ2" s="25" t="s">
        <v>9</v>
      </c>
      <c r="FK2" s="25" t="s">
        <v>11</v>
      </c>
      <c r="FL2" s="25" t="s">
        <v>12</v>
      </c>
      <c r="FM2" s="25" t="s">
        <v>13</v>
      </c>
      <c r="FN2" s="25" t="s">
        <v>1081</v>
      </c>
      <c r="FO2" s="25" t="s">
        <v>14</v>
      </c>
      <c r="FP2" s="25" t="s">
        <v>15</v>
      </c>
      <c r="FQ2" s="25" t="s">
        <v>16</v>
      </c>
      <c r="FR2" s="25" t="s">
        <v>17</v>
      </c>
      <c r="FS2" s="27"/>
      <c r="FT2" s="28" t="s">
        <v>7</v>
      </c>
      <c r="FU2" s="25" t="s">
        <v>8</v>
      </c>
      <c r="FV2" s="25" t="s">
        <v>9</v>
      </c>
      <c r="FW2" s="26" t="s">
        <v>10</v>
      </c>
      <c r="FX2" s="25" t="s">
        <v>9</v>
      </c>
      <c r="FY2" s="25" t="s">
        <v>11</v>
      </c>
      <c r="FZ2" s="25" t="s">
        <v>12</v>
      </c>
      <c r="GA2" s="25" t="s">
        <v>13</v>
      </c>
      <c r="GB2" s="25" t="s">
        <v>1081</v>
      </c>
      <c r="GC2" s="25" t="s">
        <v>14</v>
      </c>
      <c r="GD2" s="25" t="s">
        <v>15</v>
      </c>
      <c r="GE2" s="25" t="s">
        <v>16</v>
      </c>
      <c r="GF2" s="25" t="s">
        <v>17</v>
      </c>
      <c r="GG2" s="31"/>
      <c r="GH2" s="28" t="s">
        <v>7</v>
      </c>
      <c r="GI2" s="25" t="s">
        <v>8</v>
      </c>
      <c r="GJ2" s="25" t="s">
        <v>9</v>
      </c>
      <c r="GK2" s="26" t="s">
        <v>10</v>
      </c>
      <c r="GL2" s="25" t="s">
        <v>9</v>
      </c>
      <c r="GM2" s="25" t="s">
        <v>11</v>
      </c>
      <c r="GN2" s="25" t="s">
        <v>12</v>
      </c>
      <c r="GO2" s="25" t="s">
        <v>13</v>
      </c>
      <c r="GP2" s="25" t="s">
        <v>1081</v>
      </c>
      <c r="GQ2" s="25" t="s">
        <v>14</v>
      </c>
      <c r="GR2" s="25" t="s">
        <v>15</v>
      </c>
      <c r="GS2" s="25" t="s">
        <v>16</v>
      </c>
      <c r="GT2" s="25" t="s">
        <v>17</v>
      </c>
      <c r="GU2" s="36"/>
      <c r="GV2" s="30" t="s">
        <v>7</v>
      </c>
      <c r="GW2" s="30"/>
      <c r="GX2" s="25" t="s">
        <v>8</v>
      </c>
      <c r="GY2" s="25" t="s">
        <v>9</v>
      </c>
      <c r="GZ2" s="26" t="s">
        <v>10</v>
      </c>
      <c r="HA2" s="25" t="s">
        <v>9</v>
      </c>
      <c r="HB2" s="25" t="s">
        <v>11</v>
      </c>
      <c r="HC2" s="25" t="s">
        <v>12</v>
      </c>
      <c r="HD2" s="25" t="s">
        <v>13</v>
      </c>
      <c r="HE2" s="25" t="s">
        <v>18</v>
      </c>
      <c r="HF2" s="25" t="s">
        <v>14</v>
      </c>
      <c r="HG2" s="25" t="s">
        <v>12</v>
      </c>
      <c r="HH2" s="25" t="s">
        <v>19</v>
      </c>
      <c r="HI2" s="25" t="s">
        <v>17</v>
      </c>
      <c r="HJ2" s="31"/>
      <c r="HK2" s="30" t="s">
        <v>7</v>
      </c>
      <c r="HL2" s="25" t="s">
        <v>8</v>
      </c>
      <c r="HM2" s="25" t="s">
        <v>9</v>
      </c>
      <c r="HN2" s="26" t="s">
        <v>10</v>
      </c>
      <c r="HO2" s="25" t="s">
        <v>9</v>
      </c>
      <c r="HP2" s="25" t="s">
        <v>11</v>
      </c>
      <c r="HQ2" s="25" t="s">
        <v>12</v>
      </c>
      <c r="HR2" s="25" t="s">
        <v>13</v>
      </c>
      <c r="HS2" s="25" t="s">
        <v>18</v>
      </c>
      <c r="HT2" s="25" t="s">
        <v>14</v>
      </c>
      <c r="HU2" s="25" t="s">
        <v>12</v>
      </c>
      <c r="HV2" s="25" t="s">
        <v>19</v>
      </c>
      <c r="HW2" s="25" t="s">
        <v>17</v>
      </c>
      <c r="HX2" s="360"/>
      <c r="HY2" s="30" t="s">
        <v>7</v>
      </c>
      <c r="HZ2" s="25" t="s">
        <v>8</v>
      </c>
      <c r="IA2" s="25" t="s">
        <v>9</v>
      </c>
      <c r="IB2" s="26" t="s">
        <v>10</v>
      </c>
      <c r="IC2" s="25" t="s">
        <v>9</v>
      </c>
      <c r="ID2" s="25" t="s">
        <v>11</v>
      </c>
      <c r="IE2" s="25" t="s">
        <v>12</v>
      </c>
      <c r="IF2" s="25" t="s">
        <v>13</v>
      </c>
      <c r="IG2" s="26" t="s">
        <v>18</v>
      </c>
      <c r="IH2" s="25" t="s">
        <v>14</v>
      </c>
      <c r="II2" s="25" t="s">
        <v>12</v>
      </c>
      <c r="IJ2" s="25" t="s">
        <v>19</v>
      </c>
      <c r="IK2" s="25" t="s">
        <v>17</v>
      </c>
      <c r="IL2" s="29"/>
      <c r="IM2" s="30" t="s">
        <v>7</v>
      </c>
      <c r="IN2" s="25" t="s">
        <v>8</v>
      </c>
      <c r="IO2" s="25" t="s">
        <v>9</v>
      </c>
      <c r="IP2" s="26" t="s">
        <v>10</v>
      </c>
      <c r="IQ2" s="25" t="s">
        <v>9</v>
      </c>
      <c r="IR2" s="25" t="s">
        <v>11</v>
      </c>
      <c r="IS2" s="25" t="s">
        <v>12</v>
      </c>
      <c r="IT2" s="25" t="s">
        <v>13</v>
      </c>
      <c r="IU2" s="25" t="s">
        <v>18</v>
      </c>
      <c r="IV2" s="25" t="s">
        <v>14</v>
      </c>
      <c r="IW2" s="25" t="s">
        <v>12</v>
      </c>
      <c r="IX2" s="25" t="s">
        <v>19</v>
      </c>
      <c r="IY2" s="25" t="s">
        <v>17</v>
      </c>
      <c r="IZ2" s="36"/>
      <c r="JA2" s="30" t="s">
        <v>7</v>
      </c>
      <c r="JB2" s="25" t="s">
        <v>8</v>
      </c>
      <c r="JC2" s="25" t="s">
        <v>9</v>
      </c>
      <c r="JD2" s="26" t="s">
        <v>10</v>
      </c>
      <c r="JE2" s="25" t="s">
        <v>9</v>
      </c>
      <c r="JF2" s="25" t="s">
        <v>11</v>
      </c>
      <c r="JG2" s="25" t="s">
        <v>12</v>
      </c>
      <c r="JH2" s="25" t="s">
        <v>13</v>
      </c>
      <c r="JI2" s="26" t="s">
        <v>18</v>
      </c>
      <c r="JJ2" s="25" t="s">
        <v>14</v>
      </c>
      <c r="JK2" s="25" t="s">
        <v>12</v>
      </c>
      <c r="JL2" s="25" t="s">
        <v>19</v>
      </c>
      <c r="JM2" s="25" t="s">
        <v>17</v>
      </c>
      <c r="JN2" s="29"/>
      <c r="JO2" s="30" t="s">
        <v>7</v>
      </c>
      <c r="JP2" s="25" t="s">
        <v>8</v>
      </c>
      <c r="JQ2" s="25" t="s">
        <v>9</v>
      </c>
      <c r="JR2" s="26" t="s">
        <v>10</v>
      </c>
      <c r="JS2" s="25" t="s">
        <v>9</v>
      </c>
      <c r="JT2" s="25" t="s">
        <v>11</v>
      </c>
      <c r="JU2" s="25" t="s">
        <v>12</v>
      </c>
      <c r="JV2" s="25" t="s">
        <v>13</v>
      </c>
      <c r="JW2" s="25" t="s">
        <v>18</v>
      </c>
      <c r="JX2" s="25" t="s">
        <v>14</v>
      </c>
      <c r="JY2" s="25" t="s">
        <v>12</v>
      </c>
      <c r="JZ2" s="25" t="s">
        <v>19</v>
      </c>
      <c r="KA2" s="25" t="s">
        <v>17</v>
      </c>
      <c r="KB2" s="31"/>
      <c r="KC2" s="30" t="s">
        <v>7</v>
      </c>
      <c r="KD2" s="25" t="s">
        <v>8</v>
      </c>
      <c r="KE2" s="25" t="s">
        <v>9</v>
      </c>
      <c r="KF2" s="26" t="s">
        <v>10</v>
      </c>
      <c r="KG2" s="25" t="s">
        <v>9</v>
      </c>
      <c r="KH2" s="25" t="s">
        <v>11</v>
      </c>
      <c r="KI2" s="25" t="s">
        <v>12</v>
      </c>
      <c r="KJ2" s="25" t="s">
        <v>13</v>
      </c>
      <c r="KK2" s="25" t="s">
        <v>18</v>
      </c>
      <c r="KL2" s="25" t="s">
        <v>14</v>
      </c>
      <c r="KM2" s="25" t="s">
        <v>12</v>
      </c>
      <c r="KN2" s="25" t="s">
        <v>19</v>
      </c>
      <c r="KO2" s="25" t="s">
        <v>17</v>
      </c>
      <c r="KP2" s="29"/>
      <c r="KQ2" s="30" t="s">
        <v>7</v>
      </c>
      <c r="KR2" s="25" t="s">
        <v>8</v>
      </c>
      <c r="KS2" s="25" t="s">
        <v>9</v>
      </c>
      <c r="KT2" s="26" t="s">
        <v>10</v>
      </c>
      <c r="KU2" s="25" t="s">
        <v>9</v>
      </c>
      <c r="KV2" s="25" t="s">
        <v>11</v>
      </c>
      <c r="KW2" s="25" t="s">
        <v>12</v>
      </c>
      <c r="KX2" s="25" t="s">
        <v>13</v>
      </c>
      <c r="KY2" s="32" t="s">
        <v>18</v>
      </c>
      <c r="KZ2" s="25" t="s">
        <v>14</v>
      </c>
      <c r="LA2" s="25" t="s">
        <v>12</v>
      </c>
      <c r="LB2" s="25" t="s">
        <v>19</v>
      </c>
      <c r="LC2" s="25" t="s">
        <v>17</v>
      </c>
      <c r="LD2" s="27"/>
      <c r="LE2" s="30" t="s">
        <v>7</v>
      </c>
      <c r="LF2" s="25" t="s">
        <v>8</v>
      </c>
      <c r="LG2" s="25" t="s">
        <v>9</v>
      </c>
      <c r="LH2" s="26" t="s">
        <v>10</v>
      </c>
      <c r="LI2" s="25" t="s">
        <v>9</v>
      </c>
      <c r="LJ2" s="25" t="s">
        <v>11</v>
      </c>
      <c r="LK2" s="25" t="s">
        <v>12</v>
      </c>
      <c r="LL2" s="25" t="s">
        <v>13</v>
      </c>
      <c r="LM2" s="26" t="s">
        <v>18</v>
      </c>
      <c r="LN2" s="25" t="s">
        <v>14</v>
      </c>
      <c r="LO2" s="25" t="s">
        <v>12</v>
      </c>
      <c r="LP2" s="25" t="s">
        <v>19</v>
      </c>
      <c r="LQ2" s="25" t="s">
        <v>17</v>
      </c>
      <c r="LR2" s="27"/>
      <c r="LS2" s="28" t="s">
        <v>7</v>
      </c>
      <c r="LT2" s="25" t="s">
        <v>8</v>
      </c>
      <c r="LU2" s="25" t="s">
        <v>9</v>
      </c>
      <c r="LV2" s="26" t="s">
        <v>10</v>
      </c>
      <c r="LW2" s="25" t="s">
        <v>9</v>
      </c>
      <c r="LX2" s="25" t="s">
        <v>11</v>
      </c>
      <c r="LY2" s="25" t="s">
        <v>12</v>
      </c>
      <c r="LZ2" s="25" t="s">
        <v>13</v>
      </c>
      <c r="MA2" s="25" t="s">
        <v>1081</v>
      </c>
      <c r="MB2" s="25" t="s">
        <v>14</v>
      </c>
      <c r="MC2" s="25" t="s">
        <v>15</v>
      </c>
      <c r="MD2" s="25" t="s">
        <v>16</v>
      </c>
      <c r="ME2" s="25" t="s">
        <v>17</v>
      </c>
      <c r="MF2" s="29"/>
      <c r="MG2" s="28" t="s">
        <v>7</v>
      </c>
      <c r="MH2" s="25" t="s">
        <v>8</v>
      </c>
      <c r="MI2" s="25" t="s">
        <v>9</v>
      </c>
      <c r="MJ2" s="26" t="s">
        <v>10</v>
      </c>
      <c r="MK2" s="25" t="s">
        <v>9</v>
      </c>
      <c r="ML2" s="25" t="s">
        <v>11</v>
      </c>
      <c r="MM2" s="25" t="s">
        <v>12</v>
      </c>
      <c r="MN2" s="25" t="s">
        <v>13</v>
      </c>
      <c r="MO2" s="25" t="s">
        <v>1081</v>
      </c>
      <c r="MP2" s="25" t="s">
        <v>14</v>
      </c>
      <c r="MQ2" s="25" t="s">
        <v>15</v>
      </c>
      <c r="MR2" s="25" t="s">
        <v>16</v>
      </c>
      <c r="MS2" s="37"/>
      <c r="MT2" s="27"/>
      <c r="MU2" s="28" t="s">
        <v>7</v>
      </c>
      <c r="MV2" s="25" t="s">
        <v>8</v>
      </c>
      <c r="MW2" s="25" t="s">
        <v>9</v>
      </c>
      <c r="MX2" s="26" t="s">
        <v>10</v>
      </c>
      <c r="MY2" s="25" t="s">
        <v>9</v>
      </c>
      <c r="MZ2" s="25" t="s">
        <v>11</v>
      </c>
      <c r="NA2" s="25" t="s">
        <v>12</v>
      </c>
      <c r="NB2" s="25" t="s">
        <v>13</v>
      </c>
      <c r="NC2" s="25" t="s">
        <v>1081</v>
      </c>
      <c r="ND2" s="25" t="s">
        <v>14</v>
      </c>
      <c r="NE2" s="25" t="s">
        <v>15</v>
      </c>
      <c r="NF2" s="25" t="s">
        <v>16</v>
      </c>
      <c r="NG2" s="25" t="s">
        <v>17</v>
      </c>
      <c r="NH2" s="29"/>
      <c r="NI2" s="28" t="s">
        <v>7</v>
      </c>
      <c r="NJ2" s="25" t="s">
        <v>8</v>
      </c>
      <c r="NK2" s="25" t="s">
        <v>9</v>
      </c>
      <c r="NL2" s="26" t="s">
        <v>10</v>
      </c>
      <c r="NM2" s="25" t="s">
        <v>9</v>
      </c>
      <c r="NN2" s="25" t="s">
        <v>11</v>
      </c>
      <c r="NO2" s="25" t="s">
        <v>12</v>
      </c>
      <c r="NP2" s="25" t="s">
        <v>13</v>
      </c>
      <c r="NQ2" s="25" t="s">
        <v>1081</v>
      </c>
      <c r="NR2" s="25" t="s">
        <v>14</v>
      </c>
      <c r="NS2" s="25" t="s">
        <v>15</v>
      </c>
      <c r="NT2" s="25" t="s">
        <v>16</v>
      </c>
      <c r="NU2" s="25" t="s">
        <v>17</v>
      </c>
    </row>
    <row r="3" spans="1:385" x14ac:dyDescent="0.25">
      <c r="A3" s="38">
        <v>46153</v>
      </c>
      <c r="B3" s="39">
        <v>5366</v>
      </c>
      <c r="C3" s="40">
        <v>1486</v>
      </c>
      <c r="D3" s="40">
        <v>509</v>
      </c>
      <c r="E3" s="41">
        <v>2306</v>
      </c>
      <c r="F3" s="41">
        <v>821</v>
      </c>
      <c r="G3" s="40">
        <v>244</v>
      </c>
      <c r="H3" s="42"/>
      <c r="I3" s="43">
        <v>7555</v>
      </c>
      <c r="J3" s="43">
        <v>114</v>
      </c>
      <c r="K3" s="43">
        <v>333</v>
      </c>
      <c r="L3" s="43">
        <v>5</v>
      </c>
      <c r="M3" s="43">
        <v>76</v>
      </c>
      <c r="N3" s="43">
        <v>6</v>
      </c>
      <c r="O3" s="43">
        <v>15</v>
      </c>
      <c r="P3" s="44" t="s">
        <v>1007</v>
      </c>
      <c r="Q3" s="45">
        <v>286</v>
      </c>
      <c r="R3" s="45">
        <v>1716</v>
      </c>
      <c r="S3" s="46">
        <v>0.15052631578947367</v>
      </c>
      <c r="T3" s="37"/>
      <c r="U3" s="29"/>
      <c r="V3" s="47">
        <v>46153</v>
      </c>
      <c r="W3" s="48">
        <v>17630</v>
      </c>
      <c r="X3" s="43">
        <v>34</v>
      </c>
      <c r="Y3" s="43">
        <v>632</v>
      </c>
      <c r="Z3" s="43">
        <v>1</v>
      </c>
      <c r="AA3" s="43">
        <v>15</v>
      </c>
      <c r="AB3" s="43">
        <v>1</v>
      </c>
      <c r="AC3" s="43">
        <v>25</v>
      </c>
      <c r="AD3" s="44" t="s">
        <v>221</v>
      </c>
      <c r="AE3" s="45">
        <v>1026</v>
      </c>
      <c r="AF3" s="45">
        <v>1026</v>
      </c>
      <c r="AG3" s="46">
        <v>0.30176470588235293</v>
      </c>
      <c r="AH3" s="37" t="s">
        <v>1382</v>
      </c>
      <c r="AI3" s="29"/>
      <c r="AJ3" s="47">
        <v>46153</v>
      </c>
      <c r="AK3" s="43">
        <v>22148</v>
      </c>
      <c r="AL3" s="43">
        <v>72</v>
      </c>
      <c r="AM3" s="43">
        <v>439</v>
      </c>
      <c r="AN3" s="43">
        <v>2</v>
      </c>
      <c r="AO3" s="43">
        <v>44</v>
      </c>
      <c r="AP3" s="43">
        <v>2</v>
      </c>
      <c r="AQ3" s="43">
        <v>0</v>
      </c>
      <c r="AR3" s="44" t="s">
        <v>524</v>
      </c>
      <c r="AS3" s="43">
        <v>880</v>
      </c>
      <c r="AT3" s="45">
        <v>1760</v>
      </c>
      <c r="AU3" s="46">
        <v>0.24444444444444444</v>
      </c>
      <c r="AV3" s="37"/>
      <c r="AW3" s="29"/>
      <c r="AX3" s="47">
        <v>46153</v>
      </c>
      <c r="AY3" s="49">
        <v>48087</v>
      </c>
      <c r="AZ3" s="49">
        <v>583</v>
      </c>
      <c r="BA3" s="49">
        <v>822</v>
      </c>
      <c r="BB3" s="49">
        <v>5</v>
      </c>
      <c r="BC3" s="49">
        <v>30</v>
      </c>
      <c r="BD3" s="49">
        <v>5</v>
      </c>
      <c r="BE3" s="49">
        <v>5</v>
      </c>
      <c r="BF3" s="44" t="s">
        <v>685</v>
      </c>
      <c r="BG3" s="49">
        <v>1500</v>
      </c>
      <c r="BH3" s="49">
        <v>7500</v>
      </c>
      <c r="BI3" s="50">
        <v>0.12864493996569468</v>
      </c>
      <c r="BJ3" s="37"/>
      <c r="BK3" s="29"/>
      <c r="BL3" s="52">
        <v>46153</v>
      </c>
      <c r="BM3" s="43">
        <v>3740</v>
      </c>
      <c r="BN3" s="43">
        <v>70</v>
      </c>
      <c r="BO3" s="43">
        <v>102</v>
      </c>
      <c r="BP3" s="43">
        <v>1</v>
      </c>
      <c r="BQ3" s="43">
        <v>14</v>
      </c>
      <c r="BR3" s="43">
        <v>1</v>
      </c>
      <c r="BS3" s="43">
        <v>0</v>
      </c>
      <c r="BT3" s="56" t="s">
        <v>782</v>
      </c>
      <c r="BU3" s="43">
        <v>1100</v>
      </c>
      <c r="BV3" s="43">
        <v>1100</v>
      </c>
      <c r="BW3" s="53">
        <v>0.15714285714285714</v>
      </c>
      <c r="BX3" s="55"/>
      <c r="BY3" s="57"/>
      <c r="BZ3" s="52">
        <v>46153</v>
      </c>
      <c r="CA3" s="45">
        <v>9510</v>
      </c>
      <c r="CB3" s="58">
        <v>9</v>
      </c>
      <c r="CC3" s="43">
        <v>346</v>
      </c>
      <c r="CD3" s="43">
        <v>1</v>
      </c>
      <c r="CE3" s="43">
        <v>10</v>
      </c>
      <c r="CF3" s="43">
        <v>2</v>
      </c>
      <c r="CG3" s="59">
        <v>6</v>
      </c>
      <c r="CH3" s="44" t="s">
        <v>751</v>
      </c>
      <c r="CI3" s="48">
        <v>1100</v>
      </c>
      <c r="CJ3" s="43">
        <v>2200</v>
      </c>
      <c r="CK3" s="53">
        <v>2.4444444444444446</v>
      </c>
      <c r="CL3" s="37" t="s">
        <v>1375</v>
      </c>
      <c r="CM3" s="29"/>
      <c r="CN3" s="52">
        <v>46153</v>
      </c>
      <c r="CO3" s="43">
        <v>3460</v>
      </c>
      <c r="CP3" s="58">
        <v>56</v>
      </c>
      <c r="CQ3" s="43">
        <v>117</v>
      </c>
      <c r="CR3" s="43">
        <v>1</v>
      </c>
      <c r="CS3" s="43">
        <v>15</v>
      </c>
      <c r="CT3" s="43">
        <v>0</v>
      </c>
      <c r="CU3" s="59">
        <v>0</v>
      </c>
      <c r="CV3" s="44" t="s">
        <v>980</v>
      </c>
      <c r="CW3" s="48">
        <v>700</v>
      </c>
      <c r="CX3" s="43">
        <v>0</v>
      </c>
      <c r="CY3" s="53">
        <v>0</v>
      </c>
      <c r="CZ3" s="37"/>
      <c r="DA3" s="29"/>
      <c r="DB3" s="47">
        <v>46153</v>
      </c>
      <c r="DC3" s="48">
        <v>32739</v>
      </c>
      <c r="DD3" s="58">
        <v>96</v>
      </c>
      <c r="DE3" s="43">
        <v>1672</v>
      </c>
      <c r="DF3" s="43">
        <v>10</v>
      </c>
      <c r="DG3" s="43">
        <v>62</v>
      </c>
      <c r="DH3" s="43">
        <v>11</v>
      </c>
      <c r="DI3" s="43">
        <v>8</v>
      </c>
      <c r="DJ3" s="44" t="s">
        <v>1329</v>
      </c>
      <c r="DK3" s="43">
        <v>220</v>
      </c>
      <c r="DL3" s="45">
        <v>2420</v>
      </c>
      <c r="DM3" s="46">
        <v>0.25208333333333333</v>
      </c>
      <c r="DN3" s="37"/>
      <c r="DO3" s="29"/>
      <c r="DP3" s="47">
        <v>46153</v>
      </c>
      <c r="DQ3" s="43">
        <v>12261</v>
      </c>
      <c r="DR3" s="43">
        <v>28</v>
      </c>
      <c r="DS3" s="43">
        <v>350</v>
      </c>
      <c r="DT3" s="43">
        <v>1</v>
      </c>
      <c r="DU3" s="43">
        <v>44</v>
      </c>
      <c r="DV3" s="43">
        <v>1</v>
      </c>
      <c r="DW3" s="43">
        <v>0</v>
      </c>
      <c r="DX3" s="44" t="s">
        <v>1150</v>
      </c>
      <c r="DY3" s="45">
        <v>1080</v>
      </c>
      <c r="DZ3" s="45">
        <v>1080</v>
      </c>
      <c r="EA3" s="46">
        <v>0.38571428571428573</v>
      </c>
      <c r="EB3" s="37"/>
      <c r="EC3" s="29"/>
      <c r="ED3" s="47">
        <v>46153</v>
      </c>
      <c r="EE3" s="48">
        <v>7068</v>
      </c>
      <c r="EF3" s="43">
        <v>124</v>
      </c>
      <c r="EG3" s="43">
        <v>195</v>
      </c>
      <c r="EH3" s="43">
        <v>5</v>
      </c>
      <c r="EI3" s="43">
        <v>65</v>
      </c>
      <c r="EJ3" s="43">
        <v>5</v>
      </c>
      <c r="EK3" s="43">
        <v>0</v>
      </c>
      <c r="EL3" s="44" t="s">
        <v>1151</v>
      </c>
      <c r="EM3" s="43">
        <v>935</v>
      </c>
      <c r="EN3" s="45">
        <v>4675</v>
      </c>
      <c r="EO3" s="46">
        <v>0.37701612903225806</v>
      </c>
      <c r="EP3" s="37"/>
      <c r="EQ3" s="29"/>
      <c r="ER3" s="47">
        <v>46153</v>
      </c>
      <c r="ES3" s="48">
        <v>4564</v>
      </c>
      <c r="ET3" s="43">
        <v>120</v>
      </c>
      <c r="EU3" s="43">
        <v>128</v>
      </c>
      <c r="EV3" s="43">
        <v>6</v>
      </c>
      <c r="EW3" s="43">
        <v>56</v>
      </c>
      <c r="EX3" s="43">
        <v>7</v>
      </c>
      <c r="EY3" s="43">
        <v>0</v>
      </c>
      <c r="EZ3" s="44" t="s">
        <v>1152</v>
      </c>
      <c r="FA3" s="43">
        <v>935</v>
      </c>
      <c r="FB3" s="45">
        <v>6545</v>
      </c>
      <c r="FC3" s="46">
        <v>0.54541666666666666</v>
      </c>
      <c r="FD3" s="37"/>
      <c r="FE3" s="60"/>
      <c r="FF3" s="47">
        <v>46153</v>
      </c>
      <c r="FG3" s="48">
        <v>6644</v>
      </c>
      <c r="FH3" s="43">
        <v>174</v>
      </c>
      <c r="FI3" s="43">
        <v>479</v>
      </c>
      <c r="FJ3" s="43">
        <v>5</v>
      </c>
      <c r="FK3" s="43">
        <v>38</v>
      </c>
      <c r="FL3" s="43">
        <v>5</v>
      </c>
      <c r="FM3" s="43">
        <v>10</v>
      </c>
      <c r="FN3" s="44" t="s">
        <v>877</v>
      </c>
      <c r="FO3" s="43">
        <v>1000</v>
      </c>
      <c r="FP3" s="45">
        <v>5000</v>
      </c>
      <c r="FQ3" s="46">
        <v>0.28735632183908044</v>
      </c>
      <c r="FR3" s="37"/>
      <c r="FS3" s="29"/>
      <c r="FT3" s="47">
        <v>46153</v>
      </c>
      <c r="FU3" s="48">
        <v>4975</v>
      </c>
      <c r="FV3" s="43">
        <v>62</v>
      </c>
      <c r="FW3" s="43">
        <v>434</v>
      </c>
      <c r="FX3" s="43">
        <v>14</v>
      </c>
      <c r="FY3" s="43">
        <v>466</v>
      </c>
      <c r="FZ3" s="43">
        <v>16</v>
      </c>
      <c r="GA3" s="43">
        <v>20</v>
      </c>
      <c r="GB3" s="44" t="s">
        <v>845</v>
      </c>
      <c r="GC3" s="45">
        <v>200</v>
      </c>
      <c r="GD3" s="45">
        <v>3200</v>
      </c>
      <c r="GE3" s="46">
        <v>0.5161290322580645</v>
      </c>
      <c r="GF3" s="37"/>
      <c r="GG3" s="29"/>
      <c r="GH3" s="47">
        <v>46153</v>
      </c>
      <c r="GI3" s="48">
        <v>2272</v>
      </c>
      <c r="GJ3" s="58">
        <v>68</v>
      </c>
      <c r="GK3" s="43">
        <v>304</v>
      </c>
      <c r="GL3" s="43">
        <v>3</v>
      </c>
      <c r="GM3" s="43">
        <v>90</v>
      </c>
      <c r="GN3" s="43">
        <v>5</v>
      </c>
      <c r="GO3" s="43">
        <v>14</v>
      </c>
      <c r="GP3" s="44" t="s">
        <v>1153</v>
      </c>
      <c r="GQ3" s="43">
        <v>638</v>
      </c>
      <c r="GR3" s="45">
        <v>3190</v>
      </c>
      <c r="GS3" s="46">
        <v>0.46911764705882353</v>
      </c>
      <c r="GT3" s="37"/>
      <c r="GU3" s="61"/>
      <c r="GV3" s="52">
        <v>46153</v>
      </c>
      <c r="GW3" s="62" t="s">
        <v>1143</v>
      </c>
      <c r="GX3" s="43">
        <v>779</v>
      </c>
      <c r="GY3" s="43">
        <v>48</v>
      </c>
      <c r="GZ3" s="45">
        <v>38</v>
      </c>
      <c r="HA3" s="43">
        <v>1</v>
      </c>
      <c r="HB3" s="43">
        <v>2</v>
      </c>
      <c r="HC3" s="43">
        <v>1</v>
      </c>
      <c r="HD3" s="43">
        <v>0</v>
      </c>
      <c r="HE3" s="63" t="s">
        <v>1304</v>
      </c>
      <c r="HF3" s="43">
        <v>1500</v>
      </c>
      <c r="HG3" s="43">
        <v>1500</v>
      </c>
      <c r="HH3" s="53">
        <v>0.3125</v>
      </c>
      <c r="HI3" s="55"/>
      <c r="HJ3" s="29"/>
      <c r="HK3" s="52">
        <v>46153</v>
      </c>
      <c r="HL3" s="43">
        <v>3124</v>
      </c>
      <c r="HM3" s="43">
        <v>54</v>
      </c>
      <c r="HN3" s="45">
        <v>58</v>
      </c>
      <c r="HO3" s="43">
        <v>7</v>
      </c>
      <c r="HP3" s="43">
        <v>14</v>
      </c>
      <c r="HQ3" s="43">
        <v>7</v>
      </c>
      <c r="HR3" s="43">
        <v>0</v>
      </c>
      <c r="HS3" s="63" t="s">
        <v>1296</v>
      </c>
      <c r="HT3" s="43">
        <v>209</v>
      </c>
      <c r="HU3" s="43">
        <v>1463</v>
      </c>
      <c r="HV3" s="53">
        <v>0.2709259259259259</v>
      </c>
      <c r="HW3" s="55" t="s">
        <v>1381</v>
      </c>
      <c r="HX3" s="360"/>
      <c r="HY3" s="52">
        <v>46153</v>
      </c>
      <c r="HZ3" s="43">
        <v>10509</v>
      </c>
      <c r="IA3" s="43">
        <v>117</v>
      </c>
      <c r="IB3" s="45">
        <v>382</v>
      </c>
      <c r="IC3" s="43">
        <v>2</v>
      </c>
      <c r="ID3" s="43">
        <v>19</v>
      </c>
      <c r="IE3" s="43">
        <v>2</v>
      </c>
      <c r="IF3" s="43">
        <v>0</v>
      </c>
      <c r="IG3" s="44" t="s">
        <v>1127</v>
      </c>
      <c r="IH3" s="43">
        <v>1000</v>
      </c>
      <c r="II3" s="43">
        <v>2000</v>
      </c>
      <c r="IJ3" s="53">
        <v>0.17094017094017094</v>
      </c>
      <c r="IK3" s="55"/>
      <c r="IL3" s="29"/>
      <c r="IM3" s="52">
        <v>46153</v>
      </c>
      <c r="IN3" s="43">
        <v>1252</v>
      </c>
      <c r="IO3" s="43">
        <v>45</v>
      </c>
      <c r="IP3" s="45">
        <v>248</v>
      </c>
      <c r="IQ3" s="43">
        <v>1</v>
      </c>
      <c r="IR3" s="43">
        <v>17</v>
      </c>
      <c r="IS3" s="43">
        <v>0</v>
      </c>
      <c r="IT3" s="43">
        <v>4</v>
      </c>
      <c r="IU3" s="63" t="s">
        <v>796</v>
      </c>
      <c r="IV3" s="43">
        <v>1000</v>
      </c>
      <c r="IW3" s="43">
        <v>0</v>
      </c>
      <c r="IX3" s="53">
        <v>0</v>
      </c>
      <c r="IY3" s="55"/>
      <c r="IZ3" s="61"/>
      <c r="JA3" s="52">
        <v>46153</v>
      </c>
      <c r="JB3" s="43">
        <v>8082</v>
      </c>
      <c r="JC3" s="43">
        <v>28</v>
      </c>
      <c r="JD3" s="45">
        <v>252</v>
      </c>
      <c r="JE3" s="43">
        <v>0</v>
      </c>
      <c r="JF3" s="43">
        <v>11</v>
      </c>
      <c r="JG3" s="43">
        <v>0</v>
      </c>
      <c r="JH3" s="43">
        <v>0</v>
      </c>
      <c r="JI3" s="44" t="s">
        <v>699</v>
      </c>
      <c r="JJ3" s="43">
        <v>1100</v>
      </c>
      <c r="JK3" s="43">
        <v>0</v>
      </c>
      <c r="JL3" s="53">
        <v>0</v>
      </c>
      <c r="JM3" s="55"/>
      <c r="JN3" s="29"/>
      <c r="JO3" s="52">
        <v>46153</v>
      </c>
      <c r="JP3" s="43">
        <v>983</v>
      </c>
      <c r="JQ3" s="43">
        <v>104</v>
      </c>
      <c r="JR3" s="45">
        <v>355</v>
      </c>
      <c r="JS3" s="43">
        <v>5</v>
      </c>
      <c r="JT3" s="43">
        <v>6</v>
      </c>
      <c r="JU3" s="43">
        <v>6</v>
      </c>
      <c r="JV3" s="43">
        <v>0</v>
      </c>
      <c r="JW3" s="63" t="s">
        <v>774</v>
      </c>
      <c r="JX3" s="43">
        <v>1100</v>
      </c>
      <c r="JY3" s="43">
        <v>6600</v>
      </c>
      <c r="JZ3" s="53">
        <v>0.63461538461538458</v>
      </c>
      <c r="KA3" s="55"/>
      <c r="KB3" s="51"/>
      <c r="KC3" s="52">
        <v>46153</v>
      </c>
      <c r="KD3" s="45">
        <v>1392</v>
      </c>
      <c r="KE3" s="43">
        <v>6</v>
      </c>
      <c r="KF3" s="43">
        <v>166</v>
      </c>
      <c r="KG3" s="43">
        <v>2</v>
      </c>
      <c r="KH3" s="43">
        <v>13</v>
      </c>
      <c r="KI3" s="43">
        <v>2</v>
      </c>
      <c r="KJ3" s="43">
        <v>0</v>
      </c>
      <c r="KK3" s="44" t="s">
        <v>971</v>
      </c>
      <c r="KL3" s="48">
        <v>792</v>
      </c>
      <c r="KM3" s="43">
        <v>1584</v>
      </c>
      <c r="KN3" s="53">
        <v>2.64</v>
      </c>
      <c r="KO3" s="37"/>
      <c r="KP3" s="29"/>
      <c r="KQ3" s="52">
        <v>46153</v>
      </c>
      <c r="KR3" s="43">
        <v>936</v>
      </c>
      <c r="KS3" s="43">
        <v>51</v>
      </c>
      <c r="KT3" s="43">
        <v>105</v>
      </c>
      <c r="KU3" s="43">
        <v>1</v>
      </c>
      <c r="KV3" s="43">
        <v>7</v>
      </c>
      <c r="KW3" s="43">
        <v>1</v>
      </c>
      <c r="KX3" s="43">
        <v>0</v>
      </c>
      <c r="KY3" s="54" t="s">
        <v>138</v>
      </c>
      <c r="KZ3" s="43">
        <v>1100</v>
      </c>
      <c r="LA3" s="43">
        <v>1100</v>
      </c>
      <c r="LB3" s="53">
        <v>0.21568627450980393</v>
      </c>
      <c r="LC3" s="55"/>
      <c r="LD3" s="29"/>
      <c r="LE3" s="52">
        <v>46153</v>
      </c>
      <c r="LF3" s="43">
        <v>88006</v>
      </c>
      <c r="LG3" s="43">
        <v>290</v>
      </c>
      <c r="LH3" s="43">
        <v>446</v>
      </c>
      <c r="LI3" s="43">
        <v>0</v>
      </c>
      <c r="LJ3" s="43">
        <v>2</v>
      </c>
      <c r="LK3" s="43">
        <v>0</v>
      </c>
      <c r="LL3" s="43">
        <v>0</v>
      </c>
      <c r="LM3" s="65" t="s">
        <v>915</v>
      </c>
      <c r="LN3" s="48">
        <v>1200</v>
      </c>
      <c r="LO3" s="43">
        <v>0</v>
      </c>
      <c r="LP3" s="53"/>
      <c r="LQ3" s="55"/>
      <c r="LR3" s="29"/>
      <c r="LS3" s="47">
        <v>46153</v>
      </c>
      <c r="LT3" s="48">
        <v>25011</v>
      </c>
      <c r="LU3" s="43">
        <v>54</v>
      </c>
      <c r="LV3" s="43">
        <v>1197</v>
      </c>
      <c r="LW3" s="43">
        <v>2</v>
      </c>
      <c r="LX3" s="43">
        <v>38</v>
      </c>
      <c r="LY3" s="43">
        <v>2</v>
      </c>
      <c r="LZ3" s="43">
        <v>0</v>
      </c>
      <c r="MA3" s="44" t="s">
        <v>524</v>
      </c>
      <c r="MB3" s="45">
        <v>850</v>
      </c>
      <c r="MC3" s="45">
        <v>1700</v>
      </c>
      <c r="MD3" s="46">
        <v>0.31481481481481483</v>
      </c>
      <c r="ME3" s="37"/>
      <c r="MF3" s="29"/>
      <c r="MG3" s="47">
        <v>46153</v>
      </c>
      <c r="MH3" s="48">
        <v>11538</v>
      </c>
      <c r="MI3" s="66">
        <v>44</v>
      </c>
      <c r="MJ3" s="43">
        <v>451</v>
      </c>
      <c r="MK3" s="43">
        <v>1</v>
      </c>
      <c r="ML3" s="43">
        <v>14</v>
      </c>
      <c r="MM3" s="43">
        <v>0</v>
      </c>
      <c r="MN3" s="43">
        <v>6</v>
      </c>
      <c r="MO3" s="44" t="s">
        <v>1154</v>
      </c>
      <c r="MP3" s="43">
        <v>1100</v>
      </c>
      <c r="MQ3" s="45">
        <v>0</v>
      </c>
      <c r="MR3" s="46">
        <v>0</v>
      </c>
      <c r="MS3" s="37" t="s">
        <v>1380</v>
      </c>
      <c r="MT3" s="29"/>
      <c r="MU3" s="47">
        <v>46153</v>
      </c>
      <c r="MV3" s="48">
        <v>14058</v>
      </c>
      <c r="MW3" s="43">
        <v>305</v>
      </c>
      <c r="MX3" s="43">
        <v>574</v>
      </c>
      <c r="MY3" s="43">
        <v>2</v>
      </c>
      <c r="MZ3" s="43">
        <v>34</v>
      </c>
      <c r="NA3" s="43">
        <v>2</v>
      </c>
      <c r="NB3" s="43">
        <v>0</v>
      </c>
      <c r="NC3" s="44" t="s">
        <v>685</v>
      </c>
      <c r="ND3" s="45">
        <v>1500</v>
      </c>
      <c r="NE3" s="45">
        <v>3000</v>
      </c>
      <c r="NF3" s="46">
        <v>9.8360655737704916E-2</v>
      </c>
      <c r="NG3" s="37"/>
      <c r="NH3" s="29"/>
      <c r="NI3" s="47">
        <v>46153</v>
      </c>
      <c r="NJ3" s="48">
        <v>15999</v>
      </c>
      <c r="NK3" s="43">
        <v>302</v>
      </c>
      <c r="NL3" s="43">
        <v>302</v>
      </c>
      <c r="NM3" s="43">
        <v>4</v>
      </c>
      <c r="NN3" s="43">
        <v>36</v>
      </c>
      <c r="NO3" s="43">
        <v>4</v>
      </c>
      <c r="NP3" s="43">
        <v>0</v>
      </c>
      <c r="NQ3" s="44" t="s">
        <v>1345</v>
      </c>
      <c r="NR3" s="43">
        <v>1100</v>
      </c>
      <c r="NS3" s="45">
        <v>4400</v>
      </c>
      <c r="NT3" s="46">
        <v>0.14569536423841059</v>
      </c>
      <c r="NU3" s="37"/>
    </row>
    <row r="4" spans="1:385" x14ac:dyDescent="0.25">
      <c r="A4" s="38">
        <v>46157</v>
      </c>
      <c r="B4" s="39">
        <f>IF(A4="","",SUM(J4,LG6,AL4,DR4,AZ4,DD4,LU4,NK4,MW4,MI4,X4,FH4,FV4,GJ4)+SUM(GY7:GY10)+SUM(HM7:HM10,EF4,ET4)+SUM(CP7:CP10)+SUM(BN7:BN10)+SUM(KS7:KS10)+SUM(KE7:KE10)+SUM(CB7:CB10)+SUM(IA7:IA10)+SUM(IO7:IO10)+SUM(JC7:JC10)+SUM(JQ7:JQ10))</f>
        <v>2808</v>
      </c>
      <c r="C4" s="40">
        <f>IF(A4="","",SUM(J4,X4,AL4,AZ4)+SUM(KE7:KE10)+SUM(KS7:KS10)+SUM(BN7:BN10))</f>
        <v>617</v>
      </c>
      <c r="D4" s="40">
        <f>IF(A4="","",SUM(DD4,DR4)+SUM(CB7:CB10)+SUM(CP7:CP10))</f>
        <v>378</v>
      </c>
      <c r="E4" s="41">
        <f>IF(A4="","",SUM(NK4,MW4,MI4,LG6,LU4)+SUM(IA7:IA10)+SUM(IO7:IO10)+SUM(JC7:JC10)+SUM(JQ7:JQ10)+HB15)</f>
        <v>1232</v>
      </c>
      <c r="F4" s="41">
        <f>IF(B4="","",SUM(FH4,FV4,GJ4)+SUM(HM7:HM10)+SUM(GY7:GY10))</f>
        <v>434</v>
      </c>
      <c r="G4" s="40">
        <f>IF(A4="","",SUM(EF4,ET4))</f>
        <v>148</v>
      </c>
      <c r="H4" s="42"/>
      <c r="I4" s="45">
        <v>7585</v>
      </c>
      <c r="J4" s="45">
        <f t="shared" ref="J4:J16" si="0">IF(I4="","",I4-I3)</f>
        <v>30</v>
      </c>
      <c r="K4" s="45">
        <v>336</v>
      </c>
      <c r="L4" s="45">
        <f t="shared" ref="L4:L16" si="1">IF(K4="","",K4-K3)</f>
        <v>3</v>
      </c>
      <c r="M4" s="45">
        <v>88</v>
      </c>
      <c r="N4" s="45">
        <f t="shared" ref="N4:N16" si="2">IF(M4="","",M3+O3-M4)</f>
        <v>3</v>
      </c>
      <c r="O4" s="45">
        <v>0</v>
      </c>
      <c r="P4" s="44" t="str">
        <f>IF(I4="","",P3)</f>
        <v>バタースクイーズ</v>
      </c>
      <c r="Q4" s="43">
        <f>IF(I4="","",Q3)</f>
        <v>286</v>
      </c>
      <c r="R4" s="45">
        <f t="shared" ref="R4:R16" si="3">IF(Q4="","",N4*Q4)</f>
        <v>858</v>
      </c>
      <c r="S4" s="46">
        <f t="shared" ref="S4:S16" si="4">IF(R4="","",R4/(J4*100))</f>
        <v>0.28599999999999998</v>
      </c>
      <c r="T4" s="37"/>
      <c r="U4" s="29"/>
      <c r="V4" s="52">
        <f t="shared" ref="V4:V23" si="5">IF($A4="","",$A4)</f>
        <v>46157</v>
      </c>
      <c r="W4" s="45">
        <v>17712</v>
      </c>
      <c r="X4" s="45">
        <f t="shared" ref="X4:X12" si="6">IF(W4="","",W4-W3)</f>
        <v>82</v>
      </c>
      <c r="Y4" s="45">
        <v>632</v>
      </c>
      <c r="Z4" s="45">
        <f t="shared" ref="Z4:Z12" si="7">IF(Y4="","",Y4-Y3)</f>
        <v>0</v>
      </c>
      <c r="AA4" s="45">
        <v>40</v>
      </c>
      <c r="AB4" s="45">
        <f t="shared" ref="AB4:AB12" si="8">IF(AA4="","",AA3+AC3-AA4)</f>
        <v>0</v>
      </c>
      <c r="AC4" s="45">
        <v>0</v>
      </c>
      <c r="AD4" s="44" t="s">
        <v>1345</v>
      </c>
      <c r="AE4" s="43">
        <v>1500</v>
      </c>
      <c r="AF4" s="45">
        <f t="shared" ref="AF4:AF12" si="9">IF(AE4="","",AB4*AE4)</f>
        <v>0</v>
      </c>
      <c r="AG4" s="46">
        <f t="shared" ref="AG4:AG12" si="10">IF(AF4="","",AF4/(X4*100))</f>
        <v>0</v>
      </c>
      <c r="AH4" s="37"/>
      <c r="AI4" s="29"/>
      <c r="AJ4" s="52">
        <f t="shared" ref="AJ4:AJ23" si="11">IF($A4="","",$A4)</f>
        <v>46157</v>
      </c>
      <c r="AK4" s="45">
        <v>22229</v>
      </c>
      <c r="AL4" s="45">
        <f t="shared" ref="AL4:AL12" si="12">IF(AK4="","",AK4-AK3)</f>
        <v>81</v>
      </c>
      <c r="AM4" s="45">
        <v>441</v>
      </c>
      <c r="AN4" s="45">
        <f t="shared" ref="AN4:AN12" si="13">IF(AM4="","",AM4-AM3)</f>
        <v>2</v>
      </c>
      <c r="AO4" s="45">
        <v>42</v>
      </c>
      <c r="AP4" s="45">
        <f t="shared" ref="AP4:AP12" si="14">IF(AO4="","",AO3+AQ3-AO4)</f>
        <v>2</v>
      </c>
      <c r="AQ4" s="45">
        <v>6</v>
      </c>
      <c r="AR4" s="44" t="str">
        <f>IF(AK4="","",AR3)</f>
        <v>ルララ</v>
      </c>
      <c r="AS4" s="43">
        <f>IF(AK4="","",AS3)</f>
        <v>880</v>
      </c>
      <c r="AT4" s="45">
        <f t="shared" ref="AT4:AT12" si="15">IF(AS4="","",AP4*AS4)</f>
        <v>1760</v>
      </c>
      <c r="AU4" s="46">
        <f t="shared" ref="AU4:AU12" si="16">IF(AT4="","",AT4/(AL4*100))</f>
        <v>0.21728395061728395</v>
      </c>
      <c r="AV4" s="37"/>
      <c r="AW4" s="29"/>
      <c r="AX4" s="52">
        <f t="shared" ref="AX4:AX23" si="17">IF($A4="","",$A4)</f>
        <v>46157</v>
      </c>
      <c r="AY4" s="45">
        <v>48326</v>
      </c>
      <c r="AZ4" s="45">
        <f t="shared" ref="AZ4:AZ12" si="18">IF(AY4="","",AY4-AY3)</f>
        <v>239</v>
      </c>
      <c r="BA4" s="45">
        <v>823</v>
      </c>
      <c r="BB4" s="45">
        <f t="shared" ref="BB4:BB12" si="19">IF(BA4="","",BA4-BA3)</f>
        <v>1</v>
      </c>
      <c r="BC4" s="45">
        <v>34</v>
      </c>
      <c r="BD4" s="45">
        <f t="shared" ref="BD4:BD12" si="20">IF(BC4="","",BC3+BE3-BC4)</f>
        <v>1</v>
      </c>
      <c r="BE4" s="45">
        <v>0</v>
      </c>
      <c r="BF4" s="44" t="str">
        <f>IF(AY4="","",BF3)</f>
        <v>ボンボンドロップシール</v>
      </c>
      <c r="BG4" s="43">
        <f>IF(AY4="","",BG3)</f>
        <v>1500</v>
      </c>
      <c r="BH4" s="45">
        <f t="shared" ref="BH4:BH12" si="21">IF(BG4="","",BD4*BG4)</f>
        <v>1500</v>
      </c>
      <c r="BI4" s="46">
        <f t="shared" ref="BI4:BI12" si="22">IF(BH4="","",BH4/(AZ4*100))</f>
        <v>6.2761506276150625E-2</v>
      </c>
      <c r="BJ4" s="37"/>
      <c r="BK4" s="29"/>
      <c r="BL4" s="47"/>
      <c r="BM4" s="45">
        <v>2801</v>
      </c>
      <c r="BN4" s="69">
        <v>34</v>
      </c>
      <c r="BO4" s="45">
        <v>101</v>
      </c>
      <c r="BP4" s="45">
        <v>1</v>
      </c>
      <c r="BQ4" s="45">
        <v>13</v>
      </c>
      <c r="BR4" s="43">
        <v>1</v>
      </c>
      <c r="BS4" s="45">
        <v>0</v>
      </c>
      <c r="BT4" s="70" t="s">
        <v>1298</v>
      </c>
      <c r="BU4" s="45">
        <v>847</v>
      </c>
      <c r="BV4" s="45">
        <v>847</v>
      </c>
      <c r="BW4" s="46">
        <v>0.24911764705882353</v>
      </c>
      <c r="BX4" s="37" t="s">
        <v>1373</v>
      </c>
      <c r="BY4" s="57"/>
      <c r="BZ4" s="47"/>
      <c r="CA4" s="45">
        <v>8689</v>
      </c>
      <c r="CB4" s="69">
        <v>14</v>
      </c>
      <c r="CC4" s="43">
        <v>368</v>
      </c>
      <c r="CD4" s="45">
        <v>1</v>
      </c>
      <c r="CE4" s="45">
        <v>9</v>
      </c>
      <c r="CF4" s="43">
        <v>1</v>
      </c>
      <c r="CG4" s="71">
        <v>0</v>
      </c>
      <c r="CH4" s="63" t="s">
        <v>784</v>
      </c>
      <c r="CI4" s="67">
        <v>1100</v>
      </c>
      <c r="CJ4" s="45">
        <v>1100</v>
      </c>
      <c r="CK4" s="46">
        <v>0.7857142857142857</v>
      </c>
      <c r="CL4" s="37"/>
      <c r="CM4" s="29"/>
      <c r="CN4" s="47"/>
      <c r="CO4" s="45">
        <v>4742</v>
      </c>
      <c r="CP4" s="69">
        <v>41</v>
      </c>
      <c r="CQ4" s="45">
        <v>130</v>
      </c>
      <c r="CR4" s="45">
        <v>2</v>
      </c>
      <c r="CS4" s="45">
        <v>8</v>
      </c>
      <c r="CT4" s="43">
        <v>2</v>
      </c>
      <c r="CU4" s="71">
        <v>0</v>
      </c>
      <c r="CV4" s="63" t="s">
        <v>1098</v>
      </c>
      <c r="CW4" s="67">
        <v>0</v>
      </c>
      <c r="CX4" s="45">
        <v>0</v>
      </c>
      <c r="CY4" s="46">
        <v>0</v>
      </c>
      <c r="CZ4" s="37" t="s">
        <v>1374</v>
      </c>
      <c r="DA4" s="29"/>
      <c r="DB4" s="52">
        <f t="shared" ref="DB4:DB23" si="23">IF($A4="","",$A4)</f>
        <v>46157</v>
      </c>
      <c r="DC4" s="45">
        <v>32775</v>
      </c>
      <c r="DD4" s="45">
        <f t="shared" ref="DD4:DD12" si="24">IF(DC4="","",DC4-DC3)</f>
        <v>36</v>
      </c>
      <c r="DE4" s="45">
        <v>1681</v>
      </c>
      <c r="DF4" s="45">
        <f t="shared" ref="DF4:DF12" si="25">IF(DE4="","",DE4-DE3)</f>
        <v>9</v>
      </c>
      <c r="DG4" s="45">
        <v>60</v>
      </c>
      <c r="DH4" s="45">
        <f t="shared" ref="DH4:DH12" si="26">IF(DG4="","",DG3+DI3-DG4)</f>
        <v>10</v>
      </c>
      <c r="DI4" s="45">
        <v>20</v>
      </c>
      <c r="DJ4" s="44" t="str">
        <f>IF(DC4="","",DJ3)</f>
        <v>ケース入りバター</v>
      </c>
      <c r="DK4" s="43">
        <f>IF(DC4="","",DK3)</f>
        <v>220</v>
      </c>
      <c r="DL4" s="45">
        <f t="shared" ref="DL4:DL12" si="27">IF(DK4="","",DH4*DK4)</f>
        <v>2200</v>
      </c>
      <c r="DM4" s="46">
        <f t="shared" ref="DM4:DM12" si="28">IF(DL4="","",DL4/(DD4*100))</f>
        <v>0.61111111111111116</v>
      </c>
      <c r="DN4" s="37" t="s">
        <v>1386</v>
      </c>
      <c r="DO4" s="29"/>
      <c r="DP4" s="52">
        <f t="shared" ref="DP4:DP23" si="29">IF($A4="","",$A4)</f>
        <v>46157</v>
      </c>
      <c r="DQ4" s="45">
        <v>12286</v>
      </c>
      <c r="DR4" s="45">
        <f t="shared" ref="DR4:DR12" si="30">IF(DQ4="","",DQ4-DQ3)</f>
        <v>25</v>
      </c>
      <c r="DS4" s="45">
        <v>350</v>
      </c>
      <c r="DT4" s="45">
        <f t="shared" ref="DT4:DT12" si="31">IF(DS4="","",DS4-DS3)</f>
        <v>0</v>
      </c>
      <c r="DU4" s="45">
        <v>44</v>
      </c>
      <c r="DV4" s="45">
        <f t="shared" ref="DV4:DV12" si="32">IF(DU4="","",DU3+DW3-DU4)</f>
        <v>0</v>
      </c>
      <c r="DW4" s="45">
        <v>10</v>
      </c>
      <c r="DX4" s="44" t="str">
        <f>IF(DQ4="","",DX3)</f>
        <v>サンリオバニティポーチ</v>
      </c>
      <c r="DY4" s="43">
        <f>IF(DQ4="","",DY3)</f>
        <v>1080</v>
      </c>
      <c r="DZ4" s="45">
        <f t="shared" ref="DZ4:DZ12" si="33">IF(DY4="","",DV4*DY4)</f>
        <v>0</v>
      </c>
      <c r="EA4" s="46">
        <f t="shared" ref="EA4:EA12" si="34">IF(DZ4="","",DZ4/(DR4*100))</f>
        <v>0</v>
      </c>
      <c r="EB4" s="37"/>
      <c r="EC4" s="29"/>
      <c r="ED4" s="52">
        <f t="shared" ref="ED4:ED23" si="35">IF($A4="","",$A4)</f>
        <v>46157</v>
      </c>
      <c r="EE4" s="45">
        <v>7179</v>
      </c>
      <c r="EF4" s="45">
        <f t="shared" ref="EF4:EF12" si="36">IF(EE4="","",EE4-EE3)</f>
        <v>111</v>
      </c>
      <c r="EG4" s="45">
        <v>199</v>
      </c>
      <c r="EH4" s="45">
        <f t="shared" ref="EH4:EH12" si="37">IF(EG4="","",EG4-EG3)</f>
        <v>4</v>
      </c>
      <c r="EI4" s="45">
        <v>60</v>
      </c>
      <c r="EJ4" s="45">
        <f t="shared" ref="EJ4:EJ12" si="38">IF(EI4="","",EI3+EK3-EI4)</f>
        <v>5</v>
      </c>
      <c r="EK4" s="45">
        <v>10</v>
      </c>
      <c r="EL4" s="44" t="str">
        <f>IF(EE4="","",EL3)</f>
        <v>サンリオヒョウ柄マスコットポーチ</v>
      </c>
      <c r="EM4" s="43">
        <f>IF(EE4="","",EM3)</f>
        <v>935</v>
      </c>
      <c r="EN4" s="45">
        <f t="shared" ref="EN4:EN12" si="39">IF(EM4="","",EJ4*EM4)</f>
        <v>4675</v>
      </c>
      <c r="EO4" s="46">
        <f t="shared" ref="EO4:EO12" si="40">IF(EN4="","",EN4/(EF4*100))</f>
        <v>0.42117117117117114</v>
      </c>
      <c r="EP4" s="37"/>
      <c r="EQ4" s="29"/>
      <c r="ER4" s="52">
        <f t="shared" ref="ER4:ER23" si="41">IF($A4="","",$A4)</f>
        <v>46157</v>
      </c>
      <c r="ES4" s="45">
        <v>4601</v>
      </c>
      <c r="ET4" s="45">
        <f t="shared" ref="ET4:ET12" si="42">IF(ES4="","",ES4-ES3)</f>
        <v>37</v>
      </c>
      <c r="EU4" s="45">
        <v>130</v>
      </c>
      <c r="EV4" s="45">
        <f t="shared" ref="EV4:EV12" si="43">IF(EU4="","",EU4-EU3)</f>
        <v>2</v>
      </c>
      <c r="EW4" s="45">
        <v>54</v>
      </c>
      <c r="EX4" s="45">
        <f t="shared" ref="EX4:EX12" si="44">IF(EW4="","",EW3+EY3-EW4)</f>
        <v>2</v>
      </c>
      <c r="EY4" s="45">
        <v>12</v>
      </c>
      <c r="EZ4" s="44" t="str">
        <f>IF(ES4="","",EZ3)</f>
        <v>ギャルキティマスコットポーチ</v>
      </c>
      <c r="FA4" s="43">
        <f>IF(ES4="","",FA3)</f>
        <v>935</v>
      </c>
      <c r="FB4" s="45">
        <f t="shared" ref="FB4:FB12" si="45">IF(FA4="","",EX4*FA4)</f>
        <v>1870</v>
      </c>
      <c r="FC4" s="46">
        <f t="shared" ref="FC4:FC12" si="46">IF(FB4="","",FB4/(ET4*100))</f>
        <v>0.50540540540540535</v>
      </c>
      <c r="FD4" s="37"/>
      <c r="FE4" s="60"/>
      <c r="FF4" s="52">
        <f t="shared" ref="FF4:FF23" si="47">IF($A4="","",$A4)</f>
        <v>46157</v>
      </c>
      <c r="FG4" s="45">
        <v>6684</v>
      </c>
      <c r="FH4" s="45">
        <f t="shared" ref="FH4:FH12" si="48">IF(FG4="","",FG4-FG3)</f>
        <v>40</v>
      </c>
      <c r="FI4" s="45">
        <v>480</v>
      </c>
      <c r="FJ4" s="45">
        <f t="shared" ref="FJ4:FJ12" si="49">IF(FI4="","",FI4-FI3)</f>
        <v>1</v>
      </c>
      <c r="FK4" s="45">
        <v>47</v>
      </c>
      <c r="FL4" s="45">
        <f t="shared" ref="FL4:FL12" si="50">IF(FK4="","",FK3+FM3-FK4)</f>
        <v>1</v>
      </c>
      <c r="FM4" s="45">
        <v>0</v>
      </c>
      <c r="FN4" s="44" t="str">
        <f>IF(FG4="","",FN3)</f>
        <v>サミュエル</v>
      </c>
      <c r="FO4" s="43">
        <f>IF(FG4="","",FO3)</f>
        <v>1000</v>
      </c>
      <c r="FP4" s="45">
        <f t="shared" ref="FP4:FP12" si="51">IF(FO4="","",FL4*FO4)</f>
        <v>1000</v>
      </c>
      <c r="FQ4" s="46">
        <f t="shared" ref="FQ4:FQ12" si="52">IF(FP4="","",FP4/(FH4*100))</f>
        <v>0.25</v>
      </c>
      <c r="FR4" s="37"/>
      <c r="FS4" s="29"/>
      <c r="FT4" s="52">
        <f t="shared" ref="FT4:FT23" si="53">IF($A4="","",$A4)</f>
        <v>46157</v>
      </c>
      <c r="FU4" s="45">
        <v>5024</v>
      </c>
      <c r="FV4" s="45">
        <f t="shared" ref="FV4:FV12" si="54">IF(FU4="","",FU4-FU3)</f>
        <v>49</v>
      </c>
      <c r="FW4" s="45">
        <v>442</v>
      </c>
      <c r="FX4" s="45">
        <f t="shared" ref="FX4:FX12" si="55">IF(FW4="","",FW4-FW3)</f>
        <v>8</v>
      </c>
      <c r="FY4" s="45">
        <v>470</v>
      </c>
      <c r="FZ4" s="45">
        <f t="shared" ref="FZ4:FZ12" si="56">IF(FY4="","",FY3+GA3-FY4)</f>
        <v>16</v>
      </c>
      <c r="GA4" s="45">
        <v>0</v>
      </c>
      <c r="GB4" s="44" t="str">
        <f>IF(FU4="","",GB3)</f>
        <v>余り物</v>
      </c>
      <c r="GC4" s="43">
        <f>IF(FU4="","",GC3)</f>
        <v>200</v>
      </c>
      <c r="GD4" s="45">
        <f t="shared" ref="GD4:GD12" si="57">IF(GC4="","",FZ4*GC4)</f>
        <v>3200</v>
      </c>
      <c r="GE4" s="46">
        <f t="shared" ref="GE4:GE12" si="58">IF(GD4="","",GD4/(FV4*100))</f>
        <v>0.65306122448979587</v>
      </c>
      <c r="GF4" s="37"/>
      <c r="GG4" s="29"/>
      <c r="GH4" s="52">
        <f t="shared" ref="GH4:GH23" si="59">IF($A4="","",$A4)</f>
        <v>46157</v>
      </c>
      <c r="GI4" s="45">
        <v>2323</v>
      </c>
      <c r="GJ4" s="45">
        <f t="shared" ref="GJ4:GJ12" si="60">IF(GI4="","",GI4-GI3)</f>
        <v>51</v>
      </c>
      <c r="GK4" s="45">
        <v>306</v>
      </c>
      <c r="GL4" s="45">
        <f t="shared" ref="GL4:GL12" si="61">IF(GK4="","",GK4-GK3)</f>
        <v>2</v>
      </c>
      <c r="GM4" s="45">
        <v>100</v>
      </c>
      <c r="GN4" s="45">
        <f t="shared" ref="GN4:GN12" si="62">IF(GM4="","",GM3+GO3-GM4)</f>
        <v>4</v>
      </c>
      <c r="GO4" s="45">
        <v>0</v>
      </c>
      <c r="GP4" s="44" t="str">
        <f>IF(GI4="","",GP3)</f>
        <v>サンリオウインターMC</v>
      </c>
      <c r="GQ4" s="43">
        <f>IF(GI4="","",GQ3)</f>
        <v>638</v>
      </c>
      <c r="GR4" s="45">
        <f t="shared" ref="GR4:GR12" si="63">IF(GQ4="","",GN4*GQ4)</f>
        <v>2552</v>
      </c>
      <c r="GS4" s="46">
        <f t="shared" ref="GS4:GS12" si="64">IF(GR4="","",GR4/(GJ4*100))</f>
        <v>0.50039215686274507</v>
      </c>
      <c r="GT4" s="37"/>
      <c r="GU4" s="61"/>
      <c r="GV4" s="47"/>
      <c r="GW4" s="30" t="s">
        <v>1144</v>
      </c>
      <c r="GX4" s="45">
        <v>570</v>
      </c>
      <c r="GY4" s="45">
        <v>2</v>
      </c>
      <c r="GZ4" s="43">
        <v>48</v>
      </c>
      <c r="HA4" s="45">
        <v>0</v>
      </c>
      <c r="HB4" s="45">
        <v>3</v>
      </c>
      <c r="HC4" s="43">
        <v>0</v>
      </c>
      <c r="HD4" s="45">
        <v>0</v>
      </c>
      <c r="HE4" s="44" t="s">
        <v>1322</v>
      </c>
      <c r="HF4" s="43">
        <v>250</v>
      </c>
      <c r="HG4" s="45">
        <v>0</v>
      </c>
      <c r="HH4" s="46">
        <v>0</v>
      </c>
      <c r="HI4" s="37" t="s">
        <v>1377</v>
      </c>
      <c r="HJ4" s="29"/>
      <c r="HK4" s="47"/>
      <c r="HL4" s="45">
        <v>2090</v>
      </c>
      <c r="HM4" s="45">
        <v>59</v>
      </c>
      <c r="HN4" s="43">
        <v>52</v>
      </c>
      <c r="HO4" s="45">
        <v>1</v>
      </c>
      <c r="HP4" s="45">
        <v>17</v>
      </c>
      <c r="HQ4" s="43">
        <v>2</v>
      </c>
      <c r="HR4" s="45">
        <v>0</v>
      </c>
      <c r="HS4" s="44" t="s">
        <v>1034</v>
      </c>
      <c r="HT4" s="43">
        <v>600</v>
      </c>
      <c r="HU4" s="45">
        <v>1200</v>
      </c>
      <c r="HV4" s="46">
        <v>0.20338983050847459</v>
      </c>
      <c r="HW4" s="37"/>
      <c r="HX4" s="360"/>
      <c r="HY4" s="47"/>
      <c r="HZ4" s="45">
        <v>6383</v>
      </c>
      <c r="IA4" s="45">
        <v>23</v>
      </c>
      <c r="IB4" s="43">
        <v>198</v>
      </c>
      <c r="IC4" s="45">
        <v>1</v>
      </c>
      <c r="ID4" s="45">
        <v>13</v>
      </c>
      <c r="IE4" s="43">
        <v>0</v>
      </c>
      <c r="IF4" s="45">
        <v>0</v>
      </c>
      <c r="IG4" s="63" t="s">
        <v>212</v>
      </c>
      <c r="IH4" s="45">
        <v>500</v>
      </c>
      <c r="II4" s="45">
        <v>0</v>
      </c>
      <c r="IJ4" s="46">
        <v>0</v>
      </c>
      <c r="IK4" s="37"/>
      <c r="IL4" s="29"/>
      <c r="IM4" s="47"/>
      <c r="IN4" s="45">
        <v>7261</v>
      </c>
      <c r="IO4" s="45">
        <v>62</v>
      </c>
      <c r="IP4" s="43">
        <v>224</v>
      </c>
      <c r="IQ4" s="45">
        <v>5</v>
      </c>
      <c r="IR4" s="45">
        <v>17</v>
      </c>
      <c r="IS4" s="43">
        <v>5</v>
      </c>
      <c r="IT4" s="45">
        <v>0</v>
      </c>
      <c r="IU4" s="44" t="s">
        <v>1298</v>
      </c>
      <c r="IV4" s="43">
        <v>1100</v>
      </c>
      <c r="IW4" s="45">
        <v>5500</v>
      </c>
      <c r="IX4" s="46">
        <v>0.88709677419354838</v>
      </c>
      <c r="IY4" s="37" t="s">
        <v>1378</v>
      </c>
      <c r="IZ4" s="61"/>
      <c r="JA4" s="47"/>
      <c r="JB4" s="45">
        <v>5730</v>
      </c>
      <c r="JC4" s="45">
        <v>96</v>
      </c>
      <c r="JD4" s="43">
        <v>172</v>
      </c>
      <c r="JE4" s="45">
        <v>0</v>
      </c>
      <c r="JF4" s="45">
        <v>14</v>
      </c>
      <c r="JG4" s="43">
        <v>1</v>
      </c>
      <c r="JH4" s="45">
        <v>0</v>
      </c>
      <c r="JI4" s="63" t="s">
        <v>1076</v>
      </c>
      <c r="JJ4" s="45">
        <v>1100</v>
      </c>
      <c r="JK4" s="45">
        <v>1100</v>
      </c>
      <c r="JL4" s="46">
        <v>0.11458333333333333</v>
      </c>
      <c r="JM4" s="37"/>
      <c r="JN4" s="29"/>
      <c r="JO4" s="47"/>
      <c r="JP4" s="45">
        <v>7544</v>
      </c>
      <c r="JQ4" s="45">
        <v>42</v>
      </c>
      <c r="JR4" s="43">
        <v>162</v>
      </c>
      <c r="JS4" s="45">
        <v>3</v>
      </c>
      <c r="JT4" s="45">
        <v>26</v>
      </c>
      <c r="JU4" s="43">
        <v>4</v>
      </c>
      <c r="JV4" s="45">
        <v>0</v>
      </c>
      <c r="JW4" s="44" t="s">
        <v>1344</v>
      </c>
      <c r="JX4" s="43">
        <v>240</v>
      </c>
      <c r="JY4" s="45">
        <v>960</v>
      </c>
      <c r="JZ4" s="46">
        <v>0.22857142857142856</v>
      </c>
      <c r="KA4" s="37"/>
      <c r="KB4" s="51"/>
      <c r="KC4" s="47"/>
      <c r="KD4" s="45">
        <v>1537</v>
      </c>
      <c r="KE4" s="45">
        <v>72</v>
      </c>
      <c r="KF4" s="43">
        <v>122</v>
      </c>
      <c r="KG4" s="45">
        <v>3</v>
      </c>
      <c r="KH4" s="45">
        <v>12</v>
      </c>
      <c r="KI4" s="43">
        <v>3</v>
      </c>
      <c r="KJ4" s="43">
        <v>0</v>
      </c>
      <c r="KK4" s="63" t="s">
        <v>1294</v>
      </c>
      <c r="KL4" s="67">
        <v>1100</v>
      </c>
      <c r="KM4" s="45">
        <v>3300</v>
      </c>
      <c r="KN4" s="46">
        <v>0.45833333333333331</v>
      </c>
      <c r="KO4" s="37"/>
      <c r="KP4" s="29"/>
      <c r="KQ4" s="47"/>
      <c r="KR4" s="45">
        <v>1434</v>
      </c>
      <c r="KS4" s="45">
        <v>53</v>
      </c>
      <c r="KT4" s="45">
        <v>163</v>
      </c>
      <c r="KU4" s="45">
        <v>4</v>
      </c>
      <c r="KV4" s="45">
        <v>8</v>
      </c>
      <c r="KW4" s="43">
        <v>4</v>
      </c>
      <c r="KX4" s="45">
        <v>0</v>
      </c>
      <c r="KY4" s="68" t="s">
        <v>1372</v>
      </c>
      <c r="KZ4" s="43">
        <v>385</v>
      </c>
      <c r="LA4" s="45">
        <v>2800</v>
      </c>
      <c r="LB4" s="46">
        <v>0.52830188679245282</v>
      </c>
      <c r="LD4" s="29"/>
      <c r="LE4" s="47"/>
      <c r="LF4" s="45"/>
      <c r="LG4" s="45"/>
      <c r="LH4" s="45">
        <v>534</v>
      </c>
      <c r="LI4" s="45">
        <v>1</v>
      </c>
      <c r="LJ4" s="43">
        <v>1</v>
      </c>
      <c r="LK4" s="45">
        <v>1</v>
      </c>
      <c r="LL4" s="45">
        <v>0</v>
      </c>
      <c r="LM4" s="73" t="s">
        <v>915</v>
      </c>
      <c r="LN4" s="67">
        <v>1500</v>
      </c>
      <c r="LO4" s="45">
        <v>1500</v>
      </c>
      <c r="LP4" s="46"/>
      <c r="LQ4" s="37"/>
      <c r="LR4" s="29"/>
      <c r="LS4" s="52">
        <f t="shared" ref="LS4:LS23" si="65">IF($A4="","",$A4)</f>
        <v>46157</v>
      </c>
      <c r="LT4" s="45">
        <v>25057</v>
      </c>
      <c r="LU4" s="45">
        <f t="shared" ref="LU4:LU12" si="66">IF(LT4="","",LT4-LT3)</f>
        <v>46</v>
      </c>
      <c r="LV4" s="45">
        <v>1198</v>
      </c>
      <c r="LW4" s="45">
        <f t="shared" ref="LW4:LW12" si="67">IF(LV4="","",LV4-LV3)</f>
        <v>1</v>
      </c>
      <c r="LX4" s="45">
        <v>37</v>
      </c>
      <c r="LY4" s="45">
        <f t="shared" ref="LY4:LY12" si="68">IF(LX4="","",LX3+LZ3-LX4)</f>
        <v>1</v>
      </c>
      <c r="LZ4" s="45">
        <v>0</v>
      </c>
      <c r="MA4" s="44" t="str">
        <f>IF(LT4="","",MA3)</f>
        <v>ルララ</v>
      </c>
      <c r="MB4" s="43">
        <f>IF(LT4="","",MB3)</f>
        <v>850</v>
      </c>
      <c r="MC4" s="45">
        <f t="shared" ref="MC4:MC12" si="69">IF(MB4="","",LY4*MB4)</f>
        <v>850</v>
      </c>
      <c r="MD4" s="46">
        <f t="shared" ref="MD4:MD12" si="70">IF(MC4="","",MC4/(LU4*100))</f>
        <v>0.18478260869565216</v>
      </c>
      <c r="ME4" s="37"/>
      <c r="MF4" s="29"/>
      <c r="MG4" s="52">
        <f t="shared" ref="MG4:MG23" si="71">IF($A4="","",$A4)</f>
        <v>46157</v>
      </c>
      <c r="MH4" s="45">
        <v>11576</v>
      </c>
      <c r="MI4" s="45">
        <f t="shared" ref="MI4:MI12" si="72">IF(MH4="","",MH4-MH3)</f>
        <v>38</v>
      </c>
      <c r="MJ4" s="45">
        <v>454</v>
      </c>
      <c r="MK4" s="45">
        <f t="shared" ref="MK4:MK12" si="73">IF(MJ4="","",MJ4-MJ3)</f>
        <v>3</v>
      </c>
      <c r="ML4" s="45">
        <v>17</v>
      </c>
      <c r="MM4" s="45">
        <f t="shared" ref="MM4:MM12" si="74">IF(ML4="","",ML3+MN3-ML4)</f>
        <v>3</v>
      </c>
      <c r="MN4" s="45">
        <v>20</v>
      </c>
      <c r="MO4" s="44" t="s">
        <v>1393</v>
      </c>
      <c r="MP4" s="43">
        <v>250</v>
      </c>
      <c r="MQ4" s="45">
        <f t="shared" ref="MQ4:MQ12" si="75">IF(MP4="","",MM4*MP4)</f>
        <v>750</v>
      </c>
      <c r="MR4" s="46">
        <f t="shared" ref="MR4:MR12" si="76">IF(MQ4="","",MQ4/(MI4*100))</f>
        <v>0.19736842105263158</v>
      </c>
      <c r="MS4" s="37"/>
      <c r="MT4" s="29"/>
      <c r="MU4" s="52">
        <f t="shared" ref="MU4:MU23" si="77">IF($A4="","",$A4)</f>
        <v>46157</v>
      </c>
      <c r="MV4" s="45">
        <v>14393</v>
      </c>
      <c r="MW4" s="45">
        <f t="shared" ref="MW4:MW12" si="78">IF(MV4="","",MV4-MV3)</f>
        <v>335</v>
      </c>
      <c r="MX4" s="45">
        <v>581</v>
      </c>
      <c r="MY4" s="45">
        <f t="shared" ref="MY4:MY12" si="79">IF(MX4="","",MX4-MX3)</f>
        <v>7</v>
      </c>
      <c r="MZ4" s="45">
        <v>26</v>
      </c>
      <c r="NA4" s="45">
        <f t="shared" ref="NA4:NA12" si="80">IF(MZ4="","",MZ3+NB3-MZ4)</f>
        <v>8</v>
      </c>
      <c r="NB4" s="45">
        <v>12</v>
      </c>
      <c r="NC4" s="44" t="str">
        <f>IF(MV4="","",NC3)</f>
        <v>ボンボンドロップシール</v>
      </c>
      <c r="ND4" s="43">
        <f>IF(MV4="","",ND3)</f>
        <v>1500</v>
      </c>
      <c r="NE4" s="45">
        <f t="shared" ref="NE4:NE12" si="81">IF(ND4="","",NA4*ND4)</f>
        <v>12000</v>
      </c>
      <c r="NF4" s="46">
        <f t="shared" ref="NF4:NF12" si="82">IF(NE4="","",NE4/(MW4*100))</f>
        <v>0.35820895522388058</v>
      </c>
      <c r="NG4" s="37"/>
      <c r="NH4" s="29"/>
      <c r="NI4" s="52">
        <f t="shared" ref="NI4:NI23" si="83">IF($A4="","",$A4)</f>
        <v>46157</v>
      </c>
      <c r="NJ4" s="45">
        <v>16096</v>
      </c>
      <c r="NK4" s="45">
        <f t="shared" ref="NK4:NK12" si="84">IF(NJ4="","",NJ4-NJ3)</f>
        <v>97</v>
      </c>
      <c r="NL4" s="45">
        <v>303</v>
      </c>
      <c r="NM4" s="45">
        <f t="shared" ref="NM4:NM12" si="85">IF(NL4="","",NL4-NL3)</f>
        <v>1</v>
      </c>
      <c r="NN4" s="45">
        <v>34</v>
      </c>
      <c r="NO4" s="45">
        <f t="shared" ref="NO4:NO12" si="86">IF(NN4="","",NN3+NP3-NN4)</f>
        <v>2</v>
      </c>
      <c r="NP4" s="45">
        <v>24</v>
      </c>
      <c r="NQ4" s="44" t="str">
        <f>IF(NJ4="","",NQ3)</f>
        <v>極とろスクイーズ</v>
      </c>
      <c r="NR4" s="43">
        <f>IF(NJ4="","",NR3)</f>
        <v>1100</v>
      </c>
      <c r="NS4" s="45">
        <f t="shared" ref="NS4:NS12" si="87">IF(NR4="","",NO4*NR4)</f>
        <v>2200</v>
      </c>
      <c r="NT4" s="46">
        <f t="shared" ref="NT4:NT12" si="88">IF(NS4="","",NS4/(NK4*100))</f>
        <v>0.22680412371134021</v>
      </c>
      <c r="NU4" s="37"/>
    </row>
    <row r="5" spans="1:385" ht="15" customHeight="1" thickBot="1" x14ac:dyDescent="0.3">
      <c r="A5" s="38">
        <v>46160</v>
      </c>
      <c r="B5" s="39">
        <f>IF(A5="","",SUM(J5,LG9,AL5,DR5,AZ5,DD5,LU5,NK5,MW5,MI5,X5,FH5,FV5,GJ5,EF5,ET5)+SUM(HM11:HM14)+SUM(GY11:GY14)+SUM(CP11:CP14)+SUM(BN11:BN14)+SUM(KS11:KS14)+SUM(KE11:KE14)+SUM(CB11:CB14)+SUM(IA11:IA14)+SUM(IO11:IO14)+SUM(JC11:JC14)+SUM(JQ11:JQ14))</f>
        <v>4269</v>
      </c>
      <c r="C5" s="40">
        <f>IF(A5="","",SUM(J5,X5,AL5,AZ5)+SUM(KE11:KE14)+SUM(KS11:KS14)+SUM(BN11:BN14))</f>
        <v>1235</v>
      </c>
      <c r="D5" s="40">
        <f>IF(A5="","",SUM(DD5,DR5)+SUM(CB11:CB14)+SUM(CP11:CP14))</f>
        <v>367</v>
      </c>
      <c r="E5" s="41">
        <f>IF(A5="","",SUM(NK5,MW5,MI5,LG9,LU5)+SUM(IA11:IA14)+SUM(IO11:IO14)+SUM(JC11:JC14)+SUM(JQ11:JQ14))</f>
        <v>1998</v>
      </c>
      <c r="F5" s="41">
        <f>IF(B5="","",SUM(FH5,FV5,GJ5)+SUM(HM11:HM14)+SUM(GY11:GY14))</f>
        <v>510</v>
      </c>
      <c r="G5" s="40">
        <f>IF(A5="","",SUM(EF5,ET5))</f>
        <v>159</v>
      </c>
      <c r="H5" s="42"/>
      <c r="I5" s="45">
        <v>7727</v>
      </c>
      <c r="J5" s="45">
        <f t="shared" si="0"/>
        <v>142</v>
      </c>
      <c r="K5" s="45">
        <v>345</v>
      </c>
      <c r="L5" s="45">
        <f t="shared" si="1"/>
        <v>9</v>
      </c>
      <c r="M5" s="45">
        <v>78</v>
      </c>
      <c r="N5" s="45">
        <f t="shared" si="2"/>
        <v>10</v>
      </c>
      <c r="O5" s="45">
        <v>10</v>
      </c>
      <c r="P5" s="44" t="str">
        <f>IF(I5="","",P4)</f>
        <v>バタースクイーズ</v>
      </c>
      <c r="Q5" s="43">
        <f>IF(I5="","",Q4)</f>
        <v>286</v>
      </c>
      <c r="R5" s="45">
        <f t="shared" si="3"/>
        <v>2860</v>
      </c>
      <c r="S5" s="46">
        <f t="shared" si="4"/>
        <v>0.20140845070422536</v>
      </c>
      <c r="T5" s="37"/>
      <c r="U5" s="29"/>
      <c r="V5" s="52">
        <f t="shared" si="5"/>
        <v>46160</v>
      </c>
      <c r="W5" s="45">
        <v>17905</v>
      </c>
      <c r="X5" s="45">
        <f t="shared" si="6"/>
        <v>193</v>
      </c>
      <c r="Y5" s="45">
        <v>633</v>
      </c>
      <c r="Z5" s="45">
        <f t="shared" si="7"/>
        <v>1</v>
      </c>
      <c r="AA5" s="45">
        <v>38</v>
      </c>
      <c r="AB5" s="45">
        <f t="shared" si="8"/>
        <v>2</v>
      </c>
      <c r="AC5" s="45">
        <v>0</v>
      </c>
      <c r="AD5" s="44" t="str">
        <f>IF(W5="","",AD4)</f>
        <v>極とろスクイーズ</v>
      </c>
      <c r="AE5" s="43">
        <f>IF(W5="","",AE4)</f>
        <v>1500</v>
      </c>
      <c r="AF5" s="45">
        <f t="shared" si="9"/>
        <v>3000</v>
      </c>
      <c r="AG5" s="46">
        <f t="shared" si="10"/>
        <v>0.15544041450777202</v>
      </c>
      <c r="AH5" s="37"/>
      <c r="AI5" s="29"/>
      <c r="AJ5" s="52">
        <f t="shared" si="11"/>
        <v>46160</v>
      </c>
      <c r="AK5" s="45">
        <v>22319</v>
      </c>
      <c r="AL5" s="45">
        <f t="shared" si="12"/>
        <v>90</v>
      </c>
      <c r="AM5" s="45">
        <v>444</v>
      </c>
      <c r="AN5" s="45">
        <f t="shared" si="13"/>
        <v>3</v>
      </c>
      <c r="AO5" s="45">
        <v>40</v>
      </c>
      <c r="AP5" s="45">
        <f t="shared" si="14"/>
        <v>8</v>
      </c>
      <c r="AQ5" s="45">
        <v>0</v>
      </c>
      <c r="AR5" s="44" t="str">
        <f>IF(AK5="","",AR4)</f>
        <v>ルララ</v>
      </c>
      <c r="AS5" s="43">
        <f>IF(AK5="","",AS4)</f>
        <v>880</v>
      </c>
      <c r="AT5" s="45">
        <f t="shared" si="15"/>
        <v>7040</v>
      </c>
      <c r="AU5" s="46">
        <f t="shared" si="16"/>
        <v>0.78222222222222226</v>
      </c>
      <c r="AV5" s="37"/>
      <c r="AW5" s="29"/>
      <c r="AX5" s="52">
        <f t="shared" si="17"/>
        <v>46160</v>
      </c>
      <c r="AY5" s="45">
        <v>48617</v>
      </c>
      <c r="AZ5" s="45">
        <f t="shared" si="18"/>
        <v>291</v>
      </c>
      <c r="BA5" s="45">
        <v>826</v>
      </c>
      <c r="BB5" s="45">
        <f t="shared" si="19"/>
        <v>3</v>
      </c>
      <c r="BC5" s="45">
        <v>29</v>
      </c>
      <c r="BD5" s="45">
        <f t="shared" si="20"/>
        <v>5</v>
      </c>
      <c r="BE5" s="45">
        <v>0</v>
      </c>
      <c r="BF5" s="44" t="str">
        <f>IF(AY5="","",BF4)</f>
        <v>ボンボンドロップシール</v>
      </c>
      <c r="BG5" s="43">
        <f>IF(AY5="","",BG4)</f>
        <v>1500</v>
      </c>
      <c r="BH5" s="45">
        <f t="shared" si="21"/>
        <v>7500</v>
      </c>
      <c r="BI5" s="46">
        <f t="shared" si="22"/>
        <v>0.25773195876288657</v>
      </c>
      <c r="BJ5" s="37"/>
      <c r="BK5" s="29"/>
      <c r="BL5" s="47"/>
      <c r="BM5" s="45">
        <v>6804</v>
      </c>
      <c r="BN5" s="45">
        <v>85</v>
      </c>
      <c r="BO5" s="45">
        <v>229</v>
      </c>
      <c r="BP5" s="45">
        <v>10</v>
      </c>
      <c r="BQ5" s="45">
        <v>90</v>
      </c>
      <c r="BR5" s="43">
        <v>11</v>
      </c>
      <c r="BS5" s="45">
        <v>0</v>
      </c>
      <c r="BT5" s="70" t="s">
        <v>1130</v>
      </c>
      <c r="BU5" s="45">
        <v>99</v>
      </c>
      <c r="BV5" s="45">
        <v>1089</v>
      </c>
      <c r="BW5" s="46">
        <v>0.12811764705882353</v>
      </c>
      <c r="BX5" s="37"/>
      <c r="BY5" s="57"/>
      <c r="BZ5" s="47"/>
      <c r="CA5" s="45">
        <v>10775</v>
      </c>
      <c r="CB5" s="45">
        <v>29</v>
      </c>
      <c r="CC5" s="45">
        <v>505</v>
      </c>
      <c r="CD5" s="45">
        <v>0</v>
      </c>
      <c r="CE5" s="45">
        <v>21</v>
      </c>
      <c r="CF5" s="43">
        <v>0</v>
      </c>
      <c r="CG5" s="71">
        <v>0</v>
      </c>
      <c r="CH5" s="63" t="s">
        <v>1007</v>
      </c>
      <c r="CI5" s="45">
        <v>440</v>
      </c>
      <c r="CJ5">
        <v>0</v>
      </c>
      <c r="CK5" s="46">
        <v>0</v>
      </c>
      <c r="CL5" s="37" t="s">
        <v>1376</v>
      </c>
      <c r="CM5" s="29"/>
      <c r="CN5" s="47"/>
      <c r="CO5" s="45">
        <v>4849</v>
      </c>
      <c r="CP5" s="45">
        <v>80</v>
      </c>
      <c r="CQ5" s="45">
        <v>192</v>
      </c>
      <c r="CR5" s="45">
        <v>2</v>
      </c>
      <c r="CS5" s="45">
        <v>13</v>
      </c>
      <c r="CT5" s="43">
        <v>2</v>
      </c>
      <c r="CU5" s="71">
        <v>0</v>
      </c>
      <c r="CV5" s="63" t="s">
        <v>1353</v>
      </c>
      <c r="CW5" s="45">
        <v>770</v>
      </c>
      <c r="CX5" s="45">
        <v>300</v>
      </c>
      <c r="CY5" s="46">
        <v>3.7499999999999999E-2</v>
      </c>
      <c r="CZ5" s="37"/>
      <c r="DA5" s="29"/>
      <c r="DB5" s="52">
        <f t="shared" si="23"/>
        <v>46160</v>
      </c>
      <c r="DC5" s="45">
        <v>32828</v>
      </c>
      <c r="DD5" s="45">
        <f t="shared" si="24"/>
        <v>53</v>
      </c>
      <c r="DE5" s="45">
        <v>1689</v>
      </c>
      <c r="DF5" s="45">
        <f t="shared" si="25"/>
        <v>8</v>
      </c>
      <c r="DG5" s="45">
        <v>65</v>
      </c>
      <c r="DH5" s="45">
        <f t="shared" si="26"/>
        <v>15</v>
      </c>
      <c r="DI5" s="45">
        <v>10</v>
      </c>
      <c r="DJ5" s="44" t="str">
        <f>IF(DC5="","",DJ4)</f>
        <v>ケース入りバター</v>
      </c>
      <c r="DK5" s="43">
        <f>IF(DC5="","",DK4)</f>
        <v>220</v>
      </c>
      <c r="DL5" s="45">
        <f t="shared" si="27"/>
        <v>3300</v>
      </c>
      <c r="DM5" s="46">
        <f t="shared" si="28"/>
        <v>0.62264150943396224</v>
      </c>
      <c r="DN5" s="37"/>
      <c r="DO5" s="29"/>
      <c r="DP5" s="52">
        <f t="shared" si="29"/>
        <v>46160</v>
      </c>
      <c r="DQ5" s="45">
        <v>12371</v>
      </c>
      <c r="DR5" s="45">
        <f t="shared" si="30"/>
        <v>85</v>
      </c>
      <c r="DS5" s="45">
        <v>353</v>
      </c>
      <c r="DT5" s="45">
        <f t="shared" si="31"/>
        <v>3</v>
      </c>
      <c r="DU5" s="45">
        <v>50</v>
      </c>
      <c r="DV5" s="45">
        <f t="shared" si="32"/>
        <v>4</v>
      </c>
      <c r="DW5" s="45">
        <v>0</v>
      </c>
      <c r="DX5" s="44" t="str">
        <f>IF(DQ5="","",DX4)</f>
        <v>サンリオバニティポーチ</v>
      </c>
      <c r="DY5" s="43">
        <f>IF(DQ5="","",DY4)</f>
        <v>1080</v>
      </c>
      <c r="DZ5" s="45">
        <f t="shared" si="33"/>
        <v>4320</v>
      </c>
      <c r="EA5" s="46">
        <f t="shared" si="34"/>
        <v>0.50823529411764701</v>
      </c>
      <c r="EB5" s="37"/>
      <c r="EC5" s="29"/>
      <c r="ED5" s="52">
        <f t="shared" si="35"/>
        <v>46160</v>
      </c>
      <c r="EE5" s="45">
        <v>7241</v>
      </c>
      <c r="EF5" s="45">
        <f t="shared" si="36"/>
        <v>62</v>
      </c>
      <c r="EG5" s="45">
        <v>203</v>
      </c>
      <c r="EH5" s="45">
        <f t="shared" si="37"/>
        <v>4</v>
      </c>
      <c r="EI5" s="45">
        <v>65</v>
      </c>
      <c r="EJ5" s="45">
        <f t="shared" si="38"/>
        <v>5</v>
      </c>
      <c r="EK5" s="45">
        <v>4</v>
      </c>
      <c r="EL5" s="44" t="str">
        <f>IF(EE5="","",EL4)</f>
        <v>サンリオヒョウ柄マスコットポーチ</v>
      </c>
      <c r="EM5" s="43">
        <f>IF(EE5="","",EM4)</f>
        <v>935</v>
      </c>
      <c r="EN5" s="45">
        <f t="shared" si="39"/>
        <v>4675</v>
      </c>
      <c r="EO5" s="46">
        <f t="shared" si="40"/>
        <v>0.75403225806451613</v>
      </c>
      <c r="EP5" s="37"/>
      <c r="EQ5" s="29"/>
      <c r="ER5" s="52">
        <f t="shared" si="41"/>
        <v>46160</v>
      </c>
      <c r="ES5" s="45">
        <v>4698</v>
      </c>
      <c r="ET5" s="45">
        <f t="shared" si="42"/>
        <v>97</v>
      </c>
      <c r="EU5" s="45">
        <v>135</v>
      </c>
      <c r="EV5" s="45">
        <f t="shared" si="43"/>
        <v>5</v>
      </c>
      <c r="EW5" s="45">
        <v>60</v>
      </c>
      <c r="EX5" s="45">
        <f t="shared" si="44"/>
        <v>6</v>
      </c>
      <c r="EY5" s="45">
        <v>4</v>
      </c>
      <c r="EZ5" s="44" t="str">
        <f>IF(ES5="","",EZ4)</f>
        <v>ギャルキティマスコットポーチ</v>
      </c>
      <c r="FA5" s="43">
        <f>IF(ES5="","",FA4)</f>
        <v>935</v>
      </c>
      <c r="FB5" s="45">
        <f t="shared" si="45"/>
        <v>5610</v>
      </c>
      <c r="FC5" s="46">
        <f t="shared" si="46"/>
        <v>0.57835051546391758</v>
      </c>
      <c r="FD5" s="37"/>
      <c r="FE5" s="60"/>
      <c r="FF5" s="52">
        <f t="shared" si="47"/>
        <v>46160</v>
      </c>
      <c r="FG5" s="45">
        <v>6747</v>
      </c>
      <c r="FH5" s="45">
        <f t="shared" si="48"/>
        <v>63</v>
      </c>
      <c r="FI5" s="45">
        <v>485</v>
      </c>
      <c r="FJ5" s="45">
        <f t="shared" si="49"/>
        <v>5</v>
      </c>
      <c r="FK5" s="45">
        <v>42</v>
      </c>
      <c r="FL5" s="45">
        <f t="shared" si="50"/>
        <v>5</v>
      </c>
      <c r="FM5" s="45">
        <v>5</v>
      </c>
      <c r="FN5" s="44" t="str">
        <f>IF(FG5="","",FN4)</f>
        <v>サミュエル</v>
      </c>
      <c r="FO5" s="43">
        <f>IF(FG5="","",FO4)</f>
        <v>1000</v>
      </c>
      <c r="FP5" s="45">
        <f t="shared" si="51"/>
        <v>5000</v>
      </c>
      <c r="FQ5" s="46">
        <f t="shared" si="52"/>
        <v>0.79365079365079361</v>
      </c>
      <c r="FR5" s="37"/>
      <c r="FS5" s="29"/>
      <c r="FT5" s="52">
        <f t="shared" si="53"/>
        <v>46160</v>
      </c>
      <c r="FU5" s="45">
        <v>5065</v>
      </c>
      <c r="FV5" s="45">
        <f t="shared" si="54"/>
        <v>41</v>
      </c>
      <c r="FW5" s="45">
        <v>447</v>
      </c>
      <c r="FX5" s="45">
        <f t="shared" si="55"/>
        <v>5</v>
      </c>
      <c r="FY5" s="45">
        <v>460</v>
      </c>
      <c r="FZ5" s="45">
        <f t="shared" si="56"/>
        <v>10</v>
      </c>
      <c r="GA5" s="45">
        <v>10</v>
      </c>
      <c r="GB5" s="44" t="str">
        <f>IF(FU5="","",GB4)</f>
        <v>余り物</v>
      </c>
      <c r="GC5" s="43">
        <f>IF(FU5="","",GC4)</f>
        <v>200</v>
      </c>
      <c r="GD5" s="45">
        <f t="shared" si="57"/>
        <v>2000</v>
      </c>
      <c r="GE5" s="46">
        <f t="shared" si="58"/>
        <v>0.48780487804878048</v>
      </c>
      <c r="GF5" s="37"/>
      <c r="GG5" s="29"/>
      <c r="GH5" s="52">
        <f t="shared" si="59"/>
        <v>46160</v>
      </c>
      <c r="GI5" s="45">
        <v>2393</v>
      </c>
      <c r="GJ5" s="45">
        <f t="shared" si="60"/>
        <v>70</v>
      </c>
      <c r="GK5" s="45">
        <v>309</v>
      </c>
      <c r="GL5" s="45">
        <f t="shared" si="61"/>
        <v>3</v>
      </c>
      <c r="GM5" s="45">
        <v>95</v>
      </c>
      <c r="GN5" s="45">
        <f t="shared" si="62"/>
        <v>5</v>
      </c>
      <c r="GO5" s="45">
        <v>0</v>
      </c>
      <c r="GP5" s="44" t="str">
        <f>IF(GI5="","",GP4)</f>
        <v>サンリオウインターMC</v>
      </c>
      <c r="GQ5" s="43">
        <f>IF(GI5="","",GQ4)</f>
        <v>638</v>
      </c>
      <c r="GR5" s="45">
        <f t="shared" si="63"/>
        <v>3190</v>
      </c>
      <c r="GS5" s="46">
        <f t="shared" si="64"/>
        <v>0.45571428571428574</v>
      </c>
      <c r="GT5" s="37"/>
      <c r="GU5" s="61"/>
      <c r="GV5" s="47"/>
      <c r="GW5" s="30" t="s">
        <v>1145</v>
      </c>
      <c r="GX5" s="45">
        <v>4388</v>
      </c>
      <c r="GY5" s="45">
        <v>10</v>
      </c>
      <c r="GZ5" s="45">
        <v>121</v>
      </c>
      <c r="HA5" s="45">
        <v>0</v>
      </c>
      <c r="HB5" s="45">
        <v>3</v>
      </c>
      <c r="HC5" s="43">
        <v>0</v>
      </c>
      <c r="HD5" s="45">
        <v>3</v>
      </c>
      <c r="HE5" s="63" t="s">
        <v>1304</v>
      </c>
      <c r="HF5" s="45">
        <v>1500</v>
      </c>
      <c r="HG5" s="45">
        <v>0</v>
      </c>
      <c r="HH5" s="46">
        <v>0</v>
      </c>
      <c r="HI5" s="37" t="s">
        <v>1387</v>
      </c>
      <c r="HJ5" s="29"/>
      <c r="HK5" s="47"/>
      <c r="HL5" s="45">
        <v>4007</v>
      </c>
      <c r="HM5" s="45">
        <v>82</v>
      </c>
      <c r="HN5" s="45">
        <v>101</v>
      </c>
      <c r="HO5" s="45">
        <v>0</v>
      </c>
      <c r="HP5" s="45">
        <v>16</v>
      </c>
      <c r="HQ5" s="43">
        <v>0</v>
      </c>
      <c r="HR5" s="45">
        <v>0</v>
      </c>
      <c r="HS5" s="63" t="s">
        <v>924</v>
      </c>
      <c r="HT5" s="45">
        <v>1100</v>
      </c>
      <c r="HU5" s="45">
        <v>0</v>
      </c>
      <c r="HV5" s="46">
        <v>0</v>
      </c>
      <c r="HW5" s="37"/>
      <c r="HX5" s="360"/>
      <c r="HY5" s="47"/>
      <c r="HZ5" s="45">
        <v>10486</v>
      </c>
      <c r="IA5" s="45">
        <v>61</v>
      </c>
      <c r="IB5" s="45">
        <v>342</v>
      </c>
      <c r="IC5" s="45">
        <v>1</v>
      </c>
      <c r="ID5" s="45">
        <v>40</v>
      </c>
      <c r="IE5" s="43">
        <v>3</v>
      </c>
      <c r="IF5" s="45">
        <v>0</v>
      </c>
      <c r="IG5" s="63" t="s">
        <v>685</v>
      </c>
      <c r="IH5" s="45">
        <v>200</v>
      </c>
      <c r="II5" s="45">
        <v>600</v>
      </c>
      <c r="IJ5" s="46">
        <v>9.8360655737704916E-2</v>
      </c>
      <c r="IK5" s="37"/>
      <c r="IL5" s="29"/>
      <c r="IM5" s="47"/>
      <c r="IN5" s="45">
        <v>7493</v>
      </c>
      <c r="IO5" s="45">
        <v>130</v>
      </c>
      <c r="IP5" s="45">
        <v>469</v>
      </c>
      <c r="IQ5" s="45">
        <v>6</v>
      </c>
      <c r="IR5" s="45">
        <v>0</v>
      </c>
      <c r="IS5" s="43">
        <v>6</v>
      </c>
      <c r="IT5" s="45">
        <v>7</v>
      </c>
      <c r="IU5" s="63" t="s">
        <v>1363</v>
      </c>
      <c r="IV5" s="45">
        <v>700</v>
      </c>
      <c r="IW5" s="45">
        <v>4200</v>
      </c>
      <c r="IX5" s="46">
        <v>0.32307692307692309</v>
      </c>
      <c r="IY5" s="37" t="s">
        <v>1383</v>
      </c>
      <c r="IZ5" s="61"/>
      <c r="JA5" s="47"/>
      <c r="JB5" s="45">
        <v>10936</v>
      </c>
      <c r="JC5" s="45">
        <v>91</v>
      </c>
      <c r="JD5" s="45">
        <v>549</v>
      </c>
      <c r="JE5" s="45">
        <v>4</v>
      </c>
      <c r="JF5" s="45">
        <v>3</v>
      </c>
      <c r="JG5" s="43">
        <v>3</v>
      </c>
      <c r="JH5" s="45">
        <v>0</v>
      </c>
      <c r="JI5" s="63" t="s">
        <v>138</v>
      </c>
      <c r="JJ5" s="45">
        <v>1100</v>
      </c>
      <c r="JK5" s="45">
        <v>3300</v>
      </c>
      <c r="JL5" s="46">
        <v>0.36263736263736263</v>
      </c>
      <c r="JM5" s="37"/>
      <c r="JN5" s="29"/>
      <c r="JO5" s="47"/>
      <c r="JP5" s="45">
        <v>7321</v>
      </c>
      <c r="JQ5" s="45">
        <v>50</v>
      </c>
      <c r="JR5" s="45">
        <v>404</v>
      </c>
      <c r="JS5" s="45">
        <v>0</v>
      </c>
      <c r="JT5" s="45">
        <v>12</v>
      </c>
      <c r="JU5" s="43">
        <v>0</v>
      </c>
      <c r="JV5" s="45">
        <v>0</v>
      </c>
      <c r="JW5" s="63" t="s">
        <v>1379</v>
      </c>
      <c r="JX5" s="45"/>
      <c r="JY5" s="45">
        <v>0</v>
      </c>
      <c r="JZ5" s="46">
        <v>0</v>
      </c>
      <c r="KA5" s="37"/>
      <c r="KB5" s="51"/>
      <c r="KC5" s="47"/>
      <c r="KD5" s="45">
        <v>2527</v>
      </c>
      <c r="KE5" s="45">
        <v>116</v>
      </c>
      <c r="KF5" s="45">
        <v>90</v>
      </c>
      <c r="KG5" s="45">
        <v>6</v>
      </c>
      <c r="KH5" s="45">
        <v>10</v>
      </c>
      <c r="KI5" s="74">
        <v>6</v>
      </c>
      <c r="KJ5" s="27">
        <v>0</v>
      </c>
      <c r="KK5" s="63" t="s">
        <v>1062</v>
      </c>
      <c r="KL5" s="45">
        <v>600</v>
      </c>
      <c r="KM5">
        <v>3600</v>
      </c>
      <c r="KN5" s="46">
        <v>0.31034482758620691</v>
      </c>
      <c r="KO5" s="37"/>
      <c r="KP5" s="29"/>
      <c r="KQ5" s="47"/>
      <c r="KR5" s="45">
        <v>2380</v>
      </c>
      <c r="KS5" s="45">
        <v>47</v>
      </c>
      <c r="KT5" s="45">
        <v>236</v>
      </c>
      <c r="KU5" s="45">
        <v>0</v>
      </c>
      <c r="KV5" s="45">
        <v>19</v>
      </c>
      <c r="KW5" s="43">
        <v>0</v>
      </c>
      <c r="KX5" s="45">
        <v>0</v>
      </c>
      <c r="KY5" s="54" t="s">
        <v>1344</v>
      </c>
      <c r="KZ5" s="45">
        <v>182</v>
      </c>
      <c r="LA5" s="45">
        <v>0</v>
      </c>
      <c r="LB5" s="46">
        <v>0</v>
      </c>
      <c r="LC5" s="37"/>
      <c r="LD5" s="29"/>
      <c r="LE5" s="75"/>
      <c r="LF5" s="76"/>
      <c r="LG5" s="76"/>
      <c r="LH5" s="76">
        <v>1166</v>
      </c>
      <c r="LI5" s="76">
        <v>0</v>
      </c>
      <c r="LJ5" s="77">
        <v>2</v>
      </c>
      <c r="LK5" s="76">
        <v>0</v>
      </c>
      <c r="LL5" s="76">
        <v>0</v>
      </c>
      <c r="LM5" s="78" t="s">
        <v>915</v>
      </c>
      <c r="LN5" s="79">
        <v>1500</v>
      </c>
      <c r="LO5" s="76">
        <v>0</v>
      </c>
      <c r="LP5" s="80"/>
      <c r="LQ5" s="37"/>
      <c r="LR5" s="29"/>
      <c r="LS5" s="52">
        <f t="shared" si="65"/>
        <v>46160</v>
      </c>
      <c r="LT5" s="45">
        <v>25103</v>
      </c>
      <c r="LU5" s="45">
        <f t="shared" si="66"/>
        <v>46</v>
      </c>
      <c r="LV5" s="45">
        <v>1200</v>
      </c>
      <c r="LW5" s="45">
        <f t="shared" si="67"/>
        <v>2</v>
      </c>
      <c r="LX5" s="45">
        <v>35</v>
      </c>
      <c r="LY5" s="45">
        <f t="shared" si="68"/>
        <v>2</v>
      </c>
      <c r="LZ5" s="45">
        <v>0</v>
      </c>
      <c r="MA5" s="72" t="str">
        <f>IF(LT5="","",MA4)</f>
        <v>ルララ</v>
      </c>
      <c r="MB5" s="43">
        <f>IF(LT5="","",MB4)</f>
        <v>850</v>
      </c>
      <c r="MC5" s="45">
        <f t="shared" si="69"/>
        <v>1700</v>
      </c>
      <c r="MD5" s="46">
        <f t="shared" si="70"/>
        <v>0.36956521739130432</v>
      </c>
      <c r="ME5" s="37"/>
      <c r="MF5" s="29"/>
      <c r="MG5" s="52">
        <f t="shared" si="71"/>
        <v>46160</v>
      </c>
      <c r="MH5" s="45">
        <v>11578</v>
      </c>
      <c r="MI5" s="45">
        <f t="shared" si="72"/>
        <v>2</v>
      </c>
      <c r="MJ5" s="45">
        <v>454</v>
      </c>
      <c r="MK5" s="45">
        <f t="shared" si="73"/>
        <v>0</v>
      </c>
      <c r="ML5" s="45">
        <v>37</v>
      </c>
      <c r="MM5" s="45">
        <f t="shared" si="74"/>
        <v>0</v>
      </c>
      <c r="MN5" s="45">
        <v>10</v>
      </c>
      <c r="MO5" s="44" t="str">
        <f>IF(MH5="","",MO4)</f>
        <v>バタースクイズ</v>
      </c>
      <c r="MP5" s="43">
        <f>IF(MH5="","",MP4)</f>
        <v>250</v>
      </c>
      <c r="MQ5" s="45">
        <f t="shared" si="75"/>
        <v>0</v>
      </c>
      <c r="MR5" s="46">
        <f t="shared" si="76"/>
        <v>0</v>
      </c>
      <c r="MS5" s="193" t="s">
        <v>1398</v>
      </c>
      <c r="MT5" s="29"/>
      <c r="MU5" s="52">
        <f t="shared" si="77"/>
        <v>46160</v>
      </c>
      <c r="MV5" s="45">
        <v>14854</v>
      </c>
      <c r="MW5" s="45">
        <f t="shared" si="78"/>
        <v>461</v>
      </c>
      <c r="MX5" s="45">
        <v>587</v>
      </c>
      <c r="MY5" s="45">
        <f t="shared" si="79"/>
        <v>6</v>
      </c>
      <c r="MZ5" s="45">
        <v>30</v>
      </c>
      <c r="NA5" s="45">
        <f t="shared" si="80"/>
        <v>8</v>
      </c>
      <c r="NB5" s="45">
        <v>0</v>
      </c>
      <c r="NC5" s="44" t="str">
        <f>IF(MV5="","",NC4)</f>
        <v>ボンボンドロップシール</v>
      </c>
      <c r="ND5" s="43">
        <f>IF(MV5="","",ND4)</f>
        <v>1500</v>
      </c>
      <c r="NE5" s="45">
        <f t="shared" si="81"/>
        <v>12000</v>
      </c>
      <c r="NF5" s="46">
        <f t="shared" si="82"/>
        <v>0.26030368763557482</v>
      </c>
      <c r="NG5" s="37"/>
      <c r="NH5" s="29"/>
      <c r="NI5" s="52">
        <f t="shared" si="83"/>
        <v>46160</v>
      </c>
      <c r="NJ5" s="45">
        <v>16320</v>
      </c>
      <c r="NK5" s="45">
        <f t="shared" si="84"/>
        <v>224</v>
      </c>
      <c r="NL5" s="45">
        <v>303</v>
      </c>
      <c r="NM5" s="45">
        <f t="shared" si="85"/>
        <v>0</v>
      </c>
      <c r="NN5" s="45">
        <v>58</v>
      </c>
      <c r="NO5" s="45">
        <f t="shared" si="86"/>
        <v>0</v>
      </c>
      <c r="NP5" s="45">
        <v>0</v>
      </c>
      <c r="NQ5" s="44" t="str">
        <f>IF(NJ5="","",NQ4)</f>
        <v>極とろスクイーズ</v>
      </c>
      <c r="NR5" s="43">
        <f>IF(NJ5="","",NR4)</f>
        <v>1100</v>
      </c>
      <c r="NS5" s="45">
        <f t="shared" si="87"/>
        <v>0</v>
      </c>
      <c r="NT5" s="46">
        <f t="shared" si="88"/>
        <v>0</v>
      </c>
      <c r="NU5" s="37" t="s">
        <v>1399</v>
      </c>
    </row>
    <row r="6" spans="1:385" ht="15" customHeight="1" thickTop="1" thickBot="1" x14ac:dyDescent="0.3">
      <c r="A6" s="38">
        <v>46164</v>
      </c>
      <c r="B6" s="39">
        <f>IF(A6="","",SUM(J6,LG12,AL6,DR6,AZ6,DD6,LU6,NK6,MW6,MI6,X6,FH6,FV6,GJ6,EF6,ET6)+SUM(GY15:GY18)+SUM(HM15:HM18)+SUM(CP15:CP18)+SUM(BN15:BN18)+SUM(KS15:KS18)+SUM(KE15:KE18)+SUM(CB15:CB18)+SUM(IA15:IA18)+SUM(IO15:IO18)+SUM(JC15:JC18)+SUM(JQ15:JQ18))</f>
        <v>2597</v>
      </c>
      <c r="C6" s="40">
        <f>IF(A6="","",SUM(J6,X6,AL6,AZ6)+SUM(KE15:KE18)+SUM(KS15:KS18)+SUM(BN15:BN18))</f>
        <v>559</v>
      </c>
      <c r="D6" s="40">
        <f>IF(A6="","",SUM(DD6,DR6)+SUM(CB15:CB18)+SUM(CP15:CP18))</f>
        <v>236</v>
      </c>
      <c r="E6" s="41">
        <f>IF(A6="","",SUM(NK6,MW6,MI6,LG12,LU6)+SUM(IA15:IA18)+SUM(IO15:IO18)+SUM(JC15:JC18)+SUM(JQ15:JQ18))</f>
        <v>1256</v>
      </c>
      <c r="F6" s="41">
        <f>IF(B6="","",SUM(FH6,FV6,GJ6)+SUM(HM15:HM18)+SUM(GY15:GY18))</f>
        <v>394</v>
      </c>
      <c r="G6" s="40">
        <f>IF(A6="","",SUM(EF6,ET6))</f>
        <v>152</v>
      </c>
      <c r="H6" s="42"/>
      <c r="I6" s="45">
        <v>7784</v>
      </c>
      <c r="J6" s="45">
        <f t="shared" si="0"/>
        <v>57</v>
      </c>
      <c r="K6" s="45">
        <v>347</v>
      </c>
      <c r="L6" s="45">
        <f t="shared" si="1"/>
        <v>2</v>
      </c>
      <c r="M6" s="45">
        <v>86</v>
      </c>
      <c r="N6" s="45">
        <f t="shared" si="2"/>
        <v>2</v>
      </c>
      <c r="O6" s="45">
        <v>20</v>
      </c>
      <c r="P6" s="44" t="str">
        <f>IF(I6="","",P5)</f>
        <v>バタースクイーズ</v>
      </c>
      <c r="Q6" s="43">
        <f>IF(I6="","",Q5)</f>
        <v>286</v>
      </c>
      <c r="R6" s="45">
        <f t="shared" si="3"/>
        <v>572</v>
      </c>
      <c r="S6" s="46">
        <f t="shared" si="4"/>
        <v>0.10035087719298245</v>
      </c>
      <c r="T6" s="37"/>
      <c r="U6" s="29"/>
      <c r="V6" s="52">
        <f t="shared" si="5"/>
        <v>46164</v>
      </c>
      <c r="W6" s="45">
        <v>17976</v>
      </c>
      <c r="X6" s="45">
        <f t="shared" si="6"/>
        <v>71</v>
      </c>
      <c r="Y6" s="45">
        <v>636</v>
      </c>
      <c r="Z6" s="45">
        <f t="shared" si="7"/>
        <v>3</v>
      </c>
      <c r="AA6" s="45">
        <v>35</v>
      </c>
      <c r="AB6" s="45">
        <f t="shared" si="8"/>
        <v>3</v>
      </c>
      <c r="AC6" s="45">
        <v>0</v>
      </c>
      <c r="AD6" s="44" t="str">
        <f>IF(W6="","",AD5)</f>
        <v>極とろスクイーズ</v>
      </c>
      <c r="AE6" s="43">
        <f>IF(W6="","",AE5)</f>
        <v>1500</v>
      </c>
      <c r="AF6" s="45">
        <f t="shared" si="9"/>
        <v>4500</v>
      </c>
      <c r="AG6" s="46">
        <f t="shared" si="10"/>
        <v>0.63380281690140849</v>
      </c>
      <c r="AH6" s="37"/>
      <c r="AI6" s="29"/>
      <c r="AJ6" s="52">
        <f t="shared" si="11"/>
        <v>46164</v>
      </c>
      <c r="AK6" s="45">
        <v>22335</v>
      </c>
      <c r="AL6" s="45">
        <f t="shared" si="12"/>
        <v>16</v>
      </c>
      <c r="AM6" s="45">
        <v>444</v>
      </c>
      <c r="AN6" s="45">
        <f t="shared" si="13"/>
        <v>0</v>
      </c>
      <c r="AO6" s="45">
        <v>40</v>
      </c>
      <c r="AP6" s="45">
        <f t="shared" si="14"/>
        <v>0</v>
      </c>
      <c r="AQ6" s="45">
        <v>0</v>
      </c>
      <c r="AR6" s="44" t="str">
        <f>IF(AK6="","",AR5)</f>
        <v>ルララ</v>
      </c>
      <c r="AS6" s="43">
        <f>IF(AK6="","",AS5)</f>
        <v>880</v>
      </c>
      <c r="AT6" s="45">
        <f t="shared" si="15"/>
        <v>0</v>
      </c>
      <c r="AU6" s="46">
        <f t="shared" si="16"/>
        <v>0</v>
      </c>
      <c r="AV6" s="37"/>
      <c r="AW6" s="29"/>
      <c r="AX6" s="52">
        <f t="shared" si="17"/>
        <v>46164</v>
      </c>
      <c r="AY6" s="45">
        <v>48778</v>
      </c>
      <c r="AZ6" s="45">
        <f t="shared" si="18"/>
        <v>161</v>
      </c>
      <c r="BA6" s="45">
        <v>830</v>
      </c>
      <c r="BB6" s="45">
        <f t="shared" si="19"/>
        <v>4</v>
      </c>
      <c r="BC6" s="45">
        <v>25</v>
      </c>
      <c r="BD6" s="45">
        <f t="shared" si="20"/>
        <v>4</v>
      </c>
      <c r="BE6" s="45">
        <v>0</v>
      </c>
      <c r="BF6" s="44" t="str">
        <f>IF(AY6="","",BF5)</f>
        <v>ボンボンドロップシール</v>
      </c>
      <c r="BG6" s="43">
        <f>IF(AY6="","",BG5)</f>
        <v>1500</v>
      </c>
      <c r="BH6" s="45">
        <f t="shared" si="21"/>
        <v>6000</v>
      </c>
      <c r="BI6" s="46">
        <f t="shared" si="22"/>
        <v>0.37267080745341613</v>
      </c>
      <c r="BJ6" s="37"/>
      <c r="BK6" s="29"/>
      <c r="BL6" s="75"/>
      <c r="BM6" s="76">
        <v>5644</v>
      </c>
      <c r="BN6" s="76">
        <v>70</v>
      </c>
      <c r="BO6" s="76">
        <v>148</v>
      </c>
      <c r="BP6" s="76">
        <v>2</v>
      </c>
      <c r="BQ6" s="76">
        <v>18</v>
      </c>
      <c r="BR6" s="76">
        <v>3</v>
      </c>
      <c r="BS6" s="76">
        <v>0</v>
      </c>
      <c r="BT6" s="82" t="s">
        <v>1007</v>
      </c>
      <c r="BU6" s="76">
        <v>440</v>
      </c>
      <c r="BV6" s="76">
        <v>1320</v>
      </c>
      <c r="BW6" s="80">
        <v>0.18857142857142858</v>
      </c>
      <c r="BX6" s="37"/>
      <c r="BY6" s="57"/>
      <c r="BZ6" s="75"/>
      <c r="CA6" s="76">
        <v>8126</v>
      </c>
      <c r="CB6" s="76">
        <v>42</v>
      </c>
      <c r="CC6" s="76">
        <v>437</v>
      </c>
      <c r="CD6" s="76">
        <v>1</v>
      </c>
      <c r="CE6" s="76">
        <v>14</v>
      </c>
      <c r="CF6" s="76">
        <v>0</v>
      </c>
      <c r="CG6" s="83">
        <v>0</v>
      </c>
      <c r="CH6" s="78" t="s">
        <v>1031</v>
      </c>
      <c r="CI6" s="79">
        <v>1430</v>
      </c>
      <c r="CJ6" s="76">
        <v>0</v>
      </c>
      <c r="CK6" s="80">
        <v>0</v>
      </c>
      <c r="CL6" s="37" t="s">
        <v>281</v>
      </c>
      <c r="CM6" s="29"/>
      <c r="CN6" s="75"/>
      <c r="CO6" s="76">
        <v>3986</v>
      </c>
      <c r="CP6" s="76">
        <v>114</v>
      </c>
      <c r="CQ6" s="76">
        <v>233</v>
      </c>
      <c r="CR6" s="76">
        <v>3</v>
      </c>
      <c r="CS6" s="76">
        <v>13</v>
      </c>
      <c r="CT6" s="76">
        <v>3</v>
      </c>
      <c r="CU6" s="83">
        <v>0</v>
      </c>
      <c r="CV6" s="78" t="s">
        <v>1062</v>
      </c>
      <c r="CW6" s="79">
        <v>600</v>
      </c>
      <c r="CX6" s="76">
        <v>1800</v>
      </c>
      <c r="CY6" s="80">
        <v>0.15789473684210525</v>
      </c>
      <c r="CZ6" s="37"/>
      <c r="DA6" s="29"/>
      <c r="DB6" s="52">
        <f t="shared" si="23"/>
        <v>46164</v>
      </c>
      <c r="DC6" s="45">
        <v>32848</v>
      </c>
      <c r="DD6" s="45">
        <f t="shared" si="24"/>
        <v>20</v>
      </c>
      <c r="DE6" s="45">
        <v>1690</v>
      </c>
      <c r="DF6" s="45">
        <f t="shared" si="25"/>
        <v>1</v>
      </c>
      <c r="DG6" s="45">
        <v>74</v>
      </c>
      <c r="DH6" s="45">
        <f t="shared" si="26"/>
        <v>1</v>
      </c>
      <c r="DI6" s="45">
        <v>10</v>
      </c>
      <c r="DJ6" s="44" t="str">
        <f>IF(DC6="","",DJ5)</f>
        <v>ケース入りバター</v>
      </c>
      <c r="DK6" s="43">
        <f>IF(DC6="","",DK5)</f>
        <v>220</v>
      </c>
      <c r="DL6" s="45">
        <f t="shared" si="27"/>
        <v>220</v>
      </c>
      <c r="DM6" s="46">
        <f t="shared" si="28"/>
        <v>0.11</v>
      </c>
      <c r="DN6" s="37"/>
      <c r="DO6" s="29"/>
      <c r="DP6" s="52">
        <f t="shared" si="29"/>
        <v>46164</v>
      </c>
      <c r="DQ6" s="45">
        <v>12376</v>
      </c>
      <c r="DR6" s="45">
        <f t="shared" si="30"/>
        <v>5</v>
      </c>
      <c r="DS6" s="45">
        <v>354</v>
      </c>
      <c r="DT6" s="45">
        <f t="shared" si="31"/>
        <v>1</v>
      </c>
      <c r="DU6" s="45">
        <v>49</v>
      </c>
      <c r="DV6" s="45">
        <f t="shared" si="32"/>
        <v>1</v>
      </c>
      <c r="DW6" s="45">
        <v>7</v>
      </c>
      <c r="DX6" s="44" t="str">
        <f>IF(DQ6="","",DX5)</f>
        <v>サンリオバニティポーチ</v>
      </c>
      <c r="DY6" s="43">
        <f>IF(DQ6="","",DY5)</f>
        <v>1080</v>
      </c>
      <c r="DZ6" s="45">
        <f t="shared" si="33"/>
        <v>1080</v>
      </c>
      <c r="EA6" s="46">
        <f t="shared" si="34"/>
        <v>2.16</v>
      </c>
      <c r="EB6" s="178" t="s">
        <v>1415</v>
      </c>
      <c r="EC6" s="29"/>
      <c r="ED6" s="52">
        <f t="shared" si="35"/>
        <v>46164</v>
      </c>
      <c r="EE6" s="45">
        <v>7350</v>
      </c>
      <c r="EF6" s="45">
        <f t="shared" si="36"/>
        <v>109</v>
      </c>
      <c r="EG6" s="45">
        <v>207</v>
      </c>
      <c r="EH6" s="45">
        <f t="shared" si="37"/>
        <v>4</v>
      </c>
      <c r="EI6" s="45">
        <v>64</v>
      </c>
      <c r="EJ6" s="45">
        <f t="shared" si="38"/>
        <v>5</v>
      </c>
      <c r="EK6" s="45">
        <v>0</v>
      </c>
      <c r="EL6" s="44" t="str">
        <f>IF(EE6="","",EL5)</f>
        <v>サンリオヒョウ柄マスコットポーチ</v>
      </c>
      <c r="EM6" s="43">
        <f>IF(EE6="","",EM5)</f>
        <v>935</v>
      </c>
      <c r="EN6" s="45">
        <f t="shared" si="39"/>
        <v>4675</v>
      </c>
      <c r="EO6" s="46">
        <f t="shared" si="40"/>
        <v>0.42889908256880732</v>
      </c>
      <c r="EP6" s="37"/>
      <c r="EQ6" s="29"/>
      <c r="ER6" s="52">
        <f t="shared" si="41"/>
        <v>46164</v>
      </c>
      <c r="ES6" s="45">
        <v>4741</v>
      </c>
      <c r="ET6" s="45">
        <f t="shared" si="42"/>
        <v>43</v>
      </c>
      <c r="EU6" s="45">
        <v>138</v>
      </c>
      <c r="EV6" s="45">
        <f t="shared" si="43"/>
        <v>3</v>
      </c>
      <c r="EW6" s="45">
        <v>61</v>
      </c>
      <c r="EX6" s="45">
        <f t="shared" si="44"/>
        <v>3</v>
      </c>
      <c r="EY6" s="45">
        <v>6</v>
      </c>
      <c r="EZ6" s="44" t="str">
        <f>IF(ES6="","",EZ5)</f>
        <v>ギャルキティマスコットポーチ</v>
      </c>
      <c r="FA6" s="43">
        <f>IF(ES6="","",FA5)</f>
        <v>935</v>
      </c>
      <c r="FB6" s="45">
        <f t="shared" si="45"/>
        <v>2805</v>
      </c>
      <c r="FC6" s="46">
        <f t="shared" si="46"/>
        <v>0.6523255813953488</v>
      </c>
      <c r="FD6" s="37"/>
      <c r="FE6" s="60"/>
      <c r="FF6" s="52">
        <f t="shared" si="47"/>
        <v>46164</v>
      </c>
      <c r="FG6" s="45">
        <v>6882</v>
      </c>
      <c r="FH6" s="45">
        <f t="shared" si="48"/>
        <v>135</v>
      </c>
      <c r="FI6" s="45">
        <v>487</v>
      </c>
      <c r="FJ6" s="45">
        <f t="shared" si="49"/>
        <v>2</v>
      </c>
      <c r="FK6" s="45">
        <v>45</v>
      </c>
      <c r="FL6" s="45">
        <f t="shared" si="50"/>
        <v>2</v>
      </c>
      <c r="FM6" s="45">
        <v>3</v>
      </c>
      <c r="FN6" s="44" t="str">
        <f>IF(FG6="","",FN5)</f>
        <v>サミュエル</v>
      </c>
      <c r="FO6" s="43">
        <f>IF(FG6="","",FO5)</f>
        <v>1000</v>
      </c>
      <c r="FP6" s="45">
        <f t="shared" si="51"/>
        <v>2000</v>
      </c>
      <c r="FQ6" s="46">
        <f t="shared" si="52"/>
        <v>0.14814814814814814</v>
      </c>
      <c r="FR6" s="37"/>
      <c r="FS6" s="29"/>
      <c r="FT6" s="52">
        <f t="shared" si="53"/>
        <v>46164</v>
      </c>
      <c r="FU6" s="45">
        <v>5093</v>
      </c>
      <c r="FV6" s="45">
        <f t="shared" si="54"/>
        <v>28</v>
      </c>
      <c r="FW6" s="45">
        <v>456</v>
      </c>
      <c r="FX6" s="45">
        <f t="shared" si="55"/>
        <v>9</v>
      </c>
      <c r="FY6" s="45">
        <v>460</v>
      </c>
      <c r="FZ6" s="45">
        <f t="shared" si="56"/>
        <v>10</v>
      </c>
      <c r="GA6" s="45">
        <v>20</v>
      </c>
      <c r="GB6" s="44" t="str">
        <f>IF(FU6="","",GB5)</f>
        <v>余り物</v>
      </c>
      <c r="GC6" s="43">
        <f>IF(FU6="","",GC5)</f>
        <v>200</v>
      </c>
      <c r="GD6" s="45">
        <f t="shared" si="57"/>
        <v>2000</v>
      </c>
      <c r="GE6" s="46">
        <f t="shared" si="58"/>
        <v>0.7142857142857143</v>
      </c>
      <c r="GF6" s="37"/>
      <c r="GG6" s="29"/>
      <c r="GH6" s="52">
        <f t="shared" si="59"/>
        <v>46164</v>
      </c>
      <c r="GI6" s="45">
        <v>2430</v>
      </c>
      <c r="GJ6" s="45">
        <f t="shared" si="60"/>
        <v>37</v>
      </c>
      <c r="GK6" s="45">
        <v>312</v>
      </c>
      <c r="GL6" s="45">
        <f t="shared" si="61"/>
        <v>3</v>
      </c>
      <c r="GM6" s="45">
        <v>90</v>
      </c>
      <c r="GN6" s="45">
        <f t="shared" si="62"/>
        <v>5</v>
      </c>
      <c r="GO6" s="45">
        <v>0</v>
      </c>
      <c r="GP6" s="44" t="str">
        <f>IF(GI6="","",GP5)</f>
        <v>サンリオウインターMC</v>
      </c>
      <c r="GQ6" s="43">
        <f>IF(GI6="","",GQ5)</f>
        <v>638</v>
      </c>
      <c r="GR6" s="45">
        <f t="shared" si="63"/>
        <v>3190</v>
      </c>
      <c r="GS6" s="46">
        <f t="shared" si="64"/>
        <v>0.86216216216216213</v>
      </c>
      <c r="GT6" s="37"/>
      <c r="GU6" s="61"/>
      <c r="GV6" s="75"/>
      <c r="GW6" s="84" t="s">
        <v>1146</v>
      </c>
      <c r="GX6" s="76">
        <v>19852</v>
      </c>
      <c r="GY6" s="76">
        <v>228</v>
      </c>
      <c r="GZ6" s="76">
        <v>153</v>
      </c>
      <c r="HA6" s="76">
        <v>1</v>
      </c>
      <c r="HB6" s="76">
        <v>2</v>
      </c>
      <c r="HC6" s="76">
        <v>1</v>
      </c>
      <c r="HD6" s="76">
        <v>0</v>
      </c>
      <c r="HE6" s="78" t="s">
        <v>685</v>
      </c>
      <c r="HF6" s="76">
        <v>1500</v>
      </c>
      <c r="HG6" s="76">
        <v>1500</v>
      </c>
      <c r="HH6" s="80">
        <v>6.5789473684210523E-2</v>
      </c>
      <c r="HI6" s="37"/>
      <c r="HJ6" s="29"/>
      <c r="HK6" s="75"/>
      <c r="HL6" s="76">
        <v>3486</v>
      </c>
      <c r="HM6" s="76">
        <v>34</v>
      </c>
      <c r="HN6" s="76">
        <v>138</v>
      </c>
      <c r="HO6" s="76">
        <v>0</v>
      </c>
      <c r="HP6" s="76">
        <v>28</v>
      </c>
      <c r="HQ6" s="76">
        <v>1</v>
      </c>
      <c r="HR6" s="76">
        <v>0</v>
      </c>
      <c r="HS6" s="78" t="s">
        <v>913</v>
      </c>
      <c r="HT6" s="76">
        <v>200</v>
      </c>
      <c r="HU6" s="76">
        <v>200</v>
      </c>
      <c r="HV6" s="80">
        <v>5.8823529411764705E-2</v>
      </c>
      <c r="HW6" s="37"/>
      <c r="HX6" s="360"/>
      <c r="HY6" s="75"/>
      <c r="HZ6" s="76">
        <v>11197</v>
      </c>
      <c r="IA6" s="76">
        <v>155</v>
      </c>
      <c r="IB6" s="76">
        <v>370</v>
      </c>
      <c r="IC6" s="76">
        <v>1</v>
      </c>
      <c r="ID6" s="76">
        <v>18</v>
      </c>
      <c r="IE6" s="76">
        <v>2</v>
      </c>
      <c r="IF6" s="76">
        <v>0</v>
      </c>
      <c r="IG6" s="78" t="s">
        <v>1007</v>
      </c>
      <c r="IH6" s="76">
        <v>400</v>
      </c>
      <c r="II6" s="76">
        <v>800</v>
      </c>
      <c r="IJ6" s="80">
        <v>5.1612903225806452E-2</v>
      </c>
      <c r="IK6" s="37"/>
      <c r="IL6" s="29"/>
      <c r="IM6" s="75"/>
      <c r="IN6" s="76">
        <v>8934</v>
      </c>
      <c r="IO6" s="76">
        <v>167</v>
      </c>
      <c r="IP6" s="76">
        <v>404</v>
      </c>
      <c r="IQ6" s="76">
        <v>10</v>
      </c>
      <c r="IR6" s="76">
        <v>90</v>
      </c>
      <c r="IS6" s="76">
        <v>10</v>
      </c>
      <c r="IT6" s="76">
        <v>0</v>
      </c>
      <c r="IU6" s="78" t="s">
        <v>1130</v>
      </c>
      <c r="IV6" s="76">
        <v>286</v>
      </c>
      <c r="IW6" s="76">
        <v>2860</v>
      </c>
      <c r="IX6" s="80">
        <v>0.17125748502994012</v>
      </c>
      <c r="IY6" s="37"/>
      <c r="IZ6" s="61"/>
      <c r="JA6" s="75"/>
      <c r="JB6" s="76">
        <v>3185</v>
      </c>
      <c r="JC6" s="76">
        <v>97</v>
      </c>
      <c r="JD6" s="76">
        <v>308</v>
      </c>
      <c r="JE6" s="76">
        <v>2</v>
      </c>
      <c r="JF6" s="76">
        <v>13</v>
      </c>
      <c r="JG6" s="76">
        <v>5</v>
      </c>
      <c r="JH6" s="76">
        <v>0</v>
      </c>
      <c r="JI6" s="85" t="s">
        <v>1034</v>
      </c>
      <c r="JJ6" s="76">
        <v>650</v>
      </c>
      <c r="JK6" s="76">
        <v>3250</v>
      </c>
      <c r="JL6" s="80">
        <v>0.33505154639175255</v>
      </c>
      <c r="JM6" s="37"/>
      <c r="JN6" s="29"/>
      <c r="JO6" s="75"/>
      <c r="JP6" s="76">
        <v>7466</v>
      </c>
      <c r="JQ6" s="76">
        <v>43</v>
      </c>
      <c r="JR6" s="76">
        <v>257</v>
      </c>
      <c r="JS6" s="76">
        <v>1</v>
      </c>
      <c r="JT6" s="76">
        <v>9</v>
      </c>
      <c r="JU6" s="76">
        <v>1</v>
      </c>
      <c r="JV6" s="76">
        <v>8</v>
      </c>
      <c r="JW6" s="78" t="s">
        <v>918</v>
      </c>
      <c r="JX6" s="76">
        <v>670</v>
      </c>
      <c r="JY6" s="76">
        <v>670</v>
      </c>
      <c r="JZ6" s="80">
        <v>0.1558139534883721</v>
      </c>
      <c r="KA6" s="37"/>
      <c r="KB6" s="51"/>
      <c r="KC6" s="75"/>
      <c r="KD6" s="76">
        <v>2138</v>
      </c>
      <c r="KE6" s="76">
        <v>70</v>
      </c>
      <c r="KF6" s="76">
        <v>171</v>
      </c>
      <c r="KG6" s="76">
        <v>2</v>
      </c>
      <c r="KH6" s="76">
        <v>24</v>
      </c>
      <c r="KI6" s="76">
        <v>2</v>
      </c>
      <c r="KJ6" s="76">
        <v>0</v>
      </c>
      <c r="KK6" s="78" t="s">
        <v>1296</v>
      </c>
      <c r="KL6" s="79">
        <v>210</v>
      </c>
      <c r="KM6" s="76">
        <v>420</v>
      </c>
      <c r="KN6" s="80">
        <v>0.06</v>
      </c>
      <c r="KO6" s="37"/>
      <c r="KP6" s="29"/>
      <c r="KQ6" s="75"/>
      <c r="KR6" s="76">
        <v>1600</v>
      </c>
      <c r="KS6" s="76">
        <v>9</v>
      </c>
      <c r="KT6" s="76">
        <v>92</v>
      </c>
      <c r="KU6" s="76">
        <v>2</v>
      </c>
      <c r="KV6" s="76">
        <v>26</v>
      </c>
      <c r="KW6" s="76">
        <v>2</v>
      </c>
      <c r="KX6" s="76">
        <v>0</v>
      </c>
      <c r="KY6" s="81" t="s">
        <v>685</v>
      </c>
      <c r="KZ6" s="76">
        <v>200</v>
      </c>
      <c r="LA6" s="76">
        <v>400</v>
      </c>
      <c r="LB6" s="80">
        <v>0.44444444444444442</v>
      </c>
      <c r="LC6" s="37" t="s">
        <v>1371</v>
      </c>
      <c r="LD6" s="29"/>
      <c r="LE6" s="52">
        <f>IF(A4="","",A4)</f>
        <v>46157</v>
      </c>
      <c r="LF6" s="43">
        <v>88075</v>
      </c>
      <c r="LG6" s="86">
        <f>IF(LF6="","",LF6-LF3)</f>
        <v>69</v>
      </c>
      <c r="LH6" s="43">
        <v>446</v>
      </c>
      <c r="LI6" s="43">
        <f t="shared" ref="LI6:LI44" si="89">IF(LH6="","",LH6-LH3)</f>
        <v>0</v>
      </c>
      <c r="LJ6" s="43">
        <v>2</v>
      </c>
      <c r="LK6" s="87">
        <f t="shared" ref="LK6:LK44" si="90">IF(LJ6="","",LJ3+LL3-LJ6)</f>
        <v>0</v>
      </c>
      <c r="LL6" s="43">
        <v>0</v>
      </c>
      <c r="LM6" s="65" t="str">
        <f>IF(LF6="","",LM3)</f>
        <v>ボンドロ</v>
      </c>
      <c r="LN6" s="48">
        <f>IF(LG6="","",LN3)</f>
        <v>1200</v>
      </c>
      <c r="LO6" s="87">
        <f t="shared" ref="LO6:LO50" si="91">IF(LJ6="","",LK6*LN6)</f>
        <v>0</v>
      </c>
      <c r="LP6" s="53"/>
      <c r="LQ6" s="37"/>
      <c r="LR6" s="29"/>
      <c r="LS6" s="52">
        <f t="shared" si="65"/>
        <v>46164</v>
      </c>
      <c r="LT6" s="45">
        <v>25130</v>
      </c>
      <c r="LU6" s="45">
        <f t="shared" si="66"/>
        <v>27</v>
      </c>
      <c r="LV6" s="45">
        <v>1200</v>
      </c>
      <c r="LW6" s="45">
        <f t="shared" si="67"/>
        <v>0</v>
      </c>
      <c r="LX6" s="45">
        <v>35</v>
      </c>
      <c r="LY6" s="45">
        <f t="shared" si="68"/>
        <v>0</v>
      </c>
      <c r="LZ6" s="45">
        <v>0</v>
      </c>
      <c r="MA6" s="44" t="str">
        <f>IF(LT6="","",MA5)</f>
        <v>ルララ</v>
      </c>
      <c r="MB6" s="43">
        <f>IF(LT6="","",MB5)</f>
        <v>850</v>
      </c>
      <c r="MC6" s="45">
        <f t="shared" si="69"/>
        <v>0</v>
      </c>
      <c r="MD6" s="46">
        <f t="shared" si="70"/>
        <v>0</v>
      </c>
      <c r="ME6" s="37"/>
      <c r="MF6" s="29"/>
      <c r="MG6" s="52">
        <f t="shared" si="71"/>
        <v>46164</v>
      </c>
      <c r="MH6" s="45">
        <v>11592</v>
      </c>
      <c r="MI6" s="45">
        <f t="shared" si="72"/>
        <v>14</v>
      </c>
      <c r="MJ6" s="45">
        <v>457</v>
      </c>
      <c r="MK6" s="45">
        <f t="shared" si="73"/>
        <v>3</v>
      </c>
      <c r="ML6" s="45">
        <v>44</v>
      </c>
      <c r="MM6" s="45">
        <f t="shared" si="74"/>
        <v>3</v>
      </c>
      <c r="MN6" s="45">
        <v>5</v>
      </c>
      <c r="MO6" s="44" t="str">
        <f>IF(MH6="","",MO5)</f>
        <v>バタースクイズ</v>
      </c>
      <c r="MP6" s="43">
        <f>IF(MH6="","",MP5)</f>
        <v>250</v>
      </c>
      <c r="MQ6" s="45">
        <f t="shared" si="75"/>
        <v>750</v>
      </c>
      <c r="MR6" s="46">
        <f t="shared" si="76"/>
        <v>0.5357142857142857</v>
      </c>
      <c r="MS6" s="37"/>
      <c r="MT6" s="29"/>
      <c r="MU6" s="52">
        <f t="shared" si="77"/>
        <v>46164</v>
      </c>
      <c r="MV6" s="45">
        <v>15118</v>
      </c>
      <c r="MW6" s="45">
        <f t="shared" si="78"/>
        <v>264</v>
      </c>
      <c r="MX6" s="45">
        <v>588</v>
      </c>
      <c r="MY6" s="45">
        <f t="shared" si="79"/>
        <v>1</v>
      </c>
      <c r="MZ6" s="45">
        <v>28</v>
      </c>
      <c r="NA6" s="45">
        <f t="shared" si="80"/>
        <v>2</v>
      </c>
      <c r="NB6" s="45">
        <v>0</v>
      </c>
      <c r="NC6" s="44" t="str">
        <f>IF(MV6="","",NC5)</f>
        <v>ボンボンドロップシール</v>
      </c>
      <c r="ND6" s="43">
        <f>IF(MV6="","",ND5)</f>
        <v>1500</v>
      </c>
      <c r="NE6" s="45">
        <f t="shared" si="81"/>
        <v>3000</v>
      </c>
      <c r="NF6" s="46">
        <f t="shared" si="82"/>
        <v>0.11363636363636363</v>
      </c>
      <c r="NG6" s="37"/>
      <c r="NH6" s="29"/>
      <c r="NI6" s="52">
        <f t="shared" si="83"/>
        <v>46164</v>
      </c>
      <c r="NJ6" s="45">
        <v>16434</v>
      </c>
      <c r="NK6" s="45">
        <f t="shared" si="84"/>
        <v>114</v>
      </c>
      <c r="NL6" s="45">
        <v>305</v>
      </c>
      <c r="NM6" s="45">
        <f t="shared" si="85"/>
        <v>2</v>
      </c>
      <c r="NN6" s="45">
        <v>56</v>
      </c>
      <c r="NO6" s="45">
        <f t="shared" si="86"/>
        <v>2</v>
      </c>
      <c r="NP6" s="45">
        <v>0</v>
      </c>
      <c r="NQ6" s="44" t="str">
        <f>IF(NJ6="","",NQ5)</f>
        <v>極とろスクイーズ</v>
      </c>
      <c r="NR6" s="43">
        <f>IF(NJ6="","",NR5)</f>
        <v>1100</v>
      </c>
      <c r="NS6" s="45">
        <f t="shared" si="87"/>
        <v>2200</v>
      </c>
      <c r="NT6" s="46">
        <f t="shared" si="88"/>
        <v>0.19298245614035087</v>
      </c>
      <c r="NU6" s="37"/>
    </row>
    <row r="7" spans="1:385" ht="15" customHeight="1" thickTop="1" x14ac:dyDescent="0.25">
      <c r="A7" s="38">
        <v>46167</v>
      </c>
      <c r="B7" s="39">
        <f>IF(A7="","",SUM(J7,LG15,AL7,DR7,AZ7,DD7,LU7,NK7,MW7,MI7,X7,FH7,GJ7,FV7,EF7,ET7)+SUM(GY19:GY22)+SUM(HM19:HM22)+SUM(CP19:CP22)+SUM(BN19:BN22)+SUM(KS19:KS22)+SUM(KE19:KE22)+SUM(CB19:CB22)+SUM(IA19:IA22)+SUM(IO19:IO22)+SUM(JC19:JC22)+SUM(JQ19:JQ22))</f>
        <v>3723</v>
      </c>
      <c r="C7" s="40">
        <f>IF(A7="","",SUM(J7,X7,AL7,AZ7)+SUM(BN19:BN22))</f>
        <v>967</v>
      </c>
      <c r="D7" s="40">
        <f>IF(A7="","",SUM(DD7,DR7)+SUM(CB19:CB22)+SUM(CP19:CP22))</f>
        <v>448</v>
      </c>
      <c r="E7" s="41">
        <f>IF(A7="","",SUM(NK7,MW7,MI7,LG15,LU7)+SUM(IA19:IA22)+SUM(KE19:KE22)+SUM(KS19:KS22)+SUM(IO19:IO22)+SUM(JC19:JC22)+SUM(JQ19:JQ22))</f>
        <v>1677</v>
      </c>
      <c r="F7" s="88">
        <f>IF(B7="","",SUM(FH7,FV7,GJ7)+SUM(HM19:HM22)+SUM(GY19:GY22))</f>
        <v>521</v>
      </c>
      <c r="G7" s="40">
        <f>IF(A7="","",SUM(EF7,ET7))</f>
        <v>110</v>
      </c>
      <c r="H7" s="42"/>
      <c r="I7" s="45">
        <v>7938</v>
      </c>
      <c r="J7" s="45">
        <f t="shared" si="0"/>
        <v>154</v>
      </c>
      <c r="K7" s="45">
        <v>362</v>
      </c>
      <c r="L7" s="45">
        <f t="shared" si="1"/>
        <v>15</v>
      </c>
      <c r="M7" s="45">
        <v>85</v>
      </c>
      <c r="N7" s="45">
        <f t="shared" si="2"/>
        <v>21</v>
      </c>
      <c r="O7" s="45">
        <v>3</v>
      </c>
      <c r="P7" s="44" t="str">
        <f t="shared" ref="P7:P9" si="92">IF(I7="","",P6)</f>
        <v>バタースクイーズ</v>
      </c>
      <c r="Q7" s="43">
        <f t="shared" ref="Q7:Q9" si="93">IF(I7="","",Q6)</f>
        <v>286</v>
      </c>
      <c r="R7" s="45">
        <f t="shared" ref="R7:R9" si="94">IF(Q7="","",N7*Q7)</f>
        <v>6006</v>
      </c>
      <c r="S7" s="46">
        <f t="shared" ref="S7:S9" si="95">IF(R7="","",R7/(J7*100))</f>
        <v>0.39</v>
      </c>
      <c r="T7" s="37"/>
      <c r="U7" s="29"/>
      <c r="V7" s="52">
        <f t="shared" si="5"/>
        <v>46167</v>
      </c>
      <c r="W7" s="45">
        <v>18120</v>
      </c>
      <c r="X7" s="45">
        <f t="shared" si="6"/>
        <v>144</v>
      </c>
      <c r="Y7" s="45">
        <v>638</v>
      </c>
      <c r="Z7" s="45">
        <f t="shared" si="7"/>
        <v>2</v>
      </c>
      <c r="AA7" s="45">
        <v>33</v>
      </c>
      <c r="AB7" s="45">
        <f t="shared" si="8"/>
        <v>2</v>
      </c>
      <c r="AC7" s="45">
        <v>10</v>
      </c>
      <c r="AD7" s="44" t="str">
        <f t="shared" ref="AD7:AD12" si="96">IF(W7="","",AD6)</f>
        <v>極とろスクイーズ</v>
      </c>
      <c r="AE7" s="43">
        <f t="shared" ref="AE7:AE12" si="97">IF(W7="","",AE6)</f>
        <v>1500</v>
      </c>
      <c r="AF7" s="45">
        <f t="shared" si="9"/>
        <v>3000</v>
      </c>
      <c r="AG7" s="46">
        <f t="shared" si="10"/>
        <v>0.20833333333333334</v>
      </c>
      <c r="AH7" s="37"/>
      <c r="AI7" s="29"/>
      <c r="AJ7" s="52">
        <f t="shared" si="11"/>
        <v>46167</v>
      </c>
      <c r="AK7" s="45">
        <v>22441</v>
      </c>
      <c r="AL7" s="45">
        <f t="shared" si="12"/>
        <v>106</v>
      </c>
      <c r="AM7" s="45">
        <v>447</v>
      </c>
      <c r="AN7" s="45">
        <f t="shared" si="13"/>
        <v>3</v>
      </c>
      <c r="AO7" s="45">
        <v>37</v>
      </c>
      <c r="AP7" s="45">
        <f t="shared" si="14"/>
        <v>3</v>
      </c>
      <c r="AQ7" s="45">
        <v>0</v>
      </c>
      <c r="AR7" s="44" t="str">
        <f t="shared" ref="AR7:AR12" si="98">IF(AK7="","",AR6)</f>
        <v>ルララ</v>
      </c>
      <c r="AS7" s="43">
        <f t="shared" ref="AS7:AS12" si="99">IF(AK7="","",AS6)</f>
        <v>880</v>
      </c>
      <c r="AT7" s="45">
        <f t="shared" si="15"/>
        <v>2640</v>
      </c>
      <c r="AU7" s="46">
        <f t="shared" si="16"/>
        <v>0.24905660377358491</v>
      </c>
      <c r="AV7" s="37"/>
      <c r="AW7" s="29"/>
      <c r="AX7" s="52">
        <f t="shared" si="17"/>
        <v>46167</v>
      </c>
      <c r="AY7" s="45">
        <v>49142</v>
      </c>
      <c r="AZ7" s="45">
        <f t="shared" si="18"/>
        <v>364</v>
      </c>
      <c r="BA7" s="45">
        <v>833</v>
      </c>
      <c r="BB7" s="45">
        <f t="shared" si="19"/>
        <v>3</v>
      </c>
      <c r="BC7" s="45">
        <v>23</v>
      </c>
      <c r="BD7" s="45">
        <f t="shared" si="20"/>
        <v>2</v>
      </c>
      <c r="BE7" s="45">
        <v>8</v>
      </c>
      <c r="BF7" s="44" t="str">
        <f t="shared" ref="BF7:BF12" si="100">IF(AY7="","",BF6)</f>
        <v>ボンボンドロップシール</v>
      </c>
      <c r="BG7" s="43">
        <f t="shared" ref="BG7:BG12" si="101">IF(AY7="","",BG6)</f>
        <v>1500</v>
      </c>
      <c r="BH7" s="45">
        <f t="shared" si="21"/>
        <v>3000</v>
      </c>
      <c r="BI7" s="46">
        <f t="shared" si="22"/>
        <v>8.2417582417582416E-2</v>
      </c>
      <c r="BJ7" s="37"/>
      <c r="BK7" s="29"/>
      <c r="BL7" s="52">
        <f>IF($A4="","",$A4)</f>
        <v>46157</v>
      </c>
      <c r="BM7" s="45">
        <v>3777</v>
      </c>
      <c r="BN7" s="43">
        <f t="shared" ref="BN7:BN42" si="102">IF(BM7="","",BM7-BM3)</f>
        <v>37</v>
      </c>
      <c r="BO7" s="45">
        <v>103</v>
      </c>
      <c r="BP7" s="87">
        <f t="shared" ref="BP7:BP42" si="103">IF(BO7="","",BO7-BO3)</f>
        <v>1</v>
      </c>
      <c r="BQ7" s="43">
        <v>13</v>
      </c>
      <c r="BR7" s="43">
        <f t="shared" ref="BR7:BR42" si="104">IF(BQ7="","",BQ3+BS3-BQ7)</f>
        <v>1</v>
      </c>
      <c r="BS7" s="43">
        <v>0</v>
      </c>
      <c r="BT7" s="44" t="str">
        <f t="shared" ref="BT7:BT42" si="105">IF(BM7="","",BT3)</f>
        <v>ゲーム機柄イヤホン</v>
      </c>
      <c r="BU7" s="48">
        <f t="shared" ref="BU7:BU42" si="106">IF(BN7="","",BU3)</f>
        <v>1100</v>
      </c>
      <c r="BV7" s="45">
        <f t="shared" ref="BV7:BV42" si="107">IF(BQ7="","",BR7*BU7)</f>
        <v>1100</v>
      </c>
      <c r="BW7" s="89">
        <f t="shared" ref="BW7:BW42" si="108">IF(BR7="","",BV7/(BN7*100))</f>
        <v>0.29729729729729731</v>
      </c>
      <c r="BX7" s="37"/>
      <c r="BY7" s="57"/>
      <c r="BZ7" s="52">
        <f>IF($A4="","",$A4)</f>
        <v>46157</v>
      </c>
      <c r="CA7" s="45">
        <v>9518</v>
      </c>
      <c r="CB7" s="43">
        <f t="shared" ref="CB7:CB42" si="109">IF(CA7="","",CA7-CA3)</f>
        <v>8</v>
      </c>
      <c r="CC7" s="45">
        <v>346</v>
      </c>
      <c r="CD7" s="87">
        <f t="shared" ref="CD7:CD42" si="110">IF(CC7="","",CC7-CC3)</f>
        <v>0</v>
      </c>
      <c r="CE7" s="43">
        <v>16</v>
      </c>
      <c r="CF7" s="43">
        <f t="shared" ref="CF7:CF42" si="111">IF(CE7="","",CE3+CG3-CE7)</f>
        <v>0</v>
      </c>
      <c r="CG7" s="43">
        <v>0</v>
      </c>
      <c r="CH7" s="44" t="str">
        <f t="shared" ref="CH7:CH42" si="112">IF(CA7="","",CH3)</f>
        <v>雪見だいふくイヤホン</v>
      </c>
      <c r="CI7" s="48">
        <f t="shared" ref="CI7:CI42" si="113">IF(CB7="","",CI3)</f>
        <v>1100</v>
      </c>
      <c r="CJ7" s="45">
        <f t="shared" ref="CJ7:CJ42" si="114">IF(CE7="","",CF7*CI7)</f>
        <v>0</v>
      </c>
      <c r="CK7" s="89">
        <f t="shared" ref="CK7:CK42" si="115">IF(CF7="","",CJ7/(CB7*100))</f>
        <v>0</v>
      </c>
      <c r="CL7" s="37"/>
      <c r="CM7" s="29"/>
      <c r="CN7" s="52">
        <f>IF($A4="","",$A4)</f>
        <v>46157</v>
      </c>
      <c r="CO7" s="45">
        <v>3464</v>
      </c>
      <c r="CP7" s="43">
        <f t="shared" ref="CP7:CP42" si="116">IF(CO7="","",CO7-CO3)</f>
        <v>4</v>
      </c>
      <c r="CQ7" s="45">
        <v>117</v>
      </c>
      <c r="CR7" s="87">
        <f t="shared" ref="CR7:CR42" si="117">IF(CQ7="","",CQ7-CQ3)</f>
        <v>0</v>
      </c>
      <c r="CS7" s="43">
        <v>15</v>
      </c>
      <c r="CT7" s="43">
        <f t="shared" ref="CT7:CT42" si="118">IF(CS7="","",CS3+CU3-CS7)</f>
        <v>0</v>
      </c>
      <c r="CU7" s="59">
        <v>0</v>
      </c>
      <c r="CV7" s="44" t="str">
        <f t="shared" ref="CV7:CV42" si="119">IF(CO7="","",CV3)</f>
        <v>ゲーム機柄ワイヤレスイヤホン</v>
      </c>
      <c r="CW7" s="48">
        <f t="shared" ref="CW7:CW42" si="120">IF(CP7="","",CW3)</f>
        <v>700</v>
      </c>
      <c r="CX7" s="45">
        <f t="shared" ref="CX7:CX42" si="121">IF(CS7="","",CT7*CW7)</f>
        <v>0</v>
      </c>
      <c r="CY7" s="89">
        <f t="shared" ref="CY7:CY42" si="122">IF(CT7="","",CX7/(CP7*100))</f>
        <v>0</v>
      </c>
      <c r="CZ7" s="37"/>
      <c r="DA7" s="29"/>
      <c r="DB7" s="52">
        <f t="shared" si="23"/>
        <v>46167</v>
      </c>
      <c r="DC7" s="45">
        <v>32901</v>
      </c>
      <c r="DD7" s="45">
        <f t="shared" si="24"/>
        <v>53</v>
      </c>
      <c r="DE7" s="45">
        <v>1700</v>
      </c>
      <c r="DF7" s="45">
        <f t="shared" si="25"/>
        <v>10</v>
      </c>
      <c r="DG7" s="45">
        <v>70</v>
      </c>
      <c r="DH7" s="45">
        <f t="shared" si="26"/>
        <v>14</v>
      </c>
      <c r="DI7" s="45"/>
      <c r="DJ7" s="44" t="str">
        <f t="shared" ref="DJ7:DJ12" si="123">IF(DC7="","",DJ6)</f>
        <v>ケース入りバター</v>
      </c>
      <c r="DK7" s="43">
        <f t="shared" ref="DK7:DK12" si="124">IF(DC7="","",DK6)</f>
        <v>220</v>
      </c>
      <c r="DL7" s="45">
        <f t="shared" si="27"/>
        <v>3080</v>
      </c>
      <c r="DM7" s="46">
        <f t="shared" si="28"/>
        <v>0.5811320754716981</v>
      </c>
      <c r="DN7" s="37" t="s">
        <v>1426</v>
      </c>
      <c r="DO7" s="29"/>
      <c r="DP7" s="52">
        <f t="shared" si="29"/>
        <v>46167</v>
      </c>
      <c r="DQ7" s="45">
        <v>12436</v>
      </c>
      <c r="DR7" s="45">
        <f t="shared" si="30"/>
        <v>60</v>
      </c>
      <c r="DS7" s="45">
        <v>359</v>
      </c>
      <c r="DT7" s="45">
        <f t="shared" si="31"/>
        <v>5</v>
      </c>
      <c r="DU7" s="45">
        <v>44</v>
      </c>
      <c r="DV7" s="45">
        <f t="shared" si="32"/>
        <v>12</v>
      </c>
      <c r="DW7" s="45">
        <v>0</v>
      </c>
      <c r="DX7" s="44" t="str">
        <f t="shared" ref="DX7:DX12" si="125">IF(DQ7="","",DX6)</f>
        <v>サンリオバニティポーチ</v>
      </c>
      <c r="DY7" s="43">
        <f t="shared" ref="DY7:DY12" si="126">IF(DQ7="","",DY6)</f>
        <v>1080</v>
      </c>
      <c r="DZ7" s="45">
        <f t="shared" si="33"/>
        <v>12960</v>
      </c>
      <c r="EA7" s="46">
        <f t="shared" si="34"/>
        <v>2.16</v>
      </c>
      <c r="EB7" s="37" t="s">
        <v>1427</v>
      </c>
      <c r="EC7" s="29"/>
      <c r="ED7" s="52">
        <f t="shared" si="35"/>
        <v>46167</v>
      </c>
      <c r="EE7" s="45">
        <v>7403</v>
      </c>
      <c r="EF7" s="45">
        <f t="shared" si="36"/>
        <v>53</v>
      </c>
      <c r="EG7" s="45">
        <v>208</v>
      </c>
      <c r="EH7" s="45">
        <f t="shared" si="37"/>
        <v>1</v>
      </c>
      <c r="EI7" s="45">
        <v>63</v>
      </c>
      <c r="EJ7" s="45">
        <f t="shared" si="38"/>
        <v>1</v>
      </c>
      <c r="EK7" s="45">
        <v>7</v>
      </c>
      <c r="EL7" s="44" t="str">
        <f t="shared" ref="EL7:EL12" si="127">IF(EE7="","",EL6)</f>
        <v>サンリオヒョウ柄マスコットポーチ</v>
      </c>
      <c r="EM7" s="43">
        <f t="shared" ref="EM7:EM12" si="128">IF(EE7="","",EM6)</f>
        <v>935</v>
      </c>
      <c r="EN7" s="45">
        <f t="shared" si="39"/>
        <v>935</v>
      </c>
      <c r="EO7" s="46">
        <f t="shared" si="40"/>
        <v>0.17641509433962263</v>
      </c>
      <c r="EP7" s="37"/>
      <c r="EQ7" s="29"/>
      <c r="ER7" s="52">
        <f t="shared" si="41"/>
        <v>46167</v>
      </c>
      <c r="ES7" s="45">
        <v>4798</v>
      </c>
      <c r="ET7" s="45">
        <f t="shared" si="42"/>
        <v>57</v>
      </c>
      <c r="EU7" s="45">
        <v>141</v>
      </c>
      <c r="EV7" s="45">
        <f t="shared" si="43"/>
        <v>3</v>
      </c>
      <c r="EW7" s="45">
        <v>64</v>
      </c>
      <c r="EX7" s="45">
        <f t="shared" si="44"/>
        <v>3</v>
      </c>
      <c r="EY7" s="45">
        <v>9</v>
      </c>
      <c r="EZ7" s="44" t="str">
        <f t="shared" ref="EZ7:EZ12" si="129">IF(ES7="","",EZ6)</f>
        <v>ギャルキティマスコットポーチ</v>
      </c>
      <c r="FA7" s="43">
        <f t="shared" ref="FA7:FA12" si="130">IF(ES7="","",FA6)</f>
        <v>935</v>
      </c>
      <c r="FB7" s="45">
        <f t="shared" si="45"/>
        <v>2805</v>
      </c>
      <c r="FC7" s="46">
        <f t="shared" si="46"/>
        <v>0.49210526315789471</v>
      </c>
      <c r="FD7" s="37"/>
      <c r="FE7" s="60"/>
      <c r="FF7" s="52">
        <f t="shared" si="47"/>
        <v>46167</v>
      </c>
      <c r="FG7" s="45">
        <v>6955</v>
      </c>
      <c r="FH7" s="45">
        <f t="shared" si="48"/>
        <v>73</v>
      </c>
      <c r="FI7" s="45">
        <v>488</v>
      </c>
      <c r="FJ7" s="45">
        <f t="shared" si="49"/>
        <v>1</v>
      </c>
      <c r="FK7" s="45">
        <v>47</v>
      </c>
      <c r="FL7" s="45">
        <f t="shared" si="50"/>
        <v>1</v>
      </c>
      <c r="FM7" s="45">
        <v>1</v>
      </c>
      <c r="FN7" s="44" t="str">
        <f t="shared" ref="FN7:FN12" si="131">IF(FG7="","",FN6)</f>
        <v>サミュエル</v>
      </c>
      <c r="FO7" s="43">
        <f t="shared" ref="FO7:FO12" si="132">IF(FG7="","",FO6)</f>
        <v>1000</v>
      </c>
      <c r="FP7" s="45">
        <f t="shared" si="51"/>
        <v>1000</v>
      </c>
      <c r="FQ7" s="46">
        <f t="shared" si="52"/>
        <v>0.13698630136986301</v>
      </c>
      <c r="FR7" s="37"/>
      <c r="FS7" s="29"/>
      <c r="FT7" s="52">
        <f t="shared" si="53"/>
        <v>46167</v>
      </c>
      <c r="FU7" s="45">
        <v>5158</v>
      </c>
      <c r="FV7" s="45">
        <f t="shared" si="54"/>
        <v>65</v>
      </c>
      <c r="FW7" s="45">
        <v>467</v>
      </c>
      <c r="FX7" s="45">
        <f t="shared" si="55"/>
        <v>11</v>
      </c>
      <c r="FY7" s="45">
        <v>460</v>
      </c>
      <c r="FZ7" s="45">
        <f t="shared" si="56"/>
        <v>20</v>
      </c>
      <c r="GA7" s="45">
        <v>6</v>
      </c>
      <c r="GB7" s="44" t="str">
        <f t="shared" ref="GB7:GB12" si="133">IF(FU7="","",GB6)</f>
        <v>余り物</v>
      </c>
      <c r="GC7" s="43">
        <f t="shared" ref="GC7:GC12" si="134">IF(FU7="","",GC6)</f>
        <v>200</v>
      </c>
      <c r="GD7" s="45">
        <f t="shared" si="57"/>
        <v>4000</v>
      </c>
      <c r="GE7" s="46">
        <f t="shared" si="58"/>
        <v>0.61538461538461542</v>
      </c>
      <c r="GF7" s="37"/>
      <c r="GG7" s="29"/>
      <c r="GH7" s="52">
        <f t="shared" si="59"/>
        <v>46167</v>
      </c>
      <c r="GI7" s="45">
        <v>2464</v>
      </c>
      <c r="GJ7" s="45">
        <f t="shared" si="60"/>
        <v>34</v>
      </c>
      <c r="GK7" s="45">
        <v>314</v>
      </c>
      <c r="GL7" s="45">
        <f t="shared" si="61"/>
        <v>2</v>
      </c>
      <c r="GM7" s="45">
        <v>85</v>
      </c>
      <c r="GN7" s="45">
        <f t="shared" si="62"/>
        <v>5</v>
      </c>
      <c r="GO7" s="45">
        <v>0</v>
      </c>
      <c r="GP7" s="44" t="str">
        <f t="shared" ref="GP7:GP12" si="135">IF(GI7="","",GP6)</f>
        <v>サンリオウインターMC</v>
      </c>
      <c r="GQ7" s="43">
        <f t="shared" ref="GQ7:GQ12" si="136">IF(GI7="","",GQ6)</f>
        <v>638</v>
      </c>
      <c r="GR7" s="45">
        <f t="shared" si="63"/>
        <v>3190</v>
      </c>
      <c r="GS7" s="46">
        <f t="shared" si="64"/>
        <v>0.93823529411764706</v>
      </c>
      <c r="GT7" s="37"/>
      <c r="GU7" s="61"/>
      <c r="GV7" s="52">
        <f>IF($A4="","",$A4)</f>
        <v>46157</v>
      </c>
      <c r="GW7" s="62" t="s">
        <v>1143</v>
      </c>
      <c r="GX7" s="45">
        <v>795</v>
      </c>
      <c r="GY7" s="43">
        <f t="shared" ref="GY7:GY42" si="137">IF(GX7="","",GX7-GX3)</f>
        <v>16</v>
      </c>
      <c r="GZ7" s="45">
        <v>39</v>
      </c>
      <c r="HA7" s="87">
        <f t="shared" ref="HA7:HA42" si="138">IF(GZ7="","",GZ7-GZ3)</f>
        <v>1</v>
      </c>
      <c r="HB7" s="43">
        <v>1</v>
      </c>
      <c r="HC7" s="43">
        <f t="shared" ref="HC7:HC42" si="139">IF(HB7="","",HB3+HD3-HB7)</f>
        <v>1</v>
      </c>
      <c r="HD7" s="43">
        <v>0</v>
      </c>
      <c r="HE7" s="44" t="str">
        <f t="shared" ref="HE7:HE42" si="140">IF(GX7="","",HE3)</f>
        <v>プチドロ</v>
      </c>
      <c r="HF7" s="48">
        <f t="shared" ref="HF7:HF42" si="141">IF(GY7="","",HF3)</f>
        <v>1500</v>
      </c>
      <c r="HG7" s="45">
        <f t="shared" ref="HG7:HG42" si="142">IF(HB7="","",HC7*HF7)</f>
        <v>1500</v>
      </c>
      <c r="HH7" s="89">
        <f t="shared" ref="HH7:HH42" si="143">IF(HC7="","",HG7/(GY7*100))</f>
        <v>0.9375</v>
      </c>
      <c r="HI7" s="37"/>
      <c r="HK7" s="52">
        <f>IF($A4="","",$A4)</f>
        <v>46157</v>
      </c>
      <c r="HL7" s="45">
        <v>3138</v>
      </c>
      <c r="HM7" s="43">
        <f t="shared" ref="HM7:HM42" si="144">IF(HL7="","",HL7-HL3)</f>
        <v>14</v>
      </c>
      <c r="HN7" s="45">
        <v>60</v>
      </c>
      <c r="HO7" s="87">
        <f t="shared" ref="HO7:HO42" si="145">IF(HN7="","",HN7-HN3)</f>
        <v>2</v>
      </c>
      <c r="HP7" s="43">
        <v>12</v>
      </c>
      <c r="HQ7" s="43">
        <f t="shared" ref="HQ7:HQ42" si="146">IF(HP7="","",HP3+HR3-HP7)</f>
        <v>2</v>
      </c>
      <c r="HR7" s="43">
        <v>6</v>
      </c>
      <c r="HS7" s="44" t="str">
        <f t="shared" ref="HS7:HS42" si="147">IF(HL7="","",HS3)</f>
        <v>フルーツスクイーズ</v>
      </c>
      <c r="HT7" s="48">
        <f t="shared" ref="HT7:HT42" si="148">IF(HM7="","",HT3)</f>
        <v>209</v>
      </c>
      <c r="HU7" s="45">
        <f t="shared" ref="HU7:HU42" si="149">IF(HP7="","",HQ7*HT7)</f>
        <v>418</v>
      </c>
      <c r="HV7" s="89">
        <f t="shared" ref="HV7:HV42" si="150">IF(HQ7="","",HU7/(HM7*100))</f>
        <v>0.2985714285714286</v>
      </c>
      <c r="HW7" s="37" t="s">
        <v>1388</v>
      </c>
      <c r="HX7" s="360"/>
      <c r="HY7" s="52">
        <f>IF($A4="","",$A4)</f>
        <v>46157</v>
      </c>
      <c r="HZ7" s="45">
        <v>10521</v>
      </c>
      <c r="IA7" s="43">
        <f t="shared" ref="IA7:IA42" si="151">IF(HZ7="","",HZ7-HZ3)</f>
        <v>12</v>
      </c>
      <c r="IB7" s="45">
        <v>382</v>
      </c>
      <c r="IC7" s="87">
        <f t="shared" ref="IC7:IC42" si="152">IF(IB7="","",IB7-IB3)</f>
        <v>0</v>
      </c>
      <c r="ID7" s="43">
        <v>19</v>
      </c>
      <c r="IE7" s="43">
        <f t="shared" ref="IE7:IE42" si="153">IF(ID7="","",ID3+IF3-ID7)</f>
        <v>0</v>
      </c>
      <c r="IF7" s="43">
        <v>2</v>
      </c>
      <c r="IG7" s="44" t="str">
        <f t="shared" ref="IG7:IG42" si="154">IF(HZ7="","",IG3)</f>
        <v>日焼けキティマルチケース</v>
      </c>
      <c r="IH7" s="48">
        <f t="shared" ref="IH7:IH42" si="155">IF(IA7="","",IH3)</f>
        <v>1000</v>
      </c>
      <c r="II7" s="45">
        <f t="shared" ref="II7:II42" si="156">IF(ID7="","",IE7*IH7)</f>
        <v>0</v>
      </c>
      <c r="IJ7" s="89">
        <f t="shared" ref="IJ7:IJ42" si="157">IF(IE7="","",II7/(IA7*100))</f>
        <v>0</v>
      </c>
      <c r="IK7" s="37"/>
      <c r="IL7" s="29"/>
      <c r="IM7" s="52">
        <f>IF($A4="","",$A4)</f>
        <v>46157</v>
      </c>
      <c r="IN7" s="45">
        <v>1284</v>
      </c>
      <c r="IO7" s="43">
        <f t="shared" ref="IO7:IO42" si="158">IF(IN7="","",IN7-IN3)</f>
        <v>32</v>
      </c>
      <c r="IP7" s="45">
        <v>248</v>
      </c>
      <c r="IQ7" s="87">
        <f t="shared" ref="IQ7:IQ42" si="159">IF(IP7="","",IP7-IP3)</f>
        <v>0</v>
      </c>
      <c r="IR7" s="43">
        <v>21</v>
      </c>
      <c r="IS7" s="43">
        <f t="shared" ref="IS7:IS42" si="160">IF(IR7="","",IR3+IT3-IR7)</f>
        <v>0</v>
      </c>
      <c r="IT7" s="43">
        <v>0</v>
      </c>
      <c r="IU7" s="44" t="str">
        <f t="shared" ref="IU7:IU42" si="161">IF(IN7="","",IU3)</f>
        <v>ゲーム機イヤホン</v>
      </c>
      <c r="IV7" s="48">
        <f t="shared" ref="IV7:IV42" si="162">IF(IO7="","",IV3)</f>
        <v>1000</v>
      </c>
      <c r="IW7" s="45">
        <f t="shared" ref="IW7:IW42" si="163">IF(IR7="","",IS7*IV7)</f>
        <v>0</v>
      </c>
      <c r="IX7" s="89">
        <f t="shared" ref="IX7:IX42" si="164">IF(IS7="","",IW7/(IO7*100))</f>
        <v>0</v>
      </c>
      <c r="IY7" s="37"/>
      <c r="IZ7" s="61"/>
      <c r="JA7" s="52">
        <f>IF($A4="","",$A4)</f>
        <v>46157</v>
      </c>
      <c r="JB7" s="45">
        <v>8106</v>
      </c>
      <c r="JC7" s="43">
        <f t="shared" ref="JC7:JC42" si="165">IF(JB7="","",JB7-JB3)</f>
        <v>24</v>
      </c>
      <c r="JD7" s="45">
        <v>253</v>
      </c>
      <c r="JE7" s="87">
        <f t="shared" ref="JE7:JE42" si="166">IF(JD7="","",JD7-JD3)</f>
        <v>1</v>
      </c>
      <c r="JF7" s="43">
        <v>10</v>
      </c>
      <c r="JG7" s="43">
        <f t="shared" ref="JG7:JG42" si="167">IF(JF7="","",JF3+JH3-JF7)</f>
        <v>1</v>
      </c>
      <c r="JH7" s="43">
        <v>0</v>
      </c>
      <c r="JI7" s="44" t="str">
        <f t="shared" ref="JI7:JI42" si="168">IF(JB7="","",JI3)</f>
        <v>液晶デジカメ</v>
      </c>
      <c r="JJ7" s="48">
        <f t="shared" ref="JJ7:JJ42" si="169">IF(JC7="","",JJ3)</f>
        <v>1100</v>
      </c>
      <c r="JK7" s="45">
        <f t="shared" ref="JK7:JK42" si="170">IF(JF7="","",JG7*JJ7)</f>
        <v>1100</v>
      </c>
      <c r="JL7" s="89">
        <f t="shared" ref="JL7:JL42" si="171">IF(JG7="","",JK7/(JC7*100))</f>
        <v>0.45833333333333331</v>
      </c>
      <c r="JM7" s="37"/>
      <c r="JN7" s="29"/>
      <c r="JO7" s="52">
        <f>IF($A4="","",$A4)</f>
        <v>46157</v>
      </c>
      <c r="JP7" s="45">
        <v>1017</v>
      </c>
      <c r="JQ7" s="43">
        <f t="shared" ref="JQ7:JQ58" si="172">IF(JP7="","",JP7-JP3)</f>
        <v>34</v>
      </c>
      <c r="JR7" s="45">
        <v>355</v>
      </c>
      <c r="JS7" s="87">
        <f t="shared" ref="JS7:JS57" si="173">IF(JR7="","",JR7-JR3)</f>
        <v>0</v>
      </c>
      <c r="JT7" s="43">
        <v>6</v>
      </c>
      <c r="JU7" s="43">
        <f t="shared" ref="JU7:JU57" si="174">IF(JT7="","",JT3+JV3-JT7)</f>
        <v>0</v>
      </c>
      <c r="JV7" s="43">
        <v>6</v>
      </c>
      <c r="JW7" s="44" t="str">
        <f t="shared" ref="JW7:JW26" si="175">IF(JP7="","",JW3)</f>
        <v>キティボアバンスクリップ</v>
      </c>
      <c r="JX7" s="48">
        <f t="shared" ref="JX7:JX26" si="176">IF(JQ7="","",JX3)</f>
        <v>1100</v>
      </c>
      <c r="JY7" s="45">
        <f t="shared" ref="JY7:JY58" si="177">IF(JT7="","",JU7*JX7)</f>
        <v>0</v>
      </c>
      <c r="JZ7" s="89">
        <f t="shared" ref="JZ7:JZ58" si="178">IF(JU7="","",JY7/(JQ7*100))</f>
        <v>0</v>
      </c>
      <c r="KA7" s="37"/>
      <c r="KB7" s="51"/>
      <c r="KC7" s="52">
        <f>IF($A4="","",$A4)</f>
        <v>46157</v>
      </c>
      <c r="KD7" s="45">
        <v>1398</v>
      </c>
      <c r="KE7" s="43">
        <f>IF(KD7="","",KD7-KD3)</f>
        <v>6</v>
      </c>
      <c r="KF7" s="45">
        <v>167</v>
      </c>
      <c r="KG7" s="87">
        <f>IF(KF7="","",KF7-KF3)</f>
        <v>1</v>
      </c>
      <c r="KH7" s="43">
        <v>12</v>
      </c>
      <c r="KI7" s="43">
        <f>IF(KH7="","",KH3+KJ3-KH7)</f>
        <v>1</v>
      </c>
      <c r="KJ7" s="43">
        <v>0</v>
      </c>
      <c r="KK7" s="44" t="str">
        <f>IF(KD7="","",KK3)</f>
        <v>サンリオヘアバンド</v>
      </c>
      <c r="KL7" s="48">
        <f>IF(KE7="","",KL3)</f>
        <v>792</v>
      </c>
      <c r="KM7" s="45">
        <f>IF(KH7="","",KI7*KL7)</f>
        <v>792</v>
      </c>
      <c r="KN7" s="89">
        <f>IF(KI7="","",KM7/(KE7*100))</f>
        <v>1.32</v>
      </c>
      <c r="KO7" s="37"/>
      <c r="KP7" s="29"/>
      <c r="KQ7" s="52">
        <f>IF($A4="","",$A4)</f>
        <v>46157</v>
      </c>
      <c r="KR7" s="45">
        <v>961</v>
      </c>
      <c r="KS7" s="43">
        <f>IF(KR7="","",KR7-KR3)</f>
        <v>25</v>
      </c>
      <c r="KT7" s="45">
        <v>105</v>
      </c>
      <c r="KU7" s="87">
        <f>IF(KT7="","",KT7-KT3)</f>
        <v>0</v>
      </c>
      <c r="KV7" s="43">
        <v>7</v>
      </c>
      <c r="KW7" s="43">
        <f>IF(KV7="","",KV3+KX3-KV7)</f>
        <v>0</v>
      </c>
      <c r="KX7" s="43">
        <v>0</v>
      </c>
      <c r="KY7" s="44" t="str">
        <f>IF(KR7="","",KY3)</f>
        <v>サンリオファン</v>
      </c>
      <c r="KZ7" s="48">
        <f>IF(KS7="","",KZ3)</f>
        <v>1100</v>
      </c>
      <c r="LA7" s="45">
        <f>IF(KV7="","",KW7*KZ7)</f>
        <v>0</v>
      </c>
      <c r="LB7" s="89">
        <f>IF(KW7="","",LA7/(KS7*100))</f>
        <v>0</v>
      </c>
      <c r="LC7" s="37"/>
      <c r="LD7" s="29"/>
      <c r="LE7" s="47"/>
      <c r="LF7" s="45"/>
      <c r="LG7" s="45"/>
      <c r="LH7" s="45">
        <v>534</v>
      </c>
      <c r="LI7" s="45">
        <f t="shared" si="89"/>
        <v>0</v>
      </c>
      <c r="LJ7" s="43">
        <v>1</v>
      </c>
      <c r="LK7" s="45">
        <f t="shared" si="90"/>
        <v>0</v>
      </c>
      <c r="LL7" s="45">
        <v>0</v>
      </c>
      <c r="LM7" s="73" t="str">
        <f>IF(LF6="","",LM4)</f>
        <v>ボンドロ</v>
      </c>
      <c r="LN7" s="67">
        <f>IF(LG6="","",LN4)</f>
        <v>1500</v>
      </c>
      <c r="LO7" s="45">
        <f t="shared" si="91"/>
        <v>0</v>
      </c>
      <c r="LP7" s="46"/>
      <c r="LQ7" s="37"/>
      <c r="LR7" s="29"/>
      <c r="LS7" s="52">
        <f t="shared" si="65"/>
        <v>46167</v>
      </c>
      <c r="LT7" s="45">
        <v>25193</v>
      </c>
      <c r="LU7" s="45">
        <f t="shared" si="66"/>
        <v>63</v>
      </c>
      <c r="LV7" s="45">
        <v>1200</v>
      </c>
      <c r="LW7" s="45">
        <f t="shared" si="67"/>
        <v>0</v>
      </c>
      <c r="LX7" s="45">
        <v>35</v>
      </c>
      <c r="LY7" s="45">
        <f t="shared" si="68"/>
        <v>0</v>
      </c>
      <c r="LZ7" s="45">
        <v>0</v>
      </c>
      <c r="MA7" s="44" t="str">
        <f t="shared" ref="MA7:MA12" si="179">IF(LT7="","",MA6)</f>
        <v>ルララ</v>
      </c>
      <c r="MB7" s="43">
        <f t="shared" ref="MB7:MB12" si="180">IF(LT7="","",MB6)</f>
        <v>850</v>
      </c>
      <c r="MC7" s="45">
        <f t="shared" si="69"/>
        <v>0</v>
      </c>
      <c r="MD7" s="46">
        <f t="shared" si="70"/>
        <v>0</v>
      </c>
      <c r="ME7" s="214" t="s">
        <v>1436</v>
      </c>
      <c r="MF7" s="29"/>
      <c r="MG7" s="52">
        <f t="shared" si="71"/>
        <v>46167</v>
      </c>
      <c r="MH7" s="45">
        <v>11678</v>
      </c>
      <c r="MI7" s="45">
        <f t="shared" si="72"/>
        <v>86</v>
      </c>
      <c r="MJ7" s="45">
        <v>465</v>
      </c>
      <c r="MK7" s="45">
        <f t="shared" si="73"/>
        <v>8</v>
      </c>
      <c r="ML7" s="45">
        <v>40</v>
      </c>
      <c r="MM7" s="45">
        <f t="shared" si="74"/>
        <v>9</v>
      </c>
      <c r="MN7" s="45">
        <v>16</v>
      </c>
      <c r="MO7" s="44" t="str">
        <f t="shared" ref="MO7:MO12" si="181">IF(MH7="","",MO6)</f>
        <v>バタースクイズ</v>
      </c>
      <c r="MP7" s="43">
        <f t="shared" ref="MP7:MP12" si="182">IF(MH7="","",MP6)</f>
        <v>250</v>
      </c>
      <c r="MQ7" s="45">
        <f t="shared" si="75"/>
        <v>2250</v>
      </c>
      <c r="MR7" s="46">
        <f t="shared" si="76"/>
        <v>0.26162790697674421</v>
      </c>
      <c r="MS7" s="37"/>
      <c r="MT7" s="29"/>
      <c r="MU7" s="52">
        <f t="shared" si="77"/>
        <v>46167</v>
      </c>
      <c r="MV7" s="45">
        <v>15399</v>
      </c>
      <c r="MW7" s="45">
        <f t="shared" si="78"/>
        <v>281</v>
      </c>
      <c r="MX7" s="45">
        <v>593</v>
      </c>
      <c r="MY7" s="45">
        <f t="shared" si="79"/>
        <v>5</v>
      </c>
      <c r="MZ7" s="45">
        <v>25</v>
      </c>
      <c r="NA7" s="45">
        <f t="shared" si="80"/>
        <v>3</v>
      </c>
      <c r="NB7" s="45">
        <v>8</v>
      </c>
      <c r="NC7" s="44" t="str">
        <f t="shared" ref="NC7:NC12" si="183">IF(MV7="","",NC6)</f>
        <v>ボンボンドロップシール</v>
      </c>
      <c r="ND7" s="43">
        <f t="shared" ref="ND7:ND12" si="184">IF(MV7="","",ND6)</f>
        <v>1500</v>
      </c>
      <c r="NE7" s="45">
        <f t="shared" si="81"/>
        <v>4500</v>
      </c>
      <c r="NF7" s="46">
        <f t="shared" si="82"/>
        <v>0.16014234875444841</v>
      </c>
      <c r="NG7" s="37"/>
      <c r="NH7" s="29"/>
      <c r="NI7" s="52">
        <f t="shared" si="83"/>
        <v>46167</v>
      </c>
      <c r="NJ7" s="45">
        <v>16649</v>
      </c>
      <c r="NK7" s="45">
        <f t="shared" si="84"/>
        <v>215</v>
      </c>
      <c r="NL7" s="45">
        <v>308</v>
      </c>
      <c r="NM7" s="45">
        <f t="shared" si="85"/>
        <v>3</v>
      </c>
      <c r="NN7" s="45">
        <v>52</v>
      </c>
      <c r="NO7" s="45">
        <f t="shared" si="86"/>
        <v>4</v>
      </c>
      <c r="NP7" s="45">
        <v>0</v>
      </c>
      <c r="NQ7" s="44" t="str">
        <f t="shared" ref="NQ7:NQ12" si="185">IF(NJ7="","",NQ6)</f>
        <v>極とろスクイーズ</v>
      </c>
      <c r="NR7" s="43">
        <f t="shared" ref="NR7:NR12" si="186">IF(NJ7="","",NR6)</f>
        <v>1100</v>
      </c>
      <c r="NS7" s="45">
        <f t="shared" si="87"/>
        <v>4400</v>
      </c>
      <c r="NT7" s="46">
        <f t="shared" si="88"/>
        <v>0.20465116279069767</v>
      </c>
      <c r="NU7" s="37"/>
    </row>
    <row r="8" spans="1:385" ht="15" customHeight="1" thickBot="1" x14ac:dyDescent="0.3">
      <c r="A8" s="38"/>
      <c r="B8" s="39" t="str">
        <f>IF(A8="","",SUM(J8,LG18,AL8,DR8,AZ8,DD8,LU8,NK8,MW8,MI8,X8,FH8,GJ8,FV8,EF8,ET8)+SUM(GY23:GY26)+SUM(HM23:HM26)+SUM(CP23:CP26)+SUM(BN23:BN26)+SUM(KS23:KS26)+SUM(KE23:KE26)+SUM(CB23:CB26)+SUM(IA23:IA26)+SUM(IO23:IO26)+SUM(JC23:JC26)+SUM(JQ23:JQ26))</f>
        <v/>
      </c>
      <c r="C8" s="40" t="str">
        <f>IF(A8="","",SUM(J8,X8,AL8,AZ8)+SUM(KE23:KE26)+SUM(KS23:KS26)+SUM(BN23:BN26))</f>
        <v/>
      </c>
      <c r="D8" s="40" t="str">
        <f>IF(A8="","",SUM(DD8,DR8)+SUM(CB23:CB26)+SUM(CP23:CP26))</f>
        <v/>
      </c>
      <c r="E8" s="41" t="str">
        <f>IF(A8="","",SUM(NK8,MW8,MI8,LG18,LU8)+SUM(IA23:IA26)+SUM(IO23:IO26)+SUM(JC23:JC26)+SUM(JQ23:JQ26))</f>
        <v/>
      </c>
      <c r="F8" s="41" t="str">
        <f>IF(B8="","",SUM(FH8,FV8,GJ8)+SUM(HM23:HM26)+SUM(GY23:GY26))</f>
        <v/>
      </c>
      <c r="G8" s="40" t="str">
        <f>IF(A8="","",SUM(EF8,ET8))</f>
        <v/>
      </c>
      <c r="H8" s="42"/>
      <c r="I8" s="45"/>
      <c r="J8" s="45" t="str">
        <f t="shared" si="0"/>
        <v/>
      </c>
      <c r="K8" s="45"/>
      <c r="L8" s="45" t="str">
        <f t="shared" si="1"/>
        <v/>
      </c>
      <c r="M8" s="45"/>
      <c r="N8" s="45" t="str">
        <f t="shared" si="2"/>
        <v/>
      </c>
      <c r="O8" s="45"/>
      <c r="P8" s="44" t="str">
        <f t="shared" si="92"/>
        <v/>
      </c>
      <c r="Q8" s="43" t="str">
        <f t="shared" si="93"/>
        <v/>
      </c>
      <c r="R8" s="45" t="str">
        <f t="shared" si="94"/>
        <v/>
      </c>
      <c r="S8" s="46" t="str">
        <f t="shared" si="95"/>
        <v/>
      </c>
      <c r="T8" s="37"/>
      <c r="U8" s="29"/>
      <c r="V8" s="52" t="str">
        <f t="shared" si="5"/>
        <v/>
      </c>
      <c r="W8" s="45"/>
      <c r="X8" s="45" t="str">
        <f t="shared" si="6"/>
        <v/>
      </c>
      <c r="Y8" s="45"/>
      <c r="Z8" s="45" t="str">
        <f t="shared" si="7"/>
        <v/>
      </c>
      <c r="AA8" s="45"/>
      <c r="AB8" s="45" t="str">
        <f t="shared" si="8"/>
        <v/>
      </c>
      <c r="AC8" s="45"/>
      <c r="AD8" s="44" t="str">
        <f t="shared" si="96"/>
        <v/>
      </c>
      <c r="AE8" s="43" t="str">
        <f t="shared" si="97"/>
        <v/>
      </c>
      <c r="AF8" s="45" t="str">
        <f t="shared" si="9"/>
        <v/>
      </c>
      <c r="AG8" s="46" t="str">
        <f t="shared" si="10"/>
        <v/>
      </c>
      <c r="AH8" s="37"/>
      <c r="AI8" s="29"/>
      <c r="AJ8" s="52" t="str">
        <f t="shared" si="11"/>
        <v/>
      </c>
      <c r="AK8" s="45"/>
      <c r="AL8" s="45" t="str">
        <f t="shared" si="12"/>
        <v/>
      </c>
      <c r="AM8" s="45"/>
      <c r="AN8" s="45" t="str">
        <f t="shared" si="13"/>
        <v/>
      </c>
      <c r="AO8" s="45"/>
      <c r="AP8" s="45" t="str">
        <f t="shared" si="14"/>
        <v/>
      </c>
      <c r="AQ8" s="45"/>
      <c r="AR8" s="44" t="str">
        <f t="shared" si="98"/>
        <v/>
      </c>
      <c r="AS8" s="43" t="str">
        <f t="shared" si="99"/>
        <v/>
      </c>
      <c r="AT8" s="45" t="str">
        <f t="shared" si="15"/>
        <v/>
      </c>
      <c r="AU8" s="46" t="str">
        <f t="shared" si="16"/>
        <v/>
      </c>
      <c r="AV8" s="37"/>
      <c r="AW8" s="29"/>
      <c r="AX8" s="52" t="str">
        <f t="shared" si="17"/>
        <v/>
      </c>
      <c r="AY8" s="45"/>
      <c r="AZ8" s="45" t="str">
        <f t="shared" si="18"/>
        <v/>
      </c>
      <c r="BA8" s="45"/>
      <c r="BB8" s="45" t="str">
        <f t="shared" si="19"/>
        <v/>
      </c>
      <c r="BC8" s="45"/>
      <c r="BD8" s="45" t="str">
        <f t="shared" si="20"/>
        <v/>
      </c>
      <c r="BE8" s="45"/>
      <c r="BF8" s="44" t="str">
        <f t="shared" si="100"/>
        <v/>
      </c>
      <c r="BG8" s="43" t="str">
        <f t="shared" si="101"/>
        <v/>
      </c>
      <c r="BH8" s="45" t="str">
        <f t="shared" si="21"/>
        <v/>
      </c>
      <c r="BI8" s="46" t="str">
        <f t="shared" si="22"/>
        <v/>
      </c>
      <c r="BJ8" s="37"/>
      <c r="BK8" s="29"/>
      <c r="BL8" s="47"/>
      <c r="BM8" s="43">
        <v>2828</v>
      </c>
      <c r="BN8" s="45">
        <f t="shared" si="102"/>
        <v>27</v>
      </c>
      <c r="BO8" s="43">
        <v>102</v>
      </c>
      <c r="BP8" s="45">
        <f t="shared" si="103"/>
        <v>1</v>
      </c>
      <c r="BQ8" s="45">
        <v>12</v>
      </c>
      <c r="BR8" s="45">
        <f t="shared" si="104"/>
        <v>1</v>
      </c>
      <c r="BS8" s="45">
        <v>0</v>
      </c>
      <c r="BT8" s="63" t="str">
        <f t="shared" si="105"/>
        <v>ベアブリック</v>
      </c>
      <c r="BU8" s="67">
        <f t="shared" si="106"/>
        <v>847</v>
      </c>
      <c r="BV8" s="43">
        <f t="shared" si="107"/>
        <v>847</v>
      </c>
      <c r="BW8" s="46">
        <f t="shared" si="108"/>
        <v>0.31370370370370371</v>
      </c>
      <c r="BX8" s="37"/>
      <c r="BY8" s="57"/>
      <c r="BZ8" s="47"/>
      <c r="CA8" s="43">
        <v>8703</v>
      </c>
      <c r="CB8" s="45">
        <f t="shared" si="109"/>
        <v>14</v>
      </c>
      <c r="CC8" s="43">
        <v>369</v>
      </c>
      <c r="CD8" s="45">
        <f t="shared" si="110"/>
        <v>1</v>
      </c>
      <c r="CE8" s="45">
        <v>8</v>
      </c>
      <c r="CF8" s="45">
        <f t="shared" si="111"/>
        <v>1</v>
      </c>
      <c r="CG8" s="43">
        <v>9</v>
      </c>
      <c r="CH8" s="63" t="str">
        <f t="shared" si="112"/>
        <v>サンリオボアバンスクリップ</v>
      </c>
      <c r="CI8" s="67">
        <f t="shared" si="113"/>
        <v>1100</v>
      </c>
      <c r="CJ8" s="43">
        <f t="shared" si="114"/>
        <v>1100</v>
      </c>
      <c r="CK8" s="46">
        <f t="shared" si="115"/>
        <v>0.7857142857142857</v>
      </c>
      <c r="CL8" s="37" t="s">
        <v>1385</v>
      </c>
      <c r="CM8" s="29"/>
      <c r="CN8" s="47"/>
      <c r="CO8" s="43">
        <v>4938</v>
      </c>
      <c r="CP8" s="45">
        <f t="shared" si="116"/>
        <v>196</v>
      </c>
      <c r="CQ8" s="43">
        <v>132</v>
      </c>
      <c r="CR8" s="45">
        <f t="shared" si="117"/>
        <v>2</v>
      </c>
      <c r="CS8" s="45">
        <v>7</v>
      </c>
      <c r="CT8" s="45">
        <f t="shared" si="118"/>
        <v>1</v>
      </c>
      <c r="CU8" s="71">
        <v>0</v>
      </c>
      <c r="CV8" s="63" t="s">
        <v>1363</v>
      </c>
      <c r="CW8" s="67">
        <v>750</v>
      </c>
      <c r="CX8" s="43">
        <f t="shared" si="121"/>
        <v>750</v>
      </c>
      <c r="CY8" s="46">
        <f t="shared" si="122"/>
        <v>3.826530612244898E-2</v>
      </c>
      <c r="CZ8" s="37"/>
      <c r="DA8" s="29"/>
      <c r="DB8" s="52" t="str">
        <f t="shared" si="23"/>
        <v/>
      </c>
      <c r="DC8" s="45"/>
      <c r="DD8" s="45" t="str">
        <f t="shared" si="24"/>
        <v/>
      </c>
      <c r="DE8" s="45"/>
      <c r="DF8" s="45" t="str">
        <f t="shared" si="25"/>
        <v/>
      </c>
      <c r="DG8" s="45"/>
      <c r="DH8" s="45" t="str">
        <f t="shared" si="26"/>
        <v/>
      </c>
      <c r="DI8" s="45"/>
      <c r="DJ8" s="44" t="str">
        <f t="shared" si="123"/>
        <v/>
      </c>
      <c r="DK8" s="43" t="str">
        <f t="shared" si="124"/>
        <v/>
      </c>
      <c r="DL8" s="45" t="str">
        <f t="shared" si="27"/>
        <v/>
      </c>
      <c r="DM8" s="46" t="str">
        <f t="shared" si="28"/>
        <v/>
      </c>
      <c r="DN8" s="37"/>
      <c r="DO8" s="29"/>
      <c r="DP8" s="52" t="str">
        <f t="shared" si="29"/>
        <v/>
      </c>
      <c r="DQ8" s="45"/>
      <c r="DR8" s="45" t="str">
        <f t="shared" si="30"/>
        <v/>
      </c>
      <c r="DS8" s="45"/>
      <c r="DT8" s="45" t="str">
        <f t="shared" si="31"/>
        <v/>
      </c>
      <c r="DU8" s="45"/>
      <c r="DV8" s="45" t="str">
        <f t="shared" si="32"/>
        <v/>
      </c>
      <c r="DW8" s="45"/>
      <c r="DX8" s="44" t="str">
        <f t="shared" si="125"/>
        <v/>
      </c>
      <c r="DY8" s="43" t="str">
        <f t="shared" si="126"/>
        <v/>
      </c>
      <c r="DZ8" s="45" t="str">
        <f t="shared" si="33"/>
        <v/>
      </c>
      <c r="EA8" s="46" t="str">
        <f t="shared" si="34"/>
        <v/>
      </c>
      <c r="EB8" s="37"/>
      <c r="EC8" s="29"/>
      <c r="ED8" s="52" t="str">
        <f t="shared" si="35"/>
        <v/>
      </c>
      <c r="EE8" s="45"/>
      <c r="EF8" s="45" t="str">
        <f t="shared" si="36"/>
        <v/>
      </c>
      <c r="EG8" s="45"/>
      <c r="EH8" s="45" t="str">
        <f t="shared" si="37"/>
        <v/>
      </c>
      <c r="EI8" s="45"/>
      <c r="EJ8" s="45" t="str">
        <f t="shared" si="38"/>
        <v/>
      </c>
      <c r="EK8" s="45"/>
      <c r="EL8" s="44" t="str">
        <f t="shared" si="127"/>
        <v/>
      </c>
      <c r="EM8" s="43" t="str">
        <f t="shared" si="128"/>
        <v/>
      </c>
      <c r="EN8" s="45" t="str">
        <f t="shared" si="39"/>
        <v/>
      </c>
      <c r="EO8" s="46" t="str">
        <f t="shared" si="40"/>
        <v/>
      </c>
      <c r="EP8" s="37"/>
      <c r="EQ8" s="29"/>
      <c r="ER8" s="52" t="str">
        <f t="shared" si="41"/>
        <v/>
      </c>
      <c r="ES8" s="45"/>
      <c r="ET8" s="45" t="str">
        <f t="shared" si="42"/>
        <v/>
      </c>
      <c r="EU8" s="45"/>
      <c r="EV8" s="45" t="str">
        <f t="shared" si="43"/>
        <v/>
      </c>
      <c r="EW8" s="45"/>
      <c r="EX8" s="45" t="str">
        <f t="shared" si="44"/>
        <v/>
      </c>
      <c r="EY8" s="45"/>
      <c r="EZ8" s="44" t="str">
        <f t="shared" si="129"/>
        <v/>
      </c>
      <c r="FA8" s="43" t="str">
        <f t="shared" si="130"/>
        <v/>
      </c>
      <c r="FB8" s="45" t="str">
        <f t="shared" si="45"/>
        <v/>
      </c>
      <c r="FC8" s="46" t="str">
        <f t="shared" si="46"/>
        <v/>
      </c>
      <c r="FD8" s="37"/>
      <c r="FE8" s="60"/>
      <c r="FF8" s="52" t="str">
        <f t="shared" si="47"/>
        <v/>
      </c>
      <c r="FG8" s="45"/>
      <c r="FH8" s="45" t="str">
        <f t="shared" si="48"/>
        <v/>
      </c>
      <c r="FI8" s="45"/>
      <c r="FJ8" s="45" t="str">
        <f t="shared" si="49"/>
        <v/>
      </c>
      <c r="FK8" s="45"/>
      <c r="FL8" s="45" t="str">
        <f t="shared" si="50"/>
        <v/>
      </c>
      <c r="FM8" s="45"/>
      <c r="FN8" s="44" t="str">
        <f t="shared" si="131"/>
        <v/>
      </c>
      <c r="FO8" s="43" t="str">
        <f t="shared" si="132"/>
        <v/>
      </c>
      <c r="FP8" s="45" t="str">
        <f t="shared" si="51"/>
        <v/>
      </c>
      <c r="FQ8" s="46" t="str">
        <f t="shared" si="52"/>
        <v/>
      </c>
      <c r="FR8" s="37"/>
      <c r="FS8" s="29"/>
      <c r="FT8" s="52" t="str">
        <f t="shared" si="53"/>
        <v/>
      </c>
      <c r="FU8" s="45"/>
      <c r="FV8" s="45" t="str">
        <f t="shared" si="54"/>
        <v/>
      </c>
      <c r="FW8" s="45"/>
      <c r="FX8" s="45" t="str">
        <f t="shared" si="55"/>
        <v/>
      </c>
      <c r="FY8" s="45"/>
      <c r="FZ8" s="45" t="str">
        <f t="shared" si="56"/>
        <v/>
      </c>
      <c r="GA8" s="45"/>
      <c r="GB8" s="44" t="str">
        <f t="shared" si="133"/>
        <v/>
      </c>
      <c r="GC8" s="43" t="str">
        <f t="shared" si="134"/>
        <v/>
      </c>
      <c r="GD8" s="45" t="str">
        <f t="shared" si="57"/>
        <v/>
      </c>
      <c r="GE8" s="46" t="str">
        <f t="shared" si="58"/>
        <v/>
      </c>
      <c r="GF8" s="37"/>
      <c r="GG8" s="29"/>
      <c r="GH8" s="52" t="str">
        <f t="shared" si="59"/>
        <v/>
      </c>
      <c r="GI8" s="45"/>
      <c r="GJ8" s="45" t="str">
        <f t="shared" si="60"/>
        <v/>
      </c>
      <c r="GK8" s="45"/>
      <c r="GL8" s="45" t="str">
        <f t="shared" si="61"/>
        <v/>
      </c>
      <c r="GM8" s="45"/>
      <c r="GN8" s="45" t="str">
        <f t="shared" si="62"/>
        <v/>
      </c>
      <c r="GO8" s="45"/>
      <c r="GP8" s="44" t="str">
        <f t="shared" si="135"/>
        <v/>
      </c>
      <c r="GQ8" s="43" t="str">
        <f t="shared" si="136"/>
        <v/>
      </c>
      <c r="GR8" s="45" t="str">
        <f t="shared" si="63"/>
        <v/>
      </c>
      <c r="GS8" s="46" t="str">
        <f t="shared" si="64"/>
        <v/>
      </c>
      <c r="GT8" s="37"/>
      <c r="GU8" s="61"/>
      <c r="GV8" s="47"/>
      <c r="GW8" s="30" t="s">
        <v>1144</v>
      </c>
      <c r="GX8" s="43">
        <v>600</v>
      </c>
      <c r="GY8" s="45">
        <f t="shared" si="137"/>
        <v>30</v>
      </c>
      <c r="GZ8" s="43">
        <v>50</v>
      </c>
      <c r="HA8" s="45">
        <f t="shared" si="138"/>
        <v>2</v>
      </c>
      <c r="HB8" s="45">
        <v>0</v>
      </c>
      <c r="HC8" s="45">
        <f t="shared" si="139"/>
        <v>3</v>
      </c>
      <c r="HD8" s="43">
        <v>3</v>
      </c>
      <c r="HE8" s="63" t="str">
        <f t="shared" si="140"/>
        <v>ぷくぷくシール</v>
      </c>
      <c r="HF8" s="67">
        <f t="shared" si="141"/>
        <v>250</v>
      </c>
      <c r="HG8" s="43">
        <f t="shared" si="142"/>
        <v>750</v>
      </c>
      <c r="HH8" s="46">
        <f t="shared" si="143"/>
        <v>0.25</v>
      </c>
      <c r="HI8" s="37"/>
      <c r="HK8" s="47"/>
      <c r="HL8" s="43">
        <v>2131</v>
      </c>
      <c r="HM8" s="45">
        <f t="shared" si="144"/>
        <v>41</v>
      </c>
      <c r="HN8" s="43">
        <v>52</v>
      </c>
      <c r="HO8" s="45">
        <f t="shared" si="145"/>
        <v>0</v>
      </c>
      <c r="HP8" s="45">
        <v>17</v>
      </c>
      <c r="HQ8" s="45">
        <f t="shared" si="146"/>
        <v>0</v>
      </c>
      <c r="HR8" s="43">
        <v>0</v>
      </c>
      <c r="HS8" s="63" t="str">
        <f t="shared" si="147"/>
        <v>たまごっちタイルシール</v>
      </c>
      <c r="HT8" s="67">
        <f t="shared" si="148"/>
        <v>600</v>
      </c>
      <c r="HU8" s="43">
        <f t="shared" si="149"/>
        <v>0</v>
      </c>
      <c r="HV8" s="46">
        <f t="shared" si="150"/>
        <v>0</v>
      </c>
      <c r="HW8" s="37"/>
      <c r="HX8" s="360"/>
      <c r="HY8" s="47"/>
      <c r="HZ8" s="43">
        <v>6385</v>
      </c>
      <c r="IA8" s="45">
        <f t="shared" si="151"/>
        <v>2</v>
      </c>
      <c r="IB8" s="43">
        <v>198</v>
      </c>
      <c r="IC8" s="45">
        <f t="shared" si="152"/>
        <v>0</v>
      </c>
      <c r="ID8" s="45">
        <v>13</v>
      </c>
      <c r="IE8" s="45">
        <f t="shared" si="153"/>
        <v>0</v>
      </c>
      <c r="IF8" s="45">
        <v>-1</v>
      </c>
      <c r="IG8" s="63" t="str">
        <f t="shared" si="154"/>
        <v>ギャルキティマスコット</v>
      </c>
      <c r="IH8" s="67">
        <f t="shared" si="155"/>
        <v>500</v>
      </c>
      <c r="II8" s="43">
        <f t="shared" si="156"/>
        <v>0</v>
      </c>
      <c r="IJ8" s="46">
        <f t="shared" si="157"/>
        <v>0</v>
      </c>
      <c r="IK8" s="37" t="s">
        <v>1391</v>
      </c>
      <c r="IL8" s="29"/>
      <c r="IM8" s="47"/>
      <c r="IN8" s="43">
        <v>7282</v>
      </c>
      <c r="IO8" s="45">
        <f t="shared" si="158"/>
        <v>21</v>
      </c>
      <c r="IP8" s="43">
        <v>224</v>
      </c>
      <c r="IQ8" s="45">
        <f t="shared" si="159"/>
        <v>0</v>
      </c>
      <c r="IR8" s="45">
        <v>17</v>
      </c>
      <c r="IS8" s="45">
        <f t="shared" si="160"/>
        <v>0</v>
      </c>
      <c r="IT8" s="43">
        <v>12</v>
      </c>
      <c r="IU8" s="63" t="str">
        <f t="shared" si="161"/>
        <v>ベアブリック</v>
      </c>
      <c r="IV8" s="67">
        <f t="shared" si="162"/>
        <v>1100</v>
      </c>
      <c r="IW8" s="43">
        <f t="shared" si="163"/>
        <v>0</v>
      </c>
      <c r="IX8" s="46">
        <f t="shared" si="164"/>
        <v>0</v>
      </c>
      <c r="IY8" s="37"/>
      <c r="IZ8" s="61"/>
      <c r="JA8" s="47"/>
      <c r="JB8" s="43">
        <v>5751</v>
      </c>
      <c r="JC8" s="45">
        <f t="shared" si="165"/>
        <v>21</v>
      </c>
      <c r="JD8" s="43">
        <v>173</v>
      </c>
      <c r="JE8" s="45">
        <f t="shared" si="166"/>
        <v>1</v>
      </c>
      <c r="JF8" s="45">
        <v>13</v>
      </c>
      <c r="JG8" s="45">
        <f t="shared" si="167"/>
        <v>1</v>
      </c>
      <c r="JH8" s="45">
        <v>0</v>
      </c>
      <c r="JI8" s="63" t="str">
        <f t="shared" si="168"/>
        <v>たまごっちぷかぷかKH</v>
      </c>
      <c r="JJ8" s="67">
        <f t="shared" si="169"/>
        <v>1100</v>
      </c>
      <c r="JK8" s="43">
        <f t="shared" si="170"/>
        <v>1100</v>
      </c>
      <c r="JL8" s="46">
        <f t="shared" si="171"/>
        <v>0.52380952380952384</v>
      </c>
      <c r="JM8" s="37"/>
      <c r="JN8" s="29"/>
      <c r="JO8" s="47"/>
      <c r="JP8" s="43">
        <v>7562</v>
      </c>
      <c r="JQ8" s="45">
        <f t="shared" si="172"/>
        <v>18</v>
      </c>
      <c r="JR8" s="43">
        <v>162</v>
      </c>
      <c r="JS8" s="45">
        <f t="shared" si="173"/>
        <v>0</v>
      </c>
      <c r="JT8" s="45">
        <v>26</v>
      </c>
      <c r="JU8" s="45">
        <f t="shared" si="174"/>
        <v>0</v>
      </c>
      <c r="JV8" s="43">
        <v>0</v>
      </c>
      <c r="JW8" s="63" t="str">
        <f t="shared" si="175"/>
        <v>パンケーキスクイーズ</v>
      </c>
      <c r="JX8" s="67">
        <f t="shared" si="176"/>
        <v>240</v>
      </c>
      <c r="JY8" s="43">
        <f t="shared" si="177"/>
        <v>0</v>
      </c>
      <c r="JZ8" s="46">
        <f t="shared" si="178"/>
        <v>0</v>
      </c>
      <c r="KA8" s="37"/>
      <c r="KB8" s="51"/>
      <c r="KC8" s="47"/>
      <c r="KD8" s="43">
        <v>1561</v>
      </c>
      <c r="KE8" s="45">
        <f>IF(KD8="","",KD8-KD4)</f>
        <v>24</v>
      </c>
      <c r="KF8" s="43">
        <v>123</v>
      </c>
      <c r="KG8" s="45">
        <f>IF(KF8="","",KF8-KF4)</f>
        <v>1</v>
      </c>
      <c r="KH8" s="45">
        <v>11</v>
      </c>
      <c r="KI8" s="45">
        <f>IF(KH8="","",KH4+KJ4-KH8)</f>
        <v>1</v>
      </c>
      <c r="KJ8" s="43">
        <v>0</v>
      </c>
      <c r="KK8" s="63" t="str">
        <f>IF(KD8="","",KK4)</f>
        <v>キティラメマルチケース</v>
      </c>
      <c r="KL8" s="67">
        <f>IF(KE8="","",KL4)</f>
        <v>1100</v>
      </c>
      <c r="KM8" s="43">
        <f>IF(KH8="","",KI8*KL8)</f>
        <v>1100</v>
      </c>
      <c r="KN8" s="46">
        <f>IF(KI8="","",KM8/(KE8*100))</f>
        <v>0.45833333333333331</v>
      </c>
      <c r="KO8" s="37"/>
      <c r="KP8" s="29"/>
      <c r="KQ8" s="47"/>
      <c r="KR8" s="43">
        <v>1443</v>
      </c>
      <c r="KS8" s="45">
        <f>IF(KR8="","",KR8-KR4)</f>
        <v>9</v>
      </c>
      <c r="KT8" s="43">
        <v>164</v>
      </c>
      <c r="KU8" s="45">
        <f>IF(KT8="","",KT8-KT4)</f>
        <v>1</v>
      </c>
      <c r="KV8" s="45">
        <v>7</v>
      </c>
      <c r="KW8" s="45">
        <f>IF(KV8="","",KV4+KX4-KV8)</f>
        <v>1</v>
      </c>
      <c r="KX8" s="43">
        <v>0</v>
      </c>
      <c r="KY8" s="63" t="str">
        <f>IF(KR8="","",KY4)</f>
        <v>サンリオちりめん</v>
      </c>
      <c r="KZ8" s="67">
        <f>IF(KS8="","",KZ4)</f>
        <v>385</v>
      </c>
      <c r="LA8" s="43">
        <f>IF(KV8="","",KW8*KZ8)</f>
        <v>385</v>
      </c>
      <c r="LB8" s="46">
        <f>IF(KW8="","",LA8/(KS8*100))</f>
        <v>0.42777777777777776</v>
      </c>
      <c r="LC8" s="37" t="s">
        <v>471</v>
      </c>
      <c r="LD8" s="29"/>
      <c r="LE8" s="75"/>
      <c r="LF8" s="76"/>
      <c r="LG8" s="76"/>
      <c r="LH8" s="76">
        <v>1166</v>
      </c>
      <c r="LI8" s="76">
        <f t="shared" si="89"/>
        <v>0</v>
      </c>
      <c r="LJ8" s="77">
        <v>2</v>
      </c>
      <c r="LK8" s="76">
        <f t="shared" si="90"/>
        <v>0</v>
      </c>
      <c r="LL8" s="76">
        <v>0</v>
      </c>
      <c r="LM8" s="78" t="str">
        <f>IF(LF6="","",LM5)</f>
        <v>ボンドロ</v>
      </c>
      <c r="LN8" s="79">
        <f>IF(LG6="","",LN5)</f>
        <v>1500</v>
      </c>
      <c r="LO8" s="76">
        <f t="shared" si="91"/>
        <v>0</v>
      </c>
      <c r="LP8" s="80"/>
      <c r="LQ8" s="37"/>
      <c r="LR8" s="29"/>
      <c r="LS8" s="52" t="str">
        <f t="shared" si="65"/>
        <v/>
      </c>
      <c r="LT8" s="45"/>
      <c r="LU8" s="45" t="str">
        <f t="shared" si="66"/>
        <v/>
      </c>
      <c r="LV8" s="45"/>
      <c r="LW8" s="45" t="str">
        <f t="shared" si="67"/>
        <v/>
      </c>
      <c r="LX8" s="45"/>
      <c r="LY8" s="45" t="str">
        <f t="shared" si="68"/>
        <v/>
      </c>
      <c r="LZ8" s="45"/>
      <c r="MA8" s="44" t="str">
        <f t="shared" si="179"/>
        <v/>
      </c>
      <c r="MB8" s="43" t="str">
        <f t="shared" si="180"/>
        <v/>
      </c>
      <c r="MC8" s="45" t="str">
        <f t="shared" si="69"/>
        <v/>
      </c>
      <c r="MD8" s="46" t="str">
        <f t="shared" si="70"/>
        <v/>
      </c>
      <c r="ME8" s="37"/>
      <c r="MF8" s="29"/>
      <c r="MG8" s="52" t="str">
        <f t="shared" si="71"/>
        <v/>
      </c>
      <c r="MH8" s="45"/>
      <c r="MI8" s="45" t="str">
        <f t="shared" si="72"/>
        <v/>
      </c>
      <c r="MJ8" s="45"/>
      <c r="MK8" s="45" t="str">
        <f t="shared" si="73"/>
        <v/>
      </c>
      <c r="ML8" s="45"/>
      <c r="MM8" s="45" t="str">
        <f t="shared" si="74"/>
        <v/>
      </c>
      <c r="MN8" s="45"/>
      <c r="MO8" s="44" t="str">
        <f t="shared" si="181"/>
        <v/>
      </c>
      <c r="MP8" s="43" t="str">
        <f t="shared" si="182"/>
        <v/>
      </c>
      <c r="MQ8" s="45" t="str">
        <f t="shared" si="75"/>
        <v/>
      </c>
      <c r="MR8" s="46" t="str">
        <f t="shared" si="76"/>
        <v/>
      </c>
      <c r="MS8" s="37"/>
      <c r="MT8" s="29"/>
      <c r="MU8" s="52" t="str">
        <f t="shared" si="77"/>
        <v/>
      </c>
      <c r="MV8" s="45"/>
      <c r="MW8" s="45" t="str">
        <f t="shared" si="78"/>
        <v/>
      </c>
      <c r="MX8" s="45"/>
      <c r="MY8" s="45" t="str">
        <f t="shared" si="79"/>
        <v/>
      </c>
      <c r="MZ8" s="45"/>
      <c r="NA8" s="45" t="str">
        <f t="shared" si="80"/>
        <v/>
      </c>
      <c r="NB8" s="45"/>
      <c r="NC8" s="44" t="str">
        <f t="shared" si="183"/>
        <v/>
      </c>
      <c r="ND8" s="43" t="str">
        <f t="shared" si="184"/>
        <v/>
      </c>
      <c r="NE8" s="45" t="str">
        <f t="shared" si="81"/>
        <v/>
      </c>
      <c r="NF8" s="46" t="str">
        <f t="shared" si="82"/>
        <v/>
      </c>
      <c r="NG8" s="37"/>
      <c r="NH8" s="29"/>
      <c r="NI8" s="52" t="str">
        <f t="shared" si="83"/>
        <v/>
      </c>
      <c r="NJ8" s="45"/>
      <c r="NK8" s="45" t="str">
        <f t="shared" si="84"/>
        <v/>
      </c>
      <c r="NL8" s="45"/>
      <c r="NM8" s="45" t="str">
        <f t="shared" si="85"/>
        <v/>
      </c>
      <c r="NN8" s="45"/>
      <c r="NO8" s="45" t="str">
        <f t="shared" si="86"/>
        <v/>
      </c>
      <c r="NP8" s="45"/>
      <c r="NQ8" s="44" t="str">
        <f t="shared" si="185"/>
        <v/>
      </c>
      <c r="NR8" s="43" t="str">
        <f t="shared" si="186"/>
        <v/>
      </c>
      <c r="NS8" s="45" t="str">
        <f t="shared" si="87"/>
        <v/>
      </c>
      <c r="NT8" s="46" t="str">
        <f t="shared" si="88"/>
        <v/>
      </c>
      <c r="NU8" s="37"/>
    </row>
    <row r="9" spans="1:385" ht="15" customHeight="1" thickTop="1" x14ac:dyDescent="0.25">
      <c r="A9" s="38"/>
      <c r="B9" s="39" t="str">
        <f>IF(A9="","",SUM(J9,LG21,AL9,DR9,AZ9,DD9,LU9,NK9,MW9,MI9,X9,FH9,FV9,GJ9,EF9,ET9)+SUM(GY27:GY30)+SUM(HM27:HM30)+SUM(CP27:CP30)+SUM(BN27:BN30)+SUM(KS27:KS30)+SUM(KE27:KE30)+SUM(CB27:CB30)+SUM(IA27:IA30)+SUM(IO27:IO30)+SUM(JC27:JC30)+SUM(JQ27:JQ30))</f>
        <v/>
      </c>
      <c r="C9" s="40" t="str">
        <f>IF(A9="","",SUM(J9,X9,AL9,AZ9)+SUM(KE27:KE30)+SUM(KS27:KS30)+SUM(BN27:BN30))</f>
        <v/>
      </c>
      <c r="D9" s="40" t="str">
        <f>IF(A9="","",SUM(DD9,DR9)+SUM(CB27:CB30)+SUM(CP27:CP30))</f>
        <v/>
      </c>
      <c r="E9" s="41" t="str">
        <f>IF(A9="","",SUM(NK9,MW9,MI9,LU9,LG21)+SUM(IA27:IA30)+SUM(IO27:IO30)+SUM(JC27:JC30)+SUM(JQ27:JQ30))</f>
        <v/>
      </c>
      <c r="F9" s="41" t="str">
        <f>IF(B9="","",SUM(FH9,FV9,GJ9)+SUM(HM27:HM30)+SUM(GY27:GY30))</f>
        <v/>
      </c>
      <c r="G9" s="40" t="str">
        <f>IF(A9="","",SUM(EF9,ET9))</f>
        <v/>
      </c>
      <c r="H9" s="42"/>
      <c r="I9" s="45"/>
      <c r="J9" s="45" t="str">
        <f t="shared" si="0"/>
        <v/>
      </c>
      <c r="K9" s="45"/>
      <c r="L9" s="45" t="str">
        <f t="shared" si="1"/>
        <v/>
      </c>
      <c r="M9" s="45"/>
      <c r="N9" s="45" t="str">
        <f t="shared" si="2"/>
        <v/>
      </c>
      <c r="O9" s="45"/>
      <c r="P9" s="44" t="str">
        <f t="shared" si="92"/>
        <v/>
      </c>
      <c r="Q9" s="43" t="str">
        <f t="shared" si="93"/>
        <v/>
      </c>
      <c r="R9" s="45" t="str">
        <f t="shared" si="94"/>
        <v/>
      </c>
      <c r="S9" s="46" t="str">
        <f t="shared" si="95"/>
        <v/>
      </c>
      <c r="T9" s="37"/>
      <c r="U9" s="29"/>
      <c r="V9" s="52" t="str">
        <f t="shared" si="5"/>
        <v/>
      </c>
      <c r="W9" s="45"/>
      <c r="X9" s="45" t="str">
        <f t="shared" si="6"/>
        <v/>
      </c>
      <c r="Y9" s="45"/>
      <c r="Z9" s="45" t="str">
        <f t="shared" si="7"/>
        <v/>
      </c>
      <c r="AA9" s="45"/>
      <c r="AB9" s="45" t="str">
        <f t="shared" si="8"/>
        <v/>
      </c>
      <c r="AC9" s="45"/>
      <c r="AD9" s="44" t="str">
        <f t="shared" si="96"/>
        <v/>
      </c>
      <c r="AE9" s="43" t="str">
        <f t="shared" si="97"/>
        <v/>
      </c>
      <c r="AF9" s="45" t="str">
        <f t="shared" si="9"/>
        <v/>
      </c>
      <c r="AG9" s="46" t="str">
        <f t="shared" si="10"/>
        <v/>
      </c>
      <c r="AH9" s="37"/>
      <c r="AI9" s="29"/>
      <c r="AJ9" s="52" t="str">
        <f t="shared" si="11"/>
        <v/>
      </c>
      <c r="AK9" s="45"/>
      <c r="AL9" s="45" t="str">
        <f t="shared" si="12"/>
        <v/>
      </c>
      <c r="AM9" s="45"/>
      <c r="AN9" s="45" t="str">
        <f t="shared" si="13"/>
        <v/>
      </c>
      <c r="AO9" s="45"/>
      <c r="AP9" s="45" t="str">
        <f t="shared" si="14"/>
        <v/>
      </c>
      <c r="AQ9" s="45"/>
      <c r="AR9" s="44" t="str">
        <f t="shared" si="98"/>
        <v/>
      </c>
      <c r="AS9" s="43" t="str">
        <f t="shared" si="99"/>
        <v/>
      </c>
      <c r="AT9" s="45" t="str">
        <f t="shared" si="15"/>
        <v/>
      </c>
      <c r="AU9" s="46" t="str">
        <f t="shared" si="16"/>
        <v/>
      </c>
      <c r="AV9" s="37"/>
      <c r="AW9" s="29"/>
      <c r="AX9" s="52" t="str">
        <f t="shared" si="17"/>
        <v/>
      </c>
      <c r="AY9" s="45"/>
      <c r="AZ9" s="45" t="str">
        <f t="shared" si="18"/>
        <v/>
      </c>
      <c r="BA9" s="45"/>
      <c r="BB9" s="45" t="str">
        <f t="shared" si="19"/>
        <v/>
      </c>
      <c r="BC9" s="45"/>
      <c r="BD9" s="45" t="str">
        <f t="shared" si="20"/>
        <v/>
      </c>
      <c r="BE9" s="45"/>
      <c r="BF9" s="44" t="str">
        <f t="shared" si="100"/>
        <v/>
      </c>
      <c r="BG9" s="43" t="str">
        <f t="shared" si="101"/>
        <v/>
      </c>
      <c r="BH9" s="45" t="str">
        <f t="shared" si="21"/>
        <v/>
      </c>
      <c r="BI9" s="46" t="str">
        <f t="shared" si="22"/>
        <v/>
      </c>
      <c r="BJ9" s="37"/>
      <c r="BK9" s="29"/>
      <c r="BL9" s="47"/>
      <c r="BM9" s="45">
        <v>6817</v>
      </c>
      <c r="BN9" s="45">
        <f t="shared" si="102"/>
        <v>13</v>
      </c>
      <c r="BO9" s="45">
        <v>231</v>
      </c>
      <c r="BP9" s="45">
        <f t="shared" si="103"/>
        <v>2</v>
      </c>
      <c r="BQ9" s="45">
        <v>88</v>
      </c>
      <c r="BR9" s="45">
        <f t="shared" si="104"/>
        <v>2</v>
      </c>
      <c r="BS9" s="45">
        <v>0</v>
      </c>
      <c r="BT9" s="63" t="str">
        <f t="shared" si="105"/>
        <v>ふわもちスクイーズ</v>
      </c>
      <c r="BU9" s="67">
        <f t="shared" si="106"/>
        <v>99</v>
      </c>
      <c r="BV9" s="45">
        <f t="shared" si="107"/>
        <v>198</v>
      </c>
      <c r="BW9" s="46">
        <f t="shared" si="108"/>
        <v>0.15230769230769231</v>
      </c>
      <c r="BX9" s="37"/>
      <c r="BY9" s="57"/>
      <c r="BZ9" s="47"/>
      <c r="CA9" s="45">
        <v>10795</v>
      </c>
      <c r="CB9" s="45">
        <f t="shared" si="109"/>
        <v>20</v>
      </c>
      <c r="CC9" s="45">
        <v>506</v>
      </c>
      <c r="CD9" s="45">
        <f t="shared" si="110"/>
        <v>1</v>
      </c>
      <c r="CE9" s="45">
        <v>20</v>
      </c>
      <c r="CF9" s="45">
        <f t="shared" si="111"/>
        <v>1</v>
      </c>
      <c r="CG9" s="27">
        <v>0</v>
      </c>
      <c r="CH9" s="63" t="str">
        <f t="shared" si="112"/>
        <v>バタースクイーズ</v>
      </c>
      <c r="CI9" s="67">
        <f t="shared" si="113"/>
        <v>440</v>
      </c>
      <c r="CJ9" s="45">
        <f t="shared" si="114"/>
        <v>440</v>
      </c>
      <c r="CK9" s="46">
        <f t="shared" si="115"/>
        <v>0.22</v>
      </c>
      <c r="CL9" s="37"/>
      <c r="CM9" s="29"/>
      <c r="CN9" s="47"/>
      <c r="CO9" s="45">
        <v>4885</v>
      </c>
      <c r="CP9" s="45">
        <f t="shared" si="116"/>
        <v>36</v>
      </c>
      <c r="CQ9" s="45">
        <v>193</v>
      </c>
      <c r="CR9" s="45">
        <f t="shared" si="117"/>
        <v>1</v>
      </c>
      <c r="CS9" s="45">
        <v>13</v>
      </c>
      <c r="CT9" s="45">
        <f t="shared" si="118"/>
        <v>0</v>
      </c>
      <c r="CU9" s="71">
        <v>0</v>
      </c>
      <c r="CV9" s="63" t="str">
        <f t="shared" si="119"/>
        <v>たまごっちミニポシェット</v>
      </c>
      <c r="CW9" s="67">
        <f t="shared" si="120"/>
        <v>770</v>
      </c>
      <c r="CX9" s="45">
        <f t="shared" si="121"/>
        <v>0</v>
      </c>
      <c r="CY9" s="46">
        <f t="shared" si="122"/>
        <v>0</v>
      </c>
      <c r="CZ9" s="37"/>
      <c r="DA9" s="29"/>
      <c r="DB9" s="52" t="str">
        <f t="shared" si="23"/>
        <v/>
      </c>
      <c r="DC9" s="45"/>
      <c r="DD9" s="45" t="str">
        <f t="shared" si="24"/>
        <v/>
      </c>
      <c r="DE9" s="45"/>
      <c r="DF9" s="45" t="str">
        <f t="shared" si="25"/>
        <v/>
      </c>
      <c r="DG9" s="45"/>
      <c r="DH9" s="45" t="str">
        <f t="shared" si="26"/>
        <v/>
      </c>
      <c r="DI9" s="45"/>
      <c r="DJ9" s="44" t="str">
        <f t="shared" si="123"/>
        <v/>
      </c>
      <c r="DK9" s="43" t="str">
        <f t="shared" si="124"/>
        <v/>
      </c>
      <c r="DL9" s="45" t="str">
        <f t="shared" si="27"/>
        <v/>
      </c>
      <c r="DM9" s="46" t="str">
        <f t="shared" si="28"/>
        <v/>
      </c>
      <c r="DN9" s="37"/>
      <c r="DO9" s="29"/>
      <c r="DP9" s="52" t="str">
        <f t="shared" si="29"/>
        <v/>
      </c>
      <c r="DQ9" s="45"/>
      <c r="DR9" s="45" t="str">
        <f t="shared" si="30"/>
        <v/>
      </c>
      <c r="DS9" s="45"/>
      <c r="DT9" s="45" t="str">
        <f t="shared" si="31"/>
        <v/>
      </c>
      <c r="DU9" s="45"/>
      <c r="DV9" s="45" t="str">
        <f t="shared" si="32"/>
        <v/>
      </c>
      <c r="DW9" s="45"/>
      <c r="DX9" s="44" t="str">
        <f t="shared" si="125"/>
        <v/>
      </c>
      <c r="DY9" s="43" t="str">
        <f t="shared" si="126"/>
        <v/>
      </c>
      <c r="DZ9" s="45" t="str">
        <f t="shared" si="33"/>
        <v/>
      </c>
      <c r="EA9" s="46" t="str">
        <f t="shared" si="34"/>
        <v/>
      </c>
      <c r="EB9" s="37"/>
      <c r="EC9" s="29"/>
      <c r="ED9" s="52" t="str">
        <f t="shared" si="35"/>
        <v/>
      </c>
      <c r="EE9" s="45"/>
      <c r="EF9" s="45" t="str">
        <f t="shared" si="36"/>
        <v/>
      </c>
      <c r="EG9" s="45"/>
      <c r="EH9" s="45" t="str">
        <f t="shared" si="37"/>
        <v/>
      </c>
      <c r="EI9" s="45"/>
      <c r="EJ9" s="45" t="str">
        <f t="shared" si="38"/>
        <v/>
      </c>
      <c r="EK9" s="45"/>
      <c r="EL9" s="44" t="str">
        <f t="shared" si="127"/>
        <v/>
      </c>
      <c r="EM9" s="43" t="str">
        <f t="shared" si="128"/>
        <v/>
      </c>
      <c r="EN9" s="45" t="str">
        <f t="shared" si="39"/>
        <v/>
      </c>
      <c r="EO9" s="46" t="str">
        <f t="shared" si="40"/>
        <v/>
      </c>
      <c r="EP9" s="37"/>
      <c r="EQ9" s="29"/>
      <c r="ER9" s="52" t="str">
        <f t="shared" si="41"/>
        <v/>
      </c>
      <c r="ES9" s="45"/>
      <c r="ET9" s="45" t="str">
        <f t="shared" si="42"/>
        <v/>
      </c>
      <c r="EU9" s="45"/>
      <c r="EV9" s="45" t="str">
        <f t="shared" si="43"/>
        <v/>
      </c>
      <c r="EW9" s="45"/>
      <c r="EX9" s="45" t="str">
        <f t="shared" si="44"/>
        <v/>
      </c>
      <c r="EY9" s="45"/>
      <c r="EZ9" s="44" t="str">
        <f t="shared" si="129"/>
        <v/>
      </c>
      <c r="FA9" s="43" t="str">
        <f t="shared" si="130"/>
        <v/>
      </c>
      <c r="FB9" s="45" t="str">
        <f t="shared" si="45"/>
        <v/>
      </c>
      <c r="FC9" s="46" t="str">
        <f t="shared" si="46"/>
        <v/>
      </c>
      <c r="FD9" s="37"/>
      <c r="FE9" s="60"/>
      <c r="FF9" s="52" t="str">
        <f t="shared" si="47"/>
        <v/>
      </c>
      <c r="FG9" s="45"/>
      <c r="FH9" s="45" t="str">
        <f t="shared" si="48"/>
        <v/>
      </c>
      <c r="FI9" s="45"/>
      <c r="FJ9" s="45" t="str">
        <f t="shared" si="49"/>
        <v/>
      </c>
      <c r="FK9" s="45"/>
      <c r="FL9" s="45" t="str">
        <f t="shared" si="50"/>
        <v/>
      </c>
      <c r="FM9" s="45"/>
      <c r="FN9" s="44" t="str">
        <f t="shared" si="131"/>
        <v/>
      </c>
      <c r="FO9" s="43" t="str">
        <f t="shared" si="132"/>
        <v/>
      </c>
      <c r="FP9" s="45" t="str">
        <f t="shared" si="51"/>
        <v/>
      </c>
      <c r="FQ9" s="46" t="str">
        <f t="shared" si="52"/>
        <v/>
      </c>
      <c r="FR9" s="37"/>
      <c r="FS9" s="29"/>
      <c r="FT9" s="52" t="str">
        <f t="shared" si="53"/>
        <v/>
      </c>
      <c r="FU9" s="45"/>
      <c r="FV9" s="45" t="str">
        <f t="shared" si="54"/>
        <v/>
      </c>
      <c r="FW9" s="45"/>
      <c r="FX9" s="45" t="str">
        <f t="shared" si="55"/>
        <v/>
      </c>
      <c r="FY9" s="45"/>
      <c r="FZ9" s="45" t="str">
        <f t="shared" si="56"/>
        <v/>
      </c>
      <c r="GA9" s="45"/>
      <c r="GB9" s="44" t="str">
        <f t="shared" si="133"/>
        <v/>
      </c>
      <c r="GC9" s="43" t="str">
        <f t="shared" si="134"/>
        <v/>
      </c>
      <c r="GD9" s="45" t="str">
        <f t="shared" si="57"/>
        <v/>
      </c>
      <c r="GE9" s="46" t="str">
        <f t="shared" si="58"/>
        <v/>
      </c>
      <c r="GF9" s="37"/>
      <c r="GG9" s="29"/>
      <c r="GH9" s="52" t="str">
        <f t="shared" si="59"/>
        <v/>
      </c>
      <c r="GI9" s="45"/>
      <c r="GJ9" s="45" t="str">
        <f t="shared" si="60"/>
        <v/>
      </c>
      <c r="GK9" s="45"/>
      <c r="GL9" s="45" t="str">
        <f t="shared" si="61"/>
        <v/>
      </c>
      <c r="GM9" s="45"/>
      <c r="GN9" s="45" t="str">
        <f t="shared" si="62"/>
        <v/>
      </c>
      <c r="GO9" s="45"/>
      <c r="GP9" s="44" t="str">
        <f t="shared" si="135"/>
        <v/>
      </c>
      <c r="GQ9" s="43" t="str">
        <f t="shared" si="136"/>
        <v/>
      </c>
      <c r="GR9" s="45" t="str">
        <f t="shared" si="63"/>
        <v/>
      </c>
      <c r="GS9" s="46" t="str">
        <f t="shared" si="64"/>
        <v/>
      </c>
      <c r="GT9" s="37"/>
      <c r="GU9" s="61"/>
      <c r="GV9" s="47"/>
      <c r="GW9" s="30" t="s">
        <v>1145</v>
      </c>
      <c r="GX9" s="45">
        <v>4437</v>
      </c>
      <c r="GY9" s="45">
        <f t="shared" si="137"/>
        <v>49</v>
      </c>
      <c r="GZ9" s="45">
        <v>125</v>
      </c>
      <c r="HA9" s="45">
        <f t="shared" si="138"/>
        <v>4</v>
      </c>
      <c r="HB9" s="45">
        <v>2</v>
      </c>
      <c r="HC9" s="45">
        <f t="shared" si="139"/>
        <v>4</v>
      </c>
      <c r="HD9" s="27">
        <v>1</v>
      </c>
      <c r="HE9" s="63" t="s">
        <v>1387</v>
      </c>
      <c r="HF9" s="67">
        <v>250</v>
      </c>
      <c r="HG9" s="45">
        <f t="shared" si="142"/>
        <v>1000</v>
      </c>
      <c r="HH9" s="46">
        <f t="shared" si="143"/>
        <v>0.20408163265306123</v>
      </c>
      <c r="HI9" s="37"/>
      <c r="HK9" s="47"/>
      <c r="HL9" s="45">
        <v>4046</v>
      </c>
      <c r="HM9" s="45">
        <f t="shared" si="144"/>
        <v>39</v>
      </c>
      <c r="HN9" s="45">
        <v>101</v>
      </c>
      <c r="HO9" s="45">
        <f t="shared" si="145"/>
        <v>0</v>
      </c>
      <c r="HP9" s="45">
        <v>16</v>
      </c>
      <c r="HQ9" s="45">
        <f t="shared" si="146"/>
        <v>0</v>
      </c>
      <c r="HR9" s="27">
        <v>0</v>
      </c>
      <c r="HS9" s="63" t="str">
        <f t="shared" si="147"/>
        <v>たまごっちマスコット</v>
      </c>
      <c r="HT9" s="67">
        <f t="shared" si="148"/>
        <v>1100</v>
      </c>
      <c r="HU9" s="45">
        <f t="shared" si="149"/>
        <v>0</v>
      </c>
      <c r="HV9" s="46">
        <f t="shared" si="150"/>
        <v>0</v>
      </c>
      <c r="HW9" s="37"/>
      <c r="HX9" s="360"/>
      <c r="HY9" s="47"/>
      <c r="HZ9" s="45">
        <v>10515</v>
      </c>
      <c r="IA9" s="45">
        <f t="shared" si="151"/>
        <v>29</v>
      </c>
      <c r="IB9" s="45">
        <v>342</v>
      </c>
      <c r="IC9" s="45">
        <f t="shared" si="152"/>
        <v>0</v>
      </c>
      <c r="ID9" s="45">
        <v>40</v>
      </c>
      <c r="IE9" s="45">
        <f t="shared" si="153"/>
        <v>0</v>
      </c>
      <c r="IF9" s="45">
        <v>-12</v>
      </c>
      <c r="IG9" s="63" t="str">
        <f t="shared" si="154"/>
        <v>ボンボンドロップシール</v>
      </c>
      <c r="IH9" s="67">
        <f t="shared" si="155"/>
        <v>200</v>
      </c>
      <c r="II9" s="45">
        <f t="shared" si="156"/>
        <v>0</v>
      </c>
      <c r="IJ9" s="46">
        <f t="shared" si="157"/>
        <v>0</v>
      </c>
      <c r="IK9" s="37" t="s">
        <v>1390</v>
      </c>
      <c r="IL9" s="29"/>
      <c r="IM9" s="47"/>
      <c r="IN9" s="45">
        <v>7695</v>
      </c>
      <c r="IO9" s="45">
        <f t="shared" si="158"/>
        <v>202</v>
      </c>
      <c r="IP9" s="45">
        <v>473</v>
      </c>
      <c r="IQ9" s="45">
        <f t="shared" si="159"/>
        <v>4</v>
      </c>
      <c r="IR9" s="45">
        <v>3</v>
      </c>
      <c r="IS9" s="45">
        <f t="shared" si="160"/>
        <v>4</v>
      </c>
      <c r="IT9" s="27">
        <v>8</v>
      </c>
      <c r="IU9" s="63" t="str">
        <f t="shared" si="161"/>
        <v>たまごっちカスタムキーリング</v>
      </c>
      <c r="IV9" s="67">
        <f t="shared" si="162"/>
        <v>700</v>
      </c>
      <c r="IW9" s="45">
        <f t="shared" si="163"/>
        <v>2800</v>
      </c>
      <c r="IX9" s="46">
        <f t="shared" si="164"/>
        <v>0.13861386138613863</v>
      </c>
      <c r="IY9" s="37"/>
      <c r="IZ9" s="61"/>
      <c r="JA9" s="47"/>
      <c r="JB9" s="45">
        <v>10962</v>
      </c>
      <c r="JC9" s="45">
        <f t="shared" si="165"/>
        <v>26</v>
      </c>
      <c r="JD9" s="45">
        <v>549</v>
      </c>
      <c r="JE9" s="45">
        <f t="shared" si="166"/>
        <v>0</v>
      </c>
      <c r="JF9" s="45">
        <v>3</v>
      </c>
      <c r="JG9" s="45">
        <f t="shared" si="167"/>
        <v>0</v>
      </c>
      <c r="JH9" s="45">
        <v>0</v>
      </c>
      <c r="JI9" s="63" t="str">
        <f t="shared" si="168"/>
        <v>サンリオファン</v>
      </c>
      <c r="JJ9" s="67">
        <f t="shared" si="169"/>
        <v>1100</v>
      </c>
      <c r="JK9" s="45">
        <f t="shared" si="170"/>
        <v>0</v>
      </c>
      <c r="JL9" s="46">
        <f t="shared" si="171"/>
        <v>0</v>
      </c>
      <c r="JM9" s="37"/>
      <c r="JN9" s="29"/>
      <c r="JO9" s="47"/>
      <c r="JP9" s="45">
        <v>7353</v>
      </c>
      <c r="JQ9" s="45">
        <f t="shared" si="172"/>
        <v>32</v>
      </c>
      <c r="JR9" s="45">
        <v>404</v>
      </c>
      <c r="JS9" s="45">
        <f t="shared" si="173"/>
        <v>0</v>
      </c>
      <c r="JT9" s="45">
        <v>12</v>
      </c>
      <c r="JU9" s="45">
        <f t="shared" si="174"/>
        <v>0</v>
      </c>
      <c r="JV9" s="27">
        <v>0</v>
      </c>
      <c r="JW9" s="63" t="str">
        <f t="shared" si="175"/>
        <v>たまごっちミニチュアポシェット</v>
      </c>
      <c r="JX9" s="67">
        <f t="shared" si="176"/>
        <v>0</v>
      </c>
      <c r="JY9" s="45">
        <f t="shared" si="177"/>
        <v>0</v>
      </c>
      <c r="JZ9" s="46">
        <f t="shared" si="178"/>
        <v>0</v>
      </c>
      <c r="KA9" s="37"/>
      <c r="KB9" s="51"/>
      <c r="KC9" s="47"/>
      <c r="KD9" s="45">
        <v>2536</v>
      </c>
      <c r="KE9" s="45">
        <f>IF(KD9="","",KD9-KD5)</f>
        <v>9</v>
      </c>
      <c r="KF9" s="45">
        <v>90</v>
      </c>
      <c r="KG9" s="45">
        <f>IF(KF9="","",KF9-KF5)</f>
        <v>0</v>
      </c>
      <c r="KH9" s="45">
        <v>11</v>
      </c>
      <c r="KI9" s="45">
        <f>IF(KH9="","",KH5+KJ5-KH9)</f>
        <v>-1</v>
      </c>
      <c r="KJ9" s="27">
        <v>0</v>
      </c>
      <c r="KK9" s="63" t="str">
        <f>IF(KD9="","",KK5)</f>
        <v>たまごっちブロックシール</v>
      </c>
      <c r="KL9" s="67">
        <f>IF(KE9="","",KL5)</f>
        <v>600</v>
      </c>
      <c r="KM9" s="45">
        <f>IF(KH9="","",KI9*KL9)</f>
        <v>-600</v>
      </c>
      <c r="KN9" s="46">
        <f>IF(KI9="","",KM9/(KE9*100))</f>
        <v>-0.66666666666666663</v>
      </c>
      <c r="KO9" s="37"/>
      <c r="KP9" s="29"/>
      <c r="KQ9" s="47"/>
      <c r="KR9" s="45">
        <v>2387</v>
      </c>
      <c r="KS9" s="45">
        <f>IF(KR9="","",KR9-KR5)</f>
        <v>7</v>
      </c>
      <c r="KT9" s="45">
        <v>236</v>
      </c>
      <c r="KU9" s="45">
        <f>IF(KT9="","",KT9-KT5)</f>
        <v>0</v>
      </c>
      <c r="KV9" s="45">
        <v>19</v>
      </c>
      <c r="KW9" s="45">
        <f>IF(KV9="","",KV5+KX5-KV9)</f>
        <v>0</v>
      </c>
      <c r="KX9" s="27">
        <v>0</v>
      </c>
      <c r="KY9" s="63" t="str">
        <f>IF(KR9="","",KY5)</f>
        <v>パンケーキスクイーズ</v>
      </c>
      <c r="KZ9" s="67">
        <f>IF(KS9="","",KZ5)</f>
        <v>182</v>
      </c>
      <c r="LA9" s="45">
        <f>IF(KV9="","",KW9*KZ9)</f>
        <v>0</v>
      </c>
      <c r="LB9" s="46">
        <f>IF(KW9="","",LA9/(KS9*100))</f>
        <v>0</v>
      </c>
      <c r="LC9" s="37"/>
      <c r="LD9" s="29"/>
      <c r="LE9" s="52">
        <f>IF(A5="","",A5)</f>
        <v>46160</v>
      </c>
      <c r="LF9" s="43">
        <v>88260</v>
      </c>
      <c r="LG9" s="86">
        <f>IF(LF9="","",LF9-LF6)</f>
        <v>185</v>
      </c>
      <c r="LH9" s="43">
        <v>446</v>
      </c>
      <c r="LI9" s="43">
        <f t="shared" si="89"/>
        <v>0</v>
      </c>
      <c r="LJ9" s="43">
        <v>2</v>
      </c>
      <c r="LK9" s="87">
        <f t="shared" si="90"/>
        <v>0</v>
      </c>
      <c r="LL9" s="43">
        <v>0</v>
      </c>
      <c r="LM9" s="65" t="str">
        <f>IF(LF9="","",LM6)</f>
        <v>ボンドロ</v>
      </c>
      <c r="LN9" s="48">
        <f>IF(LG9="","",LN6)</f>
        <v>1200</v>
      </c>
      <c r="LO9" s="87">
        <f t="shared" si="91"/>
        <v>0</v>
      </c>
      <c r="LP9" s="53"/>
      <c r="LQ9" s="37"/>
      <c r="LR9" s="29"/>
      <c r="LS9" s="52" t="str">
        <f t="shared" si="65"/>
        <v/>
      </c>
      <c r="LT9" s="45"/>
      <c r="LU9" s="45" t="str">
        <f t="shared" si="66"/>
        <v/>
      </c>
      <c r="LV9" s="45"/>
      <c r="LW9" s="45" t="str">
        <f t="shared" si="67"/>
        <v/>
      </c>
      <c r="LX9" s="45"/>
      <c r="LY9" s="45" t="str">
        <f t="shared" si="68"/>
        <v/>
      </c>
      <c r="LZ9" s="45"/>
      <c r="MA9" s="44" t="str">
        <f t="shared" si="179"/>
        <v/>
      </c>
      <c r="MB9" s="43" t="str">
        <f t="shared" si="180"/>
        <v/>
      </c>
      <c r="MC9" s="45" t="str">
        <f t="shared" si="69"/>
        <v/>
      </c>
      <c r="MD9" s="46" t="str">
        <f t="shared" si="70"/>
        <v/>
      </c>
      <c r="ME9" s="37"/>
      <c r="MF9" s="29"/>
      <c r="MG9" s="52" t="str">
        <f t="shared" si="71"/>
        <v/>
      </c>
      <c r="MH9" s="45"/>
      <c r="MI9" s="45" t="str">
        <f t="shared" si="72"/>
        <v/>
      </c>
      <c r="MJ9" s="45"/>
      <c r="MK9" s="45" t="str">
        <f t="shared" si="73"/>
        <v/>
      </c>
      <c r="ML9" s="45"/>
      <c r="MM9" s="45" t="str">
        <f t="shared" si="74"/>
        <v/>
      </c>
      <c r="MN9" s="45"/>
      <c r="MO9" s="44" t="str">
        <f t="shared" si="181"/>
        <v/>
      </c>
      <c r="MP9" s="43" t="str">
        <f t="shared" si="182"/>
        <v/>
      </c>
      <c r="MQ9" s="45" t="str">
        <f t="shared" si="75"/>
        <v/>
      </c>
      <c r="MR9" s="46" t="str">
        <f t="shared" si="76"/>
        <v/>
      </c>
      <c r="MS9" s="37"/>
      <c r="MT9" s="29"/>
      <c r="MU9" s="52" t="str">
        <f t="shared" si="77"/>
        <v/>
      </c>
      <c r="MV9" s="45"/>
      <c r="MW9" s="45" t="str">
        <f t="shared" si="78"/>
        <v/>
      </c>
      <c r="MX9" s="45"/>
      <c r="MY9" s="45" t="str">
        <f t="shared" si="79"/>
        <v/>
      </c>
      <c r="MZ9" s="45"/>
      <c r="NA9" s="45" t="str">
        <f t="shared" si="80"/>
        <v/>
      </c>
      <c r="NB9" s="45"/>
      <c r="NC9" s="44" t="str">
        <f t="shared" si="183"/>
        <v/>
      </c>
      <c r="ND9" s="43" t="str">
        <f t="shared" si="184"/>
        <v/>
      </c>
      <c r="NE9" s="45" t="str">
        <f t="shared" si="81"/>
        <v/>
      </c>
      <c r="NF9" s="46" t="str">
        <f t="shared" si="82"/>
        <v/>
      </c>
      <c r="NG9" s="37"/>
      <c r="NH9" s="29"/>
      <c r="NI9" s="52" t="str">
        <f t="shared" si="83"/>
        <v/>
      </c>
      <c r="NJ9" s="45"/>
      <c r="NK9" s="45" t="str">
        <f t="shared" si="84"/>
        <v/>
      </c>
      <c r="NL9" s="45"/>
      <c r="NM9" s="45" t="str">
        <f t="shared" si="85"/>
        <v/>
      </c>
      <c r="NN9" s="45"/>
      <c r="NO9" s="45" t="str">
        <f t="shared" si="86"/>
        <v/>
      </c>
      <c r="NP9" s="45"/>
      <c r="NQ9" s="44" t="str">
        <f t="shared" si="185"/>
        <v/>
      </c>
      <c r="NR9" s="43" t="str">
        <f t="shared" si="186"/>
        <v/>
      </c>
      <c r="NS9" s="45" t="str">
        <f t="shared" si="87"/>
        <v/>
      </c>
      <c r="NT9" s="46" t="str">
        <f t="shared" si="88"/>
        <v/>
      </c>
      <c r="NU9" s="37"/>
    </row>
    <row r="10" spans="1:385" ht="15" customHeight="1" thickBot="1" x14ac:dyDescent="0.3">
      <c r="A10" s="90"/>
      <c r="B10" s="39" t="str">
        <f>IF(A10="","",SUM(J10,LG24,AL10,DR10,AZ10,DD10,LU10,NK10,MW10,MI10,X10)+SUM(CP31:CP34,FH10,FV10,GJ10,EF10,ET10)+SUM(GY31:GY34)+SUM(HM31:HM34)+SUM(BN31:BN34)+SUM(KS31:KS34)+SUM(KE31:KE34)+SUM(CB31:CB34)+SUM(IA31:IA34)+SUM(IO31:IO34)+SUM(JC31:JC34)+SUM(JQ31:JQ34))</f>
        <v/>
      </c>
      <c r="C10" s="40" t="str">
        <f>IF(A10="","",SUM(J10,X10,AL10,AZ10)+SUM(KE31:KE34)+SUM(KS31:KS34)+SUM(BN31:BN34))</f>
        <v/>
      </c>
      <c r="D10" s="40" t="str">
        <f>IF(A10="","",SUM(DD10,DR10)+SUM(CB31:CB34)+SUM(CP31:CP34))</f>
        <v/>
      </c>
      <c r="E10" s="41" t="str">
        <f>IF(A10="","",SUM(NK10,MW10,MI10,LG24,LU10)+SUM(IA31:IA34)+SUM(IO31:IO34)+SUM(JC31:JC34)+SUM(JQ31:JQ34))</f>
        <v/>
      </c>
      <c r="F10" s="41" t="str">
        <f>IF(A10="","",SUM(FH10,FV10,GJ10)+SUM(HM31:HM34)+SUM(GY31:GY34))</f>
        <v/>
      </c>
      <c r="G10" s="40" t="str">
        <f>IF(A10="","",SUM(EF10,ET10))</f>
        <v/>
      </c>
      <c r="H10" s="42"/>
      <c r="I10" s="45"/>
      <c r="J10" s="45" t="str">
        <f t="shared" si="0"/>
        <v/>
      </c>
      <c r="K10" s="45"/>
      <c r="L10" s="45" t="str">
        <f t="shared" si="1"/>
        <v/>
      </c>
      <c r="M10" s="45"/>
      <c r="N10" s="45" t="str">
        <f t="shared" si="2"/>
        <v/>
      </c>
      <c r="O10" s="45"/>
      <c r="P10" s="44" t="str">
        <f t="shared" ref="P10:P29" si="187">IF(I10="","",P9)</f>
        <v/>
      </c>
      <c r="Q10" s="43" t="str">
        <f t="shared" ref="Q10:Q16" si="188">IF(I10="","",Q9)</f>
        <v/>
      </c>
      <c r="R10" s="45" t="str">
        <f t="shared" si="3"/>
        <v/>
      </c>
      <c r="S10" s="46" t="str">
        <f t="shared" si="4"/>
        <v/>
      </c>
      <c r="T10" s="37"/>
      <c r="U10" s="29"/>
      <c r="V10" s="52" t="str">
        <f t="shared" si="5"/>
        <v/>
      </c>
      <c r="W10" s="45"/>
      <c r="X10" s="45" t="str">
        <f t="shared" si="6"/>
        <v/>
      </c>
      <c r="Y10" s="45"/>
      <c r="Z10" s="45" t="str">
        <f t="shared" si="7"/>
        <v/>
      </c>
      <c r="AA10" s="45"/>
      <c r="AB10" s="45" t="str">
        <f t="shared" si="8"/>
        <v/>
      </c>
      <c r="AC10" s="45"/>
      <c r="AD10" s="44" t="str">
        <f t="shared" si="96"/>
        <v/>
      </c>
      <c r="AE10" s="43" t="str">
        <f t="shared" si="97"/>
        <v/>
      </c>
      <c r="AF10" s="45" t="str">
        <f t="shared" si="9"/>
        <v/>
      </c>
      <c r="AG10" s="46" t="str">
        <f t="shared" si="10"/>
        <v/>
      </c>
      <c r="AH10" s="37"/>
      <c r="AI10" s="29"/>
      <c r="AJ10" s="52" t="str">
        <f t="shared" si="11"/>
        <v/>
      </c>
      <c r="AK10" s="45"/>
      <c r="AL10" s="45" t="str">
        <f t="shared" si="12"/>
        <v/>
      </c>
      <c r="AM10" s="45"/>
      <c r="AN10" s="45" t="str">
        <f t="shared" si="13"/>
        <v/>
      </c>
      <c r="AO10" s="45"/>
      <c r="AP10" s="45" t="str">
        <f t="shared" si="14"/>
        <v/>
      </c>
      <c r="AQ10" s="45"/>
      <c r="AR10" s="44" t="str">
        <f t="shared" si="98"/>
        <v/>
      </c>
      <c r="AS10" s="43" t="str">
        <f t="shared" si="99"/>
        <v/>
      </c>
      <c r="AT10" s="45" t="str">
        <f t="shared" si="15"/>
        <v/>
      </c>
      <c r="AU10" s="46" t="str">
        <f t="shared" si="16"/>
        <v/>
      </c>
      <c r="AV10" s="37"/>
      <c r="AW10" s="29"/>
      <c r="AX10" s="52" t="str">
        <f t="shared" si="17"/>
        <v/>
      </c>
      <c r="AY10" s="45"/>
      <c r="AZ10" s="45" t="str">
        <f t="shared" si="18"/>
        <v/>
      </c>
      <c r="BA10" s="45"/>
      <c r="BB10" s="45" t="str">
        <f t="shared" si="19"/>
        <v/>
      </c>
      <c r="BC10" s="45"/>
      <c r="BD10" s="45" t="str">
        <f t="shared" si="20"/>
        <v/>
      </c>
      <c r="BE10" s="45"/>
      <c r="BF10" s="44" t="str">
        <f t="shared" si="100"/>
        <v/>
      </c>
      <c r="BG10" s="43" t="str">
        <f t="shared" si="101"/>
        <v/>
      </c>
      <c r="BH10" s="45" t="str">
        <f t="shared" si="21"/>
        <v/>
      </c>
      <c r="BI10" s="46" t="str">
        <f t="shared" si="22"/>
        <v/>
      </c>
      <c r="BJ10" s="37"/>
      <c r="BK10" s="29"/>
      <c r="BL10" s="75"/>
      <c r="BM10" s="76">
        <v>5657</v>
      </c>
      <c r="BN10" s="76">
        <f t="shared" si="102"/>
        <v>13</v>
      </c>
      <c r="BO10" s="76">
        <v>148</v>
      </c>
      <c r="BP10" s="76">
        <f t="shared" si="103"/>
        <v>0</v>
      </c>
      <c r="BQ10" s="76">
        <v>18</v>
      </c>
      <c r="BR10" s="76">
        <f t="shared" si="104"/>
        <v>0</v>
      </c>
      <c r="BS10" s="76">
        <v>0</v>
      </c>
      <c r="BT10" s="78" t="str">
        <f t="shared" si="105"/>
        <v>バタースクイーズ</v>
      </c>
      <c r="BU10" s="79">
        <f t="shared" si="106"/>
        <v>440</v>
      </c>
      <c r="BV10" s="76">
        <f t="shared" si="107"/>
        <v>0</v>
      </c>
      <c r="BW10" s="80">
        <f t="shared" si="108"/>
        <v>0</v>
      </c>
      <c r="BX10" s="37"/>
      <c r="BY10" s="57"/>
      <c r="BZ10" s="75"/>
      <c r="CA10" s="76">
        <v>8153</v>
      </c>
      <c r="CB10" s="76">
        <f t="shared" si="109"/>
        <v>27</v>
      </c>
      <c r="CC10" s="76">
        <v>437</v>
      </c>
      <c r="CD10" s="76">
        <f t="shared" si="110"/>
        <v>0</v>
      </c>
      <c r="CE10" s="76">
        <v>14</v>
      </c>
      <c r="CF10" s="76">
        <f t="shared" si="111"/>
        <v>0</v>
      </c>
      <c r="CG10" s="76">
        <v>0</v>
      </c>
      <c r="CH10" s="78" t="str">
        <f t="shared" si="112"/>
        <v>たまごっちMC</v>
      </c>
      <c r="CI10" s="79">
        <f t="shared" si="113"/>
        <v>1430</v>
      </c>
      <c r="CJ10" s="76">
        <f t="shared" si="114"/>
        <v>0</v>
      </c>
      <c r="CK10" s="80">
        <f t="shared" si="115"/>
        <v>0</v>
      </c>
      <c r="CL10" s="37"/>
      <c r="CM10" s="29"/>
      <c r="CN10" s="75"/>
      <c r="CO10" s="76">
        <v>3998</v>
      </c>
      <c r="CP10" s="76">
        <f t="shared" si="116"/>
        <v>12</v>
      </c>
      <c r="CQ10" s="76">
        <v>233</v>
      </c>
      <c r="CR10" s="76">
        <f t="shared" si="117"/>
        <v>0</v>
      </c>
      <c r="CS10" s="76">
        <v>13</v>
      </c>
      <c r="CT10" s="76">
        <f t="shared" si="118"/>
        <v>0</v>
      </c>
      <c r="CU10" s="83">
        <v>0</v>
      </c>
      <c r="CV10" s="78" t="str">
        <f t="shared" si="119"/>
        <v>たまごっちブロックシール</v>
      </c>
      <c r="CW10" s="79">
        <f t="shared" si="120"/>
        <v>600</v>
      </c>
      <c r="CX10" s="76">
        <f t="shared" si="121"/>
        <v>0</v>
      </c>
      <c r="CY10" s="80">
        <f t="shared" si="122"/>
        <v>0</v>
      </c>
      <c r="CZ10" s="37"/>
      <c r="DA10" s="29"/>
      <c r="DB10" s="52" t="str">
        <f t="shared" si="23"/>
        <v/>
      </c>
      <c r="DC10" s="45"/>
      <c r="DD10" s="45" t="str">
        <f t="shared" si="24"/>
        <v/>
      </c>
      <c r="DE10" s="45"/>
      <c r="DF10" s="45" t="str">
        <f t="shared" si="25"/>
        <v/>
      </c>
      <c r="DG10" s="45"/>
      <c r="DH10" s="45" t="str">
        <f t="shared" si="26"/>
        <v/>
      </c>
      <c r="DI10" s="45"/>
      <c r="DJ10" s="44" t="str">
        <f t="shared" si="123"/>
        <v/>
      </c>
      <c r="DK10" s="43" t="str">
        <f t="shared" si="124"/>
        <v/>
      </c>
      <c r="DL10" s="45" t="str">
        <f t="shared" si="27"/>
        <v/>
      </c>
      <c r="DM10" s="46" t="str">
        <f t="shared" si="28"/>
        <v/>
      </c>
      <c r="DN10" s="37"/>
      <c r="DO10" s="29"/>
      <c r="DP10" s="52" t="str">
        <f t="shared" si="29"/>
        <v/>
      </c>
      <c r="DQ10" s="45"/>
      <c r="DR10" s="45" t="str">
        <f t="shared" si="30"/>
        <v/>
      </c>
      <c r="DS10" s="45"/>
      <c r="DT10" s="45" t="str">
        <f t="shared" si="31"/>
        <v/>
      </c>
      <c r="DU10" s="45"/>
      <c r="DV10" s="45" t="str">
        <f t="shared" si="32"/>
        <v/>
      </c>
      <c r="DW10" s="45"/>
      <c r="DX10" s="44" t="str">
        <f t="shared" si="125"/>
        <v/>
      </c>
      <c r="DY10" s="43" t="str">
        <f t="shared" si="126"/>
        <v/>
      </c>
      <c r="DZ10" s="45" t="str">
        <f t="shared" si="33"/>
        <v/>
      </c>
      <c r="EA10" s="46" t="str">
        <f t="shared" si="34"/>
        <v/>
      </c>
      <c r="EB10" s="37"/>
      <c r="EC10" s="216"/>
      <c r="ED10" s="52" t="str">
        <f t="shared" si="35"/>
        <v/>
      </c>
      <c r="EE10" s="45"/>
      <c r="EF10" s="45" t="str">
        <f t="shared" si="36"/>
        <v/>
      </c>
      <c r="EG10" s="45"/>
      <c r="EH10" s="45" t="str">
        <f t="shared" si="37"/>
        <v/>
      </c>
      <c r="EI10" s="45"/>
      <c r="EJ10" s="45" t="str">
        <f t="shared" si="38"/>
        <v/>
      </c>
      <c r="EK10" s="45"/>
      <c r="EL10" s="44" t="str">
        <f t="shared" si="127"/>
        <v/>
      </c>
      <c r="EM10" s="43" t="str">
        <f t="shared" si="128"/>
        <v/>
      </c>
      <c r="EN10" s="45" t="str">
        <f t="shared" si="39"/>
        <v/>
      </c>
      <c r="EO10" s="46" t="str">
        <f t="shared" si="40"/>
        <v/>
      </c>
      <c r="EP10" s="37"/>
      <c r="EQ10" s="29"/>
      <c r="ER10" s="52" t="str">
        <f t="shared" si="41"/>
        <v/>
      </c>
      <c r="ES10" s="45"/>
      <c r="ET10" s="45" t="str">
        <f t="shared" si="42"/>
        <v/>
      </c>
      <c r="EU10" s="45"/>
      <c r="EV10" s="45" t="str">
        <f t="shared" si="43"/>
        <v/>
      </c>
      <c r="EW10" s="45"/>
      <c r="EX10" s="45" t="str">
        <f t="shared" si="44"/>
        <v/>
      </c>
      <c r="EY10" s="45"/>
      <c r="EZ10" s="44" t="str">
        <f t="shared" si="129"/>
        <v/>
      </c>
      <c r="FA10" s="43" t="str">
        <f t="shared" si="130"/>
        <v/>
      </c>
      <c r="FB10" s="45" t="str">
        <f t="shared" si="45"/>
        <v/>
      </c>
      <c r="FC10" s="46" t="str">
        <f t="shared" si="46"/>
        <v/>
      </c>
      <c r="FD10" s="37"/>
      <c r="FE10" s="60"/>
      <c r="FF10" s="52" t="str">
        <f t="shared" si="47"/>
        <v/>
      </c>
      <c r="FG10" s="45"/>
      <c r="FH10" s="45" t="str">
        <f t="shared" si="48"/>
        <v/>
      </c>
      <c r="FI10" s="45"/>
      <c r="FJ10" s="45" t="str">
        <f t="shared" si="49"/>
        <v/>
      </c>
      <c r="FK10" s="45"/>
      <c r="FL10" s="45" t="str">
        <f t="shared" si="50"/>
        <v/>
      </c>
      <c r="FM10" s="45"/>
      <c r="FN10" s="44" t="str">
        <f t="shared" si="131"/>
        <v/>
      </c>
      <c r="FO10" s="43" t="str">
        <f t="shared" si="132"/>
        <v/>
      </c>
      <c r="FP10" s="45" t="str">
        <f t="shared" si="51"/>
        <v/>
      </c>
      <c r="FQ10" s="46" t="str">
        <f t="shared" si="52"/>
        <v/>
      </c>
      <c r="FR10" s="37"/>
      <c r="FS10" s="29"/>
      <c r="FT10" s="52" t="str">
        <f t="shared" si="53"/>
        <v/>
      </c>
      <c r="FU10" s="45"/>
      <c r="FV10" s="45" t="str">
        <f t="shared" si="54"/>
        <v/>
      </c>
      <c r="FW10" s="45"/>
      <c r="FX10" s="45" t="str">
        <f t="shared" si="55"/>
        <v/>
      </c>
      <c r="FY10" s="45"/>
      <c r="FZ10" s="45" t="str">
        <f t="shared" si="56"/>
        <v/>
      </c>
      <c r="GA10" s="45"/>
      <c r="GB10" s="44" t="str">
        <f t="shared" si="133"/>
        <v/>
      </c>
      <c r="GC10" s="43" t="str">
        <f t="shared" si="134"/>
        <v/>
      </c>
      <c r="GD10" s="45" t="str">
        <f t="shared" si="57"/>
        <v/>
      </c>
      <c r="GE10" s="46" t="str">
        <f t="shared" si="58"/>
        <v/>
      </c>
      <c r="GF10" s="37"/>
      <c r="GG10" s="29"/>
      <c r="GH10" s="52" t="str">
        <f t="shared" si="59"/>
        <v/>
      </c>
      <c r="GI10" s="45"/>
      <c r="GJ10" s="45" t="str">
        <f t="shared" si="60"/>
        <v/>
      </c>
      <c r="GK10" s="45"/>
      <c r="GL10" s="45" t="str">
        <f t="shared" si="61"/>
        <v/>
      </c>
      <c r="GM10" s="45"/>
      <c r="GN10" s="45" t="str">
        <f t="shared" si="62"/>
        <v/>
      </c>
      <c r="GO10" s="45"/>
      <c r="GP10" s="44" t="str">
        <f t="shared" si="135"/>
        <v/>
      </c>
      <c r="GQ10" s="43" t="str">
        <f t="shared" si="136"/>
        <v/>
      </c>
      <c r="GR10" s="45" t="str">
        <f t="shared" si="63"/>
        <v/>
      </c>
      <c r="GS10" s="46" t="str">
        <f t="shared" si="64"/>
        <v/>
      </c>
      <c r="GT10" s="37"/>
      <c r="GU10" s="61"/>
      <c r="GV10" s="75"/>
      <c r="GW10" s="84" t="s">
        <v>1146</v>
      </c>
      <c r="GX10" s="76">
        <v>19939</v>
      </c>
      <c r="GY10" s="76">
        <f t="shared" si="137"/>
        <v>87</v>
      </c>
      <c r="GZ10" s="76">
        <v>154</v>
      </c>
      <c r="HA10" s="76">
        <f t="shared" si="138"/>
        <v>1</v>
      </c>
      <c r="HB10" s="76">
        <v>1</v>
      </c>
      <c r="HC10" s="76">
        <f t="shared" si="139"/>
        <v>1</v>
      </c>
      <c r="HD10" s="76">
        <v>2</v>
      </c>
      <c r="HE10" s="78" t="str">
        <f t="shared" si="140"/>
        <v>ボンボンドロップシール</v>
      </c>
      <c r="HF10" s="79">
        <f t="shared" si="141"/>
        <v>1500</v>
      </c>
      <c r="HG10" s="76">
        <f t="shared" si="142"/>
        <v>1500</v>
      </c>
      <c r="HH10" s="80">
        <f t="shared" si="143"/>
        <v>0.17241379310344829</v>
      </c>
      <c r="HI10" s="37"/>
      <c r="HK10" s="75"/>
      <c r="HL10" s="76">
        <v>3504</v>
      </c>
      <c r="HM10" s="76">
        <f t="shared" si="144"/>
        <v>18</v>
      </c>
      <c r="HN10" s="76">
        <v>138</v>
      </c>
      <c r="HO10" s="76">
        <f t="shared" si="145"/>
        <v>0</v>
      </c>
      <c r="HP10" s="76">
        <v>26</v>
      </c>
      <c r="HQ10" s="76">
        <f t="shared" si="146"/>
        <v>2</v>
      </c>
      <c r="HR10" s="76">
        <v>4</v>
      </c>
      <c r="HS10" s="78" t="str">
        <f t="shared" si="147"/>
        <v>ボンドロシール</v>
      </c>
      <c r="HT10" s="79">
        <f t="shared" si="148"/>
        <v>200</v>
      </c>
      <c r="HU10" s="76">
        <f t="shared" si="149"/>
        <v>400</v>
      </c>
      <c r="HV10" s="80">
        <f t="shared" si="150"/>
        <v>0.22222222222222221</v>
      </c>
      <c r="HW10" s="37" t="s">
        <v>1389</v>
      </c>
      <c r="HX10" s="360"/>
      <c r="HY10" s="75"/>
      <c r="HZ10" s="76">
        <v>11225</v>
      </c>
      <c r="IA10" s="76">
        <f t="shared" si="151"/>
        <v>28</v>
      </c>
      <c r="IB10" s="76">
        <v>371</v>
      </c>
      <c r="IC10" s="76">
        <f t="shared" si="152"/>
        <v>1</v>
      </c>
      <c r="ID10" s="76">
        <v>17</v>
      </c>
      <c r="IE10" s="76">
        <f t="shared" si="153"/>
        <v>1</v>
      </c>
      <c r="IF10" s="76">
        <v>0</v>
      </c>
      <c r="IG10" s="78" t="str">
        <f t="shared" si="154"/>
        <v>バタースクイーズ</v>
      </c>
      <c r="IH10" s="79">
        <f t="shared" si="155"/>
        <v>400</v>
      </c>
      <c r="II10" s="76">
        <f t="shared" si="156"/>
        <v>400</v>
      </c>
      <c r="IJ10" s="80">
        <f t="shared" si="157"/>
        <v>0.14285714285714285</v>
      </c>
      <c r="IK10" s="37"/>
      <c r="IL10" s="29"/>
      <c r="IM10" s="75"/>
      <c r="IN10" s="76">
        <v>8974</v>
      </c>
      <c r="IO10" s="76">
        <f t="shared" si="158"/>
        <v>40</v>
      </c>
      <c r="IP10" s="76">
        <v>409</v>
      </c>
      <c r="IQ10" s="76">
        <f t="shared" si="159"/>
        <v>5</v>
      </c>
      <c r="IR10" s="76">
        <v>84</v>
      </c>
      <c r="IS10" s="76">
        <f t="shared" si="160"/>
        <v>6</v>
      </c>
      <c r="IT10" s="76">
        <v>0</v>
      </c>
      <c r="IU10" s="78" t="str">
        <f t="shared" si="161"/>
        <v>ふわもちスクイーズ</v>
      </c>
      <c r="IV10" s="79">
        <f t="shared" si="162"/>
        <v>286</v>
      </c>
      <c r="IW10" s="76">
        <f t="shared" si="163"/>
        <v>1716</v>
      </c>
      <c r="IX10" s="80">
        <f t="shared" si="164"/>
        <v>0.42899999999999999</v>
      </c>
      <c r="IY10" s="37"/>
      <c r="IZ10" s="61"/>
      <c r="JA10" s="75"/>
      <c r="JB10" s="76">
        <v>3228</v>
      </c>
      <c r="JC10" s="76">
        <f t="shared" si="165"/>
        <v>43</v>
      </c>
      <c r="JD10" s="76">
        <v>309</v>
      </c>
      <c r="JE10" s="76">
        <f t="shared" si="166"/>
        <v>1</v>
      </c>
      <c r="JF10" s="76">
        <v>12</v>
      </c>
      <c r="JG10" s="76">
        <f t="shared" si="167"/>
        <v>1</v>
      </c>
      <c r="JH10" s="76">
        <v>2</v>
      </c>
      <c r="JI10" s="78" t="str">
        <f t="shared" si="168"/>
        <v>たまごっちタイルシール</v>
      </c>
      <c r="JJ10" s="79">
        <f t="shared" si="169"/>
        <v>650</v>
      </c>
      <c r="JK10" s="76">
        <f t="shared" si="170"/>
        <v>650</v>
      </c>
      <c r="JL10" s="80">
        <f t="shared" si="171"/>
        <v>0.15116279069767441</v>
      </c>
      <c r="JM10" s="37" t="s">
        <v>1392</v>
      </c>
      <c r="JN10" s="29"/>
      <c r="JO10" s="75"/>
      <c r="JP10" s="76">
        <v>7548</v>
      </c>
      <c r="JQ10" s="76">
        <f t="shared" si="172"/>
        <v>82</v>
      </c>
      <c r="JR10" s="76">
        <v>258</v>
      </c>
      <c r="JS10" s="76">
        <f t="shared" si="173"/>
        <v>1</v>
      </c>
      <c r="JT10" s="76">
        <v>16</v>
      </c>
      <c r="JU10" s="76">
        <f t="shared" si="174"/>
        <v>1</v>
      </c>
      <c r="JV10" s="76">
        <v>0</v>
      </c>
      <c r="JW10" s="78" t="str">
        <f t="shared" si="175"/>
        <v>キティしっぽ付ポーチ</v>
      </c>
      <c r="JX10" s="79">
        <f t="shared" si="176"/>
        <v>670</v>
      </c>
      <c r="JY10" s="76">
        <f t="shared" si="177"/>
        <v>670</v>
      </c>
      <c r="JZ10" s="80">
        <f t="shared" si="178"/>
        <v>8.1707317073170735E-2</v>
      </c>
      <c r="KA10" s="37"/>
      <c r="KB10" s="51"/>
      <c r="KC10" s="75"/>
      <c r="KD10" s="76">
        <v>2149</v>
      </c>
      <c r="KE10" s="76">
        <f>IF(KD10="","",KD10-KD6)</f>
        <v>11</v>
      </c>
      <c r="KF10" s="76">
        <v>172</v>
      </c>
      <c r="KG10" s="76">
        <f>IF(KF10="","",KF10-KF6)</f>
        <v>1</v>
      </c>
      <c r="KH10" s="76">
        <v>23</v>
      </c>
      <c r="KI10" s="76">
        <f>IF(KH10="","",KH6+KJ6-KH10)</f>
        <v>1</v>
      </c>
      <c r="KJ10" s="76">
        <v>10</v>
      </c>
      <c r="KK10" s="78" t="str">
        <f>IF(KD10="","",KK6)</f>
        <v>フルーツスクイーズ</v>
      </c>
      <c r="KL10" s="79">
        <f>IF(KE10="","",KL6)</f>
        <v>210</v>
      </c>
      <c r="KM10" s="76">
        <f>IF(KH10="","",KI10*KL10)</f>
        <v>210</v>
      </c>
      <c r="KN10" s="80">
        <f>IF(KI10="","",KM10/(KE10*100))</f>
        <v>0.19090909090909092</v>
      </c>
      <c r="KO10" s="37"/>
      <c r="KP10" s="29"/>
      <c r="KQ10" s="75"/>
      <c r="KR10" s="76">
        <v>1604</v>
      </c>
      <c r="KS10" s="76">
        <f>IF(KR10="","",KR10-KR6)</f>
        <v>4</v>
      </c>
      <c r="KT10" s="76">
        <v>93</v>
      </c>
      <c r="KU10" s="76">
        <f>IF(KT10="","",KT10-KT6)</f>
        <v>1</v>
      </c>
      <c r="KV10" s="76">
        <v>24</v>
      </c>
      <c r="KW10" s="76">
        <f>IF(KV10="","",KV6+KX6-KV10)</f>
        <v>2</v>
      </c>
      <c r="KX10" s="76">
        <v>16</v>
      </c>
      <c r="KY10" s="78" t="str">
        <f>IF(KR10="","",KY6)</f>
        <v>ボンボンドロップシール</v>
      </c>
      <c r="KZ10" s="79">
        <f>IF(KS10="","",KZ6)</f>
        <v>200</v>
      </c>
      <c r="LA10" s="76">
        <f>IF(KV10="","",KW10*KZ10)</f>
        <v>400</v>
      </c>
      <c r="LB10" s="80">
        <f>IF(KW10="","",LA10/(KS10*100))</f>
        <v>1</v>
      </c>
      <c r="LC10" s="37" t="s">
        <v>1384</v>
      </c>
      <c r="LD10" s="29"/>
      <c r="LE10" s="47"/>
      <c r="LF10" s="45"/>
      <c r="LG10" s="45"/>
      <c r="LH10" s="45">
        <v>534</v>
      </c>
      <c r="LI10" s="45">
        <f t="shared" si="89"/>
        <v>0</v>
      </c>
      <c r="LJ10" s="43">
        <v>1</v>
      </c>
      <c r="LK10" s="45">
        <f t="shared" si="90"/>
        <v>0</v>
      </c>
      <c r="LL10" s="45">
        <v>0</v>
      </c>
      <c r="LM10" s="73" t="str">
        <f>IF(LF9="","",LM7)</f>
        <v>ボンドロ</v>
      </c>
      <c r="LN10" s="67">
        <f>IF(LG9="","",LN7)</f>
        <v>1500</v>
      </c>
      <c r="LO10" s="45">
        <f t="shared" si="91"/>
        <v>0</v>
      </c>
      <c r="LP10" s="46"/>
      <c r="LQ10" s="37"/>
      <c r="LR10" s="29"/>
      <c r="LS10" s="52" t="str">
        <f t="shared" si="65"/>
        <v/>
      </c>
      <c r="LT10" s="45"/>
      <c r="LU10" s="45" t="str">
        <f t="shared" si="66"/>
        <v/>
      </c>
      <c r="LV10" s="45"/>
      <c r="LW10" s="45" t="str">
        <f t="shared" si="67"/>
        <v/>
      </c>
      <c r="LX10" s="45"/>
      <c r="LY10" s="45" t="str">
        <f t="shared" si="68"/>
        <v/>
      </c>
      <c r="LZ10" s="45"/>
      <c r="MA10" s="44" t="str">
        <f t="shared" si="179"/>
        <v/>
      </c>
      <c r="MB10" s="43" t="str">
        <f t="shared" si="180"/>
        <v/>
      </c>
      <c r="MC10" s="45" t="str">
        <f t="shared" si="69"/>
        <v/>
      </c>
      <c r="MD10" s="46" t="str">
        <f t="shared" si="70"/>
        <v/>
      </c>
      <c r="ME10" s="37"/>
      <c r="MF10" s="29"/>
      <c r="MG10" s="52" t="str">
        <f t="shared" si="71"/>
        <v/>
      </c>
      <c r="MH10" s="45"/>
      <c r="MI10" s="45" t="str">
        <f t="shared" si="72"/>
        <v/>
      </c>
      <c r="MJ10" s="45"/>
      <c r="MK10" s="45" t="str">
        <f t="shared" si="73"/>
        <v/>
      </c>
      <c r="ML10" s="45"/>
      <c r="MM10" s="45" t="str">
        <f t="shared" si="74"/>
        <v/>
      </c>
      <c r="MN10" s="45"/>
      <c r="MO10" s="44" t="str">
        <f t="shared" si="181"/>
        <v/>
      </c>
      <c r="MP10" s="43" t="str">
        <f t="shared" si="182"/>
        <v/>
      </c>
      <c r="MQ10" s="45" t="str">
        <f t="shared" si="75"/>
        <v/>
      </c>
      <c r="MR10" s="46" t="str">
        <f t="shared" si="76"/>
        <v/>
      </c>
      <c r="MS10" s="37"/>
      <c r="MT10" s="29"/>
      <c r="MU10" s="52" t="str">
        <f t="shared" si="77"/>
        <v/>
      </c>
      <c r="MV10" s="45"/>
      <c r="MW10" s="45" t="str">
        <f t="shared" si="78"/>
        <v/>
      </c>
      <c r="MX10" s="45"/>
      <c r="MY10" s="45" t="str">
        <f t="shared" si="79"/>
        <v/>
      </c>
      <c r="MZ10" s="45"/>
      <c r="NA10" s="45" t="str">
        <f t="shared" si="80"/>
        <v/>
      </c>
      <c r="NB10" s="45"/>
      <c r="NC10" s="44" t="str">
        <f t="shared" si="183"/>
        <v/>
      </c>
      <c r="ND10" s="43" t="str">
        <f t="shared" si="184"/>
        <v/>
      </c>
      <c r="NE10" s="45" t="str">
        <f t="shared" si="81"/>
        <v/>
      </c>
      <c r="NF10" s="46" t="str">
        <f t="shared" si="82"/>
        <v/>
      </c>
      <c r="NG10" s="37"/>
      <c r="NH10" s="29"/>
      <c r="NI10" s="52" t="str">
        <f t="shared" si="83"/>
        <v/>
      </c>
      <c r="NJ10" s="45"/>
      <c r="NK10" s="45" t="str">
        <f t="shared" si="84"/>
        <v/>
      </c>
      <c r="NL10" s="45"/>
      <c r="NM10" s="45" t="str">
        <f t="shared" si="85"/>
        <v/>
      </c>
      <c r="NN10" s="45"/>
      <c r="NO10" s="45" t="str">
        <f t="shared" si="86"/>
        <v/>
      </c>
      <c r="NP10" s="45"/>
      <c r="NQ10" s="44" t="str">
        <f t="shared" si="185"/>
        <v/>
      </c>
      <c r="NR10" s="43" t="str">
        <f t="shared" si="186"/>
        <v/>
      </c>
      <c r="NS10" s="45" t="str">
        <f t="shared" si="87"/>
        <v/>
      </c>
      <c r="NT10" s="46" t="str">
        <f t="shared" si="88"/>
        <v/>
      </c>
      <c r="NU10" s="37"/>
    </row>
    <row r="11" spans="1:385" ht="15" customHeight="1" thickTop="1" thickBot="1" x14ac:dyDescent="0.3">
      <c r="A11" s="38"/>
      <c r="B11" s="39" t="str">
        <f>IF(A11="","",SUM(J11,LG27,AL11,DR11,AZ11,DD11,LU11,NK11,MW11,MI11,X11)+SUM(CP35:CP38,FH11,FV11,GJ11,EF11,ET11)+SUM(GY35:GY38)+SUM(HM35:HM38)+SUM(BN35:BN38)+SUM(KS35:KS38)+SUM(KE35:KE38)+SUM(CB35:CB38)+SUM(IA35:IA38)+SUM(IO35:IO38)+SUM(JC35:JC38)+SUM(JQ35:JQ38))</f>
        <v/>
      </c>
      <c r="C11" s="40" t="str">
        <f>IF(A11="","",SUM(J11,X11,AL11,AZ11)+SUM(KE35:KE38)+SUM(KS35:KS38)+SUM(BN35:BN38))</f>
        <v/>
      </c>
      <c r="D11" s="40" t="str">
        <f>IF(A11="","",SUM(DD11,DR11)+SUM(CB35:CB38)+SUM(CP35:CP38))</f>
        <v/>
      </c>
      <c r="E11" s="41" t="str">
        <f>IF(A11="","",SUM(NK11,MW11,MI11,LU11,LG27)+SUM(IA35:IA38)+SUM(IO35:IO38)+SUM(JC35:JC38)+SUM(JQ35:JQ38))</f>
        <v/>
      </c>
      <c r="F11" s="41" t="str">
        <f>IF(B11="","",SUM(FH11,FV11,GJ11)+SUM(HM35:HM38)+SUM(GY35:GY38))</f>
        <v/>
      </c>
      <c r="G11" s="91" t="str">
        <f>IF(A11="","",SUM(EF11,ET11))</f>
        <v/>
      </c>
      <c r="H11" s="42"/>
      <c r="I11" s="45"/>
      <c r="J11" s="45" t="str">
        <f t="shared" si="0"/>
        <v/>
      </c>
      <c r="K11" s="45"/>
      <c r="L11" s="45" t="str">
        <f t="shared" si="1"/>
        <v/>
      </c>
      <c r="M11" s="45"/>
      <c r="N11" s="45" t="str">
        <f t="shared" si="2"/>
        <v/>
      </c>
      <c r="O11" s="45"/>
      <c r="P11" s="44" t="str">
        <f t="shared" si="187"/>
        <v/>
      </c>
      <c r="Q11" s="43" t="str">
        <f t="shared" si="188"/>
        <v/>
      </c>
      <c r="R11" s="45" t="str">
        <f t="shared" si="3"/>
        <v/>
      </c>
      <c r="S11" s="46" t="str">
        <f t="shared" si="4"/>
        <v/>
      </c>
      <c r="T11" s="37"/>
      <c r="U11" s="29"/>
      <c r="V11" s="52" t="str">
        <f t="shared" si="5"/>
        <v/>
      </c>
      <c r="W11" s="45"/>
      <c r="X11" s="45" t="str">
        <f t="shared" si="6"/>
        <v/>
      </c>
      <c r="Y11" s="45"/>
      <c r="Z11" s="45" t="str">
        <f t="shared" si="7"/>
        <v/>
      </c>
      <c r="AA11" s="45"/>
      <c r="AB11" s="45" t="str">
        <f t="shared" si="8"/>
        <v/>
      </c>
      <c r="AC11" s="45"/>
      <c r="AD11" s="44" t="str">
        <f t="shared" si="96"/>
        <v/>
      </c>
      <c r="AE11" s="43" t="str">
        <f t="shared" si="97"/>
        <v/>
      </c>
      <c r="AF11" s="45" t="str">
        <f t="shared" si="9"/>
        <v/>
      </c>
      <c r="AG11" s="46" t="str">
        <f t="shared" si="10"/>
        <v/>
      </c>
      <c r="AH11" s="37"/>
      <c r="AI11" s="29"/>
      <c r="AJ11" s="52" t="str">
        <f t="shared" si="11"/>
        <v/>
      </c>
      <c r="AK11" s="45"/>
      <c r="AL11" s="45" t="str">
        <f t="shared" si="12"/>
        <v/>
      </c>
      <c r="AM11" s="45"/>
      <c r="AN11" s="45" t="str">
        <f t="shared" si="13"/>
        <v/>
      </c>
      <c r="AO11" s="45"/>
      <c r="AP11" s="45" t="str">
        <f t="shared" si="14"/>
        <v/>
      </c>
      <c r="AQ11" s="45"/>
      <c r="AR11" s="44" t="str">
        <f t="shared" si="98"/>
        <v/>
      </c>
      <c r="AS11" s="43" t="str">
        <f t="shared" si="99"/>
        <v/>
      </c>
      <c r="AT11" s="45" t="str">
        <f t="shared" si="15"/>
        <v/>
      </c>
      <c r="AU11" s="46" t="str">
        <f t="shared" si="16"/>
        <v/>
      </c>
      <c r="AV11" s="37"/>
      <c r="AW11" s="29"/>
      <c r="AX11" s="52" t="str">
        <f t="shared" si="17"/>
        <v/>
      </c>
      <c r="AY11" s="45"/>
      <c r="AZ11" s="45" t="str">
        <f t="shared" si="18"/>
        <v/>
      </c>
      <c r="BA11" s="45"/>
      <c r="BB11" s="45" t="str">
        <f t="shared" si="19"/>
        <v/>
      </c>
      <c r="BC11" s="45"/>
      <c r="BD11" s="45" t="str">
        <f t="shared" si="20"/>
        <v/>
      </c>
      <c r="BE11" s="45"/>
      <c r="BF11" s="44" t="str">
        <f t="shared" si="100"/>
        <v/>
      </c>
      <c r="BG11" s="43" t="str">
        <f t="shared" si="101"/>
        <v/>
      </c>
      <c r="BH11" s="45" t="str">
        <f t="shared" si="21"/>
        <v/>
      </c>
      <c r="BI11" s="46" t="str">
        <f t="shared" si="22"/>
        <v/>
      </c>
      <c r="BJ11" s="37"/>
      <c r="BK11" s="29"/>
      <c r="BL11" s="52">
        <f>IF($A5="","",$A5)</f>
        <v>46160</v>
      </c>
      <c r="BM11" s="43">
        <v>3863</v>
      </c>
      <c r="BN11" s="43">
        <f t="shared" si="102"/>
        <v>86</v>
      </c>
      <c r="BO11" s="43">
        <v>106</v>
      </c>
      <c r="BP11" s="87">
        <f t="shared" si="103"/>
        <v>3</v>
      </c>
      <c r="BQ11" s="43">
        <v>10</v>
      </c>
      <c r="BR11" s="43">
        <f t="shared" si="104"/>
        <v>3</v>
      </c>
      <c r="BS11" s="43">
        <v>0</v>
      </c>
      <c r="BT11" s="44" t="str">
        <f t="shared" si="105"/>
        <v>ゲーム機柄イヤホン</v>
      </c>
      <c r="BU11" s="48">
        <f t="shared" si="106"/>
        <v>1100</v>
      </c>
      <c r="BV11" s="45">
        <f t="shared" si="107"/>
        <v>3300</v>
      </c>
      <c r="BW11" s="89">
        <f t="shared" si="108"/>
        <v>0.38372093023255816</v>
      </c>
      <c r="BX11" s="37"/>
      <c r="BY11" s="57"/>
      <c r="BZ11" s="52">
        <f>IF($A5="","",$A5)</f>
        <v>46160</v>
      </c>
      <c r="CA11" s="43">
        <v>9545</v>
      </c>
      <c r="CB11" s="43">
        <f t="shared" si="109"/>
        <v>27</v>
      </c>
      <c r="CC11" s="43">
        <v>349</v>
      </c>
      <c r="CD11" s="87">
        <f t="shared" si="110"/>
        <v>3</v>
      </c>
      <c r="CE11" s="43">
        <v>13</v>
      </c>
      <c r="CF11" s="43">
        <f t="shared" si="111"/>
        <v>3</v>
      </c>
      <c r="CG11" s="43">
        <v>0</v>
      </c>
      <c r="CH11" s="44" t="str">
        <f t="shared" si="112"/>
        <v>雪見だいふくイヤホン</v>
      </c>
      <c r="CI11" s="48">
        <f t="shared" si="113"/>
        <v>1100</v>
      </c>
      <c r="CJ11" s="45">
        <f t="shared" si="114"/>
        <v>3300</v>
      </c>
      <c r="CK11" s="89">
        <f t="shared" si="115"/>
        <v>1.2222222222222223</v>
      </c>
      <c r="CL11" s="37"/>
      <c r="CM11" s="29"/>
      <c r="CN11" s="52">
        <f>IF($A5="","",$A5)</f>
        <v>46160</v>
      </c>
      <c r="CO11" s="43">
        <v>3491</v>
      </c>
      <c r="CP11" s="43">
        <f t="shared" si="116"/>
        <v>27</v>
      </c>
      <c r="CQ11" s="43">
        <v>119</v>
      </c>
      <c r="CR11" s="87">
        <f t="shared" si="117"/>
        <v>2</v>
      </c>
      <c r="CS11" s="43">
        <v>14</v>
      </c>
      <c r="CT11" s="43">
        <f t="shared" si="118"/>
        <v>1</v>
      </c>
      <c r="CU11" s="43">
        <v>0</v>
      </c>
      <c r="CV11" s="44" t="str">
        <f t="shared" si="119"/>
        <v>ゲーム機柄ワイヤレスイヤホン</v>
      </c>
      <c r="CW11" s="48">
        <f t="shared" si="120"/>
        <v>700</v>
      </c>
      <c r="CX11" s="45">
        <f t="shared" si="121"/>
        <v>700</v>
      </c>
      <c r="CY11" s="89">
        <f t="shared" si="122"/>
        <v>0.25925925925925924</v>
      </c>
      <c r="CZ11" s="178" t="s">
        <v>1403</v>
      </c>
      <c r="DA11" s="29"/>
      <c r="DB11" s="52" t="str">
        <f t="shared" si="23"/>
        <v/>
      </c>
      <c r="DC11" s="45"/>
      <c r="DD11" s="45" t="str">
        <f t="shared" si="24"/>
        <v/>
      </c>
      <c r="DE11" s="45"/>
      <c r="DF11" s="45" t="str">
        <f t="shared" si="25"/>
        <v/>
      </c>
      <c r="DG11" s="45"/>
      <c r="DH11" s="45" t="str">
        <f t="shared" si="26"/>
        <v/>
      </c>
      <c r="DI11" s="45"/>
      <c r="DJ11" s="44" t="str">
        <f t="shared" si="123"/>
        <v/>
      </c>
      <c r="DK11" s="43" t="str">
        <f t="shared" si="124"/>
        <v/>
      </c>
      <c r="DL11" s="45" t="str">
        <f t="shared" si="27"/>
        <v/>
      </c>
      <c r="DM11" s="46" t="str">
        <f t="shared" si="28"/>
        <v/>
      </c>
      <c r="DN11" s="37"/>
      <c r="DO11" s="29"/>
      <c r="DP11" s="52" t="str">
        <f t="shared" si="29"/>
        <v/>
      </c>
      <c r="DQ11" s="45"/>
      <c r="DR11" s="45" t="str">
        <f t="shared" si="30"/>
        <v/>
      </c>
      <c r="DS11" s="45"/>
      <c r="DT11" s="45" t="str">
        <f t="shared" si="31"/>
        <v/>
      </c>
      <c r="DU11" s="45"/>
      <c r="DV11" s="45" t="str">
        <f t="shared" si="32"/>
        <v/>
      </c>
      <c r="DW11" s="45"/>
      <c r="DX11" s="44" t="str">
        <f t="shared" si="125"/>
        <v/>
      </c>
      <c r="DY11" s="43" t="str">
        <f t="shared" si="126"/>
        <v/>
      </c>
      <c r="DZ11" s="45" t="str">
        <f t="shared" si="33"/>
        <v/>
      </c>
      <c r="EA11" s="46" t="str">
        <f t="shared" si="34"/>
        <v/>
      </c>
      <c r="EB11" s="37"/>
      <c r="EC11" s="29"/>
      <c r="ED11" s="52" t="str">
        <f t="shared" si="35"/>
        <v/>
      </c>
      <c r="EE11" s="45"/>
      <c r="EF11" s="45" t="str">
        <f t="shared" si="36"/>
        <v/>
      </c>
      <c r="EG11" s="45"/>
      <c r="EH11" s="45" t="str">
        <f t="shared" si="37"/>
        <v/>
      </c>
      <c r="EI11" s="45"/>
      <c r="EJ11" s="45" t="str">
        <f t="shared" si="38"/>
        <v/>
      </c>
      <c r="EK11" s="45"/>
      <c r="EL11" s="44" t="str">
        <f t="shared" si="127"/>
        <v/>
      </c>
      <c r="EM11" s="43" t="str">
        <f t="shared" si="128"/>
        <v/>
      </c>
      <c r="EN11" s="45" t="str">
        <f t="shared" si="39"/>
        <v/>
      </c>
      <c r="EO11" s="46" t="str">
        <f t="shared" si="40"/>
        <v/>
      </c>
      <c r="EP11" s="37"/>
      <c r="EQ11" s="29"/>
      <c r="ER11" s="52" t="str">
        <f t="shared" si="41"/>
        <v/>
      </c>
      <c r="ES11" s="45"/>
      <c r="ET11" s="45" t="str">
        <f t="shared" si="42"/>
        <v/>
      </c>
      <c r="EU11" s="45"/>
      <c r="EV11" s="45" t="str">
        <f t="shared" si="43"/>
        <v/>
      </c>
      <c r="EW11" s="45"/>
      <c r="EX11" s="45" t="str">
        <f t="shared" si="44"/>
        <v/>
      </c>
      <c r="EY11" s="45"/>
      <c r="EZ11" s="44" t="str">
        <f t="shared" si="129"/>
        <v/>
      </c>
      <c r="FA11" s="43" t="str">
        <f t="shared" si="130"/>
        <v/>
      </c>
      <c r="FB11" s="45" t="str">
        <f t="shared" si="45"/>
        <v/>
      </c>
      <c r="FC11" s="46" t="str">
        <f t="shared" si="46"/>
        <v/>
      </c>
      <c r="FD11" s="37"/>
      <c r="FE11" s="60"/>
      <c r="FF11" s="52" t="str">
        <f t="shared" si="47"/>
        <v/>
      </c>
      <c r="FG11" s="45"/>
      <c r="FH11" s="45" t="str">
        <f t="shared" si="48"/>
        <v/>
      </c>
      <c r="FI11" s="45"/>
      <c r="FJ11" s="45" t="str">
        <f t="shared" si="49"/>
        <v/>
      </c>
      <c r="FK11" s="45"/>
      <c r="FL11" s="45" t="str">
        <f t="shared" si="50"/>
        <v/>
      </c>
      <c r="FM11" s="45"/>
      <c r="FN11" s="44" t="str">
        <f t="shared" si="131"/>
        <v/>
      </c>
      <c r="FO11" s="43" t="str">
        <f t="shared" si="132"/>
        <v/>
      </c>
      <c r="FP11" s="45" t="str">
        <f t="shared" si="51"/>
        <v/>
      </c>
      <c r="FQ11" s="46" t="str">
        <f t="shared" si="52"/>
        <v/>
      </c>
      <c r="FR11" s="37"/>
      <c r="FS11" s="29"/>
      <c r="FT11" s="52" t="str">
        <f t="shared" si="53"/>
        <v/>
      </c>
      <c r="FU11" s="45"/>
      <c r="FV11" s="45" t="str">
        <f t="shared" si="54"/>
        <v/>
      </c>
      <c r="FW11" s="45"/>
      <c r="FX11" s="45" t="str">
        <f t="shared" si="55"/>
        <v/>
      </c>
      <c r="FY11" s="45"/>
      <c r="FZ11" s="45" t="str">
        <f t="shared" si="56"/>
        <v/>
      </c>
      <c r="GA11" s="45"/>
      <c r="GB11" s="44" t="str">
        <f t="shared" si="133"/>
        <v/>
      </c>
      <c r="GC11" s="43" t="str">
        <f t="shared" si="134"/>
        <v/>
      </c>
      <c r="GD11" s="45" t="str">
        <f t="shared" si="57"/>
        <v/>
      </c>
      <c r="GE11" s="46" t="str">
        <f t="shared" si="58"/>
        <v/>
      </c>
      <c r="GF11" s="37"/>
      <c r="GG11" s="29"/>
      <c r="GH11" s="52" t="str">
        <f t="shared" si="59"/>
        <v/>
      </c>
      <c r="GI11" s="45"/>
      <c r="GJ11" s="45" t="str">
        <f t="shared" si="60"/>
        <v/>
      </c>
      <c r="GK11" s="45"/>
      <c r="GL11" s="45" t="str">
        <f t="shared" si="61"/>
        <v/>
      </c>
      <c r="GM11" s="45"/>
      <c r="GN11" s="45" t="str">
        <f t="shared" si="62"/>
        <v/>
      </c>
      <c r="GO11" s="45"/>
      <c r="GP11" s="44" t="str">
        <f t="shared" si="135"/>
        <v/>
      </c>
      <c r="GQ11" s="43" t="str">
        <f t="shared" si="136"/>
        <v/>
      </c>
      <c r="GR11" s="45" t="str">
        <f t="shared" si="63"/>
        <v/>
      </c>
      <c r="GS11" s="46" t="str">
        <f t="shared" si="64"/>
        <v/>
      </c>
      <c r="GT11" s="37"/>
      <c r="GU11" s="61"/>
      <c r="GV11" s="52">
        <f>IF($A5="","",$A5)</f>
        <v>46160</v>
      </c>
      <c r="GW11" s="62" t="s">
        <v>1143</v>
      </c>
      <c r="GX11" s="43">
        <v>811</v>
      </c>
      <c r="GY11" s="43">
        <f t="shared" si="137"/>
        <v>16</v>
      </c>
      <c r="GZ11" s="43">
        <v>39</v>
      </c>
      <c r="HA11" s="87">
        <f t="shared" si="138"/>
        <v>0</v>
      </c>
      <c r="HB11" s="43">
        <v>1</v>
      </c>
      <c r="HC11" s="43">
        <f t="shared" si="139"/>
        <v>0</v>
      </c>
      <c r="HD11" s="43">
        <v>1</v>
      </c>
      <c r="HE11" s="44" t="str">
        <f t="shared" si="140"/>
        <v>プチドロ</v>
      </c>
      <c r="HF11" s="48">
        <f t="shared" si="141"/>
        <v>1500</v>
      </c>
      <c r="HG11" s="45">
        <f t="shared" si="142"/>
        <v>0</v>
      </c>
      <c r="HH11" s="89">
        <f t="shared" si="143"/>
        <v>0</v>
      </c>
      <c r="HI11" s="37"/>
      <c r="HJ11" s="29"/>
      <c r="HK11" s="52">
        <f>IF($A5="","",$A5)</f>
        <v>46160</v>
      </c>
      <c r="HL11" s="43">
        <v>3184</v>
      </c>
      <c r="HM11" s="43">
        <f t="shared" si="144"/>
        <v>46</v>
      </c>
      <c r="HN11" s="43">
        <v>61</v>
      </c>
      <c r="HO11" s="87">
        <f t="shared" si="145"/>
        <v>1</v>
      </c>
      <c r="HP11" s="43">
        <v>17</v>
      </c>
      <c r="HQ11" s="43">
        <f t="shared" si="146"/>
        <v>1</v>
      </c>
      <c r="HR11" s="43">
        <v>0</v>
      </c>
      <c r="HS11" s="44" t="str">
        <f t="shared" si="147"/>
        <v>フルーツスクイーズ</v>
      </c>
      <c r="HT11" s="48">
        <f t="shared" si="148"/>
        <v>209</v>
      </c>
      <c r="HU11" s="45">
        <f t="shared" si="149"/>
        <v>209</v>
      </c>
      <c r="HV11" s="89">
        <f t="shared" si="150"/>
        <v>4.5434782608695649E-2</v>
      </c>
      <c r="HW11" s="37"/>
      <c r="HX11" s="360"/>
      <c r="HY11" s="52">
        <f>IF($A5="","",$A5)</f>
        <v>46160</v>
      </c>
      <c r="HZ11" s="43">
        <v>10573</v>
      </c>
      <c r="IA11" s="43">
        <f t="shared" si="151"/>
        <v>52</v>
      </c>
      <c r="IB11" s="43">
        <v>383</v>
      </c>
      <c r="IC11" s="87">
        <f t="shared" si="152"/>
        <v>1</v>
      </c>
      <c r="ID11" s="43">
        <v>20</v>
      </c>
      <c r="IE11" s="43">
        <f t="shared" si="153"/>
        <v>1</v>
      </c>
      <c r="IF11" s="43">
        <v>0</v>
      </c>
      <c r="IG11" s="44" t="str">
        <f t="shared" si="154"/>
        <v>日焼けキティマルチケース</v>
      </c>
      <c r="IH11" s="48">
        <f t="shared" si="155"/>
        <v>1000</v>
      </c>
      <c r="II11" s="45">
        <f t="shared" si="156"/>
        <v>1000</v>
      </c>
      <c r="IJ11" s="89">
        <f t="shared" si="157"/>
        <v>0.19230769230769232</v>
      </c>
      <c r="IK11" s="37"/>
      <c r="IL11" s="29"/>
      <c r="IM11" s="52">
        <f>IF($A5="","",$A5)</f>
        <v>46160</v>
      </c>
      <c r="IN11" s="43">
        <v>1323</v>
      </c>
      <c r="IO11" s="43">
        <f t="shared" si="158"/>
        <v>39</v>
      </c>
      <c r="IP11" s="43">
        <v>249</v>
      </c>
      <c r="IQ11" s="87">
        <f t="shared" si="159"/>
        <v>1</v>
      </c>
      <c r="IR11" s="43">
        <v>20</v>
      </c>
      <c r="IS11" s="43">
        <f t="shared" si="160"/>
        <v>1</v>
      </c>
      <c r="IT11" s="43">
        <v>0</v>
      </c>
      <c r="IU11" s="44" t="str">
        <f t="shared" si="161"/>
        <v>ゲーム機イヤホン</v>
      </c>
      <c r="IV11" s="48">
        <f t="shared" si="162"/>
        <v>1000</v>
      </c>
      <c r="IW11" s="45">
        <f t="shared" si="163"/>
        <v>1000</v>
      </c>
      <c r="IX11" s="89">
        <f t="shared" si="164"/>
        <v>0.25641025641025639</v>
      </c>
      <c r="IY11" s="37"/>
      <c r="IZ11" s="61"/>
      <c r="JA11" s="52">
        <f>IF($A5="","",$A5)</f>
        <v>46160</v>
      </c>
      <c r="JB11" s="43">
        <v>8218</v>
      </c>
      <c r="JC11" s="43">
        <f t="shared" si="165"/>
        <v>112</v>
      </c>
      <c r="JD11" s="43">
        <v>256</v>
      </c>
      <c r="JE11" s="87">
        <f t="shared" si="166"/>
        <v>3</v>
      </c>
      <c r="JF11" s="43">
        <v>7</v>
      </c>
      <c r="JG11" s="43">
        <f t="shared" si="167"/>
        <v>3</v>
      </c>
      <c r="JH11" s="43">
        <v>0</v>
      </c>
      <c r="JI11" s="44" t="str">
        <f t="shared" si="168"/>
        <v>液晶デジカメ</v>
      </c>
      <c r="JJ11" s="48">
        <f t="shared" si="169"/>
        <v>1100</v>
      </c>
      <c r="JK11" s="45">
        <f t="shared" si="170"/>
        <v>3300</v>
      </c>
      <c r="JL11" s="89">
        <f t="shared" si="171"/>
        <v>0.29464285714285715</v>
      </c>
      <c r="JM11" s="37"/>
      <c r="JN11" s="29"/>
      <c r="JO11" s="52">
        <f>IF($A5="","",$A5)</f>
        <v>46160</v>
      </c>
      <c r="JP11" s="43">
        <v>1099</v>
      </c>
      <c r="JQ11" s="43">
        <f t="shared" si="172"/>
        <v>82</v>
      </c>
      <c r="JR11" s="43">
        <v>359</v>
      </c>
      <c r="JS11" s="87">
        <f t="shared" si="173"/>
        <v>4</v>
      </c>
      <c r="JT11" s="43">
        <v>8</v>
      </c>
      <c r="JU11" s="43">
        <f t="shared" si="174"/>
        <v>4</v>
      </c>
      <c r="JV11" s="43">
        <v>0</v>
      </c>
      <c r="JW11" s="44" t="str">
        <f t="shared" si="175"/>
        <v>キティボアバンスクリップ</v>
      </c>
      <c r="JX11" s="48">
        <f t="shared" si="176"/>
        <v>1100</v>
      </c>
      <c r="JY11" s="45">
        <f t="shared" si="177"/>
        <v>4400</v>
      </c>
      <c r="JZ11" s="89">
        <f t="shared" si="178"/>
        <v>0.53658536585365857</v>
      </c>
      <c r="KA11" s="37"/>
      <c r="KB11" s="51"/>
      <c r="KC11" s="52">
        <f>IF($A5="","",$A5)</f>
        <v>46160</v>
      </c>
      <c r="KD11" s="43">
        <v>1415</v>
      </c>
      <c r="KE11" s="43">
        <f>IF(KD11="","",KD11-KD7)</f>
        <v>17</v>
      </c>
      <c r="KF11" s="43">
        <v>167</v>
      </c>
      <c r="KG11" s="87">
        <f>IF(KF11="","",KF11-KF7)</f>
        <v>0</v>
      </c>
      <c r="KH11" s="43">
        <v>12</v>
      </c>
      <c r="KI11" s="43">
        <f>IF(KH11="","",KH7+KJ7-KH11)</f>
        <v>0</v>
      </c>
      <c r="KJ11" s="43">
        <v>0</v>
      </c>
      <c r="KK11" s="72" t="str">
        <f>IF(KD11="","",KK7)</f>
        <v>サンリオヘアバンド</v>
      </c>
      <c r="KL11" s="48">
        <f>IF(KE11="","",KL7)</f>
        <v>792</v>
      </c>
      <c r="KM11" s="45">
        <f>IF(KH11="","",KI11*KL11)</f>
        <v>0</v>
      </c>
      <c r="KN11" s="89">
        <f>IF(KI11="","",KM11/(KE11*100))</f>
        <v>0</v>
      </c>
      <c r="KO11" s="317" t="s">
        <v>1423</v>
      </c>
      <c r="KP11" s="29"/>
      <c r="KQ11" s="52">
        <f>IF($A5="","",$A5)</f>
        <v>46160</v>
      </c>
      <c r="KR11" s="43">
        <v>1000</v>
      </c>
      <c r="KS11" s="43">
        <f>IF(KR11="","",KR11-KR7)</f>
        <v>39</v>
      </c>
      <c r="KT11" s="43">
        <v>106</v>
      </c>
      <c r="KU11" s="87">
        <f>IF(KT11="","",KT11-KT7)</f>
        <v>1</v>
      </c>
      <c r="KV11" s="43">
        <v>6</v>
      </c>
      <c r="KW11" s="43">
        <f>IF(KV11="","",KV7+KX7-KV11)</f>
        <v>1</v>
      </c>
      <c r="KX11" s="43">
        <v>0</v>
      </c>
      <c r="KY11" s="44" t="str">
        <f>IF(KR11="","",KY7)</f>
        <v>サンリオファン</v>
      </c>
      <c r="KZ11" s="48">
        <f>IF(KS11="","",KZ7)</f>
        <v>1100</v>
      </c>
      <c r="LA11" s="45">
        <f>IF(KV11="","",KW11*KZ11)</f>
        <v>1100</v>
      </c>
      <c r="LB11" s="89">
        <f>IF(KW11="","",LA11/(KS11*100))</f>
        <v>0.28205128205128205</v>
      </c>
      <c r="LC11" s="317" t="s">
        <v>1423</v>
      </c>
      <c r="LD11" s="29"/>
      <c r="LE11" s="75"/>
      <c r="LF11" s="76"/>
      <c r="LG11" s="76"/>
      <c r="LH11" s="76">
        <v>1166</v>
      </c>
      <c r="LI11" s="76">
        <f t="shared" si="89"/>
        <v>0</v>
      </c>
      <c r="LJ11" s="77">
        <v>2</v>
      </c>
      <c r="LK11" s="76">
        <f t="shared" si="90"/>
        <v>0</v>
      </c>
      <c r="LL11" s="76">
        <v>0</v>
      </c>
      <c r="LM11" s="78" t="str">
        <f>IF(LF9="","",LM8)</f>
        <v>ボンドロ</v>
      </c>
      <c r="LN11" s="79">
        <f>IF(LG9="","",LN8)</f>
        <v>1500</v>
      </c>
      <c r="LO11" s="76">
        <f t="shared" si="91"/>
        <v>0</v>
      </c>
      <c r="LP11" s="80"/>
      <c r="LQ11" s="37"/>
      <c r="LR11" s="29"/>
      <c r="LS11" s="52" t="str">
        <f t="shared" si="65"/>
        <v/>
      </c>
      <c r="LT11" s="45"/>
      <c r="LU11" s="45" t="str">
        <f t="shared" si="66"/>
        <v/>
      </c>
      <c r="LV11" s="45"/>
      <c r="LW11" s="45" t="str">
        <f t="shared" si="67"/>
        <v/>
      </c>
      <c r="LX11" s="45"/>
      <c r="LY11" s="45" t="str">
        <f t="shared" si="68"/>
        <v/>
      </c>
      <c r="LZ11" s="45"/>
      <c r="MA11" s="44" t="str">
        <f t="shared" si="179"/>
        <v/>
      </c>
      <c r="MB11" s="43" t="str">
        <f t="shared" si="180"/>
        <v/>
      </c>
      <c r="MC11" s="45" t="str">
        <f t="shared" si="69"/>
        <v/>
      </c>
      <c r="MD11" s="46" t="str">
        <f t="shared" si="70"/>
        <v/>
      </c>
      <c r="ME11" s="37"/>
      <c r="MF11" s="29"/>
      <c r="MG11" s="52" t="str">
        <f t="shared" si="71"/>
        <v/>
      </c>
      <c r="MH11" s="45"/>
      <c r="MI11" s="45" t="str">
        <f t="shared" si="72"/>
        <v/>
      </c>
      <c r="MJ11" s="45"/>
      <c r="MK11" s="45" t="str">
        <f t="shared" si="73"/>
        <v/>
      </c>
      <c r="ML11" s="45"/>
      <c r="MM11" s="45" t="str">
        <f t="shared" si="74"/>
        <v/>
      </c>
      <c r="MN11" s="45"/>
      <c r="MO11" s="44" t="str">
        <f t="shared" si="181"/>
        <v/>
      </c>
      <c r="MP11" s="43" t="str">
        <f t="shared" si="182"/>
        <v/>
      </c>
      <c r="MQ11" s="45" t="str">
        <f t="shared" si="75"/>
        <v/>
      </c>
      <c r="MR11" s="46" t="str">
        <f t="shared" si="76"/>
        <v/>
      </c>
      <c r="MS11" s="37"/>
      <c r="MT11" s="29"/>
      <c r="MU11" s="52" t="str">
        <f t="shared" si="77"/>
        <v/>
      </c>
      <c r="MV11" s="45"/>
      <c r="MW11" s="45" t="str">
        <f t="shared" si="78"/>
        <v/>
      </c>
      <c r="MX11" s="45"/>
      <c r="MY11" s="45" t="str">
        <f t="shared" si="79"/>
        <v/>
      </c>
      <c r="MZ11" s="45"/>
      <c r="NA11" s="45" t="str">
        <f t="shared" si="80"/>
        <v/>
      </c>
      <c r="NB11" s="45"/>
      <c r="NC11" s="44" t="str">
        <f t="shared" si="183"/>
        <v/>
      </c>
      <c r="ND11" s="43" t="str">
        <f t="shared" si="184"/>
        <v/>
      </c>
      <c r="NE11" s="45" t="str">
        <f t="shared" si="81"/>
        <v/>
      </c>
      <c r="NF11" s="46" t="str">
        <f t="shared" si="82"/>
        <v/>
      </c>
      <c r="NG11" s="37"/>
      <c r="NH11" s="29"/>
      <c r="NI11" s="52" t="str">
        <f t="shared" si="83"/>
        <v/>
      </c>
      <c r="NJ11" s="45"/>
      <c r="NK11" s="45" t="str">
        <f t="shared" si="84"/>
        <v/>
      </c>
      <c r="NL11" s="45"/>
      <c r="NM11" s="45" t="str">
        <f t="shared" si="85"/>
        <v/>
      </c>
      <c r="NN11" s="45"/>
      <c r="NO11" s="45" t="str">
        <f t="shared" si="86"/>
        <v/>
      </c>
      <c r="NP11" s="45"/>
      <c r="NQ11" s="44" t="str">
        <f t="shared" si="185"/>
        <v/>
      </c>
      <c r="NR11" s="43" t="str">
        <f t="shared" si="186"/>
        <v/>
      </c>
      <c r="NS11" s="45" t="str">
        <f t="shared" si="87"/>
        <v/>
      </c>
      <c r="NT11" s="46" t="str">
        <f t="shared" si="88"/>
        <v/>
      </c>
      <c r="NU11" s="37"/>
    </row>
    <row r="12" spans="1:385" ht="15" customHeight="1" thickTop="1" x14ac:dyDescent="0.25">
      <c r="A12" s="38"/>
      <c r="B12" s="39" t="str">
        <f>IF(A12="","",SUM(J12,LG30,AL12,DR12,AZ12,DD12,LU12,NK12,MW12,MI12,X12,FH12,FV12,GJ12,EF12,ET12)+SUM(GY39:GY42)+SUM(HM39:HM42)+SUM(CP39:CP42)+SUM(BN39:BN42)+SUM(KS39:KS42)+SUM(KE39:KE42)+SUM(CB39:CB42)+SUM(IA39:IA42)+SUM(IO39:IO42)+SUM(JC39:JC42)+SUM(JQ39:JQ42))</f>
        <v/>
      </c>
      <c r="C12" s="40" t="str">
        <f>IF(A12="","",SUM(J12,X12,AL12,AZ12)+SUM(KE39:KE42)+SUM(KS39:KS42)+SUM(BN39:BN42))</f>
        <v/>
      </c>
      <c r="D12" s="40" t="str">
        <f>IF(A12="","",SUM(DD12,DR12)+SUM(CB39:CB42)+SUM(CP39:CP42))</f>
        <v/>
      </c>
      <c r="E12" s="41" t="str">
        <f>IF(A12="","",SUM(NK12,MW12,MI12,LU12,LG30)+SUM(IA39:IA42)+SUM(IO39:IO42)+SUM(JC39:JC42)+SUM(JQ39:JQ42))</f>
        <v/>
      </c>
      <c r="F12" s="41" t="str">
        <f>IF(B12="","",SUM(FH12,FV12,GJ12)+SUM(HM39:HM42)+SUM(GY39:GY42))</f>
        <v/>
      </c>
      <c r="G12" s="91" t="str">
        <f>IF(A12="","",SUM(EF12,ET12))</f>
        <v/>
      </c>
      <c r="H12" s="42"/>
      <c r="I12" s="45"/>
      <c r="J12" s="45" t="str">
        <f t="shared" si="0"/>
        <v/>
      </c>
      <c r="K12" s="45"/>
      <c r="L12" s="45" t="str">
        <f t="shared" si="1"/>
        <v/>
      </c>
      <c r="M12" s="45"/>
      <c r="N12" s="45" t="str">
        <f t="shared" si="2"/>
        <v/>
      </c>
      <c r="O12" s="45"/>
      <c r="P12" s="44" t="str">
        <f t="shared" si="187"/>
        <v/>
      </c>
      <c r="Q12" s="43" t="str">
        <f t="shared" si="188"/>
        <v/>
      </c>
      <c r="R12" s="45" t="str">
        <f t="shared" si="3"/>
        <v/>
      </c>
      <c r="S12" s="46" t="str">
        <f t="shared" si="4"/>
        <v/>
      </c>
      <c r="T12" s="37"/>
      <c r="U12" s="29"/>
      <c r="V12" s="52" t="str">
        <f t="shared" si="5"/>
        <v/>
      </c>
      <c r="W12" s="45"/>
      <c r="X12" s="45" t="str">
        <f t="shared" si="6"/>
        <v/>
      </c>
      <c r="Y12" s="45"/>
      <c r="Z12" s="45" t="str">
        <f t="shared" si="7"/>
        <v/>
      </c>
      <c r="AA12" s="45"/>
      <c r="AB12" s="45" t="str">
        <f t="shared" si="8"/>
        <v/>
      </c>
      <c r="AC12" s="45"/>
      <c r="AD12" s="44" t="str">
        <f t="shared" si="96"/>
        <v/>
      </c>
      <c r="AE12" s="43" t="str">
        <f t="shared" si="97"/>
        <v/>
      </c>
      <c r="AF12" s="45" t="str">
        <f t="shared" si="9"/>
        <v/>
      </c>
      <c r="AG12" s="46" t="str">
        <f t="shared" si="10"/>
        <v/>
      </c>
      <c r="AH12" s="37"/>
      <c r="AI12" s="29"/>
      <c r="AJ12" s="52" t="str">
        <f t="shared" si="11"/>
        <v/>
      </c>
      <c r="AK12" s="45"/>
      <c r="AL12" s="45" t="str">
        <f t="shared" si="12"/>
        <v/>
      </c>
      <c r="AM12" s="45"/>
      <c r="AN12" s="45" t="str">
        <f t="shared" si="13"/>
        <v/>
      </c>
      <c r="AO12" s="45"/>
      <c r="AP12" s="45" t="str">
        <f t="shared" si="14"/>
        <v/>
      </c>
      <c r="AQ12" s="45"/>
      <c r="AR12" s="44" t="str">
        <f t="shared" si="98"/>
        <v/>
      </c>
      <c r="AS12" s="43" t="str">
        <f t="shared" si="99"/>
        <v/>
      </c>
      <c r="AT12" s="45" t="str">
        <f t="shared" si="15"/>
        <v/>
      </c>
      <c r="AU12" s="46" t="str">
        <f t="shared" si="16"/>
        <v/>
      </c>
      <c r="AV12" s="37"/>
      <c r="AW12" s="29"/>
      <c r="AX12" s="52" t="str">
        <f t="shared" si="17"/>
        <v/>
      </c>
      <c r="AY12" s="45"/>
      <c r="AZ12" s="45" t="str">
        <f t="shared" si="18"/>
        <v/>
      </c>
      <c r="BA12" s="45"/>
      <c r="BB12" s="45" t="str">
        <f t="shared" si="19"/>
        <v/>
      </c>
      <c r="BC12" s="45"/>
      <c r="BD12" s="45" t="str">
        <f t="shared" si="20"/>
        <v/>
      </c>
      <c r="BE12" s="45"/>
      <c r="BF12" s="44" t="str">
        <f t="shared" si="100"/>
        <v/>
      </c>
      <c r="BG12" s="43" t="str">
        <f t="shared" si="101"/>
        <v/>
      </c>
      <c r="BH12" s="45" t="str">
        <f t="shared" si="21"/>
        <v/>
      </c>
      <c r="BI12" s="46" t="str">
        <f t="shared" si="22"/>
        <v/>
      </c>
      <c r="BJ12" s="37"/>
      <c r="BK12" s="29"/>
      <c r="BL12" s="47"/>
      <c r="BM12" s="45">
        <v>2872</v>
      </c>
      <c r="BN12" s="45">
        <f t="shared" si="102"/>
        <v>44</v>
      </c>
      <c r="BO12" s="45">
        <v>104</v>
      </c>
      <c r="BP12" s="45">
        <f t="shared" si="103"/>
        <v>2</v>
      </c>
      <c r="BQ12" s="45">
        <v>10</v>
      </c>
      <c r="BR12" s="45">
        <f t="shared" si="104"/>
        <v>2</v>
      </c>
      <c r="BS12" s="43">
        <v>6</v>
      </c>
      <c r="BT12" s="63" t="str">
        <f t="shared" si="105"/>
        <v>ベアブリック</v>
      </c>
      <c r="BU12" s="67">
        <f t="shared" si="106"/>
        <v>847</v>
      </c>
      <c r="BV12" s="43">
        <f t="shared" si="107"/>
        <v>1694</v>
      </c>
      <c r="BW12" s="46">
        <f t="shared" si="108"/>
        <v>0.38500000000000001</v>
      </c>
      <c r="BX12" s="37"/>
      <c r="BY12" s="57"/>
      <c r="BZ12" s="47"/>
      <c r="CA12" s="45">
        <v>8732</v>
      </c>
      <c r="CB12" s="45">
        <f t="shared" si="109"/>
        <v>29</v>
      </c>
      <c r="CC12" s="45">
        <v>372</v>
      </c>
      <c r="CD12" s="45">
        <f t="shared" si="110"/>
        <v>3</v>
      </c>
      <c r="CE12" s="45">
        <v>13</v>
      </c>
      <c r="CF12" s="45">
        <f t="shared" si="111"/>
        <v>4</v>
      </c>
      <c r="CG12" s="43">
        <v>0</v>
      </c>
      <c r="CH12" s="63" t="s">
        <v>1401</v>
      </c>
      <c r="CI12" s="67">
        <f t="shared" si="113"/>
        <v>1100</v>
      </c>
      <c r="CJ12" s="43">
        <f t="shared" si="114"/>
        <v>4400</v>
      </c>
      <c r="CK12" s="46">
        <f t="shared" si="115"/>
        <v>1.5172413793103448</v>
      </c>
      <c r="CL12" s="37" t="s">
        <v>495</v>
      </c>
      <c r="CM12" s="29"/>
      <c r="CN12" s="47"/>
      <c r="CO12" s="45">
        <v>4997</v>
      </c>
      <c r="CP12" s="45">
        <f t="shared" si="116"/>
        <v>59</v>
      </c>
      <c r="CQ12" s="45">
        <v>132</v>
      </c>
      <c r="CR12" s="45">
        <f t="shared" si="117"/>
        <v>0</v>
      </c>
      <c r="CS12" s="45">
        <v>7</v>
      </c>
      <c r="CT12" s="45">
        <f t="shared" si="118"/>
        <v>0</v>
      </c>
      <c r="CU12" s="43">
        <v>0</v>
      </c>
      <c r="CV12" s="63" t="str">
        <f t="shared" si="119"/>
        <v>たまごっちカスタムキーリング</v>
      </c>
      <c r="CW12" s="67">
        <f t="shared" si="120"/>
        <v>750</v>
      </c>
      <c r="CX12" s="43">
        <f t="shared" si="121"/>
        <v>0</v>
      </c>
      <c r="CY12" s="46">
        <f t="shared" si="122"/>
        <v>0</v>
      </c>
      <c r="CZ12" s="37"/>
      <c r="DA12" s="29"/>
      <c r="DB12" s="52" t="str">
        <f t="shared" si="23"/>
        <v/>
      </c>
      <c r="DC12" s="45"/>
      <c r="DD12" s="45" t="str">
        <f t="shared" si="24"/>
        <v/>
      </c>
      <c r="DE12" s="45"/>
      <c r="DF12" s="45" t="str">
        <f t="shared" si="25"/>
        <v/>
      </c>
      <c r="DG12" s="45"/>
      <c r="DH12" s="45" t="str">
        <f t="shared" si="26"/>
        <v/>
      </c>
      <c r="DI12" s="45"/>
      <c r="DJ12" s="44" t="str">
        <f t="shared" si="123"/>
        <v/>
      </c>
      <c r="DK12" s="43" t="str">
        <f t="shared" si="124"/>
        <v/>
      </c>
      <c r="DL12" s="45" t="str">
        <f t="shared" si="27"/>
        <v/>
      </c>
      <c r="DM12" s="46" t="str">
        <f t="shared" si="28"/>
        <v/>
      </c>
      <c r="DN12" s="37"/>
      <c r="DO12" s="29"/>
      <c r="DP12" s="52" t="str">
        <f t="shared" si="29"/>
        <v/>
      </c>
      <c r="DQ12" s="45"/>
      <c r="DR12" s="45" t="str">
        <f t="shared" si="30"/>
        <v/>
      </c>
      <c r="DS12" s="45"/>
      <c r="DT12" s="45" t="str">
        <f t="shared" si="31"/>
        <v/>
      </c>
      <c r="DU12" s="45"/>
      <c r="DV12" s="45" t="str">
        <f t="shared" si="32"/>
        <v/>
      </c>
      <c r="DW12" s="45"/>
      <c r="DX12" s="44" t="str">
        <f t="shared" si="125"/>
        <v/>
      </c>
      <c r="DY12" s="43" t="str">
        <f t="shared" si="126"/>
        <v/>
      </c>
      <c r="DZ12" s="45" t="str">
        <f t="shared" si="33"/>
        <v/>
      </c>
      <c r="EA12" s="46" t="str">
        <f t="shared" si="34"/>
        <v/>
      </c>
      <c r="EB12" s="37"/>
      <c r="EC12" s="29"/>
      <c r="ED12" s="52" t="str">
        <f t="shared" si="35"/>
        <v/>
      </c>
      <c r="EE12" s="45"/>
      <c r="EF12" s="45" t="str">
        <f t="shared" si="36"/>
        <v/>
      </c>
      <c r="EG12" s="45"/>
      <c r="EH12" s="45" t="str">
        <f t="shared" si="37"/>
        <v/>
      </c>
      <c r="EI12" s="45"/>
      <c r="EJ12" s="45" t="str">
        <f t="shared" si="38"/>
        <v/>
      </c>
      <c r="EK12" s="45"/>
      <c r="EL12" s="44" t="str">
        <f t="shared" si="127"/>
        <v/>
      </c>
      <c r="EM12" s="43" t="str">
        <f t="shared" si="128"/>
        <v/>
      </c>
      <c r="EN12" s="45" t="str">
        <f t="shared" si="39"/>
        <v/>
      </c>
      <c r="EO12" s="46" t="str">
        <f t="shared" si="40"/>
        <v/>
      </c>
      <c r="EP12" s="37"/>
      <c r="EQ12" s="29"/>
      <c r="ER12" s="52" t="str">
        <f t="shared" si="41"/>
        <v/>
      </c>
      <c r="ES12" s="45"/>
      <c r="ET12" s="45" t="str">
        <f t="shared" si="42"/>
        <v/>
      </c>
      <c r="EU12" s="45"/>
      <c r="EV12" s="45" t="str">
        <f t="shared" si="43"/>
        <v/>
      </c>
      <c r="EW12" s="45"/>
      <c r="EX12" s="45" t="str">
        <f t="shared" si="44"/>
        <v/>
      </c>
      <c r="EY12" s="45"/>
      <c r="EZ12" s="44" t="str">
        <f t="shared" si="129"/>
        <v/>
      </c>
      <c r="FA12" s="43" t="str">
        <f t="shared" si="130"/>
        <v/>
      </c>
      <c r="FB12" s="45" t="str">
        <f t="shared" si="45"/>
        <v/>
      </c>
      <c r="FC12" s="46" t="str">
        <f t="shared" si="46"/>
        <v/>
      </c>
      <c r="FD12" s="37"/>
      <c r="FE12" s="60"/>
      <c r="FF12" s="52" t="str">
        <f t="shared" si="47"/>
        <v/>
      </c>
      <c r="FG12" s="45"/>
      <c r="FH12" s="45" t="str">
        <f t="shared" si="48"/>
        <v/>
      </c>
      <c r="FI12" s="45"/>
      <c r="FJ12" s="45" t="str">
        <f t="shared" si="49"/>
        <v/>
      </c>
      <c r="FK12" s="45"/>
      <c r="FL12" s="45" t="str">
        <f t="shared" si="50"/>
        <v/>
      </c>
      <c r="FM12" s="45"/>
      <c r="FN12" s="44" t="str">
        <f t="shared" si="131"/>
        <v/>
      </c>
      <c r="FO12" s="43" t="str">
        <f t="shared" si="132"/>
        <v/>
      </c>
      <c r="FP12" s="45" t="str">
        <f t="shared" si="51"/>
        <v/>
      </c>
      <c r="FQ12" s="46" t="str">
        <f t="shared" si="52"/>
        <v/>
      </c>
      <c r="FR12" s="37"/>
      <c r="FS12" s="29"/>
      <c r="FT12" s="52" t="str">
        <f t="shared" si="53"/>
        <v/>
      </c>
      <c r="FU12" s="45"/>
      <c r="FV12" s="45" t="str">
        <f t="shared" si="54"/>
        <v/>
      </c>
      <c r="FW12" s="45"/>
      <c r="FX12" s="45" t="str">
        <f t="shared" si="55"/>
        <v/>
      </c>
      <c r="FY12" s="45"/>
      <c r="FZ12" s="45" t="str">
        <f t="shared" si="56"/>
        <v/>
      </c>
      <c r="GA12" s="45"/>
      <c r="GB12" s="44" t="str">
        <f t="shared" si="133"/>
        <v/>
      </c>
      <c r="GC12" s="43" t="str">
        <f t="shared" si="134"/>
        <v/>
      </c>
      <c r="GD12" s="45" t="str">
        <f t="shared" si="57"/>
        <v/>
      </c>
      <c r="GE12" s="46" t="str">
        <f t="shared" si="58"/>
        <v/>
      </c>
      <c r="GF12" s="37"/>
      <c r="GG12" s="29"/>
      <c r="GH12" s="52" t="str">
        <f t="shared" si="59"/>
        <v/>
      </c>
      <c r="GI12" s="45"/>
      <c r="GJ12" s="45" t="str">
        <f t="shared" si="60"/>
        <v/>
      </c>
      <c r="GK12" s="45"/>
      <c r="GL12" s="45" t="str">
        <f t="shared" si="61"/>
        <v/>
      </c>
      <c r="GM12" s="45"/>
      <c r="GN12" s="45" t="str">
        <f t="shared" si="62"/>
        <v/>
      </c>
      <c r="GO12" s="45"/>
      <c r="GP12" s="44" t="str">
        <f t="shared" si="135"/>
        <v/>
      </c>
      <c r="GQ12" s="43" t="str">
        <f t="shared" si="136"/>
        <v/>
      </c>
      <c r="GR12" s="45" t="str">
        <f t="shared" si="63"/>
        <v/>
      </c>
      <c r="GS12" s="46" t="str">
        <f t="shared" si="64"/>
        <v/>
      </c>
      <c r="GT12" s="37"/>
      <c r="GU12" s="61"/>
      <c r="GV12" s="47"/>
      <c r="GW12" s="30" t="s">
        <v>1144</v>
      </c>
      <c r="GX12" s="45">
        <v>607</v>
      </c>
      <c r="GY12" s="45">
        <f t="shared" si="137"/>
        <v>7</v>
      </c>
      <c r="GZ12" s="45">
        <v>50</v>
      </c>
      <c r="HA12" s="45">
        <f t="shared" si="138"/>
        <v>0</v>
      </c>
      <c r="HB12" s="45">
        <v>3</v>
      </c>
      <c r="HC12" s="45">
        <f t="shared" si="139"/>
        <v>0</v>
      </c>
      <c r="HD12" s="43">
        <v>0</v>
      </c>
      <c r="HE12" s="63" t="str">
        <f t="shared" si="140"/>
        <v>ぷくぷくシール</v>
      </c>
      <c r="HF12" s="67">
        <f t="shared" si="141"/>
        <v>250</v>
      </c>
      <c r="HG12" s="43">
        <f t="shared" si="142"/>
        <v>0</v>
      </c>
      <c r="HH12" s="46">
        <f t="shared" si="143"/>
        <v>0</v>
      </c>
      <c r="HI12" s="37"/>
      <c r="HJ12" s="29"/>
      <c r="HK12" s="47"/>
      <c r="HL12" s="45">
        <v>2145</v>
      </c>
      <c r="HM12" s="45">
        <f t="shared" si="144"/>
        <v>14</v>
      </c>
      <c r="HN12" s="45">
        <v>53</v>
      </c>
      <c r="HO12" s="45">
        <f t="shared" si="145"/>
        <v>1</v>
      </c>
      <c r="HP12" s="45">
        <v>16</v>
      </c>
      <c r="HQ12" s="45">
        <f t="shared" si="146"/>
        <v>1</v>
      </c>
      <c r="HR12" s="43">
        <v>0</v>
      </c>
      <c r="HS12" s="64" t="str">
        <f t="shared" si="147"/>
        <v>たまごっちタイルシール</v>
      </c>
      <c r="HT12" s="67">
        <f t="shared" si="148"/>
        <v>600</v>
      </c>
      <c r="HU12" s="43">
        <f t="shared" si="149"/>
        <v>600</v>
      </c>
      <c r="HV12" s="46">
        <f t="shared" si="150"/>
        <v>0.42857142857142855</v>
      </c>
      <c r="HW12" s="37"/>
      <c r="HX12" s="360"/>
      <c r="HY12" s="47"/>
      <c r="HZ12" s="45">
        <v>6466</v>
      </c>
      <c r="IA12" s="45">
        <f t="shared" si="151"/>
        <v>81</v>
      </c>
      <c r="IB12" s="45">
        <v>199</v>
      </c>
      <c r="IC12" s="45">
        <f t="shared" si="152"/>
        <v>1</v>
      </c>
      <c r="ID12" s="45">
        <v>12</v>
      </c>
      <c r="IE12" s="45">
        <f t="shared" si="153"/>
        <v>0</v>
      </c>
      <c r="IF12" s="45">
        <v>0</v>
      </c>
      <c r="IG12" s="63" t="s">
        <v>1326</v>
      </c>
      <c r="IH12" s="67">
        <v>1100</v>
      </c>
      <c r="II12" s="43">
        <f t="shared" si="156"/>
        <v>0</v>
      </c>
      <c r="IJ12" s="46">
        <f t="shared" si="157"/>
        <v>0</v>
      </c>
      <c r="IK12" s="37"/>
      <c r="IL12" s="29"/>
      <c r="IM12" s="47"/>
      <c r="IN12" s="45">
        <v>7346</v>
      </c>
      <c r="IO12" s="45">
        <f t="shared" si="158"/>
        <v>64</v>
      </c>
      <c r="IP12" s="45">
        <v>228</v>
      </c>
      <c r="IQ12" s="45">
        <f t="shared" si="159"/>
        <v>4</v>
      </c>
      <c r="IR12" s="45">
        <v>25</v>
      </c>
      <c r="IS12" s="45">
        <f t="shared" si="160"/>
        <v>4</v>
      </c>
      <c r="IT12" s="45">
        <v>0</v>
      </c>
      <c r="IU12" s="63" t="str">
        <f t="shared" si="161"/>
        <v>ベアブリック</v>
      </c>
      <c r="IV12" s="67">
        <f t="shared" si="162"/>
        <v>1100</v>
      </c>
      <c r="IW12" s="43">
        <f t="shared" si="163"/>
        <v>4400</v>
      </c>
      <c r="IX12" s="46">
        <f t="shared" si="164"/>
        <v>0.6875</v>
      </c>
      <c r="IY12" s="37" t="s">
        <v>1396</v>
      </c>
      <c r="IZ12" s="61"/>
      <c r="JA12" s="47"/>
      <c r="JB12" s="45">
        <v>5780</v>
      </c>
      <c r="JC12" s="45">
        <f t="shared" si="165"/>
        <v>29</v>
      </c>
      <c r="JD12" s="45">
        <v>174</v>
      </c>
      <c r="JE12" s="45">
        <f t="shared" si="166"/>
        <v>1</v>
      </c>
      <c r="JF12" s="45">
        <v>12</v>
      </c>
      <c r="JG12" s="45">
        <f t="shared" si="167"/>
        <v>1</v>
      </c>
      <c r="JH12" s="45">
        <v>0</v>
      </c>
      <c r="JI12" s="64" t="str">
        <f t="shared" si="168"/>
        <v>たまごっちぷかぷかKH</v>
      </c>
      <c r="JJ12" s="67">
        <f t="shared" si="169"/>
        <v>1100</v>
      </c>
      <c r="JK12" s="43">
        <f t="shared" si="170"/>
        <v>1100</v>
      </c>
      <c r="JL12" s="46">
        <f t="shared" si="171"/>
        <v>0.37931034482758619</v>
      </c>
      <c r="JM12" s="178" t="s">
        <v>1404</v>
      </c>
      <c r="JN12" s="29"/>
      <c r="JO12" s="47"/>
      <c r="JP12" s="45">
        <v>7593</v>
      </c>
      <c r="JQ12" s="45">
        <f t="shared" si="172"/>
        <v>31</v>
      </c>
      <c r="JR12" s="45">
        <v>163</v>
      </c>
      <c r="JS12" s="45">
        <f t="shared" si="173"/>
        <v>1</v>
      </c>
      <c r="JT12" s="45">
        <v>26</v>
      </c>
      <c r="JU12" s="45">
        <f t="shared" si="174"/>
        <v>0</v>
      </c>
      <c r="JV12" s="45">
        <v>0</v>
      </c>
      <c r="JW12" s="64" t="str">
        <f t="shared" si="175"/>
        <v>パンケーキスクイーズ</v>
      </c>
      <c r="JX12" s="67">
        <f t="shared" si="176"/>
        <v>240</v>
      </c>
      <c r="JY12" s="43">
        <f t="shared" si="177"/>
        <v>0</v>
      </c>
      <c r="JZ12" s="46">
        <f t="shared" si="178"/>
        <v>0</v>
      </c>
      <c r="KA12" s="37"/>
      <c r="KB12" s="51"/>
      <c r="KC12" s="47"/>
      <c r="KD12" s="45">
        <v>1580</v>
      </c>
      <c r="KE12" s="45">
        <f>IF(KD12="","",KD12-KD8)</f>
        <v>19</v>
      </c>
      <c r="KF12" s="45">
        <v>127</v>
      </c>
      <c r="KG12" s="45">
        <f>IF(KF12="","",KF12-KF8)</f>
        <v>4</v>
      </c>
      <c r="KH12" s="45">
        <v>7</v>
      </c>
      <c r="KI12" s="45">
        <f>IF(KH12="","",KH8+KJ8-KH12)</f>
        <v>4</v>
      </c>
      <c r="KJ12" s="43">
        <v>5</v>
      </c>
      <c r="KK12" s="64" t="str">
        <f>IF(KD12="","",KK8)</f>
        <v>キティラメマルチケース</v>
      </c>
      <c r="KL12" s="67">
        <f>IF(KE12="","",KL8)</f>
        <v>1100</v>
      </c>
      <c r="KM12" s="43">
        <f>IF(KH12="","",KI12*KL12)</f>
        <v>4400</v>
      </c>
      <c r="KN12" s="46">
        <f>IF(KI12="","",KM12/(KE12*100))</f>
        <v>2.3157894736842106</v>
      </c>
      <c r="KO12" s="37" t="s">
        <v>1394</v>
      </c>
      <c r="KP12" s="29"/>
      <c r="KQ12" s="47"/>
      <c r="KR12" s="45">
        <v>1458</v>
      </c>
      <c r="KS12" s="45">
        <f>IF(KR12="","",KR12-KR8)</f>
        <v>15</v>
      </c>
      <c r="KT12" s="45">
        <v>169</v>
      </c>
      <c r="KU12" s="45">
        <f>IF(KT12="","",KT12-KT8)</f>
        <v>5</v>
      </c>
      <c r="KV12" s="45">
        <v>2</v>
      </c>
      <c r="KW12" s="45">
        <f>IF(KV12="","",KV8+KX8-KV12)</f>
        <v>5</v>
      </c>
      <c r="KX12" s="43">
        <v>18</v>
      </c>
      <c r="KY12" s="64" t="str">
        <f>IF(KR12="","",KY8)</f>
        <v>サンリオちりめん</v>
      </c>
      <c r="KZ12" s="67">
        <f>IF(KS12="","",KZ8)</f>
        <v>385</v>
      </c>
      <c r="LA12" s="43">
        <f>IF(KV12="","",KW12*KZ12)</f>
        <v>1925</v>
      </c>
      <c r="LB12" s="46">
        <f>IF(KW12="","",LA12/(KS12*100))</f>
        <v>1.2833333333333334</v>
      </c>
      <c r="LC12" s="37" t="s">
        <v>1422</v>
      </c>
      <c r="LD12" s="29"/>
      <c r="LE12" s="52">
        <f>IF(A6="","",A6)</f>
        <v>46164</v>
      </c>
      <c r="LF12" s="43">
        <v>88299</v>
      </c>
      <c r="LG12" s="86">
        <f>IF(LF12="","",LF12-LF9)</f>
        <v>39</v>
      </c>
      <c r="LH12" s="43">
        <v>446</v>
      </c>
      <c r="LI12" s="43">
        <f t="shared" si="89"/>
        <v>0</v>
      </c>
      <c r="LJ12" s="43">
        <v>2</v>
      </c>
      <c r="LK12" s="87">
        <f t="shared" si="90"/>
        <v>0</v>
      </c>
      <c r="LL12" s="43">
        <v>0</v>
      </c>
      <c r="LM12" s="65" t="str">
        <f>IF(LF12="","",LM9)</f>
        <v>ボンドロ</v>
      </c>
      <c r="LN12" s="48">
        <f>IF(LG12="","",LN9)</f>
        <v>1200</v>
      </c>
      <c r="LO12" s="87">
        <f t="shared" si="91"/>
        <v>0</v>
      </c>
      <c r="LP12" s="53"/>
      <c r="LQ12" s="37"/>
      <c r="LR12" s="29"/>
      <c r="LS12" s="52" t="str">
        <f t="shared" si="65"/>
        <v/>
      </c>
      <c r="LT12" s="45"/>
      <c r="LU12" s="45" t="str">
        <f t="shared" si="66"/>
        <v/>
      </c>
      <c r="LV12" s="45"/>
      <c r="LW12" s="45" t="str">
        <f t="shared" si="67"/>
        <v/>
      </c>
      <c r="LX12" s="45"/>
      <c r="LY12" s="45" t="str">
        <f t="shared" si="68"/>
        <v/>
      </c>
      <c r="LZ12" s="45"/>
      <c r="MA12" s="44" t="str">
        <f t="shared" si="179"/>
        <v/>
      </c>
      <c r="MB12" s="43" t="str">
        <f t="shared" si="180"/>
        <v/>
      </c>
      <c r="MC12" s="45" t="str">
        <f t="shared" si="69"/>
        <v/>
      </c>
      <c r="MD12" s="46" t="str">
        <f t="shared" si="70"/>
        <v/>
      </c>
      <c r="ME12" s="37"/>
      <c r="MF12" s="29"/>
      <c r="MG12" s="52" t="str">
        <f t="shared" si="71"/>
        <v/>
      </c>
      <c r="MH12" s="45"/>
      <c r="MI12" s="45" t="str">
        <f t="shared" si="72"/>
        <v/>
      </c>
      <c r="MJ12" s="45"/>
      <c r="MK12" s="45" t="str">
        <f t="shared" si="73"/>
        <v/>
      </c>
      <c r="ML12" s="45"/>
      <c r="MM12" s="45" t="str">
        <f t="shared" si="74"/>
        <v/>
      </c>
      <c r="MN12" s="45"/>
      <c r="MO12" s="44" t="str">
        <f t="shared" si="181"/>
        <v/>
      </c>
      <c r="MP12" s="43" t="str">
        <f t="shared" si="182"/>
        <v/>
      </c>
      <c r="MQ12" s="45" t="str">
        <f t="shared" si="75"/>
        <v/>
      </c>
      <c r="MR12" s="46" t="str">
        <f t="shared" si="76"/>
        <v/>
      </c>
      <c r="MS12" s="37"/>
      <c r="MT12" s="29"/>
      <c r="MU12" s="52" t="str">
        <f t="shared" si="77"/>
        <v/>
      </c>
      <c r="MV12" s="45"/>
      <c r="MW12" s="45" t="str">
        <f t="shared" si="78"/>
        <v/>
      </c>
      <c r="MX12" s="45"/>
      <c r="MY12" s="45" t="str">
        <f t="shared" si="79"/>
        <v/>
      </c>
      <c r="MZ12" s="45"/>
      <c r="NA12" s="45" t="str">
        <f t="shared" si="80"/>
        <v/>
      </c>
      <c r="NB12" s="45"/>
      <c r="NC12" s="44" t="str">
        <f t="shared" si="183"/>
        <v/>
      </c>
      <c r="ND12" s="43" t="str">
        <f t="shared" si="184"/>
        <v/>
      </c>
      <c r="NE12" s="45" t="str">
        <f t="shared" si="81"/>
        <v/>
      </c>
      <c r="NF12" s="46" t="str">
        <f t="shared" si="82"/>
        <v/>
      </c>
      <c r="NG12" s="37"/>
      <c r="NH12" s="29"/>
      <c r="NI12" s="52" t="str">
        <f t="shared" si="83"/>
        <v/>
      </c>
      <c r="NJ12" s="45"/>
      <c r="NK12" s="45" t="str">
        <f t="shared" si="84"/>
        <v/>
      </c>
      <c r="NL12" s="45"/>
      <c r="NM12" s="45" t="str">
        <f t="shared" si="85"/>
        <v/>
      </c>
      <c r="NN12" s="45"/>
      <c r="NO12" s="45" t="str">
        <f t="shared" si="86"/>
        <v/>
      </c>
      <c r="NP12" s="45"/>
      <c r="NQ12" s="44" t="str">
        <f t="shared" si="185"/>
        <v/>
      </c>
      <c r="NR12" s="43" t="str">
        <f t="shared" si="186"/>
        <v/>
      </c>
      <c r="NS12" s="45" t="str">
        <f t="shared" si="87"/>
        <v/>
      </c>
      <c r="NT12" s="46" t="str">
        <f t="shared" si="88"/>
        <v/>
      </c>
      <c r="NU12" s="37"/>
    </row>
    <row r="13" spans="1:385" x14ac:dyDescent="0.25">
      <c r="A13" s="38"/>
      <c r="B13" s="39" t="str">
        <f>IF(A13="","",SUM(J13,LG33,AL13,DR13,AZ13,DD13,LU13,NK13,MW13,MI13,X13,FH13,FV13,GJ13,EF13,ET13)+SUM(GY43:GY46)+SUM(HM43:HM46)+SUM(CP43:CP46)+SUM(BN43:BN46)+SUM(KS43:KS46)+SUM(KE43:KE46)+SUM(CB43:CB46)+SUM(IA43:IA46)+SUM(IO43:IO46)+SUM(JC43:JC46)+SUM(JQ43:JQ46))</f>
        <v/>
      </c>
      <c r="C13" s="40" t="str">
        <f>IF(A13="","",SUM(J13,X13,AL13,AZ13)+SUM(KE43:KE46)+SUM(KS43:KS46)+SUM(BN43:BN46))</f>
        <v/>
      </c>
      <c r="D13" s="40" t="str">
        <f>IF(A13="","",SUM(DD13,DR13)+SUM(CB43:CB46)+SUM(CP43:CP46))</f>
        <v/>
      </c>
      <c r="E13" s="41" t="str">
        <f>IF(A13="","",SUM(NK13,MW13,MI13,LU13,LG33)+SUM(IA43:IA46)+SUM(IO43:IO46)+SUM(JC43:JC46)+SUM(JQ43:JQ46))</f>
        <v/>
      </c>
      <c r="F13" s="41" t="str">
        <f>IF(B13="","",SUM(FH13,FV13,GJ13)+SUM(HM43:HM46)+SUM(GY43:GY46))</f>
        <v/>
      </c>
      <c r="G13" s="91" t="str">
        <f>IF(A13="","",SUM(EF13,ET13))</f>
        <v/>
      </c>
      <c r="H13" s="42"/>
      <c r="I13" s="45"/>
      <c r="J13" s="45" t="str">
        <f t="shared" si="0"/>
        <v/>
      </c>
      <c r="K13" s="45"/>
      <c r="L13" s="45" t="str">
        <f t="shared" si="1"/>
        <v/>
      </c>
      <c r="M13" s="45"/>
      <c r="N13" s="45" t="str">
        <f t="shared" si="2"/>
        <v/>
      </c>
      <c r="O13" s="45"/>
      <c r="P13" s="44" t="str">
        <f t="shared" si="187"/>
        <v/>
      </c>
      <c r="Q13" s="43" t="str">
        <f t="shared" si="188"/>
        <v/>
      </c>
      <c r="R13" s="45" t="str">
        <f t="shared" si="3"/>
        <v/>
      </c>
      <c r="S13" s="46" t="str">
        <f t="shared" si="4"/>
        <v/>
      </c>
      <c r="T13" s="37"/>
      <c r="U13" s="29"/>
      <c r="V13" s="52" t="str">
        <f t="shared" si="5"/>
        <v/>
      </c>
      <c r="W13" s="45"/>
      <c r="X13" s="45" t="str">
        <f t="shared" ref="X13:X16" si="189">IF(W13="","",W13-W12)</f>
        <v/>
      </c>
      <c r="Y13" s="45"/>
      <c r="Z13" s="45" t="str">
        <f t="shared" ref="Z13:Z16" si="190">IF(Y13="","",Y13-Y12)</f>
        <v/>
      </c>
      <c r="AA13" s="45"/>
      <c r="AB13" s="45" t="str">
        <f t="shared" ref="AB13:AB16" si="191">IF(AA13="","",AA12+AC12-AA13)</f>
        <v/>
      </c>
      <c r="AC13" s="45"/>
      <c r="AD13" s="44" t="str">
        <f t="shared" ref="AD13:AD29" si="192">IF(W13="","",AD12)</f>
        <v/>
      </c>
      <c r="AE13" s="43" t="str">
        <f t="shared" ref="AE13:AE16" si="193">IF(W13="","",AE12)</f>
        <v/>
      </c>
      <c r="AF13" s="45" t="str">
        <f t="shared" ref="AF13:AF16" si="194">IF(AE13="","",AB13*AE13)</f>
        <v/>
      </c>
      <c r="AG13" s="46" t="str">
        <f t="shared" ref="AG13:AG16" si="195">IF(AF13="","",AF13/(X13*100))</f>
        <v/>
      </c>
      <c r="AH13" s="37"/>
      <c r="AI13" s="29"/>
      <c r="AJ13" s="52" t="str">
        <f t="shared" si="11"/>
        <v/>
      </c>
      <c r="AK13" s="45"/>
      <c r="AL13" s="45" t="str">
        <f t="shared" ref="AL13:AL16" si="196">IF(AK13="","",AK13-AK12)</f>
        <v/>
      </c>
      <c r="AM13" s="45"/>
      <c r="AN13" s="45" t="str">
        <f t="shared" ref="AN13:AN16" si="197">IF(AM13="","",AM13-AM12)</f>
        <v/>
      </c>
      <c r="AO13" s="45"/>
      <c r="AP13" s="45" t="str">
        <f t="shared" ref="AP13:AP16" si="198">IF(AO13="","",AO12+AQ12-AO13)</f>
        <v/>
      </c>
      <c r="AQ13" s="45"/>
      <c r="AR13" s="44" t="str">
        <f t="shared" ref="AR13:AR29" si="199">IF(AK13="","",AR12)</f>
        <v/>
      </c>
      <c r="AS13" s="43" t="str">
        <f t="shared" ref="AS13:AS16" si="200">IF(AK13="","",AS12)</f>
        <v/>
      </c>
      <c r="AT13" s="45" t="str">
        <f t="shared" ref="AT13:AT16" si="201">IF(AS13="","",AP13*AS13)</f>
        <v/>
      </c>
      <c r="AU13" s="46" t="str">
        <f t="shared" ref="AU13:AU16" si="202">IF(AT13="","",AT13/(AL13*100))</f>
        <v/>
      </c>
      <c r="AV13" s="37"/>
      <c r="AW13" s="29"/>
      <c r="AX13" s="52" t="str">
        <f t="shared" si="17"/>
        <v/>
      </c>
      <c r="AY13" s="45"/>
      <c r="AZ13" s="45" t="str">
        <f t="shared" ref="AZ13:AZ16" si="203">IF(AY13="","",AY13-AY12)</f>
        <v/>
      </c>
      <c r="BA13" s="45"/>
      <c r="BB13" s="45" t="str">
        <f t="shared" ref="BB13:BB16" si="204">IF(BA13="","",BA13-BA12)</f>
        <v/>
      </c>
      <c r="BC13" s="45"/>
      <c r="BD13" s="45" t="str">
        <f t="shared" ref="BD13:BD16" si="205">IF(BC13="","",BC12+BE12-BC13)</f>
        <v/>
      </c>
      <c r="BE13" s="45"/>
      <c r="BF13" s="44" t="str">
        <f t="shared" ref="BF13:BF29" si="206">IF(AY13="","",BF12)</f>
        <v/>
      </c>
      <c r="BG13" s="43" t="str">
        <f t="shared" ref="BG13:BG16" si="207">IF(AY13="","",BG12)</f>
        <v/>
      </c>
      <c r="BH13" s="45" t="str">
        <f t="shared" ref="BH13:BH16" si="208">IF(BG13="","",BD13*BG13)</f>
        <v/>
      </c>
      <c r="BI13" s="46" t="str">
        <f t="shared" ref="BI13:BI16" si="209">IF(BH13="","",BH13/(AZ13*100))</f>
        <v/>
      </c>
      <c r="BJ13" s="37"/>
      <c r="BK13" s="29"/>
      <c r="BL13" s="47"/>
      <c r="BM13" s="45">
        <v>6870</v>
      </c>
      <c r="BN13" s="45">
        <f t="shared" si="102"/>
        <v>53</v>
      </c>
      <c r="BO13" s="45">
        <v>238</v>
      </c>
      <c r="BP13" s="45">
        <f t="shared" si="103"/>
        <v>7</v>
      </c>
      <c r="BQ13" s="45">
        <v>78</v>
      </c>
      <c r="BR13" s="45">
        <f t="shared" si="104"/>
        <v>10</v>
      </c>
      <c r="BS13" s="27">
        <v>0</v>
      </c>
      <c r="BT13" s="63" t="str">
        <f t="shared" si="105"/>
        <v>ふわもちスクイーズ</v>
      </c>
      <c r="BU13" s="67">
        <f t="shared" si="106"/>
        <v>99</v>
      </c>
      <c r="BV13" s="45">
        <f t="shared" si="107"/>
        <v>990</v>
      </c>
      <c r="BW13" s="46">
        <f t="shared" si="108"/>
        <v>0.18679245283018867</v>
      </c>
      <c r="BX13" s="37"/>
      <c r="BY13" s="57"/>
      <c r="BZ13" s="47"/>
      <c r="CA13" s="45">
        <v>10803</v>
      </c>
      <c r="CB13" s="45">
        <f t="shared" si="109"/>
        <v>8</v>
      </c>
      <c r="CC13" s="45">
        <v>506</v>
      </c>
      <c r="CD13" s="45">
        <f t="shared" si="110"/>
        <v>0</v>
      </c>
      <c r="CE13" s="45">
        <v>20</v>
      </c>
      <c r="CF13" s="45">
        <f t="shared" si="111"/>
        <v>0</v>
      </c>
      <c r="CG13" s="27">
        <v>0</v>
      </c>
      <c r="CH13" s="63" t="str">
        <f t="shared" si="112"/>
        <v>バタースクイーズ</v>
      </c>
      <c r="CI13" s="67">
        <f t="shared" si="113"/>
        <v>440</v>
      </c>
      <c r="CJ13" s="45">
        <f t="shared" si="114"/>
        <v>0</v>
      </c>
      <c r="CK13" s="46">
        <f t="shared" si="115"/>
        <v>0</v>
      </c>
      <c r="CL13" s="37" t="s">
        <v>1395</v>
      </c>
      <c r="CM13" s="29"/>
      <c r="CN13" s="47"/>
      <c r="CO13" s="45">
        <v>4916</v>
      </c>
      <c r="CP13" s="45">
        <f t="shared" si="116"/>
        <v>31</v>
      </c>
      <c r="CQ13" s="45">
        <v>194</v>
      </c>
      <c r="CR13" s="45">
        <f t="shared" si="117"/>
        <v>1</v>
      </c>
      <c r="CS13" s="45">
        <v>12</v>
      </c>
      <c r="CT13" s="45">
        <f t="shared" si="118"/>
        <v>1</v>
      </c>
      <c r="CU13" s="27">
        <v>0</v>
      </c>
      <c r="CV13" s="63" t="str">
        <f t="shared" si="119"/>
        <v>たまごっちミニポシェット</v>
      </c>
      <c r="CW13" s="67">
        <f t="shared" si="120"/>
        <v>770</v>
      </c>
      <c r="CX13" s="45">
        <f t="shared" si="121"/>
        <v>770</v>
      </c>
      <c r="CY13" s="46">
        <f t="shared" si="122"/>
        <v>0.24838709677419354</v>
      </c>
      <c r="CZ13" s="37"/>
      <c r="DA13" s="29"/>
      <c r="DB13" s="52" t="str">
        <f t="shared" si="23"/>
        <v/>
      </c>
      <c r="DC13" s="45"/>
      <c r="DD13" s="45" t="str">
        <f t="shared" ref="DD13:DD16" si="210">IF(DC13="","",DC13-DC12)</f>
        <v/>
      </c>
      <c r="DE13" s="45"/>
      <c r="DF13" s="45" t="str">
        <f t="shared" ref="DF13:DF16" si="211">IF(DE13="","",DE13-DE12)</f>
        <v/>
      </c>
      <c r="DG13" s="45"/>
      <c r="DH13" s="45" t="str">
        <f t="shared" ref="DH13:DH16" si="212">IF(DG13="","",DG12+DI12-DG13)</f>
        <v/>
      </c>
      <c r="DI13" s="45"/>
      <c r="DJ13" s="44" t="str">
        <f t="shared" ref="DJ13:DJ29" si="213">IF(DC13="","",DJ12)</f>
        <v/>
      </c>
      <c r="DK13" s="43" t="str">
        <f t="shared" ref="DK13:DK16" si="214">IF(DC13="","",DK12)</f>
        <v/>
      </c>
      <c r="DL13" s="45" t="str">
        <f t="shared" ref="DL13:DL16" si="215">IF(DK13="","",DH13*DK13)</f>
        <v/>
      </c>
      <c r="DM13" s="46" t="str">
        <f t="shared" ref="DM13:DM16" si="216">IF(DL13="","",DL13/(DD13*100))</f>
        <v/>
      </c>
      <c r="DN13" s="37"/>
      <c r="DO13" s="29"/>
      <c r="DP13" s="52" t="str">
        <f t="shared" si="29"/>
        <v/>
      </c>
      <c r="DQ13" s="45"/>
      <c r="DR13" s="45" t="str">
        <f t="shared" ref="DR13:DR16" si="217">IF(DQ13="","",DQ13-DQ12)</f>
        <v/>
      </c>
      <c r="DS13" s="45"/>
      <c r="DT13" s="45" t="str">
        <f t="shared" ref="DT13:DT16" si="218">IF(DS13="","",DS13-DS12)</f>
        <v/>
      </c>
      <c r="DU13" s="45"/>
      <c r="DV13" s="45" t="str">
        <f t="shared" ref="DV13:DV16" si="219">IF(DU13="","",DU12+DW12-DU13)</f>
        <v/>
      </c>
      <c r="DW13" s="45"/>
      <c r="DX13" s="44" t="str">
        <f t="shared" ref="DX13:DX29" si="220">IF(DQ13="","",DX12)</f>
        <v/>
      </c>
      <c r="DY13" s="43" t="str">
        <f t="shared" ref="DY13:DY16" si="221">IF(DQ13="","",DY12)</f>
        <v/>
      </c>
      <c r="DZ13" s="45" t="str">
        <f t="shared" ref="DZ13:DZ16" si="222">IF(DY13="","",DV13*DY13)</f>
        <v/>
      </c>
      <c r="EA13" s="46" t="str">
        <f t="shared" ref="EA13:EA16" si="223">IF(DZ13="","",DZ13/(DR13*100))</f>
        <v/>
      </c>
      <c r="EB13" s="37"/>
      <c r="EC13" s="29"/>
      <c r="ED13" s="52" t="str">
        <f t="shared" si="35"/>
        <v/>
      </c>
      <c r="EE13" s="45"/>
      <c r="EF13" s="45" t="str">
        <f t="shared" ref="EF13:EF16" si="224">IF(EE13="","",EE13-EE12)</f>
        <v/>
      </c>
      <c r="EG13" s="45"/>
      <c r="EH13" s="45" t="str">
        <f t="shared" ref="EH13:EH16" si="225">IF(EG13="","",EG13-EG12)</f>
        <v/>
      </c>
      <c r="EI13" s="45"/>
      <c r="EJ13" s="45" t="str">
        <f t="shared" ref="EJ13:EJ16" si="226">IF(EI13="","",EI12+EK12-EI13)</f>
        <v/>
      </c>
      <c r="EK13" s="45"/>
      <c r="EL13" s="44" t="str">
        <f t="shared" ref="EL13:EL29" si="227">IF(EE13="","",EL12)</f>
        <v/>
      </c>
      <c r="EM13" s="43" t="str">
        <f t="shared" ref="EM13:EM16" si="228">IF(EE13="","",EM12)</f>
        <v/>
      </c>
      <c r="EN13" s="45" t="str">
        <f t="shared" ref="EN13:EN16" si="229">IF(EM13="","",EJ13*EM13)</f>
        <v/>
      </c>
      <c r="EO13" s="46" t="str">
        <f t="shared" ref="EO13:EO16" si="230">IF(EN13="","",EN13/(EF13*100))</f>
        <v/>
      </c>
      <c r="EP13" s="37"/>
      <c r="EQ13" s="29"/>
      <c r="ER13" s="52" t="str">
        <f t="shared" si="41"/>
        <v/>
      </c>
      <c r="ES13" s="45"/>
      <c r="ET13" s="45" t="str">
        <f t="shared" ref="ET13:ET16" si="231">IF(ES13="","",ES13-ES12)</f>
        <v/>
      </c>
      <c r="EU13" s="45"/>
      <c r="EV13" s="45" t="str">
        <f t="shared" ref="EV13:EV15" si="232">IF(EU13="","",EU13-EU12)</f>
        <v/>
      </c>
      <c r="EW13" s="45"/>
      <c r="EX13" s="45" t="str">
        <f t="shared" ref="EX13:EX16" si="233">IF(EW13="","",EW12+EY12-EW13)</f>
        <v/>
      </c>
      <c r="EY13" s="45"/>
      <c r="EZ13" s="44" t="str">
        <f t="shared" ref="EZ13:EZ29" si="234">IF(ES13="","",EZ12)</f>
        <v/>
      </c>
      <c r="FA13" s="43" t="str">
        <f t="shared" ref="FA13:FA16" si="235">IF(ES13="","",FA12)</f>
        <v/>
      </c>
      <c r="FB13" s="45" t="str">
        <f t="shared" ref="FB13:FB16" si="236">IF(FA13="","",EX13*FA13)</f>
        <v/>
      </c>
      <c r="FC13" s="46" t="str">
        <f t="shared" ref="FC13:FC16" si="237">IF(FB13="","",FB13/(ET13*100))</f>
        <v/>
      </c>
      <c r="FD13" s="37"/>
      <c r="FE13" s="60"/>
      <c r="FF13" s="52" t="str">
        <f t="shared" si="47"/>
        <v/>
      </c>
      <c r="FG13" s="45"/>
      <c r="FH13" s="45" t="str">
        <f t="shared" ref="FH13:FH16" si="238">IF(FG13="","",FG13-FG12)</f>
        <v/>
      </c>
      <c r="FI13" s="45"/>
      <c r="FJ13" s="45" t="str">
        <f t="shared" ref="FJ13:FJ16" si="239">IF(FI13="","",FI13-FI12)</f>
        <v/>
      </c>
      <c r="FK13" s="45"/>
      <c r="FL13" s="45" t="str">
        <f t="shared" ref="FL13:FL16" si="240">IF(FK13="","",FK12+FM12-FK13)</f>
        <v/>
      </c>
      <c r="FM13" s="45"/>
      <c r="FN13" s="44" t="str">
        <f t="shared" ref="FN13:FN29" si="241">IF(FG13="","",FN12)</f>
        <v/>
      </c>
      <c r="FO13" s="43" t="str">
        <f t="shared" ref="FO13:FO16" si="242">IF(FG13="","",FO12)</f>
        <v/>
      </c>
      <c r="FP13" s="45" t="str">
        <f t="shared" ref="FP13:FP16" si="243">IF(FO13="","",FL13*FO13)</f>
        <v/>
      </c>
      <c r="FQ13" s="46" t="str">
        <f t="shared" ref="FQ13:FQ16" si="244">IF(FP13="","",FP13/(FH13*100))</f>
        <v/>
      </c>
      <c r="FR13" s="37"/>
      <c r="FS13" s="29"/>
      <c r="FT13" s="52" t="str">
        <f t="shared" si="53"/>
        <v/>
      </c>
      <c r="FU13" s="45"/>
      <c r="FV13" s="45" t="str">
        <f t="shared" ref="FV13:FV16" si="245">IF(FU13="","",FU13-FU12)</f>
        <v/>
      </c>
      <c r="FW13" s="45"/>
      <c r="FX13" s="45" t="str">
        <f t="shared" ref="FX13:FX16" si="246">IF(FW13="","",FW13-FW12)</f>
        <v/>
      </c>
      <c r="FY13" s="45"/>
      <c r="FZ13" s="45" t="str">
        <f t="shared" ref="FZ13:FZ16" si="247">IF(FY13="","",FY12+GA12-FY13)</f>
        <v/>
      </c>
      <c r="GA13" s="45"/>
      <c r="GB13" s="44" t="str">
        <f t="shared" ref="GB13:GB29" si="248">IF(FU13="","",GB12)</f>
        <v/>
      </c>
      <c r="GC13" s="43" t="str">
        <f t="shared" ref="GC13:GC16" si="249">IF(FU13="","",GC12)</f>
        <v/>
      </c>
      <c r="GD13" s="45" t="str">
        <f t="shared" ref="GD13:GD16" si="250">IF(GC13="","",FZ13*GC13)</f>
        <v/>
      </c>
      <c r="GE13" s="46" t="str">
        <f t="shared" ref="GE13:GE16" si="251">IF(GD13="","",GD13/(FV13*100))</f>
        <v/>
      </c>
      <c r="GF13" s="37"/>
      <c r="GG13" s="29"/>
      <c r="GH13" s="52" t="str">
        <f t="shared" si="59"/>
        <v/>
      </c>
      <c r="GI13" s="45"/>
      <c r="GJ13" s="45" t="str">
        <f t="shared" ref="GJ13:GJ16" si="252">IF(GI13="","",GI13-GI12)</f>
        <v/>
      </c>
      <c r="GK13" s="45"/>
      <c r="GL13" s="45" t="str">
        <f t="shared" ref="GL13:GL16" si="253">IF(GK13="","",GK13-GK12)</f>
        <v/>
      </c>
      <c r="GM13" s="45"/>
      <c r="GN13" s="45" t="str">
        <f t="shared" ref="GN13:GN16" si="254">IF(GM13="","",GM12+GO12-GM13)</f>
        <v/>
      </c>
      <c r="GO13" s="45"/>
      <c r="GP13" s="44" t="str">
        <f t="shared" ref="GP13:GP29" si="255">IF(GI13="","",GP12)</f>
        <v/>
      </c>
      <c r="GQ13" s="43" t="str">
        <f t="shared" ref="GQ13:GQ16" si="256">IF(GI13="","",GQ12)</f>
        <v/>
      </c>
      <c r="GR13" s="45" t="str">
        <f t="shared" ref="GR13:GR16" si="257">IF(GQ13="","",GN13*GQ13)</f>
        <v/>
      </c>
      <c r="GS13" s="46" t="str">
        <f t="shared" ref="GS13:GS16" si="258">IF(GR13="","",GR13/(GJ13*100))</f>
        <v/>
      </c>
      <c r="GT13" s="37"/>
      <c r="GU13" s="61"/>
      <c r="GV13" s="47"/>
      <c r="GW13" s="30" t="s">
        <v>1145</v>
      </c>
      <c r="GX13" s="45">
        <v>4455</v>
      </c>
      <c r="GY13" s="45">
        <f t="shared" si="137"/>
        <v>18</v>
      </c>
      <c r="GZ13" s="45">
        <v>126</v>
      </c>
      <c r="HA13" s="45">
        <f t="shared" si="138"/>
        <v>1</v>
      </c>
      <c r="HB13" s="45">
        <v>2</v>
      </c>
      <c r="HC13" s="45">
        <f t="shared" si="139"/>
        <v>1</v>
      </c>
      <c r="HD13" s="27">
        <v>0</v>
      </c>
      <c r="HE13" s="63" t="str">
        <f t="shared" si="140"/>
        <v>おしりシール</v>
      </c>
      <c r="HF13" s="67">
        <f t="shared" si="141"/>
        <v>250</v>
      </c>
      <c r="HG13" s="45">
        <f t="shared" si="142"/>
        <v>250</v>
      </c>
      <c r="HH13" s="46">
        <f t="shared" si="143"/>
        <v>0.1388888888888889</v>
      </c>
      <c r="HI13" s="37"/>
      <c r="HJ13" s="29"/>
      <c r="HK13" s="47"/>
      <c r="HL13" s="45">
        <v>4068</v>
      </c>
      <c r="HM13" s="45">
        <f t="shared" si="144"/>
        <v>22</v>
      </c>
      <c r="HN13" s="45">
        <v>101</v>
      </c>
      <c r="HO13" s="45">
        <f t="shared" si="145"/>
        <v>0</v>
      </c>
      <c r="HP13" s="45">
        <v>16</v>
      </c>
      <c r="HQ13" s="45">
        <f t="shared" si="146"/>
        <v>0</v>
      </c>
      <c r="HR13" s="27">
        <v>0</v>
      </c>
      <c r="HS13" s="63" t="str">
        <f t="shared" si="147"/>
        <v>たまごっちマスコット</v>
      </c>
      <c r="HT13" s="67">
        <f t="shared" si="148"/>
        <v>1100</v>
      </c>
      <c r="HU13" s="45">
        <f t="shared" si="149"/>
        <v>0</v>
      </c>
      <c r="HV13" s="46">
        <f t="shared" si="150"/>
        <v>0</v>
      </c>
      <c r="HW13" s="37"/>
      <c r="HX13" s="360"/>
      <c r="HY13" s="47"/>
      <c r="HZ13" s="45">
        <v>10533</v>
      </c>
      <c r="IA13" s="45">
        <f t="shared" si="151"/>
        <v>18</v>
      </c>
      <c r="IB13" s="45">
        <v>342</v>
      </c>
      <c r="IC13" s="45">
        <f t="shared" si="152"/>
        <v>0</v>
      </c>
      <c r="ID13" s="45">
        <v>25</v>
      </c>
      <c r="IE13" s="45">
        <f t="shared" si="153"/>
        <v>3</v>
      </c>
      <c r="IF13" s="45">
        <v>0</v>
      </c>
      <c r="IG13" s="64" t="s">
        <v>212</v>
      </c>
      <c r="IH13" s="67">
        <f t="shared" si="155"/>
        <v>200</v>
      </c>
      <c r="II13" s="45">
        <f t="shared" si="156"/>
        <v>600</v>
      </c>
      <c r="IJ13" s="46">
        <f t="shared" si="157"/>
        <v>0.33333333333333331</v>
      </c>
      <c r="IK13" s="178" t="s">
        <v>1402</v>
      </c>
      <c r="IL13" s="29"/>
      <c r="IM13" s="47"/>
      <c r="IN13" s="45">
        <v>7941</v>
      </c>
      <c r="IO13" s="45">
        <f t="shared" si="158"/>
        <v>246</v>
      </c>
      <c r="IP13" s="45">
        <v>475</v>
      </c>
      <c r="IQ13" s="45">
        <f t="shared" si="159"/>
        <v>2</v>
      </c>
      <c r="IR13" s="45">
        <v>9</v>
      </c>
      <c r="IS13" s="45">
        <f t="shared" si="160"/>
        <v>2</v>
      </c>
      <c r="IT13" s="45">
        <v>0</v>
      </c>
      <c r="IU13" s="63" t="str">
        <f t="shared" si="161"/>
        <v>たまごっちカスタムキーリング</v>
      </c>
      <c r="IV13" s="67">
        <f t="shared" si="162"/>
        <v>700</v>
      </c>
      <c r="IW13" s="45">
        <f t="shared" si="163"/>
        <v>1400</v>
      </c>
      <c r="IX13" s="46">
        <f t="shared" si="164"/>
        <v>5.6910569105691054E-2</v>
      </c>
      <c r="IY13" s="37"/>
      <c r="IZ13" s="61"/>
      <c r="JA13" s="47"/>
      <c r="JB13" s="45">
        <v>11012</v>
      </c>
      <c r="JC13" s="45">
        <f t="shared" si="165"/>
        <v>50</v>
      </c>
      <c r="JD13" s="45">
        <v>549</v>
      </c>
      <c r="JE13" s="45">
        <f t="shared" si="166"/>
        <v>0</v>
      </c>
      <c r="JF13" s="45">
        <v>2</v>
      </c>
      <c r="JG13" s="45">
        <f t="shared" si="167"/>
        <v>1</v>
      </c>
      <c r="JH13" s="45">
        <v>8</v>
      </c>
      <c r="JI13" s="63" t="str">
        <f t="shared" si="168"/>
        <v>サンリオファン</v>
      </c>
      <c r="JJ13" s="67">
        <f t="shared" si="169"/>
        <v>1100</v>
      </c>
      <c r="JK13" s="45">
        <f t="shared" si="170"/>
        <v>1100</v>
      </c>
      <c r="JL13" s="46">
        <f t="shared" si="171"/>
        <v>0.22</v>
      </c>
      <c r="JM13" s="37"/>
      <c r="JN13" s="29"/>
      <c r="JO13" s="47"/>
      <c r="JP13" s="45">
        <v>7396</v>
      </c>
      <c r="JQ13" s="45">
        <f t="shared" si="172"/>
        <v>43</v>
      </c>
      <c r="JR13" s="45">
        <v>404</v>
      </c>
      <c r="JS13" s="45">
        <f t="shared" si="173"/>
        <v>0</v>
      </c>
      <c r="JT13" s="45">
        <v>12</v>
      </c>
      <c r="JU13" s="45">
        <f t="shared" si="174"/>
        <v>0</v>
      </c>
      <c r="JV13" s="45">
        <v>0</v>
      </c>
      <c r="JW13" s="63" t="str">
        <f t="shared" si="175"/>
        <v>たまごっちミニチュアポシェット</v>
      </c>
      <c r="JX13" s="67">
        <f t="shared" si="176"/>
        <v>0</v>
      </c>
      <c r="JY13" s="45">
        <f t="shared" si="177"/>
        <v>0</v>
      </c>
      <c r="JZ13" s="46">
        <f t="shared" si="178"/>
        <v>0</v>
      </c>
      <c r="KA13" s="37" t="s">
        <v>297</v>
      </c>
      <c r="KB13" s="51"/>
      <c r="KC13" s="47"/>
      <c r="KD13" s="45">
        <v>2581</v>
      </c>
      <c r="KE13" s="45">
        <f>IF(KD13="","",KD13-KD9)</f>
        <v>45</v>
      </c>
      <c r="KF13" s="45">
        <v>94</v>
      </c>
      <c r="KG13" s="45">
        <f>IF(KF13="","",KF13-KF9)</f>
        <v>4</v>
      </c>
      <c r="KH13" s="45">
        <v>8</v>
      </c>
      <c r="KI13" s="45">
        <f>IF(KH13="","",KH9+KJ9-KH13)</f>
        <v>3</v>
      </c>
      <c r="KJ13" s="27">
        <v>0</v>
      </c>
      <c r="KK13" s="63" t="str">
        <f>IF(KD13="","",KK9)</f>
        <v>たまごっちブロックシール</v>
      </c>
      <c r="KL13" s="67">
        <f>IF(KE13="","",KL9)</f>
        <v>600</v>
      </c>
      <c r="KM13" s="45">
        <f>IF(KH13="","",KI13*KL13)</f>
        <v>1800</v>
      </c>
      <c r="KN13" s="46">
        <f>IF(KI13="","",KM13/(KE13*100))</f>
        <v>0.4</v>
      </c>
      <c r="KO13" s="37"/>
      <c r="KP13" s="29"/>
      <c r="KQ13" s="47"/>
      <c r="KR13" s="45">
        <v>2440</v>
      </c>
      <c r="KS13" s="45">
        <f>IF(KR13="","",KR13-KR9)</f>
        <v>53</v>
      </c>
      <c r="KT13" s="45">
        <v>236</v>
      </c>
      <c r="KU13" s="45">
        <f>IF(KT13="","",KT13-KT9)</f>
        <v>0</v>
      </c>
      <c r="KV13" s="45">
        <v>18</v>
      </c>
      <c r="KW13" s="45">
        <f>IF(KV13="","",KV9+KX9-KV13)</f>
        <v>1</v>
      </c>
      <c r="KX13" s="27">
        <v>0</v>
      </c>
      <c r="KY13" s="63" t="str">
        <f>IF(KR13="","",KY9)</f>
        <v>パンケーキスクイーズ</v>
      </c>
      <c r="KZ13" s="67">
        <f>IF(KS13="","",KZ9)</f>
        <v>182</v>
      </c>
      <c r="LA13" s="45">
        <f>IF(KV13="","",KW13*KZ13)</f>
        <v>182</v>
      </c>
      <c r="LB13" s="46">
        <f>IF(KW13="","",LA13/(KS13*100))</f>
        <v>3.4339622641509436E-2</v>
      </c>
      <c r="LC13" s="37"/>
      <c r="LD13" s="29"/>
      <c r="LE13" s="47"/>
      <c r="LF13" s="45"/>
      <c r="LG13" s="45"/>
      <c r="LH13" s="45">
        <v>534</v>
      </c>
      <c r="LI13" s="45">
        <f t="shared" si="89"/>
        <v>0</v>
      </c>
      <c r="LJ13" s="43">
        <v>1</v>
      </c>
      <c r="LK13" s="45">
        <f t="shared" si="90"/>
        <v>0</v>
      </c>
      <c r="LL13" s="45">
        <v>0</v>
      </c>
      <c r="LM13" s="73" t="str">
        <f>IF(LF12="","",LM10)</f>
        <v>ボンドロ</v>
      </c>
      <c r="LN13" s="67">
        <f>IF(LG12="","",LN10)</f>
        <v>1500</v>
      </c>
      <c r="LO13" s="45">
        <f t="shared" si="91"/>
        <v>0</v>
      </c>
      <c r="LP13" s="46"/>
      <c r="LQ13" s="37"/>
      <c r="LR13" s="29"/>
      <c r="LS13" s="52" t="str">
        <f t="shared" si="65"/>
        <v/>
      </c>
      <c r="LT13" s="45"/>
      <c r="LU13" s="45" t="str">
        <f t="shared" ref="LU13:LU16" si="259">IF(LT13="","",LT13-LT12)</f>
        <v/>
      </c>
      <c r="LV13" s="45"/>
      <c r="LW13" s="45" t="str">
        <f t="shared" ref="LW13:LW16" si="260">IF(LV13="","",LV13-LV12)</f>
        <v/>
      </c>
      <c r="LX13" s="45"/>
      <c r="LY13" s="45" t="str">
        <f t="shared" ref="LY13:LY16" si="261">IF(LX13="","",LX12+LZ12-LX13)</f>
        <v/>
      </c>
      <c r="LZ13" s="45"/>
      <c r="MA13" s="44" t="str">
        <f t="shared" ref="MA13:MA29" si="262">IF(LT13="","",MA12)</f>
        <v/>
      </c>
      <c r="MB13" s="43" t="str">
        <f t="shared" ref="MB13:MB16" si="263">IF(LT13="","",MB12)</f>
        <v/>
      </c>
      <c r="MC13" s="45" t="str">
        <f t="shared" ref="MC13:MC16" si="264">IF(MB13="","",LY13*MB13)</f>
        <v/>
      </c>
      <c r="MD13" s="46" t="str">
        <f t="shared" ref="MD13:MD16" si="265">IF(MC13="","",MC13/(LU13*100))</f>
        <v/>
      </c>
      <c r="ME13" s="37"/>
      <c r="MF13" s="29"/>
      <c r="MG13" s="52" t="str">
        <f t="shared" si="71"/>
        <v/>
      </c>
      <c r="MH13" s="45"/>
      <c r="MI13" s="45" t="str">
        <f t="shared" ref="MI13:MI16" si="266">IF(MH13="","",MH13-MH12)</f>
        <v/>
      </c>
      <c r="MJ13" s="45"/>
      <c r="MK13" s="45" t="str">
        <f t="shared" ref="MK13:MK16" si="267">IF(MJ13="","",MJ13-MJ12)</f>
        <v/>
      </c>
      <c r="ML13" s="45"/>
      <c r="MM13" s="45" t="str">
        <f t="shared" ref="MM13:MM16" si="268">IF(ML13="","",ML12+MN12-ML13)</f>
        <v/>
      </c>
      <c r="MN13" s="45"/>
      <c r="MO13" s="44" t="str">
        <f t="shared" ref="MO13:MO29" si="269">IF(MH13="","",MO12)</f>
        <v/>
      </c>
      <c r="MP13" s="43" t="str">
        <f t="shared" ref="MP13:MP16" si="270">IF(MH13="","",MP12)</f>
        <v/>
      </c>
      <c r="MQ13" s="45" t="str">
        <f t="shared" ref="MQ13:MQ16" si="271">IF(MP13="","",MM13*MP13)</f>
        <v/>
      </c>
      <c r="MR13" s="46" t="str">
        <f t="shared" ref="MR13:MR16" si="272">IF(MQ13="","",MQ13/(MI13*100))</f>
        <v/>
      </c>
      <c r="MS13" s="37"/>
      <c r="MT13" s="29"/>
      <c r="MU13" s="52" t="str">
        <f t="shared" si="77"/>
        <v/>
      </c>
      <c r="MV13" s="45"/>
      <c r="MW13" s="45" t="str">
        <f t="shared" ref="MW13:MW16" si="273">IF(MV13="","",MV13-MV12)</f>
        <v/>
      </c>
      <c r="MX13" s="45"/>
      <c r="MY13" s="45" t="str">
        <f t="shared" ref="MY13:MY16" si="274">IF(MX13="","",MX13-MX12)</f>
        <v/>
      </c>
      <c r="MZ13" s="45"/>
      <c r="NA13" s="45" t="str">
        <f t="shared" ref="NA13:NA16" si="275">IF(MZ13="","",MZ12+NB12-MZ13)</f>
        <v/>
      </c>
      <c r="NB13" s="45"/>
      <c r="NC13" s="44" t="str">
        <f t="shared" ref="NC13:NC29" si="276">IF(MV13="","",NC12)</f>
        <v/>
      </c>
      <c r="ND13" s="43" t="str">
        <f t="shared" ref="ND13:ND16" si="277">IF(MV13="","",ND12)</f>
        <v/>
      </c>
      <c r="NE13" s="45" t="str">
        <f t="shared" ref="NE13:NE16" si="278">IF(ND13="","",NA13*ND13)</f>
        <v/>
      </c>
      <c r="NF13" s="46" t="str">
        <f t="shared" ref="NF13:NF16" si="279">IF(NE13="","",NE13/(MW13*100))</f>
        <v/>
      </c>
      <c r="NG13" s="37"/>
      <c r="NH13" s="29"/>
      <c r="NI13" s="52" t="str">
        <f t="shared" si="83"/>
        <v/>
      </c>
      <c r="NJ13" s="45"/>
      <c r="NK13" s="45" t="str">
        <f t="shared" ref="NK13:NK16" si="280">IF(NJ13="","",NJ13-NJ12)</f>
        <v/>
      </c>
      <c r="NL13" s="45"/>
      <c r="NM13" s="45" t="str">
        <f t="shared" ref="NM13:NM16" si="281">IF(NL13="","",NL13-NL12)</f>
        <v/>
      </c>
      <c r="NN13" s="45"/>
      <c r="NO13" s="45" t="str">
        <f t="shared" ref="NO13:NO16" si="282">IF(NN13="","",NN12+NP12-NN13)</f>
        <v/>
      </c>
      <c r="NP13" s="45"/>
      <c r="NQ13" s="44" t="str">
        <f t="shared" ref="NQ13:NQ29" si="283">IF(NJ13="","",NQ12)</f>
        <v/>
      </c>
      <c r="NR13" s="43" t="str">
        <f t="shared" ref="NR13:NR16" si="284">IF(NJ13="","",NR12)</f>
        <v/>
      </c>
      <c r="NS13" s="45" t="str">
        <f t="shared" ref="NS13:NS16" si="285">IF(NR13="","",NO13*NR13)</f>
        <v/>
      </c>
      <c r="NT13" s="46" t="str">
        <f t="shared" ref="NT13:NT16" si="286">IF(NS13="","",NS13/(NK13*100))</f>
        <v/>
      </c>
      <c r="NU13" s="37"/>
    </row>
    <row r="14" spans="1:385" ht="15" customHeight="1" thickBot="1" x14ac:dyDescent="0.3">
      <c r="A14" s="38"/>
      <c r="B14" s="39" t="str">
        <f>IF(A14="","",SUM(J14,LG36,AL14,DR14,AZ14,DD14,LU14,NK14,MW14,MI14,X14,FH14,FV14,GJ14,EF14,ET14)+SUM(GY47:GY50)+SUM(HM47:HM50)+SUM(CP47:CP50)+SUM(BN47:BN50)+SUM(KS47:KS50)+SUM(KE47:KE50)+SUM(CB47:CB50)+SUM(IA47:IA50)+SUM(IO47:IO50)+SUM(JC47:JC50)+SUM(JQ47:JQ50))</f>
        <v/>
      </c>
      <c r="C14" s="40" t="str">
        <f>IF(A14="","",SUM(J14,X14,AL14,AZ14)+SUM(KE47:KE50)+SUM(KS47:KS50)+SUM(BN47:BN50))</f>
        <v/>
      </c>
      <c r="D14" s="40" t="str">
        <f>IF(A14="","",SUM(DD14,DR14)+SUM(CB47:CB50)+SUM(CP47:CP50))</f>
        <v/>
      </c>
      <c r="E14" s="41" t="str">
        <f>IF(A14="","",SUM(NK14,MW14,MI14,LG36,LU14)+SUM(IA47:IA50)+SUM(IO47:IO50)+SUM(JC47:JC50)+SUM(JQ47:JQ50))</f>
        <v/>
      </c>
      <c r="F14" s="41" t="str">
        <f>IF(B14="","",SUM(FH14,FV14,GJ14)+SUM(HM47:HM50)+SUM(GY47:GY50))</f>
        <v/>
      </c>
      <c r="G14" s="91" t="str">
        <f>IF(A14="","",SUM(EF14,ET14))</f>
        <v/>
      </c>
      <c r="H14" s="42"/>
      <c r="I14" s="45"/>
      <c r="J14" s="45" t="str">
        <f t="shared" si="0"/>
        <v/>
      </c>
      <c r="K14" s="45"/>
      <c r="L14" s="45" t="str">
        <f t="shared" si="1"/>
        <v/>
      </c>
      <c r="M14" s="45"/>
      <c r="N14" s="45" t="str">
        <f t="shared" si="2"/>
        <v/>
      </c>
      <c r="O14" s="45"/>
      <c r="P14" s="44" t="str">
        <f t="shared" si="187"/>
        <v/>
      </c>
      <c r="Q14" s="43" t="str">
        <f t="shared" si="188"/>
        <v/>
      </c>
      <c r="R14" s="45" t="str">
        <f t="shared" si="3"/>
        <v/>
      </c>
      <c r="S14" s="46" t="str">
        <f t="shared" si="4"/>
        <v/>
      </c>
      <c r="T14" s="37"/>
      <c r="U14" s="29"/>
      <c r="V14" s="52" t="str">
        <f t="shared" si="5"/>
        <v/>
      </c>
      <c r="W14" s="45"/>
      <c r="X14" s="45" t="str">
        <f t="shared" si="189"/>
        <v/>
      </c>
      <c r="Y14" s="45"/>
      <c r="Z14" s="45" t="str">
        <f t="shared" si="190"/>
        <v/>
      </c>
      <c r="AA14" s="45"/>
      <c r="AB14" s="45" t="str">
        <f t="shared" si="191"/>
        <v/>
      </c>
      <c r="AC14" s="45"/>
      <c r="AD14" s="44" t="str">
        <f t="shared" si="192"/>
        <v/>
      </c>
      <c r="AE14" s="43" t="str">
        <f t="shared" si="193"/>
        <v/>
      </c>
      <c r="AF14" s="45" t="str">
        <f t="shared" si="194"/>
        <v/>
      </c>
      <c r="AG14" s="46" t="str">
        <f t="shared" si="195"/>
        <v/>
      </c>
      <c r="AH14" s="37"/>
      <c r="AI14" s="29"/>
      <c r="AJ14" s="52" t="str">
        <f t="shared" si="11"/>
        <v/>
      </c>
      <c r="AK14" s="45"/>
      <c r="AL14" s="45" t="str">
        <f t="shared" si="196"/>
        <v/>
      </c>
      <c r="AM14" s="45"/>
      <c r="AN14" s="45" t="str">
        <f t="shared" si="197"/>
        <v/>
      </c>
      <c r="AO14" s="45"/>
      <c r="AP14" s="45" t="str">
        <f t="shared" si="198"/>
        <v/>
      </c>
      <c r="AQ14" s="45"/>
      <c r="AR14" s="44" t="str">
        <f t="shared" si="199"/>
        <v/>
      </c>
      <c r="AS14" s="43" t="str">
        <f t="shared" si="200"/>
        <v/>
      </c>
      <c r="AT14" s="45" t="str">
        <f t="shared" si="201"/>
        <v/>
      </c>
      <c r="AU14" s="46" t="str">
        <f t="shared" si="202"/>
        <v/>
      </c>
      <c r="AV14" s="37"/>
      <c r="AW14" s="29"/>
      <c r="AX14" s="52" t="str">
        <f t="shared" si="17"/>
        <v/>
      </c>
      <c r="AY14" s="45"/>
      <c r="AZ14" s="45" t="str">
        <f t="shared" si="203"/>
        <v/>
      </c>
      <c r="BA14" s="45"/>
      <c r="BB14" s="45" t="str">
        <f t="shared" si="204"/>
        <v/>
      </c>
      <c r="BC14" s="45"/>
      <c r="BD14" s="45" t="str">
        <f t="shared" si="205"/>
        <v/>
      </c>
      <c r="BE14" s="45"/>
      <c r="BF14" s="44" t="str">
        <f t="shared" si="206"/>
        <v/>
      </c>
      <c r="BG14" s="43" t="str">
        <f t="shared" si="207"/>
        <v/>
      </c>
      <c r="BH14" s="45" t="str">
        <f t="shared" si="208"/>
        <v/>
      </c>
      <c r="BI14" s="46" t="str">
        <f t="shared" si="209"/>
        <v/>
      </c>
      <c r="BJ14" s="37"/>
      <c r="BK14" s="29"/>
      <c r="BL14" s="75"/>
      <c r="BM14" s="76">
        <v>5725</v>
      </c>
      <c r="BN14" s="76">
        <f t="shared" si="102"/>
        <v>68</v>
      </c>
      <c r="BO14" s="76">
        <v>153</v>
      </c>
      <c r="BP14" s="76">
        <f t="shared" si="103"/>
        <v>5</v>
      </c>
      <c r="BQ14" s="76">
        <v>16</v>
      </c>
      <c r="BR14" s="76">
        <f t="shared" si="104"/>
        <v>2</v>
      </c>
      <c r="BS14" s="76">
        <v>0</v>
      </c>
      <c r="BT14" s="78" t="str">
        <f t="shared" si="105"/>
        <v>バタースクイーズ</v>
      </c>
      <c r="BU14" s="79">
        <f t="shared" si="106"/>
        <v>440</v>
      </c>
      <c r="BV14" s="76">
        <f t="shared" si="107"/>
        <v>880</v>
      </c>
      <c r="BW14" s="80">
        <f t="shared" si="108"/>
        <v>0.12941176470588237</v>
      </c>
      <c r="BX14" s="37"/>
      <c r="BY14" s="57"/>
      <c r="BZ14" s="75"/>
      <c r="CA14" s="76">
        <v>8185</v>
      </c>
      <c r="CB14" s="76">
        <f t="shared" si="109"/>
        <v>32</v>
      </c>
      <c r="CC14" s="76">
        <v>437</v>
      </c>
      <c r="CD14" s="76">
        <f t="shared" si="110"/>
        <v>0</v>
      </c>
      <c r="CE14" s="76">
        <v>14</v>
      </c>
      <c r="CF14" s="76">
        <f t="shared" si="111"/>
        <v>0</v>
      </c>
      <c r="CG14" s="76">
        <v>0</v>
      </c>
      <c r="CH14" s="78" t="str">
        <f t="shared" si="112"/>
        <v>たまごっちMC</v>
      </c>
      <c r="CI14" s="79">
        <f t="shared" si="113"/>
        <v>1430</v>
      </c>
      <c r="CJ14" s="76">
        <f t="shared" si="114"/>
        <v>0</v>
      </c>
      <c r="CK14" s="80">
        <f t="shared" si="115"/>
        <v>0</v>
      </c>
      <c r="CL14" s="37"/>
      <c r="CM14" s="29"/>
      <c r="CN14" s="75"/>
      <c r="CO14" s="76">
        <v>4014</v>
      </c>
      <c r="CP14" s="76">
        <f t="shared" si="116"/>
        <v>16</v>
      </c>
      <c r="CQ14" s="76">
        <v>233</v>
      </c>
      <c r="CR14" s="76">
        <f t="shared" si="117"/>
        <v>0</v>
      </c>
      <c r="CS14" s="76">
        <v>13</v>
      </c>
      <c r="CT14" s="76">
        <f t="shared" si="118"/>
        <v>0</v>
      </c>
      <c r="CU14" s="76">
        <v>0</v>
      </c>
      <c r="CV14" s="78" t="str">
        <f t="shared" si="119"/>
        <v>たまごっちブロックシール</v>
      </c>
      <c r="CW14" s="79">
        <f t="shared" si="120"/>
        <v>600</v>
      </c>
      <c r="CX14" s="76">
        <f t="shared" si="121"/>
        <v>0</v>
      </c>
      <c r="CY14" s="80">
        <f t="shared" si="122"/>
        <v>0</v>
      </c>
      <c r="CZ14" s="37"/>
      <c r="DA14" s="29"/>
      <c r="DB14" s="52" t="str">
        <f t="shared" si="23"/>
        <v/>
      </c>
      <c r="DC14" s="45"/>
      <c r="DD14" s="45" t="str">
        <f t="shared" si="210"/>
        <v/>
      </c>
      <c r="DE14" s="45"/>
      <c r="DF14" s="45" t="str">
        <f t="shared" si="211"/>
        <v/>
      </c>
      <c r="DG14" s="45"/>
      <c r="DH14" s="45" t="str">
        <f t="shared" si="212"/>
        <v/>
      </c>
      <c r="DI14" s="45"/>
      <c r="DJ14" s="44" t="str">
        <f t="shared" si="213"/>
        <v/>
      </c>
      <c r="DK14" s="43" t="str">
        <f t="shared" si="214"/>
        <v/>
      </c>
      <c r="DL14" s="45" t="str">
        <f t="shared" si="215"/>
        <v/>
      </c>
      <c r="DM14" s="46" t="str">
        <f t="shared" si="216"/>
        <v/>
      </c>
      <c r="DN14" s="37"/>
      <c r="DO14" s="29"/>
      <c r="DP14" s="52" t="str">
        <f t="shared" si="29"/>
        <v/>
      </c>
      <c r="DQ14" s="45"/>
      <c r="DR14" s="45" t="str">
        <f t="shared" si="217"/>
        <v/>
      </c>
      <c r="DS14" s="45"/>
      <c r="DT14" s="45" t="str">
        <f t="shared" si="218"/>
        <v/>
      </c>
      <c r="DU14" s="45"/>
      <c r="DV14" s="45" t="str">
        <f t="shared" si="219"/>
        <v/>
      </c>
      <c r="DW14" s="45"/>
      <c r="DX14" s="44" t="str">
        <f t="shared" si="220"/>
        <v/>
      </c>
      <c r="DY14" s="43" t="str">
        <f t="shared" si="221"/>
        <v/>
      </c>
      <c r="DZ14" s="45" t="str">
        <f t="shared" si="222"/>
        <v/>
      </c>
      <c r="EA14" s="46" t="str">
        <f t="shared" si="223"/>
        <v/>
      </c>
      <c r="EB14" s="37"/>
      <c r="EC14" s="29"/>
      <c r="ED14" s="52" t="str">
        <f t="shared" si="35"/>
        <v/>
      </c>
      <c r="EE14" s="45"/>
      <c r="EF14" s="45" t="str">
        <f t="shared" si="224"/>
        <v/>
      </c>
      <c r="EG14" s="45"/>
      <c r="EH14" s="45" t="str">
        <f t="shared" si="225"/>
        <v/>
      </c>
      <c r="EI14" s="45"/>
      <c r="EJ14" s="45" t="str">
        <f t="shared" si="226"/>
        <v/>
      </c>
      <c r="EK14" s="45"/>
      <c r="EL14" s="44" t="str">
        <f t="shared" si="227"/>
        <v/>
      </c>
      <c r="EM14" s="43" t="str">
        <f t="shared" si="228"/>
        <v/>
      </c>
      <c r="EN14" s="45" t="str">
        <f t="shared" si="229"/>
        <v/>
      </c>
      <c r="EO14" s="46" t="str">
        <f t="shared" si="230"/>
        <v/>
      </c>
      <c r="EP14" s="37"/>
      <c r="EQ14" s="29"/>
      <c r="ER14" s="52" t="str">
        <f t="shared" si="41"/>
        <v/>
      </c>
      <c r="ES14" s="45"/>
      <c r="ET14" s="45" t="str">
        <f t="shared" si="231"/>
        <v/>
      </c>
      <c r="EU14" s="45"/>
      <c r="EV14" s="45" t="str">
        <f t="shared" si="232"/>
        <v/>
      </c>
      <c r="EW14" s="45"/>
      <c r="EX14" s="45" t="str">
        <f t="shared" si="233"/>
        <v/>
      </c>
      <c r="EY14" s="45"/>
      <c r="EZ14" s="44" t="str">
        <f t="shared" si="234"/>
        <v/>
      </c>
      <c r="FA14" s="43" t="str">
        <f t="shared" si="235"/>
        <v/>
      </c>
      <c r="FB14" s="45" t="str">
        <f t="shared" si="236"/>
        <v/>
      </c>
      <c r="FC14" s="46" t="str">
        <f t="shared" si="237"/>
        <v/>
      </c>
      <c r="FD14" s="37"/>
      <c r="FE14" s="60"/>
      <c r="FF14" s="52" t="str">
        <f t="shared" si="47"/>
        <v/>
      </c>
      <c r="FG14" s="45"/>
      <c r="FH14" s="45" t="str">
        <f t="shared" si="238"/>
        <v/>
      </c>
      <c r="FI14" s="45"/>
      <c r="FJ14" s="45" t="str">
        <f t="shared" si="239"/>
        <v/>
      </c>
      <c r="FK14" s="45"/>
      <c r="FL14" s="45" t="str">
        <f t="shared" si="240"/>
        <v/>
      </c>
      <c r="FM14" s="45"/>
      <c r="FN14" s="44" t="str">
        <f t="shared" si="241"/>
        <v/>
      </c>
      <c r="FO14" s="43" t="str">
        <f t="shared" si="242"/>
        <v/>
      </c>
      <c r="FP14" s="45" t="str">
        <f t="shared" si="243"/>
        <v/>
      </c>
      <c r="FQ14" s="46" t="str">
        <f t="shared" si="244"/>
        <v/>
      </c>
      <c r="FR14" s="37"/>
      <c r="FS14" s="29"/>
      <c r="FT14" s="52" t="str">
        <f t="shared" si="53"/>
        <v/>
      </c>
      <c r="FU14" s="45"/>
      <c r="FV14" s="45" t="str">
        <f t="shared" si="245"/>
        <v/>
      </c>
      <c r="FW14" s="45"/>
      <c r="FX14" s="45" t="str">
        <f t="shared" si="246"/>
        <v/>
      </c>
      <c r="FY14" s="45"/>
      <c r="FZ14" s="45" t="str">
        <f t="shared" si="247"/>
        <v/>
      </c>
      <c r="GA14" s="45"/>
      <c r="GB14" s="44" t="str">
        <f t="shared" si="248"/>
        <v/>
      </c>
      <c r="GC14" s="43" t="str">
        <f t="shared" si="249"/>
        <v/>
      </c>
      <c r="GD14" s="45" t="str">
        <f t="shared" si="250"/>
        <v/>
      </c>
      <c r="GE14" s="46" t="str">
        <f t="shared" si="251"/>
        <v/>
      </c>
      <c r="GF14" s="37"/>
      <c r="GG14" s="29"/>
      <c r="GH14" s="52" t="str">
        <f t="shared" si="59"/>
        <v/>
      </c>
      <c r="GI14" s="45"/>
      <c r="GJ14" s="45" t="str">
        <f t="shared" si="252"/>
        <v/>
      </c>
      <c r="GK14" s="45"/>
      <c r="GL14" s="45" t="str">
        <f t="shared" si="253"/>
        <v/>
      </c>
      <c r="GM14" s="45"/>
      <c r="GN14" s="45" t="str">
        <f t="shared" si="254"/>
        <v/>
      </c>
      <c r="GO14" s="45"/>
      <c r="GP14" s="44" t="str">
        <f t="shared" si="255"/>
        <v/>
      </c>
      <c r="GQ14" s="43" t="str">
        <f t="shared" si="256"/>
        <v/>
      </c>
      <c r="GR14" s="45" t="str">
        <f t="shared" si="257"/>
        <v/>
      </c>
      <c r="GS14" s="46" t="str">
        <f t="shared" si="258"/>
        <v/>
      </c>
      <c r="GT14" s="37"/>
      <c r="GU14" s="61"/>
      <c r="GV14" s="75"/>
      <c r="GW14" s="84" t="s">
        <v>1146</v>
      </c>
      <c r="GX14" s="76">
        <v>20132</v>
      </c>
      <c r="GY14" s="76">
        <f t="shared" si="137"/>
        <v>193</v>
      </c>
      <c r="GZ14" s="76">
        <v>155</v>
      </c>
      <c r="HA14" s="76">
        <f t="shared" si="138"/>
        <v>1</v>
      </c>
      <c r="HB14" s="76">
        <v>2</v>
      </c>
      <c r="HC14" s="76">
        <f t="shared" si="139"/>
        <v>1</v>
      </c>
      <c r="HD14" s="76">
        <v>1</v>
      </c>
      <c r="HE14" s="78" t="str">
        <f t="shared" si="140"/>
        <v>ボンボンドロップシール</v>
      </c>
      <c r="HF14" s="79">
        <f t="shared" si="141"/>
        <v>1500</v>
      </c>
      <c r="HG14" s="76">
        <f t="shared" si="142"/>
        <v>1500</v>
      </c>
      <c r="HH14" s="80">
        <f t="shared" si="143"/>
        <v>7.7720207253886009E-2</v>
      </c>
      <c r="HI14" s="37"/>
      <c r="HJ14" s="29"/>
      <c r="HK14" s="75"/>
      <c r="HL14" s="76">
        <v>3524</v>
      </c>
      <c r="HM14" s="76">
        <f t="shared" si="144"/>
        <v>20</v>
      </c>
      <c r="HN14" s="76">
        <v>140</v>
      </c>
      <c r="HO14" s="76">
        <f t="shared" si="145"/>
        <v>2</v>
      </c>
      <c r="HP14" s="76">
        <v>28</v>
      </c>
      <c r="HQ14" s="76">
        <f t="shared" si="146"/>
        <v>2</v>
      </c>
      <c r="HR14" s="76">
        <v>0</v>
      </c>
      <c r="HS14" s="78" t="s">
        <v>1397</v>
      </c>
      <c r="HT14" s="79">
        <v>250</v>
      </c>
      <c r="HU14" s="76">
        <f t="shared" si="149"/>
        <v>500</v>
      </c>
      <c r="HV14" s="80">
        <f t="shared" si="150"/>
        <v>0.25</v>
      </c>
      <c r="HW14" s="37"/>
      <c r="HX14" s="360"/>
      <c r="HY14" s="75"/>
      <c r="HZ14" s="76">
        <v>11264</v>
      </c>
      <c r="IA14" s="76">
        <f t="shared" si="151"/>
        <v>39</v>
      </c>
      <c r="IB14" s="76">
        <v>372</v>
      </c>
      <c r="IC14" s="76">
        <f t="shared" si="152"/>
        <v>1</v>
      </c>
      <c r="ID14" s="76">
        <v>16</v>
      </c>
      <c r="IE14" s="76">
        <f t="shared" si="153"/>
        <v>1</v>
      </c>
      <c r="IF14" s="76">
        <v>0</v>
      </c>
      <c r="IG14" s="78" t="str">
        <f t="shared" si="154"/>
        <v>バタースクイーズ</v>
      </c>
      <c r="IH14" s="79">
        <f t="shared" si="155"/>
        <v>400</v>
      </c>
      <c r="II14" s="76">
        <f t="shared" si="156"/>
        <v>400</v>
      </c>
      <c r="IJ14" s="80">
        <f t="shared" si="157"/>
        <v>0.10256410256410256</v>
      </c>
      <c r="IK14" s="37"/>
      <c r="IL14" s="29"/>
      <c r="IM14" s="75"/>
      <c r="IN14" s="76">
        <v>9092</v>
      </c>
      <c r="IO14" s="76">
        <f t="shared" si="158"/>
        <v>118</v>
      </c>
      <c r="IP14" s="76">
        <v>414</v>
      </c>
      <c r="IQ14" s="76">
        <f t="shared" si="159"/>
        <v>5</v>
      </c>
      <c r="IR14" s="76">
        <v>78</v>
      </c>
      <c r="IS14" s="76">
        <f t="shared" si="160"/>
        <v>6</v>
      </c>
      <c r="IT14" s="76">
        <v>0</v>
      </c>
      <c r="IU14" s="78" t="str">
        <f t="shared" si="161"/>
        <v>ふわもちスクイーズ</v>
      </c>
      <c r="IV14" s="79">
        <f t="shared" si="162"/>
        <v>286</v>
      </c>
      <c r="IW14" s="76">
        <f t="shared" si="163"/>
        <v>1716</v>
      </c>
      <c r="IX14" s="80">
        <f t="shared" si="164"/>
        <v>0.14542372881355933</v>
      </c>
      <c r="IY14" s="37"/>
      <c r="IZ14" s="61"/>
      <c r="JA14" s="75"/>
      <c r="JB14" s="76">
        <v>3299</v>
      </c>
      <c r="JC14" s="76">
        <f t="shared" si="165"/>
        <v>71</v>
      </c>
      <c r="JD14" s="76">
        <v>310</v>
      </c>
      <c r="JE14" s="76">
        <f t="shared" si="166"/>
        <v>1</v>
      </c>
      <c r="JF14" s="76">
        <v>12</v>
      </c>
      <c r="JG14" s="76">
        <f t="shared" si="167"/>
        <v>2</v>
      </c>
      <c r="JH14" s="76">
        <v>0</v>
      </c>
      <c r="JI14" s="78" t="str">
        <f t="shared" si="168"/>
        <v>たまごっちタイルシール</v>
      </c>
      <c r="JJ14" s="79">
        <f t="shared" si="169"/>
        <v>650</v>
      </c>
      <c r="JK14" s="76">
        <f t="shared" si="170"/>
        <v>1300</v>
      </c>
      <c r="JL14" s="80">
        <f t="shared" si="171"/>
        <v>0.18309859154929578</v>
      </c>
      <c r="JM14" s="37"/>
      <c r="JN14" s="29"/>
      <c r="JO14" s="75"/>
      <c r="JP14" s="76">
        <v>7553</v>
      </c>
      <c r="JQ14" s="76">
        <f t="shared" si="172"/>
        <v>5</v>
      </c>
      <c r="JR14" s="76">
        <v>258</v>
      </c>
      <c r="JS14" s="76">
        <f t="shared" si="173"/>
        <v>0</v>
      </c>
      <c r="JT14" s="76">
        <v>16</v>
      </c>
      <c r="JU14" s="76">
        <f t="shared" si="174"/>
        <v>0</v>
      </c>
      <c r="JV14" s="76">
        <v>0</v>
      </c>
      <c r="JW14" s="78" t="str">
        <f t="shared" si="175"/>
        <v>キティしっぽ付ポーチ</v>
      </c>
      <c r="JX14" s="79">
        <f t="shared" si="176"/>
        <v>670</v>
      </c>
      <c r="JY14" s="76">
        <f t="shared" si="177"/>
        <v>0</v>
      </c>
      <c r="JZ14" s="80">
        <f t="shared" si="178"/>
        <v>0</v>
      </c>
      <c r="KA14" s="37"/>
      <c r="KB14" s="51"/>
      <c r="KC14" s="75"/>
      <c r="KD14" s="76">
        <v>2217</v>
      </c>
      <c r="KE14" s="76">
        <f>IF(KD14="","",KD14-KD10)</f>
        <v>68</v>
      </c>
      <c r="KF14" s="76">
        <v>176</v>
      </c>
      <c r="KG14" s="76">
        <f>IF(KF14="","",KF14-KF10)</f>
        <v>4</v>
      </c>
      <c r="KH14" s="76">
        <v>28</v>
      </c>
      <c r="KI14" s="76">
        <f>IF(KH14="","",KH10+KJ10-KH14)</f>
        <v>5</v>
      </c>
      <c r="KJ14" s="76">
        <v>0</v>
      </c>
      <c r="KK14" s="78" t="str">
        <f>IF(KD14="","",KK10)</f>
        <v>フルーツスクイーズ</v>
      </c>
      <c r="KL14" s="79">
        <f>IF(KE14="","",KL10)</f>
        <v>210</v>
      </c>
      <c r="KM14" s="76">
        <f>IF(KH14="","",KI14*KL14)</f>
        <v>1050</v>
      </c>
      <c r="KN14" s="80">
        <f>IF(KI14="","",KM14/(KE14*100))</f>
        <v>0.15441176470588236</v>
      </c>
      <c r="KO14" s="37"/>
      <c r="KP14" s="29"/>
      <c r="KQ14" s="75"/>
      <c r="KR14" s="76">
        <v>1616</v>
      </c>
      <c r="KS14" s="76">
        <f>IF(KR14="","",KR14-KR10)</f>
        <v>12</v>
      </c>
      <c r="KT14" s="76">
        <v>94</v>
      </c>
      <c r="KU14" s="76">
        <f>IF(KT14="","",KT14-KT10)</f>
        <v>1</v>
      </c>
      <c r="KV14" s="76">
        <v>39</v>
      </c>
      <c r="KW14" s="76">
        <f>IF(KV14="","",KV10+KX10-KV14)</f>
        <v>1</v>
      </c>
      <c r="KX14" s="76">
        <v>0</v>
      </c>
      <c r="KY14" s="85" t="s">
        <v>1400</v>
      </c>
      <c r="KZ14" s="79">
        <v>770</v>
      </c>
      <c r="LA14" s="76">
        <f>IF(KV14="","",KW14*KZ14)</f>
        <v>770</v>
      </c>
      <c r="LB14" s="80">
        <f>IF(KW14="","",LA14/(KS14*100))</f>
        <v>0.64166666666666672</v>
      </c>
      <c r="LC14" s="37"/>
      <c r="LD14" s="29"/>
      <c r="LE14" s="92"/>
      <c r="LF14" s="76"/>
      <c r="LG14" s="76"/>
      <c r="LH14" s="76">
        <v>1166</v>
      </c>
      <c r="LI14" s="76">
        <f t="shared" si="89"/>
        <v>0</v>
      </c>
      <c r="LJ14" s="77">
        <v>2</v>
      </c>
      <c r="LK14" s="76">
        <f t="shared" si="90"/>
        <v>0</v>
      </c>
      <c r="LL14" s="76">
        <v>0</v>
      </c>
      <c r="LM14" s="78" t="str">
        <f>IF(LF12="","",LM11)</f>
        <v>ボンドロ</v>
      </c>
      <c r="LN14" s="79">
        <f>IF(LG12="","",LN11)</f>
        <v>1500</v>
      </c>
      <c r="LO14" s="76">
        <f t="shared" si="91"/>
        <v>0</v>
      </c>
      <c r="LP14" s="80"/>
      <c r="LQ14" s="37"/>
      <c r="LR14" s="29"/>
      <c r="LS14" s="52" t="str">
        <f t="shared" si="65"/>
        <v/>
      </c>
      <c r="LT14" s="45"/>
      <c r="LU14" s="45" t="str">
        <f t="shared" si="259"/>
        <v/>
      </c>
      <c r="LV14" s="45"/>
      <c r="LW14" s="45" t="str">
        <f t="shared" si="260"/>
        <v/>
      </c>
      <c r="LX14" s="45"/>
      <c r="LY14" s="45" t="str">
        <f t="shared" si="261"/>
        <v/>
      </c>
      <c r="LZ14" s="45"/>
      <c r="MA14" s="44" t="str">
        <f t="shared" si="262"/>
        <v/>
      </c>
      <c r="MB14" s="43" t="str">
        <f t="shared" si="263"/>
        <v/>
      </c>
      <c r="MC14" s="45" t="str">
        <f t="shared" si="264"/>
        <v/>
      </c>
      <c r="MD14" s="46" t="str">
        <f t="shared" si="265"/>
        <v/>
      </c>
      <c r="ME14" s="37"/>
      <c r="MF14" s="29"/>
      <c r="MG14" s="52" t="str">
        <f t="shared" si="71"/>
        <v/>
      </c>
      <c r="MH14" s="45"/>
      <c r="MI14" s="45" t="str">
        <f t="shared" si="266"/>
        <v/>
      </c>
      <c r="MJ14" s="45"/>
      <c r="MK14" s="45" t="str">
        <f t="shared" si="267"/>
        <v/>
      </c>
      <c r="ML14" s="45"/>
      <c r="MM14" s="45" t="str">
        <f t="shared" si="268"/>
        <v/>
      </c>
      <c r="MN14" s="45"/>
      <c r="MO14" s="44" t="str">
        <f t="shared" si="269"/>
        <v/>
      </c>
      <c r="MP14" s="43" t="str">
        <f t="shared" si="270"/>
        <v/>
      </c>
      <c r="MQ14" s="45" t="str">
        <f t="shared" si="271"/>
        <v/>
      </c>
      <c r="MR14" s="46" t="str">
        <f t="shared" si="272"/>
        <v/>
      </c>
      <c r="MS14" s="37"/>
      <c r="MT14" s="29"/>
      <c r="MU14" s="52" t="str">
        <f t="shared" si="77"/>
        <v/>
      </c>
      <c r="MV14" s="45"/>
      <c r="MW14" s="45" t="str">
        <f t="shared" si="273"/>
        <v/>
      </c>
      <c r="MX14" s="45"/>
      <c r="MY14" s="45" t="str">
        <f t="shared" si="274"/>
        <v/>
      </c>
      <c r="MZ14" s="45"/>
      <c r="NA14" s="45" t="str">
        <f t="shared" si="275"/>
        <v/>
      </c>
      <c r="NB14" s="45"/>
      <c r="NC14" s="44" t="str">
        <f t="shared" si="276"/>
        <v/>
      </c>
      <c r="ND14" s="43" t="str">
        <f t="shared" si="277"/>
        <v/>
      </c>
      <c r="NE14" s="45" t="str">
        <f t="shared" si="278"/>
        <v/>
      </c>
      <c r="NF14" s="46" t="str">
        <f t="shared" si="279"/>
        <v/>
      </c>
      <c r="NG14" s="37"/>
      <c r="NH14" s="29"/>
      <c r="NI14" s="52" t="str">
        <f t="shared" si="83"/>
        <v/>
      </c>
      <c r="NJ14" s="45"/>
      <c r="NK14" s="45" t="str">
        <f t="shared" si="280"/>
        <v/>
      </c>
      <c r="NL14" s="45"/>
      <c r="NM14" s="45" t="str">
        <f t="shared" si="281"/>
        <v/>
      </c>
      <c r="NN14" s="45"/>
      <c r="NO14" s="45" t="str">
        <f t="shared" si="282"/>
        <v/>
      </c>
      <c r="NP14" s="45"/>
      <c r="NQ14" s="44" t="str">
        <f t="shared" si="283"/>
        <v/>
      </c>
      <c r="NR14" s="43" t="str">
        <f t="shared" si="284"/>
        <v/>
      </c>
      <c r="NS14" s="45" t="str">
        <f t="shared" si="285"/>
        <v/>
      </c>
      <c r="NT14" s="46" t="str">
        <f t="shared" si="286"/>
        <v/>
      </c>
      <c r="NU14" s="37"/>
    </row>
    <row r="15" spans="1:385" ht="15" customHeight="1" thickTop="1" x14ac:dyDescent="0.25">
      <c r="A15" s="38"/>
      <c r="B15" s="39" t="str">
        <f>IF(A15="","",SUM(J15,LG39,AL15,DR15,AZ15,DD15,LU15,NK15,MW15,MI15,X15)+SUM(CP51:CP54)+SUM(BN51:BN54)+SUM(KS51:KS54)+SUM(KE51:KE54)+SUM(CB51:CB54)+SUM(IA51:IA54)+SUM(IO51:IO54)+SUM(JC51:JC54)+SUM(JQ51:JQ54))</f>
        <v/>
      </c>
      <c r="C15" s="40" t="str">
        <f>IF(A15="","",SUM(J15,X15,AL15,AZ15)+SUM(KE51:KE54)+SUM(KS51:KS54)+SUM(BN51:BN54))</f>
        <v/>
      </c>
      <c r="D15" s="40" t="str">
        <f>IF(A15="","",SUM(DD15,LU15)+SUM(CB51:CB54)+SUM(CP51:CP54))</f>
        <v/>
      </c>
      <c r="E15" s="41" t="str">
        <f>IF(A15="","",SUM(NK15,MW15,MI15,DR15,LG39)+SUM(IA51:IA54)+SUM(IO51:IO54)+SUM(JC51:JC54)+SUM(JQ51:JQ54))</f>
        <v/>
      </c>
      <c r="F15" s="41"/>
      <c r="G15" s="40"/>
      <c r="H15" s="42"/>
      <c r="I15" s="45"/>
      <c r="J15" s="45" t="str">
        <f t="shared" si="0"/>
        <v/>
      </c>
      <c r="K15" s="45"/>
      <c r="L15" s="45" t="str">
        <f t="shared" si="1"/>
        <v/>
      </c>
      <c r="M15" s="45"/>
      <c r="N15" s="45" t="str">
        <f t="shared" si="2"/>
        <v/>
      </c>
      <c r="O15" s="45"/>
      <c r="P15" s="44" t="str">
        <f t="shared" si="187"/>
        <v/>
      </c>
      <c r="Q15" s="43" t="str">
        <f t="shared" si="188"/>
        <v/>
      </c>
      <c r="R15" s="45" t="str">
        <f t="shared" si="3"/>
        <v/>
      </c>
      <c r="S15" s="46" t="str">
        <f t="shared" si="4"/>
        <v/>
      </c>
      <c r="T15" s="37"/>
      <c r="U15" s="29"/>
      <c r="V15" s="52" t="str">
        <f t="shared" si="5"/>
        <v/>
      </c>
      <c r="W15" s="45"/>
      <c r="X15" s="45" t="str">
        <f t="shared" si="189"/>
        <v/>
      </c>
      <c r="Y15" s="45"/>
      <c r="Z15" s="45" t="str">
        <f t="shared" si="190"/>
        <v/>
      </c>
      <c r="AA15" s="45"/>
      <c r="AB15" s="45" t="str">
        <f t="shared" si="191"/>
        <v/>
      </c>
      <c r="AC15" s="45"/>
      <c r="AD15" s="44" t="str">
        <f t="shared" si="192"/>
        <v/>
      </c>
      <c r="AE15" s="43" t="str">
        <f t="shared" si="193"/>
        <v/>
      </c>
      <c r="AF15" s="45" t="str">
        <f t="shared" si="194"/>
        <v/>
      </c>
      <c r="AG15" s="46" t="str">
        <f t="shared" si="195"/>
        <v/>
      </c>
      <c r="AH15" s="37"/>
      <c r="AI15" s="29"/>
      <c r="AJ15" s="52" t="str">
        <f t="shared" si="11"/>
        <v/>
      </c>
      <c r="AK15" s="45"/>
      <c r="AL15" s="45" t="str">
        <f t="shared" si="196"/>
        <v/>
      </c>
      <c r="AM15" s="45"/>
      <c r="AN15" s="45" t="str">
        <f t="shared" si="197"/>
        <v/>
      </c>
      <c r="AO15" s="45"/>
      <c r="AP15" s="45" t="str">
        <f t="shared" si="198"/>
        <v/>
      </c>
      <c r="AQ15" s="45"/>
      <c r="AR15" s="44" t="str">
        <f t="shared" si="199"/>
        <v/>
      </c>
      <c r="AS15" s="43" t="str">
        <f t="shared" si="200"/>
        <v/>
      </c>
      <c r="AT15" s="45" t="str">
        <f t="shared" si="201"/>
        <v/>
      </c>
      <c r="AU15" s="46" t="str">
        <f t="shared" si="202"/>
        <v/>
      </c>
      <c r="AV15" s="37"/>
      <c r="AW15" s="29"/>
      <c r="AX15" s="52" t="str">
        <f t="shared" si="17"/>
        <v/>
      </c>
      <c r="AY15" s="45"/>
      <c r="AZ15" s="45" t="str">
        <f t="shared" si="203"/>
        <v/>
      </c>
      <c r="BA15" s="45"/>
      <c r="BB15" s="45" t="str">
        <f t="shared" si="204"/>
        <v/>
      </c>
      <c r="BC15" s="45"/>
      <c r="BD15" s="45" t="str">
        <f t="shared" si="205"/>
        <v/>
      </c>
      <c r="BE15" s="45"/>
      <c r="BF15" s="44" t="str">
        <f t="shared" si="206"/>
        <v/>
      </c>
      <c r="BG15" s="43" t="str">
        <f t="shared" si="207"/>
        <v/>
      </c>
      <c r="BH15" s="45" t="str">
        <f t="shared" si="208"/>
        <v/>
      </c>
      <c r="BI15" s="46" t="str">
        <f t="shared" si="209"/>
        <v/>
      </c>
      <c r="BJ15" s="37"/>
      <c r="BK15" s="29"/>
      <c r="BL15" s="52">
        <f>IF($A6="","",$A6)</f>
        <v>46164</v>
      </c>
      <c r="BM15" s="43">
        <v>3878</v>
      </c>
      <c r="BN15" s="43">
        <f t="shared" si="102"/>
        <v>15</v>
      </c>
      <c r="BO15" s="43">
        <v>106</v>
      </c>
      <c r="BP15" s="87">
        <f t="shared" si="103"/>
        <v>0</v>
      </c>
      <c r="BQ15" s="43">
        <v>10</v>
      </c>
      <c r="BR15" s="43">
        <f t="shared" si="104"/>
        <v>0</v>
      </c>
      <c r="BS15" s="43">
        <v>-4</v>
      </c>
      <c r="BT15" s="44" t="str">
        <f t="shared" si="105"/>
        <v>ゲーム機柄イヤホン</v>
      </c>
      <c r="BU15" s="48">
        <f t="shared" si="106"/>
        <v>1100</v>
      </c>
      <c r="BV15" s="45">
        <f t="shared" si="107"/>
        <v>0</v>
      </c>
      <c r="BW15" s="89">
        <f t="shared" si="108"/>
        <v>0</v>
      </c>
      <c r="BX15" s="37" t="s">
        <v>1405</v>
      </c>
      <c r="BY15" s="57"/>
      <c r="BZ15" s="52">
        <f>IF($A6="","",$A6)</f>
        <v>46164</v>
      </c>
      <c r="CA15" s="43">
        <v>9554</v>
      </c>
      <c r="CB15" s="43">
        <f t="shared" si="109"/>
        <v>9</v>
      </c>
      <c r="CC15" s="43">
        <v>349</v>
      </c>
      <c r="CD15" s="87">
        <f t="shared" si="110"/>
        <v>0</v>
      </c>
      <c r="CE15" s="43">
        <v>13</v>
      </c>
      <c r="CF15" s="43">
        <f t="shared" si="111"/>
        <v>0</v>
      </c>
      <c r="CG15" s="43">
        <v>-7</v>
      </c>
      <c r="CH15" s="44" t="str">
        <f t="shared" si="112"/>
        <v>雪見だいふくイヤホン</v>
      </c>
      <c r="CI15" s="48">
        <f t="shared" si="113"/>
        <v>1100</v>
      </c>
      <c r="CJ15" s="45">
        <f t="shared" si="114"/>
        <v>0</v>
      </c>
      <c r="CK15" s="89">
        <f t="shared" si="115"/>
        <v>0</v>
      </c>
      <c r="CL15" s="178" t="s">
        <v>1419</v>
      </c>
      <c r="CM15" s="29"/>
      <c r="CN15" s="52">
        <f>IF($A6="","",$A6)</f>
        <v>46164</v>
      </c>
      <c r="CO15" s="43">
        <v>3513</v>
      </c>
      <c r="CP15" s="43">
        <f t="shared" si="116"/>
        <v>22</v>
      </c>
      <c r="CQ15" s="43">
        <v>121</v>
      </c>
      <c r="CR15" s="87">
        <f t="shared" si="117"/>
        <v>2</v>
      </c>
      <c r="CS15" s="43">
        <v>14</v>
      </c>
      <c r="CT15" s="43">
        <f t="shared" si="118"/>
        <v>0</v>
      </c>
      <c r="CU15" s="43">
        <v>0</v>
      </c>
      <c r="CV15" s="44" t="str">
        <f t="shared" si="119"/>
        <v>ゲーム機柄ワイヤレスイヤホン</v>
      </c>
      <c r="CW15" s="48">
        <f t="shared" si="120"/>
        <v>700</v>
      </c>
      <c r="CX15" s="45">
        <f t="shared" si="121"/>
        <v>0</v>
      </c>
      <c r="CY15" s="89">
        <f t="shared" si="122"/>
        <v>0</v>
      </c>
      <c r="CZ15" s="178" t="s">
        <v>1403</v>
      </c>
      <c r="DA15" s="29"/>
      <c r="DB15" s="52" t="str">
        <f t="shared" si="23"/>
        <v/>
      </c>
      <c r="DC15" s="45"/>
      <c r="DD15" s="45" t="str">
        <f t="shared" si="210"/>
        <v/>
      </c>
      <c r="DE15" s="45"/>
      <c r="DF15" s="45" t="str">
        <f t="shared" si="211"/>
        <v/>
      </c>
      <c r="DG15" s="45"/>
      <c r="DH15" s="45" t="str">
        <f t="shared" si="212"/>
        <v/>
      </c>
      <c r="DI15" s="45"/>
      <c r="DJ15" s="44" t="str">
        <f t="shared" si="213"/>
        <v/>
      </c>
      <c r="DK15" s="43" t="str">
        <f t="shared" si="214"/>
        <v/>
      </c>
      <c r="DL15" s="45" t="str">
        <f t="shared" si="215"/>
        <v/>
      </c>
      <c r="DM15" s="46" t="str">
        <f t="shared" si="216"/>
        <v/>
      </c>
      <c r="DN15" s="37"/>
      <c r="DO15" s="29"/>
      <c r="DP15" s="52" t="str">
        <f t="shared" si="29"/>
        <v/>
      </c>
      <c r="DQ15" s="45"/>
      <c r="DR15" s="45" t="str">
        <f t="shared" si="217"/>
        <v/>
      </c>
      <c r="DS15" s="45"/>
      <c r="DT15" s="45" t="str">
        <f t="shared" si="218"/>
        <v/>
      </c>
      <c r="DU15" s="45"/>
      <c r="DV15" s="45" t="str">
        <f t="shared" si="219"/>
        <v/>
      </c>
      <c r="DW15" s="45"/>
      <c r="DX15" s="44" t="str">
        <f t="shared" si="220"/>
        <v/>
      </c>
      <c r="DY15" s="43" t="str">
        <f t="shared" si="221"/>
        <v/>
      </c>
      <c r="DZ15" s="45" t="str">
        <f t="shared" si="222"/>
        <v/>
      </c>
      <c r="EA15" s="46" t="str">
        <f t="shared" si="223"/>
        <v/>
      </c>
      <c r="EB15" s="37"/>
      <c r="EC15" s="29"/>
      <c r="ED15" s="52" t="str">
        <f t="shared" si="35"/>
        <v/>
      </c>
      <c r="EE15" s="45"/>
      <c r="EF15" s="45" t="str">
        <f t="shared" si="224"/>
        <v/>
      </c>
      <c r="EG15" s="45"/>
      <c r="EH15" s="45" t="str">
        <f t="shared" si="225"/>
        <v/>
      </c>
      <c r="EI15" s="45"/>
      <c r="EJ15" s="45" t="str">
        <f t="shared" si="226"/>
        <v/>
      </c>
      <c r="EK15" s="45"/>
      <c r="EL15" s="44" t="str">
        <f t="shared" si="227"/>
        <v/>
      </c>
      <c r="EM15" s="43" t="str">
        <f t="shared" si="228"/>
        <v/>
      </c>
      <c r="EN15" s="45" t="str">
        <f t="shared" si="229"/>
        <v/>
      </c>
      <c r="EO15" s="46" t="str">
        <f t="shared" si="230"/>
        <v/>
      </c>
      <c r="EP15" s="37"/>
      <c r="EQ15" s="29"/>
      <c r="ER15" s="52" t="str">
        <f t="shared" si="41"/>
        <v/>
      </c>
      <c r="ES15" s="45"/>
      <c r="ET15" s="45" t="str">
        <f t="shared" si="231"/>
        <v/>
      </c>
      <c r="EU15" s="45"/>
      <c r="EV15" s="45" t="str">
        <f t="shared" si="232"/>
        <v/>
      </c>
      <c r="EW15" s="45"/>
      <c r="EX15" s="45" t="str">
        <f t="shared" si="233"/>
        <v/>
      </c>
      <c r="EY15" s="45"/>
      <c r="EZ15" s="44" t="str">
        <f t="shared" si="234"/>
        <v/>
      </c>
      <c r="FA15" s="43" t="str">
        <f t="shared" si="235"/>
        <v/>
      </c>
      <c r="FB15" s="45" t="str">
        <f t="shared" si="236"/>
        <v/>
      </c>
      <c r="FC15" s="46" t="str">
        <f t="shared" si="237"/>
        <v/>
      </c>
      <c r="FD15" s="37"/>
      <c r="FE15" s="60"/>
      <c r="FF15" s="52" t="str">
        <f t="shared" si="47"/>
        <v/>
      </c>
      <c r="FG15" s="45"/>
      <c r="FH15" s="45" t="str">
        <f t="shared" si="238"/>
        <v/>
      </c>
      <c r="FI15" s="45"/>
      <c r="FJ15" s="45" t="str">
        <f t="shared" si="239"/>
        <v/>
      </c>
      <c r="FK15" s="45"/>
      <c r="FL15" s="45" t="str">
        <f t="shared" si="240"/>
        <v/>
      </c>
      <c r="FM15" s="45"/>
      <c r="FN15" s="44" t="str">
        <f t="shared" si="241"/>
        <v/>
      </c>
      <c r="FO15" s="43" t="str">
        <f t="shared" si="242"/>
        <v/>
      </c>
      <c r="FP15" s="45" t="str">
        <f t="shared" si="243"/>
        <v/>
      </c>
      <c r="FQ15" s="46" t="str">
        <f t="shared" si="244"/>
        <v/>
      </c>
      <c r="FR15" s="37"/>
      <c r="FS15" s="29"/>
      <c r="FT15" s="52" t="str">
        <f t="shared" si="53"/>
        <v/>
      </c>
      <c r="FU15" s="45"/>
      <c r="FV15" s="45" t="str">
        <f t="shared" si="245"/>
        <v/>
      </c>
      <c r="FW15" s="45"/>
      <c r="FX15" s="45" t="str">
        <f t="shared" si="246"/>
        <v/>
      </c>
      <c r="FY15" s="45"/>
      <c r="FZ15" s="45" t="str">
        <f t="shared" si="247"/>
        <v/>
      </c>
      <c r="GA15" s="45"/>
      <c r="GB15" s="44" t="str">
        <f t="shared" si="248"/>
        <v/>
      </c>
      <c r="GC15" s="43" t="str">
        <f t="shared" si="249"/>
        <v/>
      </c>
      <c r="GD15" s="45" t="str">
        <f t="shared" si="250"/>
        <v/>
      </c>
      <c r="GE15" s="46" t="str">
        <f t="shared" si="251"/>
        <v/>
      </c>
      <c r="GF15" s="37"/>
      <c r="GG15" s="29"/>
      <c r="GH15" s="52" t="str">
        <f t="shared" si="59"/>
        <v/>
      </c>
      <c r="GI15" s="45"/>
      <c r="GJ15" s="45" t="str">
        <f t="shared" si="252"/>
        <v/>
      </c>
      <c r="GK15" s="45"/>
      <c r="GL15" s="45" t="str">
        <f t="shared" si="253"/>
        <v/>
      </c>
      <c r="GM15" s="45"/>
      <c r="GN15" s="45" t="str">
        <f t="shared" si="254"/>
        <v/>
      </c>
      <c r="GO15" s="45"/>
      <c r="GP15" s="44" t="str">
        <f t="shared" si="255"/>
        <v/>
      </c>
      <c r="GQ15" s="43" t="str">
        <f t="shared" si="256"/>
        <v/>
      </c>
      <c r="GR15" s="45" t="str">
        <f t="shared" si="257"/>
        <v/>
      </c>
      <c r="GS15" s="46" t="str">
        <f t="shared" si="258"/>
        <v/>
      </c>
      <c r="GT15" s="37"/>
      <c r="GU15" s="61"/>
      <c r="GV15" s="52">
        <f>IF($A6="","",$A6)</f>
        <v>46164</v>
      </c>
      <c r="GW15" s="62" t="s">
        <v>1143</v>
      </c>
      <c r="GX15" s="43">
        <v>829</v>
      </c>
      <c r="GY15" s="43">
        <f t="shared" si="137"/>
        <v>18</v>
      </c>
      <c r="GZ15" s="43">
        <v>40</v>
      </c>
      <c r="HA15" s="87">
        <f t="shared" si="138"/>
        <v>1</v>
      </c>
      <c r="HB15" s="43">
        <v>1</v>
      </c>
      <c r="HC15" s="43">
        <f t="shared" si="139"/>
        <v>1</v>
      </c>
      <c r="HD15" s="43">
        <v>2</v>
      </c>
      <c r="HE15" s="44" t="str">
        <f t="shared" si="140"/>
        <v>プチドロ</v>
      </c>
      <c r="HF15" s="48">
        <f t="shared" si="141"/>
        <v>1500</v>
      </c>
      <c r="HG15" s="45">
        <f t="shared" si="142"/>
        <v>1500</v>
      </c>
      <c r="HH15" s="89">
        <f t="shared" si="143"/>
        <v>0.83333333333333337</v>
      </c>
      <c r="HI15" s="37" t="s">
        <v>1417</v>
      </c>
      <c r="HJ15" s="29"/>
      <c r="HK15" s="52">
        <f>IF($A6="","",$A6)</f>
        <v>46164</v>
      </c>
      <c r="HL15" s="43">
        <v>3187</v>
      </c>
      <c r="HM15" s="43">
        <f t="shared" si="144"/>
        <v>3</v>
      </c>
      <c r="HN15" s="43">
        <v>61</v>
      </c>
      <c r="HO15" s="87">
        <f t="shared" si="145"/>
        <v>0</v>
      </c>
      <c r="HP15" s="43">
        <v>17</v>
      </c>
      <c r="HQ15" s="43">
        <f t="shared" si="146"/>
        <v>0</v>
      </c>
      <c r="HR15" s="43">
        <v>16</v>
      </c>
      <c r="HS15" s="72" t="str">
        <f t="shared" si="147"/>
        <v>フルーツスクイーズ</v>
      </c>
      <c r="HT15" s="48">
        <f t="shared" si="148"/>
        <v>209</v>
      </c>
      <c r="HU15" s="45">
        <f t="shared" si="149"/>
        <v>0</v>
      </c>
      <c r="HV15" s="89">
        <f t="shared" si="150"/>
        <v>0</v>
      </c>
      <c r="HW15" s="178" t="s">
        <v>1418</v>
      </c>
      <c r="HX15" s="360"/>
      <c r="HY15" s="52">
        <f>IF($A6="","",$A6)</f>
        <v>46164</v>
      </c>
      <c r="HZ15" s="43">
        <v>10596</v>
      </c>
      <c r="IA15" s="43">
        <f t="shared" si="151"/>
        <v>23</v>
      </c>
      <c r="IB15" s="43">
        <v>383</v>
      </c>
      <c r="IC15" s="87">
        <f t="shared" si="152"/>
        <v>0</v>
      </c>
      <c r="ID15" s="43">
        <v>20</v>
      </c>
      <c r="IE15" s="43">
        <f t="shared" si="153"/>
        <v>0</v>
      </c>
      <c r="IF15" s="43">
        <v>0</v>
      </c>
      <c r="IG15" s="44" t="str">
        <f t="shared" si="154"/>
        <v>日焼けキティマルチケース</v>
      </c>
      <c r="IH15" s="48">
        <f t="shared" si="155"/>
        <v>1000</v>
      </c>
      <c r="II15" s="45">
        <f t="shared" si="156"/>
        <v>0</v>
      </c>
      <c r="IJ15" s="89">
        <f t="shared" si="157"/>
        <v>0</v>
      </c>
      <c r="IK15" s="37"/>
      <c r="IL15" s="29"/>
      <c r="IM15" s="52">
        <f>IF($A6="","",$A6)</f>
        <v>46164</v>
      </c>
      <c r="IN15" s="43">
        <v>1356</v>
      </c>
      <c r="IO15" s="43">
        <f t="shared" si="158"/>
        <v>33</v>
      </c>
      <c r="IP15" s="43">
        <v>249</v>
      </c>
      <c r="IQ15" s="87">
        <f t="shared" si="159"/>
        <v>0</v>
      </c>
      <c r="IR15" s="43">
        <v>20</v>
      </c>
      <c r="IS15" s="43">
        <f t="shared" si="160"/>
        <v>0</v>
      </c>
      <c r="IT15" s="43">
        <v>0</v>
      </c>
      <c r="IU15" s="44" t="str">
        <f t="shared" si="161"/>
        <v>ゲーム機イヤホン</v>
      </c>
      <c r="IV15" s="48">
        <f t="shared" si="162"/>
        <v>1000</v>
      </c>
      <c r="IW15" s="45">
        <f t="shared" si="163"/>
        <v>0</v>
      </c>
      <c r="IX15" s="89">
        <f t="shared" si="164"/>
        <v>0</v>
      </c>
      <c r="IY15" s="37"/>
      <c r="IZ15" s="61"/>
      <c r="JA15" s="52">
        <f>IF($A6="","",$A6)</f>
        <v>46164</v>
      </c>
      <c r="JB15" s="43">
        <v>8232</v>
      </c>
      <c r="JC15" s="43">
        <f t="shared" si="165"/>
        <v>14</v>
      </c>
      <c r="JD15" s="43">
        <v>256</v>
      </c>
      <c r="JE15" s="87">
        <f t="shared" si="166"/>
        <v>0</v>
      </c>
      <c r="JF15" s="43">
        <v>7</v>
      </c>
      <c r="JG15" s="43">
        <f t="shared" si="167"/>
        <v>0</v>
      </c>
      <c r="JH15" s="43">
        <v>5</v>
      </c>
      <c r="JI15" s="44" t="str">
        <f t="shared" si="168"/>
        <v>液晶デジカメ</v>
      </c>
      <c r="JJ15" s="48">
        <f t="shared" si="169"/>
        <v>1100</v>
      </c>
      <c r="JK15" s="45">
        <f t="shared" si="170"/>
        <v>0</v>
      </c>
      <c r="JL15" s="89">
        <f t="shared" si="171"/>
        <v>0</v>
      </c>
      <c r="JM15" s="37"/>
      <c r="JN15" s="29"/>
      <c r="JO15" s="52">
        <f>IF($A6="","",$A6)</f>
        <v>46164</v>
      </c>
      <c r="JP15" s="43">
        <v>1108</v>
      </c>
      <c r="JQ15" s="43">
        <f t="shared" si="172"/>
        <v>9</v>
      </c>
      <c r="JR15" s="43">
        <v>359</v>
      </c>
      <c r="JS15" s="87">
        <f t="shared" si="173"/>
        <v>0</v>
      </c>
      <c r="JT15" s="43">
        <v>8</v>
      </c>
      <c r="JU15" s="43">
        <f t="shared" si="174"/>
        <v>0</v>
      </c>
      <c r="JV15" s="43">
        <v>0</v>
      </c>
      <c r="JW15" s="72" t="str">
        <f t="shared" si="175"/>
        <v>キティボアバンスクリップ</v>
      </c>
      <c r="JX15" s="48">
        <f t="shared" si="176"/>
        <v>1100</v>
      </c>
      <c r="JY15" s="45">
        <f t="shared" si="177"/>
        <v>0</v>
      </c>
      <c r="JZ15" s="89">
        <f t="shared" si="178"/>
        <v>0</v>
      </c>
      <c r="KA15" s="37"/>
      <c r="KB15" s="51"/>
      <c r="KC15" s="52">
        <f>IF($A6="","",$A6)</f>
        <v>46164</v>
      </c>
      <c r="KD15" s="43">
        <v>1426</v>
      </c>
      <c r="KE15" s="43">
        <f>IF(KD15="","",KD15-KD11)</f>
        <v>11</v>
      </c>
      <c r="KF15" s="43">
        <v>169</v>
      </c>
      <c r="KG15" s="87">
        <f>IF(KF15="","",KF15-KF11)</f>
        <v>2</v>
      </c>
      <c r="KH15" s="43">
        <v>10</v>
      </c>
      <c r="KI15" s="43">
        <f>IF(KH15="","",KH11+KJ11-KH15)</f>
        <v>2</v>
      </c>
      <c r="KJ15" s="43">
        <v>0</v>
      </c>
      <c r="KK15" s="44" t="str">
        <f>IF(KD15="","",KK11)</f>
        <v>サンリオヘアバンド</v>
      </c>
      <c r="KL15" s="48">
        <f>IF(KE15="","",KL11)</f>
        <v>792</v>
      </c>
      <c r="KM15" s="45">
        <f>IF(KH15="","",KI15*KL15)</f>
        <v>1584</v>
      </c>
      <c r="KN15" s="89">
        <f>IF(KI15="","",KM15/(KE15*100))</f>
        <v>1.44</v>
      </c>
      <c r="KO15" s="37"/>
      <c r="KP15" s="29"/>
      <c r="KQ15" s="52">
        <f>IF($A6="","",$A6)</f>
        <v>46164</v>
      </c>
      <c r="KR15" s="43">
        <v>1065</v>
      </c>
      <c r="KS15" s="43">
        <f>IF(KR15="","",KR15-KR11)</f>
        <v>65</v>
      </c>
      <c r="KT15" s="43">
        <v>107</v>
      </c>
      <c r="KU15" s="87">
        <f>IF(KT15="","",KT15-KT11)</f>
        <v>1</v>
      </c>
      <c r="KV15" s="43">
        <v>5</v>
      </c>
      <c r="KW15" s="43">
        <f>IF(KV15="","",KV11+KX11-KV15)</f>
        <v>1</v>
      </c>
      <c r="KX15" s="43">
        <v>0</v>
      </c>
      <c r="KY15" s="44" t="str">
        <f>IF(KR15="","",KY11)</f>
        <v>サンリオファン</v>
      </c>
      <c r="KZ15" s="48">
        <f>IF(KS15="","",KZ11)</f>
        <v>1100</v>
      </c>
      <c r="LA15" s="45">
        <f>IF(KV15="","",KW15*KZ15)</f>
        <v>1100</v>
      </c>
      <c r="LB15" s="89">
        <f>IF(KW15="","",LA15/(KS15*100))</f>
        <v>0.16923076923076924</v>
      </c>
      <c r="LC15" s="178" t="s">
        <v>1411</v>
      </c>
      <c r="LD15" s="29"/>
      <c r="LE15" s="52">
        <f>IF(A7="","",A7)</f>
        <v>46167</v>
      </c>
      <c r="LF15" s="43">
        <v>88382</v>
      </c>
      <c r="LG15" s="86">
        <f>IF(LF15="","",LF15-LF12)</f>
        <v>83</v>
      </c>
      <c r="LH15" s="43">
        <v>446</v>
      </c>
      <c r="LI15" s="43">
        <f t="shared" si="89"/>
        <v>0</v>
      </c>
      <c r="LJ15" s="43">
        <v>2</v>
      </c>
      <c r="LK15" s="87">
        <f t="shared" si="90"/>
        <v>0</v>
      </c>
      <c r="LL15" s="43">
        <v>0</v>
      </c>
      <c r="LM15" s="65" t="str">
        <f>IF(LF15="","",LM12)</f>
        <v>ボンドロ</v>
      </c>
      <c r="LN15" s="48">
        <f>IF(LG15="","",LN12)</f>
        <v>1200</v>
      </c>
      <c r="LO15" s="87">
        <f t="shared" si="91"/>
        <v>0</v>
      </c>
      <c r="LP15" s="53"/>
      <c r="LQ15" s="37"/>
      <c r="LR15" s="29"/>
      <c r="LS15" s="52" t="str">
        <f t="shared" si="65"/>
        <v/>
      </c>
      <c r="LT15" s="45"/>
      <c r="LU15" s="45" t="str">
        <f t="shared" si="259"/>
        <v/>
      </c>
      <c r="LV15" s="45"/>
      <c r="LW15" s="45" t="str">
        <f t="shared" si="260"/>
        <v/>
      </c>
      <c r="LX15" s="45"/>
      <c r="LY15" s="45" t="str">
        <f t="shared" si="261"/>
        <v/>
      </c>
      <c r="LZ15" s="45"/>
      <c r="MA15" s="44" t="str">
        <f t="shared" si="262"/>
        <v/>
      </c>
      <c r="MB15" s="43" t="str">
        <f t="shared" si="263"/>
        <v/>
      </c>
      <c r="MC15" s="45" t="str">
        <f t="shared" si="264"/>
        <v/>
      </c>
      <c r="MD15" s="46" t="str">
        <f t="shared" si="265"/>
        <v/>
      </c>
      <c r="ME15" s="37"/>
      <c r="MF15" s="29"/>
      <c r="MG15" s="52" t="str">
        <f t="shared" si="71"/>
        <v/>
      </c>
      <c r="MH15" s="45"/>
      <c r="MI15" s="45" t="str">
        <f t="shared" si="266"/>
        <v/>
      </c>
      <c r="MJ15" s="45"/>
      <c r="MK15" s="45" t="str">
        <f t="shared" si="267"/>
        <v/>
      </c>
      <c r="ML15" s="45"/>
      <c r="MM15" s="45" t="str">
        <f t="shared" si="268"/>
        <v/>
      </c>
      <c r="MN15" s="45"/>
      <c r="MO15" s="44" t="str">
        <f t="shared" si="269"/>
        <v/>
      </c>
      <c r="MP15" s="43" t="str">
        <f t="shared" si="270"/>
        <v/>
      </c>
      <c r="MQ15" s="45" t="str">
        <f t="shared" si="271"/>
        <v/>
      </c>
      <c r="MR15" s="46" t="str">
        <f t="shared" si="272"/>
        <v/>
      </c>
      <c r="MS15" s="37"/>
      <c r="MT15" s="29"/>
      <c r="MU15" s="52" t="str">
        <f t="shared" si="77"/>
        <v/>
      </c>
      <c r="MV15" s="45"/>
      <c r="MW15" s="45" t="str">
        <f t="shared" si="273"/>
        <v/>
      </c>
      <c r="MX15" s="45"/>
      <c r="MY15" s="45" t="str">
        <f t="shared" si="274"/>
        <v/>
      </c>
      <c r="MZ15" s="45"/>
      <c r="NA15" s="45" t="str">
        <f t="shared" si="275"/>
        <v/>
      </c>
      <c r="NB15" s="45"/>
      <c r="NC15" s="44" t="str">
        <f t="shared" si="276"/>
        <v/>
      </c>
      <c r="ND15" s="43" t="str">
        <f t="shared" si="277"/>
        <v/>
      </c>
      <c r="NE15" s="45" t="str">
        <f t="shared" si="278"/>
        <v/>
      </c>
      <c r="NF15" s="46" t="str">
        <f t="shared" si="279"/>
        <v/>
      </c>
      <c r="NG15" s="37"/>
      <c r="NH15" s="29"/>
      <c r="NI15" s="52" t="str">
        <f t="shared" si="83"/>
        <v/>
      </c>
      <c r="NJ15" s="45"/>
      <c r="NK15" s="45" t="str">
        <f t="shared" si="280"/>
        <v/>
      </c>
      <c r="NL15" s="45"/>
      <c r="NM15" s="45" t="str">
        <f t="shared" si="281"/>
        <v/>
      </c>
      <c r="NN15" s="45"/>
      <c r="NO15" s="45" t="str">
        <f t="shared" si="282"/>
        <v/>
      </c>
      <c r="NP15" s="45"/>
      <c r="NQ15" s="44" t="str">
        <f t="shared" si="283"/>
        <v/>
      </c>
      <c r="NR15" s="43" t="str">
        <f t="shared" si="284"/>
        <v/>
      </c>
      <c r="NS15" s="45" t="str">
        <f t="shared" si="285"/>
        <v/>
      </c>
      <c r="NT15" s="46" t="str">
        <f t="shared" si="286"/>
        <v/>
      </c>
      <c r="NU15" s="37"/>
    </row>
    <row r="16" spans="1:385" ht="15" customHeight="1" x14ac:dyDescent="0.25">
      <c r="A16" s="38"/>
      <c r="B16" s="39" t="str">
        <f>IF(A16="","",SUM(J16,LG42,AL16,DR16,AZ16,DD16,LU16,NK16,MW16,MI16,X16)+SUM(CP55:CP58)+SUM(BN55:BN58)+SUM(KS55:KS58)+SUM(KE55:KE58)+SUM(CB55:CB58)+SUM(IA55:IA58)+SUM(IO55:IO58)+SUM(JC55:JC58)+SUM(JQ55:JQ58))</f>
        <v/>
      </c>
      <c r="C16" s="40" t="str">
        <f>IF(A16="","",SUM(J16,X16,AL16,AZ16)+SUM(KE55:KE58)+SUM(KS55:KS58)+SUM(BN55:BN58))</f>
        <v/>
      </c>
      <c r="D16" s="40" t="str">
        <f>IF(A16="","",SUM(DD16,LU16)+SUM(CB55:CB58)+SUM(CP55:CP58))</f>
        <v/>
      </c>
      <c r="E16" s="41" t="str">
        <f>IF(A16="","",SUM(NK16,MW16,MI16,DR16,LG42)+SUM(IA55:IA58)+SUM(IO55:IO58)+SUM(JC55:JC58)+SUM(JQ55:JQ58))</f>
        <v/>
      </c>
      <c r="F16" s="41"/>
      <c r="G16" s="40"/>
      <c r="H16" s="42"/>
      <c r="I16" s="45"/>
      <c r="J16" s="45" t="str">
        <f t="shared" si="0"/>
        <v/>
      </c>
      <c r="K16" s="45"/>
      <c r="L16" s="45" t="str">
        <f t="shared" si="1"/>
        <v/>
      </c>
      <c r="M16" s="45"/>
      <c r="N16" s="45" t="str">
        <f t="shared" si="2"/>
        <v/>
      </c>
      <c r="O16" s="45"/>
      <c r="P16" s="44" t="str">
        <f t="shared" si="187"/>
        <v/>
      </c>
      <c r="Q16" s="43" t="str">
        <f t="shared" si="188"/>
        <v/>
      </c>
      <c r="R16" s="45" t="str">
        <f t="shared" si="3"/>
        <v/>
      </c>
      <c r="S16" s="46" t="str">
        <f t="shared" si="4"/>
        <v/>
      </c>
      <c r="T16" s="37"/>
      <c r="U16" s="29"/>
      <c r="V16" s="52" t="str">
        <f t="shared" si="5"/>
        <v/>
      </c>
      <c r="W16" s="45"/>
      <c r="X16" s="45" t="str">
        <f t="shared" si="189"/>
        <v/>
      </c>
      <c r="Y16" s="45"/>
      <c r="Z16" s="45" t="str">
        <f t="shared" si="190"/>
        <v/>
      </c>
      <c r="AA16" s="45"/>
      <c r="AB16" s="45" t="str">
        <f t="shared" si="191"/>
        <v/>
      </c>
      <c r="AC16" s="45"/>
      <c r="AD16" s="44" t="str">
        <f t="shared" si="192"/>
        <v/>
      </c>
      <c r="AE16" s="43" t="str">
        <f t="shared" si="193"/>
        <v/>
      </c>
      <c r="AF16" s="45" t="str">
        <f t="shared" si="194"/>
        <v/>
      </c>
      <c r="AG16" s="46" t="str">
        <f t="shared" si="195"/>
        <v/>
      </c>
      <c r="AH16" s="37"/>
      <c r="AI16" s="29"/>
      <c r="AJ16" s="52" t="str">
        <f t="shared" si="11"/>
        <v/>
      </c>
      <c r="AK16" s="45"/>
      <c r="AL16" s="45" t="str">
        <f t="shared" si="196"/>
        <v/>
      </c>
      <c r="AM16" s="45"/>
      <c r="AN16" s="45" t="str">
        <f t="shared" si="197"/>
        <v/>
      </c>
      <c r="AO16" s="45"/>
      <c r="AP16" s="45" t="str">
        <f t="shared" si="198"/>
        <v/>
      </c>
      <c r="AQ16" s="45"/>
      <c r="AR16" s="44" t="str">
        <f t="shared" si="199"/>
        <v/>
      </c>
      <c r="AS16" s="43" t="str">
        <f t="shared" si="200"/>
        <v/>
      </c>
      <c r="AT16" s="45" t="str">
        <f t="shared" si="201"/>
        <v/>
      </c>
      <c r="AU16" s="46" t="str">
        <f t="shared" si="202"/>
        <v/>
      </c>
      <c r="AV16" s="37"/>
      <c r="AW16" s="29"/>
      <c r="AX16" s="52" t="str">
        <f t="shared" si="17"/>
        <v/>
      </c>
      <c r="AY16" s="45"/>
      <c r="AZ16" s="45" t="str">
        <f t="shared" si="203"/>
        <v/>
      </c>
      <c r="BA16" s="45"/>
      <c r="BB16" s="45" t="str">
        <f t="shared" si="204"/>
        <v/>
      </c>
      <c r="BC16" s="45"/>
      <c r="BD16" s="45" t="str">
        <f t="shared" si="205"/>
        <v/>
      </c>
      <c r="BE16" s="45"/>
      <c r="BF16" s="44" t="str">
        <f t="shared" si="206"/>
        <v/>
      </c>
      <c r="BG16" s="43" t="str">
        <f t="shared" si="207"/>
        <v/>
      </c>
      <c r="BH16" s="45" t="str">
        <f t="shared" si="208"/>
        <v/>
      </c>
      <c r="BI16" s="46" t="str">
        <f t="shared" si="209"/>
        <v/>
      </c>
      <c r="BJ16" s="37"/>
      <c r="BK16" s="29"/>
      <c r="BL16" s="52"/>
      <c r="BM16" s="43">
        <v>2884</v>
      </c>
      <c r="BN16" s="45">
        <f t="shared" si="102"/>
        <v>12</v>
      </c>
      <c r="BO16" s="43">
        <v>105</v>
      </c>
      <c r="BP16" s="45">
        <f t="shared" si="103"/>
        <v>1</v>
      </c>
      <c r="BQ16" s="43">
        <v>16</v>
      </c>
      <c r="BR16" s="45">
        <f t="shared" si="104"/>
        <v>0</v>
      </c>
      <c r="BS16" s="43">
        <v>0</v>
      </c>
      <c r="BT16" s="63" t="str">
        <f t="shared" si="105"/>
        <v>ベアブリック</v>
      </c>
      <c r="BU16" s="67">
        <f t="shared" si="106"/>
        <v>847</v>
      </c>
      <c r="BV16" s="43">
        <f t="shared" si="107"/>
        <v>0</v>
      </c>
      <c r="BW16" s="46">
        <f t="shared" si="108"/>
        <v>0</v>
      </c>
      <c r="BX16" s="37" t="s">
        <v>1406</v>
      </c>
      <c r="BY16" s="57"/>
      <c r="BZ16" s="52"/>
      <c r="CA16" s="43">
        <v>8790</v>
      </c>
      <c r="CB16" s="45">
        <f t="shared" si="109"/>
        <v>58</v>
      </c>
      <c r="CC16" s="43">
        <v>373</v>
      </c>
      <c r="CD16" s="45">
        <f t="shared" si="110"/>
        <v>1</v>
      </c>
      <c r="CE16" s="43">
        <v>12</v>
      </c>
      <c r="CF16" s="45">
        <f t="shared" si="111"/>
        <v>1</v>
      </c>
      <c r="CG16" s="43">
        <v>0</v>
      </c>
      <c r="CH16" s="63" t="str">
        <f t="shared" si="112"/>
        <v>デジカメ</v>
      </c>
      <c r="CI16" s="67">
        <f t="shared" si="113"/>
        <v>1100</v>
      </c>
      <c r="CJ16" s="43">
        <f t="shared" si="114"/>
        <v>1100</v>
      </c>
      <c r="CK16" s="46">
        <f t="shared" si="115"/>
        <v>0.18965517241379309</v>
      </c>
      <c r="CL16" s="37"/>
      <c r="CM16" s="29"/>
      <c r="CN16" s="52"/>
      <c r="CO16" s="43">
        <v>5064</v>
      </c>
      <c r="CP16" s="45">
        <f t="shared" si="116"/>
        <v>67</v>
      </c>
      <c r="CQ16" s="43">
        <v>133</v>
      </c>
      <c r="CR16" s="45">
        <f t="shared" si="117"/>
        <v>1</v>
      </c>
      <c r="CS16" s="43">
        <v>6</v>
      </c>
      <c r="CT16" s="45">
        <f t="shared" si="118"/>
        <v>1</v>
      </c>
      <c r="CU16" s="43">
        <v>0</v>
      </c>
      <c r="CV16" s="63" t="str">
        <f t="shared" si="119"/>
        <v>たまごっちカスタムキーリング</v>
      </c>
      <c r="CW16" s="67">
        <f t="shared" si="120"/>
        <v>750</v>
      </c>
      <c r="CX16" s="43">
        <f t="shared" si="121"/>
        <v>750</v>
      </c>
      <c r="CY16" s="46">
        <f t="shared" si="122"/>
        <v>0.11194029850746269</v>
      </c>
      <c r="CZ16" s="37"/>
      <c r="DA16" s="29"/>
      <c r="DB16" s="52" t="str">
        <f t="shared" si="23"/>
        <v/>
      </c>
      <c r="DC16" s="45"/>
      <c r="DD16" s="45" t="str">
        <f t="shared" si="210"/>
        <v/>
      </c>
      <c r="DE16" s="45"/>
      <c r="DF16" s="45" t="str">
        <f t="shared" si="211"/>
        <v/>
      </c>
      <c r="DG16" s="45"/>
      <c r="DH16" s="45" t="str">
        <f t="shared" si="212"/>
        <v/>
      </c>
      <c r="DI16" s="45"/>
      <c r="DJ16" s="44" t="str">
        <f t="shared" si="213"/>
        <v/>
      </c>
      <c r="DK16" s="43" t="str">
        <f t="shared" si="214"/>
        <v/>
      </c>
      <c r="DL16" s="45" t="str">
        <f t="shared" si="215"/>
        <v/>
      </c>
      <c r="DM16" s="46" t="str">
        <f t="shared" si="216"/>
        <v/>
      </c>
      <c r="DN16" s="37"/>
      <c r="DO16" s="29"/>
      <c r="DP16" s="52" t="str">
        <f t="shared" si="29"/>
        <v/>
      </c>
      <c r="DQ16" s="45"/>
      <c r="DR16" s="45" t="str">
        <f t="shared" si="217"/>
        <v/>
      </c>
      <c r="DS16" s="45"/>
      <c r="DT16" s="45" t="str">
        <f t="shared" si="218"/>
        <v/>
      </c>
      <c r="DU16" s="45"/>
      <c r="DV16" s="45" t="str">
        <f t="shared" si="219"/>
        <v/>
      </c>
      <c r="DW16" s="45"/>
      <c r="DX16" s="44" t="str">
        <f t="shared" si="220"/>
        <v/>
      </c>
      <c r="DY16" s="43" t="str">
        <f t="shared" si="221"/>
        <v/>
      </c>
      <c r="DZ16" s="45" t="str">
        <f t="shared" si="222"/>
        <v/>
      </c>
      <c r="EA16" s="46" t="str">
        <f t="shared" si="223"/>
        <v/>
      </c>
      <c r="EB16" s="37"/>
      <c r="EC16" s="29"/>
      <c r="ED16" s="52" t="str">
        <f t="shared" si="35"/>
        <v/>
      </c>
      <c r="EE16" s="45"/>
      <c r="EF16" s="45" t="str">
        <f t="shared" si="224"/>
        <v/>
      </c>
      <c r="EG16" s="45"/>
      <c r="EH16" s="45" t="str">
        <f t="shared" si="225"/>
        <v/>
      </c>
      <c r="EI16" s="45"/>
      <c r="EJ16" s="45" t="str">
        <f t="shared" si="226"/>
        <v/>
      </c>
      <c r="EK16" s="45"/>
      <c r="EL16" s="44" t="str">
        <f t="shared" si="227"/>
        <v/>
      </c>
      <c r="EM16" s="43" t="str">
        <f t="shared" si="228"/>
        <v/>
      </c>
      <c r="EN16" s="45" t="str">
        <f t="shared" si="229"/>
        <v/>
      </c>
      <c r="EO16" s="46" t="str">
        <f t="shared" si="230"/>
        <v/>
      </c>
      <c r="EP16" s="37"/>
      <c r="EQ16" s="29"/>
      <c r="ER16" s="52" t="str">
        <f t="shared" si="41"/>
        <v/>
      </c>
      <c r="ES16" s="45"/>
      <c r="ET16" s="45" t="str">
        <f t="shared" si="231"/>
        <v/>
      </c>
      <c r="EU16" s="45"/>
      <c r="EV16" s="45"/>
      <c r="EW16" s="45"/>
      <c r="EX16" s="45" t="str">
        <f t="shared" si="233"/>
        <v/>
      </c>
      <c r="EY16" s="45"/>
      <c r="EZ16" s="44" t="str">
        <f t="shared" si="234"/>
        <v/>
      </c>
      <c r="FA16" s="43" t="str">
        <f t="shared" si="235"/>
        <v/>
      </c>
      <c r="FB16" s="45" t="str">
        <f t="shared" si="236"/>
        <v/>
      </c>
      <c r="FC16" s="46" t="str">
        <f t="shared" si="237"/>
        <v/>
      </c>
      <c r="FD16" s="37"/>
      <c r="FE16" s="60"/>
      <c r="FF16" s="52" t="str">
        <f t="shared" si="47"/>
        <v/>
      </c>
      <c r="FG16" s="45"/>
      <c r="FH16" s="45" t="str">
        <f t="shared" si="238"/>
        <v/>
      </c>
      <c r="FI16" s="45"/>
      <c r="FJ16" s="45" t="str">
        <f t="shared" si="239"/>
        <v/>
      </c>
      <c r="FK16" s="45"/>
      <c r="FL16" s="45" t="str">
        <f t="shared" si="240"/>
        <v/>
      </c>
      <c r="FM16" s="45"/>
      <c r="FN16" s="44" t="str">
        <f t="shared" si="241"/>
        <v/>
      </c>
      <c r="FO16" s="43" t="str">
        <f t="shared" si="242"/>
        <v/>
      </c>
      <c r="FP16" s="45" t="str">
        <f t="shared" si="243"/>
        <v/>
      </c>
      <c r="FQ16" s="46" t="str">
        <f t="shared" si="244"/>
        <v/>
      </c>
      <c r="FR16" s="37"/>
      <c r="FS16" s="29"/>
      <c r="FT16" s="52" t="str">
        <f t="shared" si="53"/>
        <v/>
      </c>
      <c r="FU16" s="45"/>
      <c r="FV16" s="45" t="str">
        <f t="shared" si="245"/>
        <v/>
      </c>
      <c r="FW16" s="45"/>
      <c r="FX16" s="45" t="str">
        <f t="shared" si="246"/>
        <v/>
      </c>
      <c r="FY16" s="45"/>
      <c r="FZ16" s="45" t="str">
        <f t="shared" si="247"/>
        <v/>
      </c>
      <c r="GA16" s="45"/>
      <c r="GB16" s="44" t="str">
        <f t="shared" si="248"/>
        <v/>
      </c>
      <c r="GC16" s="43" t="str">
        <f t="shared" si="249"/>
        <v/>
      </c>
      <c r="GD16" s="45" t="str">
        <f t="shared" si="250"/>
        <v/>
      </c>
      <c r="GE16" s="46" t="str">
        <f t="shared" si="251"/>
        <v/>
      </c>
      <c r="GF16" s="37"/>
      <c r="GG16" s="29"/>
      <c r="GH16" s="52" t="str">
        <f t="shared" si="59"/>
        <v/>
      </c>
      <c r="GI16" s="45"/>
      <c r="GJ16" s="45" t="str">
        <f t="shared" si="252"/>
        <v/>
      </c>
      <c r="GK16" s="45"/>
      <c r="GL16" s="45" t="str">
        <f t="shared" si="253"/>
        <v/>
      </c>
      <c r="GM16" s="45"/>
      <c r="GN16" s="45" t="str">
        <f t="shared" si="254"/>
        <v/>
      </c>
      <c r="GO16" s="45"/>
      <c r="GP16" s="44" t="str">
        <f t="shared" si="255"/>
        <v/>
      </c>
      <c r="GQ16" s="43" t="str">
        <f t="shared" si="256"/>
        <v/>
      </c>
      <c r="GR16" s="45" t="str">
        <f t="shared" si="257"/>
        <v/>
      </c>
      <c r="GS16" s="46" t="str">
        <f t="shared" si="258"/>
        <v/>
      </c>
      <c r="GT16" s="37"/>
      <c r="GU16" s="61"/>
      <c r="GV16" s="52"/>
      <c r="GW16" s="30" t="s">
        <v>1144</v>
      </c>
      <c r="GX16" s="43">
        <v>607</v>
      </c>
      <c r="GY16" s="45">
        <f t="shared" si="137"/>
        <v>0</v>
      </c>
      <c r="GZ16" s="43">
        <v>50</v>
      </c>
      <c r="HA16" s="45">
        <f t="shared" si="138"/>
        <v>0</v>
      </c>
      <c r="HB16" s="43">
        <v>3</v>
      </c>
      <c r="HC16" s="45">
        <f t="shared" si="139"/>
        <v>0</v>
      </c>
      <c r="HD16" s="43">
        <v>0</v>
      </c>
      <c r="HE16" s="63" t="str">
        <f t="shared" si="140"/>
        <v>ぷくぷくシール</v>
      </c>
      <c r="HF16" s="67">
        <f t="shared" si="141"/>
        <v>250</v>
      </c>
      <c r="HG16" s="43">
        <f t="shared" si="142"/>
        <v>0</v>
      </c>
      <c r="HH16" s="46" t="e">
        <f t="shared" si="143"/>
        <v>#DIV/0!</v>
      </c>
      <c r="HI16" s="37" t="s">
        <v>1416</v>
      </c>
      <c r="HJ16" s="29"/>
      <c r="HK16" s="52"/>
      <c r="HL16" s="43">
        <v>2186</v>
      </c>
      <c r="HM16" s="45">
        <f t="shared" si="144"/>
        <v>41</v>
      </c>
      <c r="HN16" s="43">
        <v>54</v>
      </c>
      <c r="HO16" s="45">
        <f t="shared" si="145"/>
        <v>1</v>
      </c>
      <c r="HP16" s="43">
        <v>15</v>
      </c>
      <c r="HQ16" s="45">
        <f t="shared" si="146"/>
        <v>1</v>
      </c>
      <c r="HR16" s="43">
        <v>0</v>
      </c>
      <c r="HS16" s="63" t="str">
        <f t="shared" si="147"/>
        <v>たまごっちタイルシール</v>
      </c>
      <c r="HT16" s="67">
        <f t="shared" si="148"/>
        <v>600</v>
      </c>
      <c r="HU16" s="43">
        <f t="shared" si="149"/>
        <v>600</v>
      </c>
      <c r="HV16" s="46">
        <f t="shared" si="150"/>
        <v>0.14634146341463414</v>
      </c>
      <c r="HW16" s="37"/>
      <c r="HX16" s="360"/>
      <c r="HY16" s="52"/>
      <c r="HZ16" s="43">
        <v>6496</v>
      </c>
      <c r="IA16" s="45">
        <f t="shared" si="151"/>
        <v>30</v>
      </c>
      <c r="IB16" s="43">
        <v>199</v>
      </c>
      <c r="IC16" s="45">
        <f t="shared" si="152"/>
        <v>0</v>
      </c>
      <c r="ID16" s="43">
        <v>12</v>
      </c>
      <c r="IE16" s="45">
        <f t="shared" si="153"/>
        <v>0</v>
      </c>
      <c r="IF16" s="45">
        <v>0</v>
      </c>
      <c r="IG16" s="63" t="str">
        <f t="shared" si="154"/>
        <v>ジャグラーボタンDX</v>
      </c>
      <c r="IH16" s="67">
        <f t="shared" si="155"/>
        <v>1100</v>
      </c>
      <c r="II16" s="43">
        <f t="shared" si="156"/>
        <v>0</v>
      </c>
      <c r="IJ16" s="46">
        <f t="shared" si="157"/>
        <v>0</v>
      </c>
      <c r="IK16" s="37"/>
      <c r="IL16" s="29"/>
      <c r="IM16" s="52"/>
      <c r="IN16" s="43">
        <v>7403</v>
      </c>
      <c r="IO16" s="45">
        <f t="shared" si="158"/>
        <v>57</v>
      </c>
      <c r="IP16" s="43">
        <v>232</v>
      </c>
      <c r="IQ16" s="45">
        <f t="shared" si="159"/>
        <v>4</v>
      </c>
      <c r="IR16" s="43">
        <v>21</v>
      </c>
      <c r="IS16" s="45">
        <f t="shared" si="160"/>
        <v>4</v>
      </c>
      <c r="IT16" s="45">
        <v>0</v>
      </c>
      <c r="IU16" s="63" t="str">
        <f t="shared" si="161"/>
        <v>ベアブリック</v>
      </c>
      <c r="IV16" s="67">
        <f t="shared" si="162"/>
        <v>1100</v>
      </c>
      <c r="IW16" s="43">
        <f t="shared" si="163"/>
        <v>4400</v>
      </c>
      <c r="IX16" s="46">
        <f t="shared" si="164"/>
        <v>0.77192982456140347</v>
      </c>
      <c r="IY16" s="37" t="s">
        <v>452</v>
      </c>
      <c r="IZ16" s="61"/>
      <c r="JA16" s="52"/>
      <c r="JB16" s="43">
        <v>5810</v>
      </c>
      <c r="JC16" s="45">
        <f t="shared" si="165"/>
        <v>30</v>
      </c>
      <c r="JD16" s="43">
        <v>176</v>
      </c>
      <c r="JE16" s="45">
        <f t="shared" si="166"/>
        <v>2</v>
      </c>
      <c r="JF16" s="43">
        <v>10</v>
      </c>
      <c r="JG16" s="45">
        <f t="shared" si="167"/>
        <v>2</v>
      </c>
      <c r="JH16" s="45">
        <v>0</v>
      </c>
      <c r="JI16" s="64" t="str">
        <f t="shared" si="168"/>
        <v>たまごっちぷかぷかKH</v>
      </c>
      <c r="JJ16" s="67">
        <f t="shared" si="169"/>
        <v>1100</v>
      </c>
      <c r="JK16" s="43">
        <f t="shared" si="170"/>
        <v>2200</v>
      </c>
      <c r="JL16" s="46">
        <f t="shared" si="171"/>
        <v>0.73333333333333328</v>
      </c>
      <c r="JM16" s="37"/>
      <c r="JN16" s="29"/>
      <c r="JO16" s="52"/>
      <c r="JP16" s="43">
        <v>7595</v>
      </c>
      <c r="JQ16" s="45">
        <f t="shared" si="172"/>
        <v>2</v>
      </c>
      <c r="JR16" s="43">
        <v>163</v>
      </c>
      <c r="JS16" s="45">
        <f t="shared" si="173"/>
        <v>0</v>
      </c>
      <c r="JT16" s="43">
        <v>26</v>
      </c>
      <c r="JU16" s="45">
        <f t="shared" si="174"/>
        <v>0</v>
      </c>
      <c r="JV16" s="45">
        <v>0</v>
      </c>
      <c r="JW16" s="64" t="str">
        <f t="shared" si="175"/>
        <v>パンケーキスクイーズ</v>
      </c>
      <c r="JX16" s="67">
        <f t="shared" si="176"/>
        <v>240</v>
      </c>
      <c r="JY16" s="43">
        <f t="shared" si="177"/>
        <v>0</v>
      </c>
      <c r="JZ16" s="46">
        <f t="shared" si="178"/>
        <v>0</v>
      </c>
      <c r="KA16" s="178" t="s">
        <v>1419</v>
      </c>
      <c r="KB16" s="51"/>
      <c r="KC16" s="52"/>
      <c r="KD16" s="43">
        <v>1606</v>
      </c>
      <c r="KE16" s="45">
        <f>IF(KD16="","",KD16-KD12)</f>
        <v>26</v>
      </c>
      <c r="KF16" s="43">
        <v>128</v>
      </c>
      <c r="KG16" s="45">
        <f>IF(KF16="","",KF16-KF12)</f>
        <v>1</v>
      </c>
      <c r="KH16" s="43">
        <v>11</v>
      </c>
      <c r="KI16" s="45">
        <f>IF(KH16="","",KH12+KJ12-KH16)</f>
        <v>1</v>
      </c>
      <c r="KJ16" s="43">
        <v>0</v>
      </c>
      <c r="KK16" s="63" t="str">
        <f>IF(KD16="","",KK12)</f>
        <v>キティラメマルチケース</v>
      </c>
      <c r="KL16" s="67">
        <f>IF(KE16="","",KL12)</f>
        <v>1100</v>
      </c>
      <c r="KM16" s="43">
        <f>IF(KH16="","",KI16*KL16)</f>
        <v>1100</v>
      </c>
      <c r="KN16" s="46">
        <f>IF(KI16="","",KM16/(KE16*100))</f>
        <v>0.42307692307692307</v>
      </c>
      <c r="KO16" s="178" t="s">
        <v>1414</v>
      </c>
      <c r="KP16" s="29"/>
      <c r="KQ16" s="52"/>
      <c r="KR16" s="43">
        <v>1507</v>
      </c>
      <c r="KS16" s="45">
        <f>IF(KR16="","",KR16-KR12)</f>
        <v>49</v>
      </c>
      <c r="KT16" s="43">
        <v>170</v>
      </c>
      <c r="KU16" s="45">
        <f>IF(KT16="","",KT16-KT12)</f>
        <v>1</v>
      </c>
      <c r="KV16" s="43">
        <v>17</v>
      </c>
      <c r="KW16" s="45">
        <f>IF(KV16="","",KV12+KX12-KV16)</f>
        <v>3</v>
      </c>
      <c r="KX16" s="43">
        <v>0</v>
      </c>
      <c r="KY16" s="63" t="s">
        <v>1298</v>
      </c>
      <c r="KZ16" s="67">
        <v>770</v>
      </c>
      <c r="LA16" s="43">
        <f>IF(KV16="","",KW16*KZ16)</f>
        <v>2310</v>
      </c>
      <c r="LB16" s="46">
        <f>IF(KW16="","",LA16/(KS16*100))</f>
        <v>0.47142857142857142</v>
      </c>
      <c r="LC16" s="178" t="s">
        <v>1412</v>
      </c>
      <c r="LD16" s="29"/>
      <c r="LE16" s="93"/>
      <c r="LF16" s="45"/>
      <c r="LG16" s="45"/>
      <c r="LH16" s="45">
        <v>534</v>
      </c>
      <c r="LI16" s="45">
        <f t="shared" si="89"/>
        <v>0</v>
      </c>
      <c r="LJ16" s="43">
        <v>1</v>
      </c>
      <c r="LK16" s="45">
        <f t="shared" si="90"/>
        <v>0</v>
      </c>
      <c r="LL16" s="45">
        <v>0</v>
      </c>
      <c r="LM16" s="73" t="str">
        <f>IF(LF15="","",LM13)</f>
        <v>ボンドロ</v>
      </c>
      <c r="LN16" s="67">
        <f>IF(LG15="","",LN13)</f>
        <v>1500</v>
      </c>
      <c r="LO16" s="45">
        <f t="shared" si="91"/>
        <v>0</v>
      </c>
      <c r="LP16" s="46"/>
      <c r="LQ16" s="37"/>
      <c r="LR16" s="29"/>
      <c r="LS16" s="52" t="str">
        <f t="shared" si="65"/>
        <v/>
      </c>
      <c r="LT16" s="45"/>
      <c r="LU16" s="45" t="str">
        <f t="shared" si="259"/>
        <v/>
      </c>
      <c r="LV16" s="45"/>
      <c r="LW16" s="45" t="str">
        <f t="shared" si="260"/>
        <v/>
      </c>
      <c r="LX16" s="45"/>
      <c r="LY16" s="45" t="str">
        <f t="shared" si="261"/>
        <v/>
      </c>
      <c r="LZ16" s="45"/>
      <c r="MA16" s="44" t="str">
        <f t="shared" si="262"/>
        <v/>
      </c>
      <c r="MB16" s="43" t="str">
        <f t="shared" si="263"/>
        <v/>
      </c>
      <c r="MC16" s="45" t="str">
        <f t="shared" si="264"/>
        <v/>
      </c>
      <c r="MD16" s="46" t="str">
        <f t="shared" si="265"/>
        <v/>
      </c>
      <c r="ME16" s="37"/>
      <c r="MF16" s="29"/>
      <c r="MG16" s="52" t="str">
        <f t="shared" si="71"/>
        <v/>
      </c>
      <c r="MH16" s="45"/>
      <c r="MI16" s="45" t="str">
        <f t="shared" si="266"/>
        <v/>
      </c>
      <c r="MJ16" s="45"/>
      <c r="MK16" s="45" t="str">
        <f t="shared" si="267"/>
        <v/>
      </c>
      <c r="ML16" s="45"/>
      <c r="MM16" s="45" t="str">
        <f t="shared" si="268"/>
        <v/>
      </c>
      <c r="MN16" s="45"/>
      <c r="MO16" s="44" t="str">
        <f t="shared" si="269"/>
        <v/>
      </c>
      <c r="MP16" s="43" t="str">
        <f t="shared" si="270"/>
        <v/>
      </c>
      <c r="MQ16" s="45" t="str">
        <f t="shared" si="271"/>
        <v/>
      </c>
      <c r="MR16" s="46" t="str">
        <f t="shared" si="272"/>
        <v/>
      </c>
      <c r="MS16" s="37"/>
      <c r="MT16" s="29"/>
      <c r="MU16" s="52" t="str">
        <f t="shared" si="77"/>
        <v/>
      </c>
      <c r="MV16" s="45"/>
      <c r="MW16" s="45" t="str">
        <f t="shared" si="273"/>
        <v/>
      </c>
      <c r="MX16" s="45"/>
      <c r="MY16" s="45" t="str">
        <f t="shared" si="274"/>
        <v/>
      </c>
      <c r="MZ16" s="45"/>
      <c r="NA16" s="45" t="str">
        <f t="shared" si="275"/>
        <v/>
      </c>
      <c r="NB16" s="45"/>
      <c r="NC16" s="44" t="str">
        <f t="shared" si="276"/>
        <v/>
      </c>
      <c r="ND16" s="43" t="str">
        <f t="shared" si="277"/>
        <v/>
      </c>
      <c r="NE16" s="45" t="str">
        <f t="shared" si="278"/>
        <v/>
      </c>
      <c r="NF16" s="46" t="str">
        <f t="shared" si="279"/>
        <v/>
      </c>
      <c r="NG16" s="37"/>
      <c r="NH16" s="29"/>
      <c r="NI16" s="52" t="str">
        <f t="shared" si="83"/>
        <v/>
      </c>
      <c r="NJ16" s="45"/>
      <c r="NK16" s="45" t="str">
        <f t="shared" si="280"/>
        <v/>
      </c>
      <c r="NL16" s="45"/>
      <c r="NM16" s="45" t="str">
        <f t="shared" si="281"/>
        <v/>
      </c>
      <c r="NN16" s="45"/>
      <c r="NO16" s="45" t="str">
        <f t="shared" si="282"/>
        <v/>
      </c>
      <c r="NP16" s="45"/>
      <c r="NQ16" s="44" t="str">
        <f t="shared" si="283"/>
        <v/>
      </c>
      <c r="NR16" s="43" t="str">
        <f t="shared" si="284"/>
        <v/>
      </c>
      <c r="NS16" s="45" t="str">
        <f t="shared" si="285"/>
        <v/>
      </c>
      <c r="NT16" s="46" t="str">
        <f t="shared" si="286"/>
        <v/>
      </c>
      <c r="NU16" s="37"/>
    </row>
    <row r="17" spans="1:385" ht="15" customHeight="1" thickBot="1" x14ac:dyDescent="0.3">
      <c r="A17" s="38"/>
      <c r="B17" s="39"/>
      <c r="C17" s="40"/>
      <c r="D17" s="40"/>
      <c r="E17" s="41"/>
      <c r="F17" s="41"/>
      <c r="G17" s="40"/>
      <c r="H17" s="42"/>
      <c r="I17" s="45"/>
      <c r="J17" s="45"/>
      <c r="K17" s="45"/>
      <c r="L17" s="45"/>
      <c r="M17" s="45"/>
      <c r="N17" s="45"/>
      <c r="O17" s="45"/>
      <c r="P17" s="44" t="str">
        <f t="shared" si="187"/>
        <v/>
      </c>
      <c r="Q17" s="43"/>
      <c r="R17" s="45"/>
      <c r="S17" s="46"/>
      <c r="T17" s="37"/>
      <c r="U17" s="29"/>
      <c r="V17" s="52" t="str">
        <f t="shared" si="5"/>
        <v/>
      </c>
      <c r="W17" s="45"/>
      <c r="X17" s="45"/>
      <c r="Y17" s="45"/>
      <c r="Z17" s="45"/>
      <c r="AA17" s="45"/>
      <c r="AB17" s="45"/>
      <c r="AC17" s="45"/>
      <c r="AD17" s="44" t="str">
        <f t="shared" si="192"/>
        <v/>
      </c>
      <c r="AE17" s="43"/>
      <c r="AF17" s="45"/>
      <c r="AG17" s="46"/>
      <c r="AH17" s="37"/>
      <c r="AI17" s="29"/>
      <c r="AJ17" s="52" t="str">
        <f t="shared" si="11"/>
        <v/>
      </c>
      <c r="AK17" s="45"/>
      <c r="AL17" s="45"/>
      <c r="AM17" s="45"/>
      <c r="AN17" s="45"/>
      <c r="AO17" s="45"/>
      <c r="AP17" s="45"/>
      <c r="AQ17" s="45"/>
      <c r="AR17" s="44" t="str">
        <f t="shared" si="199"/>
        <v/>
      </c>
      <c r="AS17" s="43"/>
      <c r="AT17" s="45"/>
      <c r="AU17" s="46"/>
      <c r="AV17" s="37"/>
      <c r="AW17" s="29"/>
      <c r="AX17" s="52" t="str">
        <f t="shared" si="17"/>
        <v/>
      </c>
      <c r="AY17" s="45"/>
      <c r="AZ17" s="45"/>
      <c r="BA17" s="45"/>
      <c r="BB17" s="45"/>
      <c r="BC17" s="45"/>
      <c r="BD17" s="45"/>
      <c r="BE17" s="45"/>
      <c r="BF17" s="44" t="str">
        <f t="shared" si="206"/>
        <v/>
      </c>
      <c r="BG17" s="43"/>
      <c r="BH17" s="45"/>
      <c r="BI17" s="46"/>
      <c r="BJ17" s="37"/>
      <c r="BK17" s="29"/>
      <c r="BL17" s="95"/>
      <c r="BM17" s="27">
        <v>6878</v>
      </c>
      <c r="BN17" s="45">
        <f t="shared" si="102"/>
        <v>8</v>
      </c>
      <c r="BO17" s="27">
        <v>238</v>
      </c>
      <c r="BP17" s="45">
        <f t="shared" si="103"/>
        <v>0</v>
      </c>
      <c r="BQ17" s="27">
        <v>78</v>
      </c>
      <c r="BR17" s="45">
        <f t="shared" si="104"/>
        <v>0</v>
      </c>
      <c r="BS17" s="27">
        <v>-60</v>
      </c>
      <c r="BT17" s="63" t="str">
        <f t="shared" si="105"/>
        <v>ふわもちスクイーズ</v>
      </c>
      <c r="BU17" s="67">
        <f t="shared" si="106"/>
        <v>99</v>
      </c>
      <c r="BV17" s="45">
        <f t="shared" si="107"/>
        <v>0</v>
      </c>
      <c r="BW17" s="46">
        <f t="shared" si="108"/>
        <v>0</v>
      </c>
      <c r="BX17" s="37" t="s">
        <v>1407</v>
      </c>
      <c r="BY17" s="57"/>
      <c r="BZ17" s="95"/>
      <c r="CA17" s="27">
        <v>10808</v>
      </c>
      <c r="CB17" s="45">
        <f t="shared" si="109"/>
        <v>5</v>
      </c>
      <c r="CC17" s="27">
        <v>508</v>
      </c>
      <c r="CD17" s="45">
        <f t="shared" si="110"/>
        <v>2</v>
      </c>
      <c r="CE17" s="27">
        <v>18</v>
      </c>
      <c r="CF17" s="45">
        <f t="shared" si="111"/>
        <v>2</v>
      </c>
      <c r="CG17" s="27">
        <v>0</v>
      </c>
      <c r="CH17" s="63" t="str">
        <f t="shared" si="112"/>
        <v>バタースクイーズ</v>
      </c>
      <c r="CI17" s="67">
        <f t="shared" si="113"/>
        <v>440</v>
      </c>
      <c r="CJ17" s="45">
        <f t="shared" si="114"/>
        <v>880</v>
      </c>
      <c r="CK17" s="46">
        <f t="shared" si="115"/>
        <v>1.76</v>
      </c>
      <c r="CL17" s="37" t="s">
        <v>1408</v>
      </c>
      <c r="CM17" s="29"/>
      <c r="CN17" s="95"/>
      <c r="CO17" s="27">
        <v>4943</v>
      </c>
      <c r="CP17" s="45">
        <f t="shared" si="116"/>
        <v>27</v>
      </c>
      <c r="CQ17" s="27">
        <v>194</v>
      </c>
      <c r="CR17" s="45">
        <f t="shared" si="117"/>
        <v>0</v>
      </c>
      <c r="CS17" s="27">
        <v>12</v>
      </c>
      <c r="CT17" s="45">
        <f t="shared" si="118"/>
        <v>0</v>
      </c>
      <c r="CU17" s="27">
        <v>0</v>
      </c>
      <c r="CV17" s="63" t="str">
        <f t="shared" si="119"/>
        <v>たまごっちミニポシェット</v>
      </c>
      <c r="CW17" s="67">
        <f t="shared" si="120"/>
        <v>770</v>
      </c>
      <c r="CX17" s="45">
        <f t="shared" si="121"/>
        <v>0</v>
      </c>
      <c r="CY17" s="46">
        <f t="shared" si="122"/>
        <v>0</v>
      </c>
      <c r="CZ17" s="37"/>
      <c r="DA17" s="29"/>
      <c r="DB17" s="52" t="str">
        <f t="shared" si="23"/>
        <v/>
      </c>
      <c r="DC17" s="45"/>
      <c r="DD17" s="45"/>
      <c r="DE17" s="45"/>
      <c r="DF17" s="45"/>
      <c r="DG17" s="45"/>
      <c r="DH17" s="45"/>
      <c r="DI17" s="45"/>
      <c r="DJ17" s="44" t="str">
        <f t="shared" si="213"/>
        <v/>
      </c>
      <c r="DK17" s="43"/>
      <c r="DL17" s="45"/>
      <c r="DM17" s="46"/>
      <c r="DN17" s="37"/>
      <c r="DO17" s="29"/>
      <c r="DP17" s="52" t="str">
        <f t="shared" si="29"/>
        <v/>
      </c>
      <c r="DQ17" s="45"/>
      <c r="DR17" s="45"/>
      <c r="DS17" s="45"/>
      <c r="DT17" s="45"/>
      <c r="DU17" s="45"/>
      <c r="DV17" s="45"/>
      <c r="DW17" s="45"/>
      <c r="DX17" s="44" t="str">
        <f t="shared" si="220"/>
        <v/>
      </c>
      <c r="DY17" s="43"/>
      <c r="DZ17" s="45"/>
      <c r="EA17" s="46"/>
      <c r="EB17" s="37"/>
      <c r="ED17" s="52" t="str">
        <f t="shared" si="35"/>
        <v/>
      </c>
      <c r="EE17" s="45"/>
      <c r="EF17" s="45"/>
      <c r="EG17" s="45"/>
      <c r="EH17" s="45"/>
      <c r="EI17" s="45"/>
      <c r="EJ17" s="45"/>
      <c r="EK17" s="45"/>
      <c r="EL17" s="44" t="str">
        <f t="shared" si="227"/>
        <v/>
      </c>
      <c r="EM17" s="43"/>
      <c r="EN17" s="45"/>
      <c r="EO17" s="46"/>
      <c r="EP17" s="37"/>
      <c r="ER17" s="52" t="str">
        <f t="shared" si="41"/>
        <v/>
      </c>
      <c r="ES17" s="45"/>
      <c r="ET17" s="45"/>
      <c r="EU17" s="45"/>
      <c r="EV17" s="45"/>
      <c r="EW17" s="45"/>
      <c r="EX17" s="45"/>
      <c r="EY17" s="45"/>
      <c r="EZ17" s="44" t="str">
        <f t="shared" si="234"/>
        <v/>
      </c>
      <c r="FA17" s="43"/>
      <c r="FB17" s="45"/>
      <c r="FC17" s="46"/>
      <c r="FD17" s="37"/>
      <c r="FF17" s="52" t="str">
        <f t="shared" si="47"/>
        <v/>
      </c>
      <c r="FG17" s="45"/>
      <c r="FH17" s="45"/>
      <c r="FI17" s="45"/>
      <c r="FJ17" s="45"/>
      <c r="FK17" s="45"/>
      <c r="FL17" s="45"/>
      <c r="FM17" s="45"/>
      <c r="FN17" s="44" t="str">
        <f t="shared" si="241"/>
        <v/>
      </c>
      <c r="FO17" s="43"/>
      <c r="FP17" s="45"/>
      <c r="FQ17" s="46"/>
      <c r="FR17" s="37"/>
      <c r="FS17" s="29"/>
      <c r="FT17" s="52" t="str">
        <f t="shared" si="53"/>
        <v/>
      </c>
      <c r="FU17" s="45"/>
      <c r="FV17" s="45"/>
      <c r="FW17" s="45"/>
      <c r="FX17" s="45"/>
      <c r="FY17" s="45"/>
      <c r="FZ17" s="45"/>
      <c r="GA17" s="45"/>
      <c r="GB17" s="44" t="str">
        <f t="shared" si="248"/>
        <v/>
      </c>
      <c r="GC17" s="43"/>
      <c r="GD17" s="45"/>
      <c r="GE17" s="46"/>
      <c r="GF17" s="37"/>
      <c r="GH17" s="52" t="str">
        <f t="shared" si="59"/>
        <v/>
      </c>
      <c r="GI17" s="45"/>
      <c r="GJ17" s="45"/>
      <c r="GK17" s="45"/>
      <c r="GL17" s="45"/>
      <c r="GM17" s="45"/>
      <c r="GN17" s="45"/>
      <c r="GO17" s="45"/>
      <c r="GP17" s="44" t="str">
        <f t="shared" si="255"/>
        <v/>
      </c>
      <c r="GQ17" s="43"/>
      <c r="GR17" s="45"/>
      <c r="GS17" s="46"/>
      <c r="GT17" s="37"/>
      <c r="GU17" s="61"/>
      <c r="GV17" s="95"/>
      <c r="GW17" s="30" t="s">
        <v>1145</v>
      </c>
      <c r="GX17" s="27">
        <v>4455</v>
      </c>
      <c r="GY17" s="45">
        <f t="shared" si="137"/>
        <v>0</v>
      </c>
      <c r="GZ17" s="27">
        <v>126</v>
      </c>
      <c r="HA17" s="45">
        <f t="shared" si="138"/>
        <v>0</v>
      </c>
      <c r="HB17" s="27">
        <v>2</v>
      </c>
      <c r="HC17" s="45">
        <f t="shared" si="139"/>
        <v>0</v>
      </c>
      <c r="HD17" s="27">
        <v>1</v>
      </c>
      <c r="HE17" s="63" t="str">
        <f t="shared" si="140"/>
        <v>おしりシール</v>
      </c>
      <c r="HF17" s="67">
        <f t="shared" si="141"/>
        <v>250</v>
      </c>
      <c r="HG17" s="45">
        <f t="shared" si="142"/>
        <v>0</v>
      </c>
      <c r="HH17" s="46" t="e">
        <f t="shared" si="143"/>
        <v>#DIV/0!</v>
      </c>
      <c r="HI17" s="37" t="s">
        <v>1416</v>
      </c>
      <c r="HK17" s="95"/>
      <c r="HL17" s="27">
        <v>4097</v>
      </c>
      <c r="HM17" s="45">
        <f t="shared" si="144"/>
        <v>29</v>
      </c>
      <c r="HN17" s="27">
        <v>102</v>
      </c>
      <c r="HO17" s="45">
        <f t="shared" si="145"/>
        <v>1</v>
      </c>
      <c r="HP17" s="27">
        <v>15</v>
      </c>
      <c r="HQ17" s="45">
        <f t="shared" si="146"/>
        <v>1</v>
      </c>
      <c r="HR17" s="27">
        <v>0</v>
      </c>
      <c r="HS17" s="63" t="str">
        <f t="shared" si="147"/>
        <v>たまごっちマスコット</v>
      </c>
      <c r="HT17" s="67">
        <f t="shared" si="148"/>
        <v>1100</v>
      </c>
      <c r="HU17" s="45">
        <f t="shared" si="149"/>
        <v>1100</v>
      </c>
      <c r="HV17" s="46">
        <f t="shared" si="150"/>
        <v>0.37931034482758619</v>
      </c>
      <c r="HW17" s="37"/>
      <c r="HX17" s="360"/>
      <c r="HY17" s="95"/>
      <c r="HZ17" s="27">
        <v>10545</v>
      </c>
      <c r="IA17" s="45">
        <f t="shared" si="151"/>
        <v>12</v>
      </c>
      <c r="IB17" s="27">
        <v>344</v>
      </c>
      <c r="IC17" s="45">
        <f t="shared" si="152"/>
        <v>2</v>
      </c>
      <c r="ID17" s="27">
        <v>24</v>
      </c>
      <c r="IE17" s="45">
        <f t="shared" si="153"/>
        <v>1</v>
      </c>
      <c r="IF17" s="45">
        <v>0</v>
      </c>
      <c r="IG17" s="64" t="str">
        <f t="shared" si="154"/>
        <v>ギャルキティマスコット</v>
      </c>
      <c r="IH17" s="67">
        <f t="shared" si="155"/>
        <v>200</v>
      </c>
      <c r="II17" s="45">
        <f t="shared" si="156"/>
        <v>200</v>
      </c>
      <c r="IJ17" s="46">
        <f t="shared" si="157"/>
        <v>0.16666666666666666</v>
      </c>
      <c r="IK17" s="178" t="s">
        <v>1413</v>
      </c>
      <c r="IL17" s="29"/>
      <c r="IM17" s="95"/>
      <c r="IN17" s="27">
        <v>8210</v>
      </c>
      <c r="IO17" s="45">
        <f t="shared" si="158"/>
        <v>269</v>
      </c>
      <c r="IP17" s="27">
        <v>478</v>
      </c>
      <c r="IQ17" s="45">
        <f t="shared" si="159"/>
        <v>3</v>
      </c>
      <c r="IR17" s="27">
        <v>6</v>
      </c>
      <c r="IS17" s="45">
        <f t="shared" si="160"/>
        <v>3</v>
      </c>
      <c r="IT17" s="45">
        <v>0</v>
      </c>
      <c r="IU17" s="63" t="str">
        <f t="shared" si="161"/>
        <v>たまごっちカスタムキーリング</v>
      </c>
      <c r="IV17" s="67">
        <f t="shared" si="162"/>
        <v>700</v>
      </c>
      <c r="IW17" s="45">
        <f t="shared" si="163"/>
        <v>2100</v>
      </c>
      <c r="IX17" s="46">
        <f t="shared" si="164"/>
        <v>7.8066914498141265E-2</v>
      </c>
      <c r="IY17" s="37"/>
      <c r="IZ17" s="61"/>
      <c r="JA17" s="95"/>
      <c r="JB17" s="27">
        <v>11132</v>
      </c>
      <c r="JC17" s="45">
        <f t="shared" si="165"/>
        <v>120</v>
      </c>
      <c r="JD17" s="27">
        <v>549</v>
      </c>
      <c r="JE17" s="45">
        <f t="shared" si="166"/>
        <v>0</v>
      </c>
      <c r="JF17" s="27">
        <v>6</v>
      </c>
      <c r="JG17" s="179">
        <f t="shared" si="167"/>
        <v>4</v>
      </c>
      <c r="JH17" s="45">
        <v>0</v>
      </c>
      <c r="JI17" s="63" t="str">
        <f t="shared" si="168"/>
        <v>サンリオファン</v>
      </c>
      <c r="JJ17" s="67">
        <f t="shared" si="169"/>
        <v>1100</v>
      </c>
      <c r="JK17" s="45">
        <f t="shared" si="170"/>
        <v>4400</v>
      </c>
      <c r="JL17" s="46">
        <f t="shared" si="171"/>
        <v>0.36666666666666664</v>
      </c>
      <c r="JM17" s="178" t="s">
        <v>1420</v>
      </c>
      <c r="JN17" s="29"/>
      <c r="JO17" s="95"/>
      <c r="JP17" s="27">
        <v>7442</v>
      </c>
      <c r="JQ17" s="45">
        <f t="shared" si="172"/>
        <v>46</v>
      </c>
      <c r="JR17" s="27">
        <v>405</v>
      </c>
      <c r="JS17" s="45">
        <f t="shared" si="173"/>
        <v>1</v>
      </c>
      <c r="JT17" s="27">
        <v>11</v>
      </c>
      <c r="JU17" s="45">
        <f t="shared" si="174"/>
        <v>1</v>
      </c>
      <c r="JV17" s="45">
        <v>0</v>
      </c>
      <c r="JW17" s="63" t="str">
        <f t="shared" si="175"/>
        <v>たまごっちミニチュアポシェット</v>
      </c>
      <c r="JX17" s="67">
        <f t="shared" si="176"/>
        <v>0</v>
      </c>
      <c r="JY17" s="45">
        <f t="shared" si="177"/>
        <v>0</v>
      </c>
      <c r="JZ17" s="46">
        <f t="shared" si="178"/>
        <v>0</v>
      </c>
      <c r="KA17" s="37"/>
      <c r="KB17" s="51"/>
      <c r="KC17" s="94"/>
      <c r="KD17" s="27">
        <v>2608</v>
      </c>
      <c r="KE17" s="45">
        <f>IF(KD17="","",KD17-KD13)</f>
        <v>27</v>
      </c>
      <c r="KF17" s="27">
        <v>95</v>
      </c>
      <c r="KG17" s="45">
        <f>IF(KF17="","",KF17-KF13)</f>
        <v>1</v>
      </c>
      <c r="KH17" s="27">
        <v>7</v>
      </c>
      <c r="KI17" s="45">
        <f>IF(KH17="","",KH13+KJ13-KH17)</f>
        <v>1</v>
      </c>
      <c r="KJ17" s="27">
        <v>0</v>
      </c>
      <c r="KK17" s="63" t="str">
        <f>IF(KD17="","",KK13)</f>
        <v>たまごっちブロックシール</v>
      </c>
      <c r="KL17" s="67">
        <f>IF(KE17="","",KL13)</f>
        <v>600</v>
      </c>
      <c r="KM17" s="45">
        <f>IF(KH17="","",KI17*KL17)</f>
        <v>600</v>
      </c>
      <c r="KN17" s="46">
        <f>IF(KI17="","",KM17/(KE17*100))</f>
        <v>0.22222222222222221</v>
      </c>
      <c r="KO17" s="178" t="s">
        <v>1409</v>
      </c>
      <c r="KP17" s="29"/>
      <c r="KQ17" s="95"/>
      <c r="KR17" s="27">
        <v>2443</v>
      </c>
      <c r="KS17" s="45">
        <f>IF(KR17="","",KR17-KR13)</f>
        <v>3</v>
      </c>
      <c r="KT17" s="27">
        <v>236</v>
      </c>
      <c r="KU17" s="45">
        <f>IF(KT17="","",KT17-KT13)</f>
        <v>0</v>
      </c>
      <c r="KV17" s="27">
        <v>18</v>
      </c>
      <c r="KW17" s="45">
        <f>IF(KV17="","",KV13+KX13-KV17)</f>
        <v>0</v>
      </c>
      <c r="KX17" s="27">
        <v>0</v>
      </c>
      <c r="KY17" s="63" t="str">
        <f>IF(KR17="","",KY13)</f>
        <v>パンケーキスクイーズ</v>
      </c>
      <c r="KZ17" s="67">
        <f>IF(KS17="","",KZ13)</f>
        <v>182</v>
      </c>
      <c r="LA17" s="45">
        <f>IF(KV17="","",KW17*KZ17)</f>
        <v>0</v>
      </c>
      <c r="LB17" s="46">
        <f>IF(KW17="","",LA17/(KS17*100))</f>
        <v>0</v>
      </c>
      <c r="LC17" s="37"/>
      <c r="LD17" s="29"/>
      <c r="LE17" s="75"/>
      <c r="LF17" s="76"/>
      <c r="LG17" s="76"/>
      <c r="LH17" s="76">
        <v>1166</v>
      </c>
      <c r="LI17" s="76">
        <f t="shared" si="89"/>
        <v>0</v>
      </c>
      <c r="LJ17" s="77">
        <v>2</v>
      </c>
      <c r="LK17" s="76">
        <f t="shared" si="90"/>
        <v>0</v>
      </c>
      <c r="LL17" s="76">
        <v>0</v>
      </c>
      <c r="LM17" s="78" t="str">
        <f>IF(LF15="","",LM14)</f>
        <v>ボンドロ</v>
      </c>
      <c r="LN17" s="79">
        <f>IF(LG15="","",LN14)</f>
        <v>1500</v>
      </c>
      <c r="LO17" s="76">
        <f t="shared" si="91"/>
        <v>0</v>
      </c>
      <c r="LP17" s="80"/>
      <c r="LQ17" s="37"/>
      <c r="LR17" s="29"/>
      <c r="LS17" s="52" t="str">
        <f t="shared" si="65"/>
        <v/>
      </c>
      <c r="LT17" s="45"/>
      <c r="LU17" s="45"/>
      <c r="LV17" s="45"/>
      <c r="LW17" s="45"/>
      <c r="LX17" s="45"/>
      <c r="LY17" s="45"/>
      <c r="LZ17" s="45"/>
      <c r="MA17" s="44" t="str">
        <f t="shared" si="262"/>
        <v/>
      </c>
      <c r="MB17" s="43"/>
      <c r="MC17" s="45"/>
      <c r="MD17" s="46"/>
      <c r="ME17" s="37"/>
      <c r="MF17" s="29"/>
      <c r="MG17" s="52" t="str">
        <f t="shared" si="71"/>
        <v/>
      </c>
      <c r="MH17" s="45"/>
      <c r="MI17" s="45"/>
      <c r="MJ17" s="45"/>
      <c r="MK17" s="45"/>
      <c r="ML17" s="45"/>
      <c r="MM17" s="45"/>
      <c r="MN17" s="45"/>
      <c r="MO17" s="44" t="str">
        <f t="shared" si="269"/>
        <v/>
      </c>
      <c r="MP17" s="43"/>
      <c r="MQ17" s="45"/>
      <c r="MR17" s="46"/>
      <c r="MS17" s="37"/>
      <c r="MT17" s="29"/>
      <c r="MU17" s="52" t="str">
        <f t="shared" si="77"/>
        <v/>
      </c>
      <c r="MV17" s="45"/>
      <c r="MW17" s="45"/>
      <c r="MX17" s="45"/>
      <c r="MY17" s="45"/>
      <c r="MZ17" s="45"/>
      <c r="NA17" s="45"/>
      <c r="NB17" s="45"/>
      <c r="NC17" s="44" t="str">
        <f t="shared" si="276"/>
        <v/>
      </c>
      <c r="ND17" s="43"/>
      <c r="NE17" s="45"/>
      <c r="NF17" s="46"/>
      <c r="NG17" s="37"/>
      <c r="NH17" s="29"/>
      <c r="NI17" s="52" t="str">
        <f t="shared" si="83"/>
        <v/>
      </c>
      <c r="NJ17" s="45"/>
      <c r="NK17" s="45"/>
      <c r="NL17" s="45"/>
      <c r="NM17" s="45"/>
      <c r="NN17" s="45"/>
      <c r="NO17" s="45"/>
      <c r="NP17" s="45"/>
      <c r="NQ17" s="44" t="str">
        <f t="shared" si="283"/>
        <v/>
      </c>
      <c r="NR17" s="43"/>
      <c r="NS17" s="45"/>
      <c r="NT17" s="46"/>
      <c r="NU17" s="37"/>
    </row>
    <row r="18" spans="1:385" ht="15" customHeight="1" thickTop="1" thickBot="1" x14ac:dyDescent="0.3">
      <c r="A18" s="38"/>
      <c r="B18" s="39"/>
      <c r="C18" s="40"/>
      <c r="D18" s="40"/>
      <c r="E18" s="41"/>
      <c r="F18" s="41"/>
      <c r="G18" s="40"/>
      <c r="H18" s="42"/>
      <c r="I18" s="45"/>
      <c r="J18" s="45" t="str">
        <f>IF(I18="","",I18-I19)</f>
        <v/>
      </c>
      <c r="K18" s="45"/>
      <c r="L18" s="45" t="str">
        <f>IF(K18="","",K18-K19)</f>
        <v/>
      </c>
      <c r="M18" s="45"/>
      <c r="N18" s="45" t="str">
        <f>IF(M18="","",M19+O19-M18)</f>
        <v/>
      </c>
      <c r="O18" s="45"/>
      <c r="P18" s="44" t="str">
        <f t="shared" si="187"/>
        <v/>
      </c>
      <c r="Q18" s="43" t="str">
        <f>IF(I18="","",Q19)</f>
        <v/>
      </c>
      <c r="R18" s="45" t="str">
        <f t="shared" ref="R18:R55" si="287">IF(Q18="","",N18*Q18)</f>
        <v/>
      </c>
      <c r="S18" s="46" t="str">
        <f t="shared" ref="S18:S55" si="288">IF(R18="","",R18/(J18*100))</f>
        <v/>
      </c>
      <c r="T18" s="37"/>
      <c r="U18" s="29"/>
      <c r="V18" s="52" t="str">
        <f t="shared" si="5"/>
        <v/>
      </c>
      <c r="W18" s="67"/>
      <c r="X18" s="45" t="str">
        <f>IF(W18="","",W18-W19)</f>
        <v/>
      </c>
      <c r="Y18" s="45"/>
      <c r="Z18" s="45" t="str">
        <f>IF(Y18="","",Y18-Y19)</f>
        <v/>
      </c>
      <c r="AA18" s="45"/>
      <c r="AB18" s="45" t="str">
        <f>IF(AA18="","",AA19+AC19-AA18)</f>
        <v/>
      </c>
      <c r="AC18" s="45"/>
      <c r="AD18" s="44" t="str">
        <f t="shared" si="192"/>
        <v/>
      </c>
      <c r="AE18" s="43" t="str">
        <f>IF(W18="","",AE19)</f>
        <v/>
      </c>
      <c r="AF18" s="45" t="str">
        <f t="shared" ref="AF18:AF50" si="289">IF(AE18="","",AB18*AE18)</f>
        <v/>
      </c>
      <c r="AG18" s="46" t="str">
        <f t="shared" ref="AG18:AG50" si="290">IF(AF18="","",AF18/(X18*100))</f>
        <v/>
      </c>
      <c r="AH18" s="37"/>
      <c r="AI18" s="29"/>
      <c r="AJ18" s="52" t="str">
        <f t="shared" si="11"/>
        <v/>
      </c>
      <c r="AK18" s="45"/>
      <c r="AL18" s="45" t="str">
        <f>IF(AK18="","",AK18-AK19)</f>
        <v/>
      </c>
      <c r="AM18" s="45"/>
      <c r="AN18" s="45" t="str">
        <f>IF(AM18="","",AM18-AM19)</f>
        <v/>
      </c>
      <c r="AO18" s="45"/>
      <c r="AP18" s="45" t="str">
        <f>IF(AO18="","",AO19+AQ19-AO18)</f>
        <v/>
      </c>
      <c r="AQ18" s="45"/>
      <c r="AR18" s="44" t="str">
        <f t="shared" si="199"/>
        <v/>
      </c>
      <c r="AS18" s="43" t="str">
        <f>IF(AK18="","",AS19)</f>
        <v/>
      </c>
      <c r="AT18" s="45" t="str">
        <f t="shared" ref="AT18:AT55" si="291">IF(AS18="","",AP18*AS18)</f>
        <v/>
      </c>
      <c r="AU18" s="46" t="str">
        <f t="shared" ref="AU18:AU55" si="292">IF(AT18="","",AT18/(AL18*100))</f>
        <v/>
      </c>
      <c r="AV18" s="37"/>
      <c r="AW18" s="29"/>
      <c r="AX18" s="52" t="str">
        <f t="shared" si="17"/>
        <v/>
      </c>
      <c r="AY18" s="45"/>
      <c r="AZ18" s="45" t="str">
        <f>IF(AY18="","",AY18-AY19)</f>
        <v/>
      </c>
      <c r="BA18" s="45"/>
      <c r="BB18" s="45" t="str">
        <f>IF(BA18="","",BA18-BA19)</f>
        <v/>
      </c>
      <c r="BC18" s="45"/>
      <c r="BD18" s="45" t="str">
        <f>IF(BC18="","",BC19+BE19-BC18)</f>
        <v/>
      </c>
      <c r="BE18" s="45"/>
      <c r="BF18" s="44" t="str">
        <f t="shared" si="206"/>
        <v/>
      </c>
      <c r="BG18" s="43" t="str">
        <f>IF(AY18="","",BG19)</f>
        <v/>
      </c>
      <c r="BH18" s="45" t="str">
        <f t="shared" ref="BH18:BH55" si="293">IF(BG18="","",BD18*BG18)</f>
        <v/>
      </c>
      <c r="BI18" s="46" t="str">
        <f t="shared" ref="BI18:BI55" si="294">IF(BH18="","",BH18/(AZ18*100))</f>
        <v/>
      </c>
      <c r="BJ18" s="37"/>
      <c r="BK18" s="29"/>
      <c r="BL18" s="75"/>
      <c r="BM18" s="76">
        <v>5753</v>
      </c>
      <c r="BN18" s="76">
        <f t="shared" si="102"/>
        <v>28</v>
      </c>
      <c r="BO18" s="76">
        <v>157</v>
      </c>
      <c r="BP18" s="76">
        <f t="shared" si="103"/>
        <v>4</v>
      </c>
      <c r="BQ18" s="76">
        <v>13</v>
      </c>
      <c r="BR18" s="76">
        <f t="shared" si="104"/>
        <v>3</v>
      </c>
      <c r="BS18" s="76">
        <v>14</v>
      </c>
      <c r="BT18" s="78" t="str">
        <f>IF(BM18="","",BT14)</f>
        <v>バタースクイーズ</v>
      </c>
      <c r="BU18" s="79">
        <f t="shared" si="106"/>
        <v>440</v>
      </c>
      <c r="BV18" s="76">
        <f t="shared" si="107"/>
        <v>1320</v>
      </c>
      <c r="BW18" s="80">
        <f t="shared" si="108"/>
        <v>0.47142857142857142</v>
      </c>
      <c r="BX18" s="37" t="s">
        <v>537</v>
      </c>
      <c r="BY18" s="57"/>
      <c r="BZ18" s="75"/>
      <c r="CA18" s="76">
        <v>8190</v>
      </c>
      <c r="CB18" s="76">
        <f t="shared" si="109"/>
        <v>5</v>
      </c>
      <c r="CC18" s="76">
        <v>437</v>
      </c>
      <c r="CD18" s="76">
        <f t="shared" si="110"/>
        <v>0</v>
      </c>
      <c r="CE18" s="76">
        <v>14</v>
      </c>
      <c r="CF18" s="76">
        <f t="shared" si="111"/>
        <v>0</v>
      </c>
      <c r="CG18" s="76">
        <v>0</v>
      </c>
      <c r="CH18" s="78" t="str">
        <f t="shared" si="112"/>
        <v>たまごっちMC</v>
      </c>
      <c r="CI18" s="79">
        <f t="shared" si="113"/>
        <v>1430</v>
      </c>
      <c r="CJ18" s="76">
        <f t="shared" si="114"/>
        <v>0</v>
      </c>
      <c r="CK18" s="80">
        <f t="shared" si="115"/>
        <v>0</v>
      </c>
      <c r="CL18" s="316" t="s">
        <v>1421</v>
      </c>
      <c r="CM18" s="29"/>
      <c r="CN18" s="75"/>
      <c r="CO18" s="76">
        <v>4032</v>
      </c>
      <c r="CP18" s="76">
        <f t="shared" si="116"/>
        <v>18</v>
      </c>
      <c r="CQ18" s="76">
        <v>234</v>
      </c>
      <c r="CR18" s="76">
        <f t="shared" si="117"/>
        <v>1</v>
      </c>
      <c r="CS18" s="76">
        <v>12</v>
      </c>
      <c r="CT18" s="76">
        <f t="shared" si="118"/>
        <v>1</v>
      </c>
      <c r="CU18" s="76">
        <v>0</v>
      </c>
      <c r="CV18" s="78" t="str">
        <f t="shared" si="119"/>
        <v>たまごっちブロックシール</v>
      </c>
      <c r="CW18" s="79">
        <f t="shared" si="120"/>
        <v>600</v>
      </c>
      <c r="CX18" s="76">
        <f t="shared" si="121"/>
        <v>600</v>
      </c>
      <c r="CY18" s="80">
        <f t="shared" si="122"/>
        <v>0.33333333333333331</v>
      </c>
      <c r="CZ18" s="178" t="s">
        <v>795</v>
      </c>
      <c r="DA18" s="29"/>
      <c r="DB18" s="52" t="str">
        <f t="shared" si="23"/>
        <v/>
      </c>
      <c r="DC18" s="45"/>
      <c r="DD18" s="45" t="str">
        <f>IF(DC18="","",DC18-DC19)</f>
        <v/>
      </c>
      <c r="DE18" s="45"/>
      <c r="DF18" s="45" t="str">
        <f>IF(DE18="","",DE18-DE19)</f>
        <v/>
      </c>
      <c r="DG18" s="45"/>
      <c r="DH18" s="45" t="str">
        <f>IF(DG18="","",DG19+DI19-DG18)</f>
        <v/>
      </c>
      <c r="DI18" s="45"/>
      <c r="DJ18" s="44" t="str">
        <f t="shared" si="213"/>
        <v/>
      </c>
      <c r="DK18" s="43" t="str">
        <f>IF(DC18="","",DK19)</f>
        <v/>
      </c>
      <c r="DL18" s="45" t="str">
        <f t="shared" ref="DL18:DL50" si="295">IF(DK18="","",DH18*DK18)</f>
        <v/>
      </c>
      <c r="DM18" s="46" t="str">
        <f t="shared" ref="DM18:DM50" si="296">IF(DL18="","",DL18/(DD18*100))</f>
        <v/>
      </c>
      <c r="DN18" s="37"/>
      <c r="DO18" s="29"/>
      <c r="DP18" s="52" t="str">
        <f t="shared" si="29"/>
        <v/>
      </c>
      <c r="DQ18" s="45"/>
      <c r="DR18" s="45" t="str">
        <f>IF(DQ18="","",DQ18-DQ19)</f>
        <v/>
      </c>
      <c r="DS18" s="45"/>
      <c r="DT18" s="45" t="str">
        <f>IF(DS18="","",DS18-DS19)</f>
        <v/>
      </c>
      <c r="DU18" s="45"/>
      <c r="DV18" s="45" t="str">
        <f>IF(DU18="","",DU19+DW19-DU18)</f>
        <v/>
      </c>
      <c r="DW18" s="45"/>
      <c r="DX18" s="44" t="str">
        <f t="shared" si="220"/>
        <v/>
      </c>
      <c r="DY18" s="43" t="str">
        <f>IF(DQ18="","",DY19)</f>
        <v/>
      </c>
      <c r="DZ18" s="45" t="str">
        <f t="shared" ref="DZ18:DZ55" si="297">IF(DY18="","",DV18*DY18)</f>
        <v/>
      </c>
      <c r="EA18" s="46" t="str">
        <f t="shared" ref="EA18:EA55" si="298">IF(DZ18="","",DZ18/(DR18*100))</f>
        <v/>
      </c>
      <c r="EB18" s="37"/>
      <c r="ED18" s="52" t="str">
        <f t="shared" si="35"/>
        <v/>
      </c>
      <c r="EE18" s="45"/>
      <c r="EF18" s="45" t="str">
        <f>IF(EE18="","",EE18-EE19)</f>
        <v/>
      </c>
      <c r="EG18" s="45"/>
      <c r="EH18" s="45" t="str">
        <f>IF(EG18="","",EG18-EG19)</f>
        <v/>
      </c>
      <c r="EI18" s="45"/>
      <c r="EJ18" s="45" t="str">
        <f>IF(EI18="","",EI19+EK19-EI18)</f>
        <v/>
      </c>
      <c r="EK18" s="45"/>
      <c r="EL18" s="44" t="str">
        <f t="shared" si="227"/>
        <v/>
      </c>
      <c r="EM18" s="43" t="str">
        <f>IF(EE18="","",EM19)</f>
        <v/>
      </c>
      <c r="EN18" s="45" t="str">
        <f t="shared" ref="EN18:EN50" si="299">IF(EM18="","",EJ18*EM18)</f>
        <v/>
      </c>
      <c r="EO18" s="46" t="str">
        <f t="shared" ref="EO18:EO50" si="300">IF(EN18="","",EN18/(EF18*100))</f>
        <v/>
      </c>
      <c r="EP18" s="37"/>
      <c r="ER18" s="52" t="str">
        <f t="shared" si="41"/>
        <v/>
      </c>
      <c r="ES18" s="45"/>
      <c r="ET18" s="45" t="str">
        <f>IF(ES18="","",ES18-ES19)</f>
        <v/>
      </c>
      <c r="EU18" s="45"/>
      <c r="EV18" s="45" t="str">
        <f>IF(EU18="","",EU18-EU19)</f>
        <v/>
      </c>
      <c r="EW18" s="45"/>
      <c r="EX18" s="45" t="str">
        <f>IF(EW18="","",EW19+EY19-EW18)</f>
        <v/>
      </c>
      <c r="EY18" s="45"/>
      <c r="EZ18" s="44" t="str">
        <f t="shared" si="234"/>
        <v/>
      </c>
      <c r="FA18" s="43" t="str">
        <f>IF(ES18="","",FA19)</f>
        <v/>
      </c>
      <c r="FB18" s="45" t="str">
        <f t="shared" ref="FB18:FB50" si="301">IF(FA18="","",EX18*FA18)</f>
        <v/>
      </c>
      <c r="FC18" s="46" t="str">
        <f t="shared" ref="FC18:FC50" si="302">IF(FB18="","",FB18/(ET18*100))</f>
        <v/>
      </c>
      <c r="FD18" s="37"/>
      <c r="FF18" s="52" t="str">
        <f t="shared" si="47"/>
        <v/>
      </c>
      <c r="FG18" s="45"/>
      <c r="FH18" s="45" t="str">
        <f>IF(FG18="","",FG18-FG19)</f>
        <v/>
      </c>
      <c r="FI18" s="45"/>
      <c r="FJ18" s="45" t="str">
        <f>IF(FI18="","",FI18-FI19)</f>
        <v/>
      </c>
      <c r="FK18" s="45"/>
      <c r="FL18" s="45" t="str">
        <f>IF(FK18="","",FK19+FM19-FK18)</f>
        <v/>
      </c>
      <c r="FM18" s="45"/>
      <c r="FN18" s="44" t="str">
        <f t="shared" si="241"/>
        <v/>
      </c>
      <c r="FO18" s="43" t="str">
        <f>IF(FG18="","",FO19)</f>
        <v/>
      </c>
      <c r="FP18" s="45" t="str">
        <f t="shared" ref="FP18:FP50" si="303">IF(FO18="","",FL18*FO18)</f>
        <v/>
      </c>
      <c r="FQ18" s="46" t="str">
        <f t="shared" ref="FQ18:FQ50" si="304">IF(FP18="","",FP18/(FH18*100))</f>
        <v/>
      </c>
      <c r="FR18" s="37"/>
      <c r="FS18" s="29"/>
      <c r="FT18" s="52" t="str">
        <f t="shared" si="53"/>
        <v/>
      </c>
      <c r="FU18" s="45"/>
      <c r="FV18" s="45" t="str">
        <f>IF(FU18="","",FU18-FU19)</f>
        <v/>
      </c>
      <c r="FW18" s="45"/>
      <c r="FX18" s="45" t="str">
        <f>IF(FW18="","",FW18-FW19)</f>
        <v/>
      </c>
      <c r="FY18" s="45"/>
      <c r="FZ18" s="45" t="str">
        <f>IF(FY18="","",FY19+GA19-FY18)</f>
        <v/>
      </c>
      <c r="GA18" s="45"/>
      <c r="GB18" s="44" t="str">
        <f t="shared" si="248"/>
        <v/>
      </c>
      <c r="GC18" s="43" t="str">
        <f>IF(FU18="","",GC19)</f>
        <v/>
      </c>
      <c r="GD18" s="45" t="str">
        <f t="shared" ref="GD18:GD50" si="305">IF(GC18="","",FZ18*GC18)</f>
        <v/>
      </c>
      <c r="GE18" s="46" t="str">
        <f t="shared" ref="GE18:GE50" si="306">IF(GD18="","",GD18/(FV18*100))</f>
        <v/>
      </c>
      <c r="GF18" s="37"/>
      <c r="GH18" s="52" t="str">
        <f t="shared" si="59"/>
        <v/>
      </c>
      <c r="GI18" s="45"/>
      <c r="GJ18" s="45" t="str">
        <f>IF(GI18="","",GI18-GI19)</f>
        <v/>
      </c>
      <c r="GK18" s="45"/>
      <c r="GL18" s="45" t="str">
        <f>IF(GK18="","",GK18-GK19)</f>
        <v/>
      </c>
      <c r="GM18" s="45"/>
      <c r="GN18" s="45" t="str">
        <f>IF(GM18="","",GM19+GO19-GM18)</f>
        <v/>
      </c>
      <c r="GO18" s="45"/>
      <c r="GP18" s="44" t="str">
        <f t="shared" si="255"/>
        <v/>
      </c>
      <c r="GQ18" s="43" t="str">
        <f>IF(GI18="","",GQ19)</f>
        <v/>
      </c>
      <c r="GR18" s="45" t="str">
        <f t="shared" ref="GR18:GR50" si="307">IF(GQ18="","",GN18*GQ18)</f>
        <v/>
      </c>
      <c r="GS18" s="46" t="str">
        <f t="shared" ref="GS18:GS50" si="308">IF(GR18="","",GR18/(GJ18*100))</f>
        <v/>
      </c>
      <c r="GT18" s="37"/>
      <c r="GU18" s="61"/>
      <c r="GV18" s="75"/>
      <c r="GW18" s="84" t="s">
        <v>1146</v>
      </c>
      <c r="GX18" s="76">
        <v>20217</v>
      </c>
      <c r="GY18" s="76">
        <f t="shared" si="137"/>
        <v>85</v>
      </c>
      <c r="GZ18" s="76">
        <v>155</v>
      </c>
      <c r="HA18" s="76">
        <f t="shared" si="138"/>
        <v>0</v>
      </c>
      <c r="HB18" s="76">
        <v>3</v>
      </c>
      <c r="HC18" s="76">
        <f t="shared" si="139"/>
        <v>0</v>
      </c>
      <c r="HD18" s="76">
        <v>0</v>
      </c>
      <c r="HE18" s="78" t="str">
        <f t="shared" si="140"/>
        <v>ボンボンドロップシール</v>
      </c>
      <c r="HF18" s="79">
        <f t="shared" si="141"/>
        <v>1500</v>
      </c>
      <c r="HG18" s="76">
        <f t="shared" si="142"/>
        <v>0</v>
      </c>
      <c r="HH18" s="80">
        <f t="shared" si="143"/>
        <v>0</v>
      </c>
      <c r="HI18" s="37"/>
      <c r="HK18" s="75"/>
      <c r="HL18" s="76">
        <v>3542</v>
      </c>
      <c r="HM18" s="76">
        <f t="shared" si="144"/>
        <v>18</v>
      </c>
      <c r="HN18" s="76">
        <v>141</v>
      </c>
      <c r="HO18" s="76">
        <f t="shared" si="145"/>
        <v>1</v>
      </c>
      <c r="HP18" s="76">
        <v>27</v>
      </c>
      <c r="HQ18" s="76">
        <f t="shared" si="146"/>
        <v>1</v>
      </c>
      <c r="HR18" s="76">
        <v>0</v>
      </c>
      <c r="HS18" s="78" t="str">
        <f t="shared" si="147"/>
        <v>たまごスクイーズ</v>
      </c>
      <c r="HT18" s="79">
        <f t="shared" si="148"/>
        <v>250</v>
      </c>
      <c r="HU18" s="76">
        <f t="shared" si="149"/>
        <v>250</v>
      </c>
      <c r="HV18" s="80">
        <f t="shared" si="150"/>
        <v>0.1388888888888889</v>
      </c>
      <c r="HW18" s="37"/>
      <c r="HX18" s="360"/>
      <c r="HY18" s="75"/>
      <c r="HZ18" s="76">
        <v>11282</v>
      </c>
      <c r="IA18" s="76">
        <f t="shared" si="151"/>
        <v>18</v>
      </c>
      <c r="IB18" s="76">
        <v>372</v>
      </c>
      <c r="IC18" s="76">
        <f t="shared" si="152"/>
        <v>0</v>
      </c>
      <c r="ID18" s="76">
        <v>16</v>
      </c>
      <c r="IE18" s="76">
        <f t="shared" si="153"/>
        <v>0</v>
      </c>
      <c r="IF18" s="76">
        <v>0</v>
      </c>
      <c r="IG18" s="85" t="str">
        <f t="shared" si="154"/>
        <v>バタースクイーズ</v>
      </c>
      <c r="IH18" s="79">
        <f t="shared" si="155"/>
        <v>400</v>
      </c>
      <c r="II18" s="76">
        <f t="shared" si="156"/>
        <v>0</v>
      </c>
      <c r="IJ18" s="80">
        <f t="shared" si="157"/>
        <v>0</v>
      </c>
      <c r="IK18" s="178" t="s">
        <v>1402</v>
      </c>
      <c r="IL18" s="29"/>
      <c r="IM18" s="75"/>
      <c r="IN18" s="76">
        <v>9130</v>
      </c>
      <c r="IO18" s="76">
        <f t="shared" si="158"/>
        <v>38</v>
      </c>
      <c r="IP18" s="76">
        <v>419</v>
      </c>
      <c r="IQ18" s="76">
        <f t="shared" si="159"/>
        <v>5</v>
      </c>
      <c r="IR18" s="76">
        <v>72</v>
      </c>
      <c r="IS18" s="76">
        <f t="shared" si="160"/>
        <v>6</v>
      </c>
      <c r="IT18" s="76">
        <v>30</v>
      </c>
      <c r="IU18" s="78" t="str">
        <f t="shared" si="161"/>
        <v>ふわもちスクイーズ</v>
      </c>
      <c r="IV18" s="79">
        <f t="shared" si="162"/>
        <v>286</v>
      </c>
      <c r="IW18" s="76">
        <f t="shared" si="163"/>
        <v>1716</v>
      </c>
      <c r="IX18" s="80">
        <f t="shared" si="164"/>
        <v>0.45157894736842108</v>
      </c>
      <c r="IY18" s="37"/>
      <c r="IZ18" s="61"/>
      <c r="JA18" s="75"/>
      <c r="JB18" s="76">
        <v>3354</v>
      </c>
      <c r="JC18" s="76">
        <f t="shared" si="165"/>
        <v>55</v>
      </c>
      <c r="JD18" s="76">
        <v>311</v>
      </c>
      <c r="JE18" s="76">
        <f t="shared" si="166"/>
        <v>1</v>
      </c>
      <c r="JF18" s="76">
        <v>11</v>
      </c>
      <c r="JG18" s="76">
        <f t="shared" si="167"/>
        <v>1</v>
      </c>
      <c r="JH18" s="76">
        <v>0</v>
      </c>
      <c r="JI18" s="78" t="str">
        <f t="shared" si="168"/>
        <v>たまごっちタイルシール</v>
      </c>
      <c r="JJ18" s="79">
        <f t="shared" si="169"/>
        <v>650</v>
      </c>
      <c r="JK18" s="76">
        <f t="shared" si="170"/>
        <v>650</v>
      </c>
      <c r="JL18" s="80">
        <f t="shared" si="171"/>
        <v>0.11818181818181818</v>
      </c>
      <c r="JM18" s="37"/>
      <c r="JN18" s="29"/>
      <c r="JO18" s="75"/>
      <c r="JP18" s="76">
        <v>7595</v>
      </c>
      <c r="JQ18" s="76">
        <f t="shared" si="172"/>
        <v>42</v>
      </c>
      <c r="JR18" s="76">
        <v>260</v>
      </c>
      <c r="JS18" s="76">
        <f t="shared" si="173"/>
        <v>2</v>
      </c>
      <c r="JT18" s="76">
        <v>14</v>
      </c>
      <c r="JU18" s="76">
        <f t="shared" si="174"/>
        <v>2</v>
      </c>
      <c r="JV18" s="76">
        <v>0</v>
      </c>
      <c r="JW18" s="78" t="str">
        <f t="shared" si="175"/>
        <v>キティしっぽ付ポーチ</v>
      </c>
      <c r="JX18" s="79">
        <f t="shared" si="176"/>
        <v>670</v>
      </c>
      <c r="JY18" s="76">
        <f t="shared" si="177"/>
        <v>1340</v>
      </c>
      <c r="JZ18" s="80">
        <f t="shared" si="178"/>
        <v>0.31904761904761902</v>
      </c>
      <c r="KA18" s="37"/>
      <c r="KB18" s="51"/>
      <c r="KC18" s="75"/>
      <c r="KD18" s="76">
        <v>2222</v>
      </c>
      <c r="KE18" s="76">
        <f>IF(KD18="","",KD18-KD14)</f>
        <v>5</v>
      </c>
      <c r="KF18" s="76">
        <v>176</v>
      </c>
      <c r="KG18" s="76">
        <f>IF(KF18="","",KF18-KF14)</f>
        <v>0</v>
      </c>
      <c r="KH18" s="76">
        <v>28</v>
      </c>
      <c r="KI18" s="76">
        <f>IF(KH18="","",KH14+KJ14-KH18)</f>
        <v>0</v>
      </c>
      <c r="KJ18" s="76">
        <v>0</v>
      </c>
      <c r="KK18" s="78" t="str">
        <f>IF(KD18="","",KK14)</f>
        <v>フルーツスクイーズ</v>
      </c>
      <c r="KL18" s="79">
        <f>IF(KE18="","",KL14)</f>
        <v>210</v>
      </c>
      <c r="KM18" s="76">
        <f>IF(KH18="","",KI18*KL18)</f>
        <v>0</v>
      </c>
      <c r="KN18" s="80">
        <f>IF(KI18="","",KM18/(KE18*100))</f>
        <v>0</v>
      </c>
      <c r="KO18" s="178" t="s">
        <v>1410</v>
      </c>
      <c r="KP18" s="29"/>
      <c r="KQ18" s="75"/>
      <c r="KR18" s="76">
        <v>1621</v>
      </c>
      <c r="KS18" s="76">
        <f>IF(KR18="","",KR18-KR14)</f>
        <v>5</v>
      </c>
      <c r="KT18" s="76">
        <v>94</v>
      </c>
      <c r="KU18" s="76">
        <f>IF(KT18="","",KT18-KT14)</f>
        <v>0</v>
      </c>
      <c r="KV18" s="76">
        <v>38</v>
      </c>
      <c r="KW18" s="76">
        <f>IF(KV18="","",KV14+KX14-KV18)</f>
        <v>1</v>
      </c>
      <c r="KX18" s="76">
        <v>0</v>
      </c>
      <c r="KY18" s="78" t="str">
        <f>IF(KR18="","",KY14)</f>
        <v>ヤヤマスコット</v>
      </c>
      <c r="KZ18" s="79">
        <f>IF(KS18="","",KZ14)</f>
        <v>770</v>
      </c>
      <c r="LA18" s="76">
        <f>IF(KV18="","",KW18*KZ18)</f>
        <v>770</v>
      </c>
      <c r="LB18" s="80">
        <f>IF(KW18="","",LA18/(KS18*100))</f>
        <v>1.54</v>
      </c>
      <c r="LC18" s="37"/>
      <c r="LD18" s="29"/>
      <c r="LE18" s="52" t="str">
        <f>IF(A8="","",A8)</f>
        <v/>
      </c>
      <c r="LF18" s="43"/>
      <c r="LG18" s="86" t="str">
        <f>IF(LF18="","",LF18-LF15)</f>
        <v/>
      </c>
      <c r="LH18" s="43"/>
      <c r="LI18" s="43" t="str">
        <f t="shared" si="89"/>
        <v/>
      </c>
      <c r="LJ18" s="43"/>
      <c r="LK18" s="87" t="str">
        <f t="shared" si="90"/>
        <v/>
      </c>
      <c r="LL18" s="43"/>
      <c r="LM18" s="65" t="str">
        <f>IF(LF18="","",LM15)</f>
        <v/>
      </c>
      <c r="LN18" s="48" t="str">
        <f>IF(LG18="","",LN15)</f>
        <v/>
      </c>
      <c r="LO18" s="87" t="str">
        <f t="shared" si="91"/>
        <v/>
      </c>
      <c r="LP18" s="53"/>
      <c r="LQ18" s="37"/>
      <c r="LR18" s="29"/>
      <c r="LS18" s="52" t="str">
        <f t="shared" si="65"/>
        <v/>
      </c>
      <c r="LT18" s="45"/>
      <c r="LU18" s="45" t="str">
        <f>IF(LT18="","",LT18-LT19)</f>
        <v/>
      </c>
      <c r="LV18" s="45"/>
      <c r="LW18" s="45" t="str">
        <f>IF(LV18="","",LV18-LV19)</f>
        <v/>
      </c>
      <c r="LX18" s="45"/>
      <c r="LY18" s="45" t="str">
        <f>IF(LX18="","",LX19+LZ19-LX18)</f>
        <v/>
      </c>
      <c r="LZ18" s="45"/>
      <c r="MA18" s="44" t="str">
        <f t="shared" si="262"/>
        <v/>
      </c>
      <c r="MB18" s="43" t="str">
        <f>IF(LT18="","",MB19)</f>
        <v/>
      </c>
      <c r="MC18" s="45" t="str">
        <f t="shared" ref="MC18:MC50" si="309">IF(MB18="","",LY18*MB18)</f>
        <v/>
      </c>
      <c r="MD18" s="46" t="str">
        <f t="shared" ref="MD18:MD50" si="310">IF(MC18="","",MC18/(LU18*100))</f>
        <v/>
      </c>
      <c r="ME18" s="37"/>
      <c r="MF18" s="29"/>
      <c r="MG18" s="52" t="str">
        <f t="shared" si="71"/>
        <v/>
      </c>
      <c r="MH18" s="45"/>
      <c r="MI18" s="45" t="str">
        <f>IF(MH18="","",MH18-MH19)</f>
        <v/>
      </c>
      <c r="MJ18" s="45"/>
      <c r="MK18" s="45" t="str">
        <f>IF(MJ18="","",MJ18-MJ19)</f>
        <v/>
      </c>
      <c r="ML18" s="45"/>
      <c r="MM18" s="45" t="str">
        <f>IF(ML18="","",ML19+MN19-ML18)</f>
        <v/>
      </c>
      <c r="MN18" s="45"/>
      <c r="MO18" s="44" t="str">
        <f t="shared" si="269"/>
        <v/>
      </c>
      <c r="MP18" s="43" t="str">
        <f>IF(MH18="","",MP19)</f>
        <v/>
      </c>
      <c r="MQ18" s="45" t="str">
        <f t="shared" ref="MQ18:MQ50" si="311">IF(MP18="","",MM18*MP18)</f>
        <v/>
      </c>
      <c r="MR18" s="46" t="str">
        <f t="shared" ref="MR18:MR50" si="312">IF(MQ18="","",MQ18/(MI18*100))</f>
        <v/>
      </c>
      <c r="MS18" s="37"/>
      <c r="MT18" s="29"/>
      <c r="MU18" s="52" t="str">
        <f t="shared" si="77"/>
        <v/>
      </c>
      <c r="MV18" s="45"/>
      <c r="MW18" s="45" t="str">
        <f>IF(MV18="","",MV18-MV19)</f>
        <v/>
      </c>
      <c r="MX18" s="45"/>
      <c r="MY18" s="45" t="str">
        <f>IF(MX18="","",MX18-MX19)</f>
        <v/>
      </c>
      <c r="MZ18" s="45"/>
      <c r="NA18" s="45" t="str">
        <f>IF(MZ18="","",MZ19+NB19-MZ18)</f>
        <v/>
      </c>
      <c r="NB18" s="45"/>
      <c r="NC18" s="44" t="str">
        <f t="shared" si="276"/>
        <v/>
      </c>
      <c r="ND18" s="43" t="str">
        <f>IF(MV18="","",ND19)</f>
        <v/>
      </c>
      <c r="NE18" s="45" t="str">
        <f t="shared" ref="NE18:NE50" si="313">IF(ND18="","",NA18*ND18)</f>
        <v/>
      </c>
      <c r="NF18" s="46" t="str">
        <f t="shared" ref="NF18:NF50" si="314">IF(NE18="","",NE18/(MW18*100))</f>
        <v/>
      </c>
      <c r="NG18" s="37"/>
      <c r="NH18" s="29"/>
      <c r="NI18" s="52" t="str">
        <f t="shared" si="83"/>
        <v/>
      </c>
      <c r="NJ18" s="45"/>
      <c r="NK18" s="45" t="str">
        <f>IF(NJ18="","",NJ18-NJ19)</f>
        <v/>
      </c>
      <c r="NL18" s="45"/>
      <c r="NM18" s="45" t="str">
        <f>IF(NL18="","",NL18-NL19)</f>
        <v/>
      </c>
      <c r="NN18" s="45"/>
      <c r="NO18" s="45" t="str">
        <f>IF(NN18="","",NN19+NP19-NN18)</f>
        <v/>
      </c>
      <c r="NP18" s="45"/>
      <c r="NQ18" s="44" t="str">
        <f t="shared" si="283"/>
        <v/>
      </c>
      <c r="NR18" s="43" t="str">
        <f>IF(NJ18="","",NR19)</f>
        <v/>
      </c>
      <c r="NS18" s="45" t="str">
        <f t="shared" ref="NS18:NS50" si="315">IF(NR18="","",NO18*NR18)</f>
        <v/>
      </c>
      <c r="NT18" s="46" t="str">
        <f t="shared" ref="NT18:NT50" si="316">IF(NS18="","",NS18/(NK18*100))</f>
        <v/>
      </c>
      <c r="NU18" s="37"/>
    </row>
    <row r="19" spans="1:385" ht="15" customHeight="1" thickTop="1" x14ac:dyDescent="0.25">
      <c r="A19" s="38"/>
      <c r="B19" s="39"/>
      <c r="C19" s="40"/>
      <c r="D19" s="40"/>
      <c r="E19" s="41"/>
      <c r="F19" s="41"/>
      <c r="G19" s="40"/>
      <c r="H19" s="42"/>
      <c r="I19" s="45"/>
      <c r="J19" s="45" t="str">
        <f>IF(I19="","",I19-I16)</f>
        <v/>
      </c>
      <c r="K19" s="45"/>
      <c r="L19" s="45" t="str">
        <f>IF(K19="","",K19-K16)</f>
        <v/>
      </c>
      <c r="M19" s="45"/>
      <c r="N19" s="45" t="str">
        <f>IF(M19="","",M16+O16-M19)</f>
        <v/>
      </c>
      <c r="O19" s="45"/>
      <c r="P19" s="44" t="str">
        <f t="shared" si="187"/>
        <v/>
      </c>
      <c r="Q19" s="43" t="str">
        <f>IF(I19="","",Q16)</f>
        <v/>
      </c>
      <c r="R19" s="45" t="str">
        <f t="shared" si="287"/>
        <v/>
      </c>
      <c r="S19" s="46" t="str">
        <f t="shared" si="288"/>
        <v/>
      </c>
      <c r="T19" s="37"/>
      <c r="U19" s="29"/>
      <c r="V19" s="52" t="str">
        <f t="shared" si="5"/>
        <v/>
      </c>
      <c r="W19" s="67"/>
      <c r="X19" s="45" t="str">
        <f>IF(W19="","",W19-W16)</f>
        <v/>
      </c>
      <c r="Y19" s="45"/>
      <c r="Z19" s="45" t="str">
        <f>IF(Y19="","",Y19-Y16)</f>
        <v/>
      </c>
      <c r="AA19" s="45"/>
      <c r="AB19" s="45" t="str">
        <f>IF(AA19="","",AA16+AC16-AA19)</f>
        <v/>
      </c>
      <c r="AC19" s="45"/>
      <c r="AD19" s="44" t="str">
        <f t="shared" si="192"/>
        <v/>
      </c>
      <c r="AE19" s="43" t="str">
        <f>IF(W19="","",AE16)</f>
        <v/>
      </c>
      <c r="AF19" s="45" t="str">
        <f t="shared" si="289"/>
        <v/>
      </c>
      <c r="AG19" s="46" t="str">
        <f t="shared" si="290"/>
        <v/>
      </c>
      <c r="AH19" s="37"/>
      <c r="AI19" s="29"/>
      <c r="AJ19" s="52" t="str">
        <f t="shared" si="11"/>
        <v/>
      </c>
      <c r="AK19" s="45"/>
      <c r="AL19" s="45" t="str">
        <f>IF(AK19="","",AK19-AK16)</f>
        <v/>
      </c>
      <c r="AM19" s="45"/>
      <c r="AN19" s="45" t="str">
        <f>IF(AM19="","",AM19-AM16)</f>
        <v/>
      </c>
      <c r="AO19" s="45"/>
      <c r="AP19" s="45" t="str">
        <f>IF(AO19="","",AO16+AQ16-AO19)</f>
        <v/>
      </c>
      <c r="AQ19" s="45"/>
      <c r="AR19" s="44" t="str">
        <f t="shared" si="199"/>
        <v/>
      </c>
      <c r="AS19" s="43" t="str">
        <f>IF(AK19="","",AS16)</f>
        <v/>
      </c>
      <c r="AT19" s="45" t="str">
        <f t="shared" si="291"/>
        <v/>
      </c>
      <c r="AU19" s="46" t="str">
        <f t="shared" si="292"/>
        <v/>
      </c>
      <c r="AV19" s="37"/>
      <c r="AW19" s="29"/>
      <c r="AX19" s="52" t="str">
        <f t="shared" si="17"/>
        <v/>
      </c>
      <c r="AY19" s="45"/>
      <c r="AZ19" s="45" t="str">
        <f>IF(AY19="","",AY19-AY16)</f>
        <v/>
      </c>
      <c r="BA19" s="45"/>
      <c r="BB19" s="45" t="str">
        <f>IF(BA19="","",BA19-BA16)</f>
        <v/>
      </c>
      <c r="BC19" s="45"/>
      <c r="BD19" s="45" t="str">
        <f>IF(BC19="","",BC16+BE16-BC19)</f>
        <v/>
      </c>
      <c r="BE19" s="45"/>
      <c r="BF19" s="44" t="str">
        <f t="shared" si="206"/>
        <v/>
      </c>
      <c r="BG19" s="43" t="str">
        <f>IF(AY19="","",BG16)</f>
        <v/>
      </c>
      <c r="BH19" s="45" t="str">
        <f t="shared" si="293"/>
        <v/>
      </c>
      <c r="BI19" s="46" t="str">
        <f t="shared" si="294"/>
        <v/>
      </c>
      <c r="BJ19" s="37"/>
      <c r="BK19" s="29"/>
      <c r="BL19" s="52">
        <f>IF($A7="","",$A7)</f>
        <v>46167</v>
      </c>
      <c r="BM19" s="43">
        <v>3954</v>
      </c>
      <c r="BN19" s="43">
        <f t="shared" si="102"/>
        <v>76</v>
      </c>
      <c r="BO19" s="43">
        <v>109</v>
      </c>
      <c r="BP19" s="87">
        <f t="shared" si="103"/>
        <v>3</v>
      </c>
      <c r="BQ19" s="43">
        <v>2</v>
      </c>
      <c r="BR19" s="43">
        <f t="shared" si="104"/>
        <v>4</v>
      </c>
      <c r="BS19" s="43">
        <v>5</v>
      </c>
      <c r="BT19" s="44" t="s">
        <v>1363</v>
      </c>
      <c r="BU19" s="48">
        <v>700</v>
      </c>
      <c r="BV19" s="45">
        <f t="shared" si="107"/>
        <v>2800</v>
      </c>
      <c r="BW19" s="89">
        <f t="shared" si="108"/>
        <v>0.36842105263157893</v>
      </c>
      <c r="BX19" s="37" t="s">
        <v>1424</v>
      </c>
      <c r="BY19" s="57"/>
      <c r="BZ19" s="52">
        <f>IF($A7="","",$A7)</f>
        <v>46167</v>
      </c>
      <c r="CA19" s="43">
        <v>9580</v>
      </c>
      <c r="CB19" s="43">
        <f t="shared" si="109"/>
        <v>26</v>
      </c>
      <c r="CC19" s="43">
        <v>349</v>
      </c>
      <c r="CD19" s="87">
        <f t="shared" si="110"/>
        <v>0</v>
      </c>
      <c r="CE19" s="43">
        <v>6</v>
      </c>
      <c r="CF19" s="43">
        <f t="shared" si="111"/>
        <v>0</v>
      </c>
      <c r="CG19" s="43">
        <v>4</v>
      </c>
      <c r="CH19" s="44" t="s">
        <v>801</v>
      </c>
      <c r="CI19" s="48"/>
      <c r="CJ19" s="45">
        <f t="shared" si="114"/>
        <v>0</v>
      </c>
      <c r="CK19" s="89">
        <f t="shared" si="115"/>
        <v>0</v>
      </c>
      <c r="CL19" s="37" t="s">
        <v>1438</v>
      </c>
      <c r="CM19" s="29"/>
      <c r="CN19" s="52">
        <f>IF($A7="","",$A7)</f>
        <v>46167</v>
      </c>
      <c r="CO19" s="43">
        <v>3542</v>
      </c>
      <c r="CP19" s="43">
        <f t="shared" si="116"/>
        <v>29</v>
      </c>
      <c r="CQ19" s="43">
        <v>122</v>
      </c>
      <c r="CR19" s="87">
        <f t="shared" si="117"/>
        <v>1</v>
      </c>
      <c r="CS19" s="43">
        <v>13</v>
      </c>
      <c r="CT19" s="43">
        <f t="shared" si="118"/>
        <v>1</v>
      </c>
      <c r="CU19" s="43"/>
      <c r="CV19" s="44" t="str">
        <f t="shared" si="119"/>
        <v>ゲーム機柄ワイヤレスイヤホン</v>
      </c>
      <c r="CW19" s="48">
        <f t="shared" si="120"/>
        <v>700</v>
      </c>
      <c r="CX19" s="45">
        <f t="shared" si="121"/>
        <v>700</v>
      </c>
      <c r="CY19" s="89">
        <f t="shared" si="122"/>
        <v>0.2413793103448276</v>
      </c>
      <c r="CZ19" s="37"/>
      <c r="DA19" s="29"/>
      <c r="DB19" s="52" t="str">
        <f t="shared" si="23"/>
        <v/>
      </c>
      <c r="DC19" s="45"/>
      <c r="DD19" s="45" t="str">
        <f>IF(DC19="","",DC19-DC16)</f>
        <v/>
      </c>
      <c r="DE19" s="45"/>
      <c r="DF19" s="45" t="str">
        <f>IF(DE19="","",DE19-DE16)</f>
        <v/>
      </c>
      <c r="DG19" s="45"/>
      <c r="DH19" s="45" t="str">
        <f>IF(DG19="","",DG16+DI16-DG19)</f>
        <v/>
      </c>
      <c r="DI19" s="45"/>
      <c r="DJ19" s="44" t="str">
        <f t="shared" si="213"/>
        <v/>
      </c>
      <c r="DK19" s="43" t="str">
        <f>IF(DC19="","",DK16)</f>
        <v/>
      </c>
      <c r="DL19" s="45" t="str">
        <f t="shared" si="295"/>
        <v/>
      </c>
      <c r="DM19" s="46" t="str">
        <f t="shared" si="296"/>
        <v/>
      </c>
      <c r="DN19" s="37"/>
      <c r="DO19" s="29"/>
      <c r="DP19" s="52" t="str">
        <f t="shared" si="29"/>
        <v/>
      </c>
      <c r="DQ19" s="45"/>
      <c r="DR19" s="45" t="str">
        <f>IF(DQ19="","",DQ19-DQ16)</f>
        <v/>
      </c>
      <c r="DS19" s="45"/>
      <c r="DT19" s="45" t="str">
        <f>IF(DS19="","",DS19-DS16)</f>
        <v/>
      </c>
      <c r="DU19" s="45"/>
      <c r="DV19" s="45" t="str">
        <f>IF(DU19="","",DU16+DW16-DU19)</f>
        <v/>
      </c>
      <c r="DW19" s="45"/>
      <c r="DX19" s="44" t="str">
        <f t="shared" si="220"/>
        <v/>
      </c>
      <c r="DY19" s="43" t="str">
        <f>IF(DQ19="","",DY16)</f>
        <v/>
      </c>
      <c r="DZ19" s="45" t="str">
        <f t="shared" si="297"/>
        <v/>
      </c>
      <c r="EA19" s="46" t="str">
        <f t="shared" si="298"/>
        <v/>
      </c>
      <c r="EB19" s="37"/>
      <c r="ED19" s="52" t="str">
        <f t="shared" si="35"/>
        <v/>
      </c>
      <c r="EE19" s="45"/>
      <c r="EF19" s="45" t="str">
        <f>IF(EE19="","",EE19-EE16)</f>
        <v/>
      </c>
      <c r="EG19" s="45"/>
      <c r="EH19" s="45" t="str">
        <f>IF(EG19="","",EG19-EG16)</f>
        <v/>
      </c>
      <c r="EI19" s="45"/>
      <c r="EJ19" s="45" t="str">
        <f>IF(EI19="","",EI16+EK16-EI19)</f>
        <v/>
      </c>
      <c r="EK19" s="45"/>
      <c r="EL19" s="44" t="str">
        <f t="shared" si="227"/>
        <v/>
      </c>
      <c r="EM19" s="43" t="str">
        <f>IF(EE19="","",EM16)</f>
        <v/>
      </c>
      <c r="EN19" s="45" t="str">
        <f t="shared" si="299"/>
        <v/>
      </c>
      <c r="EO19" s="46" t="str">
        <f t="shared" si="300"/>
        <v/>
      </c>
      <c r="EP19" s="37"/>
      <c r="ER19" s="52" t="str">
        <f t="shared" si="41"/>
        <v/>
      </c>
      <c r="ES19" s="45"/>
      <c r="ET19" s="45" t="str">
        <f>IF(ES19="","",ES19-ES16)</f>
        <v/>
      </c>
      <c r="EU19" s="45"/>
      <c r="EV19" s="45" t="str">
        <f>IF(EU19="","",EU19-EU16)</f>
        <v/>
      </c>
      <c r="EW19" s="45"/>
      <c r="EX19" s="45" t="str">
        <f>IF(EW19="","",EW16+EY16-EW19)</f>
        <v/>
      </c>
      <c r="EY19" s="45"/>
      <c r="EZ19" s="44" t="str">
        <f t="shared" si="234"/>
        <v/>
      </c>
      <c r="FA19" s="43" t="str">
        <f>IF(ES19="","",FA16)</f>
        <v/>
      </c>
      <c r="FB19" s="45" t="str">
        <f t="shared" si="301"/>
        <v/>
      </c>
      <c r="FC19" s="46" t="str">
        <f t="shared" si="302"/>
        <v/>
      </c>
      <c r="FD19" s="37"/>
      <c r="FF19" s="52" t="str">
        <f t="shared" si="47"/>
        <v/>
      </c>
      <c r="FG19" s="45"/>
      <c r="FH19" s="45" t="str">
        <f>IF(FG19="","",FG19-FG16)</f>
        <v/>
      </c>
      <c r="FI19" s="45"/>
      <c r="FJ19" s="45" t="str">
        <f>IF(FI19="","",FI19-FI16)</f>
        <v/>
      </c>
      <c r="FK19" s="45"/>
      <c r="FL19" s="45" t="str">
        <f>IF(FK19="","",FK16+FM16-FK19)</f>
        <v/>
      </c>
      <c r="FM19" s="45"/>
      <c r="FN19" s="44" t="str">
        <f t="shared" si="241"/>
        <v/>
      </c>
      <c r="FO19" s="43" t="str">
        <f>IF(FG19="","",FO16)</f>
        <v/>
      </c>
      <c r="FP19" s="45" t="str">
        <f t="shared" si="303"/>
        <v/>
      </c>
      <c r="FQ19" s="46" t="str">
        <f t="shared" si="304"/>
        <v/>
      </c>
      <c r="FR19" s="37"/>
      <c r="FS19" s="29"/>
      <c r="FT19" s="52" t="str">
        <f t="shared" si="53"/>
        <v/>
      </c>
      <c r="FU19" s="45"/>
      <c r="FV19" s="45" t="str">
        <f>IF(FU19="","",FU19-FU16)</f>
        <v/>
      </c>
      <c r="FW19" s="45"/>
      <c r="FX19" s="45" t="str">
        <f>IF(FW19="","",FW19-FW16)</f>
        <v/>
      </c>
      <c r="FY19" s="45"/>
      <c r="FZ19" s="45" t="str">
        <f>IF(FY19="","",FY16+GA16-FY19)</f>
        <v/>
      </c>
      <c r="GA19" s="45"/>
      <c r="GB19" s="44" t="str">
        <f t="shared" si="248"/>
        <v/>
      </c>
      <c r="GC19" s="43" t="str">
        <f>IF(FU19="","",GC16)</f>
        <v/>
      </c>
      <c r="GD19" s="45" t="str">
        <f t="shared" si="305"/>
        <v/>
      </c>
      <c r="GE19" s="46" t="str">
        <f t="shared" si="306"/>
        <v/>
      </c>
      <c r="GF19" s="37"/>
      <c r="GH19" s="52" t="str">
        <f t="shared" si="59"/>
        <v/>
      </c>
      <c r="GI19" s="45"/>
      <c r="GJ19" s="45" t="str">
        <f>IF(GI19="","",GI19-GI16)</f>
        <v/>
      </c>
      <c r="GK19" s="45"/>
      <c r="GL19" s="45" t="str">
        <f>IF(GK19="","",GK19-GK16)</f>
        <v/>
      </c>
      <c r="GM19" s="45"/>
      <c r="GN19" s="45" t="str">
        <f>IF(GM19="","",GM16+GO16-GM19)</f>
        <v/>
      </c>
      <c r="GO19" s="45"/>
      <c r="GP19" s="44" t="str">
        <f t="shared" si="255"/>
        <v/>
      </c>
      <c r="GQ19" s="43" t="str">
        <f>IF(GI19="","",GQ16)</f>
        <v/>
      </c>
      <c r="GR19" s="45" t="str">
        <f t="shared" si="307"/>
        <v/>
      </c>
      <c r="GS19" s="46" t="str">
        <f t="shared" si="308"/>
        <v/>
      </c>
      <c r="GT19" s="37"/>
      <c r="GU19" s="61"/>
      <c r="GV19" s="52">
        <f>IF($A7="","",$A7)</f>
        <v>46167</v>
      </c>
      <c r="GW19" s="62" t="s">
        <v>1143</v>
      </c>
      <c r="GX19" s="43">
        <v>831</v>
      </c>
      <c r="GY19" s="43">
        <f t="shared" si="137"/>
        <v>2</v>
      </c>
      <c r="GZ19" s="43">
        <v>40</v>
      </c>
      <c r="HA19" s="87">
        <f t="shared" si="138"/>
        <v>0</v>
      </c>
      <c r="HB19" s="43">
        <v>3</v>
      </c>
      <c r="HC19" s="43">
        <f t="shared" si="139"/>
        <v>0</v>
      </c>
      <c r="HD19" s="43">
        <v>0</v>
      </c>
      <c r="HE19" s="44" t="str">
        <f t="shared" si="140"/>
        <v>プチドロ</v>
      </c>
      <c r="HF19" s="48">
        <f t="shared" si="141"/>
        <v>1500</v>
      </c>
      <c r="HG19" s="45">
        <f t="shared" si="142"/>
        <v>0</v>
      </c>
      <c r="HH19" s="89">
        <f t="shared" si="143"/>
        <v>0</v>
      </c>
      <c r="HI19" s="37"/>
      <c r="HK19" s="52">
        <f>IF($A7="","",$A7)</f>
        <v>46167</v>
      </c>
      <c r="HL19" s="43">
        <v>3244</v>
      </c>
      <c r="HM19" s="43">
        <f t="shared" si="144"/>
        <v>57</v>
      </c>
      <c r="HN19" s="43">
        <v>67</v>
      </c>
      <c r="HO19" s="87">
        <f t="shared" si="145"/>
        <v>6</v>
      </c>
      <c r="HP19" s="43">
        <v>26</v>
      </c>
      <c r="HQ19" s="43">
        <f t="shared" si="146"/>
        <v>7</v>
      </c>
      <c r="HR19" s="43">
        <v>0</v>
      </c>
      <c r="HS19" s="44" t="str">
        <f t="shared" si="147"/>
        <v>フルーツスクイーズ</v>
      </c>
      <c r="HT19" s="48">
        <f t="shared" si="148"/>
        <v>209</v>
      </c>
      <c r="HU19" s="45">
        <f t="shared" si="149"/>
        <v>1463</v>
      </c>
      <c r="HV19" s="89">
        <f t="shared" si="150"/>
        <v>0.25666666666666665</v>
      </c>
      <c r="HW19" s="37"/>
      <c r="HX19" s="360"/>
      <c r="HY19" s="52">
        <f>IF($A7="","",$A7)</f>
        <v>46167</v>
      </c>
      <c r="HZ19" s="43">
        <v>10702</v>
      </c>
      <c r="IA19" s="43">
        <f t="shared" si="151"/>
        <v>106</v>
      </c>
      <c r="IB19" s="43">
        <v>384</v>
      </c>
      <c r="IC19" s="87">
        <f t="shared" si="152"/>
        <v>1</v>
      </c>
      <c r="ID19" s="43">
        <v>19</v>
      </c>
      <c r="IE19" s="43">
        <f t="shared" si="153"/>
        <v>1</v>
      </c>
      <c r="IF19" s="43">
        <v>0</v>
      </c>
      <c r="IG19" s="44" t="str">
        <f t="shared" si="154"/>
        <v>日焼けキティマルチケース</v>
      </c>
      <c r="IH19" s="48">
        <f t="shared" si="155"/>
        <v>1000</v>
      </c>
      <c r="II19" s="45">
        <f t="shared" si="156"/>
        <v>1000</v>
      </c>
      <c r="IJ19" s="89">
        <f t="shared" si="157"/>
        <v>9.4339622641509441E-2</v>
      </c>
      <c r="IK19" s="37"/>
      <c r="IL19" s="29"/>
      <c r="IM19" s="52">
        <f>IF($A7="","",$A7)</f>
        <v>46167</v>
      </c>
      <c r="IN19" s="43">
        <v>1379</v>
      </c>
      <c r="IO19" s="43">
        <f t="shared" si="158"/>
        <v>23</v>
      </c>
      <c r="IP19" s="43">
        <v>249</v>
      </c>
      <c r="IQ19" s="87">
        <f t="shared" si="159"/>
        <v>0</v>
      </c>
      <c r="IR19" s="43">
        <v>20</v>
      </c>
      <c r="IS19" s="43">
        <f t="shared" si="160"/>
        <v>0</v>
      </c>
      <c r="IT19" s="43">
        <v>0</v>
      </c>
      <c r="IU19" s="44" t="str">
        <f t="shared" si="161"/>
        <v>ゲーム機イヤホン</v>
      </c>
      <c r="IV19" s="48">
        <f t="shared" si="162"/>
        <v>1000</v>
      </c>
      <c r="IW19" s="45">
        <f t="shared" si="163"/>
        <v>0</v>
      </c>
      <c r="IX19" s="89">
        <f t="shared" si="164"/>
        <v>0</v>
      </c>
      <c r="IY19" s="37" t="s">
        <v>800</v>
      </c>
      <c r="IZ19" s="61"/>
      <c r="JA19" s="52">
        <f>IF($A7="","",$A7)</f>
        <v>46167</v>
      </c>
      <c r="JB19" s="43">
        <v>8258</v>
      </c>
      <c r="JC19" s="43">
        <f t="shared" si="165"/>
        <v>26</v>
      </c>
      <c r="JD19" s="43">
        <v>257</v>
      </c>
      <c r="JE19" s="87">
        <f t="shared" si="166"/>
        <v>1</v>
      </c>
      <c r="JF19" s="43">
        <v>12</v>
      </c>
      <c r="JG19" s="43">
        <f t="shared" si="167"/>
        <v>0</v>
      </c>
      <c r="JH19" s="43">
        <v>0</v>
      </c>
      <c r="JI19" s="44" t="str">
        <f t="shared" si="168"/>
        <v>液晶デジカメ</v>
      </c>
      <c r="JJ19" s="48">
        <f t="shared" si="169"/>
        <v>1100</v>
      </c>
      <c r="JK19" s="45">
        <f t="shared" si="170"/>
        <v>0</v>
      </c>
      <c r="JL19" s="89">
        <f t="shared" si="171"/>
        <v>0</v>
      </c>
      <c r="JM19" s="37"/>
      <c r="JN19" s="29"/>
      <c r="JO19" s="52">
        <f>IF($A7="","",$A7)</f>
        <v>46167</v>
      </c>
      <c r="JP19" s="43">
        <v>1141</v>
      </c>
      <c r="JQ19" s="43">
        <f t="shared" si="172"/>
        <v>33</v>
      </c>
      <c r="JR19" s="43">
        <v>361</v>
      </c>
      <c r="JS19" s="87">
        <f t="shared" si="173"/>
        <v>2</v>
      </c>
      <c r="JT19" s="43">
        <v>7</v>
      </c>
      <c r="JU19" s="43">
        <f t="shared" si="174"/>
        <v>1</v>
      </c>
      <c r="JV19" s="43">
        <v>0</v>
      </c>
      <c r="JW19" s="44" t="str">
        <f t="shared" si="175"/>
        <v>キティボアバンスクリップ</v>
      </c>
      <c r="JX19" s="48">
        <f t="shared" si="176"/>
        <v>1100</v>
      </c>
      <c r="JY19" s="45">
        <f t="shared" si="177"/>
        <v>1100</v>
      </c>
      <c r="JZ19" s="89">
        <f t="shared" si="178"/>
        <v>0.33333333333333331</v>
      </c>
      <c r="KA19" s="37"/>
      <c r="KB19" s="51"/>
      <c r="KC19" s="52">
        <f>IF($A7="","",$A7)</f>
        <v>46167</v>
      </c>
      <c r="KD19" s="43">
        <v>1449</v>
      </c>
      <c r="KE19" s="43">
        <f>IF(KD19="","",KD19-KD15)</f>
        <v>23</v>
      </c>
      <c r="KF19" s="43">
        <v>171</v>
      </c>
      <c r="KG19" s="87">
        <f>IF(KF19="","",KF19-KF15)</f>
        <v>2</v>
      </c>
      <c r="KH19" s="43">
        <v>7</v>
      </c>
      <c r="KI19" s="43">
        <f>IF(KH19="","",KH15+KJ15-KH19)</f>
        <v>3</v>
      </c>
      <c r="KJ19" s="43">
        <v>0</v>
      </c>
      <c r="KK19" s="44" t="str">
        <f>IF(KD19="","",KK15)</f>
        <v>サンリオヘアバンド</v>
      </c>
      <c r="KL19" s="48">
        <f>IF(KE19="","",KL15)</f>
        <v>792</v>
      </c>
      <c r="KM19" s="45">
        <f>IF(KH19="","",KI19*KL19)</f>
        <v>2376</v>
      </c>
      <c r="KN19" s="89">
        <f>IF(KI19="","",KM19/(KE19*100))</f>
        <v>1.0330434782608695</v>
      </c>
      <c r="KO19" s="37"/>
      <c r="KP19" s="29"/>
      <c r="KQ19" s="52">
        <f>IF($A7="","",$A7)</f>
        <v>46167</v>
      </c>
      <c r="KR19" s="43">
        <v>1088</v>
      </c>
      <c r="KS19" s="43">
        <f>IF(KR19="","",KR19-KR15)</f>
        <v>23</v>
      </c>
      <c r="KT19" s="43">
        <v>107</v>
      </c>
      <c r="KU19" s="87">
        <f>IF(KT19="","",KT19-KT15)</f>
        <v>0</v>
      </c>
      <c r="KV19" s="43">
        <v>5</v>
      </c>
      <c r="KW19" s="43">
        <f>IF(KV19="","",KV15+KX15-KV19)</f>
        <v>0</v>
      </c>
      <c r="KX19" s="43">
        <v>45</v>
      </c>
      <c r="KY19" s="44" t="str">
        <f>IF(KR19="","",KY15)</f>
        <v>サンリオファン</v>
      </c>
      <c r="KZ19" s="48">
        <f>IF(KS19="","",KZ15)</f>
        <v>1100</v>
      </c>
      <c r="LA19" s="45">
        <f>IF(KV19="","",KW19*KZ19)</f>
        <v>0</v>
      </c>
      <c r="LB19" s="89">
        <f>IF(KW19="","",LA19/(KS19*100))</f>
        <v>0</v>
      </c>
      <c r="LC19" s="37" t="s">
        <v>1430</v>
      </c>
      <c r="LD19" s="29"/>
      <c r="LE19" s="93"/>
      <c r="LF19" s="45"/>
      <c r="LG19" s="45"/>
      <c r="LH19" s="45"/>
      <c r="LI19" s="45" t="str">
        <f t="shared" si="89"/>
        <v/>
      </c>
      <c r="LJ19" s="43"/>
      <c r="LK19" s="45" t="str">
        <f t="shared" si="90"/>
        <v/>
      </c>
      <c r="LL19" s="45"/>
      <c r="LM19" s="73" t="str">
        <f>IF(LF18="","",LM16)</f>
        <v/>
      </c>
      <c r="LN19" s="67" t="str">
        <f>IF(LG18="","",LN16)</f>
        <v/>
      </c>
      <c r="LO19" s="45" t="str">
        <f t="shared" si="91"/>
        <v/>
      </c>
      <c r="LP19" s="46"/>
      <c r="LQ19" s="37"/>
      <c r="LR19" s="29"/>
      <c r="LS19" s="52" t="str">
        <f t="shared" si="65"/>
        <v/>
      </c>
      <c r="LT19" s="45"/>
      <c r="LU19" s="45" t="str">
        <f>IF(LT19="","",LT19-LT16)</f>
        <v/>
      </c>
      <c r="LV19" s="45"/>
      <c r="LW19" s="45" t="str">
        <f>IF(LV19="","",LV19-LV16)</f>
        <v/>
      </c>
      <c r="LX19" s="45"/>
      <c r="LY19" s="45" t="str">
        <f>IF(LX19="","",LX16+LZ16-LX19)</f>
        <v/>
      </c>
      <c r="LZ19" s="45"/>
      <c r="MA19" s="44" t="str">
        <f t="shared" si="262"/>
        <v/>
      </c>
      <c r="MB19" s="43" t="str">
        <f>IF(LT19="","",MB16)</f>
        <v/>
      </c>
      <c r="MC19" s="45" t="str">
        <f t="shared" si="309"/>
        <v/>
      </c>
      <c r="MD19" s="46" t="str">
        <f t="shared" si="310"/>
        <v/>
      </c>
      <c r="ME19" s="37"/>
      <c r="MF19" s="29"/>
      <c r="MG19" s="52" t="str">
        <f t="shared" si="71"/>
        <v/>
      </c>
      <c r="MH19" s="45"/>
      <c r="MI19" s="45" t="str">
        <f>IF(MH19="","",MH19-MH16)</f>
        <v/>
      </c>
      <c r="MJ19" s="45"/>
      <c r="MK19" s="45" t="str">
        <f>IF(MJ19="","",MJ19-MJ16)</f>
        <v/>
      </c>
      <c r="ML19" s="45"/>
      <c r="MM19" s="45" t="str">
        <f>IF(ML19="","",ML16+MN16-ML19)</f>
        <v/>
      </c>
      <c r="MN19" s="45"/>
      <c r="MO19" s="44" t="str">
        <f t="shared" si="269"/>
        <v/>
      </c>
      <c r="MP19" s="43" t="str">
        <f>IF(MH19="","",MP16)</f>
        <v/>
      </c>
      <c r="MQ19" s="45" t="str">
        <f t="shared" si="311"/>
        <v/>
      </c>
      <c r="MR19" s="46" t="str">
        <f t="shared" si="312"/>
        <v/>
      </c>
      <c r="MS19" s="37"/>
      <c r="MT19" s="29"/>
      <c r="MU19" s="52" t="str">
        <f t="shared" si="77"/>
        <v/>
      </c>
      <c r="MV19" s="45"/>
      <c r="MW19" s="45" t="str">
        <f>IF(MV19="","",MV19-MV16)</f>
        <v/>
      </c>
      <c r="MX19" s="45"/>
      <c r="MY19" s="45" t="str">
        <f>IF(MX19="","",MX19-MX16)</f>
        <v/>
      </c>
      <c r="MZ19" s="45"/>
      <c r="NA19" s="45" t="str">
        <f>IF(MZ19="","",MZ16+NB16-MZ19)</f>
        <v/>
      </c>
      <c r="NB19" s="45"/>
      <c r="NC19" s="44" t="str">
        <f t="shared" si="276"/>
        <v/>
      </c>
      <c r="ND19" s="43" t="str">
        <f>IF(MV19="","",ND16)</f>
        <v/>
      </c>
      <c r="NE19" s="45" t="str">
        <f t="shared" si="313"/>
        <v/>
      </c>
      <c r="NF19" s="46" t="str">
        <f t="shared" si="314"/>
        <v/>
      </c>
      <c r="NG19" s="37"/>
      <c r="NH19" s="29"/>
      <c r="NI19" s="52" t="str">
        <f t="shared" si="83"/>
        <v/>
      </c>
      <c r="NJ19" s="45"/>
      <c r="NK19" s="45" t="str">
        <f>IF(NJ19="","",NJ19-NJ16)</f>
        <v/>
      </c>
      <c r="NL19" s="45"/>
      <c r="NM19" s="45" t="str">
        <f>IF(NL19="","",NL19-NL16)</f>
        <v/>
      </c>
      <c r="NN19" s="45"/>
      <c r="NO19" s="45" t="str">
        <f>IF(NN19="","",NN16+NP16-NN19)</f>
        <v/>
      </c>
      <c r="NP19" s="45"/>
      <c r="NQ19" s="44" t="str">
        <f t="shared" si="283"/>
        <v/>
      </c>
      <c r="NR19" s="43" t="str">
        <f>IF(NJ19="","",NR16)</f>
        <v/>
      </c>
      <c r="NS19" s="45" t="str">
        <f t="shared" si="315"/>
        <v/>
      </c>
      <c r="NT19" s="46" t="str">
        <f t="shared" si="316"/>
        <v/>
      </c>
      <c r="NU19" s="37"/>
    </row>
    <row r="20" spans="1:385" ht="15.75" thickBot="1" x14ac:dyDescent="0.3">
      <c r="A20" s="38"/>
      <c r="B20" s="39"/>
      <c r="C20" s="40"/>
      <c r="D20" s="40"/>
      <c r="E20" s="41"/>
      <c r="F20" s="41"/>
      <c r="G20" s="40"/>
      <c r="H20" s="42"/>
      <c r="I20" s="45"/>
      <c r="J20" s="45" t="str">
        <f>IF(I20="","",I20-I18)</f>
        <v/>
      </c>
      <c r="K20" s="45"/>
      <c r="L20" s="45" t="str">
        <f>IF(K20="","",K20-K18)</f>
        <v/>
      </c>
      <c r="M20" s="45"/>
      <c r="N20" s="45" t="str">
        <f>IF(M20="","",M18+O18-M20)</f>
        <v/>
      </c>
      <c r="O20" s="45"/>
      <c r="P20" s="44" t="str">
        <f t="shared" si="187"/>
        <v/>
      </c>
      <c r="Q20" s="43" t="str">
        <f>IF(I20="","",Q18)</f>
        <v/>
      </c>
      <c r="R20" s="45" t="str">
        <f t="shared" si="287"/>
        <v/>
      </c>
      <c r="S20" s="46" t="str">
        <f t="shared" si="288"/>
        <v/>
      </c>
      <c r="T20" s="37"/>
      <c r="U20" s="29"/>
      <c r="V20" s="52" t="str">
        <f t="shared" si="5"/>
        <v/>
      </c>
      <c r="W20" s="67"/>
      <c r="X20" s="45" t="str">
        <f>IF(W20="","",W20-W18)</f>
        <v/>
      </c>
      <c r="Y20" s="45"/>
      <c r="Z20" s="45" t="str">
        <f>IF(Y20="","",Y20-Y18)</f>
        <v/>
      </c>
      <c r="AA20" s="45"/>
      <c r="AB20" s="45" t="str">
        <f>IF(AA20="","",AA18+AC18-AA20)</f>
        <v/>
      </c>
      <c r="AC20" s="45"/>
      <c r="AD20" s="44" t="str">
        <f t="shared" si="192"/>
        <v/>
      </c>
      <c r="AE20" s="43" t="str">
        <f>IF(W20="","",AE18)</f>
        <v/>
      </c>
      <c r="AF20" s="45" t="str">
        <f t="shared" si="289"/>
        <v/>
      </c>
      <c r="AG20" s="46" t="str">
        <f t="shared" si="290"/>
        <v/>
      </c>
      <c r="AH20" s="37"/>
      <c r="AI20" s="29"/>
      <c r="AJ20" s="52" t="str">
        <f t="shared" si="11"/>
        <v/>
      </c>
      <c r="AK20" s="45"/>
      <c r="AL20" s="45" t="str">
        <f>IF(AK20="","",AK20-AK18)</f>
        <v/>
      </c>
      <c r="AM20" s="45"/>
      <c r="AN20" s="45" t="str">
        <f>IF(AM20="","",AM20-AM18)</f>
        <v/>
      </c>
      <c r="AO20" s="45"/>
      <c r="AP20" s="45" t="str">
        <f>IF(AO20="","",AO18+AQ18-AO20)</f>
        <v/>
      </c>
      <c r="AQ20" s="45"/>
      <c r="AR20" s="44" t="str">
        <f t="shared" si="199"/>
        <v/>
      </c>
      <c r="AS20" s="43" t="str">
        <f>IF(AK20="","",AS18)</f>
        <v/>
      </c>
      <c r="AT20" s="45" t="str">
        <f t="shared" si="291"/>
        <v/>
      </c>
      <c r="AU20" s="46" t="str">
        <f t="shared" si="292"/>
        <v/>
      </c>
      <c r="AV20" s="37"/>
      <c r="AW20" s="29"/>
      <c r="AX20" s="52" t="str">
        <f t="shared" si="17"/>
        <v/>
      </c>
      <c r="AY20" s="45"/>
      <c r="AZ20" s="45" t="str">
        <f>IF(AY20="","",AY20-AY18)</f>
        <v/>
      </c>
      <c r="BA20" s="45"/>
      <c r="BB20" s="45" t="str">
        <f>IF(BA20="","",BA20-BA18)</f>
        <v/>
      </c>
      <c r="BC20" s="45"/>
      <c r="BD20" s="45" t="str">
        <f>IF(BC20="","",BC18+BE18-BC20)</f>
        <v/>
      </c>
      <c r="BE20" s="45"/>
      <c r="BF20" s="44" t="str">
        <f t="shared" si="206"/>
        <v/>
      </c>
      <c r="BG20" s="43" t="str">
        <f>IF(AY20="","",BG18)</f>
        <v/>
      </c>
      <c r="BH20" s="45" t="str">
        <f t="shared" si="293"/>
        <v/>
      </c>
      <c r="BI20" s="46" t="str">
        <f t="shared" si="294"/>
        <v/>
      </c>
      <c r="BJ20" s="37"/>
      <c r="BK20" s="29"/>
      <c r="BL20" s="47"/>
      <c r="BM20" s="43">
        <v>2957</v>
      </c>
      <c r="BN20" s="45">
        <f t="shared" si="102"/>
        <v>73</v>
      </c>
      <c r="BO20" s="43">
        <v>110</v>
      </c>
      <c r="BP20" s="45">
        <f t="shared" si="103"/>
        <v>5</v>
      </c>
      <c r="BQ20" s="43">
        <v>10</v>
      </c>
      <c r="BR20" s="45">
        <f t="shared" si="104"/>
        <v>6</v>
      </c>
      <c r="BS20" s="43">
        <v>0</v>
      </c>
      <c r="BT20" s="63" t="str">
        <f t="shared" si="105"/>
        <v>ベアブリック</v>
      </c>
      <c r="BU20" s="67">
        <f t="shared" si="106"/>
        <v>847</v>
      </c>
      <c r="BV20" s="43">
        <f t="shared" si="107"/>
        <v>5082</v>
      </c>
      <c r="BW20" s="46">
        <f t="shared" si="108"/>
        <v>0.69616438356164378</v>
      </c>
      <c r="BX20" s="37" t="s">
        <v>1425</v>
      </c>
      <c r="BY20" s="98"/>
      <c r="BZ20" s="47"/>
      <c r="CA20" s="43">
        <v>8804</v>
      </c>
      <c r="CB20" s="45">
        <f t="shared" si="109"/>
        <v>14</v>
      </c>
      <c r="CC20" s="43">
        <v>374</v>
      </c>
      <c r="CD20" s="45">
        <f t="shared" si="110"/>
        <v>1</v>
      </c>
      <c r="CE20" s="43">
        <v>11</v>
      </c>
      <c r="CF20" s="45">
        <f t="shared" si="111"/>
        <v>1</v>
      </c>
      <c r="CG20" s="43">
        <v>3</v>
      </c>
      <c r="CH20" s="63" t="str">
        <f t="shared" si="112"/>
        <v>デジカメ</v>
      </c>
      <c r="CI20" s="67">
        <f t="shared" si="113"/>
        <v>1100</v>
      </c>
      <c r="CJ20" s="43">
        <f t="shared" si="114"/>
        <v>1100</v>
      </c>
      <c r="CK20" s="46">
        <f t="shared" si="115"/>
        <v>0.7857142857142857</v>
      </c>
      <c r="CL20" s="37"/>
      <c r="CM20" s="29"/>
      <c r="CN20" s="47"/>
      <c r="CO20" s="43">
        <v>5180</v>
      </c>
      <c r="CP20" s="45">
        <f t="shared" si="116"/>
        <v>116</v>
      </c>
      <c r="CQ20" s="43">
        <v>138</v>
      </c>
      <c r="CR20" s="45">
        <f t="shared" si="117"/>
        <v>5</v>
      </c>
      <c r="CS20" s="43">
        <v>3</v>
      </c>
      <c r="CT20" s="45">
        <f t="shared" si="118"/>
        <v>3</v>
      </c>
      <c r="CU20" s="43">
        <v>4</v>
      </c>
      <c r="CV20" s="63" t="str">
        <f t="shared" si="119"/>
        <v>たまごっちカスタムキーリング</v>
      </c>
      <c r="CW20" s="67">
        <f t="shared" si="120"/>
        <v>750</v>
      </c>
      <c r="CX20" s="43">
        <f t="shared" si="121"/>
        <v>2250</v>
      </c>
      <c r="CY20" s="46">
        <f t="shared" si="122"/>
        <v>0.19396551724137931</v>
      </c>
      <c r="CZ20" s="37" t="s">
        <v>275</v>
      </c>
      <c r="DA20" s="29"/>
      <c r="DB20" s="52" t="str">
        <f t="shared" si="23"/>
        <v/>
      </c>
      <c r="DC20" s="45"/>
      <c r="DD20" s="45" t="str">
        <f>IF(DC20="","",DC20-DC18)</f>
        <v/>
      </c>
      <c r="DE20" s="45"/>
      <c r="DF20" s="45" t="str">
        <f>IF(DE20="","",DE20-DE18)</f>
        <v/>
      </c>
      <c r="DG20" s="45"/>
      <c r="DH20" s="45" t="str">
        <f>IF(DG20="","",DG18+DI18-DG20)</f>
        <v/>
      </c>
      <c r="DI20" s="45"/>
      <c r="DJ20" s="44" t="str">
        <f t="shared" si="213"/>
        <v/>
      </c>
      <c r="DK20" s="43" t="str">
        <f>IF(DC20="","",DK18)</f>
        <v/>
      </c>
      <c r="DL20" s="45" t="str">
        <f t="shared" si="295"/>
        <v/>
      </c>
      <c r="DM20" s="46" t="str">
        <f t="shared" si="296"/>
        <v/>
      </c>
      <c r="DN20" s="37"/>
      <c r="DO20" s="29"/>
      <c r="DP20" s="52" t="str">
        <f t="shared" si="29"/>
        <v/>
      </c>
      <c r="DQ20" s="45"/>
      <c r="DR20" s="45" t="str">
        <f>IF(DQ20="","",DQ20-DQ18)</f>
        <v/>
      </c>
      <c r="DS20" s="45"/>
      <c r="DT20" s="45" t="str">
        <f>IF(DS20="","",DS20-DS18)</f>
        <v/>
      </c>
      <c r="DU20" s="45"/>
      <c r="DV20" s="45" t="str">
        <f>IF(DU20="","",DU18+DW18-DU20)</f>
        <v/>
      </c>
      <c r="DW20" s="45"/>
      <c r="DX20" s="44" t="str">
        <f t="shared" si="220"/>
        <v/>
      </c>
      <c r="DY20" s="43" t="str">
        <f>IF(DQ20="","",DY18)</f>
        <v/>
      </c>
      <c r="DZ20" s="45" t="str">
        <f t="shared" si="297"/>
        <v/>
      </c>
      <c r="EA20" s="46" t="str">
        <f t="shared" si="298"/>
        <v/>
      </c>
      <c r="EB20" s="37"/>
      <c r="ED20" s="52" t="str">
        <f t="shared" si="35"/>
        <v/>
      </c>
      <c r="EE20" s="45"/>
      <c r="EF20" s="45" t="str">
        <f>IF(EE20="","",EE20-EE18)</f>
        <v/>
      </c>
      <c r="EG20" s="45"/>
      <c r="EH20" s="45" t="str">
        <f>IF(EG20="","",EG20-EG18)</f>
        <v/>
      </c>
      <c r="EI20" s="45"/>
      <c r="EJ20" s="45" t="str">
        <f>IF(EI20="","",EI18+EK18-EI20)</f>
        <v/>
      </c>
      <c r="EK20" s="45"/>
      <c r="EL20" s="44" t="str">
        <f t="shared" si="227"/>
        <v/>
      </c>
      <c r="EM20" s="43" t="str">
        <f>IF(EE20="","",EM18)</f>
        <v/>
      </c>
      <c r="EN20" s="45" t="str">
        <f t="shared" si="299"/>
        <v/>
      </c>
      <c r="EO20" s="46" t="str">
        <f t="shared" si="300"/>
        <v/>
      </c>
      <c r="EP20" s="37"/>
      <c r="ER20" s="52" t="str">
        <f t="shared" si="41"/>
        <v/>
      </c>
      <c r="ES20" s="45"/>
      <c r="ET20" s="45" t="str">
        <f>IF(ES20="","",ES20-ES18)</f>
        <v/>
      </c>
      <c r="EU20" s="45"/>
      <c r="EV20" s="45" t="str">
        <f>IF(EU20="","",EU20-EU18)</f>
        <v/>
      </c>
      <c r="EW20" s="45"/>
      <c r="EX20" s="45" t="str">
        <f>IF(EW20="","",EW18+EY18-EW20)</f>
        <v/>
      </c>
      <c r="EY20" s="45"/>
      <c r="EZ20" s="44" t="str">
        <f t="shared" si="234"/>
        <v/>
      </c>
      <c r="FA20" s="43" t="str">
        <f>IF(ES20="","",FA18)</f>
        <v/>
      </c>
      <c r="FB20" s="45" t="str">
        <f t="shared" si="301"/>
        <v/>
      </c>
      <c r="FC20" s="46" t="str">
        <f t="shared" si="302"/>
        <v/>
      </c>
      <c r="FD20" s="37"/>
      <c r="FF20" s="52" t="str">
        <f t="shared" si="47"/>
        <v/>
      </c>
      <c r="FG20" s="45"/>
      <c r="FH20" s="45" t="str">
        <f>IF(FG20="","",FG20-FG18)</f>
        <v/>
      </c>
      <c r="FI20" s="45"/>
      <c r="FJ20" s="45" t="str">
        <f>IF(FI20="","",FI20-FI18)</f>
        <v/>
      </c>
      <c r="FK20" s="45"/>
      <c r="FL20" s="45" t="str">
        <f>IF(FK20="","",FK18+FM18-FK20)</f>
        <v/>
      </c>
      <c r="FM20" s="45"/>
      <c r="FN20" s="44" t="str">
        <f t="shared" si="241"/>
        <v/>
      </c>
      <c r="FO20" s="43" t="str">
        <f>IF(FG20="","",FO18)</f>
        <v/>
      </c>
      <c r="FP20" s="45" t="str">
        <f t="shared" si="303"/>
        <v/>
      </c>
      <c r="FQ20" s="46" t="str">
        <f t="shared" si="304"/>
        <v/>
      </c>
      <c r="FR20" s="37"/>
      <c r="FS20" s="29"/>
      <c r="FT20" s="52" t="str">
        <f t="shared" si="53"/>
        <v/>
      </c>
      <c r="FU20" s="45"/>
      <c r="FV20" s="45" t="str">
        <f>IF(FU20="","",FU20-FU18)</f>
        <v/>
      </c>
      <c r="FW20" s="45"/>
      <c r="FX20" s="45" t="str">
        <f>IF(FW20="","",FW20-FW18)</f>
        <v/>
      </c>
      <c r="FY20" s="45"/>
      <c r="FZ20" s="45" t="str">
        <f>IF(FY20="","",FY18+GA18-FY20)</f>
        <v/>
      </c>
      <c r="GA20" s="45"/>
      <c r="GB20" s="44" t="str">
        <f t="shared" si="248"/>
        <v/>
      </c>
      <c r="GC20" s="43" t="str">
        <f>IF(FU20="","",GC18)</f>
        <v/>
      </c>
      <c r="GD20" s="45" t="str">
        <f t="shared" si="305"/>
        <v/>
      </c>
      <c r="GE20" s="46" t="str">
        <f t="shared" si="306"/>
        <v/>
      </c>
      <c r="GF20" s="37"/>
      <c r="GH20" s="52" t="str">
        <f t="shared" si="59"/>
        <v/>
      </c>
      <c r="GI20" s="45"/>
      <c r="GJ20" s="45" t="str">
        <f>IF(GI20="","",GI20-GI18)</f>
        <v/>
      </c>
      <c r="GK20" s="45"/>
      <c r="GL20" s="45" t="str">
        <f>IF(GK20="","",GK20-GK18)</f>
        <v/>
      </c>
      <c r="GM20" s="45"/>
      <c r="GN20" s="45" t="str">
        <f>IF(GM20="","",GM18+GO18-GM20)</f>
        <v/>
      </c>
      <c r="GO20" s="45"/>
      <c r="GP20" s="44" t="str">
        <f t="shared" si="255"/>
        <v/>
      </c>
      <c r="GQ20" s="43" t="str">
        <f>IF(GI20="","",GQ18)</f>
        <v/>
      </c>
      <c r="GR20" s="45" t="str">
        <f t="shared" si="307"/>
        <v/>
      </c>
      <c r="GS20" s="46" t="str">
        <f t="shared" si="308"/>
        <v/>
      </c>
      <c r="GT20" s="37"/>
      <c r="GU20" s="61"/>
      <c r="GV20" s="47"/>
      <c r="GW20" s="30" t="s">
        <v>1144</v>
      </c>
      <c r="GX20" s="43">
        <v>611</v>
      </c>
      <c r="GY20" s="45">
        <f t="shared" si="137"/>
        <v>4</v>
      </c>
      <c r="GZ20" s="43">
        <v>50</v>
      </c>
      <c r="HA20" s="45">
        <f t="shared" si="138"/>
        <v>0</v>
      </c>
      <c r="HB20" s="43">
        <v>3</v>
      </c>
      <c r="HC20" s="45">
        <f t="shared" si="139"/>
        <v>0</v>
      </c>
      <c r="HD20" s="43">
        <v>0</v>
      </c>
      <c r="HE20" s="63" t="str">
        <f t="shared" si="140"/>
        <v>ぷくぷくシール</v>
      </c>
      <c r="HF20" s="67">
        <f t="shared" si="141"/>
        <v>250</v>
      </c>
      <c r="HG20" s="43">
        <f t="shared" si="142"/>
        <v>0</v>
      </c>
      <c r="HH20" s="46">
        <f t="shared" si="143"/>
        <v>0</v>
      </c>
      <c r="HI20" s="37"/>
      <c r="HK20" s="47"/>
      <c r="HL20" s="43">
        <v>2239</v>
      </c>
      <c r="HM20" s="45">
        <f t="shared" si="144"/>
        <v>53</v>
      </c>
      <c r="HN20" s="43">
        <v>54</v>
      </c>
      <c r="HO20" s="45">
        <f t="shared" si="145"/>
        <v>0</v>
      </c>
      <c r="HP20" s="43">
        <v>15</v>
      </c>
      <c r="HQ20" s="45">
        <f t="shared" si="146"/>
        <v>0</v>
      </c>
      <c r="HR20" s="43">
        <v>0</v>
      </c>
      <c r="HS20" s="63" t="str">
        <f t="shared" si="147"/>
        <v>たまごっちタイルシール</v>
      </c>
      <c r="HT20" s="67">
        <f t="shared" si="148"/>
        <v>600</v>
      </c>
      <c r="HU20" s="43">
        <f t="shared" si="149"/>
        <v>0</v>
      </c>
      <c r="HV20" s="46">
        <f t="shared" si="150"/>
        <v>0</v>
      </c>
      <c r="HW20" s="37"/>
      <c r="HX20" s="360"/>
      <c r="HY20" s="47"/>
      <c r="HZ20" s="43">
        <v>6588</v>
      </c>
      <c r="IA20" s="45">
        <f t="shared" si="151"/>
        <v>92</v>
      </c>
      <c r="IB20" s="43">
        <v>202</v>
      </c>
      <c r="IC20" s="45">
        <f t="shared" si="152"/>
        <v>3</v>
      </c>
      <c r="ID20" s="43">
        <v>9</v>
      </c>
      <c r="IE20" s="45">
        <f t="shared" si="153"/>
        <v>3</v>
      </c>
      <c r="IF20" s="45">
        <v>0</v>
      </c>
      <c r="IG20" s="63" t="str">
        <f t="shared" si="154"/>
        <v>ジャグラーボタンDX</v>
      </c>
      <c r="IH20" s="67">
        <f t="shared" si="155"/>
        <v>1100</v>
      </c>
      <c r="II20" s="43">
        <f t="shared" si="156"/>
        <v>3300</v>
      </c>
      <c r="IJ20" s="46">
        <f t="shared" si="157"/>
        <v>0.35869565217391303</v>
      </c>
      <c r="IK20" s="37"/>
      <c r="IL20" s="29"/>
      <c r="IM20" s="47"/>
      <c r="IN20" s="43">
        <v>7457</v>
      </c>
      <c r="IO20" s="45">
        <f t="shared" si="158"/>
        <v>54</v>
      </c>
      <c r="IP20" s="43">
        <v>236</v>
      </c>
      <c r="IQ20" s="45">
        <f t="shared" si="159"/>
        <v>4</v>
      </c>
      <c r="IR20" s="43">
        <v>17</v>
      </c>
      <c r="IS20" s="45">
        <f t="shared" si="160"/>
        <v>4</v>
      </c>
      <c r="IT20" s="43">
        <v>10</v>
      </c>
      <c r="IU20" s="63" t="str">
        <f t="shared" si="161"/>
        <v>ベアブリック</v>
      </c>
      <c r="IV20" s="67">
        <f t="shared" si="162"/>
        <v>1100</v>
      </c>
      <c r="IW20" s="43">
        <f t="shared" si="163"/>
        <v>4400</v>
      </c>
      <c r="IX20" s="46">
        <f t="shared" si="164"/>
        <v>0.81481481481481477</v>
      </c>
      <c r="IY20" s="37" t="s">
        <v>1434</v>
      </c>
      <c r="IZ20" s="61"/>
      <c r="JA20" s="47"/>
      <c r="JB20" s="43">
        <v>5824</v>
      </c>
      <c r="JC20" s="45">
        <f t="shared" si="165"/>
        <v>14</v>
      </c>
      <c r="JD20" s="43">
        <v>177</v>
      </c>
      <c r="JE20" s="45">
        <f t="shared" si="166"/>
        <v>1</v>
      </c>
      <c r="JF20" s="43">
        <v>9</v>
      </c>
      <c r="JG20" s="45">
        <f t="shared" si="167"/>
        <v>1</v>
      </c>
      <c r="JH20" s="43">
        <v>9</v>
      </c>
      <c r="JI20" s="63" t="str">
        <f t="shared" si="168"/>
        <v>たまごっちぷかぷかKH</v>
      </c>
      <c r="JJ20" s="67">
        <f t="shared" si="169"/>
        <v>1100</v>
      </c>
      <c r="JK20" s="43">
        <f t="shared" si="170"/>
        <v>1100</v>
      </c>
      <c r="JL20" s="46">
        <f t="shared" si="171"/>
        <v>0.7857142857142857</v>
      </c>
      <c r="JM20" s="37" t="s">
        <v>1433</v>
      </c>
      <c r="JN20" s="29"/>
      <c r="JO20" s="47"/>
      <c r="JP20" s="43">
        <v>7604</v>
      </c>
      <c r="JQ20" s="45">
        <f t="shared" si="172"/>
        <v>9</v>
      </c>
      <c r="JR20" s="43">
        <v>163</v>
      </c>
      <c r="JS20" s="45">
        <f t="shared" si="173"/>
        <v>0</v>
      </c>
      <c r="JT20" s="43">
        <v>26</v>
      </c>
      <c r="JU20" s="45">
        <f t="shared" si="174"/>
        <v>0</v>
      </c>
      <c r="JV20" s="43">
        <v>-18</v>
      </c>
      <c r="JW20" s="63" t="str">
        <f t="shared" si="175"/>
        <v>パンケーキスクイーズ</v>
      </c>
      <c r="JX20" s="67">
        <f t="shared" si="176"/>
        <v>240</v>
      </c>
      <c r="JY20" s="43">
        <f t="shared" si="177"/>
        <v>0</v>
      </c>
      <c r="JZ20" s="46">
        <f t="shared" si="178"/>
        <v>0</v>
      </c>
      <c r="KA20" s="37" t="s">
        <v>1435</v>
      </c>
      <c r="KB20" s="97"/>
      <c r="KC20" s="47"/>
      <c r="KD20" s="43">
        <v>1648</v>
      </c>
      <c r="KE20" s="45">
        <f>IF(KD20="","",KD20-KD16)</f>
        <v>42</v>
      </c>
      <c r="KF20" s="43">
        <v>129</v>
      </c>
      <c r="KG20" s="45">
        <f>IF(KF20="","",KF20-KF16)</f>
        <v>1</v>
      </c>
      <c r="KH20" s="43">
        <v>10</v>
      </c>
      <c r="KI20" s="45">
        <f>IF(KH20="","",KH16+KJ16-KH20)</f>
        <v>1</v>
      </c>
      <c r="KJ20" s="43">
        <v>9</v>
      </c>
      <c r="KK20" s="63" t="str">
        <f>IF(KD20="","",KK16)</f>
        <v>キティラメマルチケース</v>
      </c>
      <c r="KL20" s="67">
        <f>IF(KE20="","",KL16)</f>
        <v>1100</v>
      </c>
      <c r="KM20" s="43">
        <f>IF(KH20="","",KI20*KL20)</f>
        <v>1100</v>
      </c>
      <c r="KN20" s="46">
        <f>IF(KI20="","",KM20/(KE20*100))</f>
        <v>0.26190476190476192</v>
      </c>
      <c r="KO20" s="37" t="s">
        <v>1428</v>
      </c>
      <c r="KP20" s="29"/>
      <c r="KQ20" s="47"/>
      <c r="KR20" s="43">
        <v>1554</v>
      </c>
      <c r="KS20" s="45">
        <f>IF(KR20="","",KR20-KR16)</f>
        <v>47</v>
      </c>
      <c r="KT20" s="43">
        <v>172</v>
      </c>
      <c r="KU20" s="45">
        <f>IF(KT20="","",KT20-KT16)</f>
        <v>2</v>
      </c>
      <c r="KV20" s="43">
        <v>15</v>
      </c>
      <c r="KW20" s="45">
        <f>IF(KV20="","",KV16+KX16-KV20)</f>
        <v>2</v>
      </c>
      <c r="KX20" s="43">
        <v>25</v>
      </c>
      <c r="KY20" s="63" t="str">
        <f>IF(KR20="","",KY16)</f>
        <v>ベアブリック</v>
      </c>
      <c r="KZ20" s="67">
        <f>IF(KS20="","",KZ16)</f>
        <v>770</v>
      </c>
      <c r="LA20" s="43">
        <f>IF(KV20="","",KW20*KZ20)</f>
        <v>1540</v>
      </c>
      <c r="LB20" s="46">
        <f>IF(KW20="","",LA20/(KS20*100))</f>
        <v>0.32765957446808508</v>
      </c>
      <c r="LC20" s="37" t="s">
        <v>1431</v>
      </c>
      <c r="LD20" s="29"/>
      <c r="LE20" s="75"/>
      <c r="LF20" s="76"/>
      <c r="LG20" s="76"/>
      <c r="LH20" s="76"/>
      <c r="LI20" s="76" t="str">
        <f t="shared" si="89"/>
        <v/>
      </c>
      <c r="LJ20" s="77"/>
      <c r="LK20" s="76" t="str">
        <f t="shared" si="90"/>
        <v/>
      </c>
      <c r="LL20" s="76"/>
      <c r="LM20" s="78" t="str">
        <f>IF(LF18="","",LM17)</f>
        <v/>
      </c>
      <c r="LN20" s="79" t="str">
        <f>IF(LG18="","",LN17)</f>
        <v/>
      </c>
      <c r="LO20" s="76" t="str">
        <f t="shared" si="91"/>
        <v/>
      </c>
      <c r="LP20" s="80"/>
      <c r="LQ20" s="37"/>
      <c r="LR20" s="29"/>
      <c r="LS20" s="52" t="str">
        <f t="shared" si="65"/>
        <v/>
      </c>
      <c r="LT20" s="45"/>
      <c r="LU20" s="45" t="str">
        <f>IF(LT20="","",LT20-LT18)</f>
        <v/>
      </c>
      <c r="LV20" s="45"/>
      <c r="LW20" s="45" t="str">
        <f>IF(LV20="","",LV20-LV18)</f>
        <v/>
      </c>
      <c r="LX20" s="45"/>
      <c r="LY20" s="45" t="str">
        <f>IF(LX20="","",LX18+LZ18-LX20)</f>
        <v/>
      </c>
      <c r="LZ20" s="45"/>
      <c r="MA20" s="44" t="str">
        <f t="shared" si="262"/>
        <v/>
      </c>
      <c r="MB20" s="43" t="str">
        <f>IF(LT20="","",MB18)</f>
        <v/>
      </c>
      <c r="MC20" s="45" t="str">
        <f t="shared" si="309"/>
        <v/>
      </c>
      <c r="MD20" s="46" t="str">
        <f t="shared" si="310"/>
        <v/>
      </c>
      <c r="ME20" s="37"/>
      <c r="MF20" s="29"/>
      <c r="MG20" s="52" t="str">
        <f t="shared" si="71"/>
        <v/>
      </c>
      <c r="MH20" s="45"/>
      <c r="MI20" s="45" t="str">
        <f>IF(MH20="","",MH20-MH18)</f>
        <v/>
      </c>
      <c r="MJ20" s="45"/>
      <c r="MK20" s="45" t="str">
        <f>IF(MJ20="","",MJ20-MJ18)</f>
        <v/>
      </c>
      <c r="ML20" s="45"/>
      <c r="MM20" s="45" t="str">
        <f>IF(ML20="","",ML18+MN18-ML20)</f>
        <v/>
      </c>
      <c r="MN20" s="45"/>
      <c r="MO20" s="44" t="str">
        <f t="shared" si="269"/>
        <v/>
      </c>
      <c r="MP20" s="43" t="str">
        <f>IF(MH20="","",MP18)</f>
        <v/>
      </c>
      <c r="MQ20" s="45" t="str">
        <f t="shared" si="311"/>
        <v/>
      </c>
      <c r="MR20" s="46" t="str">
        <f t="shared" si="312"/>
        <v/>
      </c>
      <c r="MS20" s="37"/>
      <c r="MT20" s="29"/>
      <c r="MU20" s="52" t="str">
        <f t="shared" si="77"/>
        <v/>
      </c>
      <c r="MV20" s="45"/>
      <c r="MW20" s="45" t="str">
        <f>IF(MV20="","",MV20-MV18)</f>
        <v/>
      </c>
      <c r="MX20" s="45"/>
      <c r="MY20" s="45" t="str">
        <f>IF(MX20="","",MX20-MX18)</f>
        <v/>
      </c>
      <c r="MZ20" s="45"/>
      <c r="NA20" s="45" t="str">
        <f>IF(MZ20="","",MZ18+NB18-MZ20)</f>
        <v/>
      </c>
      <c r="NB20" s="45"/>
      <c r="NC20" s="44" t="str">
        <f t="shared" si="276"/>
        <v/>
      </c>
      <c r="ND20" s="43" t="str">
        <f>IF(MV20="","",ND18)</f>
        <v/>
      </c>
      <c r="NE20" s="45" t="str">
        <f t="shared" si="313"/>
        <v/>
      </c>
      <c r="NF20" s="46" t="str">
        <f t="shared" si="314"/>
        <v/>
      </c>
      <c r="NG20" s="37"/>
      <c r="NH20" s="29"/>
      <c r="NI20" s="52" t="str">
        <f t="shared" si="83"/>
        <v/>
      </c>
      <c r="NJ20" s="45"/>
      <c r="NK20" s="45" t="str">
        <f>IF(NJ20="","",NJ20-NJ18)</f>
        <v/>
      </c>
      <c r="NL20" s="45"/>
      <c r="NM20" s="45" t="str">
        <f>IF(NL20="","",NL20-NL18)</f>
        <v/>
      </c>
      <c r="NN20" s="45"/>
      <c r="NO20" s="45" t="str">
        <f>IF(NN20="","",NN18+NP18-NN20)</f>
        <v/>
      </c>
      <c r="NP20" s="45"/>
      <c r="NQ20" s="44" t="str">
        <f t="shared" si="283"/>
        <v/>
      </c>
      <c r="NR20" s="43" t="str">
        <f>IF(NJ20="","",NR18)</f>
        <v/>
      </c>
      <c r="NS20" s="45" t="str">
        <f t="shared" si="315"/>
        <v/>
      </c>
      <c r="NT20" s="46" t="str">
        <f t="shared" si="316"/>
        <v/>
      </c>
      <c r="NU20" s="37"/>
    </row>
    <row r="21" spans="1:385" ht="15.75" thickTop="1" x14ac:dyDescent="0.25">
      <c r="A21" s="38"/>
      <c r="B21" s="39"/>
      <c r="C21" s="40"/>
      <c r="D21" s="40"/>
      <c r="E21" s="41"/>
      <c r="F21" s="41"/>
      <c r="G21" s="40"/>
      <c r="H21" s="42"/>
      <c r="I21" s="45"/>
      <c r="J21" s="45" t="str">
        <f>IF(I21="","",I21-#REF!)</f>
        <v/>
      </c>
      <c r="K21" s="45"/>
      <c r="L21" s="45" t="str">
        <f>IF(K21="","",K21-#REF!)</f>
        <v/>
      </c>
      <c r="M21" s="45"/>
      <c r="N21" s="45" t="str">
        <f>IF(M21="","",#REF!+#REF!-M21)</f>
        <v/>
      </c>
      <c r="O21" s="45"/>
      <c r="P21" s="44" t="str">
        <f t="shared" si="187"/>
        <v/>
      </c>
      <c r="Q21" s="43" t="str">
        <f>IF(I21="","",#REF!)</f>
        <v/>
      </c>
      <c r="R21" s="45" t="str">
        <f t="shared" si="287"/>
        <v/>
      </c>
      <c r="S21" s="46" t="str">
        <f t="shared" si="288"/>
        <v/>
      </c>
      <c r="T21" s="37"/>
      <c r="U21" s="29"/>
      <c r="V21" s="52" t="str">
        <f t="shared" si="5"/>
        <v/>
      </c>
      <c r="W21" s="67"/>
      <c r="X21" s="45" t="str">
        <f>IF(W21="","",W21-#REF!)</f>
        <v/>
      </c>
      <c r="Y21" s="45"/>
      <c r="Z21" s="45" t="str">
        <f>IF(Y21="","",Y21-#REF!)</f>
        <v/>
      </c>
      <c r="AA21" s="45"/>
      <c r="AB21" s="45" t="str">
        <f>IF(AA21="","",#REF!+#REF!-AA21)</f>
        <v/>
      </c>
      <c r="AC21" s="45"/>
      <c r="AD21" s="44" t="str">
        <f t="shared" si="192"/>
        <v/>
      </c>
      <c r="AE21" s="43" t="str">
        <f>IF(W21="","",#REF!)</f>
        <v/>
      </c>
      <c r="AF21" s="45" t="str">
        <f t="shared" si="289"/>
        <v/>
      </c>
      <c r="AG21" s="46" t="str">
        <f t="shared" si="290"/>
        <v/>
      </c>
      <c r="AH21" s="37"/>
      <c r="AI21" s="29"/>
      <c r="AJ21" s="52" t="str">
        <f t="shared" si="11"/>
        <v/>
      </c>
      <c r="AK21" s="45"/>
      <c r="AL21" s="45" t="str">
        <f>IF(AK21="","",AK21-#REF!)</f>
        <v/>
      </c>
      <c r="AM21" s="45"/>
      <c r="AN21" s="45" t="str">
        <f>IF(AM21="","",AM21-#REF!)</f>
        <v/>
      </c>
      <c r="AO21" s="45"/>
      <c r="AP21" s="45" t="str">
        <f>IF(AO21="","",#REF!+#REF!-AO21)</f>
        <v/>
      </c>
      <c r="AQ21" s="45"/>
      <c r="AR21" s="44" t="str">
        <f t="shared" si="199"/>
        <v/>
      </c>
      <c r="AS21" s="43" t="str">
        <f>IF(AK21="","",#REF!)</f>
        <v/>
      </c>
      <c r="AT21" s="45" t="str">
        <f t="shared" si="291"/>
        <v/>
      </c>
      <c r="AU21" s="46" t="str">
        <f t="shared" si="292"/>
        <v/>
      </c>
      <c r="AV21" s="37"/>
      <c r="AW21" s="29"/>
      <c r="AX21" s="52" t="str">
        <f t="shared" si="17"/>
        <v/>
      </c>
      <c r="AY21" s="45"/>
      <c r="AZ21" s="45" t="str">
        <f>IF(AY21="","",AY21-#REF!)</f>
        <v/>
      </c>
      <c r="BA21" s="45"/>
      <c r="BB21" s="45" t="str">
        <f>IF(BA21="","",BA21-#REF!)</f>
        <v/>
      </c>
      <c r="BC21" s="45"/>
      <c r="BD21" s="45" t="str">
        <f>IF(BC21="","",#REF!+#REF!-BC21)</f>
        <v/>
      </c>
      <c r="BE21" s="45"/>
      <c r="BF21" s="44" t="str">
        <f t="shared" si="206"/>
        <v/>
      </c>
      <c r="BG21" s="43" t="str">
        <f>IF(AY21="","",#REF!)</f>
        <v/>
      </c>
      <c r="BH21" s="45" t="str">
        <f t="shared" si="293"/>
        <v/>
      </c>
      <c r="BI21" s="46" t="str">
        <f t="shared" si="294"/>
        <v/>
      </c>
      <c r="BJ21" s="37"/>
      <c r="BK21" s="29"/>
      <c r="BL21" s="47"/>
      <c r="BM21" s="27">
        <v>6902</v>
      </c>
      <c r="BN21" s="45">
        <f t="shared" si="102"/>
        <v>24</v>
      </c>
      <c r="BO21" s="27">
        <v>241</v>
      </c>
      <c r="BP21" s="45">
        <f t="shared" si="103"/>
        <v>3</v>
      </c>
      <c r="BQ21" s="27">
        <v>15</v>
      </c>
      <c r="BR21" s="45">
        <f t="shared" si="104"/>
        <v>3</v>
      </c>
      <c r="BS21" s="27">
        <v>0</v>
      </c>
      <c r="BT21" s="63" t="s">
        <v>871</v>
      </c>
      <c r="BU21" s="183"/>
      <c r="BV21" s="45">
        <f t="shared" si="107"/>
        <v>0</v>
      </c>
      <c r="BW21" s="46">
        <f t="shared" si="108"/>
        <v>0</v>
      </c>
      <c r="BX21" s="37" t="s">
        <v>1113</v>
      </c>
      <c r="BY21" s="57"/>
      <c r="BZ21" s="47"/>
      <c r="CA21" s="27">
        <v>10854</v>
      </c>
      <c r="CB21" s="45">
        <f t="shared" si="109"/>
        <v>46</v>
      </c>
      <c r="CC21" s="27">
        <v>509</v>
      </c>
      <c r="CD21" s="45">
        <f t="shared" si="110"/>
        <v>1</v>
      </c>
      <c r="CE21" s="27">
        <v>16</v>
      </c>
      <c r="CF21" s="45">
        <f t="shared" si="111"/>
        <v>2</v>
      </c>
      <c r="CG21" s="27">
        <v>0</v>
      </c>
      <c r="CH21" s="63" t="s">
        <v>1437</v>
      </c>
      <c r="CI21" s="67"/>
      <c r="CJ21" s="45">
        <f t="shared" si="114"/>
        <v>0</v>
      </c>
      <c r="CK21" s="46">
        <f t="shared" si="115"/>
        <v>0</v>
      </c>
      <c r="CL21" s="37"/>
      <c r="CM21" s="29"/>
      <c r="CN21" s="47"/>
      <c r="CO21" s="27">
        <v>4987</v>
      </c>
      <c r="CP21" s="45">
        <f t="shared" si="116"/>
        <v>44</v>
      </c>
      <c r="CQ21" s="27">
        <v>194</v>
      </c>
      <c r="CR21" s="45">
        <f t="shared" si="117"/>
        <v>0</v>
      </c>
      <c r="CS21" s="27">
        <v>12</v>
      </c>
      <c r="CT21" s="45">
        <f t="shared" si="118"/>
        <v>0</v>
      </c>
      <c r="CU21" s="27">
        <v>0</v>
      </c>
      <c r="CV21" s="63" t="str">
        <f t="shared" si="119"/>
        <v>たまごっちミニポシェット</v>
      </c>
      <c r="CW21" s="67">
        <f t="shared" si="120"/>
        <v>770</v>
      </c>
      <c r="CX21" s="45">
        <f t="shared" si="121"/>
        <v>0</v>
      </c>
      <c r="CY21" s="46">
        <f t="shared" si="122"/>
        <v>0</v>
      </c>
      <c r="CZ21" s="37"/>
      <c r="DA21" s="29"/>
      <c r="DB21" s="52" t="str">
        <f t="shared" si="23"/>
        <v/>
      </c>
      <c r="DC21" s="45"/>
      <c r="DD21" s="45" t="str">
        <f>IF(DC21="","",DC21-#REF!)</f>
        <v/>
      </c>
      <c r="DE21" s="45"/>
      <c r="DF21" s="45" t="str">
        <f>IF(DE21="","",DE21-#REF!)</f>
        <v/>
      </c>
      <c r="DG21" s="45"/>
      <c r="DH21" s="45" t="str">
        <f>IF(DG21="","",#REF!+#REF!-DG21)</f>
        <v/>
      </c>
      <c r="DI21" s="45"/>
      <c r="DJ21" s="44" t="str">
        <f t="shared" si="213"/>
        <v/>
      </c>
      <c r="DK21" s="43" t="str">
        <f>IF(DC21="","",#REF!)</f>
        <v/>
      </c>
      <c r="DL21" s="45" t="str">
        <f t="shared" si="295"/>
        <v/>
      </c>
      <c r="DM21" s="46" t="str">
        <f t="shared" si="296"/>
        <v/>
      </c>
      <c r="DN21" s="37"/>
      <c r="DO21" s="29"/>
      <c r="DP21" s="52" t="str">
        <f t="shared" si="29"/>
        <v/>
      </c>
      <c r="DQ21" s="45"/>
      <c r="DR21" s="45" t="str">
        <f>IF(DQ21="","",DQ21-#REF!)</f>
        <v/>
      </c>
      <c r="DS21" s="45"/>
      <c r="DT21" s="45" t="str">
        <f>IF(DS21="","",DS21-#REF!)</f>
        <v/>
      </c>
      <c r="DU21" s="45"/>
      <c r="DV21" s="45" t="str">
        <f>IF(DU21="","",#REF!+#REF!-DU21)</f>
        <v/>
      </c>
      <c r="DW21" s="45"/>
      <c r="DX21" s="44" t="str">
        <f t="shared" si="220"/>
        <v/>
      </c>
      <c r="DY21" s="43" t="str">
        <f>IF(DQ21="","",#REF!)</f>
        <v/>
      </c>
      <c r="DZ21" s="45" t="str">
        <f t="shared" si="297"/>
        <v/>
      </c>
      <c r="EA21" s="46" t="str">
        <f t="shared" si="298"/>
        <v/>
      </c>
      <c r="EB21" s="37"/>
      <c r="ED21" s="52" t="str">
        <f t="shared" si="35"/>
        <v/>
      </c>
      <c r="EE21" s="45"/>
      <c r="EF21" s="45" t="str">
        <f>IF(EE21="","",EE21-#REF!)</f>
        <v/>
      </c>
      <c r="EG21" s="45"/>
      <c r="EH21" s="45" t="str">
        <f>IF(EG21="","",EG21-#REF!)</f>
        <v/>
      </c>
      <c r="EI21" s="45"/>
      <c r="EJ21" s="45" t="str">
        <f>IF(EI21="","",#REF!+#REF!-EI21)</f>
        <v/>
      </c>
      <c r="EK21" s="45"/>
      <c r="EL21" s="44" t="str">
        <f t="shared" si="227"/>
        <v/>
      </c>
      <c r="EM21" s="43" t="str">
        <f>IF(EE21="","",#REF!)</f>
        <v/>
      </c>
      <c r="EN21" s="45" t="str">
        <f t="shared" si="299"/>
        <v/>
      </c>
      <c r="EO21" s="46" t="str">
        <f t="shared" si="300"/>
        <v/>
      </c>
      <c r="EP21" s="37"/>
      <c r="ER21" s="52" t="str">
        <f t="shared" si="41"/>
        <v/>
      </c>
      <c r="ES21" s="45"/>
      <c r="ET21" s="45" t="str">
        <f>IF(ES21="","",ES21-#REF!)</f>
        <v/>
      </c>
      <c r="EU21" s="45"/>
      <c r="EV21" s="45" t="str">
        <f>IF(EU21="","",EU21-#REF!)</f>
        <v/>
      </c>
      <c r="EW21" s="45"/>
      <c r="EX21" s="45" t="str">
        <f>IF(EW21="","",#REF!+#REF!-EW21)</f>
        <v/>
      </c>
      <c r="EY21" s="45"/>
      <c r="EZ21" s="44" t="str">
        <f t="shared" si="234"/>
        <v/>
      </c>
      <c r="FA21" s="43" t="str">
        <f>IF(ES21="","",#REF!)</f>
        <v/>
      </c>
      <c r="FB21" s="45" t="str">
        <f t="shared" si="301"/>
        <v/>
      </c>
      <c r="FC21" s="46" t="str">
        <f t="shared" si="302"/>
        <v/>
      </c>
      <c r="FD21" s="37"/>
      <c r="FF21" s="52" t="str">
        <f t="shared" si="47"/>
        <v/>
      </c>
      <c r="FG21" s="45"/>
      <c r="FH21" s="45" t="str">
        <f>IF(FG21="","",FG21-#REF!)</f>
        <v/>
      </c>
      <c r="FI21" s="45"/>
      <c r="FJ21" s="45" t="str">
        <f>IF(FI21="","",FI21-#REF!)</f>
        <v/>
      </c>
      <c r="FK21" s="45"/>
      <c r="FL21" s="45" t="str">
        <f>IF(FK21="","",#REF!+#REF!-FK21)</f>
        <v/>
      </c>
      <c r="FM21" s="45"/>
      <c r="FN21" s="44" t="str">
        <f t="shared" si="241"/>
        <v/>
      </c>
      <c r="FO21" s="43" t="str">
        <f>IF(FG21="","",#REF!)</f>
        <v/>
      </c>
      <c r="FP21" s="45" t="str">
        <f t="shared" si="303"/>
        <v/>
      </c>
      <c r="FQ21" s="46" t="str">
        <f t="shared" si="304"/>
        <v/>
      </c>
      <c r="FR21" s="37"/>
      <c r="FS21" s="29"/>
      <c r="FT21" s="52" t="str">
        <f t="shared" si="53"/>
        <v/>
      </c>
      <c r="FU21" s="45"/>
      <c r="FV21" s="45" t="str">
        <f>IF(FU21="","",FU21-#REF!)</f>
        <v/>
      </c>
      <c r="FW21" s="45"/>
      <c r="FX21" s="45" t="str">
        <f>IF(FW21="","",FW21-#REF!)</f>
        <v/>
      </c>
      <c r="FY21" s="45"/>
      <c r="FZ21" s="45" t="str">
        <f>IF(FY21="","",#REF!+#REF!-FY21)</f>
        <v/>
      </c>
      <c r="GA21" s="45"/>
      <c r="GB21" s="44" t="str">
        <f t="shared" si="248"/>
        <v/>
      </c>
      <c r="GC21" s="43" t="str">
        <f>IF(FU21="","",#REF!)</f>
        <v/>
      </c>
      <c r="GD21" s="45" t="str">
        <f t="shared" si="305"/>
        <v/>
      </c>
      <c r="GE21" s="46" t="str">
        <f t="shared" si="306"/>
        <v/>
      </c>
      <c r="GF21" s="37"/>
      <c r="GH21" s="52" t="str">
        <f t="shared" si="59"/>
        <v/>
      </c>
      <c r="GI21" s="45"/>
      <c r="GJ21" s="45" t="str">
        <f>IF(GI21="","",GI21-#REF!)</f>
        <v/>
      </c>
      <c r="GK21" s="45"/>
      <c r="GL21" s="45" t="str">
        <f>IF(GK21="","",GK21-#REF!)</f>
        <v/>
      </c>
      <c r="GM21" s="45"/>
      <c r="GN21" s="45" t="str">
        <f>IF(GM21="","",#REF!+#REF!-GM21)</f>
        <v/>
      </c>
      <c r="GO21" s="45"/>
      <c r="GP21" s="44" t="str">
        <f t="shared" si="255"/>
        <v/>
      </c>
      <c r="GQ21" s="43" t="str">
        <f>IF(GI21="","",#REF!)</f>
        <v/>
      </c>
      <c r="GR21" s="45" t="str">
        <f t="shared" si="307"/>
        <v/>
      </c>
      <c r="GS21" s="46" t="str">
        <f t="shared" si="308"/>
        <v/>
      </c>
      <c r="GT21" s="37"/>
      <c r="GU21" s="61"/>
      <c r="GV21" s="47"/>
      <c r="GW21" s="30" t="s">
        <v>1145</v>
      </c>
      <c r="GX21" s="27">
        <v>4457</v>
      </c>
      <c r="GY21" s="45">
        <f t="shared" si="137"/>
        <v>2</v>
      </c>
      <c r="GZ21" s="27">
        <v>126</v>
      </c>
      <c r="HA21" s="45">
        <f t="shared" si="138"/>
        <v>0</v>
      </c>
      <c r="HB21" s="27">
        <v>3</v>
      </c>
      <c r="HC21" s="45">
        <f t="shared" si="139"/>
        <v>0</v>
      </c>
      <c r="HD21" s="27">
        <v>0</v>
      </c>
      <c r="HE21" s="63" t="str">
        <f t="shared" si="140"/>
        <v>おしりシール</v>
      </c>
      <c r="HF21" s="67">
        <f t="shared" si="141"/>
        <v>250</v>
      </c>
      <c r="HG21" s="45">
        <f t="shared" si="142"/>
        <v>0</v>
      </c>
      <c r="HH21" s="46">
        <f t="shared" si="143"/>
        <v>0</v>
      </c>
      <c r="HI21" s="37"/>
      <c r="HK21" s="47"/>
      <c r="HL21" s="27">
        <v>4168</v>
      </c>
      <c r="HM21" s="45">
        <f t="shared" si="144"/>
        <v>71</v>
      </c>
      <c r="HN21" s="27">
        <v>104</v>
      </c>
      <c r="HO21" s="45">
        <f t="shared" si="145"/>
        <v>2</v>
      </c>
      <c r="HP21" s="27">
        <v>14</v>
      </c>
      <c r="HQ21" s="45">
        <f t="shared" si="146"/>
        <v>1</v>
      </c>
      <c r="HR21" s="27">
        <v>0</v>
      </c>
      <c r="HS21" s="63" t="str">
        <f t="shared" si="147"/>
        <v>たまごっちマスコット</v>
      </c>
      <c r="HT21" s="67">
        <f t="shared" si="148"/>
        <v>1100</v>
      </c>
      <c r="HU21" s="45">
        <f t="shared" si="149"/>
        <v>1100</v>
      </c>
      <c r="HV21" s="46">
        <f t="shared" si="150"/>
        <v>0.15492957746478872</v>
      </c>
      <c r="HW21" s="37"/>
      <c r="HX21" s="360"/>
      <c r="HY21" s="47"/>
      <c r="HZ21" s="27">
        <v>10567</v>
      </c>
      <c r="IA21" s="45">
        <f t="shared" si="151"/>
        <v>22</v>
      </c>
      <c r="IB21" s="27">
        <v>345</v>
      </c>
      <c r="IC21" s="45">
        <f t="shared" si="152"/>
        <v>1</v>
      </c>
      <c r="ID21" s="27">
        <v>22</v>
      </c>
      <c r="IE21" s="45">
        <f t="shared" si="153"/>
        <v>2</v>
      </c>
      <c r="IF21" s="45">
        <v>0</v>
      </c>
      <c r="IG21" s="63" t="str">
        <f t="shared" si="154"/>
        <v>ギャルキティマスコット</v>
      </c>
      <c r="IH21" s="67">
        <f t="shared" si="155"/>
        <v>200</v>
      </c>
      <c r="II21" s="45">
        <f t="shared" si="156"/>
        <v>400</v>
      </c>
      <c r="IJ21" s="46">
        <f t="shared" si="157"/>
        <v>0.18181818181818182</v>
      </c>
      <c r="IK21" s="37"/>
      <c r="IL21" s="29"/>
      <c r="IM21" s="47"/>
      <c r="IN21" s="27">
        <v>8226</v>
      </c>
      <c r="IO21" s="45">
        <f t="shared" si="158"/>
        <v>16</v>
      </c>
      <c r="IP21" s="27">
        <v>479</v>
      </c>
      <c r="IQ21" s="45">
        <f t="shared" si="159"/>
        <v>1</v>
      </c>
      <c r="IR21" s="27">
        <v>5</v>
      </c>
      <c r="IS21" s="45">
        <f t="shared" si="160"/>
        <v>1</v>
      </c>
      <c r="IT21" s="27">
        <v>0</v>
      </c>
      <c r="IU21" s="63" t="str">
        <f t="shared" si="161"/>
        <v>たまごっちカスタムキーリング</v>
      </c>
      <c r="IV21" s="67">
        <f t="shared" si="162"/>
        <v>700</v>
      </c>
      <c r="IW21" s="45">
        <f t="shared" si="163"/>
        <v>700</v>
      </c>
      <c r="IX21" s="46">
        <f t="shared" si="164"/>
        <v>0.4375</v>
      </c>
      <c r="IY21" s="37"/>
      <c r="IZ21" s="61"/>
      <c r="JA21" s="47"/>
      <c r="JB21" s="27">
        <v>11206</v>
      </c>
      <c r="JC21" s="45">
        <f t="shared" si="165"/>
        <v>74</v>
      </c>
      <c r="JD21" s="27">
        <v>550</v>
      </c>
      <c r="JE21" s="45">
        <f t="shared" si="166"/>
        <v>1</v>
      </c>
      <c r="JF21" s="27">
        <v>5</v>
      </c>
      <c r="JG21" s="45">
        <f t="shared" si="167"/>
        <v>1</v>
      </c>
      <c r="JH21" s="27">
        <v>5</v>
      </c>
      <c r="JI21" s="63" t="str">
        <f t="shared" si="168"/>
        <v>サンリオファン</v>
      </c>
      <c r="JJ21" s="67">
        <f t="shared" si="169"/>
        <v>1100</v>
      </c>
      <c r="JK21" s="45">
        <f t="shared" si="170"/>
        <v>1100</v>
      </c>
      <c r="JL21" s="46">
        <f t="shared" si="171"/>
        <v>0.14864864864864866</v>
      </c>
      <c r="JM21" s="37"/>
      <c r="JN21" s="29"/>
      <c r="JO21" s="47"/>
      <c r="JP21" s="27">
        <v>7473</v>
      </c>
      <c r="JQ21" s="45">
        <f t="shared" si="172"/>
        <v>31</v>
      </c>
      <c r="JR21" s="27">
        <v>405</v>
      </c>
      <c r="JS21" s="45">
        <f t="shared" si="173"/>
        <v>0</v>
      </c>
      <c r="JT21" s="27">
        <v>11</v>
      </c>
      <c r="JU21" s="45">
        <f t="shared" si="174"/>
        <v>0</v>
      </c>
      <c r="JV21" s="27">
        <v>6</v>
      </c>
      <c r="JW21" s="63" t="str">
        <f t="shared" si="175"/>
        <v>たまごっちミニチュアポシェット</v>
      </c>
      <c r="JX21" s="67">
        <f t="shared" si="176"/>
        <v>0</v>
      </c>
      <c r="JY21" s="45">
        <f t="shared" si="177"/>
        <v>0</v>
      </c>
      <c r="JZ21" s="46">
        <f t="shared" si="178"/>
        <v>0</v>
      </c>
      <c r="KA21" s="37"/>
      <c r="KB21" s="51"/>
      <c r="KC21" s="47"/>
      <c r="KD21" s="27">
        <v>2640</v>
      </c>
      <c r="KE21" s="45">
        <f>IF(KD21="","",KD21-KD17)</f>
        <v>32</v>
      </c>
      <c r="KF21" s="27">
        <v>98</v>
      </c>
      <c r="KG21" s="45">
        <f>IF(KF21="","",KF21-KF17)</f>
        <v>3</v>
      </c>
      <c r="KH21" s="27">
        <v>4</v>
      </c>
      <c r="KI21" s="45">
        <f>IF(KH21="","",KH17+KJ17-KH21)</f>
        <v>3</v>
      </c>
      <c r="KJ21" s="27">
        <v>26</v>
      </c>
      <c r="KK21" s="63" t="str">
        <f>IF(KD21="","",KK17)</f>
        <v>たまごっちブロックシール</v>
      </c>
      <c r="KL21" s="67">
        <f>IF(KE21="","",KL17)</f>
        <v>600</v>
      </c>
      <c r="KM21" s="45">
        <f>IF(KH21="","",KI21*KL21)</f>
        <v>1800</v>
      </c>
      <c r="KN21" s="46">
        <f>IF(KI21="","",KM21/(KE21*100))</f>
        <v>0.5625</v>
      </c>
      <c r="KO21" s="37" t="s">
        <v>1429</v>
      </c>
      <c r="KP21" s="29"/>
      <c r="KQ21" s="47"/>
      <c r="KR21" s="27">
        <v>2446</v>
      </c>
      <c r="KS21" s="45">
        <f>IF(KR21="","",KR21-KR17)</f>
        <v>3</v>
      </c>
      <c r="KT21" s="27">
        <v>236</v>
      </c>
      <c r="KU21" s="45">
        <f>IF(KT21="","",KT21-KT17)</f>
        <v>0</v>
      </c>
      <c r="KV21" s="27">
        <v>18</v>
      </c>
      <c r="KW21" s="45">
        <f>IF(KV21="","",KV17+KX17-KV21)</f>
        <v>0</v>
      </c>
      <c r="KX21" s="27">
        <v>20</v>
      </c>
      <c r="KY21" s="63" t="str">
        <f>IF(KR21="","",KY17)</f>
        <v>パンケーキスクイーズ</v>
      </c>
      <c r="KZ21" s="67">
        <f>IF(KS21="","",KZ17)</f>
        <v>182</v>
      </c>
      <c r="LA21" s="45">
        <f>IF(KV21="","",KW21*KZ21)</f>
        <v>0</v>
      </c>
      <c r="LB21" s="46">
        <f>IF(KW21="","",LA21/(KS21*100))</f>
        <v>0</v>
      </c>
      <c r="LC21" s="37"/>
      <c r="LD21" s="29"/>
      <c r="LE21" s="52" t="str">
        <f>IF(A9="","",A9)</f>
        <v/>
      </c>
      <c r="LF21" s="43"/>
      <c r="LG21" s="86" t="str">
        <f>IF(LF21="","",LF21-LF18)</f>
        <v/>
      </c>
      <c r="LH21" s="43"/>
      <c r="LI21" s="43" t="str">
        <f t="shared" si="89"/>
        <v/>
      </c>
      <c r="LJ21" s="43"/>
      <c r="LK21" s="87" t="str">
        <f t="shared" si="90"/>
        <v/>
      </c>
      <c r="LL21" s="43"/>
      <c r="LM21" s="65" t="str">
        <f>IF(LF21="","",LM18)</f>
        <v/>
      </c>
      <c r="LN21" s="48" t="str">
        <f>IF(LG21="","",LN18)</f>
        <v/>
      </c>
      <c r="LO21" s="87" t="str">
        <f t="shared" si="91"/>
        <v/>
      </c>
      <c r="LP21" s="53"/>
      <c r="LQ21" s="37"/>
      <c r="LR21" s="29"/>
      <c r="LS21" s="52" t="str">
        <f t="shared" si="65"/>
        <v/>
      </c>
      <c r="LT21" s="45"/>
      <c r="LU21" s="45" t="str">
        <f>IF(LT21="","",LT21-#REF!)</f>
        <v/>
      </c>
      <c r="LV21" s="45"/>
      <c r="LW21" s="45" t="str">
        <f>IF(LV21="","",LV21-#REF!)</f>
        <v/>
      </c>
      <c r="LX21" s="45"/>
      <c r="LY21" s="45" t="str">
        <f>IF(LX21="","",#REF!+#REF!-LX21)</f>
        <v/>
      </c>
      <c r="LZ21" s="45"/>
      <c r="MA21" s="44" t="str">
        <f t="shared" si="262"/>
        <v/>
      </c>
      <c r="MB21" s="43" t="str">
        <f>IF(LT21="","",#REF!)</f>
        <v/>
      </c>
      <c r="MC21" s="45" t="str">
        <f t="shared" si="309"/>
        <v/>
      </c>
      <c r="MD21" s="46" t="str">
        <f t="shared" si="310"/>
        <v/>
      </c>
      <c r="ME21" s="37"/>
      <c r="MF21" s="29"/>
      <c r="MG21" s="52" t="str">
        <f t="shared" si="71"/>
        <v/>
      </c>
      <c r="MH21" s="45"/>
      <c r="MI21" s="45" t="str">
        <f>IF(MH21="","",MH21-#REF!)</f>
        <v/>
      </c>
      <c r="MJ21" s="45"/>
      <c r="MK21" s="45" t="str">
        <f>IF(MJ21="","",MJ21-#REF!)</f>
        <v/>
      </c>
      <c r="ML21" s="45"/>
      <c r="MM21" s="45" t="str">
        <f>IF(ML21="","",#REF!+#REF!-ML21)</f>
        <v/>
      </c>
      <c r="MN21" s="45"/>
      <c r="MO21" s="44" t="str">
        <f t="shared" si="269"/>
        <v/>
      </c>
      <c r="MP21" s="43" t="str">
        <f>IF(MH21="","",#REF!)</f>
        <v/>
      </c>
      <c r="MQ21" s="45" t="str">
        <f t="shared" si="311"/>
        <v/>
      </c>
      <c r="MR21" s="46" t="str">
        <f t="shared" si="312"/>
        <v/>
      </c>
      <c r="MS21" s="37"/>
      <c r="MT21" s="29"/>
      <c r="MU21" s="52" t="str">
        <f t="shared" si="77"/>
        <v/>
      </c>
      <c r="MV21" s="45"/>
      <c r="MW21" s="45" t="str">
        <f>IF(MV21="","",MV21-#REF!)</f>
        <v/>
      </c>
      <c r="MX21" s="45"/>
      <c r="MY21" s="45" t="str">
        <f>IF(MX21="","",MX21-#REF!)</f>
        <v/>
      </c>
      <c r="MZ21" s="45"/>
      <c r="NA21" s="45" t="str">
        <f>IF(MZ21="","",#REF!+#REF!-MZ21)</f>
        <v/>
      </c>
      <c r="NB21" s="45"/>
      <c r="NC21" s="44" t="str">
        <f t="shared" si="276"/>
        <v/>
      </c>
      <c r="ND21" s="43" t="str">
        <f>IF(MV21="","",#REF!)</f>
        <v/>
      </c>
      <c r="NE21" s="45" t="str">
        <f t="shared" si="313"/>
        <v/>
      </c>
      <c r="NF21" s="46" t="str">
        <f t="shared" si="314"/>
        <v/>
      </c>
      <c r="NG21" s="37"/>
      <c r="NH21" s="29"/>
      <c r="NI21" s="52" t="str">
        <f t="shared" si="83"/>
        <v/>
      </c>
      <c r="NJ21" s="45"/>
      <c r="NK21" s="45" t="str">
        <f>IF(NJ21="","",NJ21-#REF!)</f>
        <v/>
      </c>
      <c r="NL21" s="45"/>
      <c r="NM21" s="45" t="str">
        <f>IF(NL21="","",NL21-#REF!)</f>
        <v/>
      </c>
      <c r="NN21" s="45"/>
      <c r="NO21" s="45" t="str">
        <f>IF(NN21="","",#REF!+#REF!-NN21)</f>
        <v/>
      </c>
      <c r="NP21" s="45"/>
      <c r="NQ21" s="44" t="str">
        <f t="shared" si="283"/>
        <v/>
      </c>
      <c r="NR21" s="43" t="str">
        <f>IF(NJ21="","",#REF!)</f>
        <v/>
      </c>
      <c r="NS21" s="45" t="str">
        <f t="shared" si="315"/>
        <v/>
      </c>
      <c r="NT21" s="46" t="str">
        <f t="shared" si="316"/>
        <v/>
      </c>
      <c r="NU21" s="37"/>
    </row>
    <row r="22" spans="1:385" ht="15" customHeight="1" thickBot="1" x14ac:dyDescent="0.3">
      <c r="A22" s="38"/>
      <c r="B22" s="39"/>
      <c r="C22" s="40"/>
      <c r="D22" s="40"/>
      <c r="E22" s="41"/>
      <c r="F22" s="41"/>
      <c r="G22" s="40"/>
      <c r="H22" s="42"/>
      <c r="I22" s="45"/>
      <c r="J22" s="45" t="str">
        <f>IF(I22="","",I22-I21)</f>
        <v/>
      </c>
      <c r="K22" s="45"/>
      <c r="L22" s="45" t="str">
        <f>IF(K22="","",K22-K21)</f>
        <v/>
      </c>
      <c r="M22" s="45"/>
      <c r="N22" s="45" t="str">
        <f>IF(M22="","",M21+O21-M22)</f>
        <v/>
      </c>
      <c r="O22" s="45"/>
      <c r="P22" s="44" t="str">
        <f t="shared" si="187"/>
        <v/>
      </c>
      <c r="Q22" s="43" t="str">
        <f>IF(I22="","",Q21)</f>
        <v/>
      </c>
      <c r="R22" s="45" t="str">
        <f t="shared" si="287"/>
        <v/>
      </c>
      <c r="S22" s="46" t="str">
        <f t="shared" si="288"/>
        <v/>
      </c>
      <c r="T22" s="37"/>
      <c r="U22" s="29"/>
      <c r="V22" s="52" t="str">
        <f t="shared" si="5"/>
        <v/>
      </c>
      <c r="W22" s="67"/>
      <c r="X22" s="45" t="str">
        <f>IF(W22="","",W22-W21)</f>
        <v/>
      </c>
      <c r="Y22" s="45"/>
      <c r="Z22" s="45" t="str">
        <f>IF(Y22="","",Y22-Y21)</f>
        <v/>
      </c>
      <c r="AA22" s="45"/>
      <c r="AB22" s="45" t="str">
        <f>IF(AA22="","",AA21+AC21-AA22)</f>
        <v/>
      </c>
      <c r="AC22" s="45"/>
      <c r="AD22" s="44" t="str">
        <f t="shared" si="192"/>
        <v/>
      </c>
      <c r="AE22" s="43" t="str">
        <f>IF(W22="","",AE21)</f>
        <v/>
      </c>
      <c r="AF22" s="45" t="str">
        <f t="shared" si="289"/>
        <v/>
      </c>
      <c r="AG22" s="46" t="str">
        <f t="shared" si="290"/>
        <v/>
      </c>
      <c r="AH22" s="37"/>
      <c r="AI22" s="29"/>
      <c r="AJ22" s="52" t="str">
        <f t="shared" si="11"/>
        <v/>
      </c>
      <c r="AK22" s="45"/>
      <c r="AL22" s="45" t="str">
        <f>IF(AK22="","",AK22-AK21)</f>
        <v/>
      </c>
      <c r="AM22" s="45"/>
      <c r="AN22" s="45" t="str">
        <f>IF(AM22="","",AM22-AM21)</f>
        <v/>
      </c>
      <c r="AO22" s="45"/>
      <c r="AP22" s="45" t="str">
        <f>IF(AO22="","",AO21+AQ21-AO22)</f>
        <v/>
      </c>
      <c r="AQ22" s="45"/>
      <c r="AR22" s="44" t="str">
        <f t="shared" si="199"/>
        <v/>
      </c>
      <c r="AS22" s="43" t="str">
        <f>IF(AK22="","",AS21)</f>
        <v/>
      </c>
      <c r="AT22" s="45" t="str">
        <f t="shared" si="291"/>
        <v/>
      </c>
      <c r="AU22" s="46" t="str">
        <f t="shared" si="292"/>
        <v/>
      </c>
      <c r="AV22" s="37"/>
      <c r="AW22" s="29"/>
      <c r="AX22" s="52" t="str">
        <f t="shared" si="17"/>
        <v/>
      </c>
      <c r="AY22" s="45"/>
      <c r="AZ22" s="45" t="str">
        <f>IF(AY22="","",AY22-AY21)</f>
        <v/>
      </c>
      <c r="BA22" s="45"/>
      <c r="BB22" s="45" t="str">
        <f>IF(BA22="","",BA22-BA21)</f>
        <v/>
      </c>
      <c r="BC22" s="45"/>
      <c r="BD22" s="45" t="str">
        <f>IF(BC22="","",BC21+BE21-BC22)</f>
        <v/>
      </c>
      <c r="BE22" s="45"/>
      <c r="BF22" s="44" t="str">
        <f t="shared" si="206"/>
        <v/>
      </c>
      <c r="BG22" s="43" t="str">
        <f>IF(AY22="","",BG21)</f>
        <v/>
      </c>
      <c r="BH22" s="45" t="str">
        <f t="shared" si="293"/>
        <v/>
      </c>
      <c r="BI22" s="46" t="str">
        <f t="shared" si="294"/>
        <v/>
      </c>
      <c r="BJ22" s="37"/>
      <c r="BK22" s="29"/>
      <c r="BL22" s="75"/>
      <c r="BM22" s="76">
        <v>5779</v>
      </c>
      <c r="BN22" s="76">
        <f t="shared" si="102"/>
        <v>26</v>
      </c>
      <c r="BO22" s="76">
        <v>160</v>
      </c>
      <c r="BP22" s="76">
        <f t="shared" si="103"/>
        <v>3</v>
      </c>
      <c r="BQ22" s="76">
        <v>25</v>
      </c>
      <c r="BR22" s="76">
        <f t="shared" si="104"/>
        <v>2</v>
      </c>
      <c r="BS22" s="76">
        <v>0</v>
      </c>
      <c r="BT22" s="78" t="str">
        <f t="shared" si="105"/>
        <v>バタースクイーズ</v>
      </c>
      <c r="BU22" s="79">
        <f t="shared" si="106"/>
        <v>440</v>
      </c>
      <c r="BV22" s="76">
        <f t="shared" si="107"/>
        <v>880</v>
      </c>
      <c r="BW22" s="80">
        <f t="shared" si="108"/>
        <v>0.33846153846153848</v>
      </c>
      <c r="BX22" s="37"/>
      <c r="BY22" s="57"/>
      <c r="BZ22" s="75"/>
      <c r="CA22" s="76">
        <v>8222</v>
      </c>
      <c r="CB22" s="76">
        <f t="shared" si="109"/>
        <v>32</v>
      </c>
      <c r="CC22" s="76">
        <v>437</v>
      </c>
      <c r="CD22" s="76">
        <f t="shared" si="110"/>
        <v>0</v>
      </c>
      <c r="CE22" s="76">
        <v>14</v>
      </c>
      <c r="CF22" s="76">
        <f t="shared" si="111"/>
        <v>0</v>
      </c>
      <c r="CG22" s="76">
        <v>6</v>
      </c>
      <c r="CH22" s="78" t="str">
        <f t="shared" si="112"/>
        <v>たまごっちMC</v>
      </c>
      <c r="CI22" s="79">
        <f t="shared" si="113"/>
        <v>1430</v>
      </c>
      <c r="CJ22" s="76">
        <f t="shared" si="114"/>
        <v>0</v>
      </c>
      <c r="CK22" s="80">
        <f t="shared" si="115"/>
        <v>0</v>
      </c>
      <c r="CL22" s="37" t="s">
        <v>1439</v>
      </c>
      <c r="CM22" s="29"/>
      <c r="CN22" s="75"/>
      <c r="CO22" s="76">
        <v>4060</v>
      </c>
      <c r="CP22" s="76">
        <f t="shared" si="116"/>
        <v>28</v>
      </c>
      <c r="CQ22" s="76">
        <v>235</v>
      </c>
      <c r="CR22" s="76">
        <f t="shared" si="117"/>
        <v>1</v>
      </c>
      <c r="CS22" s="76">
        <v>11</v>
      </c>
      <c r="CT22" s="76">
        <f t="shared" si="118"/>
        <v>1</v>
      </c>
      <c r="CU22" s="76"/>
      <c r="CV22" s="78" t="str">
        <f t="shared" si="119"/>
        <v>たまごっちブロックシール</v>
      </c>
      <c r="CW22" s="79">
        <f t="shared" si="120"/>
        <v>600</v>
      </c>
      <c r="CX22" s="76">
        <f t="shared" si="121"/>
        <v>600</v>
      </c>
      <c r="CY22" s="80">
        <f t="shared" si="122"/>
        <v>0.21428571428571427</v>
      </c>
      <c r="CZ22" s="37"/>
      <c r="DA22" s="29"/>
      <c r="DB22" s="52" t="str">
        <f t="shared" si="23"/>
        <v/>
      </c>
      <c r="DC22" s="45"/>
      <c r="DD22" s="45" t="str">
        <f>IF(DC22="","",DC22-DC21)</f>
        <v/>
      </c>
      <c r="DE22" s="45"/>
      <c r="DF22" s="45" t="str">
        <f>IF(DE22="","",DE22-DE21)</f>
        <v/>
      </c>
      <c r="DG22" s="45"/>
      <c r="DH22" s="45" t="str">
        <f>IF(DG22="","",DG21+DI21-DG22)</f>
        <v/>
      </c>
      <c r="DI22" s="45"/>
      <c r="DJ22" s="44" t="str">
        <f t="shared" si="213"/>
        <v/>
      </c>
      <c r="DK22" s="43" t="str">
        <f>IF(DC22="","",DK21)</f>
        <v/>
      </c>
      <c r="DL22" s="45" t="str">
        <f t="shared" si="295"/>
        <v/>
      </c>
      <c r="DM22" s="46" t="str">
        <f t="shared" si="296"/>
        <v/>
      </c>
      <c r="DN22" s="37"/>
      <c r="DO22" s="29"/>
      <c r="DP22" s="52" t="str">
        <f t="shared" si="29"/>
        <v/>
      </c>
      <c r="DQ22" s="45"/>
      <c r="DR22" s="45" t="str">
        <f>IF(DQ22="","",DQ22-DQ21)</f>
        <v/>
      </c>
      <c r="DS22" s="45"/>
      <c r="DT22" s="45" t="str">
        <f>IF(DS22="","",DS22-DS21)</f>
        <v/>
      </c>
      <c r="DU22" s="45"/>
      <c r="DV22" s="45" t="str">
        <f>IF(DU22="","",DU21+DW21-DU22)</f>
        <v/>
      </c>
      <c r="DW22" s="45"/>
      <c r="DX22" s="44" t="str">
        <f t="shared" si="220"/>
        <v/>
      </c>
      <c r="DY22" s="43" t="str">
        <f>IF(DQ22="","",DY21)</f>
        <v/>
      </c>
      <c r="DZ22" s="45" t="str">
        <f t="shared" si="297"/>
        <v/>
      </c>
      <c r="EA22" s="46" t="str">
        <f t="shared" si="298"/>
        <v/>
      </c>
      <c r="EB22" s="37"/>
      <c r="ED22" s="52" t="str">
        <f t="shared" si="35"/>
        <v/>
      </c>
      <c r="EE22" s="45"/>
      <c r="EF22" s="45" t="str">
        <f>IF(EE22="","",EE22-EE21)</f>
        <v/>
      </c>
      <c r="EG22" s="45"/>
      <c r="EH22" s="45" t="str">
        <f>IF(EG22="","",EG22-EG21)</f>
        <v/>
      </c>
      <c r="EI22" s="45"/>
      <c r="EJ22" s="45" t="str">
        <f>IF(EI22="","",EI21+EK21-EI22)</f>
        <v/>
      </c>
      <c r="EK22" s="45"/>
      <c r="EL22" s="44" t="str">
        <f t="shared" si="227"/>
        <v/>
      </c>
      <c r="EM22" s="43" t="str">
        <f>IF(EE22="","",EM21)</f>
        <v/>
      </c>
      <c r="EN22" s="45" t="str">
        <f t="shared" si="299"/>
        <v/>
      </c>
      <c r="EO22" s="46" t="str">
        <f t="shared" si="300"/>
        <v/>
      </c>
      <c r="EP22" s="37"/>
      <c r="ER22" s="52" t="str">
        <f t="shared" si="41"/>
        <v/>
      </c>
      <c r="ES22" s="45"/>
      <c r="ET22" s="45" t="str">
        <f>IF(ES22="","",ES22-ES21)</f>
        <v/>
      </c>
      <c r="EU22" s="45"/>
      <c r="EV22" s="45" t="str">
        <f>IF(EU22="","",EU22-EU21)</f>
        <v/>
      </c>
      <c r="EW22" s="45"/>
      <c r="EX22" s="45" t="str">
        <f>IF(EW22="","",EW21+EY21-EW22)</f>
        <v/>
      </c>
      <c r="EY22" s="45"/>
      <c r="EZ22" s="44" t="str">
        <f t="shared" si="234"/>
        <v/>
      </c>
      <c r="FA22" s="43" t="str">
        <f>IF(ES22="","",FA21)</f>
        <v/>
      </c>
      <c r="FB22" s="45" t="str">
        <f t="shared" si="301"/>
        <v/>
      </c>
      <c r="FC22" s="46" t="str">
        <f t="shared" si="302"/>
        <v/>
      </c>
      <c r="FD22" s="37"/>
      <c r="FF22" s="52" t="str">
        <f t="shared" si="47"/>
        <v/>
      </c>
      <c r="FG22" s="45"/>
      <c r="FH22" s="45" t="str">
        <f>IF(FG22="","",FG22-FG21)</f>
        <v/>
      </c>
      <c r="FI22" s="45"/>
      <c r="FJ22" s="45" t="str">
        <f>IF(FI22="","",FI22-FI21)</f>
        <v/>
      </c>
      <c r="FK22" s="45"/>
      <c r="FL22" s="45" t="str">
        <f>IF(FK22="","",FK21+FM21-FK22)</f>
        <v/>
      </c>
      <c r="FM22" s="45"/>
      <c r="FN22" s="44" t="str">
        <f t="shared" si="241"/>
        <v/>
      </c>
      <c r="FO22" s="43" t="str">
        <f>IF(FG22="","",FO21)</f>
        <v/>
      </c>
      <c r="FP22" s="45" t="str">
        <f t="shared" si="303"/>
        <v/>
      </c>
      <c r="FQ22" s="46" t="str">
        <f t="shared" si="304"/>
        <v/>
      </c>
      <c r="FR22" s="37"/>
      <c r="FS22" s="29"/>
      <c r="FT22" s="52" t="str">
        <f t="shared" si="53"/>
        <v/>
      </c>
      <c r="FU22" s="45"/>
      <c r="FV22" s="45" t="str">
        <f>IF(FU22="","",FU22-FU21)</f>
        <v/>
      </c>
      <c r="FW22" s="45"/>
      <c r="FX22" s="45" t="str">
        <f>IF(FW22="","",FW22-FW21)</f>
        <v/>
      </c>
      <c r="FY22" s="45"/>
      <c r="FZ22" s="45" t="str">
        <f>IF(FY22="","",FY21+GA21-FY22)</f>
        <v/>
      </c>
      <c r="GA22" s="45"/>
      <c r="GB22" s="44" t="str">
        <f t="shared" si="248"/>
        <v/>
      </c>
      <c r="GC22" s="43" t="str">
        <f>IF(FU22="","",GC21)</f>
        <v/>
      </c>
      <c r="GD22" s="45" t="str">
        <f t="shared" si="305"/>
        <v/>
      </c>
      <c r="GE22" s="46" t="str">
        <f t="shared" si="306"/>
        <v/>
      </c>
      <c r="GF22" s="37"/>
      <c r="GH22" s="52" t="str">
        <f t="shared" si="59"/>
        <v/>
      </c>
      <c r="GI22" s="45"/>
      <c r="GJ22" s="45" t="str">
        <f>IF(GI22="","",GI22-GI21)</f>
        <v/>
      </c>
      <c r="GK22" s="45"/>
      <c r="GL22" s="45" t="str">
        <f>IF(GK22="","",GK22-GK21)</f>
        <v/>
      </c>
      <c r="GM22" s="45"/>
      <c r="GN22" s="45" t="str">
        <f>IF(GM22="","",GM21+GO21-GM22)</f>
        <v/>
      </c>
      <c r="GO22" s="45"/>
      <c r="GP22" s="44" t="str">
        <f t="shared" si="255"/>
        <v/>
      </c>
      <c r="GQ22" s="43" t="str">
        <f>IF(GI22="","",GQ21)</f>
        <v/>
      </c>
      <c r="GR22" s="45" t="str">
        <f t="shared" si="307"/>
        <v/>
      </c>
      <c r="GS22" s="46" t="str">
        <f t="shared" si="308"/>
        <v/>
      </c>
      <c r="GT22" s="37"/>
      <c r="GU22" s="61"/>
      <c r="GV22" s="75"/>
      <c r="GW22" s="84" t="s">
        <v>1146</v>
      </c>
      <c r="GX22" s="76">
        <v>20357</v>
      </c>
      <c r="GY22" s="76">
        <f t="shared" si="137"/>
        <v>140</v>
      </c>
      <c r="GZ22" s="76">
        <v>156</v>
      </c>
      <c r="HA22" s="76">
        <f t="shared" si="138"/>
        <v>1</v>
      </c>
      <c r="HB22" s="76">
        <v>2</v>
      </c>
      <c r="HC22" s="76">
        <f t="shared" si="139"/>
        <v>1</v>
      </c>
      <c r="HD22" s="76">
        <v>0</v>
      </c>
      <c r="HE22" s="78" t="str">
        <f t="shared" si="140"/>
        <v>ボンボンドロップシール</v>
      </c>
      <c r="HF22" s="79">
        <f t="shared" si="141"/>
        <v>1500</v>
      </c>
      <c r="HG22" s="76">
        <f t="shared" si="142"/>
        <v>1500</v>
      </c>
      <c r="HH22" s="80">
        <f t="shared" si="143"/>
        <v>0.10714285714285714</v>
      </c>
      <c r="HI22" s="37"/>
      <c r="HK22" s="75"/>
      <c r="HL22" s="76">
        <v>3562</v>
      </c>
      <c r="HM22" s="76">
        <f t="shared" si="144"/>
        <v>20</v>
      </c>
      <c r="HN22" s="76">
        <v>143</v>
      </c>
      <c r="HO22" s="76">
        <f t="shared" si="145"/>
        <v>2</v>
      </c>
      <c r="HP22" s="76">
        <v>25</v>
      </c>
      <c r="HQ22" s="76">
        <f t="shared" si="146"/>
        <v>2</v>
      </c>
      <c r="HR22" s="76">
        <v>0</v>
      </c>
      <c r="HS22" s="78" t="str">
        <f t="shared" si="147"/>
        <v>たまごスクイーズ</v>
      </c>
      <c r="HT22" s="79">
        <f t="shared" si="148"/>
        <v>250</v>
      </c>
      <c r="HU22" s="76">
        <f t="shared" si="149"/>
        <v>500</v>
      </c>
      <c r="HV22" s="80">
        <f t="shared" si="150"/>
        <v>0.25</v>
      </c>
      <c r="HW22" s="37"/>
      <c r="HX22" s="360"/>
      <c r="HY22" s="75"/>
      <c r="HZ22" s="76">
        <v>11372</v>
      </c>
      <c r="IA22" s="76">
        <f t="shared" si="151"/>
        <v>90</v>
      </c>
      <c r="IB22" s="76">
        <v>372</v>
      </c>
      <c r="IC22" s="76">
        <f t="shared" si="152"/>
        <v>0</v>
      </c>
      <c r="ID22" s="76">
        <v>16</v>
      </c>
      <c r="IE22" s="76">
        <f t="shared" si="153"/>
        <v>0</v>
      </c>
      <c r="IF22" s="76">
        <v>0</v>
      </c>
      <c r="IG22" s="78" t="str">
        <f t="shared" si="154"/>
        <v>バタースクイーズ</v>
      </c>
      <c r="IH22" s="79">
        <f t="shared" si="155"/>
        <v>400</v>
      </c>
      <c r="II22" s="76">
        <f t="shared" si="156"/>
        <v>0</v>
      </c>
      <c r="IJ22" s="80">
        <f t="shared" si="157"/>
        <v>0</v>
      </c>
      <c r="IK22" s="37" t="s">
        <v>1432</v>
      </c>
      <c r="IL22" s="29"/>
      <c r="IM22" s="75"/>
      <c r="IN22" s="76">
        <v>9211</v>
      </c>
      <c r="IO22" s="76">
        <f t="shared" si="158"/>
        <v>81</v>
      </c>
      <c r="IP22" s="76">
        <v>427</v>
      </c>
      <c r="IQ22" s="76">
        <f t="shared" si="159"/>
        <v>8</v>
      </c>
      <c r="IR22" s="76">
        <v>92</v>
      </c>
      <c r="IS22" s="76">
        <f t="shared" si="160"/>
        <v>10</v>
      </c>
      <c r="IT22" s="76">
        <v>0</v>
      </c>
      <c r="IU22" s="78" t="str">
        <f t="shared" si="161"/>
        <v>ふわもちスクイーズ</v>
      </c>
      <c r="IV22" s="79">
        <f t="shared" si="162"/>
        <v>286</v>
      </c>
      <c r="IW22" s="76">
        <f t="shared" si="163"/>
        <v>2860</v>
      </c>
      <c r="IX22" s="80">
        <f t="shared" si="164"/>
        <v>0.35308641975308641</v>
      </c>
      <c r="IY22" s="37"/>
      <c r="IZ22" s="61"/>
      <c r="JA22" s="75"/>
      <c r="JB22" s="76">
        <v>3378</v>
      </c>
      <c r="JC22" s="76">
        <f t="shared" si="165"/>
        <v>24</v>
      </c>
      <c r="JD22" s="76">
        <v>311</v>
      </c>
      <c r="JE22" s="76">
        <f t="shared" si="166"/>
        <v>0</v>
      </c>
      <c r="JF22" s="76">
        <v>11</v>
      </c>
      <c r="JG22" s="76">
        <f t="shared" si="167"/>
        <v>0</v>
      </c>
      <c r="JH22" s="76">
        <v>4</v>
      </c>
      <c r="JI22" s="78" t="str">
        <f t="shared" si="168"/>
        <v>たまごっちタイルシール</v>
      </c>
      <c r="JJ22" s="79">
        <f t="shared" si="169"/>
        <v>650</v>
      </c>
      <c r="JK22" s="76">
        <f t="shared" si="170"/>
        <v>0</v>
      </c>
      <c r="JL22" s="80">
        <f t="shared" si="171"/>
        <v>0</v>
      </c>
      <c r="JM22" s="178" t="s">
        <v>1402</v>
      </c>
      <c r="JN22" s="29"/>
      <c r="JO22" s="75"/>
      <c r="JP22" s="76">
        <v>7646</v>
      </c>
      <c r="JQ22" s="76">
        <f t="shared" si="172"/>
        <v>51</v>
      </c>
      <c r="JR22" s="76">
        <v>262</v>
      </c>
      <c r="JS22" s="76">
        <f t="shared" si="173"/>
        <v>2</v>
      </c>
      <c r="JT22" s="76">
        <v>13</v>
      </c>
      <c r="JU22" s="76">
        <f t="shared" si="174"/>
        <v>1</v>
      </c>
      <c r="JV22" s="76">
        <v>0</v>
      </c>
      <c r="JW22" s="78" t="str">
        <f t="shared" si="175"/>
        <v>キティしっぽ付ポーチ</v>
      </c>
      <c r="JX22" s="79">
        <f t="shared" si="176"/>
        <v>670</v>
      </c>
      <c r="JY22" s="76">
        <f t="shared" si="177"/>
        <v>670</v>
      </c>
      <c r="JZ22" s="80">
        <f t="shared" si="178"/>
        <v>0.13137254901960785</v>
      </c>
      <c r="KA22" s="37"/>
      <c r="KB22" s="51"/>
      <c r="KC22" s="75"/>
      <c r="KD22" s="76">
        <v>2255</v>
      </c>
      <c r="KE22" s="76">
        <f>IF(KD22="","",KD22-KD18)</f>
        <v>33</v>
      </c>
      <c r="KF22" s="76">
        <v>177</v>
      </c>
      <c r="KG22" s="76">
        <f>IF(KF22="","",KF22-KF18)</f>
        <v>1</v>
      </c>
      <c r="KH22" s="76">
        <v>26</v>
      </c>
      <c r="KI22" s="76">
        <f>IF(KH22="","",KH18+KJ18-KH22)</f>
        <v>2</v>
      </c>
      <c r="KJ22" s="76">
        <v>0</v>
      </c>
      <c r="KK22" s="78" t="str">
        <f>IF(KD22="","",KK18)</f>
        <v>フルーツスクイーズ</v>
      </c>
      <c r="KL22" s="79">
        <f>IF(KE22="","",KL18)</f>
        <v>210</v>
      </c>
      <c r="KM22" s="76">
        <f>IF(KH22="","",KI22*KL22)</f>
        <v>420</v>
      </c>
      <c r="KN22" s="80">
        <f>IF(KI22="","",KM22/(KE22*100))</f>
        <v>0.12727272727272726</v>
      </c>
      <c r="KO22" s="37"/>
      <c r="KP22" s="29"/>
      <c r="KQ22" s="75"/>
      <c r="KR22" s="76">
        <v>1621</v>
      </c>
      <c r="KS22" s="76">
        <f>IF(KR22="","",KR22-KR18)</f>
        <v>0</v>
      </c>
      <c r="KT22" s="76">
        <v>94</v>
      </c>
      <c r="KU22" s="76">
        <f>IF(KT22="","",KT22-KT18)</f>
        <v>0</v>
      </c>
      <c r="KV22" s="76">
        <v>38</v>
      </c>
      <c r="KW22" s="76">
        <f>IF(KV22="","",KV18+KX18-KV22)</f>
        <v>0</v>
      </c>
      <c r="KX22" s="76">
        <v>0</v>
      </c>
      <c r="KY22" s="78" t="str">
        <f>IF(KR22="","",KY18)</f>
        <v>ヤヤマスコット</v>
      </c>
      <c r="KZ22" s="79">
        <f>IF(KS22="","",KZ18)</f>
        <v>770</v>
      </c>
      <c r="LA22" s="76">
        <f>IF(KV22="","",KW22*KZ22)</f>
        <v>0</v>
      </c>
      <c r="LB22" s="80" t="e">
        <f>IF(KW22="","",LA22/(KS22*100))</f>
        <v>#DIV/0!</v>
      </c>
      <c r="LC22" s="37"/>
      <c r="LD22" s="29"/>
      <c r="LE22" s="47"/>
      <c r="LF22" s="45"/>
      <c r="LG22" s="45"/>
      <c r="LH22" s="45"/>
      <c r="LI22" s="45" t="str">
        <f t="shared" si="89"/>
        <v/>
      </c>
      <c r="LJ22" s="43"/>
      <c r="LK22" s="45" t="str">
        <f t="shared" si="90"/>
        <v/>
      </c>
      <c r="LL22" s="45"/>
      <c r="LM22" s="73" t="str">
        <f>IF(LF21="","",LM19)</f>
        <v/>
      </c>
      <c r="LN22" s="67" t="str">
        <f>IF(LG21="","",LN19)</f>
        <v/>
      </c>
      <c r="LO22" s="45" t="str">
        <f t="shared" si="91"/>
        <v/>
      </c>
      <c r="LP22" s="46"/>
      <c r="LQ22" s="37"/>
      <c r="LR22" s="29"/>
      <c r="LS22" s="52" t="str">
        <f t="shared" si="65"/>
        <v/>
      </c>
      <c r="LT22" s="45"/>
      <c r="LU22" s="45" t="str">
        <f>IF(LT22="","",LT22-LT21)</f>
        <v/>
      </c>
      <c r="LV22" s="45"/>
      <c r="LW22" s="45" t="str">
        <f>IF(LV22="","",LV22-LV21)</f>
        <v/>
      </c>
      <c r="LX22" s="45"/>
      <c r="LY22" s="45" t="str">
        <f>IF(LX22="","",LX21+LZ21-LX22)</f>
        <v/>
      </c>
      <c r="LZ22" s="45"/>
      <c r="MA22" s="44" t="str">
        <f t="shared" si="262"/>
        <v/>
      </c>
      <c r="MB22" s="43" t="str">
        <f>IF(LT22="","",MB21)</f>
        <v/>
      </c>
      <c r="MC22" s="45" t="str">
        <f t="shared" si="309"/>
        <v/>
      </c>
      <c r="MD22" s="46" t="str">
        <f t="shared" si="310"/>
        <v/>
      </c>
      <c r="ME22" s="37"/>
      <c r="MF22" s="29"/>
      <c r="MG22" s="52" t="str">
        <f t="shared" si="71"/>
        <v/>
      </c>
      <c r="MH22" s="45"/>
      <c r="MI22" s="45" t="str">
        <f>IF(MH22="","",MH22-MH21)</f>
        <v/>
      </c>
      <c r="MJ22" s="45"/>
      <c r="MK22" s="45" t="str">
        <f>IF(MJ22="","",MJ22-MJ21)</f>
        <v/>
      </c>
      <c r="ML22" s="45"/>
      <c r="MM22" s="45" t="str">
        <f>IF(ML22="","",ML21+MN21-ML22)</f>
        <v/>
      </c>
      <c r="MN22" s="45"/>
      <c r="MO22" s="44" t="str">
        <f t="shared" si="269"/>
        <v/>
      </c>
      <c r="MP22" s="43" t="str">
        <f>IF(MH22="","",MP21)</f>
        <v/>
      </c>
      <c r="MQ22" s="45" t="str">
        <f t="shared" si="311"/>
        <v/>
      </c>
      <c r="MR22" s="46" t="str">
        <f t="shared" si="312"/>
        <v/>
      </c>
      <c r="MS22" s="37"/>
      <c r="MT22" s="29"/>
      <c r="MU22" s="52" t="str">
        <f t="shared" si="77"/>
        <v/>
      </c>
      <c r="MV22" s="45"/>
      <c r="MW22" s="45" t="str">
        <f>IF(MV22="","",MV22-MV21)</f>
        <v/>
      </c>
      <c r="MX22" s="45"/>
      <c r="MY22" s="45" t="str">
        <f>IF(MX22="","",MX22-MX21)</f>
        <v/>
      </c>
      <c r="MZ22" s="45"/>
      <c r="NA22" s="45" t="str">
        <f>IF(MZ22="","",MZ21+NB21-MZ22)</f>
        <v/>
      </c>
      <c r="NB22" s="45"/>
      <c r="NC22" s="44" t="str">
        <f t="shared" si="276"/>
        <v/>
      </c>
      <c r="ND22" s="43" t="str">
        <f>IF(MV22="","",ND21)</f>
        <v/>
      </c>
      <c r="NE22" s="45" t="str">
        <f t="shared" si="313"/>
        <v/>
      </c>
      <c r="NF22" s="46" t="str">
        <f t="shared" si="314"/>
        <v/>
      </c>
      <c r="NG22" s="37"/>
      <c r="NH22" s="29"/>
      <c r="NI22" s="52" t="str">
        <f t="shared" si="83"/>
        <v/>
      </c>
      <c r="NJ22" s="45"/>
      <c r="NK22" s="45" t="str">
        <f>IF(NJ22="","",NJ22-NJ21)</f>
        <v/>
      </c>
      <c r="NL22" s="45"/>
      <c r="NM22" s="45" t="str">
        <f>IF(NL22="","",NL22-NL21)</f>
        <v/>
      </c>
      <c r="NN22" s="45"/>
      <c r="NO22" s="45" t="str">
        <f>IF(NN22="","",NN21+NP21-NN22)</f>
        <v/>
      </c>
      <c r="NP22" s="45"/>
      <c r="NQ22" s="44" t="str">
        <f t="shared" si="283"/>
        <v/>
      </c>
      <c r="NR22" s="43" t="str">
        <f>IF(NJ22="","",NR21)</f>
        <v/>
      </c>
      <c r="NS22" s="45" t="str">
        <f t="shared" si="315"/>
        <v/>
      </c>
      <c r="NT22" s="46" t="str">
        <f t="shared" si="316"/>
        <v/>
      </c>
      <c r="NU22" s="37"/>
    </row>
    <row r="23" spans="1:385" ht="15" customHeight="1" thickTop="1" thickBot="1" x14ac:dyDescent="0.3">
      <c r="A23" s="38"/>
      <c r="B23" s="39"/>
      <c r="C23" s="40"/>
      <c r="D23" s="40"/>
      <c r="E23" s="41"/>
      <c r="F23" s="41"/>
      <c r="G23" s="40"/>
      <c r="H23" s="42"/>
      <c r="I23" s="45"/>
      <c r="J23" s="45" t="str">
        <f>IF(I23="","",I23-I22)</f>
        <v/>
      </c>
      <c r="K23" s="45"/>
      <c r="L23" s="45" t="str">
        <f>IF(K23="","",K23-K22)</f>
        <v/>
      </c>
      <c r="M23" s="45"/>
      <c r="N23" s="45" t="str">
        <f>IF(M23="","",M22+O22-M23)</f>
        <v/>
      </c>
      <c r="O23" s="45"/>
      <c r="P23" s="44" t="str">
        <f t="shared" si="187"/>
        <v/>
      </c>
      <c r="Q23" s="43" t="str">
        <f>IF(I23="","",Q22)</f>
        <v/>
      </c>
      <c r="R23" s="45" t="str">
        <f t="shared" si="287"/>
        <v/>
      </c>
      <c r="S23" s="46" t="str">
        <f t="shared" si="288"/>
        <v/>
      </c>
      <c r="T23" s="37"/>
      <c r="U23" s="29"/>
      <c r="V23" s="52" t="str">
        <f t="shared" si="5"/>
        <v/>
      </c>
      <c r="W23" s="67"/>
      <c r="X23" s="45" t="str">
        <f>IF(W23="","",W23-W22)</f>
        <v/>
      </c>
      <c r="Y23" s="45"/>
      <c r="Z23" s="45" t="str">
        <f>IF(Y23="","",Y23-Y22)</f>
        <v/>
      </c>
      <c r="AA23" s="45"/>
      <c r="AB23" s="45" t="str">
        <f>IF(AA23="","",AA22+AC22-AA23)</f>
        <v/>
      </c>
      <c r="AC23" s="45"/>
      <c r="AD23" s="44" t="str">
        <f t="shared" si="192"/>
        <v/>
      </c>
      <c r="AE23" s="43" t="str">
        <f>IF(W23="","",AE22)</f>
        <v/>
      </c>
      <c r="AF23" s="45" t="str">
        <f t="shared" si="289"/>
        <v/>
      </c>
      <c r="AG23" s="46" t="str">
        <f t="shared" si="290"/>
        <v/>
      </c>
      <c r="AH23" s="37"/>
      <c r="AI23" s="29"/>
      <c r="AJ23" s="52" t="str">
        <f t="shared" si="11"/>
        <v/>
      </c>
      <c r="AK23" s="45"/>
      <c r="AL23" s="45" t="str">
        <f>IF(AK23="","",AK23-AK22)</f>
        <v/>
      </c>
      <c r="AM23" s="45"/>
      <c r="AN23" s="45" t="str">
        <f>IF(AM23="","",AM23-AM22)</f>
        <v/>
      </c>
      <c r="AO23" s="45"/>
      <c r="AP23" s="45" t="str">
        <f>IF(AO23="","",AO22+AQ22-AO23)</f>
        <v/>
      </c>
      <c r="AQ23" s="45"/>
      <c r="AR23" s="44" t="str">
        <f t="shared" si="199"/>
        <v/>
      </c>
      <c r="AS23" s="43" t="str">
        <f>IF(AK23="","",AS22)</f>
        <v/>
      </c>
      <c r="AT23" s="45" t="str">
        <f t="shared" si="291"/>
        <v/>
      </c>
      <c r="AU23" s="46" t="str">
        <f t="shared" si="292"/>
        <v/>
      </c>
      <c r="AV23" s="37"/>
      <c r="AW23" s="29"/>
      <c r="AX23" s="52" t="str">
        <f t="shared" si="17"/>
        <v/>
      </c>
      <c r="AY23" s="45"/>
      <c r="AZ23" s="45" t="str">
        <f>IF(AY23="","",AY23-AY22)</f>
        <v/>
      </c>
      <c r="BA23" s="45"/>
      <c r="BB23" s="45" t="str">
        <f>IF(BA23="","",BA23-BA22)</f>
        <v/>
      </c>
      <c r="BC23" s="45"/>
      <c r="BD23" s="45" t="str">
        <f>IF(BC23="","",BC22+BE22-BC23)</f>
        <v/>
      </c>
      <c r="BE23" s="45"/>
      <c r="BF23" s="44" t="str">
        <f t="shared" si="206"/>
        <v/>
      </c>
      <c r="BG23" s="43" t="str">
        <f>IF(AY23="","",BG22)</f>
        <v/>
      </c>
      <c r="BH23" s="45" t="str">
        <f t="shared" si="293"/>
        <v/>
      </c>
      <c r="BI23" s="46" t="str">
        <f t="shared" si="294"/>
        <v/>
      </c>
      <c r="BJ23" s="37"/>
      <c r="BK23" s="29"/>
      <c r="BL23" s="52" t="str">
        <f>IF($A8="","",$A8)</f>
        <v/>
      </c>
      <c r="BM23" s="43"/>
      <c r="BN23" s="43" t="str">
        <f t="shared" si="102"/>
        <v/>
      </c>
      <c r="BO23" s="43"/>
      <c r="BP23" s="87" t="str">
        <f t="shared" si="103"/>
        <v/>
      </c>
      <c r="BQ23" s="43"/>
      <c r="BR23" s="43" t="str">
        <f t="shared" si="104"/>
        <v/>
      </c>
      <c r="BS23" s="43"/>
      <c r="BT23" s="44" t="str">
        <f t="shared" si="105"/>
        <v/>
      </c>
      <c r="BU23" s="48" t="str">
        <f t="shared" si="106"/>
        <v/>
      </c>
      <c r="BV23" s="45" t="str">
        <f t="shared" si="107"/>
        <v/>
      </c>
      <c r="BW23" s="89" t="str">
        <f t="shared" si="108"/>
        <v/>
      </c>
      <c r="BX23" s="37"/>
      <c r="BY23" s="57"/>
      <c r="BZ23" s="52" t="str">
        <f>IF($A8="","",$A8)</f>
        <v/>
      </c>
      <c r="CA23" s="43"/>
      <c r="CB23" s="43" t="str">
        <f t="shared" si="109"/>
        <v/>
      </c>
      <c r="CC23" s="43"/>
      <c r="CD23" s="87" t="str">
        <f t="shared" si="110"/>
        <v/>
      </c>
      <c r="CE23" s="43"/>
      <c r="CF23" s="43" t="str">
        <f t="shared" si="111"/>
        <v/>
      </c>
      <c r="CG23" s="43"/>
      <c r="CH23" s="44" t="str">
        <f t="shared" si="112"/>
        <v/>
      </c>
      <c r="CI23" s="48" t="str">
        <f t="shared" si="113"/>
        <v/>
      </c>
      <c r="CJ23" s="45" t="str">
        <f t="shared" si="114"/>
        <v/>
      </c>
      <c r="CK23" s="89" t="str">
        <f t="shared" si="115"/>
        <v/>
      </c>
      <c r="CL23" s="37"/>
      <c r="CM23" s="29"/>
      <c r="CN23" s="52" t="str">
        <f>IF($A8="","",$A8)</f>
        <v/>
      </c>
      <c r="CO23" s="43"/>
      <c r="CP23" s="43" t="str">
        <f t="shared" si="116"/>
        <v/>
      </c>
      <c r="CQ23" s="43"/>
      <c r="CR23" s="87" t="str">
        <f t="shared" si="117"/>
        <v/>
      </c>
      <c r="CS23" s="43"/>
      <c r="CT23" s="43" t="str">
        <f t="shared" si="118"/>
        <v/>
      </c>
      <c r="CU23" s="43"/>
      <c r="CV23" s="44" t="str">
        <f t="shared" si="119"/>
        <v/>
      </c>
      <c r="CW23" s="48" t="str">
        <f t="shared" si="120"/>
        <v/>
      </c>
      <c r="CX23" s="45" t="str">
        <f t="shared" si="121"/>
        <v/>
      </c>
      <c r="CY23" s="89" t="str">
        <f t="shared" si="122"/>
        <v/>
      </c>
      <c r="CZ23" s="37"/>
      <c r="DA23" s="29"/>
      <c r="DB23" s="52" t="str">
        <f t="shared" si="23"/>
        <v/>
      </c>
      <c r="DC23" s="45"/>
      <c r="DD23" s="45" t="str">
        <f>IF(DC23="","",DC23-DC22)</f>
        <v/>
      </c>
      <c r="DE23" s="45"/>
      <c r="DF23" s="45" t="str">
        <f>IF(DE23="","",DE23-DE22)</f>
        <v/>
      </c>
      <c r="DG23" s="45"/>
      <c r="DH23" s="45" t="str">
        <f>IF(DG23="","",DG22+DI22-DG23)</f>
        <v/>
      </c>
      <c r="DI23" s="45"/>
      <c r="DJ23" s="44" t="str">
        <f t="shared" si="213"/>
        <v/>
      </c>
      <c r="DK23" s="43" t="str">
        <f>IF(DC23="","",DK22)</f>
        <v/>
      </c>
      <c r="DL23" s="45" t="str">
        <f t="shared" si="295"/>
        <v/>
      </c>
      <c r="DM23" s="46" t="str">
        <f t="shared" si="296"/>
        <v/>
      </c>
      <c r="DN23" s="37"/>
      <c r="DO23" s="29"/>
      <c r="DP23" s="52" t="str">
        <f t="shared" si="29"/>
        <v/>
      </c>
      <c r="DQ23" s="45"/>
      <c r="DR23" s="45" t="str">
        <f>IF(DQ23="","",DQ23-DQ22)</f>
        <v/>
      </c>
      <c r="DS23" s="45"/>
      <c r="DT23" s="45" t="str">
        <f>IF(DS23="","",DS23-DS22)</f>
        <v/>
      </c>
      <c r="DU23" s="45"/>
      <c r="DV23" s="45" t="str">
        <f>IF(DU23="","",DU22+DW22-DU23)</f>
        <v/>
      </c>
      <c r="DW23" s="45"/>
      <c r="DX23" s="44" t="str">
        <f t="shared" si="220"/>
        <v/>
      </c>
      <c r="DY23" s="43" t="str">
        <f>IF(DQ23="","",DY22)</f>
        <v/>
      </c>
      <c r="DZ23" s="45" t="str">
        <f t="shared" si="297"/>
        <v/>
      </c>
      <c r="EA23" s="46" t="str">
        <f t="shared" si="298"/>
        <v/>
      </c>
      <c r="EB23" s="37"/>
      <c r="ED23" s="52" t="str">
        <f t="shared" si="35"/>
        <v/>
      </c>
      <c r="EE23" s="45"/>
      <c r="EF23" s="45" t="str">
        <f>IF(EE23="","",EE23-EE22)</f>
        <v/>
      </c>
      <c r="EG23" s="45"/>
      <c r="EH23" s="45" t="str">
        <f>IF(EG23="","",EG23-EG22)</f>
        <v/>
      </c>
      <c r="EI23" s="45"/>
      <c r="EJ23" s="45" t="str">
        <f>IF(EI23="","",EI22+EK22-EI23)</f>
        <v/>
      </c>
      <c r="EK23" s="45"/>
      <c r="EL23" s="44" t="str">
        <f t="shared" si="227"/>
        <v/>
      </c>
      <c r="EM23" s="43" t="str">
        <f>IF(EE23="","",EM22)</f>
        <v/>
      </c>
      <c r="EN23" s="45" t="str">
        <f t="shared" si="299"/>
        <v/>
      </c>
      <c r="EO23" s="46" t="str">
        <f t="shared" si="300"/>
        <v/>
      </c>
      <c r="EP23" s="37"/>
      <c r="ER23" s="52" t="str">
        <f t="shared" si="41"/>
        <v/>
      </c>
      <c r="ES23" s="45"/>
      <c r="ET23" s="45" t="str">
        <f>IF(ES23="","",ES23-ES22)</f>
        <v/>
      </c>
      <c r="EU23" s="45"/>
      <c r="EV23" s="45" t="str">
        <f>IF(EU23="","",EU23-EU22)</f>
        <v/>
      </c>
      <c r="EW23" s="45"/>
      <c r="EX23" s="45" t="str">
        <f>IF(EW23="","",EW22+EY22-EW23)</f>
        <v/>
      </c>
      <c r="EY23" s="45"/>
      <c r="EZ23" s="44" t="str">
        <f t="shared" si="234"/>
        <v/>
      </c>
      <c r="FA23" s="43" t="str">
        <f>IF(ES23="","",FA22)</f>
        <v/>
      </c>
      <c r="FB23" s="45" t="str">
        <f t="shared" si="301"/>
        <v/>
      </c>
      <c r="FC23" s="46" t="str">
        <f t="shared" si="302"/>
        <v/>
      </c>
      <c r="FD23" s="37"/>
      <c r="FF23" s="52" t="str">
        <f t="shared" si="47"/>
        <v/>
      </c>
      <c r="FG23" s="45"/>
      <c r="FH23" s="45" t="str">
        <f>IF(FG23="","",FG23-FG22)</f>
        <v/>
      </c>
      <c r="FI23" s="45"/>
      <c r="FJ23" s="45" t="str">
        <f>IF(FI23="","",FI23-FI22)</f>
        <v/>
      </c>
      <c r="FK23" s="45"/>
      <c r="FL23" s="45" t="str">
        <f>IF(FK23="","",FK22+FM22-FK23)</f>
        <v/>
      </c>
      <c r="FM23" s="45"/>
      <c r="FN23" s="44" t="str">
        <f t="shared" si="241"/>
        <v/>
      </c>
      <c r="FO23" s="43" t="str">
        <f>IF(FG23="","",FO22)</f>
        <v/>
      </c>
      <c r="FP23" s="45" t="str">
        <f t="shared" si="303"/>
        <v/>
      </c>
      <c r="FQ23" s="46" t="str">
        <f t="shared" si="304"/>
        <v/>
      </c>
      <c r="FR23" s="37"/>
      <c r="FS23" s="29"/>
      <c r="FT23" s="52" t="str">
        <f t="shared" si="53"/>
        <v/>
      </c>
      <c r="FU23" s="45"/>
      <c r="FV23" s="45" t="str">
        <f>IF(FU23="","",FU23-FU22)</f>
        <v/>
      </c>
      <c r="FW23" s="45"/>
      <c r="FX23" s="45" t="str">
        <f>IF(FW23="","",FW23-FW22)</f>
        <v/>
      </c>
      <c r="FY23" s="45"/>
      <c r="FZ23" s="45" t="str">
        <f>IF(FY23="","",FY22+GA22-FY23)</f>
        <v/>
      </c>
      <c r="GA23" s="45"/>
      <c r="GB23" s="44" t="str">
        <f t="shared" si="248"/>
        <v/>
      </c>
      <c r="GC23" s="43" t="str">
        <f>IF(FU23="","",GC22)</f>
        <v/>
      </c>
      <c r="GD23" s="45" t="str">
        <f t="shared" si="305"/>
        <v/>
      </c>
      <c r="GE23" s="46" t="str">
        <f t="shared" si="306"/>
        <v/>
      </c>
      <c r="GF23" s="37"/>
      <c r="GH23" s="52" t="str">
        <f t="shared" si="59"/>
        <v/>
      </c>
      <c r="GI23" s="45"/>
      <c r="GJ23" s="45" t="str">
        <f>IF(GI23="","",GI23-GI22)</f>
        <v/>
      </c>
      <c r="GK23" s="45"/>
      <c r="GL23" s="45" t="str">
        <f>IF(GK23="","",GK23-GK22)</f>
        <v/>
      </c>
      <c r="GM23" s="45"/>
      <c r="GN23" s="45" t="str">
        <f>IF(GM23="","",GM22+GO22-GM23)</f>
        <v/>
      </c>
      <c r="GO23" s="45"/>
      <c r="GP23" s="44" t="str">
        <f t="shared" si="255"/>
        <v/>
      </c>
      <c r="GQ23" s="43" t="str">
        <f>IF(GI23="","",GQ22)</f>
        <v/>
      </c>
      <c r="GR23" s="45" t="str">
        <f t="shared" si="307"/>
        <v/>
      </c>
      <c r="GS23" s="46" t="str">
        <f t="shared" si="308"/>
        <v/>
      </c>
      <c r="GT23" s="37"/>
      <c r="GU23" s="61"/>
      <c r="GV23" s="52" t="str">
        <f>IF($A8="","",$A8)</f>
        <v/>
      </c>
      <c r="GW23" s="62" t="s">
        <v>1143</v>
      </c>
      <c r="GX23" s="43"/>
      <c r="GY23" s="43" t="str">
        <f t="shared" si="137"/>
        <v/>
      </c>
      <c r="GZ23" s="43"/>
      <c r="HA23" s="87" t="str">
        <f t="shared" si="138"/>
        <v/>
      </c>
      <c r="HB23" s="43"/>
      <c r="HC23" s="43" t="str">
        <f t="shared" si="139"/>
        <v/>
      </c>
      <c r="HD23" s="43"/>
      <c r="HE23" s="44" t="str">
        <f t="shared" si="140"/>
        <v/>
      </c>
      <c r="HF23" s="48" t="str">
        <f t="shared" si="141"/>
        <v/>
      </c>
      <c r="HG23" s="45" t="str">
        <f t="shared" si="142"/>
        <v/>
      </c>
      <c r="HH23" s="89" t="str">
        <f t="shared" si="143"/>
        <v/>
      </c>
      <c r="HI23" s="37"/>
      <c r="HK23" s="52" t="str">
        <f>IF($A8="","",$A8)</f>
        <v/>
      </c>
      <c r="HL23" s="43"/>
      <c r="HM23" s="43" t="str">
        <f t="shared" si="144"/>
        <v/>
      </c>
      <c r="HN23" s="43"/>
      <c r="HO23" s="87" t="str">
        <f t="shared" si="145"/>
        <v/>
      </c>
      <c r="HP23" s="43"/>
      <c r="HQ23" s="43" t="str">
        <f t="shared" si="146"/>
        <v/>
      </c>
      <c r="HR23" s="43"/>
      <c r="HS23" s="44" t="str">
        <f t="shared" si="147"/>
        <v/>
      </c>
      <c r="HT23" s="48" t="str">
        <f t="shared" si="148"/>
        <v/>
      </c>
      <c r="HU23" s="45" t="str">
        <f t="shared" si="149"/>
        <v/>
      </c>
      <c r="HV23" s="89" t="str">
        <f t="shared" si="150"/>
        <v/>
      </c>
      <c r="HW23" s="37"/>
      <c r="HX23" s="360"/>
      <c r="HY23" s="52" t="str">
        <f>IF($A8="","",$A8)</f>
        <v/>
      </c>
      <c r="HZ23" s="43"/>
      <c r="IA23" s="43" t="str">
        <f t="shared" si="151"/>
        <v/>
      </c>
      <c r="IB23" s="43"/>
      <c r="IC23" s="87" t="str">
        <f t="shared" si="152"/>
        <v/>
      </c>
      <c r="ID23" s="43"/>
      <c r="IE23" s="43" t="str">
        <f t="shared" si="153"/>
        <v/>
      </c>
      <c r="IF23" s="43"/>
      <c r="IG23" s="44" t="str">
        <f t="shared" si="154"/>
        <v/>
      </c>
      <c r="IH23" s="48" t="str">
        <f t="shared" si="155"/>
        <v/>
      </c>
      <c r="II23" s="45" t="str">
        <f t="shared" si="156"/>
        <v/>
      </c>
      <c r="IJ23" s="89" t="str">
        <f t="shared" si="157"/>
        <v/>
      </c>
      <c r="IK23" s="37"/>
      <c r="IL23" s="29"/>
      <c r="IM23" s="52" t="str">
        <f>IF($A8="","",$A8)</f>
        <v/>
      </c>
      <c r="IN23" s="43"/>
      <c r="IO23" s="43" t="str">
        <f t="shared" si="158"/>
        <v/>
      </c>
      <c r="IP23" s="43"/>
      <c r="IQ23" s="87" t="str">
        <f t="shared" si="159"/>
        <v/>
      </c>
      <c r="IR23" s="43"/>
      <c r="IS23" s="43" t="str">
        <f t="shared" si="160"/>
        <v/>
      </c>
      <c r="IT23" s="43"/>
      <c r="IU23" s="44" t="str">
        <f t="shared" si="161"/>
        <v/>
      </c>
      <c r="IV23" s="48" t="str">
        <f t="shared" si="162"/>
        <v/>
      </c>
      <c r="IW23" s="45" t="str">
        <f t="shared" si="163"/>
        <v/>
      </c>
      <c r="IX23" s="89" t="str">
        <f t="shared" si="164"/>
        <v/>
      </c>
      <c r="IY23" s="37"/>
      <c r="IZ23" s="61"/>
      <c r="JA23" s="52" t="str">
        <f>IF($A8="","",$A8)</f>
        <v/>
      </c>
      <c r="JB23" s="43"/>
      <c r="JC23" s="43" t="str">
        <f t="shared" si="165"/>
        <v/>
      </c>
      <c r="JD23" s="43"/>
      <c r="JE23" s="87" t="str">
        <f t="shared" si="166"/>
        <v/>
      </c>
      <c r="JF23" s="43"/>
      <c r="JG23" s="43" t="str">
        <f t="shared" si="167"/>
        <v/>
      </c>
      <c r="JH23" s="43"/>
      <c r="JI23" s="44" t="str">
        <f t="shared" si="168"/>
        <v/>
      </c>
      <c r="JJ23" s="48" t="str">
        <f t="shared" si="169"/>
        <v/>
      </c>
      <c r="JK23" s="45" t="str">
        <f t="shared" si="170"/>
        <v/>
      </c>
      <c r="JL23" s="89" t="str">
        <f t="shared" si="171"/>
        <v/>
      </c>
      <c r="JM23" s="37"/>
      <c r="JN23" s="29"/>
      <c r="JO23" s="52" t="str">
        <f>IF($A8="","",$A8)</f>
        <v/>
      </c>
      <c r="JP23" s="43"/>
      <c r="JQ23" s="43" t="str">
        <f t="shared" si="172"/>
        <v/>
      </c>
      <c r="JR23" s="43"/>
      <c r="JS23" s="87" t="str">
        <f t="shared" si="173"/>
        <v/>
      </c>
      <c r="JT23" s="43"/>
      <c r="JU23" s="43" t="str">
        <f t="shared" si="174"/>
        <v/>
      </c>
      <c r="JV23" s="43"/>
      <c r="JW23" s="44" t="str">
        <f t="shared" si="175"/>
        <v/>
      </c>
      <c r="JX23" s="48" t="str">
        <f t="shared" si="176"/>
        <v/>
      </c>
      <c r="JY23" s="45" t="str">
        <f t="shared" si="177"/>
        <v/>
      </c>
      <c r="JZ23" s="89" t="str">
        <f t="shared" si="178"/>
        <v/>
      </c>
      <c r="KA23" s="37"/>
      <c r="KB23" s="51"/>
      <c r="KC23" s="52" t="str">
        <f>IF($A8="","",$A8)</f>
        <v/>
      </c>
      <c r="KD23" s="43"/>
      <c r="KE23" s="43" t="str">
        <f>IF(KD23="","",KD23-KD19)</f>
        <v/>
      </c>
      <c r="KF23" s="43"/>
      <c r="KG23" s="87" t="str">
        <f>IF(KF23="","",KF23-KF19)</f>
        <v/>
      </c>
      <c r="KH23" s="43"/>
      <c r="KI23" s="43" t="str">
        <f>IF(KH23="","",KH19+KJ19-KH23)</f>
        <v/>
      </c>
      <c r="KJ23" s="43"/>
      <c r="KK23" s="44" t="str">
        <f>IF(KD23="","",KK19)</f>
        <v/>
      </c>
      <c r="KL23" s="48" t="str">
        <f>IF(KE23="","",KL19)</f>
        <v/>
      </c>
      <c r="KM23" s="45" t="str">
        <f>IF(KH23="","",KI23*KL23)</f>
        <v/>
      </c>
      <c r="KN23" s="89" t="str">
        <f>IF(KI23="","",KM23/(KE23*100))</f>
        <v/>
      </c>
      <c r="KO23" s="37"/>
      <c r="KP23" s="29"/>
      <c r="KQ23" s="52" t="str">
        <f>IF($A8="","",$A8)</f>
        <v/>
      </c>
      <c r="KR23" s="43"/>
      <c r="KS23" s="43" t="str">
        <f>IF(KR23="","",KR23-KR19)</f>
        <v/>
      </c>
      <c r="KT23" s="43"/>
      <c r="KU23" s="87" t="str">
        <f>IF(KT23="","",KT23-KT19)</f>
        <v/>
      </c>
      <c r="KV23" s="43"/>
      <c r="KW23" s="43" t="str">
        <f>IF(KV23="","",KV19+KX19-KV23)</f>
        <v/>
      </c>
      <c r="KX23" s="43"/>
      <c r="KY23" s="44" t="str">
        <f>IF(KR23="","",KY19)</f>
        <v/>
      </c>
      <c r="KZ23" s="48" t="str">
        <f>IF(KS23="","",KZ19)</f>
        <v/>
      </c>
      <c r="LA23" s="45" t="str">
        <f>IF(KV23="","",KW23*KZ23)</f>
        <v/>
      </c>
      <c r="LB23" s="89" t="str">
        <f>IF(KW23="","",LA23/(KS23*100))</f>
        <v/>
      </c>
      <c r="LC23" s="37"/>
      <c r="LD23" s="29"/>
      <c r="LE23" s="75"/>
      <c r="LF23" s="76"/>
      <c r="LG23" s="76"/>
      <c r="LH23" s="76"/>
      <c r="LI23" s="76" t="str">
        <f t="shared" si="89"/>
        <v/>
      </c>
      <c r="LJ23" s="77"/>
      <c r="LK23" s="76" t="str">
        <f t="shared" si="90"/>
        <v/>
      </c>
      <c r="LL23" s="76"/>
      <c r="LM23" s="78" t="str">
        <f>IF(LF21="","",LM20)</f>
        <v/>
      </c>
      <c r="LN23" s="79" t="str">
        <f>IF(LG21="","",LN20)</f>
        <v/>
      </c>
      <c r="LO23" s="76" t="str">
        <f t="shared" si="91"/>
        <v/>
      </c>
      <c r="LP23" s="80"/>
      <c r="LQ23" s="37"/>
      <c r="LR23" s="29"/>
      <c r="LS23" s="52" t="str">
        <f t="shared" si="65"/>
        <v/>
      </c>
      <c r="LT23" s="45"/>
      <c r="LU23" s="45" t="str">
        <f>IF(LT23="","",LT23-LT22)</f>
        <v/>
      </c>
      <c r="LV23" s="45"/>
      <c r="LW23" s="45" t="str">
        <f>IF(LV23="","",LV23-LV22)</f>
        <v/>
      </c>
      <c r="LX23" s="45"/>
      <c r="LY23" s="45" t="str">
        <f>IF(LX23="","",LX22+LZ22-LX23)</f>
        <v/>
      </c>
      <c r="LZ23" s="45"/>
      <c r="MA23" s="44" t="str">
        <f t="shared" si="262"/>
        <v/>
      </c>
      <c r="MB23" s="43" t="str">
        <f>IF(LT23="","",MB22)</f>
        <v/>
      </c>
      <c r="MC23" s="45" t="str">
        <f t="shared" si="309"/>
        <v/>
      </c>
      <c r="MD23" s="46" t="str">
        <f t="shared" si="310"/>
        <v/>
      </c>
      <c r="ME23" s="37"/>
      <c r="MF23" s="29"/>
      <c r="MG23" s="52" t="str">
        <f t="shared" si="71"/>
        <v/>
      </c>
      <c r="MH23" s="45"/>
      <c r="MI23" s="45" t="str">
        <f>IF(MH23="","",MH23-MH22)</f>
        <v/>
      </c>
      <c r="MJ23" s="45"/>
      <c r="MK23" s="45" t="str">
        <f>IF(MJ23="","",MJ23-MJ22)</f>
        <v/>
      </c>
      <c r="ML23" s="45"/>
      <c r="MM23" s="45" t="str">
        <f>IF(ML23="","",ML22+MN22-ML23)</f>
        <v/>
      </c>
      <c r="MN23" s="45"/>
      <c r="MO23" s="44" t="str">
        <f t="shared" si="269"/>
        <v/>
      </c>
      <c r="MP23" s="43" t="str">
        <f>IF(MH23="","",MP22)</f>
        <v/>
      </c>
      <c r="MQ23" s="45" t="str">
        <f t="shared" si="311"/>
        <v/>
      </c>
      <c r="MR23" s="46" t="str">
        <f t="shared" si="312"/>
        <v/>
      </c>
      <c r="MS23" s="37"/>
      <c r="MT23" s="29"/>
      <c r="MU23" s="52" t="str">
        <f t="shared" si="77"/>
        <v/>
      </c>
      <c r="MV23" s="45"/>
      <c r="MW23" s="45" t="str">
        <f>IF(MV23="","",MV23-MV22)</f>
        <v/>
      </c>
      <c r="MX23" s="45"/>
      <c r="MY23" s="45" t="str">
        <f>IF(MX23="","",MX23-MX22)</f>
        <v/>
      </c>
      <c r="MZ23" s="45"/>
      <c r="NA23" s="45" t="str">
        <f>IF(MZ23="","",MZ22+NB22-MZ23)</f>
        <v/>
      </c>
      <c r="NB23" s="45"/>
      <c r="NC23" s="44" t="str">
        <f t="shared" si="276"/>
        <v/>
      </c>
      <c r="ND23" s="43" t="str">
        <f>IF(MV23="","",ND22)</f>
        <v/>
      </c>
      <c r="NE23" s="45" t="str">
        <f t="shared" si="313"/>
        <v/>
      </c>
      <c r="NF23" s="46" t="str">
        <f t="shared" si="314"/>
        <v/>
      </c>
      <c r="NG23" s="37"/>
      <c r="NH23" s="29"/>
      <c r="NI23" s="52" t="str">
        <f t="shared" si="83"/>
        <v/>
      </c>
      <c r="NJ23" s="45"/>
      <c r="NK23" s="45" t="str">
        <f>IF(NJ23="","",NJ23-NJ22)</f>
        <v/>
      </c>
      <c r="NL23" s="45"/>
      <c r="NM23" s="45" t="str">
        <f>IF(NL23="","",NL23-NL22)</f>
        <v/>
      </c>
      <c r="NN23" s="45"/>
      <c r="NO23" s="45" t="str">
        <f>IF(NN23="","",NN22+NP22-NN23)</f>
        <v/>
      </c>
      <c r="NP23" s="45"/>
      <c r="NQ23" s="44" t="str">
        <f t="shared" si="283"/>
        <v/>
      </c>
      <c r="NR23" s="43" t="str">
        <f>IF(NJ23="","",NR22)</f>
        <v/>
      </c>
      <c r="NS23" s="45" t="str">
        <f t="shared" si="315"/>
        <v/>
      </c>
      <c r="NT23" s="46" t="str">
        <f t="shared" si="316"/>
        <v/>
      </c>
      <c r="NU23" s="37"/>
    </row>
    <row r="24" spans="1:385" ht="15" customHeight="1" thickTop="1" x14ac:dyDescent="0.25">
      <c r="A24" s="38"/>
      <c r="B24" s="39"/>
      <c r="C24" s="40"/>
      <c r="D24" s="40"/>
      <c r="E24" s="41"/>
      <c r="F24" s="41"/>
      <c r="G24" s="40"/>
      <c r="H24" s="42"/>
      <c r="I24" s="45"/>
      <c r="J24" s="45" t="str">
        <f>IF(I24="","",I24-I23)</f>
        <v/>
      </c>
      <c r="K24" s="45"/>
      <c r="L24" s="45" t="str">
        <f>IF(K24="","",K24-K23)</f>
        <v/>
      </c>
      <c r="M24" s="45"/>
      <c r="N24" s="45" t="str">
        <f>IF(M24="","",M23+O23-M24)</f>
        <v/>
      </c>
      <c r="O24" s="45"/>
      <c r="P24" s="44" t="str">
        <f t="shared" si="187"/>
        <v/>
      </c>
      <c r="Q24" s="43" t="str">
        <f>IF(I24="","",Q23)</f>
        <v/>
      </c>
      <c r="R24" s="45" t="str">
        <f t="shared" si="287"/>
        <v/>
      </c>
      <c r="S24" s="46" t="str">
        <f t="shared" si="288"/>
        <v/>
      </c>
      <c r="T24" s="37"/>
      <c r="U24" s="29"/>
      <c r="V24" s="47"/>
      <c r="W24" s="67"/>
      <c r="X24" s="45" t="str">
        <f>IF(W24="","",W24-W23)</f>
        <v/>
      </c>
      <c r="Y24" s="45"/>
      <c r="Z24" s="45" t="str">
        <f>IF(Y24="","",Y24-Y23)</f>
        <v/>
      </c>
      <c r="AA24" s="45"/>
      <c r="AB24" s="45" t="str">
        <f>IF(AA24="","",AA23+AC23-AA24)</f>
        <v/>
      </c>
      <c r="AC24" s="45"/>
      <c r="AD24" s="44" t="str">
        <f t="shared" si="192"/>
        <v/>
      </c>
      <c r="AE24" s="45"/>
      <c r="AF24" s="45" t="str">
        <f t="shared" si="289"/>
        <v/>
      </c>
      <c r="AG24" s="46" t="str">
        <f t="shared" si="290"/>
        <v/>
      </c>
      <c r="AH24" s="37"/>
      <c r="AI24" s="29"/>
      <c r="AJ24" s="47"/>
      <c r="AK24" s="45"/>
      <c r="AL24" s="45" t="str">
        <f>IF(AK24="","",AK24-AK23)</f>
        <v/>
      </c>
      <c r="AM24" s="45"/>
      <c r="AN24" s="45" t="str">
        <f>IF(AM24="","",AM24-AM23)</f>
        <v/>
      </c>
      <c r="AO24" s="45"/>
      <c r="AP24" s="45" t="str">
        <f>IF(AO24="","",AO23+AQ23-AO24)</f>
        <v/>
      </c>
      <c r="AQ24" s="45"/>
      <c r="AR24" s="44" t="str">
        <f t="shared" si="199"/>
        <v/>
      </c>
      <c r="AS24" s="45"/>
      <c r="AT24" s="45" t="str">
        <f t="shared" si="291"/>
        <v/>
      </c>
      <c r="AU24" s="46" t="str">
        <f t="shared" si="292"/>
        <v/>
      </c>
      <c r="AV24" s="37"/>
      <c r="AW24" s="29"/>
      <c r="AX24" s="47"/>
      <c r="AY24" s="45"/>
      <c r="AZ24" s="45" t="str">
        <f>IF(AY24="","",AY24-AY23)</f>
        <v/>
      </c>
      <c r="BA24" s="45"/>
      <c r="BB24" s="45" t="str">
        <f>IF(BA24="","",BA24-BA23)</f>
        <v/>
      </c>
      <c r="BC24" s="45"/>
      <c r="BD24" s="45" t="str">
        <f>IF(BC24="","",BC23+BE23-BC24)</f>
        <v/>
      </c>
      <c r="BE24" s="45"/>
      <c r="BF24" s="44" t="str">
        <f t="shared" si="206"/>
        <v/>
      </c>
      <c r="BG24" s="45"/>
      <c r="BH24" s="45" t="str">
        <f t="shared" si="293"/>
        <v/>
      </c>
      <c r="BI24" s="46" t="str">
        <f t="shared" si="294"/>
        <v/>
      </c>
      <c r="BJ24" s="37"/>
      <c r="BK24" s="29"/>
      <c r="BL24" s="47"/>
      <c r="BM24" s="45"/>
      <c r="BN24" s="45" t="str">
        <f t="shared" si="102"/>
        <v/>
      </c>
      <c r="BO24" s="45"/>
      <c r="BP24" s="45" t="str">
        <f t="shared" si="103"/>
        <v/>
      </c>
      <c r="BQ24" s="45"/>
      <c r="BR24" s="45" t="str">
        <f t="shared" si="104"/>
        <v/>
      </c>
      <c r="BS24" s="43"/>
      <c r="BT24" s="63" t="str">
        <f t="shared" si="105"/>
        <v/>
      </c>
      <c r="BU24" s="67" t="str">
        <f t="shared" si="106"/>
        <v/>
      </c>
      <c r="BV24" s="43" t="str">
        <f t="shared" si="107"/>
        <v/>
      </c>
      <c r="BW24" s="46" t="str">
        <f t="shared" si="108"/>
        <v/>
      </c>
      <c r="BX24" s="37"/>
      <c r="BY24" s="57"/>
      <c r="BZ24" s="47"/>
      <c r="CA24" s="45"/>
      <c r="CB24" s="45" t="str">
        <f t="shared" si="109"/>
        <v/>
      </c>
      <c r="CC24" s="45"/>
      <c r="CD24" s="45" t="str">
        <f t="shared" si="110"/>
        <v/>
      </c>
      <c r="CE24" s="45"/>
      <c r="CF24" s="45" t="str">
        <f t="shared" si="111"/>
        <v/>
      </c>
      <c r="CG24" s="43"/>
      <c r="CH24" s="63" t="str">
        <f t="shared" si="112"/>
        <v/>
      </c>
      <c r="CI24" s="67" t="str">
        <f t="shared" si="113"/>
        <v/>
      </c>
      <c r="CJ24" s="43" t="str">
        <f t="shared" si="114"/>
        <v/>
      </c>
      <c r="CK24" s="46" t="str">
        <f t="shared" si="115"/>
        <v/>
      </c>
      <c r="CL24" s="37"/>
      <c r="CM24" s="29"/>
      <c r="CN24" s="47"/>
      <c r="CO24" s="45"/>
      <c r="CP24" s="45" t="str">
        <f t="shared" si="116"/>
        <v/>
      </c>
      <c r="CQ24" s="45"/>
      <c r="CR24" s="45" t="str">
        <f t="shared" si="117"/>
        <v/>
      </c>
      <c r="CS24" s="45"/>
      <c r="CT24" s="45" t="str">
        <f t="shared" si="118"/>
        <v/>
      </c>
      <c r="CU24" s="43"/>
      <c r="CV24" s="63" t="str">
        <f t="shared" si="119"/>
        <v/>
      </c>
      <c r="CW24" s="67" t="str">
        <f t="shared" si="120"/>
        <v/>
      </c>
      <c r="CX24" s="43" t="str">
        <f t="shared" si="121"/>
        <v/>
      </c>
      <c r="CY24" s="46" t="str">
        <f t="shared" si="122"/>
        <v/>
      </c>
      <c r="CZ24" s="37"/>
      <c r="DA24" s="29"/>
      <c r="DB24" s="47"/>
      <c r="DC24" s="45"/>
      <c r="DD24" s="45" t="str">
        <f>IF(DC24="","",DC24-DC23)</f>
        <v/>
      </c>
      <c r="DE24" s="45"/>
      <c r="DF24" s="45" t="str">
        <f>IF(DE24="","",DE24-DE23)</f>
        <v/>
      </c>
      <c r="DG24" s="45"/>
      <c r="DH24" s="45" t="str">
        <f>IF(DG24="","",DG23+DI23-DG24)</f>
        <v/>
      </c>
      <c r="DI24" s="45"/>
      <c r="DJ24" s="44" t="str">
        <f t="shared" si="213"/>
        <v/>
      </c>
      <c r="DK24" s="43" t="str">
        <f>IF(DC24="","",DK23)</f>
        <v/>
      </c>
      <c r="DL24" s="45" t="str">
        <f t="shared" si="295"/>
        <v/>
      </c>
      <c r="DM24" s="46" t="str">
        <f t="shared" si="296"/>
        <v/>
      </c>
      <c r="DN24" s="37"/>
      <c r="DO24" s="29"/>
      <c r="DP24" s="47"/>
      <c r="DQ24" s="45"/>
      <c r="DR24" s="45" t="str">
        <f>IF(DQ24="","",DQ24-DQ23)</f>
        <v/>
      </c>
      <c r="DS24" s="45"/>
      <c r="DT24" s="45" t="str">
        <f>IF(DS24="","",DS24-DS23)</f>
        <v/>
      </c>
      <c r="DU24" s="45"/>
      <c r="DV24" s="45" t="str">
        <f>IF(DU24="","",DU23+DW23-DU24)</f>
        <v/>
      </c>
      <c r="DW24" s="45"/>
      <c r="DX24" s="44" t="str">
        <f t="shared" si="220"/>
        <v/>
      </c>
      <c r="DY24" s="43" t="str">
        <f>IF(DQ24="","",DY23)</f>
        <v/>
      </c>
      <c r="DZ24" s="45" t="str">
        <f t="shared" si="297"/>
        <v/>
      </c>
      <c r="EA24" s="46" t="str">
        <f t="shared" si="298"/>
        <v/>
      </c>
      <c r="EB24" s="37"/>
      <c r="ED24" s="47"/>
      <c r="EE24" s="45"/>
      <c r="EF24" s="45" t="str">
        <f>IF(EE24="","",EE24-EE23)</f>
        <v/>
      </c>
      <c r="EG24" s="45"/>
      <c r="EH24" s="45" t="str">
        <f>IF(EG24="","",EG24-EG23)</f>
        <v/>
      </c>
      <c r="EI24" s="45"/>
      <c r="EJ24" s="45" t="str">
        <f>IF(EI24="","",EI23+EK23-EI24)</f>
        <v/>
      </c>
      <c r="EK24" s="45"/>
      <c r="EL24" s="44" t="str">
        <f t="shared" si="227"/>
        <v/>
      </c>
      <c r="EM24" s="43" t="str">
        <f>IF(EE24="","",EM23)</f>
        <v/>
      </c>
      <c r="EN24" s="45" t="str">
        <f t="shared" si="299"/>
        <v/>
      </c>
      <c r="EO24" s="46" t="str">
        <f t="shared" si="300"/>
        <v/>
      </c>
      <c r="EP24" s="37"/>
      <c r="ER24" s="47"/>
      <c r="ES24" s="45"/>
      <c r="ET24" s="45" t="str">
        <f>IF(ES24="","",ES24-ES23)</f>
        <v/>
      </c>
      <c r="EU24" s="45"/>
      <c r="EV24" s="45" t="str">
        <f>IF(EU24="","",EU24-EU23)</f>
        <v/>
      </c>
      <c r="EW24" s="45"/>
      <c r="EX24" s="45" t="str">
        <f>IF(EW24="","",EW23+EY23-EW24)</f>
        <v/>
      </c>
      <c r="EY24" s="45"/>
      <c r="EZ24" s="44" t="str">
        <f t="shared" si="234"/>
        <v/>
      </c>
      <c r="FA24" s="43" t="str">
        <f>IF(ES24="","",FA23)</f>
        <v/>
      </c>
      <c r="FB24" s="45" t="str">
        <f t="shared" si="301"/>
        <v/>
      </c>
      <c r="FC24" s="46" t="str">
        <f t="shared" si="302"/>
        <v/>
      </c>
      <c r="FD24" s="37"/>
      <c r="FF24" s="47"/>
      <c r="FG24" s="45"/>
      <c r="FH24" s="45" t="str">
        <f>IF(FG24="","",FG24-FG23)</f>
        <v/>
      </c>
      <c r="FI24" s="45"/>
      <c r="FJ24" s="45" t="str">
        <f>IF(FI24="","",FI24-FI23)</f>
        <v/>
      </c>
      <c r="FK24" s="45"/>
      <c r="FL24" s="45" t="str">
        <f>IF(FK24="","",FK23+FM23-FK24)</f>
        <v/>
      </c>
      <c r="FM24" s="45"/>
      <c r="FN24" s="44" t="str">
        <f t="shared" si="241"/>
        <v/>
      </c>
      <c r="FO24" s="43" t="str">
        <f>IF(FG24="","",FO23)</f>
        <v/>
      </c>
      <c r="FP24" s="45" t="str">
        <f t="shared" si="303"/>
        <v/>
      </c>
      <c r="FQ24" s="46" t="str">
        <f t="shared" si="304"/>
        <v/>
      </c>
      <c r="FR24" s="37"/>
      <c r="FS24" s="29"/>
      <c r="FT24" s="47"/>
      <c r="FU24" s="45"/>
      <c r="FV24" s="45" t="str">
        <f>IF(FU24="","",FU24-FU23)</f>
        <v/>
      </c>
      <c r="FW24" s="45"/>
      <c r="FX24" s="45" t="str">
        <f>IF(FW24="","",FW24-FW23)</f>
        <v/>
      </c>
      <c r="FY24" s="45"/>
      <c r="FZ24" s="45" t="str">
        <f>IF(FY24="","",FY23+GA23-FY24)</f>
        <v/>
      </c>
      <c r="GA24" s="45"/>
      <c r="GB24" s="44" t="str">
        <f t="shared" si="248"/>
        <v/>
      </c>
      <c r="GC24" s="43" t="str">
        <f>IF(FU24="","",GC23)</f>
        <v/>
      </c>
      <c r="GD24" s="45" t="str">
        <f t="shared" si="305"/>
        <v/>
      </c>
      <c r="GE24" s="46" t="str">
        <f t="shared" si="306"/>
        <v/>
      </c>
      <c r="GF24" s="37"/>
      <c r="GH24" s="47"/>
      <c r="GI24" s="45"/>
      <c r="GJ24" s="45" t="str">
        <f>IF(GI24="","",GI24-GI23)</f>
        <v/>
      </c>
      <c r="GK24" s="45"/>
      <c r="GL24" s="45" t="str">
        <f>IF(GK24="","",GK24-GK23)</f>
        <v/>
      </c>
      <c r="GM24" s="45"/>
      <c r="GN24" s="45" t="str">
        <f>IF(GM24="","",GM23+GO23-GM24)</f>
        <v/>
      </c>
      <c r="GO24" s="45"/>
      <c r="GP24" s="44" t="str">
        <f t="shared" si="255"/>
        <v/>
      </c>
      <c r="GQ24" s="43" t="str">
        <f>IF(GI24="","",GQ23)</f>
        <v/>
      </c>
      <c r="GR24" s="45" t="str">
        <f t="shared" si="307"/>
        <v/>
      </c>
      <c r="GS24" s="46" t="str">
        <f t="shared" si="308"/>
        <v/>
      </c>
      <c r="GT24" s="37"/>
      <c r="GU24" s="61"/>
      <c r="GV24" s="47"/>
      <c r="GW24" s="30" t="s">
        <v>1144</v>
      </c>
      <c r="GX24" s="45"/>
      <c r="GY24" s="45" t="str">
        <f t="shared" si="137"/>
        <v/>
      </c>
      <c r="GZ24" s="45"/>
      <c r="HA24" s="45" t="str">
        <f t="shared" si="138"/>
        <v/>
      </c>
      <c r="HB24" s="45"/>
      <c r="HC24" s="45" t="str">
        <f t="shared" si="139"/>
        <v/>
      </c>
      <c r="HD24" s="43"/>
      <c r="HE24" s="63" t="str">
        <f t="shared" si="140"/>
        <v/>
      </c>
      <c r="HF24" s="67" t="str">
        <f t="shared" si="141"/>
        <v/>
      </c>
      <c r="HG24" s="43" t="str">
        <f t="shared" si="142"/>
        <v/>
      </c>
      <c r="HH24" s="46" t="str">
        <f t="shared" si="143"/>
        <v/>
      </c>
      <c r="HI24" s="37"/>
      <c r="HK24" s="47"/>
      <c r="HL24" s="45"/>
      <c r="HM24" s="45" t="str">
        <f t="shared" si="144"/>
        <v/>
      </c>
      <c r="HN24" s="45"/>
      <c r="HO24" s="45" t="str">
        <f t="shared" si="145"/>
        <v/>
      </c>
      <c r="HP24" s="45"/>
      <c r="HQ24" s="45" t="str">
        <f t="shared" si="146"/>
        <v/>
      </c>
      <c r="HR24" s="43"/>
      <c r="HS24" s="63" t="str">
        <f t="shared" si="147"/>
        <v/>
      </c>
      <c r="HT24" s="67" t="str">
        <f t="shared" si="148"/>
        <v/>
      </c>
      <c r="HU24" s="43" t="str">
        <f t="shared" si="149"/>
        <v/>
      </c>
      <c r="HV24" s="46" t="str">
        <f t="shared" si="150"/>
        <v/>
      </c>
      <c r="HW24" s="37"/>
      <c r="HX24" s="360"/>
      <c r="HY24" s="47"/>
      <c r="HZ24" s="45"/>
      <c r="IA24" s="45" t="str">
        <f t="shared" si="151"/>
        <v/>
      </c>
      <c r="IB24" s="45"/>
      <c r="IC24" s="45" t="str">
        <f t="shared" si="152"/>
        <v/>
      </c>
      <c r="ID24" s="45"/>
      <c r="IE24" s="45" t="str">
        <f t="shared" si="153"/>
        <v/>
      </c>
      <c r="IF24" s="43"/>
      <c r="IG24" s="63" t="str">
        <f t="shared" si="154"/>
        <v/>
      </c>
      <c r="IH24" s="67" t="str">
        <f t="shared" si="155"/>
        <v/>
      </c>
      <c r="II24" s="43" t="str">
        <f t="shared" si="156"/>
        <v/>
      </c>
      <c r="IJ24" s="46" t="str">
        <f t="shared" si="157"/>
        <v/>
      </c>
      <c r="IK24" s="37"/>
      <c r="IL24" s="29"/>
      <c r="IM24" s="47"/>
      <c r="IN24" s="45"/>
      <c r="IO24" s="45" t="str">
        <f t="shared" si="158"/>
        <v/>
      </c>
      <c r="IP24" s="45"/>
      <c r="IQ24" s="45" t="str">
        <f t="shared" si="159"/>
        <v/>
      </c>
      <c r="IR24" s="45"/>
      <c r="IS24" s="45" t="str">
        <f t="shared" si="160"/>
        <v/>
      </c>
      <c r="IT24" s="43"/>
      <c r="IU24" s="63" t="str">
        <f t="shared" si="161"/>
        <v/>
      </c>
      <c r="IV24" s="67" t="str">
        <f t="shared" si="162"/>
        <v/>
      </c>
      <c r="IW24" s="43" t="str">
        <f t="shared" si="163"/>
        <v/>
      </c>
      <c r="IX24" s="46" t="str">
        <f t="shared" si="164"/>
        <v/>
      </c>
      <c r="IY24" s="37"/>
      <c r="IZ24" s="61"/>
      <c r="JA24" s="47"/>
      <c r="JB24" s="45"/>
      <c r="JC24" s="45" t="str">
        <f t="shared" si="165"/>
        <v/>
      </c>
      <c r="JD24" s="45"/>
      <c r="JE24" s="45" t="str">
        <f t="shared" si="166"/>
        <v/>
      </c>
      <c r="JF24" s="45"/>
      <c r="JG24" s="45" t="str">
        <f t="shared" si="167"/>
        <v/>
      </c>
      <c r="JH24" s="43"/>
      <c r="JI24" s="63" t="str">
        <f t="shared" si="168"/>
        <v/>
      </c>
      <c r="JJ24" s="67" t="str">
        <f t="shared" si="169"/>
        <v/>
      </c>
      <c r="JK24" s="43" t="str">
        <f t="shared" si="170"/>
        <v/>
      </c>
      <c r="JL24" s="46" t="str">
        <f t="shared" si="171"/>
        <v/>
      </c>
      <c r="JM24" s="37"/>
      <c r="JN24" s="29"/>
      <c r="JO24" s="47"/>
      <c r="JP24" s="45"/>
      <c r="JQ24" s="45" t="str">
        <f t="shared" si="172"/>
        <v/>
      </c>
      <c r="JR24" s="45"/>
      <c r="JS24" s="45" t="str">
        <f t="shared" si="173"/>
        <v/>
      </c>
      <c r="JT24" s="45"/>
      <c r="JU24" s="45" t="str">
        <f t="shared" si="174"/>
        <v/>
      </c>
      <c r="JV24" s="43"/>
      <c r="JW24" s="63" t="str">
        <f t="shared" si="175"/>
        <v/>
      </c>
      <c r="JX24" s="67" t="str">
        <f t="shared" si="176"/>
        <v/>
      </c>
      <c r="JY24" s="43" t="str">
        <f t="shared" si="177"/>
        <v/>
      </c>
      <c r="JZ24" s="46" t="str">
        <f t="shared" si="178"/>
        <v/>
      </c>
      <c r="KA24" s="37"/>
      <c r="KB24" s="51"/>
      <c r="KC24" s="47"/>
      <c r="KD24" s="45"/>
      <c r="KE24" s="45" t="str">
        <f>IF(KD24="","",KD24-KD20)</f>
        <v/>
      </c>
      <c r="KF24" s="45"/>
      <c r="KG24" s="45" t="str">
        <f>IF(KF24="","",KF24-KF20)</f>
        <v/>
      </c>
      <c r="KH24" s="45"/>
      <c r="KI24" s="45" t="str">
        <f>IF(KH24="","",KH20+KJ20-KH24)</f>
        <v/>
      </c>
      <c r="KJ24" s="43"/>
      <c r="KK24" s="63" t="str">
        <f>IF(KD24="","",KK20)</f>
        <v/>
      </c>
      <c r="KL24" s="67" t="str">
        <f>IF(KE24="","",KL20)</f>
        <v/>
      </c>
      <c r="KM24" s="43" t="str">
        <f>IF(KH24="","",KI24*KL24)</f>
        <v/>
      </c>
      <c r="KN24" s="46" t="str">
        <f>IF(KI24="","",KM24/(KE24*100))</f>
        <v/>
      </c>
      <c r="KO24" s="37"/>
      <c r="KP24" s="29"/>
      <c r="KQ24" s="47"/>
      <c r="KR24" s="45"/>
      <c r="KS24" s="45" t="str">
        <f>IF(KR24="","",KR24-KR20)</f>
        <v/>
      </c>
      <c r="KT24" s="45"/>
      <c r="KU24" s="45" t="str">
        <f>IF(KT24="","",KT24-KT20)</f>
        <v/>
      </c>
      <c r="KV24" s="45"/>
      <c r="KW24" s="45" t="str">
        <f>IF(KV24="","",KV20+KX20-KV24)</f>
        <v/>
      </c>
      <c r="KX24" s="43"/>
      <c r="KY24" s="63" t="str">
        <f>IF(KR24="","",KY20)</f>
        <v/>
      </c>
      <c r="KZ24" s="67" t="str">
        <f>IF(KS24="","",KZ20)</f>
        <v/>
      </c>
      <c r="LA24" s="43" t="str">
        <f>IF(KV24="","",KW24*KZ24)</f>
        <v/>
      </c>
      <c r="LB24" s="46" t="str">
        <f>IF(KW24="","",LA24/(KS24*100))</f>
        <v/>
      </c>
      <c r="LC24" s="37"/>
      <c r="LD24" s="29"/>
      <c r="LE24" s="52" t="str">
        <f>IF(A10="","",A10)</f>
        <v/>
      </c>
      <c r="LF24" s="43"/>
      <c r="LG24" s="86" t="str">
        <f>IF(LF24="","",LF24-LF21)</f>
        <v/>
      </c>
      <c r="LH24" s="43"/>
      <c r="LI24" s="43" t="str">
        <f t="shared" si="89"/>
        <v/>
      </c>
      <c r="LJ24" s="43"/>
      <c r="LK24" s="87" t="str">
        <f t="shared" si="90"/>
        <v/>
      </c>
      <c r="LL24" s="43"/>
      <c r="LM24" s="65" t="str">
        <f>IF(LF24="","",LM21)</f>
        <v/>
      </c>
      <c r="LN24" s="48" t="str">
        <f>IF(LG24="","",LN21)</f>
        <v/>
      </c>
      <c r="LO24" s="87" t="str">
        <f t="shared" si="91"/>
        <v/>
      </c>
      <c r="LP24" s="53"/>
      <c r="LQ24" s="37"/>
      <c r="LR24" s="29"/>
      <c r="LS24" s="47"/>
      <c r="LT24" s="45"/>
      <c r="LU24" s="45" t="str">
        <f>IF(LT24="","",LT24-LT23)</f>
        <v/>
      </c>
      <c r="LV24" s="45"/>
      <c r="LW24" s="45" t="str">
        <f>IF(LV24="","",LV24-LV23)</f>
        <v/>
      </c>
      <c r="LX24" s="45"/>
      <c r="LY24" s="45" t="str">
        <f>IF(LX24="","",LX23+LZ23-LX24)</f>
        <v/>
      </c>
      <c r="LZ24" s="45"/>
      <c r="MA24" s="44" t="str">
        <f t="shared" si="262"/>
        <v/>
      </c>
      <c r="MB24" s="43" t="str">
        <f>IF(LT24="","",MB23)</f>
        <v/>
      </c>
      <c r="MC24" s="45" t="str">
        <f t="shared" si="309"/>
        <v/>
      </c>
      <c r="MD24" s="46" t="str">
        <f t="shared" si="310"/>
        <v/>
      </c>
      <c r="ME24" s="37"/>
      <c r="MF24" s="29"/>
      <c r="MG24" s="47"/>
      <c r="MH24" s="45"/>
      <c r="MI24" s="45" t="str">
        <f>IF(MH24="","",MH24-MH23)</f>
        <v/>
      </c>
      <c r="MJ24" s="45"/>
      <c r="MK24" s="45" t="str">
        <f>IF(MJ24="","",MJ24-MJ23)</f>
        <v/>
      </c>
      <c r="ML24" s="45"/>
      <c r="MM24" s="45" t="str">
        <f>IF(ML24="","",ML23+MN23-ML24)</f>
        <v/>
      </c>
      <c r="MN24" s="45"/>
      <c r="MO24" s="44" t="str">
        <f t="shared" si="269"/>
        <v/>
      </c>
      <c r="MP24" s="43" t="str">
        <f>IF(MH24="","",MP23)</f>
        <v/>
      </c>
      <c r="MQ24" s="45" t="str">
        <f t="shared" si="311"/>
        <v/>
      </c>
      <c r="MR24" s="46" t="str">
        <f t="shared" si="312"/>
        <v/>
      </c>
      <c r="MS24" s="37"/>
      <c r="MT24" s="29"/>
      <c r="MU24" s="47"/>
      <c r="MV24" s="45"/>
      <c r="MW24" s="45" t="str">
        <f>IF(MV24="","",MV24-MV23)</f>
        <v/>
      </c>
      <c r="MX24" s="45"/>
      <c r="MY24" s="45" t="str">
        <f>IF(MX24="","",MX24-MX23)</f>
        <v/>
      </c>
      <c r="MZ24" s="45"/>
      <c r="NA24" s="45" t="str">
        <f>IF(MZ24="","",MZ23+NB23-MZ24)</f>
        <v/>
      </c>
      <c r="NB24" s="45"/>
      <c r="NC24" s="44" t="str">
        <f t="shared" si="276"/>
        <v/>
      </c>
      <c r="ND24" s="43" t="str">
        <f>IF(MV24="","",ND23)</f>
        <v/>
      </c>
      <c r="NE24" s="45" t="str">
        <f t="shared" si="313"/>
        <v/>
      </c>
      <c r="NF24" s="46" t="str">
        <f t="shared" si="314"/>
        <v/>
      </c>
      <c r="NG24" s="37"/>
      <c r="NH24" s="29"/>
      <c r="NI24" s="47"/>
      <c r="NJ24" s="45"/>
      <c r="NK24" s="45" t="str">
        <f>IF(NJ24="","",NJ24-NJ23)</f>
        <v/>
      </c>
      <c r="NL24" s="45"/>
      <c r="NM24" s="45" t="str">
        <f>IF(NL24="","",NL24-NL23)</f>
        <v/>
      </c>
      <c r="NN24" s="45"/>
      <c r="NO24" s="45" t="str">
        <f>IF(NN24="","",NN23+NP23-NN24)</f>
        <v/>
      </c>
      <c r="NP24" s="45"/>
      <c r="NQ24" s="44" t="str">
        <f t="shared" si="283"/>
        <v/>
      </c>
      <c r="NR24" s="43" t="str">
        <f>IF(NJ24="","",NR23)</f>
        <v/>
      </c>
      <c r="NS24" s="45" t="str">
        <f t="shared" si="315"/>
        <v/>
      </c>
      <c r="NT24" s="46" t="str">
        <f t="shared" si="316"/>
        <v/>
      </c>
      <c r="NU24" s="37"/>
    </row>
    <row r="25" spans="1:385" x14ac:dyDescent="0.25">
      <c r="A25" s="38"/>
      <c r="B25" s="39"/>
      <c r="C25" s="40"/>
      <c r="D25" s="40"/>
      <c r="E25" s="41"/>
      <c r="F25" s="41"/>
      <c r="G25" s="40"/>
      <c r="H25" s="42"/>
      <c r="I25" s="45"/>
      <c r="J25" s="45" t="str">
        <f>IF(I25="","",I25-I24)</f>
        <v/>
      </c>
      <c r="K25" s="45"/>
      <c r="L25" s="45" t="str">
        <f>IF(K25="","",K25-K24)</f>
        <v/>
      </c>
      <c r="M25" s="45"/>
      <c r="N25" s="45" t="str">
        <f>IF(M25="","",M24+O24-M25)</f>
        <v/>
      </c>
      <c r="O25" s="45"/>
      <c r="P25" s="44" t="str">
        <f t="shared" si="187"/>
        <v/>
      </c>
      <c r="Q25" s="43" t="str">
        <f>IF(I25="","",Q24)</f>
        <v/>
      </c>
      <c r="R25" s="45" t="str">
        <f t="shared" si="287"/>
        <v/>
      </c>
      <c r="S25" s="46" t="str">
        <f t="shared" si="288"/>
        <v/>
      </c>
      <c r="T25" s="37"/>
      <c r="U25" s="29"/>
      <c r="V25" s="47"/>
      <c r="W25" s="67"/>
      <c r="X25" s="45" t="str">
        <f>IF(W25="","",W25-W24)</f>
        <v/>
      </c>
      <c r="Y25" s="45"/>
      <c r="Z25" s="45" t="str">
        <f>IF(Y25="","",Y25-Y24)</f>
        <v/>
      </c>
      <c r="AA25" s="45"/>
      <c r="AB25" s="45" t="str">
        <f>IF(AA25="","",AA24+AC24-AA25)</f>
        <v/>
      </c>
      <c r="AC25" s="45"/>
      <c r="AD25" s="44" t="str">
        <f t="shared" si="192"/>
        <v/>
      </c>
      <c r="AE25" s="45"/>
      <c r="AF25" s="45" t="str">
        <f t="shared" si="289"/>
        <v/>
      </c>
      <c r="AG25" s="46" t="str">
        <f t="shared" si="290"/>
        <v/>
      </c>
      <c r="AH25" s="37"/>
      <c r="AI25" s="29"/>
      <c r="AJ25" s="47"/>
      <c r="AK25" s="45"/>
      <c r="AL25" s="45" t="str">
        <f>IF(AK25="","",AK25-AK24)</f>
        <v/>
      </c>
      <c r="AM25" s="45"/>
      <c r="AN25" s="45" t="str">
        <f>IF(AM25="","",AM25-AM24)</f>
        <v/>
      </c>
      <c r="AO25" s="45"/>
      <c r="AP25" s="45" t="str">
        <f>IF(AO25="","",AO24+AQ24-AO25)</f>
        <v/>
      </c>
      <c r="AQ25" s="45"/>
      <c r="AR25" s="44" t="str">
        <f t="shared" si="199"/>
        <v/>
      </c>
      <c r="AS25" s="45"/>
      <c r="AT25" s="45" t="str">
        <f t="shared" si="291"/>
        <v/>
      </c>
      <c r="AU25" s="46" t="str">
        <f t="shared" si="292"/>
        <v/>
      </c>
      <c r="AV25" s="37"/>
      <c r="AW25" s="29"/>
      <c r="AX25" s="47"/>
      <c r="AY25" s="45"/>
      <c r="AZ25" s="45" t="str">
        <f>IF(AY25="","",AY25-AY24)</f>
        <v/>
      </c>
      <c r="BA25" s="45"/>
      <c r="BB25" s="45" t="str">
        <f>IF(BA25="","",BA25-BA24)</f>
        <v/>
      </c>
      <c r="BC25" s="45"/>
      <c r="BD25" s="45" t="str">
        <f>IF(BC25="","",BC24+BE24-BC25)</f>
        <v/>
      </c>
      <c r="BE25" s="45"/>
      <c r="BF25" s="44" t="str">
        <f t="shared" si="206"/>
        <v/>
      </c>
      <c r="BG25" s="45"/>
      <c r="BH25" s="45" t="str">
        <f t="shared" si="293"/>
        <v/>
      </c>
      <c r="BI25" s="46" t="str">
        <f t="shared" si="294"/>
        <v/>
      </c>
      <c r="BJ25" s="37"/>
      <c r="BK25" s="29"/>
      <c r="BL25" s="47"/>
      <c r="BM25" s="45"/>
      <c r="BN25" s="45" t="str">
        <f t="shared" si="102"/>
        <v/>
      </c>
      <c r="BO25" s="45"/>
      <c r="BP25" s="45" t="str">
        <f t="shared" si="103"/>
        <v/>
      </c>
      <c r="BQ25" s="45"/>
      <c r="BR25" s="45" t="str">
        <f t="shared" si="104"/>
        <v/>
      </c>
      <c r="BS25" s="27"/>
      <c r="BT25" s="63" t="str">
        <f t="shared" si="105"/>
        <v/>
      </c>
      <c r="BU25" s="67" t="str">
        <f t="shared" si="106"/>
        <v/>
      </c>
      <c r="BV25" s="45" t="str">
        <f t="shared" si="107"/>
        <v/>
      </c>
      <c r="BW25" s="46" t="str">
        <f t="shared" si="108"/>
        <v/>
      </c>
      <c r="BX25" s="37"/>
      <c r="BY25" s="57"/>
      <c r="BZ25" s="47"/>
      <c r="CA25" s="45"/>
      <c r="CB25" s="45" t="str">
        <f t="shared" si="109"/>
        <v/>
      </c>
      <c r="CC25" s="45"/>
      <c r="CD25" s="45" t="str">
        <f t="shared" si="110"/>
        <v/>
      </c>
      <c r="CE25" s="45"/>
      <c r="CF25" s="45" t="str">
        <f t="shared" si="111"/>
        <v/>
      </c>
      <c r="CG25" s="27"/>
      <c r="CH25" s="63" t="str">
        <f t="shared" si="112"/>
        <v/>
      </c>
      <c r="CI25" s="67" t="str">
        <f t="shared" si="113"/>
        <v/>
      </c>
      <c r="CJ25" s="45" t="str">
        <f t="shared" si="114"/>
        <v/>
      </c>
      <c r="CK25" s="46" t="str">
        <f t="shared" si="115"/>
        <v/>
      </c>
      <c r="CL25" s="37"/>
      <c r="CM25" s="29"/>
      <c r="CN25" s="47"/>
      <c r="CO25" s="45"/>
      <c r="CP25" s="45" t="str">
        <f t="shared" si="116"/>
        <v/>
      </c>
      <c r="CQ25" s="45"/>
      <c r="CR25" s="45" t="str">
        <f t="shared" si="117"/>
        <v/>
      </c>
      <c r="CS25" s="45"/>
      <c r="CT25" s="45" t="str">
        <f t="shared" si="118"/>
        <v/>
      </c>
      <c r="CU25" s="27"/>
      <c r="CV25" s="63" t="str">
        <f t="shared" si="119"/>
        <v/>
      </c>
      <c r="CW25" s="67" t="str">
        <f t="shared" si="120"/>
        <v/>
      </c>
      <c r="CX25" s="45" t="str">
        <f t="shared" si="121"/>
        <v/>
      </c>
      <c r="CY25" s="46" t="str">
        <f t="shared" si="122"/>
        <v/>
      </c>
      <c r="CZ25" s="37"/>
      <c r="DA25" s="29"/>
      <c r="DB25" s="47"/>
      <c r="DC25" s="45"/>
      <c r="DD25" s="45" t="str">
        <f>IF(DC25="","",DC25-DC24)</f>
        <v/>
      </c>
      <c r="DE25" s="45"/>
      <c r="DF25" s="45" t="str">
        <f>IF(DE25="","",DE25-DE24)</f>
        <v/>
      </c>
      <c r="DG25" s="45"/>
      <c r="DH25" s="45" t="str">
        <f>IF(DG25="","",DG24+DI24-DG25)</f>
        <v/>
      </c>
      <c r="DI25" s="45"/>
      <c r="DJ25" s="44" t="str">
        <f t="shared" si="213"/>
        <v/>
      </c>
      <c r="DK25" s="43" t="str">
        <f>IF(DC25="","",DK24)</f>
        <v/>
      </c>
      <c r="DL25" s="45" t="str">
        <f t="shared" si="295"/>
        <v/>
      </c>
      <c r="DM25" s="46" t="str">
        <f t="shared" si="296"/>
        <v/>
      </c>
      <c r="DN25" s="37"/>
      <c r="DO25" s="29"/>
      <c r="DP25" s="47"/>
      <c r="DQ25" s="45"/>
      <c r="DR25" s="45" t="str">
        <f>IF(DQ25="","",DQ25-DQ24)</f>
        <v/>
      </c>
      <c r="DS25" s="45"/>
      <c r="DT25" s="45" t="str">
        <f>IF(DS25="","",DS25-DS24)</f>
        <v/>
      </c>
      <c r="DU25" s="45"/>
      <c r="DV25" s="45" t="str">
        <f>IF(DU25="","",DU24+DW24-DU25)</f>
        <v/>
      </c>
      <c r="DW25" s="45"/>
      <c r="DX25" s="44" t="str">
        <f t="shared" si="220"/>
        <v/>
      </c>
      <c r="DY25" s="43" t="str">
        <f>IF(DQ25="","",DY24)</f>
        <v/>
      </c>
      <c r="DZ25" s="45" t="str">
        <f t="shared" si="297"/>
        <v/>
      </c>
      <c r="EA25" s="46" t="str">
        <f t="shared" si="298"/>
        <v/>
      </c>
      <c r="EB25" s="37"/>
      <c r="ED25" s="47"/>
      <c r="EE25" s="45"/>
      <c r="EF25" s="45" t="str">
        <f>IF(EE25="","",EE25-EE24)</f>
        <v/>
      </c>
      <c r="EG25" s="45"/>
      <c r="EH25" s="45" t="str">
        <f>IF(EG25="","",EG25-EG24)</f>
        <v/>
      </c>
      <c r="EI25" s="45"/>
      <c r="EJ25" s="45" t="str">
        <f>IF(EI25="","",EI24+EK24-EI25)</f>
        <v/>
      </c>
      <c r="EK25" s="45"/>
      <c r="EL25" s="44" t="str">
        <f t="shared" si="227"/>
        <v/>
      </c>
      <c r="EM25" s="43" t="str">
        <f>IF(EE25="","",EM24)</f>
        <v/>
      </c>
      <c r="EN25" s="45" t="str">
        <f t="shared" si="299"/>
        <v/>
      </c>
      <c r="EO25" s="46" t="str">
        <f t="shared" si="300"/>
        <v/>
      </c>
      <c r="EP25" s="37"/>
      <c r="ER25" s="47"/>
      <c r="ES25" s="45"/>
      <c r="ET25" s="45" t="str">
        <f>IF(ES25="","",ES25-ES24)</f>
        <v/>
      </c>
      <c r="EU25" s="45"/>
      <c r="EV25" s="45" t="str">
        <f>IF(EU25="","",EU25-EU24)</f>
        <v/>
      </c>
      <c r="EW25" s="45"/>
      <c r="EX25" s="45" t="str">
        <f>IF(EW25="","",EW24+EY24-EW25)</f>
        <v/>
      </c>
      <c r="EY25" s="45"/>
      <c r="EZ25" s="44" t="str">
        <f t="shared" si="234"/>
        <v/>
      </c>
      <c r="FA25" s="43" t="str">
        <f>IF(ES25="","",FA24)</f>
        <v/>
      </c>
      <c r="FB25" s="45" t="str">
        <f t="shared" si="301"/>
        <v/>
      </c>
      <c r="FC25" s="46" t="str">
        <f t="shared" si="302"/>
        <v/>
      </c>
      <c r="FD25" s="37"/>
      <c r="FF25" s="47"/>
      <c r="FG25" s="45"/>
      <c r="FH25" s="45" t="str">
        <f>IF(FG25="","",FG25-FG24)</f>
        <v/>
      </c>
      <c r="FI25" s="45"/>
      <c r="FJ25" s="45" t="str">
        <f>IF(FI25="","",FI25-FI24)</f>
        <v/>
      </c>
      <c r="FK25" s="45"/>
      <c r="FL25" s="45" t="str">
        <f>IF(FK25="","",FK24+FM24-FK25)</f>
        <v/>
      </c>
      <c r="FM25" s="45"/>
      <c r="FN25" s="44" t="str">
        <f t="shared" si="241"/>
        <v/>
      </c>
      <c r="FO25" s="43" t="str">
        <f>IF(FG25="","",FO24)</f>
        <v/>
      </c>
      <c r="FP25" s="45" t="str">
        <f t="shared" si="303"/>
        <v/>
      </c>
      <c r="FQ25" s="46" t="str">
        <f t="shared" si="304"/>
        <v/>
      </c>
      <c r="FR25" s="37"/>
      <c r="FS25" s="29"/>
      <c r="FT25" s="47"/>
      <c r="FU25" s="45"/>
      <c r="FV25" s="45" t="str">
        <f>IF(FU25="","",FU25-FU24)</f>
        <v/>
      </c>
      <c r="FW25" s="45"/>
      <c r="FX25" s="45" t="str">
        <f>IF(FW25="","",FW25-FW24)</f>
        <v/>
      </c>
      <c r="FY25" s="45"/>
      <c r="FZ25" s="45" t="str">
        <f>IF(FY25="","",FY24+GA24-FY25)</f>
        <v/>
      </c>
      <c r="GA25" s="45"/>
      <c r="GB25" s="44" t="str">
        <f t="shared" si="248"/>
        <v/>
      </c>
      <c r="GC25" s="43" t="str">
        <f>IF(FU25="","",GC24)</f>
        <v/>
      </c>
      <c r="GD25" s="45" t="str">
        <f t="shared" si="305"/>
        <v/>
      </c>
      <c r="GE25" s="46" t="str">
        <f t="shared" si="306"/>
        <v/>
      </c>
      <c r="GF25" s="37"/>
      <c r="GH25" s="47"/>
      <c r="GI25" s="45"/>
      <c r="GJ25" s="45" t="str">
        <f>IF(GI25="","",GI25-GI24)</f>
        <v/>
      </c>
      <c r="GK25" s="45"/>
      <c r="GL25" s="45" t="str">
        <f>IF(GK25="","",GK25-GK24)</f>
        <v/>
      </c>
      <c r="GM25" s="45"/>
      <c r="GN25" s="45" t="str">
        <f>IF(GM25="","",GM24+GO24-GM25)</f>
        <v/>
      </c>
      <c r="GO25" s="45"/>
      <c r="GP25" s="44" t="str">
        <f t="shared" si="255"/>
        <v/>
      </c>
      <c r="GQ25" s="43" t="str">
        <f>IF(GI25="","",GQ24)</f>
        <v/>
      </c>
      <c r="GR25" s="45" t="str">
        <f t="shared" si="307"/>
        <v/>
      </c>
      <c r="GS25" s="46" t="str">
        <f t="shared" si="308"/>
        <v/>
      </c>
      <c r="GT25" s="37"/>
      <c r="GU25" s="61"/>
      <c r="GV25" s="47"/>
      <c r="GW25" s="30" t="s">
        <v>1145</v>
      </c>
      <c r="GX25" s="45"/>
      <c r="GY25" s="45" t="str">
        <f t="shared" si="137"/>
        <v/>
      </c>
      <c r="GZ25" s="45"/>
      <c r="HA25" s="45" t="str">
        <f t="shared" si="138"/>
        <v/>
      </c>
      <c r="HB25" s="45"/>
      <c r="HC25" s="45" t="str">
        <f t="shared" si="139"/>
        <v/>
      </c>
      <c r="HD25" s="27"/>
      <c r="HE25" s="63" t="str">
        <f t="shared" si="140"/>
        <v/>
      </c>
      <c r="HF25" s="67" t="str">
        <f t="shared" si="141"/>
        <v/>
      </c>
      <c r="HG25" s="45" t="str">
        <f t="shared" si="142"/>
        <v/>
      </c>
      <c r="HH25" s="46" t="str">
        <f t="shared" si="143"/>
        <v/>
      </c>
      <c r="HI25" s="37"/>
      <c r="HK25" s="47"/>
      <c r="HL25" s="45"/>
      <c r="HM25" s="45" t="str">
        <f t="shared" si="144"/>
        <v/>
      </c>
      <c r="HN25" s="45"/>
      <c r="HO25" s="45" t="str">
        <f t="shared" si="145"/>
        <v/>
      </c>
      <c r="HP25" s="45"/>
      <c r="HQ25" s="45" t="str">
        <f t="shared" si="146"/>
        <v/>
      </c>
      <c r="HR25" s="27"/>
      <c r="HS25" s="63" t="str">
        <f t="shared" si="147"/>
        <v/>
      </c>
      <c r="HT25" s="67" t="str">
        <f t="shared" si="148"/>
        <v/>
      </c>
      <c r="HU25" s="45" t="str">
        <f t="shared" si="149"/>
        <v/>
      </c>
      <c r="HV25" s="46" t="str">
        <f t="shared" si="150"/>
        <v/>
      </c>
      <c r="HW25" s="37"/>
      <c r="HX25" s="360"/>
      <c r="HY25" s="47"/>
      <c r="HZ25" s="45"/>
      <c r="IA25" s="45" t="str">
        <f t="shared" si="151"/>
        <v/>
      </c>
      <c r="IB25" s="45"/>
      <c r="IC25" s="45" t="str">
        <f t="shared" si="152"/>
        <v/>
      </c>
      <c r="ID25" s="45"/>
      <c r="IE25" s="45" t="str">
        <f t="shared" si="153"/>
        <v/>
      </c>
      <c r="IF25" s="27"/>
      <c r="IG25" s="63" t="str">
        <f t="shared" si="154"/>
        <v/>
      </c>
      <c r="IH25" s="67" t="str">
        <f t="shared" si="155"/>
        <v/>
      </c>
      <c r="II25" s="45" t="str">
        <f t="shared" si="156"/>
        <v/>
      </c>
      <c r="IJ25" s="46" t="str">
        <f t="shared" si="157"/>
        <v/>
      </c>
      <c r="IK25" s="37"/>
      <c r="IL25" s="29"/>
      <c r="IM25" s="47"/>
      <c r="IN25" s="45"/>
      <c r="IO25" s="45" t="str">
        <f t="shared" si="158"/>
        <v/>
      </c>
      <c r="IP25" s="45"/>
      <c r="IQ25" s="45" t="str">
        <f t="shared" si="159"/>
        <v/>
      </c>
      <c r="IR25" s="45"/>
      <c r="IS25" s="45" t="str">
        <f t="shared" si="160"/>
        <v/>
      </c>
      <c r="IT25" s="27"/>
      <c r="IU25" s="63" t="str">
        <f t="shared" si="161"/>
        <v/>
      </c>
      <c r="IV25" s="67" t="str">
        <f t="shared" si="162"/>
        <v/>
      </c>
      <c r="IW25" s="45" t="str">
        <f t="shared" si="163"/>
        <v/>
      </c>
      <c r="IX25" s="46" t="str">
        <f t="shared" si="164"/>
        <v/>
      </c>
      <c r="IY25" s="37"/>
      <c r="IZ25" s="61"/>
      <c r="JA25" s="47"/>
      <c r="JB25" s="45"/>
      <c r="JC25" s="45" t="str">
        <f t="shared" si="165"/>
        <v/>
      </c>
      <c r="JD25" s="45"/>
      <c r="JE25" s="45" t="str">
        <f t="shared" si="166"/>
        <v/>
      </c>
      <c r="JF25" s="45"/>
      <c r="JG25" s="45" t="str">
        <f t="shared" si="167"/>
        <v/>
      </c>
      <c r="JH25" s="27"/>
      <c r="JI25" s="63" t="str">
        <f t="shared" si="168"/>
        <v/>
      </c>
      <c r="JJ25" s="67" t="str">
        <f t="shared" si="169"/>
        <v/>
      </c>
      <c r="JK25" s="45" t="str">
        <f t="shared" si="170"/>
        <v/>
      </c>
      <c r="JL25" s="46" t="str">
        <f t="shared" si="171"/>
        <v/>
      </c>
      <c r="JM25" s="37"/>
      <c r="JN25" s="29"/>
      <c r="JO25" s="47"/>
      <c r="JP25" s="45"/>
      <c r="JQ25" s="45" t="str">
        <f t="shared" si="172"/>
        <v/>
      </c>
      <c r="JR25" s="45"/>
      <c r="JS25" s="45" t="str">
        <f t="shared" si="173"/>
        <v/>
      </c>
      <c r="JT25" s="45"/>
      <c r="JU25" s="45" t="str">
        <f t="shared" si="174"/>
        <v/>
      </c>
      <c r="JV25" s="27"/>
      <c r="JW25" s="63" t="str">
        <f t="shared" si="175"/>
        <v/>
      </c>
      <c r="JX25" s="67" t="str">
        <f t="shared" si="176"/>
        <v/>
      </c>
      <c r="JY25" s="45" t="str">
        <f t="shared" si="177"/>
        <v/>
      </c>
      <c r="JZ25" s="46" t="str">
        <f t="shared" si="178"/>
        <v/>
      </c>
      <c r="KA25" s="37"/>
      <c r="KB25" s="51"/>
      <c r="KC25" s="47"/>
      <c r="KD25" s="45"/>
      <c r="KE25" s="45" t="str">
        <f>IF(KD25="","",KD25-KD21)</f>
        <v/>
      </c>
      <c r="KF25" s="45"/>
      <c r="KG25" s="45" t="str">
        <f>IF(KF25="","",KF25-KF21)</f>
        <v/>
      </c>
      <c r="KH25" s="45"/>
      <c r="KI25" s="45" t="str">
        <f>IF(KH25="","",KH21+KJ21-KH25)</f>
        <v/>
      </c>
      <c r="KJ25" s="27"/>
      <c r="KK25" s="63" t="str">
        <f>IF(KD25="","",KK21)</f>
        <v/>
      </c>
      <c r="KL25" s="67" t="str">
        <f>IF(KE25="","",KL21)</f>
        <v/>
      </c>
      <c r="KM25" s="45" t="str">
        <f>IF(KH25="","",KI25*KL25)</f>
        <v/>
      </c>
      <c r="KN25" s="46" t="str">
        <f>IF(KI25="","",KM25/(KE25*100))</f>
        <v/>
      </c>
      <c r="KO25" s="37"/>
      <c r="KP25" s="29"/>
      <c r="KQ25" s="47"/>
      <c r="KR25" s="45"/>
      <c r="KS25" s="45" t="str">
        <f>IF(KR25="","",KR25-KR21)</f>
        <v/>
      </c>
      <c r="KT25" s="45"/>
      <c r="KU25" s="45" t="str">
        <f>IF(KT25="","",KT25-KT21)</f>
        <v/>
      </c>
      <c r="KV25" s="45"/>
      <c r="KW25" s="45" t="str">
        <f>IF(KV25="","",KV21+KX21-KV25)</f>
        <v/>
      </c>
      <c r="KX25" s="27"/>
      <c r="KY25" s="63" t="str">
        <f>IF(KR25="","",KY21)</f>
        <v/>
      </c>
      <c r="KZ25" s="67" t="str">
        <f>IF(KS25="","",KZ21)</f>
        <v/>
      </c>
      <c r="LA25" s="45" t="str">
        <f>IF(KV25="","",KW25*KZ25)</f>
        <v/>
      </c>
      <c r="LB25" s="46" t="str">
        <f>IF(KW25="","",LA25/(KS25*100))</f>
        <v/>
      </c>
      <c r="LC25" s="37"/>
      <c r="LD25" s="29"/>
      <c r="LE25" s="47"/>
      <c r="LF25" s="45"/>
      <c r="LG25" s="45"/>
      <c r="LH25" s="45"/>
      <c r="LI25" s="45" t="str">
        <f t="shared" si="89"/>
        <v/>
      </c>
      <c r="LJ25" s="43"/>
      <c r="LK25" s="45" t="str">
        <f t="shared" si="90"/>
        <v/>
      </c>
      <c r="LL25" s="45"/>
      <c r="LM25" s="73" t="str">
        <f>IF(LF24="","",LM22)</f>
        <v/>
      </c>
      <c r="LN25" s="67" t="str">
        <f>IF(LG24="","",LN22)</f>
        <v/>
      </c>
      <c r="LO25" s="45" t="str">
        <f t="shared" si="91"/>
        <v/>
      </c>
      <c r="LP25" s="46"/>
      <c r="LQ25" s="37"/>
      <c r="LR25" s="29"/>
      <c r="LS25" s="47"/>
      <c r="LT25" s="45"/>
      <c r="LU25" s="45" t="str">
        <f>IF(LT25="","",LT25-LT24)</f>
        <v/>
      </c>
      <c r="LV25" s="45"/>
      <c r="LW25" s="45" t="str">
        <f>IF(LV25="","",LV25-LV24)</f>
        <v/>
      </c>
      <c r="LX25" s="45"/>
      <c r="LY25" s="45" t="str">
        <f>IF(LX25="","",LX24+LZ24-LX25)</f>
        <v/>
      </c>
      <c r="LZ25" s="45"/>
      <c r="MA25" s="44" t="str">
        <f t="shared" si="262"/>
        <v/>
      </c>
      <c r="MB25" s="43" t="str">
        <f>IF(LT25="","",MB24)</f>
        <v/>
      </c>
      <c r="MC25" s="45" t="str">
        <f t="shared" si="309"/>
        <v/>
      </c>
      <c r="MD25" s="46" t="str">
        <f t="shared" si="310"/>
        <v/>
      </c>
      <c r="ME25" s="37"/>
      <c r="MF25" s="29"/>
      <c r="MG25" s="47"/>
      <c r="MH25" s="45"/>
      <c r="MI25" s="45" t="str">
        <f>IF(MH25="","",MH25-MH24)</f>
        <v/>
      </c>
      <c r="MJ25" s="45"/>
      <c r="MK25" s="45" t="str">
        <f>IF(MJ25="","",MJ25-MJ24)</f>
        <v/>
      </c>
      <c r="ML25" s="45"/>
      <c r="MM25" s="45" t="str">
        <f>IF(ML25="","",ML24+MN24-ML25)</f>
        <v/>
      </c>
      <c r="MN25" s="45"/>
      <c r="MO25" s="44" t="str">
        <f t="shared" si="269"/>
        <v/>
      </c>
      <c r="MP25" s="43" t="str">
        <f>IF(MH25="","",MP24)</f>
        <v/>
      </c>
      <c r="MQ25" s="45" t="str">
        <f t="shared" si="311"/>
        <v/>
      </c>
      <c r="MR25" s="46" t="str">
        <f t="shared" si="312"/>
        <v/>
      </c>
      <c r="MS25" s="37"/>
      <c r="MT25" s="29"/>
      <c r="MU25" s="47"/>
      <c r="MV25" s="45"/>
      <c r="MW25" s="45" t="str">
        <f>IF(MV25="","",MV25-MV24)</f>
        <v/>
      </c>
      <c r="MX25" s="45"/>
      <c r="MY25" s="45" t="str">
        <f>IF(MX25="","",MX25-MX24)</f>
        <v/>
      </c>
      <c r="MZ25" s="45"/>
      <c r="NA25" s="45" t="str">
        <f>IF(MZ25="","",MZ24+NB24-MZ25)</f>
        <v/>
      </c>
      <c r="NB25" s="45"/>
      <c r="NC25" s="44" t="str">
        <f t="shared" si="276"/>
        <v/>
      </c>
      <c r="ND25" s="43" t="str">
        <f>IF(MV25="","",ND24)</f>
        <v/>
      </c>
      <c r="NE25" s="45" t="str">
        <f t="shared" si="313"/>
        <v/>
      </c>
      <c r="NF25" s="46" t="str">
        <f t="shared" si="314"/>
        <v/>
      </c>
      <c r="NG25" s="37"/>
      <c r="NH25" s="29"/>
      <c r="NI25" s="47"/>
      <c r="NJ25" s="45"/>
      <c r="NK25" s="45" t="str">
        <f>IF(NJ25="","",NJ25-NJ24)</f>
        <v/>
      </c>
      <c r="NL25" s="45"/>
      <c r="NM25" s="45" t="str">
        <f>IF(NL25="","",NL25-NL24)</f>
        <v/>
      </c>
      <c r="NN25" s="45"/>
      <c r="NO25" s="45" t="str">
        <f>IF(NN25="","",NN24+NP24-NN25)</f>
        <v/>
      </c>
      <c r="NP25" s="45"/>
      <c r="NQ25" s="44" t="str">
        <f t="shared" si="283"/>
        <v/>
      </c>
      <c r="NR25" s="43" t="str">
        <f>IF(NJ25="","",NR24)</f>
        <v/>
      </c>
      <c r="NS25" s="45" t="str">
        <f t="shared" si="315"/>
        <v/>
      </c>
      <c r="NT25" s="46" t="str">
        <f t="shared" si="316"/>
        <v/>
      </c>
      <c r="NU25" s="37"/>
    </row>
    <row r="26" spans="1:385" ht="15" customHeight="1" thickBot="1" x14ac:dyDescent="0.3">
      <c r="A26" s="38"/>
      <c r="B26" s="39"/>
      <c r="C26" s="40"/>
      <c r="D26" s="40"/>
      <c r="E26" s="41"/>
      <c r="F26" s="41"/>
      <c r="G26" s="40"/>
      <c r="H26" s="42"/>
      <c r="I26" s="45"/>
      <c r="J26" s="45" t="str">
        <f>IF(I26="","",I26-I25)</f>
        <v/>
      </c>
      <c r="K26" s="45"/>
      <c r="L26" s="45"/>
      <c r="M26" s="45"/>
      <c r="N26" s="45" t="str">
        <f>IF(M26="","",M25+O25-M26)</f>
        <v/>
      </c>
      <c r="O26" s="45"/>
      <c r="P26" s="44" t="str">
        <f t="shared" si="187"/>
        <v/>
      </c>
      <c r="Q26" s="43" t="str">
        <f>IF(I26="","",Q25)</f>
        <v/>
      </c>
      <c r="R26" s="45" t="str">
        <f t="shared" si="287"/>
        <v/>
      </c>
      <c r="S26" s="46" t="str">
        <f t="shared" si="288"/>
        <v/>
      </c>
      <c r="T26" s="37"/>
      <c r="U26" s="29"/>
      <c r="V26" s="47"/>
      <c r="W26" s="67"/>
      <c r="X26" s="45" t="str">
        <f>IF(W26="","",W26-W25)</f>
        <v/>
      </c>
      <c r="Y26" s="45"/>
      <c r="Z26" s="45"/>
      <c r="AA26" s="45"/>
      <c r="AB26" s="45" t="str">
        <f>IF(AA26="","",AA25+AC25-AA26)</f>
        <v/>
      </c>
      <c r="AC26" s="45"/>
      <c r="AD26" s="44" t="str">
        <f t="shared" si="192"/>
        <v/>
      </c>
      <c r="AE26" s="45"/>
      <c r="AF26" s="45" t="str">
        <f t="shared" si="289"/>
        <v/>
      </c>
      <c r="AG26" s="46" t="str">
        <f t="shared" si="290"/>
        <v/>
      </c>
      <c r="AH26" s="37"/>
      <c r="AI26" s="29"/>
      <c r="AJ26" s="47"/>
      <c r="AK26" s="45"/>
      <c r="AL26" s="45" t="str">
        <f>IF(AK26="","",AK26-AK25)</f>
        <v/>
      </c>
      <c r="AM26" s="45"/>
      <c r="AN26" s="45" t="str">
        <f>IF(AM26="","",AM26-AM25)</f>
        <v/>
      </c>
      <c r="AO26" s="45"/>
      <c r="AP26" s="45" t="str">
        <f>IF(AO26="","",AO25+AQ25-AO26)</f>
        <v/>
      </c>
      <c r="AQ26" s="45"/>
      <c r="AR26" s="44" t="str">
        <f t="shared" si="199"/>
        <v/>
      </c>
      <c r="AS26" s="45"/>
      <c r="AT26" s="45" t="str">
        <f t="shared" si="291"/>
        <v/>
      </c>
      <c r="AU26" s="46" t="str">
        <f t="shared" si="292"/>
        <v/>
      </c>
      <c r="AV26" s="37"/>
      <c r="AW26" s="29"/>
      <c r="AX26" s="47"/>
      <c r="AY26" s="45"/>
      <c r="AZ26" s="45" t="str">
        <f>IF(AY26="","",AY26-AY25)</f>
        <v/>
      </c>
      <c r="BA26" s="45"/>
      <c r="BB26" s="45" t="str">
        <f>IF(BA26="","",BA26-BA25)</f>
        <v/>
      </c>
      <c r="BC26" s="45"/>
      <c r="BD26" s="45" t="str">
        <f>IF(BC26="","",BC25+BE25-BC26)</f>
        <v/>
      </c>
      <c r="BE26" s="45"/>
      <c r="BF26" s="44" t="str">
        <f t="shared" si="206"/>
        <v/>
      </c>
      <c r="BG26" s="45"/>
      <c r="BH26" s="45" t="str">
        <f t="shared" si="293"/>
        <v/>
      </c>
      <c r="BI26" s="46" t="str">
        <f t="shared" si="294"/>
        <v/>
      </c>
      <c r="BJ26" s="37"/>
      <c r="BK26" s="29"/>
      <c r="BL26" s="75"/>
      <c r="BM26" s="76"/>
      <c r="BN26" s="76" t="str">
        <f t="shared" si="102"/>
        <v/>
      </c>
      <c r="BO26" s="76"/>
      <c r="BP26" s="76" t="str">
        <f t="shared" si="103"/>
        <v/>
      </c>
      <c r="BQ26" s="76"/>
      <c r="BR26" s="76" t="str">
        <f t="shared" si="104"/>
        <v/>
      </c>
      <c r="BS26" s="76"/>
      <c r="BT26" s="78" t="str">
        <f t="shared" si="105"/>
        <v/>
      </c>
      <c r="BU26" s="79" t="str">
        <f t="shared" si="106"/>
        <v/>
      </c>
      <c r="BV26" s="76" t="str">
        <f t="shared" si="107"/>
        <v/>
      </c>
      <c r="BW26" s="80" t="str">
        <f t="shared" si="108"/>
        <v/>
      </c>
      <c r="BX26" s="37"/>
      <c r="BY26" s="57"/>
      <c r="BZ26" s="75"/>
      <c r="CA26" s="76"/>
      <c r="CB26" s="76" t="str">
        <f t="shared" si="109"/>
        <v/>
      </c>
      <c r="CC26" s="76"/>
      <c r="CD26" s="76" t="str">
        <f t="shared" si="110"/>
        <v/>
      </c>
      <c r="CE26" s="76"/>
      <c r="CF26" s="76" t="str">
        <f t="shared" si="111"/>
        <v/>
      </c>
      <c r="CG26" s="76"/>
      <c r="CH26" s="78" t="str">
        <f t="shared" si="112"/>
        <v/>
      </c>
      <c r="CI26" s="79" t="str">
        <f t="shared" si="113"/>
        <v/>
      </c>
      <c r="CJ26" s="76" t="str">
        <f t="shared" si="114"/>
        <v/>
      </c>
      <c r="CK26" s="80" t="str">
        <f t="shared" si="115"/>
        <v/>
      </c>
      <c r="CL26" s="37"/>
      <c r="CM26" s="29"/>
      <c r="CN26" s="75"/>
      <c r="CO26" s="76"/>
      <c r="CP26" s="76" t="str">
        <f t="shared" si="116"/>
        <v/>
      </c>
      <c r="CQ26" s="76"/>
      <c r="CR26" s="76" t="str">
        <f t="shared" si="117"/>
        <v/>
      </c>
      <c r="CS26" s="76"/>
      <c r="CT26" s="76" t="str">
        <f t="shared" si="118"/>
        <v/>
      </c>
      <c r="CU26" s="76"/>
      <c r="CV26" s="78" t="str">
        <f t="shared" si="119"/>
        <v/>
      </c>
      <c r="CW26" s="79" t="str">
        <f t="shared" si="120"/>
        <v/>
      </c>
      <c r="CX26" s="76" t="str">
        <f t="shared" si="121"/>
        <v/>
      </c>
      <c r="CY26" s="80" t="str">
        <f t="shared" si="122"/>
        <v/>
      </c>
      <c r="CZ26" s="37"/>
      <c r="DA26" s="29"/>
      <c r="DB26" s="47"/>
      <c r="DC26" s="45"/>
      <c r="DD26" s="45" t="str">
        <f>IF(DC26="","",DC26-DC25)</f>
        <v/>
      </c>
      <c r="DE26" s="45"/>
      <c r="DF26" s="45"/>
      <c r="DG26" s="45"/>
      <c r="DH26" s="45" t="str">
        <f>IF(DG26="","",DG25+DI25-DG26)</f>
        <v/>
      </c>
      <c r="DI26" s="45"/>
      <c r="DJ26" s="44" t="str">
        <f t="shared" si="213"/>
        <v/>
      </c>
      <c r="DK26" s="43" t="str">
        <f>IF(DC26="","",DK25)</f>
        <v/>
      </c>
      <c r="DL26" s="45" t="str">
        <f t="shared" si="295"/>
        <v/>
      </c>
      <c r="DM26" s="46" t="str">
        <f t="shared" si="296"/>
        <v/>
      </c>
      <c r="DN26" s="37"/>
      <c r="DO26" s="29"/>
      <c r="DP26" s="47"/>
      <c r="DQ26" s="45"/>
      <c r="DR26" s="45" t="str">
        <f>IF(DQ26="","",DQ26-DQ25)</f>
        <v/>
      </c>
      <c r="DS26" s="45"/>
      <c r="DT26" s="45"/>
      <c r="DU26" s="45"/>
      <c r="DV26" s="45" t="str">
        <f>IF(DU26="","",DU25+DW25-DU26)</f>
        <v/>
      </c>
      <c r="DW26" s="45"/>
      <c r="DX26" s="44" t="str">
        <f t="shared" si="220"/>
        <v/>
      </c>
      <c r="DY26" s="43" t="str">
        <f>IF(DQ26="","",DY25)</f>
        <v/>
      </c>
      <c r="DZ26" s="45" t="str">
        <f t="shared" si="297"/>
        <v/>
      </c>
      <c r="EA26" s="46" t="str">
        <f t="shared" si="298"/>
        <v/>
      </c>
      <c r="EB26" s="37"/>
      <c r="ED26" s="47"/>
      <c r="EE26" s="45"/>
      <c r="EF26" s="45" t="str">
        <f>IF(EE26="","",EE26-EE25)</f>
        <v/>
      </c>
      <c r="EG26" s="45"/>
      <c r="EH26" s="45"/>
      <c r="EI26" s="45"/>
      <c r="EJ26" s="45" t="str">
        <f>IF(EI26="","",EI25+EK25-EI26)</f>
        <v/>
      </c>
      <c r="EK26" s="45"/>
      <c r="EL26" s="44" t="str">
        <f t="shared" si="227"/>
        <v/>
      </c>
      <c r="EM26" s="43" t="str">
        <f>IF(EE26="","",EM25)</f>
        <v/>
      </c>
      <c r="EN26" s="45" t="str">
        <f t="shared" si="299"/>
        <v/>
      </c>
      <c r="EO26" s="46" t="str">
        <f t="shared" si="300"/>
        <v/>
      </c>
      <c r="EP26" s="37"/>
      <c r="ER26" s="47"/>
      <c r="ES26" s="45"/>
      <c r="ET26" s="45" t="str">
        <f>IF(ES26="","",ES26-ES25)</f>
        <v/>
      </c>
      <c r="EU26" s="45"/>
      <c r="EV26" s="45"/>
      <c r="EW26" s="45"/>
      <c r="EX26" s="45" t="str">
        <f>IF(EW26="","",EW25+EY25-EW26)</f>
        <v/>
      </c>
      <c r="EY26" s="45"/>
      <c r="EZ26" s="44" t="str">
        <f t="shared" si="234"/>
        <v/>
      </c>
      <c r="FA26" s="43" t="str">
        <f>IF(ES26="","",FA25)</f>
        <v/>
      </c>
      <c r="FB26" s="45" t="str">
        <f t="shared" si="301"/>
        <v/>
      </c>
      <c r="FC26" s="46" t="str">
        <f t="shared" si="302"/>
        <v/>
      </c>
      <c r="FD26" s="37"/>
      <c r="FF26" s="47"/>
      <c r="FG26" s="45"/>
      <c r="FH26" s="45" t="str">
        <f>IF(FG26="","",FG26-FG25)</f>
        <v/>
      </c>
      <c r="FI26" s="45"/>
      <c r="FJ26" s="45"/>
      <c r="FK26" s="45"/>
      <c r="FL26" s="45" t="str">
        <f>IF(FK26="","",FK25+FM25-FK26)</f>
        <v/>
      </c>
      <c r="FM26" s="45"/>
      <c r="FN26" s="44" t="str">
        <f t="shared" si="241"/>
        <v/>
      </c>
      <c r="FO26" s="43" t="str">
        <f>IF(FG26="","",FO25)</f>
        <v/>
      </c>
      <c r="FP26" s="45" t="str">
        <f t="shared" si="303"/>
        <v/>
      </c>
      <c r="FQ26" s="46" t="str">
        <f t="shared" si="304"/>
        <v/>
      </c>
      <c r="FR26" s="37"/>
      <c r="FS26" s="29"/>
      <c r="FT26" s="47"/>
      <c r="FU26" s="45"/>
      <c r="FV26" s="45" t="str">
        <f>IF(FU26="","",FU26-FU25)</f>
        <v/>
      </c>
      <c r="FW26" s="45"/>
      <c r="FX26" s="45"/>
      <c r="FY26" s="45"/>
      <c r="FZ26" s="45" t="str">
        <f>IF(FY26="","",FY25+GA25-FY26)</f>
        <v/>
      </c>
      <c r="GA26" s="45"/>
      <c r="GB26" s="44" t="str">
        <f t="shared" si="248"/>
        <v/>
      </c>
      <c r="GC26" s="43" t="str">
        <f>IF(FU26="","",GC25)</f>
        <v/>
      </c>
      <c r="GD26" s="45" t="str">
        <f t="shared" si="305"/>
        <v/>
      </c>
      <c r="GE26" s="46" t="str">
        <f t="shared" si="306"/>
        <v/>
      </c>
      <c r="GF26" s="37"/>
      <c r="GH26" s="47"/>
      <c r="GI26" s="45"/>
      <c r="GJ26" s="45" t="str">
        <f>IF(GI26="","",GI26-GI25)</f>
        <v/>
      </c>
      <c r="GK26" s="45"/>
      <c r="GL26" s="45"/>
      <c r="GM26" s="45"/>
      <c r="GN26" s="45" t="str">
        <f>IF(GM26="","",GM25+GO25-GM26)</f>
        <v/>
      </c>
      <c r="GO26" s="45"/>
      <c r="GP26" s="44" t="str">
        <f t="shared" si="255"/>
        <v/>
      </c>
      <c r="GQ26" s="43" t="str">
        <f>IF(GI26="","",GQ25)</f>
        <v/>
      </c>
      <c r="GR26" s="45" t="str">
        <f t="shared" si="307"/>
        <v/>
      </c>
      <c r="GS26" s="46" t="str">
        <f t="shared" si="308"/>
        <v/>
      </c>
      <c r="GT26" s="37"/>
      <c r="GU26" s="61"/>
      <c r="GV26" s="75"/>
      <c r="GW26" s="84" t="s">
        <v>1146</v>
      </c>
      <c r="GX26" s="76"/>
      <c r="GY26" s="76" t="str">
        <f t="shared" si="137"/>
        <v/>
      </c>
      <c r="GZ26" s="76"/>
      <c r="HA26" s="76" t="str">
        <f t="shared" si="138"/>
        <v/>
      </c>
      <c r="HB26" s="76"/>
      <c r="HC26" s="76" t="str">
        <f t="shared" si="139"/>
        <v/>
      </c>
      <c r="HD26" s="76"/>
      <c r="HE26" s="78" t="str">
        <f t="shared" si="140"/>
        <v/>
      </c>
      <c r="HF26" s="79" t="str">
        <f t="shared" si="141"/>
        <v/>
      </c>
      <c r="HG26" s="76" t="str">
        <f t="shared" si="142"/>
        <v/>
      </c>
      <c r="HH26" s="80" t="str">
        <f t="shared" si="143"/>
        <v/>
      </c>
      <c r="HI26" s="37"/>
      <c r="HK26" s="75"/>
      <c r="HL26" s="76"/>
      <c r="HM26" s="76" t="str">
        <f t="shared" si="144"/>
        <v/>
      </c>
      <c r="HN26" s="76"/>
      <c r="HO26" s="76" t="str">
        <f t="shared" si="145"/>
        <v/>
      </c>
      <c r="HP26" s="76"/>
      <c r="HQ26" s="76" t="str">
        <f t="shared" si="146"/>
        <v/>
      </c>
      <c r="HR26" s="76"/>
      <c r="HS26" s="78" t="str">
        <f t="shared" si="147"/>
        <v/>
      </c>
      <c r="HT26" s="79" t="str">
        <f t="shared" si="148"/>
        <v/>
      </c>
      <c r="HU26" s="76" t="str">
        <f t="shared" si="149"/>
        <v/>
      </c>
      <c r="HV26" s="80" t="str">
        <f t="shared" si="150"/>
        <v/>
      </c>
      <c r="HW26" s="37"/>
      <c r="HX26" s="360"/>
      <c r="HY26" s="75"/>
      <c r="HZ26" s="76"/>
      <c r="IA26" s="76" t="str">
        <f t="shared" si="151"/>
        <v/>
      </c>
      <c r="IB26" s="76"/>
      <c r="IC26" s="76" t="str">
        <f t="shared" si="152"/>
        <v/>
      </c>
      <c r="ID26" s="76"/>
      <c r="IE26" s="76" t="str">
        <f t="shared" si="153"/>
        <v/>
      </c>
      <c r="IF26" s="76"/>
      <c r="IG26" s="78" t="str">
        <f t="shared" si="154"/>
        <v/>
      </c>
      <c r="IH26" s="79" t="str">
        <f t="shared" si="155"/>
        <v/>
      </c>
      <c r="II26" s="76" t="str">
        <f t="shared" si="156"/>
        <v/>
      </c>
      <c r="IJ26" s="80" t="str">
        <f t="shared" si="157"/>
        <v/>
      </c>
      <c r="IK26" s="37"/>
      <c r="IL26" s="29"/>
      <c r="IM26" s="75"/>
      <c r="IN26" s="76"/>
      <c r="IO26" s="76" t="str">
        <f t="shared" si="158"/>
        <v/>
      </c>
      <c r="IP26" s="76"/>
      <c r="IQ26" s="76" t="str">
        <f t="shared" si="159"/>
        <v/>
      </c>
      <c r="IR26" s="76"/>
      <c r="IS26" s="76" t="str">
        <f t="shared" si="160"/>
        <v/>
      </c>
      <c r="IT26" s="76"/>
      <c r="IU26" s="78" t="str">
        <f t="shared" si="161"/>
        <v/>
      </c>
      <c r="IV26" s="79" t="str">
        <f t="shared" si="162"/>
        <v/>
      </c>
      <c r="IW26" s="76" t="str">
        <f t="shared" si="163"/>
        <v/>
      </c>
      <c r="IX26" s="80" t="str">
        <f t="shared" si="164"/>
        <v/>
      </c>
      <c r="IY26" s="37"/>
      <c r="IZ26" s="61"/>
      <c r="JA26" s="75"/>
      <c r="JB26" s="76"/>
      <c r="JC26" s="76" t="str">
        <f t="shared" si="165"/>
        <v/>
      </c>
      <c r="JD26" s="76"/>
      <c r="JE26" s="76" t="str">
        <f t="shared" si="166"/>
        <v/>
      </c>
      <c r="JF26" s="76"/>
      <c r="JG26" s="76" t="str">
        <f t="shared" si="167"/>
        <v/>
      </c>
      <c r="JH26" s="76"/>
      <c r="JI26" s="78" t="str">
        <f t="shared" si="168"/>
        <v/>
      </c>
      <c r="JJ26" s="79" t="str">
        <f t="shared" si="169"/>
        <v/>
      </c>
      <c r="JK26" s="76" t="str">
        <f t="shared" si="170"/>
        <v/>
      </c>
      <c r="JL26" s="80" t="str">
        <f t="shared" si="171"/>
        <v/>
      </c>
      <c r="JM26" s="37"/>
      <c r="JN26" s="29"/>
      <c r="JO26" s="75"/>
      <c r="JP26" s="76"/>
      <c r="JQ26" s="76" t="str">
        <f t="shared" si="172"/>
        <v/>
      </c>
      <c r="JR26" s="76"/>
      <c r="JS26" s="76" t="str">
        <f t="shared" si="173"/>
        <v/>
      </c>
      <c r="JT26" s="76"/>
      <c r="JU26" s="76" t="str">
        <f t="shared" si="174"/>
        <v/>
      </c>
      <c r="JV26" s="76"/>
      <c r="JW26" s="78" t="str">
        <f t="shared" si="175"/>
        <v/>
      </c>
      <c r="JX26" s="79" t="str">
        <f t="shared" si="176"/>
        <v/>
      </c>
      <c r="JY26" s="76" t="str">
        <f t="shared" si="177"/>
        <v/>
      </c>
      <c r="JZ26" s="80" t="str">
        <f t="shared" si="178"/>
        <v/>
      </c>
      <c r="KA26" s="37"/>
      <c r="KB26" s="51"/>
      <c r="KC26" s="75"/>
      <c r="KD26" s="76"/>
      <c r="KE26" s="76" t="str">
        <f>IF(KD26="","",KD26-KD22)</f>
        <v/>
      </c>
      <c r="KF26" s="76"/>
      <c r="KG26" s="76" t="str">
        <f>IF(KF26="","",KF26-KF22)</f>
        <v/>
      </c>
      <c r="KH26" s="76"/>
      <c r="KI26" s="76" t="str">
        <f>IF(KH26="","",KH22+KJ22-KH26)</f>
        <v/>
      </c>
      <c r="KJ26" s="76"/>
      <c r="KK26" s="78" t="str">
        <f>IF(KD26="","",KK22)</f>
        <v/>
      </c>
      <c r="KL26" s="79" t="str">
        <f>IF(KE26="","",KL22)</f>
        <v/>
      </c>
      <c r="KM26" s="76" t="str">
        <f>IF(KH26="","",KI26*KL26)</f>
        <v/>
      </c>
      <c r="KN26" s="80" t="str">
        <f>IF(KI26="","",KM26/(KE26*100))</f>
        <v/>
      </c>
      <c r="KO26" s="37"/>
      <c r="KP26" s="29"/>
      <c r="KQ26" s="75"/>
      <c r="KR26" s="76"/>
      <c r="KS26" s="76" t="str">
        <f>IF(KR26="","",KR26-KR22)</f>
        <v/>
      </c>
      <c r="KT26" s="76"/>
      <c r="KU26" s="76" t="str">
        <f>IF(KT26="","",KT26-KT22)</f>
        <v/>
      </c>
      <c r="KV26" s="76"/>
      <c r="KW26" s="76" t="str">
        <f>IF(KV26="","",KV22+KX22-KV26)</f>
        <v/>
      </c>
      <c r="KX26" s="76"/>
      <c r="KY26" s="78" t="str">
        <f>IF(KR26="","",KY22)</f>
        <v/>
      </c>
      <c r="KZ26" s="79" t="str">
        <f>IF(KS26="","",KZ22)</f>
        <v/>
      </c>
      <c r="LA26" s="76" t="str">
        <f>IF(KV26="","",KW26*KZ26)</f>
        <v/>
      </c>
      <c r="LB26" s="80" t="str">
        <f>IF(KW26="","",LA26/(KS26*100))</f>
        <v/>
      </c>
      <c r="LC26" s="37"/>
      <c r="LD26" s="29"/>
      <c r="LE26" s="75"/>
      <c r="LF26" s="76"/>
      <c r="LG26" s="76"/>
      <c r="LH26" s="76"/>
      <c r="LI26" s="76" t="str">
        <f t="shared" si="89"/>
        <v/>
      </c>
      <c r="LJ26" s="77"/>
      <c r="LK26" s="76" t="str">
        <f t="shared" si="90"/>
        <v/>
      </c>
      <c r="LL26" s="76"/>
      <c r="LM26" s="78" t="str">
        <f>IF(LF24="","",LM23)</f>
        <v/>
      </c>
      <c r="LN26" s="79" t="str">
        <f>IF(LG24="","",LN23)</f>
        <v/>
      </c>
      <c r="LO26" s="76" t="str">
        <f t="shared" si="91"/>
        <v/>
      </c>
      <c r="LP26" s="80"/>
      <c r="LQ26" s="37"/>
      <c r="LR26" s="29"/>
      <c r="LS26" s="47"/>
      <c r="LT26" s="45"/>
      <c r="LU26" s="45" t="str">
        <f>IF(LT26="","",LT26-LT25)</f>
        <v/>
      </c>
      <c r="LV26" s="45"/>
      <c r="LW26" s="45"/>
      <c r="LX26" s="45"/>
      <c r="LY26" s="45" t="str">
        <f>IF(LX26="","",LX25+LZ25-LX26)</f>
        <v/>
      </c>
      <c r="LZ26" s="45"/>
      <c r="MA26" s="44" t="str">
        <f t="shared" si="262"/>
        <v/>
      </c>
      <c r="MB26" s="43" t="str">
        <f>IF(LT26="","",MB25)</f>
        <v/>
      </c>
      <c r="MC26" s="45" t="str">
        <f t="shared" si="309"/>
        <v/>
      </c>
      <c r="MD26" s="46" t="str">
        <f t="shared" si="310"/>
        <v/>
      </c>
      <c r="ME26" s="37"/>
      <c r="MF26" s="29"/>
      <c r="MG26" s="47"/>
      <c r="MH26" s="45"/>
      <c r="MI26" s="45" t="str">
        <f>IF(MH26="","",MH26-MH25)</f>
        <v/>
      </c>
      <c r="MJ26" s="45"/>
      <c r="MK26" s="45"/>
      <c r="ML26" s="45"/>
      <c r="MM26" s="45" t="str">
        <f>IF(ML26="","",ML25+MN25-ML26)</f>
        <v/>
      </c>
      <c r="MN26" s="45"/>
      <c r="MO26" s="44" t="str">
        <f t="shared" si="269"/>
        <v/>
      </c>
      <c r="MP26" s="43" t="str">
        <f>IF(MH26="","",MP25)</f>
        <v/>
      </c>
      <c r="MQ26" s="45" t="str">
        <f t="shared" si="311"/>
        <v/>
      </c>
      <c r="MR26" s="46" t="str">
        <f t="shared" si="312"/>
        <v/>
      </c>
      <c r="MS26" s="37"/>
      <c r="MT26" s="29"/>
      <c r="MU26" s="47"/>
      <c r="MV26" s="45"/>
      <c r="MW26" s="45" t="str">
        <f>IF(MV26="","",MV26-MV25)</f>
        <v/>
      </c>
      <c r="MX26" s="45"/>
      <c r="MY26" s="45"/>
      <c r="MZ26" s="45"/>
      <c r="NA26" s="45" t="str">
        <f>IF(MZ26="","",MZ25+NB25-MZ26)</f>
        <v/>
      </c>
      <c r="NB26" s="45"/>
      <c r="NC26" s="44" t="str">
        <f t="shared" si="276"/>
        <v/>
      </c>
      <c r="ND26" s="43" t="str">
        <f>IF(MV26="","",ND25)</f>
        <v/>
      </c>
      <c r="NE26" s="45" t="str">
        <f t="shared" si="313"/>
        <v/>
      </c>
      <c r="NF26" s="46" t="str">
        <f t="shared" si="314"/>
        <v/>
      </c>
      <c r="NG26" s="37"/>
      <c r="NH26" s="29"/>
      <c r="NI26" s="47"/>
      <c r="NJ26" s="45"/>
      <c r="NK26" s="45" t="str">
        <f>IF(NJ26="","",NJ26-NJ25)</f>
        <v/>
      </c>
      <c r="NL26" s="45"/>
      <c r="NM26" s="45"/>
      <c r="NN26" s="45"/>
      <c r="NO26" s="45" t="str">
        <f>IF(NN26="","",NN25+NP25-NN26)</f>
        <v/>
      </c>
      <c r="NP26" s="45"/>
      <c r="NQ26" s="44" t="str">
        <f t="shared" si="283"/>
        <v/>
      </c>
      <c r="NR26" s="43" t="str">
        <f>IF(NJ26="","",NR25)</f>
        <v/>
      </c>
      <c r="NS26" s="45" t="str">
        <f t="shared" si="315"/>
        <v/>
      </c>
      <c r="NT26" s="46" t="str">
        <f t="shared" si="316"/>
        <v/>
      </c>
      <c r="NU26" s="37"/>
    </row>
    <row r="27" spans="1:385" ht="15" customHeight="1" thickTop="1" x14ac:dyDescent="0.25">
      <c r="A27" s="38"/>
      <c r="B27" s="39"/>
      <c r="C27" s="40"/>
      <c r="D27" s="40"/>
      <c r="E27" s="41"/>
      <c r="F27" s="41"/>
      <c r="G27" s="40"/>
      <c r="H27" s="42"/>
      <c r="I27" s="45"/>
      <c r="J27" s="45" t="str">
        <f>IF(I27="","",I27-I28)</f>
        <v/>
      </c>
      <c r="K27" s="45"/>
      <c r="L27" s="45"/>
      <c r="M27" s="45"/>
      <c r="N27" s="45" t="str">
        <f>IF(M27="","",M28+O28-M27)</f>
        <v/>
      </c>
      <c r="O27" s="45"/>
      <c r="P27" s="44" t="str">
        <f t="shared" si="187"/>
        <v/>
      </c>
      <c r="Q27" s="43" t="str">
        <f>IF(I27="","",Q28)</f>
        <v/>
      </c>
      <c r="R27" s="45" t="str">
        <f t="shared" si="287"/>
        <v/>
      </c>
      <c r="S27" s="46" t="str">
        <f t="shared" si="288"/>
        <v/>
      </c>
      <c r="T27" s="37"/>
      <c r="U27" s="29"/>
      <c r="V27" s="47"/>
      <c r="W27" s="67"/>
      <c r="X27" s="45" t="str">
        <f>IF(W27="","",W27-W28)</f>
        <v/>
      </c>
      <c r="Y27" s="45"/>
      <c r="Z27" s="45"/>
      <c r="AA27" s="45"/>
      <c r="AB27" s="45" t="str">
        <f>IF(AA27="","",AA28+AC28-AA27)</f>
        <v/>
      </c>
      <c r="AC27" s="45"/>
      <c r="AD27" s="44" t="str">
        <f t="shared" si="192"/>
        <v/>
      </c>
      <c r="AE27" s="45"/>
      <c r="AF27" s="45" t="str">
        <f t="shared" si="289"/>
        <v/>
      </c>
      <c r="AG27" s="46" t="str">
        <f t="shared" si="290"/>
        <v/>
      </c>
      <c r="AH27" s="37"/>
      <c r="AI27" s="29"/>
      <c r="AJ27" s="47"/>
      <c r="AK27" s="45"/>
      <c r="AL27" s="45" t="str">
        <f>IF(AK27="","",AK27-AK28)</f>
        <v/>
      </c>
      <c r="AM27" s="45"/>
      <c r="AN27" s="45" t="str">
        <f>IF(AM27="","",AM27-AM28)</f>
        <v/>
      </c>
      <c r="AO27" s="45"/>
      <c r="AP27" s="45" t="str">
        <f>IF(AO27="","",AO28+AQ28-AO27)</f>
        <v/>
      </c>
      <c r="AQ27" s="45"/>
      <c r="AR27" s="44" t="str">
        <f t="shared" si="199"/>
        <v/>
      </c>
      <c r="AS27" s="45"/>
      <c r="AT27" s="45" t="str">
        <f t="shared" si="291"/>
        <v/>
      </c>
      <c r="AU27" s="46" t="str">
        <f t="shared" si="292"/>
        <v/>
      </c>
      <c r="AV27" s="37"/>
      <c r="AW27" s="29"/>
      <c r="AX27" s="47"/>
      <c r="AY27" s="45"/>
      <c r="AZ27" s="45" t="str">
        <f>IF(AY27="","",AY27-AY28)</f>
        <v/>
      </c>
      <c r="BA27" s="45"/>
      <c r="BB27" s="45" t="str">
        <f>IF(BA27="","",BA27-BA28)</f>
        <v/>
      </c>
      <c r="BC27" s="45"/>
      <c r="BD27" s="45" t="str">
        <f>IF(BC27="","",BC28+BE28-BC27)</f>
        <v/>
      </c>
      <c r="BE27" s="45"/>
      <c r="BF27" s="44" t="str">
        <f t="shared" si="206"/>
        <v/>
      </c>
      <c r="BG27" s="45"/>
      <c r="BH27" s="45" t="str">
        <f t="shared" si="293"/>
        <v/>
      </c>
      <c r="BI27" s="46" t="str">
        <f t="shared" si="294"/>
        <v/>
      </c>
      <c r="BJ27" s="37"/>
      <c r="BK27" s="29"/>
      <c r="BL27" s="52" t="str">
        <f>IF($A9="","",$A9)</f>
        <v/>
      </c>
      <c r="BM27" s="45"/>
      <c r="BN27" s="43" t="str">
        <f t="shared" si="102"/>
        <v/>
      </c>
      <c r="BO27" s="45"/>
      <c r="BP27" s="87" t="str">
        <f t="shared" si="103"/>
        <v/>
      </c>
      <c r="BQ27" s="45"/>
      <c r="BR27" s="43" t="str">
        <f t="shared" si="104"/>
        <v/>
      </c>
      <c r="BS27" s="43"/>
      <c r="BT27" s="44" t="str">
        <f t="shared" si="105"/>
        <v/>
      </c>
      <c r="BU27" s="48" t="str">
        <f t="shared" si="106"/>
        <v/>
      </c>
      <c r="BV27" s="45" t="str">
        <f t="shared" si="107"/>
        <v/>
      </c>
      <c r="BW27" s="89" t="str">
        <f t="shared" si="108"/>
        <v/>
      </c>
      <c r="BX27" s="37"/>
      <c r="BY27" s="57"/>
      <c r="BZ27" s="52" t="str">
        <f>IF($A9="","",$A9)</f>
        <v/>
      </c>
      <c r="CA27" s="45"/>
      <c r="CB27" s="43" t="str">
        <f t="shared" si="109"/>
        <v/>
      </c>
      <c r="CC27" s="45"/>
      <c r="CD27" s="87" t="str">
        <f t="shared" si="110"/>
        <v/>
      </c>
      <c r="CE27" s="45"/>
      <c r="CF27" s="43" t="str">
        <f t="shared" si="111"/>
        <v/>
      </c>
      <c r="CG27" s="43"/>
      <c r="CH27" s="44" t="str">
        <f t="shared" si="112"/>
        <v/>
      </c>
      <c r="CI27" s="48" t="str">
        <f t="shared" si="113"/>
        <v/>
      </c>
      <c r="CJ27" s="45" t="str">
        <f t="shared" si="114"/>
        <v/>
      </c>
      <c r="CK27" s="89" t="str">
        <f t="shared" si="115"/>
        <v/>
      </c>
      <c r="CL27" s="37"/>
      <c r="CM27" s="29"/>
      <c r="CN27" s="52" t="str">
        <f>IF($A9="","",$A9)</f>
        <v/>
      </c>
      <c r="CO27" s="45"/>
      <c r="CP27" s="43" t="str">
        <f t="shared" si="116"/>
        <v/>
      </c>
      <c r="CQ27" s="45"/>
      <c r="CR27" s="87" t="str">
        <f t="shared" si="117"/>
        <v/>
      </c>
      <c r="CS27" s="45"/>
      <c r="CT27" s="43" t="str">
        <f t="shared" si="118"/>
        <v/>
      </c>
      <c r="CU27" s="43"/>
      <c r="CV27" s="44" t="str">
        <f t="shared" si="119"/>
        <v/>
      </c>
      <c r="CW27" s="48" t="str">
        <f t="shared" si="120"/>
        <v/>
      </c>
      <c r="CX27" s="45" t="str">
        <f t="shared" si="121"/>
        <v/>
      </c>
      <c r="CY27" s="89" t="str">
        <f t="shared" si="122"/>
        <v/>
      </c>
      <c r="CZ27" s="37"/>
      <c r="DA27" s="29"/>
      <c r="DB27" s="47"/>
      <c r="DC27" s="45"/>
      <c r="DD27" s="45" t="str">
        <f>IF(DC27="","",DC27-DC28)</f>
        <v/>
      </c>
      <c r="DE27" s="45"/>
      <c r="DF27" s="45" t="str">
        <f>IF(DE27="","",DE27-DE28)</f>
        <v/>
      </c>
      <c r="DG27" s="45"/>
      <c r="DH27" s="45" t="str">
        <f>IF(DG27="","",DG28+DI28-DG27)</f>
        <v/>
      </c>
      <c r="DI27" s="45"/>
      <c r="DJ27" s="44" t="str">
        <f t="shared" si="213"/>
        <v/>
      </c>
      <c r="DK27" s="45"/>
      <c r="DL27" s="45" t="str">
        <f t="shared" si="295"/>
        <v/>
      </c>
      <c r="DM27" s="46" t="str">
        <f t="shared" si="296"/>
        <v/>
      </c>
      <c r="DN27" s="37"/>
      <c r="DO27" s="29"/>
      <c r="DP27" s="47"/>
      <c r="DQ27" s="45"/>
      <c r="DR27" s="45" t="str">
        <f>IF(DQ27="","",DQ27-DQ28)</f>
        <v/>
      </c>
      <c r="DS27" s="45"/>
      <c r="DT27" s="45" t="str">
        <f>IF(DS27="","",DS27-DS28)</f>
        <v/>
      </c>
      <c r="DU27" s="45"/>
      <c r="DV27" s="45" t="str">
        <f>IF(DU27="","",DU28+DW28-DU27)</f>
        <v/>
      </c>
      <c r="DW27" s="45"/>
      <c r="DX27" s="44" t="str">
        <f t="shared" si="220"/>
        <v/>
      </c>
      <c r="DY27" s="45"/>
      <c r="DZ27" s="45" t="str">
        <f t="shared" si="297"/>
        <v/>
      </c>
      <c r="EA27" s="46" t="str">
        <f t="shared" si="298"/>
        <v/>
      </c>
      <c r="EB27" s="37"/>
      <c r="ED27" s="47"/>
      <c r="EE27" s="45"/>
      <c r="EF27" s="45" t="str">
        <f>IF(EE27="","",EE27-EE28)</f>
        <v/>
      </c>
      <c r="EG27" s="45"/>
      <c r="EH27" s="45" t="str">
        <f>IF(EG27="","",EG27-EG28)</f>
        <v/>
      </c>
      <c r="EI27" s="45"/>
      <c r="EJ27" s="45" t="str">
        <f>IF(EI27="","",EI28+EK28-EI27)</f>
        <v/>
      </c>
      <c r="EK27" s="45"/>
      <c r="EL27" s="44" t="str">
        <f t="shared" si="227"/>
        <v/>
      </c>
      <c r="EM27" s="45"/>
      <c r="EN27" s="45" t="str">
        <f t="shared" si="299"/>
        <v/>
      </c>
      <c r="EO27" s="46" t="str">
        <f t="shared" si="300"/>
        <v/>
      </c>
      <c r="EP27" s="37"/>
      <c r="ER27" s="47"/>
      <c r="ES27" s="45"/>
      <c r="ET27" s="45" t="str">
        <f>IF(ES27="","",ES27-ES28)</f>
        <v/>
      </c>
      <c r="EU27" s="45"/>
      <c r="EV27" s="45" t="str">
        <f>IF(EU27="","",EU27-EU28)</f>
        <v/>
      </c>
      <c r="EW27" s="45"/>
      <c r="EX27" s="45" t="str">
        <f>IF(EW27="","",EW28+EY28-EW27)</f>
        <v/>
      </c>
      <c r="EY27" s="45"/>
      <c r="EZ27" s="44" t="str">
        <f t="shared" si="234"/>
        <v/>
      </c>
      <c r="FA27" s="45"/>
      <c r="FB27" s="45" t="str">
        <f t="shared" si="301"/>
        <v/>
      </c>
      <c r="FC27" s="46" t="str">
        <f t="shared" si="302"/>
        <v/>
      </c>
      <c r="FD27" s="37"/>
      <c r="FF27" s="47"/>
      <c r="FG27" s="45"/>
      <c r="FH27" s="45" t="str">
        <f>IF(FG27="","",FG27-FG28)</f>
        <v/>
      </c>
      <c r="FI27" s="45"/>
      <c r="FJ27" s="45" t="str">
        <f>IF(FI27="","",FI27-FI28)</f>
        <v/>
      </c>
      <c r="FK27" s="45"/>
      <c r="FL27" s="45" t="str">
        <f>IF(FK27="","",FK28+FM28-FK27)</f>
        <v/>
      </c>
      <c r="FM27" s="45"/>
      <c r="FN27" s="44" t="str">
        <f t="shared" si="241"/>
        <v/>
      </c>
      <c r="FO27" s="45"/>
      <c r="FP27" s="45" t="str">
        <f t="shared" si="303"/>
        <v/>
      </c>
      <c r="FQ27" s="46" t="str">
        <f t="shared" si="304"/>
        <v/>
      </c>
      <c r="FR27" s="37"/>
      <c r="FS27" s="29"/>
      <c r="FT27" s="47"/>
      <c r="FU27" s="45"/>
      <c r="FV27" s="45" t="str">
        <f>IF(FU27="","",FU27-FU28)</f>
        <v/>
      </c>
      <c r="FW27" s="45"/>
      <c r="FX27" s="45" t="str">
        <f>IF(FW27="","",FW27-FW28)</f>
        <v/>
      </c>
      <c r="FY27" s="45"/>
      <c r="FZ27" s="45" t="str">
        <f>IF(FY27="","",FY28+GA28-FY27)</f>
        <v/>
      </c>
      <c r="GA27" s="45"/>
      <c r="GB27" s="44" t="str">
        <f t="shared" si="248"/>
        <v/>
      </c>
      <c r="GC27" s="45"/>
      <c r="GD27" s="45" t="str">
        <f t="shared" si="305"/>
        <v/>
      </c>
      <c r="GE27" s="46" t="str">
        <f t="shared" si="306"/>
        <v/>
      </c>
      <c r="GF27" s="37"/>
      <c r="GH27" s="47"/>
      <c r="GI27" s="45"/>
      <c r="GJ27" s="45" t="str">
        <f>IF(GI27="","",GI27-GI28)</f>
        <v/>
      </c>
      <c r="GK27" s="45"/>
      <c r="GL27" s="45" t="str">
        <f>IF(GK27="","",GK27-GK28)</f>
        <v/>
      </c>
      <c r="GM27" s="45"/>
      <c r="GN27" s="45" t="str">
        <f>IF(GM27="","",GM28+GO28-GM27)</f>
        <v/>
      </c>
      <c r="GO27" s="45"/>
      <c r="GP27" s="44" t="str">
        <f t="shared" si="255"/>
        <v/>
      </c>
      <c r="GQ27" s="45"/>
      <c r="GR27" s="45" t="str">
        <f t="shared" si="307"/>
        <v/>
      </c>
      <c r="GS27" s="46" t="str">
        <f t="shared" si="308"/>
        <v/>
      </c>
      <c r="GT27" s="37"/>
      <c r="GU27" s="61"/>
      <c r="GV27" s="52" t="str">
        <f>IF($A9="","",$A9)</f>
        <v/>
      </c>
      <c r="GW27" s="62" t="s">
        <v>1143</v>
      </c>
      <c r="GX27" s="45"/>
      <c r="GY27" s="43" t="str">
        <f t="shared" si="137"/>
        <v/>
      </c>
      <c r="GZ27" s="45"/>
      <c r="HA27" s="87" t="str">
        <f t="shared" si="138"/>
        <v/>
      </c>
      <c r="HB27" s="45"/>
      <c r="HC27" s="43" t="str">
        <f t="shared" si="139"/>
        <v/>
      </c>
      <c r="HD27" s="43"/>
      <c r="HE27" s="44" t="str">
        <f t="shared" si="140"/>
        <v/>
      </c>
      <c r="HF27" s="48" t="str">
        <f t="shared" si="141"/>
        <v/>
      </c>
      <c r="HG27" s="45" t="str">
        <f t="shared" si="142"/>
        <v/>
      </c>
      <c r="HH27" s="89" t="str">
        <f t="shared" si="143"/>
        <v/>
      </c>
      <c r="HI27" s="37"/>
      <c r="HK27" s="52" t="str">
        <f>IF($A9="","",$A9)</f>
        <v/>
      </c>
      <c r="HL27" s="45"/>
      <c r="HM27" s="43" t="str">
        <f t="shared" si="144"/>
        <v/>
      </c>
      <c r="HN27" s="45"/>
      <c r="HO27" s="87" t="str">
        <f t="shared" si="145"/>
        <v/>
      </c>
      <c r="HP27" s="45"/>
      <c r="HQ27" s="43" t="str">
        <f t="shared" si="146"/>
        <v/>
      </c>
      <c r="HR27" s="43"/>
      <c r="HS27" s="44" t="str">
        <f t="shared" si="147"/>
        <v/>
      </c>
      <c r="HT27" s="48" t="str">
        <f t="shared" si="148"/>
        <v/>
      </c>
      <c r="HU27" s="45" t="str">
        <f t="shared" si="149"/>
        <v/>
      </c>
      <c r="HV27" s="89" t="str">
        <f t="shared" si="150"/>
        <v/>
      </c>
      <c r="HW27" s="37"/>
      <c r="HX27" s="360"/>
      <c r="HY27" s="52" t="str">
        <f>IF($A9="","",$A9)</f>
        <v/>
      </c>
      <c r="HZ27" s="45"/>
      <c r="IA27" s="43" t="str">
        <f t="shared" si="151"/>
        <v/>
      </c>
      <c r="IB27" s="45"/>
      <c r="IC27" s="87" t="str">
        <f t="shared" si="152"/>
        <v/>
      </c>
      <c r="ID27" s="45"/>
      <c r="IE27" s="43" t="str">
        <f t="shared" si="153"/>
        <v/>
      </c>
      <c r="IF27" s="43"/>
      <c r="IG27" s="44" t="str">
        <f t="shared" si="154"/>
        <v/>
      </c>
      <c r="IH27" s="48" t="str">
        <f t="shared" si="155"/>
        <v/>
      </c>
      <c r="II27" s="45" t="str">
        <f t="shared" si="156"/>
        <v/>
      </c>
      <c r="IJ27" s="89" t="str">
        <f t="shared" si="157"/>
        <v/>
      </c>
      <c r="IK27" s="37"/>
      <c r="IL27" s="29"/>
      <c r="IM27" s="52" t="str">
        <f>IF($A9="","",$A9)</f>
        <v/>
      </c>
      <c r="IN27" s="45"/>
      <c r="IO27" s="43" t="str">
        <f t="shared" si="158"/>
        <v/>
      </c>
      <c r="IP27" s="45"/>
      <c r="IQ27" s="87" t="str">
        <f t="shared" si="159"/>
        <v/>
      </c>
      <c r="IR27" s="45"/>
      <c r="IS27" s="43" t="str">
        <f t="shared" si="160"/>
        <v/>
      </c>
      <c r="IT27" s="43"/>
      <c r="IU27" s="44" t="str">
        <f t="shared" si="161"/>
        <v/>
      </c>
      <c r="IV27" s="48" t="str">
        <f t="shared" si="162"/>
        <v/>
      </c>
      <c r="IW27" s="45" t="str">
        <f t="shared" si="163"/>
        <v/>
      </c>
      <c r="IX27" s="89" t="str">
        <f t="shared" si="164"/>
        <v/>
      </c>
      <c r="IY27" s="37"/>
      <c r="IZ27" s="61"/>
      <c r="JA27" s="52" t="str">
        <f>IF($A9="","",$A9)</f>
        <v/>
      </c>
      <c r="JB27" s="45"/>
      <c r="JC27" s="43" t="str">
        <f t="shared" si="165"/>
        <v/>
      </c>
      <c r="JD27" s="45"/>
      <c r="JE27" s="87" t="str">
        <f t="shared" si="166"/>
        <v/>
      </c>
      <c r="JF27" s="45"/>
      <c r="JG27" s="43" t="str">
        <f t="shared" si="167"/>
        <v/>
      </c>
      <c r="JH27" s="43"/>
      <c r="JI27" s="44" t="str">
        <f t="shared" si="168"/>
        <v/>
      </c>
      <c r="JJ27" s="48" t="str">
        <f t="shared" si="169"/>
        <v/>
      </c>
      <c r="JK27" s="45" t="str">
        <f t="shared" si="170"/>
        <v/>
      </c>
      <c r="JL27" s="89" t="str">
        <f t="shared" si="171"/>
        <v/>
      </c>
      <c r="JM27" s="37"/>
      <c r="JN27" s="29"/>
      <c r="JO27" s="52" t="str">
        <f>IF($A9="","",$A9)</f>
        <v/>
      </c>
      <c r="JP27" s="45"/>
      <c r="JQ27" s="43" t="str">
        <f t="shared" si="172"/>
        <v/>
      </c>
      <c r="JR27" s="45"/>
      <c r="JS27" s="87" t="str">
        <f t="shared" si="173"/>
        <v/>
      </c>
      <c r="JT27" s="45"/>
      <c r="JU27" s="43" t="str">
        <f t="shared" si="174"/>
        <v/>
      </c>
      <c r="JV27" s="43"/>
      <c r="JW27" s="44" t="str">
        <f t="shared" ref="JW27:JW58" si="317">IF(JP27="","",JW23)</f>
        <v/>
      </c>
      <c r="JX27" s="48" t="str">
        <f t="shared" ref="JX27:JX58" si="318">IF(JQ27="","",JX23)</f>
        <v/>
      </c>
      <c r="JY27" s="45" t="str">
        <f t="shared" ref="JY27:JY50" si="319">IF(JT27="","",JU27*JX27)</f>
        <v/>
      </c>
      <c r="JZ27" s="89" t="str">
        <f t="shared" ref="JZ27:JZ50" si="320">IF(JU27="","",JY27/(JQ27*100))</f>
        <v/>
      </c>
      <c r="KA27" s="37"/>
      <c r="KB27" s="51"/>
      <c r="KC27" s="52" t="str">
        <f>IF($A9="","",$A9)</f>
        <v/>
      </c>
      <c r="KD27" s="45"/>
      <c r="KE27" s="43" t="str">
        <f>IF(KD27="","",KD27-KD23)</f>
        <v/>
      </c>
      <c r="KF27" s="45"/>
      <c r="KG27" s="87" t="str">
        <f>IF(KF27="","",KF27-KF23)</f>
        <v/>
      </c>
      <c r="KH27" s="45"/>
      <c r="KI27" s="43" t="str">
        <f>IF(KH27="","",KH23+KJ23-KH27)</f>
        <v/>
      </c>
      <c r="KJ27" s="43"/>
      <c r="KK27" s="44" t="str">
        <f>IF(KD27="","",KK23)</f>
        <v/>
      </c>
      <c r="KL27" s="48" t="str">
        <f>IF(KE27="","",KL23)</f>
        <v/>
      </c>
      <c r="KM27" s="45" t="str">
        <f>IF(KH27="","",KI27*KL27)</f>
        <v/>
      </c>
      <c r="KN27" s="89" t="str">
        <f>IF(KI27="","",KM27/(KE27*100))</f>
        <v/>
      </c>
      <c r="KO27" s="37"/>
      <c r="KP27" s="29"/>
      <c r="KQ27" s="52" t="str">
        <f>IF($A9="","",$A9)</f>
        <v/>
      </c>
      <c r="KR27" s="45"/>
      <c r="KS27" s="43" t="str">
        <f>IF(KR27="","",KR27-KR23)</f>
        <v/>
      </c>
      <c r="KT27" s="45"/>
      <c r="KU27" s="87" t="str">
        <f>IF(KT27="","",KT27-KT23)</f>
        <v/>
      </c>
      <c r="KV27" s="45"/>
      <c r="KW27" s="43" t="str">
        <f>IF(KV27="","",KV23+KX23-KV27)</f>
        <v/>
      </c>
      <c r="KX27" s="43"/>
      <c r="KY27" s="44" t="str">
        <f>IF(KR27="","",KY23)</f>
        <v/>
      </c>
      <c r="KZ27" s="48" t="str">
        <f>IF(KS27="","",KZ23)</f>
        <v/>
      </c>
      <c r="LA27" s="45" t="str">
        <f>IF(KV27="","",KW27*KZ27)</f>
        <v/>
      </c>
      <c r="LB27" s="89" t="str">
        <f>IF(KW27="","",LA27/(KS27*100))</f>
        <v/>
      </c>
      <c r="LC27" s="37"/>
      <c r="LD27" s="29"/>
      <c r="LE27" s="52" t="str">
        <f>IF(A11="","",A11)</f>
        <v/>
      </c>
      <c r="LF27" s="43"/>
      <c r="LG27" s="86" t="str">
        <f>IF(LF27="","",LF27-LF24)</f>
        <v/>
      </c>
      <c r="LH27" s="43"/>
      <c r="LI27" s="43" t="str">
        <f t="shared" si="89"/>
        <v/>
      </c>
      <c r="LJ27" s="43"/>
      <c r="LK27" s="87" t="str">
        <f t="shared" si="90"/>
        <v/>
      </c>
      <c r="LL27" s="43"/>
      <c r="LM27" s="65" t="str">
        <f>IF(LF27="","",LM24)</f>
        <v/>
      </c>
      <c r="LN27" s="48" t="str">
        <f>IF(LG27="","",LN24)</f>
        <v/>
      </c>
      <c r="LO27" s="87" t="str">
        <f t="shared" si="91"/>
        <v/>
      </c>
      <c r="LP27" s="53"/>
      <c r="LQ27" s="37"/>
      <c r="LR27" s="29"/>
      <c r="LS27" s="47"/>
      <c r="LT27" s="45"/>
      <c r="LU27" s="45" t="str">
        <f>IF(LT27="","",LT27-LT28)</f>
        <v/>
      </c>
      <c r="LV27" s="45"/>
      <c r="LW27" s="45" t="str">
        <f>IF(LV27="","",LV27-LV28)</f>
        <v/>
      </c>
      <c r="LX27" s="45"/>
      <c r="LY27" s="45" t="str">
        <f>IF(LX27="","",LX28+LZ28-LX27)</f>
        <v/>
      </c>
      <c r="LZ27" s="45"/>
      <c r="MA27" s="44" t="str">
        <f t="shared" si="262"/>
        <v/>
      </c>
      <c r="MB27" s="45"/>
      <c r="MC27" s="45" t="str">
        <f t="shared" si="309"/>
        <v/>
      </c>
      <c r="MD27" s="46" t="str">
        <f t="shared" si="310"/>
        <v/>
      </c>
      <c r="ME27" s="37"/>
      <c r="MF27" s="29"/>
      <c r="MG27" s="47"/>
      <c r="MH27" s="45"/>
      <c r="MI27" s="45" t="str">
        <f>IF(MH27="","",MH27-MH28)</f>
        <v/>
      </c>
      <c r="MJ27" s="45"/>
      <c r="MK27" s="45" t="str">
        <f>IF(MJ27="","",MJ27-MJ28)</f>
        <v/>
      </c>
      <c r="ML27" s="45"/>
      <c r="MM27" s="45" t="str">
        <f>IF(ML27="","",ML28+MN28-ML27)</f>
        <v/>
      </c>
      <c r="MN27" s="45"/>
      <c r="MO27" s="44" t="str">
        <f t="shared" si="269"/>
        <v/>
      </c>
      <c r="MP27" s="45"/>
      <c r="MQ27" s="45" t="str">
        <f t="shared" si="311"/>
        <v/>
      </c>
      <c r="MR27" s="46" t="str">
        <f t="shared" si="312"/>
        <v/>
      </c>
      <c r="MS27" s="37"/>
      <c r="MT27" s="29"/>
      <c r="MU27" s="47"/>
      <c r="MV27" s="45"/>
      <c r="MW27" s="45" t="str">
        <f>IF(MV27="","",MV27-MV28)</f>
        <v/>
      </c>
      <c r="MX27" s="45"/>
      <c r="MY27" s="45" t="str">
        <f>IF(MX27="","",MX27-MX28)</f>
        <v/>
      </c>
      <c r="MZ27" s="45"/>
      <c r="NA27" s="45" t="str">
        <f>IF(MZ27="","",MZ28+NB28-MZ27)</f>
        <v/>
      </c>
      <c r="NB27" s="45"/>
      <c r="NC27" s="44" t="str">
        <f t="shared" si="276"/>
        <v/>
      </c>
      <c r="ND27" s="45"/>
      <c r="NE27" s="45" t="str">
        <f t="shared" si="313"/>
        <v/>
      </c>
      <c r="NF27" s="46" t="str">
        <f t="shared" si="314"/>
        <v/>
      </c>
      <c r="NG27" s="37"/>
      <c r="NH27" s="29"/>
      <c r="NI27" s="47"/>
      <c r="NJ27" s="45"/>
      <c r="NK27" s="45" t="str">
        <f>IF(NJ27="","",NJ27-NJ28)</f>
        <v/>
      </c>
      <c r="NL27" s="45"/>
      <c r="NM27" s="45" t="str">
        <f>IF(NL27="","",NL27-NL28)</f>
        <v/>
      </c>
      <c r="NN27" s="45"/>
      <c r="NO27" s="45" t="str">
        <f>IF(NN27="","",NN28+NP28-NN27)</f>
        <v/>
      </c>
      <c r="NP27" s="45"/>
      <c r="NQ27" s="44" t="str">
        <f t="shared" si="283"/>
        <v/>
      </c>
      <c r="NR27" s="45"/>
      <c r="NS27" s="45" t="str">
        <f t="shared" si="315"/>
        <v/>
      </c>
      <c r="NT27" s="46" t="str">
        <f t="shared" si="316"/>
        <v/>
      </c>
      <c r="NU27" s="37"/>
    </row>
    <row r="28" spans="1:385" ht="15" customHeight="1" x14ac:dyDescent="0.25">
      <c r="A28" s="38"/>
      <c r="B28" s="39"/>
      <c r="C28" s="40"/>
      <c r="D28" s="40"/>
      <c r="E28" s="41"/>
      <c r="F28" s="41"/>
      <c r="G28" s="40"/>
      <c r="H28" s="42"/>
      <c r="I28" s="45"/>
      <c r="J28" s="45" t="str">
        <f>IF(I28="","",I28-I26)</f>
        <v/>
      </c>
      <c r="K28" s="45"/>
      <c r="L28" s="45"/>
      <c r="M28" s="45"/>
      <c r="N28" s="45" t="str">
        <f>IF(M28="","",M26+O26-M28)</f>
        <v/>
      </c>
      <c r="O28" s="45"/>
      <c r="P28" s="44" t="str">
        <f t="shared" si="187"/>
        <v/>
      </c>
      <c r="Q28" s="43" t="str">
        <f>IF(I28="","",Q26)</f>
        <v/>
      </c>
      <c r="R28" s="45" t="str">
        <f t="shared" si="287"/>
        <v/>
      </c>
      <c r="S28" s="46" t="str">
        <f t="shared" si="288"/>
        <v/>
      </c>
      <c r="T28" s="37"/>
      <c r="U28" s="29"/>
      <c r="V28" s="47"/>
      <c r="W28" s="67"/>
      <c r="X28" s="45" t="str">
        <f>IF(W28="","",W28-W26)</f>
        <v/>
      </c>
      <c r="Y28" s="45"/>
      <c r="Z28" s="45"/>
      <c r="AA28" s="45"/>
      <c r="AB28" s="45" t="str">
        <f>IF(AA28="","",AA26+AC26-AA28)</f>
        <v/>
      </c>
      <c r="AC28" s="45"/>
      <c r="AD28" s="44" t="str">
        <f t="shared" si="192"/>
        <v/>
      </c>
      <c r="AE28" s="45"/>
      <c r="AF28" s="45" t="str">
        <f t="shared" si="289"/>
        <v/>
      </c>
      <c r="AG28" s="46" t="str">
        <f t="shared" si="290"/>
        <v/>
      </c>
      <c r="AH28" s="37"/>
      <c r="AI28" s="29"/>
      <c r="AJ28" s="47"/>
      <c r="AK28" s="45"/>
      <c r="AL28" s="45" t="str">
        <f>IF(AK28="","",AK28-AK26)</f>
        <v/>
      </c>
      <c r="AM28" s="45"/>
      <c r="AN28" s="45" t="str">
        <f>IF(AM28="","",AM28-AM26)</f>
        <v/>
      </c>
      <c r="AO28" s="45"/>
      <c r="AP28" s="45" t="str">
        <f>IF(AO28="","",AO26+AQ26-AO28)</f>
        <v/>
      </c>
      <c r="AQ28" s="45"/>
      <c r="AR28" s="44" t="str">
        <f t="shared" si="199"/>
        <v/>
      </c>
      <c r="AS28" s="45"/>
      <c r="AT28" s="45" t="str">
        <f t="shared" si="291"/>
        <v/>
      </c>
      <c r="AU28" s="46" t="str">
        <f t="shared" si="292"/>
        <v/>
      </c>
      <c r="AV28" s="37"/>
      <c r="AW28" s="29"/>
      <c r="AX28" s="47"/>
      <c r="AY28" s="45"/>
      <c r="AZ28" s="45" t="str">
        <f>IF(AY28="","",AY28-AY26)</f>
        <v/>
      </c>
      <c r="BA28" s="45"/>
      <c r="BB28" s="45" t="str">
        <f>IF(BA28="","",BA28-BA26)</f>
        <v/>
      </c>
      <c r="BC28" s="45"/>
      <c r="BD28" s="45" t="str">
        <f>IF(BC28="","",BC26+BE26-BC28)</f>
        <v/>
      </c>
      <c r="BE28" s="45"/>
      <c r="BF28" s="44" t="str">
        <f t="shared" si="206"/>
        <v/>
      </c>
      <c r="BG28" s="45"/>
      <c r="BH28" s="45" t="str">
        <f t="shared" si="293"/>
        <v/>
      </c>
      <c r="BI28" s="46" t="str">
        <f t="shared" si="294"/>
        <v/>
      </c>
      <c r="BJ28" s="37"/>
      <c r="BK28" s="29"/>
      <c r="BL28" s="52"/>
      <c r="BM28" s="43"/>
      <c r="BN28" s="43" t="str">
        <f t="shared" si="102"/>
        <v/>
      </c>
      <c r="BO28" s="43"/>
      <c r="BP28" s="45" t="str">
        <f t="shared" si="103"/>
        <v/>
      </c>
      <c r="BQ28" s="43"/>
      <c r="BR28" s="45" t="str">
        <f t="shared" si="104"/>
        <v/>
      </c>
      <c r="BS28" s="43"/>
      <c r="BT28" s="63" t="str">
        <f t="shared" si="105"/>
        <v/>
      </c>
      <c r="BU28" s="67" t="str">
        <f t="shared" si="106"/>
        <v/>
      </c>
      <c r="BV28" s="43" t="str">
        <f t="shared" si="107"/>
        <v/>
      </c>
      <c r="BW28" s="46" t="str">
        <f t="shared" si="108"/>
        <v/>
      </c>
      <c r="BX28" s="37"/>
      <c r="BY28" s="57"/>
      <c r="BZ28" s="52"/>
      <c r="CA28" s="43"/>
      <c r="CB28" s="43" t="str">
        <f t="shared" si="109"/>
        <v/>
      </c>
      <c r="CC28" s="43"/>
      <c r="CD28" s="45" t="str">
        <f t="shared" si="110"/>
        <v/>
      </c>
      <c r="CE28" s="43"/>
      <c r="CF28" s="45" t="str">
        <f t="shared" si="111"/>
        <v/>
      </c>
      <c r="CG28" s="43"/>
      <c r="CH28" s="63" t="str">
        <f t="shared" si="112"/>
        <v/>
      </c>
      <c r="CI28" s="67" t="str">
        <f t="shared" si="113"/>
        <v/>
      </c>
      <c r="CJ28" s="43" t="str">
        <f t="shared" si="114"/>
        <v/>
      </c>
      <c r="CK28" s="46" t="str">
        <f t="shared" si="115"/>
        <v/>
      </c>
      <c r="CL28" s="37"/>
      <c r="CM28" s="29"/>
      <c r="CN28" s="52"/>
      <c r="CO28" s="43"/>
      <c r="CP28" s="43" t="str">
        <f t="shared" si="116"/>
        <v/>
      </c>
      <c r="CQ28" s="43"/>
      <c r="CR28" s="45" t="str">
        <f t="shared" si="117"/>
        <v/>
      </c>
      <c r="CS28" s="43"/>
      <c r="CT28" s="45" t="str">
        <f t="shared" si="118"/>
        <v/>
      </c>
      <c r="CU28" s="43"/>
      <c r="CV28" s="63" t="str">
        <f t="shared" si="119"/>
        <v/>
      </c>
      <c r="CW28" s="67" t="str">
        <f t="shared" si="120"/>
        <v/>
      </c>
      <c r="CX28" s="43" t="str">
        <f t="shared" si="121"/>
        <v/>
      </c>
      <c r="CY28" s="46" t="str">
        <f t="shared" si="122"/>
        <v/>
      </c>
      <c r="CZ28" s="37"/>
      <c r="DA28" s="29"/>
      <c r="DB28" s="47"/>
      <c r="DC28" s="45"/>
      <c r="DD28" s="45" t="str">
        <f>IF(DC28="","",DC28-DC26)</f>
        <v/>
      </c>
      <c r="DE28" s="45"/>
      <c r="DF28" s="45" t="str">
        <f>IF(DE28="","",DE28-DE26)</f>
        <v/>
      </c>
      <c r="DG28" s="45"/>
      <c r="DH28" s="45" t="str">
        <f>IF(DG28="","",DG26+DI26-DG28)</f>
        <v/>
      </c>
      <c r="DI28" s="45"/>
      <c r="DJ28" s="44" t="str">
        <f t="shared" si="213"/>
        <v/>
      </c>
      <c r="DK28" s="45"/>
      <c r="DL28" s="45" t="str">
        <f t="shared" si="295"/>
        <v/>
      </c>
      <c r="DM28" s="46" t="str">
        <f t="shared" si="296"/>
        <v/>
      </c>
      <c r="DN28" s="37"/>
      <c r="DO28" s="29"/>
      <c r="DP28" s="47"/>
      <c r="DQ28" s="45"/>
      <c r="DR28" s="45" t="str">
        <f>IF(DQ28="","",DQ28-DQ26)</f>
        <v/>
      </c>
      <c r="DS28" s="45"/>
      <c r="DT28" s="45" t="str">
        <f>IF(DS28="","",DS28-DS26)</f>
        <v/>
      </c>
      <c r="DU28" s="45"/>
      <c r="DV28" s="45" t="str">
        <f>IF(DU28="","",DU26+DW26-DU28)</f>
        <v/>
      </c>
      <c r="DW28" s="45"/>
      <c r="DX28" s="44" t="str">
        <f t="shared" si="220"/>
        <v/>
      </c>
      <c r="DY28" s="45"/>
      <c r="DZ28" s="45" t="str">
        <f t="shared" si="297"/>
        <v/>
      </c>
      <c r="EA28" s="46" t="str">
        <f t="shared" si="298"/>
        <v/>
      </c>
      <c r="EB28" s="37"/>
      <c r="ED28" s="47"/>
      <c r="EE28" s="45"/>
      <c r="EF28" s="45" t="str">
        <f>IF(EE28="","",EE28-EE26)</f>
        <v/>
      </c>
      <c r="EG28" s="45"/>
      <c r="EH28" s="45" t="str">
        <f>IF(EG28="","",EG28-EG26)</f>
        <v/>
      </c>
      <c r="EI28" s="45"/>
      <c r="EJ28" s="45" t="str">
        <f>IF(EI28="","",EI26+EK26-EI28)</f>
        <v/>
      </c>
      <c r="EK28" s="45"/>
      <c r="EL28" s="44" t="str">
        <f t="shared" si="227"/>
        <v/>
      </c>
      <c r="EM28" s="45"/>
      <c r="EN28" s="45" t="str">
        <f t="shared" si="299"/>
        <v/>
      </c>
      <c r="EO28" s="46" t="str">
        <f t="shared" si="300"/>
        <v/>
      </c>
      <c r="EP28" s="37"/>
      <c r="ER28" s="47"/>
      <c r="ES28" s="45"/>
      <c r="ET28" s="45" t="str">
        <f>IF(ES28="","",ES28-ES26)</f>
        <v/>
      </c>
      <c r="EU28" s="45"/>
      <c r="EV28" s="45" t="str">
        <f>IF(EU28="","",EU28-EU26)</f>
        <v/>
      </c>
      <c r="EW28" s="45"/>
      <c r="EX28" s="45" t="str">
        <f>IF(EW28="","",EW26+EY26-EW28)</f>
        <v/>
      </c>
      <c r="EY28" s="45"/>
      <c r="EZ28" s="44" t="str">
        <f t="shared" si="234"/>
        <v/>
      </c>
      <c r="FA28" s="45"/>
      <c r="FB28" s="45" t="str">
        <f t="shared" si="301"/>
        <v/>
      </c>
      <c r="FC28" s="46" t="str">
        <f t="shared" si="302"/>
        <v/>
      </c>
      <c r="FD28" s="37"/>
      <c r="FF28" s="47"/>
      <c r="FG28" s="45"/>
      <c r="FH28" s="45" t="str">
        <f>IF(FG28="","",FG28-FG26)</f>
        <v/>
      </c>
      <c r="FI28" s="45"/>
      <c r="FJ28" s="45" t="str">
        <f>IF(FI28="","",FI28-FI26)</f>
        <v/>
      </c>
      <c r="FK28" s="45"/>
      <c r="FL28" s="45" t="str">
        <f>IF(FK28="","",FK26+FM26-FK28)</f>
        <v/>
      </c>
      <c r="FM28" s="45"/>
      <c r="FN28" s="44" t="str">
        <f t="shared" si="241"/>
        <v/>
      </c>
      <c r="FO28" s="45"/>
      <c r="FP28" s="45" t="str">
        <f t="shared" si="303"/>
        <v/>
      </c>
      <c r="FQ28" s="46" t="str">
        <f t="shared" si="304"/>
        <v/>
      </c>
      <c r="FR28" s="37"/>
      <c r="FS28" s="29"/>
      <c r="FT28" s="47"/>
      <c r="FU28" s="45"/>
      <c r="FV28" s="45" t="str">
        <f>IF(FU28="","",FU28-FU26)</f>
        <v/>
      </c>
      <c r="FW28" s="45"/>
      <c r="FX28" s="45" t="str">
        <f>IF(FW28="","",FW28-FW26)</f>
        <v/>
      </c>
      <c r="FY28" s="45"/>
      <c r="FZ28" s="45" t="str">
        <f>IF(FY28="","",FY26+GA26-FY28)</f>
        <v/>
      </c>
      <c r="GA28" s="45"/>
      <c r="GB28" s="44" t="str">
        <f t="shared" si="248"/>
        <v/>
      </c>
      <c r="GC28" s="45"/>
      <c r="GD28" s="45" t="str">
        <f t="shared" si="305"/>
        <v/>
      </c>
      <c r="GE28" s="46" t="str">
        <f t="shared" si="306"/>
        <v/>
      </c>
      <c r="GF28" s="37"/>
      <c r="GH28" s="47"/>
      <c r="GI28" s="45"/>
      <c r="GJ28" s="45" t="str">
        <f>IF(GI28="","",GI28-GI26)</f>
        <v/>
      </c>
      <c r="GK28" s="45"/>
      <c r="GL28" s="45" t="str">
        <f>IF(GK28="","",GK28-GK26)</f>
        <v/>
      </c>
      <c r="GM28" s="45"/>
      <c r="GN28" s="45" t="str">
        <f>IF(GM28="","",GM26+GO26-GM28)</f>
        <v/>
      </c>
      <c r="GO28" s="45"/>
      <c r="GP28" s="44" t="str">
        <f t="shared" si="255"/>
        <v/>
      </c>
      <c r="GQ28" s="45"/>
      <c r="GR28" s="45" t="str">
        <f t="shared" si="307"/>
        <v/>
      </c>
      <c r="GS28" s="46" t="str">
        <f t="shared" si="308"/>
        <v/>
      </c>
      <c r="GT28" s="37"/>
      <c r="GU28" s="61"/>
      <c r="GV28" s="52"/>
      <c r="GW28" s="30" t="s">
        <v>1144</v>
      </c>
      <c r="GX28" s="43"/>
      <c r="GY28" s="43" t="str">
        <f t="shared" si="137"/>
        <v/>
      </c>
      <c r="GZ28" s="43"/>
      <c r="HA28" s="45" t="str">
        <f t="shared" si="138"/>
        <v/>
      </c>
      <c r="HB28" s="43"/>
      <c r="HC28" s="45" t="str">
        <f t="shared" si="139"/>
        <v/>
      </c>
      <c r="HD28" s="43"/>
      <c r="HE28" s="63" t="str">
        <f t="shared" si="140"/>
        <v/>
      </c>
      <c r="HF28" s="67" t="str">
        <f t="shared" si="141"/>
        <v/>
      </c>
      <c r="HG28" s="43" t="str">
        <f t="shared" si="142"/>
        <v/>
      </c>
      <c r="HH28" s="46" t="str">
        <f t="shared" si="143"/>
        <v/>
      </c>
      <c r="HI28" s="37"/>
      <c r="HK28" s="52"/>
      <c r="HL28" s="43"/>
      <c r="HM28" s="43" t="str">
        <f t="shared" si="144"/>
        <v/>
      </c>
      <c r="HN28" s="43"/>
      <c r="HO28" s="45" t="str">
        <f t="shared" si="145"/>
        <v/>
      </c>
      <c r="HP28" s="43"/>
      <c r="HQ28" s="45" t="str">
        <f t="shared" si="146"/>
        <v/>
      </c>
      <c r="HR28" s="43"/>
      <c r="HS28" s="63" t="str">
        <f t="shared" si="147"/>
        <v/>
      </c>
      <c r="HT28" s="67" t="str">
        <f t="shared" si="148"/>
        <v/>
      </c>
      <c r="HU28" s="43" t="str">
        <f t="shared" si="149"/>
        <v/>
      </c>
      <c r="HV28" s="46" t="str">
        <f t="shared" si="150"/>
        <v/>
      </c>
      <c r="HW28" s="37"/>
      <c r="HX28" s="360"/>
      <c r="HY28" s="52"/>
      <c r="HZ28" s="43"/>
      <c r="IA28" s="43" t="str">
        <f t="shared" si="151"/>
        <v/>
      </c>
      <c r="IB28" s="43"/>
      <c r="IC28" s="45" t="str">
        <f t="shared" si="152"/>
        <v/>
      </c>
      <c r="ID28" s="43"/>
      <c r="IE28" s="45" t="str">
        <f t="shared" si="153"/>
        <v/>
      </c>
      <c r="IF28" s="43"/>
      <c r="IG28" s="63" t="str">
        <f t="shared" si="154"/>
        <v/>
      </c>
      <c r="IH28" s="67" t="str">
        <f t="shared" si="155"/>
        <v/>
      </c>
      <c r="II28" s="43" t="str">
        <f t="shared" si="156"/>
        <v/>
      </c>
      <c r="IJ28" s="46" t="str">
        <f t="shared" si="157"/>
        <v/>
      </c>
      <c r="IK28" s="37"/>
      <c r="IL28" s="29"/>
      <c r="IM28" s="52"/>
      <c r="IN28" s="43"/>
      <c r="IO28" s="43" t="str">
        <f t="shared" si="158"/>
        <v/>
      </c>
      <c r="IP28" s="43"/>
      <c r="IQ28" s="45" t="str">
        <f t="shared" si="159"/>
        <v/>
      </c>
      <c r="IR28" s="43"/>
      <c r="IS28" s="45" t="str">
        <f t="shared" si="160"/>
        <v/>
      </c>
      <c r="IT28" s="43"/>
      <c r="IU28" s="63" t="str">
        <f t="shared" si="161"/>
        <v/>
      </c>
      <c r="IV28" s="67" t="str">
        <f t="shared" si="162"/>
        <v/>
      </c>
      <c r="IW28" s="43" t="str">
        <f t="shared" si="163"/>
        <v/>
      </c>
      <c r="IX28" s="46" t="str">
        <f t="shared" si="164"/>
        <v/>
      </c>
      <c r="IY28" s="37"/>
      <c r="IZ28" s="61"/>
      <c r="JA28" s="52"/>
      <c r="JB28" s="43"/>
      <c r="JC28" s="43" t="str">
        <f t="shared" si="165"/>
        <v/>
      </c>
      <c r="JD28" s="43"/>
      <c r="JE28" s="45" t="str">
        <f t="shared" si="166"/>
        <v/>
      </c>
      <c r="JF28" s="43"/>
      <c r="JG28" s="45" t="str">
        <f t="shared" si="167"/>
        <v/>
      </c>
      <c r="JH28" s="43"/>
      <c r="JI28" s="63" t="str">
        <f t="shared" si="168"/>
        <v/>
      </c>
      <c r="JJ28" s="67" t="str">
        <f t="shared" si="169"/>
        <v/>
      </c>
      <c r="JK28" s="43" t="str">
        <f t="shared" si="170"/>
        <v/>
      </c>
      <c r="JL28" s="46" t="str">
        <f t="shared" si="171"/>
        <v/>
      </c>
      <c r="JM28" s="37"/>
      <c r="JN28" s="29"/>
      <c r="JO28" s="52"/>
      <c r="JP28" s="43"/>
      <c r="JQ28" s="43" t="str">
        <f t="shared" si="172"/>
        <v/>
      </c>
      <c r="JR28" s="43"/>
      <c r="JS28" s="45" t="str">
        <f t="shared" si="173"/>
        <v/>
      </c>
      <c r="JT28" s="43"/>
      <c r="JU28" s="45" t="str">
        <f t="shared" si="174"/>
        <v/>
      </c>
      <c r="JV28" s="43"/>
      <c r="JW28" s="63" t="str">
        <f t="shared" si="317"/>
        <v/>
      </c>
      <c r="JX28" s="67" t="str">
        <f t="shared" si="318"/>
        <v/>
      </c>
      <c r="JY28" s="43" t="str">
        <f t="shared" si="319"/>
        <v/>
      </c>
      <c r="JZ28" s="46" t="str">
        <f t="shared" si="320"/>
        <v/>
      </c>
      <c r="KA28" s="37"/>
      <c r="KB28" s="51"/>
      <c r="KC28" s="52"/>
      <c r="KD28" s="43"/>
      <c r="KE28" s="43" t="str">
        <f>IF(KD28="","",KD28-KD24)</f>
        <v/>
      </c>
      <c r="KF28" s="43"/>
      <c r="KG28" s="45" t="str">
        <f>IF(KF28="","",KF28-KF24)</f>
        <v/>
      </c>
      <c r="KH28" s="43"/>
      <c r="KI28" s="45" t="str">
        <f>IF(KH28="","",KH24+KJ24-KH28)</f>
        <v/>
      </c>
      <c r="KJ28" s="43"/>
      <c r="KK28" s="63" t="str">
        <f>IF(KD28="","",KK24)</f>
        <v/>
      </c>
      <c r="KL28" s="67" t="str">
        <f>IF(KE28="","",KL24)</f>
        <v/>
      </c>
      <c r="KM28" s="43" t="str">
        <f>IF(KH28="","",KI28*KL28)</f>
        <v/>
      </c>
      <c r="KN28" s="46" t="str">
        <f>IF(KI28="","",KM28/(KE28*100))</f>
        <v/>
      </c>
      <c r="KO28" s="37"/>
      <c r="KP28" s="29"/>
      <c r="KQ28" s="52"/>
      <c r="KR28" s="43"/>
      <c r="KS28" s="43" t="str">
        <f>IF(KR28="","",KR28-KR24)</f>
        <v/>
      </c>
      <c r="KT28" s="43"/>
      <c r="KU28" s="45" t="str">
        <f>IF(KT28="","",KT28-KT24)</f>
        <v/>
      </c>
      <c r="KV28" s="43"/>
      <c r="KW28" s="45" t="str">
        <f>IF(KV28="","",KV24+KX24-KV28)</f>
        <v/>
      </c>
      <c r="KX28" s="43"/>
      <c r="KY28" s="63" t="str">
        <f>IF(KR28="","",KY24)</f>
        <v/>
      </c>
      <c r="KZ28" s="67" t="str">
        <f>IF(KS28="","",KZ24)</f>
        <v/>
      </c>
      <c r="LA28" s="43" t="str">
        <f>IF(KV28="","",KW28*KZ28)</f>
        <v/>
      </c>
      <c r="LB28" s="46" t="str">
        <f>IF(KW28="","",LA28/(KS28*100))</f>
        <v/>
      </c>
      <c r="LC28" s="37"/>
      <c r="LD28" s="29"/>
      <c r="LE28" s="47"/>
      <c r="LF28" s="45"/>
      <c r="LG28" s="45"/>
      <c r="LH28" s="45"/>
      <c r="LI28" s="45" t="str">
        <f t="shared" si="89"/>
        <v/>
      </c>
      <c r="LJ28" s="43"/>
      <c r="LK28" s="45" t="str">
        <f t="shared" si="90"/>
        <v/>
      </c>
      <c r="LL28" s="45"/>
      <c r="LM28" s="73" t="str">
        <f>IF(LF27="","",LM25)</f>
        <v/>
      </c>
      <c r="LN28" s="67" t="str">
        <f>IF(LG27="","",LN25)</f>
        <v/>
      </c>
      <c r="LO28" s="45" t="str">
        <f t="shared" si="91"/>
        <v/>
      </c>
      <c r="LP28" s="46"/>
      <c r="LQ28" s="37"/>
      <c r="LR28" s="29"/>
      <c r="LS28" s="47"/>
      <c r="LT28" s="45"/>
      <c r="LU28" s="45" t="str">
        <f>IF(LT28="","",LT28-LT26)</f>
        <v/>
      </c>
      <c r="LV28" s="45"/>
      <c r="LW28" s="45" t="str">
        <f>IF(LV28="","",LV28-LV26)</f>
        <v/>
      </c>
      <c r="LX28" s="45"/>
      <c r="LY28" s="45" t="str">
        <f>IF(LX28="","",LX26+LZ26-LX28)</f>
        <v/>
      </c>
      <c r="LZ28" s="45"/>
      <c r="MA28" s="44" t="str">
        <f t="shared" si="262"/>
        <v/>
      </c>
      <c r="MB28" s="45"/>
      <c r="MC28" s="45" t="str">
        <f t="shared" si="309"/>
        <v/>
      </c>
      <c r="MD28" s="46" t="str">
        <f t="shared" si="310"/>
        <v/>
      </c>
      <c r="ME28" s="37"/>
      <c r="MF28" s="29"/>
      <c r="MG28" s="47"/>
      <c r="MH28" s="45"/>
      <c r="MI28" s="45" t="str">
        <f>IF(MH28="","",MH28-MH26)</f>
        <v/>
      </c>
      <c r="MJ28" s="45"/>
      <c r="MK28" s="45" t="str">
        <f>IF(MJ28="","",MJ28-MJ26)</f>
        <v/>
      </c>
      <c r="ML28" s="45"/>
      <c r="MM28" s="45" t="str">
        <f>IF(ML28="","",ML26+MN26-ML28)</f>
        <v/>
      </c>
      <c r="MN28" s="45"/>
      <c r="MO28" s="44" t="str">
        <f t="shared" si="269"/>
        <v/>
      </c>
      <c r="MP28" s="45"/>
      <c r="MQ28" s="45" t="str">
        <f t="shared" si="311"/>
        <v/>
      </c>
      <c r="MR28" s="46" t="str">
        <f t="shared" si="312"/>
        <v/>
      </c>
      <c r="MS28" s="37"/>
      <c r="MT28" s="29"/>
      <c r="MU28" s="47"/>
      <c r="MV28" s="45"/>
      <c r="MW28" s="45" t="str">
        <f>IF(MV28="","",MV28-MV26)</f>
        <v/>
      </c>
      <c r="MX28" s="45"/>
      <c r="MY28" s="45" t="str">
        <f>IF(MX28="","",MX28-MX26)</f>
        <v/>
      </c>
      <c r="MZ28" s="45"/>
      <c r="NA28" s="45" t="str">
        <f>IF(MZ28="","",MZ26+NB26-MZ28)</f>
        <v/>
      </c>
      <c r="NB28" s="45"/>
      <c r="NC28" s="44" t="str">
        <f t="shared" si="276"/>
        <v/>
      </c>
      <c r="ND28" s="45"/>
      <c r="NE28" s="45" t="str">
        <f t="shared" si="313"/>
        <v/>
      </c>
      <c r="NF28" s="46" t="str">
        <f t="shared" si="314"/>
        <v/>
      </c>
      <c r="NG28" s="37"/>
      <c r="NH28" s="29"/>
      <c r="NI28" s="47"/>
      <c r="NJ28" s="45"/>
      <c r="NK28" s="45" t="str">
        <f>IF(NJ28="","",NJ28-NJ26)</f>
        <v/>
      </c>
      <c r="NL28" s="45"/>
      <c r="NM28" s="45" t="str">
        <f>IF(NL28="","",NL28-NL26)</f>
        <v/>
      </c>
      <c r="NN28" s="45"/>
      <c r="NO28" s="45" t="str">
        <f>IF(NN28="","",NN26+NP26-NN28)</f>
        <v/>
      </c>
      <c r="NP28" s="45"/>
      <c r="NQ28" s="44" t="str">
        <f t="shared" si="283"/>
        <v/>
      </c>
      <c r="NR28" s="45"/>
      <c r="NS28" s="45" t="str">
        <f t="shared" si="315"/>
        <v/>
      </c>
      <c r="NT28" s="46" t="str">
        <f t="shared" si="316"/>
        <v/>
      </c>
      <c r="NU28" s="37"/>
    </row>
    <row r="29" spans="1:385" ht="15" customHeight="1" thickBot="1" x14ac:dyDescent="0.3">
      <c r="A29" s="38"/>
      <c r="B29" s="39"/>
      <c r="C29" s="40"/>
      <c r="D29" s="40"/>
      <c r="E29" s="41"/>
      <c r="F29" s="41"/>
      <c r="G29" s="40"/>
      <c r="H29" s="42"/>
      <c r="I29" s="45"/>
      <c r="J29" s="45" t="str">
        <f>IF(I29="","",I29-I27)</f>
        <v/>
      </c>
      <c r="K29" s="45"/>
      <c r="L29" s="45"/>
      <c r="M29" s="45"/>
      <c r="N29" s="45" t="str">
        <f>IF(M29="","",M27+O27-M29)</f>
        <v/>
      </c>
      <c r="O29" s="45"/>
      <c r="P29" s="44" t="str">
        <f t="shared" si="187"/>
        <v/>
      </c>
      <c r="Q29" s="45"/>
      <c r="R29" s="45" t="str">
        <f t="shared" si="287"/>
        <v/>
      </c>
      <c r="S29" s="46" t="str">
        <f t="shared" si="288"/>
        <v/>
      </c>
      <c r="T29" s="37"/>
      <c r="U29" s="29"/>
      <c r="V29" s="47"/>
      <c r="W29" s="67"/>
      <c r="X29" s="45" t="str">
        <f>IF(W29="","",W29-W27)</f>
        <v/>
      </c>
      <c r="Y29" s="45"/>
      <c r="Z29" s="45"/>
      <c r="AA29" s="45"/>
      <c r="AB29" s="45" t="str">
        <f>IF(AA29="","",AA27+AC27-AA29)</f>
        <v/>
      </c>
      <c r="AC29" s="45"/>
      <c r="AD29" s="44" t="str">
        <f t="shared" si="192"/>
        <v/>
      </c>
      <c r="AE29" s="45"/>
      <c r="AF29" s="45" t="str">
        <f t="shared" si="289"/>
        <v/>
      </c>
      <c r="AG29" s="46" t="str">
        <f t="shared" si="290"/>
        <v/>
      </c>
      <c r="AH29" s="37"/>
      <c r="AI29" s="29"/>
      <c r="AJ29" s="47"/>
      <c r="AK29" s="45"/>
      <c r="AL29" s="45" t="str">
        <f>IF(AK29="","",AK29-AK27)</f>
        <v/>
      </c>
      <c r="AM29" s="45"/>
      <c r="AN29" s="45" t="str">
        <f>IF(AM29="","",AM29-AM27)</f>
        <v/>
      </c>
      <c r="AO29" s="45"/>
      <c r="AP29" s="45" t="str">
        <f>IF(AO29="","",AO27+AQ27-AO29)</f>
        <v/>
      </c>
      <c r="AQ29" s="45"/>
      <c r="AR29" s="44" t="str">
        <f t="shared" si="199"/>
        <v/>
      </c>
      <c r="AS29" s="45"/>
      <c r="AT29" s="45" t="str">
        <f t="shared" si="291"/>
        <v/>
      </c>
      <c r="AU29" s="46" t="str">
        <f t="shared" si="292"/>
        <v/>
      </c>
      <c r="AV29" s="37"/>
      <c r="AW29" s="29"/>
      <c r="AX29" s="47"/>
      <c r="AY29" s="45"/>
      <c r="AZ29" s="45" t="str">
        <f>IF(AY29="","",AY29-AY27)</f>
        <v/>
      </c>
      <c r="BA29" s="45"/>
      <c r="BB29" s="45" t="str">
        <f>IF(BA29="","",BA29-BA27)</f>
        <v/>
      </c>
      <c r="BC29" s="45"/>
      <c r="BD29" s="45" t="str">
        <f>IF(BC29="","",BC27+BE27-BC29)</f>
        <v/>
      </c>
      <c r="BE29" s="45"/>
      <c r="BF29" s="44" t="str">
        <f t="shared" si="206"/>
        <v/>
      </c>
      <c r="BG29" s="45"/>
      <c r="BH29" s="45" t="str">
        <f t="shared" si="293"/>
        <v/>
      </c>
      <c r="BI29" s="46" t="str">
        <f t="shared" si="294"/>
        <v/>
      </c>
      <c r="BJ29" s="37"/>
      <c r="BK29" s="29"/>
      <c r="BL29" s="47"/>
      <c r="BM29" s="45"/>
      <c r="BN29" s="27" t="str">
        <f t="shared" si="102"/>
        <v/>
      </c>
      <c r="BO29" s="45"/>
      <c r="BP29" s="45" t="str">
        <f t="shared" si="103"/>
        <v/>
      </c>
      <c r="BQ29" s="45"/>
      <c r="BR29" s="45" t="str">
        <f t="shared" si="104"/>
        <v/>
      </c>
      <c r="BS29" s="27"/>
      <c r="BT29" s="63" t="str">
        <f t="shared" si="105"/>
        <v/>
      </c>
      <c r="BU29" s="67" t="str">
        <f t="shared" si="106"/>
        <v/>
      </c>
      <c r="BV29" s="45" t="str">
        <f t="shared" si="107"/>
        <v/>
      </c>
      <c r="BW29" s="46" t="str">
        <f t="shared" si="108"/>
        <v/>
      </c>
      <c r="BX29" s="37"/>
      <c r="BY29" s="57"/>
      <c r="BZ29" s="47"/>
      <c r="CA29" s="45"/>
      <c r="CB29" s="27" t="str">
        <f t="shared" si="109"/>
        <v/>
      </c>
      <c r="CC29" s="45"/>
      <c r="CD29" s="45" t="str">
        <f t="shared" si="110"/>
        <v/>
      </c>
      <c r="CE29" s="45"/>
      <c r="CF29" s="45" t="str">
        <f t="shared" si="111"/>
        <v/>
      </c>
      <c r="CG29" s="27"/>
      <c r="CH29" s="63" t="str">
        <f t="shared" si="112"/>
        <v/>
      </c>
      <c r="CI29" s="67" t="str">
        <f t="shared" si="113"/>
        <v/>
      </c>
      <c r="CJ29" s="45" t="str">
        <f t="shared" si="114"/>
        <v/>
      </c>
      <c r="CK29" s="46" t="str">
        <f t="shared" si="115"/>
        <v/>
      </c>
      <c r="CL29" s="37"/>
      <c r="CM29" s="29"/>
      <c r="CN29" s="47"/>
      <c r="CO29" s="45"/>
      <c r="CP29" s="27" t="str">
        <f t="shared" si="116"/>
        <v/>
      </c>
      <c r="CQ29" s="45"/>
      <c r="CR29" s="45" t="str">
        <f t="shared" si="117"/>
        <v/>
      </c>
      <c r="CS29" s="45"/>
      <c r="CT29" s="45" t="str">
        <f t="shared" si="118"/>
        <v/>
      </c>
      <c r="CU29" s="27"/>
      <c r="CV29" s="63" t="str">
        <f t="shared" si="119"/>
        <v/>
      </c>
      <c r="CW29" s="67" t="str">
        <f t="shared" si="120"/>
        <v/>
      </c>
      <c r="CX29" s="45" t="str">
        <f t="shared" si="121"/>
        <v/>
      </c>
      <c r="CY29" s="46" t="str">
        <f t="shared" si="122"/>
        <v/>
      </c>
      <c r="CZ29" s="37"/>
      <c r="DA29" s="29"/>
      <c r="DB29" s="47"/>
      <c r="DC29" s="67"/>
      <c r="DD29" s="45" t="str">
        <f>IF(DC29="","",DC29-DC27)</f>
        <v/>
      </c>
      <c r="DE29" s="45"/>
      <c r="DF29" s="45"/>
      <c r="DG29" s="45"/>
      <c r="DH29" s="45" t="str">
        <f>IF(DG29="","",DG27+DI27-DG29)</f>
        <v/>
      </c>
      <c r="DI29" s="45"/>
      <c r="DJ29" s="44" t="str">
        <f t="shared" si="213"/>
        <v/>
      </c>
      <c r="DK29" s="45"/>
      <c r="DL29" s="45" t="str">
        <f t="shared" si="295"/>
        <v/>
      </c>
      <c r="DM29" s="46" t="str">
        <f t="shared" si="296"/>
        <v/>
      </c>
      <c r="DN29" s="37"/>
      <c r="DO29" s="29"/>
      <c r="DP29" s="47"/>
      <c r="DQ29" s="45"/>
      <c r="DR29" s="45" t="str">
        <f>IF(DQ29="","",DQ29-DQ27)</f>
        <v/>
      </c>
      <c r="DS29" s="45"/>
      <c r="DT29" s="45" t="str">
        <f>IF(DS29="","",DS29-DS27)</f>
        <v/>
      </c>
      <c r="DU29" s="45"/>
      <c r="DV29" s="45" t="str">
        <f>IF(DU29="","",DU27+DW27-DU29)</f>
        <v/>
      </c>
      <c r="DW29" s="45"/>
      <c r="DX29" s="44" t="str">
        <f t="shared" si="220"/>
        <v/>
      </c>
      <c r="DY29" s="45"/>
      <c r="DZ29" s="45" t="str">
        <f t="shared" si="297"/>
        <v/>
      </c>
      <c r="EA29" s="46" t="str">
        <f t="shared" si="298"/>
        <v/>
      </c>
      <c r="EB29" s="37"/>
      <c r="ED29" s="47"/>
      <c r="EE29" s="67"/>
      <c r="EF29" s="45" t="str">
        <f>IF(EE29="","",EE29-EE27)</f>
        <v/>
      </c>
      <c r="EG29" s="45"/>
      <c r="EH29" s="45"/>
      <c r="EI29" s="45"/>
      <c r="EJ29" s="45" t="str">
        <f>IF(EI29="","",EI27+EK27-EI29)</f>
        <v/>
      </c>
      <c r="EK29" s="45"/>
      <c r="EL29" s="44" t="str">
        <f t="shared" si="227"/>
        <v/>
      </c>
      <c r="EM29" s="45"/>
      <c r="EN29" s="45" t="str">
        <f t="shared" si="299"/>
        <v/>
      </c>
      <c r="EO29" s="46" t="str">
        <f t="shared" si="300"/>
        <v/>
      </c>
      <c r="EP29" s="37"/>
      <c r="ER29" s="47"/>
      <c r="ES29" s="67"/>
      <c r="ET29" s="45" t="str">
        <f>IF(ES29="","",ES29-ES27)</f>
        <v/>
      </c>
      <c r="EU29" s="45"/>
      <c r="EV29" s="45"/>
      <c r="EW29" s="45"/>
      <c r="EX29" s="45" t="str">
        <f>IF(EW29="","",EW27+EY27-EW29)</f>
        <v/>
      </c>
      <c r="EY29" s="45"/>
      <c r="EZ29" s="44" t="str">
        <f t="shared" si="234"/>
        <v/>
      </c>
      <c r="FA29" s="45"/>
      <c r="FB29" s="45" t="str">
        <f t="shared" si="301"/>
        <v/>
      </c>
      <c r="FC29" s="46" t="str">
        <f t="shared" si="302"/>
        <v/>
      </c>
      <c r="FD29" s="37"/>
      <c r="FF29" s="47"/>
      <c r="FG29" s="67"/>
      <c r="FH29" s="45" t="str">
        <f>IF(FG29="","",FG29-FG27)</f>
        <v/>
      </c>
      <c r="FI29" s="45"/>
      <c r="FJ29" s="45"/>
      <c r="FK29" s="45"/>
      <c r="FL29" s="45" t="str">
        <f>IF(FK29="","",FK27+FM27-FK29)</f>
        <v/>
      </c>
      <c r="FM29" s="45"/>
      <c r="FN29" s="44" t="str">
        <f t="shared" si="241"/>
        <v/>
      </c>
      <c r="FO29" s="45"/>
      <c r="FP29" s="45" t="str">
        <f t="shared" si="303"/>
        <v/>
      </c>
      <c r="FQ29" s="46" t="str">
        <f t="shared" si="304"/>
        <v/>
      </c>
      <c r="FR29" s="37"/>
      <c r="FS29" s="29"/>
      <c r="FT29" s="47"/>
      <c r="FU29" s="67"/>
      <c r="FV29" s="45" t="str">
        <f>IF(FU29="","",FU29-FU27)</f>
        <v/>
      </c>
      <c r="FW29" s="45"/>
      <c r="FX29" s="45"/>
      <c r="FY29" s="45"/>
      <c r="FZ29" s="45" t="str">
        <f>IF(FY29="","",FY27+GA27-FY29)</f>
        <v/>
      </c>
      <c r="GA29" s="45"/>
      <c r="GB29" s="44" t="str">
        <f t="shared" si="248"/>
        <v/>
      </c>
      <c r="GC29" s="45"/>
      <c r="GD29" s="45" t="str">
        <f t="shared" si="305"/>
        <v/>
      </c>
      <c r="GE29" s="46" t="str">
        <f t="shared" si="306"/>
        <v/>
      </c>
      <c r="GF29" s="37"/>
      <c r="GH29" s="47"/>
      <c r="GI29" s="67"/>
      <c r="GJ29" s="45" t="str">
        <f>IF(GI29="","",GI29-GI27)</f>
        <v/>
      </c>
      <c r="GK29" s="45"/>
      <c r="GL29" s="45"/>
      <c r="GM29" s="45"/>
      <c r="GN29" s="45" t="str">
        <f>IF(GM29="","",GM27+GO27-GM29)</f>
        <v/>
      </c>
      <c r="GO29" s="45"/>
      <c r="GP29" s="44" t="str">
        <f t="shared" si="255"/>
        <v/>
      </c>
      <c r="GQ29" s="45"/>
      <c r="GR29" s="45" t="str">
        <f t="shared" si="307"/>
        <v/>
      </c>
      <c r="GS29" s="46" t="str">
        <f t="shared" si="308"/>
        <v/>
      </c>
      <c r="GT29" s="37"/>
      <c r="GU29" s="61"/>
      <c r="GV29" s="47"/>
      <c r="GW29" s="30" t="s">
        <v>1145</v>
      </c>
      <c r="GX29" s="45"/>
      <c r="GY29" s="27" t="str">
        <f t="shared" si="137"/>
        <v/>
      </c>
      <c r="GZ29" s="45"/>
      <c r="HA29" s="45" t="str">
        <f t="shared" si="138"/>
        <v/>
      </c>
      <c r="HB29" s="45"/>
      <c r="HC29" s="45" t="str">
        <f t="shared" si="139"/>
        <v/>
      </c>
      <c r="HD29" s="27"/>
      <c r="HE29" s="63" t="str">
        <f t="shared" si="140"/>
        <v/>
      </c>
      <c r="HF29" s="67" t="str">
        <f t="shared" si="141"/>
        <v/>
      </c>
      <c r="HG29" s="45" t="str">
        <f t="shared" si="142"/>
        <v/>
      </c>
      <c r="HH29" s="46" t="str">
        <f t="shared" si="143"/>
        <v/>
      </c>
      <c r="HI29" s="37"/>
      <c r="HK29" s="47"/>
      <c r="HL29" s="45"/>
      <c r="HM29" s="27" t="str">
        <f t="shared" si="144"/>
        <v/>
      </c>
      <c r="HN29" s="45"/>
      <c r="HO29" s="45" t="str">
        <f t="shared" si="145"/>
        <v/>
      </c>
      <c r="HP29" s="45"/>
      <c r="HQ29" s="45" t="str">
        <f t="shared" si="146"/>
        <v/>
      </c>
      <c r="HR29" s="27"/>
      <c r="HS29" s="63" t="str">
        <f t="shared" si="147"/>
        <v/>
      </c>
      <c r="HT29" s="67" t="str">
        <f t="shared" si="148"/>
        <v/>
      </c>
      <c r="HU29" s="45" t="str">
        <f t="shared" si="149"/>
        <v/>
      </c>
      <c r="HV29" s="46" t="str">
        <f t="shared" si="150"/>
        <v/>
      </c>
      <c r="HW29" s="37"/>
      <c r="HX29" s="360"/>
      <c r="HY29" s="47"/>
      <c r="HZ29" s="45"/>
      <c r="IA29" s="27" t="str">
        <f t="shared" si="151"/>
        <v/>
      </c>
      <c r="IB29" s="45"/>
      <c r="IC29" s="45" t="str">
        <f t="shared" si="152"/>
        <v/>
      </c>
      <c r="ID29" s="45"/>
      <c r="IE29" s="45" t="str">
        <f t="shared" si="153"/>
        <v/>
      </c>
      <c r="IF29" s="27"/>
      <c r="IG29" s="63" t="str">
        <f t="shared" si="154"/>
        <v/>
      </c>
      <c r="IH29" s="67" t="str">
        <f t="shared" si="155"/>
        <v/>
      </c>
      <c r="II29" s="45" t="str">
        <f t="shared" si="156"/>
        <v/>
      </c>
      <c r="IJ29" s="46" t="str">
        <f t="shared" si="157"/>
        <v/>
      </c>
      <c r="IK29" s="37"/>
      <c r="IL29" s="29"/>
      <c r="IM29" s="47"/>
      <c r="IN29" s="45"/>
      <c r="IO29" s="27" t="str">
        <f t="shared" si="158"/>
        <v/>
      </c>
      <c r="IP29" s="45"/>
      <c r="IQ29" s="45" t="str">
        <f t="shared" si="159"/>
        <v/>
      </c>
      <c r="IR29" s="45"/>
      <c r="IS29" s="45" t="str">
        <f t="shared" si="160"/>
        <v/>
      </c>
      <c r="IT29" s="27"/>
      <c r="IU29" s="63" t="str">
        <f t="shared" si="161"/>
        <v/>
      </c>
      <c r="IV29" s="67" t="str">
        <f t="shared" si="162"/>
        <v/>
      </c>
      <c r="IW29" s="45" t="str">
        <f t="shared" si="163"/>
        <v/>
      </c>
      <c r="IX29" s="46" t="str">
        <f t="shared" si="164"/>
        <v/>
      </c>
      <c r="IY29" s="37"/>
      <c r="IZ29" s="61"/>
      <c r="JA29" s="47"/>
      <c r="JB29" s="45"/>
      <c r="JC29" s="27" t="str">
        <f t="shared" si="165"/>
        <v/>
      </c>
      <c r="JD29" s="45"/>
      <c r="JE29" s="45" t="str">
        <f t="shared" si="166"/>
        <v/>
      </c>
      <c r="JF29" s="45"/>
      <c r="JG29" s="45" t="str">
        <f t="shared" si="167"/>
        <v/>
      </c>
      <c r="JH29" s="27"/>
      <c r="JI29" s="63" t="str">
        <f t="shared" si="168"/>
        <v/>
      </c>
      <c r="JJ29" s="67" t="str">
        <f t="shared" si="169"/>
        <v/>
      </c>
      <c r="JK29" s="45" t="str">
        <f t="shared" si="170"/>
        <v/>
      </c>
      <c r="JL29" s="46" t="str">
        <f t="shared" si="171"/>
        <v/>
      </c>
      <c r="JM29" s="37"/>
      <c r="JN29" s="29"/>
      <c r="JO29" s="47"/>
      <c r="JP29" s="45"/>
      <c r="JQ29" s="27" t="str">
        <f t="shared" si="172"/>
        <v/>
      </c>
      <c r="JR29" s="45"/>
      <c r="JS29" s="45" t="str">
        <f t="shared" si="173"/>
        <v/>
      </c>
      <c r="JT29" s="45"/>
      <c r="JU29" s="45" t="str">
        <f t="shared" si="174"/>
        <v/>
      </c>
      <c r="JV29" s="27"/>
      <c r="JW29" s="63" t="str">
        <f t="shared" si="317"/>
        <v/>
      </c>
      <c r="JX29" s="67" t="str">
        <f t="shared" si="318"/>
        <v/>
      </c>
      <c r="JY29" s="45" t="str">
        <f t="shared" si="319"/>
        <v/>
      </c>
      <c r="JZ29" s="46" t="str">
        <f t="shared" si="320"/>
        <v/>
      </c>
      <c r="KA29" s="37"/>
      <c r="KB29" s="51"/>
      <c r="KC29" s="47"/>
      <c r="KD29" s="45"/>
      <c r="KE29" s="27" t="str">
        <f>IF(KD29="","",KD29-KD25)</f>
        <v/>
      </c>
      <c r="KF29" s="45"/>
      <c r="KG29" s="45" t="str">
        <f>IF(KF29="","",KF29-KF25)</f>
        <v/>
      </c>
      <c r="KH29" s="45"/>
      <c r="KI29" s="45" t="str">
        <f>IF(KH29="","",KH25+KJ25-KH29)</f>
        <v/>
      </c>
      <c r="KJ29" s="27"/>
      <c r="KK29" s="63" t="str">
        <f>IF(KD29="","",KK25)</f>
        <v/>
      </c>
      <c r="KL29" s="67" t="str">
        <f>IF(KE29="","",KL25)</f>
        <v/>
      </c>
      <c r="KM29" s="45" t="str">
        <f>IF(KH29="","",KI29*KL29)</f>
        <v/>
      </c>
      <c r="KN29" s="46" t="str">
        <f>IF(KI29="","",KM29/(KE29*100))</f>
        <v/>
      </c>
      <c r="KO29" s="37"/>
      <c r="KP29" s="29"/>
      <c r="KQ29" s="47"/>
      <c r="KR29" s="45"/>
      <c r="KS29" s="27" t="str">
        <f>IF(KR29="","",KR29-KR25)</f>
        <v/>
      </c>
      <c r="KT29" s="45"/>
      <c r="KU29" s="45" t="str">
        <f>IF(KT29="","",KT29-KT25)</f>
        <v/>
      </c>
      <c r="KV29" s="45"/>
      <c r="KW29" s="45" t="str">
        <f>IF(KV29="","",KV25+KX25-KV29)</f>
        <v/>
      </c>
      <c r="KX29" s="27"/>
      <c r="KY29" s="63" t="str">
        <f>IF(KR29="","",KY25)</f>
        <v/>
      </c>
      <c r="KZ29" s="67" t="str">
        <f>IF(KS29="","",KZ25)</f>
        <v/>
      </c>
      <c r="LA29" s="45" t="str">
        <f>IF(KV29="","",KW29*KZ29)</f>
        <v/>
      </c>
      <c r="LB29" s="46" t="str">
        <f>IF(KW29="","",LA29/(KS29*100))</f>
        <v/>
      </c>
      <c r="LC29" s="37"/>
      <c r="LD29" s="29"/>
      <c r="LE29" s="75"/>
      <c r="LF29" s="76"/>
      <c r="LG29" s="76"/>
      <c r="LH29" s="76"/>
      <c r="LI29" s="76" t="str">
        <f t="shared" si="89"/>
        <v/>
      </c>
      <c r="LJ29" s="77"/>
      <c r="LK29" s="76" t="str">
        <f t="shared" si="90"/>
        <v/>
      </c>
      <c r="LL29" s="76"/>
      <c r="LM29" s="78" t="str">
        <f>IF(LF27="","",LM26)</f>
        <v/>
      </c>
      <c r="LN29" s="79" t="str">
        <f>IF(LG27="","",LN26)</f>
        <v/>
      </c>
      <c r="LO29" s="76" t="str">
        <f t="shared" si="91"/>
        <v/>
      </c>
      <c r="LP29" s="80"/>
      <c r="LQ29" s="37"/>
      <c r="LR29" s="29"/>
      <c r="LS29" s="47"/>
      <c r="LT29" s="67"/>
      <c r="LU29" s="45" t="str">
        <f>IF(LT29="","",LT29-LT27)</f>
        <v/>
      </c>
      <c r="LV29" s="45"/>
      <c r="LW29" s="45"/>
      <c r="LX29" s="45"/>
      <c r="LY29" s="45" t="str">
        <f>IF(LX29="","",LX27+LZ27-LX29)</f>
        <v/>
      </c>
      <c r="LZ29" s="45"/>
      <c r="MA29" s="44" t="str">
        <f t="shared" si="262"/>
        <v/>
      </c>
      <c r="MB29" s="45"/>
      <c r="MC29" s="45" t="str">
        <f t="shared" si="309"/>
        <v/>
      </c>
      <c r="MD29" s="46" t="str">
        <f t="shared" si="310"/>
        <v/>
      </c>
      <c r="ME29" s="37"/>
      <c r="MF29" s="29"/>
      <c r="MG29" s="47"/>
      <c r="MH29" s="67"/>
      <c r="MI29" s="45" t="str">
        <f>IF(MH29="","",MH29-MH27)</f>
        <v/>
      </c>
      <c r="MJ29" s="45"/>
      <c r="MK29" s="45"/>
      <c r="ML29" s="45"/>
      <c r="MM29" s="45" t="str">
        <f>IF(ML29="","",ML27+MN27-ML29)</f>
        <v/>
      </c>
      <c r="MN29" s="45"/>
      <c r="MO29" s="44" t="str">
        <f t="shared" si="269"/>
        <v/>
      </c>
      <c r="MP29" s="45"/>
      <c r="MQ29" s="45" t="str">
        <f t="shared" si="311"/>
        <v/>
      </c>
      <c r="MR29" s="46" t="str">
        <f t="shared" si="312"/>
        <v/>
      </c>
      <c r="MS29" s="37"/>
      <c r="MT29" s="29"/>
      <c r="MU29" s="47"/>
      <c r="MV29" s="67"/>
      <c r="MW29" s="45" t="str">
        <f>IF(MV29="","",MV29-MV27)</f>
        <v/>
      </c>
      <c r="MX29" s="45"/>
      <c r="MY29" s="45"/>
      <c r="MZ29" s="45"/>
      <c r="NA29" s="45" t="str">
        <f>IF(MZ29="","",MZ27+NB27-MZ29)</f>
        <v/>
      </c>
      <c r="NB29" s="45"/>
      <c r="NC29" s="44" t="str">
        <f t="shared" si="276"/>
        <v/>
      </c>
      <c r="ND29" s="45"/>
      <c r="NE29" s="45" t="str">
        <f t="shared" si="313"/>
        <v/>
      </c>
      <c r="NF29" s="46" t="str">
        <f t="shared" si="314"/>
        <v/>
      </c>
      <c r="NG29" s="37"/>
      <c r="NH29" s="29"/>
      <c r="NI29" s="47"/>
      <c r="NJ29" s="67"/>
      <c r="NK29" s="45" t="str">
        <f>IF(NJ29="","",NJ29-NJ27)</f>
        <v/>
      </c>
      <c r="NL29" s="45"/>
      <c r="NM29" s="45"/>
      <c r="NN29" s="45"/>
      <c r="NO29" s="45" t="str">
        <f>IF(NN29="","",NN27+NP27-NN29)</f>
        <v/>
      </c>
      <c r="NP29" s="45"/>
      <c r="NQ29" s="44" t="str">
        <f t="shared" si="283"/>
        <v/>
      </c>
      <c r="NR29" s="45"/>
      <c r="NS29" s="45" t="str">
        <f t="shared" si="315"/>
        <v/>
      </c>
      <c r="NT29" s="46" t="str">
        <f t="shared" si="316"/>
        <v/>
      </c>
      <c r="NU29" s="37"/>
    </row>
    <row r="30" spans="1:385" ht="15" customHeight="1" thickTop="1" thickBot="1" x14ac:dyDescent="0.3">
      <c r="A30" s="38"/>
      <c r="B30" s="39"/>
      <c r="C30" s="40"/>
      <c r="D30" s="40"/>
      <c r="E30" s="41"/>
      <c r="F30" s="41"/>
      <c r="G30" s="40"/>
      <c r="H30" s="42"/>
      <c r="I30" s="45"/>
      <c r="J30" s="45" t="str">
        <f t="shared" ref="J30:J54" si="321">IF(I30="","",I30-I29)</f>
        <v/>
      </c>
      <c r="K30" s="45"/>
      <c r="L30" s="45"/>
      <c r="M30" s="45"/>
      <c r="N30" s="45" t="str">
        <f t="shared" ref="N30:N55" si="322">IF(M30="","",M29+O29-M30)</f>
        <v/>
      </c>
      <c r="O30" s="45"/>
      <c r="P30" s="45"/>
      <c r="Q30" s="45"/>
      <c r="R30" s="45" t="str">
        <f t="shared" si="287"/>
        <v/>
      </c>
      <c r="S30" s="46" t="str">
        <f t="shared" si="288"/>
        <v/>
      </c>
      <c r="T30" s="37"/>
      <c r="U30" s="29"/>
      <c r="V30" s="47"/>
      <c r="W30" s="67"/>
      <c r="X30" s="45" t="str">
        <f t="shared" ref="X30:X50" si="323">IF(W30="","",W30-W29)</f>
        <v/>
      </c>
      <c r="Y30" s="45"/>
      <c r="Z30" s="45"/>
      <c r="AA30" s="45"/>
      <c r="AB30" s="45" t="str">
        <f t="shared" ref="AB30:AB50" si="324">IF(AA30="","",AA29+AC29-AA30)</f>
        <v/>
      </c>
      <c r="AC30" s="45"/>
      <c r="AD30" s="45"/>
      <c r="AE30" s="45"/>
      <c r="AF30" s="45" t="str">
        <f t="shared" si="289"/>
        <v/>
      </c>
      <c r="AG30" s="46" t="str">
        <f t="shared" si="290"/>
        <v/>
      </c>
      <c r="AH30" s="37"/>
      <c r="AI30" s="29"/>
      <c r="AJ30" s="47"/>
      <c r="AK30" s="45"/>
      <c r="AL30" s="45" t="str">
        <f t="shared" ref="AL30:AL54" si="325">IF(AK30="","",AK30-AK29)</f>
        <v/>
      </c>
      <c r="AM30" s="45"/>
      <c r="AN30" s="45" t="str">
        <f t="shared" ref="AN30:AN55" si="326">IF(AM30="","",AM30-AM29)</f>
        <v/>
      </c>
      <c r="AO30" s="45"/>
      <c r="AP30" s="45" t="str">
        <f t="shared" ref="AP30:AP55" si="327">IF(AO30="","",AO29+AQ29-AO30)</f>
        <v/>
      </c>
      <c r="AQ30" s="45"/>
      <c r="AR30" s="45"/>
      <c r="AS30" s="45"/>
      <c r="AT30" s="45" t="str">
        <f t="shared" si="291"/>
        <v/>
      </c>
      <c r="AU30" s="46" t="str">
        <f t="shared" si="292"/>
        <v/>
      </c>
      <c r="AV30" s="37"/>
      <c r="AW30" s="29"/>
      <c r="AX30" s="47"/>
      <c r="AY30" s="45"/>
      <c r="AZ30" s="45" t="str">
        <f t="shared" ref="AZ30:AZ54" si="328">IF(AY30="","",AY30-AY29)</f>
        <v/>
      </c>
      <c r="BA30" s="45"/>
      <c r="BB30" s="45" t="str">
        <f t="shared" ref="BB30:BB55" si="329">IF(BA30="","",BA30-BA29)</f>
        <v/>
      </c>
      <c r="BC30" s="45"/>
      <c r="BD30" s="45" t="str">
        <f t="shared" ref="BD30:BD55" si="330">IF(BC30="","",BC29+BE29-BC30)</f>
        <v/>
      </c>
      <c r="BE30" s="45"/>
      <c r="BF30" s="45"/>
      <c r="BG30" s="45"/>
      <c r="BH30" s="45" t="str">
        <f t="shared" si="293"/>
        <v/>
      </c>
      <c r="BI30" s="46" t="str">
        <f t="shared" si="294"/>
        <v/>
      </c>
      <c r="BJ30" s="37"/>
      <c r="BK30" s="29"/>
      <c r="BL30" s="75"/>
      <c r="BM30" s="83"/>
      <c r="BN30" s="77" t="str">
        <f t="shared" si="102"/>
        <v/>
      </c>
      <c r="BO30" s="79"/>
      <c r="BP30" s="76" t="str">
        <f t="shared" si="103"/>
        <v/>
      </c>
      <c r="BQ30" s="76"/>
      <c r="BR30" s="76" t="str">
        <f t="shared" si="104"/>
        <v/>
      </c>
      <c r="BS30" s="76"/>
      <c r="BT30" s="78" t="str">
        <f t="shared" si="105"/>
        <v/>
      </c>
      <c r="BU30" s="79" t="str">
        <f t="shared" si="106"/>
        <v/>
      </c>
      <c r="BV30" s="76" t="str">
        <f t="shared" si="107"/>
        <v/>
      </c>
      <c r="BW30" s="80" t="str">
        <f t="shared" si="108"/>
        <v/>
      </c>
      <c r="BX30" s="37"/>
      <c r="BY30" s="57"/>
      <c r="BZ30" s="75"/>
      <c r="CA30" s="83"/>
      <c r="CB30" s="77" t="str">
        <f t="shared" si="109"/>
        <v/>
      </c>
      <c r="CC30" s="79"/>
      <c r="CD30" s="76" t="str">
        <f t="shared" si="110"/>
        <v/>
      </c>
      <c r="CE30" s="76"/>
      <c r="CF30" s="76" t="str">
        <f t="shared" si="111"/>
        <v/>
      </c>
      <c r="CG30" s="76"/>
      <c r="CH30" s="78" t="str">
        <f t="shared" si="112"/>
        <v/>
      </c>
      <c r="CI30" s="79" t="str">
        <f t="shared" si="113"/>
        <v/>
      </c>
      <c r="CJ30" s="76" t="str">
        <f t="shared" si="114"/>
        <v/>
      </c>
      <c r="CK30" s="80" t="str">
        <f t="shared" si="115"/>
        <v/>
      </c>
      <c r="CL30" s="37"/>
      <c r="CM30" s="29"/>
      <c r="CN30" s="75"/>
      <c r="CO30" s="83"/>
      <c r="CP30" s="77" t="str">
        <f t="shared" si="116"/>
        <v/>
      </c>
      <c r="CQ30" s="79"/>
      <c r="CR30" s="76" t="str">
        <f t="shared" si="117"/>
        <v/>
      </c>
      <c r="CS30" s="76"/>
      <c r="CT30" s="76" t="str">
        <f t="shared" si="118"/>
        <v/>
      </c>
      <c r="CU30" s="76"/>
      <c r="CV30" s="78" t="str">
        <f t="shared" si="119"/>
        <v/>
      </c>
      <c r="CW30" s="79" t="str">
        <f t="shared" si="120"/>
        <v/>
      </c>
      <c r="CX30" s="76" t="str">
        <f t="shared" si="121"/>
        <v/>
      </c>
      <c r="CY30" s="80" t="str">
        <f t="shared" si="122"/>
        <v/>
      </c>
      <c r="CZ30" s="37"/>
      <c r="DA30" s="29"/>
      <c r="DB30" s="47"/>
      <c r="DC30" s="67"/>
      <c r="DD30" s="45" t="str">
        <f t="shared" ref="DD30:DD50" si="331">IF(DC30="","",DC30-DC29)</f>
        <v/>
      </c>
      <c r="DE30" s="45"/>
      <c r="DF30" s="45"/>
      <c r="DG30" s="45"/>
      <c r="DH30" s="45" t="str">
        <f t="shared" ref="DH30:DH50" si="332">IF(DG30="","",DG29+DI29-DG30)</f>
        <v/>
      </c>
      <c r="DI30" s="45"/>
      <c r="DJ30" s="45"/>
      <c r="DK30" s="45"/>
      <c r="DL30" s="45" t="str">
        <f t="shared" si="295"/>
        <v/>
      </c>
      <c r="DM30" s="46" t="str">
        <f t="shared" si="296"/>
        <v/>
      </c>
      <c r="DN30" s="37"/>
      <c r="DO30" s="29"/>
      <c r="DP30" s="47"/>
      <c r="DQ30" s="45"/>
      <c r="DR30" s="45" t="str">
        <f t="shared" ref="DR30:DR54" si="333">IF(DQ30="","",DQ30-DQ29)</f>
        <v/>
      </c>
      <c r="DS30" s="45"/>
      <c r="DT30" s="45" t="str">
        <f t="shared" ref="DT30:DT55" si="334">IF(DS30="","",DS30-DS29)</f>
        <v/>
      </c>
      <c r="DU30" s="45"/>
      <c r="DV30" s="45" t="str">
        <f t="shared" ref="DV30:DV55" si="335">IF(DU30="","",DU29+DW29-DU30)</f>
        <v/>
      </c>
      <c r="DW30" s="45"/>
      <c r="DX30" s="45"/>
      <c r="DY30" s="45"/>
      <c r="DZ30" s="45" t="str">
        <f t="shared" si="297"/>
        <v/>
      </c>
      <c r="EA30" s="46" t="str">
        <f t="shared" si="298"/>
        <v/>
      </c>
      <c r="EB30" s="37"/>
      <c r="ED30" s="47"/>
      <c r="EE30" s="67"/>
      <c r="EF30" s="45" t="str">
        <f t="shared" ref="EF30:EF50" si="336">IF(EE30="","",EE30-EE29)</f>
        <v/>
      </c>
      <c r="EG30" s="45"/>
      <c r="EH30" s="45"/>
      <c r="EI30" s="45"/>
      <c r="EJ30" s="45" t="str">
        <f t="shared" ref="EJ30:EJ50" si="337">IF(EI30="","",EI29+EK29-EI30)</f>
        <v/>
      </c>
      <c r="EK30" s="45"/>
      <c r="EL30" s="45"/>
      <c r="EM30" s="45"/>
      <c r="EN30" s="45" t="str">
        <f t="shared" si="299"/>
        <v/>
      </c>
      <c r="EO30" s="46" t="str">
        <f t="shared" si="300"/>
        <v/>
      </c>
      <c r="EP30" s="37"/>
      <c r="ER30" s="47"/>
      <c r="ES30" s="67"/>
      <c r="ET30" s="45" t="str">
        <f t="shared" ref="ET30:ET50" si="338">IF(ES30="","",ES30-ES29)</f>
        <v/>
      </c>
      <c r="EU30" s="45"/>
      <c r="EV30" s="45"/>
      <c r="EW30" s="45"/>
      <c r="EX30" s="45" t="str">
        <f t="shared" ref="EX30:EX50" si="339">IF(EW30="","",EW29+EY29-EW30)</f>
        <v/>
      </c>
      <c r="EY30" s="45"/>
      <c r="EZ30" s="45"/>
      <c r="FA30" s="45"/>
      <c r="FB30" s="45" t="str">
        <f t="shared" si="301"/>
        <v/>
      </c>
      <c r="FC30" s="46" t="str">
        <f t="shared" si="302"/>
        <v/>
      </c>
      <c r="FD30" s="37"/>
      <c r="FF30" s="47"/>
      <c r="FG30" s="67"/>
      <c r="FH30" s="45" t="str">
        <f t="shared" ref="FH30:FH50" si="340">IF(FG30="","",FG30-FG29)</f>
        <v/>
      </c>
      <c r="FI30" s="45"/>
      <c r="FJ30" s="45"/>
      <c r="FK30" s="45"/>
      <c r="FL30" s="45" t="str">
        <f t="shared" ref="FL30:FL50" si="341">IF(FK30="","",FK29+FM29-FK30)</f>
        <v/>
      </c>
      <c r="FM30" s="45"/>
      <c r="FN30" s="45"/>
      <c r="FO30" s="45"/>
      <c r="FP30" s="45" t="str">
        <f t="shared" si="303"/>
        <v/>
      </c>
      <c r="FQ30" s="46" t="str">
        <f t="shared" si="304"/>
        <v/>
      </c>
      <c r="FR30" s="37"/>
      <c r="FS30" s="29"/>
      <c r="FT30" s="47"/>
      <c r="FU30" s="67"/>
      <c r="FV30" s="45" t="str">
        <f t="shared" ref="FV30:FV50" si="342">IF(FU30="","",FU30-FU29)</f>
        <v/>
      </c>
      <c r="FW30" s="45"/>
      <c r="FX30" s="45"/>
      <c r="FY30" s="45"/>
      <c r="FZ30" s="45" t="str">
        <f t="shared" ref="FZ30:FZ50" si="343">IF(FY30="","",FY29+GA29-FY30)</f>
        <v/>
      </c>
      <c r="GA30" s="45"/>
      <c r="GB30" s="45"/>
      <c r="GC30" s="45"/>
      <c r="GD30" s="45" t="str">
        <f t="shared" si="305"/>
        <v/>
      </c>
      <c r="GE30" s="46" t="str">
        <f t="shared" si="306"/>
        <v/>
      </c>
      <c r="GF30" s="37"/>
      <c r="GH30" s="47"/>
      <c r="GI30" s="67"/>
      <c r="GJ30" s="45" t="str">
        <f t="shared" ref="GJ30:GJ50" si="344">IF(GI30="","",GI30-GI29)</f>
        <v/>
      </c>
      <c r="GK30" s="45"/>
      <c r="GL30" s="45"/>
      <c r="GM30" s="45"/>
      <c r="GN30" s="45" t="str">
        <f t="shared" ref="GN30:GN50" si="345">IF(GM30="","",GM29+GO29-GM30)</f>
        <v/>
      </c>
      <c r="GO30" s="45"/>
      <c r="GP30" s="45"/>
      <c r="GQ30" s="45"/>
      <c r="GR30" s="45" t="str">
        <f t="shared" si="307"/>
        <v/>
      </c>
      <c r="GS30" s="46" t="str">
        <f t="shared" si="308"/>
        <v/>
      </c>
      <c r="GT30" s="37"/>
      <c r="GU30" s="61"/>
      <c r="GV30" s="75"/>
      <c r="GW30" s="84" t="s">
        <v>1146</v>
      </c>
      <c r="GX30" s="83"/>
      <c r="GY30" s="77" t="str">
        <f t="shared" si="137"/>
        <v/>
      </c>
      <c r="GZ30" s="79"/>
      <c r="HA30" s="76" t="str">
        <f t="shared" si="138"/>
        <v/>
      </c>
      <c r="HB30" s="76"/>
      <c r="HC30" s="76" t="str">
        <f t="shared" si="139"/>
        <v/>
      </c>
      <c r="HD30" s="76"/>
      <c r="HE30" s="78" t="str">
        <f t="shared" si="140"/>
        <v/>
      </c>
      <c r="HF30" s="79" t="str">
        <f t="shared" si="141"/>
        <v/>
      </c>
      <c r="HG30" s="76" t="str">
        <f t="shared" si="142"/>
        <v/>
      </c>
      <c r="HH30" s="80" t="str">
        <f t="shared" si="143"/>
        <v/>
      </c>
      <c r="HI30" s="37"/>
      <c r="HK30" s="75"/>
      <c r="HL30" s="83"/>
      <c r="HM30" s="77" t="str">
        <f t="shared" si="144"/>
        <v/>
      </c>
      <c r="HN30" s="79"/>
      <c r="HO30" s="76" t="str">
        <f t="shared" si="145"/>
        <v/>
      </c>
      <c r="HP30" s="76"/>
      <c r="HQ30" s="76" t="str">
        <f t="shared" si="146"/>
        <v/>
      </c>
      <c r="HR30" s="76"/>
      <c r="HS30" s="78" t="str">
        <f t="shared" si="147"/>
        <v/>
      </c>
      <c r="HT30" s="79" t="str">
        <f t="shared" si="148"/>
        <v/>
      </c>
      <c r="HU30" s="76" t="str">
        <f t="shared" si="149"/>
        <v/>
      </c>
      <c r="HV30" s="80" t="str">
        <f t="shared" si="150"/>
        <v/>
      </c>
      <c r="HW30" s="37"/>
      <c r="HX30" s="360"/>
      <c r="HY30" s="75"/>
      <c r="HZ30" s="83"/>
      <c r="IA30" s="77" t="str">
        <f t="shared" si="151"/>
        <v/>
      </c>
      <c r="IB30" s="79"/>
      <c r="IC30" s="76" t="str">
        <f t="shared" si="152"/>
        <v/>
      </c>
      <c r="ID30" s="76"/>
      <c r="IE30" s="76" t="str">
        <f t="shared" si="153"/>
        <v/>
      </c>
      <c r="IF30" s="76"/>
      <c r="IG30" s="78" t="str">
        <f t="shared" si="154"/>
        <v/>
      </c>
      <c r="IH30" s="79" t="str">
        <f t="shared" si="155"/>
        <v/>
      </c>
      <c r="II30" s="76" t="str">
        <f t="shared" si="156"/>
        <v/>
      </c>
      <c r="IJ30" s="80" t="str">
        <f t="shared" si="157"/>
        <v/>
      </c>
      <c r="IK30" s="37"/>
      <c r="IL30" s="29"/>
      <c r="IM30" s="75"/>
      <c r="IN30" s="83"/>
      <c r="IO30" s="77" t="str">
        <f t="shared" si="158"/>
        <v/>
      </c>
      <c r="IP30" s="79"/>
      <c r="IQ30" s="76" t="str">
        <f t="shared" si="159"/>
        <v/>
      </c>
      <c r="IR30" s="76"/>
      <c r="IS30" s="76" t="str">
        <f t="shared" si="160"/>
        <v/>
      </c>
      <c r="IT30" s="76"/>
      <c r="IU30" s="78" t="str">
        <f t="shared" si="161"/>
        <v/>
      </c>
      <c r="IV30" s="79" t="str">
        <f t="shared" si="162"/>
        <v/>
      </c>
      <c r="IW30" s="76" t="str">
        <f t="shared" si="163"/>
        <v/>
      </c>
      <c r="IX30" s="80" t="str">
        <f t="shared" si="164"/>
        <v/>
      </c>
      <c r="IY30" s="37"/>
      <c r="IZ30" s="61"/>
      <c r="JA30" s="75"/>
      <c r="JB30" s="83"/>
      <c r="JC30" s="77" t="str">
        <f t="shared" si="165"/>
        <v/>
      </c>
      <c r="JD30" s="79"/>
      <c r="JE30" s="76" t="str">
        <f t="shared" si="166"/>
        <v/>
      </c>
      <c r="JF30" s="76"/>
      <c r="JG30" s="76" t="str">
        <f t="shared" si="167"/>
        <v/>
      </c>
      <c r="JH30" s="76"/>
      <c r="JI30" s="78" t="str">
        <f t="shared" si="168"/>
        <v/>
      </c>
      <c r="JJ30" s="79" t="str">
        <f t="shared" si="169"/>
        <v/>
      </c>
      <c r="JK30" s="76" t="str">
        <f t="shared" si="170"/>
        <v/>
      </c>
      <c r="JL30" s="80" t="str">
        <f t="shared" si="171"/>
        <v/>
      </c>
      <c r="JM30" s="37"/>
      <c r="JN30" s="29"/>
      <c r="JO30" s="75"/>
      <c r="JP30" s="83"/>
      <c r="JQ30" s="77" t="str">
        <f t="shared" si="172"/>
        <v/>
      </c>
      <c r="JR30" s="79"/>
      <c r="JS30" s="76" t="str">
        <f t="shared" si="173"/>
        <v/>
      </c>
      <c r="JT30" s="76"/>
      <c r="JU30" s="76" t="str">
        <f t="shared" si="174"/>
        <v/>
      </c>
      <c r="JV30" s="76"/>
      <c r="JW30" s="78" t="str">
        <f t="shared" si="317"/>
        <v/>
      </c>
      <c r="JX30" s="79" t="str">
        <f t="shared" si="318"/>
        <v/>
      </c>
      <c r="JY30" s="76" t="str">
        <f t="shared" si="319"/>
        <v/>
      </c>
      <c r="JZ30" s="80" t="str">
        <f t="shared" si="320"/>
        <v/>
      </c>
      <c r="KA30" s="37"/>
      <c r="KB30" s="51"/>
      <c r="KC30" s="75"/>
      <c r="KD30" s="83"/>
      <c r="KE30" s="77" t="str">
        <f>IF(KD30="","",KD30-KD26)</f>
        <v/>
      </c>
      <c r="KF30" s="79"/>
      <c r="KG30" s="76" t="str">
        <f>IF(KF30="","",KF30-KF26)</f>
        <v/>
      </c>
      <c r="KH30" s="76"/>
      <c r="KI30" s="76" t="str">
        <f>IF(KH30="","",KH26+KJ26-KH30)</f>
        <v/>
      </c>
      <c r="KJ30" s="76"/>
      <c r="KK30" s="78" t="str">
        <f>IF(KD30="","",KK26)</f>
        <v/>
      </c>
      <c r="KL30" s="79" t="str">
        <f>IF(KE30="","",KL26)</f>
        <v/>
      </c>
      <c r="KM30" s="76" t="str">
        <f>IF(KH30="","",KI30*KL30)</f>
        <v/>
      </c>
      <c r="KN30" s="80" t="str">
        <f>IF(KI30="","",KM30/(KE30*100))</f>
        <v/>
      </c>
      <c r="KO30" s="37"/>
      <c r="KP30" s="29"/>
      <c r="KQ30" s="75"/>
      <c r="KR30" s="83"/>
      <c r="KS30" s="77" t="str">
        <f>IF(KR30="","",KR30-KR26)</f>
        <v/>
      </c>
      <c r="KT30" s="79"/>
      <c r="KU30" s="76" t="str">
        <f>IF(KT30="","",KT30-KT26)</f>
        <v/>
      </c>
      <c r="KV30" s="76"/>
      <c r="KW30" s="76" t="str">
        <f>IF(KV30="","",KV26+KX26-KV30)</f>
        <v/>
      </c>
      <c r="KX30" s="76"/>
      <c r="KY30" s="78" t="str">
        <f>IF(KR30="","",KY26)</f>
        <v/>
      </c>
      <c r="KZ30" s="79" t="str">
        <f>IF(KS30="","",KZ26)</f>
        <v/>
      </c>
      <c r="LA30" s="76" t="str">
        <f>IF(KV30="","",KW30*KZ30)</f>
        <v/>
      </c>
      <c r="LB30" s="80" t="str">
        <f>IF(KW30="","",LA30/(KS30*100))</f>
        <v/>
      </c>
      <c r="LC30" s="37"/>
      <c r="LD30" s="29"/>
      <c r="LE30" s="52" t="str">
        <f>IF(A12="","",A12)</f>
        <v/>
      </c>
      <c r="LF30" s="43"/>
      <c r="LG30" s="86" t="str">
        <f>IF(LF30="","",LF30-LF27)</f>
        <v/>
      </c>
      <c r="LH30" s="43"/>
      <c r="LI30" s="43" t="str">
        <f t="shared" si="89"/>
        <v/>
      </c>
      <c r="LJ30" s="43"/>
      <c r="LK30" s="87" t="str">
        <f t="shared" si="90"/>
        <v/>
      </c>
      <c r="LL30" s="43"/>
      <c r="LM30" s="65" t="str">
        <f>IF(LF30="","",LM27)</f>
        <v/>
      </c>
      <c r="LN30" s="48" t="str">
        <f>IF(LG30="","",LN27)</f>
        <v/>
      </c>
      <c r="LO30" s="87" t="str">
        <f t="shared" si="91"/>
        <v/>
      </c>
      <c r="LP30" s="53"/>
      <c r="LQ30" s="37"/>
      <c r="LR30" s="29"/>
      <c r="LS30" s="47"/>
      <c r="LT30" s="67"/>
      <c r="LU30" s="45" t="str">
        <f t="shared" ref="LU30:LU50" si="346">IF(LT30="","",LT30-LT29)</f>
        <v/>
      </c>
      <c r="LV30" s="45"/>
      <c r="LW30" s="45"/>
      <c r="LX30" s="45"/>
      <c r="LY30" s="45" t="str">
        <f t="shared" ref="LY30:LY50" si="347">IF(LX30="","",LX29+LZ29-LX30)</f>
        <v/>
      </c>
      <c r="LZ30" s="45"/>
      <c r="MA30" s="45"/>
      <c r="MB30" s="45"/>
      <c r="MC30" s="45" t="str">
        <f t="shared" si="309"/>
        <v/>
      </c>
      <c r="MD30" s="46" t="str">
        <f t="shared" si="310"/>
        <v/>
      </c>
      <c r="ME30" s="37"/>
      <c r="MF30" s="29"/>
      <c r="MG30" s="47"/>
      <c r="MH30" s="67"/>
      <c r="MI30" s="45" t="str">
        <f t="shared" ref="MI30:MI50" si="348">IF(MH30="","",MH30-MH29)</f>
        <v/>
      </c>
      <c r="MJ30" s="45"/>
      <c r="MK30" s="45"/>
      <c r="ML30" s="45"/>
      <c r="MM30" s="45" t="str">
        <f t="shared" ref="MM30:MM50" si="349">IF(ML30="","",ML29+MN29-ML30)</f>
        <v/>
      </c>
      <c r="MN30" s="45"/>
      <c r="MO30" s="45"/>
      <c r="MP30" s="45"/>
      <c r="MQ30" s="45" t="str">
        <f t="shared" si="311"/>
        <v/>
      </c>
      <c r="MR30" s="46" t="str">
        <f t="shared" si="312"/>
        <v/>
      </c>
      <c r="MS30" s="37"/>
      <c r="MT30" s="29"/>
      <c r="MU30" s="47"/>
      <c r="MV30" s="67"/>
      <c r="MW30" s="45" t="str">
        <f t="shared" ref="MW30:MW50" si="350">IF(MV30="","",MV30-MV29)</f>
        <v/>
      </c>
      <c r="MX30" s="45"/>
      <c r="MY30" s="45"/>
      <c r="MZ30" s="45"/>
      <c r="NA30" s="45" t="str">
        <f t="shared" ref="NA30:NA50" si="351">IF(MZ30="","",MZ29+NB29-MZ30)</f>
        <v/>
      </c>
      <c r="NB30" s="45"/>
      <c r="NC30" s="45"/>
      <c r="ND30" s="45"/>
      <c r="NE30" s="45" t="str">
        <f t="shared" si="313"/>
        <v/>
      </c>
      <c r="NF30" s="46" t="str">
        <f t="shared" si="314"/>
        <v/>
      </c>
      <c r="NG30" s="37"/>
      <c r="NH30" s="29"/>
      <c r="NI30" s="47"/>
      <c r="NJ30" s="67"/>
      <c r="NK30" s="45" t="str">
        <f t="shared" ref="NK30:NK50" si="352">IF(NJ30="","",NJ30-NJ29)</f>
        <v/>
      </c>
      <c r="NL30" s="45"/>
      <c r="NM30" s="45"/>
      <c r="NN30" s="45"/>
      <c r="NO30" s="45" t="str">
        <f t="shared" ref="NO30:NO50" si="353">IF(NN30="","",NN29+NP29-NN30)</f>
        <v/>
      </c>
      <c r="NP30" s="45"/>
      <c r="NQ30" s="45"/>
      <c r="NR30" s="45"/>
      <c r="NS30" s="45" t="str">
        <f t="shared" si="315"/>
        <v/>
      </c>
      <c r="NT30" s="46" t="str">
        <f t="shared" si="316"/>
        <v/>
      </c>
      <c r="NU30" s="37"/>
    </row>
    <row r="31" spans="1:385" ht="15" customHeight="1" thickTop="1" x14ac:dyDescent="0.25">
      <c r="A31" s="38"/>
      <c r="B31" s="39"/>
      <c r="C31" s="40"/>
      <c r="D31" s="40"/>
      <c r="E31" s="41"/>
      <c r="F31" s="41"/>
      <c r="G31" s="40"/>
      <c r="H31" s="42"/>
      <c r="I31" s="45"/>
      <c r="J31" s="45" t="str">
        <f t="shared" si="321"/>
        <v/>
      </c>
      <c r="K31" s="45"/>
      <c r="L31" s="45"/>
      <c r="M31" s="45"/>
      <c r="N31" s="45" t="str">
        <f t="shared" si="322"/>
        <v/>
      </c>
      <c r="O31" s="45"/>
      <c r="P31" s="45"/>
      <c r="Q31" s="45"/>
      <c r="R31" s="45" t="str">
        <f t="shared" si="287"/>
        <v/>
      </c>
      <c r="S31" s="46" t="str">
        <f t="shared" si="288"/>
        <v/>
      </c>
      <c r="T31" s="37"/>
      <c r="U31" s="29"/>
      <c r="V31" s="47"/>
      <c r="W31" s="67"/>
      <c r="X31" s="45" t="str">
        <f t="shared" si="323"/>
        <v/>
      </c>
      <c r="Y31" s="45"/>
      <c r="Z31" s="45"/>
      <c r="AA31" s="45"/>
      <c r="AB31" s="45" t="str">
        <f t="shared" si="324"/>
        <v/>
      </c>
      <c r="AC31" s="45"/>
      <c r="AD31" s="45"/>
      <c r="AE31" s="45"/>
      <c r="AF31" s="45" t="str">
        <f t="shared" si="289"/>
        <v/>
      </c>
      <c r="AG31" s="46" t="str">
        <f t="shared" si="290"/>
        <v/>
      </c>
      <c r="AH31" s="37"/>
      <c r="AI31" s="29"/>
      <c r="AJ31" s="47"/>
      <c r="AK31" s="45"/>
      <c r="AL31" s="45" t="str">
        <f t="shared" si="325"/>
        <v/>
      </c>
      <c r="AM31" s="45"/>
      <c r="AN31" s="45" t="str">
        <f t="shared" si="326"/>
        <v/>
      </c>
      <c r="AO31" s="45"/>
      <c r="AP31" s="45" t="str">
        <f t="shared" si="327"/>
        <v/>
      </c>
      <c r="AQ31" s="45"/>
      <c r="AR31" s="45"/>
      <c r="AS31" s="45"/>
      <c r="AT31" s="45" t="str">
        <f t="shared" si="291"/>
        <v/>
      </c>
      <c r="AU31" s="46" t="str">
        <f t="shared" si="292"/>
        <v/>
      </c>
      <c r="AV31" s="37"/>
      <c r="AW31" s="29"/>
      <c r="AX31" s="47"/>
      <c r="AY31" s="45"/>
      <c r="AZ31" s="45" t="str">
        <f t="shared" si="328"/>
        <v/>
      </c>
      <c r="BA31" s="45"/>
      <c r="BB31" s="45" t="str">
        <f t="shared" si="329"/>
        <v/>
      </c>
      <c r="BC31" s="45"/>
      <c r="BD31" s="45" t="str">
        <f t="shared" si="330"/>
        <v/>
      </c>
      <c r="BE31" s="45"/>
      <c r="BF31" s="45"/>
      <c r="BG31" s="45"/>
      <c r="BH31" s="45" t="str">
        <f t="shared" si="293"/>
        <v/>
      </c>
      <c r="BI31" s="46" t="str">
        <f t="shared" si="294"/>
        <v/>
      </c>
      <c r="BJ31" s="37"/>
      <c r="BK31" s="29"/>
      <c r="BL31" s="52" t="str">
        <f>IF($A10="","",$A10)</f>
        <v/>
      </c>
      <c r="BM31" s="45"/>
      <c r="BN31" s="43" t="str">
        <f t="shared" si="102"/>
        <v/>
      </c>
      <c r="BO31" s="45"/>
      <c r="BP31" s="87" t="str">
        <f t="shared" si="103"/>
        <v/>
      </c>
      <c r="BQ31" s="45"/>
      <c r="BR31" s="43" t="str">
        <f t="shared" si="104"/>
        <v/>
      </c>
      <c r="BS31" s="43"/>
      <c r="BT31" s="44" t="str">
        <f t="shared" si="105"/>
        <v/>
      </c>
      <c r="BU31" s="48" t="str">
        <f t="shared" si="106"/>
        <v/>
      </c>
      <c r="BV31" s="45" t="str">
        <f t="shared" si="107"/>
        <v/>
      </c>
      <c r="BW31" s="89" t="str">
        <f t="shared" si="108"/>
        <v/>
      </c>
      <c r="BX31" s="37"/>
      <c r="BY31" s="57"/>
      <c r="BZ31" s="52" t="str">
        <f>IF($A10="","",$A10)</f>
        <v/>
      </c>
      <c r="CA31" s="45"/>
      <c r="CB31" s="43" t="str">
        <f t="shared" si="109"/>
        <v/>
      </c>
      <c r="CC31" s="45"/>
      <c r="CD31" s="87" t="str">
        <f t="shared" si="110"/>
        <v/>
      </c>
      <c r="CE31" s="45"/>
      <c r="CF31" s="43" t="str">
        <f t="shared" si="111"/>
        <v/>
      </c>
      <c r="CG31" s="43"/>
      <c r="CH31" s="44" t="str">
        <f t="shared" si="112"/>
        <v/>
      </c>
      <c r="CI31" s="48" t="str">
        <f t="shared" si="113"/>
        <v/>
      </c>
      <c r="CJ31" s="45" t="str">
        <f t="shared" si="114"/>
        <v/>
      </c>
      <c r="CK31" s="89" t="str">
        <f t="shared" si="115"/>
        <v/>
      </c>
      <c r="CL31" s="37"/>
      <c r="CM31" s="29"/>
      <c r="CN31" s="52" t="str">
        <f>IF($A10="","",$A10)</f>
        <v/>
      </c>
      <c r="CO31" s="45"/>
      <c r="CP31" s="43" t="str">
        <f t="shared" si="116"/>
        <v/>
      </c>
      <c r="CQ31" s="45"/>
      <c r="CR31" s="87" t="str">
        <f t="shared" si="117"/>
        <v/>
      </c>
      <c r="CS31" s="45"/>
      <c r="CT31" s="43" t="str">
        <f t="shared" si="118"/>
        <v/>
      </c>
      <c r="CU31" s="43"/>
      <c r="CV31" s="44" t="str">
        <f t="shared" si="119"/>
        <v/>
      </c>
      <c r="CW31" s="48" t="str">
        <f t="shared" si="120"/>
        <v/>
      </c>
      <c r="CX31" s="45" t="str">
        <f t="shared" si="121"/>
        <v/>
      </c>
      <c r="CY31" s="89" t="str">
        <f t="shared" si="122"/>
        <v/>
      </c>
      <c r="CZ31" s="37"/>
      <c r="DA31" s="29"/>
      <c r="DB31" s="47"/>
      <c r="DC31" s="67"/>
      <c r="DD31" s="45" t="str">
        <f t="shared" si="331"/>
        <v/>
      </c>
      <c r="DE31" s="45"/>
      <c r="DF31" s="45"/>
      <c r="DG31" s="45"/>
      <c r="DH31" s="45" t="str">
        <f t="shared" si="332"/>
        <v/>
      </c>
      <c r="DI31" s="45"/>
      <c r="DJ31" s="45"/>
      <c r="DK31" s="45"/>
      <c r="DL31" s="45" t="str">
        <f t="shared" si="295"/>
        <v/>
      </c>
      <c r="DM31" s="46" t="str">
        <f t="shared" si="296"/>
        <v/>
      </c>
      <c r="DN31" s="37"/>
      <c r="DO31" s="29"/>
      <c r="DP31" s="47"/>
      <c r="DQ31" s="45"/>
      <c r="DR31" s="45" t="str">
        <f t="shared" si="333"/>
        <v/>
      </c>
      <c r="DS31" s="45"/>
      <c r="DT31" s="45" t="str">
        <f t="shared" si="334"/>
        <v/>
      </c>
      <c r="DU31" s="45"/>
      <c r="DV31" s="45" t="str">
        <f t="shared" si="335"/>
        <v/>
      </c>
      <c r="DW31" s="45"/>
      <c r="DX31" s="45"/>
      <c r="DY31" s="45"/>
      <c r="DZ31" s="45" t="str">
        <f t="shared" si="297"/>
        <v/>
      </c>
      <c r="EA31" s="46" t="str">
        <f t="shared" si="298"/>
        <v/>
      </c>
      <c r="EB31" s="37"/>
      <c r="ED31" s="47"/>
      <c r="EE31" s="67"/>
      <c r="EF31" s="45" t="str">
        <f t="shared" si="336"/>
        <v/>
      </c>
      <c r="EG31" s="45"/>
      <c r="EH31" s="45"/>
      <c r="EI31" s="45"/>
      <c r="EJ31" s="45" t="str">
        <f t="shared" si="337"/>
        <v/>
      </c>
      <c r="EK31" s="45"/>
      <c r="EL31" s="45"/>
      <c r="EM31" s="45"/>
      <c r="EN31" s="45" t="str">
        <f t="shared" si="299"/>
        <v/>
      </c>
      <c r="EO31" s="46" t="str">
        <f t="shared" si="300"/>
        <v/>
      </c>
      <c r="EP31" s="37"/>
      <c r="ER31" s="47"/>
      <c r="ES31" s="67"/>
      <c r="ET31" s="45" t="str">
        <f t="shared" si="338"/>
        <v/>
      </c>
      <c r="EU31" s="45"/>
      <c r="EV31" s="45"/>
      <c r="EW31" s="45"/>
      <c r="EX31" s="45" t="str">
        <f t="shared" si="339"/>
        <v/>
      </c>
      <c r="EY31" s="45"/>
      <c r="EZ31" s="45"/>
      <c r="FA31" s="45"/>
      <c r="FB31" s="45" t="str">
        <f t="shared" si="301"/>
        <v/>
      </c>
      <c r="FC31" s="46" t="str">
        <f t="shared" si="302"/>
        <v/>
      </c>
      <c r="FD31" s="37"/>
      <c r="FF31" s="47"/>
      <c r="FG31" s="67"/>
      <c r="FH31" s="45" t="str">
        <f t="shared" si="340"/>
        <v/>
      </c>
      <c r="FI31" s="45"/>
      <c r="FJ31" s="45"/>
      <c r="FK31" s="45"/>
      <c r="FL31" s="45" t="str">
        <f t="shared" si="341"/>
        <v/>
      </c>
      <c r="FM31" s="45"/>
      <c r="FN31" s="45"/>
      <c r="FO31" s="45"/>
      <c r="FP31" s="45" t="str">
        <f t="shared" si="303"/>
        <v/>
      </c>
      <c r="FQ31" s="46" t="str">
        <f t="shared" si="304"/>
        <v/>
      </c>
      <c r="FR31" s="37"/>
      <c r="FS31" s="29"/>
      <c r="FT31" s="47"/>
      <c r="FU31" s="67"/>
      <c r="FV31" s="45" t="str">
        <f t="shared" si="342"/>
        <v/>
      </c>
      <c r="FW31" s="45"/>
      <c r="FX31" s="45"/>
      <c r="FY31" s="45"/>
      <c r="FZ31" s="45" t="str">
        <f t="shared" si="343"/>
        <v/>
      </c>
      <c r="GA31" s="45"/>
      <c r="GB31" s="45"/>
      <c r="GC31" s="45"/>
      <c r="GD31" s="45" t="str">
        <f t="shared" si="305"/>
        <v/>
      </c>
      <c r="GE31" s="46" t="str">
        <f t="shared" si="306"/>
        <v/>
      </c>
      <c r="GF31" s="37"/>
      <c r="GH31" s="47"/>
      <c r="GI31" s="67"/>
      <c r="GJ31" s="45" t="str">
        <f t="shared" si="344"/>
        <v/>
      </c>
      <c r="GK31" s="45"/>
      <c r="GL31" s="45"/>
      <c r="GM31" s="45"/>
      <c r="GN31" s="45" t="str">
        <f t="shared" si="345"/>
        <v/>
      </c>
      <c r="GO31" s="45"/>
      <c r="GP31" s="45"/>
      <c r="GQ31" s="45"/>
      <c r="GR31" s="45" t="str">
        <f t="shared" si="307"/>
        <v/>
      </c>
      <c r="GS31" s="46" t="str">
        <f t="shared" si="308"/>
        <v/>
      </c>
      <c r="GT31" s="37"/>
      <c r="GU31" s="61"/>
      <c r="GV31" s="52" t="str">
        <f>IF($A10="","",$A10)</f>
        <v/>
      </c>
      <c r="GW31" s="62" t="s">
        <v>1143</v>
      </c>
      <c r="GX31" s="45"/>
      <c r="GY31" s="43" t="str">
        <f t="shared" si="137"/>
        <v/>
      </c>
      <c r="GZ31" s="45"/>
      <c r="HA31" s="87" t="str">
        <f t="shared" si="138"/>
        <v/>
      </c>
      <c r="HB31" s="45"/>
      <c r="HC31" s="43" t="str">
        <f t="shared" si="139"/>
        <v/>
      </c>
      <c r="HD31" s="43"/>
      <c r="HE31" s="44" t="str">
        <f t="shared" si="140"/>
        <v/>
      </c>
      <c r="HF31" s="48" t="str">
        <f t="shared" si="141"/>
        <v/>
      </c>
      <c r="HG31" s="45" t="str">
        <f t="shared" si="142"/>
        <v/>
      </c>
      <c r="HH31" s="89" t="str">
        <f t="shared" si="143"/>
        <v/>
      </c>
      <c r="HI31" s="37"/>
      <c r="HK31" s="52" t="str">
        <f>IF($A10="","",$A10)</f>
        <v/>
      </c>
      <c r="HL31" s="45"/>
      <c r="HM31" s="43" t="str">
        <f t="shared" si="144"/>
        <v/>
      </c>
      <c r="HN31" s="45"/>
      <c r="HO31" s="87" t="str">
        <f t="shared" si="145"/>
        <v/>
      </c>
      <c r="HP31" s="45"/>
      <c r="HQ31" s="43" t="str">
        <f t="shared" si="146"/>
        <v/>
      </c>
      <c r="HR31" s="43"/>
      <c r="HS31" s="44" t="str">
        <f t="shared" si="147"/>
        <v/>
      </c>
      <c r="HT31" s="48" t="str">
        <f t="shared" si="148"/>
        <v/>
      </c>
      <c r="HU31" s="45" t="str">
        <f t="shared" si="149"/>
        <v/>
      </c>
      <c r="HV31" s="89" t="str">
        <f t="shared" si="150"/>
        <v/>
      </c>
      <c r="HW31" s="37"/>
      <c r="HX31" s="360"/>
      <c r="HY31" s="52" t="str">
        <f>IF($A10="","",$A10)</f>
        <v/>
      </c>
      <c r="HZ31" s="45"/>
      <c r="IA31" s="43" t="str">
        <f t="shared" si="151"/>
        <v/>
      </c>
      <c r="IB31" s="45"/>
      <c r="IC31" s="87" t="str">
        <f t="shared" si="152"/>
        <v/>
      </c>
      <c r="ID31" s="45"/>
      <c r="IE31" s="43" t="str">
        <f t="shared" si="153"/>
        <v/>
      </c>
      <c r="IF31" s="43"/>
      <c r="IG31" s="44" t="str">
        <f t="shared" si="154"/>
        <v/>
      </c>
      <c r="IH31" s="48" t="str">
        <f t="shared" si="155"/>
        <v/>
      </c>
      <c r="II31" s="45" t="str">
        <f t="shared" si="156"/>
        <v/>
      </c>
      <c r="IJ31" s="89" t="str">
        <f t="shared" si="157"/>
        <v/>
      </c>
      <c r="IK31" s="37"/>
      <c r="IL31" s="29"/>
      <c r="IM31" s="52" t="str">
        <f>IF($A10="","",$A10)</f>
        <v/>
      </c>
      <c r="IN31" s="45"/>
      <c r="IO31" s="43" t="str">
        <f t="shared" si="158"/>
        <v/>
      </c>
      <c r="IP31" s="45"/>
      <c r="IQ31" s="87" t="str">
        <f t="shared" si="159"/>
        <v/>
      </c>
      <c r="IR31" s="45"/>
      <c r="IS31" s="43" t="str">
        <f t="shared" si="160"/>
        <v/>
      </c>
      <c r="IT31" s="43"/>
      <c r="IU31" s="44" t="str">
        <f t="shared" si="161"/>
        <v/>
      </c>
      <c r="IV31" s="48" t="str">
        <f t="shared" si="162"/>
        <v/>
      </c>
      <c r="IW31" s="45" t="str">
        <f t="shared" si="163"/>
        <v/>
      </c>
      <c r="IX31" s="89" t="str">
        <f t="shared" si="164"/>
        <v/>
      </c>
      <c r="IY31" s="37"/>
      <c r="IZ31" s="61"/>
      <c r="JA31" s="52" t="str">
        <f>IF($A10="","",$A10)</f>
        <v/>
      </c>
      <c r="JB31" s="45"/>
      <c r="JC31" s="43" t="str">
        <f t="shared" si="165"/>
        <v/>
      </c>
      <c r="JD31" s="45"/>
      <c r="JE31" s="87" t="str">
        <f t="shared" si="166"/>
        <v/>
      </c>
      <c r="JF31" s="45"/>
      <c r="JG31" s="43" t="str">
        <f t="shared" si="167"/>
        <v/>
      </c>
      <c r="JH31" s="43"/>
      <c r="JI31" s="44" t="str">
        <f t="shared" si="168"/>
        <v/>
      </c>
      <c r="JJ31" s="48" t="str">
        <f t="shared" si="169"/>
        <v/>
      </c>
      <c r="JK31" s="45" t="str">
        <f t="shared" si="170"/>
        <v/>
      </c>
      <c r="JL31" s="89" t="str">
        <f t="shared" si="171"/>
        <v/>
      </c>
      <c r="JM31" s="37"/>
      <c r="JN31" s="29"/>
      <c r="JO31" s="52" t="str">
        <f>IF($A10="","",$A10)</f>
        <v/>
      </c>
      <c r="JP31" s="45"/>
      <c r="JQ31" s="43" t="str">
        <f t="shared" si="172"/>
        <v/>
      </c>
      <c r="JR31" s="45"/>
      <c r="JS31" s="87" t="str">
        <f t="shared" si="173"/>
        <v/>
      </c>
      <c r="JT31" s="45"/>
      <c r="JU31" s="43" t="str">
        <f t="shared" si="174"/>
        <v/>
      </c>
      <c r="JV31" s="43"/>
      <c r="JW31" s="44" t="str">
        <f t="shared" si="317"/>
        <v/>
      </c>
      <c r="JX31" s="48" t="str">
        <f t="shared" si="318"/>
        <v/>
      </c>
      <c r="JY31" s="45" t="str">
        <f t="shared" si="319"/>
        <v/>
      </c>
      <c r="JZ31" s="89" t="str">
        <f t="shared" si="320"/>
        <v/>
      </c>
      <c r="KA31" s="37"/>
      <c r="KB31" s="51"/>
      <c r="KC31" s="52" t="str">
        <f>IF($A10="","",$A10)</f>
        <v/>
      </c>
      <c r="KD31" s="45"/>
      <c r="KE31" s="43" t="str">
        <f>IF(KD31="","",KD31-KD27)</f>
        <v/>
      </c>
      <c r="KF31" s="45"/>
      <c r="KG31" s="87" t="str">
        <f>IF(KF31="","",KF31-KF27)</f>
        <v/>
      </c>
      <c r="KH31" s="45"/>
      <c r="KI31" s="43" t="str">
        <f>IF(KH31="","",KH27+KJ27-KH31)</f>
        <v/>
      </c>
      <c r="KJ31" s="43"/>
      <c r="KK31" s="44" t="str">
        <f>IF(KD31="","",KK27)</f>
        <v/>
      </c>
      <c r="KL31" s="48" t="str">
        <f>IF(KE31="","",KL27)</f>
        <v/>
      </c>
      <c r="KM31" s="45" t="str">
        <f>IF(KH31="","",KI31*KL31)</f>
        <v/>
      </c>
      <c r="KN31" s="89" t="str">
        <f>IF(KI31="","",KM31/(KE31*100))</f>
        <v/>
      </c>
      <c r="KO31" s="37"/>
      <c r="KP31" s="29"/>
      <c r="KQ31" s="52" t="str">
        <f>IF($A10="","",$A10)</f>
        <v/>
      </c>
      <c r="KR31" s="45"/>
      <c r="KS31" s="43" t="str">
        <f>IF(KR31="","",KR31-KR27)</f>
        <v/>
      </c>
      <c r="KT31" s="45"/>
      <c r="KU31" s="87" t="str">
        <f>IF(KT31="","",KT31-KT27)</f>
        <v/>
      </c>
      <c r="KV31" s="45"/>
      <c r="KW31" s="43" t="str">
        <f>IF(KV31="","",KV27+KX27-KV31)</f>
        <v/>
      </c>
      <c r="KX31" s="43"/>
      <c r="KY31" s="44" t="str">
        <f>IF(KR31="","",KY27)</f>
        <v/>
      </c>
      <c r="KZ31" s="48" t="str">
        <f>IF(KS31="","",KZ27)</f>
        <v/>
      </c>
      <c r="LA31" s="45" t="str">
        <f>IF(KV31="","",KW31*KZ31)</f>
        <v/>
      </c>
      <c r="LB31" s="89" t="str">
        <f>IF(KW31="","",LA31/(KS31*100))</f>
        <v/>
      </c>
      <c r="LC31" s="37"/>
      <c r="LD31" s="29"/>
      <c r="LE31" s="47"/>
      <c r="LF31" s="45"/>
      <c r="LG31" s="45"/>
      <c r="LH31" s="45"/>
      <c r="LI31" s="45" t="str">
        <f t="shared" si="89"/>
        <v/>
      </c>
      <c r="LJ31" s="43"/>
      <c r="LK31" s="45" t="str">
        <f t="shared" si="90"/>
        <v/>
      </c>
      <c r="LL31" s="45"/>
      <c r="LM31" s="73" t="str">
        <f>IF(LF30="","",LM28)</f>
        <v/>
      </c>
      <c r="LN31" s="67" t="str">
        <f>IF(LG30="","",LN28)</f>
        <v/>
      </c>
      <c r="LO31" s="45" t="str">
        <f t="shared" si="91"/>
        <v/>
      </c>
      <c r="LP31" s="46"/>
      <c r="LQ31" s="37"/>
      <c r="LR31" s="29"/>
      <c r="LS31" s="47"/>
      <c r="LT31" s="67"/>
      <c r="LU31" s="45" t="str">
        <f t="shared" si="346"/>
        <v/>
      </c>
      <c r="LV31" s="45"/>
      <c r="LW31" s="45"/>
      <c r="LX31" s="45"/>
      <c r="LY31" s="45" t="str">
        <f t="shared" si="347"/>
        <v/>
      </c>
      <c r="LZ31" s="45"/>
      <c r="MA31" s="45"/>
      <c r="MB31" s="45"/>
      <c r="MC31" s="45" t="str">
        <f t="shared" si="309"/>
        <v/>
      </c>
      <c r="MD31" s="46" t="str">
        <f t="shared" si="310"/>
        <v/>
      </c>
      <c r="ME31" s="37"/>
      <c r="MF31" s="29"/>
      <c r="MG31" s="47"/>
      <c r="MH31" s="67"/>
      <c r="MI31" s="45" t="str">
        <f t="shared" si="348"/>
        <v/>
      </c>
      <c r="MJ31" s="45"/>
      <c r="MK31" s="45"/>
      <c r="ML31" s="45"/>
      <c r="MM31" s="45" t="str">
        <f t="shared" si="349"/>
        <v/>
      </c>
      <c r="MN31" s="45"/>
      <c r="MO31" s="45"/>
      <c r="MP31" s="45"/>
      <c r="MQ31" s="45" t="str">
        <f t="shared" si="311"/>
        <v/>
      </c>
      <c r="MR31" s="46" t="str">
        <f t="shared" si="312"/>
        <v/>
      </c>
      <c r="MS31" s="37"/>
      <c r="MT31" s="29"/>
      <c r="MU31" s="47"/>
      <c r="MV31" s="67"/>
      <c r="MW31" s="45" t="str">
        <f t="shared" si="350"/>
        <v/>
      </c>
      <c r="MX31" s="45"/>
      <c r="MY31" s="45"/>
      <c r="MZ31" s="45"/>
      <c r="NA31" s="45" t="str">
        <f t="shared" si="351"/>
        <v/>
      </c>
      <c r="NB31" s="45"/>
      <c r="NC31" s="45"/>
      <c r="ND31" s="45"/>
      <c r="NE31" s="45" t="str">
        <f t="shared" si="313"/>
        <v/>
      </c>
      <c r="NF31" s="46" t="str">
        <f t="shared" si="314"/>
        <v/>
      </c>
      <c r="NG31" s="37"/>
      <c r="NH31" s="29"/>
      <c r="NI31" s="47"/>
      <c r="NJ31" s="67"/>
      <c r="NK31" s="45" t="str">
        <f t="shared" si="352"/>
        <v/>
      </c>
      <c r="NL31" s="45"/>
      <c r="NM31" s="45"/>
      <c r="NN31" s="45"/>
      <c r="NO31" s="45" t="str">
        <f t="shared" si="353"/>
        <v/>
      </c>
      <c r="NP31" s="45"/>
      <c r="NQ31" s="45"/>
      <c r="NR31" s="45"/>
      <c r="NS31" s="45" t="str">
        <f t="shared" si="315"/>
        <v/>
      </c>
      <c r="NT31" s="46" t="str">
        <f t="shared" si="316"/>
        <v/>
      </c>
      <c r="NU31" s="37"/>
    </row>
    <row r="32" spans="1:385" ht="15" customHeight="1" thickBot="1" x14ac:dyDescent="0.3">
      <c r="A32" s="38"/>
      <c r="B32" s="39"/>
      <c r="C32" s="40"/>
      <c r="D32" s="40"/>
      <c r="E32" s="41"/>
      <c r="F32" s="41"/>
      <c r="G32" s="40"/>
      <c r="H32" s="42"/>
      <c r="I32" s="45"/>
      <c r="J32" s="45" t="str">
        <f t="shared" si="321"/>
        <v/>
      </c>
      <c r="K32" s="45"/>
      <c r="L32" s="45"/>
      <c r="M32" s="45"/>
      <c r="N32" s="45" t="str">
        <f t="shared" si="322"/>
        <v/>
      </c>
      <c r="O32" s="45"/>
      <c r="P32" s="45"/>
      <c r="Q32" s="45"/>
      <c r="R32" s="45" t="str">
        <f t="shared" si="287"/>
        <v/>
      </c>
      <c r="S32" s="46" t="str">
        <f t="shared" si="288"/>
        <v/>
      </c>
      <c r="T32" s="37"/>
      <c r="U32" s="29"/>
      <c r="V32" s="47"/>
      <c r="W32" s="67"/>
      <c r="X32" s="45" t="str">
        <f t="shared" si="323"/>
        <v/>
      </c>
      <c r="Y32" s="45"/>
      <c r="Z32" s="45"/>
      <c r="AA32" s="45"/>
      <c r="AB32" s="45" t="str">
        <f t="shared" si="324"/>
        <v/>
      </c>
      <c r="AC32" s="45"/>
      <c r="AD32" s="45"/>
      <c r="AE32" s="45"/>
      <c r="AF32" s="45" t="str">
        <f t="shared" si="289"/>
        <v/>
      </c>
      <c r="AG32" s="46" t="str">
        <f t="shared" si="290"/>
        <v/>
      </c>
      <c r="AH32" s="37"/>
      <c r="AI32" s="29"/>
      <c r="AJ32" s="47"/>
      <c r="AK32" s="45"/>
      <c r="AL32" s="45" t="str">
        <f t="shared" si="325"/>
        <v/>
      </c>
      <c r="AM32" s="45"/>
      <c r="AN32" s="45" t="str">
        <f t="shared" si="326"/>
        <v/>
      </c>
      <c r="AO32" s="45"/>
      <c r="AP32" s="45" t="str">
        <f t="shared" si="327"/>
        <v/>
      </c>
      <c r="AQ32" s="45"/>
      <c r="AR32" s="45"/>
      <c r="AS32" s="45"/>
      <c r="AT32" s="45" t="str">
        <f t="shared" si="291"/>
        <v/>
      </c>
      <c r="AU32" s="46" t="str">
        <f t="shared" si="292"/>
        <v/>
      </c>
      <c r="AV32" s="37"/>
      <c r="AW32" s="29"/>
      <c r="AX32" s="47"/>
      <c r="AY32" s="45"/>
      <c r="AZ32" s="45" t="str">
        <f t="shared" si="328"/>
        <v/>
      </c>
      <c r="BA32" s="45"/>
      <c r="BB32" s="45" t="str">
        <f t="shared" si="329"/>
        <v/>
      </c>
      <c r="BC32" s="45"/>
      <c r="BD32" s="45" t="str">
        <f t="shared" si="330"/>
        <v/>
      </c>
      <c r="BE32" s="45"/>
      <c r="BF32" s="45"/>
      <c r="BG32" s="45"/>
      <c r="BH32" s="45" t="str">
        <f t="shared" si="293"/>
        <v/>
      </c>
      <c r="BI32" s="46" t="str">
        <f t="shared" si="294"/>
        <v/>
      </c>
      <c r="BJ32" s="37"/>
      <c r="BK32" s="29"/>
      <c r="BL32" s="47"/>
      <c r="BM32" s="43"/>
      <c r="BN32" s="45" t="str">
        <f t="shared" si="102"/>
        <v/>
      </c>
      <c r="BO32" s="43"/>
      <c r="BP32" s="45" t="str">
        <f t="shared" si="103"/>
        <v/>
      </c>
      <c r="BQ32" s="43"/>
      <c r="BR32" s="45" t="str">
        <f t="shared" si="104"/>
        <v/>
      </c>
      <c r="BS32" s="43"/>
      <c r="BT32" s="63" t="str">
        <f t="shared" si="105"/>
        <v/>
      </c>
      <c r="BU32" s="67" t="str">
        <f t="shared" si="106"/>
        <v/>
      </c>
      <c r="BV32" s="43" t="str">
        <f t="shared" si="107"/>
        <v/>
      </c>
      <c r="BW32" s="46" t="str">
        <f t="shared" si="108"/>
        <v/>
      </c>
      <c r="BX32" s="37"/>
      <c r="BY32" s="57"/>
      <c r="BZ32" s="47"/>
      <c r="CA32" s="43"/>
      <c r="CB32" s="45" t="str">
        <f t="shared" si="109"/>
        <v/>
      </c>
      <c r="CC32" s="43"/>
      <c r="CD32" s="45" t="str">
        <f t="shared" si="110"/>
        <v/>
      </c>
      <c r="CE32" s="43"/>
      <c r="CF32" s="45" t="str">
        <f t="shared" si="111"/>
        <v/>
      </c>
      <c r="CG32" s="43"/>
      <c r="CH32" s="63" t="str">
        <f t="shared" si="112"/>
        <v/>
      </c>
      <c r="CI32" s="67" t="str">
        <f t="shared" si="113"/>
        <v/>
      </c>
      <c r="CJ32" s="43" t="str">
        <f t="shared" si="114"/>
        <v/>
      </c>
      <c r="CK32" s="46" t="str">
        <f t="shared" si="115"/>
        <v/>
      </c>
      <c r="CL32" s="37"/>
      <c r="CM32" s="29"/>
      <c r="CN32" s="47"/>
      <c r="CO32" s="43"/>
      <c r="CP32" s="45" t="str">
        <f t="shared" si="116"/>
        <v/>
      </c>
      <c r="CQ32" s="43"/>
      <c r="CR32" s="45" t="str">
        <f t="shared" si="117"/>
        <v/>
      </c>
      <c r="CS32" s="43"/>
      <c r="CT32" s="45" t="str">
        <f t="shared" si="118"/>
        <v/>
      </c>
      <c r="CU32" s="43"/>
      <c r="CV32" s="63" t="str">
        <f t="shared" si="119"/>
        <v/>
      </c>
      <c r="CW32" s="67" t="str">
        <f t="shared" si="120"/>
        <v/>
      </c>
      <c r="CX32" s="43" t="str">
        <f t="shared" si="121"/>
        <v/>
      </c>
      <c r="CY32" s="46" t="str">
        <f t="shared" si="122"/>
        <v/>
      </c>
      <c r="CZ32" s="37"/>
      <c r="DA32" s="29"/>
      <c r="DB32" s="47"/>
      <c r="DC32" s="67"/>
      <c r="DD32" s="45" t="str">
        <f t="shared" si="331"/>
        <v/>
      </c>
      <c r="DE32" s="45"/>
      <c r="DF32" s="45"/>
      <c r="DG32" s="45"/>
      <c r="DH32" s="45" t="str">
        <f t="shared" si="332"/>
        <v/>
      </c>
      <c r="DI32" s="45"/>
      <c r="DJ32" s="45"/>
      <c r="DK32" s="45"/>
      <c r="DL32" s="45" t="str">
        <f t="shared" si="295"/>
        <v/>
      </c>
      <c r="DM32" s="46" t="str">
        <f t="shared" si="296"/>
        <v/>
      </c>
      <c r="DN32" s="37"/>
      <c r="DO32" s="29"/>
      <c r="DP32" s="47"/>
      <c r="DQ32" s="45"/>
      <c r="DR32" s="45" t="str">
        <f t="shared" si="333"/>
        <v/>
      </c>
      <c r="DS32" s="45"/>
      <c r="DT32" s="45" t="str">
        <f t="shared" si="334"/>
        <v/>
      </c>
      <c r="DU32" s="45"/>
      <c r="DV32" s="45" t="str">
        <f t="shared" si="335"/>
        <v/>
      </c>
      <c r="DW32" s="45"/>
      <c r="DX32" s="45"/>
      <c r="DY32" s="45"/>
      <c r="DZ32" s="45" t="str">
        <f t="shared" si="297"/>
        <v/>
      </c>
      <c r="EA32" s="46" t="str">
        <f t="shared" si="298"/>
        <v/>
      </c>
      <c r="EB32" s="37"/>
      <c r="ED32" s="47"/>
      <c r="EE32" s="67"/>
      <c r="EF32" s="45" t="str">
        <f t="shared" si="336"/>
        <v/>
      </c>
      <c r="EG32" s="45"/>
      <c r="EH32" s="45"/>
      <c r="EI32" s="45"/>
      <c r="EJ32" s="45" t="str">
        <f t="shared" si="337"/>
        <v/>
      </c>
      <c r="EK32" s="45"/>
      <c r="EL32" s="45"/>
      <c r="EM32" s="45"/>
      <c r="EN32" s="45" t="str">
        <f t="shared" si="299"/>
        <v/>
      </c>
      <c r="EO32" s="46" t="str">
        <f t="shared" si="300"/>
        <v/>
      </c>
      <c r="EP32" s="37"/>
      <c r="ER32" s="47"/>
      <c r="ES32" s="67"/>
      <c r="ET32" s="45" t="str">
        <f t="shared" si="338"/>
        <v/>
      </c>
      <c r="EU32" s="45"/>
      <c r="EV32" s="45"/>
      <c r="EW32" s="45"/>
      <c r="EX32" s="45" t="str">
        <f t="shared" si="339"/>
        <v/>
      </c>
      <c r="EY32" s="45"/>
      <c r="EZ32" s="45"/>
      <c r="FA32" s="45"/>
      <c r="FB32" s="45" t="str">
        <f t="shared" si="301"/>
        <v/>
      </c>
      <c r="FC32" s="46" t="str">
        <f t="shared" si="302"/>
        <v/>
      </c>
      <c r="FD32" s="37"/>
      <c r="FF32" s="47"/>
      <c r="FG32" s="67"/>
      <c r="FH32" s="45" t="str">
        <f t="shared" si="340"/>
        <v/>
      </c>
      <c r="FI32" s="45"/>
      <c r="FJ32" s="45"/>
      <c r="FK32" s="45"/>
      <c r="FL32" s="45" t="str">
        <f t="shared" si="341"/>
        <v/>
      </c>
      <c r="FM32" s="45"/>
      <c r="FN32" s="45"/>
      <c r="FO32" s="45"/>
      <c r="FP32" s="45" t="str">
        <f t="shared" si="303"/>
        <v/>
      </c>
      <c r="FQ32" s="46" t="str">
        <f t="shared" si="304"/>
        <v/>
      </c>
      <c r="FR32" s="37"/>
      <c r="FS32" s="29"/>
      <c r="FT32" s="47"/>
      <c r="FU32" s="67"/>
      <c r="FV32" s="45" t="str">
        <f t="shared" si="342"/>
        <v/>
      </c>
      <c r="FW32" s="45"/>
      <c r="FX32" s="45"/>
      <c r="FY32" s="45"/>
      <c r="FZ32" s="45" t="str">
        <f t="shared" si="343"/>
        <v/>
      </c>
      <c r="GA32" s="45"/>
      <c r="GB32" s="45"/>
      <c r="GC32" s="45"/>
      <c r="GD32" s="45" t="str">
        <f t="shared" si="305"/>
        <v/>
      </c>
      <c r="GE32" s="46" t="str">
        <f t="shared" si="306"/>
        <v/>
      </c>
      <c r="GF32" s="37"/>
      <c r="GH32" s="47"/>
      <c r="GI32" s="67"/>
      <c r="GJ32" s="45" t="str">
        <f t="shared" si="344"/>
        <v/>
      </c>
      <c r="GK32" s="45"/>
      <c r="GL32" s="45"/>
      <c r="GM32" s="45"/>
      <c r="GN32" s="45" t="str">
        <f t="shared" si="345"/>
        <v/>
      </c>
      <c r="GO32" s="45"/>
      <c r="GP32" s="45"/>
      <c r="GQ32" s="45"/>
      <c r="GR32" s="45" t="str">
        <f t="shared" si="307"/>
        <v/>
      </c>
      <c r="GS32" s="46" t="str">
        <f t="shared" si="308"/>
        <v/>
      </c>
      <c r="GT32" s="37"/>
      <c r="GU32" s="61"/>
      <c r="GV32" s="47"/>
      <c r="GW32" s="30" t="s">
        <v>1144</v>
      </c>
      <c r="GX32" s="43"/>
      <c r="GY32" s="45" t="str">
        <f t="shared" si="137"/>
        <v/>
      </c>
      <c r="GZ32" s="43"/>
      <c r="HA32" s="45" t="str">
        <f t="shared" si="138"/>
        <v/>
      </c>
      <c r="HB32" s="43"/>
      <c r="HC32" s="45" t="str">
        <f t="shared" si="139"/>
        <v/>
      </c>
      <c r="HD32" s="43"/>
      <c r="HE32" s="63" t="str">
        <f t="shared" si="140"/>
        <v/>
      </c>
      <c r="HF32" s="67" t="str">
        <f t="shared" si="141"/>
        <v/>
      </c>
      <c r="HG32" s="43" t="str">
        <f t="shared" si="142"/>
        <v/>
      </c>
      <c r="HH32" s="46" t="str">
        <f t="shared" si="143"/>
        <v/>
      </c>
      <c r="HI32" s="37"/>
      <c r="HK32" s="47"/>
      <c r="HL32" s="43"/>
      <c r="HM32" s="45" t="str">
        <f t="shared" si="144"/>
        <v/>
      </c>
      <c r="HN32" s="43"/>
      <c r="HO32" s="45" t="str">
        <f t="shared" si="145"/>
        <v/>
      </c>
      <c r="HP32" s="43"/>
      <c r="HQ32" s="45" t="str">
        <f t="shared" si="146"/>
        <v/>
      </c>
      <c r="HR32" s="43"/>
      <c r="HS32" s="63" t="str">
        <f t="shared" si="147"/>
        <v/>
      </c>
      <c r="HT32" s="67" t="str">
        <f t="shared" si="148"/>
        <v/>
      </c>
      <c r="HU32" s="43" t="str">
        <f t="shared" si="149"/>
        <v/>
      </c>
      <c r="HV32" s="46" t="str">
        <f t="shared" si="150"/>
        <v/>
      </c>
      <c r="HW32" s="37"/>
      <c r="HX32" s="360"/>
      <c r="HY32" s="47"/>
      <c r="HZ32" s="43"/>
      <c r="IA32" s="45" t="str">
        <f t="shared" si="151"/>
        <v/>
      </c>
      <c r="IB32" s="43"/>
      <c r="IC32" s="45" t="str">
        <f t="shared" si="152"/>
        <v/>
      </c>
      <c r="ID32" s="43"/>
      <c r="IE32" s="45" t="str">
        <f t="shared" si="153"/>
        <v/>
      </c>
      <c r="IF32" s="43"/>
      <c r="IG32" s="63" t="str">
        <f t="shared" si="154"/>
        <v/>
      </c>
      <c r="IH32" s="67" t="str">
        <f t="shared" si="155"/>
        <v/>
      </c>
      <c r="II32" s="43" t="str">
        <f t="shared" si="156"/>
        <v/>
      </c>
      <c r="IJ32" s="46" t="str">
        <f t="shared" si="157"/>
        <v/>
      </c>
      <c r="IK32" s="37"/>
      <c r="IL32" s="29"/>
      <c r="IM32" s="47"/>
      <c r="IN32" s="43"/>
      <c r="IO32" s="45" t="str">
        <f t="shared" si="158"/>
        <v/>
      </c>
      <c r="IP32" s="43"/>
      <c r="IQ32" s="45" t="str">
        <f t="shared" si="159"/>
        <v/>
      </c>
      <c r="IR32" s="43"/>
      <c r="IS32" s="45" t="str">
        <f t="shared" si="160"/>
        <v/>
      </c>
      <c r="IT32" s="43"/>
      <c r="IU32" s="63" t="str">
        <f t="shared" si="161"/>
        <v/>
      </c>
      <c r="IV32" s="67" t="str">
        <f t="shared" si="162"/>
        <v/>
      </c>
      <c r="IW32" s="43" t="str">
        <f t="shared" si="163"/>
        <v/>
      </c>
      <c r="IX32" s="46" t="str">
        <f t="shared" si="164"/>
        <v/>
      </c>
      <c r="IY32" s="37"/>
      <c r="IZ32" s="61"/>
      <c r="JA32" s="47"/>
      <c r="JB32" s="43"/>
      <c r="JC32" s="45" t="str">
        <f t="shared" si="165"/>
        <v/>
      </c>
      <c r="JD32" s="43"/>
      <c r="JE32" s="45" t="str">
        <f t="shared" si="166"/>
        <v/>
      </c>
      <c r="JF32" s="43"/>
      <c r="JG32" s="45" t="str">
        <f t="shared" si="167"/>
        <v/>
      </c>
      <c r="JH32" s="43"/>
      <c r="JI32" s="63" t="str">
        <f t="shared" si="168"/>
        <v/>
      </c>
      <c r="JJ32" s="67" t="str">
        <f t="shared" si="169"/>
        <v/>
      </c>
      <c r="JK32" s="43" t="str">
        <f t="shared" si="170"/>
        <v/>
      </c>
      <c r="JL32" s="46" t="str">
        <f t="shared" si="171"/>
        <v/>
      </c>
      <c r="JM32" s="37"/>
      <c r="JN32" s="29"/>
      <c r="JO32" s="47"/>
      <c r="JP32" s="43"/>
      <c r="JQ32" s="45" t="str">
        <f t="shared" si="172"/>
        <v/>
      </c>
      <c r="JR32" s="43"/>
      <c r="JS32" s="45" t="str">
        <f t="shared" si="173"/>
        <v/>
      </c>
      <c r="JT32" s="43"/>
      <c r="JU32" s="45" t="str">
        <f t="shared" si="174"/>
        <v/>
      </c>
      <c r="JV32" s="43"/>
      <c r="JW32" s="63" t="str">
        <f t="shared" si="317"/>
        <v/>
      </c>
      <c r="JX32" s="67" t="str">
        <f t="shared" si="318"/>
        <v/>
      </c>
      <c r="JY32" s="43" t="str">
        <f t="shared" si="319"/>
        <v/>
      </c>
      <c r="JZ32" s="46" t="str">
        <f t="shared" si="320"/>
        <v/>
      </c>
      <c r="KA32" s="37"/>
      <c r="KB32" s="51"/>
      <c r="KC32" s="47"/>
      <c r="KD32" s="43"/>
      <c r="KE32" s="45" t="str">
        <f>IF(KD32="","",KD32-KD28)</f>
        <v/>
      </c>
      <c r="KF32" s="43"/>
      <c r="KG32" s="45" t="str">
        <f>IF(KF32="","",KF32-KF28)</f>
        <v/>
      </c>
      <c r="KH32" s="43"/>
      <c r="KI32" s="45" t="str">
        <f>IF(KH32="","",KH28+KJ28-KH32)</f>
        <v/>
      </c>
      <c r="KJ32" s="43"/>
      <c r="KK32" s="63" t="str">
        <f>IF(KD32="","",KK28)</f>
        <v/>
      </c>
      <c r="KL32" s="67" t="str">
        <f>IF(KE32="","",KL28)</f>
        <v/>
      </c>
      <c r="KM32" s="43" t="str">
        <f>IF(KH32="","",KI32*KL32)</f>
        <v/>
      </c>
      <c r="KN32" s="46" t="str">
        <f>IF(KI32="","",KM32/(KE32*100))</f>
        <v/>
      </c>
      <c r="KO32" s="37"/>
      <c r="KP32" s="29"/>
      <c r="KQ32" s="47"/>
      <c r="KR32" s="43"/>
      <c r="KS32" s="45" t="str">
        <f>IF(KR32="","",KR32-KR28)</f>
        <v/>
      </c>
      <c r="KT32" s="43"/>
      <c r="KU32" s="45" t="str">
        <f>IF(KT32="","",KT32-KT28)</f>
        <v/>
      </c>
      <c r="KV32" s="43"/>
      <c r="KW32" s="45" t="str">
        <f>IF(KV32="","",KV28+KX28-KV32)</f>
        <v/>
      </c>
      <c r="KX32" s="43"/>
      <c r="KY32" s="63" t="str">
        <f>IF(KR32="","",KY28)</f>
        <v/>
      </c>
      <c r="KZ32" s="67" t="str">
        <f>IF(KS32="","",KZ28)</f>
        <v/>
      </c>
      <c r="LA32" s="43" t="str">
        <f>IF(KV32="","",KW32*KZ32)</f>
        <v/>
      </c>
      <c r="LB32" s="46" t="str">
        <f>IF(KW32="","",LA32/(KS32*100))</f>
        <v/>
      </c>
      <c r="LC32" s="37"/>
      <c r="LD32" s="29"/>
      <c r="LE32" s="75"/>
      <c r="LF32" s="76"/>
      <c r="LG32" s="76"/>
      <c r="LH32" s="76"/>
      <c r="LI32" s="76" t="str">
        <f t="shared" si="89"/>
        <v/>
      </c>
      <c r="LJ32" s="77"/>
      <c r="LK32" s="76" t="str">
        <f t="shared" si="90"/>
        <v/>
      </c>
      <c r="LL32" s="76"/>
      <c r="LM32" s="78" t="str">
        <f>IF(LF30="","",LM29)</f>
        <v/>
      </c>
      <c r="LN32" s="79" t="str">
        <f>IF(LG30="","",LN29)</f>
        <v/>
      </c>
      <c r="LO32" s="76" t="str">
        <f t="shared" si="91"/>
        <v/>
      </c>
      <c r="LP32" s="80"/>
      <c r="LQ32" s="37"/>
      <c r="LR32" s="29"/>
      <c r="LS32" s="47"/>
      <c r="LT32" s="67"/>
      <c r="LU32" s="45" t="str">
        <f t="shared" si="346"/>
        <v/>
      </c>
      <c r="LV32" s="45"/>
      <c r="LW32" s="45"/>
      <c r="LX32" s="45"/>
      <c r="LY32" s="45" t="str">
        <f t="shared" si="347"/>
        <v/>
      </c>
      <c r="LZ32" s="45"/>
      <c r="MA32" s="45"/>
      <c r="MB32" s="45"/>
      <c r="MC32" s="45" t="str">
        <f t="shared" si="309"/>
        <v/>
      </c>
      <c r="MD32" s="46" t="str">
        <f t="shared" si="310"/>
        <v/>
      </c>
      <c r="ME32" s="37"/>
      <c r="MF32" s="29"/>
      <c r="MG32" s="47"/>
      <c r="MH32" s="67"/>
      <c r="MI32" s="45" t="str">
        <f t="shared" si="348"/>
        <v/>
      </c>
      <c r="MJ32" s="45"/>
      <c r="MK32" s="45"/>
      <c r="ML32" s="45"/>
      <c r="MM32" s="45" t="str">
        <f t="shared" si="349"/>
        <v/>
      </c>
      <c r="MN32" s="45"/>
      <c r="MO32" s="45"/>
      <c r="MP32" s="45"/>
      <c r="MQ32" s="45" t="str">
        <f t="shared" si="311"/>
        <v/>
      </c>
      <c r="MR32" s="46" t="str">
        <f t="shared" si="312"/>
        <v/>
      </c>
      <c r="MS32" s="37"/>
      <c r="MT32" s="29"/>
      <c r="MU32" s="47"/>
      <c r="MV32" s="67"/>
      <c r="MW32" s="45" t="str">
        <f t="shared" si="350"/>
        <v/>
      </c>
      <c r="MX32" s="45"/>
      <c r="MY32" s="45"/>
      <c r="MZ32" s="45"/>
      <c r="NA32" s="45" t="str">
        <f t="shared" si="351"/>
        <v/>
      </c>
      <c r="NB32" s="45"/>
      <c r="NC32" s="45"/>
      <c r="ND32" s="45"/>
      <c r="NE32" s="45" t="str">
        <f t="shared" si="313"/>
        <v/>
      </c>
      <c r="NF32" s="46" t="str">
        <f t="shared" si="314"/>
        <v/>
      </c>
      <c r="NG32" s="37"/>
      <c r="NH32" s="29"/>
      <c r="NI32" s="47"/>
      <c r="NJ32" s="67"/>
      <c r="NK32" s="45" t="str">
        <f t="shared" si="352"/>
        <v/>
      </c>
      <c r="NL32" s="45"/>
      <c r="NM32" s="45"/>
      <c r="NN32" s="45"/>
      <c r="NO32" s="45" t="str">
        <f t="shared" si="353"/>
        <v/>
      </c>
      <c r="NP32" s="45"/>
      <c r="NQ32" s="45"/>
      <c r="NR32" s="45"/>
      <c r="NS32" s="45" t="str">
        <f t="shared" si="315"/>
        <v/>
      </c>
      <c r="NT32" s="46" t="str">
        <f t="shared" si="316"/>
        <v/>
      </c>
      <c r="NU32" s="37"/>
    </row>
    <row r="33" spans="1:385" ht="15" customHeight="1" thickTop="1" x14ac:dyDescent="0.25">
      <c r="A33" s="38"/>
      <c r="B33" s="39"/>
      <c r="C33" s="40"/>
      <c r="D33" s="40"/>
      <c r="E33" s="41"/>
      <c r="F33" s="41"/>
      <c r="G33" s="40"/>
      <c r="H33" s="42"/>
      <c r="I33" s="45"/>
      <c r="J33" s="45" t="str">
        <f t="shared" si="321"/>
        <v/>
      </c>
      <c r="K33" s="45"/>
      <c r="L33" s="45"/>
      <c r="M33" s="45"/>
      <c r="N33" s="45" t="str">
        <f t="shared" si="322"/>
        <v/>
      </c>
      <c r="O33" s="45"/>
      <c r="P33" s="45"/>
      <c r="Q33" s="45"/>
      <c r="R33" s="45" t="str">
        <f t="shared" si="287"/>
        <v/>
      </c>
      <c r="S33" s="46" t="str">
        <f t="shared" si="288"/>
        <v/>
      </c>
      <c r="T33" s="37"/>
      <c r="U33" s="29"/>
      <c r="V33" s="47"/>
      <c r="W33" s="67"/>
      <c r="X33" s="45" t="str">
        <f t="shared" si="323"/>
        <v/>
      </c>
      <c r="Y33" s="45"/>
      <c r="Z33" s="45"/>
      <c r="AA33" s="45"/>
      <c r="AB33" s="45" t="str">
        <f t="shared" si="324"/>
        <v/>
      </c>
      <c r="AC33" s="45"/>
      <c r="AD33" s="45"/>
      <c r="AE33" s="45"/>
      <c r="AF33" s="45" t="str">
        <f t="shared" si="289"/>
        <v/>
      </c>
      <c r="AG33" s="46" t="str">
        <f t="shared" si="290"/>
        <v/>
      </c>
      <c r="AH33" s="37"/>
      <c r="AI33" s="29"/>
      <c r="AJ33" s="47"/>
      <c r="AK33" s="45"/>
      <c r="AL33" s="45" t="str">
        <f t="shared" si="325"/>
        <v/>
      </c>
      <c r="AM33" s="45"/>
      <c r="AN33" s="45" t="str">
        <f t="shared" si="326"/>
        <v/>
      </c>
      <c r="AO33" s="45"/>
      <c r="AP33" s="45" t="str">
        <f t="shared" si="327"/>
        <v/>
      </c>
      <c r="AQ33" s="45"/>
      <c r="AR33" s="45"/>
      <c r="AS33" s="45"/>
      <c r="AT33" s="45" t="str">
        <f t="shared" si="291"/>
        <v/>
      </c>
      <c r="AU33" s="46" t="str">
        <f t="shared" si="292"/>
        <v/>
      </c>
      <c r="AV33" s="37"/>
      <c r="AW33" s="29"/>
      <c r="AX33" s="47"/>
      <c r="AY33" s="45"/>
      <c r="AZ33" s="45" t="str">
        <f t="shared" si="328"/>
        <v/>
      </c>
      <c r="BA33" s="45"/>
      <c r="BB33" s="45" t="str">
        <f t="shared" si="329"/>
        <v/>
      </c>
      <c r="BC33" s="45"/>
      <c r="BD33" s="45" t="str">
        <f t="shared" si="330"/>
        <v/>
      </c>
      <c r="BE33" s="45"/>
      <c r="BF33" s="45"/>
      <c r="BG33" s="45"/>
      <c r="BH33" s="45" t="str">
        <f t="shared" si="293"/>
        <v/>
      </c>
      <c r="BI33" s="46" t="str">
        <f t="shared" si="294"/>
        <v/>
      </c>
      <c r="BJ33" s="37"/>
      <c r="BK33" s="29"/>
      <c r="BL33" s="47"/>
      <c r="BM33" s="45"/>
      <c r="BN33" s="45" t="str">
        <f t="shared" si="102"/>
        <v/>
      </c>
      <c r="BO33" s="45"/>
      <c r="BP33" s="45" t="str">
        <f t="shared" si="103"/>
        <v/>
      </c>
      <c r="BQ33" s="45"/>
      <c r="BR33" s="45" t="str">
        <f t="shared" si="104"/>
        <v/>
      </c>
      <c r="BS33" s="27"/>
      <c r="BT33" s="63" t="str">
        <f t="shared" si="105"/>
        <v/>
      </c>
      <c r="BU33" s="67" t="str">
        <f t="shared" si="106"/>
        <v/>
      </c>
      <c r="BV33" s="45" t="str">
        <f t="shared" si="107"/>
        <v/>
      </c>
      <c r="BW33" s="46" t="str">
        <f t="shared" si="108"/>
        <v/>
      </c>
      <c r="BX33" s="37"/>
      <c r="BY33" s="57"/>
      <c r="BZ33" s="47"/>
      <c r="CA33" s="45"/>
      <c r="CB33" s="45" t="str">
        <f t="shared" si="109"/>
        <v/>
      </c>
      <c r="CC33" s="45"/>
      <c r="CD33" s="45" t="str">
        <f t="shared" si="110"/>
        <v/>
      </c>
      <c r="CE33" s="45"/>
      <c r="CF33" s="45" t="str">
        <f t="shared" si="111"/>
        <v/>
      </c>
      <c r="CG33" s="27"/>
      <c r="CH33" s="63" t="str">
        <f t="shared" si="112"/>
        <v/>
      </c>
      <c r="CI33" s="67" t="str">
        <f t="shared" si="113"/>
        <v/>
      </c>
      <c r="CJ33" s="45" t="str">
        <f t="shared" si="114"/>
        <v/>
      </c>
      <c r="CK33" s="46" t="str">
        <f t="shared" si="115"/>
        <v/>
      </c>
      <c r="CL33" s="37"/>
      <c r="CM33" s="29"/>
      <c r="CN33" s="47"/>
      <c r="CO33" s="45"/>
      <c r="CP33" s="45" t="str">
        <f t="shared" si="116"/>
        <v/>
      </c>
      <c r="CQ33" s="45"/>
      <c r="CR33" s="45" t="str">
        <f t="shared" si="117"/>
        <v/>
      </c>
      <c r="CS33" s="45"/>
      <c r="CT33" s="45" t="str">
        <f t="shared" si="118"/>
        <v/>
      </c>
      <c r="CU33" s="27"/>
      <c r="CV33" s="63" t="str">
        <f t="shared" si="119"/>
        <v/>
      </c>
      <c r="CW33" s="67" t="str">
        <f t="shared" si="120"/>
        <v/>
      </c>
      <c r="CX33" s="45" t="str">
        <f t="shared" si="121"/>
        <v/>
      </c>
      <c r="CY33" s="46" t="str">
        <f t="shared" si="122"/>
        <v/>
      </c>
      <c r="CZ33" s="37"/>
      <c r="DA33" s="29"/>
      <c r="DB33" s="47"/>
      <c r="DC33" s="67"/>
      <c r="DD33" s="45" t="str">
        <f t="shared" si="331"/>
        <v/>
      </c>
      <c r="DE33" s="45"/>
      <c r="DF33" s="45"/>
      <c r="DG33" s="45"/>
      <c r="DH33" s="45" t="str">
        <f t="shared" si="332"/>
        <v/>
      </c>
      <c r="DI33" s="45"/>
      <c r="DJ33" s="45"/>
      <c r="DK33" s="45"/>
      <c r="DL33" s="45" t="str">
        <f t="shared" si="295"/>
        <v/>
      </c>
      <c r="DM33" s="46" t="str">
        <f t="shared" si="296"/>
        <v/>
      </c>
      <c r="DN33" s="37"/>
      <c r="DO33" s="29"/>
      <c r="DP33" s="47"/>
      <c r="DQ33" s="45"/>
      <c r="DR33" s="45" t="str">
        <f t="shared" si="333"/>
        <v/>
      </c>
      <c r="DS33" s="45"/>
      <c r="DT33" s="45" t="str">
        <f t="shared" si="334"/>
        <v/>
      </c>
      <c r="DU33" s="45"/>
      <c r="DV33" s="45" t="str">
        <f t="shared" si="335"/>
        <v/>
      </c>
      <c r="DW33" s="45"/>
      <c r="DX33" s="45"/>
      <c r="DY33" s="45"/>
      <c r="DZ33" s="45" t="str">
        <f t="shared" si="297"/>
        <v/>
      </c>
      <c r="EA33" s="46" t="str">
        <f t="shared" si="298"/>
        <v/>
      </c>
      <c r="EB33" s="37"/>
      <c r="ED33" s="47"/>
      <c r="EE33" s="67"/>
      <c r="EF33" s="45" t="str">
        <f t="shared" si="336"/>
        <v/>
      </c>
      <c r="EG33" s="45"/>
      <c r="EH33" s="45"/>
      <c r="EI33" s="45"/>
      <c r="EJ33" s="45" t="str">
        <f t="shared" si="337"/>
        <v/>
      </c>
      <c r="EK33" s="45"/>
      <c r="EL33" s="45"/>
      <c r="EM33" s="45"/>
      <c r="EN33" s="45" t="str">
        <f t="shared" si="299"/>
        <v/>
      </c>
      <c r="EO33" s="46" t="str">
        <f t="shared" si="300"/>
        <v/>
      </c>
      <c r="EP33" s="37"/>
      <c r="ER33" s="47"/>
      <c r="ES33" s="67"/>
      <c r="ET33" s="45" t="str">
        <f t="shared" si="338"/>
        <v/>
      </c>
      <c r="EU33" s="45"/>
      <c r="EV33" s="45"/>
      <c r="EW33" s="45"/>
      <c r="EX33" s="45" t="str">
        <f t="shared" si="339"/>
        <v/>
      </c>
      <c r="EY33" s="45"/>
      <c r="EZ33" s="45"/>
      <c r="FA33" s="45"/>
      <c r="FB33" s="45" t="str">
        <f t="shared" si="301"/>
        <v/>
      </c>
      <c r="FC33" s="46" t="str">
        <f t="shared" si="302"/>
        <v/>
      </c>
      <c r="FD33" s="37"/>
      <c r="FF33" s="47"/>
      <c r="FG33" s="67"/>
      <c r="FH33" s="45" t="str">
        <f t="shared" si="340"/>
        <v/>
      </c>
      <c r="FI33" s="45"/>
      <c r="FJ33" s="45"/>
      <c r="FK33" s="45"/>
      <c r="FL33" s="45" t="str">
        <f t="shared" si="341"/>
        <v/>
      </c>
      <c r="FM33" s="45"/>
      <c r="FN33" s="45"/>
      <c r="FO33" s="45"/>
      <c r="FP33" s="45" t="str">
        <f t="shared" si="303"/>
        <v/>
      </c>
      <c r="FQ33" s="46" t="str">
        <f t="shared" si="304"/>
        <v/>
      </c>
      <c r="FR33" s="37"/>
      <c r="FS33" s="29"/>
      <c r="FT33" s="47"/>
      <c r="FU33" s="67"/>
      <c r="FV33" s="45" t="str">
        <f t="shared" si="342"/>
        <v/>
      </c>
      <c r="FW33" s="45"/>
      <c r="FX33" s="45"/>
      <c r="FY33" s="45"/>
      <c r="FZ33" s="45" t="str">
        <f t="shared" si="343"/>
        <v/>
      </c>
      <c r="GA33" s="45"/>
      <c r="GB33" s="45"/>
      <c r="GC33" s="45"/>
      <c r="GD33" s="45" t="str">
        <f t="shared" si="305"/>
        <v/>
      </c>
      <c r="GE33" s="46" t="str">
        <f t="shared" si="306"/>
        <v/>
      </c>
      <c r="GF33" s="37"/>
      <c r="GH33" s="47"/>
      <c r="GI33" s="67"/>
      <c r="GJ33" s="45" t="str">
        <f t="shared" si="344"/>
        <v/>
      </c>
      <c r="GK33" s="45"/>
      <c r="GL33" s="45"/>
      <c r="GM33" s="45"/>
      <c r="GN33" s="45" t="str">
        <f t="shared" si="345"/>
        <v/>
      </c>
      <c r="GO33" s="45"/>
      <c r="GP33" s="45"/>
      <c r="GQ33" s="45"/>
      <c r="GR33" s="45" t="str">
        <f t="shared" si="307"/>
        <v/>
      </c>
      <c r="GS33" s="46" t="str">
        <f t="shared" si="308"/>
        <v/>
      </c>
      <c r="GT33" s="37"/>
      <c r="GU33" s="61"/>
      <c r="GV33" s="47"/>
      <c r="GW33" s="30" t="s">
        <v>1145</v>
      </c>
      <c r="GX33" s="45"/>
      <c r="GY33" s="45" t="str">
        <f t="shared" si="137"/>
        <v/>
      </c>
      <c r="GZ33" s="45"/>
      <c r="HA33" s="45" t="str">
        <f t="shared" si="138"/>
        <v/>
      </c>
      <c r="HB33" s="45"/>
      <c r="HC33" s="45" t="str">
        <f t="shared" si="139"/>
        <v/>
      </c>
      <c r="HD33" s="27"/>
      <c r="HE33" s="63" t="str">
        <f t="shared" si="140"/>
        <v/>
      </c>
      <c r="HF33" s="67" t="str">
        <f t="shared" si="141"/>
        <v/>
      </c>
      <c r="HG33" s="45" t="str">
        <f t="shared" si="142"/>
        <v/>
      </c>
      <c r="HH33" s="46" t="str">
        <f t="shared" si="143"/>
        <v/>
      </c>
      <c r="HI33" s="37"/>
      <c r="HK33" s="47"/>
      <c r="HL33" s="45"/>
      <c r="HM33" s="45" t="str">
        <f t="shared" si="144"/>
        <v/>
      </c>
      <c r="HN33" s="45"/>
      <c r="HO33" s="45" t="str">
        <f t="shared" si="145"/>
        <v/>
      </c>
      <c r="HP33" s="45"/>
      <c r="HQ33" s="45" t="str">
        <f t="shared" si="146"/>
        <v/>
      </c>
      <c r="HR33" s="27"/>
      <c r="HS33" s="63" t="str">
        <f t="shared" si="147"/>
        <v/>
      </c>
      <c r="HT33" s="67" t="str">
        <f t="shared" si="148"/>
        <v/>
      </c>
      <c r="HU33" s="45" t="str">
        <f t="shared" si="149"/>
        <v/>
      </c>
      <c r="HV33" s="46" t="str">
        <f t="shared" si="150"/>
        <v/>
      </c>
      <c r="HW33" s="37"/>
      <c r="HX33" s="360"/>
      <c r="HY33" s="47"/>
      <c r="HZ33" s="45"/>
      <c r="IA33" s="45" t="str">
        <f t="shared" si="151"/>
        <v/>
      </c>
      <c r="IB33" s="45"/>
      <c r="IC33" s="45" t="str">
        <f t="shared" si="152"/>
        <v/>
      </c>
      <c r="ID33" s="45"/>
      <c r="IE33" s="45" t="str">
        <f t="shared" si="153"/>
        <v/>
      </c>
      <c r="IF33" s="27"/>
      <c r="IG33" s="63" t="str">
        <f t="shared" si="154"/>
        <v/>
      </c>
      <c r="IH33" s="67" t="str">
        <f t="shared" si="155"/>
        <v/>
      </c>
      <c r="II33" s="45" t="str">
        <f t="shared" si="156"/>
        <v/>
      </c>
      <c r="IJ33" s="46" t="str">
        <f t="shared" si="157"/>
        <v/>
      </c>
      <c r="IK33" s="37"/>
      <c r="IL33" s="29"/>
      <c r="IM33" s="47"/>
      <c r="IN33" s="45"/>
      <c r="IO33" s="45" t="str">
        <f t="shared" si="158"/>
        <v/>
      </c>
      <c r="IP33" s="45"/>
      <c r="IQ33" s="45" t="str">
        <f t="shared" si="159"/>
        <v/>
      </c>
      <c r="IR33" s="45"/>
      <c r="IS33" s="45" t="str">
        <f t="shared" si="160"/>
        <v/>
      </c>
      <c r="IT33" s="27"/>
      <c r="IU33" s="63" t="str">
        <f t="shared" si="161"/>
        <v/>
      </c>
      <c r="IV33" s="67" t="str">
        <f t="shared" si="162"/>
        <v/>
      </c>
      <c r="IW33" s="45" t="str">
        <f t="shared" si="163"/>
        <v/>
      </c>
      <c r="IX33" s="46" t="str">
        <f t="shared" si="164"/>
        <v/>
      </c>
      <c r="IY33" s="37"/>
      <c r="IZ33" s="61"/>
      <c r="JA33" s="47"/>
      <c r="JB33" s="45"/>
      <c r="JC33" s="45" t="str">
        <f t="shared" si="165"/>
        <v/>
      </c>
      <c r="JD33" s="45"/>
      <c r="JE33" s="45" t="str">
        <f t="shared" si="166"/>
        <v/>
      </c>
      <c r="JF33" s="45"/>
      <c r="JG33" s="45" t="str">
        <f t="shared" si="167"/>
        <v/>
      </c>
      <c r="JH33" s="27"/>
      <c r="JI33" s="63" t="str">
        <f t="shared" si="168"/>
        <v/>
      </c>
      <c r="JJ33" s="67" t="str">
        <f t="shared" si="169"/>
        <v/>
      </c>
      <c r="JK33" s="45" t="str">
        <f t="shared" si="170"/>
        <v/>
      </c>
      <c r="JL33" s="46" t="str">
        <f t="shared" si="171"/>
        <v/>
      </c>
      <c r="JM33" s="37"/>
      <c r="JN33" s="29"/>
      <c r="JO33" s="47"/>
      <c r="JP33" s="45"/>
      <c r="JQ33" s="45" t="str">
        <f t="shared" si="172"/>
        <v/>
      </c>
      <c r="JR33" s="45"/>
      <c r="JS33" s="45" t="str">
        <f t="shared" si="173"/>
        <v/>
      </c>
      <c r="JT33" s="45"/>
      <c r="JU33" s="45" t="str">
        <f t="shared" si="174"/>
        <v/>
      </c>
      <c r="JV33" s="27"/>
      <c r="JW33" s="63" t="str">
        <f t="shared" si="317"/>
        <v/>
      </c>
      <c r="JX33" s="67" t="str">
        <f t="shared" si="318"/>
        <v/>
      </c>
      <c r="JY33" s="45" t="str">
        <f t="shared" si="319"/>
        <v/>
      </c>
      <c r="JZ33" s="46" t="str">
        <f t="shared" si="320"/>
        <v/>
      </c>
      <c r="KA33" s="37"/>
      <c r="KB33" s="51"/>
      <c r="KC33" s="47"/>
      <c r="KD33" s="45"/>
      <c r="KE33" s="45" t="str">
        <f>IF(KD33="","",KD33-KD29)</f>
        <v/>
      </c>
      <c r="KF33" s="45"/>
      <c r="KG33" s="45" t="str">
        <f>IF(KF33="","",KF33-KF29)</f>
        <v/>
      </c>
      <c r="KH33" s="45"/>
      <c r="KI33" s="45" t="str">
        <f>IF(KH33="","",KH29+KJ29-KH33)</f>
        <v/>
      </c>
      <c r="KJ33" s="27"/>
      <c r="KK33" s="63" t="str">
        <f>IF(KD33="","",KK29)</f>
        <v/>
      </c>
      <c r="KL33" s="67" t="str">
        <f>IF(KE33="","",KL29)</f>
        <v/>
      </c>
      <c r="KM33" s="45" t="str">
        <f>IF(KH33="","",KI33*KL33)</f>
        <v/>
      </c>
      <c r="KN33" s="46" t="str">
        <f>IF(KI33="","",KM33/(KE33*100))</f>
        <v/>
      </c>
      <c r="KO33" s="37"/>
      <c r="KP33" s="29"/>
      <c r="KQ33" s="47"/>
      <c r="KR33" s="45"/>
      <c r="KS33" s="45" t="str">
        <f>IF(KR33="","",KR33-KR29)</f>
        <v/>
      </c>
      <c r="KT33" s="45"/>
      <c r="KU33" s="45" t="str">
        <f>IF(KT33="","",KT33-KT29)</f>
        <v/>
      </c>
      <c r="KV33" s="45"/>
      <c r="KW33" s="45" t="str">
        <f>IF(KV33="","",KV29+KX29-KV33)</f>
        <v/>
      </c>
      <c r="KX33" s="27"/>
      <c r="KY33" s="63" t="str">
        <f>IF(KR33="","",KY29)</f>
        <v/>
      </c>
      <c r="KZ33" s="67" t="str">
        <f>IF(KS33="","",KZ29)</f>
        <v/>
      </c>
      <c r="LA33" s="45" t="str">
        <f>IF(KV33="","",KW33*KZ33)</f>
        <v/>
      </c>
      <c r="LB33" s="46" t="str">
        <f>IF(KW33="","",LA33/(KS33*100))</f>
        <v/>
      </c>
      <c r="LC33" s="37"/>
      <c r="LD33" s="29"/>
      <c r="LE33" s="52" t="str">
        <f>IF(A13="","",A13)</f>
        <v/>
      </c>
      <c r="LF33" s="43"/>
      <c r="LG33" s="86" t="str">
        <f>IF(LF33="","",LF33-LF30)</f>
        <v/>
      </c>
      <c r="LH33" s="43"/>
      <c r="LI33" s="43" t="str">
        <f t="shared" si="89"/>
        <v/>
      </c>
      <c r="LJ33" s="43"/>
      <c r="LK33" s="87" t="str">
        <f t="shared" si="90"/>
        <v/>
      </c>
      <c r="LL33" s="43"/>
      <c r="LM33" s="65" t="str">
        <f>IF(LF33="","",LM30)</f>
        <v/>
      </c>
      <c r="LN33" s="48" t="str">
        <f>IF(LG33="","",LN30)</f>
        <v/>
      </c>
      <c r="LO33" s="87" t="str">
        <f t="shared" si="91"/>
        <v/>
      </c>
      <c r="LP33" s="53"/>
      <c r="LQ33" s="37"/>
      <c r="LR33" s="29"/>
      <c r="LS33" s="47"/>
      <c r="LT33" s="67"/>
      <c r="LU33" s="45" t="str">
        <f t="shared" si="346"/>
        <v/>
      </c>
      <c r="LV33" s="45"/>
      <c r="LW33" s="45"/>
      <c r="LX33" s="45"/>
      <c r="LY33" s="45" t="str">
        <f t="shared" si="347"/>
        <v/>
      </c>
      <c r="LZ33" s="45"/>
      <c r="MA33" s="45"/>
      <c r="MB33" s="45"/>
      <c r="MC33" s="45" t="str">
        <f t="shared" si="309"/>
        <v/>
      </c>
      <c r="MD33" s="46" t="str">
        <f t="shared" si="310"/>
        <v/>
      </c>
      <c r="ME33" s="37"/>
      <c r="MF33" s="29"/>
      <c r="MG33" s="47"/>
      <c r="MH33" s="67"/>
      <c r="MI33" s="45" t="str">
        <f t="shared" si="348"/>
        <v/>
      </c>
      <c r="MJ33" s="45"/>
      <c r="MK33" s="45"/>
      <c r="ML33" s="45"/>
      <c r="MM33" s="45" t="str">
        <f t="shared" si="349"/>
        <v/>
      </c>
      <c r="MN33" s="45"/>
      <c r="MO33" s="45"/>
      <c r="MP33" s="45"/>
      <c r="MQ33" s="45" t="str">
        <f t="shared" si="311"/>
        <v/>
      </c>
      <c r="MR33" s="46" t="str">
        <f t="shared" si="312"/>
        <v/>
      </c>
      <c r="MS33" s="37"/>
      <c r="MT33" s="29"/>
      <c r="MU33" s="47"/>
      <c r="MV33" s="67"/>
      <c r="MW33" s="45" t="str">
        <f t="shared" si="350"/>
        <v/>
      </c>
      <c r="MX33" s="45"/>
      <c r="MY33" s="45"/>
      <c r="MZ33" s="45"/>
      <c r="NA33" s="45" t="str">
        <f t="shared" si="351"/>
        <v/>
      </c>
      <c r="NB33" s="45"/>
      <c r="NC33" s="45"/>
      <c r="ND33" s="45"/>
      <c r="NE33" s="45" t="str">
        <f t="shared" si="313"/>
        <v/>
      </c>
      <c r="NF33" s="46" t="str">
        <f t="shared" si="314"/>
        <v/>
      </c>
      <c r="NG33" s="37"/>
      <c r="NH33" s="29"/>
      <c r="NI33" s="47"/>
      <c r="NJ33" s="67"/>
      <c r="NK33" s="45" t="str">
        <f t="shared" si="352"/>
        <v/>
      </c>
      <c r="NL33" s="45"/>
      <c r="NM33" s="45"/>
      <c r="NN33" s="45"/>
      <c r="NO33" s="45" t="str">
        <f t="shared" si="353"/>
        <v/>
      </c>
      <c r="NP33" s="45"/>
      <c r="NQ33" s="45"/>
      <c r="NR33" s="45"/>
      <c r="NS33" s="45" t="str">
        <f t="shared" si="315"/>
        <v/>
      </c>
      <c r="NT33" s="46" t="str">
        <f t="shared" si="316"/>
        <v/>
      </c>
      <c r="NU33" s="37"/>
    </row>
    <row r="34" spans="1:385" ht="15" customHeight="1" thickBot="1" x14ac:dyDescent="0.3">
      <c r="A34" s="38"/>
      <c r="B34" s="39"/>
      <c r="C34" s="40"/>
      <c r="D34" s="40"/>
      <c r="E34" s="41"/>
      <c r="F34" s="41"/>
      <c r="G34" s="40"/>
      <c r="H34" s="42"/>
      <c r="I34" s="45"/>
      <c r="J34" s="45" t="str">
        <f t="shared" si="321"/>
        <v/>
      </c>
      <c r="K34" s="45"/>
      <c r="L34" s="45"/>
      <c r="M34" s="45"/>
      <c r="N34" s="45" t="str">
        <f t="shared" si="322"/>
        <v/>
      </c>
      <c r="O34" s="45"/>
      <c r="P34" s="45"/>
      <c r="Q34" s="45"/>
      <c r="R34" s="45" t="str">
        <f t="shared" si="287"/>
        <v/>
      </c>
      <c r="S34" s="46" t="str">
        <f t="shared" si="288"/>
        <v/>
      </c>
      <c r="T34" s="37"/>
      <c r="U34" s="29"/>
      <c r="V34" s="47"/>
      <c r="W34" s="67"/>
      <c r="X34" s="45" t="str">
        <f t="shared" si="323"/>
        <v/>
      </c>
      <c r="Y34" s="45"/>
      <c r="Z34" s="45"/>
      <c r="AA34" s="45"/>
      <c r="AB34" s="45" t="str">
        <f t="shared" si="324"/>
        <v/>
      </c>
      <c r="AC34" s="45"/>
      <c r="AD34" s="45"/>
      <c r="AE34" s="45"/>
      <c r="AF34" s="45" t="str">
        <f t="shared" si="289"/>
        <v/>
      </c>
      <c r="AG34" s="46" t="str">
        <f t="shared" si="290"/>
        <v/>
      </c>
      <c r="AH34" s="37"/>
      <c r="AI34" s="29"/>
      <c r="AJ34" s="47"/>
      <c r="AK34" s="45"/>
      <c r="AL34" s="45" t="str">
        <f t="shared" si="325"/>
        <v/>
      </c>
      <c r="AM34" s="45"/>
      <c r="AN34" s="45" t="str">
        <f t="shared" si="326"/>
        <v/>
      </c>
      <c r="AO34" s="45"/>
      <c r="AP34" s="45" t="str">
        <f t="shared" si="327"/>
        <v/>
      </c>
      <c r="AQ34" s="45"/>
      <c r="AR34" s="45"/>
      <c r="AS34" s="45"/>
      <c r="AT34" s="45" t="str">
        <f t="shared" si="291"/>
        <v/>
      </c>
      <c r="AU34" s="46" t="str">
        <f t="shared" si="292"/>
        <v/>
      </c>
      <c r="AV34" s="37"/>
      <c r="AW34" s="29"/>
      <c r="AX34" s="47"/>
      <c r="AY34" s="45"/>
      <c r="AZ34" s="45" t="str">
        <f t="shared" si="328"/>
        <v/>
      </c>
      <c r="BA34" s="45"/>
      <c r="BB34" s="45" t="str">
        <f t="shared" si="329"/>
        <v/>
      </c>
      <c r="BC34" s="45"/>
      <c r="BD34" s="45" t="str">
        <f t="shared" si="330"/>
        <v/>
      </c>
      <c r="BE34" s="45"/>
      <c r="BF34" s="45"/>
      <c r="BG34" s="45"/>
      <c r="BH34" s="45" t="str">
        <f t="shared" si="293"/>
        <v/>
      </c>
      <c r="BI34" s="46" t="str">
        <f t="shared" si="294"/>
        <v/>
      </c>
      <c r="BJ34" s="37"/>
      <c r="BK34" s="29"/>
      <c r="BL34" s="75"/>
      <c r="BM34" s="76"/>
      <c r="BN34" s="76" t="str">
        <f t="shared" si="102"/>
        <v/>
      </c>
      <c r="BO34" s="76"/>
      <c r="BP34" s="76" t="str">
        <f t="shared" si="103"/>
        <v/>
      </c>
      <c r="BQ34" s="76"/>
      <c r="BR34" s="76" t="str">
        <f t="shared" si="104"/>
        <v/>
      </c>
      <c r="BS34" s="76"/>
      <c r="BT34" s="78" t="str">
        <f t="shared" si="105"/>
        <v/>
      </c>
      <c r="BU34" s="79" t="str">
        <f t="shared" si="106"/>
        <v/>
      </c>
      <c r="BV34" s="76" t="str">
        <f t="shared" si="107"/>
        <v/>
      </c>
      <c r="BW34" s="80" t="str">
        <f t="shared" si="108"/>
        <v/>
      </c>
      <c r="BX34" s="37"/>
      <c r="BY34" s="57"/>
      <c r="BZ34" s="75"/>
      <c r="CA34" s="76"/>
      <c r="CB34" s="76" t="str">
        <f t="shared" si="109"/>
        <v/>
      </c>
      <c r="CC34" s="76"/>
      <c r="CD34" s="76" t="str">
        <f t="shared" si="110"/>
        <v/>
      </c>
      <c r="CE34" s="76"/>
      <c r="CF34" s="76" t="str">
        <f t="shared" si="111"/>
        <v/>
      </c>
      <c r="CG34" s="76"/>
      <c r="CH34" s="78" t="str">
        <f t="shared" si="112"/>
        <v/>
      </c>
      <c r="CI34" s="79" t="str">
        <f t="shared" si="113"/>
        <v/>
      </c>
      <c r="CJ34" s="76" t="str">
        <f t="shared" si="114"/>
        <v/>
      </c>
      <c r="CK34" s="80" t="str">
        <f t="shared" si="115"/>
        <v/>
      </c>
      <c r="CL34" s="37"/>
      <c r="CM34" s="29"/>
      <c r="CN34" s="75"/>
      <c r="CO34" s="76"/>
      <c r="CP34" s="76" t="str">
        <f t="shared" si="116"/>
        <v/>
      </c>
      <c r="CQ34" s="76"/>
      <c r="CR34" s="76" t="str">
        <f t="shared" si="117"/>
        <v/>
      </c>
      <c r="CS34" s="76"/>
      <c r="CT34" s="76" t="str">
        <f t="shared" si="118"/>
        <v/>
      </c>
      <c r="CU34" s="76"/>
      <c r="CV34" s="78" t="str">
        <f t="shared" si="119"/>
        <v/>
      </c>
      <c r="CW34" s="79" t="str">
        <f t="shared" si="120"/>
        <v/>
      </c>
      <c r="CX34" s="76" t="str">
        <f t="shared" si="121"/>
        <v/>
      </c>
      <c r="CY34" s="80" t="str">
        <f t="shared" si="122"/>
        <v/>
      </c>
      <c r="CZ34" s="37"/>
      <c r="DA34" s="29"/>
      <c r="DB34" s="47"/>
      <c r="DC34" s="67"/>
      <c r="DD34" s="45" t="str">
        <f t="shared" si="331"/>
        <v/>
      </c>
      <c r="DE34" s="45"/>
      <c r="DF34" s="45"/>
      <c r="DG34" s="45"/>
      <c r="DH34" s="45" t="str">
        <f t="shared" si="332"/>
        <v/>
      </c>
      <c r="DI34" s="45"/>
      <c r="DJ34" s="45"/>
      <c r="DK34" s="45"/>
      <c r="DL34" s="45" t="str">
        <f t="shared" si="295"/>
        <v/>
      </c>
      <c r="DM34" s="46" t="str">
        <f t="shared" si="296"/>
        <v/>
      </c>
      <c r="DN34" s="37"/>
      <c r="DO34" s="29"/>
      <c r="DP34" s="47"/>
      <c r="DQ34" s="45"/>
      <c r="DR34" s="45" t="str">
        <f t="shared" si="333"/>
        <v/>
      </c>
      <c r="DS34" s="45"/>
      <c r="DT34" s="45" t="str">
        <f t="shared" si="334"/>
        <v/>
      </c>
      <c r="DU34" s="45"/>
      <c r="DV34" s="45" t="str">
        <f t="shared" si="335"/>
        <v/>
      </c>
      <c r="DW34" s="45"/>
      <c r="DX34" s="45"/>
      <c r="DY34" s="45"/>
      <c r="DZ34" s="45" t="str">
        <f t="shared" si="297"/>
        <v/>
      </c>
      <c r="EA34" s="46" t="str">
        <f t="shared" si="298"/>
        <v/>
      </c>
      <c r="EB34" s="37"/>
      <c r="ED34" s="47"/>
      <c r="EE34" s="67"/>
      <c r="EF34" s="45" t="str">
        <f t="shared" si="336"/>
        <v/>
      </c>
      <c r="EG34" s="45"/>
      <c r="EH34" s="45"/>
      <c r="EI34" s="45"/>
      <c r="EJ34" s="45" t="str">
        <f t="shared" si="337"/>
        <v/>
      </c>
      <c r="EK34" s="45"/>
      <c r="EL34" s="45"/>
      <c r="EM34" s="45"/>
      <c r="EN34" s="45" t="str">
        <f t="shared" si="299"/>
        <v/>
      </c>
      <c r="EO34" s="46" t="str">
        <f t="shared" si="300"/>
        <v/>
      </c>
      <c r="EP34" s="37"/>
      <c r="ER34" s="47"/>
      <c r="ES34" s="67"/>
      <c r="ET34" s="45" t="str">
        <f t="shared" si="338"/>
        <v/>
      </c>
      <c r="EU34" s="45"/>
      <c r="EV34" s="45"/>
      <c r="EW34" s="45"/>
      <c r="EX34" s="45" t="str">
        <f t="shared" si="339"/>
        <v/>
      </c>
      <c r="EY34" s="45"/>
      <c r="EZ34" s="45"/>
      <c r="FA34" s="45"/>
      <c r="FB34" s="45" t="str">
        <f t="shared" si="301"/>
        <v/>
      </c>
      <c r="FC34" s="46" t="str">
        <f t="shared" si="302"/>
        <v/>
      </c>
      <c r="FD34" s="37"/>
      <c r="FF34" s="47"/>
      <c r="FG34" s="67"/>
      <c r="FH34" s="45" t="str">
        <f t="shared" si="340"/>
        <v/>
      </c>
      <c r="FI34" s="45"/>
      <c r="FJ34" s="45"/>
      <c r="FK34" s="45"/>
      <c r="FL34" s="45" t="str">
        <f t="shared" si="341"/>
        <v/>
      </c>
      <c r="FM34" s="45"/>
      <c r="FN34" s="45"/>
      <c r="FO34" s="45"/>
      <c r="FP34" s="45" t="str">
        <f t="shared" si="303"/>
        <v/>
      </c>
      <c r="FQ34" s="46" t="str">
        <f t="shared" si="304"/>
        <v/>
      </c>
      <c r="FR34" s="37"/>
      <c r="FS34" s="29"/>
      <c r="FT34" s="47"/>
      <c r="FU34" s="67"/>
      <c r="FV34" s="45" t="str">
        <f t="shared" si="342"/>
        <v/>
      </c>
      <c r="FW34" s="45"/>
      <c r="FX34" s="45"/>
      <c r="FY34" s="45"/>
      <c r="FZ34" s="45" t="str">
        <f t="shared" si="343"/>
        <v/>
      </c>
      <c r="GA34" s="45"/>
      <c r="GB34" s="45"/>
      <c r="GC34" s="45"/>
      <c r="GD34" s="45" t="str">
        <f t="shared" si="305"/>
        <v/>
      </c>
      <c r="GE34" s="46" t="str">
        <f t="shared" si="306"/>
        <v/>
      </c>
      <c r="GF34" s="37"/>
      <c r="GH34" s="47"/>
      <c r="GI34" s="67"/>
      <c r="GJ34" s="45" t="str">
        <f t="shared" si="344"/>
        <v/>
      </c>
      <c r="GK34" s="45"/>
      <c r="GL34" s="45"/>
      <c r="GM34" s="45"/>
      <c r="GN34" s="45" t="str">
        <f t="shared" si="345"/>
        <v/>
      </c>
      <c r="GO34" s="45"/>
      <c r="GP34" s="45"/>
      <c r="GQ34" s="45"/>
      <c r="GR34" s="45" t="str">
        <f t="shared" si="307"/>
        <v/>
      </c>
      <c r="GS34" s="46" t="str">
        <f t="shared" si="308"/>
        <v/>
      </c>
      <c r="GT34" s="37"/>
      <c r="GU34" s="61"/>
      <c r="GV34" s="75"/>
      <c r="GW34" s="84" t="s">
        <v>1146</v>
      </c>
      <c r="GX34" s="76"/>
      <c r="GY34" s="76" t="str">
        <f t="shared" si="137"/>
        <v/>
      </c>
      <c r="GZ34" s="76"/>
      <c r="HA34" s="76" t="str">
        <f t="shared" si="138"/>
        <v/>
      </c>
      <c r="HB34" s="76"/>
      <c r="HC34" s="76" t="str">
        <f t="shared" si="139"/>
        <v/>
      </c>
      <c r="HD34" s="76"/>
      <c r="HE34" s="78" t="str">
        <f t="shared" si="140"/>
        <v/>
      </c>
      <c r="HF34" s="79" t="str">
        <f t="shared" si="141"/>
        <v/>
      </c>
      <c r="HG34" s="76" t="str">
        <f t="shared" si="142"/>
        <v/>
      </c>
      <c r="HH34" s="80" t="str">
        <f t="shared" si="143"/>
        <v/>
      </c>
      <c r="HI34" s="37"/>
      <c r="HK34" s="75"/>
      <c r="HL34" s="76"/>
      <c r="HM34" s="76" t="str">
        <f t="shared" si="144"/>
        <v/>
      </c>
      <c r="HN34" s="76"/>
      <c r="HO34" s="76" t="str">
        <f t="shared" si="145"/>
        <v/>
      </c>
      <c r="HP34" s="76"/>
      <c r="HQ34" s="76" t="str">
        <f t="shared" si="146"/>
        <v/>
      </c>
      <c r="HR34" s="76"/>
      <c r="HS34" s="78" t="str">
        <f t="shared" si="147"/>
        <v/>
      </c>
      <c r="HT34" s="79" t="str">
        <f t="shared" si="148"/>
        <v/>
      </c>
      <c r="HU34" s="76" t="str">
        <f t="shared" si="149"/>
        <v/>
      </c>
      <c r="HV34" s="80" t="str">
        <f t="shared" si="150"/>
        <v/>
      </c>
      <c r="HW34" s="37"/>
      <c r="HX34" s="360"/>
      <c r="HY34" s="75"/>
      <c r="HZ34" s="76"/>
      <c r="IA34" s="76" t="str">
        <f t="shared" si="151"/>
        <v/>
      </c>
      <c r="IB34" s="76"/>
      <c r="IC34" s="76" t="str">
        <f t="shared" si="152"/>
        <v/>
      </c>
      <c r="ID34" s="76"/>
      <c r="IE34" s="76" t="str">
        <f t="shared" si="153"/>
        <v/>
      </c>
      <c r="IF34" s="76"/>
      <c r="IG34" s="78" t="str">
        <f t="shared" si="154"/>
        <v/>
      </c>
      <c r="IH34" s="79" t="str">
        <f t="shared" si="155"/>
        <v/>
      </c>
      <c r="II34" s="76" t="str">
        <f t="shared" si="156"/>
        <v/>
      </c>
      <c r="IJ34" s="80" t="str">
        <f t="shared" si="157"/>
        <v/>
      </c>
      <c r="IK34" s="37"/>
      <c r="IL34" s="29"/>
      <c r="IM34" s="75"/>
      <c r="IN34" s="76"/>
      <c r="IO34" s="76" t="str">
        <f t="shared" si="158"/>
        <v/>
      </c>
      <c r="IP34" s="76"/>
      <c r="IQ34" s="76" t="str">
        <f t="shared" si="159"/>
        <v/>
      </c>
      <c r="IR34" s="76"/>
      <c r="IS34" s="76" t="str">
        <f t="shared" si="160"/>
        <v/>
      </c>
      <c r="IT34" s="76"/>
      <c r="IU34" s="78" t="str">
        <f t="shared" si="161"/>
        <v/>
      </c>
      <c r="IV34" s="79" t="str">
        <f t="shared" si="162"/>
        <v/>
      </c>
      <c r="IW34" s="76" t="str">
        <f t="shared" si="163"/>
        <v/>
      </c>
      <c r="IX34" s="80" t="str">
        <f t="shared" si="164"/>
        <v/>
      </c>
      <c r="IY34" s="37"/>
      <c r="IZ34" s="61"/>
      <c r="JA34" s="75"/>
      <c r="JB34" s="76"/>
      <c r="JC34" s="76" t="str">
        <f t="shared" si="165"/>
        <v/>
      </c>
      <c r="JD34" s="76"/>
      <c r="JE34" s="76" t="str">
        <f t="shared" si="166"/>
        <v/>
      </c>
      <c r="JF34" s="76"/>
      <c r="JG34" s="76" t="str">
        <f t="shared" si="167"/>
        <v/>
      </c>
      <c r="JH34" s="76"/>
      <c r="JI34" s="78" t="str">
        <f t="shared" si="168"/>
        <v/>
      </c>
      <c r="JJ34" s="79" t="str">
        <f t="shared" si="169"/>
        <v/>
      </c>
      <c r="JK34" s="76" t="str">
        <f t="shared" si="170"/>
        <v/>
      </c>
      <c r="JL34" s="80" t="str">
        <f t="shared" si="171"/>
        <v/>
      </c>
      <c r="JM34" s="37"/>
      <c r="JN34" s="29"/>
      <c r="JO34" s="75"/>
      <c r="JP34" s="76"/>
      <c r="JQ34" s="76" t="str">
        <f t="shared" si="172"/>
        <v/>
      </c>
      <c r="JR34" s="76"/>
      <c r="JS34" s="76" t="str">
        <f t="shared" si="173"/>
        <v/>
      </c>
      <c r="JT34" s="76"/>
      <c r="JU34" s="76" t="str">
        <f t="shared" si="174"/>
        <v/>
      </c>
      <c r="JV34" s="76"/>
      <c r="JW34" s="78" t="str">
        <f t="shared" si="317"/>
        <v/>
      </c>
      <c r="JX34" s="79" t="str">
        <f t="shared" si="318"/>
        <v/>
      </c>
      <c r="JY34" s="76" t="str">
        <f t="shared" si="319"/>
        <v/>
      </c>
      <c r="JZ34" s="80" t="str">
        <f t="shared" si="320"/>
        <v/>
      </c>
      <c r="KA34" s="37"/>
      <c r="KB34" s="51"/>
      <c r="KC34" s="75"/>
      <c r="KD34" s="76"/>
      <c r="KE34" s="76" t="str">
        <f>IF(KD34="","",KD34-KD30)</f>
        <v/>
      </c>
      <c r="KF34" s="76"/>
      <c r="KG34" s="76" t="str">
        <f>IF(KF34="","",KF34-KF30)</f>
        <v/>
      </c>
      <c r="KH34" s="76"/>
      <c r="KI34" s="76" t="str">
        <f>IF(KH34="","",KH30+KJ30-KH34)</f>
        <v/>
      </c>
      <c r="KJ34" s="76"/>
      <c r="KK34" s="78" t="str">
        <f>IF(KD34="","",KK30)</f>
        <v/>
      </c>
      <c r="KL34" s="79" t="str">
        <f>IF(KE34="","",KL30)</f>
        <v/>
      </c>
      <c r="KM34" s="76" t="str">
        <f>IF(KH34="","",KI34*KL34)</f>
        <v/>
      </c>
      <c r="KN34" s="80" t="str">
        <f>IF(KI34="","",KM34/(KE34*100))</f>
        <v/>
      </c>
      <c r="KO34" s="37"/>
      <c r="KP34" s="29"/>
      <c r="KQ34" s="75"/>
      <c r="KR34" s="76"/>
      <c r="KS34" s="76" t="str">
        <f>IF(KR34="","",KR34-KR30)</f>
        <v/>
      </c>
      <c r="KT34" s="76"/>
      <c r="KU34" s="76" t="str">
        <f>IF(KT34="","",KT34-KT30)</f>
        <v/>
      </c>
      <c r="KV34" s="76"/>
      <c r="KW34" s="76" t="str">
        <f>IF(KV34="","",KV30+KX30-KV34)</f>
        <v/>
      </c>
      <c r="KX34" s="76"/>
      <c r="KY34" s="78" t="str">
        <f>IF(KR34="","",KY30)</f>
        <v/>
      </c>
      <c r="KZ34" s="79" t="str">
        <f>IF(KS34="","",KZ30)</f>
        <v/>
      </c>
      <c r="LA34" s="76" t="str">
        <f>IF(KV34="","",KW34*KZ34)</f>
        <v/>
      </c>
      <c r="LB34" s="80" t="str">
        <f>IF(KW34="","",LA34/(KS34*100))</f>
        <v/>
      </c>
      <c r="LC34" s="37"/>
      <c r="LD34" s="29"/>
      <c r="LE34" s="47"/>
      <c r="LF34" s="45"/>
      <c r="LG34" s="45"/>
      <c r="LH34" s="45"/>
      <c r="LI34" s="45" t="str">
        <f t="shared" si="89"/>
        <v/>
      </c>
      <c r="LJ34" s="43"/>
      <c r="LK34" s="45" t="str">
        <f t="shared" si="90"/>
        <v/>
      </c>
      <c r="LL34" s="45"/>
      <c r="LM34" s="73" t="str">
        <f>IF(LF33="","",LM31)</f>
        <v/>
      </c>
      <c r="LN34" s="67" t="str">
        <f>IF(LG33="","",LN31)</f>
        <v/>
      </c>
      <c r="LO34" s="45" t="str">
        <f t="shared" si="91"/>
        <v/>
      </c>
      <c r="LP34" s="46"/>
      <c r="LQ34" s="37"/>
      <c r="LR34" s="29"/>
      <c r="LS34" s="47"/>
      <c r="LT34" s="67"/>
      <c r="LU34" s="45" t="str">
        <f t="shared" si="346"/>
        <v/>
      </c>
      <c r="LV34" s="45"/>
      <c r="LW34" s="45"/>
      <c r="LX34" s="45"/>
      <c r="LY34" s="45" t="str">
        <f t="shared" si="347"/>
        <v/>
      </c>
      <c r="LZ34" s="45"/>
      <c r="MA34" s="45"/>
      <c r="MB34" s="45"/>
      <c r="MC34" s="45" t="str">
        <f t="shared" si="309"/>
        <v/>
      </c>
      <c r="MD34" s="46" t="str">
        <f t="shared" si="310"/>
        <v/>
      </c>
      <c r="ME34" s="37"/>
      <c r="MF34" s="29"/>
      <c r="MG34" s="47"/>
      <c r="MH34" s="67"/>
      <c r="MI34" s="45" t="str">
        <f t="shared" si="348"/>
        <v/>
      </c>
      <c r="MJ34" s="45"/>
      <c r="MK34" s="45"/>
      <c r="ML34" s="45"/>
      <c r="MM34" s="45" t="str">
        <f t="shared" si="349"/>
        <v/>
      </c>
      <c r="MN34" s="45"/>
      <c r="MO34" s="45"/>
      <c r="MP34" s="45"/>
      <c r="MQ34" s="45" t="str">
        <f t="shared" si="311"/>
        <v/>
      </c>
      <c r="MR34" s="46" t="str">
        <f t="shared" si="312"/>
        <v/>
      </c>
      <c r="MS34" s="37"/>
      <c r="MT34" s="29"/>
      <c r="MU34" s="47"/>
      <c r="MV34" s="67"/>
      <c r="MW34" s="45" t="str">
        <f t="shared" si="350"/>
        <v/>
      </c>
      <c r="MX34" s="45"/>
      <c r="MY34" s="45"/>
      <c r="MZ34" s="45"/>
      <c r="NA34" s="45" t="str">
        <f t="shared" si="351"/>
        <v/>
      </c>
      <c r="NB34" s="45"/>
      <c r="NC34" s="45"/>
      <c r="ND34" s="45"/>
      <c r="NE34" s="45" t="str">
        <f t="shared" si="313"/>
        <v/>
      </c>
      <c r="NF34" s="46" t="str">
        <f t="shared" si="314"/>
        <v/>
      </c>
      <c r="NG34" s="37"/>
      <c r="NH34" s="29"/>
      <c r="NI34" s="47"/>
      <c r="NJ34" s="67"/>
      <c r="NK34" s="45" t="str">
        <f t="shared" si="352"/>
        <v/>
      </c>
      <c r="NL34" s="45"/>
      <c r="NM34" s="45"/>
      <c r="NN34" s="45"/>
      <c r="NO34" s="45" t="str">
        <f t="shared" si="353"/>
        <v/>
      </c>
      <c r="NP34" s="45"/>
      <c r="NQ34" s="45"/>
      <c r="NR34" s="45"/>
      <c r="NS34" s="45" t="str">
        <f t="shared" si="315"/>
        <v/>
      </c>
      <c r="NT34" s="46" t="str">
        <f t="shared" si="316"/>
        <v/>
      </c>
      <c r="NU34" s="37"/>
    </row>
    <row r="35" spans="1:385" ht="15" customHeight="1" thickTop="1" thickBot="1" x14ac:dyDescent="0.3">
      <c r="A35" s="38"/>
      <c r="B35" s="39"/>
      <c r="C35" s="40"/>
      <c r="D35" s="40"/>
      <c r="E35" s="41"/>
      <c r="F35" s="41"/>
      <c r="G35" s="40"/>
      <c r="H35" s="42"/>
      <c r="I35" s="45"/>
      <c r="J35" s="45" t="str">
        <f t="shared" si="321"/>
        <v/>
      </c>
      <c r="K35" s="45"/>
      <c r="L35" s="45"/>
      <c r="M35" s="45"/>
      <c r="N35" s="45" t="str">
        <f t="shared" si="322"/>
        <v/>
      </c>
      <c r="O35" s="45"/>
      <c r="P35" s="45"/>
      <c r="Q35" s="45"/>
      <c r="R35" s="45" t="str">
        <f t="shared" si="287"/>
        <v/>
      </c>
      <c r="S35" s="46" t="str">
        <f t="shared" si="288"/>
        <v/>
      </c>
      <c r="T35" s="37"/>
      <c r="U35" s="29"/>
      <c r="V35" s="47"/>
      <c r="W35" s="67"/>
      <c r="X35" s="45" t="str">
        <f t="shared" si="323"/>
        <v/>
      </c>
      <c r="Y35" s="45"/>
      <c r="Z35" s="45"/>
      <c r="AA35" s="45"/>
      <c r="AB35" s="45" t="str">
        <f t="shared" si="324"/>
        <v/>
      </c>
      <c r="AC35" s="45"/>
      <c r="AD35" s="45"/>
      <c r="AE35" s="45"/>
      <c r="AF35" s="45" t="str">
        <f t="shared" si="289"/>
        <v/>
      </c>
      <c r="AG35" s="46" t="str">
        <f t="shared" si="290"/>
        <v/>
      </c>
      <c r="AH35" s="37"/>
      <c r="AI35" s="29"/>
      <c r="AJ35" s="47"/>
      <c r="AK35" s="45"/>
      <c r="AL35" s="45" t="str">
        <f t="shared" si="325"/>
        <v/>
      </c>
      <c r="AM35" s="45"/>
      <c r="AN35" s="45" t="str">
        <f t="shared" si="326"/>
        <v/>
      </c>
      <c r="AO35" s="45"/>
      <c r="AP35" s="45" t="str">
        <f t="shared" si="327"/>
        <v/>
      </c>
      <c r="AQ35" s="45"/>
      <c r="AR35" s="45"/>
      <c r="AS35" s="45"/>
      <c r="AT35" s="45" t="str">
        <f t="shared" si="291"/>
        <v/>
      </c>
      <c r="AU35" s="46" t="str">
        <f t="shared" si="292"/>
        <v/>
      </c>
      <c r="AV35" s="37"/>
      <c r="AW35" s="29"/>
      <c r="AX35" s="47"/>
      <c r="AY35" s="45"/>
      <c r="AZ35" s="45" t="str">
        <f t="shared" si="328"/>
        <v/>
      </c>
      <c r="BA35" s="45"/>
      <c r="BB35" s="45" t="str">
        <f t="shared" si="329"/>
        <v/>
      </c>
      <c r="BC35" s="45"/>
      <c r="BD35" s="45" t="str">
        <f t="shared" si="330"/>
        <v/>
      </c>
      <c r="BE35" s="45"/>
      <c r="BF35" s="45"/>
      <c r="BG35" s="45"/>
      <c r="BH35" s="45" t="str">
        <f t="shared" si="293"/>
        <v/>
      </c>
      <c r="BI35" s="46" t="str">
        <f t="shared" si="294"/>
        <v/>
      </c>
      <c r="BJ35" s="37"/>
      <c r="BK35" s="29"/>
      <c r="BL35" s="52" t="str">
        <f>IF($A11="","",$A11)</f>
        <v/>
      </c>
      <c r="BM35" s="45"/>
      <c r="BN35" s="43" t="str">
        <f t="shared" si="102"/>
        <v/>
      </c>
      <c r="BO35" s="45"/>
      <c r="BP35" s="87" t="str">
        <f t="shared" si="103"/>
        <v/>
      </c>
      <c r="BQ35" s="99"/>
      <c r="BR35" s="43" t="str">
        <f t="shared" si="104"/>
        <v/>
      </c>
      <c r="BS35" s="43"/>
      <c r="BT35" s="44" t="str">
        <f t="shared" si="105"/>
        <v/>
      </c>
      <c r="BU35" s="48" t="str">
        <f t="shared" si="106"/>
        <v/>
      </c>
      <c r="BV35" s="45" t="str">
        <f t="shared" si="107"/>
        <v/>
      </c>
      <c r="BW35" s="89" t="str">
        <f t="shared" si="108"/>
        <v/>
      </c>
      <c r="BX35" s="37"/>
      <c r="BY35" s="57"/>
      <c r="BZ35" s="52" t="str">
        <f>IF($A11="","",$A11)</f>
        <v/>
      </c>
      <c r="CA35" s="45"/>
      <c r="CB35" s="43" t="str">
        <f t="shared" si="109"/>
        <v/>
      </c>
      <c r="CC35" s="45"/>
      <c r="CD35" s="87" t="str">
        <f t="shared" si="110"/>
        <v/>
      </c>
      <c r="CE35" s="99"/>
      <c r="CF35" s="43" t="str">
        <f t="shared" si="111"/>
        <v/>
      </c>
      <c r="CG35" s="43"/>
      <c r="CH35" s="44" t="str">
        <f t="shared" si="112"/>
        <v/>
      </c>
      <c r="CI35" s="48" t="str">
        <f t="shared" si="113"/>
        <v/>
      </c>
      <c r="CJ35" s="45" t="str">
        <f t="shared" si="114"/>
        <v/>
      </c>
      <c r="CK35" s="89" t="str">
        <f t="shared" si="115"/>
        <v/>
      </c>
      <c r="CL35" s="37"/>
      <c r="CM35" s="29"/>
      <c r="CN35" s="52" t="str">
        <f>IF($A11="","",$A11)</f>
        <v/>
      </c>
      <c r="CO35" s="45"/>
      <c r="CP35" s="43" t="str">
        <f t="shared" si="116"/>
        <v/>
      </c>
      <c r="CQ35" s="45"/>
      <c r="CR35" s="87" t="str">
        <f t="shared" si="117"/>
        <v/>
      </c>
      <c r="CS35" s="99"/>
      <c r="CT35" s="43" t="str">
        <f t="shared" si="118"/>
        <v/>
      </c>
      <c r="CU35" s="43"/>
      <c r="CV35" s="44" t="str">
        <f t="shared" si="119"/>
        <v/>
      </c>
      <c r="CW35" s="48" t="str">
        <f t="shared" si="120"/>
        <v/>
      </c>
      <c r="CX35" s="45" t="str">
        <f t="shared" si="121"/>
        <v/>
      </c>
      <c r="CY35" s="89" t="str">
        <f t="shared" si="122"/>
        <v/>
      </c>
      <c r="CZ35" s="37"/>
      <c r="DA35" s="29"/>
      <c r="DB35" s="47"/>
      <c r="DC35" s="67"/>
      <c r="DD35" s="45" t="str">
        <f t="shared" si="331"/>
        <v/>
      </c>
      <c r="DE35" s="45"/>
      <c r="DF35" s="45"/>
      <c r="DG35" s="45"/>
      <c r="DH35" s="45" t="str">
        <f t="shared" si="332"/>
        <v/>
      </c>
      <c r="DI35" s="45"/>
      <c r="DJ35" s="45"/>
      <c r="DK35" s="45"/>
      <c r="DL35" s="45" t="str">
        <f t="shared" si="295"/>
        <v/>
      </c>
      <c r="DM35" s="46" t="str">
        <f t="shared" si="296"/>
        <v/>
      </c>
      <c r="DN35" s="37"/>
      <c r="DO35" s="29"/>
      <c r="DP35" s="47"/>
      <c r="DQ35" s="45"/>
      <c r="DR35" s="45" t="str">
        <f t="shared" si="333"/>
        <v/>
      </c>
      <c r="DS35" s="45"/>
      <c r="DT35" s="45" t="str">
        <f t="shared" si="334"/>
        <v/>
      </c>
      <c r="DU35" s="45"/>
      <c r="DV35" s="45" t="str">
        <f t="shared" si="335"/>
        <v/>
      </c>
      <c r="DW35" s="45"/>
      <c r="DX35" s="45"/>
      <c r="DY35" s="45"/>
      <c r="DZ35" s="45" t="str">
        <f t="shared" si="297"/>
        <v/>
      </c>
      <c r="EA35" s="46" t="str">
        <f t="shared" si="298"/>
        <v/>
      </c>
      <c r="EB35" s="37"/>
      <c r="ED35" s="47"/>
      <c r="EE35" s="67"/>
      <c r="EF35" s="45" t="str">
        <f t="shared" si="336"/>
        <v/>
      </c>
      <c r="EG35" s="45"/>
      <c r="EH35" s="45"/>
      <c r="EI35" s="45"/>
      <c r="EJ35" s="45" t="str">
        <f t="shared" si="337"/>
        <v/>
      </c>
      <c r="EK35" s="45"/>
      <c r="EL35" s="45"/>
      <c r="EM35" s="45"/>
      <c r="EN35" s="45" t="str">
        <f t="shared" si="299"/>
        <v/>
      </c>
      <c r="EO35" s="46" t="str">
        <f t="shared" si="300"/>
        <v/>
      </c>
      <c r="EP35" s="37"/>
      <c r="ER35" s="47"/>
      <c r="ES35" s="67"/>
      <c r="ET35" s="45" t="str">
        <f t="shared" si="338"/>
        <v/>
      </c>
      <c r="EU35" s="45"/>
      <c r="EV35" s="45"/>
      <c r="EW35" s="45"/>
      <c r="EX35" s="45" t="str">
        <f t="shared" si="339"/>
        <v/>
      </c>
      <c r="EY35" s="45"/>
      <c r="EZ35" s="45"/>
      <c r="FA35" s="45"/>
      <c r="FB35" s="45" t="str">
        <f t="shared" si="301"/>
        <v/>
      </c>
      <c r="FC35" s="46" t="str">
        <f t="shared" si="302"/>
        <v/>
      </c>
      <c r="FD35" s="37"/>
      <c r="FF35" s="47"/>
      <c r="FG35" s="67"/>
      <c r="FH35" s="45" t="str">
        <f t="shared" si="340"/>
        <v/>
      </c>
      <c r="FI35" s="45"/>
      <c r="FJ35" s="45"/>
      <c r="FK35" s="45"/>
      <c r="FL35" s="45" t="str">
        <f t="shared" si="341"/>
        <v/>
      </c>
      <c r="FM35" s="45"/>
      <c r="FN35" s="45"/>
      <c r="FO35" s="45"/>
      <c r="FP35" s="45" t="str">
        <f t="shared" si="303"/>
        <v/>
      </c>
      <c r="FQ35" s="46" t="str">
        <f t="shared" si="304"/>
        <v/>
      </c>
      <c r="FR35" s="37"/>
      <c r="FS35" s="29"/>
      <c r="FT35" s="47"/>
      <c r="FU35" s="67"/>
      <c r="FV35" s="45" t="str">
        <f t="shared" si="342"/>
        <v/>
      </c>
      <c r="FW35" s="45"/>
      <c r="FX35" s="45"/>
      <c r="FY35" s="45"/>
      <c r="FZ35" s="45" t="str">
        <f t="shared" si="343"/>
        <v/>
      </c>
      <c r="GA35" s="45"/>
      <c r="GB35" s="45"/>
      <c r="GC35" s="45"/>
      <c r="GD35" s="45" t="str">
        <f t="shared" si="305"/>
        <v/>
      </c>
      <c r="GE35" s="46" t="str">
        <f t="shared" si="306"/>
        <v/>
      </c>
      <c r="GF35" s="37"/>
      <c r="GH35" s="47"/>
      <c r="GI35" s="67"/>
      <c r="GJ35" s="45" t="str">
        <f t="shared" si="344"/>
        <v/>
      </c>
      <c r="GK35" s="45"/>
      <c r="GL35" s="45"/>
      <c r="GM35" s="45"/>
      <c r="GN35" s="45" t="str">
        <f t="shared" si="345"/>
        <v/>
      </c>
      <c r="GO35" s="45"/>
      <c r="GP35" s="45"/>
      <c r="GQ35" s="45"/>
      <c r="GR35" s="45" t="str">
        <f t="shared" si="307"/>
        <v/>
      </c>
      <c r="GS35" s="46" t="str">
        <f t="shared" si="308"/>
        <v/>
      </c>
      <c r="GT35" s="37"/>
      <c r="GU35" s="61"/>
      <c r="GV35" s="52" t="str">
        <f>IF($A11="","",$A11)</f>
        <v/>
      </c>
      <c r="GW35" s="62" t="s">
        <v>1143</v>
      </c>
      <c r="GX35" s="45"/>
      <c r="GY35" s="43" t="str">
        <f t="shared" si="137"/>
        <v/>
      </c>
      <c r="GZ35" s="45"/>
      <c r="HA35" s="87" t="str">
        <f t="shared" si="138"/>
        <v/>
      </c>
      <c r="HB35" s="99"/>
      <c r="HC35" s="43" t="str">
        <f t="shared" si="139"/>
        <v/>
      </c>
      <c r="HD35" s="43"/>
      <c r="HE35" s="44" t="str">
        <f t="shared" si="140"/>
        <v/>
      </c>
      <c r="HF35" s="48" t="str">
        <f t="shared" si="141"/>
        <v/>
      </c>
      <c r="HG35" s="45" t="str">
        <f t="shared" si="142"/>
        <v/>
      </c>
      <c r="HH35" s="89" t="str">
        <f t="shared" si="143"/>
        <v/>
      </c>
      <c r="HI35" s="37"/>
      <c r="HK35" s="52" t="str">
        <f>IF($A11="","",$A11)</f>
        <v/>
      </c>
      <c r="HL35" s="45"/>
      <c r="HM35" s="43" t="str">
        <f t="shared" si="144"/>
        <v/>
      </c>
      <c r="HN35" s="45"/>
      <c r="HO35" s="87" t="str">
        <f t="shared" si="145"/>
        <v/>
      </c>
      <c r="HP35" s="99"/>
      <c r="HQ35" s="43" t="str">
        <f t="shared" si="146"/>
        <v/>
      </c>
      <c r="HR35" s="43"/>
      <c r="HS35" s="44" t="str">
        <f t="shared" si="147"/>
        <v/>
      </c>
      <c r="HT35" s="48" t="str">
        <f t="shared" si="148"/>
        <v/>
      </c>
      <c r="HU35" s="45" t="str">
        <f t="shared" si="149"/>
        <v/>
      </c>
      <c r="HV35" s="89" t="str">
        <f t="shared" si="150"/>
        <v/>
      </c>
      <c r="HW35" s="37"/>
      <c r="HX35" s="360"/>
      <c r="HY35" s="52" t="str">
        <f>IF($A11="","",$A11)</f>
        <v/>
      </c>
      <c r="HZ35" s="45"/>
      <c r="IA35" s="43" t="str">
        <f t="shared" si="151"/>
        <v/>
      </c>
      <c r="IB35" s="45"/>
      <c r="IC35" s="87" t="str">
        <f t="shared" si="152"/>
        <v/>
      </c>
      <c r="ID35" s="99"/>
      <c r="IE35" s="43" t="str">
        <f t="shared" si="153"/>
        <v/>
      </c>
      <c r="IF35" s="43"/>
      <c r="IG35" s="44" t="str">
        <f t="shared" si="154"/>
        <v/>
      </c>
      <c r="IH35" s="48" t="str">
        <f t="shared" si="155"/>
        <v/>
      </c>
      <c r="II35" s="45" t="str">
        <f t="shared" si="156"/>
        <v/>
      </c>
      <c r="IJ35" s="89" t="str">
        <f t="shared" si="157"/>
        <v/>
      </c>
      <c r="IK35" s="37"/>
      <c r="IL35" s="29"/>
      <c r="IM35" s="52" t="str">
        <f>IF($A11="","",$A11)</f>
        <v/>
      </c>
      <c r="IN35" s="45"/>
      <c r="IO35" s="43" t="str">
        <f t="shared" si="158"/>
        <v/>
      </c>
      <c r="IP35" s="45"/>
      <c r="IQ35" s="87" t="str">
        <f t="shared" si="159"/>
        <v/>
      </c>
      <c r="IR35" s="99"/>
      <c r="IS35" s="43" t="str">
        <f t="shared" si="160"/>
        <v/>
      </c>
      <c r="IT35" s="43"/>
      <c r="IU35" s="44" t="str">
        <f t="shared" si="161"/>
        <v/>
      </c>
      <c r="IV35" s="48" t="str">
        <f t="shared" si="162"/>
        <v/>
      </c>
      <c r="IW35" s="45" t="str">
        <f t="shared" si="163"/>
        <v/>
      </c>
      <c r="IX35" s="89" t="str">
        <f t="shared" si="164"/>
        <v/>
      </c>
      <c r="IY35" s="37"/>
      <c r="IZ35" s="61"/>
      <c r="JA35" s="52" t="str">
        <f>IF($A11="","",$A11)</f>
        <v/>
      </c>
      <c r="JB35" s="45"/>
      <c r="JC35" s="43" t="str">
        <f t="shared" si="165"/>
        <v/>
      </c>
      <c r="JD35" s="45"/>
      <c r="JE35" s="87" t="str">
        <f t="shared" si="166"/>
        <v/>
      </c>
      <c r="JF35" s="99"/>
      <c r="JG35" s="43" t="str">
        <f t="shared" si="167"/>
        <v/>
      </c>
      <c r="JH35" s="43"/>
      <c r="JI35" s="44" t="str">
        <f t="shared" si="168"/>
        <v/>
      </c>
      <c r="JJ35" s="48" t="str">
        <f t="shared" si="169"/>
        <v/>
      </c>
      <c r="JK35" s="45" t="str">
        <f t="shared" si="170"/>
        <v/>
      </c>
      <c r="JL35" s="89" t="str">
        <f t="shared" si="171"/>
        <v/>
      </c>
      <c r="JM35" s="37"/>
      <c r="JN35" s="29"/>
      <c r="JO35" s="52" t="str">
        <f>IF($A11="","",$A11)</f>
        <v/>
      </c>
      <c r="JP35" s="45"/>
      <c r="JQ35" s="43" t="str">
        <f t="shared" si="172"/>
        <v/>
      </c>
      <c r="JR35" s="45"/>
      <c r="JS35" s="87" t="str">
        <f t="shared" si="173"/>
        <v/>
      </c>
      <c r="JT35" s="99"/>
      <c r="JU35" s="43" t="str">
        <f t="shared" si="174"/>
        <v/>
      </c>
      <c r="JV35" s="43"/>
      <c r="JW35" s="44" t="str">
        <f t="shared" si="317"/>
        <v/>
      </c>
      <c r="JX35" s="48" t="str">
        <f t="shared" si="318"/>
        <v/>
      </c>
      <c r="JY35" s="45" t="str">
        <f t="shared" si="319"/>
        <v/>
      </c>
      <c r="JZ35" s="89" t="str">
        <f t="shared" si="320"/>
        <v/>
      </c>
      <c r="KA35" s="37"/>
      <c r="KB35" s="51"/>
      <c r="KC35" s="52" t="str">
        <f>IF($A11="","",$A11)</f>
        <v/>
      </c>
      <c r="KD35" s="45"/>
      <c r="KE35" s="43" t="str">
        <f>IF(KD35="","",KD35-KD31)</f>
        <v/>
      </c>
      <c r="KF35" s="45"/>
      <c r="KG35" s="87" t="str">
        <f>IF(KF35="","",KF35-KF31)</f>
        <v/>
      </c>
      <c r="KH35" s="99"/>
      <c r="KI35" s="43" t="str">
        <f>IF(KH35="","",KH31+KJ31-KH35)</f>
        <v/>
      </c>
      <c r="KJ35" s="43"/>
      <c r="KK35" s="44" t="str">
        <f>IF(KD35="","",KK31)</f>
        <v/>
      </c>
      <c r="KL35" s="48" t="str">
        <f>IF(KE35="","",KL31)</f>
        <v/>
      </c>
      <c r="KM35" s="45" t="str">
        <f>IF(KH35="","",KI35*KL35)</f>
        <v/>
      </c>
      <c r="KN35" s="89" t="str">
        <f>IF(KI35="","",KM35/(KE35*100))</f>
        <v/>
      </c>
      <c r="KO35" s="37"/>
      <c r="KP35" s="29"/>
      <c r="KQ35" s="52" t="str">
        <f>IF($A11="","",$A11)</f>
        <v/>
      </c>
      <c r="KR35" s="45"/>
      <c r="KS35" s="43" t="str">
        <f>IF(KR35="","",KR35-KR31)</f>
        <v/>
      </c>
      <c r="KT35" s="45"/>
      <c r="KU35" s="87" t="str">
        <f>IF(KT35="","",KT35-KT31)</f>
        <v/>
      </c>
      <c r="KV35" s="99"/>
      <c r="KW35" s="43" t="str">
        <f>IF(KV35="","",KV31+KX31-KV35)</f>
        <v/>
      </c>
      <c r="KX35" s="43"/>
      <c r="KY35" s="44" t="str">
        <f>IF(KR35="","",KY31)</f>
        <v/>
      </c>
      <c r="KZ35" s="48" t="str">
        <f>IF(KS35="","",KZ31)</f>
        <v/>
      </c>
      <c r="LA35" s="45" t="str">
        <f>IF(KV35="","",KW35*KZ35)</f>
        <v/>
      </c>
      <c r="LB35" s="89" t="str">
        <f>IF(KW35="","",LA35/(KS35*100))</f>
        <v/>
      </c>
      <c r="LC35" s="37"/>
      <c r="LD35" s="29"/>
      <c r="LE35" s="75"/>
      <c r="LF35" s="76"/>
      <c r="LG35" s="76"/>
      <c r="LH35" s="76"/>
      <c r="LI35" s="76" t="str">
        <f t="shared" si="89"/>
        <v/>
      </c>
      <c r="LJ35" s="77"/>
      <c r="LK35" s="76" t="str">
        <f t="shared" si="90"/>
        <v/>
      </c>
      <c r="LL35" s="76"/>
      <c r="LM35" s="78" t="str">
        <f>IF(LF33="","",LM32)</f>
        <v/>
      </c>
      <c r="LN35" s="79" t="str">
        <f>IF(LG33="","",LN32)</f>
        <v/>
      </c>
      <c r="LO35" s="76" t="str">
        <f t="shared" si="91"/>
        <v/>
      </c>
      <c r="LP35" s="80"/>
      <c r="LQ35" s="37"/>
      <c r="LR35" s="29"/>
      <c r="LS35" s="47"/>
      <c r="LT35" s="67"/>
      <c r="LU35" s="45" t="str">
        <f t="shared" si="346"/>
        <v/>
      </c>
      <c r="LV35" s="45"/>
      <c r="LW35" s="45"/>
      <c r="LX35" s="45"/>
      <c r="LY35" s="45" t="str">
        <f t="shared" si="347"/>
        <v/>
      </c>
      <c r="LZ35" s="45"/>
      <c r="MA35" s="45"/>
      <c r="MB35" s="45"/>
      <c r="MC35" s="45" t="str">
        <f t="shared" si="309"/>
        <v/>
      </c>
      <c r="MD35" s="46" t="str">
        <f t="shared" si="310"/>
        <v/>
      </c>
      <c r="ME35" s="37"/>
      <c r="MF35" s="29"/>
      <c r="MG35" s="47"/>
      <c r="MH35" s="67"/>
      <c r="MI35" s="45" t="str">
        <f t="shared" si="348"/>
        <v/>
      </c>
      <c r="MJ35" s="45"/>
      <c r="MK35" s="45"/>
      <c r="ML35" s="45"/>
      <c r="MM35" s="45" t="str">
        <f t="shared" si="349"/>
        <v/>
      </c>
      <c r="MN35" s="45"/>
      <c r="MO35" s="45"/>
      <c r="MP35" s="45"/>
      <c r="MQ35" s="45" t="str">
        <f t="shared" si="311"/>
        <v/>
      </c>
      <c r="MR35" s="46" t="str">
        <f t="shared" si="312"/>
        <v/>
      </c>
      <c r="MS35" s="37"/>
      <c r="MT35" s="29"/>
      <c r="MU35" s="47"/>
      <c r="MV35" s="67"/>
      <c r="MW35" s="45" t="str">
        <f t="shared" si="350"/>
        <v/>
      </c>
      <c r="MX35" s="45"/>
      <c r="MY35" s="45"/>
      <c r="MZ35" s="45"/>
      <c r="NA35" s="45" t="str">
        <f t="shared" si="351"/>
        <v/>
      </c>
      <c r="NB35" s="45"/>
      <c r="NC35" s="45"/>
      <c r="ND35" s="45"/>
      <c r="NE35" s="45" t="str">
        <f t="shared" si="313"/>
        <v/>
      </c>
      <c r="NF35" s="46" t="str">
        <f t="shared" si="314"/>
        <v/>
      </c>
      <c r="NG35" s="37"/>
      <c r="NH35" s="29"/>
      <c r="NI35" s="47"/>
      <c r="NJ35" s="67"/>
      <c r="NK35" s="45" t="str">
        <f t="shared" si="352"/>
        <v/>
      </c>
      <c r="NL35" s="45"/>
      <c r="NM35" s="45"/>
      <c r="NN35" s="45"/>
      <c r="NO35" s="45" t="str">
        <f t="shared" si="353"/>
        <v/>
      </c>
      <c r="NP35" s="45"/>
      <c r="NQ35" s="45"/>
      <c r="NR35" s="45"/>
      <c r="NS35" s="45" t="str">
        <f t="shared" si="315"/>
        <v/>
      </c>
      <c r="NT35" s="46" t="str">
        <f t="shared" si="316"/>
        <v/>
      </c>
      <c r="NU35" s="37"/>
    </row>
    <row r="36" spans="1:385" ht="15" customHeight="1" thickTop="1" x14ac:dyDescent="0.25">
      <c r="A36" s="38"/>
      <c r="B36" s="39"/>
      <c r="C36" s="40"/>
      <c r="D36" s="40"/>
      <c r="E36" s="41"/>
      <c r="F36" s="41"/>
      <c r="G36" s="40"/>
      <c r="H36" s="42"/>
      <c r="I36" s="45"/>
      <c r="J36" s="45" t="str">
        <f t="shared" si="321"/>
        <v/>
      </c>
      <c r="K36" s="45"/>
      <c r="L36" s="45"/>
      <c r="M36" s="45"/>
      <c r="N36" s="45" t="str">
        <f t="shared" si="322"/>
        <v/>
      </c>
      <c r="O36" s="45"/>
      <c r="P36" s="45"/>
      <c r="Q36" s="45"/>
      <c r="R36" s="45" t="str">
        <f t="shared" si="287"/>
        <v/>
      </c>
      <c r="S36" s="46" t="str">
        <f t="shared" si="288"/>
        <v/>
      </c>
      <c r="T36" s="37"/>
      <c r="U36" s="29"/>
      <c r="V36" s="47"/>
      <c r="W36" s="67"/>
      <c r="X36" s="45" t="str">
        <f t="shared" si="323"/>
        <v/>
      </c>
      <c r="Y36" s="45"/>
      <c r="Z36" s="45"/>
      <c r="AA36" s="45"/>
      <c r="AB36" s="45" t="str">
        <f t="shared" si="324"/>
        <v/>
      </c>
      <c r="AC36" s="45"/>
      <c r="AD36" s="45"/>
      <c r="AE36" s="45"/>
      <c r="AF36" s="45" t="str">
        <f t="shared" si="289"/>
        <v/>
      </c>
      <c r="AG36" s="46" t="str">
        <f t="shared" si="290"/>
        <v/>
      </c>
      <c r="AH36" s="37"/>
      <c r="AI36" s="29"/>
      <c r="AJ36" s="47"/>
      <c r="AK36" s="45"/>
      <c r="AL36" s="45" t="str">
        <f t="shared" si="325"/>
        <v/>
      </c>
      <c r="AM36" s="45"/>
      <c r="AN36" s="45" t="str">
        <f t="shared" si="326"/>
        <v/>
      </c>
      <c r="AO36" s="45"/>
      <c r="AP36" s="45" t="str">
        <f t="shared" si="327"/>
        <v/>
      </c>
      <c r="AQ36" s="45"/>
      <c r="AR36" s="45"/>
      <c r="AS36" s="45"/>
      <c r="AT36" s="45" t="str">
        <f t="shared" si="291"/>
        <v/>
      </c>
      <c r="AU36" s="46" t="str">
        <f t="shared" si="292"/>
        <v/>
      </c>
      <c r="AV36" s="37"/>
      <c r="AW36" s="29"/>
      <c r="AX36" s="47"/>
      <c r="AY36" s="45"/>
      <c r="AZ36" s="45" t="str">
        <f t="shared" si="328"/>
        <v/>
      </c>
      <c r="BA36" s="45"/>
      <c r="BB36" s="45" t="str">
        <f t="shared" si="329"/>
        <v/>
      </c>
      <c r="BC36" s="45"/>
      <c r="BD36" s="45" t="str">
        <f t="shared" si="330"/>
        <v/>
      </c>
      <c r="BE36" s="45"/>
      <c r="BF36" s="45"/>
      <c r="BG36" s="45"/>
      <c r="BH36" s="45" t="str">
        <f t="shared" si="293"/>
        <v/>
      </c>
      <c r="BI36" s="46" t="str">
        <f t="shared" si="294"/>
        <v/>
      </c>
      <c r="BJ36" s="37"/>
      <c r="BK36" s="29"/>
      <c r="BL36" s="47"/>
      <c r="BM36" s="43"/>
      <c r="BN36" s="45" t="str">
        <f t="shared" si="102"/>
        <v/>
      </c>
      <c r="BO36" s="43"/>
      <c r="BP36" s="71" t="str">
        <f t="shared" si="103"/>
        <v/>
      </c>
      <c r="BQ36" s="100"/>
      <c r="BR36" s="67" t="str">
        <f t="shared" si="104"/>
        <v/>
      </c>
      <c r="BS36" s="43"/>
      <c r="BT36" s="63" t="str">
        <f t="shared" si="105"/>
        <v/>
      </c>
      <c r="BU36" s="67" t="str">
        <f t="shared" si="106"/>
        <v/>
      </c>
      <c r="BV36" s="43" t="str">
        <f t="shared" si="107"/>
        <v/>
      </c>
      <c r="BW36" s="46" t="str">
        <f t="shared" si="108"/>
        <v/>
      </c>
      <c r="BX36" s="37"/>
      <c r="BY36" s="57"/>
      <c r="BZ36" s="47"/>
      <c r="CA36" s="43"/>
      <c r="CB36" s="45" t="str">
        <f t="shared" si="109"/>
        <v/>
      </c>
      <c r="CC36" s="43"/>
      <c r="CD36" s="71" t="str">
        <f t="shared" si="110"/>
        <v/>
      </c>
      <c r="CE36" s="100"/>
      <c r="CF36" s="67" t="str">
        <f t="shared" si="111"/>
        <v/>
      </c>
      <c r="CG36" s="43"/>
      <c r="CH36" s="63" t="str">
        <f t="shared" si="112"/>
        <v/>
      </c>
      <c r="CI36" s="67" t="str">
        <f t="shared" si="113"/>
        <v/>
      </c>
      <c r="CJ36" s="43" t="str">
        <f t="shared" si="114"/>
        <v/>
      </c>
      <c r="CK36" s="46" t="str">
        <f t="shared" si="115"/>
        <v/>
      </c>
      <c r="CL36" s="37"/>
      <c r="CM36" s="29"/>
      <c r="CN36" s="47"/>
      <c r="CO36" s="43"/>
      <c r="CP36" s="45" t="str">
        <f t="shared" si="116"/>
        <v/>
      </c>
      <c r="CQ36" s="43"/>
      <c r="CR36" s="71" t="str">
        <f t="shared" si="117"/>
        <v/>
      </c>
      <c r="CS36" s="100"/>
      <c r="CT36" s="67" t="str">
        <f t="shared" si="118"/>
        <v/>
      </c>
      <c r="CU36" s="43"/>
      <c r="CV36" s="63" t="str">
        <f t="shared" si="119"/>
        <v/>
      </c>
      <c r="CW36" s="67" t="str">
        <f t="shared" si="120"/>
        <v/>
      </c>
      <c r="CX36" s="43" t="str">
        <f t="shared" si="121"/>
        <v/>
      </c>
      <c r="CY36" s="46" t="str">
        <f t="shared" si="122"/>
        <v/>
      </c>
      <c r="CZ36" s="37"/>
      <c r="DA36" s="29"/>
      <c r="DB36" s="47"/>
      <c r="DC36" s="67"/>
      <c r="DD36" s="45" t="str">
        <f t="shared" si="331"/>
        <v/>
      </c>
      <c r="DE36" s="45"/>
      <c r="DF36" s="45"/>
      <c r="DG36" s="45"/>
      <c r="DH36" s="45" t="str">
        <f t="shared" si="332"/>
        <v/>
      </c>
      <c r="DI36" s="45"/>
      <c r="DJ36" s="45"/>
      <c r="DK36" s="45"/>
      <c r="DL36" s="45" t="str">
        <f t="shared" si="295"/>
        <v/>
      </c>
      <c r="DM36" s="46" t="str">
        <f t="shared" si="296"/>
        <v/>
      </c>
      <c r="DN36" s="37"/>
      <c r="DO36" s="29"/>
      <c r="DP36" s="47"/>
      <c r="DQ36" s="45"/>
      <c r="DR36" s="45" t="str">
        <f t="shared" si="333"/>
        <v/>
      </c>
      <c r="DS36" s="45"/>
      <c r="DT36" s="45" t="str">
        <f t="shared" si="334"/>
        <v/>
      </c>
      <c r="DU36" s="45"/>
      <c r="DV36" s="45" t="str">
        <f t="shared" si="335"/>
        <v/>
      </c>
      <c r="DW36" s="45"/>
      <c r="DX36" s="45"/>
      <c r="DY36" s="45"/>
      <c r="DZ36" s="45" t="str">
        <f t="shared" si="297"/>
        <v/>
      </c>
      <c r="EA36" s="46" t="str">
        <f t="shared" si="298"/>
        <v/>
      </c>
      <c r="EB36" s="37"/>
      <c r="ED36" s="47"/>
      <c r="EE36" s="67"/>
      <c r="EF36" s="45" t="str">
        <f t="shared" si="336"/>
        <v/>
      </c>
      <c r="EG36" s="45"/>
      <c r="EH36" s="45"/>
      <c r="EI36" s="45"/>
      <c r="EJ36" s="45" t="str">
        <f t="shared" si="337"/>
        <v/>
      </c>
      <c r="EK36" s="45"/>
      <c r="EL36" s="45"/>
      <c r="EM36" s="45"/>
      <c r="EN36" s="45" t="str">
        <f t="shared" si="299"/>
        <v/>
      </c>
      <c r="EO36" s="46" t="str">
        <f t="shared" si="300"/>
        <v/>
      </c>
      <c r="EP36" s="37"/>
      <c r="ER36" s="47"/>
      <c r="ES36" s="67"/>
      <c r="ET36" s="45" t="str">
        <f t="shared" si="338"/>
        <v/>
      </c>
      <c r="EU36" s="45"/>
      <c r="EV36" s="45"/>
      <c r="EW36" s="45"/>
      <c r="EX36" s="45" t="str">
        <f t="shared" si="339"/>
        <v/>
      </c>
      <c r="EY36" s="45"/>
      <c r="EZ36" s="45"/>
      <c r="FA36" s="45"/>
      <c r="FB36" s="45" t="str">
        <f t="shared" si="301"/>
        <v/>
      </c>
      <c r="FC36" s="46" t="str">
        <f t="shared" si="302"/>
        <v/>
      </c>
      <c r="FD36" s="37"/>
      <c r="FF36" s="47"/>
      <c r="FG36" s="67"/>
      <c r="FH36" s="45" t="str">
        <f t="shared" si="340"/>
        <v/>
      </c>
      <c r="FI36" s="45"/>
      <c r="FJ36" s="45"/>
      <c r="FK36" s="45"/>
      <c r="FL36" s="45" t="str">
        <f t="shared" si="341"/>
        <v/>
      </c>
      <c r="FM36" s="45"/>
      <c r="FN36" s="45"/>
      <c r="FO36" s="45"/>
      <c r="FP36" s="45" t="str">
        <f t="shared" si="303"/>
        <v/>
      </c>
      <c r="FQ36" s="46" t="str">
        <f t="shared" si="304"/>
        <v/>
      </c>
      <c r="FR36" s="37"/>
      <c r="FS36" s="29"/>
      <c r="FT36" s="47"/>
      <c r="FU36" s="67"/>
      <c r="FV36" s="45" t="str">
        <f t="shared" si="342"/>
        <v/>
      </c>
      <c r="FW36" s="45"/>
      <c r="FX36" s="45"/>
      <c r="FY36" s="45"/>
      <c r="FZ36" s="45" t="str">
        <f t="shared" si="343"/>
        <v/>
      </c>
      <c r="GA36" s="45"/>
      <c r="GB36" s="45"/>
      <c r="GC36" s="45"/>
      <c r="GD36" s="45" t="str">
        <f t="shared" si="305"/>
        <v/>
      </c>
      <c r="GE36" s="46" t="str">
        <f t="shared" si="306"/>
        <v/>
      </c>
      <c r="GF36" s="37"/>
      <c r="GH36" s="47"/>
      <c r="GI36" s="67"/>
      <c r="GJ36" s="45" t="str">
        <f t="shared" si="344"/>
        <v/>
      </c>
      <c r="GK36" s="45"/>
      <c r="GL36" s="45"/>
      <c r="GM36" s="45"/>
      <c r="GN36" s="45" t="str">
        <f t="shared" si="345"/>
        <v/>
      </c>
      <c r="GO36" s="45"/>
      <c r="GP36" s="45"/>
      <c r="GQ36" s="45"/>
      <c r="GR36" s="45" t="str">
        <f t="shared" si="307"/>
        <v/>
      </c>
      <c r="GS36" s="46" t="str">
        <f t="shared" si="308"/>
        <v/>
      </c>
      <c r="GT36" s="37"/>
      <c r="GU36" s="61"/>
      <c r="GV36" s="47"/>
      <c r="GW36" s="30" t="s">
        <v>1144</v>
      </c>
      <c r="GX36" s="43"/>
      <c r="GY36" s="45" t="str">
        <f t="shared" si="137"/>
        <v/>
      </c>
      <c r="GZ36" s="43"/>
      <c r="HA36" s="71" t="str">
        <f t="shared" si="138"/>
        <v/>
      </c>
      <c r="HB36" s="100"/>
      <c r="HC36" s="67" t="str">
        <f t="shared" si="139"/>
        <v/>
      </c>
      <c r="HD36" s="43"/>
      <c r="HE36" s="63" t="str">
        <f t="shared" si="140"/>
        <v/>
      </c>
      <c r="HF36" s="67" t="str">
        <f t="shared" si="141"/>
        <v/>
      </c>
      <c r="HG36" s="43" t="str">
        <f t="shared" si="142"/>
        <v/>
      </c>
      <c r="HH36" s="46" t="str">
        <f t="shared" si="143"/>
        <v/>
      </c>
      <c r="HI36" s="37"/>
      <c r="HK36" s="47"/>
      <c r="HL36" s="43"/>
      <c r="HM36" s="45" t="str">
        <f t="shared" si="144"/>
        <v/>
      </c>
      <c r="HN36" s="43"/>
      <c r="HO36" s="71" t="str">
        <f t="shared" si="145"/>
        <v/>
      </c>
      <c r="HP36" s="100"/>
      <c r="HQ36" s="67" t="str">
        <f t="shared" si="146"/>
        <v/>
      </c>
      <c r="HR36" s="43"/>
      <c r="HS36" s="63" t="str">
        <f t="shared" si="147"/>
        <v/>
      </c>
      <c r="HT36" s="67" t="str">
        <f t="shared" si="148"/>
        <v/>
      </c>
      <c r="HU36" s="43" t="str">
        <f t="shared" si="149"/>
        <v/>
      </c>
      <c r="HV36" s="46" t="str">
        <f t="shared" si="150"/>
        <v/>
      </c>
      <c r="HW36" s="37"/>
      <c r="HX36" s="360"/>
      <c r="HY36" s="47"/>
      <c r="HZ36" s="43"/>
      <c r="IA36" s="45" t="str">
        <f t="shared" si="151"/>
        <v/>
      </c>
      <c r="IB36" s="43"/>
      <c r="IC36" s="71" t="str">
        <f t="shared" si="152"/>
        <v/>
      </c>
      <c r="ID36" s="100"/>
      <c r="IE36" s="67" t="str">
        <f t="shared" si="153"/>
        <v/>
      </c>
      <c r="IF36" s="43"/>
      <c r="IG36" s="63" t="str">
        <f t="shared" si="154"/>
        <v/>
      </c>
      <c r="IH36" s="67" t="str">
        <f t="shared" si="155"/>
        <v/>
      </c>
      <c r="II36" s="43" t="str">
        <f t="shared" si="156"/>
        <v/>
      </c>
      <c r="IJ36" s="46" t="str">
        <f t="shared" si="157"/>
        <v/>
      </c>
      <c r="IK36" s="37"/>
      <c r="IL36" s="29"/>
      <c r="IM36" s="47"/>
      <c r="IN36" s="43"/>
      <c r="IO36" s="45" t="str">
        <f t="shared" si="158"/>
        <v/>
      </c>
      <c r="IP36" s="43"/>
      <c r="IQ36" s="71" t="str">
        <f t="shared" si="159"/>
        <v/>
      </c>
      <c r="IR36" s="100"/>
      <c r="IS36" s="67" t="str">
        <f t="shared" si="160"/>
        <v/>
      </c>
      <c r="IT36" s="43"/>
      <c r="IU36" s="63" t="str">
        <f t="shared" si="161"/>
        <v/>
      </c>
      <c r="IV36" s="67" t="str">
        <f t="shared" si="162"/>
        <v/>
      </c>
      <c r="IW36" s="43" t="str">
        <f t="shared" si="163"/>
        <v/>
      </c>
      <c r="IX36" s="46" t="str">
        <f t="shared" si="164"/>
        <v/>
      </c>
      <c r="IY36" s="37"/>
      <c r="IZ36" s="61"/>
      <c r="JA36" s="47"/>
      <c r="JB36" s="43"/>
      <c r="JC36" s="45" t="str">
        <f t="shared" si="165"/>
        <v/>
      </c>
      <c r="JD36" s="43"/>
      <c r="JE36" s="71" t="str">
        <f t="shared" si="166"/>
        <v/>
      </c>
      <c r="JF36" s="100"/>
      <c r="JG36" s="67" t="str">
        <f t="shared" si="167"/>
        <v/>
      </c>
      <c r="JH36" s="43"/>
      <c r="JI36" s="63" t="str">
        <f t="shared" si="168"/>
        <v/>
      </c>
      <c r="JJ36" s="67" t="str">
        <f t="shared" si="169"/>
        <v/>
      </c>
      <c r="JK36" s="43" t="str">
        <f t="shared" si="170"/>
        <v/>
      </c>
      <c r="JL36" s="46" t="str">
        <f t="shared" si="171"/>
        <v/>
      </c>
      <c r="JM36" s="37"/>
      <c r="JN36" s="29"/>
      <c r="JO36" s="47"/>
      <c r="JP36" s="43"/>
      <c r="JQ36" s="45" t="str">
        <f t="shared" si="172"/>
        <v/>
      </c>
      <c r="JR36" s="43"/>
      <c r="JS36" s="71" t="str">
        <f t="shared" si="173"/>
        <v/>
      </c>
      <c r="JT36" s="100"/>
      <c r="JU36" s="67" t="str">
        <f t="shared" si="174"/>
        <v/>
      </c>
      <c r="JV36" s="43"/>
      <c r="JW36" s="63" t="str">
        <f t="shared" si="317"/>
        <v/>
      </c>
      <c r="JX36" s="67" t="str">
        <f t="shared" si="318"/>
        <v/>
      </c>
      <c r="JY36" s="43" t="str">
        <f t="shared" si="319"/>
        <v/>
      </c>
      <c r="JZ36" s="46" t="str">
        <f t="shared" si="320"/>
        <v/>
      </c>
      <c r="KA36" s="37"/>
      <c r="KB36" s="51"/>
      <c r="KC36" s="47"/>
      <c r="KD36" s="43"/>
      <c r="KE36" s="45" t="str">
        <f>IF(KD36="","",KD36-KD32)</f>
        <v/>
      </c>
      <c r="KF36" s="43"/>
      <c r="KG36" s="71" t="str">
        <f>IF(KF36="","",KF36-KF32)</f>
        <v/>
      </c>
      <c r="KH36" s="100"/>
      <c r="KI36" s="67" t="str">
        <f>IF(KH36="","",KH32+KJ32-KH36)</f>
        <v/>
      </c>
      <c r="KJ36" s="43"/>
      <c r="KK36" s="63" t="str">
        <f>IF(KD36="","",KK32)</f>
        <v/>
      </c>
      <c r="KL36" s="67" t="str">
        <f>IF(KE36="","",KL32)</f>
        <v/>
      </c>
      <c r="KM36" s="43" t="str">
        <f>IF(KH36="","",KI36*KL36)</f>
        <v/>
      </c>
      <c r="KN36" s="46" t="str">
        <f>IF(KI36="","",KM36/(KE36*100))</f>
        <v/>
      </c>
      <c r="KO36" s="37"/>
      <c r="KP36" s="29"/>
      <c r="KQ36" s="47"/>
      <c r="KR36" s="43"/>
      <c r="KS36" s="45" t="str">
        <f>IF(KR36="","",KR36-KR32)</f>
        <v/>
      </c>
      <c r="KT36" s="43"/>
      <c r="KU36" s="71" t="str">
        <f>IF(KT36="","",KT36-KT32)</f>
        <v/>
      </c>
      <c r="KV36" s="100"/>
      <c r="KW36" s="67" t="str">
        <f>IF(KV36="","",KV32+KX32-KV36)</f>
        <v/>
      </c>
      <c r="KX36" s="43"/>
      <c r="KY36" s="63" t="str">
        <f>IF(KR36="","",KY32)</f>
        <v/>
      </c>
      <c r="KZ36" s="67" t="str">
        <f>IF(KS36="","",KZ32)</f>
        <v/>
      </c>
      <c r="LA36" s="43" t="str">
        <f>IF(KV36="","",KW36*KZ36)</f>
        <v/>
      </c>
      <c r="LB36" s="46" t="str">
        <f>IF(KW36="","",LA36/(KS36*100))</f>
        <v/>
      </c>
      <c r="LC36" s="37"/>
      <c r="LD36" s="29"/>
      <c r="LE36" s="52" t="str">
        <f>IF(A14="","",A14)</f>
        <v/>
      </c>
      <c r="LF36" s="43"/>
      <c r="LG36" s="86" t="str">
        <f>IF(LF36="","",LF36-LF33)</f>
        <v/>
      </c>
      <c r="LH36" s="43"/>
      <c r="LI36" s="43" t="str">
        <f t="shared" si="89"/>
        <v/>
      </c>
      <c r="LJ36" s="43"/>
      <c r="LK36" s="87" t="str">
        <f t="shared" si="90"/>
        <v/>
      </c>
      <c r="LL36" s="43"/>
      <c r="LM36" s="65" t="str">
        <f>IF(LF36="","",LM33)</f>
        <v/>
      </c>
      <c r="LN36" s="48" t="str">
        <f>IF(LG36="","",LN33)</f>
        <v/>
      </c>
      <c r="LO36" s="87" t="str">
        <f t="shared" si="91"/>
        <v/>
      </c>
      <c r="LP36" s="53"/>
      <c r="LQ36" s="37"/>
      <c r="LR36" s="29"/>
      <c r="LS36" s="47"/>
      <c r="LT36" s="67"/>
      <c r="LU36" s="45" t="str">
        <f t="shared" si="346"/>
        <v/>
      </c>
      <c r="LV36" s="45"/>
      <c r="LW36" s="45"/>
      <c r="LX36" s="45"/>
      <c r="LY36" s="45" t="str">
        <f t="shared" si="347"/>
        <v/>
      </c>
      <c r="LZ36" s="45"/>
      <c r="MA36" s="45"/>
      <c r="MB36" s="45"/>
      <c r="MC36" s="45" t="str">
        <f t="shared" si="309"/>
        <v/>
      </c>
      <c r="MD36" s="46" t="str">
        <f t="shared" si="310"/>
        <v/>
      </c>
      <c r="ME36" s="37"/>
      <c r="MF36" s="29"/>
      <c r="MG36" s="47"/>
      <c r="MH36" s="67"/>
      <c r="MI36" s="45" t="str">
        <f t="shared" si="348"/>
        <v/>
      </c>
      <c r="MJ36" s="45"/>
      <c r="MK36" s="45"/>
      <c r="ML36" s="45"/>
      <c r="MM36" s="45" t="str">
        <f t="shared" si="349"/>
        <v/>
      </c>
      <c r="MN36" s="45"/>
      <c r="MO36" s="45"/>
      <c r="MP36" s="45"/>
      <c r="MQ36" s="45" t="str">
        <f t="shared" si="311"/>
        <v/>
      </c>
      <c r="MR36" s="46" t="str">
        <f t="shared" si="312"/>
        <v/>
      </c>
      <c r="MS36" s="37"/>
      <c r="MT36" s="29"/>
      <c r="MU36" s="47"/>
      <c r="MV36" s="67"/>
      <c r="MW36" s="45" t="str">
        <f t="shared" si="350"/>
        <v/>
      </c>
      <c r="MX36" s="45"/>
      <c r="MY36" s="45"/>
      <c r="MZ36" s="45"/>
      <c r="NA36" s="45" t="str">
        <f t="shared" si="351"/>
        <v/>
      </c>
      <c r="NB36" s="45"/>
      <c r="NC36" s="45"/>
      <c r="ND36" s="45"/>
      <c r="NE36" s="45" t="str">
        <f t="shared" si="313"/>
        <v/>
      </c>
      <c r="NF36" s="46" t="str">
        <f t="shared" si="314"/>
        <v/>
      </c>
      <c r="NG36" s="37"/>
      <c r="NH36" s="29"/>
      <c r="NI36" s="47"/>
      <c r="NJ36" s="67"/>
      <c r="NK36" s="45" t="str">
        <f t="shared" si="352"/>
        <v/>
      </c>
      <c r="NL36" s="45"/>
      <c r="NM36" s="45"/>
      <c r="NN36" s="45"/>
      <c r="NO36" s="45" t="str">
        <f t="shared" si="353"/>
        <v/>
      </c>
      <c r="NP36" s="45"/>
      <c r="NQ36" s="45"/>
      <c r="NR36" s="45"/>
      <c r="NS36" s="45" t="str">
        <f t="shared" si="315"/>
        <v/>
      </c>
      <c r="NT36" s="46" t="str">
        <f t="shared" si="316"/>
        <v/>
      </c>
      <c r="NU36" s="37"/>
    </row>
    <row r="37" spans="1:385" x14ac:dyDescent="0.25">
      <c r="A37" s="38"/>
      <c r="B37" s="39"/>
      <c r="C37" s="40"/>
      <c r="D37" s="40"/>
      <c r="E37" s="41"/>
      <c r="F37" s="41"/>
      <c r="G37" s="40"/>
      <c r="H37" s="42"/>
      <c r="I37" s="45"/>
      <c r="J37" s="45" t="str">
        <f t="shared" si="321"/>
        <v/>
      </c>
      <c r="K37" s="45"/>
      <c r="L37" s="45"/>
      <c r="M37" s="45"/>
      <c r="N37" s="45" t="str">
        <f t="shared" si="322"/>
        <v/>
      </c>
      <c r="O37" s="45"/>
      <c r="P37" s="45"/>
      <c r="Q37" s="45"/>
      <c r="R37" s="45" t="str">
        <f t="shared" si="287"/>
        <v/>
      </c>
      <c r="S37" s="46" t="str">
        <f t="shared" si="288"/>
        <v/>
      </c>
      <c r="T37" s="37"/>
      <c r="U37" s="29"/>
      <c r="V37" s="47"/>
      <c r="W37" s="67"/>
      <c r="X37" s="45" t="str">
        <f t="shared" si="323"/>
        <v/>
      </c>
      <c r="Y37" s="45"/>
      <c r="Z37" s="45"/>
      <c r="AA37" s="45"/>
      <c r="AB37" s="45" t="str">
        <f t="shared" si="324"/>
        <v/>
      </c>
      <c r="AC37" s="45"/>
      <c r="AD37" s="45"/>
      <c r="AE37" s="45"/>
      <c r="AF37" s="45" t="str">
        <f t="shared" si="289"/>
        <v/>
      </c>
      <c r="AG37" s="46" t="str">
        <f t="shared" si="290"/>
        <v/>
      </c>
      <c r="AH37" s="37"/>
      <c r="AI37" s="29"/>
      <c r="AJ37" s="47"/>
      <c r="AK37" s="45"/>
      <c r="AL37" s="45" t="str">
        <f t="shared" si="325"/>
        <v/>
      </c>
      <c r="AM37" s="45"/>
      <c r="AN37" s="45" t="str">
        <f t="shared" si="326"/>
        <v/>
      </c>
      <c r="AO37" s="45"/>
      <c r="AP37" s="45" t="str">
        <f t="shared" si="327"/>
        <v/>
      </c>
      <c r="AQ37" s="45"/>
      <c r="AR37" s="45"/>
      <c r="AS37" s="45"/>
      <c r="AT37" s="45" t="str">
        <f t="shared" si="291"/>
        <v/>
      </c>
      <c r="AU37" s="46" t="str">
        <f t="shared" si="292"/>
        <v/>
      </c>
      <c r="AV37" s="37"/>
      <c r="AW37" s="29"/>
      <c r="AX37" s="47"/>
      <c r="AY37" s="45"/>
      <c r="AZ37" s="45" t="str">
        <f t="shared" si="328"/>
        <v/>
      </c>
      <c r="BA37" s="45"/>
      <c r="BB37" s="45" t="str">
        <f t="shared" si="329"/>
        <v/>
      </c>
      <c r="BC37" s="45"/>
      <c r="BD37" s="45" t="str">
        <f t="shared" si="330"/>
        <v/>
      </c>
      <c r="BE37" s="45"/>
      <c r="BF37" s="45"/>
      <c r="BG37" s="45"/>
      <c r="BH37" s="45" t="str">
        <f t="shared" si="293"/>
        <v/>
      </c>
      <c r="BI37" s="46" t="str">
        <f t="shared" si="294"/>
        <v/>
      </c>
      <c r="BJ37" s="37"/>
      <c r="BK37" s="29"/>
      <c r="BL37" s="47"/>
      <c r="BM37" s="45"/>
      <c r="BN37" s="45" t="str">
        <f t="shared" si="102"/>
        <v/>
      </c>
      <c r="BO37" s="45"/>
      <c r="BP37" s="45" t="str">
        <f t="shared" si="103"/>
        <v/>
      </c>
      <c r="BQ37" s="43"/>
      <c r="BR37" s="45" t="str">
        <f t="shared" si="104"/>
        <v/>
      </c>
      <c r="BS37" s="27"/>
      <c r="BT37" s="63" t="str">
        <f t="shared" si="105"/>
        <v/>
      </c>
      <c r="BU37" s="67" t="str">
        <f t="shared" si="106"/>
        <v/>
      </c>
      <c r="BV37" s="45" t="str">
        <f t="shared" si="107"/>
        <v/>
      </c>
      <c r="BW37" s="46" t="str">
        <f t="shared" si="108"/>
        <v/>
      </c>
      <c r="BX37" s="37"/>
      <c r="BY37" s="57"/>
      <c r="BZ37" s="47"/>
      <c r="CA37" s="45"/>
      <c r="CB37" s="45" t="str">
        <f t="shared" si="109"/>
        <v/>
      </c>
      <c r="CC37" s="45"/>
      <c r="CD37" s="45" t="str">
        <f t="shared" si="110"/>
        <v/>
      </c>
      <c r="CE37" s="43"/>
      <c r="CF37" s="45" t="str">
        <f t="shared" si="111"/>
        <v/>
      </c>
      <c r="CG37" s="27"/>
      <c r="CH37" s="63" t="str">
        <f t="shared" si="112"/>
        <v/>
      </c>
      <c r="CI37" s="67" t="str">
        <f t="shared" si="113"/>
        <v/>
      </c>
      <c r="CJ37" s="45" t="str">
        <f t="shared" si="114"/>
        <v/>
      </c>
      <c r="CK37" s="46" t="str">
        <f t="shared" si="115"/>
        <v/>
      </c>
      <c r="CL37" s="37"/>
      <c r="CM37" s="29"/>
      <c r="CN37" s="47"/>
      <c r="CO37" s="45"/>
      <c r="CP37" s="45" t="str">
        <f t="shared" si="116"/>
        <v/>
      </c>
      <c r="CQ37" s="45"/>
      <c r="CR37" s="45" t="str">
        <f t="shared" si="117"/>
        <v/>
      </c>
      <c r="CS37" s="43"/>
      <c r="CT37" s="45" t="str">
        <f t="shared" si="118"/>
        <v/>
      </c>
      <c r="CU37" s="27"/>
      <c r="CV37" s="63" t="str">
        <f t="shared" si="119"/>
        <v/>
      </c>
      <c r="CW37" s="67" t="str">
        <f t="shared" si="120"/>
        <v/>
      </c>
      <c r="CX37" s="45" t="str">
        <f t="shared" si="121"/>
        <v/>
      </c>
      <c r="CY37" s="46" t="str">
        <f t="shared" si="122"/>
        <v/>
      </c>
      <c r="CZ37" s="37"/>
      <c r="DA37" s="29"/>
      <c r="DB37" s="47"/>
      <c r="DC37" s="67"/>
      <c r="DD37" s="45" t="str">
        <f t="shared" si="331"/>
        <v/>
      </c>
      <c r="DE37" s="45"/>
      <c r="DF37" s="45"/>
      <c r="DG37" s="45"/>
      <c r="DH37" s="45" t="str">
        <f t="shared" si="332"/>
        <v/>
      </c>
      <c r="DI37" s="45"/>
      <c r="DJ37" s="45"/>
      <c r="DK37" s="45"/>
      <c r="DL37" s="45" t="str">
        <f t="shared" si="295"/>
        <v/>
      </c>
      <c r="DM37" s="46" t="str">
        <f t="shared" si="296"/>
        <v/>
      </c>
      <c r="DN37" s="37"/>
      <c r="DO37" s="29"/>
      <c r="DP37" s="47"/>
      <c r="DQ37" s="45"/>
      <c r="DR37" s="45" t="str">
        <f t="shared" si="333"/>
        <v/>
      </c>
      <c r="DS37" s="45"/>
      <c r="DT37" s="45" t="str">
        <f t="shared" si="334"/>
        <v/>
      </c>
      <c r="DU37" s="45"/>
      <c r="DV37" s="45" t="str">
        <f t="shared" si="335"/>
        <v/>
      </c>
      <c r="DW37" s="45"/>
      <c r="DX37" s="45"/>
      <c r="DY37" s="45"/>
      <c r="DZ37" s="45" t="str">
        <f t="shared" si="297"/>
        <v/>
      </c>
      <c r="EA37" s="46" t="str">
        <f t="shared" si="298"/>
        <v/>
      </c>
      <c r="EB37" s="37"/>
      <c r="ED37" s="47"/>
      <c r="EE37" s="67"/>
      <c r="EF37" s="45" t="str">
        <f t="shared" si="336"/>
        <v/>
      </c>
      <c r="EG37" s="45"/>
      <c r="EH37" s="45"/>
      <c r="EI37" s="45"/>
      <c r="EJ37" s="45" t="str">
        <f t="shared" si="337"/>
        <v/>
      </c>
      <c r="EK37" s="45"/>
      <c r="EL37" s="45"/>
      <c r="EM37" s="45"/>
      <c r="EN37" s="45" t="str">
        <f t="shared" si="299"/>
        <v/>
      </c>
      <c r="EO37" s="46" t="str">
        <f t="shared" si="300"/>
        <v/>
      </c>
      <c r="EP37" s="37"/>
      <c r="ER37" s="47"/>
      <c r="ES37" s="67"/>
      <c r="ET37" s="45" t="str">
        <f t="shared" si="338"/>
        <v/>
      </c>
      <c r="EU37" s="45"/>
      <c r="EV37" s="45"/>
      <c r="EW37" s="45"/>
      <c r="EX37" s="45" t="str">
        <f t="shared" si="339"/>
        <v/>
      </c>
      <c r="EY37" s="45"/>
      <c r="EZ37" s="45"/>
      <c r="FA37" s="45"/>
      <c r="FB37" s="45" t="str">
        <f t="shared" si="301"/>
        <v/>
      </c>
      <c r="FC37" s="46" t="str">
        <f t="shared" si="302"/>
        <v/>
      </c>
      <c r="FD37" s="37"/>
      <c r="FF37" s="47"/>
      <c r="FG37" s="67"/>
      <c r="FH37" s="45" t="str">
        <f t="shared" si="340"/>
        <v/>
      </c>
      <c r="FI37" s="45"/>
      <c r="FJ37" s="45"/>
      <c r="FK37" s="45"/>
      <c r="FL37" s="45" t="str">
        <f t="shared" si="341"/>
        <v/>
      </c>
      <c r="FM37" s="45"/>
      <c r="FN37" s="45"/>
      <c r="FO37" s="45"/>
      <c r="FP37" s="45" t="str">
        <f t="shared" si="303"/>
        <v/>
      </c>
      <c r="FQ37" s="46" t="str">
        <f t="shared" si="304"/>
        <v/>
      </c>
      <c r="FR37" s="37"/>
      <c r="FS37" s="29"/>
      <c r="FT37" s="47"/>
      <c r="FU37" s="67"/>
      <c r="FV37" s="45" t="str">
        <f t="shared" si="342"/>
        <v/>
      </c>
      <c r="FW37" s="45"/>
      <c r="FX37" s="45"/>
      <c r="FY37" s="45"/>
      <c r="FZ37" s="45" t="str">
        <f t="shared" si="343"/>
        <v/>
      </c>
      <c r="GA37" s="45"/>
      <c r="GB37" s="45"/>
      <c r="GC37" s="45"/>
      <c r="GD37" s="45" t="str">
        <f t="shared" si="305"/>
        <v/>
      </c>
      <c r="GE37" s="46" t="str">
        <f t="shared" si="306"/>
        <v/>
      </c>
      <c r="GF37" s="37"/>
      <c r="GH37" s="47"/>
      <c r="GI37" s="67"/>
      <c r="GJ37" s="45" t="str">
        <f t="shared" si="344"/>
        <v/>
      </c>
      <c r="GK37" s="45"/>
      <c r="GL37" s="45"/>
      <c r="GM37" s="45"/>
      <c r="GN37" s="45" t="str">
        <f t="shared" si="345"/>
        <v/>
      </c>
      <c r="GO37" s="45"/>
      <c r="GP37" s="45"/>
      <c r="GQ37" s="45"/>
      <c r="GR37" s="45" t="str">
        <f t="shared" si="307"/>
        <v/>
      </c>
      <c r="GS37" s="46" t="str">
        <f t="shared" si="308"/>
        <v/>
      </c>
      <c r="GT37" s="37"/>
      <c r="GU37" s="61"/>
      <c r="GV37" s="47"/>
      <c r="GW37" s="30" t="s">
        <v>1145</v>
      </c>
      <c r="GX37" s="45"/>
      <c r="GY37" s="45" t="str">
        <f t="shared" si="137"/>
        <v/>
      </c>
      <c r="GZ37" s="45"/>
      <c r="HA37" s="45" t="str">
        <f t="shared" si="138"/>
        <v/>
      </c>
      <c r="HB37" s="43"/>
      <c r="HC37" s="45" t="str">
        <f t="shared" si="139"/>
        <v/>
      </c>
      <c r="HD37" s="27"/>
      <c r="HE37" s="63" t="str">
        <f t="shared" si="140"/>
        <v/>
      </c>
      <c r="HF37" s="67" t="str">
        <f t="shared" si="141"/>
        <v/>
      </c>
      <c r="HG37" s="45" t="str">
        <f t="shared" si="142"/>
        <v/>
      </c>
      <c r="HH37" s="46" t="str">
        <f t="shared" si="143"/>
        <v/>
      </c>
      <c r="HI37" s="37"/>
      <c r="HK37" s="47"/>
      <c r="HL37" s="45"/>
      <c r="HM37" s="45" t="str">
        <f t="shared" si="144"/>
        <v/>
      </c>
      <c r="HN37" s="45"/>
      <c r="HO37" s="45" t="str">
        <f t="shared" si="145"/>
        <v/>
      </c>
      <c r="HP37" s="43"/>
      <c r="HQ37" s="45" t="str">
        <f t="shared" si="146"/>
        <v/>
      </c>
      <c r="HR37" s="27"/>
      <c r="HS37" s="63" t="str">
        <f t="shared" si="147"/>
        <v/>
      </c>
      <c r="HT37" s="67" t="str">
        <f t="shared" si="148"/>
        <v/>
      </c>
      <c r="HU37" s="45" t="str">
        <f t="shared" si="149"/>
        <v/>
      </c>
      <c r="HV37" s="46" t="str">
        <f t="shared" si="150"/>
        <v/>
      </c>
      <c r="HW37" s="37"/>
      <c r="HX37" s="360"/>
      <c r="HY37" s="47"/>
      <c r="HZ37" s="45"/>
      <c r="IA37" s="45" t="str">
        <f t="shared" si="151"/>
        <v/>
      </c>
      <c r="IB37" s="45"/>
      <c r="IC37" s="45" t="str">
        <f t="shared" si="152"/>
        <v/>
      </c>
      <c r="ID37" s="43"/>
      <c r="IE37" s="45" t="str">
        <f t="shared" si="153"/>
        <v/>
      </c>
      <c r="IF37" s="27"/>
      <c r="IG37" s="63" t="str">
        <f t="shared" si="154"/>
        <v/>
      </c>
      <c r="IH37" s="67" t="str">
        <f t="shared" si="155"/>
        <v/>
      </c>
      <c r="II37" s="45" t="str">
        <f t="shared" si="156"/>
        <v/>
      </c>
      <c r="IJ37" s="46" t="str">
        <f t="shared" si="157"/>
        <v/>
      </c>
      <c r="IK37" s="37"/>
      <c r="IL37" s="29"/>
      <c r="IM37" s="47"/>
      <c r="IN37" s="45"/>
      <c r="IO37" s="45" t="str">
        <f t="shared" si="158"/>
        <v/>
      </c>
      <c r="IP37" s="45"/>
      <c r="IQ37" s="45" t="str">
        <f t="shared" si="159"/>
        <v/>
      </c>
      <c r="IR37" s="43"/>
      <c r="IS37" s="45" t="str">
        <f t="shared" si="160"/>
        <v/>
      </c>
      <c r="IT37" s="27"/>
      <c r="IU37" s="63" t="str">
        <f t="shared" si="161"/>
        <v/>
      </c>
      <c r="IV37" s="67" t="str">
        <f t="shared" si="162"/>
        <v/>
      </c>
      <c r="IW37" s="45" t="str">
        <f t="shared" si="163"/>
        <v/>
      </c>
      <c r="IX37" s="46" t="str">
        <f t="shared" si="164"/>
        <v/>
      </c>
      <c r="IY37" s="37"/>
      <c r="IZ37" s="61"/>
      <c r="JA37" s="47"/>
      <c r="JB37" s="45"/>
      <c r="JC37" s="45" t="str">
        <f t="shared" si="165"/>
        <v/>
      </c>
      <c r="JD37" s="45"/>
      <c r="JE37" s="45" t="str">
        <f t="shared" si="166"/>
        <v/>
      </c>
      <c r="JF37" s="43"/>
      <c r="JG37" s="45" t="str">
        <f t="shared" si="167"/>
        <v/>
      </c>
      <c r="JH37" s="27"/>
      <c r="JI37" s="63" t="str">
        <f t="shared" si="168"/>
        <v/>
      </c>
      <c r="JJ37" s="67" t="str">
        <f t="shared" si="169"/>
        <v/>
      </c>
      <c r="JK37" s="45" t="str">
        <f t="shared" si="170"/>
        <v/>
      </c>
      <c r="JL37" s="46" t="str">
        <f t="shared" si="171"/>
        <v/>
      </c>
      <c r="JM37" s="37"/>
      <c r="JN37" s="29"/>
      <c r="JO37" s="47"/>
      <c r="JP37" s="45"/>
      <c r="JQ37" s="45" t="str">
        <f t="shared" si="172"/>
        <v/>
      </c>
      <c r="JR37" s="45"/>
      <c r="JS37" s="45" t="str">
        <f t="shared" si="173"/>
        <v/>
      </c>
      <c r="JT37" s="43"/>
      <c r="JU37" s="45" t="str">
        <f t="shared" si="174"/>
        <v/>
      </c>
      <c r="JV37" s="27"/>
      <c r="JW37" s="63" t="str">
        <f t="shared" si="317"/>
        <v/>
      </c>
      <c r="JX37" s="67" t="str">
        <f t="shared" si="318"/>
        <v/>
      </c>
      <c r="JY37" s="45" t="str">
        <f t="shared" si="319"/>
        <v/>
      </c>
      <c r="JZ37" s="46" t="str">
        <f t="shared" si="320"/>
        <v/>
      </c>
      <c r="KA37" s="37"/>
      <c r="KB37" s="51"/>
      <c r="KC37" s="47"/>
      <c r="KD37" s="45"/>
      <c r="KE37" s="45" t="str">
        <f>IF(KD37="","",KD37-KD33)</f>
        <v/>
      </c>
      <c r="KF37" s="45"/>
      <c r="KG37" s="45" t="str">
        <f>IF(KF37="","",KF37-KF33)</f>
        <v/>
      </c>
      <c r="KH37" s="43"/>
      <c r="KI37" s="45" t="str">
        <f>IF(KH37="","",KH33+KJ33-KH37)</f>
        <v/>
      </c>
      <c r="KJ37" s="27"/>
      <c r="KK37" s="63" t="str">
        <f>IF(KD37="","",KK33)</f>
        <v/>
      </c>
      <c r="KL37" s="67" t="str">
        <f>IF(KE37="","",KL33)</f>
        <v/>
      </c>
      <c r="KM37" s="45" t="str">
        <f>IF(KH37="","",KI37*KL37)</f>
        <v/>
      </c>
      <c r="KN37" s="46" t="str">
        <f>IF(KI37="","",KM37/(KE37*100))</f>
        <v/>
      </c>
      <c r="KO37" s="37"/>
      <c r="KP37" s="29"/>
      <c r="KQ37" s="47"/>
      <c r="KR37" s="45"/>
      <c r="KS37" s="45" t="str">
        <f>IF(KR37="","",KR37-KR33)</f>
        <v/>
      </c>
      <c r="KT37" s="45"/>
      <c r="KU37" s="45" t="str">
        <f>IF(KT37="","",KT37-KT33)</f>
        <v/>
      </c>
      <c r="KV37" s="43"/>
      <c r="KW37" s="45" t="str">
        <f>IF(KV37="","",KV33+KX33-KV37)</f>
        <v/>
      </c>
      <c r="KX37" s="27"/>
      <c r="KY37" s="63" t="str">
        <f>IF(KR37="","",KY33)</f>
        <v/>
      </c>
      <c r="KZ37" s="67" t="str">
        <f>IF(KS37="","",KZ33)</f>
        <v/>
      </c>
      <c r="LA37" s="45" t="str">
        <f>IF(KV37="","",KW37*KZ37)</f>
        <v/>
      </c>
      <c r="LB37" s="46" t="str">
        <f>IF(KW37="","",LA37/(KS37*100))</f>
        <v/>
      </c>
      <c r="LC37" s="37"/>
      <c r="LD37" s="29"/>
      <c r="LE37" s="47"/>
      <c r="LF37" s="45"/>
      <c r="LG37" s="45"/>
      <c r="LH37" s="45"/>
      <c r="LI37" s="45" t="str">
        <f t="shared" si="89"/>
        <v/>
      </c>
      <c r="LJ37" s="45"/>
      <c r="LK37" s="45" t="str">
        <f t="shared" si="90"/>
        <v/>
      </c>
      <c r="LL37" s="45"/>
      <c r="LM37" s="73" t="str">
        <f>IF(LF36="","",LM34)</f>
        <v/>
      </c>
      <c r="LN37" s="67" t="str">
        <f>IF(LG36="","",LN34)</f>
        <v/>
      </c>
      <c r="LO37" s="45" t="str">
        <f t="shared" si="91"/>
        <v/>
      </c>
      <c r="LP37" s="46"/>
      <c r="LQ37" s="37"/>
      <c r="LR37" s="29"/>
      <c r="LS37" s="47"/>
      <c r="LT37" s="67"/>
      <c r="LU37" s="45" t="str">
        <f t="shared" si="346"/>
        <v/>
      </c>
      <c r="LV37" s="45"/>
      <c r="LW37" s="45"/>
      <c r="LX37" s="45"/>
      <c r="LY37" s="45" t="str">
        <f t="shared" si="347"/>
        <v/>
      </c>
      <c r="LZ37" s="45"/>
      <c r="MA37" s="45"/>
      <c r="MB37" s="45"/>
      <c r="MC37" s="45" t="str">
        <f t="shared" si="309"/>
        <v/>
      </c>
      <c r="MD37" s="46" t="str">
        <f t="shared" si="310"/>
        <v/>
      </c>
      <c r="ME37" s="37"/>
      <c r="MF37" s="29"/>
      <c r="MG37" s="47"/>
      <c r="MH37" s="67"/>
      <c r="MI37" s="45" t="str">
        <f t="shared" si="348"/>
        <v/>
      </c>
      <c r="MJ37" s="45"/>
      <c r="MK37" s="45"/>
      <c r="ML37" s="45"/>
      <c r="MM37" s="45" t="str">
        <f t="shared" si="349"/>
        <v/>
      </c>
      <c r="MN37" s="45"/>
      <c r="MO37" s="45"/>
      <c r="MP37" s="45"/>
      <c r="MQ37" s="45" t="str">
        <f t="shared" si="311"/>
        <v/>
      </c>
      <c r="MR37" s="46" t="str">
        <f t="shared" si="312"/>
        <v/>
      </c>
      <c r="MS37" s="37"/>
      <c r="MT37" s="29"/>
      <c r="MU37" s="47"/>
      <c r="MV37" s="67"/>
      <c r="MW37" s="45" t="str">
        <f t="shared" si="350"/>
        <v/>
      </c>
      <c r="MX37" s="45"/>
      <c r="MY37" s="45"/>
      <c r="MZ37" s="45"/>
      <c r="NA37" s="45" t="str">
        <f t="shared" si="351"/>
        <v/>
      </c>
      <c r="NB37" s="45"/>
      <c r="NC37" s="45"/>
      <c r="ND37" s="45"/>
      <c r="NE37" s="45" t="str">
        <f t="shared" si="313"/>
        <v/>
      </c>
      <c r="NF37" s="46" t="str">
        <f t="shared" si="314"/>
        <v/>
      </c>
      <c r="NG37" s="37"/>
      <c r="NH37" s="29"/>
      <c r="NI37" s="47"/>
      <c r="NJ37" s="67"/>
      <c r="NK37" s="45" t="str">
        <f t="shared" si="352"/>
        <v/>
      </c>
      <c r="NL37" s="45"/>
      <c r="NM37" s="45"/>
      <c r="NN37" s="45"/>
      <c r="NO37" s="45" t="str">
        <f t="shared" si="353"/>
        <v/>
      </c>
      <c r="NP37" s="45"/>
      <c r="NQ37" s="45"/>
      <c r="NR37" s="45"/>
      <c r="NS37" s="45" t="str">
        <f t="shared" si="315"/>
        <v/>
      </c>
      <c r="NT37" s="46" t="str">
        <f t="shared" si="316"/>
        <v/>
      </c>
      <c r="NU37" s="37"/>
    </row>
    <row r="38" spans="1:385" ht="15" customHeight="1" thickBot="1" x14ac:dyDescent="0.3">
      <c r="A38" s="38"/>
      <c r="B38" s="39"/>
      <c r="C38" s="40"/>
      <c r="D38" s="40"/>
      <c r="E38" s="41"/>
      <c r="F38" s="41"/>
      <c r="G38" s="40"/>
      <c r="H38" s="42"/>
      <c r="I38" s="45"/>
      <c r="J38" s="45" t="str">
        <f t="shared" si="321"/>
        <v/>
      </c>
      <c r="K38" s="45"/>
      <c r="L38" s="45"/>
      <c r="M38" s="45"/>
      <c r="N38" s="45" t="str">
        <f t="shared" si="322"/>
        <v/>
      </c>
      <c r="O38" s="45"/>
      <c r="P38" s="45"/>
      <c r="Q38" s="45"/>
      <c r="R38" s="45" t="str">
        <f t="shared" si="287"/>
        <v/>
      </c>
      <c r="S38" s="46" t="str">
        <f t="shared" si="288"/>
        <v/>
      </c>
      <c r="T38" s="37"/>
      <c r="U38" s="29"/>
      <c r="V38" s="47"/>
      <c r="W38" s="67"/>
      <c r="X38" s="45" t="str">
        <f t="shared" si="323"/>
        <v/>
      </c>
      <c r="Y38" s="45"/>
      <c r="Z38" s="45"/>
      <c r="AA38" s="45"/>
      <c r="AB38" s="45" t="str">
        <f t="shared" si="324"/>
        <v/>
      </c>
      <c r="AC38" s="45"/>
      <c r="AD38" s="45"/>
      <c r="AE38" s="45"/>
      <c r="AF38" s="45" t="str">
        <f t="shared" si="289"/>
        <v/>
      </c>
      <c r="AG38" s="46" t="str">
        <f t="shared" si="290"/>
        <v/>
      </c>
      <c r="AH38" s="37"/>
      <c r="AI38" s="29"/>
      <c r="AJ38" s="47"/>
      <c r="AK38" s="45"/>
      <c r="AL38" s="45" t="str">
        <f t="shared" si="325"/>
        <v/>
      </c>
      <c r="AM38" s="45"/>
      <c r="AN38" s="45" t="str">
        <f t="shared" si="326"/>
        <v/>
      </c>
      <c r="AO38" s="45"/>
      <c r="AP38" s="45" t="str">
        <f t="shared" si="327"/>
        <v/>
      </c>
      <c r="AQ38" s="45"/>
      <c r="AR38" s="45"/>
      <c r="AS38" s="45"/>
      <c r="AT38" s="45" t="str">
        <f t="shared" si="291"/>
        <v/>
      </c>
      <c r="AU38" s="46" t="str">
        <f t="shared" si="292"/>
        <v/>
      </c>
      <c r="AV38" s="37"/>
      <c r="AW38" s="29"/>
      <c r="AX38" s="47"/>
      <c r="AY38" s="45"/>
      <c r="AZ38" s="45" t="str">
        <f t="shared" si="328"/>
        <v/>
      </c>
      <c r="BA38" s="45"/>
      <c r="BB38" s="45" t="str">
        <f t="shared" si="329"/>
        <v/>
      </c>
      <c r="BC38" s="45"/>
      <c r="BD38" s="45" t="str">
        <f t="shared" si="330"/>
        <v/>
      </c>
      <c r="BE38" s="45"/>
      <c r="BF38" s="45"/>
      <c r="BG38" s="45"/>
      <c r="BH38" s="45" t="str">
        <f t="shared" si="293"/>
        <v/>
      </c>
      <c r="BI38" s="46" t="str">
        <f t="shared" si="294"/>
        <v/>
      </c>
      <c r="BJ38" s="37"/>
      <c r="BK38" s="29"/>
      <c r="BL38" s="75"/>
      <c r="BM38" s="76"/>
      <c r="BN38" s="76" t="str">
        <f t="shared" si="102"/>
        <v/>
      </c>
      <c r="BO38" s="76"/>
      <c r="BP38" s="76" t="str">
        <f t="shared" si="103"/>
        <v/>
      </c>
      <c r="BQ38" s="76"/>
      <c r="BR38" s="76" t="str">
        <f t="shared" si="104"/>
        <v/>
      </c>
      <c r="BS38" s="76"/>
      <c r="BT38" s="78" t="str">
        <f t="shared" si="105"/>
        <v/>
      </c>
      <c r="BU38" s="79" t="str">
        <f t="shared" si="106"/>
        <v/>
      </c>
      <c r="BV38" s="76" t="str">
        <f t="shared" si="107"/>
        <v/>
      </c>
      <c r="BW38" s="80" t="str">
        <f t="shared" si="108"/>
        <v/>
      </c>
      <c r="BX38" s="37"/>
      <c r="BY38" s="57"/>
      <c r="BZ38" s="75"/>
      <c r="CA38" s="76"/>
      <c r="CB38" s="76" t="str">
        <f t="shared" si="109"/>
        <v/>
      </c>
      <c r="CC38" s="76"/>
      <c r="CD38" s="76" t="str">
        <f t="shared" si="110"/>
        <v/>
      </c>
      <c r="CE38" s="76"/>
      <c r="CF38" s="76" t="str">
        <f t="shared" si="111"/>
        <v/>
      </c>
      <c r="CG38" s="76"/>
      <c r="CH38" s="78" t="str">
        <f t="shared" si="112"/>
        <v/>
      </c>
      <c r="CI38" s="79" t="str">
        <f t="shared" si="113"/>
        <v/>
      </c>
      <c r="CJ38" s="76" t="str">
        <f t="shared" si="114"/>
        <v/>
      </c>
      <c r="CK38" s="80" t="str">
        <f t="shared" si="115"/>
        <v/>
      </c>
      <c r="CL38" s="37"/>
      <c r="CM38" s="29"/>
      <c r="CN38" s="75"/>
      <c r="CO38" s="76"/>
      <c r="CP38" s="76" t="str">
        <f t="shared" si="116"/>
        <v/>
      </c>
      <c r="CQ38" s="76"/>
      <c r="CR38" s="76" t="str">
        <f t="shared" si="117"/>
        <v/>
      </c>
      <c r="CS38" s="76"/>
      <c r="CT38" s="76" t="str">
        <f t="shared" si="118"/>
        <v/>
      </c>
      <c r="CU38" s="76"/>
      <c r="CV38" s="78" t="str">
        <f t="shared" si="119"/>
        <v/>
      </c>
      <c r="CW38" s="79" t="str">
        <f t="shared" si="120"/>
        <v/>
      </c>
      <c r="CX38" s="76" t="str">
        <f t="shared" si="121"/>
        <v/>
      </c>
      <c r="CY38" s="80" t="str">
        <f t="shared" si="122"/>
        <v/>
      </c>
      <c r="CZ38" s="37"/>
      <c r="DA38" s="29"/>
      <c r="DB38" s="47"/>
      <c r="DC38" s="67"/>
      <c r="DD38" s="45" t="str">
        <f t="shared" si="331"/>
        <v/>
      </c>
      <c r="DE38" s="45"/>
      <c r="DF38" s="45"/>
      <c r="DG38" s="45"/>
      <c r="DH38" s="45" t="str">
        <f t="shared" si="332"/>
        <v/>
      </c>
      <c r="DI38" s="45"/>
      <c r="DJ38" s="45"/>
      <c r="DK38" s="45"/>
      <c r="DL38" s="45" t="str">
        <f t="shared" si="295"/>
        <v/>
      </c>
      <c r="DM38" s="46" t="str">
        <f t="shared" si="296"/>
        <v/>
      </c>
      <c r="DN38" s="37"/>
      <c r="DO38" s="29"/>
      <c r="DP38" s="47"/>
      <c r="DQ38" s="45"/>
      <c r="DR38" s="45" t="str">
        <f t="shared" si="333"/>
        <v/>
      </c>
      <c r="DS38" s="45"/>
      <c r="DT38" s="45" t="str">
        <f t="shared" si="334"/>
        <v/>
      </c>
      <c r="DU38" s="45"/>
      <c r="DV38" s="45" t="str">
        <f t="shared" si="335"/>
        <v/>
      </c>
      <c r="DW38" s="45"/>
      <c r="DX38" s="45"/>
      <c r="DY38" s="45"/>
      <c r="DZ38" s="45" t="str">
        <f t="shared" si="297"/>
        <v/>
      </c>
      <c r="EA38" s="46" t="str">
        <f t="shared" si="298"/>
        <v/>
      </c>
      <c r="EB38" s="37"/>
      <c r="ED38" s="47"/>
      <c r="EE38" s="67"/>
      <c r="EF38" s="45" t="str">
        <f t="shared" si="336"/>
        <v/>
      </c>
      <c r="EG38" s="45"/>
      <c r="EH38" s="45"/>
      <c r="EI38" s="45"/>
      <c r="EJ38" s="45" t="str">
        <f t="shared" si="337"/>
        <v/>
      </c>
      <c r="EK38" s="45"/>
      <c r="EL38" s="45"/>
      <c r="EM38" s="45"/>
      <c r="EN38" s="45" t="str">
        <f t="shared" si="299"/>
        <v/>
      </c>
      <c r="EO38" s="46" t="str">
        <f t="shared" si="300"/>
        <v/>
      </c>
      <c r="EP38" s="37"/>
      <c r="ER38" s="47"/>
      <c r="ES38" s="67"/>
      <c r="ET38" s="45" t="str">
        <f t="shared" si="338"/>
        <v/>
      </c>
      <c r="EU38" s="45"/>
      <c r="EV38" s="45"/>
      <c r="EW38" s="45"/>
      <c r="EX38" s="45" t="str">
        <f t="shared" si="339"/>
        <v/>
      </c>
      <c r="EY38" s="45"/>
      <c r="EZ38" s="45"/>
      <c r="FA38" s="45"/>
      <c r="FB38" s="45" t="str">
        <f t="shared" si="301"/>
        <v/>
      </c>
      <c r="FC38" s="46" t="str">
        <f t="shared" si="302"/>
        <v/>
      </c>
      <c r="FD38" s="37"/>
      <c r="FF38" s="47"/>
      <c r="FG38" s="67"/>
      <c r="FH38" s="45" t="str">
        <f t="shared" si="340"/>
        <v/>
      </c>
      <c r="FI38" s="45"/>
      <c r="FJ38" s="45"/>
      <c r="FK38" s="45"/>
      <c r="FL38" s="45" t="str">
        <f t="shared" si="341"/>
        <v/>
      </c>
      <c r="FM38" s="45"/>
      <c r="FN38" s="45"/>
      <c r="FO38" s="45"/>
      <c r="FP38" s="45" t="str">
        <f t="shared" si="303"/>
        <v/>
      </c>
      <c r="FQ38" s="46" t="str">
        <f t="shared" si="304"/>
        <v/>
      </c>
      <c r="FR38" s="37"/>
      <c r="FS38" s="29"/>
      <c r="FT38" s="47"/>
      <c r="FU38" s="67"/>
      <c r="FV38" s="45" t="str">
        <f t="shared" si="342"/>
        <v/>
      </c>
      <c r="FW38" s="45"/>
      <c r="FX38" s="45"/>
      <c r="FY38" s="45"/>
      <c r="FZ38" s="45" t="str">
        <f t="shared" si="343"/>
        <v/>
      </c>
      <c r="GA38" s="45"/>
      <c r="GB38" s="45"/>
      <c r="GC38" s="45"/>
      <c r="GD38" s="45" t="str">
        <f t="shared" si="305"/>
        <v/>
      </c>
      <c r="GE38" s="46" t="str">
        <f t="shared" si="306"/>
        <v/>
      </c>
      <c r="GF38" s="37"/>
      <c r="GH38" s="47"/>
      <c r="GI38" s="67"/>
      <c r="GJ38" s="45" t="str">
        <f t="shared" si="344"/>
        <v/>
      </c>
      <c r="GK38" s="45"/>
      <c r="GL38" s="45"/>
      <c r="GM38" s="45"/>
      <c r="GN38" s="45" t="str">
        <f t="shared" si="345"/>
        <v/>
      </c>
      <c r="GO38" s="45"/>
      <c r="GP38" s="45"/>
      <c r="GQ38" s="45"/>
      <c r="GR38" s="45" t="str">
        <f t="shared" si="307"/>
        <v/>
      </c>
      <c r="GS38" s="46" t="str">
        <f t="shared" si="308"/>
        <v/>
      </c>
      <c r="GT38" s="37"/>
      <c r="GU38" s="61"/>
      <c r="GV38" s="75"/>
      <c r="GW38" s="84" t="s">
        <v>1146</v>
      </c>
      <c r="GX38" s="76"/>
      <c r="GY38" s="76" t="str">
        <f t="shared" si="137"/>
        <v/>
      </c>
      <c r="GZ38" s="76"/>
      <c r="HA38" s="76" t="str">
        <f t="shared" si="138"/>
        <v/>
      </c>
      <c r="HB38" s="76"/>
      <c r="HC38" s="76" t="str">
        <f t="shared" si="139"/>
        <v/>
      </c>
      <c r="HD38" s="76"/>
      <c r="HE38" s="78" t="str">
        <f t="shared" si="140"/>
        <v/>
      </c>
      <c r="HF38" s="79" t="str">
        <f t="shared" si="141"/>
        <v/>
      </c>
      <c r="HG38" s="76" t="str">
        <f t="shared" si="142"/>
        <v/>
      </c>
      <c r="HH38" s="80" t="str">
        <f t="shared" si="143"/>
        <v/>
      </c>
      <c r="HI38" s="37"/>
      <c r="HK38" s="75"/>
      <c r="HL38" s="76"/>
      <c r="HM38" s="76" t="str">
        <f t="shared" si="144"/>
        <v/>
      </c>
      <c r="HN38" s="76"/>
      <c r="HO38" s="76" t="str">
        <f t="shared" si="145"/>
        <v/>
      </c>
      <c r="HP38" s="76"/>
      <c r="HQ38" s="76" t="str">
        <f t="shared" si="146"/>
        <v/>
      </c>
      <c r="HR38" s="76"/>
      <c r="HS38" s="78" t="str">
        <f t="shared" si="147"/>
        <v/>
      </c>
      <c r="HT38" s="79" t="str">
        <f t="shared" si="148"/>
        <v/>
      </c>
      <c r="HU38" s="76" t="str">
        <f t="shared" si="149"/>
        <v/>
      </c>
      <c r="HV38" s="80" t="str">
        <f t="shared" si="150"/>
        <v/>
      </c>
      <c r="HW38" s="37"/>
      <c r="HX38" s="360"/>
      <c r="HY38" s="75"/>
      <c r="HZ38" s="76"/>
      <c r="IA38" s="76" t="str">
        <f t="shared" si="151"/>
        <v/>
      </c>
      <c r="IB38" s="76"/>
      <c r="IC38" s="76" t="str">
        <f t="shared" si="152"/>
        <v/>
      </c>
      <c r="ID38" s="76"/>
      <c r="IE38" s="76" t="str">
        <f t="shared" si="153"/>
        <v/>
      </c>
      <c r="IF38" s="76"/>
      <c r="IG38" s="78" t="str">
        <f t="shared" si="154"/>
        <v/>
      </c>
      <c r="IH38" s="79" t="str">
        <f t="shared" si="155"/>
        <v/>
      </c>
      <c r="II38" s="76" t="str">
        <f t="shared" si="156"/>
        <v/>
      </c>
      <c r="IJ38" s="80" t="str">
        <f t="shared" si="157"/>
        <v/>
      </c>
      <c r="IK38" s="37"/>
      <c r="IL38" s="29"/>
      <c r="IM38" s="75"/>
      <c r="IN38" s="76"/>
      <c r="IO38" s="76" t="str">
        <f t="shared" si="158"/>
        <v/>
      </c>
      <c r="IP38" s="76"/>
      <c r="IQ38" s="76" t="str">
        <f t="shared" si="159"/>
        <v/>
      </c>
      <c r="IR38" s="76"/>
      <c r="IS38" s="76" t="str">
        <f t="shared" si="160"/>
        <v/>
      </c>
      <c r="IT38" s="76"/>
      <c r="IU38" s="78" t="str">
        <f t="shared" si="161"/>
        <v/>
      </c>
      <c r="IV38" s="79" t="str">
        <f t="shared" si="162"/>
        <v/>
      </c>
      <c r="IW38" s="76" t="str">
        <f t="shared" si="163"/>
        <v/>
      </c>
      <c r="IX38" s="80" t="str">
        <f t="shared" si="164"/>
        <v/>
      </c>
      <c r="IY38" s="37"/>
      <c r="IZ38" s="61"/>
      <c r="JA38" s="75"/>
      <c r="JB38" s="76"/>
      <c r="JC38" s="76" t="str">
        <f t="shared" si="165"/>
        <v/>
      </c>
      <c r="JD38" s="76"/>
      <c r="JE38" s="76" t="str">
        <f t="shared" si="166"/>
        <v/>
      </c>
      <c r="JF38" s="76"/>
      <c r="JG38" s="76" t="str">
        <f t="shared" si="167"/>
        <v/>
      </c>
      <c r="JH38" s="76"/>
      <c r="JI38" s="78" t="str">
        <f t="shared" si="168"/>
        <v/>
      </c>
      <c r="JJ38" s="79" t="str">
        <f t="shared" si="169"/>
        <v/>
      </c>
      <c r="JK38" s="76" t="str">
        <f t="shared" si="170"/>
        <v/>
      </c>
      <c r="JL38" s="80" t="str">
        <f t="shared" si="171"/>
        <v/>
      </c>
      <c r="JM38" s="37"/>
      <c r="JN38" s="29"/>
      <c r="JO38" s="75"/>
      <c r="JP38" s="76"/>
      <c r="JQ38" s="76" t="str">
        <f t="shared" si="172"/>
        <v/>
      </c>
      <c r="JR38" s="76"/>
      <c r="JS38" s="76" t="str">
        <f t="shared" si="173"/>
        <v/>
      </c>
      <c r="JT38" s="76"/>
      <c r="JU38" s="76" t="str">
        <f t="shared" si="174"/>
        <v/>
      </c>
      <c r="JV38" s="76"/>
      <c r="JW38" s="78" t="str">
        <f t="shared" si="317"/>
        <v/>
      </c>
      <c r="JX38" s="79" t="str">
        <f t="shared" si="318"/>
        <v/>
      </c>
      <c r="JY38" s="76" t="str">
        <f t="shared" si="319"/>
        <v/>
      </c>
      <c r="JZ38" s="80" t="str">
        <f t="shared" si="320"/>
        <v/>
      </c>
      <c r="KA38" s="37"/>
      <c r="KB38" s="51"/>
      <c r="KC38" s="75"/>
      <c r="KD38" s="76"/>
      <c r="KE38" s="76" t="str">
        <f>IF(KD38="","",KD38-KD34)</f>
        <v/>
      </c>
      <c r="KF38" s="76"/>
      <c r="KG38" s="76" t="str">
        <f>IF(KF38="","",KF38-KF34)</f>
        <v/>
      </c>
      <c r="KH38" s="76"/>
      <c r="KI38" s="76" t="str">
        <f>IF(KH38="","",KH34+KJ34-KH38)</f>
        <v/>
      </c>
      <c r="KJ38" s="76"/>
      <c r="KK38" s="78" t="str">
        <f>IF(KD38="","",KK34)</f>
        <v/>
      </c>
      <c r="KL38" s="79" t="str">
        <f>IF(KE38="","",KL34)</f>
        <v/>
      </c>
      <c r="KM38" s="76" t="str">
        <f>IF(KH38="","",KI38*KL38)</f>
        <v/>
      </c>
      <c r="KN38" s="80" t="str">
        <f>IF(KI38="","",KM38/(KE38*100))</f>
        <v/>
      </c>
      <c r="KO38" s="37"/>
      <c r="KP38" s="29"/>
      <c r="KQ38" s="75"/>
      <c r="KR38" s="76"/>
      <c r="KS38" s="76" t="str">
        <f>IF(KR38="","",KR38-KR34)</f>
        <v/>
      </c>
      <c r="KT38" s="76"/>
      <c r="KU38" s="76" t="str">
        <f>IF(KT38="","",KT38-KT34)</f>
        <v/>
      </c>
      <c r="KV38" s="76"/>
      <c r="KW38" s="76" t="str">
        <f>IF(KV38="","",KV34+KX34-KV38)</f>
        <v/>
      </c>
      <c r="KX38" s="76"/>
      <c r="KY38" s="78" t="str">
        <f>IF(KR38="","",KY34)</f>
        <v/>
      </c>
      <c r="KZ38" s="79" t="str">
        <f>IF(KS38="","",KZ34)</f>
        <v/>
      </c>
      <c r="LA38" s="76" t="str">
        <f>IF(KV38="","",KW38*KZ38)</f>
        <v/>
      </c>
      <c r="LB38" s="80" t="str">
        <f>IF(KW38="","",LA38/(KS38*100))</f>
        <v/>
      </c>
      <c r="LC38" s="37"/>
      <c r="LD38" s="29"/>
      <c r="LE38" s="75"/>
      <c r="LF38" s="76"/>
      <c r="LG38" s="76"/>
      <c r="LH38" s="76"/>
      <c r="LI38" s="76" t="str">
        <f t="shared" si="89"/>
        <v/>
      </c>
      <c r="LJ38" s="76"/>
      <c r="LK38" s="76" t="str">
        <f t="shared" si="90"/>
        <v/>
      </c>
      <c r="LL38" s="76"/>
      <c r="LM38" s="78" t="str">
        <f>IF(LF36="","",LM35)</f>
        <v/>
      </c>
      <c r="LN38" s="79" t="str">
        <f>IF(LG36="","",LN35)</f>
        <v/>
      </c>
      <c r="LO38" s="76" t="str">
        <f t="shared" si="91"/>
        <v/>
      </c>
      <c r="LP38" s="80"/>
      <c r="LQ38" s="37"/>
      <c r="LR38" s="29"/>
      <c r="LS38" s="47"/>
      <c r="LT38" s="67"/>
      <c r="LU38" s="45" t="str">
        <f t="shared" si="346"/>
        <v/>
      </c>
      <c r="LV38" s="45"/>
      <c r="LW38" s="45"/>
      <c r="LX38" s="45"/>
      <c r="LY38" s="45" t="str">
        <f t="shared" si="347"/>
        <v/>
      </c>
      <c r="LZ38" s="45"/>
      <c r="MA38" s="45"/>
      <c r="MB38" s="45"/>
      <c r="MC38" s="45" t="str">
        <f t="shared" si="309"/>
        <v/>
      </c>
      <c r="MD38" s="46" t="str">
        <f t="shared" si="310"/>
        <v/>
      </c>
      <c r="ME38" s="37"/>
      <c r="MF38" s="29"/>
      <c r="MG38" s="47"/>
      <c r="MH38" s="67"/>
      <c r="MI38" s="45" t="str">
        <f t="shared" si="348"/>
        <v/>
      </c>
      <c r="MJ38" s="45"/>
      <c r="MK38" s="45"/>
      <c r="ML38" s="45"/>
      <c r="MM38" s="45" t="str">
        <f t="shared" si="349"/>
        <v/>
      </c>
      <c r="MN38" s="45"/>
      <c r="MO38" s="45"/>
      <c r="MP38" s="45"/>
      <c r="MQ38" s="45" t="str">
        <f t="shared" si="311"/>
        <v/>
      </c>
      <c r="MR38" s="46" t="str">
        <f t="shared" si="312"/>
        <v/>
      </c>
      <c r="MS38" s="37"/>
      <c r="MT38" s="29"/>
      <c r="MU38" s="47"/>
      <c r="MV38" s="67"/>
      <c r="MW38" s="45" t="str">
        <f t="shared" si="350"/>
        <v/>
      </c>
      <c r="MX38" s="45"/>
      <c r="MY38" s="45"/>
      <c r="MZ38" s="45"/>
      <c r="NA38" s="45" t="str">
        <f t="shared" si="351"/>
        <v/>
      </c>
      <c r="NB38" s="45"/>
      <c r="NC38" s="45"/>
      <c r="ND38" s="45"/>
      <c r="NE38" s="45" t="str">
        <f t="shared" si="313"/>
        <v/>
      </c>
      <c r="NF38" s="46" t="str">
        <f t="shared" si="314"/>
        <v/>
      </c>
      <c r="NG38" s="37"/>
      <c r="NH38" s="29"/>
      <c r="NI38" s="47"/>
      <c r="NJ38" s="67"/>
      <c r="NK38" s="45" t="str">
        <f t="shared" si="352"/>
        <v/>
      </c>
      <c r="NL38" s="45"/>
      <c r="NM38" s="45"/>
      <c r="NN38" s="45"/>
      <c r="NO38" s="45" t="str">
        <f t="shared" si="353"/>
        <v/>
      </c>
      <c r="NP38" s="45"/>
      <c r="NQ38" s="45"/>
      <c r="NR38" s="45"/>
      <c r="NS38" s="45" t="str">
        <f t="shared" si="315"/>
        <v/>
      </c>
      <c r="NT38" s="46" t="str">
        <f t="shared" si="316"/>
        <v/>
      </c>
      <c r="NU38" s="37"/>
    </row>
    <row r="39" spans="1:385" ht="15" customHeight="1" thickTop="1" x14ac:dyDescent="0.25">
      <c r="A39" s="38"/>
      <c r="B39" s="39"/>
      <c r="C39" s="40"/>
      <c r="D39" s="40"/>
      <c r="E39" s="41"/>
      <c r="F39" s="41"/>
      <c r="G39" s="40"/>
      <c r="H39" s="42"/>
      <c r="I39" s="45"/>
      <c r="J39" s="45" t="str">
        <f t="shared" si="321"/>
        <v/>
      </c>
      <c r="K39" s="45"/>
      <c r="L39" s="45"/>
      <c r="M39" s="45"/>
      <c r="N39" s="45" t="str">
        <f t="shared" si="322"/>
        <v/>
      </c>
      <c r="O39" s="45"/>
      <c r="P39" s="45"/>
      <c r="Q39" s="45"/>
      <c r="R39" s="45" t="str">
        <f t="shared" si="287"/>
        <v/>
      </c>
      <c r="S39" s="46" t="str">
        <f t="shared" si="288"/>
        <v/>
      </c>
      <c r="T39" s="37"/>
      <c r="U39" s="29"/>
      <c r="V39" s="47"/>
      <c r="W39" s="67"/>
      <c r="X39" s="45" t="str">
        <f t="shared" si="323"/>
        <v/>
      </c>
      <c r="Y39" s="45"/>
      <c r="Z39" s="45"/>
      <c r="AA39" s="45"/>
      <c r="AB39" s="45" t="str">
        <f t="shared" si="324"/>
        <v/>
      </c>
      <c r="AC39" s="45"/>
      <c r="AD39" s="45"/>
      <c r="AE39" s="45"/>
      <c r="AF39" s="45" t="str">
        <f t="shared" si="289"/>
        <v/>
      </c>
      <c r="AG39" s="46" t="str">
        <f t="shared" si="290"/>
        <v/>
      </c>
      <c r="AH39" s="37"/>
      <c r="AI39" s="29"/>
      <c r="AJ39" s="47"/>
      <c r="AK39" s="45"/>
      <c r="AL39" s="45" t="str">
        <f t="shared" si="325"/>
        <v/>
      </c>
      <c r="AM39" s="45"/>
      <c r="AN39" s="45" t="str">
        <f t="shared" si="326"/>
        <v/>
      </c>
      <c r="AO39" s="45"/>
      <c r="AP39" s="45" t="str">
        <f t="shared" si="327"/>
        <v/>
      </c>
      <c r="AQ39" s="45"/>
      <c r="AR39" s="45"/>
      <c r="AS39" s="45"/>
      <c r="AT39" s="45" t="str">
        <f t="shared" si="291"/>
        <v/>
      </c>
      <c r="AU39" s="46" t="str">
        <f t="shared" si="292"/>
        <v/>
      </c>
      <c r="AV39" s="37"/>
      <c r="AW39" s="29"/>
      <c r="AX39" s="47"/>
      <c r="AY39" s="45"/>
      <c r="AZ39" s="45" t="str">
        <f t="shared" si="328"/>
        <v/>
      </c>
      <c r="BA39" s="45"/>
      <c r="BB39" s="45" t="str">
        <f t="shared" si="329"/>
        <v/>
      </c>
      <c r="BC39" s="45"/>
      <c r="BD39" s="45" t="str">
        <f t="shared" si="330"/>
        <v/>
      </c>
      <c r="BE39" s="45"/>
      <c r="BF39" s="45"/>
      <c r="BG39" s="45"/>
      <c r="BH39" s="45" t="str">
        <f t="shared" si="293"/>
        <v/>
      </c>
      <c r="BI39" s="46" t="str">
        <f t="shared" si="294"/>
        <v/>
      </c>
      <c r="BJ39" s="37"/>
      <c r="BK39" s="29"/>
      <c r="BL39" s="52" t="str">
        <f>IF($A12="","",$A12)</f>
        <v/>
      </c>
      <c r="BM39" s="45"/>
      <c r="BN39" s="43" t="str">
        <f t="shared" si="102"/>
        <v/>
      </c>
      <c r="BO39" s="45"/>
      <c r="BP39" s="87" t="str">
        <f t="shared" si="103"/>
        <v/>
      </c>
      <c r="BQ39" s="43"/>
      <c r="BR39" s="43" t="str">
        <f t="shared" si="104"/>
        <v/>
      </c>
      <c r="BS39" s="43"/>
      <c r="BT39" s="44" t="str">
        <f t="shared" si="105"/>
        <v/>
      </c>
      <c r="BU39" s="48" t="str">
        <f t="shared" si="106"/>
        <v/>
      </c>
      <c r="BV39" s="45" t="str">
        <f t="shared" si="107"/>
        <v/>
      </c>
      <c r="BW39" s="89" t="str">
        <f t="shared" si="108"/>
        <v/>
      </c>
      <c r="BX39" s="37"/>
      <c r="BY39" s="57"/>
      <c r="BZ39" s="52" t="str">
        <f>IF($A12="","",$A12)</f>
        <v/>
      </c>
      <c r="CA39" s="45"/>
      <c r="CB39" s="43" t="str">
        <f t="shared" si="109"/>
        <v/>
      </c>
      <c r="CC39" s="45"/>
      <c r="CD39" s="87" t="str">
        <f t="shared" si="110"/>
        <v/>
      </c>
      <c r="CE39" s="43"/>
      <c r="CF39" s="43" t="str">
        <f t="shared" si="111"/>
        <v/>
      </c>
      <c r="CG39" s="43"/>
      <c r="CH39" s="44" t="str">
        <f t="shared" si="112"/>
        <v/>
      </c>
      <c r="CI39" s="48" t="str">
        <f t="shared" si="113"/>
        <v/>
      </c>
      <c r="CJ39" s="45" t="str">
        <f t="shared" si="114"/>
        <v/>
      </c>
      <c r="CK39" s="89" t="str">
        <f t="shared" si="115"/>
        <v/>
      </c>
      <c r="CL39" s="37"/>
      <c r="CM39" s="29"/>
      <c r="CN39" s="52" t="str">
        <f>IF($A12="","",$A12)</f>
        <v/>
      </c>
      <c r="CO39" s="45"/>
      <c r="CP39" s="43" t="str">
        <f t="shared" si="116"/>
        <v/>
      </c>
      <c r="CQ39" s="45"/>
      <c r="CR39" s="87" t="str">
        <f t="shared" si="117"/>
        <v/>
      </c>
      <c r="CS39" s="43"/>
      <c r="CT39" s="43" t="str">
        <f t="shared" si="118"/>
        <v/>
      </c>
      <c r="CU39" s="43"/>
      <c r="CV39" s="44" t="str">
        <f t="shared" si="119"/>
        <v/>
      </c>
      <c r="CW39" s="48" t="str">
        <f t="shared" si="120"/>
        <v/>
      </c>
      <c r="CX39" s="45" t="str">
        <f t="shared" si="121"/>
        <v/>
      </c>
      <c r="CY39" s="89" t="str">
        <f t="shared" si="122"/>
        <v/>
      </c>
      <c r="CZ39" s="37"/>
      <c r="DA39" s="29"/>
      <c r="DB39" s="47"/>
      <c r="DC39" s="67"/>
      <c r="DD39" s="45" t="str">
        <f t="shared" si="331"/>
        <v/>
      </c>
      <c r="DE39" s="45"/>
      <c r="DF39" s="45"/>
      <c r="DG39" s="45"/>
      <c r="DH39" s="45" t="str">
        <f t="shared" si="332"/>
        <v/>
      </c>
      <c r="DI39" s="45"/>
      <c r="DJ39" s="45"/>
      <c r="DK39" s="45"/>
      <c r="DL39" s="45" t="str">
        <f t="shared" si="295"/>
        <v/>
      </c>
      <c r="DM39" s="46" t="str">
        <f t="shared" si="296"/>
        <v/>
      </c>
      <c r="DN39" s="37"/>
      <c r="DO39" s="29"/>
      <c r="DP39" s="47"/>
      <c r="DQ39" s="45"/>
      <c r="DR39" s="45" t="str">
        <f t="shared" si="333"/>
        <v/>
      </c>
      <c r="DS39" s="45"/>
      <c r="DT39" s="45" t="str">
        <f t="shared" si="334"/>
        <v/>
      </c>
      <c r="DU39" s="45"/>
      <c r="DV39" s="45" t="str">
        <f t="shared" si="335"/>
        <v/>
      </c>
      <c r="DW39" s="45"/>
      <c r="DX39" s="45"/>
      <c r="DY39" s="45"/>
      <c r="DZ39" s="45" t="str">
        <f t="shared" si="297"/>
        <v/>
      </c>
      <c r="EA39" s="46" t="str">
        <f t="shared" si="298"/>
        <v/>
      </c>
      <c r="EB39" s="37"/>
      <c r="ED39" s="47"/>
      <c r="EE39" s="67"/>
      <c r="EF39" s="45" t="str">
        <f t="shared" si="336"/>
        <v/>
      </c>
      <c r="EG39" s="45"/>
      <c r="EH39" s="45"/>
      <c r="EI39" s="45"/>
      <c r="EJ39" s="45" t="str">
        <f t="shared" si="337"/>
        <v/>
      </c>
      <c r="EK39" s="45"/>
      <c r="EL39" s="45"/>
      <c r="EM39" s="45"/>
      <c r="EN39" s="45" t="str">
        <f t="shared" si="299"/>
        <v/>
      </c>
      <c r="EO39" s="46" t="str">
        <f t="shared" si="300"/>
        <v/>
      </c>
      <c r="EP39" s="37"/>
      <c r="ER39" s="47"/>
      <c r="ES39" s="67"/>
      <c r="ET39" s="45" t="str">
        <f t="shared" si="338"/>
        <v/>
      </c>
      <c r="EU39" s="45"/>
      <c r="EV39" s="45"/>
      <c r="EW39" s="45"/>
      <c r="EX39" s="45" t="str">
        <f t="shared" si="339"/>
        <v/>
      </c>
      <c r="EY39" s="45"/>
      <c r="EZ39" s="45"/>
      <c r="FA39" s="45"/>
      <c r="FB39" s="45" t="str">
        <f t="shared" si="301"/>
        <v/>
      </c>
      <c r="FC39" s="46" t="str">
        <f t="shared" si="302"/>
        <v/>
      </c>
      <c r="FD39" s="37"/>
      <c r="FF39" s="47"/>
      <c r="FG39" s="67"/>
      <c r="FH39" s="45" t="str">
        <f t="shared" si="340"/>
        <v/>
      </c>
      <c r="FI39" s="45"/>
      <c r="FJ39" s="45"/>
      <c r="FK39" s="45"/>
      <c r="FL39" s="45" t="str">
        <f t="shared" si="341"/>
        <v/>
      </c>
      <c r="FM39" s="45"/>
      <c r="FN39" s="45"/>
      <c r="FO39" s="45"/>
      <c r="FP39" s="45" t="str">
        <f t="shared" si="303"/>
        <v/>
      </c>
      <c r="FQ39" s="46" t="str">
        <f t="shared" si="304"/>
        <v/>
      </c>
      <c r="FR39" s="37"/>
      <c r="FS39" s="29"/>
      <c r="FT39" s="47"/>
      <c r="FU39" s="67"/>
      <c r="FV39" s="45" t="str">
        <f t="shared" si="342"/>
        <v/>
      </c>
      <c r="FW39" s="45"/>
      <c r="FX39" s="45"/>
      <c r="FY39" s="45"/>
      <c r="FZ39" s="45" t="str">
        <f t="shared" si="343"/>
        <v/>
      </c>
      <c r="GA39" s="45"/>
      <c r="GB39" s="45"/>
      <c r="GC39" s="45"/>
      <c r="GD39" s="45" t="str">
        <f t="shared" si="305"/>
        <v/>
      </c>
      <c r="GE39" s="46" t="str">
        <f t="shared" si="306"/>
        <v/>
      </c>
      <c r="GF39" s="37"/>
      <c r="GH39" s="47"/>
      <c r="GI39" s="67"/>
      <c r="GJ39" s="45" t="str">
        <f t="shared" si="344"/>
        <v/>
      </c>
      <c r="GK39" s="45"/>
      <c r="GL39" s="45"/>
      <c r="GM39" s="45"/>
      <c r="GN39" s="45" t="str">
        <f t="shared" si="345"/>
        <v/>
      </c>
      <c r="GO39" s="45"/>
      <c r="GP39" s="45"/>
      <c r="GQ39" s="45"/>
      <c r="GR39" s="45" t="str">
        <f t="shared" si="307"/>
        <v/>
      </c>
      <c r="GS39" s="46" t="str">
        <f t="shared" si="308"/>
        <v/>
      </c>
      <c r="GT39" s="37"/>
      <c r="GU39" s="61"/>
      <c r="GV39" s="52" t="str">
        <f>IF($A12="","",$A12)</f>
        <v/>
      </c>
      <c r="GW39" s="62" t="s">
        <v>1143</v>
      </c>
      <c r="GX39" s="45"/>
      <c r="GY39" s="43" t="str">
        <f t="shared" si="137"/>
        <v/>
      </c>
      <c r="GZ39" s="45"/>
      <c r="HA39" s="87" t="str">
        <f t="shared" si="138"/>
        <v/>
      </c>
      <c r="HB39" s="43"/>
      <c r="HC39" s="43" t="str">
        <f t="shared" si="139"/>
        <v/>
      </c>
      <c r="HD39" s="43"/>
      <c r="HE39" s="44" t="str">
        <f t="shared" si="140"/>
        <v/>
      </c>
      <c r="HF39" s="48" t="str">
        <f t="shared" si="141"/>
        <v/>
      </c>
      <c r="HG39" s="45" t="str">
        <f t="shared" si="142"/>
        <v/>
      </c>
      <c r="HH39" s="89" t="str">
        <f t="shared" si="143"/>
        <v/>
      </c>
      <c r="HI39" s="37"/>
      <c r="HK39" s="52" t="str">
        <f>IF($A12="","",$A12)</f>
        <v/>
      </c>
      <c r="HL39" s="45"/>
      <c r="HM39" s="43" t="str">
        <f t="shared" si="144"/>
        <v/>
      </c>
      <c r="HN39" s="45"/>
      <c r="HO39" s="87" t="str">
        <f t="shared" si="145"/>
        <v/>
      </c>
      <c r="HP39" s="43"/>
      <c r="HQ39" s="43" t="str">
        <f t="shared" si="146"/>
        <v/>
      </c>
      <c r="HR39" s="43"/>
      <c r="HS39" s="44" t="str">
        <f t="shared" si="147"/>
        <v/>
      </c>
      <c r="HT39" s="48" t="str">
        <f t="shared" si="148"/>
        <v/>
      </c>
      <c r="HU39" s="45" t="str">
        <f t="shared" si="149"/>
        <v/>
      </c>
      <c r="HV39" s="89" t="str">
        <f t="shared" si="150"/>
        <v/>
      </c>
      <c r="HW39" s="37"/>
      <c r="HX39" s="360"/>
      <c r="HY39" s="52" t="str">
        <f>IF($A12="","",$A12)</f>
        <v/>
      </c>
      <c r="HZ39" s="45"/>
      <c r="IA39" s="43" t="str">
        <f t="shared" si="151"/>
        <v/>
      </c>
      <c r="IB39" s="45"/>
      <c r="IC39" s="87" t="str">
        <f t="shared" si="152"/>
        <v/>
      </c>
      <c r="ID39" s="43"/>
      <c r="IE39" s="43" t="str">
        <f t="shared" si="153"/>
        <v/>
      </c>
      <c r="IF39" s="43"/>
      <c r="IG39" s="44" t="str">
        <f t="shared" si="154"/>
        <v/>
      </c>
      <c r="IH39" s="48" t="str">
        <f t="shared" si="155"/>
        <v/>
      </c>
      <c r="II39" s="45" t="str">
        <f t="shared" si="156"/>
        <v/>
      </c>
      <c r="IJ39" s="89" t="str">
        <f t="shared" si="157"/>
        <v/>
      </c>
      <c r="IK39" s="37"/>
      <c r="IL39" s="29"/>
      <c r="IM39" s="52" t="str">
        <f>IF($A12="","",$A12)</f>
        <v/>
      </c>
      <c r="IN39" s="45"/>
      <c r="IO39" s="43" t="str">
        <f t="shared" si="158"/>
        <v/>
      </c>
      <c r="IP39" s="45"/>
      <c r="IQ39" s="87" t="str">
        <f t="shared" si="159"/>
        <v/>
      </c>
      <c r="IR39" s="43"/>
      <c r="IS39" s="43" t="str">
        <f t="shared" si="160"/>
        <v/>
      </c>
      <c r="IT39" s="43"/>
      <c r="IU39" s="44" t="str">
        <f t="shared" si="161"/>
        <v/>
      </c>
      <c r="IV39" s="48" t="str">
        <f t="shared" si="162"/>
        <v/>
      </c>
      <c r="IW39" s="45" t="str">
        <f t="shared" si="163"/>
        <v/>
      </c>
      <c r="IX39" s="89" t="str">
        <f t="shared" si="164"/>
        <v/>
      </c>
      <c r="IY39" s="37"/>
      <c r="IZ39" s="61"/>
      <c r="JA39" s="52" t="str">
        <f>IF($A12="","",$A12)</f>
        <v/>
      </c>
      <c r="JB39" s="45"/>
      <c r="JC39" s="43" t="str">
        <f t="shared" si="165"/>
        <v/>
      </c>
      <c r="JD39" s="45"/>
      <c r="JE39" s="87" t="str">
        <f t="shared" si="166"/>
        <v/>
      </c>
      <c r="JF39" s="43"/>
      <c r="JG39" s="43" t="str">
        <f t="shared" si="167"/>
        <v/>
      </c>
      <c r="JH39" s="43"/>
      <c r="JI39" s="44" t="str">
        <f t="shared" si="168"/>
        <v/>
      </c>
      <c r="JJ39" s="48" t="str">
        <f t="shared" si="169"/>
        <v/>
      </c>
      <c r="JK39" s="45" t="str">
        <f t="shared" si="170"/>
        <v/>
      </c>
      <c r="JL39" s="89" t="str">
        <f t="shared" si="171"/>
        <v/>
      </c>
      <c r="JM39" s="37"/>
      <c r="JN39" s="29"/>
      <c r="JO39" s="52" t="str">
        <f>IF($A12="","",$A12)</f>
        <v/>
      </c>
      <c r="JP39" s="45"/>
      <c r="JQ39" s="43" t="str">
        <f t="shared" si="172"/>
        <v/>
      </c>
      <c r="JR39" s="45"/>
      <c r="JS39" s="87" t="str">
        <f t="shared" si="173"/>
        <v/>
      </c>
      <c r="JT39" s="43"/>
      <c r="JU39" s="43" t="str">
        <f t="shared" si="174"/>
        <v/>
      </c>
      <c r="JV39" s="43"/>
      <c r="JW39" s="44" t="str">
        <f t="shared" si="317"/>
        <v/>
      </c>
      <c r="JX39" s="48" t="str">
        <f t="shared" si="318"/>
        <v/>
      </c>
      <c r="JY39" s="45" t="str">
        <f t="shared" si="319"/>
        <v/>
      </c>
      <c r="JZ39" s="89" t="str">
        <f t="shared" si="320"/>
        <v/>
      </c>
      <c r="KA39" s="37"/>
      <c r="KB39" s="51"/>
      <c r="KC39" s="52" t="str">
        <f>IF($A12="","",$A12)</f>
        <v/>
      </c>
      <c r="KD39" s="45"/>
      <c r="KE39" s="43" t="str">
        <f>IF(KD39="","",KD39-KD35)</f>
        <v/>
      </c>
      <c r="KF39" s="45"/>
      <c r="KG39" s="87" t="str">
        <f>IF(KF39="","",KF39-KF35)</f>
        <v/>
      </c>
      <c r="KH39" s="43"/>
      <c r="KI39" s="43" t="str">
        <f>IF(KH39="","",KH35+KJ35-KH39)</f>
        <v/>
      </c>
      <c r="KJ39" s="43"/>
      <c r="KK39" s="44" t="str">
        <f>IF(KD39="","",KK35)</f>
        <v/>
      </c>
      <c r="KL39" s="48" t="str">
        <f>IF(KE39="","",KL35)</f>
        <v/>
      </c>
      <c r="KM39" s="45" t="str">
        <f>IF(KH39="","",KI39*KL39)</f>
        <v/>
      </c>
      <c r="KN39" s="89" t="str">
        <f>IF(KI39="","",KM39/(KE39*100))</f>
        <v/>
      </c>
      <c r="KO39" s="37"/>
      <c r="KP39" s="29"/>
      <c r="KQ39" s="52" t="str">
        <f>IF($A12="","",$A12)</f>
        <v/>
      </c>
      <c r="KR39" s="45"/>
      <c r="KS39" s="43" t="str">
        <f>IF(KR39="","",KR39-KR35)</f>
        <v/>
      </c>
      <c r="KT39" s="45"/>
      <c r="KU39" s="87" t="str">
        <f>IF(KT39="","",KT39-KT35)</f>
        <v/>
      </c>
      <c r="KV39" s="43"/>
      <c r="KW39" s="43" t="str">
        <f>IF(KV39="","",KV35+KX35-KV39)</f>
        <v/>
      </c>
      <c r="KX39" s="43"/>
      <c r="KY39" s="44" t="str">
        <f>IF(KR39="","",KY35)</f>
        <v/>
      </c>
      <c r="KZ39" s="48" t="str">
        <f>IF(KS39="","",KZ35)</f>
        <v/>
      </c>
      <c r="LA39" s="45" t="str">
        <f>IF(KV39="","",KW39*KZ39)</f>
        <v/>
      </c>
      <c r="LB39" s="89" t="str">
        <f>IF(KW39="","",LA39/(KS39*100))</f>
        <v/>
      </c>
      <c r="LC39" s="37"/>
      <c r="LD39" s="29"/>
      <c r="LE39" s="52" t="str">
        <f>IF($A15="","",$A15)</f>
        <v/>
      </c>
      <c r="LF39" s="43"/>
      <c r="LG39" s="86" t="str">
        <f>IF(LF39="","",LF39-LF36)</f>
        <v/>
      </c>
      <c r="LH39" s="43"/>
      <c r="LI39" s="43" t="str">
        <f t="shared" si="89"/>
        <v/>
      </c>
      <c r="LJ39" s="43"/>
      <c r="LK39" s="87" t="str">
        <f t="shared" si="90"/>
        <v/>
      </c>
      <c r="LL39" s="43"/>
      <c r="LM39" s="65" t="str">
        <f>IF(LF39="","",LM36)</f>
        <v/>
      </c>
      <c r="LN39" s="48" t="str">
        <f>IF(LG39="","",LN36)</f>
        <v/>
      </c>
      <c r="LO39" s="87" t="str">
        <f t="shared" si="91"/>
        <v/>
      </c>
      <c r="LP39" s="53"/>
      <c r="LQ39" s="37"/>
      <c r="LR39" s="29"/>
      <c r="LS39" s="47"/>
      <c r="LT39" s="67"/>
      <c r="LU39" s="45" t="str">
        <f t="shared" si="346"/>
        <v/>
      </c>
      <c r="LV39" s="45"/>
      <c r="LW39" s="45"/>
      <c r="LX39" s="45"/>
      <c r="LY39" s="45" t="str">
        <f t="shared" si="347"/>
        <v/>
      </c>
      <c r="LZ39" s="45"/>
      <c r="MA39" s="45"/>
      <c r="MB39" s="45"/>
      <c r="MC39" s="45" t="str">
        <f t="shared" si="309"/>
        <v/>
      </c>
      <c r="MD39" s="46" t="str">
        <f t="shared" si="310"/>
        <v/>
      </c>
      <c r="ME39" s="37"/>
      <c r="MF39" s="29"/>
      <c r="MG39" s="47"/>
      <c r="MH39" s="67"/>
      <c r="MI39" s="45" t="str">
        <f t="shared" si="348"/>
        <v/>
      </c>
      <c r="MJ39" s="45"/>
      <c r="MK39" s="45"/>
      <c r="ML39" s="45"/>
      <c r="MM39" s="45" t="str">
        <f t="shared" si="349"/>
        <v/>
      </c>
      <c r="MN39" s="45"/>
      <c r="MO39" s="45"/>
      <c r="MP39" s="45"/>
      <c r="MQ39" s="45" t="str">
        <f t="shared" si="311"/>
        <v/>
      </c>
      <c r="MR39" s="46" t="str">
        <f t="shared" si="312"/>
        <v/>
      </c>
      <c r="MS39" s="37"/>
      <c r="MT39" s="29"/>
      <c r="MU39" s="47"/>
      <c r="MV39" s="67"/>
      <c r="MW39" s="45" t="str">
        <f t="shared" si="350"/>
        <v/>
      </c>
      <c r="MX39" s="45"/>
      <c r="MY39" s="45"/>
      <c r="MZ39" s="45"/>
      <c r="NA39" s="45" t="str">
        <f t="shared" si="351"/>
        <v/>
      </c>
      <c r="NB39" s="45"/>
      <c r="NC39" s="45"/>
      <c r="ND39" s="45"/>
      <c r="NE39" s="45" t="str">
        <f t="shared" si="313"/>
        <v/>
      </c>
      <c r="NF39" s="46" t="str">
        <f t="shared" si="314"/>
        <v/>
      </c>
      <c r="NG39" s="37"/>
      <c r="NH39" s="29"/>
      <c r="NI39" s="47"/>
      <c r="NJ39" s="67"/>
      <c r="NK39" s="45" t="str">
        <f t="shared" si="352"/>
        <v/>
      </c>
      <c r="NL39" s="45"/>
      <c r="NM39" s="45"/>
      <c r="NN39" s="45"/>
      <c r="NO39" s="45" t="str">
        <f t="shared" si="353"/>
        <v/>
      </c>
      <c r="NP39" s="45"/>
      <c r="NQ39" s="45"/>
      <c r="NR39" s="45"/>
      <c r="NS39" s="45" t="str">
        <f t="shared" si="315"/>
        <v/>
      </c>
      <c r="NT39" s="46" t="str">
        <f t="shared" si="316"/>
        <v/>
      </c>
      <c r="NU39" s="37"/>
    </row>
    <row r="40" spans="1:385" x14ac:dyDescent="0.25">
      <c r="A40" s="38"/>
      <c r="B40" s="39"/>
      <c r="C40" s="40"/>
      <c r="D40" s="40"/>
      <c r="E40" s="41"/>
      <c r="F40" s="41"/>
      <c r="G40" s="40"/>
      <c r="H40" s="42"/>
      <c r="I40" s="45"/>
      <c r="J40" s="45" t="str">
        <f t="shared" si="321"/>
        <v/>
      </c>
      <c r="K40" s="45"/>
      <c r="L40" s="45"/>
      <c r="M40" s="45"/>
      <c r="N40" s="45" t="str">
        <f t="shared" si="322"/>
        <v/>
      </c>
      <c r="O40" s="45"/>
      <c r="P40" s="45"/>
      <c r="Q40" s="45"/>
      <c r="R40" s="45" t="str">
        <f t="shared" si="287"/>
        <v/>
      </c>
      <c r="S40" s="46" t="str">
        <f t="shared" si="288"/>
        <v/>
      </c>
      <c r="T40" s="37"/>
      <c r="U40" s="29"/>
      <c r="V40" s="47"/>
      <c r="W40" s="67"/>
      <c r="X40" s="45" t="str">
        <f t="shared" si="323"/>
        <v/>
      </c>
      <c r="Y40" s="45"/>
      <c r="Z40" s="45"/>
      <c r="AA40" s="45"/>
      <c r="AB40" s="45" t="str">
        <f t="shared" si="324"/>
        <v/>
      </c>
      <c r="AC40" s="45"/>
      <c r="AD40" s="45"/>
      <c r="AE40" s="45"/>
      <c r="AF40" s="45" t="str">
        <f t="shared" si="289"/>
        <v/>
      </c>
      <c r="AG40" s="46" t="str">
        <f t="shared" si="290"/>
        <v/>
      </c>
      <c r="AH40" s="37"/>
      <c r="AI40" s="29"/>
      <c r="AJ40" s="47"/>
      <c r="AK40" s="45"/>
      <c r="AL40" s="45" t="str">
        <f t="shared" si="325"/>
        <v/>
      </c>
      <c r="AM40" s="45"/>
      <c r="AN40" s="45" t="str">
        <f t="shared" si="326"/>
        <v/>
      </c>
      <c r="AO40" s="45"/>
      <c r="AP40" s="45" t="str">
        <f t="shared" si="327"/>
        <v/>
      </c>
      <c r="AQ40" s="45"/>
      <c r="AR40" s="45"/>
      <c r="AS40" s="45"/>
      <c r="AT40" s="45" t="str">
        <f t="shared" si="291"/>
        <v/>
      </c>
      <c r="AU40" s="46" t="str">
        <f t="shared" si="292"/>
        <v/>
      </c>
      <c r="AV40" s="37"/>
      <c r="AW40" s="29"/>
      <c r="AX40" s="47"/>
      <c r="AY40" s="45"/>
      <c r="AZ40" s="45" t="str">
        <f t="shared" si="328"/>
        <v/>
      </c>
      <c r="BA40" s="45"/>
      <c r="BB40" s="45" t="str">
        <f t="shared" si="329"/>
        <v/>
      </c>
      <c r="BC40" s="45"/>
      <c r="BD40" s="45" t="str">
        <f t="shared" si="330"/>
        <v/>
      </c>
      <c r="BE40" s="45"/>
      <c r="BF40" s="45"/>
      <c r="BG40" s="45"/>
      <c r="BH40" s="45" t="str">
        <f t="shared" si="293"/>
        <v/>
      </c>
      <c r="BI40" s="46" t="str">
        <f t="shared" si="294"/>
        <v/>
      </c>
      <c r="BJ40" s="37"/>
      <c r="BK40" s="29"/>
      <c r="BL40" s="47"/>
      <c r="BM40" s="43"/>
      <c r="BN40" s="45" t="str">
        <f t="shared" si="102"/>
        <v/>
      </c>
      <c r="BO40" s="43"/>
      <c r="BP40" s="45" t="str">
        <f t="shared" si="103"/>
        <v/>
      </c>
      <c r="BQ40" s="45"/>
      <c r="BR40" s="45" t="str">
        <f t="shared" si="104"/>
        <v/>
      </c>
      <c r="BS40" s="43"/>
      <c r="BT40" s="63" t="str">
        <f t="shared" si="105"/>
        <v/>
      </c>
      <c r="BU40" s="67" t="str">
        <f t="shared" si="106"/>
        <v/>
      </c>
      <c r="BV40" s="43" t="str">
        <f t="shared" si="107"/>
        <v/>
      </c>
      <c r="BW40" s="46" t="str">
        <f t="shared" si="108"/>
        <v/>
      </c>
      <c r="BX40" s="37"/>
      <c r="BY40" s="57"/>
      <c r="BZ40" s="47"/>
      <c r="CA40" s="43"/>
      <c r="CB40" s="45" t="str">
        <f t="shared" si="109"/>
        <v/>
      </c>
      <c r="CC40" s="43"/>
      <c r="CD40" s="45" t="str">
        <f t="shared" si="110"/>
        <v/>
      </c>
      <c r="CE40" s="45"/>
      <c r="CF40" s="45" t="str">
        <f t="shared" si="111"/>
        <v/>
      </c>
      <c r="CG40" s="43"/>
      <c r="CH40" s="63" t="str">
        <f t="shared" si="112"/>
        <v/>
      </c>
      <c r="CI40" s="67" t="str">
        <f t="shared" si="113"/>
        <v/>
      </c>
      <c r="CJ40" s="43" t="str">
        <f t="shared" si="114"/>
        <v/>
      </c>
      <c r="CK40" s="46" t="str">
        <f t="shared" si="115"/>
        <v/>
      </c>
      <c r="CL40" s="37"/>
      <c r="CM40" s="29"/>
      <c r="CN40" s="47"/>
      <c r="CO40" s="43"/>
      <c r="CP40" s="45" t="str">
        <f t="shared" si="116"/>
        <v/>
      </c>
      <c r="CQ40" s="43"/>
      <c r="CR40" s="45" t="str">
        <f t="shared" si="117"/>
        <v/>
      </c>
      <c r="CS40" s="45"/>
      <c r="CT40" s="45" t="str">
        <f t="shared" si="118"/>
        <v/>
      </c>
      <c r="CU40" s="43"/>
      <c r="CV40" s="63" t="str">
        <f t="shared" si="119"/>
        <v/>
      </c>
      <c r="CW40" s="67" t="str">
        <f t="shared" si="120"/>
        <v/>
      </c>
      <c r="CX40" s="43" t="str">
        <f t="shared" si="121"/>
        <v/>
      </c>
      <c r="CY40" s="46" t="str">
        <f t="shared" si="122"/>
        <v/>
      </c>
      <c r="CZ40" s="37"/>
      <c r="DA40" s="29"/>
      <c r="DB40" s="47"/>
      <c r="DC40" s="67"/>
      <c r="DD40" s="45" t="str">
        <f t="shared" si="331"/>
        <v/>
      </c>
      <c r="DE40" s="45"/>
      <c r="DF40" s="45"/>
      <c r="DG40" s="45"/>
      <c r="DH40" s="45" t="str">
        <f t="shared" si="332"/>
        <v/>
      </c>
      <c r="DI40" s="45"/>
      <c r="DJ40" s="45"/>
      <c r="DK40" s="45"/>
      <c r="DL40" s="45" t="str">
        <f t="shared" si="295"/>
        <v/>
      </c>
      <c r="DM40" s="46" t="str">
        <f t="shared" si="296"/>
        <v/>
      </c>
      <c r="DN40" s="37"/>
      <c r="DO40" s="29"/>
      <c r="DP40" s="47"/>
      <c r="DQ40" s="45"/>
      <c r="DR40" s="45" t="str">
        <f t="shared" si="333"/>
        <v/>
      </c>
      <c r="DS40" s="45"/>
      <c r="DT40" s="45" t="str">
        <f t="shared" si="334"/>
        <v/>
      </c>
      <c r="DU40" s="45"/>
      <c r="DV40" s="45" t="str">
        <f t="shared" si="335"/>
        <v/>
      </c>
      <c r="DW40" s="45"/>
      <c r="DX40" s="45"/>
      <c r="DY40" s="45"/>
      <c r="DZ40" s="45" t="str">
        <f t="shared" si="297"/>
        <v/>
      </c>
      <c r="EA40" s="46" t="str">
        <f t="shared" si="298"/>
        <v/>
      </c>
      <c r="EB40" s="37"/>
      <c r="ED40" s="47"/>
      <c r="EE40" s="67"/>
      <c r="EF40" s="45" t="str">
        <f t="shared" si="336"/>
        <v/>
      </c>
      <c r="EG40" s="45"/>
      <c r="EH40" s="45"/>
      <c r="EI40" s="45"/>
      <c r="EJ40" s="45" t="str">
        <f t="shared" si="337"/>
        <v/>
      </c>
      <c r="EK40" s="45"/>
      <c r="EL40" s="45"/>
      <c r="EM40" s="45"/>
      <c r="EN40" s="45" t="str">
        <f t="shared" si="299"/>
        <v/>
      </c>
      <c r="EO40" s="46" t="str">
        <f t="shared" si="300"/>
        <v/>
      </c>
      <c r="EP40" s="37"/>
      <c r="ER40" s="47"/>
      <c r="ES40" s="67"/>
      <c r="ET40" s="45" t="str">
        <f t="shared" si="338"/>
        <v/>
      </c>
      <c r="EU40" s="45"/>
      <c r="EV40" s="45"/>
      <c r="EW40" s="45"/>
      <c r="EX40" s="45" t="str">
        <f t="shared" si="339"/>
        <v/>
      </c>
      <c r="EY40" s="45"/>
      <c r="EZ40" s="45"/>
      <c r="FA40" s="45"/>
      <c r="FB40" s="45" t="str">
        <f t="shared" si="301"/>
        <v/>
      </c>
      <c r="FC40" s="46" t="str">
        <f t="shared" si="302"/>
        <v/>
      </c>
      <c r="FD40" s="37"/>
      <c r="FF40" s="47"/>
      <c r="FG40" s="67"/>
      <c r="FH40" s="45" t="str">
        <f t="shared" si="340"/>
        <v/>
      </c>
      <c r="FI40" s="45"/>
      <c r="FJ40" s="45"/>
      <c r="FK40" s="45"/>
      <c r="FL40" s="45" t="str">
        <f t="shared" si="341"/>
        <v/>
      </c>
      <c r="FM40" s="45"/>
      <c r="FN40" s="45"/>
      <c r="FO40" s="45"/>
      <c r="FP40" s="45" t="str">
        <f t="shared" si="303"/>
        <v/>
      </c>
      <c r="FQ40" s="46" t="str">
        <f t="shared" si="304"/>
        <v/>
      </c>
      <c r="FR40" s="37"/>
      <c r="FS40" s="29"/>
      <c r="FT40" s="47"/>
      <c r="FU40" s="67"/>
      <c r="FV40" s="45" t="str">
        <f t="shared" si="342"/>
        <v/>
      </c>
      <c r="FW40" s="45"/>
      <c r="FX40" s="45"/>
      <c r="FY40" s="45"/>
      <c r="FZ40" s="45" t="str">
        <f t="shared" si="343"/>
        <v/>
      </c>
      <c r="GA40" s="45"/>
      <c r="GB40" s="45"/>
      <c r="GC40" s="45"/>
      <c r="GD40" s="45" t="str">
        <f t="shared" si="305"/>
        <v/>
      </c>
      <c r="GE40" s="46" t="str">
        <f t="shared" si="306"/>
        <v/>
      </c>
      <c r="GF40" s="37"/>
      <c r="GH40" s="47"/>
      <c r="GI40" s="67"/>
      <c r="GJ40" s="45" t="str">
        <f t="shared" si="344"/>
        <v/>
      </c>
      <c r="GK40" s="45"/>
      <c r="GL40" s="45"/>
      <c r="GM40" s="45"/>
      <c r="GN40" s="45" t="str">
        <f t="shared" si="345"/>
        <v/>
      </c>
      <c r="GO40" s="45"/>
      <c r="GP40" s="45"/>
      <c r="GQ40" s="45"/>
      <c r="GR40" s="45" t="str">
        <f t="shared" si="307"/>
        <v/>
      </c>
      <c r="GS40" s="46" t="str">
        <f t="shared" si="308"/>
        <v/>
      </c>
      <c r="GT40" s="37"/>
      <c r="GU40" s="61"/>
      <c r="GV40" s="47"/>
      <c r="GW40" s="30" t="s">
        <v>1144</v>
      </c>
      <c r="GX40" s="43"/>
      <c r="GY40" s="45" t="str">
        <f t="shared" si="137"/>
        <v/>
      </c>
      <c r="GZ40" s="43"/>
      <c r="HA40" s="45" t="str">
        <f t="shared" si="138"/>
        <v/>
      </c>
      <c r="HB40" s="45"/>
      <c r="HC40" s="45" t="str">
        <f t="shared" si="139"/>
        <v/>
      </c>
      <c r="HD40" s="43"/>
      <c r="HE40" s="63" t="str">
        <f t="shared" si="140"/>
        <v/>
      </c>
      <c r="HF40" s="67" t="str">
        <f t="shared" si="141"/>
        <v/>
      </c>
      <c r="HG40" s="43" t="str">
        <f t="shared" si="142"/>
        <v/>
      </c>
      <c r="HH40" s="46" t="str">
        <f t="shared" si="143"/>
        <v/>
      </c>
      <c r="HI40" s="37"/>
      <c r="HK40" s="47"/>
      <c r="HL40" s="43"/>
      <c r="HM40" s="45" t="str">
        <f t="shared" si="144"/>
        <v/>
      </c>
      <c r="HN40" s="43"/>
      <c r="HO40" s="45" t="str">
        <f t="shared" si="145"/>
        <v/>
      </c>
      <c r="HP40" s="45"/>
      <c r="HQ40" s="45" t="str">
        <f t="shared" si="146"/>
        <v/>
      </c>
      <c r="HR40" s="43"/>
      <c r="HS40" s="63" t="str">
        <f t="shared" si="147"/>
        <v/>
      </c>
      <c r="HT40" s="67" t="str">
        <f t="shared" si="148"/>
        <v/>
      </c>
      <c r="HU40" s="43" t="str">
        <f t="shared" si="149"/>
        <v/>
      </c>
      <c r="HV40" s="46" t="str">
        <f t="shared" si="150"/>
        <v/>
      </c>
      <c r="HW40" s="37"/>
      <c r="HX40" s="360"/>
      <c r="HY40" s="47"/>
      <c r="HZ40" s="43"/>
      <c r="IA40" s="45" t="str">
        <f t="shared" si="151"/>
        <v/>
      </c>
      <c r="IB40" s="43"/>
      <c r="IC40" s="45" t="str">
        <f t="shared" si="152"/>
        <v/>
      </c>
      <c r="ID40" s="45"/>
      <c r="IE40" s="45" t="str">
        <f t="shared" si="153"/>
        <v/>
      </c>
      <c r="IF40" s="43"/>
      <c r="IG40" s="63" t="str">
        <f t="shared" si="154"/>
        <v/>
      </c>
      <c r="IH40" s="67" t="str">
        <f t="shared" si="155"/>
        <v/>
      </c>
      <c r="II40" s="43" t="str">
        <f t="shared" si="156"/>
        <v/>
      </c>
      <c r="IJ40" s="46" t="str">
        <f t="shared" si="157"/>
        <v/>
      </c>
      <c r="IK40" s="37"/>
      <c r="IL40" s="29"/>
      <c r="IM40" s="47"/>
      <c r="IN40" s="43"/>
      <c r="IO40" s="45" t="str">
        <f t="shared" si="158"/>
        <v/>
      </c>
      <c r="IP40" s="43"/>
      <c r="IQ40" s="45" t="str">
        <f t="shared" si="159"/>
        <v/>
      </c>
      <c r="IR40" s="45"/>
      <c r="IS40" s="45" t="str">
        <f t="shared" si="160"/>
        <v/>
      </c>
      <c r="IT40" s="43"/>
      <c r="IU40" s="63" t="str">
        <f t="shared" si="161"/>
        <v/>
      </c>
      <c r="IV40" s="67" t="str">
        <f t="shared" si="162"/>
        <v/>
      </c>
      <c r="IW40" s="43" t="str">
        <f t="shared" si="163"/>
        <v/>
      </c>
      <c r="IX40" s="46" t="str">
        <f t="shared" si="164"/>
        <v/>
      </c>
      <c r="IY40" s="37"/>
      <c r="IZ40" s="61"/>
      <c r="JA40" s="47"/>
      <c r="JB40" s="43"/>
      <c r="JC40" s="45" t="str">
        <f t="shared" si="165"/>
        <v/>
      </c>
      <c r="JD40" s="43"/>
      <c r="JE40" s="45" t="str">
        <f t="shared" si="166"/>
        <v/>
      </c>
      <c r="JF40" s="45"/>
      <c r="JG40" s="45" t="str">
        <f t="shared" si="167"/>
        <v/>
      </c>
      <c r="JH40" s="43"/>
      <c r="JI40" s="63" t="str">
        <f t="shared" si="168"/>
        <v/>
      </c>
      <c r="JJ40" s="67" t="str">
        <f t="shared" si="169"/>
        <v/>
      </c>
      <c r="JK40" s="43" t="str">
        <f t="shared" si="170"/>
        <v/>
      </c>
      <c r="JL40" s="46" t="str">
        <f t="shared" si="171"/>
        <v/>
      </c>
      <c r="JM40" s="37"/>
      <c r="JN40" s="29"/>
      <c r="JO40" s="47"/>
      <c r="JP40" s="43"/>
      <c r="JQ40" s="45" t="str">
        <f t="shared" si="172"/>
        <v/>
      </c>
      <c r="JR40" s="43"/>
      <c r="JS40" s="45" t="str">
        <f t="shared" si="173"/>
        <v/>
      </c>
      <c r="JT40" s="45"/>
      <c r="JU40" s="45" t="str">
        <f t="shared" si="174"/>
        <v/>
      </c>
      <c r="JV40" s="43"/>
      <c r="JW40" s="63" t="str">
        <f t="shared" si="317"/>
        <v/>
      </c>
      <c r="JX40" s="67" t="str">
        <f t="shared" si="318"/>
        <v/>
      </c>
      <c r="JY40" s="43" t="str">
        <f t="shared" si="319"/>
        <v/>
      </c>
      <c r="JZ40" s="46" t="str">
        <f t="shared" si="320"/>
        <v/>
      </c>
      <c r="KA40" s="37"/>
      <c r="KB40" s="51"/>
      <c r="KC40" s="47"/>
      <c r="KD40" s="43"/>
      <c r="KE40" s="45" t="str">
        <f>IF(KD40="","",KD40-KD36)</f>
        <v/>
      </c>
      <c r="KF40" s="43"/>
      <c r="KG40" s="45" t="str">
        <f>IF(KF40="","",KF40-KF36)</f>
        <v/>
      </c>
      <c r="KH40" s="45"/>
      <c r="KI40" s="45" t="str">
        <f>IF(KH40="","",KH36+KJ36-KH40)</f>
        <v/>
      </c>
      <c r="KJ40" s="43"/>
      <c r="KK40" s="63" t="str">
        <f>IF(KD40="","",KK36)</f>
        <v/>
      </c>
      <c r="KL40" s="67" t="str">
        <f>IF(KE40="","",KL36)</f>
        <v/>
      </c>
      <c r="KM40" s="43" t="str">
        <f>IF(KH40="","",KI40*KL40)</f>
        <v/>
      </c>
      <c r="KN40" s="46" t="str">
        <f>IF(KI40="","",KM40/(KE40*100))</f>
        <v/>
      </c>
      <c r="KO40" s="37"/>
      <c r="KP40" s="29"/>
      <c r="KQ40" s="47"/>
      <c r="KR40" s="43"/>
      <c r="KS40" s="45" t="str">
        <f>IF(KR40="","",KR40-KR36)</f>
        <v/>
      </c>
      <c r="KT40" s="43"/>
      <c r="KU40" s="45" t="str">
        <f>IF(KT40="","",KT40-KT36)</f>
        <v/>
      </c>
      <c r="KV40" s="45"/>
      <c r="KW40" s="45" t="str">
        <f>IF(KV40="","",KV36+KX36-KV40)</f>
        <v/>
      </c>
      <c r="KX40" s="43"/>
      <c r="KY40" s="63" t="str">
        <f>IF(KR40="","",KY36)</f>
        <v/>
      </c>
      <c r="KZ40" s="67" t="str">
        <f>IF(KS40="","",KZ36)</f>
        <v/>
      </c>
      <c r="LA40" s="43" t="str">
        <f>IF(KV40="","",KW40*KZ40)</f>
        <v/>
      </c>
      <c r="LB40" s="46" t="str">
        <f>IF(KW40="","",LA40/(KS40*100))</f>
        <v/>
      </c>
      <c r="LC40" s="37"/>
      <c r="LD40" s="29"/>
      <c r="LE40" s="47"/>
      <c r="LF40" s="45"/>
      <c r="LG40" s="45"/>
      <c r="LH40" s="45"/>
      <c r="LI40" s="45" t="str">
        <f t="shared" si="89"/>
        <v/>
      </c>
      <c r="LJ40" s="45"/>
      <c r="LK40" s="45" t="str">
        <f t="shared" si="90"/>
        <v/>
      </c>
      <c r="LL40" s="45"/>
      <c r="LM40" s="73" t="str">
        <f>IF(LF39="","",LM37)</f>
        <v/>
      </c>
      <c r="LN40" s="67" t="str">
        <f>IF(LG39="","",LN37)</f>
        <v/>
      </c>
      <c r="LO40" s="45" t="str">
        <f t="shared" si="91"/>
        <v/>
      </c>
      <c r="LP40" s="46"/>
      <c r="LQ40" s="37"/>
      <c r="LR40" s="29"/>
      <c r="LS40" s="47"/>
      <c r="LT40" s="67"/>
      <c r="LU40" s="45" t="str">
        <f t="shared" si="346"/>
        <v/>
      </c>
      <c r="LV40" s="45"/>
      <c r="LW40" s="45"/>
      <c r="LX40" s="45"/>
      <c r="LY40" s="45" t="str">
        <f t="shared" si="347"/>
        <v/>
      </c>
      <c r="LZ40" s="45"/>
      <c r="MA40" s="45"/>
      <c r="MB40" s="45"/>
      <c r="MC40" s="45" t="str">
        <f t="shared" si="309"/>
        <v/>
      </c>
      <c r="MD40" s="46" t="str">
        <f t="shared" si="310"/>
        <v/>
      </c>
      <c r="ME40" s="37"/>
      <c r="MF40" s="29"/>
      <c r="MG40" s="47"/>
      <c r="MH40" s="67"/>
      <c r="MI40" s="45" t="str">
        <f t="shared" si="348"/>
        <v/>
      </c>
      <c r="MJ40" s="45"/>
      <c r="MK40" s="45"/>
      <c r="ML40" s="45"/>
      <c r="MM40" s="45" t="str">
        <f t="shared" si="349"/>
        <v/>
      </c>
      <c r="MN40" s="45"/>
      <c r="MO40" s="45"/>
      <c r="MP40" s="45"/>
      <c r="MQ40" s="45" t="str">
        <f t="shared" si="311"/>
        <v/>
      </c>
      <c r="MR40" s="46" t="str">
        <f t="shared" si="312"/>
        <v/>
      </c>
      <c r="MS40" s="37"/>
      <c r="MT40" s="29"/>
      <c r="MU40" s="47"/>
      <c r="MV40" s="67"/>
      <c r="MW40" s="45" t="str">
        <f t="shared" si="350"/>
        <v/>
      </c>
      <c r="MX40" s="45"/>
      <c r="MY40" s="45"/>
      <c r="MZ40" s="45"/>
      <c r="NA40" s="45" t="str">
        <f t="shared" si="351"/>
        <v/>
      </c>
      <c r="NB40" s="45"/>
      <c r="NC40" s="45"/>
      <c r="ND40" s="45"/>
      <c r="NE40" s="45" t="str">
        <f t="shared" si="313"/>
        <v/>
      </c>
      <c r="NF40" s="46" t="str">
        <f t="shared" si="314"/>
        <v/>
      </c>
      <c r="NG40" s="37"/>
      <c r="NH40" s="29"/>
      <c r="NI40" s="47"/>
      <c r="NJ40" s="67"/>
      <c r="NK40" s="45" t="str">
        <f t="shared" si="352"/>
        <v/>
      </c>
      <c r="NL40" s="45"/>
      <c r="NM40" s="45"/>
      <c r="NN40" s="45"/>
      <c r="NO40" s="45" t="str">
        <f t="shared" si="353"/>
        <v/>
      </c>
      <c r="NP40" s="45"/>
      <c r="NQ40" s="45"/>
      <c r="NR40" s="45"/>
      <c r="NS40" s="45" t="str">
        <f t="shared" si="315"/>
        <v/>
      </c>
      <c r="NT40" s="46" t="str">
        <f t="shared" si="316"/>
        <v/>
      </c>
      <c r="NU40" s="37"/>
    </row>
    <row r="41" spans="1:385" ht="15" customHeight="1" thickBot="1" x14ac:dyDescent="0.3">
      <c r="A41" s="38"/>
      <c r="B41" s="39"/>
      <c r="C41" s="40"/>
      <c r="D41" s="40"/>
      <c r="E41" s="41"/>
      <c r="F41" s="41"/>
      <c r="G41" s="40"/>
      <c r="H41" s="42"/>
      <c r="I41" s="45"/>
      <c r="J41" s="45" t="str">
        <f t="shared" si="321"/>
        <v/>
      </c>
      <c r="K41" s="45"/>
      <c r="L41" s="45"/>
      <c r="M41" s="45"/>
      <c r="N41" s="45" t="str">
        <f t="shared" si="322"/>
        <v/>
      </c>
      <c r="O41" s="45"/>
      <c r="P41" s="45"/>
      <c r="Q41" s="45"/>
      <c r="R41" s="45" t="str">
        <f t="shared" si="287"/>
        <v/>
      </c>
      <c r="S41" s="46" t="str">
        <f t="shared" si="288"/>
        <v/>
      </c>
      <c r="T41" s="37"/>
      <c r="U41" s="29"/>
      <c r="V41" s="47"/>
      <c r="W41" s="67"/>
      <c r="X41" s="45" t="str">
        <f t="shared" si="323"/>
        <v/>
      </c>
      <c r="Y41" s="45"/>
      <c r="Z41" s="45"/>
      <c r="AA41" s="45"/>
      <c r="AB41" s="45" t="str">
        <f t="shared" si="324"/>
        <v/>
      </c>
      <c r="AC41" s="45"/>
      <c r="AD41" s="45"/>
      <c r="AE41" s="45"/>
      <c r="AF41" s="45" t="str">
        <f t="shared" si="289"/>
        <v/>
      </c>
      <c r="AG41" s="46" t="str">
        <f t="shared" si="290"/>
        <v/>
      </c>
      <c r="AH41" s="37"/>
      <c r="AI41" s="29"/>
      <c r="AJ41" s="47"/>
      <c r="AK41" s="45"/>
      <c r="AL41" s="45" t="str">
        <f t="shared" si="325"/>
        <v/>
      </c>
      <c r="AM41" s="45"/>
      <c r="AN41" s="45" t="str">
        <f t="shared" si="326"/>
        <v/>
      </c>
      <c r="AO41" s="45"/>
      <c r="AP41" s="45" t="str">
        <f t="shared" si="327"/>
        <v/>
      </c>
      <c r="AQ41" s="45"/>
      <c r="AR41" s="45"/>
      <c r="AS41" s="45"/>
      <c r="AT41" s="45" t="str">
        <f t="shared" si="291"/>
        <v/>
      </c>
      <c r="AU41" s="46" t="str">
        <f t="shared" si="292"/>
        <v/>
      </c>
      <c r="AV41" s="37"/>
      <c r="AW41" s="29"/>
      <c r="AX41" s="47"/>
      <c r="AY41" s="45"/>
      <c r="AZ41" s="45" t="str">
        <f t="shared" si="328"/>
        <v/>
      </c>
      <c r="BA41" s="45"/>
      <c r="BB41" s="45" t="str">
        <f t="shared" si="329"/>
        <v/>
      </c>
      <c r="BC41" s="45"/>
      <c r="BD41" s="45" t="str">
        <f t="shared" si="330"/>
        <v/>
      </c>
      <c r="BE41" s="45"/>
      <c r="BF41" s="45"/>
      <c r="BG41" s="45"/>
      <c r="BH41" s="45" t="str">
        <f t="shared" si="293"/>
        <v/>
      </c>
      <c r="BI41" s="46" t="str">
        <f t="shared" si="294"/>
        <v/>
      </c>
      <c r="BJ41" s="37"/>
      <c r="BK41" s="29"/>
      <c r="BL41" s="47"/>
      <c r="BM41" s="45"/>
      <c r="BN41" s="45" t="str">
        <f t="shared" si="102"/>
        <v/>
      </c>
      <c r="BO41" s="45"/>
      <c r="BP41" s="45" t="str">
        <f t="shared" si="103"/>
        <v/>
      </c>
      <c r="BQ41" s="45"/>
      <c r="BR41" s="45" t="str">
        <f t="shared" si="104"/>
        <v/>
      </c>
      <c r="BS41" s="27"/>
      <c r="BT41" s="63" t="str">
        <f t="shared" si="105"/>
        <v/>
      </c>
      <c r="BU41" s="67" t="str">
        <f t="shared" si="106"/>
        <v/>
      </c>
      <c r="BV41" s="45" t="str">
        <f t="shared" si="107"/>
        <v/>
      </c>
      <c r="BW41" s="46" t="str">
        <f t="shared" si="108"/>
        <v/>
      </c>
      <c r="BX41" s="37"/>
      <c r="BY41" s="57"/>
      <c r="BZ41" s="47"/>
      <c r="CA41" s="45"/>
      <c r="CB41" s="45" t="str">
        <f t="shared" si="109"/>
        <v/>
      </c>
      <c r="CC41" s="45"/>
      <c r="CD41" s="45" t="str">
        <f t="shared" si="110"/>
        <v/>
      </c>
      <c r="CE41" s="45"/>
      <c r="CF41" s="45" t="str">
        <f t="shared" si="111"/>
        <v/>
      </c>
      <c r="CG41" s="27"/>
      <c r="CH41" s="63" t="str">
        <f t="shared" si="112"/>
        <v/>
      </c>
      <c r="CI41" s="67" t="str">
        <f t="shared" si="113"/>
        <v/>
      </c>
      <c r="CJ41" s="45" t="str">
        <f t="shared" si="114"/>
        <v/>
      </c>
      <c r="CK41" s="46" t="str">
        <f t="shared" si="115"/>
        <v/>
      </c>
      <c r="CL41" s="37"/>
      <c r="CM41" s="29"/>
      <c r="CN41" s="47"/>
      <c r="CO41" s="45"/>
      <c r="CP41" s="45" t="str">
        <f t="shared" si="116"/>
        <v/>
      </c>
      <c r="CQ41" s="45"/>
      <c r="CR41" s="45" t="str">
        <f t="shared" si="117"/>
        <v/>
      </c>
      <c r="CS41" s="45"/>
      <c r="CT41" s="45" t="str">
        <f t="shared" si="118"/>
        <v/>
      </c>
      <c r="CU41" s="27"/>
      <c r="CV41" s="63" t="str">
        <f t="shared" si="119"/>
        <v/>
      </c>
      <c r="CW41" s="67" t="str">
        <f t="shared" si="120"/>
        <v/>
      </c>
      <c r="CX41" s="45" t="str">
        <f t="shared" si="121"/>
        <v/>
      </c>
      <c r="CY41" s="46" t="str">
        <f t="shared" si="122"/>
        <v/>
      </c>
      <c r="CZ41" s="37"/>
      <c r="DA41" s="29"/>
      <c r="DB41" s="47"/>
      <c r="DC41" s="67"/>
      <c r="DD41" s="45" t="str">
        <f t="shared" si="331"/>
        <v/>
      </c>
      <c r="DE41" s="45"/>
      <c r="DF41" s="45"/>
      <c r="DG41" s="45"/>
      <c r="DH41" s="45" t="str">
        <f t="shared" si="332"/>
        <v/>
      </c>
      <c r="DI41" s="45"/>
      <c r="DJ41" s="45"/>
      <c r="DK41" s="45"/>
      <c r="DL41" s="45" t="str">
        <f t="shared" si="295"/>
        <v/>
      </c>
      <c r="DM41" s="46" t="str">
        <f t="shared" si="296"/>
        <v/>
      </c>
      <c r="DN41" s="37"/>
      <c r="DO41" s="29"/>
      <c r="DP41" s="47"/>
      <c r="DQ41" s="45"/>
      <c r="DR41" s="45" t="str">
        <f t="shared" si="333"/>
        <v/>
      </c>
      <c r="DS41" s="45"/>
      <c r="DT41" s="45" t="str">
        <f t="shared" si="334"/>
        <v/>
      </c>
      <c r="DU41" s="45"/>
      <c r="DV41" s="45" t="str">
        <f t="shared" si="335"/>
        <v/>
      </c>
      <c r="DW41" s="45"/>
      <c r="DX41" s="45"/>
      <c r="DY41" s="45"/>
      <c r="DZ41" s="45" t="str">
        <f t="shared" si="297"/>
        <v/>
      </c>
      <c r="EA41" s="46" t="str">
        <f t="shared" si="298"/>
        <v/>
      </c>
      <c r="EB41" s="37"/>
      <c r="ED41" s="47"/>
      <c r="EE41" s="67"/>
      <c r="EF41" s="45" t="str">
        <f t="shared" si="336"/>
        <v/>
      </c>
      <c r="EG41" s="45"/>
      <c r="EH41" s="45"/>
      <c r="EI41" s="45"/>
      <c r="EJ41" s="45" t="str">
        <f t="shared" si="337"/>
        <v/>
      </c>
      <c r="EK41" s="45"/>
      <c r="EL41" s="45"/>
      <c r="EM41" s="45"/>
      <c r="EN41" s="45" t="str">
        <f t="shared" si="299"/>
        <v/>
      </c>
      <c r="EO41" s="46" t="str">
        <f t="shared" si="300"/>
        <v/>
      </c>
      <c r="EP41" s="37"/>
      <c r="ER41" s="47"/>
      <c r="ES41" s="67"/>
      <c r="ET41" s="45" t="str">
        <f t="shared" si="338"/>
        <v/>
      </c>
      <c r="EU41" s="45"/>
      <c r="EV41" s="45"/>
      <c r="EW41" s="45"/>
      <c r="EX41" s="45" t="str">
        <f t="shared" si="339"/>
        <v/>
      </c>
      <c r="EY41" s="45"/>
      <c r="EZ41" s="45"/>
      <c r="FA41" s="45"/>
      <c r="FB41" s="45" t="str">
        <f t="shared" si="301"/>
        <v/>
      </c>
      <c r="FC41" s="46" t="str">
        <f t="shared" si="302"/>
        <v/>
      </c>
      <c r="FD41" s="37"/>
      <c r="FF41" s="47"/>
      <c r="FG41" s="67"/>
      <c r="FH41" s="45" t="str">
        <f t="shared" si="340"/>
        <v/>
      </c>
      <c r="FI41" s="45"/>
      <c r="FJ41" s="45"/>
      <c r="FK41" s="45"/>
      <c r="FL41" s="45" t="str">
        <f t="shared" si="341"/>
        <v/>
      </c>
      <c r="FM41" s="45"/>
      <c r="FN41" s="45"/>
      <c r="FO41" s="45"/>
      <c r="FP41" s="45" t="str">
        <f t="shared" si="303"/>
        <v/>
      </c>
      <c r="FQ41" s="46" t="str">
        <f t="shared" si="304"/>
        <v/>
      </c>
      <c r="FR41" s="37"/>
      <c r="FS41" s="29"/>
      <c r="FT41" s="47"/>
      <c r="FU41" s="67"/>
      <c r="FV41" s="45" t="str">
        <f t="shared" si="342"/>
        <v/>
      </c>
      <c r="FW41" s="45"/>
      <c r="FX41" s="45"/>
      <c r="FY41" s="45"/>
      <c r="FZ41" s="45" t="str">
        <f t="shared" si="343"/>
        <v/>
      </c>
      <c r="GA41" s="45"/>
      <c r="GB41" s="45"/>
      <c r="GC41" s="45"/>
      <c r="GD41" s="45" t="str">
        <f t="shared" si="305"/>
        <v/>
      </c>
      <c r="GE41" s="46" t="str">
        <f t="shared" si="306"/>
        <v/>
      </c>
      <c r="GF41" s="37"/>
      <c r="GH41" s="47"/>
      <c r="GI41" s="67"/>
      <c r="GJ41" s="45" t="str">
        <f t="shared" si="344"/>
        <v/>
      </c>
      <c r="GK41" s="45"/>
      <c r="GL41" s="45"/>
      <c r="GM41" s="45"/>
      <c r="GN41" s="45" t="str">
        <f t="shared" si="345"/>
        <v/>
      </c>
      <c r="GO41" s="45"/>
      <c r="GP41" s="45"/>
      <c r="GQ41" s="45"/>
      <c r="GR41" s="45" t="str">
        <f t="shared" si="307"/>
        <v/>
      </c>
      <c r="GS41" s="46" t="str">
        <f t="shared" si="308"/>
        <v/>
      </c>
      <c r="GT41" s="37"/>
      <c r="GU41" s="61"/>
      <c r="GV41" s="47"/>
      <c r="GW41" s="30" t="s">
        <v>1145</v>
      </c>
      <c r="GX41" s="45"/>
      <c r="GY41" s="45" t="str">
        <f t="shared" si="137"/>
        <v/>
      </c>
      <c r="GZ41" s="45"/>
      <c r="HA41" s="45" t="str">
        <f t="shared" si="138"/>
        <v/>
      </c>
      <c r="HB41" s="45"/>
      <c r="HC41" s="45" t="str">
        <f t="shared" si="139"/>
        <v/>
      </c>
      <c r="HD41" s="27"/>
      <c r="HE41" s="63" t="str">
        <f t="shared" si="140"/>
        <v/>
      </c>
      <c r="HF41" s="67" t="str">
        <f t="shared" si="141"/>
        <v/>
      </c>
      <c r="HG41" s="45" t="str">
        <f t="shared" si="142"/>
        <v/>
      </c>
      <c r="HH41" s="46" t="str">
        <f t="shared" si="143"/>
        <v/>
      </c>
      <c r="HI41" s="37"/>
      <c r="HK41" s="47"/>
      <c r="HL41" s="45"/>
      <c r="HM41" s="45" t="str">
        <f t="shared" si="144"/>
        <v/>
      </c>
      <c r="HN41" s="45"/>
      <c r="HO41" s="45" t="str">
        <f t="shared" si="145"/>
        <v/>
      </c>
      <c r="HP41" s="45"/>
      <c r="HQ41" s="45" t="str">
        <f t="shared" si="146"/>
        <v/>
      </c>
      <c r="HR41" s="27"/>
      <c r="HS41" s="63" t="str">
        <f t="shared" si="147"/>
        <v/>
      </c>
      <c r="HT41" s="67" t="str">
        <f t="shared" si="148"/>
        <v/>
      </c>
      <c r="HU41" s="45" t="str">
        <f t="shared" si="149"/>
        <v/>
      </c>
      <c r="HV41" s="46" t="str">
        <f t="shared" si="150"/>
        <v/>
      </c>
      <c r="HW41" s="37"/>
      <c r="HX41" s="360"/>
      <c r="HY41" s="47"/>
      <c r="HZ41" s="45"/>
      <c r="IA41" s="45" t="str">
        <f t="shared" si="151"/>
        <v/>
      </c>
      <c r="IB41" s="45"/>
      <c r="IC41" s="45" t="str">
        <f t="shared" si="152"/>
        <v/>
      </c>
      <c r="ID41" s="45"/>
      <c r="IE41" s="45" t="str">
        <f t="shared" si="153"/>
        <v/>
      </c>
      <c r="IF41" s="27"/>
      <c r="IG41" s="63" t="str">
        <f t="shared" si="154"/>
        <v/>
      </c>
      <c r="IH41" s="67" t="str">
        <f t="shared" si="155"/>
        <v/>
      </c>
      <c r="II41" s="45" t="str">
        <f t="shared" si="156"/>
        <v/>
      </c>
      <c r="IJ41" s="46" t="str">
        <f t="shared" si="157"/>
        <v/>
      </c>
      <c r="IK41" s="37"/>
      <c r="IL41" s="29"/>
      <c r="IM41" s="47"/>
      <c r="IN41" s="45"/>
      <c r="IO41" s="45" t="str">
        <f t="shared" si="158"/>
        <v/>
      </c>
      <c r="IP41" s="45"/>
      <c r="IQ41" s="45" t="str">
        <f t="shared" si="159"/>
        <v/>
      </c>
      <c r="IR41" s="45"/>
      <c r="IS41" s="45" t="str">
        <f t="shared" si="160"/>
        <v/>
      </c>
      <c r="IT41" s="27"/>
      <c r="IU41" s="63" t="str">
        <f t="shared" si="161"/>
        <v/>
      </c>
      <c r="IV41" s="67" t="str">
        <f t="shared" si="162"/>
        <v/>
      </c>
      <c r="IW41" s="45" t="str">
        <f t="shared" si="163"/>
        <v/>
      </c>
      <c r="IX41" s="46" t="str">
        <f t="shared" si="164"/>
        <v/>
      </c>
      <c r="IY41" s="37"/>
      <c r="IZ41" s="61"/>
      <c r="JA41" s="47"/>
      <c r="JB41" s="45"/>
      <c r="JC41" s="45" t="str">
        <f t="shared" si="165"/>
        <v/>
      </c>
      <c r="JD41" s="45"/>
      <c r="JE41" s="45" t="str">
        <f t="shared" si="166"/>
        <v/>
      </c>
      <c r="JF41" s="45"/>
      <c r="JG41" s="45" t="str">
        <f t="shared" si="167"/>
        <v/>
      </c>
      <c r="JH41" s="27"/>
      <c r="JI41" s="63" t="str">
        <f t="shared" si="168"/>
        <v/>
      </c>
      <c r="JJ41" s="67" t="str">
        <f t="shared" si="169"/>
        <v/>
      </c>
      <c r="JK41" s="45" t="str">
        <f t="shared" si="170"/>
        <v/>
      </c>
      <c r="JL41" s="46" t="str">
        <f t="shared" si="171"/>
        <v/>
      </c>
      <c r="JM41" s="37"/>
      <c r="JN41" s="29"/>
      <c r="JO41" s="47"/>
      <c r="JP41" s="45"/>
      <c r="JQ41" s="45" t="str">
        <f t="shared" si="172"/>
        <v/>
      </c>
      <c r="JR41" s="45"/>
      <c r="JS41" s="45" t="str">
        <f t="shared" si="173"/>
        <v/>
      </c>
      <c r="JT41" s="45"/>
      <c r="JU41" s="45" t="str">
        <f t="shared" si="174"/>
        <v/>
      </c>
      <c r="JV41" s="27"/>
      <c r="JW41" s="63" t="str">
        <f t="shared" si="317"/>
        <v/>
      </c>
      <c r="JX41" s="67" t="str">
        <f t="shared" si="318"/>
        <v/>
      </c>
      <c r="JY41" s="45" t="str">
        <f t="shared" si="319"/>
        <v/>
      </c>
      <c r="JZ41" s="46" t="str">
        <f t="shared" si="320"/>
        <v/>
      </c>
      <c r="KA41" s="37"/>
      <c r="KB41" s="51"/>
      <c r="KC41" s="47"/>
      <c r="KD41" s="45"/>
      <c r="KE41" s="45" t="str">
        <f>IF(KD41="","",KD41-KD37)</f>
        <v/>
      </c>
      <c r="KF41" s="45"/>
      <c r="KG41" s="45" t="str">
        <f>IF(KF41="","",KF41-KF37)</f>
        <v/>
      </c>
      <c r="KH41" s="45"/>
      <c r="KI41" s="45" t="str">
        <f>IF(KH41="","",KH37+KJ37-KH41)</f>
        <v/>
      </c>
      <c r="KJ41" s="27"/>
      <c r="KK41" s="63" t="str">
        <f>IF(KD41="","",KK37)</f>
        <v/>
      </c>
      <c r="KL41" s="67" t="str">
        <f>IF(KE41="","",KL37)</f>
        <v/>
      </c>
      <c r="KM41" s="45" t="str">
        <f>IF(KH41="","",KI41*KL41)</f>
        <v/>
      </c>
      <c r="KN41" s="46" t="str">
        <f>IF(KI41="","",KM41/(KE41*100))</f>
        <v/>
      </c>
      <c r="KO41" s="37"/>
      <c r="KP41" s="29"/>
      <c r="KQ41" s="47"/>
      <c r="KR41" s="45"/>
      <c r="KS41" s="45" t="str">
        <f>IF(KR41="","",KR41-KR37)</f>
        <v/>
      </c>
      <c r="KT41" s="45"/>
      <c r="KU41" s="45" t="str">
        <f>IF(KT41="","",KT41-KT37)</f>
        <v/>
      </c>
      <c r="KV41" s="45"/>
      <c r="KW41" s="45" t="str">
        <f>IF(KV41="","",KV37+KX37-KV41)</f>
        <v/>
      </c>
      <c r="KX41" s="27"/>
      <c r="KY41" s="63" t="str">
        <f>IF(KR41="","",KY37)</f>
        <v/>
      </c>
      <c r="KZ41" s="67" t="str">
        <f>IF(KS41="","",KZ37)</f>
        <v/>
      </c>
      <c r="LA41" s="45" t="str">
        <f>IF(KV41="","",KW41*KZ41)</f>
        <v/>
      </c>
      <c r="LB41" s="46" t="str">
        <f>IF(KW41="","",LA41/(KS41*100))</f>
        <v/>
      </c>
      <c r="LC41" s="37"/>
      <c r="LD41" s="29"/>
      <c r="LE41" s="75"/>
      <c r="LF41" s="76"/>
      <c r="LG41" s="76"/>
      <c r="LH41" s="76"/>
      <c r="LI41" s="76" t="str">
        <f t="shared" si="89"/>
        <v/>
      </c>
      <c r="LJ41" s="76"/>
      <c r="LK41" s="76" t="str">
        <f t="shared" si="90"/>
        <v/>
      </c>
      <c r="LL41" s="76"/>
      <c r="LM41" s="78" t="str">
        <f>IF(LF39="","",LM38)</f>
        <v/>
      </c>
      <c r="LN41" s="79" t="str">
        <f>IF(LG39="","",LN38)</f>
        <v/>
      </c>
      <c r="LO41" s="76" t="str">
        <f t="shared" si="91"/>
        <v/>
      </c>
      <c r="LP41" s="80"/>
      <c r="LQ41" s="37"/>
      <c r="LR41" s="29"/>
      <c r="LS41" s="47"/>
      <c r="LT41" s="67"/>
      <c r="LU41" s="45" t="str">
        <f t="shared" si="346"/>
        <v/>
      </c>
      <c r="LV41" s="45"/>
      <c r="LW41" s="45"/>
      <c r="LX41" s="45"/>
      <c r="LY41" s="45" t="str">
        <f t="shared" si="347"/>
        <v/>
      </c>
      <c r="LZ41" s="45"/>
      <c r="MA41" s="45"/>
      <c r="MB41" s="45"/>
      <c r="MC41" s="45" t="str">
        <f t="shared" si="309"/>
        <v/>
      </c>
      <c r="MD41" s="46" t="str">
        <f t="shared" si="310"/>
        <v/>
      </c>
      <c r="ME41" s="37"/>
      <c r="MF41" s="29"/>
      <c r="MG41" s="47"/>
      <c r="MH41" s="67"/>
      <c r="MI41" s="45" t="str">
        <f t="shared" si="348"/>
        <v/>
      </c>
      <c r="MJ41" s="45"/>
      <c r="MK41" s="45"/>
      <c r="ML41" s="45"/>
      <c r="MM41" s="45" t="str">
        <f t="shared" si="349"/>
        <v/>
      </c>
      <c r="MN41" s="45"/>
      <c r="MO41" s="45"/>
      <c r="MP41" s="45"/>
      <c r="MQ41" s="45" t="str">
        <f t="shared" si="311"/>
        <v/>
      </c>
      <c r="MR41" s="46" t="str">
        <f t="shared" si="312"/>
        <v/>
      </c>
      <c r="MS41" s="37"/>
      <c r="MT41" s="29"/>
      <c r="MU41" s="47"/>
      <c r="MV41" s="67"/>
      <c r="MW41" s="45" t="str">
        <f t="shared" si="350"/>
        <v/>
      </c>
      <c r="MX41" s="45"/>
      <c r="MY41" s="45"/>
      <c r="MZ41" s="45"/>
      <c r="NA41" s="45" t="str">
        <f t="shared" si="351"/>
        <v/>
      </c>
      <c r="NB41" s="45"/>
      <c r="NC41" s="45"/>
      <c r="ND41" s="45"/>
      <c r="NE41" s="45" t="str">
        <f t="shared" si="313"/>
        <v/>
      </c>
      <c r="NF41" s="46" t="str">
        <f t="shared" si="314"/>
        <v/>
      </c>
      <c r="NG41" s="37"/>
      <c r="NH41" s="29"/>
      <c r="NI41" s="47"/>
      <c r="NJ41" s="67"/>
      <c r="NK41" s="45" t="str">
        <f t="shared" si="352"/>
        <v/>
      </c>
      <c r="NL41" s="45"/>
      <c r="NM41" s="45"/>
      <c r="NN41" s="45"/>
      <c r="NO41" s="45" t="str">
        <f t="shared" si="353"/>
        <v/>
      </c>
      <c r="NP41" s="45"/>
      <c r="NQ41" s="45"/>
      <c r="NR41" s="45"/>
      <c r="NS41" s="45" t="str">
        <f t="shared" si="315"/>
        <v/>
      </c>
      <c r="NT41" s="46" t="str">
        <f t="shared" si="316"/>
        <v/>
      </c>
      <c r="NU41" s="37"/>
    </row>
    <row r="42" spans="1:385" ht="15" customHeight="1" thickTop="1" thickBot="1" x14ac:dyDescent="0.3">
      <c r="A42" s="38"/>
      <c r="B42" s="39"/>
      <c r="C42" s="40"/>
      <c r="D42" s="40"/>
      <c r="E42" s="41"/>
      <c r="F42" s="41"/>
      <c r="G42" s="40"/>
      <c r="H42" s="42"/>
      <c r="I42" s="45"/>
      <c r="J42" s="45" t="str">
        <f t="shared" si="321"/>
        <v/>
      </c>
      <c r="K42" s="45"/>
      <c r="L42" s="45"/>
      <c r="M42" s="45"/>
      <c r="N42" s="45" t="str">
        <f t="shared" si="322"/>
        <v/>
      </c>
      <c r="O42" s="45"/>
      <c r="P42" s="45"/>
      <c r="Q42" s="45"/>
      <c r="R42" s="45" t="str">
        <f t="shared" si="287"/>
        <v/>
      </c>
      <c r="S42" s="46" t="str">
        <f t="shared" si="288"/>
        <v/>
      </c>
      <c r="T42" s="37"/>
      <c r="U42" s="29"/>
      <c r="V42" s="47"/>
      <c r="W42" s="67"/>
      <c r="X42" s="45" t="str">
        <f t="shared" si="323"/>
        <v/>
      </c>
      <c r="Y42" s="45"/>
      <c r="Z42" s="45"/>
      <c r="AA42" s="45"/>
      <c r="AB42" s="45" t="str">
        <f t="shared" si="324"/>
        <v/>
      </c>
      <c r="AC42" s="45"/>
      <c r="AD42" s="45"/>
      <c r="AE42" s="45"/>
      <c r="AF42" s="45" t="str">
        <f t="shared" si="289"/>
        <v/>
      </c>
      <c r="AG42" s="46" t="str">
        <f t="shared" si="290"/>
        <v/>
      </c>
      <c r="AH42" s="37"/>
      <c r="AI42" s="29"/>
      <c r="AJ42" s="47"/>
      <c r="AK42" s="45"/>
      <c r="AL42" s="45" t="str">
        <f t="shared" si="325"/>
        <v/>
      </c>
      <c r="AM42" s="45"/>
      <c r="AN42" s="45" t="str">
        <f t="shared" si="326"/>
        <v/>
      </c>
      <c r="AO42" s="45"/>
      <c r="AP42" s="45" t="str">
        <f t="shared" si="327"/>
        <v/>
      </c>
      <c r="AQ42" s="45"/>
      <c r="AR42" s="45"/>
      <c r="AS42" s="45"/>
      <c r="AT42" s="45" t="str">
        <f t="shared" si="291"/>
        <v/>
      </c>
      <c r="AU42" s="46" t="str">
        <f t="shared" si="292"/>
        <v/>
      </c>
      <c r="AV42" s="37"/>
      <c r="AW42" s="29"/>
      <c r="AX42" s="47"/>
      <c r="AY42" s="45"/>
      <c r="AZ42" s="45" t="str">
        <f t="shared" si="328"/>
        <v/>
      </c>
      <c r="BA42" s="45"/>
      <c r="BB42" s="45" t="str">
        <f t="shared" si="329"/>
        <v/>
      </c>
      <c r="BC42" s="45"/>
      <c r="BD42" s="45" t="str">
        <f t="shared" si="330"/>
        <v/>
      </c>
      <c r="BE42" s="45"/>
      <c r="BF42" s="45"/>
      <c r="BG42" s="45"/>
      <c r="BH42" s="45" t="str">
        <f t="shared" si="293"/>
        <v/>
      </c>
      <c r="BI42" s="46" t="str">
        <f t="shared" si="294"/>
        <v/>
      </c>
      <c r="BJ42" s="37"/>
      <c r="BK42" s="29"/>
      <c r="BL42" s="75"/>
      <c r="BM42" s="76"/>
      <c r="BN42" s="76" t="str">
        <f t="shared" si="102"/>
        <v/>
      </c>
      <c r="BO42" s="76"/>
      <c r="BP42" s="76" t="str">
        <f t="shared" si="103"/>
        <v/>
      </c>
      <c r="BQ42" s="76"/>
      <c r="BR42" s="76" t="str">
        <f t="shared" si="104"/>
        <v/>
      </c>
      <c r="BS42" s="76"/>
      <c r="BT42" s="78" t="str">
        <f t="shared" si="105"/>
        <v/>
      </c>
      <c r="BU42" s="79" t="str">
        <f t="shared" si="106"/>
        <v/>
      </c>
      <c r="BV42" s="76" t="str">
        <f t="shared" si="107"/>
        <v/>
      </c>
      <c r="BW42" s="80" t="str">
        <f t="shared" si="108"/>
        <v/>
      </c>
      <c r="BX42" s="37"/>
      <c r="BY42" s="57"/>
      <c r="BZ42" s="75"/>
      <c r="CA42" s="76"/>
      <c r="CB42" s="76" t="str">
        <f t="shared" si="109"/>
        <v/>
      </c>
      <c r="CC42" s="76"/>
      <c r="CD42" s="76" t="str">
        <f t="shared" si="110"/>
        <v/>
      </c>
      <c r="CE42" s="76"/>
      <c r="CF42" s="76" t="str">
        <f t="shared" si="111"/>
        <v/>
      </c>
      <c r="CG42" s="76"/>
      <c r="CH42" s="78" t="str">
        <f t="shared" si="112"/>
        <v/>
      </c>
      <c r="CI42" s="79" t="str">
        <f t="shared" si="113"/>
        <v/>
      </c>
      <c r="CJ42" s="76" t="str">
        <f t="shared" si="114"/>
        <v/>
      </c>
      <c r="CK42" s="80" t="str">
        <f t="shared" si="115"/>
        <v/>
      </c>
      <c r="CL42" s="37"/>
      <c r="CM42" s="29"/>
      <c r="CN42" s="75"/>
      <c r="CO42" s="76"/>
      <c r="CP42" s="76" t="str">
        <f t="shared" si="116"/>
        <v/>
      </c>
      <c r="CQ42" s="76"/>
      <c r="CR42" s="76" t="str">
        <f t="shared" si="117"/>
        <v/>
      </c>
      <c r="CS42" s="76"/>
      <c r="CT42" s="76" t="str">
        <f t="shared" si="118"/>
        <v/>
      </c>
      <c r="CU42" s="76"/>
      <c r="CV42" s="78" t="str">
        <f t="shared" si="119"/>
        <v/>
      </c>
      <c r="CW42" s="79" t="str">
        <f t="shared" si="120"/>
        <v/>
      </c>
      <c r="CX42" s="76" t="str">
        <f t="shared" si="121"/>
        <v/>
      </c>
      <c r="CY42" s="80" t="str">
        <f t="shared" si="122"/>
        <v/>
      </c>
      <c r="CZ42" s="37"/>
      <c r="DA42" s="29"/>
      <c r="DB42" s="47"/>
      <c r="DC42" s="67"/>
      <c r="DD42" s="45" t="str">
        <f t="shared" si="331"/>
        <v/>
      </c>
      <c r="DE42" s="45"/>
      <c r="DF42" s="45"/>
      <c r="DG42" s="45"/>
      <c r="DH42" s="45" t="str">
        <f t="shared" si="332"/>
        <v/>
      </c>
      <c r="DI42" s="45"/>
      <c r="DJ42" s="45"/>
      <c r="DK42" s="45"/>
      <c r="DL42" s="45" t="str">
        <f t="shared" si="295"/>
        <v/>
      </c>
      <c r="DM42" s="46" t="str">
        <f t="shared" si="296"/>
        <v/>
      </c>
      <c r="DN42" s="37"/>
      <c r="DO42" s="29"/>
      <c r="DP42" s="47"/>
      <c r="DQ42" s="45"/>
      <c r="DR42" s="45" t="str">
        <f t="shared" si="333"/>
        <v/>
      </c>
      <c r="DS42" s="45"/>
      <c r="DT42" s="45" t="str">
        <f t="shared" si="334"/>
        <v/>
      </c>
      <c r="DU42" s="45"/>
      <c r="DV42" s="45" t="str">
        <f t="shared" si="335"/>
        <v/>
      </c>
      <c r="DW42" s="45"/>
      <c r="DX42" s="45"/>
      <c r="DY42" s="45"/>
      <c r="DZ42" s="45" t="str">
        <f t="shared" si="297"/>
        <v/>
      </c>
      <c r="EA42" s="46" t="str">
        <f t="shared" si="298"/>
        <v/>
      </c>
      <c r="EB42" s="37"/>
      <c r="ED42" s="47"/>
      <c r="EE42" s="67"/>
      <c r="EF42" s="45" t="str">
        <f t="shared" si="336"/>
        <v/>
      </c>
      <c r="EG42" s="45"/>
      <c r="EH42" s="45"/>
      <c r="EI42" s="45"/>
      <c r="EJ42" s="45" t="str">
        <f t="shared" si="337"/>
        <v/>
      </c>
      <c r="EK42" s="45"/>
      <c r="EL42" s="45"/>
      <c r="EM42" s="45"/>
      <c r="EN42" s="45" t="str">
        <f t="shared" si="299"/>
        <v/>
      </c>
      <c r="EO42" s="46" t="str">
        <f t="shared" si="300"/>
        <v/>
      </c>
      <c r="EP42" s="37"/>
      <c r="ER42" s="47"/>
      <c r="ES42" s="67"/>
      <c r="ET42" s="45" t="str">
        <f t="shared" si="338"/>
        <v/>
      </c>
      <c r="EU42" s="45"/>
      <c r="EV42" s="45"/>
      <c r="EW42" s="45"/>
      <c r="EX42" s="45" t="str">
        <f t="shared" si="339"/>
        <v/>
      </c>
      <c r="EY42" s="45"/>
      <c r="EZ42" s="45"/>
      <c r="FA42" s="45"/>
      <c r="FB42" s="45" t="str">
        <f t="shared" si="301"/>
        <v/>
      </c>
      <c r="FC42" s="46" t="str">
        <f t="shared" si="302"/>
        <v/>
      </c>
      <c r="FD42" s="37"/>
      <c r="FF42" s="47"/>
      <c r="FG42" s="67"/>
      <c r="FH42" s="45" t="str">
        <f t="shared" si="340"/>
        <v/>
      </c>
      <c r="FI42" s="45"/>
      <c r="FJ42" s="45"/>
      <c r="FK42" s="45"/>
      <c r="FL42" s="45" t="str">
        <f t="shared" si="341"/>
        <v/>
      </c>
      <c r="FM42" s="45"/>
      <c r="FN42" s="45"/>
      <c r="FO42" s="45"/>
      <c r="FP42" s="45" t="str">
        <f t="shared" si="303"/>
        <v/>
      </c>
      <c r="FQ42" s="46" t="str">
        <f t="shared" si="304"/>
        <v/>
      </c>
      <c r="FR42" s="37"/>
      <c r="FS42" s="29"/>
      <c r="FT42" s="47"/>
      <c r="FU42" s="67"/>
      <c r="FV42" s="45" t="str">
        <f t="shared" si="342"/>
        <v/>
      </c>
      <c r="FW42" s="45"/>
      <c r="FX42" s="45"/>
      <c r="FY42" s="45"/>
      <c r="FZ42" s="45" t="str">
        <f t="shared" si="343"/>
        <v/>
      </c>
      <c r="GA42" s="45"/>
      <c r="GB42" s="45"/>
      <c r="GC42" s="45"/>
      <c r="GD42" s="45" t="str">
        <f t="shared" si="305"/>
        <v/>
      </c>
      <c r="GE42" s="46" t="str">
        <f t="shared" si="306"/>
        <v/>
      </c>
      <c r="GF42" s="37"/>
      <c r="GH42" s="47"/>
      <c r="GI42" s="67"/>
      <c r="GJ42" s="45" t="str">
        <f t="shared" si="344"/>
        <v/>
      </c>
      <c r="GK42" s="45"/>
      <c r="GL42" s="45"/>
      <c r="GM42" s="45"/>
      <c r="GN42" s="45" t="str">
        <f t="shared" si="345"/>
        <v/>
      </c>
      <c r="GO42" s="45"/>
      <c r="GP42" s="45"/>
      <c r="GQ42" s="45"/>
      <c r="GR42" s="45" t="str">
        <f t="shared" si="307"/>
        <v/>
      </c>
      <c r="GS42" s="46" t="str">
        <f t="shared" si="308"/>
        <v/>
      </c>
      <c r="GT42" s="37"/>
      <c r="GU42" s="61"/>
      <c r="GV42" s="75"/>
      <c r="GW42" s="84" t="s">
        <v>1146</v>
      </c>
      <c r="GX42" s="76"/>
      <c r="GY42" s="76" t="str">
        <f t="shared" si="137"/>
        <v/>
      </c>
      <c r="GZ42" s="76"/>
      <c r="HA42" s="76" t="str">
        <f t="shared" si="138"/>
        <v/>
      </c>
      <c r="HB42" s="76"/>
      <c r="HC42" s="76" t="str">
        <f t="shared" si="139"/>
        <v/>
      </c>
      <c r="HD42" s="76"/>
      <c r="HE42" s="78" t="str">
        <f t="shared" si="140"/>
        <v/>
      </c>
      <c r="HF42" s="79" t="str">
        <f t="shared" si="141"/>
        <v/>
      </c>
      <c r="HG42" s="76" t="str">
        <f t="shared" si="142"/>
        <v/>
      </c>
      <c r="HH42" s="80" t="str">
        <f t="shared" si="143"/>
        <v/>
      </c>
      <c r="HI42" s="37"/>
      <c r="HK42" s="75"/>
      <c r="HL42" s="76"/>
      <c r="HM42" s="76" t="str">
        <f t="shared" si="144"/>
        <v/>
      </c>
      <c r="HN42" s="76"/>
      <c r="HO42" s="76" t="str">
        <f t="shared" si="145"/>
        <v/>
      </c>
      <c r="HP42" s="76"/>
      <c r="HQ42" s="76" t="str">
        <f t="shared" si="146"/>
        <v/>
      </c>
      <c r="HR42" s="76"/>
      <c r="HS42" s="78" t="str">
        <f t="shared" si="147"/>
        <v/>
      </c>
      <c r="HT42" s="79" t="str">
        <f t="shared" si="148"/>
        <v/>
      </c>
      <c r="HU42" s="76" t="str">
        <f t="shared" si="149"/>
        <v/>
      </c>
      <c r="HV42" s="80" t="str">
        <f t="shared" si="150"/>
        <v/>
      </c>
      <c r="HW42" s="37"/>
      <c r="HX42" s="360"/>
      <c r="HY42" s="75"/>
      <c r="HZ42" s="76"/>
      <c r="IA42" s="76" t="str">
        <f t="shared" si="151"/>
        <v/>
      </c>
      <c r="IB42" s="76"/>
      <c r="IC42" s="76" t="str">
        <f t="shared" si="152"/>
        <v/>
      </c>
      <c r="ID42" s="76"/>
      <c r="IE42" s="76" t="str">
        <f t="shared" si="153"/>
        <v/>
      </c>
      <c r="IF42" s="76"/>
      <c r="IG42" s="78" t="str">
        <f t="shared" si="154"/>
        <v/>
      </c>
      <c r="IH42" s="79" t="str">
        <f t="shared" si="155"/>
        <v/>
      </c>
      <c r="II42" s="76" t="str">
        <f t="shared" si="156"/>
        <v/>
      </c>
      <c r="IJ42" s="80" t="str">
        <f t="shared" si="157"/>
        <v/>
      </c>
      <c r="IK42" s="37"/>
      <c r="IL42" s="29"/>
      <c r="IM42" s="75"/>
      <c r="IN42" s="76"/>
      <c r="IO42" s="76" t="str">
        <f t="shared" si="158"/>
        <v/>
      </c>
      <c r="IP42" s="76"/>
      <c r="IQ42" s="76" t="str">
        <f t="shared" si="159"/>
        <v/>
      </c>
      <c r="IR42" s="76"/>
      <c r="IS42" s="76" t="str">
        <f t="shared" si="160"/>
        <v/>
      </c>
      <c r="IT42" s="76"/>
      <c r="IU42" s="78" t="str">
        <f t="shared" si="161"/>
        <v/>
      </c>
      <c r="IV42" s="79" t="str">
        <f t="shared" si="162"/>
        <v/>
      </c>
      <c r="IW42" s="76" t="str">
        <f t="shared" si="163"/>
        <v/>
      </c>
      <c r="IX42" s="80" t="str">
        <f t="shared" si="164"/>
        <v/>
      </c>
      <c r="IY42" s="37"/>
      <c r="IZ42" s="61"/>
      <c r="JA42" s="75"/>
      <c r="JB42" s="76"/>
      <c r="JC42" s="76" t="str">
        <f t="shared" si="165"/>
        <v/>
      </c>
      <c r="JD42" s="76"/>
      <c r="JE42" s="76" t="str">
        <f t="shared" si="166"/>
        <v/>
      </c>
      <c r="JF42" s="76"/>
      <c r="JG42" s="76" t="str">
        <f t="shared" si="167"/>
        <v/>
      </c>
      <c r="JH42" s="76"/>
      <c r="JI42" s="78" t="str">
        <f t="shared" si="168"/>
        <v/>
      </c>
      <c r="JJ42" s="79" t="str">
        <f t="shared" si="169"/>
        <v/>
      </c>
      <c r="JK42" s="76" t="str">
        <f t="shared" si="170"/>
        <v/>
      </c>
      <c r="JL42" s="80" t="str">
        <f t="shared" si="171"/>
        <v/>
      </c>
      <c r="JM42" s="37"/>
      <c r="JN42" s="29"/>
      <c r="JO42" s="75"/>
      <c r="JP42" s="76"/>
      <c r="JQ42" s="76" t="str">
        <f t="shared" si="172"/>
        <v/>
      </c>
      <c r="JR42" s="76"/>
      <c r="JS42" s="76" t="str">
        <f t="shared" si="173"/>
        <v/>
      </c>
      <c r="JT42" s="76"/>
      <c r="JU42" s="76" t="str">
        <f t="shared" si="174"/>
        <v/>
      </c>
      <c r="JV42" s="76"/>
      <c r="JW42" s="78" t="str">
        <f t="shared" si="317"/>
        <v/>
      </c>
      <c r="JX42" s="79" t="str">
        <f t="shared" si="318"/>
        <v/>
      </c>
      <c r="JY42" s="76" t="str">
        <f t="shared" si="319"/>
        <v/>
      </c>
      <c r="JZ42" s="80" t="str">
        <f t="shared" si="320"/>
        <v/>
      </c>
      <c r="KA42" s="37"/>
      <c r="KB42" s="51"/>
      <c r="KC42" s="75"/>
      <c r="KD42" s="76"/>
      <c r="KE42" s="76" t="str">
        <f>IF(KD42="","",KD42-KD38)</f>
        <v/>
      </c>
      <c r="KF42" s="76"/>
      <c r="KG42" s="76" t="str">
        <f>IF(KF42="","",KF42-KF38)</f>
        <v/>
      </c>
      <c r="KH42" s="76"/>
      <c r="KI42" s="76" t="str">
        <f>IF(KH42="","",KH38+KJ38-KH42)</f>
        <v/>
      </c>
      <c r="KJ42" s="76"/>
      <c r="KK42" s="78" t="str">
        <f>IF(KD42="","",KK38)</f>
        <v/>
      </c>
      <c r="KL42" s="79" t="str">
        <f>IF(KE42="","",KL38)</f>
        <v/>
      </c>
      <c r="KM42" s="76" t="str">
        <f>IF(KH42="","",KI42*KL42)</f>
        <v/>
      </c>
      <c r="KN42" s="80" t="str">
        <f>IF(KI42="","",KM42/(KE42*100))</f>
        <v/>
      </c>
      <c r="KO42" s="37"/>
      <c r="KP42" s="29"/>
      <c r="KQ42" s="75"/>
      <c r="KR42" s="76"/>
      <c r="KS42" s="76" t="str">
        <f>IF(KR42="","",KR42-KR38)</f>
        <v/>
      </c>
      <c r="KT42" s="76"/>
      <c r="KU42" s="76" t="str">
        <f>IF(KT42="","",KT42-KT38)</f>
        <v/>
      </c>
      <c r="KV42" s="76"/>
      <c r="KW42" s="76" t="str">
        <f>IF(KV42="","",KV38+KX38-KV42)</f>
        <v/>
      </c>
      <c r="KX42" s="76"/>
      <c r="KY42" s="78" t="str">
        <f>IF(KR42="","",KY38)</f>
        <v/>
      </c>
      <c r="KZ42" s="79" t="str">
        <f>IF(KS42="","",KZ38)</f>
        <v/>
      </c>
      <c r="LA42" s="76" t="str">
        <f>IF(KV42="","",KW42*KZ42)</f>
        <v/>
      </c>
      <c r="LB42" s="80" t="str">
        <f>IF(KW42="","",LA42/(KS42*100))</f>
        <v/>
      </c>
      <c r="LC42" s="37"/>
      <c r="LD42" s="29"/>
      <c r="LE42" s="52" t="str">
        <f>IF($A16="","",$A16)</f>
        <v/>
      </c>
      <c r="LF42" s="43"/>
      <c r="LG42" s="86" t="str">
        <f>IF(LF42="","",LF42-LF39)</f>
        <v/>
      </c>
      <c r="LH42" s="43"/>
      <c r="LI42" s="43" t="str">
        <f t="shared" si="89"/>
        <v/>
      </c>
      <c r="LJ42" s="43"/>
      <c r="LK42" s="87" t="str">
        <f t="shared" si="90"/>
        <v/>
      </c>
      <c r="LL42" s="43"/>
      <c r="LM42" s="65" t="str">
        <f>IF(LF42="","",LM39)</f>
        <v/>
      </c>
      <c r="LN42" s="48" t="str">
        <f>IF(LG42="","",LN39)</f>
        <v/>
      </c>
      <c r="LO42" s="87" t="str">
        <f t="shared" si="91"/>
        <v/>
      </c>
      <c r="LP42" s="53"/>
      <c r="LQ42" s="37"/>
      <c r="LR42" s="29"/>
      <c r="LS42" s="47"/>
      <c r="LT42" s="67"/>
      <c r="LU42" s="45" t="str">
        <f t="shared" si="346"/>
        <v/>
      </c>
      <c r="LV42" s="45"/>
      <c r="LW42" s="45"/>
      <c r="LX42" s="45"/>
      <c r="LY42" s="45" t="str">
        <f t="shared" si="347"/>
        <v/>
      </c>
      <c r="LZ42" s="45"/>
      <c r="MA42" s="45"/>
      <c r="MB42" s="45"/>
      <c r="MC42" s="45" t="str">
        <f t="shared" si="309"/>
        <v/>
      </c>
      <c r="MD42" s="46" t="str">
        <f t="shared" si="310"/>
        <v/>
      </c>
      <c r="ME42" s="37"/>
      <c r="MF42" s="29"/>
      <c r="MG42" s="47"/>
      <c r="MH42" s="67"/>
      <c r="MI42" s="45" t="str">
        <f t="shared" si="348"/>
        <v/>
      </c>
      <c r="MJ42" s="45"/>
      <c r="MK42" s="45"/>
      <c r="ML42" s="45"/>
      <c r="MM42" s="45" t="str">
        <f t="shared" si="349"/>
        <v/>
      </c>
      <c r="MN42" s="45"/>
      <c r="MO42" s="45"/>
      <c r="MP42" s="45"/>
      <c r="MQ42" s="45" t="str">
        <f t="shared" si="311"/>
        <v/>
      </c>
      <c r="MR42" s="46" t="str">
        <f t="shared" si="312"/>
        <v/>
      </c>
      <c r="MS42" s="37"/>
      <c r="MT42" s="29"/>
      <c r="MU42" s="47"/>
      <c r="MV42" s="67"/>
      <c r="MW42" s="45" t="str">
        <f t="shared" si="350"/>
        <v/>
      </c>
      <c r="MX42" s="45"/>
      <c r="MY42" s="45"/>
      <c r="MZ42" s="45"/>
      <c r="NA42" s="45" t="str">
        <f t="shared" si="351"/>
        <v/>
      </c>
      <c r="NB42" s="45"/>
      <c r="NC42" s="45"/>
      <c r="ND42" s="45"/>
      <c r="NE42" s="45" t="str">
        <f t="shared" si="313"/>
        <v/>
      </c>
      <c r="NF42" s="46" t="str">
        <f t="shared" si="314"/>
        <v/>
      </c>
      <c r="NG42" s="37"/>
      <c r="NH42" s="29"/>
      <c r="NI42" s="47"/>
      <c r="NJ42" s="67"/>
      <c r="NK42" s="45" t="str">
        <f t="shared" si="352"/>
        <v/>
      </c>
      <c r="NL42" s="45"/>
      <c r="NM42" s="45"/>
      <c r="NN42" s="45"/>
      <c r="NO42" s="45" t="str">
        <f t="shared" si="353"/>
        <v/>
      </c>
      <c r="NP42" s="45"/>
      <c r="NQ42" s="45"/>
      <c r="NR42" s="45"/>
      <c r="NS42" s="45" t="str">
        <f t="shared" si="315"/>
        <v/>
      </c>
      <c r="NT42" s="46" t="str">
        <f t="shared" si="316"/>
        <v/>
      </c>
      <c r="NU42" s="37"/>
    </row>
    <row r="43" spans="1:385" ht="15" customHeight="1" thickTop="1" x14ac:dyDescent="0.25">
      <c r="A43" s="38"/>
      <c r="B43" s="39"/>
      <c r="C43" s="40"/>
      <c r="D43" s="40"/>
      <c r="E43" s="41"/>
      <c r="F43" s="41"/>
      <c r="G43" s="40"/>
      <c r="H43" s="42"/>
      <c r="I43" s="45"/>
      <c r="J43" s="45" t="str">
        <f t="shared" si="321"/>
        <v/>
      </c>
      <c r="K43" s="45"/>
      <c r="L43" s="45"/>
      <c r="M43" s="45"/>
      <c r="N43" s="45" t="str">
        <f t="shared" si="322"/>
        <v/>
      </c>
      <c r="O43" s="45"/>
      <c r="P43" s="45"/>
      <c r="Q43" s="45"/>
      <c r="R43" s="45" t="str">
        <f t="shared" si="287"/>
        <v/>
      </c>
      <c r="S43" s="46" t="str">
        <f t="shared" si="288"/>
        <v/>
      </c>
      <c r="T43" s="37"/>
      <c r="U43" s="29"/>
      <c r="V43" s="47"/>
      <c r="W43" s="67"/>
      <c r="X43" s="45" t="str">
        <f t="shared" si="323"/>
        <v/>
      </c>
      <c r="Y43" s="45"/>
      <c r="Z43" s="45"/>
      <c r="AA43" s="45"/>
      <c r="AB43" s="45" t="str">
        <f t="shared" si="324"/>
        <v/>
      </c>
      <c r="AC43" s="45"/>
      <c r="AD43" s="45"/>
      <c r="AE43" s="45"/>
      <c r="AF43" s="45" t="str">
        <f t="shared" si="289"/>
        <v/>
      </c>
      <c r="AG43" s="46" t="str">
        <f t="shared" si="290"/>
        <v/>
      </c>
      <c r="AH43" s="37"/>
      <c r="AI43" s="29"/>
      <c r="AJ43" s="47"/>
      <c r="AK43" s="45"/>
      <c r="AL43" s="45" t="str">
        <f t="shared" si="325"/>
        <v/>
      </c>
      <c r="AM43" s="45"/>
      <c r="AN43" s="45" t="str">
        <f t="shared" si="326"/>
        <v/>
      </c>
      <c r="AO43" s="45"/>
      <c r="AP43" s="45" t="str">
        <f t="shared" si="327"/>
        <v/>
      </c>
      <c r="AQ43" s="45"/>
      <c r="AR43" s="45"/>
      <c r="AS43" s="45"/>
      <c r="AT43" s="45" t="str">
        <f t="shared" si="291"/>
        <v/>
      </c>
      <c r="AU43" s="46" t="str">
        <f t="shared" si="292"/>
        <v/>
      </c>
      <c r="AV43" s="37"/>
      <c r="AW43" s="29"/>
      <c r="AX43" s="47"/>
      <c r="AY43" s="45"/>
      <c r="AZ43" s="45" t="str">
        <f t="shared" si="328"/>
        <v/>
      </c>
      <c r="BA43" s="45"/>
      <c r="BB43" s="45" t="str">
        <f t="shared" si="329"/>
        <v/>
      </c>
      <c r="BC43" s="45"/>
      <c r="BD43" s="45" t="str">
        <f t="shared" si="330"/>
        <v/>
      </c>
      <c r="BE43" s="45"/>
      <c r="BF43" s="45"/>
      <c r="BG43" s="45"/>
      <c r="BH43" s="45" t="str">
        <f t="shared" si="293"/>
        <v/>
      </c>
      <c r="BI43" s="46" t="str">
        <f t="shared" si="294"/>
        <v/>
      </c>
      <c r="BJ43" s="37"/>
      <c r="BK43" s="29"/>
      <c r="BL43" s="52" t="str">
        <f>IF($A13="","",$A13)</f>
        <v/>
      </c>
      <c r="BM43" s="43"/>
      <c r="BN43" s="43" t="str">
        <f t="shared" ref="BN43:BN58" si="354">IF(BM43="","",BM43-BM39)</f>
        <v/>
      </c>
      <c r="BO43" s="43"/>
      <c r="BP43" s="87" t="str">
        <f t="shared" ref="BP43:BP58" si="355">IF(BO43="","",BO43-BO39)</f>
        <v/>
      </c>
      <c r="BQ43" s="43"/>
      <c r="BR43" s="43" t="str">
        <f t="shared" ref="BR43:BR58" si="356">IF(BQ43="","",BQ39+BS39-BQ43)</f>
        <v/>
      </c>
      <c r="BS43" s="43"/>
      <c r="BT43" s="44" t="str">
        <f t="shared" ref="BT43:BT58" si="357">IF(BM43="","",BT39)</f>
        <v/>
      </c>
      <c r="BU43" s="48" t="str">
        <f t="shared" ref="BU43:BU58" si="358">IF(BN43="","",BU39)</f>
        <v/>
      </c>
      <c r="BV43" s="45" t="str">
        <f t="shared" ref="BV43:BV58" si="359">IF(BQ43="","",BR43*BU43)</f>
        <v/>
      </c>
      <c r="BW43" s="89" t="str">
        <f t="shared" ref="BW43:BW58" si="360">IF(BR43="","",BV43/(BN43*100))</f>
        <v/>
      </c>
      <c r="BX43" s="37"/>
      <c r="BY43" s="57"/>
      <c r="BZ43" s="52" t="str">
        <f>IF($A13="","",$A13)</f>
        <v/>
      </c>
      <c r="CA43" s="43"/>
      <c r="CB43" s="43" t="str">
        <f t="shared" ref="CB43:CB58" si="361">IF(CA43="","",CA43-CA39)</f>
        <v/>
      </c>
      <c r="CC43" s="43"/>
      <c r="CD43" s="87" t="str">
        <f t="shared" ref="CD43:CD58" si="362">IF(CC43="","",CC43-CC39)</f>
        <v/>
      </c>
      <c r="CE43" s="43"/>
      <c r="CF43" s="43" t="str">
        <f t="shared" ref="CF43:CF58" si="363">IF(CE43="","",CE39+CG39-CE43)</f>
        <v/>
      </c>
      <c r="CG43" s="43"/>
      <c r="CH43" s="44" t="str">
        <f t="shared" ref="CH43:CH58" si="364">IF(CA43="","",CH39)</f>
        <v/>
      </c>
      <c r="CI43" s="48" t="str">
        <f t="shared" ref="CI43:CI58" si="365">IF(CB43="","",CI39)</f>
        <v/>
      </c>
      <c r="CJ43" s="45" t="str">
        <f t="shared" ref="CJ43:CJ58" si="366">IF(CE43="","",CF43*CI43)</f>
        <v/>
      </c>
      <c r="CK43" s="89" t="str">
        <f t="shared" ref="CK43:CK58" si="367">IF(CF43="","",CJ43/(CB43*100))</f>
        <v/>
      </c>
      <c r="CL43" s="37"/>
      <c r="CM43" s="29"/>
      <c r="CN43" s="52" t="str">
        <f>IF($A13="","",$A13)</f>
        <v/>
      </c>
      <c r="CO43" s="43"/>
      <c r="CP43" s="43" t="str">
        <f t="shared" ref="CP43:CP58" si="368">IF(CO43="","",CO43-CO39)</f>
        <v/>
      </c>
      <c r="CQ43" s="43"/>
      <c r="CR43" s="87" t="str">
        <f t="shared" ref="CR43:CR58" si="369">IF(CQ43="","",CQ43-CQ39)</f>
        <v/>
      </c>
      <c r="CS43" s="43"/>
      <c r="CT43" s="43" t="str">
        <f t="shared" ref="CT43:CT58" si="370">IF(CS43="","",CS39+CU39-CS43)</f>
        <v/>
      </c>
      <c r="CU43" s="43"/>
      <c r="CV43" s="44" t="str">
        <f t="shared" ref="CV43:CV58" si="371">IF(CO43="","",CV39)</f>
        <v/>
      </c>
      <c r="CW43" s="48" t="str">
        <f t="shared" ref="CW43:CW58" si="372">IF(CP43="","",CW39)</f>
        <v/>
      </c>
      <c r="CX43" s="45" t="str">
        <f t="shared" ref="CX43:CX58" si="373">IF(CS43="","",CT43*CW43)</f>
        <v/>
      </c>
      <c r="CY43" s="89" t="str">
        <f t="shared" ref="CY43:CY58" si="374">IF(CT43="","",CX43/(CP43*100))</f>
        <v/>
      </c>
      <c r="CZ43" s="37"/>
      <c r="DA43" s="29"/>
      <c r="DB43" s="47"/>
      <c r="DC43" s="67"/>
      <c r="DD43" s="45" t="str">
        <f t="shared" si="331"/>
        <v/>
      </c>
      <c r="DE43" s="45"/>
      <c r="DF43" s="45"/>
      <c r="DG43" s="45"/>
      <c r="DH43" s="45" t="str">
        <f t="shared" si="332"/>
        <v/>
      </c>
      <c r="DI43" s="45"/>
      <c r="DJ43" s="45"/>
      <c r="DK43" s="45"/>
      <c r="DL43" s="45" t="str">
        <f t="shared" si="295"/>
        <v/>
      </c>
      <c r="DM43" s="46" t="str">
        <f t="shared" si="296"/>
        <v/>
      </c>
      <c r="DN43" s="37"/>
      <c r="DO43" s="29"/>
      <c r="DP43" s="47"/>
      <c r="DQ43" s="45"/>
      <c r="DR43" s="45" t="str">
        <f t="shared" si="333"/>
        <v/>
      </c>
      <c r="DS43" s="45"/>
      <c r="DT43" s="45" t="str">
        <f t="shared" si="334"/>
        <v/>
      </c>
      <c r="DU43" s="45"/>
      <c r="DV43" s="45" t="str">
        <f t="shared" si="335"/>
        <v/>
      </c>
      <c r="DW43" s="45"/>
      <c r="DX43" s="45"/>
      <c r="DY43" s="45"/>
      <c r="DZ43" s="45" t="str">
        <f t="shared" si="297"/>
        <v/>
      </c>
      <c r="EA43" s="46" t="str">
        <f t="shared" si="298"/>
        <v/>
      </c>
      <c r="EB43" s="37"/>
      <c r="ED43" s="47"/>
      <c r="EE43" s="67"/>
      <c r="EF43" s="45" t="str">
        <f t="shared" si="336"/>
        <v/>
      </c>
      <c r="EG43" s="45"/>
      <c r="EH43" s="45"/>
      <c r="EI43" s="45"/>
      <c r="EJ43" s="45" t="str">
        <f t="shared" si="337"/>
        <v/>
      </c>
      <c r="EK43" s="45"/>
      <c r="EL43" s="45"/>
      <c r="EM43" s="45"/>
      <c r="EN43" s="45" t="str">
        <f t="shared" si="299"/>
        <v/>
      </c>
      <c r="EO43" s="46" t="str">
        <f t="shared" si="300"/>
        <v/>
      </c>
      <c r="EP43" s="37"/>
      <c r="ER43" s="47"/>
      <c r="ES43" s="67"/>
      <c r="ET43" s="45" t="str">
        <f t="shared" si="338"/>
        <v/>
      </c>
      <c r="EU43" s="45"/>
      <c r="EV43" s="45"/>
      <c r="EW43" s="45"/>
      <c r="EX43" s="45" t="str">
        <f t="shared" si="339"/>
        <v/>
      </c>
      <c r="EY43" s="45"/>
      <c r="EZ43" s="45"/>
      <c r="FA43" s="45"/>
      <c r="FB43" s="45" t="str">
        <f t="shared" si="301"/>
        <v/>
      </c>
      <c r="FC43" s="46" t="str">
        <f t="shared" si="302"/>
        <v/>
      </c>
      <c r="FD43" s="37"/>
      <c r="FF43" s="47"/>
      <c r="FG43" s="67"/>
      <c r="FH43" s="45" t="str">
        <f t="shared" si="340"/>
        <v/>
      </c>
      <c r="FI43" s="45"/>
      <c r="FJ43" s="45"/>
      <c r="FK43" s="45"/>
      <c r="FL43" s="45" t="str">
        <f t="shared" si="341"/>
        <v/>
      </c>
      <c r="FM43" s="45"/>
      <c r="FN43" s="45"/>
      <c r="FO43" s="45"/>
      <c r="FP43" s="45" t="str">
        <f t="shared" si="303"/>
        <v/>
      </c>
      <c r="FQ43" s="46" t="str">
        <f t="shared" si="304"/>
        <v/>
      </c>
      <c r="FR43" s="37"/>
      <c r="FS43" s="29"/>
      <c r="FT43" s="47"/>
      <c r="FU43" s="67"/>
      <c r="FV43" s="45" t="str">
        <f t="shared" si="342"/>
        <v/>
      </c>
      <c r="FW43" s="45"/>
      <c r="FX43" s="45"/>
      <c r="FY43" s="45"/>
      <c r="FZ43" s="45" t="str">
        <f t="shared" si="343"/>
        <v/>
      </c>
      <c r="GA43" s="45"/>
      <c r="GB43" s="45"/>
      <c r="GC43" s="45"/>
      <c r="GD43" s="45" t="str">
        <f t="shared" si="305"/>
        <v/>
      </c>
      <c r="GE43" s="46" t="str">
        <f t="shared" si="306"/>
        <v/>
      </c>
      <c r="GF43" s="37"/>
      <c r="GH43" s="47"/>
      <c r="GI43" s="67"/>
      <c r="GJ43" s="45" t="str">
        <f t="shared" si="344"/>
        <v/>
      </c>
      <c r="GK43" s="45"/>
      <c r="GL43" s="45"/>
      <c r="GM43" s="45"/>
      <c r="GN43" s="45" t="str">
        <f t="shared" si="345"/>
        <v/>
      </c>
      <c r="GO43" s="45"/>
      <c r="GP43" s="45"/>
      <c r="GQ43" s="45"/>
      <c r="GR43" s="45" t="str">
        <f t="shared" si="307"/>
        <v/>
      </c>
      <c r="GS43" s="46" t="str">
        <f t="shared" si="308"/>
        <v/>
      </c>
      <c r="GT43" s="37"/>
      <c r="GU43" s="61"/>
      <c r="GV43" s="52" t="str">
        <f>IF($A13="","",$A13)</f>
        <v/>
      </c>
      <c r="GW43" s="62"/>
      <c r="GX43" s="43"/>
      <c r="GY43" s="43" t="str">
        <f t="shared" ref="GY43:GY58" si="375">IF(GX43="","",GX43-GX39)</f>
        <v/>
      </c>
      <c r="GZ43" s="43"/>
      <c r="HA43" s="87" t="str">
        <f t="shared" ref="HA43:HA57" si="376">IF(GZ43="","",GZ43-GZ39)</f>
        <v/>
      </c>
      <c r="HB43" s="43"/>
      <c r="HC43" s="43" t="str">
        <f t="shared" ref="HC43:HC57" si="377">IF(HB43="","",HB39+HD39-HB43)</f>
        <v/>
      </c>
      <c r="HD43" s="43"/>
      <c r="HE43" s="44" t="str">
        <f t="shared" ref="HE43:HE46" si="378">IF(GX43="","",HE39)</f>
        <v/>
      </c>
      <c r="HF43" s="48" t="str">
        <f t="shared" ref="HF43:HF46" si="379">IF(GY43="","",HF39)</f>
        <v/>
      </c>
      <c r="HG43" s="45" t="str">
        <f t="shared" ref="HG43:HG58" si="380">IF(HB43="","",HC43*HF43)</f>
        <v/>
      </c>
      <c r="HH43" s="89" t="str">
        <f t="shared" ref="HH43:HH48" si="381">IF(HC43="","",HG43/(GY43*100))</f>
        <v/>
      </c>
      <c r="HI43" s="37"/>
      <c r="HK43" s="52" t="str">
        <f>IF($A13="","",$A13)</f>
        <v/>
      </c>
      <c r="HL43" s="43"/>
      <c r="HM43" s="43" t="str">
        <f t="shared" ref="HM43:HM58" si="382">IF(HL43="","",HL43-HL39)</f>
        <v/>
      </c>
      <c r="HN43" s="43"/>
      <c r="HO43" s="87" t="str">
        <f t="shared" ref="HO43:HO57" si="383">IF(HN43="","",HN43-HN39)</f>
        <v/>
      </c>
      <c r="HP43" s="43"/>
      <c r="HQ43" s="43" t="str">
        <f t="shared" ref="HQ43:HQ57" si="384">IF(HP43="","",HP39+HR39-HP43)</f>
        <v/>
      </c>
      <c r="HR43" s="43"/>
      <c r="HS43" s="44" t="str">
        <f t="shared" ref="HS43:HS58" si="385">IF(HL43="","",HS39)</f>
        <v/>
      </c>
      <c r="HT43" s="48" t="str">
        <f t="shared" ref="HT43:HT58" si="386">IF(HM43="","",HT39)</f>
        <v/>
      </c>
      <c r="HU43" s="45" t="str">
        <f t="shared" ref="HU43:HU58" si="387">IF(HP43="","",HQ43*HT43)</f>
        <v/>
      </c>
      <c r="HV43" s="89" t="str">
        <f t="shared" ref="HV43:HV58" si="388">IF(HQ43="","",HU43/(HM43*100))</f>
        <v/>
      </c>
      <c r="HW43" s="37"/>
      <c r="HX43" s="360"/>
      <c r="HY43" s="52" t="str">
        <f>IF($A13="","",$A13)</f>
        <v/>
      </c>
      <c r="HZ43" s="43"/>
      <c r="IA43" s="43" t="str">
        <f t="shared" ref="IA43:IA58" si="389">IF(HZ43="","",HZ43-HZ39)</f>
        <v/>
      </c>
      <c r="IB43" s="43"/>
      <c r="IC43" s="87" t="str">
        <f t="shared" ref="IC43:IC58" si="390">IF(IB43="","",IB43-IB39)</f>
        <v/>
      </c>
      <c r="ID43" s="43"/>
      <c r="IE43" s="43" t="str">
        <f t="shared" ref="IE43:IE58" si="391">IF(ID43="","",ID39+IF39-ID43)</f>
        <v/>
      </c>
      <c r="IF43" s="43"/>
      <c r="IG43" s="44" t="str">
        <f t="shared" ref="IG43:IG58" si="392">IF(HZ43="","",IG39)</f>
        <v/>
      </c>
      <c r="IH43" s="48" t="str">
        <f t="shared" ref="IH43:IH58" si="393">IF(IA43="","",IH39)</f>
        <v/>
      </c>
      <c r="II43" s="45" t="str">
        <f t="shared" ref="II43:II58" si="394">IF(ID43="","",IE43*IH43)</f>
        <v/>
      </c>
      <c r="IJ43" s="89" t="str">
        <f t="shared" ref="IJ43:IJ58" si="395">IF(IE43="","",II43/(IA43*100))</f>
        <v/>
      </c>
      <c r="IK43" s="37"/>
      <c r="IL43" s="29"/>
      <c r="IM43" s="52" t="str">
        <f>IF($A13="","",$A13)</f>
        <v/>
      </c>
      <c r="IN43" s="43"/>
      <c r="IO43" s="43" t="str">
        <f t="shared" ref="IO43:IO58" si="396">IF(IN43="","",IN43-IN39)</f>
        <v/>
      </c>
      <c r="IP43" s="43"/>
      <c r="IQ43" s="87" t="str">
        <f t="shared" ref="IQ43:IQ58" si="397">IF(IP43="","",IP43-IP39)</f>
        <v/>
      </c>
      <c r="IR43" s="43"/>
      <c r="IS43" s="43" t="str">
        <f t="shared" ref="IS43:IS58" si="398">IF(IR43="","",IR39+IT39-IR43)</f>
        <v/>
      </c>
      <c r="IT43" s="43"/>
      <c r="IU43" s="44" t="str">
        <f t="shared" ref="IU43:IU46" si="399">IF(IN43="","",IU39)</f>
        <v/>
      </c>
      <c r="IV43" s="48" t="str">
        <f t="shared" ref="IV43:IV58" si="400">IF(IO43="","",IV39)</f>
        <v/>
      </c>
      <c r="IW43" s="45" t="str">
        <f t="shared" ref="IW43:IW58" si="401">IF(IR43="","",IS43*IV43)</f>
        <v/>
      </c>
      <c r="IX43" s="89" t="str">
        <f t="shared" ref="IX43:IX58" si="402">IF(IS43="","",IW43/(IO43*100))</f>
        <v/>
      </c>
      <c r="IY43" s="37"/>
      <c r="IZ43" s="61"/>
      <c r="JA43" s="52" t="str">
        <f>IF($A13="","",$A13)</f>
        <v/>
      </c>
      <c r="JB43" s="43"/>
      <c r="JC43" s="43" t="str">
        <f t="shared" ref="JC43:JC58" si="403">IF(JB43="","",JB43-JB39)</f>
        <v/>
      </c>
      <c r="JD43" s="43"/>
      <c r="JE43" s="87" t="str">
        <f t="shared" ref="JE43:JE58" si="404">IF(JD43="","",JD43-JD39)</f>
        <v/>
      </c>
      <c r="JF43" s="43"/>
      <c r="JG43" s="43" t="str">
        <f t="shared" ref="JG43:JG58" si="405">IF(JF43="","",JF39+JH39-JF43)</f>
        <v/>
      </c>
      <c r="JH43" s="43"/>
      <c r="JI43" s="44" t="str">
        <f t="shared" ref="JI43:JI58" si="406">IF(JB43="","",JI39)</f>
        <v/>
      </c>
      <c r="JJ43" s="48" t="str">
        <f t="shared" ref="JJ43:JJ58" si="407">IF(JC43="","",JJ39)</f>
        <v/>
      </c>
      <c r="JK43" s="45" t="str">
        <f t="shared" ref="JK43:JK58" si="408">IF(JF43="","",JG43*JJ43)</f>
        <v/>
      </c>
      <c r="JL43" s="89" t="str">
        <f t="shared" ref="JL43:JL58" si="409">IF(JG43="","",JK43/(JC43*100))</f>
        <v/>
      </c>
      <c r="JM43" s="37"/>
      <c r="JN43" s="29"/>
      <c r="JO43" s="52" t="str">
        <f>IF($A13="","",$A13)</f>
        <v/>
      </c>
      <c r="JP43" s="43"/>
      <c r="JQ43" s="43" t="str">
        <f t="shared" si="172"/>
        <v/>
      </c>
      <c r="JR43" s="43"/>
      <c r="JS43" s="87" t="str">
        <f t="shared" si="173"/>
        <v/>
      </c>
      <c r="JT43" s="43"/>
      <c r="JU43" s="43" t="str">
        <f t="shared" si="174"/>
        <v/>
      </c>
      <c r="JV43" s="43"/>
      <c r="JW43" s="44" t="str">
        <f t="shared" si="317"/>
        <v/>
      </c>
      <c r="JX43" s="48" t="str">
        <f t="shared" si="318"/>
        <v/>
      </c>
      <c r="JY43" s="45" t="str">
        <f t="shared" si="319"/>
        <v/>
      </c>
      <c r="JZ43" s="89" t="str">
        <f t="shared" si="320"/>
        <v/>
      </c>
      <c r="KA43" s="37"/>
      <c r="KB43" s="51"/>
      <c r="KC43" s="52" t="str">
        <f>IF($A13="","",$A13)</f>
        <v/>
      </c>
      <c r="KD43" s="43"/>
      <c r="KE43" s="43" t="str">
        <f>IF(KD43="","",KD43-KD39)</f>
        <v/>
      </c>
      <c r="KF43" s="43"/>
      <c r="KG43" s="87" t="str">
        <f>IF(KF43="","",KF43-KF39)</f>
        <v/>
      </c>
      <c r="KH43" s="43"/>
      <c r="KI43" s="43" t="str">
        <f>IF(KH43="","",KH39+KJ39-KH43)</f>
        <v/>
      </c>
      <c r="KJ43" s="43"/>
      <c r="KK43" s="44" t="str">
        <f>IF(KD43="","",KK39)</f>
        <v/>
      </c>
      <c r="KL43" s="48" t="str">
        <f>IF(KE43="","",KL39)</f>
        <v/>
      </c>
      <c r="KM43" s="45" t="str">
        <f>IF(KH43="","",KI43*KL43)</f>
        <v/>
      </c>
      <c r="KN43" s="89" t="str">
        <f>IF(KI43="","",KM43/(KE43*100))</f>
        <v/>
      </c>
      <c r="KO43" s="37"/>
      <c r="KP43" s="29"/>
      <c r="KQ43" s="52" t="str">
        <f>IF($A13="","",$A13)</f>
        <v/>
      </c>
      <c r="KR43" s="43"/>
      <c r="KS43" s="43" t="str">
        <f>IF(KR43="","",KR43-KR39)</f>
        <v/>
      </c>
      <c r="KT43" s="43"/>
      <c r="KU43" s="87" t="str">
        <f>IF(KT43="","",KT43-KT39)</f>
        <v/>
      </c>
      <c r="KV43" s="43"/>
      <c r="KW43" s="43" t="str">
        <f>IF(KV43="","",KV39+KX39-KV43)</f>
        <v/>
      </c>
      <c r="KX43" s="43"/>
      <c r="KY43" s="44" t="str">
        <f>IF(KR43="","",KY39)</f>
        <v/>
      </c>
      <c r="KZ43" s="48" t="str">
        <f>IF(KS43="","",KZ39)</f>
        <v/>
      </c>
      <c r="LA43" s="45" t="str">
        <f>IF(KV43="","",KW43*KZ43)</f>
        <v/>
      </c>
      <c r="LB43" s="89" t="str">
        <f>IF(KW43="","",LA43/(KS43*100))</f>
        <v/>
      </c>
      <c r="LC43" s="37"/>
      <c r="LD43" s="29"/>
      <c r="LE43" s="47"/>
      <c r="LF43" s="45"/>
      <c r="LG43" s="45"/>
      <c r="LH43" s="45"/>
      <c r="LI43" s="45" t="str">
        <f t="shared" si="89"/>
        <v/>
      </c>
      <c r="LJ43" s="45"/>
      <c r="LK43" s="45" t="str">
        <f t="shared" si="90"/>
        <v/>
      </c>
      <c r="LL43" s="45"/>
      <c r="LM43" s="73" t="str">
        <f>IF(LF42="","",LM40)</f>
        <v/>
      </c>
      <c r="LN43" s="67" t="str">
        <f>IF(LG42="","",LN40)</f>
        <v/>
      </c>
      <c r="LO43" s="45" t="str">
        <f t="shared" si="91"/>
        <v/>
      </c>
      <c r="LP43" s="46"/>
      <c r="LQ43" s="37"/>
      <c r="LR43" s="29"/>
      <c r="LS43" s="47"/>
      <c r="LT43" s="67"/>
      <c r="LU43" s="45" t="str">
        <f t="shared" si="346"/>
        <v/>
      </c>
      <c r="LV43" s="45"/>
      <c r="LW43" s="45"/>
      <c r="LX43" s="45"/>
      <c r="LY43" s="45" t="str">
        <f t="shared" si="347"/>
        <v/>
      </c>
      <c r="LZ43" s="45"/>
      <c r="MA43" s="45"/>
      <c r="MB43" s="45"/>
      <c r="MC43" s="45" t="str">
        <f t="shared" si="309"/>
        <v/>
      </c>
      <c r="MD43" s="46" t="str">
        <f t="shared" si="310"/>
        <v/>
      </c>
      <c r="ME43" s="37"/>
      <c r="MF43" s="29"/>
      <c r="MG43" s="47"/>
      <c r="MH43" s="67"/>
      <c r="MI43" s="45" t="str">
        <f t="shared" si="348"/>
        <v/>
      </c>
      <c r="MJ43" s="45"/>
      <c r="MK43" s="45"/>
      <c r="ML43" s="45"/>
      <c r="MM43" s="45" t="str">
        <f t="shared" si="349"/>
        <v/>
      </c>
      <c r="MN43" s="45"/>
      <c r="MO43" s="45"/>
      <c r="MP43" s="45"/>
      <c r="MQ43" s="45" t="str">
        <f t="shared" si="311"/>
        <v/>
      </c>
      <c r="MR43" s="46" t="str">
        <f t="shared" si="312"/>
        <v/>
      </c>
      <c r="MS43" s="37"/>
      <c r="MT43" s="29"/>
      <c r="MU43" s="47"/>
      <c r="MV43" s="67"/>
      <c r="MW43" s="45" t="str">
        <f t="shared" si="350"/>
        <v/>
      </c>
      <c r="MX43" s="45"/>
      <c r="MY43" s="45"/>
      <c r="MZ43" s="45"/>
      <c r="NA43" s="45" t="str">
        <f t="shared" si="351"/>
        <v/>
      </c>
      <c r="NB43" s="45"/>
      <c r="NC43" s="45"/>
      <c r="ND43" s="45"/>
      <c r="NE43" s="45" t="str">
        <f t="shared" si="313"/>
        <v/>
      </c>
      <c r="NF43" s="46" t="str">
        <f t="shared" si="314"/>
        <v/>
      </c>
      <c r="NG43" s="37"/>
      <c r="NH43" s="29"/>
      <c r="NI43" s="47"/>
      <c r="NJ43" s="67"/>
      <c r="NK43" s="45" t="str">
        <f t="shared" si="352"/>
        <v/>
      </c>
      <c r="NL43" s="45"/>
      <c r="NM43" s="45"/>
      <c r="NN43" s="45"/>
      <c r="NO43" s="45" t="str">
        <f t="shared" si="353"/>
        <v/>
      </c>
      <c r="NP43" s="45"/>
      <c r="NQ43" s="45"/>
      <c r="NR43" s="45"/>
      <c r="NS43" s="45" t="str">
        <f t="shared" si="315"/>
        <v/>
      </c>
      <c r="NT43" s="46" t="str">
        <f t="shared" si="316"/>
        <v/>
      </c>
      <c r="NU43" s="37"/>
    </row>
    <row r="44" spans="1:385" ht="15" customHeight="1" thickBot="1" x14ac:dyDescent="0.3">
      <c r="A44" s="38"/>
      <c r="B44" s="39"/>
      <c r="C44" s="40"/>
      <c r="D44" s="40"/>
      <c r="E44" s="41"/>
      <c r="F44" s="41"/>
      <c r="G44" s="40"/>
      <c r="H44" s="42"/>
      <c r="I44" s="45"/>
      <c r="J44" s="45" t="str">
        <f t="shared" si="321"/>
        <v/>
      </c>
      <c r="K44" s="45"/>
      <c r="L44" s="45"/>
      <c r="M44" s="45"/>
      <c r="N44" s="45" t="str">
        <f t="shared" si="322"/>
        <v/>
      </c>
      <c r="O44" s="45"/>
      <c r="P44" s="45"/>
      <c r="Q44" s="45"/>
      <c r="R44" s="45" t="str">
        <f t="shared" si="287"/>
        <v/>
      </c>
      <c r="S44" s="46" t="str">
        <f t="shared" si="288"/>
        <v/>
      </c>
      <c r="T44" s="37"/>
      <c r="U44" s="29"/>
      <c r="V44" s="47"/>
      <c r="W44" s="67"/>
      <c r="X44" s="45" t="str">
        <f t="shared" si="323"/>
        <v/>
      </c>
      <c r="Y44" s="45"/>
      <c r="Z44" s="45"/>
      <c r="AA44" s="45"/>
      <c r="AB44" s="45" t="str">
        <f t="shared" si="324"/>
        <v/>
      </c>
      <c r="AC44" s="45"/>
      <c r="AD44" s="45"/>
      <c r="AE44" s="45"/>
      <c r="AF44" s="45" t="str">
        <f t="shared" si="289"/>
        <v/>
      </c>
      <c r="AG44" s="46" t="str">
        <f t="shared" si="290"/>
        <v/>
      </c>
      <c r="AH44" s="37"/>
      <c r="AI44" s="29"/>
      <c r="AJ44" s="47"/>
      <c r="AK44" s="45"/>
      <c r="AL44" s="45" t="str">
        <f t="shared" si="325"/>
        <v/>
      </c>
      <c r="AM44" s="45"/>
      <c r="AN44" s="45" t="str">
        <f t="shared" si="326"/>
        <v/>
      </c>
      <c r="AO44" s="45"/>
      <c r="AP44" s="45" t="str">
        <f t="shared" si="327"/>
        <v/>
      </c>
      <c r="AQ44" s="45"/>
      <c r="AR44" s="45"/>
      <c r="AS44" s="45"/>
      <c r="AT44" s="45" t="str">
        <f t="shared" si="291"/>
        <v/>
      </c>
      <c r="AU44" s="46" t="str">
        <f t="shared" si="292"/>
        <v/>
      </c>
      <c r="AV44" s="37"/>
      <c r="AW44" s="29"/>
      <c r="AX44" s="47"/>
      <c r="AY44" s="45"/>
      <c r="AZ44" s="45" t="str">
        <f t="shared" si="328"/>
        <v/>
      </c>
      <c r="BA44" s="45"/>
      <c r="BB44" s="45" t="str">
        <f t="shared" si="329"/>
        <v/>
      </c>
      <c r="BC44" s="45"/>
      <c r="BD44" s="45" t="str">
        <f t="shared" si="330"/>
        <v/>
      </c>
      <c r="BE44" s="45"/>
      <c r="BF44" s="45"/>
      <c r="BG44" s="45"/>
      <c r="BH44" s="45" t="str">
        <f t="shared" si="293"/>
        <v/>
      </c>
      <c r="BI44" s="46" t="str">
        <f t="shared" si="294"/>
        <v/>
      </c>
      <c r="BJ44" s="37"/>
      <c r="BK44" s="29"/>
      <c r="BL44" s="47"/>
      <c r="BM44" s="45"/>
      <c r="BN44" s="45" t="str">
        <f t="shared" si="354"/>
        <v/>
      </c>
      <c r="BO44" s="45"/>
      <c r="BP44" s="45" t="str">
        <f t="shared" si="355"/>
        <v/>
      </c>
      <c r="BQ44" s="45"/>
      <c r="BR44" s="45" t="str">
        <f t="shared" si="356"/>
        <v/>
      </c>
      <c r="BS44" s="43"/>
      <c r="BT44" s="63" t="str">
        <f t="shared" si="357"/>
        <v/>
      </c>
      <c r="BU44" s="67" t="str">
        <f t="shared" si="358"/>
        <v/>
      </c>
      <c r="BV44" s="43" t="str">
        <f t="shared" si="359"/>
        <v/>
      </c>
      <c r="BW44" s="46" t="str">
        <f t="shared" si="360"/>
        <v/>
      </c>
      <c r="BX44" s="37"/>
      <c r="BY44" s="57"/>
      <c r="BZ44" s="47"/>
      <c r="CA44" s="45"/>
      <c r="CB44" s="45" t="str">
        <f t="shared" si="361"/>
        <v/>
      </c>
      <c r="CC44" s="45"/>
      <c r="CD44" s="45" t="str">
        <f t="shared" si="362"/>
        <v/>
      </c>
      <c r="CE44" s="45"/>
      <c r="CF44" s="45" t="str">
        <f t="shared" si="363"/>
        <v/>
      </c>
      <c r="CG44" s="43"/>
      <c r="CH44" s="63" t="str">
        <f t="shared" si="364"/>
        <v/>
      </c>
      <c r="CI44" s="67" t="str">
        <f t="shared" si="365"/>
        <v/>
      </c>
      <c r="CJ44" s="43" t="str">
        <f t="shared" si="366"/>
        <v/>
      </c>
      <c r="CK44" s="46" t="str">
        <f t="shared" si="367"/>
        <v/>
      </c>
      <c r="CL44" s="37"/>
      <c r="CM44" s="29"/>
      <c r="CN44" s="47"/>
      <c r="CO44" s="45"/>
      <c r="CP44" s="45" t="str">
        <f t="shared" si="368"/>
        <v/>
      </c>
      <c r="CQ44" s="45"/>
      <c r="CR44" s="45" t="str">
        <f t="shared" si="369"/>
        <v/>
      </c>
      <c r="CS44" s="45"/>
      <c r="CT44" s="45" t="str">
        <f t="shared" si="370"/>
        <v/>
      </c>
      <c r="CU44" s="43"/>
      <c r="CV44" s="63" t="str">
        <f t="shared" si="371"/>
        <v/>
      </c>
      <c r="CW44" s="67" t="str">
        <f t="shared" si="372"/>
        <v/>
      </c>
      <c r="CX44" s="43" t="str">
        <f t="shared" si="373"/>
        <v/>
      </c>
      <c r="CY44" s="46" t="str">
        <f t="shared" si="374"/>
        <v/>
      </c>
      <c r="CZ44" s="37"/>
      <c r="DA44" s="29"/>
      <c r="DB44" s="47"/>
      <c r="DC44" s="67"/>
      <c r="DD44" s="45" t="str">
        <f t="shared" si="331"/>
        <v/>
      </c>
      <c r="DE44" s="45"/>
      <c r="DF44" s="45"/>
      <c r="DG44" s="45"/>
      <c r="DH44" s="45" t="str">
        <f t="shared" si="332"/>
        <v/>
      </c>
      <c r="DI44" s="45"/>
      <c r="DJ44" s="45"/>
      <c r="DK44" s="45"/>
      <c r="DL44" s="45" t="str">
        <f t="shared" si="295"/>
        <v/>
      </c>
      <c r="DM44" s="46" t="str">
        <f t="shared" si="296"/>
        <v/>
      </c>
      <c r="DN44" s="37"/>
      <c r="DO44" s="29"/>
      <c r="DP44" s="47"/>
      <c r="DQ44" s="45"/>
      <c r="DR44" s="45" t="str">
        <f t="shared" si="333"/>
        <v/>
      </c>
      <c r="DS44" s="45"/>
      <c r="DT44" s="45" t="str">
        <f t="shared" si="334"/>
        <v/>
      </c>
      <c r="DU44" s="45"/>
      <c r="DV44" s="45" t="str">
        <f t="shared" si="335"/>
        <v/>
      </c>
      <c r="DW44" s="45"/>
      <c r="DX44" s="45"/>
      <c r="DY44" s="45"/>
      <c r="DZ44" s="45" t="str">
        <f t="shared" si="297"/>
        <v/>
      </c>
      <c r="EA44" s="46" t="str">
        <f t="shared" si="298"/>
        <v/>
      </c>
      <c r="EB44" s="37"/>
      <c r="ED44" s="47"/>
      <c r="EE44" s="67"/>
      <c r="EF44" s="45" t="str">
        <f t="shared" si="336"/>
        <v/>
      </c>
      <c r="EG44" s="45"/>
      <c r="EH44" s="45"/>
      <c r="EI44" s="45"/>
      <c r="EJ44" s="45" t="str">
        <f t="shared" si="337"/>
        <v/>
      </c>
      <c r="EK44" s="45"/>
      <c r="EL44" s="45"/>
      <c r="EM44" s="45"/>
      <c r="EN44" s="45" t="str">
        <f t="shared" si="299"/>
        <v/>
      </c>
      <c r="EO44" s="46" t="str">
        <f t="shared" si="300"/>
        <v/>
      </c>
      <c r="EP44" s="37"/>
      <c r="ER44" s="47"/>
      <c r="ES44" s="67"/>
      <c r="ET44" s="45" t="str">
        <f t="shared" si="338"/>
        <v/>
      </c>
      <c r="EU44" s="45"/>
      <c r="EV44" s="45"/>
      <c r="EW44" s="45"/>
      <c r="EX44" s="45" t="str">
        <f t="shared" si="339"/>
        <v/>
      </c>
      <c r="EY44" s="45"/>
      <c r="EZ44" s="45"/>
      <c r="FA44" s="45"/>
      <c r="FB44" s="45" t="str">
        <f t="shared" si="301"/>
        <v/>
      </c>
      <c r="FC44" s="46" t="str">
        <f t="shared" si="302"/>
        <v/>
      </c>
      <c r="FD44" s="37"/>
      <c r="FF44" s="47"/>
      <c r="FG44" s="67"/>
      <c r="FH44" s="45" t="str">
        <f t="shared" si="340"/>
        <v/>
      </c>
      <c r="FI44" s="45"/>
      <c r="FJ44" s="45"/>
      <c r="FK44" s="45"/>
      <c r="FL44" s="45" t="str">
        <f t="shared" si="341"/>
        <v/>
      </c>
      <c r="FM44" s="45"/>
      <c r="FN44" s="45"/>
      <c r="FO44" s="45"/>
      <c r="FP44" s="45" t="str">
        <f t="shared" si="303"/>
        <v/>
      </c>
      <c r="FQ44" s="46" t="str">
        <f t="shared" si="304"/>
        <v/>
      </c>
      <c r="FR44" s="37"/>
      <c r="FS44" s="29"/>
      <c r="FT44" s="47"/>
      <c r="FU44" s="67"/>
      <c r="FV44" s="45" t="str">
        <f t="shared" si="342"/>
        <v/>
      </c>
      <c r="FW44" s="45"/>
      <c r="FX44" s="45"/>
      <c r="FY44" s="45"/>
      <c r="FZ44" s="45" t="str">
        <f t="shared" si="343"/>
        <v/>
      </c>
      <c r="GA44" s="45"/>
      <c r="GB44" s="45"/>
      <c r="GC44" s="45"/>
      <c r="GD44" s="45" t="str">
        <f t="shared" si="305"/>
        <v/>
      </c>
      <c r="GE44" s="46" t="str">
        <f t="shared" si="306"/>
        <v/>
      </c>
      <c r="GF44" s="37"/>
      <c r="GH44" s="47"/>
      <c r="GI44" s="67"/>
      <c r="GJ44" s="45" t="str">
        <f t="shared" si="344"/>
        <v/>
      </c>
      <c r="GK44" s="45"/>
      <c r="GL44" s="45"/>
      <c r="GM44" s="45"/>
      <c r="GN44" s="45" t="str">
        <f t="shared" si="345"/>
        <v/>
      </c>
      <c r="GO44" s="45"/>
      <c r="GP44" s="45"/>
      <c r="GQ44" s="45"/>
      <c r="GR44" s="45" t="str">
        <f t="shared" si="307"/>
        <v/>
      </c>
      <c r="GS44" s="46" t="str">
        <f t="shared" si="308"/>
        <v/>
      </c>
      <c r="GT44" s="37"/>
      <c r="GU44" s="61"/>
      <c r="GV44" s="47"/>
      <c r="GW44" s="30"/>
      <c r="GX44" s="45"/>
      <c r="GY44" s="45" t="str">
        <f t="shared" si="375"/>
        <v/>
      </c>
      <c r="GZ44" s="45"/>
      <c r="HA44" s="45" t="str">
        <f t="shared" si="376"/>
        <v/>
      </c>
      <c r="HB44" s="45"/>
      <c r="HC44" s="45" t="str">
        <f t="shared" si="377"/>
        <v/>
      </c>
      <c r="HD44" s="43"/>
      <c r="HE44" s="63" t="str">
        <f t="shared" si="378"/>
        <v/>
      </c>
      <c r="HF44" s="67" t="str">
        <f t="shared" si="379"/>
        <v/>
      </c>
      <c r="HG44" s="43" t="str">
        <f t="shared" si="380"/>
        <v/>
      </c>
      <c r="HH44" s="46" t="str">
        <f t="shared" si="381"/>
        <v/>
      </c>
      <c r="HI44" s="37"/>
      <c r="HK44" s="47"/>
      <c r="HL44" s="45"/>
      <c r="HM44" s="45" t="str">
        <f t="shared" si="382"/>
        <v/>
      </c>
      <c r="HN44" s="45"/>
      <c r="HO44" s="45" t="str">
        <f t="shared" si="383"/>
        <v/>
      </c>
      <c r="HP44" s="45"/>
      <c r="HQ44" s="45" t="str">
        <f t="shared" si="384"/>
        <v/>
      </c>
      <c r="HR44" s="43"/>
      <c r="HS44" s="63" t="str">
        <f t="shared" si="385"/>
        <v/>
      </c>
      <c r="HT44" s="67" t="str">
        <f t="shared" si="386"/>
        <v/>
      </c>
      <c r="HU44" s="43" t="str">
        <f t="shared" si="387"/>
        <v/>
      </c>
      <c r="HV44" s="46" t="str">
        <f t="shared" si="388"/>
        <v/>
      </c>
      <c r="HW44" s="37"/>
      <c r="HX44" s="360"/>
      <c r="HY44" s="47"/>
      <c r="HZ44" s="45"/>
      <c r="IA44" s="45" t="str">
        <f t="shared" si="389"/>
        <v/>
      </c>
      <c r="IB44" s="45"/>
      <c r="IC44" s="45" t="str">
        <f t="shared" si="390"/>
        <v/>
      </c>
      <c r="ID44" s="45"/>
      <c r="IE44" s="45" t="str">
        <f t="shared" si="391"/>
        <v/>
      </c>
      <c r="IF44" s="43"/>
      <c r="IG44" s="63" t="str">
        <f t="shared" si="392"/>
        <v/>
      </c>
      <c r="IH44" s="67" t="str">
        <f t="shared" si="393"/>
        <v/>
      </c>
      <c r="II44" s="43" t="str">
        <f t="shared" si="394"/>
        <v/>
      </c>
      <c r="IJ44" s="46" t="str">
        <f t="shared" si="395"/>
        <v/>
      </c>
      <c r="IK44" s="37"/>
      <c r="IL44" s="29"/>
      <c r="IM44" s="47"/>
      <c r="IN44" s="45"/>
      <c r="IO44" s="45" t="str">
        <f t="shared" si="396"/>
        <v/>
      </c>
      <c r="IP44" s="45"/>
      <c r="IQ44" s="45" t="str">
        <f t="shared" si="397"/>
        <v/>
      </c>
      <c r="IR44" s="45"/>
      <c r="IS44" s="45" t="str">
        <f t="shared" si="398"/>
        <v/>
      </c>
      <c r="IT44" s="43"/>
      <c r="IU44" s="63" t="str">
        <f t="shared" si="399"/>
        <v/>
      </c>
      <c r="IV44" s="67" t="str">
        <f t="shared" si="400"/>
        <v/>
      </c>
      <c r="IW44" s="43" t="str">
        <f t="shared" si="401"/>
        <v/>
      </c>
      <c r="IX44" s="46" t="str">
        <f t="shared" si="402"/>
        <v/>
      </c>
      <c r="IY44" s="37"/>
      <c r="IZ44" s="61"/>
      <c r="JA44" s="47"/>
      <c r="JB44" s="45"/>
      <c r="JC44" s="45" t="str">
        <f t="shared" si="403"/>
        <v/>
      </c>
      <c r="JD44" s="45"/>
      <c r="JE44" s="45" t="str">
        <f t="shared" si="404"/>
        <v/>
      </c>
      <c r="JF44" s="45"/>
      <c r="JG44" s="45" t="str">
        <f t="shared" si="405"/>
        <v/>
      </c>
      <c r="JH44" s="43"/>
      <c r="JI44" s="63" t="str">
        <f t="shared" si="406"/>
        <v/>
      </c>
      <c r="JJ44" s="67" t="str">
        <f t="shared" si="407"/>
        <v/>
      </c>
      <c r="JK44" s="43" t="str">
        <f t="shared" si="408"/>
        <v/>
      </c>
      <c r="JL44" s="46" t="str">
        <f t="shared" si="409"/>
        <v/>
      </c>
      <c r="JM44" s="37"/>
      <c r="JN44" s="29"/>
      <c r="JO44" s="47"/>
      <c r="JP44" s="45"/>
      <c r="JQ44" s="45" t="str">
        <f t="shared" si="172"/>
        <v/>
      </c>
      <c r="JR44" s="45"/>
      <c r="JS44" s="45" t="str">
        <f t="shared" si="173"/>
        <v/>
      </c>
      <c r="JT44" s="45"/>
      <c r="JU44" s="45" t="str">
        <f t="shared" si="174"/>
        <v/>
      </c>
      <c r="JV44" s="43"/>
      <c r="JW44" s="63" t="str">
        <f t="shared" si="317"/>
        <v/>
      </c>
      <c r="JX44" s="67" t="str">
        <f t="shared" si="318"/>
        <v/>
      </c>
      <c r="JY44" s="43" t="str">
        <f t="shared" si="319"/>
        <v/>
      </c>
      <c r="JZ44" s="46" t="str">
        <f t="shared" si="320"/>
        <v/>
      </c>
      <c r="KA44" s="37"/>
      <c r="KB44" s="51"/>
      <c r="KC44" s="47"/>
      <c r="KD44" s="45"/>
      <c r="KE44" s="45" t="str">
        <f>IF(KD44="","",KD44-KD40)</f>
        <v/>
      </c>
      <c r="KF44" s="45"/>
      <c r="KG44" s="45" t="str">
        <f>IF(KF44="","",KF44-KF40)</f>
        <v/>
      </c>
      <c r="KH44" s="45"/>
      <c r="KI44" s="45" t="str">
        <f>IF(KH44="","",KH40+KJ40-KH44)</f>
        <v/>
      </c>
      <c r="KJ44" s="43"/>
      <c r="KK44" s="63" t="str">
        <f>IF(KD44="","",KK40)</f>
        <v/>
      </c>
      <c r="KL44" s="67" t="str">
        <f>IF(KE44="","",KL40)</f>
        <v/>
      </c>
      <c r="KM44" s="43" t="str">
        <f>IF(KH44="","",KI44*KL44)</f>
        <v/>
      </c>
      <c r="KN44" s="46" t="str">
        <f>IF(KI44="","",KM44/(KE44*100))</f>
        <v/>
      </c>
      <c r="KO44" s="37"/>
      <c r="KP44" s="29"/>
      <c r="KQ44" s="47"/>
      <c r="KR44" s="45"/>
      <c r="KS44" s="45" t="str">
        <f>IF(KR44="","",KR44-KR40)</f>
        <v/>
      </c>
      <c r="KT44" s="45"/>
      <c r="KU44" s="45" t="str">
        <f>IF(KT44="","",KT44-KT40)</f>
        <v/>
      </c>
      <c r="KV44" s="45"/>
      <c r="KW44" s="45" t="str">
        <f>IF(KV44="","",KV40+KX40-KV44)</f>
        <v/>
      </c>
      <c r="KX44" s="43"/>
      <c r="KY44" s="63" t="str">
        <f>IF(KR44="","",KY40)</f>
        <v/>
      </c>
      <c r="KZ44" s="67" t="str">
        <f>IF(KS44="","",KZ40)</f>
        <v/>
      </c>
      <c r="LA44" s="43" t="str">
        <f>IF(KV44="","",KW44*KZ44)</f>
        <v/>
      </c>
      <c r="LB44" s="46" t="str">
        <f>IF(KW44="","",LA44/(KS44*100))</f>
        <v/>
      </c>
      <c r="LC44" s="37"/>
      <c r="LD44" s="29"/>
      <c r="LE44" s="75"/>
      <c r="LF44" s="76"/>
      <c r="LG44" s="76"/>
      <c r="LH44" s="76"/>
      <c r="LI44" s="76" t="str">
        <f t="shared" si="89"/>
        <v/>
      </c>
      <c r="LJ44" s="76"/>
      <c r="LK44" s="76" t="str">
        <f t="shared" si="90"/>
        <v/>
      </c>
      <c r="LL44" s="76"/>
      <c r="LM44" s="78" t="str">
        <f>IF(LF42="","",LM41)</f>
        <v/>
      </c>
      <c r="LN44" s="79" t="str">
        <f>IF(LG42="","",LN41)</f>
        <v/>
      </c>
      <c r="LO44" s="76" t="str">
        <f t="shared" si="91"/>
        <v/>
      </c>
      <c r="LP44" s="80"/>
      <c r="LQ44" s="37"/>
      <c r="LR44" s="29"/>
      <c r="LS44" s="47"/>
      <c r="LT44" s="67"/>
      <c r="LU44" s="45" t="str">
        <f t="shared" si="346"/>
        <v/>
      </c>
      <c r="LV44" s="45"/>
      <c r="LW44" s="45"/>
      <c r="LX44" s="45"/>
      <c r="LY44" s="45" t="str">
        <f t="shared" si="347"/>
        <v/>
      </c>
      <c r="LZ44" s="45"/>
      <c r="MA44" s="45"/>
      <c r="MB44" s="45"/>
      <c r="MC44" s="45" t="str">
        <f t="shared" si="309"/>
        <v/>
      </c>
      <c r="MD44" s="46" t="str">
        <f t="shared" si="310"/>
        <v/>
      </c>
      <c r="ME44" s="37"/>
      <c r="MF44" s="29"/>
      <c r="MG44" s="47"/>
      <c r="MH44" s="67"/>
      <c r="MI44" s="45" t="str">
        <f t="shared" si="348"/>
        <v/>
      </c>
      <c r="MJ44" s="45"/>
      <c r="MK44" s="45"/>
      <c r="ML44" s="45"/>
      <c r="MM44" s="45" t="str">
        <f t="shared" si="349"/>
        <v/>
      </c>
      <c r="MN44" s="45"/>
      <c r="MO44" s="45"/>
      <c r="MP44" s="45"/>
      <c r="MQ44" s="45" t="str">
        <f t="shared" si="311"/>
        <v/>
      </c>
      <c r="MR44" s="46" t="str">
        <f t="shared" si="312"/>
        <v/>
      </c>
      <c r="MS44" s="37"/>
      <c r="MT44" s="29"/>
      <c r="MU44" s="47"/>
      <c r="MV44" s="67"/>
      <c r="MW44" s="45" t="str">
        <f t="shared" si="350"/>
        <v/>
      </c>
      <c r="MX44" s="45"/>
      <c r="MY44" s="45"/>
      <c r="MZ44" s="45"/>
      <c r="NA44" s="45" t="str">
        <f t="shared" si="351"/>
        <v/>
      </c>
      <c r="NB44" s="45"/>
      <c r="NC44" s="45"/>
      <c r="ND44" s="45"/>
      <c r="NE44" s="45" t="str">
        <f t="shared" si="313"/>
        <v/>
      </c>
      <c r="NF44" s="46" t="str">
        <f t="shared" si="314"/>
        <v/>
      </c>
      <c r="NG44" s="37"/>
      <c r="NH44" s="29"/>
      <c r="NI44" s="47"/>
      <c r="NJ44" s="67"/>
      <c r="NK44" s="45" t="str">
        <f t="shared" si="352"/>
        <v/>
      </c>
      <c r="NL44" s="45"/>
      <c r="NM44" s="45"/>
      <c r="NN44" s="45"/>
      <c r="NO44" s="45" t="str">
        <f t="shared" si="353"/>
        <v/>
      </c>
      <c r="NP44" s="45"/>
      <c r="NQ44" s="45"/>
      <c r="NR44" s="45"/>
      <c r="NS44" s="45" t="str">
        <f t="shared" si="315"/>
        <v/>
      </c>
      <c r="NT44" s="46" t="str">
        <f t="shared" si="316"/>
        <v/>
      </c>
      <c r="NU44" s="37"/>
    </row>
    <row r="45" spans="1:385" ht="15" customHeight="1" thickTop="1" x14ac:dyDescent="0.25">
      <c r="A45" s="38"/>
      <c r="B45" s="39"/>
      <c r="C45" s="40"/>
      <c r="D45" s="40"/>
      <c r="E45" s="41"/>
      <c r="F45" s="41"/>
      <c r="G45" s="40"/>
      <c r="H45" s="42"/>
      <c r="I45" s="45"/>
      <c r="J45" s="45" t="str">
        <f t="shared" si="321"/>
        <v/>
      </c>
      <c r="K45" s="45"/>
      <c r="L45" s="45"/>
      <c r="M45" s="45"/>
      <c r="N45" s="45" t="str">
        <f t="shared" si="322"/>
        <v/>
      </c>
      <c r="O45" s="45"/>
      <c r="P45" s="45"/>
      <c r="Q45" s="45"/>
      <c r="R45" s="45" t="str">
        <f t="shared" si="287"/>
        <v/>
      </c>
      <c r="S45" s="46" t="str">
        <f t="shared" si="288"/>
        <v/>
      </c>
      <c r="T45" s="37"/>
      <c r="U45" s="29"/>
      <c r="V45" s="47"/>
      <c r="W45" s="67"/>
      <c r="X45" s="45" t="str">
        <f t="shared" si="323"/>
        <v/>
      </c>
      <c r="Y45" s="45"/>
      <c r="Z45" s="45"/>
      <c r="AA45" s="45"/>
      <c r="AB45" s="45" t="str">
        <f t="shared" si="324"/>
        <v/>
      </c>
      <c r="AC45" s="45"/>
      <c r="AD45" s="45"/>
      <c r="AE45" s="45"/>
      <c r="AF45" s="45" t="str">
        <f t="shared" si="289"/>
        <v/>
      </c>
      <c r="AG45" s="46" t="str">
        <f t="shared" si="290"/>
        <v/>
      </c>
      <c r="AH45" s="37"/>
      <c r="AI45" s="29"/>
      <c r="AJ45" s="47"/>
      <c r="AK45" s="45"/>
      <c r="AL45" s="45" t="str">
        <f t="shared" si="325"/>
        <v/>
      </c>
      <c r="AM45" s="45"/>
      <c r="AN45" s="45" t="str">
        <f t="shared" si="326"/>
        <v/>
      </c>
      <c r="AO45" s="45"/>
      <c r="AP45" s="45" t="str">
        <f t="shared" si="327"/>
        <v/>
      </c>
      <c r="AQ45" s="45"/>
      <c r="AR45" s="45"/>
      <c r="AS45" s="45"/>
      <c r="AT45" s="45" t="str">
        <f t="shared" si="291"/>
        <v/>
      </c>
      <c r="AU45" s="46" t="str">
        <f t="shared" si="292"/>
        <v/>
      </c>
      <c r="AV45" s="37"/>
      <c r="AW45" s="29"/>
      <c r="AX45" s="47"/>
      <c r="AY45" s="45"/>
      <c r="AZ45" s="45" t="str">
        <f t="shared" si="328"/>
        <v/>
      </c>
      <c r="BA45" s="45"/>
      <c r="BB45" s="45" t="str">
        <f t="shared" si="329"/>
        <v/>
      </c>
      <c r="BC45" s="45"/>
      <c r="BD45" s="45" t="str">
        <f t="shared" si="330"/>
        <v/>
      </c>
      <c r="BE45" s="45"/>
      <c r="BF45" s="45"/>
      <c r="BG45" s="45"/>
      <c r="BH45" s="45" t="str">
        <f t="shared" si="293"/>
        <v/>
      </c>
      <c r="BI45" s="46" t="str">
        <f t="shared" si="294"/>
        <v/>
      </c>
      <c r="BJ45" s="37"/>
      <c r="BK45" s="29"/>
      <c r="BL45" s="47"/>
      <c r="BM45" s="45"/>
      <c r="BN45" s="45" t="str">
        <f t="shared" si="354"/>
        <v/>
      </c>
      <c r="BO45" s="45"/>
      <c r="BP45" s="45" t="str">
        <f t="shared" si="355"/>
        <v/>
      </c>
      <c r="BQ45" s="45"/>
      <c r="BR45" s="45" t="str">
        <f t="shared" si="356"/>
        <v/>
      </c>
      <c r="BS45" s="27"/>
      <c r="BT45" s="63" t="str">
        <f t="shared" si="357"/>
        <v/>
      </c>
      <c r="BU45" s="67" t="str">
        <f t="shared" si="358"/>
        <v/>
      </c>
      <c r="BV45" s="45" t="str">
        <f t="shared" si="359"/>
        <v/>
      </c>
      <c r="BW45" s="46" t="str">
        <f t="shared" si="360"/>
        <v/>
      </c>
      <c r="BX45" s="37"/>
      <c r="BY45" s="57"/>
      <c r="BZ45" s="47"/>
      <c r="CA45" s="45"/>
      <c r="CB45" s="45" t="str">
        <f t="shared" si="361"/>
        <v/>
      </c>
      <c r="CC45" s="45"/>
      <c r="CD45" s="45" t="str">
        <f t="shared" si="362"/>
        <v/>
      </c>
      <c r="CE45" s="45"/>
      <c r="CF45" s="45" t="str">
        <f t="shared" si="363"/>
        <v/>
      </c>
      <c r="CG45" s="27"/>
      <c r="CH45" s="63" t="str">
        <f t="shared" si="364"/>
        <v/>
      </c>
      <c r="CI45" s="67" t="str">
        <f t="shared" si="365"/>
        <v/>
      </c>
      <c r="CJ45" s="45" t="str">
        <f t="shared" si="366"/>
        <v/>
      </c>
      <c r="CK45" s="46" t="str">
        <f t="shared" si="367"/>
        <v/>
      </c>
      <c r="CL45" s="37"/>
      <c r="CM45" s="29"/>
      <c r="CN45" s="47"/>
      <c r="CO45" s="45"/>
      <c r="CP45" s="45" t="str">
        <f t="shared" si="368"/>
        <v/>
      </c>
      <c r="CQ45" s="45"/>
      <c r="CR45" s="45" t="str">
        <f t="shared" si="369"/>
        <v/>
      </c>
      <c r="CS45" s="45"/>
      <c r="CT45" s="45" t="str">
        <f t="shared" si="370"/>
        <v/>
      </c>
      <c r="CU45" s="27"/>
      <c r="CV45" s="63" t="str">
        <f t="shared" si="371"/>
        <v/>
      </c>
      <c r="CW45" s="67" t="str">
        <f t="shared" si="372"/>
        <v/>
      </c>
      <c r="CX45" s="45" t="str">
        <f t="shared" si="373"/>
        <v/>
      </c>
      <c r="CY45" s="46" t="str">
        <f t="shared" si="374"/>
        <v/>
      </c>
      <c r="CZ45" s="37"/>
      <c r="DA45" s="29"/>
      <c r="DB45" s="47"/>
      <c r="DC45" s="67"/>
      <c r="DD45" s="45" t="str">
        <f t="shared" si="331"/>
        <v/>
      </c>
      <c r="DE45" s="45"/>
      <c r="DF45" s="45"/>
      <c r="DG45" s="45"/>
      <c r="DH45" s="45" t="str">
        <f t="shared" si="332"/>
        <v/>
      </c>
      <c r="DI45" s="45"/>
      <c r="DJ45" s="45"/>
      <c r="DK45" s="45"/>
      <c r="DL45" s="45" t="str">
        <f t="shared" si="295"/>
        <v/>
      </c>
      <c r="DM45" s="46" t="str">
        <f t="shared" si="296"/>
        <v/>
      </c>
      <c r="DN45" s="37"/>
      <c r="DO45" s="29"/>
      <c r="DP45" s="47"/>
      <c r="DQ45" s="45"/>
      <c r="DR45" s="45" t="str">
        <f t="shared" si="333"/>
        <v/>
      </c>
      <c r="DS45" s="45"/>
      <c r="DT45" s="45" t="str">
        <f t="shared" si="334"/>
        <v/>
      </c>
      <c r="DU45" s="45"/>
      <c r="DV45" s="45" t="str">
        <f t="shared" si="335"/>
        <v/>
      </c>
      <c r="DW45" s="45"/>
      <c r="DX45" s="45"/>
      <c r="DY45" s="45"/>
      <c r="DZ45" s="45" t="str">
        <f t="shared" si="297"/>
        <v/>
      </c>
      <c r="EA45" s="46" t="str">
        <f t="shared" si="298"/>
        <v/>
      </c>
      <c r="EB45" s="37"/>
      <c r="ED45" s="47"/>
      <c r="EE45" s="67"/>
      <c r="EF45" s="45" t="str">
        <f t="shared" si="336"/>
        <v/>
      </c>
      <c r="EG45" s="45"/>
      <c r="EH45" s="45"/>
      <c r="EI45" s="45"/>
      <c r="EJ45" s="45" t="str">
        <f t="shared" si="337"/>
        <v/>
      </c>
      <c r="EK45" s="45"/>
      <c r="EL45" s="45"/>
      <c r="EM45" s="45"/>
      <c r="EN45" s="45" t="str">
        <f t="shared" si="299"/>
        <v/>
      </c>
      <c r="EO45" s="46" t="str">
        <f t="shared" si="300"/>
        <v/>
      </c>
      <c r="EP45" s="37"/>
      <c r="ER45" s="47"/>
      <c r="ES45" s="67"/>
      <c r="ET45" s="45" t="str">
        <f t="shared" si="338"/>
        <v/>
      </c>
      <c r="EU45" s="45"/>
      <c r="EV45" s="45"/>
      <c r="EW45" s="45"/>
      <c r="EX45" s="45" t="str">
        <f t="shared" si="339"/>
        <v/>
      </c>
      <c r="EY45" s="45"/>
      <c r="EZ45" s="45"/>
      <c r="FA45" s="45"/>
      <c r="FB45" s="45" t="str">
        <f t="shared" si="301"/>
        <v/>
      </c>
      <c r="FC45" s="46" t="str">
        <f t="shared" si="302"/>
        <v/>
      </c>
      <c r="FD45" s="37"/>
      <c r="FF45" s="47"/>
      <c r="FG45" s="67"/>
      <c r="FH45" s="45" t="str">
        <f t="shared" si="340"/>
        <v/>
      </c>
      <c r="FI45" s="45"/>
      <c r="FJ45" s="45"/>
      <c r="FK45" s="45"/>
      <c r="FL45" s="45" t="str">
        <f t="shared" si="341"/>
        <v/>
      </c>
      <c r="FM45" s="45"/>
      <c r="FN45" s="45"/>
      <c r="FO45" s="45"/>
      <c r="FP45" s="45" t="str">
        <f t="shared" si="303"/>
        <v/>
      </c>
      <c r="FQ45" s="46" t="str">
        <f t="shared" si="304"/>
        <v/>
      </c>
      <c r="FR45" s="37"/>
      <c r="FS45" s="29"/>
      <c r="FT45" s="47"/>
      <c r="FU45" s="67"/>
      <c r="FV45" s="45" t="str">
        <f t="shared" si="342"/>
        <v/>
      </c>
      <c r="FW45" s="45"/>
      <c r="FX45" s="45"/>
      <c r="FY45" s="45"/>
      <c r="FZ45" s="45" t="str">
        <f t="shared" si="343"/>
        <v/>
      </c>
      <c r="GA45" s="45"/>
      <c r="GB45" s="45"/>
      <c r="GC45" s="45"/>
      <c r="GD45" s="45" t="str">
        <f t="shared" si="305"/>
        <v/>
      </c>
      <c r="GE45" s="46" t="str">
        <f t="shared" si="306"/>
        <v/>
      </c>
      <c r="GF45" s="37"/>
      <c r="GH45" s="47"/>
      <c r="GI45" s="67"/>
      <c r="GJ45" s="45" t="str">
        <f t="shared" si="344"/>
        <v/>
      </c>
      <c r="GK45" s="45"/>
      <c r="GL45" s="45"/>
      <c r="GM45" s="45"/>
      <c r="GN45" s="45" t="str">
        <f t="shared" si="345"/>
        <v/>
      </c>
      <c r="GO45" s="45"/>
      <c r="GP45" s="45"/>
      <c r="GQ45" s="45"/>
      <c r="GR45" s="45" t="str">
        <f t="shared" si="307"/>
        <v/>
      </c>
      <c r="GS45" s="46" t="str">
        <f t="shared" si="308"/>
        <v/>
      </c>
      <c r="GT45" s="37"/>
      <c r="GU45" s="61"/>
      <c r="GV45" s="47"/>
      <c r="GW45" s="30"/>
      <c r="GX45" s="45"/>
      <c r="GY45" s="45" t="str">
        <f t="shared" si="375"/>
        <v/>
      </c>
      <c r="GZ45" s="45"/>
      <c r="HA45" s="45" t="str">
        <f t="shared" si="376"/>
        <v/>
      </c>
      <c r="HB45" s="45"/>
      <c r="HC45" s="45" t="str">
        <f t="shared" si="377"/>
        <v/>
      </c>
      <c r="HD45" s="27"/>
      <c r="HE45" s="63" t="str">
        <f t="shared" si="378"/>
        <v/>
      </c>
      <c r="HF45" s="67" t="str">
        <f t="shared" si="379"/>
        <v/>
      </c>
      <c r="HG45" s="45" t="str">
        <f t="shared" si="380"/>
        <v/>
      </c>
      <c r="HH45" s="46" t="str">
        <f t="shared" si="381"/>
        <v/>
      </c>
      <c r="HI45" s="37"/>
      <c r="HK45" s="47"/>
      <c r="HL45" s="45"/>
      <c r="HM45" s="45" t="str">
        <f t="shared" si="382"/>
        <v/>
      </c>
      <c r="HN45" s="45"/>
      <c r="HO45" s="45" t="str">
        <f t="shared" si="383"/>
        <v/>
      </c>
      <c r="HP45" s="45"/>
      <c r="HQ45" s="45" t="str">
        <f t="shared" si="384"/>
        <v/>
      </c>
      <c r="HR45" s="27"/>
      <c r="HS45" s="63" t="str">
        <f t="shared" si="385"/>
        <v/>
      </c>
      <c r="HT45" s="67" t="str">
        <f t="shared" si="386"/>
        <v/>
      </c>
      <c r="HU45" s="45" t="str">
        <f t="shared" si="387"/>
        <v/>
      </c>
      <c r="HV45" s="46" t="str">
        <f t="shared" si="388"/>
        <v/>
      </c>
      <c r="HW45" s="37"/>
      <c r="HX45" s="360"/>
      <c r="HY45" s="47"/>
      <c r="HZ45" s="45"/>
      <c r="IA45" s="45" t="str">
        <f t="shared" si="389"/>
        <v/>
      </c>
      <c r="IB45" s="45"/>
      <c r="IC45" s="45" t="str">
        <f t="shared" si="390"/>
        <v/>
      </c>
      <c r="ID45" s="45"/>
      <c r="IE45" s="45" t="str">
        <f t="shared" si="391"/>
        <v/>
      </c>
      <c r="IF45" s="27"/>
      <c r="IG45" s="63" t="str">
        <f t="shared" si="392"/>
        <v/>
      </c>
      <c r="IH45" s="67" t="str">
        <f t="shared" si="393"/>
        <v/>
      </c>
      <c r="II45" s="45" t="str">
        <f t="shared" si="394"/>
        <v/>
      </c>
      <c r="IJ45" s="46" t="str">
        <f t="shared" si="395"/>
        <v/>
      </c>
      <c r="IK45" s="37"/>
      <c r="IL45" s="29"/>
      <c r="IM45" s="47"/>
      <c r="IN45" s="45"/>
      <c r="IO45" s="45" t="str">
        <f t="shared" si="396"/>
        <v/>
      </c>
      <c r="IP45" s="45"/>
      <c r="IQ45" s="45" t="str">
        <f t="shared" si="397"/>
        <v/>
      </c>
      <c r="IR45" s="45"/>
      <c r="IS45" s="45" t="str">
        <f t="shared" si="398"/>
        <v/>
      </c>
      <c r="IT45" s="27"/>
      <c r="IU45" s="63" t="str">
        <f t="shared" si="399"/>
        <v/>
      </c>
      <c r="IV45" s="67" t="str">
        <f t="shared" si="400"/>
        <v/>
      </c>
      <c r="IW45" s="45" t="str">
        <f t="shared" si="401"/>
        <v/>
      </c>
      <c r="IX45" s="46" t="str">
        <f t="shared" si="402"/>
        <v/>
      </c>
      <c r="IY45" s="37"/>
      <c r="IZ45" s="61"/>
      <c r="JA45" s="47"/>
      <c r="JB45" s="45"/>
      <c r="JC45" s="45" t="str">
        <f t="shared" si="403"/>
        <v/>
      </c>
      <c r="JD45" s="45"/>
      <c r="JE45" s="45" t="str">
        <f t="shared" si="404"/>
        <v/>
      </c>
      <c r="JF45" s="45"/>
      <c r="JG45" s="45" t="str">
        <f t="shared" si="405"/>
        <v/>
      </c>
      <c r="JH45" s="27"/>
      <c r="JI45" s="63" t="str">
        <f t="shared" si="406"/>
        <v/>
      </c>
      <c r="JJ45" s="67" t="str">
        <f t="shared" si="407"/>
        <v/>
      </c>
      <c r="JK45" s="45" t="str">
        <f t="shared" si="408"/>
        <v/>
      </c>
      <c r="JL45" s="46" t="str">
        <f t="shared" si="409"/>
        <v/>
      </c>
      <c r="JM45" s="37"/>
      <c r="JN45" s="29"/>
      <c r="JO45" s="47"/>
      <c r="JP45" s="45"/>
      <c r="JQ45" s="45" t="str">
        <f t="shared" si="172"/>
        <v/>
      </c>
      <c r="JR45" s="45"/>
      <c r="JS45" s="45" t="str">
        <f t="shared" si="173"/>
        <v/>
      </c>
      <c r="JT45" s="45"/>
      <c r="JU45" s="45" t="str">
        <f t="shared" si="174"/>
        <v/>
      </c>
      <c r="JV45" s="27"/>
      <c r="JW45" s="63" t="str">
        <f t="shared" si="317"/>
        <v/>
      </c>
      <c r="JX45" s="67" t="str">
        <f t="shared" si="318"/>
        <v/>
      </c>
      <c r="JY45" s="45" t="str">
        <f t="shared" si="319"/>
        <v/>
      </c>
      <c r="JZ45" s="46" t="str">
        <f t="shared" si="320"/>
        <v/>
      </c>
      <c r="KA45" s="37"/>
      <c r="KB45" s="51"/>
      <c r="KC45" s="47"/>
      <c r="KD45" s="45"/>
      <c r="KE45" s="45" t="str">
        <f>IF(KD45="","",KD45-KD41)</f>
        <v/>
      </c>
      <c r="KF45" s="45"/>
      <c r="KG45" s="45" t="str">
        <f>IF(KF45="","",KF45-KF41)</f>
        <v/>
      </c>
      <c r="KH45" s="45"/>
      <c r="KI45" s="45" t="str">
        <f>IF(KH45="","",KH41+KJ41-KH45)</f>
        <v/>
      </c>
      <c r="KJ45" s="27"/>
      <c r="KK45" s="63" t="str">
        <f>IF(KD45="","",KK41)</f>
        <v/>
      </c>
      <c r="KL45" s="67" t="str">
        <f>IF(KE45="","",KL41)</f>
        <v/>
      </c>
      <c r="KM45" s="45" t="str">
        <f>IF(KH45="","",KI45*KL45)</f>
        <v/>
      </c>
      <c r="KN45" s="46" t="str">
        <f>IF(KI45="","",KM45/(KE45*100))</f>
        <v/>
      </c>
      <c r="KO45" s="37"/>
      <c r="KP45" s="29"/>
      <c r="KQ45" s="47"/>
      <c r="KR45" s="45"/>
      <c r="KS45" s="45" t="str">
        <f>IF(KR45="","",KR45-KR41)</f>
        <v/>
      </c>
      <c r="KT45" s="45"/>
      <c r="KU45" s="45" t="str">
        <f>IF(KT45="","",KT45-KT41)</f>
        <v/>
      </c>
      <c r="KV45" s="45"/>
      <c r="KW45" s="45" t="str">
        <f>IF(KV45="","",KV41+KX41-KV45)</f>
        <v/>
      </c>
      <c r="KX45" s="27"/>
      <c r="KY45" s="63" t="str">
        <f>IF(KR45="","",KY41)</f>
        <v/>
      </c>
      <c r="KZ45" s="67" t="str">
        <f>IF(KS45="","",KZ41)</f>
        <v/>
      </c>
      <c r="LA45" s="45" t="str">
        <f>IF(KV45="","",KW45*KZ45)</f>
        <v/>
      </c>
      <c r="LB45" s="46" t="str">
        <f>IF(KW45="","",LA45/(KS45*100))</f>
        <v/>
      </c>
      <c r="LC45" s="37"/>
      <c r="LD45" s="29"/>
      <c r="LE45" s="52"/>
      <c r="LF45" s="43"/>
      <c r="LG45" s="86" t="str">
        <f>IF(LF45="","",LF45-LF42)</f>
        <v/>
      </c>
      <c r="LH45" s="43"/>
      <c r="LI45" s="43"/>
      <c r="LJ45" s="43"/>
      <c r="LK45" s="87"/>
      <c r="LL45" s="43"/>
      <c r="LM45" s="73"/>
      <c r="LN45" s="67"/>
      <c r="LO45" s="87" t="str">
        <f t="shared" si="91"/>
        <v/>
      </c>
      <c r="LP45" s="53"/>
      <c r="LQ45" s="37"/>
      <c r="LR45" s="29"/>
      <c r="LS45" s="47"/>
      <c r="LT45" s="67"/>
      <c r="LU45" s="45" t="str">
        <f t="shared" si="346"/>
        <v/>
      </c>
      <c r="LV45" s="45"/>
      <c r="LW45" s="45"/>
      <c r="LX45" s="45"/>
      <c r="LY45" s="45" t="str">
        <f t="shared" si="347"/>
        <v/>
      </c>
      <c r="LZ45" s="45"/>
      <c r="MA45" s="45"/>
      <c r="MB45" s="45"/>
      <c r="MC45" s="45" t="str">
        <f t="shared" si="309"/>
        <v/>
      </c>
      <c r="MD45" s="46" t="str">
        <f t="shared" si="310"/>
        <v/>
      </c>
      <c r="ME45" s="37"/>
      <c r="MF45" s="29"/>
      <c r="MG45" s="47"/>
      <c r="MH45" s="67"/>
      <c r="MI45" s="45" t="str">
        <f t="shared" si="348"/>
        <v/>
      </c>
      <c r="MJ45" s="45"/>
      <c r="MK45" s="45"/>
      <c r="ML45" s="45"/>
      <c r="MM45" s="45" t="str">
        <f t="shared" si="349"/>
        <v/>
      </c>
      <c r="MN45" s="45"/>
      <c r="MO45" s="45"/>
      <c r="MP45" s="45"/>
      <c r="MQ45" s="45" t="str">
        <f t="shared" si="311"/>
        <v/>
      </c>
      <c r="MR45" s="46" t="str">
        <f t="shared" si="312"/>
        <v/>
      </c>
      <c r="MS45" s="37"/>
      <c r="MT45" s="29"/>
      <c r="MU45" s="47"/>
      <c r="MV45" s="67"/>
      <c r="MW45" s="45" t="str">
        <f t="shared" si="350"/>
        <v/>
      </c>
      <c r="MX45" s="45"/>
      <c r="MY45" s="45"/>
      <c r="MZ45" s="45"/>
      <c r="NA45" s="45" t="str">
        <f t="shared" si="351"/>
        <v/>
      </c>
      <c r="NB45" s="45"/>
      <c r="NC45" s="45"/>
      <c r="ND45" s="45"/>
      <c r="NE45" s="45" t="str">
        <f t="shared" si="313"/>
        <v/>
      </c>
      <c r="NF45" s="46" t="str">
        <f t="shared" si="314"/>
        <v/>
      </c>
      <c r="NG45" s="37"/>
      <c r="NH45" s="29"/>
      <c r="NI45" s="47"/>
      <c r="NJ45" s="67"/>
      <c r="NK45" s="45" t="str">
        <f t="shared" si="352"/>
        <v/>
      </c>
      <c r="NL45" s="45"/>
      <c r="NM45" s="45"/>
      <c r="NN45" s="45"/>
      <c r="NO45" s="45" t="str">
        <f t="shared" si="353"/>
        <v/>
      </c>
      <c r="NP45" s="45"/>
      <c r="NQ45" s="45"/>
      <c r="NR45" s="45"/>
      <c r="NS45" s="45" t="str">
        <f t="shared" si="315"/>
        <v/>
      </c>
      <c r="NT45" s="46" t="str">
        <f t="shared" si="316"/>
        <v/>
      </c>
      <c r="NU45" s="37"/>
    </row>
    <row r="46" spans="1:385" ht="15" customHeight="1" thickBot="1" x14ac:dyDescent="0.3">
      <c r="A46" s="38"/>
      <c r="B46" s="39"/>
      <c r="C46" s="40"/>
      <c r="D46" s="40"/>
      <c r="E46" s="41"/>
      <c r="F46" s="41"/>
      <c r="G46" s="40"/>
      <c r="H46" s="42"/>
      <c r="I46" s="45"/>
      <c r="J46" s="45" t="str">
        <f t="shared" si="321"/>
        <v/>
      </c>
      <c r="K46" s="45"/>
      <c r="L46" s="45"/>
      <c r="M46" s="45"/>
      <c r="N46" s="45" t="str">
        <f t="shared" si="322"/>
        <v/>
      </c>
      <c r="O46" s="45"/>
      <c r="P46" s="45"/>
      <c r="Q46" s="45"/>
      <c r="R46" s="45" t="str">
        <f t="shared" si="287"/>
        <v/>
      </c>
      <c r="S46" s="46" t="str">
        <f t="shared" si="288"/>
        <v/>
      </c>
      <c r="T46" s="37"/>
      <c r="U46" s="29"/>
      <c r="V46" s="47"/>
      <c r="W46" s="67"/>
      <c r="X46" s="45" t="str">
        <f t="shared" si="323"/>
        <v/>
      </c>
      <c r="Y46" s="45"/>
      <c r="Z46" s="45"/>
      <c r="AA46" s="45"/>
      <c r="AB46" s="45" t="str">
        <f t="shared" si="324"/>
        <v/>
      </c>
      <c r="AC46" s="45"/>
      <c r="AD46" s="45"/>
      <c r="AE46" s="45"/>
      <c r="AF46" s="45" t="str">
        <f t="shared" si="289"/>
        <v/>
      </c>
      <c r="AG46" s="46" t="str">
        <f t="shared" si="290"/>
        <v/>
      </c>
      <c r="AH46" s="37"/>
      <c r="AI46" s="29"/>
      <c r="AJ46" s="47"/>
      <c r="AK46" s="45"/>
      <c r="AL46" s="45" t="str">
        <f t="shared" si="325"/>
        <v/>
      </c>
      <c r="AM46" s="45"/>
      <c r="AN46" s="45" t="str">
        <f t="shared" si="326"/>
        <v/>
      </c>
      <c r="AO46" s="45"/>
      <c r="AP46" s="45" t="str">
        <f t="shared" si="327"/>
        <v/>
      </c>
      <c r="AQ46" s="45"/>
      <c r="AR46" s="45"/>
      <c r="AS46" s="45"/>
      <c r="AT46" s="45" t="str">
        <f t="shared" si="291"/>
        <v/>
      </c>
      <c r="AU46" s="46" t="str">
        <f t="shared" si="292"/>
        <v/>
      </c>
      <c r="AV46" s="37"/>
      <c r="AW46" s="29"/>
      <c r="AX46" s="47"/>
      <c r="AY46" s="45"/>
      <c r="AZ46" s="45" t="str">
        <f t="shared" si="328"/>
        <v/>
      </c>
      <c r="BA46" s="45"/>
      <c r="BB46" s="45" t="str">
        <f t="shared" si="329"/>
        <v/>
      </c>
      <c r="BC46" s="45"/>
      <c r="BD46" s="45" t="str">
        <f t="shared" si="330"/>
        <v/>
      </c>
      <c r="BE46" s="45"/>
      <c r="BF46" s="45"/>
      <c r="BG46" s="45"/>
      <c r="BH46" s="45" t="str">
        <f t="shared" si="293"/>
        <v/>
      </c>
      <c r="BI46" s="46" t="str">
        <f t="shared" si="294"/>
        <v/>
      </c>
      <c r="BJ46" s="37"/>
      <c r="BK46" s="29"/>
      <c r="BL46" s="75"/>
      <c r="BM46" s="76"/>
      <c r="BN46" s="76" t="str">
        <f t="shared" si="354"/>
        <v/>
      </c>
      <c r="BO46" s="76"/>
      <c r="BP46" s="76" t="str">
        <f t="shared" si="355"/>
        <v/>
      </c>
      <c r="BQ46" s="76"/>
      <c r="BR46" s="76" t="str">
        <f t="shared" si="356"/>
        <v/>
      </c>
      <c r="BS46" s="76"/>
      <c r="BT46" s="78" t="str">
        <f t="shared" si="357"/>
        <v/>
      </c>
      <c r="BU46" s="79" t="str">
        <f t="shared" si="358"/>
        <v/>
      </c>
      <c r="BV46" s="76" t="str">
        <f t="shared" si="359"/>
        <v/>
      </c>
      <c r="BW46" s="80" t="str">
        <f t="shared" si="360"/>
        <v/>
      </c>
      <c r="BX46" s="37"/>
      <c r="BY46" s="57"/>
      <c r="BZ46" s="75"/>
      <c r="CA46" s="76"/>
      <c r="CB46" s="76" t="str">
        <f t="shared" si="361"/>
        <v/>
      </c>
      <c r="CC46" s="76"/>
      <c r="CD46" s="76" t="str">
        <f t="shared" si="362"/>
        <v/>
      </c>
      <c r="CE46" s="76"/>
      <c r="CF46" s="76" t="str">
        <f t="shared" si="363"/>
        <v/>
      </c>
      <c r="CG46" s="76"/>
      <c r="CH46" s="78" t="str">
        <f t="shared" si="364"/>
        <v/>
      </c>
      <c r="CI46" s="79" t="str">
        <f t="shared" si="365"/>
        <v/>
      </c>
      <c r="CJ46" s="76" t="str">
        <f t="shared" si="366"/>
        <v/>
      </c>
      <c r="CK46" s="80" t="str">
        <f t="shared" si="367"/>
        <v/>
      </c>
      <c r="CL46" s="37"/>
      <c r="CM46" s="29"/>
      <c r="CN46" s="75"/>
      <c r="CO46" s="76"/>
      <c r="CP46" s="76" t="str">
        <f t="shared" si="368"/>
        <v/>
      </c>
      <c r="CQ46" s="76"/>
      <c r="CR46" s="76" t="str">
        <f t="shared" si="369"/>
        <v/>
      </c>
      <c r="CS46" s="76"/>
      <c r="CT46" s="76" t="str">
        <f t="shared" si="370"/>
        <v/>
      </c>
      <c r="CU46" s="76"/>
      <c r="CV46" s="78" t="str">
        <f t="shared" si="371"/>
        <v/>
      </c>
      <c r="CW46" s="79" t="str">
        <f t="shared" si="372"/>
        <v/>
      </c>
      <c r="CX46" s="76" t="str">
        <f t="shared" si="373"/>
        <v/>
      </c>
      <c r="CY46" s="80" t="str">
        <f t="shared" si="374"/>
        <v/>
      </c>
      <c r="CZ46" s="37"/>
      <c r="DA46" s="29"/>
      <c r="DB46" s="47"/>
      <c r="DC46" s="67"/>
      <c r="DD46" s="45" t="str">
        <f t="shared" si="331"/>
        <v/>
      </c>
      <c r="DE46" s="45"/>
      <c r="DF46" s="45"/>
      <c r="DG46" s="45"/>
      <c r="DH46" s="45" t="str">
        <f t="shared" si="332"/>
        <v/>
      </c>
      <c r="DI46" s="45"/>
      <c r="DJ46" s="45"/>
      <c r="DK46" s="45"/>
      <c r="DL46" s="45" t="str">
        <f t="shared" si="295"/>
        <v/>
      </c>
      <c r="DM46" s="46" t="str">
        <f t="shared" si="296"/>
        <v/>
      </c>
      <c r="DN46" s="37"/>
      <c r="DO46" s="29"/>
      <c r="DP46" s="47"/>
      <c r="DQ46" s="45"/>
      <c r="DR46" s="45" t="str">
        <f t="shared" si="333"/>
        <v/>
      </c>
      <c r="DS46" s="45"/>
      <c r="DT46" s="45" t="str">
        <f t="shared" si="334"/>
        <v/>
      </c>
      <c r="DU46" s="45"/>
      <c r="DV46" s="45" t="str">
        <f t="shared" si="335"/>
        <v/>
      </c>
      <c r="DW46" s="45"/>
      <c r="DX46" s="45"/>
      <c r="DY46" s="45"/>
      <c r="DZ46" s="45" t="str">
        <f t="shared" si="297"/>
        <v/>
      </c>
      <c r="EA46" s="46" t="str">
        <f t="shared" si="298"/>
        <v/>
      </c>
      <c r="EB46" s="37"/>
      <c r="ED46" s="47"/>
      <c r="EE46" s="67"/>
      <c r="EF46" s="45" t="str">
        <f t="shared" si="336"/>
        <v/>
      </c>
      <c r="EG46" s="45"/>
      <c r="EH46" s="45"/>
      <c r="EI46" s="45"/>
      <c r="EJ46" s="45" t="str">
        <f t="shared" si="337"/>
        <v/>
      </c>
      <c r="EK46" s="45"/>
      <c r="EL46" s="45"/>
      <c r="EM46" s="45"/>
      <c r="EN46" s="45" t="str">
        <f t="shared" si="299"/>
        <v/>
      </c>
      <c r="EO46" s="46" t="str">
        <f t="shared" si="300"/>
        <v/>
      </c>
      <c r="EP46" s="37"/>
      <c r="ER46" s="47"/>
      <c r="ES46" s="67"/>
      <c r="ET46" s="45" t="str">
        <f t="shared" si="338"/>
        <v/>
      </c>
      <c r="EU46" s="45"/>
      <c r="EV46" s="45"/>
      <c r="EW46" s="45"/>
      <c r="EX46" s="45" t="str">
        <f t="shared" si="339"/>
        <v/>
      </c>
      <c r="EY46" s="45"/>
      <c r="EZ46" s="45"/>
      <c r="FA46" s="45"/>
      <c r="FB46" s="45" t="str">
        <f t="shared" si="301"/>
        <v/>
      </c>
      <c r="FC46" s="46" t="str">
        <f t="shared" si="302"/>
        <v/>
      </c>
      <c r="FD46" s="37"/>
      <c r="FF46" s="47"/>
      <c r="FG46" s="67"/>
      <c r="FH46" s="45" t="str">
        <f t="shared" si="340"/>
        <v/>
      </c>
      <c r="FI46" s="45"/>
      <c r="FJ46" s="45"/>
      <c r="FK46" s="45"/>
      <c r="FL46" s="45" t="str">
        <f t="shared" si="341"/>
        <v/>
      </c>
      <c r="FM46" s="45"/>
      <c r="FN46" s="45"/>
      <c r="FO46" s="45"/>
      <c r="FP46" s="45" t="str">
        <f t="shared" si="303"/>
        <v/>
      </c>
      <c r="FQ46" s="46" t="str">
        <f t="shared" si="304"/>
        <v/>
      </c>
      <c r="FR46" s="37"/>
      <c r="FS46" s="29"/>
      <c r="FT46" s="47"/>
      <c r="FU46" s="67"/>
      <c r="FV46" s="45" t="str">
        <f t="shared" si="342"/>
        <v/>
      </c>
      <c r="FW46" s="45"/>
      <c r="FX46" s="45"/>
      <c r="FY46" s="45"/>
      <c r="FZ46" s="45" t="str">
        <f t="shared" si="343"/>
        <v/>
      </c>
      <c r="GA46" s="45"/>
      <c r="GB46" s="45"/>
      <c r="GC46" s="45"/>
      <c r="GD46" s="45" t="str">
        <f t="shared" si="305"/>
        <v/>
      </c>
      <c r="GE46" s="46" t="str">
        <f t="shared" si="306"/>
        <v/>
      </c>
      <c r="GF46" s="37"/>
      <c r="GH46" s="47"/>
      <c r="GI46" s="67"/>
      <c r="GJ46" s="45" t="str">
        <f t="shared" si="344"/>
        <v/>
      </c>
      <c r="GK46" s="45"/>
      <c r="GL46" s="45"/>
      <c r="GM46" s="45"/>
      <c r="GN46" s="45" t="str">
        <f t="shared" si="345"/>
        <v/>
      </c>
      <c r="GO46" s="45"/>
      <c r="GP46" s="45"/>
      <c r="GQ46" s="45"/>
      <c r="GR46" s="45" t="str">
        <f t="shared" si="307"/>
        <v/>
      </c>
      <c r="GS46" s="46" t="str">
        <f t="shared" si="308"/>
        <v/>
      </c>
      <c r="GT46" s="37"/>
      <c r="GU46" s="61"/>
      <c r="GV46" s="75"/>
      <c r="GW46" s="84"/>
      <c r="GX46" s="76"/>
      <c r="GY46" s="76" t="str">
        <f t="shared" si="375"/>
        <v/>
      </c>
      <c r="GZ46" s="76"/>
      <c r="HA46" s="76" t="str">
        <f t="shared" si="376"/>
        <v/>
      </c>
      <c r="HB46" s="76"/>
      <c r="HC46" s="76" t="str">
        <f t="shared" si="377"/>
        <v/>
      </c>
      <c r="HD46" s="76"/>
      <c r="HE46" s="78" t="str">
        <f t="shared" si="378"/>
        <v/>
      </c>
      <c r="HF46" s="79" t="str">
        <f t="shared" si="379"/>
        <v/>
      </c>
      <c r="HG46" s="76" t="str">
        <f t="shared" si="380"/>
        <v/>
      </c>
      <c r="HH46" s="80" t="str">
        <f t="shared" si="381"/>
        <v/>
      </c>
      <c r="HI46" s="37"/>
      <c r="HK46" s="75"/>
      <c r="HL46" s="76"/>
      <c r="HM46" s="76" t="str">
        <f t="shared" si="382"/>
        <v/>
      </c>
      <c r="HN46" s="76"/>
      <c r="HO46" s="76" t="str">
        <f t="shared" si="383"/>
        <v/>
      </c>
      <c r="HP46" s="76"/>
      <c r="HQ46" s="76" t="str">
        <f t="shared" si="384"/>
        <v/>
      </c>
      <c r="HR46" s="76"/>
      <c r="HS46" s="78" t="str">
        <f t="shared" si="385"/>
        <v/>
      </c>
      <c r="HT46" s="79" t="str">
        <f t="shared" si="386"/>
        <v/>
      </c>
      <c r="HU46" s="76" t="str">
        <f t="shared" si="387"/>
        <v/>
      </c>
      <c r="HV46" s="80" t="str">
        <f t="shared" si="388"/>
        <v/>
      </c>
      <c r="HW46" s="37"/>
      <c r="HX46" s="360"/>
      <c r="HY46" s="75"/>
      <c r="HZ46" s="76"/>
      <c r="IA46" s="76" t="str">
        <f t="shared" si="389"/>
        <v/>
      </c>
      <c r="IB46" s="76"/>
      <c r="IC46" s="76" t="str">
        <f t="shared" si="390"/>
        <v/>
      </c>
      <c r="ID46" s="76"/>
      <c r="IE46" s="76" t="str">
        <f t="shared" si="391"/>
        <v/>
      </c>
      <c r="IF46" s="76"/>
      <c r="IG46" s="78" t="str">
        <f t="shared" si="392"/>
        <v/>
      </c>
      <c r="IH46" s="79" t="str">
        <f t="shared" si="393"/>
        <v/>
      </c>
      <c r="II46" s="76" t="str">
        <f t="shared" si="394"/>
        <v/>
      </c>
      <c r="IJ46" s="80" t="str">
        <f t="shared" si="395"/>
        <v/>
      </c>
      <c r="IK46" s="37"/>
      <c r="IL46" s="29"/>
      <c r="IM46" s="75"/>
      <c r="IN46" s="76"/>
      <c r="IO46" s="76" t="str">
        <f t="shared" si="396"/>
        <v/>
      </c>
      <c r="IP46" s="76"/>
      <c r="IQ46" s="76" t="str">
        <f t="shared" si="397"/>
        <v/>
      </c>
      <c r="IR46" s="76"/>
      <c r="IS46" s="76" t="str">
        <f t="shared" si="398"/>
        <v/>
      </c>
      <c r="IT46" s="76"/>
      <c r="IU46" s="78" t="str">
        <f t="shared" si="399"/>
        <v/>
      </c>
      <c r="IV46" s="79" t="str">
        <f t="shared" si="400"/>
        <v/>
      </c>
      <c r="IW46" s="76" t="str">
        <f t="shared" si="401"/>
        <v/>
      </c>
      <c r="IX46" s="80" t="str">
        <f t="shared" si="402"/>
        <v/>
      </c>
      <c r="IY46" s="37"/>
      <c r="IZ46" s="61"/>
      <c r="JA46" s="75"/>
      <c r="JB46" s="76"/>
      <c r="JC46" s="76" t="str">
        <f t="shared" si="403"/>
        <v/>
      </c>
      <c r="JD46" s="76"/>
      <c r="JE46" s="76" t="str">
        <f t="shared" si="404"/>
        <v/>
      </c>
      <c r="JF46" s="76"/>
      <c r="JG46" s="76" t="str">
        <f t="shared" si="405"/>
        <v/>
      </c>
      <c r="JH46" s="76"/>
      <c r="JI46" s="78" t="str">
        <f t="shared" si="406"/>
        <v/>
      </c>
      <c r="JJ46" s="79" t="str">
        <f t="shared" si="407"/>
        <v/>
      </c>
      <c r="JK46" s="76" t="str">
        <f t="shared" si="408"/>
        <v/>
      </c>
      <c r="JL46" s="80" t="str">
        <f t="shared" si="409"/>
        <v/>
      </c>
      <c r="JM46" s="37"/>
      <c r="JN46" s="29"/>
      <c r="JO46" s="75"/>
      <c r="JP46" s="76"/>
      <c r="JQ46" s="76" t="str">
        <f t="shared" si="172"/>
        <v/>
      </c>
      <c r="JR46" s="76"/>
      <c r="JS46" s="76" t="str">
        <f t="shared" si="173"/>
        <v/>
      </c>
      <c r="JT46" s="76"/>
      <c r="JU46" s="76" t="str">
        <f t="shared" si="174"/>
        <v/>
      </c>
      <c r="JV46" s="76"/>
      <c r="JW46" s="78" t="str">
        <f t="shared" si="317"/>
        <v/>
      </c>
      <c r="JX46" s="79" t="str">
        <f t="shared" si="318"/>
        <v/>
      </c>
      <c r="JY46" s="76" t="str">
        <f t="shared" si="319"/>
        <v/>
      </c>
      <c r="JZ46" s="80" t="str">
        <f t="shared" si="320"/>
        <v/>
      </c>
      <c r="KA46" s="37"/>
      <c r="KB46" s="51"/>
      <c r="KC46" s="75"/>
      <c r="KD46" s="76"/>
      <c r="KE46" s="76" t="str">
        <f>IF(KD46="","",KD46-KD42)</f>
        <v/>
      </c>
      <c r="KF46" s="76"/>
      <c r="KG46" s="76" t="str">
        <f>IF(KF46="","",KF46-KF42)</f>
        <v/>
      </c>
      <c r="KH46" s="76"/>
      <c r="KI46" s="76" t="str">
        <f>IF(KH46="","",KH42+KJ42-KH46)</f>
        <v/>
      </c>
      <c r="KJ46" s="76"/>
      <c r="KK46" s="78" t="str">
        <f>IF(KD46="","",KK42)</f>
        <v/>
      </c>
      <c r="KL46" s="79" t="str">
        <f>IF(KE46="","",KL42)</f>
        <v/>
      </c>
      <c r="KM46" s="76" t="str">
        <f>IF(KH46="","",KI46*KL46)</f>
        <v/>
      </c>
      <c r="KN46" s="80" t="str">
        <f>IF(KI46="","",KM46/(KE46*100))</f>
        <v/>
      </c>
      <c r="KO46" s="37"/>
      <c r="KP46" s="29"/>
      <c r="KQ46" s="75"/>
      <c r="KR46" s="76"/>
      <c r="KS46" s="76" t="str">
        <f>IF(KR46="","",KR46-KR42)</f>
        <v/>
      </c>
      <c r="KT46" s="76"/>
      <c r="KU46" s="76" t="str">
        <f>IF(KT46="","",KT46-KT42)</f>
        <v/>
      </c>
      <c r="KV46" s="76"/>
      <c r="KW46" s="76" t="str">
        <f>IF(KV46="","",KV42+KX42-KV46)</f>
        <v/>
      </c>
      <c r="KX46" s="76"/>
      <c r="KY46" s="78" t="str">
        <f>IF(KR46="","",KY42)</f>
        <v/>
      </c>
      <c r="KZ46" s="79" t="str">
        <f>IF(KS46="","",KZ42)</f>
        <v/>
      </c>
      <c r="LA46" s="76" t="str">
        <f>IF(KV46="","",KW46*KZ46)</f>
        <v/>
      </c>
      <c r="LB46" s="80" t="str">
        <f>IF(KW46="","",LA46/(KS46*100))</f>
        <v/>
      </c>
      <c r="LC46" s="37"/>
      <c r="LD46" s="29"/>
      <c r="LE46" s="47"/>
      <c r="LF46" s="45"/>
      <c r="LG46" s="45"/>
      <c r="LH46" s="45"/>
      <c r="LI46" s="45"/>
      <c r="LJ46" s="45"/>
      <c r="LK46" s="45"/>
      <c r="LL46" s="45"/>
      <c r="LM46" s="63"/>
      <c r="LN46" s="67"/>
      <c r="LO46" s="45" t="str">
        <f t="shared" si="91"/>
        <v/>
      </c>
      <c r="LP46" s="46"/>
      <c r="LQ46" s="37"/>
      <c r="LR46" s="29"/>
      <c r="LS46" s="47"/>
      <c r="LT46" s="67"/>
      <c r="LU46" s="45" t="str">
        <f t="shared" si="346"/>
        <v/>
      </c>
      <c r="LV46" s="45"/>
      <c r="LW46" s="45"/>
      <c r="LX46" s="45"/>
      <c r="LY46" s="45" t="str">
        <f t="shared" si="347"/>
        <v/>
      </c>
      <c r="LZ46" s="45"/>
      <c r="MA46" s="45"/>
      <c r="MB46" s="45"/>
      <c r="MC46" s="45" t="str">
        <f t="shared" si="309"/>
        <v/>
      </c>
      <c r="MD46" s="46" t="str">
        <f t="shared" si="310"/>
        <v/>
      </c>
      <c r="ME46" s="37"/>
      <c r="MF46" s="29"/>
      <c r="MG46" s="47"/>
      <c r="MH46" s="67"/>
      <c r="MI46" s="45" t="str">
        <f t="shared" si="348"/>
        <v/>
      </c>
      <c r="MJ46" s="45"/>
      <c r="MK46" s="45"/>
      <c r="ML46" s="45"/>
      <c r="MM46" s="45" t="str">
        <f t="shared" si="349"/>
        <v/>
      </c>
      <c r="MN46" s="45"/>
      <c r="MO46" s="45"/>
      <c r="MP46" s="45"/>
      <c r="MQ46" s="45" t="str">
        <f t="shared" si="311"/>
        <v/>
      </c>
      <c r="MR46" s="46" t="str">
        <f t="shared" si="312"/>
        <v/>
      </c>
      <c r="MS46" s="37"/>
      <c r="MT46" s="29"/>
      <c r="MU46" s="47"/>
      <c r="MV46" s="67"/>
      <c r="MW46" s="45" t="str">
        <f t="shared" si="350"/>
        <v/>
      </c>
      <c r="MX46" s="45"/>
      <c r="MY46" s="45"/>
      <c r="MZ46" s="45"/>
      <c r="NA46" s="45" t="str">
        <f t="shared" si="351"/>
        <v/>
      </c>
      <c r="NB46" s="45"/>
      <c r="NC46" s="45"/>
      <c r="ND46" s="45"/>
      <c r="NE46" s="45" t="str">
        <f t="shared" si="313"/>
        <v/>
      </c>
      <c r="NF46" s="46" t="str">
        <f t="shared" si="314"/>
        <v/>
      </c>
      <c r="NG46" s="37"/>
      <c r="NH46" s="29"/>
      <c r="NI46" s="47"/>
      <c r="NJ46" s="67"/>
      <c r="NK46" s="45" t="str">
        <f t="shared" si="352"/>
        <v/>
      </c>
      <c r="NL46" s="45"/>
      <c r="NM46" s="45"/>
      <c r="NN46" s="45"/>
      <c r="NO46" s="45" t="str">
        <f t="shared" si="353"/>
        <v/>
      </c>
      <c r="NP46" s="45"/>
      <c r="NQ46" s="45"/>
      <c r="NR46" s="45"/>
      <c r="NS46" s="45" t="str">
        <f t="shared" si="315"/>
        <v/>
      </c>
      <c r="NT46" s="46" t="str">
        <f t="shared" si="316"/>
        <v/>
      </c>
      <c r="NU46" s="37"/>
    </row>
    <row r="47" spans="1:385" ht="15" customHeight="1" thickTop="1" thickBot="1" x14ac:dyDescent="0.3">
      <c r="A47" s="38"/>
      <c r="B47" s="39"/>
      <c r="C47" s="40"/>
      <c r="D47" s="40"/>
      <c r="E47" s="41"/>
      <c r="F47" s="41"/>
      <c r="G47" s="40"/>
      <c r="H47" s="42"/>
      <c r="I47" s="45"/>
      <c r="J47" s="45" t="str">
        <f t="shared" si="321"/>
        <v/>
      </c>
      <c r="K47" s="45"/>
      <c r="L47" s="45"/>
      <c r="M47" s="45"/>
      <c r="N47" s="45" t="str">
        <f t="shared" si="322"/>
        <v/>
      </c>
      <c r="O47" s="45"/>
      <c r="P47" s="45"/>
      <c r="Q47" s="45"/>
      <c r="R47" s="45" t="str">
        <f t="shared" si="287"/>
        <v/>
      </c>
      <c r="S47" s="46" t="str">
        <f t="shared" si="288"/>
        <v/>
      </c>
      <c r="T47" s="37"/>
      <c r="U47" s="29"/>
      <c r="V47" s="47"/>
      <c r="W47" s="67"/>
      <c r="X47" s="45" t="str">
        <f t="shared" si="323"/>
        <v/>
      </c>
      <c r="Y47" s="45"/>
      <c r="Z47" s="45"/>
      <c r="AA47" s="45"/>
      <c r="AB47" s="45" t="str">
        <f t="shared" si="324"/>
        <v/>
      </c>
      <c r="AC47" s="45"/>
      <c r="AD47" s="45"/>
      <c r="AE47" s="45"/>
      <c r="AF47" s="45" t="str">
        <f t="shared" si="289"/>
        <v/>
      </c>
      <c r="AG47" s="46" t="str">
        <f t="shared" si="290"/>
        <v/>
      </c>
      <c r="AH47" s="37"/>
      <c r="AI47" s="29"/>
      <c r="AJ47" s="47"/>
      <c r="AK47" s="45"/>
      <c r="AL47" s="45" t="str">
        <f t="shared" si="325"/>
        <v/>
      </c>
      <c r="AM47" s="45"/>
      <c r="AN47" s="45" t="str">
        <f t="shared" si="326"/>
        <v/>
      </c>
      <c r="AO47" s="45"/>
      <c r="AP47" s="45" t="str">
        <f t="shared" si="327"/>
        <v/>
      </c>
      <c r="AQ47" s="45"/>
      <c r="AR47" s="45"/>
      <c r="AS47" s="45"/>
      <c r="AT47" s="45" t="str">
        <f t="shared" si="291"/>
        <v/>
      </c>
      <c r="AU47" s="46" t="str">
        <f t="shared" si="292"/>
        <v/>
      </c>
      <c r="AV47" s="37"/>
      <c r="AW47" s="29"/>
      <c r="AX47" s="47"/>
      <c r="AY47" s="45"/>
      <c r="AZ47" s="45" t="str">
        <f t="shared" si="328"/>
        <v/>
      </c>
      <c r="BA47" s="45"/>
      <c r="BB47" s="45" t="str">
        <f t="shared" si="329"/>
        <v/>
      </c>
      <c r="BC47" s="45"/>
      <c r="BD47" s="45" t="str">
        <f t="shared" si="330"/>
        <v/>
      </c>
      <c r="BE47" s="45"/>
      <c r="BF47" s="45"/>
      <c r="BG47" s="45"/>
      <c r="BH47" s="45" t="str">
        <f t="shared" si="293"/>
        <v/>
      </c>
      <c r="BI47" s="46" t="str">
        <f t="shared" si="294"/>
        <v/>
      </c>
      <c r="BJ47" s="37"/>
      <c r="BK47" s="29"/>
      <c r="BL47" s="52" t="str">
        <f>IF($A14="","",$A14)</f>
        <v/>
      </c>
      <c r="BM47" s="43"/>
      <c r="BN47" s="43" t="str">
        <f t="shared" si="354"/>
        <v/>
      </c>
      <c r="BO47" s="43"/>
      <c r="BP47" s="87" t="str">
        <f t="shared" si="355"/>
        <v/>
      </c>
      <c r="BQ47" s="43"/>
      <c r="BR47" s="43" t="str">
        <f t="shared" si="356"/>
        <v/>
      </c>
      <c r="BS47" s="43"/>
      <c r="BT47" s="44" t="str">
        <f t="shared" si="357"/>
        <v/>
      </c>
      <c r="BU47" s="48" t="str">
        <f t="shared" si="358"/>
        <v/>
      </c>
      <c r="BV47" s="45" t="str">
        <f t="shared" si="359"/>
        <v/>
      </c>
      <c r="BW47" s="89" t="str">
        <f t="shared" si="360"/>
        <v/>
      </c>
      <c r="BX47" s="37"/>
      <c r="BY47" s="57"/>
      <c r="BZ47" s="52" t="str">
        <f>IF($A14="","",$A14)</f>
        <v/>
      </c>
      <c r="CA47" s="43"/>
      <c r="CB47" s="43" t="str">
        <f t="shared" si="361"/>
        <v/>
      </c>
      <c r="CC47" s="43"/>
      <c r="CD47" s="87" t="str">
        <f t="shared" si="362"/>
        <v/>
      </c>
      <c r="CE47" s="43"/>
      <c r="CF47" s="43" t="str">
        <f t="shared" si="363"/>
        <v/>
      </c>
      <c r="CG47" s="43"/>
      <c r="CH47" s="44" t="str">
        <f t="shared" si="364"/>
        <v/>
      </c>
      <c r="CI47" s="48" t="str">
        <f t="shared" si="365"/>
        <v/>
      </c>
      <c r="CJ47" s="45" t="str">
        <f t="shared" si="366"/>
        <v/>
      </c>
      <c r="CK47" s="89" t="str">
        <f t="shared" si="367"/>
        <v/>
      </c>
      <c r="CL47" s="37"/>
      <c r="CM47" s="29"/>
      <c r="CN47" s="52" t="str">
        <f>IF($A14="","",$A14)</f>
        <v/>
      </c>
      <c r="CO47" s="43"/>
      <c r="CP47" s="43" t="str">
        <f t="shared" si="368"/>
        <v/>
      </c>
      <c r="CQ47" s="43"/>
      <c r="CR47" s="87" t="str">
        <f t="shared" si="369"/>
        <v/>
      </c>
      <c r="CS47" s="43"/>
      <c r="CT47" s="43" t="str">
        <f t="shared" si="370"/>
        <v/>
      </c>
      <c r="CU47" s="43"/>
      <c r="CV47" s="44" t="str">
        <f t="shared" si="371"/>
        <v/>
      </c>
      <c r="CW47" s="48" t="str">
        <f t="shared" si="372"/>
        <v/>
      </c>
      <c r="CX47" s="45" t="str">
        <f t="shared" si="373"/>
        <v/>
      </c>
      <c r="CY47" s="89" t="str">
        <f t="shared" si="374"/>
        <v/>
      </c>
      <c r="CZ47" s="37"/>
      <c r="DA47" s="29"/>
      <c r="DB47" s="47"/>
      <c r="DC47" s="67"/>
      <c r="DD47" s="45" t="str">
        <f t="shared" si="331"/>
        <v/>
      </c>
      <c r="DE47" s="45"/>
      <c r="DF47" s="45"/>
      <c r="DG47" s="45"/>
      <c r="DH47" s="45" t="str">
        <f t="shared" si="332"/>
        <v/>
      </c>
      <c r="DI47" s="45"/>
      <c r="DJ47" s="45"/>
      <c r="DK47" s="45"/>
      <c r="DL47" s="45" t="str">
        <f t="shared" si="295"/>
        <v/>
      </c>
      <c r="DM47" s="46" t="str">
        <f t="shared" si="296"/>
        <v/>
      </c>
      <c r="DN47" s="37"/>
      <c r="DO47" s="29"/>
      <c r="DP47" s="47"/>
      <c r="DQ47" s="45"/>
      <c r="DR47" s="45" t="str">
        <f t="shared" si="333"/>
        <v/>
      </c>
      <c r="DS47" s="45"/>
      <c r="DT47" s="45" t="str">
        <f t="shared" si="334"/>
        <v/>
      </c>
      <c r="DU47" s="45"/>
      <c r="DV47" s="45" t="str">
        <f t="shared" si="335"/>
        <v/>
      </c>
      <c r="DW47" s="45"/>
      <c r="DX47" s="45"/>
      <c r="DY47" s="45"/>
      <c r="DZ47" s="45" t="str">
        <f t="shared" si="297"/>
        <v/>
      </c>
      <c r="EA47" s="46" t="str">
        <f t="shared" si="298"/>
        <v/>
      </c>
      <c r="EB47" s="37"/>
      <c r="ED47" s="47"/>
      <c r="EE47" s="67"/>
      <c r="EF47" s="45" t="str">
        <f t="shared" si="336"/>
        <v/>
      </c>
      <c r="EG47" s="45"/>
      <c r="EH47" s="45"/>
      <c r="EI47" s="45"/>
      <c r="EJ47" s="45" t="str">
        <f t="shared" si="337"/>
        <v/>
      </c>
      <c r="EK47" s="45"/>
      <c r="EL47" s="45"/>
      <c r="EM47" s="45"/>
      <c r="EN47" s="45" t="str">
        <f t="shared" si="299"/>
        <v/>
      </c>
      <c r="EO47" s="46" t="str">
        <f t="shared" si="300"/>
        <v/>
      </c>
      <c r="EP47" s="37"/>
      <c r="ER47" s="47"/>
      <c r="ES47" s="67"/>
      <c r="ET47" s="45" t="str">
        <f t="shared" si="338"/>
        <v/>
      </c>
      <c r="EU47" s="45"/>
      <c r="EV47" s="45"/>
      <c r="EW47" s="45"/>
      <c r="EX47" s="45" t="str">
        <f t="shared" si="339"/>
        <v/>
      </c>
      <c r="EY47" s="45"/>
      <c r="EZ47" s="45"/>
      <c r="FA47" s="45"/>
      <c r="FB47" s="45" t="str">
        <f t="shared" si="301"/>
        <v/>
      </c>
      <c r="FC47" s="46" t="str">
        <f t="shared" si="302"/>
        <v/>
      </c>
      <c r="FD47" s="37"/>
      <c r="FF47" s="47"/>
      <c r="FG47" s="67"/>
      <c r="FH47" s="45" t="str">
        <f t="shared" si="340"/>
        <v/>
      </c>
      <c r="FI47" s="45"/>
      <c r="FJ47" s="45"/>
      <c r="FK47" s="45"/>
      <c r="FL47" s="45" t="str">
        <f t="shared" si="341"/>
        <v/>
      </c>
      <c r="FM47" s="45"/>
      <c r="FN47" s="45"/>
      <c r="FO47" s="45"/>
      <c r="FP47" s="45" t="str">
        <f t="shared" si="303"/>
        <v/>
      </c>
      <c r="FQ47" s="46" t="str">
        <f t="shared" si="304"/>
        <v/>
      </c>
      <c r="FR47" s="37"/>
      <c r="FS47" s="29"/>
      <c r="FT47" s="47"/>
      <c r="FU47" s="67"/>
      <c r="FV47" s="45" t="str">
        <f t="shared" si="342"/>
        <v/>
      </c>
      <c r="FW47" s="45"/>
      <c r="FX47" s="45"/>
      <c r="FY47" s="45"/>
      <c r="FZ47" s="45" t="str">
        <f t="shared" si="343"/>
        <v/>
      </c>
      <c r="GA47" s="45"/>
      <c r="GB47" s="45"/>
      <c r="GC47" s="45"/>
      <c r="GD47" s="45" t="str">
        <f t="shared" si="305"/>
        <v/>
      </c>
      <c r="GE47" s="46" t="str">
        <f t="shared" si="306"/>
        <v/>
      </c>
      <c r="GF47" s="37"/>
      <c r="GH47" s="47"/>
      <c r="GI47" s="67"/>
      <c r="GJ47" s="45" t="str">
        <f t="shared" si="344"/>
        <v/>
      </c>
      <c r="GK47" s="45"/>
      <c r="GL47" s="45"/>
      <c r="GM47" s="45"/>
      <c r="GN47" s="45" t="str">
        <f t="shared" si="345"/>
        <v/>
      </c>
      <c r="GO47" s="45"/>
      <c r="GP47" s="45"/>
      <c r="GQ47" s="45"/>
      <c r="GR47" s="45" t="str">
        <f t="shared" si="307"/>
        <v/>
      </c>
      <c r="GS47" s="46" t="str">
        <f t="shared" si="308"/>
        <v/>
      </c>
      <c r="GT47" s="37"/>
      <c r="GU47" s="61"/>
      <c r="GV47" s="52" t="str">
        <f>IF($A14="","",$A14)</f>
        <v/>
      </c>
      <c r="GW47" s="62"/>
      <c r="GX47" s="43"/>
      <c r="GY47" s="43" t="str">
        <f t="shared" si="375"/>
        <v/>
      </c>
      <c r="GZ47" s="43"/>
      <c r="HA47" s="87" t="str">
        <f t="shared" si="376"/>
        <v/>
      </c>
      <c r="HB47" s="43"/>
      <c r="HC47" s="43" t="str">
        <f t="shared" si="377"/>
        <v/>
      </c>
      <c r="HD47" s="43"/>
      <c r="HE47" s="44" t="str">
        <f>IF(GX47="","",HE43)</f>
        <v/>
      </c>
      <c r="HF47" s="48" t="str">
        <f>IF(GX47="","",HF43)</f>
        <v/>
      </c>
      <c r="HG47" s="45" t="str">
        <f t="shared" si="380"/>
        <v/>
      </c>
      <c r="HH47" s="89" t="str">
        <f t="shared" si="381"/>
        <v/>
      </c>
      <c r="HI47" s="37"/>
      <c r="HK47" s="52" t="str">
        <f>IF($A14="","",$A14)</f>
        <v/>
      </c>
      <c r="HL47" s="43"/>
      <c r="HM47" s="43" t="str">
        <f t="shared" si="382"/>
        <v/>
      </c>
      <c r="HN47" s="43"/>
      <c r="HO47" s="87" t="str">
        <f t="shared" si="383"/>
        <v/>
      </c>
      <c r="HP47" s="43"/>
      <c r="HQ47" s="43" t="str">
        <f t="shared" si="384"/>
        <v/>
      </c>
      <c r="HR47" s="43"/>
      <c r="HS47" s="44" t="str">
        <f t="shared" si="385"/>
        <v/>
      </c>
      <c r="HT47" s="48" t="str">
        <f t="shared" si="386"/>
        <v/>
      </c>
      <c r="HU47" s="45" t="str">
        <f t="shared" si="387"/>
        <v/>
      </c>
      <c r="HV47" s="89" t="str">
        <f t="shared" si="388"/>
        <v/>
      </c>
      <c r="HW47" s="37"/>
      <c r="HX47" s="360"/>
      <c r="HY47" s="52" t="str">
        <f>IF($A14="","",$A14)</f>
        <v/>
      </c>
      <c r="HZ47" s="43"/>
      <c r="IA47" s="43" t="str">
        <f t="shared" si="389"/>
        <v/>
      </c>
      <c r="IB47" s="43"/>
      <c r="IC47" s="87" t="str">
        <f t="shared" si="390"/>
        <v/>
      </c>
      <c r="ID47" s="43"/>
      <c r="IE47" s="43" t="str">
        <f t="shared" si="391"/>
        <v/>
      </c>
      <c r="IF47" s="43"/>
      <c r="IG47" s="44" t="str">
        <f t="shared" si="392"/>
        <v/>
      </c>
      <c r="IH47" s="48" t="str">
        <f t="shared" si="393"/>
        <v/>
      </c>
      <c r="II47" s="45" t="str">
        <f t="shared" si="394"/>
        <v/>
      </c>
      <c r="IJ47" s="89" t="str">
        <f t="shared" si="395"/>
        <v/>
      </c>
      <c r="IK47" s="37"/>
      <c r="IL47" s="29"/>
      <c r="IM47" s="52" t="str">
        <f>IF($A14="","",$A14)</f>
        <v/>
      </c>
      <c r="IN47" s="43"/>
      <c r="IO47" s="43" t="str">
        <f t="shared" si="396"/>
        <v/>
      </c>
      <c r="IP47" s="43"/>
      <c r="IQ47" s="87" t="str">
        <f t="shared" si="397"/>
        <v/>
      </c>
      <c r="IR47" s="43"/>
      <c r="IS47" s="43" t="str">
        <f t="shared" si="398"/>
        <v/>
      </c>
      <c r="IT47" s="43"/>
      <c r="IU47" s="44"/>
      <c r="IV47" s="48" t="str">
        <f t="shared" si="400"/>
        <v/>
      </c>
      <c r="IW47" s="45" t="str">
        <f t="shared" si="401"/>
        <v/>
      </c>
      <c r="IX47" s="89" t="str">
        <f t="shared" si="402"/>
        <v/>
      </c>
      <c r="IY47" s="37"/>
      <c r="IZ47" s="61"/>
      <c r="JA47" s="52" t="str">
        <f>IF($A14="","",$A14)</f>
        <v/>
      </c>
      <c r="JB47" s="43"/>
      <c r="JC47" s="43" t="str">
        <f t="shared" si="403"/>
        <v/>
      </c>
      <c r="JD47" s="43"/>
      <c r="JE47" s="87" t="str">
        <f t="shared" si="404"/>
        <v/>
      </c>
      <c r="JF47" s="43"/>
      <c r="JG47" s="43" t="str">
        <f t="shared" si="405"/>
        <v/>
      </c>
      <c r="JH47" s="43"/>
      <c r="JI47" s="44" t="str">
        <f t="shared" si="406"/>
        <v/>
      </c>
      <c r="JJ47" s="48" t="str">
        <f t="shared" si="407"/>
        <v/>
      </c>
      <c r="JK47" s="45" t="str">
        <f t="shared" si="408"/>
        <v/>
      </c>
      <c r="JL47" s="89" t="str">
        <f t="shared" si="409"/>
        <v/>
      </c>
      <c r="JM47" s="37"/>
      <c r="JN47" s="29"/>
      <c r="JO47" s="52" t="str">
        <f>IF($A14="","",$A14)</f>
        <v/>
      </c>
      <c r="JP47" s="43"/>
      <c r="JQ47" s="43" t="str">
        <f t="shared" si="172"/>
        <v/>
      </c>
      <c r="JR47" s="43"/>
      <c r="JS47" s="87" t="str">
        <f t="shared" si="173"/>
        <v/>
      </c>
      <c r="JT47" s="43"/>
      <c r="JU47" s="43" t="str">
        <f t="shared" si="174"/>
        <v/>
      </c>
      <c r="JV47" s="43"/>
      <c r="JW47" s="44" t="str">
        <f t="shared" si="317"/>
        <v/>
      </c>
      <c r="JX47" s="48" t="str">
        <f t="shared" si="318"/>
        <v/>
      </c>
      <c r="JY47" s="45" t="str">
        <f t="shared" si="319"/>
        <v/>
      </c>
      <c r="JZ47" s="89" t="str">
        <f t="shared" si="320"/>
        <v/>
      </c>
      <c r="KA47" s="37"/>
      <c r="KB47" s="51"/>
      <c r="KC47" s="52" t="str">
        <f>IF($A14="","",$A14)</f>
        <v/>
      </c>
      <c r="KD47" s="43"/>
      <c r="KE47" s="43" t="str">
        <f>IF(KD47="","",KD47-KD43)</f>
        <v/>
      </c>
      <c r="KF47" s="43"/>
      <c r="KG47" s="87" t="str">
        <f>IF(KF47="","",KF47-KF43)</f>
        <v/>
      </c>
      <c r="KH47" s="43"/>
      <c r="KI47" s="43" t="str">
        <f>IF(KH47="","",KH43+KJ43-KH47)</f>
        <v/>
      </c>
      <c r="KJ47" s="43"/>
      <c r="KK47" s="44" t="str">
        <f>IF(KD47="","",KK43)</f>
        <v/>
      </c>
      <c r="KL47" s="48" t="str">
        <f>IF(KE47="","",KL43)</f>
        <v/>
      </c>
      <c r="KM47" s="45" t="str">
        <f>IF(KH47="","",KI47*KL47)</f>
        <v/>
      </c>
      <c r="KN47" s="89" t="str">
        <f>IF(KI47="","",KM47/(KE47*100))</f>
        <v/>
      </c>
      <c r="KO47" s="37"/>
      <c r="KP47" s="29"/>
      <c r="KQ47" s="52" t="str">
        <f>IF($A14="","",$A14)</f>
        <v/>
      </c>
      <c r="KR47" s="43"/>
      <c r="KS47" s="43" t="str">
        <f>IF(KR47="","",KR47-KR43)</f>
        <v/>
      </c>
      <c r="KT47" s="43"/>
      <c r="KU47" s="87" t="str">
        <f>IF(KT47="","",KT47-KT43)</f>
        <v/>
      </c>
      <c r="KV47" s="43"/>
      <c r="KW47" s="43" t="str">
        <f>IF(KV47="","",KV43+KX43-KV47)</f>
        <v/>
      </c>
      <c r="KX47" s="43"/>
      <c r="KY47" s="44" t="str">
        <f>IF(KR47="","",KY43)</f>
        <v/>
      </c>
      <c r="KZ47" s="48" t="str">
        <f>IF(KS47="","",KZ43)</f>
        <v/>
      </c>
      <c r="LA47" s="45" t="str">
        <f>IF(KV47="","",KW47*KZ47)</f>
        <v/>
      </c>
      <c r="LB47" s="89" t="str">
        <f>IF(KW47="","",LA47/(KS47*100))</f>
        <v/>
      </c>
      <c r="LC47" s="37"/>
      <c r="LD47" s="29"/>
      <c r="LE47" s="75"/>
      <c r="LF47" s="76"/>
      <c r="LG47" s="76"/>
      <c r="LH47" s="76"/>
      <c r="LI47" s="76"/>
      <c r="LJ47" s="76"/>
      <c r="LK47" s="76"/>
      <c r="LL47" s="76"/>
      <c r="LM47" s="78"/>
      <c r="LN47" s="79"/>
      <c r="LO47" s="76" t="str">
        <f t="shared" si="91"/>
        <v/>
      </c>
      <c r="LP47" s="80"/>
      <c r="LQ47" s="37"/>
      <c r="LR47" s="29"/>
      <c r="LS47" s="47"/>
      <c r="LT47" s="67"/>
      <c r="LU47" s="45" t="str">
        <f t="shared" si="346"/>
        <v/>
      </c>
      <c r="LV47" s="45"/>
      <c r="LW47" s="45"/>
      <c r="LX47" s="45"/>
      <c r="LY47" s="45" t="str">
        <f t="shared" si="347"/>
        <v/>
      </c>
      <c r="LZ47" s="45"/>
      <c r="MA47" s="45"/>
      <c r="MB47" s="45"/>
      <c r="MC47" s="45" t="str">
        <f t="shared" si="309"/>
        <v/>
      </c>
      <c r="MD47" s="46" t="str">
        <f t="shared" si="310"/>
        <v/>
      </c>
      <c r="ME47" s="37"/>
      <c r="MF47" s="29"/>
      <c r="MG47" s="47"/>
      <c r="MH47" s="67"/>
      <c r="MI47" s="45" t="str">
        <f t="shared" si="348"/>
        <v/>
      </c>
      <c r="MJ47" s="45"/>
      <c r="MK47" s="45"/>
      <c r="ML47" s="45"/>
      <c r="MM47" s="45" t="str">
        <f t="shared" si="349"/>
        <v/>
      </c>
      <c r="MN47" s="45"/>
      <c r="MO47" s="45"/>
      <c r="MP47" s="45"/>
      <c r="MQ47" s="45" t="str">
        <f t="shared" si="311"/>
        <v/>
      </c>
      <c r="MR47" s="46" t="str">
        <f t="shared" si="312"/>
        <v/>
      </c>
      <c r="MS47" s="37"/>
      <c r="MT47" s="29"/>
      <c r="MU47" s="47"/>
      <c r="MV47" s="67"/>
      <c r="MW47" s="45" t="str">
        <f t="shared" si="350"/>
        <v/>
      </c>
      <c r="MX47" s="45"/>
      <c r="MY47" s="45"/>
      <c r="MZ47" s="45"/>
      <c r="NA47" s="45" t="str">
        <f t="shared" si="351"/>
        <v/>
      </c>
      <c r="NB47" s="45"/>
      <c r="NC47" s="45"/>
      <c r="ND47" s="45"/>
      <c r="NE47" s="45" t="str">
        <f t="shared" si="313"/>
        <v/>
      </c>
      <c r="NF47" s="46" t="str">
        <f t="shared" si="314"/>
        <v/>
      </c>
      <c r="NG47" s="37"/>
      <c r="NH47" s="29"/>
      <c r="NI47" s="47"/>
      <c r="NJ47" s="67"/>
      <c r="NK47" s="45" t="str">
        <f t="shared" si="352"/>
        <v/>
      </c>
      <c r="NL47" s="45"/>
      <c r="NM47" s="45"/>
      <c r="NN47" s="45"/>
      <c r="NO47" s="45" t="str">
        <f t="shared" si="353"/>
        <v/>
      </c>
      <c r="NP47" s="45"/>
      <c r="NQ47" s="45"/>
      <c r="NR47" s="45"/>
      <c r="NS47" s="45" t="str">
        <f t="shared" si="315"/>
        <v/>
      </c>
      <c r="NT47" s="46" t="str">
        <f t="shared" si="316"/>
        <v/>
      </c>
      <c r="NU47" s="37"/>
    </row>
    <row r="48" spans="1:385" ht="15" customHeight="1" thickTop="1" x14ac:dyDescent="0.25">
      <c r="A48" s="38"/>
      <c r="B48" s="39"/>
      <c r="C48" s="40"/>
      <c r="D48" s="40"/>
      <c r="E48" s="41"/>
      <c r="F48" s="41"/>
      <c r="G48" s="40"/>
      <c r="H48" s="42"/>
      <c r="I48" s="45"/>
      <c r="J48" s="45" t="str">
        <f t="shared" si="321"/>
        <v/>
      </c>
      <c r="K48" s="45"/>
      <c r="L48" s="45"/>
      <c r="M48" s="45"/>
      <c r="N48" s="45" t="str">
        <f t="shared" si="322"/>
        <v/>
      </c>
      <c r="O48" s="45"/>
      <c r="P48" s="45"/>
      <c r="Q48" s="45"/>
      <c r="R48" s="45" t="str">
        <f t="shared" si="287"/>
        <v/>
      </c>
      <c r="S48" s="46" t="str">
        <f t="shared" si="288"/>
        <v/>
      </c>
      <c r="T48" s="37"/>
      <c r="U48" s="29"/>
      <c r="V48" s="47"/>
      <c r="W48" s="67"/>
      <c r="X48" s="45" t="str">
        <f t="shared" si="323"/>
        <v/>
      </c>
      <c r="Y48" s="45"/>
      <c r="Z48" s="45"/>
      <c r="AA48" s="45"/>
      <c r="AB48" s="45" t="str">
        <f t="shared" si="324"/>
        <v/>
      </c>
      <c r="AC48" s="45"/>
      <c r="AD48" s="45"/>
      <c r="AE48" s="45"/>
      <c r="AF48" s="45" t="str">
        <f t="shared" si="289"/>
        <v/>
      </c>
      <c r="AG48" s="46" t="str">
        <f t="shared" si="290"/>
        <v/>
      </c>
      <c r="AH48" s="37"/>
      <c r="AI48" s="29"/>
      <c r="AJ48" s="47"/>
      <c r="AK48" s="45"/>
      <c r="AL48" s="45" t="str">
        <f t="shared" si="325"/>
        <v/>
      </c>
      <c r="AM48" s="45"/>
      <c r="AN48" s="45" t="str">
        <f t="shared" si="326"/>
        <v/>
      </c>
      <c r="AO48" s="45"/>
      <c r="AP48" s="45" t="str">
        <f t="shared" si="327"/>
        <v/>
      </c>
      <c r="AQ48" s="45"/>
      <c r="AR48" s="45"/>
      <c r="AS48" s="45"/>
      <c r="AT48" s="45" t="str">
        <f t="shared" si="291"/>
        <v/>
      </c>
      <c r="AU48" s="46" t="str">
        <f t="shared" si="292"/>
        <v/>
      </c>
      <c r="AV48" s="37"/>
      <c r="AW48" s="29"/>
      <c r="AX48" s="47"/>
      <c r="AY48" s="45"/>
      <c r="AZ48" s="45" t="str">
        <f t="shared" si="328"/>
        <v/>
      </c>
      <c r="BA48" s="45"/>
      <c r="BB48" s="45" t="str">
        <f t="shared" si="329"/>
        <v/>
      </c>
      <c r="BC48" s="45"/>
      <c r="BD48" s="45" t="str">
        <f t="shared" si="330"/>
        <v/>
      </c>
      <c r="BE48" s="45"/>
      <c r="BF48" s="45"/>
      <c r="BG48" s="45"/>
      <c r="BH48" s="45" t="str">
        <f t="shared" si="293"/>
        <v/>
      </c>
      <c r="BI48" s="46" t="str">
        <f t="shared" si="294"/>
        <v/>
      </c>
      <c r="BJ48" s="37"/>
      <c r="BK48" s="29"/>
      <c r="BL48" s="47"/>
      <c r="BM48" s="45"/>
      <c r="BN48" s="45" t="str">
        <f t="shared" si="354"/>
        <v/>
      </c>
      <c r="BO48" s="45"/>
      <c r="BP48" s="45" t="str">
        <f t="shared" si="355"/>
        <v/>
      </c>
      <c r="BQ48" s="45"/>
      <c r="BR48" s="45" t="str">
        <f t="shared" si="356"/>
        <v/>
      </c>
      <c r="BS48" s="45"/>
      <c r="BT48" s="63" t="str">
        <f t="shared" si="357"/>
        <v/>
      </c>
      <c r="BU48" s="67" t="str">
        <f t="shared" si="358"/>
        <v/>
      </c>
      <c r="BV48" s="43" t="str">
        <f t="shared" si="359"/>
        <v/>
      </c>
      <c r="BW48" s="46" t="str">
        <f t="shared" si="360"/>
        <v/>
      </c>
      <c r="BX48" s="37"/>
      <c r="BY48" s="57"/>
      <c r="BZ48" s="47"/>
      <c r="CA48" s="45"/>
      <c r="CB48" s="45" t="str">
        <f t="shared" si="361"/>
        <v/>
      </c>
      <c r="CC48" s="45"/>
      <c r="CD48" s="45" t="str">
        <f t="shared" si="362"/>
        <v/>
      </c>
      <c r="CE48" s="45"/>
      <c r="CF48" s="45" t="str">
        <f t="shared" si="363"/>
        <v/>
      </c>
      <c r="CG48" s="45"/>
      <c r="CH48" s="63" t="str">
        <f t="shared" si="364"/>
        <v/>
      </c>
      <c r="CI48" s="67" t="str">
        <f t="shared" si="365"/>
        <v/>
      </c>
      <c r="CJ48" s="43" t="str">
        <f t="shared" si="366"/>
        <v/>
      </c>
      <c r="CK48" s="46" t="str">
        <f t="shared" si="367"/>
        <v/>
      </c>
      <c r="CL48" s="37"/>
      <c r="CM48" s="29"/>
      <c r="CN48" s="47"/>
      <c r="CO48" s="45"/>
      <c r="CP48" s="45" t="str">
        <f t="shared" si="368"/>
        <v/>
      </c>
      <c r="CQ48" s="45"/>
      <c r="CR48" s="45" t="str">
        <f t="shared" si="369"/>
        <v/>
      </c>
      <c r="CS48" s="45"/>
      <c r="CT48" s="45" t="str">
        <f t="shared" si="370"/>
        <v/>
      </c>
      <c r="CU48" s="45"/>
      <c r="CV48" s="63" t="str">
        <f t="shared" si="371"/>
        <v/>
      </c>
      <c r="CW48" s="67" t="str">
        <f t="shared" si="372"/>
        <v/>
      </c>
      <c r="CX48" s="43" t="str">
        <f t="shared" si="373"/>
        <v/>
      </c>
      <c r="CY48" s="46" t="str">
        <f t="shared" si="374"/>
        <v/>
      </c>
      <c r="CZ48" s="37"/>
      <c r="DA48" s="29"/>
      <c r="DB48" s="47"/>
      <c r="DC48" s="67"/>
      <c r="DD48" s="45" t="str">
        <f t="shared" si="331"/>
        <v/>
      </c>
      <c r="DE48" s="45"/>
      <c r="DF48" s="45"/>
      <c r="DG48" s="45"/>
      <c r="DH48" s="45" t="str">
        <f t="shared" si="332"/>
        <v/>
      </c>
      <c r="DI48" s="45"/>
      <c r="DJ48" s="45"/>
      <c r="DK48" s="45"/>
      <c r="DL48" s="45" t="str">
        <f t="shared" si="295"/>
        <v/>
      </c>
      <c r="DM48" s="46" t="str">
        <f t="shared" si="296"/>
        <v/>
      </c>
      <c r="DN48" s="37"/>
      <c r="DO48" s="29"/>
      <c r="DP48" s="47"/>
      <c r="DQ48" s="45"/>
      <c r="DR48" s="45" t="str">
        <f t="shared" si="333"/>
        <v/>
      </c>
      <c r="DS48" s="45"/>
      <c r="DT48" s="45" t="str">
        <f t="shared" si="334"/>
        <v/>
      </c>
      <c r="DU48" s="45"/>
      <c r="DV48" s="45" t="str">
        <f t="shared" si="335"/>
        <v/>
      </c>
      <c r="DW48" s="45"/>
      <c r="DX48" s="45"/>
      <c r="DY48" s="45"/>
      <c r="DZ48" s="45" t="str">
        <f t="shared" si="297"/>
        <v/>
      </c>
      <c r="EA48" s="46" t="str">
        <f t="shared" si="298"/>
        <v/>
      </c>
      <c r="EB48" s="37"/>
      <c r="ED48" s="47"/>
      <c r="EE48" s="67"/>
      <c r="EF48" s="45" t="str">
        <f t="shared" si="336"/>
        <v/>
      </c>
      <c r="EG48" s="45"/>
      <c r="EH48" s="45"/>
      <c r="EI48" s="45"/>
      <c r="EJ48" s="45" t="str">
        <f t="shared" si="337"/>
        <v/>
      </c>
      <c r="EK48" s="45"/>
      <c r="EL48" s="45"/>
      <c r="EM48" s="45"/>
      <c r="EN48" s="45" t="str">
        <f t="shared" si="299"/>
        <v/>
      </c>
      <c r="EO48" s="46" t="str">
        <f t="shared" si="300"/>
        <v/>
      </c>
      <c r="EP48" s="37"/>
      <c r="ER48" s="47"/>
      <c r="ES48" s="67"/>
      <c r="ET48" s="45" t="str">
        <f t="shared" si="338"/>
        <v/>
      </c>
      <c r="EU48" s="45"/>
      <c r="EV48" s="45"/>
      <c r="EW48" s="45"/>
      <c r="EX48" s="45" t="str">
        <f t="shared" si="339"/>
        <v/>
      </c>
      <c r="EY48" s="45"/>
      <c r="EZ48" s="45"/>
      <c r="FA48" s="45"/>
      <c r="FB48" s="45" t="str">
        <f t="shared" si="301"/>
        <v/>
      </c>
      <c r="FC48" s="46" t="str">
        <f t="shared" si="302"/>
        <v/>
      </c>
      <c r="FD48" s="37"/>
      <c r="FF48" s="47"/>
      <c r="FG48" s="67"/>
      <c r="FH48" s="45" t="str">
        <f t="shared" si="340"/>
        <v/>
      </c>
      <c r="FI48" s="45"/>
      <c r="FJ48" s="45"/>
      <c r="FK48" s="45"/>
      <c r="FL48" s="45" t="str">
        <f t="shared" si="341"/>
        <v/>
      </c>
      <c r="FM48" s="45"/>
      <c r="FN48" s="45"/>
      <c r="FO48" s="45"/>
      <c r="FP48" s="45" t="str">
        <f t="shared" si="303"/>
        <v/>
      </c>
      <c r="FQ48" s="46" t="str">
        <f t="shared" si="304"/>
        <v/>
      </c>
      <c r="FR48" s="37"/>
      <c r="FS48" s="29"/>
      <c r="FT48" s="47"/>
      <c r="FU48" s="67"/>
      <c r="FV48" s="45" t="str">
        <f t="shared" si="342"/>
        <v/>
      </c>
      <c r="FW48" s="45"/>
      <c r="FX48" s="45"/>
      <c r="FY48" s="45"/>
      <c r="FZ48" s="45" t="str">
        <f t="shared" si="343"/>
        <v/>
      </c>
      <c r="GA48" s="45"/>
      <c r="GB48" s="45"/>
      <c r="GC48" s="45"/>
      <c r="GD48" s="45" t="str">
        <f t="shared" si="305"/>
        <v/>
      </c>
      <c r="GE48" s="46" t="str">
        <f t="shared" si="306"/>
        <v/>
      </c>
      <c r="GF48" s="37"/>
      <c r="GH48" s="47"/>
      <c r="GI48" s="67"/>
      <c r="GJ48" s="45" t="str">
        <f t="shared" si="344"/>
        <v/>
      </c>
      <c r="GK48" s="45"/>
      <c r="GL48" s="45"/>
      <c r="GM48" s="45"/>
      <c r="GN48" s="45" t="str">
        <f t="shared" si="345"/>
        <v/>
      </c>
      <c r="GO48" s="45"/>
      <c r="GP48" s="45"/>
      <c r="GQ48" s="45"/>
      <c r="GR48" s="45" t="str">
        <f t="shared" si="307"/>
        <v/>
      </c>
      <c r="GS48" s="46" t="str">
        <f t="shared" si="308"/>
        <v/>
      </c>
      <c r="GT48" s="37"/>
      <c r="GU48" s="61"/>
      <c r="GV48" s="47"/>
      <c r="GW48" s="30"/>
      <c r="GX48" s="45"/>
      <c r="GY48" s="45" t="str">
        <f t="shared" si="375"/>
        <v/>
      </c>
      <c r="GZ48" s="45"/>
      <c r="HA48" s="45" t="str">
        <f t="shared" si="376"/>
        <v/>
      </c>
      <c r="HB48" s="45"/>
      <c r="HC48" s="45" t="str">
        <f t="shared" si="377"/>
        <v/>
      </c>
      <c r="HD48" s="45"/>
      <c r="HE48" s="63" t="str">
        <f>IF(GX47="","",HE44)</f>
        <v/>
      </c>
      <c r="HF48" s="67" t="str">
        <f>IF(GX47="","",HF44)</f>
        <v/>
      </c>
      <c r="HG48" s="43" t="str">
        <f t="shared" si="380"/>
        <v/>
      </c>
      <c r="HH48" s="46" t="str">
        <f t="shared" si="381"/>
        <v/>
      </c>
      <c r="HI48" s="37"/>
      <c r="HK48" s="47"/>
      <c r="HL48" s="45"/>
      <c r="HM48" s="45" t="str">
        <f t="shared" si="382"/>
        <v/>
      </c>
      <c r="HN48" s="45"/>
      <c r="HO48" s="45" t="str">
        <f t="shared" si="383"/>
        <v/>
      </c>
      <c r="HP48" s="45"/>
      <c r="HQ48" s="45" t="str">
        <f t="shared" si="384"/>
        <v/>
      </c>
      <c r="HR48" s="45"/>
      <c r="HS48" s="63" t="str">
        <f t="shared" si="385"/>
        <v/>
      </c>
      <c r="HT48" s="67" t="str">
        <f t="shared" si="386"/>
        <v/>
      </c>
      <c r="HU48" s="43" t="str">
        <f t="shared" si="387"/>
        <v/>
      </c>
      <c r="HV48" s="46" t="str">
        <f t="shared" si="388"/>
        <v/>
      </c>
      <c r="HW48" s="37"/>
      <c r="HX48" s="360"/>
      <c r="HY48" s="47"/>
      <c r="HZ48" s="45"/>
      <c r="IA48" s="45" t="str">
        <f t="shared" si="389"/>
        <v/>
      </c>
      <c r="IB48" s="45"/>
      <c r="IC48" s="45" t="str">
        <f t="shared" si="390"/>
        <v/>
      </c>
      <c r="ID48" s="45"/>
      <c r="IE48" s="45" t="str">
        <f t="shared" si="391"/>
        <v/>
      </c>
      <c r="IF48" s="45"/>
      <c r="IG48" s="63" t="str">
        <f t="shared" si="392"/>
        <v/>
      </c>
      <c r="IH48" s="67" t="str">
        <f t="shared" si="393"/>
        <v/>
      </c>
      <c r="II48" s="43" t="str">
        <f t="shared" si="394"/>
        <v/>
      </c>
      <c r="IJ48" s="46" t="str">
        <f t="shared" si="395"/>
        <v/>
      </c>
      <c r="IK48" s="37"/>
      <c r="IL48" s="29"/>
      <c r="IM48" s="47"/>
      <c r="IN48" s="45"/>
      <c r="IO48" s="45" t="str">
        <f t="shared" si="396"/>
        <v/>
      </c>
      <c r="IP48" s="45"/>
      <c r="IQ48" s="45" t="str">
        <f t="shared" si="397"/>
        <v/>
      </c>
      <c r="IR48" s="45"/>
      <c r="IS48" s="45" t="str">
        <f t="shared" si="398"/>
        <v/>
      </c>
      <c r="IT48" s="45"/>
      <c r="IU48" s="63" t="str">
        <f t="shared" ref="IU48:IU58" si="410">IF(IN48="","",IU44)</f>
        <v/>
      </c>
      <c r="IV48" s="67" t="str">
        <f t="shared" si="400"/>
        <v/>
      </c>
      <c r="IW48" s="43" t="str">
        <f t="shared" si="401"/>
        <v/>
      </c>
      <c r="IX48" s="46" t="str">
        <f t="shared" si="402"/>
        <v/>
      </c>
      <c r="IY48" s="37"/>
      <c r="IZ48" s="61"/>
      <c r="JA48" s="47"/>
      <c r="JB48" s="45"/>
      <c r="JC48" s="45" t="str">
        <f t="shared" si="403"/>
        <v/>
      </c>
      <c r="JD48" s="45"/>
      <c r="JE48" s="45" t="str">
        <f t="shared" si="404"/>
        <v/>
      </c>
      <c r="JF48" s="45"/>
      <c r="JG48" s="45" t="str">
        <f t="shared" si="405"/>
        <v/>
      </c>
      <c r="JH48" s="45"/>
      <c r="JI48" s="63" t="str">
        <f t="shared" si="406"/>
        <v/>
      </c>
      <c r="JJ48" s="67" t="str">
        <f t="shared" si="407"/>
        <v/>
      </c>
      <c r="JK48" s="43" t="str">
        <f t="shared" si="408"/>
        <v/>
      </c>
      <c r="JL48" s="46" t="str">
        <f t="shared" si="409"/>
        <v/>
      </c>
      <c r="JM48" s="37"/>
      <c r="JN48" s="29"/>
      <c r="JO48" s="47"/>
      <c r="JP48" s="45"/>
      <c r="JQ48" s="45" t="str">
        <f t="shared" si="172"/>
        <v/>
      </c>
      <c r="JR48" s="45"/>
      <c r="JS48" s="45" t="str">
        <f t="shared" si="173"/>
        <v/>
      </c>
      <c r="JT48" s="45"/>
      <c r="JU48" s="45" t="str">
        <f t="shared" si="174"/>
        <v/>
      </c>
      <c r="JV48" s="45"/>
      <c r="JW48" s="63" t="str">
        <f t="shared" si="317"/>
        <v/>
      </c>
      <c r="JX48" s="67" t="str">
        <f t="shared" si="318"/>
        <v/>
      </c>
      <c r="JY48" s="43" t="str">
        <f t="shared" si="319"/>
        <v/>
      </c>
      <c r="JZ48" s="46" t="str">
        <f t="shared" si="320"/>
        <v/>
      </c>
      <c r="KA48" s="37"/>
      <c r="KB48" s="51"/>
      <c r="KC48" s="47"/>
      <c r="KD48" s="45"/>
      <c r="KE48" s="45" t="str">
        <f>IF(KD48="","",KD48-KD44)</f>
        <v/>
      </c>
      <c r="KF48" s="45"/>
      <c r="KG48" s="45" t="str">
        <f>IF(KF48="","",KF48-KF44)</f>
        <v/>
      </c>
      <c r="KH48" s="45"/>
      <c r="KI48" s="45" t="str">
        <f>IF(KH48="","",KH44+KJ44-KH48)</f>
        <v/>
      </c>
      <c r="KJ48" s="45"/>
      <c r="KK48" s="63" t="str">
        <f>IF(KD48="","",KK44)</f>
        <v/>
      </c>
      <c r="KL48" s="67" t="str">
        <f>IF(KE48="","",KL44)</f>
        <v/>
      </c>
      <c r="KM48" s="43" t="str">
        <f>IF(KH48="","",KI48*KL48)</f>
        <v/>
      </c>
      <c r="KN48" s="46" t="str">
        <f>IF(KI48="","",KM48/(KE48*100))</f>
        <v/>
      </c>
      <c r="KO48" s="37"/>
      <c r="KP48" s="29"/>
      <c r="KQ48" s="47"/>
      <c r="KR48" s="45"/>
      <c r="KS48" s="45" t="str">
        <f>IF(KR48="","",KR48-KR44)</f>
        <v/>
      </c>
      <c r="KT48" s="45"/>
      <c r="KU48" s="45" t="str">
        <f>IF(KT48="","",KT48-KT44)</f>
        <v/>
      </c>
      <c r="KV48" s="45"/>
      <c r="KW48" s="45" t="str">
        <f>IF(KV48="","",KV44+KX44-KV48)</f>
        <v/>
      </c>
      <c r="KX48" s="45"/>
      <c r="KY48" s="63" t="str">
        <f>IF(KR48="","",KY44)</f>
        <v/>
      </c>
      <c r="KZ48" s="67" t="str">
        <f>IF(KS48="","",KZ44)</f>
        <v/>
      </c>
      <c r="LA48" s="43" t="str">
        <f>IF(KV48="","",KW48*KZ48)</f>
        <v/>
      </c>
      <c r="LB48" s="46" t="str">
        <f>IF(KW48="","",LA48/(KS48*100))</f>
        <v/>
      </c>
      <c r="LC48" s="37"/>
      <c r="LD48" s="29"/>
      <c r="LE48" s="52"/>
      <c r="LF48" s="43"/>
      <c r="LG48" s="86" t="str">
        <f>IF(LF48="","",LF48-LF45)</f>
        <v/>
      </c>
      <c r="LH48" s="43"/>
      <c r="LI48" s="43"/>
      <c r="LJ48" s="43"/>
      <c r="LK48" s="87"/>
      <c r="LL48" s="43"/>
      <c r="LM48" s="73"/>
      <c r="LN48" s="67"/>
      <c r="LO48" s="87" t="str">
        <f t="shared" si="91"/>
        <v/>
      </c>
      <c r="LP48" s="53"/>
      <c r="LQ48" s="37"/>
      <c r="LR48" s="29"/>
      <c r="LS48" s="47"/>
      <c r="LT48" s="67"/>
      <c r="LU48" s="45" t="str">
        <f t="shared" si="346"/>
        <v/>
      </c>
      <c r="LV48" s="45"/>
      <c r="LW48" s="45"/>
      <c r="LX48" s="45"/>
      <c r="LY48" s="45" t="str">
        <f t="shared" si="347"/>
        <v/>
      </c>
      <c r="LZ48" s="45"/>
      <c r="MA48" s="45"/>
      <c r="MB48" s="45"/>
      <c r="MC48" s="45" t="str">
        <f t="shared" si="309"/>
        <v/>
      </c>
      <c r="MD48" s="46" t="str">
        <f t="shared" si="310"/>
        <v/>
      </c>
      <c r="ME48" s="37"/>
      <c r="MF48" s="29"/>
      <c r="MG48" s="47"/>
      <c r="MH48" s="67"/>
      <c r="MI48" s="45" t="str">
        <f t="shared" si="348"/>
        <v/>
      </c>
      <c r="MJ48" s="45"/>
      <c r="MK48" s="45"/>
      <c r="ML48" s="45"/>
      <c r="MM48" s="45" t="str">
        <f t="shared" si="349"/>
        <v/>
      </c>
      <c r="MN48" s="45"/>
      <c r="MO48" s="45"/>
      <c r="MP48" s="45"/>
      <c r="MQ48" s="45" t="str">
        <f t="shared" si="311"/>
        <v/>
      </c>
      <c r="MR48" s="46" t="str">
        <f t="shared" si="312"/>
        <v/>
      </c>
      <c r="MS48" s="37"/>
      <c r="MT48" s="29"/>
      <c r="MU48" s="47"/>
      <c r="MV48" s="67"/>
      <c r="MW48" s="45" t="str">
        <f t="shared" si="350"/>
        <v/>
      </c>
      <c r="MX48" s="45"/>
      <c r="MY48" s="45"/>
      <c r="MZ48" s="45"/>
      <c r="NA48" s="45" t="str">
        <f t="shared" si="351"/>
        <v/>
      </c>
      <c r="NB48" s="45"/>
      <c r="NC48" s="45"/>
      <c r="ND48" s="45"/>
      <c r="NE48" s="45" t="str">
        <f t="shared" si="313"/>
        <v/>
      </c>
      <c r="NF48" s="46" t="str">
        <f t="shared" si="314"/>
        <v/>
      </c>
      <c r="NG48" s="37"/>
      <c r="NH48" s="29"/>
      <c r="NI48" s="47"/>
      <c r="NJ48" s="67"/>
      <c r="NK48" s="45" t="str">
        <f t="shared" si="352"/>
        <v/>
      </c>
      <c r="NL48" s="45"/>
      <c r="NM48" s="45"/>
      <c r="NN48" s="45"/>
      <c r="NO48" s="45" t="str">
        <f t="shared" si="353"/>
        <v/>
      </c>
      <c r="NP48" s="45"/>
      <c r="NQ48" s="45"/>
      <c r="NR48" s="45"/>
      <c r="NS48" s="45" t="str">
        <f t="shared" si="315"/>
        <v/>
      </c>
      <c r="NT48" s="46" t="str">
        <f t="shared" si="316"/>
        <v/>
      </c>
      <c r="NU48" s="37"/>
    </row>
    <row r="49" spans="1:385" x14ac:dyDescent="0.25">
      <c r="A49" s="38"/>
      <c r="B49" s="39"/>
      <c r="C49" s="40"/>
      <c r="D49" s="40"/>
      <c r="E49" s="41"/>
      <c r="F49" s="41"/>
      <c r="G49" s="40"/>
      <c r="H49" s="42"/>
      <c r="I49" s="45"/>
      <c r="J49" s="45" t="str">
        <f t="shared" si="321"/>
        <v/>
      </c>
      <c r="K49" s="45"/>
      <c r="L49" s="45"/>
      <c r="M49" s="45"/>
      <c r="N49" s="45" t="str">
        <f t="shared" si="322"/>
        <v/>
      </c>
      <c r="O49" s="45"/>
      <c r="P49" s="45"/>
      <c r="Q49" s="45"/>
      <c r="R49" s="45" t="str">
        <f t="shared" si="287"/>
        <v/>
      </c>
      <c r="S49" s="46" t="str">
        <f t="shared" si="288"/>
        <v/>
      </c>
      <c r="T49" s="37"/>
      <c r="U49" s="29"/>
      <c r="V49" s="47"/>
      <c r="W49" s="67"/>
      <c r="X49" s="45" t="str">
        <f t="shared" si="323"/>
        <v/>
      </c>
      <c r="Y49" s="45"/>
      <c r="Z49" s="45"/>
      <c r="AA49" s="45"/>
      <c r="AB49" s="45" t="str">
        <f t="shared" si="324"/>
        <v/>
      </c>
      <c r="AC49" s="45"/>
      <c r="AD49" s="45"/>
      <c r="AE49" s="45"/>
      <c r="AF49" s="45" t="str">
        <f t="shared" si="289"/>
        <v/>
      </c>
      <c r="AG49" s="46" t="str">
        <f t="shared" si="290"/>
        <v/>
      </c>
      <c r="AH49" s="37"/>
      <c r="AI49" s="29"/>
      <c r="AJ49" s="47"/>
      <c r="AK49" s="45"/>
      <c r="AL49" s="45" t="str">
        <f t="shared" si="325"/>
        <v/>
      </c>
      <c r="AM49" s="45"/>
      <c r="AN49" s="45" t="str">
        <f t="shared" si="326"/>
        <v/>
      </c>
      <c r="AO49" s="45"/>
      <c r="AP49" s="45" t="str">
        <f t="shared" si="327"/>
        <v/>
      </c>
      <c r="AQ49" s="45"/>
      <c r="AR49" s="45"/>
      <c r="AS49" s="45"/>
      <c r="AT49" s="45" t="str">
        <f t="shared" si="291"/>
        <v/>
      </c>
      <c r="AU49" s="46" t="str">
        <f t="shared" si="292"/>
        <v/>
      </c>
      <c r="AV49" s="37"/>
      <c r="AW49" s="29"/>
      <c r="AX49" s="47"/>
      <c r="AY49" s="45"/>
      <c r="AZ49" s="45" t="str">
        <f t="shared" si="328"/>
        <v/>
      </c>
      <c r="BA49" s="45"/>
      <c r="BB49" s="45" t="str">
        <f t="shared" si="329"/>
        <v/>
      </c>
      <c r="BC49" s="45"/>
      <c r="BD49" s="45" t="str">
        <f t="shared" si="330"/>
        <v/>
      </c>
      <c r="BE49" s="45"/>
      <c r="BF49" s="45"/>
      <c r="BG49" s="45"/>
      <c r="BH49" s="45" t="str">
        <f t="shared" si="293"/>
        <v/>
      </c>
      <c r="BI49" s="46" t="str">
        <f t="shared" si="294"/>
        <v/>
      </c>
      <c r="BJ49" s="37"/>
      <c r="BK49" s="29"/>
      <c r="BL49" s="47"/>
      <c r="BM49" s="45"/>
      <c r="BN49" s="45" t="str">
        <f t="shared" si="354"/>
        <v/>
      </c>
      <c r="BO49" s="45"/>
      <c r="BP49" s="45" t="str">
        <f t="shared" si="355"/>
        <v/>
      </c>
      <c r="BQ49" s="45"/>
      <c r="BR49" s="45" t="str">
        <f t="shared" si="356"/>
        <v/>
      </c>
      <c r="BS49" s="45"/>
      <c r="BT49" s="63" t="str">
        <f t="shared" si="357"/>
        <v/>
      </c>
      <c r="BU49" s="67" t="str">
        <f t="shared" si="358"/>
        <v/>
      </c>
      <c r="BV49" s="45" t="str">
        <f t="shared" si="359"/>
        <v/>
      </c>
      <c r="BW49" s="46" t="str">
        <f t="shared" si="360"/>
        <v/>
      </c>
      <c r="BX49" s="37"/>
      <c r="BY49" s="57"/>
      <c r="BZ49" s="47"/>
      <c r="CA49" s="45"/>
      <c r="CB49" s="45" t="str">
        <f t="shared" si="361"/>
        <v/>
      </c>
      <c r="CC49" s="45"/>
      <c r="CD49" s="45" t="str">
        <f t="shared" si="362"/>
        <v/>
      </c>
      <c r="CE49" s="45"/>
      <c r="CF49" s="45" t="str">
        <f t="shared" si="363"/>
        <v/>
      </c>
      <c r="CG49" s="45"/>
      <c r="CH49" s="63" t="str">
        <f t="shared" si="364"/>
        <v/>
      </c>
      <c r="CI49" s="67" t="str">
        <f t="shared" si="365"/>
        <v/>
      </c>
      <c r="CJ49" s="45" t="str">
        <f t="shared" si="366"/>
        <v/>
      </c>
      <c r="CK49" s="46" t="str">
        <f t="shared" si="367"/>
        <v/>
      </c>
      <c r="CL49" s="37"/>
      <c r="CM49" s="29"/>
      <c r="CN49" s="47"/>
      <c r="CO49" s="45"/>
      <c r="CP49" s="45" t="str">
        <f t="shared" si="368"/>
        <v/>
      </c>
      <c r="CQ49" s="45"/>
      <c r="CR49" s="45" t="str">
        <f t="shared" si="369"/>
        <v/>
      </c>
      <c r="CS49" s="45"/>
      <c r="CT49" s="45" t="str">
        <f t="shared" si="370"/>
        <v/>
      </c>
      <c r="CU49" s="45"/>
      <c r="CV49" s="63" t="str">
        <f t="shared" si="371"/>
        <v/>
      </c>
      <c r="CW49" s="67" t="str">
        <f t="shared" si="372"/>
        <v/>
      </c>
      <c r="CX49" s="45" t="str">
        <f t="shared" si="373"/>
        <v/>
      </c>
      <c r="CY49" s="46" t="str">
        <f t="shared" si="374"/>
        <v/>
      </c>
      <c r="CZ49" s="37"/>
      <c r="DA49" s="29"/>
      <c r="DB49" s="47"/>
      <c r="DC49" s="67"/>
      <c r="DD49" s="45" t="str">
        <f t="shared" si="331"/>
        <v/>
      </c>
      <c r="DE49" s="45"/>
      <c r="DF49" s="45"/>
      <c r="DG49" s="45"/>
      <c r="DH49" s="45" t="str">
        <f t="shared" si="332"/>
        <v/>
      </c>
      <c r="DI49" s="45"/>
      <c r="DJ49" s="45"/>
      <c r="DK49" s="45"/>
      <c r="DL49" s="45" t="str">
        <f t="shared" si="295"/>
        <v/>
      </c>
      <c r="DM49" s="46" t="str">
        <f t="shared" si="296"/>
        <v/>
      </c>
      <c r="DN49" s="37"/>
      <c r="DO49" s="29"/>
      <c r="DP49" s="47"/>
      <c r="DQ49" s="45"/>
      <c r="DR49" s="45" t="str">
        <f t="shared" si="333"/>
        <v/>
      </c>
      <c r="DS49" s="45"/>
      <c r="DT49" s="45" t="str">
        <f t="shared" si="334"/>
        <v/>
      </c>
      <c r="DU49" s="45"/>
      <c r="DV49" s="45" t="str">
        <f t="shared" si="335"/>
        <v/>
      </c>
      <c r="DW49" s="45"/>
      <c r="DX49" s="45"/>
      <c r="DY49" s="45"/>
      <c r="DZ49" s="45" t="str">
        <f t="shared" si="297"/>
        <v/>
      </c>
      <c r="EA49" s="46" t="str">
        <f t="shared" si="298"/>
        <v/>
      </c>
      <c r="EB49" s="37"/>
      <c r="ED49" s="47"/>
      <c r="EE49" s="67"/>
      <c r="EF49" s="45" t="str">
        <f t="shared" si="336"/>
        <v/>
      </c>
      <c r="EG49" s="45"/>
      <c r="EH49" s="45"/>
      <c r="EI49" s="45"/>
      <c r="EJ49" s="45" t="str">
        <f t="shared" si="337"/>
        <v/>
      </c>
      <c r="EK49" s="45"/>
      <c r="EL49" s="45"/>
      <c r="EM49" s="45"/>
      <c r="EN49" s="45" t="str">
        <f t="shared" si="299"/>
        <v/>
      </c>
      <c r="EO49" s="46" t="str">
        <f t="shared" si="300"/>
        <v/>
      </c>
      <c r="EP49" s="37"/>
      <c r="ER49" s="47"/>
      <c r="ES49" s="67"/>
      <c r="ET49" s="45" t="str">
        <f t="shared" si="338"/>
        <v/>
      </c>
      <c r="EU49" s="45"/>
      <c r="EV49" s="45"/>
      <c r="EW49" s="45"/>
      <c r="EX49" s="45" t="str">
        <f t="shared" si="339"/>
        <v/>
      </c>
      <c r="EY49" s="45"/>
      <c r="EZ49" s="45"/>
      <c r="FA49" s="45"/>
      <c r="FB49" s="45" t="str">
        <f t="shared" si="301"/>
        <v/>
      </c>
      <c r="FC49" s="46" t="str">
        <f t="shared" si="302"/>
        <v/>
      </c>
      <c r="FD49" s="37"/>
      <c r="FF49" s="47"/>
      <c r="FG49" s="67"/>
      <c r="FH49" s="45" t="str">
        <f t="shared" si="340"/>
        <v/>
      </c>
      <c r="FI49" s="45"/>
      <c r="FJ49" s="45"/>
      <c r="FK49" s="45"/>
      <c r="FL49" s="45" t="str">
        <f t="shared" si="341"/>
        <v/>
      </c>
      <c r="FM49" s="45"/>
      <c r="FN49" s="45"/>
      <c r="FO49" s="45"/>
      <c r="FP49" s="45" t="str">
        <f t="shared" si="303"/>
        <v/>
      </c>
      <c r="FQ49" s="46" t="str">
        <f t="shared" si="304"/>
        <v/>
      </c>
      <c r="FR49" s="37"/>
      <c r="FS49" s="29"/>
      <c r="FT49" s="47"/>
      <c r="FU49" s="67"/>
      <c r="FV49" s="45" t="str">
        <f t="shared" si="342"/>
        <v/>
      </c>
      <c r="FW49" s="45"/>
      <c r="FX49" s="45"/>
      <c r="FY49" s="45"/>
      <c r="FZ49" s="45" t="str">
        <f t="shared" si="343"/>
        <v/>
      </c>
      <c r="GA49" s="45"/>
      <c r="GB49" s="45"/>
      <c r="GC49" s="45"/>
      <c r="GD49" s="45" t="str">
        <f t="shared" si="305"/>
        <v/>
      </c>
      <c r="GE49" s="46" t="str">
        <f t="shared" si="306"/>
        <v/>
      </c>
      <c r="GF49" s="37"/>
      <c r="GH49" s="47"/>
      <c r="GI49" s="67"/>
      <c r="GJ49" s="45" t="str">
        <f t="shared" si="344"/>
        <v/>
      </c>
      <c r="GK49" s="45"/>
      <c r="GL49" s="45"/>
      <c r="GM49" s="45"/>
      <c r="GN49" s="45" t="str">
        <f t="shared" si="345"/>
        <v/>
      </c>
      <c r="GO49" s="45"/>
      <c r="GP49" s="45"/>
      <c r="GQ49" s="45"/>
      <c r="GR49" s="45" t="str">
        <f t="shared" si="307"/>
        <v/>
      </c>
      <c r="GS49" s="46" t="str">
        <f t="shared" si="308"/>
        <v/>
      </c>
      <c r="GT49" s="37"/>
      <c r="GU49" s="61"/>
      <c r="GV49" s="47"/>
      <c r="GW49" s="30"/>
      <c r="GX49" s="45"/>
      <c r="GY49" s="45" t="str">
        <f t="shared" si="375"/>
        <v/>
      </c>
      <c r="GZ49" s="45"/>
      <c r="HA49" s="45" t="str">
        <f t="shared" si="376"/>
        <v/>
      </c>
      <c r="HB49" s="45"/>
      <c r="HC49" s="45" t="str">
        <f t="shared" si="377"/>
        <v/>
      </c>
      <c r="HD49" s="45"/>
      <c r="HE49" s="63" t="str">
        <f>IF(GX47="","",HE45)</f>
        <v/>
      </c>
      <c r="HF49" s="67" t="str">
        <f>IF(GX47="","",HF45)</f>
        <v/>
      </c>
      <c r="HG49" s="45" t="str">
        <f t="shared" si="380"/>
        <v/>
      </c>
      <c r="HH49" s="46" t="str">
        <f>IF(HC49="","",HG49/(GY48*100))</f>
        <v/>
      </c>
      <c r="HI49" s="37"/>
      <c r="HK49" s="47"/>
      <c r="HL49" s="45"/>
      <c r="HM49" s="45" t="str">
        <f t="shared" si="382"/>
        <v/>
      </c>
      <c r="HN49" s="45"/>
      <c r="HO49" s="45" t="str">
        <f t="shared" si="383"/>
        <v/>
      </c>
      <c r="HP49" s="45"/>
      <c r="HQ49" s="45" t="str">
        <f t="shared" si="384"/>
        <v/>
      </c>
      <c r="HR49" s="45"/>
      <c r="HS49" s="63" t="str">
        <f t="shared" si="385"/>
        <v/>
      </c>
      <c r="HT49" s="67" t="str">
        <f t="shared" si="386"/>
        <v/>
      </c>
      <c r="HU49" s="45" t="str">
        <f t="shared" si="387"/>
        <v/>
      </c>
      <c r="HV49" s="46" t="str">
        <f t="shared" si="388"/>
        <v/>
      </c>
      <c r="HW49" s="37"/>
      <c r="HX49" s="360"/>
      <c r="HY49" s="47"/>
      <c r="HZ49" s="45"/>
      <c r="IA49" s="45" t="str">
        <f t="shared" si="389"/>
        <v/>
      </c>
      <c r="IB49" s="45"/>
      <c r="IC49" s="45" t="str">
        <f t="shared" si="390"/>
        <v/>
      </c>
      <c r="ID49" s="45"/>
      <c r="IE49" s="45" t="str">
        <f t="shared" si="391"/>
        <v/>
      </c>
      <c r="IF49" s="45"/>
      <c r="IG49" s="63" t="str">
        <f t="shared" si="392"/>
        <v/>
      </c>
      <c r="IH49" s="67" t="str">
        <f t="shared" si="393"/>
        <v/>
      </c>
      <c r="II49" s="45" t="str">
        <f t="shared" si="394"/>
        <v/>
      </c>
      <c r="IJ49" s="46" t="str">
        <f t="shared" si="395"/>
        <v/>
      </c>
      <c r="IK49" s="37"/>
      <c r="IL49" s="29"/>
      <c r="IM49" s="47"/>
      <c r="IN49" s="45"/>
      <c r="IO49" s="45" t="str">
        <f t="shared" si="396"/>
        <v/>
      </c>
      <c r="IP49" s="45"/>
      <c r="IQ49" s="45" t="str">
        <f t="shared" si="397"/>
        <v/>
      </c>
      <c r="IR49" s="45"/>
      <c r="IS49" s="45" t="str">
        <f t="shared" si="398"/>
        <v/>
      </c>
      <c r="IT49" s="45"/>
      <c r="IU49" s="63" t="str">
        <f t="shared" si="410"/>
        <v/>
      </c>
      <c r="IV49" s="67" t="str">
        <f t="shared" si="400"/>
        <v/>
      </c>
      <c r="IW49" s="45" t="str">
        <f t="shared" si="401"/>
        <v/>
      </c>
      <c r="IX49" s="46" t="str">
        <f t="shared" si="402"/>
        <v/>
      </c>
      <c r="IY49" s="37"/>
      <c r="IZ49" s="61"/>
      <c r="JA49" s="47"/>
      <c r="JB49" s="45"/>
      <c r="JC49" s="45" t="str">
        <f t="shared" si="403"/>
        <v/>
      </c>
      <c r="JD49" s="45"/>
      <c r="JE49" s="45" t="str">
        <f t="shared" si="404"/>
        <v/>
      </c>
      <c r="JF49" s="45"/>
      <c r="JG49" s="45" t="str">
        <f t="shared" si="405"/>
        <v/>
      </c>
      <c r="JH49" s="45"/>
      <c r="JI49" s="63" t="str">
        <f t="shared" si="406"/>
        <v/>
      </c>
      <c r="JJ49" s="67" t="str">
        <f t="shared" si="407"/>
        <v/>
      </c>
      <c r="JK49" s="45" t="str">
        <f t="shared" si="408"/>
        <v/>
      </c>
      <c r="JL49" s="46" t="str">
        <f t="shared" si="409"/>
        <v/>
      </c>
      <c r="JM49" s="37"/>
      <c r="JN49" s="29"/>
      <c r="JO49" s="47"/>
      <c r="JP49" s="45"/>
      <c r="JQ49" s="45" t="str">
        <f t="shared" si="172"/>
        <v/>
      </c>
      <c r="JR49" s="45"/>
      <c r="JS49" s="45" t="str">
        <f t="shared" si="173"/>
        <v/>
      </c>
      <c r="JT49" s="45"/>
      <c r="JU49" s="45" t="str">
        <f t="shared" si="174"/>
        <v/>
      </c>
      <c r="JV49" s="45"/>
      <c r="JW49" s="63" t="str">
        <f t="shared" si="317"/>
        <v/>
      </c>
      <c r="JX49" s="67" t="str">
        <f t="shared" si="318"/>
        <v/>
      </c>
      <c r="JY49" s="45" t="str">
        <f t="shared" si="319"/>
        <v/>
      </c>
      <c r="JZ49" s="46" t="str">
        <f t="shared" si="320"/>
        <v/>
      </c>
      <c r="KA49" s="37"/>
      <c r="KB49" s="51"/>
      <c r="KC49" s="47"/>
      <c r="KD49" s="45"/>
      <c r="KE49" s="45" t="str">
        <f>IF(KD49="","",KD49-KD45)</f>
        <v/>
      </c>
      <c r="KF49" s="45"/>
      <c r="KG49" s="45" t="str">
        <f>IF(KF49="","",KF49-KF45)</f>
        <v/>
      </c>
      <c r="KH49" s="45"/>
      <c r="KI49" s="45" t="str">
        <f>IF(KH49="","",KH45+KJ45-KH49)</f>
        <v/>
      </c>
      <c r="KJ49" s="45"/>
      <c r="KK49" s="63" t="str">
        <f>IF(KD49="","",KK45)</f>
        <v/>
      </c>
      <c r="KL49" s="67" t="str">
        <f>IF(KE49="","",KL45)</f>
        <v/>
      </c>
      <c r="KM49" s="45" t="str">
        <f>IF(KH49="","",KI49*KL49)</f>
        <v/>
      </c>
      <c r="KN49" s="46" t="str">
        <f>IF(KI49="","",KM49/(KE49*100))</f>
        <v/>
      </c>
      <c r="KO49" s="37"/>
      <c r="KP49" s="29"/>
      <c r="KQ49" s="47"/>
      <c r="KR49" s="45"/>
      <c r="KS49" s="45" t="str">
        <f>IF(KR49="","",KR49-KR45)</f>
        <v/>
      </c>
      <c r="KT49" s="45"/>
      <c r="KU49" s="45" t="str">
        <f>IF(KT49="","",KT49-KT45)</f>
        <v/>
      </c>
      <c r="KV49" s="45"/>
      <c r="KW49" s="45" t="str">
        <f>IF(KV49="","",KV45+KX45-KV49)</f>
        <v/>
      </c>
      <c r="KX49" s="45"/>
      <c r="KY49" s="63" t="str">
        <f>IF(KR49="","",KY45)</f>
        <v/>
      </c>
      <c r="KZ49" s="67" t="str">
        <f>IF(KS49="","",KZ45)</f>
        <v/>
      </c>
      <c r="LA49" s="45" t="str">
        <f>IF(KV49="","",KW49*KZ49)</f>
        <v/>
      </c>
      <c r="LB49" s="46" t="str">
        <f>IF(KW49="","",LA49/(KS49*100))</f>
        <v/>
      </c>
      <c r="LC49" s="37"/>
      <c r="LD49" s="29"/>
      <c r="LE49" s="52"/>
      <c r="LF49" s="43"/>
      <c r="LG49" s="45"/>
      <c r="LH49" s="45"/>
      <c r="LI49" s="45"/>
      <c r="LJ49" s="45"/>
      <c r="LK49" s="45"/>
      <c r="LL49" s="45"/>
      <c r="LM49" s="63"/>
      <c r="LN49" s="67"/>
      <c r="LO49" s="45" t="str">
        <f t="shared" si="91"/>
        <v/>
      </c>
      <c r="LP49" s="46"/>
      <c r="LQ49" s="37"/>
      <c r="LR49" s="29"/>
      <c r="LS49" s="47"/>
      <c r="LT49" s="67"/>
      <c r="LU49" s="45" t="str">
        <f t="shared" si="346"/>
        <v/>
      </c>
      <c r="LV49" s="45"/>
      <c r="LW49" s="45"/>
      <c r="LX49" s="45"/>
      <c r="LY49" s="45" t="str">
        <f t="shared" si="347"/>
        <v/>
      </c>
      <c r="LZ49" s="45"/>
      <c r="MA49" s="45"/>
      <c r="MB49" s="45"/>
      <c r="MC49" s="45" t="str">
        <f t="shared" si="309"/>
        <v/>
      </c>
      <c r="MD49" s="46" t="str">
        <f t="shared" si="310"/>
        <v/>
      </c>
      <c r="ME49" s="37"/>
      <c r="MF49" s="29"/>
      <c r="MG49" s="47"/>
      <c r="MH49" s="67"/>
      <c r="MI49" s="45" t="str">
        <f t="shared" si="348"/>
        <v/>
      </c>
      <c r="MJ49" s="45"/>
      <c r="MK49" s="45"/>
      <c r="ML49" s="45"/>
      <c r="MM49" s="45" t="str">
        <f t="shared" si="349"/>
        <v/>
      </c>
      <c r="MN49" s="45"/>
      <c r="MO49" s="45"/>
      <c r="MP49" s="45"/>
      <c r="MQ49" s="45" t="str">
        <f t="shared" si="311"/>
        <v/>
      </c>
      <c r="MR49" s="46" t="str">
        <f t="shared" si="312"/>
        <v/>
      </c>
      <c r="MS49" s="37"/>
      <c r="MT49" s="29"/>
      <c r="MU49" s="47"/>
      <c r="MV49" s="67"/>
      <c r="MW49" s="45" t="str">
        <f t="shared" si="350"/>
        <v/>
      </c>
      <c r="MX49" s="45"/>
      <c r="MY49" s="45"/>
      <c r="MZ49" s="45"/>
      <c r="NA49" s="45" t="str">
        <f t="shared" si="351"/>
        <v/>
      </c>
      <c r="NB49" s="45"/>
      <c r="NC49" s="45"/>
      <c r="ND49" s="45"/>
      <c r="NE49" s="45" t="str">
        <f t="shared" si="313"/>
        <v/>
      </c>
      <c r="NF49" s="46" t="str">
        <f t="shared" si="314"/>
        <v/>
      </c>
      <c r="NG49" s="37"/>
      <c r="NH49" s="29"/>
      <c r="NI49" s="47"/>
      <c r="NJ49" s="67"/>
      <c r="NK49" s="45" t="str">
        <f t="shared" si="352"/>
        <v/>
      </c>
      <c r="NL49" s="45"/>
      <c r="NM49" s="45"/>
      <c r="NN49" s="45"/>
      <c r="NO49" s="45" t="str">
        <f t="shared" si="353"/>
        <v/>
      </c>
      <c r="NP49" s="45"/>
      <c r="NQ49" s="45"/>
      <c r="NR49" s="45"/>
      <c r="NS49" s="45" t="str">
        <f t="shared" si="315"/>
        <v/>
      </c>
      <c r="NT49" s="46" t="str">
        <f t="shared" si="316"/>
        <v/>
      </c>
      <c r="NU49" s="37"/>
    </row>
    <row r="50" spans="1:385" ht="15" customHeight="1" thickBot="1" x14ac:dyDescent="0.3">
      <c r="A50" s="38"/>
      <c r="B50" s="39"/>
      <c r="C50" s="40"/>
      <c r="D50" s="40"/>
      <c r="E50" s="41"/>
      <c r="F50" s="41"/>
      <c r="G50" s="40"/>
      <c r="H50" s="42"/>
      <c r="I50" s="45"/>
      <c r="J50" s="45" t="str">
        <f t="shared" si="321"/>
        <v/>
      </c>
      <c r="K50" s="45"/>
      <c r="L50" s="45"/>
      <c r="M50" s="45"/>
      <c r="N50" s="45" t="str">
        <f t="shared" si="322"/>
        <v/>
      </c>
      <c r="O50" s="45"/>
      <c r="P50" s="45"/>
      <c r="Q50" s="45"/>
      <c r="R50" s="45" t="str">
        <f t="shared" si="287"/>
        <v/>
      </c>
      <c r="S50" s="46" t="str">
        <f t="shared" si="288"/>
        <v/>
      </c>
      <c r="T50" s="37"/>
      <c r="U50" s="29"/>
      <c r="V50" s="47"/>
      <c r="W50" s="67"/>
      <c r="X50" s="45" t="str">
        <f t="shared" si="323"/>
        <v/>
      </c>
      <c r="Y50" s="45"/>
      <c r="Z50" s="45"/>
      <c r="AA50" s="45"/>
      <c r="AB50" s="45" t="str">
        <f t="shared" si="324"/>
        <v/>
      </c>
      <c r="AC50" s="45"/>
      <c r="AD50" s="45"/>
      <c r="AE50" s="45"/>
      <c r="AF50" s="45" t="str">
        <f t="shared" si="289"/>
        <v/>
      </c>
      <c r="AG50" s="46" t="str">
        <f t="shared" si="290"/>
        <v/>
      </c>
      <c r="AH50" s="37"/>
      <c r="AI50" s="29"/>
      <c r="AJ50" s="47"/>
      <c r="AK50" s="45"/>
      <c r="AL50" s="45" t="str">
        <f t="shared" si="325"/>
        <v/>
      </c>
      <c r="AM50" s="45"/>
      <c r="AN50" s="45" t="str">
        <f t="shared" si="326"/>
        <v/>
      </c>
      <c r="AO50" s="45"/>
      <c r="AP50" s="45" t="str">
        <f t="shared" si="327"/>
        <v/>
      </c>
      <c r="AQ50" s="45"/>
      <c r="AR50" s="45"/>
      <c r="AS50" s="45"/>
      <c r="AT50" s="45" t="str">
        <f t="shared" si="291"/>
        <v/>
      </c>
      <c r="AU50" s="46" t="str">
        <f t="shared" si="292"/>
        <v/>
      </c>
      <c r="AV50" s="37"/>
      <c r="AW50" s="29"/>
      <c r="AX50" s="47"/>
      <c r="AY50" s="45"/>
      <c r="AZ50" s="45" t="str">
        <f t="shared" si="328"/>
        <v/>
      </c>
      <c r="BA50" s="45"/>
      <c r="BB50" s="45" t="str">
        <f t="shared" si="329"/>
        <v/>
      </c>
      <c r="BC50" s="45"/>
      <c r="BD50" s="45" t="str">
        <f t="shared" si="330"/>
        <v/>
      </c>
      <c r="BE50" s="45"/>
      <c r="BF50" s="45"/>
      <c r="BG50" s="45"/>
      <c r="BH50" s="45" t="str">
        <f t="shared" si="293"/>
        <v/>
      </c>
      <c r="BI50" s="46" t="str">
        <f t="shared" si="294"/>
        <v/>
      </c>
      <c r="BJ50" s="37"/>
      <c r="BK50" s="29"/>
      <c r="BL50" s="75"/>
      <c r="BM50" s="76"/>
      <c r="BN50" s="76" t="str">
        <f t="shared" si="354"/>
        <v/>
      </c>
      <c r="BO50" s="76"/>
      <c r="BP50" s="76" t="str">
        <f t="shared" si="355"/>
        <v/>
      </c>
      <c r="BQ50" s="76"/>
      <c r="BR50" s="76" t="str">
        <f t="shared" si="356"/>
        <v/>
      </c>
      <c r="BS50" s="76"/>
      <c r="BT50" s="78" t="str">
        <f t="shared" si="357"/>
        <v/>
      </c>
      <c r="BU50" s="79" t="str">
        <f t="shared" si="358"/>
        <v/>
      </c>
      <c r="BV50" s="76" t="str">
        <f t="shared" si="359"/>
        <v/>
      </c>
      <c r="BW50" s="80" t="str">
        <f t="shared" si="360"/>
        <v/>
      </c>
      <c r="BX50" s="37"/>
      <c r="BY50" s="57"/>
      <c r="BZ50" s="75"/>
      <c r="CA50" s="76"/>
      <c r="CB50" s="76" t="str">
        <f t="shared" si="361"/>
        <v/>
      </c>
      <c r="CC50" s="76"/>
      <c r="CD50" s="76" t="str">
        <f t="shared" si="362"/>
        <v/>
      </c>
      <c r="CE50" s="76"/>
      <c r="CF50" s="76" t="str">
        <f t="shared" si="363"/>
        <v/>
      </c>
      <c r="CG50" s="76"/>
      <c r="CH50" s="78" t="str">
        <f t="shared" si="364"/>
        <v/>
      </c>
      <c r="CI50" s="79" t="str">
        <f t="shared" si="365"/>
        <v/>
      </c>
      <c r="CJ50" s="76" t="str">
        <f t="shared" si="366"/>
        <v/>
      </c>
      <c r="CK50" s="80" t="str">
        <f t="shared" si="367"/>
        <v/>
      </c>
      <c r="CL50" s="37"/>
      <c r="CM50" s="29"/>
      <c r="CN50" s="75"/>
      <c r="CO50" s="76"/>
      <c r="CP50" s="76" t="str">
        <f t="shared" si="368"/>
        <v/>
      </c>
      <c r="CQ50" s="76"/>
      <c r="CR50" s="76" t="str">
        <f t="shared" si="369"/>
        <v/>
      </c>
      <c r="CS50" s="76"/>
      <c r="CT50" s="76" t="str">
        <f t="shared" si="370"/>
        <v/>
      </c>
      <c r="CU50" s="76"/>
      <c r="CV50" s="78" t="str">
        <f t="shared" si="371"/>
        <v/>
      </c>
      <c r="CW50" s="79" t="str">
        <f t="shared" si="372"/>
        <v/>
      </c>
      <c r="CX50" s="76" t="str">
        <f t="shared" si="373"/>
        <v/>
      </c>
      <c r="CY50" s="80" t="str">
        <f t="shared" si="374"/>
        <v/>
      </c>
      <c r="CZ50" s="37"/>
      <c r="DA50" s="29"/>
      <c r="DB50" s="47"/>
      <c r="DC50" s="67"/>
      <c r="DD50" s="45" t="str">
        <f t="shared" si="331"/>
        <v/>
      </c>
      <c r="DE50" s="45"/>
      <c r="DF50" s="45"/>
      <c r="DG50" s="45"/>
      <c r="DH50" s="45" t="str">
        <f t="shared" si="332"/>
        <v/>
      </c>
      <c r="DI50" s="45"/>
      <c r="DJ50" s="45"/>
      <c r="DK50" s="45"/>
      <c r="DL50" s="45" t="str">
        <f t="shared" si="295"/>
        <v/>
      </c>
      <c r="DM50" s="46" t="str">
        <f t="shared" si="296"/>
        <v/>
      </c>
      <c r="DN50" s="37"/>
      <c r="DO50" s="29"/>
      <c r="DP50" s="47"/>
      <c r="DQ50" s="45"/>
      <c r="DR50" s="45" t="str">
        <f t="shared" si="333"/>
        <v/>
      </c>
      <c r="DS50" s="45"/>
      <c r="DT50" s="45" t="str">
        <f t="shared" si="334"/>
        <v/>
      </c>
      <c r="DU50" s="45"/>
      <c r="DV50" s="45" t="str">
        <f t="shared" si="335"/>
        <v/>
      </c>
      <c r="DW50" s="45"/>
      <c r="DX50" s="45"/>
      <c r="DY50" s="45"/>
      <c r="DZ50" s="45" t="str">
        <f t="shared" si="297"/>
        <v/>
      </c>
      <c r="EA50" s="46" t="str">
        <f t="shared" si="298"/>
        <v/>
      </c>
      <c r="EB50" s="37"/>
      <c r="ED50" s="47"/>
      <c r="EE50" s="67"/>
      <c r="EF50" s="45" t="str">
        <f t="shared" si="336"/>
        <v/>
      </c>
      <c r="EG50" s="45"/>
      <c r="EH50" s="45"/>
      <c r="EI50" s="45"/>
      <c r="EJ50" s="45" t="str">
        <f t="shared" si="337"/>
        <v/>
      </c>
      <c r="EK50" s="45"/>
      <c r="EL50" s="45"/>
      <c r="EM50" s="45"/>
      <c r="EN50" s="45" t="str">
        <f t="shared" si="299"/>
        <v/>
      </c>
      <c r="EO50" s="46" t="str">
        <f t="shared" si="300"/>
        <v/>
      </c>
      <c r="EP50" s="37"/>
      <c r="ER50" s="47"/>
      <c r="ES50" s="67"/>
      <c r="ET50" s="45" t="str">
        <f t="shared" si="338"/>
        <v/>
      </c>
      <c r="EU50" s="45"/>
      <c r="EV50" s="45"/>
      <c r="EW50" s="45"/>
      <c r="EX50" s="45" t="str">
        <f t="shared" si="339"/>
        <v/>
      </c>
      <c r="EY50" s="45"/>
      <c r="EZ50" s="45"/>
      <c r="FA50" s="45"/>
      <c r="FB50" s="45" t="str">
        <f t="shared" si="301"/>
        <v/>
      </c>
      <c r="FC50" s="46" t="str">
        <f t="shared" si="302"/>
        <v/>
      </c>
      <c r="FD50" s="37"/>
      <c r="FF50" s="47"/>
      <c r="FG50" s="67"/>
      <c r="FH50" s="45" t="str">
        <f t="shared" si="340"/>
        <v/>
      </c>
      <c r="FI50" s="45"/>
      <c r="FJ50" s="45"/>
      <c r="FK50" s="45"/>
      <c r="FL50" s="45" t="str">
        <f t="shared" si="341"/>
        <v/>
      </c>
      <c r="FM50" s="45"/>
      <c r="FN50" s="45"/>
      <c r="FO50" s="45"/>
      <c r="FP50" s="45" t="str">
        <f t="shared" si="303"/>
        <v/>
      </c>
      <c r="FQ50" s="46" t="str">
        <f t="shared" si="304"/>
        <v/>
      </c>
      <c r="FR50" s="37"/>
      <c r="FS50" s="29"/>
      <c r="FT50" s="47"/>
      <c r="FU50" s="67"/>
      <c r="FV50" s="45" t="str">
        <f t="shared" si="342"/>
        <v/>
      </c>
      <c r="FW50" s="45"/>
      <c r="FX50" s="45"/>
      <c r="FY50" s="45"/>
      <c r="FZ50" s="45" t="str">
        <f t="shared" si="343"/>
        <v/>
      </c>
      <c r="GA50" s="45"/>
      <c r="GB50" s="45"/>
      <c r="GC50" s="45"/>
      <c r="GD50" s="45" t="str">
        <f t="shared" si="305"/>
        <v/>
      </c>
      <c r="GE50" s="46" t="str">
        <f t="shared" si="306"/>
        <v/>
      </c>
      <c r="GF50" s="37"/>
      <c r="GH50" s="47"/>
      <c r="GI50" s="67"/>
      <c r="GJ50" s="45" t="str">
        <f t="shared" si="344"/>
        <v/>
      </c>
      <c r="GK50" s="45"/>
      <c r="GL50" s="45"/>
      <c r="GM50" s="45"/>
      <c r="GN50" s="45" t="str">
        <f t="shared" si="345"/>
        <v/>
      </c>
      <c r="GO50" s="45"/>
      <c r="GP50" s="45"/>
      <c r="GQ50" s="45"/>
      <c r="GR50" s="45" t="str">
        <f t="shared" si="307"/>
        <v/>
      </c>
      <c r="GS50" s="46" t="str">
        <f t="shared" si="308"/>
        <v/>
      </c>
      <c r="GT50" s="37"/>
      <c r="GU50" s="61"/>
      <c r="GV50" s="75"/>
      <c r="GW50" s="84"/>
      <c r="GX50" s="76"/>
      <c r="GY50" s="76" t="str">
        <f t="shared" si="375"/>
        <v/>
      </c>
      <c r="GZ50" s="76"/>
      <c r="HA50" s="76" t="str">
        <f t="shared" si="376"/>
        <v/>
      </c>
      <c r="HB50" s="76"/>
      <c r="HC50" s="76" t="str">
        <f t="shared" si="377"/>
        <v/>
      </c>
      <c r="HD50" s="76"/>
      <c r="HE50" s="78" t="str">
        <f>IF(GX47="","",HE46)</f>
        <v/>
      </c>
      <c r="HF50" s="79" t="str">
        <f>IF(GX47="","",HF46)</f>
        <v/>
      </c>
      <c r="HG50" s="76" t="str">
        <f t="shared" si="380"/>
        <v/>
      </c>
      <c r="HH50" s="80" t="str">
        <f>IF(HC50="","",HG50/(GY48*100))</f>
        <v/>
      </c>
      <c r="HI50" s="37"/>
      <c r="HK50" s="75"/>
      <c r="HL50" s="76"/>
      <c r="HM50" s="76" t="str">
        <f t="shared" si="382"/>
        <v/>
      </c>
      <c r="HN50" s="76"/>
      <c r="HO50" s="76" t="str">
        <f t="shared" si="383"/>
        <v/>
      </c>
      <c r="HP50" s="76"/>
      <c r="HQ50" s="76" t="str">
        <f t="shared" si="384"/>
        <v/>
      </c>
      <c r="HR50" s="76"/>
      <c r="HS50" s="78" t="str">
        <f t="shared" si="385"/>
        <v/>
      </c>
      <c r="HT50" s="79" t="str">
        <f t="shared" si="386"/>
        <v/>
      </c>
      <c r="HU50" s="76" t="str">
        <f t="shared" si="387"/>
        <v/>
      </c>
      <c r="HV50" s="80" t="str">
        <f t="shared" si="388"/>
        <v/>
      </c>
      <c r="HW50" s="37"/>
      <c r="HX50" s="360"/>
      <c r="HY50" s="75"/>
      <c r="HZ50" s="76"/>
      <c r="IA50" s="76" t="str">
        <f t="shared" si="389"/>
        <v/>
      </c>
      <c r="IB50" s="76"/>
      <c r="IC50" s="76" t="str">
        <f t="shared" si="390"/>
        <v/>
      </c>
      <c r="ID50" s="76"/>
      <c r="IE50" s="76" t="str">
        <f t="shared" si="391"/>
        <v/>
      </c>
      <c r="IF50" s="76"/>
      <c r="IG50" s="78" t="str">
        <f t="shared" si="392"/>
        <v/>
      </c>
      <c r="IH50" s="79" t="str">
        <f t="shared" si="393"/>
        <v/>
      </c>
      <c r="II50" s="76" t="str">
        <f t="shared" si="394"/>
        <v/>
      </c>
      <c r="IJ50" s="80" t="str">
        <f t="shared" si="395"/>
        <v/>
      </c>
      <c r="IK50" s="37"/>
      <c r="IL50" s="29"/>
      <c r="IM50" s="75"/>
      <c r="IN50" s="76"/>
      <c r="IO50" s="76" t="str">
        <f t="shared" si="396"/>
        <v/>
      </c>
      <c r="IP50" s="76"/>
      <c r="IQ50" s="76" t="str">
        <f t="shared" si="397"/>
        <v/>
      </c>
      <c r="IR50" s="76"/>
      <c r="IS50" s="76" t="str">
        <f t="shared" si="398"/>
        <v/>
      </c>
      <c r="IT50" s="76"/>
      <c r="IU50" s="78" t="str">
        <f t="shared" si="410"/>
        <v/>
      </c>
      <c r="IV50" s="79" t="str">
        <f t="shared" si="400"/>
        <v/>
      </c>
      <c r="IW50" s="76" t="str">
        <f t="shared" si="401"/>
        <v/>
      </c>
      <c r="IX50" s="80" t="str">
        <f t="shared" si="402"/>
        <v/>
      </c>
      <c r="IY50" s="37"/>
      <c r="IZ50" s="61"/>
      <c r="JA50" s="75"/>
      <c r="JB50" s="76"/>
      <c r="JC50" s="76" t="str">
        <f t="shared" si="403"/>
        <v/>
      </c>
      <c r="JD50" s="76"/>
      <c r="JE50" s="76" t="str">
        <f t="shared" si="404"/>
        <v/>
      </c>
      <c r="JF50" s="76"/>
      <c r="JG50" s="76" t="str">
        <f t="shared" si="405"/>
        <v/>
      </c>
      <c r="JH50" s="76"/>
      <c r="JI50" s="78" t="str">
        <f t="shared" si="406"/>
        <v/>
      </c>
      <c r="JJ50" s="79" t="str">
        <f t="shared" si="407"/>
        <v/>
      </c>
      <c r="JK50" s="76" t="str">
        <f t="shared" si="408"/>
        <v/>
      </c>
      <c r="JL50" s="80" t="str">
        <f t="shared" si="409"/>
        <v/>
      </c>
      <c r="JM50" s="37"/>
      <c r="JN50" s="29"/>
      <c r="JO50" s="75"/>
      <c r="JP50" s="76"/>
      <c r="JQ50" s="76" t="str">
        <f t="shared" si="172"/>
        <v/>
      </c>
      <c r="JR50" s="76"/>
      <c r="JS50" s="76" t="str">
        <f t="shared" si="173"/>
        <v/>
      </c>
      <c r="JT50" s="76"/>
      <c r="JU50" s="76" t="str">
        <f t="shared" si="174"/>
        <v/>
      </c>
      <c r="JV50" s="76"/>
      <c r="JW50" s="78" t="str">
        <f t="shared" si="317"/>
        <v/>
      </c>
      <c r="JX50" s="79" t="str">
        <f t="shared" si="318"/>
        <v/>
      </c>
      <c r="JY50" s="76" t="str">
        <f t="shared" si="319"/>
        <v/>
      </c>
      <c r="JZ50" s="80" t="str">
        <f t="shared" si="320"/>
        <v/>
      </c>
      <c r="KA50" s="37"/>
      <c r="KB50" s="51"/>
      <c r="KC50" s="75"/>
      <c r="KD50" s="76"/>
      <c r="KE50" s="76" t="str">
        <f>IF(KD50="","",KD50-KD46)</f>
        <v/>
      </c>
      <c r="KF50" s="76"/>
      <c r="KG50" s="76" t="str">
        <f>IF(KF50="","",KF50-KF46)</f>
        <v/>
      </c>
      <c r="KH50" s="76"/>
      <c r="KI50" s="76" t="str">
        <f>IF(KH50="","",KH46+KJ46-KH50)</f>
        <v/>
      </c>
      <c r="KJ50" s="76"/>
      <c r="KK50" s="78" t="str">
        <f>IF(KD50="","",KK46)</f>
        <v/>
      </c>
      <c r="KL50" s="79" t="str">
        <f>IF(KE50="","",KL46)</f>
        <v/>
      </c>
      <c r="KM50" s="76" t="str">
        <f>IF(KH50="","",KI50*KL50)</f>
        <v/>
      </c>
      <c r="KN50" s="80" t="str">
        <f>IF(KI50="","",KM50/(KE50*100))</f>
        <v/>
      </c>
      <c r="KO50" s="37"/>
      <c r="KP50" s="29"/>
      <c r="KQ50" s="75"/>
      <c r="KR50" s="76"/>
      <c r="KS50" s="76" t="str">
        <f>IF(KR50="","",KR50-KR46)</f>
        <v/>
      </c>
      <c r="KT50" s="76"/>
      <c r="KU50" s="76" t="str">
        <f>IF(KT50="","",KT50-KT46)</f>
        <v/>
      </c>
      <c r="KV50" s="76"/>
      <c r="KW50" s="76" t="str">
        <f>IF(KV50="","",KV46+KX46-KV50)</f>
        <v/>
      </c>
      <c r="KX50" s="76"/>
      <c r="KY50" s="78" t="str">
        <f>IF(KR50="","",KY46)</f>
        <v/>
      </c>
      <c r="KZ50" s="79" t="str">
        <f>IF(KS50="","",KZ46)</f>
        <v/>
      </c>
      <c r="LA50" s="76" t="str">
        <f>IF(KV50="","",KW50*KZ50)</f>
        <v/>
      </c>
      <c r="LB50" s="80" t="str">
        <f>IF(KW50="","",LA50/(KS50*100))</f>
        <v/>
      </c>
      <c r="LC50" s="37"/>
      <c r="LD50" s="29"/>
      <c r="LE50" s="95"/>
      <c r="LF50" s="27"/>
      <c r="LG50" s="76"/>
      <c r="LH50" s="76"/>
      <c r="LI50" s="76"/>
      <c r="LJ50" s="76"/>
      <c r="LK50" s="76"/>
      <c r="LL50" s="76"/>
      <c r="LM50" s="78"/>
      <c r="LN50" s="79"/>
      <c r="LO50" s="76" t="str">
        <f t="shared" si="91"/>
        <v/>
      </c>
      <c r="LP50" s="80"/>
      <c r="LQ50" s="37"/>
      <c r="LR50" s="29"/>
      <c r="LS50" s="47"/>
      <c r="LT50" s="67"/>
      <c r="LU50" s="45" t="str">
        <f t="shared" si="346"/>
        <v/>
      </c>
      <c r="LV50" s="45"/>
      <c r="LW50" s="45"/>
      <c r="LX50" s="45"/>
      <c r="LY50" s="45" t="str">
        <f t="shared" si="347"/>
        <v/>
      </c>
      <c r="LZ50" s="45"/>
      <c r="MA50" s="45"/>
      <c r="MB50" s="45"/>
      <c r="MC50" s="45" t="str">
        <f t="shared" si="309"/>
        <v/>
      </c>
      <c r="MD50" s="46" t="str">
        <f t="shared" si="310"/>
        <v/>
      </c>
      <c r="ME50" s="37"/>
      <c r="MF50" s="29"/>
      <c r="MG50" s="47"/>
      <c r="MH50" s="67"/>
      <c r="MI50" s="45" t="str">
        <f t="shared" si="348"/>
        <v/>
      </c>
      <c r="MJ50" s="45"/>
      <c r="MK50" s="45"/>
      <c r="ML50" s="45"/>
      <c r="MM50" s="45" t="str">
        <f t="shared" si="349"/>
        <v/>
      </c>
      <c r="MN50" s="45"/>
      <c r="MO50" s="45"/>
      <c r="MP50" s="45"/>
      <c r="MQ50" s="45" t="str">
        <f t="shared" si="311"/>
        <v/>
      </c>
      <c r="MR50" s="46" t="str">
        <f t="shared" si="312"/>
        <v/>
      </c>
      <c r="MS50" s="37"/>
      <c r="MT50" s="29"/>
      <c r="MU50" s="47"/>
      <c r="MV50" s="67"/>
      <c r="MW50" s="45" t="str">
        <f t="shared" si="350"/>
        <v/>
      </c>
      <c r="MX50" s="45"/>
      <c r="MY50" s="45"/>
      <c r="MZ50" s="45"/>
      <c r="NA50" s="45" t="str">
        <f t="shared" si="351"/>
        <v/>
      </c>
      <c r="NB50" s="45"/>
      <c r="NC50" s="45"/>
      <c r="ND50" s="45"/>
      <c r="NE50" s="45" t="str">
        <f t="shared" si="313"/>
        <v/>
      </c>
      <c r="NF50" s="46" t="str">
        <f t="shared" si="314"/>
        <v/>
      </c>
      <c r="NG50" s="37"/>
      <c r="NH50" s="29"/>
      <c r="NI50" s="47"/>
      <c r="NJ50" s="67"/>
      <c r="NK50" s="45" t="str">
        <f t="shared" si="352"/>
        <v/>
      </c>
      <c r="NL50" s="45"/>
      <c r="NM50" s="45"/>
      <c r="NN50" s="45"/>
      <c r="NO50" s="45" t="str">
        <f t="shared" si="353"/>
        <v/>
      </c>
      <c r="NP50" s="45"/>
      <c r="NQ50" s="45"/>
      <c r="NR50" s="45"/>
      <c r="NS50" s="45" t="str">
        <f t="shared" si="315"/>
        <v/>
      </c>
      <c r="NT50" s="46" t="str">
        <f t="shared" si="316"/>
        <v/>
      </c>
      <c r="NU50" s="37"/>
    </row>
    <row r="51" spans="1:385" ht="15" customHeight="1" thickTop="1" x14ac:dyDescent="0.25">
      <c r="A51" s="38"/>
      <c r="B51" s="39"/>
      <c r="C51" s="40"/>
      <c r="D51" s="40"/>
      <c r="E51" s="41"/>
      <c r="F51" s="41"/>
      <c r="G51" s="40"/>
      <c r="H51" s="42"/>
      <c r="I51" s="45"/>
      <c r="J51" s="45" t="str">
        <f t="shared" si="321"/>
        <v/>
      </c>
      <c r="K51" s="45"/>
      <c r="L51" s="45"/>
      <c r="M51" s="45"/>
      <c r="N51" s="45" t="str">
        <f t="shared" si="322"/>
        <v/>
      </c>
      <c r="O51" s="45"/>
      <c r="P51" s="45"/>
      <c r="Q51" s="45"/>
      <c r="R51" s="45" t="str">
        <f t="shared" si="287"/>
        <v/>
      </c>
      <c r="S51" s="46" t="str">
        <f t="shared" si="288"/>
        <v/>
      </c>
      <c r="T51" s="37"/>
      <c r="U51" s="29"/>
      <c r="V51" s="47"/>
      <c r="W51" s="67"/>
      <c r="X51" s="45"/>
      <c r="Y51" s="45"/>
      <c r="Z51" s="45"/>
      <c r="AA51" s="45"/>
      <c r="AB51" s="45"/>
      <c r="AC51" s="45"/>
      <c r="AD51" s="45"/>
      <c r="AE51" s="45"/>
      <c r="AF51" s="45"/>
      <c r="AG51" s="46"/>
      <c r="AH51" s="37"/>
      <c r="AI51" s="29"/>
      <c r="AJ51" s="47"/>
      <c r="AK51" s="45"/>
      <c r="AL51" s="45" t="str">
        <f t="shared" si="325"/>
        <v/>
      </c>
      <c r="AM51" s="45"/>
      <c r="AN51" s="45" t="str">
        <f t="shared" si="326"/>
        <v/>
      </c>
      <c r="AO51" s="45"/>
      <c r="AP51" s="45" t="str">
        <f t="shared" si="327"/>
        <v/>
      </c>
      <c r="AQ51" s="45"/>
      <c r="AR51" s="45"/>
      <c r="AS51" s="45"/>
      <c r="AT51" s="45" t="str">
        <f t="shared" si="291"/>
        <v/>
      </c>
      <c r="AU51" s="46" t="str">
        <f t="shared" si="292"/>
        <v/>
      </c>
      <c r="AV51" s="37"/>
      <c r="AW51" s="29"/>
      <c r="AX51" s="47"/>
      <c r="AY51" s="45"/>
      <c r="AZ51" s="45" t="str">
        <f t="shared" si="328"/>
        <v/>
      </c>
      <c r="BA51" s="45"/>
      <c r="BB51" s="45" t="str">
        <f t="shared" si="329"/>
        <v/>
      </c>
      <c r="BC51" s="45"/>
      <c r="BD51" s="45" t="str">
        <f t="shared" si="330"/>
        <v/>
      </c>
      <c r="BE51" s="45"/>
      <c r="BF51" s="45"/>
      <c r="BG51" s="45"/>
      <c r="BH51" s="45" t="str">
        <f t="shared" si="293"/>
        <v/>
      </c>
      <c r="BI51" s="46" t="str">
        <f t="shared" si="294"/>
        <v/>
      </c>
      <c r="BJ51" s="37"/>
      <c r="BK51" s="29"/>
      <c r="BL51" s="52" t="str">
        <f>IF($A15="","",$A15)</f>
        <v/>
      </c>
      <c r="BM51" s="43"/>
      <c r="BN51" s="43" t="str">
        <f t="shared" si="354"/>
        <v/>
      </c>
      <c r="BO51" s="43"/>
      <c r="BP51" s="87" t="str">
        <f t="shared" si="355"/>
        <v/>
      </c>
      <c r="BQ51" s="43"/>
      <c r="BR51" s="43" t="str">
        <f t="shared" si="356"/>
        <v/>
      </c>
      <c r="BS51" s="43"/>
      <c r="BT51" s="44" t="str">
        <f t="shared" si="357"/>
        <v/>
      </c>
      <c r="BU51" s="48" t="str">
        <f t="shared" si="358"/>
        <v/>
      </c>
      <c r="BV51" s="45" t="str">
        <f t="shared" si="359"/>
        <v/>
      </c>
      <c r="BW51" s="89" t="str">
        <f t="shared" si="360"/>
        <v/>
      </c>
      <c r="BX51" s="37"/>
      <c r="BY51" s="57"/>
      <c r="BZ51" s="52" t="str">
        <f>IF($A15="","",$A15)</f>
        <v/>
      </c>
      <c r="CA51" s="43"/>
      <c r="CB51" s="43" t="str">
        <f t="shared" si="361"/>
        <v/>
      </c>
      <c r="CC51" s="43"/>
      <c r="CD51" s="87" t="str">
        <f t="shared" si="362"/>
        <v/>
      </c>
      <c r="CE51" s="43"/>
      <c r="CF51" s="43" t="str">
        <f t="shared" si="363"/>
        <v/>
      </c>
      <c r="CG51" s="43"/>
      <c r="CH51" s="44" t="str">
        <f t="shared" si="364"/>
        <v/>
      </c>
      <c r="CI51" s="48" t="str">
        <f t="shared" si="365"/>
        <v/>
      </c>
      <c r="CJ51" s="45" t="str">
        <f t="shared" si="366"/>
        <v/>
      </c>
      <c r="CK51" s="89" t="str">
        <f t="shared" si="367"/>
        <v/>
      </c>
      <c r="CL51" s="37"/>
      <c r="CM51" s="29"/>
      <c r="CN51" s="52" t="str">
        <f>IF($A15="","",$A15)</f>
        <v/>
      </c>
      <c r="CO51" s="43"/>
      <c r="CP51" s="43" t="str">
        <f t="shared" si="368"/>
        <v/>
      </c>
      <c r="CQ51" s="43"/>
      <c r="CR51" s="87" t="str">
        <f t="shared" si="369"/>
        <v/>
      </c>
      <c r="CS51" s="43"/>
      <c r="CT51" s="43" t="str">
        <f t="shared" si="370"/>
        <v/>
      </c>
      <c r="CU51" s="43"/>
      <c r="CV51" s="44" t="str">
        <f t="shared" si="371"/>
        <v/>
      </c>
      <c r="CW51" s="48" t="str">
        <f t="shared" si="372"/>
        <v/>
      </c>
      <c r="CX51" s="45" t="str">
        <f t="shared" si="373"/>
        <v/>
      </c>
      <c r="CY51" s="89" t="str">
        <f t="shared" si="374"/>
        <v/>
      </c>
      <c r="CZ51" s="37"/>
      <c r="DA51" s="29"/>
      <c r="DB51" s="47"/>
      <c r="DC51" s="67"/>
      <c r="DD51" s="45"/>
      <c r="DE51" s="45"/>
      <c r="DF51" s="45"/>
      <c r="DG51" s="45"/>
      <c r="DH51" s="45"/>
      <c r="DI51" s="45"/>
      <c r="DJ51" s="45"/>
      <c r="DK51" s="45"/>
      <c r="DL51" s="45"/>
      <c r="DM51" s="46"/>
      <c r="DN51" s="37"/>
      <c r="DO51" s="29"/>
      <c r="DP51" s="47"/>
      <c r="DQ51" s="45"/>
      <c r="DR51" s="45" t="str">
        <f t="shared" si="333"/>
        <v/>
      </c>
      <c r="DS51" s="45"/>
      <c r="DT51" s="45" t="str">
        <f t="shared" si="334"/>
        <v/>
      </c>
      <c r="DU51" s="45"/>
      <c r="DV51" s="45" t="str">
        <f t="shared" si="335"/>
        <v/>
      </c>
      <c r="DW51" s="45"/>
      <c r="DX51" s="45"/>
      <c r="DY51" s="45"/>
      <c r="DZ51" s="45" t="str">
        <f t="shared" si="297"/>
        <v/>
      </c>
      <c r="EA51" s="46" t="str">
        <f t="shared" si="298"/>
        <v/>
      </c>
      <c r="EB51" s="37"/>
      <c r="ED51" s="47"/>
      <c r="EE51" s="67"/>
      <c r="EF51" s="45"/>
      <c r="EG51" s="45"/>
      <c r="EH51" s="45"/>
      <c r="EI51" s="45"/>
      <c r="EJ51" s="45"/>
      <c r="EK51" s="45"/>
      <c r="EL51" s="45"/>
      <c r="EM51" s="45"/>
      <c r="EN51" s="45"/>
      <c r="EO51" s="46"/>
      <c r="EP51" s="37"/>
      <c r="ER51" s="47"/>
      <c r="ES51" s="67"/>
      <c r="ET51" s="45"/>
      <c r="EU51" s="45"/>
      <c r="EV51" s="45"/>
      <c r="EW51" s="45"/>
      <c r="EX51" s="45"/>
      <c r="EY51" s="45"/>
      <c r="EZ51" s="45"/>
      <c r="FA51" s="45"/>
      <c r="FB51" s="45"/>
      <c r="FC51" s="46"/>
      <c r="FD51" s="37"/>
      <c r="FF51" s="47"/>
      <c r="FG51" s="67"/>
      <c r="FH51" s="45"/>
      <c r="FI51" s="45"/>
      <c r="FJ51" s="45"/>
      <c r="FK51" s="45"/>
      <c r="FL51" s="45"/>
      <c r="FM51" s="45"/>
      <c r="FN51" s="45"/>
      <c r="FO51" s="45"/>
      <c r="FP51" s="45"/>
      <c r="FQ51" s="46"/>
      <c r="FR51" s="37"/>
      <c r="FS51" s="29"/>
      <c r="FT51" s="47"/>
      <c r="FU51" s="67"/>
      <c r="FV51" s="45"/>
      <c r="FW51" s="45"/>
      <c r="FX51" s="45"/>
      <c r="FY51" s="45"/>
      <c r="FZ51" s="45"/>
      <c r="GA51" s="45"/>
      <c r="GB51" s="45"/>
      <c r="GC51" s="45"/>
      <c r="GD51" s="45"/>
      <c r="GE51" s="46"/>
      <c r="GF51" s="37"/>
      <c r="GH51" s="47"/>
      <c r="GI51" s="67"/>
      <c r="GJ51" s="45"/>
      <c r="GK51" s="45"/>
      <c r="GL51" s="45"/>
      <c r="GM51" s="45"/>
      <c r="GN51" s="45"/>
      <c r="GO51" s="45"/>
      <c r="GP51" s="45"/>
      <c r="GQ51" s="45"/>
      <c r="GR51" s="45"/>
      <c r="GS51" s="46"/>
      <c r="GT51" s="37"/>
      <c r="GU51" s="61"/>
      <c r="GV51" s="52" t="str">
        <f>IF($A15="","",$A15)</f>
        <v/>
      </c>
      <c r="GW51" s="62"/>
      <c r="GX51" s="43"/>
      <c r="GY51" s="43" t="str">
        <f t="shared" si="375"/>
        <v/>
      </c>
      <c r="GZ51" s="43"/>
      <c r="HA51" s="87" t="str">
        <f t="shared" si="376"/>
        <v/>
      </c>
      <c r="HB51" s="43"/>
      <c r="HC51" s="43" t="str">
        <f t="shared" si="377"/>
        <v/>
      </c>
      <c r="HD51" s="43"/>
      <c r="HE51" s="44" t="str">
        <f>IF(GX51="","",HE47)</f>
        <v/>
      </c>
      <c r="HF51" s="48" t="str">
        <f>IF(GX51="","",HF47)</f>
        <v/>
      </c>
      <c r="HG51" s="45" t="str">
        <f t="shared" si="380"/>
        <v/>
      </c>
      <c r="HH51" s="89" t="str">
        <f t="shared" ref="HH51:HH58" si="411">IF(HC51="","",HG51/(GY51*100))</f>
        <v/>
      </c>
      <c r="HI51" s="37"/>
      <c r="HK51" s="52" t="str">
        <f>IF($A15="","",$A15)</f>
        <v/>
      </c>
      <c r="HL51" s="43"/>
      <c r="HM51" s="43" t="str">
        <f t="shared" si="382"/>
        <v/>
      </c>
      <c r="HN51" s="43"/>
      <c r="HO51" s="87" t="str">
        <f t="shared" si="383"/>
        <v/>
      </c>
      <c r="HP51" s="43"/>
      <c r="HQ51" s="43" t="str">
        <f t="shared" si="384"/>
        <v/>
      </c>
      <c r="HR51" s="43"/>
      <c r="HS51" s="44" t="str">
        <f t="shared" si="385"/>
        <v/>
      </c>
      <c r="HT51" s="48" t="str">
        <f t="shared" si="386"/>
        <v/>
      </c>
      <c r="HU51" s="45" t="str">
        <f t="shared" si="387"/>
        <v/>
      </c>
      <c r="HV51" s="89" t="str">
        <f t="shared" si="388"/>
        <v/>
      </c>
      <c r="HW51" s="37"/>
      <c r="HX51" s="360"/>
      <c r="HY51" s="52" t="str">
        <f>IF($A15="","",$A15)</f>
        <v/>
      </c>
      <c r="HZ51" s="43"/>
      <c r="IA51" s="43" t="str">
        <f t="shared" si="389"/>
        <v/>
      </c>
      <c r="IB51" s="43"/>
      <c r="IC51" s="87" t="str">
        <f t="shared" si="390"/>
        <v/>
      </c>
      <c r="ID51" s="43"/>
      <c r="IE51" s="43" t="str">
        <f t="shared" si="391"/>
        <v/>
      </c>
      <c r="IF51" s="43"/>
      <c r="IG51" s="44" t="str">
        <f t="shared" si="392"/>
        <v/>
      </c>
      <c r="IH51" s="48" t="str">
        <f t="shared" si="393"/>
        <v/>
      </c>
      <c r="II51" s="45" t="str">
        <f t="shared" si="394"/>
        <v/>
      </c>
      <c r="IJ51" s="89" t="str">
        <f t="shared" si="395"/>
        <v/>
      </c>
      <c r="IK51" s="37"/>
      <c r="IL51" s="29"/>
      <c r="IM51" s="52" t="str">
        <f>IF($A15="","",$A15)</f>
        <v/>
      </c>
      <c r="IN51" s="43"/>
      <c r="IO51" s="43" t="str">
        <f t="shared" si="396"/>
        <v/>
      </c>
      <c r="IP51" s="43"/>
      <c r="IQ51" s="87" t="str">
        <f t="shared" si="397"/>
        <v/>
      </c>
      <c r="IR51" s="43"/>
      <c r="IS51" s="43" t="str">
        <f t="shared" si="398"/>
        <v/>
      </c>
      <c r="IT51" s="43"/>
      <c r="IU51" s="44" t="str">
        <f t="shared" si="410"/>
        <v/>
      </c>
      <c r="IV51" s="48" t="str">
        <f t="shared" si="400"/>
        <v/>
      </c>
      <c r="IW51" s="45" t="str">
        <f t="shared" si="401"/>
        <v/>
      </c>
      <c r="IX51" s="89" t="str">
        <f t="shared" si="402"/>
        <v/>
      </c>
      <c r="IY51" s="37"/>
      <c r="IZ51" s="61"/>
      <c r="JA51" s="52" t="str">
        <f>IF($A15="","",$A15)</f>
        <v/>
      </c>
      <c r="JB51" s="43"/>
      <c r="JC51" s="43" t="str">
        <f t="shared" si="403"/>
        <v/>
      </c>
      <c r="JD51" s="43"/>
      <c r="JE51" s="87" t="str">
        <f t="shared" si="404"/>
        <v/>
      </c>
      <c r="JF51" s="43"/>
      <c r="JG51" s="43" t="str">
        <f t="shared" si="405"/>
        <v/>
      </c>
      <c r="JH51" s="43"/>
      <c r="JI51" s="44" t="str">
        <f t="shared" si="406"/>
        <v/>
      </c>
      <c r="JJ51" s="48" t="str">
        <f t="shared" si="407"/>
        <v/>
      </c>
      <c r="JK51" s="45" t="str">
        <f t="shared" si="408"/>
        <v/>
      </c>
      <c r="JL51" s="89" t="str">
        <f t="shared" si="409"/>
        <v/>
      </c>
      <c r="JM51" s="37"/>
      <c r="JN51" s="29"/>
      <c r="JO51" s="52" t="str">
        <f>IF($A15="","",$A15)</f>
        <v/>
      </c>
      <c r="JP51" s="43"/>
      <c r="JQ51" s="43" t="str">
        <f t="shared" si="172"/>
        <v/>
      </c>
      <c r="JR51" s="43"/>
      <c r="JS51" s="87" t="str">
        <f t="shared" si="173"/>
        <v/>
      </c>
      <c r="JT51" s="43"/>
      <c r="JU51" s="43" t="str">
        <f t="shared" si="174"/>
        <v/>
      </c>
      <c r="JV51" s="43"/>
      <c r="JW51" s="44" t="str">
        <f t="shared" si="317"/>
        <v/>
      </c>
      <c r="JX51" s="48" t="str">
        <f t="shared" si="318"/>
        <v/>
      </c>
      <c r="JY51" s="45" t="str">
        <f t="shared" si="177"/>
        <v/>
      </c>
      <c r="JZ51" s="89" t="str">
        <f t="shared" si="178"/>
        <v/>
      </c>
      <c r="KA51" s="37"/>
      <c r="KB51" s="51"/>
      <c r="KC51" s="52" t="str">
        <f>IF($A15="","",$A15)</f>
        <v/>
      </c>
      <c r="KD51" s="43"/>
      <c r="KE51" s="43" t="str">
        <f>IF(KD51="","",KD51-KD47)</f>
        <v/>
      </c>
      <c r="KF51" s="43"/>
      <c r="KG51" s="87" t="str">
        <f>IF(KF51="","",KF51-KF47)</f>
        <v/>
      </c>
      <c r="KH51" s="43"/>
      <c r="KI51" s="43" t="str">
        <f>IF(KH51="","",KH47+KJ47-KH51)</f>
        <v/>
      </c>
      <c r="KJ51" s="43"/>
      <c r="KK51" s="44" t="str">
        <f>IF(KD51="","",KK47)</f>
        <v/>
      </c>
      <c r="KL51" s="48" t="str">
        <f>IF(KE51="","",KL47)</f>
        <v/>
      </c>
      <c r="KM51" s="45" t="str">
        <f>IF(KH51="","",KI51*KL51)</f>
        <v/>
      </c>
      <c r="KN51" s="89" t="str">
        <f>IF(KI51="","",KM51/(KE51*100))</f>
        <v/>
      </c>
      <c r="KO51" s="37"/>
      <c r="KP51" s="29"/>
      <c r="KQ51" s="52" t="str">
        <f>IF($A15="","",$A15)</f>
        <v/>
      </c>
      <c r="KR51" s="43"/>
      <c r="KS51" s="43" t="str">
        <f>IF(KR51="","",KR51-KR47)</f>
        <v/>
      </c>
      <c r="KT51" s="43"/>
      <c r="KU51" s="87" t="str">
        <f>IF(KT51="","",KT51-KT47)</f>
        <v/>
      </c>
      <c r="KV51" s="43"/>
      <c r="KW51" s="43" t="str">
        <f>IF(KV51="","",KV47+KX47-KV51)</f>
        <v/>
      </c>
      <c r="KX51" s="43"/>
      <c r="KY51" s="44" t="str">
        <f>IF(KR51="","",KY47)</f>
        <v/>
      </c>
      <c r="KZ51" s="48" t="str">
        <f>IF(KS51="","",KZ47)</f>
        <v/>
      </c>
      <c r="LA51" s="45" t="str">
        <f>IF(KV51="","",KW51*KZ51)</f>
        <v/>
      </c>
      <c r="LB51" s="89" t="str">
        <f>IF(KW51="","",LA51/(KS51*100))</f>
        <v/>
      </c>
      <c r="LC51" s="37"/>
      <c r="LD51" s="29"/>
      <c r="LE51" s="101"/>
      <c r="LF51" s="87"/>
      <c r="LG51" s="87"/>
      <c r="LH51" s="87"/>
      <c r="LI51" s="87"/>
      <c r="LJ51" s="87"/>
      <c r="LK51" s="87" t="str">
        <f>IF(LJ51="","",#REF!+#REF!-LJ51)</f>
        <v/>
      </c>
      <c r="LL51" s="87"/>
      <c r="LM51" s="102"/>
      <c r="LN51" s="103"/>
      <c r="LO51" s="87"/>
      <c r="LP51" s="89"/>
      <c r="LQ51" s="37"/>
      <c r="LR51" s="29"/>
      <c r="LS51" s="47"/>
      <c r="LT51" s="67"/>
      <c r="LU51" s="45"/>
      <c r="LV51" s="45"/>
      <c r="LW51" s="45"/>
      <c r="LX51" s="45"/>
      <c r="LY51" s="45"/>
      <c r="LZ51" s="45"/>
      <c r="MA51" s="45"/>
      <c r="MB51" s="45"/>
      <c r="MC51" s="45"/>
      <c r="MD51" s="46"/>
      <c r="ME51" s="37"/>
      <c r="MF51" s="29"/>
      <c r="MG51" s="47"/>
      <c r="MH51" s="67"/>
      <c r="MI51" s="45"/>
      <c r="MJ51" s="45"/>
      <c r="MK51" s="45"/>
      <c r="ML51" s="45"/>
      <c r="MM51" s="45"/>
      <c r="MN51" s="45"/>
      <c r="MO51" s="45"/>
      <c r="MP51" s="45"/>
      <c r="MQ51" s="45"/>
      <c r="MR51" s="46"/>
      <c r="MS51" s="37"/>
      <c r="MT51" s="29"/>
      <c r="MU51" s="47"/>
      <c r="MV51" s="67"/>
      <c r="MW51" s="45"/>
      <c r="MX51" s="45"/>
      <c r="MY51" s="45"/>
      <c r="MZ51" s="45"/>
      <c r="NA51" s="45"/>
      <c r="NB51" s="45"/>
      <c r="NC51" s="45"/>
      <c r="ND51" s="45"/>
      <c r="NE51" s="45"/>
      <c r="NF51" s="46"/>
      <c r="NG51" s="37"/>
      <c r="NH51" s="29"/>
      <c r="NI51" s="47"/>
      <c r="NJ51" s="67"/>
      <c r="NK51" s="45"/>
      <c r="NL51" s="45"/>
      <c r="NM51" s="45"/>
      <c r="NN51" s="45"/>
      <c r="NO51" s="45"/>
      <c r="NP51" s="45"/>
      <c r="NQ51" s="45"/>
      <c r="NR51" s="45"/>
      <c r="NS51" s="45"/>
      <c r="NT51" s="46"/>
      <c r="NU51" s="37"/>
    </row>
    <row r="52" spans="1:385" x14ac:dyDescent="0.25">
      <c r="A52" s="38"/>
      <c r="B52" s="39"/>
      <c r="C52" s="40"/>
      <c r="D52" s="40"/>
      <c r="E52" s="41"/>
      <c r="F52" s="41"/>
      <c r="G52" s="40"/>
      <c r="H52" s="42"/>
      <c r="I52" s="45"/>
      <c r="J52" s="45" t="str">
        <f t="shared" si="321"/>
        <v/>
      </c>
      <c r="K52" s="45"/>
      <c r="L52" s="45"/>
      <c r="M52" s="45"/>
      <c r="N52" s="45" t="str">
        <f t="shared" si="322"/>
        <v/>
      </c>
      <c r="O52" s="45"/>
      <c r="P52" s="45"/>
      <c r="Q52" s="45"/>
      <c r="R52" s="45" t="str">
        <f t="shared" si="287"/>
        <v/>
      </c>
      <c r="S52" s="46" t="str">
        <f t="shared" si="288"/>
        <v/>
      </c>
      <c r="T52" s="37"/>
      <c r="U52" s="29"/>
      <c r="V52" s="47"/>
      <c r="W52" s="67"/>
      <c r="X52" s="45" t="str">
        <f>IF(W52="","",W52-#REF!)</f>
        <v/>
      </c>
      <c r="Y52" s="45"/>
      <c r="Z52" s="45"/>
      <c r="AA52" s="45"/>
      <c r="AB52" s="45" t="str">
        <f>IF(AA52="","",#REF!+#REF!-AA52)</f>
        <v/>
      </c>
      <c r="AC52" s="45"/>
      <c r="AD52" s="45"/>
      <c r="AE52" s="45"/>
      <c r="AF52" s="45" t="str">
        <f>IF(AE52="","",AB52*AE52)</f>
        <v/>
      </c>
      <c r="AG52" s="46" t="str">
        <f>IF(AF52="","",AF52/(X52*100))</f>
        <v/>
      </c>
      <c r="AH52" s="37"/>
      <c r="AI52" s="29"/>
      <c r="AJ52" s="47"/>
      <c r="AK52" s="45"/>
      <c r="AL52" s="45" t="str">
        <f t="shared" si="325"/>
        <v/>
      </c>
      <c r="AM52" s="45"/>
      <c r="AN52" s="45" t="str">
        <f t="shared" si="326"/>
        <v/>
      </c>
      <c r="AO52" s="45"/>
      <c r="AP52" s="45" t="str">
        <f t="shared" si="327"/>
        <v/>
      </c>
      <c r="AQ52" s="45"/>
      <c r="AR52" s="45"/>
      <c r="AS52" s="45"/>
      <c r="AT52" s="45" t="str">
        <f t="shared" si="291"/>
        <v/>
      </c>
      <c r="AU52" s="46" t="str">
        <f t="shared" si="292"/>
        <v/>
      </c>
      <c r="AV52" s="37"/>
      <c r="AW52" s="29"/>
      <c r="AX52" s="47"/>
      <c r="AY52" s="45"/>
      <c r="AZ52" s="45" t="str">
        <f t="shared" si="328"/>
        <v/>
      </c>
      <c r="BA52" s="45"/>
      <c r="BB52" s="45" t="str">
        <f t="shared" si="329"/>
        <v/>
      </c>
      <c r="BC52" s="45"/>
      <c r="BD52" s="45" t="str">
        <f t="shared" si="330"/>
        <v/>
      </c>
      <c r="BE52" s="45"/>
      <c r="BF52" s="45"/>
      <c r="BG52" s="45"/>
      <c r="BH52" s="45" t="str">
        <f t="shared" si="293"/>
        <v/>
      </c>
      <c r="BI52" s="46" t="str">
        <f t="shared" si="294"/>
        <v/>
      </c>
      <c r="BJ52" s="37"/>
      <c r="BK52" s="29"/>
      <c r="BL52" s="47"/>
      <c r="BM52" s="45"/>
      <c r="BN52" s="45" t="str">
        <f t="shared" si="354"/>
        <v/>
      </c>
      <c r="BO52" s="45"/>
      <c r="BP52" s="45" t="str">
        <f t="shared" si="355"/>
        <v/>
      </c>
      <c r="BQ52" s="45"/>
      <c r="BR52" s="45" t="str">
        <f t="shared" si="356"/>
        <v/>
      </c>
      <c r="BS52" s="45"/>
      <c r="BT52" s="63" t="str">
        <f t="shared" si="357"/>
        <v/>
      </c>
      <c r="BU52" s="67" t="str">
        <f t="shared" si="358"/>
        <v/>
      </c>
      <c r="BV52" s="43" t="str">
        <f t="shared" si="359"/>
        <v/>
      </c>
      <c r="BW52" s="46" t="str">
        <f t="shared" si="360"/>
        <v/>
      </c>
      <c r="BX52" s="37"/>
      <c r="BY52" s="57"/>
      <c r="BZ52" s="47"/>
      <c r="CA52" s="45"/>
      <c r="CB52" s="45" t="str">
        <f t="shared" si="361"/>
        <v/>
      </c>
      <c r="CC52" s="45"/>
      <c r="CD52" s="45" t="str">
        <f t="shared" si="362"/>
        <v/>
      </c>
      <c r="CE52" s="45"/>
      <c r="CF52" s="45" t="str">
        <f t="shared" si="363"/>
        <v/>
      </c>
      <c r="CG52" s="45"/>
      <c r="CH52" s="63" t="str">
        <f t="shared" si="364"/>
        <v/>
      </c>
      <c r="CI52" s="67" t="str">
        <f t="shared" si="365"/>
        <v/>
      </c>
      <c r="CJ52" s="43" t="str">
        <f t="shared" si="366"/>
        <v/>
      </c>
      <c r="CK52" s="46" t="str">
        <f t="shared" si="367"/>
        <v/>
      </c>
      <c r="CL52" s="37"/>
      <c r="CM52" s="29"/>
      <c r="CN52" s="47"/>
      <c r="CO52" s="45"/>
      <c r="CP52" s="45" t="str">
        <f t="shared" si="368"/>
        <v/>
      </c>
      <c r="CQ52" s="45"/>
      <c r="CR52" s="45" t="str">
        <f t="shared" si="369"/>
        <v/>
      </c>
      <c r="CS52" s="45"/>
      <c r="CT52" s="45" t="str">
        <f t="shared" si="370"/>
        <v/>
      </c>
      <c r="CU52" s="45"/>
      <c r="CV52" s="63" t="str">
        <f t="shared" si="371"/>
        <v/>
      </c>
      <c r="CW52" s="67" t="str">
        <f t="shared" si="372"/>
        <v/>
      </c>
      <c r="CX52" s="43" t="str">
        <f t="shared" si="373"/>
        <v/>
      </c>
      <c r="CY52" s="46" t="str">
        <f t="shared" si="374"/>
        <v/>
      </c>
      <c r="CZ52" s="37"/>
      <c r="DA52" s="29"/>
      <c r="DB52" s="47"/>
      <c r="DC52" s="67"/>
      <c r="DD52" s="45" t="str">
        <f>IF(DC52="","",DC52-#REF!)</f>
        <v/>
      </c>
      <c r="DE52" s="45"/>
      <c r="DF52" s="45"/>
      <c r="DG52" s="45"/>
      <c r="DH52" s="45" t="str">
        <f>IF(DG52="","",#REF!+#REF!-DG52)</f>
        <v/>
      </c>
      <c r="DI52" s="45"/>
      <c r="DJ52" s="45"/>
      <c r="DK52" s="45"/>
      <c r="DL52" s="45" t="str">
        <f>IF(DK52="","",DH52*DK52)</f>
        <v/>
      </c>
      <c r="DM52" s="46" t="str">
        <f>IF(DL52="","",DL52/(DD52*100))</f>
        <v/>
      </c>
      <c r="DN52" s="37"/>
      <c r="DO52" s="29"/>
      <c r="DP52" s="47"/>
      <c r="DQ52" s="45"/>
      <c r="DR52" s="45" t="str">
        <f t="shared" si="333"/>
        <v/>
      </c>
      <c r="DS52" s="45"/>
      <c r="DT52" s="45" t="str">
        <f t="shared" si="334"/>
        <v/>
      </c>
      <c r="DU52" s="45"/>
      <c r="DV52" s="45" t="str">
        <f t="shared" si="335"/>
        <v/>
      </c>
      <c r="DW52" s="45"/>
      <c r="DX52" s="45"/>
      <c r="DY52" s="45"/>
      <c r="DZ52" s="45" t="str">
        <f t="shared" si="297"/>
        <v/>
      </c>
      <c r="EA52" s="46" t="str">
        <f t="shared" si="298"/>
        <v/>
      </c>
      <c r="EB52" s="37"/>
      <c r="ED52" s="47"/>
      <c r="EE52" s="67"/>
      <c r="EF52" s="45" t="str">
        <f>IF(EE52="","",EE52-#REF!)</f>
        <v/>
      </c>
      <c r="EG52" s="45"/>
      <c r="EH52" s="45"/>
      <c r="EI52" s="45"/>
      <c r="EJ52" s="45" t="str">
        <f>IF(EI52="","",#REF!+#REF!-EI52)</f>
        <v/>
      </c>
      <c r="EK52" s="45"/>
      <c r="EL52" s="45"/>
      <c r="EM52" s="45"/>
      <c r="EN52" s="45" t="str">
        <f>IF(EM52="","",EJ52*EM52)</f>
        <v/>
      </c>
      <c r="EO52" s="46" t="str">
        <f>IF(EN52="","",EN52/(EF52*100))</f>
        <v/>
      </c>
      <c r="EP52" s="37"/>
      <c r="ER52" s="47"/>
      <c r="ES52" s="67"/>
      <c r="ET52" s="45" t="str">
        <f>IF(ES52="","",ES52-#REF!)</f>
        <v/>
      </c>
      <c r="EU52" s="45"/>
      <c r="EV52" s="45"/>
      <c r="EW52" s="45"/>
      <c r="EX52" s="45" t="str">
        <f>IF(EW52="","",#REF!+#REF!-EW52)</f>
        <v/>
      </c>
      <c r="EY52" s="45"/>
      <c r="EZ52" s="45"/>
      <c r="FA52" s="45"/>
      <c r="FB52" s="45" t="str">
        <f>IF(FA52="","",EX52*FA52)</f>
        <v/>
      </c>
      <c r="FC52" s="46" t="str">
        <f>IF(FB52="","",FB52/(ET52*100))</f>
        <v/>
      </c>
      <c r="FD52" s="37"/>
      <c r="FF52" s="47"/>
      <c r="FG52" s="67"/>
      <c r="FH52" s="45" t="str">
        <f>IF(FG52="","",FG52-#REF!)</f>
        <v/>
      </c>
      <c r="FI52" s="45"/>
      <c r="FJ52" s="45"/>
      <c r="FK52" s="45"/>
      <c r="FL52" s="45" t="str">
        <f>IF(FK52="","",#REF!+#REF!-FK52)</f>
        <v/>
      </c>
      <c r="FM52" s="45"/>
      <c r="FN52" s="45"/>
      <c r="FO52" s="45"/>
      <c r="FP52" s="45" t="str">
        <f>IF(FO52="","",FL52*FO52)</f>
        <v/>
      </c>
      <c r="FQ52" s="46" t="str">
        <f>IF(FP52="","",FP52/(FH52*100))</f>
        <v/>
      </c>
      <c r="FR52" s="37"/>
      <c r="FS52" s="29"/>
      <c r="FT52" s="47"/>
      <c r="FU52" s="67"/>
      <c r="FV52" s="45" t="str">
        <f>IF(FU52="","",FU52-#REF!)</f>
        <v/>
      </c>
      <c r="FW52" s="45"/>
      <c r="FX52" s="45"/>
      <c r="FY52" s="45"/>
      <c r="FZ52" s="45" t="str">
        <f>IF(FY52="","",#REF!+#REF!-FY52)</f>
        <v/>
      </c>
      <c r="GA52" s="45"/>
      <c r="GB52" s="45"/>
      <c r="GC52" s="45"/>
      <c r="GD52" s="45" t="str">
        <f>IF(GC52="","",FZ52*GC52)</f>
        <v/>
      </c>
      <c r="GE52" s="46" t="str">
        <f>IF(GD52="","",GD52/(FV52*100))</f>
        <v/>
      </c>
      <c r="GF52" s="37"/>
      <c r="GH52" s="47"/>
      <c r="GI52" s="67"/>
      <c r="GJ52" s="45" t="str">
        <f>IF(GI52="","",GI52-#REF!)</f>
        <v/>
      </c>
      <c r="GK52" s="45"/>
      <c r="GL52" s="45"/>
      <c r="GM52" s="45"/>
      <c r="GN52" s="45" t="str">
        <f>IF(GM52="","",#REF!+#REF!-GM52)</f>
        <v/>
      </c>
      <c r="GO52" s="45"/>
      <c r="GP52" s="45"/>
      <c r="GQ52" s="45"/>
      <c r="GR52" s="45" t="str">
        <f>IF(GQ52="","",GN52*GQ52)</f>
        <v/>
      </c>
      <c r="GS52" s="46" t="str">
        <f>IF(GR52="","",GR52/(GJ52*100))</f>
        <v/>
      </c>
      <c r="GT52" s="37"/>
      <c r="GU52" s="61"/>
      <c r="GV52" s="47"/>
      <c r="GW52" s="30"/>
      <c r="GX52" s="45"/>
      <c r="GY52" s="45" t="str">
        <f t="shared" si="375"/>
        <v/>
      </c>
      <c r="GZ52" s="45"/>
      <c r="HA52" s="45" t="str">
        <f t="shared" si="376"/>
        <v/>
      </c>
      <c r="HB52" s="45"/>
      <c r="HC52" s="45" t="str">
        <f t="shared" si="377"/>
        <v/>
      </c>
      <c r="HD52" s="45"/>
      <c r="HE52" s="63" t="str">
        <f>IF(GX51="","",HE48)</f>
        <v/>
      </c>
      <c r="HF52" s="67" t="str">
        <f>IF(GX51="","",HF48)</f>
        <v/>
      </c>
      <c r="HG52" s="43" t="str">
        <f t="shared" si="380"/>
        <v/>
      </c>
      <c r="HH52" s="46" t="str">
        <f t="shared" si="411"/>
        <v/>
      </c>
      <c r="HI52" s="37"/>
      <c r="HK52" s="47"/>
      <c r="HL52" s="45"/>
      <c r="HM52" s="45" t="str">
        <f t="shared" si="382"/>
        <v/>
      </c>
      <c r="HN52" s="45"/>
      <c r="HO52" s="45" t="str">
        <f t="shared" si="383"/>
        <v/>
      </c>
      <c r="HP52" s="45"/>
      <c r="HQ52" s="45" t="str">
        <f t="shared" si="384"/>
        <v/>
      </c>
      <c r="HR52" s="45"/>
      <c r="HS52" s="63" t="str">
        <f t="shared" si="385"/>
        <v/>
      </c>
      <c r="HT52" s="67" t="str">
        <f t="shared" si="386"/>
        <v/>
      </c>
      <c r="HU52" s="43" t="str">
        <f t="shared" si="387"/>
        <v/>
      </c>
      <c r="HV52" s="46" t="str">
        <f t="shared" si="388"/>
        <v/>
      </c>
      <c r="HW52" s="37"/>
      <c r="HX52" s="360"/>
      <c r="HY52" s="47"/>
      <c r="HZ52" s="45"/>
      <c r="IA52" s="45" t="str">
        <f t="shared" si="389"/>
        <v/>
      </c>
      <c r="IB52" s="45"/>
      <c r="IC52" s="45" t="str">
        <f t="shared" si="390"/>
        <v/>
      </c>
      <c r="ID52" s="45"/>
      <c r="IE52" s="45" t="str">
        <f t="shared" si="391"/>
        <v/>
      </c>
      <c r="IF52" s="45"/>
      <c r="IG52" s="63" t="str">
        <f t="shared" si="392"/>
        <v/>
      </c>
      <c r="IH52" s="67" t="str">
        <f t="shared" si="393"/>
        <v/>
      </c>
      <c r="II52" s="43" t="str">
        <f t="shared" si="394"/>
        <v/>
      </c>
      <c r="IJ52" s="46" t="str">
        <f t="shared" si="395"/>
        <v/>
      </c>
      <c r="IK52" s="37"/>
      <c r="IL52" s="29"/>
      <c r="IM52" s="47"/>
      <c r="IN52" s="45"/>
      <c r="IO52" s="45" t="str">
        <f t="shared" si="396"/>
        <v/>
      </c>
      <c r="IP52" s="45"/>
      <c r="IQ52" s="45" t="str">
        <f t="shared" si="397"/>
        <v/>
      </c>
      <c r="IR52" s="45"/>
      <c r="IS52" s="45" t="str">
        <f t="shared" si="398"/>
        <v/>
      </c>
      <c r="IT52" s="45"/>
      <c r="IU52" s="63" t="str">
        <f t="shared" si="410"/>
        <v/>
      </c>
      <c r="IV52" s="67" t="str">
        <f t="shared" si="400"/>
        <v/>
      </c>
      <c r="IW52" s="43" t="str">
        <f t="shared" si="401"/>
        <v/>
      </c>
      <c r="IX52" s="46" t="str">
        <f t="shared" si="402"/>
        <v/>
      </c>
      <c r="IY52" s="37"/>
      <c r="IZ52" s="61"/>
      <c r="JA52" s="47"/>
      <c r="JB52" s="45"/>
      <c r="JC52" s="45" t="str">
        <f t="shared" si="403"/>
        <v/>
      </c>
      <c r="JD52" s="45"/>
      <c r="JE52" s="45" t="str">
        <f t="shared" si="404"/>
        <v/>
      </c>
      <c r="JF52" s="45"/>
      <c r="JG52" s="45" t="str">
        <f t="shared" si="405"/>
        <v/>
      </c>
      <c r="JH52" s="45"/>
      <c r="JI52" s="63" t="str">
        <f t="shared" si="406"/>
        <v/>
      </c>
      <c r="JJ52" s="67" t="str">
        <f t="shared" si="407"/>
        <v/>
      </c>
      <c r="JK52" s="43" t="str">
        <f t="shared" si="408"/>
        <v/>
      </c>
      <c r="JL52" s="46" t="str">
        <f t="shared" si="409"/>
        <v/>
      </c>
      <c r="JM52" s="37"/>
      <c r="JN52" s="29"/>
      <c r="JO52" s="47"/>
      <c r="JP52" s="45"/>
      <c r="JQ52" s="45" t="str">
        <f t="shared" si="172"/>
        <v/>
      </c>
      <c r="JR52" s="45"/>
      <c r="JS52" s="45" t="str">
        <f t="shared" si="173"/>
        <v/>
      </c>
      <c r="JT52" s="45"/>
      <c r="JU52" s="45" t="str">
        <f t="shared" si="174"/>
        <v/>
      </c>
      <c r="JV52" s="45"/>
      <c r="JW52" s="63" t="str">
        <f t="shared" si="317"/>
        <v/>
      </c>
      <c r="JX52" s="67" t="str">
        <f t="shared" si="318"/>
        <v/>
      </c>
      <c r="JY52" s="43" t="str">
        <f t="shared" si="177"/>
        <v/>
      </c>
      <c r="JZ52" s="46" t="str">
        <f t="shared" si="178"/>
        <v/>
      </c>
      <c r="KA52" s="37"/>
      <c r="KB52" s="51"/>
      <c r="KC52" s="47"/>
      <c r="KD52" s="45"/>
      <c r="KE52" s="45" t="str">
        <f>IF(KD52="","",KD52-KD48)</f>
        <v/>
      </c>
      <c r="KF52" s="45"/>
      <c r="KG52" s="45" t="str">
        <f>IF(KF52="","",KF52-KF48)</f>
        <v/>
      </c>
      <c r="KH52" s="45"/>
      <c r="KI52" s="45" t="str">
        <f>IF(KH52="","",KH48+KJ48-KH52)</f>
        <v/>
      </c>
      <c r="KJ52" s="45"/>
      <c r="KK52" s="63" t="str">
        <f>IF(KD52="","",KK48)</f>
        <v/>
      </c>
      <c r="KL52" s="67" t="str">
        <f>IF(KE52="","",KL48)</f>
        <v/>
      </c>
      <c r="KM52" s="43" t="str">
        <f>IF(KH52="","",KI52*KL52)</f>
        <v/>
      </c>
      <c r="KN52" s="46" t="str">
        <f>IF(KI52="","",KM52/(KE52*100))</f>
        <v/>
      </c>
      <c r="KO52" s="37"/>
      <c r="KP52" s="29"/>
      <c r="KQ52" s="47"/>
      <c r="KR52" s="45"/>
      <c r="KS52" s="45" t="str">
        <f>IF(KR52="","",KR52-KR48)</f>
        <v/>
      </c>
      <c r="KT52" s="45"/>
      <c r="KU52" s="45" t="str">
        <f>IF(KT52="","",KT52-KT48)</f>
        <v/>
      </c>
      <c r="KV52" s="45"/>
      <c r="KW52" s="45" t="str">
        <f>IF(KV52="","",KV48+KX48-KV52)</f>
        <v/>
      </c>
      <c r="KX52" s="45"/>
      <c r="KY52" s="63" t="str">
        <f>IF(KR52="","",KY48)</f>
        <v/>
      </c>
      <c r="KZ52" s="67" t="str">
        <f>IF(KS52="","",KZ48)</f>
        <v/>
      </c>
      <c r="LA52" s="43" t="str">
        <f>IF(KV52="","",KW52*KZ52)</f>
        <v/>
      </c>
      <c r="LB52" s="46" t="str">
        <f>IF(KW52="","",LA52/(KS52*100))</f>
        <v/>
      </c>
      <c r="LC52" s="37"/>
      <c r="LD52" s="29"/>
      <c r="LE52" s="47"/>
      <c r="LF52" s="45"/>
      <c r="LG52" s="45"/>
      <c r="LH52" s="45"/>
      <c r="LI52" s="45"/>
      <c r="LJ52" s="45"/>
      <c r="LK52" s="45" t="str">
        <f>IF(LJ52="","",#REF!+#REF!-LJ52)</f>
        <v/>
      </c>
      <c r="LL52" s="45"/>
      <c r="LM52" s="63"/>
      <c r="LN52" s="67"/>
      <c r="LO52" s="45"/>
      <c r="LP52" s="46"/>
      <c r="LQ52" s="37"/>
      <c r="LR52" s="29"/>
      <c r="LS52" s="47"/>
      <c r="LT52" s="67"/>
      <c r="LU52" s="45" t="str">
        <f>IF(LT52="","",LT52-#REF!)</f>
        <v/>
      </c>
      <c r="LV52" s="45"/>
      <c r="LW52" s="45"/>
      <c r="LX52" s="45"/>
      <c r="LY52" s="45" t="str">
        <f>IF(LX52="","",#REF!+#REF!-LX52)</f>
        <v/>
      </c>
      <c r="LZ52" s="45"/>
      <c r="MA52" s="45"/>
      <c r="MB52" s="45"/>
      <c r="MC52" s="45" t="str">
        <f>IF(MB52="","",LY52*MB52)</f>
        <v/>
      </c>
      <c r="MD52" s="46" t="str">
        <f>IF(MC52="","",MC52/(LU52*100))</f>
        <v/>
      </c>
      <c r="ME52" s="37"/>
      <c r="MF52" s="29"/>
      <c r="MG52" s="47"/>
      <c r="MH52" s="67"/>
      <c r="MI52" s="45" t="str">
        <f>IF(MH52="","",MH52-#REF!)</f>
        <v/>
      </c>
      <c r="MJ52" s="45"/>
      <c r="MK52" s="45"/>
      <c r="ML52" s="45"/>
      <c r="MM52" s="45" t="str">
        <f>IF(ML52="","",#REF!+#REF!-ML52)</f>
        <v/>
      </c>
      <c r="MN52" s="45"/>
      <c r="MO52" s="45"/>
      <c r="MP52" s="45"/>
      <c r="MQ52" s="45" t="str">
        <f>IF(MP52="","",MM52*MP52)</f>
        <v/>
      </c>
      <c r="MR52" s="46" t="str">
        <f>IF(MQ52="","",MQ52/(MI52*100))</f>
        <v/>
      </c>
      <c r="MS52" s="37"/>
      <c r="MT52" s="29"/>
      <c r="MU52" s="47"/>
      <c r="MV52" s="67"/>
      <c r="MW52" s="45" t="str">
        <f>IF(MV52="","",MV52-#REF!)</f>
        <v/>
      </c>
      <c r="MX52" s="45"/>
      <c r="MY52" s="45"/>
      <c r="MZ52" s="45"/>
      <c r="NA52" s="45" t="str">
        <f>IF(MZ52="","",#REF!+#REF!-MZ52)</f>
        <v/>
      </c>
      <c r="NB52" s="45"/>
      <c r="NC52" s="45"/>
      <c r="ND52" s="45"/>
      <c r="NE52" s="45" t="str">
        <f>IF(ND52="","",NA52*ND52)</f>
        <v/>
      </c>
      <c r="NF52" s="46" t="str">
        <f>IF(NE52="","",NE52/(MW52*100))</f>
        <v/>
      </c>
      <c r="NG52" s="37"/>
      <c r="NH52" s="29"/>
      <c r="NI52" s="47"/>
      <c r="NJ52" s="67"/>
      <c r="NK52" s="45" t="str">
        <f>IF(NJ52="","",NJ52-#REF!)</f>
        <v/>
      </c>
      <c r="NL52" s="45"/>
      <c r="NM52" s="45"/>
      <c r="NN52" s="45"/>
      <c r="NO52" s="45" t="str">
        <f>IF(NN52="","",#REF!+#REF!-NN52)</f>
        <v/>
      </c>
      <c r="NP52" s="45"/>
      <c r="NQ52" s="45"/>
      <c r="NR52" s="45"/>
      <c r="NS52" s="45" t="str">
        <f>IF(NR52="","",NO52*NR52)</f>
        <v/>
      </c>
      <c r="NT52" s="46" t="str">
        <f>IF(NS52="","",NS52/(NK52*100))</f>
        <v/>
      </c>
      <c r="NU52" s="37"/>
    </row>
    <row r="53" spans="1:385" ht="15" customHeight="1" thickBot="1" x14ac:dyDescent="0.3">
      <c r="A53" s="38"/>
      <c r="B53" s="39"/>
      <c r="C53" s="40"/>
      <c r="D53" s="40"/>
      <c r="E53" s="41"/>
      <c r="F53" s="41"/>
      <c r="G53" s="40"/>
      <c r="H53" s="42"/>
      <c r="I53" s="45"/>
      <c r="J53" s="45" t="str">
        <f t="shared" si="321"/>
        <v/>
      </c>
      <c r="K53" s="45"/>
      <c r="L53" s="45"/>
      <c r="M53" s="45"/>
      <c r="N53" s="45" t="str">
        <f t="shared" si="322"/>
        <v/>
      </c>
      <c r="O53" s="45"/>
      <c r="P53" s="45"/>
      <c r="Q53" s="45"/>
      <c r="R53" s="45" t="str">
        <f t="shared" si="287"/>
        <v/>
      </c>
      <c r="S53" s="46" t="str">
        <f t="shared" si="288"/>
        <v/>
      </c>
      <c r="T53" s="37"/>
      <c r="U53" s="29"/>
      <c r="V53" s="47"/>
      <c r="W53" s="67"/>
      <c r="X53" s="45" t="str">
        <f>IF(W53="","",W53-W52)</f>
        <v/>
      </c>
      <c r="Y53" s="45"/>
      <c r="Z53" s="45"/>
      <c r="AA53" s="45"/>
      <c r="AB53" s="45" t="str">
        <f>IF(AA53="","",AA52+AC52-AA53)</f>
        <v/>
      </c>
      <c r="AC53" s="45"/>
      <c r="AD53" s="45"/>
      <c r="AE53" s="45"/>
      <c r="AF53" s="45" t="str">
        <f>IF(AE53="","",AB53*AE53)</f>
        <v/>
      </c>
      <c r="AG53" s="46" t="str">
        <f>IF(AF53="","",AF53/(X53*100))</f>
        <v/>
      </c>
      <c r="AH53" s="37"/>
      <c r="AI53" s="29"/>
      <c r="AJ53" s="47"/>
      <c r="AK53" s="45"/>
      <c r="AL53" s="45" t="str">
        <f t="shared" si="325"/>
        <v/>
      </c>
      <c r="AM53" s="45"/>
      <c r="AN53" s="45" t="str">
        <f t="shared" si="326"/>
        <v/>
      </c>
      <c r="AO53" s="45"/>
      <c r="AP53" s="45" t="str">
        <f t="shared" si="327"/>
        <v/>
      </c>
      <c r="AQ53" s="45"/>
      <c r="AR53" s="45"/>
      <c r="AS53" s="45"/>
      <c r="AT53" s="45" t="str">
        <f t="shared" si="291"/>
        <v/>
      </c>
      <c r="AU53" s="46" t="str">
        <f t="shared" si="292"/>
        <v/>
      </c>
      <c r="AV53" s="37"/>
      <c r="AW53" s="29"/>
      <c r="AX53" s="47"/>
      <c r="AY53" s="45"/>
      <c r="AZ53" s="45" t="str">
        <f t="shared" si="328"/>
        <v/>
      </c>
      <c r="BA53" s="45"/>
      <c r="BB53" s="45" t="str">
        <f t="shared" si="329"/>
        <v/>
      </c>
      <c r="BC53" s="45"/>
      <c r="BD53" s="45" t="str">
        <f t="shared" si="330"/>
        <v/>
      </c>
      <c r="BE53" s="45"/>
      <c r="BF53" s="45"/>
      <c r="BG53" s="45"/>
      <c r="BH53" s="45" t="str">
        <f t="shared" si="293"/>
        <v/>
      </c>
      <c r="BI53" s="46" t="str">
        <f t="shared" si="294"/>
        <v/>
      </c>
      <c r="BJ53" s="37"/>
      <c r="BK53" s="29"/>
      <c r="BL53" s="47"/>
      <c r="BM53" s="45"/>
      <c r="BN53" s="45" t="str">
        <f t="shared" si="354"/>
        <v/>
      </c>
      <c r="BO53" s="45"/>
      <c r="BP53" s="45" t="str">
        <f t="shared" si="355"/>
        <v/>
      </c>
      <c r="BQ53" s="45"/>
      <c r="BR53" s="45" t="str">
        <f t="shared" si="356"/>
        <v/>
      </c>
      <c r="BS53" s="45"/>
      <c r="BT53" s="63" t="str">
        <f t="shared" si="357"/>
        <v/>
      </c>
      <c r="BU53" s="67" t="str">
        <f t="shared" si="358"/>
        <v/>
      </c>
      <c r="BV53" s="45" t="str">
        <f t="shared" si="359"/>
        <v/>
      </c>
      <c r="BW53" s="46" t="str">
        <f t="shared" si="360"/>
        <v/>
      </c>
      <c r="BX53" s="37"/>
      <c r="BY53" s="57"/>
      <c r="BZ53" s="47"/>
      <c r="CA53" s="45"/>
      <c r="CB53" s="45" t="str">
        <f t="shared" si="361"/>
        <v/>
      </c>
      <c r="CC53" s="45"/>
      <c r="CD53" s="45" t="str">
        <f t="shared" si="362"/>
        <v/>
      </c>
      <c r="CE53" s="45"/>
      <c r="CF53" s="45" t="str">
        <f t="shared" si="363"/>
        <v/>
      </c>
      <c r="CG53" s="45"/>
      <c r="CH53" s="63" t="str">
        <f t="shared" si="364"/>
        <v/>
      </c>
      <c r="CI53" s="67" t="str">
        <f t="shared" si="365"/>
        <v/>
      </c>
      <c r="CJ53" s="45" t="str">
        <f t="shared" si="366"/>
        <v/>
      </c>
      <c r="CK53" s="46" t="str">
        <f t="shared" si="367"/>
        <v/>
      </c>
      <c r="CL53" s="37"/>
      <c r="CM53" s="29"/>
      <c r="CN53" s="47"/>
      <c r="CO53" s="45"/>
      <c r="CP53" s="45" t="str">
        <f t="shared" si="368"/>
        <v/>
      </c>
      <c r="CQ53" s="45"/>
      <c r="CR53" s="45" t="str">
        <f t="shared" si="369"/>
        <v/>
      </c>
      <c r="CS53" s="45"/>
      <c r="CT53" s="45" t="str">
        <f t="shared" si="370"/>
        <v/>
      </c>
      <c r="CU53" s="45"/>
      <c r="CV53" s="63" t="str">
        <f t="shared" si="371"/>
        <v/>
      </c>
      <c r="CW53" s="67" t="str">
        <f t="shared" si="372"/>
        <v/>
      </c>
      <c r="CX53" s="45" t="str">
        <f t="shared" si="373"/>
        <v/>
      </c>
      <c r="CY53" s="46" t="str">
        <f t="shared" si="374"/>
        <v/>
      </c>
      <c r="CZ53" s="37"/>
      <c r="DA53" s="29"/>
      <c r="DB53" s="47"/>
      <c r="DC53" s="67"/>
      <c r="DD53" s="45" t="str">
        <f>IF(DC53="","",DC53-DC52)</f>
        <v/>
      </c>
      <c r="DE53" s="45"/>
      <c r="DF53" s="45"/>
      <c r="DG53" s="45"/>
      <c r="DH53" s="45" t="str">
        <f>IF(DG53="","",DG52+DI52-DG53)</f>
        <v/>
      </c>
      <c r="DI53" s="45"/>
      <c r="DJ53" s="45"/>
      <c r="DK53" s="45"/>
      <c r="DL53" s="45" t="str">
        <f>IF(DK53="","",DH53*DK53)</f>
        <v/>
      </c>
      <c r="DM53" s="46" t="str">
        <f>IF(DL53="","",DL53/(DD53*100))</f>
        <v/>
      </c>
      <c r="DN53" s="37"/>
      <c r="DO53" s="29"/>
      <c r="DP53" s="47"/>
      <c r="DQ53" s="45"/>
      <c r="DR53" s="45" t="str">
        <f t="shared" si="333"/>
        <v/>
      </c>
      <c r="DS53" s="45"/>
      <c r="DT53" s="45" t="str">
        <f t="shared" si="334"/>
        <v/>
      </c>
      <c r="DU53" s="45"/>
      <c r="DV53" s="45" t="str">
        <f t="shared" si="335"/>
        <v/>
      </c>
      <c r="DW53" s="45"/>
      <c r="DX53" s="45"/>
      <c r="DY53" s="45"/>
      <c r="DZ53" s="45" t="str">
        <f t="shared" si="297"/>
        <v/>
      </c>
      <c r="EA53" s="46" t="str">
        <f t="shared" si="298"/>
        <v/>
      </c>
      <c r="EB53" s="37"/>
      <c r="ED53" s="47"/>
      <c r="EE53" s="67"/>
      <c r="EF53" s="45" t="str">
        <f>IF(EE53="","",EE53-EE52)</f>
        <v/>
      </c>
      <c r="EG53" s="45"/>
      <c r="EH53" s="45"/>
      <c r="EI53" s="45"/>
      <c r="EJ53" s="45" t="str">
        <f>IF(EI53="","",EI52+EK52-EI53)</f>
        <v/>
      </c>
      <c r="EK53" s="45"/>
      <c r="EL53" s="45"/>
      <c r="EM53" s="45"/>
      <c r="EN53" s="45" t="str">
        <f>IF(EM53="","",EJ53*EM53)</f>
        <v/>
      </c>
      <c r="EO53" s="46" t="str">
        <f>IF(EN53="","",EN53/(EF53*100))</f>
        <v/>
      </c>
      <c r="EP53" s="37"/>
      <c r="ER53" s="47"/>
      <c r="ES53" s="67"/>
      <c r="ET53" s="45" t="str">
        <f>IF(ES53="","",ES53-ES52)</f>
        <v/>
      </c>
      <c r="EU53" s="45"/>
      <c r="EV53" s="45"/>
      <c r="EW53" s="45"/>
      <c r="EX53" s="45" t="str">
        <f>IF(EW53="","",EW52+EY52-EW53)</f>
        <v/>
      </c>
      <c r="EY53" s="45"/>
      <c r="EZ53" s="45"/>
      <c r="FA53" s="45"/>
      <c r="FB53" s="45" t="str">
        <f>IF(FA53="","",EX53*FA53)</f>
        <v/>
      </c>
      <c r="FC53" s="46" t="str">
        <f>IF(FB53="","",FB53/(ET53*100))</f>
        <v/>
      </c>
      <c r="FD53" s="37"/>
      <c r="FF53" s="47"/>
      <c r="FG53" s="67"/>
      <c r="FH53" s="45" t="str">
        <f>IF(FG53="","",FG53-FG52)</f>
        <v/>
      </c>
      <c r="FI53" s="45"/>
      <c r="FJ53" s="45"/>
      <c r="FK53" s="45"/>
      <c r="FL53" s="45" t="str">
        <f>IF(FK53="","",FK52+FM52-FK53)</f>
        <v/>
      </c>
      <c r="FM53" s="45"/>
      <c r="FN53" s="45"/>
      <c r="FO53" s="45"/>
      <c r="FP53" s="45" t="str">
        <f>IF(FO53="","",FL53*FO53)</f>
        <v/>
      </c>
      <c r="FQ53" s="46" t="str">
        <f>IF(FP53="","",FP53/(FH53*100))</f>
        <v/>
      </c>
      <c r="FR53" s="37"/>
      <c r="FS53" s="29"/>
      <c r="FT53" s="47"/>
      <c r="FU53" s="67"/>
      <c r="FV53" s="45" t="str">
        <f>IF(FU53="","",FU53-FU52)</f>
        <v/>
      </c>
      <c r="FW53" s="45"/>
      <c r="FX53" s="45"/>
      <c r="FY53" s="45"/>
      <c r="FZ53" s="45" t="str">
        <f>IF(FY53="","",FY52+GA52-FY53)</f>
        <v/>
      </c>
      <c r="GA53" s="45"/>
      <c r="GB53" s="45"/>
      <c r="GC53" s="45"/>
      <c r="GD53" s="45" t="str">
        <f>IF(GC53="","",FZ53*GC53)</f>
        <v/>
      </c>
      <c r="GE53" s="46" t="str">
        <f>IF(GD53="","",GD53/(FV53*100))</f>
        <v/>
      </c>
      <c r="GF53" s="37"/>
      <c r="GH53" s="47"/>
      <c r="GI53" s="67"/>
      <c r="GJ53" s="45" t="str">
        <f>IF(GI53="","",GI53-GI52)</f>
        <v/>
      </c>
      <c r="GK53" s="45"/>
      <c r="GL53" s="45"/>
      <c r="GM53" s="45"/>
      <c r="GN53" s="45" t="str">
        <f>IF(GM53="","",GM52+GO52-GM53)</f>
        <v/>
      </c>
      <c r="GO53" s="45"/>
      <c r="GP53" s="45"/>
      <c r="GQ53" s="45"/>
      <c r="GR53" s="45" t="str">
        <f>IF(GQ53="","",GN53*GQ53)</f>
        <v/>
      </c>
      <c r="GS53" s="46" t="str">
        <f>IF(GR53="","",GR53/(GJ53*100))</f>
        <v/>
      </c>
      <c r="GT53" s="37"/>
      <c r="GU53" s="61"/>
      <c r="GV53" s="47"/>
      <c r="GW53" s="30"/>
      <c r="GX53" s="45"/>
      <c r="GY53" s="45" t="str">
        <f t="shared" si="375"/>
        <v/>
      </c>
      <c r="GZ53" s="45"/>
      <c r="HA53" s="45" t="str">
        <f t="shared" si="376"/>
        <v/>
      </c>
      <c r="HB53" s="45"/>
      <c r="HC53" s="45" t="str">
        <f t="shared" si="377"/>
        <v/>
      </c>
      <c r="HD53" s="45"/>
      <c r="HE53" s="63" t="str">
        <f>IF(GX51="","",HE49)</f>
        <v/>
      </c>
      <c r="HF53" s="67" t="str">
        <f>IF(GX51="","",HF49)</f>
        <v/>
      </c>
      <c r="HG53" s="45" t="str">
        <f t="shared" si="380"/>
        <v/>
      </c>
      <c r="HH53" s="46" t="str">
        <f t="shared" si="411"/>
        <v/>
      </c>
      <c r="HI53" s="37"/>
      <c r="HK53" s="47"/>
      <c r="HL53" s="45"/>
      <c r="HM53" s="45" t="str">
        <f t="shared" si="382"/>
        <v/>
      </c>
      <c r="HN53" s="45"/>
      <c r="HO53" s="45" t="str">
        <f t="shared" si="383"/>
        <v/>
      </c>
      <c r="HP53" s="45"/>
      <c r="HQ53" s="45" t="str">
        <f t="shared" si="384"/>
        <v/>
      </c>
      <c r="HR53" s="45"/>
      <c r="HS53" s="63" t="str">
        <f t="shared" si="385"/>
        <v/>
      </c>
      <c r="HT53" s="67" t="str">
        <f t="shared" si="386"/>
        <v/>
      </c>
      <c r="HU53" s="45" t="str">
        <f t="shared" si="387"/>
        <v/>
      </c>
      <c r="HV53" s="46" t="str">
        <f t="shared" si="388"/>
        <v/>
      </c>
      <c r="HW53" s="37"/>
      <c r="HX53" s="360"/>
      <c r="HY53" s="47"/>
      <c r="HZ53" s="45"/>
      <c r="IA53" s="45" t="str">
        <f t="shared" si="389"/>
        <v/>
      </c>
      <c r="IB53" s="45"/>
      <c r="IC53" s="45" t="str">
        <f t="shared" si="390"/>
        <v/>
      </c>
      <c r="ID53" s="45"/>
      <c r="IE53" s="45" t="str">
        <f t="shared" si="391"/>
        <v/>
      </c>
      <c r="IF53" s="45"/>
      <c r="IG53" s="63" t="str">
        <f t="shared" si="392"/>
        <v/>
      </c>
      <c r="IH53" s="67" t="str">
        <f t="shared" si="393"/>
        <v/>
      </c>
      <c r="II53" s="45" t="str">
        <f t="shared" si="394"/>
        <v/>
      </c>
      <c r="IJ53" s="46" t="str">
        <f t="shared" si="395"/>
        <v/>
      </c>
      <c r="IK53" s="37"/>
      <c r="IL53" s="29"/>
      <c r="IM53" s="47"/>
      <c r="IN53" s="45"/>
      <c r="IO53" s="45" t="str">
        <f t="shared" si="396"/>
        <v/>
      </c>
      <c r="IP53" s="45"/>
      <c r="IQ53" s="45" t="str">
        <f t="shared" si="397"/>
        <v/>
      </c>
      <c r="IR53" s="45"/>
      <c r="IS53" s="45" t="str">
        <f t="shared" si="398"/>
        <v/>
      </c>
      <c r="IT53" s="45"/>
      <c r="IU53" s="63" t="str">
        <f t="shared" si="410"/>
        <v/>
      </c>
      <c r="IV53" s="67" t="str">
        <f t="shared" si="400"/>
        <v/>
      </c>
      <c r="IW53" s="45" t="str">
        <f t="shared" si="401"/>
        <v/>
      </c>
      <c r="IX53" s="46" t="str">
        <f t="shared" si="402"/>
        <v/>
      </c>
      <c r="IY53" s="37"/>
      <c r="IZ53" s="61"/>
      <c r="JA53" s="47"/>
      <c r="JB53" s="45"/>
      <c r="JC53" s="45" t="str">
        <f t="shared" si="403"/>
        <v/>
      </c>
      <c r="JD53" s="45"/>
      <c r="JE53" s="45" t="str">
        <f t="shared" si="404"/>
        <v/>
      </c>
      <c r="JF53" s="45"/>
      <c r="JG53" s="45" t="str">
        <f t="shared" si="405"/>
        <v/>
      </c>
      <c r="JH53" s="45"/>
      <c r="JI53" s="63" t="str">
        <f t="shared" si="406"/>
        <v/>
      </c>
      <c r="JJ53" s="67" t="str">
        <f t="shared" si="407"/>
        <v/>
      </c>
      <c r="JK53" s="45" t="str">
        <f t="shared" si="408"/>
        <v/>
      </c>
      <c r="JL53" s="46" t="str">
        <f t="shared" si="409"/>
        <v/>
      </c>
      <c r="JM53" s="37"/>
      <c r="JN53" s="29"/>
      <c r="JO53" s="47"/>
      <c r="JP53" s="45"/>
      <c r="JQ53" s="45" t="str">
        <f t="shared" si="172"/>
        <v/>
      </c>
      <c r="JR53" s="45"/>
      <c r="JS53" s="45" t="str">
        <f t="shared" si="173"/>
        <v/>
      </c>
      <c r="JT53" s="45"/>
      <c r="JU53" s="45" t="str">
        <f t="shared" si="174"/>
        <v/>
      </c>
      <c r="JV53" s="45"/>
      <c r="JW53" s="63" t="str">
        <f t="shared" si="317"/>
        <v/>
      </c>
      <c r="JX53" s="67" t="str">
        <f t="shared" si="318"/>
        <v/>
      </c>
      <c r="JY53" s="45" t="str">
        <f t="shared" si="177"/>
        <v/>
      </c>
      <c r="JZ53" s="46" t="str">
        <f t="shared" si="178"/>
        <v/>
      </c>
      <c r="KA53" s="37"/>
      <c r="KB53" s="51"/>
      <c r="KC53" s="47"/>
      <c r="KD53" s="45"/>
      <c r="KE53" s="45" t="str">
        <f>IF(KD53="","",KD53-KD49)</f>
        <v/>
      </c>
      <c r="KF53" s="45"/>
      <c r="KG53" s="45" t="str">
        <f>IF(KF53="","",KF53-KF49)</f>
        <v/>
      </c>
      <c r="KH53" s="45"/>
      <c r="KI53" s="45" t="str">
        <f>IF(KH53="","",KH49+KJ49-KH53)</f>
        <v/>
      </c>
      <c r="KJ53" s="45"/>
      <c r="KK53" s="63" t="str">
        <f>IF(KD53="","",KK49)</f>
        <v/>
      </c>
      <c r="KL53" s="67" t="str">
        <f>IF(KE53="","",KL49)</f>
        <v/>
      </c>
      <c r="KM53" s="45" t="str">
        <f>IF(KH53="","",KI53*KL53)</f>
        <v/>
      </c>
      <c r="KN53" s="46" t="str">
        <f>IF(KI53="","",KM53/(KE53*100))</f>
        <v/>
      </c>
      <c r="KO53" s="37"/>
      <c r="KP53" s="29"/>
      <c r="KQ53" s="47"/>
      <c r="KR53" s="45"/>
      <c r="KS53" s="45" t="str">
        <f>IF(KR53="","",KR53-KR49)</f>
        <v/>
      </c>
      <c r="KT53" s="45"/>
      <c r="KU53" s="45" t="str">
        <f>IF(KT53="","",KT53-KT49)</f>
        <v/>
      </c>
      <c r="KV53" s="45"/>
      <c r="KW53" s="45" t="str">
        <f>IF(KV53="","",KV49+KX49-KV53)</f>
        <v/>
      </c>
      <c r="KX53" s="45"/>
      <c r="KY53" s="63" t="str">
        <f>IF(KR53="","",KY49)</f>
        <v/>
      </c>
      <c r="KZ53" s="67" t="str">
        <f>IF(KS53="","",KZ49)</f>
        <v/>
      </c>
      <c r="LA53" s="45" t="str">
        <f>IF(KV53="","",KW53*KZ53)</f>
        <v/>
      </c>
      <c r="LB53" s="46" t="str">
        <f>IF(KW53="","",LA53/(KS53*100))</f>
        <v/>
      </c>
      <c r="LC53" s="37"/>
      <c r="LD53" s="29"/>
      <c r="LE53" s="75"/>
      <c r="LF53" s="76"/>
      <c r="LG53" s="76"/>
      <c r="LH53" s="76"/>
      <c r="LI53" s="76"/>
      <c r="LJ53" s="76"/>
      <c r="LK53" s="76" t="str">
        <f>IF(LJ53="","",#REF!+#REF!-LJ53)</f>
        <v/>
      </c>
      <c r="LL53" s="76"/>
      <c r="LM53" s="78"/>
      <c r="LN53" s="79"/>
      <c r="LO53" s="76"/>
      <c r="LP53" s="80"/>
      <c r="LQ53" s="37"/>
      <c r="LR53" s="29"/>
      <c r="LS53" s="47"/>
      <c r="LT53" s="67"/>
      <c r="LU53" s="45" t="str">
        <f>IF(LT53="","",LT53-LT52)</f>
        <v/>
      </c>
      <c r="LV53" s="45"/>
      <c r="LW53" s="45"/>
      <c r="LX53" s="45"/>
      <c r="LY53" s="45" t="str">
        <f>IF(LX53="","",LX52+LZ52-LX53)</f>
        <v/>
      </c>
      <c r="LZ53" s="45"/>
      <c r="MA53" s="45"/>
      <c r="MB53" s="45"/>
      <c r="MC53" s="45" t="str">
        <f>IF(MB53="","",LY53*MB53)</f>
        <v/>
      </c>
      <c r="MD53" s="46" t="str">
        <f>IF(MC53="","",MC53/(LU53*100))</f>
        <v/>
      </c>
      <c r="ME53" s="37"/>
      <c r="MF53" s="29"/>
      <c r="MG53" s="47"/>
      <c r="MH53" s="67"/>
      <c r="MI53" s="45" t="str">
        <f>IF(MH53="","",MH53-MH52)</f>
        <v/>
      </c>
      <c r="MJ53" s="45"/>
      <c r="MK53" s="45"/>
      <c r="ML53" s="45"/>
      <c r="MM53" s="45" t="str">
        <f>IF(ML53="","",ML52+MN52-ML53)</f>
        <v/>
      </c>
      <c r="MN53" s="45"/>
      <c r="MO53" s="45"/>
      <c r="MP53" s="45"/>
      <c r="MQ53" s="45" t="str">
        <f>IF(MP53="","",MM53*MP53)</f>
        <v/>
      </c>
      <c r="MR53" s="46" t="str">
        <f>IF(MQ53="","",MQ53/(MI53*100))</f>
        <v/>
      </c>
      <c r="MS53" s="37"/>
      <c r="MT53" s="29"/>
      <c r="MU53" s="47"/>
      <c r="MV53" s="67"/>
      <c r="MW53" s="45" t="str">
        <f>IF(MV53="","",MV53-MV52)</f>
        <v/>
      </c>
      <c r="MX53" s="45"/>
      <c r="MY53" s="45"/>
      <c r="MZ53" s="45"/>
      <c r="NA53" s="45" t="str">
        <f>IF(MZ53="","",MZ52+NB52-MZ53)</f>
        <v/>
      </c>
      <c r="NB53" s="45"/>
      <c r="NC53" s="45"/>
      <c r="ND53" s="45"/>
      <c r="NE53" s="45" t="str">
        <f>IF(ND53="","",NA53*ND53)</f>
        <v/>
      </c>
      <c r="NF53" s="46" t="str">
        <f>IF(NE53="","",NE53/(MW53*100))</f>
        <v/>
      </c>
      <c r="NG53" s="37"/>
      <c r="NH53" s="29"/>
      <c r="NI53" s="47"/>
      <c r="NJ53" s="67"/>
      <c r="NK53" s="45" t="str">
        <f>IF(NJ53="","",NJ53-NJ52)</f>
        <v/>
      </c>
      <c r="NL53" s="45"/>
      <c r="NM53" s="45"/>
      <c r="NN53" s="45"/>
      <c r="NO53" s="45" t="str">
        <f>IF(NN53="","",NN52+NP52-NN53)</f>
        <v/>
      </c>
      <c r="NP53" s="45"/>
      <c r="NQ53" s="45"/>
      <c r="NR53" s="45"/>
      <c r="NS53" s="45" t="str">
        <f>IF(NR53="","",NO53*NR53)</f>
        <v/>
      </c>
      <c r="NT53" s="46" t="str">
        <f>IF(NS53="","",NS53/(NK53*100))</f>
        <v/>
      </c>
      <c r="NU53" s="37"/>
    </row>
    <row r="54" spans="1:385" ht="15" customHeight="1" thickTop="1" thickBot="1" x14ac:dyDescent="0.3">
      <c r="A54" s="38"/>
      <c r="B54" s="39"/>
      <c r="C54" s="40"/>
      <c r="D54" s="40"/>
      <c r="E54" s="41"/>
      <c r="F54" s="41"/>
      <c r="G54" s="40"/>
      <c r="H54" s="42"/>
      <c r="I54" s="45"/>
      <c r="J54" s="45" t="str">
        <f t="shared" si="321"/>
        <v/>
      </c>
      <c r="K54" s="45"/>
      <c r="L54" s="45"/>
      <c r="M54" s="45"/>
      <c r="N54" s="45" t="str">
        <f t="shared" si="322"/>
        <v/>
      </c>
      <c r="O54" s="45"/>
      <c r="P54" s="45"/>
      <c r="Q54" s="45"/>
      <c r="R54" s="45" t="str">
        <f t="shared" si="287"/>
        <v/>
      </c>
      <c r="S54" s="46" t="str">
        <f t="shared" si="288"/>
        <v/>
      </c>
      <c r="T54" s="37"/>
      <c r="U54" s="29"/>
      <c r="V54" s="47"/>
      <c r="W54" s="67"/>
      <c r="X54" s="45" t="str">
        <f>IF(W54="","",W54-W53)</f>
        <v/>
      </c>
      <c r="Y54" s="45"/>
      <c r="Z54" s="45"/>
      <c r="AA54" s="45"/>
      <c r="AB54" s="45" t="str">
        <f>IF(AA54="","",AA53+AC53-AA54)</f>
        <v/>
      </c>
      <c r="AC54" s="45"/>
      <c r="AD54" s="45"/>
      <c r="AE54" s="45"/>
      <c r="AF54" s="45" t="str">
        <f>IF(AE54="","",AB54*AE54)</f>
        <v/>
      </c>
      <c r="AG54" s="46" t="str">
        <f>IF(AF54="","",AF54/(X54*100))</f>
        <v/>
      </c>
      <c r="AH54" s="37"/>
      <c r="AI54" s="29"/>
      <c r="AJ54" s="47"/>
      <c r="AK54" s="45"/>
      <c r="AL54" s="45" t="str">
        <f t="shared" si="325"/>
        <v/>
      </c>
      <c r="AM54" s="45"/>
      <c r="AN54" s="45" t="str">
        <f t="shared" si="326"/>
        <v/>
      </c>
      <c r="AO54" s="45"/>
      <c r="AP54" s="45" t="str">
        <f t="shared" si="327"/>
        <v/>
      </c>
      <c r="AQ54" s="45"/>
      <c r="AR54" s="45"/>
      <c r="AS54" s="45"/>
      <c r="AT54" s="45" t="str">
        <f t="shared" si="291"/>
        <v/>
      </c>
      <c r="AU54" s="46" t="str">
        <f t="shared" si="292"/>
        <v/>
      </c>
      <c r="AV54" s="37"/>
      <c r="AW54" s="29"/>
      <c r="AX54" s="47"/>
      <c r="AY54" s="45"/>
      <c r="AZ54" s="45" t="str">
        <f t="shared" si="328"/>
        <v/>
      </c>
      <c r="BA54" s="45"/>
      <c r="BB54" s="45" t="str">
        <f t="shared" si="329"/>
        <v/>
      </c>
      <c r="BC54" s="45"/>
      <c r="BD54" s="45" t="str">
        <f t="shared" si="330"/>
        <v/>
      </c>
      <c r="BE54" s="45"/>
      <c r="BF54" s="45"/>
      <c r="BG54" s="45"/>
      <c r="BH54" s="45" t="str">
        <f t="shared" si="293"/>
        <v/>
      </c>
      <c r="BI54" s="46" t="str">
        <f t="shared" si="294"/>
        <v/>
      </c>
      <c r="BJ54" s="37"/>
      <c r="BK54" s="29"/>
      <c r="BL54" s="75"/>
      <c r="BM54" s="76"/>
      <c r="BN54" s="76" t="str">
        <f t="shared" si="354"/>
        <v/>
      </c>
      <c r="BO54" s="76"/>
      <c r="BP54" s="76" t="str">
        <f t="shared" si="355"/>
        <v/>
      </c>
      <c r="BQ54" s="76"/>
      <c r="BR54" s="76" t="str">
        <f t="shared" si="356"/>
        <v/>
      </c>
      <c r="BS54" s="76"/>
      <c r="BT54" s="78" t="str">
        <f t="shared" si="357"/>
        <v/>
      </c>
      <c r="BU54" s="79" t="str">
        <f t="shared" si="358"/>
        <v/>
      </c>
      <c r="BV54" s="76" t="str">
        <f t="shared" si="359"/>
        <v/>
      </c>
      <c r="BW54" s="80" t="str">
        <f t="shared" si="360"/>
        <v/>
      </c>
      <c r="BX54" s="37"/>
      <c r="BY54" s="57"/>
      <c r="BZ54" s="75"/>
      <c r="CA54" s="76"/>
      <c r="CB54" s="76" t="str">
        <f t="shared" si="361"/>
        <v/>
      </c>
      <c r="CC54" s="76"/>
      <c r="CD54" s="76" t="str">
        <f t="shared" si="362"/>
        <v/>
      </c>
      <c r="CE54" s="76"/>
      <c r="CF54" s="76" t="str">
        <f t="shared" si="363"/>
        <v/>
      </c>
      <c r="CG54" s="76"/>
      <c r="CH54" s="78" t="str">
        <f t="shared" si="364"/>
        <v/>
      </c>
      <c r="CI54" s="79" t="str">
        <f t="shared" si="365"/>
        <v/>
      </c>
      <c r="CJ54" s="76" t="str">
        <f t="shared" si="366"/>
        <v/>
      </c>
      <c r="CK54" s="80" t="str">
        <f t="shared" si="367"/>
        <v/>
      </c>
      <c r="CL54" s="37"/>
      <c r="CM54" s="29"/>
      <c r="CN54" s="75"/>
      <c r="CO54" s="76"/>
      <c r="CP54" s="76" t="str">
        <f t="shared" si="368"/>
        <v/>
      </c>
      <c r="CQ54" s="76"/>
      <c r="CR54" s="76" t="str">
        <f t="shared" si="369"/>
        <v/>
      </c>
      <c r="CS54" s="76"/>
      <c r="CT54" s="76" t="str">
        <f t="shared" si="370"/>
        <v/>
      </c>
      <c r="CU54" s="76"/>
      <c r="CV54" s="78" t="str">
        <f t="shared" si="371"/>
        <v/>
      </c>
      <c r="CW54" s="79" t="str">
        <f t="shared" si="372"/>
        <v/>
      </c>
      <c r="CX54" s="76" t="str">
        <f t="shared" si="373"/>
        <v/>
      </c>
      <c r="CY54" s="80" t="str">
        <f t="shared" si="374"/>
        <v/>
      </c>
      <c r="CZ54" s="37"/>
      <c r="DA54" s="29"/>
      <c r="DB54" s="47"/>
      <c r="DC54" s="67"/>
      <c r="DD54" s="45" t="str">
        <f>IF(DC54="","",DC54-DC53)</f>
        <v/>
      </c>
      <c r="DE54" s="45"/>
      <c r="DF54" s="45"/>
      <c r="DG54" s="45"/>
      <c r="DH54" s="45" t="str">
        <f>IF(DG54="","",DG53+DI53-DG54)</f>
        <v/>
      </c>
      <c r="DI54" s="45"/>
      <c r="DJ54" s="45"/>
      <c r="DK54" s="45"/>
      <c r="DL54" s="45" t="str">
        <f>IF(DK54="","",DH54*DK54)</f>
        <v/>
      </c>
      <c r="DM54" s="46" t="str">
        <f>IF(DL54="","",DL54/(DD54*100))</f>
        <v/>
      </c>
      <c r="DN54" s="37"/>
      <c r="DO54" s="29"/>
      <c r="DP54" s="47"/>
      <c r="DQ54" s="45"/>
      <c r="DR54" s="45" t="str">
        <f t="shared" si="333"/>
        <v/>
      </c>
      <c r="DS54" s="45"/>
      <c r="DT54" s="45" t="str">
        <f t="shared" si="334"/>
        <v/>
      </c>
      <c r="DU54" s="45"/>
      <c r="DV54" s="45" t="str">
        <f t="shared" si="335"/>
        <v/>
      </c>
      <c r="DW54" s="45"/>
      <c r="DX54" s="45"/>
      <c r="DY54" s="45"/>
      <c r="DZ54" s="45" t="str">
        <f t="shared" si="297"/>
        <v/>
      </c>
      <c r="EA54" s="46" t="str">
        <f t="shared" si="298"/>
        <v/>
      </c>
      <c r="EB54" s="37"/>
      <c r="ED54" s="47"/>
      <c r="EE54" s="67"/>
      <c r="EF54" s="45" t="str">
        <f>IF(EE54="","",EE54-EE53)</f>
        <v/>
      </c>
      <c r="EG54" s="45"/>
      <c r="EH54" s="45"/>
      <c r="EI54" s="45"/>
      <c r="EJ54" s="45" t="str">
        <f>IF(EI54="","",EI53+EK53-EI54)</f>
        <v/>
      </c>
      <c r="EK54" s="45"/>
      <c r="EL54" s="45"/>
      <c r="EM54" s="45"/>
      <c r="EN54" s="45" t="str">
        <f>IF(EM54="","",EJ54*EM54)</f>
        <v/>
      </c>
      <c r="EO54" s="46" t="str">
        <f>IF(EN54="","",EN54/(EF54*100))</f>
        <v/>
      </c>
      <c r="EP54" s="37"/>
      <c r="ER54" s="47"/>
      <c r="ES54" s="67"/>
      <c r="ET54" s="45" t="str">
        <f>IF(ES54="","",ES54-ES53)</f>
        <v/>
      </c>
      <c r="EU54" s="45"/>
      <c r="EV54" s="45"/>
      <c r="EW54" s="45"/>
      <c r="EX54" s="45" t="str">
        <f>IF(EW54="","",EW53+EY53-EW54)</f>
        <v/>
      </c>
      <c r="EY54" s="45"/>
      <c r="EZ54" s="45"/>
      <c r="FA54" s="45"/>
      <c r="FB54" s="45" t="str">
        <f>IF(FA54="","",EX54*FA54)</f>
        <v/>
      </c>
      <c r="FC54" s="46" t="str">
        <f>IF(FB54="","",FB54/(ET54*100))</f>
        <v/>
      </c>
      <c r="FD54" s="37"/>
      <c r="FF54" s="47"/>
      <c r="FG54" s="67"/>
      <c r="FH54" s="45" t="str">
        <f>IF(FG54="","",FG54-FG53)</f>
        <v/>
      </c>
      <c r="FI54" s="45"/>
      <c r="FJ54" s="45"/>
      <c r="FK54" s="45"/>
      <c r="FL54" s="45" t="str">
        <f>IF(FK54="","",FK53+FM53-FK54)</f>
        <v/>
      </c>
      <c r="FM54" s="45"/>
      <c r="FN54" s="45"/>
      <c r="FO54" s="45"/>
      <c r="FP54" s="45" t="str">
        <f>IF(FO54="","",FL54*FO54)</f>
        <v/>
      </c>
      <c r="FQ54" s="46" t="str">
        <f>IF(FP54="","",FP54/(FH54*100))</f>
        <v/>
      </c>
      <c r="FR54" s="37"/>
      <c r="FS54" s="29"/>
      <c r="FT54" s="47"/>
      <c r="FU54" s="67"/>
      <c r="FV54" s="45" t="str">
        <f>IF(FU54="","",FU54-FU53)</f>
        <v/>
      </c>
      <c r="FW54" s="45"/>
      <c r="FX54" s="45"/>
      <c r="FY54" s="45"/>
      <c r="FZ54" s="45" t="str">
        <f>IF(FY54="","",FY53+GA53-FY54)</f>
        <v/>
      </c>
      <c r="GA54" s="45"/>
      <c r="GB54" s="45"/>
      <c r="GC54" s="45"/>
      <c r="GD54" s="45" t="str">
        <f>IF(GC54="","",FZ54*GC54)</f>
        <v/>
      </c>
      <c r="GE54" s="46" t="str">
        <f>IF(GD54="","",GD54/(FV54*100))</f>
        <v/>
      </c>
      <c r="GF54" s="37"/>
      <c r="GH54" s="47"/>
      <c r="GI54" s="67"/>
      <c r="GJ54" s="45" t="str">
        <f>IF(GI54="","",GI54-GI53)</f>
        <v/>
      </c>
      <c r="GK54" s="45"/>
      <c r="GL54" s="45"/>
      <c r="GM54" s="45"/>
      <c r="GN54" s="45" t="str">
        <f>IF(GM54="","",GM53+GO53-GM54)</f>
        <v/>
      </c>
      <c r="GO54" s="45"/>
      <c r="GP54" s="45"/>
      <c r="GQ54" s="45"/>
      <c r="GR54" s="45" t="str">
        <f>IF(GQ54="","",GN54*GQ54)</f>
        <v/>
      </c>
      <c r="GS54" s="46" t="str">
        <f>IF(GR54="","",GR54/(GJ54*100))</f>
        <v/>
      </c>
      <c r="GT54" s="37"/>
      <c r="GU54" s="61"/>
      <c r="GV54" s="75"/>
      <c r="GW54" s="84"/>
      <c r="GX54" s="76"/>
      <c r="GY54" s="76" t="str">
        <f t="shared" si="375"/>
        <v/>
      </c>
      <c r="GZ54" s="76"/>
      <c r="HA54" s="76" t="str">
        <f t="shared" si="376"/>
        <v/>
      </c>
      <c r="HB54" s="76"/>
      <c r="HC54" s="76" t="str">
        <f t="shared" si="377"/>
        <v/>
      </c>
      <c r="HD54" s="76"/>
      <c r="HE54" s="78" t="str">
        <f>IF(GX51="","",HE50)</f>
        <v/>
      </c>
      <c r="HF54" s="79" t="str">
        <f>IF(GX51="","",HF50)</f>
        <v/>
      </c>
      <c r="HG54" s="76" t="str">
        <f t="shared" si="380"/>
        <v/>
      </c>
      <c r="HH54" s="80" t="str">
        <f t="shared" si="411"/>
        <v/>
      </c>
      <c r="HI54" s="37"/>
      <c r="HK54" s="75"/>
      <c r="HL54" s="76"/>
      <c r="HM54" s="76" t="str">
        <f t="shared" si="382"/>
        <v/>
      </c>
      <c r="HN54" s="76"/>
      <c r="HO54" s="76" t="str">
        <f t="shared" si="383"/>
        <v/>
      </c>
      <c r="HP54" s="76"/>
      <c r="HQ54" s="76" t="str">
        <f t="shared" si="384"/>
        <v/>
      </c>
      <c r="HR54" s="76"/>
      <c r="HS54" s="78" t="str">
        <f t="shared" si="385"/>
        <v/>
      </c>
      <c r="HT54" s="79" t="str">
        <f t="shared" si="386"/>
        <v/>
      </c>
      <c r="HU54" s="76" t="str">
        <f t="shared" si="387"/>
        <v/>
      </c>
      <c r="HV54" s="80" t="str">
        <f t="shared" si="388"/>
        <v/>
      </c>
      <c r="HW54" s="37"/>
      <c r="HX54" s="360"/>
      <c r="HY54" s="75"/>
      <c r="HZ54" s="76"/>
      <c r="IA54" s="76" t="str">
        <f t="shared" si="389"/>
        <v/>
      </c>
      <c r="IB54" s="76"/>
      <c r="IC54" s="76" t="str">
        <f t="shared" si="390"/>
        <v/>
      </c>
      <c r="ID54" s="76"/>
      <c r="IE54" s="76" t="str">
        <f t="shared" si="391"/>
        <v/>
      </c>
      <c r="IF54" s="76"/>
      <c r="IG54" s="78" t="str">
        <f t="shared" si="392"/>
        <v/>
      </c>
      <c r="IH54" s="79" t="str">
        <f t="shared" si="393"/>
        <v/>
      </c>
      <c r="II54" s="76" t="str">
        <f t="shared" si="394"/>
        <v/>
      </c>
      <c r="IJ54" s="80" t="str">
        <f t="shared" si="395"/>
        <v/>
      </c>
      <c r="IK54" s="37"/>
      <c r="IL54" s="29"/>
      <c r="IM54" s="75"/>
      <c r="IN54" s="76"/>
      <c r="IO54" s="76" t="str">
        <f t="shared" si="396"/>
        <v/>
      </c>
      <c r="IP54" s="76"/>
      <c r="IQ54" s="76" t="str">
        <f t="shared" si="397"/>
        <v/>
      </c>
      <c r="IR54" s="76"/>
      <c r="IS54" s="76" t="str">
        <f t="shared" si="398"/>
        <v/>
      </c>
      <c r="IT54" s="76"/>
      <c r="IU54" s="78" t="str">
        <f t="shared" si="410"/>
        <v/>
      </c>
      <c r="IV54" s="79" t="str">
        <f t="shared" si="400"/>
        <v/>
      </c>
      <c r="IW54" s="76" t="str">
        <f t="shared" si="401"/>
        <v/>
      </c>
      <c r="IX54" s="80" t="str">
        <f t="shared" si="402"/>
        <v/>
      </c>
      <c r="IY54" s="37"/>
      <c r="IZ54" s="61"/>
      <c r="JA54" s="75"/>
      <c r="JB54" s="76"/>
      <c r="JC54" s="76" t="str">
        <f t="shared" si="403"/>
        <v/>
      </c>
      <c r="JD54" s="76"/>
      <c r="JE54" s="76" t="str">
        <f t="shared" si="404"/>
        <v/>
      </c>
      <c r="JF54" s="76"/>
      <c r="JG54" s="76" t="str">
        <f t="shared" si="405"/>
        <v/>
      </c>
      <c r="JH54" s="76"/>
      <c r="JI54" s="78" t="str">
        <f t="shared" si="406"/>
        <v/>
      </c>
      <c r="JJ54" s="79" t="str">
        <f t="shared" si="407"/>
        <v/>
      </c>
      <c r="JK54" s="76" t="str">
        <f t="shared" si="408"/>
        <v/>
      </c>
      <c r="JL54" s="80" t="str">
        <f t="shared" si="409"/>
        <v/>
      </c>
      <c r="JM54" s="37"/>
      <c r="JN54" s="29"/>
      <c r="JO54" s="75"/>
      <c r="JP54" s="76"/>
      <c r="JQ54" s="76" t="str">
        <f t="shared" si="172"/>
        <v/>
      </c>
      <c r="JR54" s="76"/>
      <c r="JS54" s="76" t="str">
        <f t="shared" si="173"/>
        <v/>
      </c>
      <c r="JT54" s="76"/>
      <c r="JU54" s="76" t="str">
        <f t="shared" si="174"/>
        <v/>
      </c>
      <c r="JV54" s="76"/>
      <c r="JW54" s="78" t="str">
        <f t="shared" si="317"/>
        <v/>
      </c>
      <c r="JX54" s="79" t="str">
        <f t="shared" si="318"/>
        <v/>
      </c>
      <c r="JY54" s="76" t="str">
        <f t="shared" si="177"/>
        <v/>
      </c>
      <c r="JZ54" s="80" t="str">
        <f t="shared" si="178"/>
        <v/>
      </c>
      <c r="KA54" s="37"/>
      <c r="KB54" s="51"/>
      <c r="KC54" s="75"/>
      <c r="KD54" s="76"/>
      <c r="KE54" s="76" t="str">
        <f>IF(KD54="","",KD54-KD50)</f>
        <v/>
      </c>
      <c r="KF54" s="76"/>
      <c r="KG54" s="76" t="str">
        <f>IF(KF54="","",KF54-KF50)</f>
        <v/>
      </c>
      <c r="KH54" s="76"/>
      <c r="KI54" s="76" t="str">
        <f>IF(KH54="","",KH50+KJ50-KH54)</f>
        <v/>
      </c>
      <c r="KJ54" s="76"/>
      <c r="KK54" s="78" t="str">
        <f>IF(KD54="","",KK50)</f>
        <v/>
      </c>
      <c r="KL54" s="79" t="str">
        <f>IF(KE54="","",KL50)</f>
        <v/>
      </c>
      <c r="KM54" s="76" t="str">
        <f>IF(KH54="","",KI54*KL54)</f>
        <v/>
      </c>
      <c r="KN54" s="80" t="str">
        <f>IF(KI54="","",KM54/(KE54*100))</f>
        <v/>
      </c>
      <c r="KO54" s="37"/>
      <c r="KP54" s="29"/>
      <c r="KQ54" s="75"/>
      <c r="KR54" s="76"/>
      <c r="KS54" s="76" t="str">
        <f>IF(KR54="","",KR54-KR50)</f>
        <v/>
      </c>
      <c r="KT54" s="76"/>
      <c r="KU54" s="76" t="str">
        <f>IF(KT54="","",KT54-KT50)</f>
        <v/>
      </c>
      <c r="KV54" s="76"/>
      <c r="KW54" s="76" t="str">
        <f>IF(KV54="","",KV50+KX50-KV54)</f>
        <v/>
      </c>
      <c r="KX54" s="76"/>
      <c r="KY54" s="78" t="str">
        <f>IF(KR54="","",KY50)</f>
        <v/>
      </c>
      <c r="KZ54" s="79" t="str">
        <f>IF(KS54="","",KZ50)</f>
        <v/>
      </c>
      <c r="LA54" s="76" t="str">
        <f>IF(KV54="","",KW54*KZ54)</f>
        <v/>
      </c>
      <c r="LB54" s="80" t="str">
        <f>IF(KW54="","",LA54/(KS54*100))</f>
        <v/>
      </c>
      <c r="LC54" s="37"/>
      <c r="LD54" s="29"/>
      <c r="LE54" s="101"/>
      <c r="LF54" s="87"/>
      <c r="LG54" s="87"/>
      <c r="LH54" s="87"/>
      <c r="LI54" s="87"/>
      <c r="LJ54" s="87"/>
      <c r="LK54" s="87" t="str">
        <f>IF(LJ54="","",LJ51+LL51-LJ54)</f>
        <v/>
      </c>
      <c r="LL54" s="87"/>
      <c r="LM54" s="102"/>
      <c r="LN54" s="103"/>
      <c r="LO54" s="87"/>
      <c r="LP54" s="89"/>
      <c r="LQ54" s="37"/>
      <c r="LR54" s="29"/>
      <c r="LS54" s="47"/>
      <c r="LT54" s="67"/>
      <c r="LU54" s="45" t="str">
        <f>IF(LT54="","",LT54-LT53)</f>
        <v/>
      </c>
      <c r="LV54" s="45"/>
      <c r="LW54" s="45"/>
      <c r="LX54" s="45"/>
      <c r="LY54" s="45" t="str">
        <f>IF(LX54="","",LX53+LZ53-LX54)</f>
        <v/>
      </c>
      <c r="LZ54" s="45"/>
      <c r="MA54" s="45"/>
      <c r="MB54" s="45"/>
      <c r="MC54" s="45" t="str">
        <f>IF(MB54="","",LY54*MB54)</f>
        <v/>
      </c>
      <c r="MD54" s="46" t="str">
        <f>IF(MC54="","",MC54/(LU54*100))</f>
        <v/>
      </c>
      <c r="ME54" s="37"/>
      <c r="MF54" s="29"/>
      <c r="MG54" s="47"/>
      <c r="MH54" s="67"/>
      <c r="MI54" s="45" t="str">
        <f>IF(MH54="","",MH54-MH53)</f>
        <v/>
      </c>
      <c r="MJ54" s="45"/>
      <c r="MK54" s="45"/>
      <c r="ML54" s="45"/>
      <c r="MM54" s="45" t="str">
        <f>IF(ML54="","",ML53+MN53-ML54)</f>
        <v/>
      </c>
      <c r="MN54" s="45"/>
      <c r="MO54" s="45"/>
      <c r="MP54" s="45"/>
      <c r="MQ54" s="45" t="str">
        <f>IF(MP54="","",MM54*MP54)</f>
        <v/>
      </c>
      <c r="MR54" s="46" t="str">
        <f>IF(MQ54="","",MQ54/(MI54*100))</f>
        <v/>
      </c>
      <c r="MS54" s="37"/>
      <c r="MT54" s="29"/>
      <c r="MU54" s="47"/>
      <c r="MV54" s="67"/>
      <c r="MW54" s="45" t="str">
        <f>IF(MV54="","",MV54-MV53)</f>
        <v/>
      </c>
      <c r="MX54" s="45"/>
      <c r="MY54" s="45"/>
      <c r="MZ54" s="45"/>
      <c r="NA54" s="45" t="str">
        <f>IF(MZ54="","",MZ53+NB53-MZ54)</f>
        <v/>
      </c>
      <c r="NB54" s="45"/>
      <c r="NC54" s="45"/>
      <c r="ND54" s="45"/>
      <c r="NE54" s="45" t="str">
        <f>IF(ND54="","",NA54*ND54)</f>
        <v/>
      </c>
      <c r="NF54" s="46" t="str">
        <f>IF(NE54="","",NE54/(MW54*100))</f>
        <v/>
      </c>
      <c r="NG54" s="37"/>
      <c r="NH54" s="29"/>
      <c r="NI54" s="47"/>
      <c r="NJ54" s="67"/>
      <c r="NK54" s="45" t="str">
        <f>IF(NJ54="","",NJ54-NJ53)</f>
        <v/>
      </c>
      <c r="NL54" s="45"/>
      <c r="NM54" s="45"/>
      <c r="NN54" s="45"/>
      <c r="NO54" s="45" t="str">
        <f>IF(NN54="","",NN53+NP53-NN54)</f>
        <v/>
      </c>
      <c r="NP54" s="45"/>
      <c r="NQ54" s="45"/>
      <c r="NR54" s="45"/>
      <c r="NS54" s="45" t="str">
        <f>IF(NR54="","",NO54*NR54)</f>
        <v/>
      </c>
      <c r="NT54" s="46" t="str">
        <f>IF(NS54="","",NS54/(NK54*100))</f>
        <v/>
      </c>
      <c r="NU54" s="37"/>
    </row>
    <row r="55" spans="1:385" ht="15" customHeight="1" thickTop="1" x14ac:dyDescent="0.25">
      <c r="A55" s="38"/>
      <c r="B55" s="39"/>
      <c r="C55" s="40"/>
      <c r="D55" s="40"/>
      <c r="E55" s="41"/>
      <c r="F55" s="41"/>
      <c r="G55" s="40"/>
      <c r="H55" s="42"/>
      <c r="I55" s="45"/>
      <c r="J55" s="45"/>
      <c r="K55" s="45"/>
      <c r="L55" s="45"/>
      <c r="M55" s="45"/>
      <c r="N55" s="45" t="str">
        <f t="shared" si="322"/>
        <v/>
      </c>
      <c r="O55" s="45"/>
      <c r="P55" s="45"/>
      <c r="Q55" s="45"/>
      <c r="R55" s="45" t="str">
        <f t="shared" si="287"/>
        <v/>
      </c>
      <c r="S55" s="46" t="str">
        <f t="shared" si="288"/>
        <v/>
      </c>
      <c r="T55" s="37"/>
      <c r="U55" s="29"/>
      <c r="V55" s="47"/>
      <c r="W55" s="67"/>
      <c r="X55" s="45"/>
      <c r="Y55" s="45"/>
      <c r="Z55" s="45"/>
      <c r="AA55" s="45"/>
      <c r="AB55" s="45" t="str">
        <f>IF(AA55="","",AA54+AC54-AA55)</f>
        <v/>
      </c>
      <c r="AC55" s="45"/>
      <c r="AD55" s="45"/>
      <c r="AE55" s="45"/>
      <c r="AF55" s="45" t="str">
        <f>IF(AE55="","",AB55*AE55)</f>
        <v/>
      </c>
      <c r="AG55" s="46" t="str">
        <f>IF(AF55="","",AF55/(X55*100))</f>
        <v/>
      </c>
      <c r="AH55" s="37"/>
      <c r="AI55" s="29"/>
      <c r="AJ55" s="47"/>
      <c r="AK55" s="45"/>
      <c r="AL55" s="45"/>
      <c r="AM55" s="45"/>
      <c r="AN55" s="45" t="str">
        <f t="shared" si="326"/>
        <v/>
      </c>
      <c r="AO55" s="45"/>
      <c r="AP55" s="45" t="str">
        <f t="shared" si="327"/>
        <v/>
      </c>
      <c r="AQ55" s="45"/>
      <c r="AR55" s="45"/>
      <c r="AS55" s="45"/>
      <c r="AT55" s="45" t="str">
        <f t="shared" si="291"/>
        <v/>
      </c>
      <c r="AU55" s="46" t="str">
        <f t="shared" si="292"/>
        <v/>
      </c>
      <c r="AV55" s="37"/>
      <c r="AW55" s="29"/>
      <c r="AX55" s="47"/>
      <c r="AY55" s="45"/>
      <c r="AZ55" s="45"/>
      <c r="BA55" s="45"/>
      <c r="BB55" s="45" t="str">
        <f t="shared" si="329"/>
        <v/>
      </c>
      <c r="BC55" s="45"/>
      <c r="BD55" s="45" t="str">
        <f t="shared" si="330"/>
        <v/>
      </c>
      <c r="BE55" s="45"/>
      <c r="BF55" s="45"/>
      <c r="BG55" s="45"/>
      <c r="BH55" s="45" t="str">
        <f t="shared" si="293"/>
        <v/>
      </c>
      <c r="BI55" s="46" t="str">
        <f t="shared" si="294"/>
        <v/>
      </c>
      <c r="BJ55" s="37"/>
      <c r="BK55" s="29"/>
      <c r="BL55" s="52" t="str">
        <f>IF($A16="","",$A16)</f>
        <v/>
      </c>
      <c r="BM55" s="43"/>
      <c r="BN55" s="43" t="str">
        <f t="shared" si="354"/>
        <v/>
      </c>
      <c r="BO55" s="43"/>
      <c r="BP55" s="87" t="str">
        <f t="shared" si="355"/>
        <v/>
      </c>
      <c r="BQ55" s="43"/>
      <c r="BR55" s="43" t="str">
        <f t="shared" si="356"/>
        <v/>
      </c>
      <c r="BS55" s="43"/>
      <c r="BT55" s="44" t="str">
        <f t="shared" si="357"/>
        <v/>
      </c>
      <c r="BU55" s="48" t="str">
        <f t="shared" si="358"/>
        <v/>
      </c>
      <c r="BV55" s="87" t="str">
        <f t="shared" si="359"/>
        <v/>
      </c>
      <c r="BW55" s="89" t="str">
        <f t="shared" si="360"/>
        <v/>
      </c>
      <c r="BX55" s="37"/>
      <c r="BY55" s="57"/>
      <c r="BZ55" s="52" t="str">
        <f>IF($A16="","",$A16)</f>
        <v/>
      </c>
      <c r="CA55" s="43"/>
      <c r="CB55" s="43" t="str">
        <f t="shared" si="361"/>
        <v/>
      </c>
      <c r="CC55" s="43"/>
      <c r="CD55" s="87" t="str">
        <f t="shared" si="362"/>
        <v/>
      </c>
      <c r="CE55" s="43"/>
      <c r="CF55" s="43" t="str">
        <f t="shared" si="363"/>
        <v/>
      </c>
      <c r="CG55" s="43"/>
      <c r="CH55" s="44" t="str">
        <f t="shared" si="364"/>
        <v/>
      </c>
      <c r="CI55" s="48" t="str">
        <f t="shared" si="365"/>
        <v/>
      </c>
      <c r="CJ55" s="87" t="str">
        <f t="shared" si="366"/>
        <v/>
      </c>
      <c r="CK55" s="89" t="str">
        <f t="shared" si="367"/>
        <v/>
      </c>
      <c r="CL55" s="37"/>
      <c r="CM55" s="29"/>
      <c r="CN55" s="52" t="str">
        <f>IF($A16="","",$A16)</f>
        <v/>
      </c>
      <c r="CO55" s="43"/>
      <c r="CP55" s="43" t="str">
        <f t="shared" si="368"/>
        <v/>
      </c>
      <c r="CQ55" s="43"/>
      <c r="CR55" s="87" t="str">
        <f t="shared" si="369"/>
        <v/>
      </c>
      <c r="CS55" s="43"/>
      <c r="CT55" s="43" t="str">
        <f t="shared" si="370"/>
        <v/>
      </c>
      <c r="CU55" s="43"/>
      <c r="CV55" s="44" t="str">
        <f t="shared" si="371"/>
        <v/>
      </c>
      <c r="CW55" s="48" t="str">
        <f t="shared" si="372"/>
        <v/>
      </c>
      <c r="CX55" s="87" t="str">
        <f t="shared" si="373"/>
        <v/>
      </c>
      <c r="CY55" s="89" t="str">
        <f t="shared" si="374"/>
        <v/>
      </c>
      <c r="CZ55" s="37"/>
      <c r="DA55" s="29"/>
      <c r="DB55" s="47"/>
      <c r="DC55" s="67"/>
      <c r="DD55" s="45"/>
      <c r="DE55" s="45"/>
      <c r="DF55" s="45"/>
      <c r="DG55" s="45"/>
      <c r="DH55" s="45" t="str">
        <f>IF(DG55="","",DG54+DI54-DG55)</f>
        <v/>
      </c>
      <c r="DI55" s="45"/>
      <c r="DJ55" s="45"/>
      <c r="DK55" s="45"/>
      <c r="DL55" s="45" t="str">
        <f>IF(DK55="","",DH55*DK55)</f>
        <v/>
      </c>
      <c r="DM55" s="46" t="str">
        <f>IF(DL55="","",DL55/(DD55*100))</f>
        <v/>
      </c>
      <c r="DN55" s="37"/>
      <c r="DO55" s="29"/>
      <c r="DP55" s="47"/>
      <c r="DQ55" s="45"/>
      <c r="DR55" s="45"/>
      <c r="DS55" s="45"/>
      <c r="DT55" s="45" t="str">
        <f t="shared" si="334"/>
        <v/>
      </c>
      <c r="DU55" s="45"/>
      <c r="DV55" s="45" t="str">
        <f t="shared" si="335"/>
        <v/>
      </c>
      <c r="DW55" s="45"/>
      <c r="DX55" s="45"/>
      <c r="DY55" s="45"/>
      <c r="DZ55" s="45" t="str">
        <f t="shared" si="297"/>
        <v/>
      </c>
      <c r="EA55" s="46" t="str">
        <f t="shared" si="298"/>
        <v/>
      </c>
      <c r="EB55" s="37"/>
      <c r="ED55" s="47"/>
      <c r="EE55" s="67"/>
      <c r="EF55" s="45"/>
      <c r="EG55" s="45"/>
      <c r="EH55" s="45"/>
      <c r="EI55" s="45"/>
      <c r="EJ55" s="45" t="str">
        <f>IF(EI55="","",EI54+EK54-EI55)</f>
        <v/>
      </c>
      <c r="EK55" s="45"/>
      <c r="EL55" s="45"/>
      <c r="EM55" s="45"/>
      <c r="EN55" s="45" t="str">
        <f>IF(EM55="","",EJ55*EM55)</f>
        <v/>
      </c>
      <c r="EO55" s="46" t="str">
        <f>IF(EN55="","",EN55/(EF55*100))</f>
        <v/>
      </c>
      <c r="EP55" s="37"/>
      <c r="ER55" s="47"/>
      <c r="ES55" s="67"/>
      <c r="ET55" s="45"/>
      <c r="EU55" s="45"/>
      <c r="EV55" s="45"/>
      <c r="EW55" s="45"/>
      <c r="EX55" s="45" t="str">
        <f>IF(EW55="","",EW54+EY54-EW55)</f>
        <v/>
      </c>
      <c r="EY55" s="45"/>
      <c r="EZ55" s="45"/>
      <c r="FA55" s="45"/>
      <c r="FB55" s="45" t="str">
        <f>IF(FA55="","",EX55*FA55)</f>
        <v/>
      </c>
      <c r="FC55" s="46" t="str">
        <f>IF(FB55="","",FB55/(ET55*100))</f>
        <v/>
      </c>
      <c r="FD55" s="37"/>
      <c r="FF55" s="47"/>
      <c r="FG55" s="67"/>
      <c r="FH55" s="45"/>
      <c r="FI55" s="45"/>
      <c r="FJ55" s="45"/>
      <c r="FK55" s="45"/>
      <c r="FL55" s="45" t="str">
        <f>IF(FK55="","",FK54+FM54-FK55)</f>
        <v/>
      </c>
      <c r="FM55" s="45"/>
      <c r="FN55" s="45"/>
      <c r="FO55" s="45"/>
      <c r="FP55" s="45" t="str">
        <f>IF(FO55="","",FL55*FO55)</f>
        <v/>
      </c>
      <c r="FQ55" s="46" t="str">
        <f>IF(FP55="","",FP55/(FH55*100))</f>
        <v/>
      </c>
      <c r="FR55" s="37"/>
      <c r="FS55" s="29"/>
      <c r="FT55" s="47"/>
      <c r="FU55" s="67"/>
      <c r="FV55" s="45"/>
      <c r="FW55" s="45"/>
      <c r="FX55" s="45"/>
      <c r="FY55" s="45"/>
      <c r="FZ55" s="45" t="str">
        <f>IF(FY55="","",FY54+GA54-FY55)</f>
        <v/>
      </c>
      <c r="GA55" s="45"/>
      <c r="GB55" s="45"/>
      <c r="GC55" s="45"/>
      <c r="GD55" s="45" t="str">
        <f>IF(GC55="","",FZ55*GC55)</f>
        <v/>
      </c>
      <c r="GE55" s="46" t="str">
        <f>IF(GD55="","",GD55/(FV55*100))</f>
        <v/>
      </c>
      <c r="GF55" s="37"/>
      <c r="GH55" s="47"/>
      <c r="GI55" s="67"/>
      <c r="GJ55" s="45"/>
      <c r="GK55" s="45"/>
      <c r="GL55" s="45"/>
      <c r="GM55" s="45"/>
      <c r="GN55" s="45" t="str">
        <f>IF(GM55="","",GM54+GO54-GM55)</f>
        <v/>
      </c>
      <c r="GO55" s="45"/>
      <c r="GP55" s="45"/>
      <c r="GQ55" s="45"/>
      <c r="GR55" s="45" t="str">
        <f>IF(GQ55="","",GN55*GQ55)</f>
        <v/>
      </c>
      <c r="GS55" s="46" t="str">
        <f>IF(GR55="","",GR55/(GJ55*100))</f>
        <v/>
      </c>
      <c r="GT55" s="37"/>
      <c r="GU55" s="61"/>
      <c r="GV55" s="52" t="str">
        <f>IF($A16="","",$A16)</f>
        <v/>
      </c>
      <c r="GW55" s="62"/>
      <c r="GX55" s="43"/>
      <c r="GY55" s="43" t="str">
        <f t="shared" si="375"/>
        <v/>
      </c>
      <c r="GZ55" s="43"/>
      <c r="HA55" s="87" t="str">
        <f t="shared" si="376"/>
        <v/>
      </c>
      <c r="HB55" s="43"/>
      <c r="HC55" s="43" t="str">
        <f t="shared" si="377"/>
        <v/>
      </c>
      <c r="HD55" s="43"/>
      <c r="HE55" s="44" t="str">
        <f t="shared" ref="HE55:HE58" si="412">IF(GX55="","",HE51)</f>
        <v/>
      </c>
      <c r="HF55" s="48" t="str">
        <f t="shared" ref="HF55:HF58" si="413">IF(GY55="","",HF51)</f>
        <v/>
      </c>
      <c r="HG55" s="87" t="str">
        <f t="shared" si="380"/>
        <v/>
      </c>
      <c r="HH55" s="89" t="str">
        <f t="shared" si="411"/>
        <v/>
      </c>
      <c r="HI55" s="37"/>
      <c r="HK55" s="52" t="str">
        <f>IF($A16="","",$A16)</f>
        <v/>
      </c>
      <c r="HL55" s="43"/>
      <c r="HM55" s="43" t="str">
        <f t="shared" si="382"/>
        <v/>
      </c>
      <c r="HN55" s="43"/>
      <c r="HO55" s="87" t="str">
        <f t="shared" si="383"/>
        <v/>
      </c>
      <c r="HP55" s="43"/>
      <c r="HQ55" s="43" t="str">
        <f t="shared" si="384"/>
        <v/>
      </c>
      <c r="HR55" s="43"/>
      <c r="HS55" s="44" t="str">
        <f t="shared" si="385"/>
        <v/>
      </c>
      <c r="HT55" s="48" t="str">
        <f t="shared" si="386"/>
        <v/>
      </c>
      <c r="HU55" s="87" t="str">
        <f t="shared" si="387"/>
        <v/>
      </c>
      <c r="HV55" s="89" t="str">
        <f t="shared" si="388"/>
        <v/>
      </c>
      <c r="HW55" s="37"/>
      <c r="HX55" s="360"/>
      <c r="HY55" s="52" t="str">
        <f>IF($A16="","",$A16)</f>
        <v/>
      </c>
      <c r="HZ55" s="43"/>
      <c r="IA55" s="43" t="str">
        <f t="shared" si="389"/>
        <v/>
      </c>
      <c r="IB55" s="43"/>
      <c r="IC55" s="87" t="str">
        <f t="shared" si="390"/>
        <v/>
      </c>
      <c r="ID55" s="43"/>
      <c r="IE55" s="43" t="str">
        <f t="shared" si="391"/>
        <v/>
      </c>
      <c r="IF55" s="43"/>
      <c r="IG55" s="44" t="str">
        <f t="shared" si="392"/>
        <v/>
      </c>
      <c r="IH55" s="48" t="str">
        <f t="shared" si="393"/>
        <v/>
      </c>
      <c r="II55" s="87" t="str">
        <f t="shared" si="394"/>
        <v/>
      </c>
      <c r="IJ55" s="89" t="str">
        <f t="shared" si="395"/>
        <v/>
      </c>
      <c r="IK55" s="37"/>
      <c r="IL55" s="29"/>
      <c r="IM55" s="52" t="str">
        <f>IF($A16="","",$A16)</f>
        <v/>
      </c>
      <c r="IN55" s="43"/>
      <c r="IO55" s="43" t="str">
        <f t="shared" si="396"/>
        <v/>
      </c>
      <c r="IP55" s="43"/>
      <c r="IQ55" s="87" t="str">
        <f t="shared" si="397"/>
        <v/>
      </c>
      <c r="IR55" s="43"/>
      <c r="IS55" s="43" t="str">
        <f t="shared" si="398"/>
        <v/>
      </c>
      <c r="IT55" s="43"/>
      <c r="IU55" s="44" t="str">
        <f t="shared" si="410"/>
        <v/>
      </c>
      <c r="IV55" s="48" t="str">
        <f t="shared" si="400"/>
        <v/>
      </c>
      <c r="IW55" s="87" t="str">
        <f t="shared" si="401"/>
        <v/>
      </c>
      <c r="IX55" s="89" t="str">
        <f t="shared" si="402"/>
        <v/>
      </c>
      <c r="IY55" s="37"/>
      <c r="IZ55" s="61"/>
      <c r="JA55" s="52" t="str">
        <f>IF($A16="","",$A16)</f>
        <v/>
      </c>
      <c r="JB55" s="43"/>
      <c r="JC55" s="43" t="str">
        <f t="shared" si="403"/>
        <v/>
      </c>
      <c r="JD55" s="43"/>
      <c r="JE55" s="87" t="str">
        <f t="shared" si="404"/>
        <v/>
      </c>
      <c r="JF55" s="43"/>
      <c r="JG55" s="43" t="str">
        <f t="shared" si="405"/>
        <v/>
      </c>
      <c r="JH55" s="43"/>
      <c r="JI55" s="44" t="str">
        <f t="shared" si="406"/>
        <v/>
      </c>
      <c r="JJ55" s="48" t="str">
        <f t="shared" si="407"/>
        <v/>
      </c>
      <c r="JK55" s="87" t="str">
        <f t="shared" si="408"/>
        <v/>
      </c>
      <c r="JL55" s="89" t="str">
        <f t="shared" si="409"/>
        <v/>
      </c>
      <c r="JM55" s="37"/>
      <c r="JN55" s="29"/>
      <c r="JO55" s="52" t="str">
        <f>IF($A16="","",$A16)</f>
        <v/>
      </c>
      <c r="JP55" s="43"/>
      <c r="JQ55" s="43" t="str">
        <f t="shared" si="172"/>
        <v/>
      </c>
      <c r="JR55" s="43"/>
      <c r="JS55" s="87" t="str">
        <f t="shared" si="173"/>
        <v/>
      </c>
      <c r="JT55" s="43"/>
      <c r="JU55" s="43" t="str">
        <f t="shared" si="174"/>
        <v/>
      </c>
      <c r="JV55" s="43"/>
      <c r="JW55" s="44" t="str">
        <f t="shared" si="317"/>
        <v/>
      </c>
      <c r="JX55" s="48" t="str">
        <f t="shared" si="318"/>
        <v/>
      </c>
      <c r="JY55" s="87" t="str">
        <f t="shared" si="177"/>
        <v/>
      </c>
      <c r="JZ55" s="89" t="str">
        <f t="shared" si="178"/>
        <v/>
      </c>
      <c r="KA55" s="37"/>
      <c r="KB55" s="51"/>
      <c r="KC55" s="52" t="str">
        <f>IF($A16="","",$A16)</f>
        <v/>
      </c>
      <c r="KD55" s="43"/>
      <c r="KE55" s="43" t="str">
        <f>IF(KD55="","",KD55-KD51)</f>
        <v/>
      </c>
      <c r="KF55" s="43"/>
      <c r="KG55" s="87" t="str">
        <f>IF(KF55="","",KF55-KF51)</f>
        <v/>
      </c>
      <c r="KH55" s="43"/>
      <c r="KI55" s="43" t="str">
        <f>IF(KH55="","",KH51+KJ51-KH55)</f>
        <v/>
      </c>
      <c r="KJ55" s="43"/>
      <c r="KK55" s="44" t="str">
        <f>IF(KD55="","",KK51)</f>
        <v/>
      </c>
      <c r="KL55" s="48" t="str">
        <f>IF(KE55="","",KL51)</f>
        <v/>
      </c>
      <c r="KM55" s="87" t="str">
        <f>IF(KH55="","",KI55*KL55)</f>
        <v/>
      </c>
      <c r="KN55" s="89" t="str">
        <f>IF(KI55="","",KM55/(KE55*100))</f>
        <v/>
      </c>
      <c r="KO55" s="37"/>
      <c r="KP55" s="29"/>
      <c r="KQ55" s="52" t="str">
        <f>IF($A16="","",$A16)</f>
        <v/>
      </c>
      <c r="KR55" s="43"/>
      <c r="KS55" s="43" t="str">
        <f>IF(KR55="","",KR55-KR51)</f>
        <v/>
      </c>
      <c r="KT55" s="43"/>
      <c r="KU55" s="87" t="str">
        <f>IF(KT55="","",KT55-KT51)</f>
        <v/>
      </c>
      <c r="KV55" s="43"/>
      <c r="KW55" s="43" t="str">
        <f>IF(KV55="","",KV51+KX51-KV55)</f>
        <v/>
      </c>
      <c r="KX55" s="43"/>
      <c r="KY55" s="44" t="str">
        <f>IF(KR55="","",KY51)</f>
        <v/>
      </c>
      <c r="KZ55" s="48" t="str">
        <f>IF(KS55="","",KZ51)</f>
        <v/>
      </c>
      <c r="LA55" s="87" t="str">
        <f>IF(KV55="","",KW55*KZ55)</f>
        <v/>
      </c>
      <c r="LB55" s="89" t="str">
        <f>IF(KW55="","",LA55/(KS55*100))</f>
        <v/>
      </c>
      <c r="LC55" s="37"/>
      <c r="LD55" s="29"/>
      <c r="LE55" s="47"/>
      <c r="LF55" s="45"/>
      <c r="LG55" s="45"/>
      <c r="LH55" s="45"/>
      <c r="LI55" s="45"/>
      <c r="LJ55" s="45"/>
      <c r="LK55" s="45"/>
      <c r="LL55" s="45"/>
      <c r="LM55" s="63"/>
      <c r="LN55" s="45"/>
      <c r="LO55" s="45"/>
      <c r="LP55" s="45"/>
      <c r="LQ55" s="37"/>
      <c r="LR55" s="29"/>
      <c r="LS55" s="47"/>
      <c r="LT55" s="67"/>
      <c r="LU55" s="45"/>
      <c r="LV55" s="45"/>
      <c r="LW55" s="45"/>
      <c r="LX55" s="45"/>
      <c r="LY55" s="45" t="str">
        <f>IF(LX55="","",LX54+LZ54-LX55)</f>
        <v/>
      </c>
      <c r="LZ55" s="45"/>
      <c r="MA55" s="45"/>
      <c r="MB55" s="45"/>
      <c r="MC55" s="45" t="str">
        <f>IF(MB55="","",LY55*MB55)</f>
        <v/>
      </c>
      <c r="MD55" s="46" t="str">
        <f>IF(MC55="","",MC55/(LU55*100))</f>
        <v/>
      </c>
      <c r="ME55" s="37"/>
      <c r="MF55" s="29"/>
      <c r="MG55" s="47"/>
      <c r="MH55" s="67"/>
      <c r="MI55" s="45"/>
      <c r="MJ55" s="45"/>
      <c r="MK55" s="45"/>
      <c r="ML55" s="45"/>
      <c r="MM55" s="45" t="str">
        <f>IF(ML55="","",ML54+MN54-ML55)</f>
        <v/>
      </c>
      <c r="MN55" s="45"/>
      <c r="MO55" s="45"/>
      <c r="MP55" s="45"/>
      <c r="MQ55" s="45" t="str">
        <f>IF(MP55="","",MM55*MP55)</f>
        <v/>
      </c>
      <c r="MR55" s="46" t="str">
        <f>IF(MQ55="","",MQ55/(MI55*100))</f>
        <v/>
      </c>
      <c r="MS55" s="37"/>
      <c r="MT55" s="29"/>
      <c r="MU55" s="47"/>
      <c r="MV55" s="67"/>
      <c r="MW55" s="45"/>
      <c r="MX55" s="45"/>
      <c r="MY55" s="45"/>
      <c r="MZ55" s="45"/>
      <c r="NA55" s="45" t="str">
        <f>IF(MZ55="","",MZ54+NB54-MZ55)</f>
        <v/>
      </c>
      <c r="NB55" s="45"/>
      <c r="NC55" s="45"/>
      <c r="ND55" s="45"/>
      <c r="NE55" s="45" t="str">
        <f>IF(ND55="","",NA55*ND55)</f>
        <v/>
      </c>
      <c r="NF55" s="46" t="str">
        <f>IF(NE55="","",NE55/(MW55*100))</f>
        <v/>
      </c>
      <c r="NG55" s="37"/>
      <c r="NH55" s="29"/>
      <c r="NI55" s="47"/>
      <c r="NJ55" s="67"/>
      <c r="NK55" s="45"/>
      <c r="NL55" s="45"/>
      <c r="NM55" s="45"/>
      <c r="NN55" s="45"/>
      <c r="NO55" s="45" t="str">
        <f>IF(NN55="","",NN54+NP54-NN55)</f>
        <v/>
      </c>
      <c r="NP55" s="45"/>
      <c r="NQ55" s="45"/>
      <c r="NR55" s="45"/>
      <c r="NS55" s="45" t="str">
        <f>IF(NR55="","",NO55*NR55)</f>
        <v/>
      </c>
      <c r="NT55" s="46" t="str">
        <f>IF(NS55="","",NS55/(NK55*100))</f>
        <v/>
      </c>
      <c r="NU55" s="37"/>
    </row>
    <row r="56" spans="1:385" x14ac:dyDescent="0.25">
      <c r="A56" s="38"/>
      <c r="B56" s="39"/>
      <c r="C56" s="40"/>
      <c r="D56" s="40"/>
      <c r="E56" s="41"/>
      <c r="F56" s="41"/>
      <c r="G56" s="40"/>
      <c r="H56" s="42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6"/>
      <c r="T56" s="37"/>
      <c r="U56" s="29"/>
      <c r="V56" s="47"/>
      <c r="W56" s="67"/>
      <c r="X56" s="45"/>
      <c r="Y56" s="45"/>
      <c r="Z56" s="45"/>
      <c r="AA56" s="45"/>
      <c r="AB56" s="45"/>
      <c r="AC56" s="45"/>
      <c r="AD56" s="45"/>
      <c r="AE56" s="45"/>
      <c r="AF56" s="45"/>
      <c r="AG56" s="46"/>
      <c r="AH56" s="37"/>
      <c r="AI56" s="29"/>
      <c r="AJ56" s="47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6"/>
      <c r="AV56" s="37"/>
      <c r="AW56" s="29"/>
      <c r="AX56" s="47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6"/>
      <c r="BJ56" s="37"/>
      <c r="BK56" s="29"/>
      <c r="BL56" s="52"/>
      <c r="BM56" s="43"/>
      <c r="BN56" s="45" t="str">
        <f t="shared" si="354"/>
        <v/>
      </c>
      <c r="BO56" s="43"/>
      <c r="BP56" s="45" t="str">
        <f t="shared" si="355"/>
        <v/>
      </c>
      <c r="BQ56" s="43"/>
      <c r="BR56" s="45" t="str">
        <f t="shared" si="356"/>
        <v/>
      </c>
      <c r="BS56" s="43"/>
      <c r="BT56" s="63" t="str">
        <f t="shared" si="357"/>
        <v/>
      </c>
      <c r="BU56" s="67" t="str">
        <f t="shared" si="358"/>
        <v/>
      </c>
      <c r="BV56" s="45" t="str">
        <f t="shared" si="359"/>
        <v/>
      </c>
      <c r="BW56" s="46" t="str">
        <f t="shared" si="360"/>
        <v/>
      </c>
      <c r="BX56" s="37"/>
      <c r="BY56" s="57"/>
      <c r="BZ56" s="52"/>
      <c r="CA56" s="43"/>
      <c r="CB56" s="45" t="str">
        <f t="shared" si="361"/>
        <v/>
      </c>
      <c r="CC56" s="43"/>
      <c r="CD56" s="45" t="str">
        <f t="shared" si="362"/>
        <v/>
      </c>
      <c r="CE56" s="43"/>
      <c r="CF56" s="45" t="str">
        <f t="shared" si="363"/>
        <v/>
      </c>
      <c r="CG56" s="43"/>
      <c r="CH56" s="63" t="str">
        <f t="shared" si="364"/>
        <v/>
      </c>
      <c r="CI56" s="67" t="str">
        <f t="shared" si="365"/>
        <v/>
      </c>
      <c r="CJ56" s="45" t="str">
        <f t="shared" si="366"/>
        <v/>
      </c>
      <c r="CK56" s="46" t="str">
        <f t="shared" si="367"/>
        <v/>
      </c>
      <c r="CL56" s="37"/>
      <c r="CM56" s="29"/>
      <c r="CN56" s="52"/>
      <c r="CO56" s="43"/>
      <c r="CP56" s="45" t="str">
        <f t="shared" si="368"/>
        <v/>
      </c>
      <c r="CQ56" s="43"/>
      <c r="CR56" s="45" t="str">
        <f t="shared" si="369"/>
        <v/>
      </c>
      <c r="CS56" s="43"/>
      <c r="CT56" s="45" t="str">
        <f t="shared" si="370"/>
        <v/>
      </c>
      <c r="CU56" s="43"/>
      <c r="CV56" s="63" t="str">
        <f t="shared" si="371"/>
        <v/>
      </c>
      <c r="CW56" s="67" t="str">
        <f t="shared" si="372"/>
        <v/>
      </c>
      <c r="CX56" s="45" t="str">
        <f t="shared" si="373"/>
        <v/>
      </c>
      <c r="CY56" s="46" t="str">
        <f t="shared" si="374"/>
        <v/>
      </c>
      <c r="CZ56" s="37"/>
      <c r="DA56" s="29"/>
      <c r="DB56" s="47"/>
      <c r="DC56" s="67"/>
      <c r="DD56" s="45"/>
      <c r="DE56" s="45"/>
      <c r="DF56" s="45"/>
      <c r="DG56" s="45"/>
      <c r="DH56" s="45"/>
      <c r="DI56" s="45"/>
      <c r="DJ56" s="45"/>
      <c r="DK56" s="45"/>
      <c r="DL56" s="45"/>
      <c r="DM56" s="46"/>
      <c r="DN56" s="37"/>
      <c r="DO56" s="29"/>
      <c r="DP56" s="47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6"/>
      <c r="EB56" s="37"/>
      <c r="ED56" s="47"/>
      <c r="EE56" s="67"/>
      <c r="EF56" s="45"/>
      <c r="EG56" s="45"/>
      <c r="EH56" s="45"/>
      <c r="EI56" s="45"/>
      <c r="EJ56" s="45"/>
      <c r="EK56" s="45"/>
      <c r="EL56" s="45"/>
      <c r="EM56" s="45"/>
      <c r="EN56" s="45"/>
      <c r="EO56" s="46"/>
      <c r="EP56" s="37"/>
      <c r="ER56" s="47"/>
      <c r="ES56" s="67"/>
      <c r="ET56" s="45"/>
      <c r="EU56" s="45"/>
      <c r="EV56" s="45"/>
      <c r="EW56" s="45"/>
      <c r="EX56" s="45"/>
      <c r="EY56" s="45"/>
      <c r="EZ56" s="45"/>
      <c r="FA56" s="45"/>
      <c r="FB56" s="45"/>
      <c r="FC56" s="46"/>
      <c r="FD56" s="37"/>
      <c r="FF56" s="47"/>
      <c r="FG56" s="67"/>
      <c r="FH56" s="45"/>
      <c r="FI56" s="45"/>
      <c r="FJ56" s="45"/>
      <c r="FK56" s="45"/>
      <c r="FL56" s="45"/>
      <c r="FM56" s="45"/>
      <c r="FN56" s="45"/>
      <c r="FO56" s="45"/>
      <c r="FP56" s="45"/>
      <c r="FQ56" s="46"/>
      <c r="FR56" s="37"/>
      <c r="FS56" s="29"/>
      <c r="FT56" s="47"/>
      <c r="FU56" s="67"/>
      <c r="FV56" s="45"/>
      <c r="FW56" s="45"/>
      <c r="FX56" s="45"/>
      <c r="FY56" s="45"/>
      <c r="FZ56" s="45"/>
      <c r="GA56" s="45"/>
      <c r="GB56" s="45"/>
      <c r="GC56" s="45"/>
      <c r="GD56" s="45"/>
      <c r="GE56" s="46"/>
      <c r="GF56" s="37"/>
      <c r="GH56" s="47"/>
      <c r="GI56" s="67"/>
      <c r="GJ56" s="45"/>
      <c r="GK56" s="45"/>
      <c r="GL56" s="45"/>
      <c r="GM56" s="45"/>
      <c r="GN56" s="45"/>
      <c r="GO56" s="45"/>
      <c r="GP56" s="45"/>
      <c r="GQ56" s="45"/>
      <c r="GR56" s="45"/>
      <c r="GS56" s="46"/>
      <c r="GT56" s="37"/>
      <c r="GU56" s="61"/>
      <c r="GV56" s="52"/>
      <c r="GW56" s="62"/>
      <c r="GX56" s="43"/>
      <c r="GY56" s="45" t="str">
        <f t="shared" si="375"/>
        <v/>
      </c>
      <c r="GZ56" s="43"/>
      <c r="HA56" s="45" t="str">
        <f t="shared" si="376"/>
        <v/>
      </c>
      <c r="HB56" s="43"/>
      <c r="HC56" s="45" t="str">
        <f t="shared" si="377"/>
        <v/>
      </c>
      <c r="HD56" s="43"/>
      <c r="HE56" s="63" t="str">
        <f t="shared" si="412"/>
        <v/>
      </c>
      <c r="HF56" s="67" t="str">
        <f t="shared" si="413"/>
        <v/>
      </c>
      <c r="HG56" s="45" t="str">
        <f t="shared" si="380"/>
        <v/>
      </c>
      <c r="HH56" s="46" t="str">
        <f t="shared" si="411"/>
        <v/>
      </c>
      <c r="HI56" s="37"/>
      <c r="HK56" s="52"/>
      <c r="HL56" s="43"/>
      <c r="HM56" s="45" t="str">
        <f t="shared" si="382"/>
        <v/>
      </c>
      <c r="HN56" s="43"/>
      <c r="HO56" s="45" t="str">
        <f t="shared" si="383"/>
        <v/>
      </c>
      <c r="HP56" s="43"/>
      <c r="HQ56" s="45" t="str">
        <f t="shared" si="384"/>
        <v/>
      </c>
      <c r="HR56" s="43"/>
      <c r="HS56" s="63" t="str">
        <f t="shared" si="385"/>
        <v/>
      </c>
      <c r="HT56" s="67" t="str">
        <f t="shared" si="386"/>
        <v/>
      </c>
      <c r="HU56" s="45" t="str">
        <f t="shared" si="387"/>
        <v/>
      </c>
      <c r="HV56" s="46" t="str">
        <f t="shared" si="388"/>
        <v/>
      </c>
      <c r="HW56" s="37"/>
      <c r="HX56" s="360"/>
      <c r="HY56" s="52"/>
      <c r="HZ56" s="43"/>
      <c r="IA56" s="45" t="str">
        <f t="shared" si="389"/>
        <v/>
      </c>
      <c r="IB56" s="43"/>
      <c r="IC56" s="45" t="str">
        <f t="shared" si="390"/>
        <v/>
      </c>
      <c r="ID56" s="43"/>
      <c r="IE56" s="45" t="str">
        <f t="shared" si="391"/>
        <v/>
      </c>
      <c r="IF56" s="43"/>
      <c r="IG56" s="63" t="str">
        <f t="shared" si="392"/>
        <v/>
      </c>
      <c r="IH56" s="67" t="str">
        <f t="shared" si="393"/>
        <v/>
      </c>
      <c r="II56" s="45" t="str">
        <f t="shared" si="394"/>
        <v/>
      </c>
      <c r="IJ56" s="46" t="str">
        <f t="shared" si="395"/>
        <v/>
      </c>
      <c r="IK56" s="37"/>
      <c r="IL56" s="29"/>
      <c r="IM56" s="52"/>
      <c r="IN56" s="43"/>
      <c r="IO56" s="45" t="str">
        <f t="shared" si="396"/>
        <v/>
      </c>
      <c r="IP56" s="43"/>
      <c r="IQ56" s="45" t="str">
        <f t="shared" si="397"/>
        <v/>
      </c>
      <c r="IR56" s="43"/>
      <c r="IS56" s="45" t="str">
        <f t="shared" si="398"/>
        <v/>
      </c>
      <c r="IT56" s="43"/>
      <c r="IU56" s="63" t="str">
        <f t="shared" si="410"/>
        <v/>
      </c>
      <c r="IV56" s="67" t="str">
        <f t="shared" si="400"/>
        <v/>
      </c>
      <c r="IW56" s="45" t="str">
        <f t="shared" si="401"/>
        <v/>
      </c>
      <c r="IX56" s="46" t="str">
        <f t="shared" si="402"/>
        <v/>
      </c>
      <c r="IY56" s="37"/>
      <c r="IZ56" s="61"/>
      <c r="JA56" s="52"/>
      <c r="JB56" s="43"/>
      <c r="JC56" s="45" t="str">
        <f t="shared" si="403"/>
        <v/>
      </c>
      <c r="JD56" s="43"/>
      <c r="JE56" s="45" t="str">
        <f t="shared" si="404"/>
        <v/>
      </c>
      <c r="JF56" s="43"/>
      <c r="JG56" s="45" t="str">
        <f t="shared" si="405"/>
        <v/>
      </c>
      <c r="JH56" s="43"/>
      <c r="JI56" s="63" t="str">
        <f t="shared" si="406"/>
        <v/>
      </c>
      <c r="JJ56" s="67" t="str">
        <f t="shared" si="407"/>
        <v/>
      </c>
      <c r="JK56" s="45" t="str">
        <f t="shared" si="408"/>
        <v/>
      </c>
      <c r="JL56" s="46" t="str">
        <f t="shared" si="409"/>
        <v/>
      </c>
      <c r="JM56" s="37"/>
      <c r="JN56" s="29"/>
      <c r="JO56" s="52"/>
      <c r="JP56" s="43"/>
      <c r="JQ56" s="45" t="str">
        <f t="shared" si="172"/>
        <v/>
      </c>
      <c r="JR56" s="43"/>
      <c r="JS56" s="45" t="str">
        <f t="shared" si="173"/>
        <v/>
      </c>
      <c r="JT56" s="43"/>
      <c r="JU56" s="45" t="str">
        <f t="shared" si="174"/>
        <v/>
      </c>
      <c r="JV56" s="43"/>
      <c r="JW56" s="63" t="str">
        <f t="shared" si="317"/>
        <v/>
      </c>
      <c r="JX56" s="67" t="str">
        <f t="shared" si="318"/>
        <v/>
      </c>
      <c r="JY56" s="45" t="str">
        <f t="shared" si="177"/>
        <v/>
      </c>
      <c r="JZ56" s="46" t="str">
        <f t="shared" si="178"/>
        <v/>
      </c>
      <c r="KA56" s="37"/>
      <c r="KB56" s="51"/>
      <c r="KC56" s="52"/>
      <c r="KD56" s="43"/>
      <c r="KE56" s="45" t="str">
        <f>IF(KD56="","",KD56-KD52)</f>
        <v/>
      </c>
      <c r="KF56" s="43"/>
      <c r="KG56" s="45" t="str">
        <f>IF(KF56="","",KF56-KF52)</f>
        <v/>
      </c>
      <c r="KH56" s="43"/>
      <c r="KI56" s="45" t="str">
        <f>IF(KH56="","",KH52+KJ52-KH56)</f>
        <v/>
      </c>
      <c r="KJ56" s="43"/>
      <c r="KK56" s="63" t="str">
        <f>IF(KD56="","",KK52)</f>
        <v/>
      </c>
      <c r="KL56" s="67" t="str">
        <f>IF(KE56="","",KL52)</f>
        <v/>
      </c>
      <c r="KM56" s="45" t="str">
        <f>IF(KH56="","",KI56*KL56)</f>
        <v/>
      </c>
      <c r="KN56" s="46" t="str">
        <f>IF(KI56="","",KM56/(KE56*100))</f>
        <v/>
      </c>
      <c r="KO56" s="37"/>
      <c r="KP56" s="29"/>
      <c r="KQ56" s="52"/>
      <c r="KR56" s="43"/>
      <c r="KS56" s="45" t="str">
        <f>IF(KR56="","",KR56-KR52)</f>
        <v/>
      </c>
      <c r="KT56" s="43"/>
      <c r="KU56" s="45" t="str">
        <f>IF(KT56="","",KT56-KT52)</f>
        <v/>
      </c>
      <c r="KV56" s="43"/>
      <c r="KW56" s="45" t="str">
        <f>IF(KV56="","",KV52+KX52-KV56)</f>
        <v/>
      </c>
      <c r="KX56" s="43"/>
      <c r="KY56" s="63" t="str">
        <f>IF(KR56="","",KY52)</f>
        <v/>
      </c>
      <c r="KZ56" s="67" t="str">
        <f>IF(KS56="","",KZ52)</f>
        <v/>
      </c>
      <c r="LA56" s="45" t="str">
        <f>IF(KV56="","",KW56*KZ56)</f>
        <v/>
      </c>
      <c r="LB56" s="46" t="str">
        <f>IF(KW56="","",LA56/(KS56*100))</f>
        <v/>
      </c>
      <c r="LC56" s="37"/>
      <c r="LD56" s="29"/>
      <c r="LE56" s="47"/>
      <c r="LF56" s="45"/>
      <c r="LG56" s="45"/>
      <c r="LH56" s="45"/>
      <c r="LI56" s="45"/>
      <c r="LJ56" s="45"/>
      <c r="LK56" s="45"/>
      <c r="LL56" s="45"/>
      <c r="LM56" s="63"/>
      <c r="LN56" s="45"/>
      <c r="LO56" s="45"/>
      <c r="LP56" s="45"/>
      <c r="LQ56" s="37"/>
      <c r="LR56" s="29"/>
      <c r="LS56" s="47"/>
      <c r="LT56" s="67"/>
      <c r="LU56" s="45"/>
      <c r="LV56" s="45"/>
      <c r="LW56" s="45"/>
      <c r="LX56" s="45"/>
      <c r="LY56" s="45"/>
      <c r="LZ56" s="45"/>
      <c r="MA56" s="45"/>
      <c r="MB56" s="45"/>
      <c r="MC56" s="45"/>
      <c r="MD56" s="46"/>
      <c r="ME56" s="37"/>
      <c r="MF56" s="29"/>
      <c r="MG56" s="47"/>
      <c r="MH56" s="67"/>
      <c r="MI56" s="45"/>
      <c r="MJ56" s="45"/>
      <c r="MK56" s="45"/>
      <c r="ML56" s="45"/>
      <c r="MM56" s="45"/>
      <c r="MN56" s="45"/>
      <c r="MO56" s="45"/>
      <c r="MP56" s="45"/>
      <c r="MQ56" s="45"/>
      <c r="MR56" s="46"/>
      <c r="MS56" s="37"/>
      <c r="MT56" s="29"/>
      <c r="MU56" s="47"/>
      <c r="MV56" s="67"/>
      <c r="MW56" s="45"/>
      <c r="MX56" s="45"/>
      <c r="MY56" s="45"/>
      <c r="MZ56" s="45"/>
      <c r="NA56" s="45"/>
      <c r="NB56" s="45"/>
      <c r="NC56" s="45"/>
      <c r="ND56" s="45"/>
      <c r="NE56" s="45"/>
      <c r="NF56" s="46"/>
      <c r="NG56" s="37"/>
      <c r="NH56" s="29"/>
      <c r="NI56" s="47"/>
      <c r="NJ56" s="67"/>
      <c r="NK56" s="45"/>
      <c r="NL56" s="45"/>
      <c r="NM56" s="45"/>
      <c r="NN56" s="45"/>
      <c r="NO56" s="45"/>
      <c r="NP56" s="45"/>
      <c r="NQ56" s="45"/>
      <c r="NR56" s="45"/>
      <c r="NS56" s="45"/>
      <c r="NT56" s="46"/>
      <c r="NU56" s="37"/>
    </row>
    <row r="57" spans="1:385" x14ac:dyDescent="0.25">
      <c r="A57" s="38"/>
      <c r="B57" s="39"/>
      <c r="C57" s="40"/>
      <c r="D57" s="40"/>
      <c r="E57" s="41"/>
      <c r="F57" s="41"/>
      <c r="G57" s="40"/>
      <c r="H57" s="42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6"/>
      <c r="T57" s="37"/>
      <c r="U57" s="29"/>
      <c r="V57" s="47"/>
      <c r="W57" s="67"/>
      <c r="X57" s="45"/>
      <c r="Y57" s="45"/>
      <c r="Z57" s="45"/>
      <c r="AA57" s="45"/>
      <c r="AB57" s="45"/>
      <c r="AC57" s="45"/>
      <c r="AD57" s="45"/>
      <c r="AE57" s="45"/>
      <c r="AF57" s="45"/>
      <c r="AG57" s="46"/>
      <c r="AH57" s="37"/>
      <c r="AI57" s="29"/>
      <c r="AJ57" s="47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6"/>
      <c r="AV57" s="37"/>
      <c r="AW57" s="29"/>
      <c r="AX57" s="47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6"/>
      <c r="BJ57" s="37"/>
      <c r="BK57" s="29"/>
      <c r="BL57" s="52"/>
      <c r="BM57" s="43"/>
      <c r="BN57" s="45" t="str">
        <f t="shared" si="354"/>
        <v/>
      </c>
      <c r="BO57" s="43"/>
      <c r="BP57" s="45" t="str">
        <f t="shared" si="355"/>
        <v/>
      </c>
      <c r="BQ57" s="43"/>
      <c r="BR57" s="45" t="str">
        <f t="shared" si="356"/>
        <v/>
      </c>
      <c r="BS57" s="43"/>
      <c r="BT57" s="63" t="str">
        <f t="shared" si="357"/>
        <v/>
      </c>
      <c r="BU57" s="67" t="str">
        <f t="shared" si="358"/>
        <v/>
      </c>
      <c r="BV57" s="45" t="str">
        <f t="shared" si="359"/>
        <v/>
      </c>
      <c r="BW57" s="46" t="str">
        <f t="shared" si="360"/>
        <v/>
      </c>
      <c r="BX57" s="37"/>
      <c r="BY57" s="57"/>
      <c r="BZ57" s="52"/>
      <c r="CA57" s="43"/>
      <c r="CB57" s="45" t="str">
        <f t="shared" si="361"/>
        <v/>
      </c>
      <c r="CC57" s="43"/>
      <c r="CD57" s="45" t="str">
        <f t="shared" si="362"/>
        <v/>
      </c>
      <c r="CE57" s="43"/>
      <c r="CF57" s="45" t="str">
        <f t="shared" si="363"/>
        <v/>
      </c>
      <c r="CG57" s="43"/>
      <c r="CH57" s="63" t="str">
        <f t="shared" si="364"/>
        <v/>
      </c>
      <c r="CI57" s="67" t="str">
        <f t="shared" si="365"/>
        <v/>
      </c>
      <c r="CJ57" s="45" t="str">
        <f t="shared" si="366"/>
        <v/>
      </c>
      <c r="CK57" s="46" t="str">
        <f t="shared" si="367"/>
        <v/>
      </c>
      <c r="CL57" s="37"/>
      <c r="CM57" s="29"/>
      <c r="CN57" s="52"/>
      <c r="CO57" s="43"/>
      <c r="CP57" s="45" t="str">
        <f t="shared" si="368"/>
        <v/>
      </c>
      <c r="CQ57" s="43"/>
      <c r="CR57" s="45" t="str">
        <f t="shared" si="369"/>
        <v/>
      </c>
      <c r="CS57" s="43"/>
      <c r="CT57" s="45" t="str">
        <f t="shared" si="370"/>
        <v/>
      </c>
      <c r="CU57" s="43"/>
      <c r="CV57" s="63" t="str">
        <f t="shared" si="371"/>
        <v/>
      </c>
      <c r="CW57" s="67" t="str">
        <f t="shared" si="372"/>
        <v/>
      </c>
      <c r="CX57" s="45" t="str">
        <f t="shared" si="373"/>
        <v/>
      </c>
      <c r="CY57" s="46" t="str">
        <f t="shared" si="374"/>
        <v/>
      </c>
      <c r="CZ57" s="37"/>
      <c r="DA57" s="29"/>
      <c r="DB57" s="47"/>
      <c r="DC57" s="67"/>
      <c r="DD57" s="45"/>
      <c r="DE57" s="45"/>
      <c r="DF57" s="45"/>
      <c r="DG57" s="45"/>
      <c r="DH57" s="45"/>
      <c r="DI57" s="45"/>
      <c r="DJ57" s="45"/>
      <c r="DK57" s="45"/>
      <c r="DL57" s="45"/>
      <c r="DM57" s="46"/>
      <c r="DN57" s="37"/>
      <c r="DO57" s="29"/>
      <c r="DP57" s="47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6"/>
      <c r="EB57" s="37"/>
      <c r="ED57" s="47"/>
      <c r="EE57" s="67"/>
      <c r="EF57" s="45"/>
      <c r="EG57" s="45"/>
      <c r="EH57" s="45"/>
      <c r="EI57" s="45"/>
      <c r="EJ57" s="45"/>
      <c r="EK57" s="45"/>
      <c r="EL57" s="45"/>
      <c r="EM57" s="45"/>
      <c r="EN57" s="45"/>
      <c r="EO57" s="46"/>
      <c r="EP57" s="37"/>
      <c r="ER57" s="47"/>
      <c r="ES57" s="67"/>
      <c r="ET57" s="45"/>
      <c r="EU57" s="45"/>
      <c r="EV57" s="45"/>
      <c r="EW57" s="45"/>
      <c r="EX57" s="45"/>
      <c r="EY57" s="45"/>
      <c r="EZ57" s="45"/>
      <c r="FA57" s="45"/>
      <c r="FB57" s="45"/>
      <c r="FC57" s="46"/>
      <c r="FD57" s="37"/>
      <c r="FF57" s="47"/>
      <c r="FG57" s="67"/>
      <c r="FH57" s="45"/>
      <c r="FI57" s="45"/>
      <c r="FJ57" s="45"/>
      <c r="FK57" s="45"/>
      <c r="FL57" s="45"/>
      <c r="FM57" s="45"/>
      <c r="FN57" s="45"/>
      <c r="FO57" s="45"/>
      <c r="FP57" s="45"/>
      <c r="FQ57" s="46"/>
      <c r="FR57" s="37"/>
      <c r="FS57" s="29"/>
      <c r="FT57" s="47"/>
      <c r="FU57" s="67"/>
      <c r="FV57" s="45"/>
      <c r="FW57" s="45"/>
      <c r="FX57" s="45"/>
      <c r="FY57" s="45"/>
      <c r="FZ57" s="45"/>
      <c r="GA57" s="45"/>
      <c r="GB57" s="45"/>
      <c r="GC57" s="45"/>
      <c r="GD57" s="45"/>
      <c r="GE57" s="46"/>
      <c r="GF57" s="37"/>
      <c r="GH57" s="47"/>
      <c r="GI57" s="67"/>
      <c r="GJ57" s="45"/>
      <c r="GK57" s="45"/>
      <c r="GL57" s="45"/>
      <c r="GM57" s="45"/>
      <c r="GN57" s="45"/>
      <c r="GO57" s="45"/>
      <c r="GP57" s="45"/>
      <c r="GQ57" s="45"/>
      <c r="GR57" s="45"/>
      <c r="GS57" s="46"/>
      <c r="GT57" s="37"/>
      <c r="GU57" s="61"/>
      <c r="GV57" s="52"/>
      <c r="GW57" s="62"/>
      <c r="GX57" s="43"/>
      <c r="GY57" s="45" t="str">
        <f t="shared" si="375"/>
        <v/>
      </c>
      <c r="GZ57" s="43"/>
      <c r="HA57" s="45" t="str">
        <f t="shared" si="376"/>
        <v/>
      </c>
      <c r="HB57" s="43"/>
      <c r="HC57" s="45" t="str">
        <f t="shared" si="377"/>
        <v/>
      </c>
      <c r="HD57" s="43"/>
      <c r="HE57" s="63" t="str">
        <f t="shared" si="412"/>
        <v/>
      </c>
      <c r="HF57" s="67" t="str">
        <f t="shared" si="413"/>
        <v/>
      </c>
      <c r="HG57" s="45" t="str">
        <f t="shared" si="380"/>
        <v/>
      </c>
      <c r="HH57" s="46" t="str">
        <f t="shared" si="411"/>
        <v/>
      </c>
      <c r="HI57" s="37"/>
      <c r="HK57" s="52"/>
      <c r="HL57" s="43"/>
      <c r="HM57" s="45" t="str">
        <f t="shared" si="382"/>
        <v/>
      </c>
      <c r="HN57" s="43"/>
      <c r="HO57" s="45" t="str">
        <f t="shared" si="383"/>
        <v/>
      </c>
      <c r="HP57" s="43"/>
      <c r="HQ57" s="45" t="str">
        <f t="shared" si="384"/>
        <v/>
      </c>
      <c r="HR57" s="43"/>
      <c r="HS57" s="63" t="str">
        <f t="shared" si="385"/>
        <v/>
      </c>
      <c r="HT57" s="67" t="str">
        <f t="shared" si="386"/>
        <v/>
      </c>
      <c r="HU57" s="45" t="str">
        <f t="shared" si="387"/>
        <v/>
      </c>
      <c r="HV57" s="46" t="str">
        <f t="shared" si="388"/>
        <v/>
      </c>
      <c r="HW57" s="37"/>
      <c r="HX57" s="360"/>
      <c r="HY57" s="52"/>
      <c r="HZ57" s="43"/>
      <c r="IA57" s="45" t="str">
        <f t="shared" si="389"/>
        <v/>
      </c>
      <c r="IB57" s="43"/>
      <c r="IC57" s="45" t="str">
        <f t="shared" si="390"/>
        <v/>
      </c>
      <c r="ID57" s="43"/>
      <c r="IE57" s="45" t="str">
        <f t="shared" si="391"/>
        <v/>
      </c>
      <c r="IF57" s="43"/>
      <c r="IG57" s="63" t="str">
        <f t="shared" si="392"/>
        <v/>
      </c>
      <c r="IH57" s="67" t="str">
        <f t="shared" si="393"/>
        <v/>
      </c>
      <c r="II57" s="45" t="str">
        <f t="shared" si="394"/>
        <v/>
      </c>
      <c r="IJ57" s="46" t="str">
        <f t="shared" si="395"/>
        <v/>
      </c>
      <c r="IK57" s="37"/>
      <c r="IL57" s="29"/>
      <c r="IM57" s="52"/>
      <c r="IN57" s="43"/>
      <c r="IO57" s="45" t="str">
        <f t="shared" si="396"/>
        <v/>
      </c>
      <c r="IP57" s="43"/>
      <c r="IQ57" s="45" t="str">
        <f t="shared" si="397"/>
        <v/>
      </c>
      <c r="IR57" s="43"/>
      <c r="IS57" s="45" t="str">
        <f t="shared" si="398"/>
        <v/>
      </c>
      <c r="IT57" s="43"/>
      <c r="IU57" s="63" t="str">
        <f t="shared" si="410"/>
        <v/>
      </c>
      <c r="IV57" s="67" t="str">
        <f t="shared" si="400"/>
        <v/>
      </c>
      <c r="IW57" s="45" t="str">
        <f t="shared" si="401"/>
        <v/>
      </c>
      <c r="IX57" s="46" t="str">
        <f t="shared" si="402"/>
        <v/>
      </c>
      <c r="IY57" s="37"/>
      <c r="IZ57" s="61"/>
      <c r="JA57" s="52"/>
      <c r="JB57" s="43"/>
      <c r="JC57" s="45" t="str">
        <f t="shared" si="403"/>
        <v/>
      </c>
      <c r="JD57" s="43"/>
      <c r="JE57" s="45" t="str">
        <f t="shared" si="404"/>
        <v/>
      </c>
      <c r="JF57" s="43"/>
      <c r="JG57" s="45" t="str">
        <f t="shared" si="405"/>
        <v/>
      </c>
      <c r="JH57" s="43"/>
      <c r="JI57" s="63" t="str">
        <f t="shared" si="406"/>
        <v/>
      </c>
      <c r="JJ57" s="67" t="str">
        <f t="shared" si="407"/>
        <v/>
      </c>
      <c r="JK57" s="45" t="str">
        <f t="shared" si="408"/>
        <v/>
      </c>
      <c r="JL57" s="46" t="str">
        <f t="shared" si="409"/>
        <v/>
      </c>
      <c r="JM57" s="37"/>
      <c r="JN57" s="29"/>
      <c r="JO57" s="52"/>
      <c r="JP57" s="43"/>
      <c r="JQ57" s="45" t="str">
        <f t="shared" si="172"/>
        <v/>
      </c>
      <c r="JR57" s="43"/>
      <c r="JS57" s="45" t="str">
        <f t="shared" si="173"/>
        <v/>
      </c>
      <c r="JT57" s="43"/>
      <c r="JU57" s="45" t="str">
        <f t="shared" si="174"/>
        <v/>
      </c>
      <c r="JV57" s="43"/>
      <c r="JW57" s="63" t="str">
        <f t="shared" si="317"/>
        <v/>
      </c>
      <c r="JX57" s="67" t="str">
        <f t="shared" si="318"/>
        <v/>
      </c>
      <c r="JY57" s="45" t="str">
        <f t="shared" si="177"/>
        <v/>
      </c>
      <c r="JZ57" s="46" t="str">
        <f t="shared" si="178"/>
        <v/>
      </c>
      <c r="KA57" s="37"/>
      <c r="KB57" s="51"/>
      <c r="KC57" s="52"/>
      <c r="KD57" s="43"/>
      <c r="KE57" s="45" t="str">
        <f>IF(KD57="","",KD57-KD53)</f>
        <v/>
      </c>
      <c r="KF57" s="43"/>
      <c r="KG57" s="45" t="str">
        <f>IF(KF57="","",KF57-KF53)</f>
        <v/>
      </c>
      <c r="KH57" s="43"/>
      <c r="KI57" s="45" t="str">
        <f>IF(KH57="","",KH53+KJ53-KH57)</f>
        <v/>
      </c>
      <c r="KJ57" s="43"/>
      <c r="KK57" s="63" t="str">
        <f>IF(KD57="","",KK53)</f>
        <v/>
      </c>
      <c r="KL57" s="67" t="str">
        <f>IF(KE57="","",KL53)</f>
        <v/>
      </c>
      <c r="KM57" s="45" t="str">
        <f>IF(KH57="","",KI57*KL57)</f>
        <v/>
      </c>
      <c r="KN57" s="46" t="str">
        <f>IF(KI57="","",KM57/(KE57*100))</f>
        <v/>
      </c>
      <c r="KO57" s="37"/>
      <c r="KP57" s="29"/>
      <c r="KQ57" s="52"/>
      <c r="KR57" s="43"/>
      <c r="KS57" s="45" t="str">
        <f>IF(KR57="","",KR57-KR53)</f>
        <v/>
      </c>
      <c r="KT57" s="43"/>
      <c r="KU57" s="45" t="str">
        <f>IF(KT57="","",KT57-KT53)</f>
        <v/>
      </c>
      <c r="KV57" s="43"/>
      <c r="KW57" s="45" t="str">
        <f>IF(KV57="","",KV53+KX53-KV57)</f>
        <v/>
      </c>
      <c r="KX57" s="43"/>
      <c r="KY57" s="63" t="str">
        <f>IF(KR57="","",KY53)</f>
        <v/>
      </c>
      <c r="KZ57" s="67" t="str">
        <f>IF(KS57="","",KZ53)</f>
        <v/>
      </c>
      <c r="LA57" s="45" t="str">
        <f>IF(KV57="","",KW57*KZ57)</f>
        <v/>
      </c>
      <c r="LB57" s="46" t="str">
        <f>IF(KW57="","",LA57/(KS57*100))</f>
        <v/>
      </c>
      <c r="LC57" s="37"/>
      <c r="LD57" s="29"/>
      <c r="LE57" s="47"/>
      <c r="LF57" s="45"/>
      <c r="LG57" s="45"/>
      <c r="LH57" s="45"/>
      <c r="LI57" s="45"/>
      <c r="LJ57" s="45"/>
      <c r="LK57" s="45"/>
      <c r="LL57" s="45"/>
      <c r="LM57" s="63"/>
      <c r="LN57" s="45"/>
      <c r="LO57" s="45"/>
      <c r="LP57" s="45"/>
      <c r="LQ57" s="37"/>
      <c r="LR57" s="29"/>
      <c r="LS57" s="47"/>
      <c r="LT57" s="67"/>
      <c r="LU57" s="45"/>
      <c r="LV57" s="45"/>
      <c r="LW57" s="45"/>
      <c r="LX57" s="45"/>
      <c r="LY57" s="45"/>
      <c r="LZ57" s="45"/>
      <c r="MA57" s="45"/>
      <c r="MB57" s="45"/>
      <c r="MC57" s="45"/>
      <c r="MD57" s="46"/>
      <c r="ME57" s="37"/>
      <c r="MF57" s="29"/>
      <c r="MG57" s="47"/>
      <c r="MH57" s="67"/>
      <c r="MI57" s="45"/>
      <c r="MJ57" s="45"/>
      <c r="MK57" s="45"/>
      <c r="ML57" s="45"/>
      <c r="MM57" s="45"/>
      <c r="MN57" s="45"/>
      <c r="MO57" s="45"/>
      <c r="MP57" s="45"/>
      <c r="MQ57" s="45"/>
      <c r="MR57" s="46"/>
      <c r="MS57" s="37"/>
      <c r="MT57" s="29"/>
      <c r="MU57" s="47"/>
      <c r="MV57" s="67"/>
      <c r="MW57" s="45"/>
      <c r="MX57" s="45"/>
      <c r="MY57" s="45"/>
      <c r="MZ57" s="45"/>
      <c r="NA57" s="45"/>
      <c r="NB57" s="45"/>
      <c r="NC57" s="45"/>
      <c r="ND57" s="45"/>
      <c r="NE57" s="45"/>
      <c r="NF57" s="46"/>
      <c r="NG57" s="37"/>
      <c r="NH57" s="29"/>
      <c r="NI57" s="47"/>
      <c r="NJ57" s="67"/>
      <c r="NK57" s="45"/>
      <c r="NL57" s="45"/>
      <c r="NM57" s="45"/>
      <c r="NN57" s="45"/>
      <c r="NO57" s="45"/>
      <c r="NP57" s="45"/>
      <c r="NQ57" s="45"/>
      <c r="NR57" s="45"/>
      <c r="NS57" s="45"/>
      <c r="NT57" s="46"/>
      <c r="NU57" s="37"/>
    </row>
    <row r="58" spans="1:385" ht="15" customHeight="1" thickBot="1" x14ac:dyDescent="0.3">
      <c r="A58" s="38"/>
      <c r="B58" s="39"/>
      <c r="C58" s="40"/>
      <c r="D58" s="40"/>
      <c r="E58" s="41"/>
      <c r="F58" s="41"/>
      <c r="G58" s="40"/>
      <c r="H58" s="42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6"/>
      <c r="T58" s="37"/>
      <c r="U58" s="29"/>
      <c r="V58" s="47"/>
      <c r="W58" s="67"/>
      <c r="X58" s="45"/>
      <c r="Y58" s="45"/>
      <c r="Z58" s="45"/>
      <c r="AA58" s="45"/>
      <c r="AB58" s="45"/>
      <c r="AC58" s="45"/>
      <c r="AD58" s="45"/>
      <c r="AE58" s="45"/>
      <c r="AF58" s="45"/>
      <c r="AG58" s="46"/>
      <c r="AH58" s="37"/>
      <c r="AI58" s="29"/>
      <c r="AJ58" s="47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6"/>
      <c r="AV58" s="37"/>
      <c r="AW58" s="29"/>
      <c r="AX58" s="47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6"/>
      <c r="BJ58" s="37"/>
      <c r="BK58" s="29"/>
      <c r="BL58" s="52"/>
      <c r="BM58" s="43"/>
      <c r="BN58" s="45" t="str">
        <f t="shared" si="354"/>
        <v/>
      </c>
      <c r="BO58" s="45"/>
      <c r="BP58" s="45" t="str">
        <f t="shared" si="355"/>
        <v/>
      </c>
      <c r="BQ58" s="45"/>
      <c r="BR58" s="45" t="str">
        <f t="shared" si="356"/>
        <v/>
      </c>
      <c r="BS58" s="43"/>
      <c r="BT58" s="78" t="str">
        <f t="shared" si="357"/>
        <v/>
      </c>
      <c r="BU58" s="79" t="str">
        <f t="shared" si="358"/>
        <v/>
      </c>
      <c r="BV58" s="76" t="str">
        <f t="shared" si="359"/>
        <v/>
      </c>
      <c r="BW58" s="80" t="str">
        <f t="shared" si="360"/>
        <v/>
      </c>
      <c r="BX58" s="37"/>
      <c r="BY58" s="57"/>
      <c r="BZ58" s="52"/>
      <c r="CA58" s="43"/>
      <c r="CB58" s="45" t="str">
        <f t="shared" si="361"/>
        <v/>
      </c>
      <c r="CC58" s="45"/>
      <c r="CD58" s="45" t="str">
        <f t="shared" si="362"/>
        <v/>
      </c>
      <c r="CE58" s="45"/>
      <c r="CF58" s="45" t="str">
        <f t="shared" si="363"/>
        <v/>
      </c>
      <c r="CG58" s="43"/>
      <c r="CH58" s="78" t="str">
        <f t="shared" si="364"/>
        <v/>
      </c>
      <c r="CI58" s="79" t="str">
        <f t="shared" si="365"/>
        <v/>
      </c>
      <c r="CJ58" s="76" t="str">
        <f t="shared" si="366"/>
        <v/>
      </c>
      <c r="CK58" s="80" t="str">
        <f t="shared" si="367"/>
        <v/>
      </c>
      <c r="CL58" s="37"/>
      <c r="CM58" s="29"/>
      <c r="CN58" s="52"/>
      <c r="CO58" s="43"/>
      <c r="CP58" s="45" t="str">
        <f t="shared" si="368"/>
        <v/>
      </c>
      <c r="CQ58" s="45"/>
      <c r="CR58" s="45" t="str">
        <f t="shared" si="369"/>
        <v/>
      </c>
      <c r="CS58" s="45"/>
      <c r="CT58" s="45" t="str">
        <f t="shared" si="370"/>
        <v/>
      </c>
      <c r="CU58" s="43"/>
      <c r="CV58" s="78" t="str">
        <f t="shared" si="371"/>
        <v/>
      </c>
      <c r="CW58" s="79" t="str">
        <f t="shared" si="372"/>
        <v/>
      </c>
      <c r="CX58" s="76" t="str">
        <f t="shared" si="373"/>
        <v/>
      </c>
      <c r="CY58" s="80" t="str">
        <f t="shared" si="374"/>
        <v/>
      </c>
      <c r="CZ58" s="37"/>
      <c r="DA58" s="29"/>
      <c r="DB58" s="47"/>
      <c r="DC58" s="67"/>
      <c r="DD58" s="45"/>
      <c r="DE58" s="45"/>
      <c r="DF58" s="45"/>
      <c r="DG58" s="45"/>
      <c r="DH58" s="45"/>
      <c r="DI58" s="45"/>
      <c r="DJ58" s="45"/>
      <c r="DK58" s="45"/>
      <c r="DL58" s="45"/>
      <c r="DM58" s="46"/>
      <c r="DN58" s="37"/>
      <c r="DO58" s="29"/>
      <c r="DP58" s="47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6"/>
      <c r="EB58" s="37"/>
      <c r="ED58" s="47"/>
      <c r="EE58" s="67"/>
      <c r="EF58" s="45"/>
      <c r="EG58" s="45"/>
      <c r="EH58" s="45"/>
      <c r="EI58" s="45"/>
      <c r="EJ58" s="45"/>
      <c r="EK58" s="45"/>
      <c r="EL58" s="45"/>
      <c r="EM58" s="45"/>
      <c r="EN58" s="45"/>
      <c r="EO58" s="46"/>
      <c r="EP58" s="37"/>
      <c r="ER58" s="47"/>
      <c r="ES58" s="67"/>
      <c r="ET58" s="45"/>
      <c r="EU58" s="45"/>
      <c r="EV58" s="45"/>
      <c r="EW58" s="45"/>
      <c r="EX58" s="45"/>
      <c r="EY58" s="45"/>
      <c r="EZ58" s="45"/>
      <c r="FA58" s="45"/>
      <c r="FB58" s="45"/>
      <c r="FC58" s="46"/>
      <c r="FD58" s="37"/>
      <c r="FF58" s="47"/>
      <c r="FG58" s="67"/>
      <c r="FH58" s="45"/>
      <c r="FI58" s="45"/>
      <c r="FJ58" s="45"/>
      <c r="FK58" s="45"/>
      <c r="FL58" s="45"/>
      <c r="FM58" s="45"/>
      <c r="FN58" s="45"/>
      <c r="FO58" s="45"/>
      <c r="FP58" s="45"/>
      <c r="FQ58" s="46"/>
      <c r="FR58" s="37"/>
      <c r="FS58" s="29"/>
      <c r="FT58" s="47"/>
      <c r="FU58" s="67"/>
      <c r="FV58" s="45"/>
      <c r="FW58" s="45"/>
      <c r="FX58" s="45"/>
      <c r="FY58" s="45"/>
      <c r="FZ58" s="45"/>
      <c r="GA58" s="45"/>
      <c r="GB58" s="45"/>
      <c r="GC58" s="45"/>
      <c r="GD58" s="45"/>
      <c r="GE58" s="46"/>
      <c r="GF58" s="37"/>
      <c r="GH58" s="47"/>
      <c r="GI58" s="67"/>
      <c r="GJ58" s="45"/>
      <c r="GK58" s="45"/>
      <c r="GL58" s="45"/>
      <c r="GM58" s="45"/>
      <c r="GN58" s="45"/>
      <c r="GO58" s="45"/>
      <c r="GP58" s="45"/>
      <c r="GQ58" s="45"/>
      <c r="GR58" s="45"/>
      <c r="GS58" s="46"/>
      <c r="GT58" s="37"/>
      <c r="GU58" s="61"/>
      <c r="GV58" s="52"/>
      <c r="GW58" s="62"/>
      <c r="GX58" s="43"/>
      <c r="GY58" s="45" t="str">
        <f t="shared" si="375"/>
        <v/>
      </c>
      <c r="GZ58" s="45"/>
      <c r="HA58" s="45"/>
      <c r="HB58" s="45"/>
      <c r="HC58" s="45"/>
      <c r="HD58" s="43"/>
      <c r="HE58" s="78" t="str">
        <f t="shared" si="412"/>
        <v/>
      </c>
      <c r="HF58" s="79" t="str">
        <f t="shared" si="413"/>
        <v/>
      </c>
      <c r="HG58" s="76" t="str">
        <f t="shared" si="380"/>
        <v/>
      </c>
      <c r="HH58" s="80" t="str">
        <f t="shared" si="411"/>
        <v/>
      </c>
      <c r="HI58" s="37"/>
      <c r="HK58" s="52"/>
      <c r="HL58" s="43"/>
      <c r="HM58" s="45" t="str">
        <f t="shared" si="382"/>
        <v/>
      </c>
      <c r="HN58" s="45"/>
      <c r="HO58" s="45"/>
      <c r="HP58" s="45"/>
      <c r="HQ58" s="45"/>
      <c r="HR58" s="43"/>
      <c r="HS58" s="78" t="str">
        <f t="shared" si="385"/>
        <v/>
      </c>
      <c r="HT58" s="79" t="str">
        <f t="shared" si="386"/>
        <v/>
      </c>
      <c r="HU58" s="76" t="str">
        <f t="shared" si="387"/>
        <v/>
      </c>
      <c r="HV58" s="80" t="str">
        <f t="shared" si="388"/>
        <v/>
      </c>
      <c r="HW58" s="37"/>
      <c r="HX58" s="360"/>
      <c r="HY58" s="52"/>
      <c r="HZ58" s="43"/>
      <c r="IA58" s="45" t="str">
        <f t="shared" si="389"/>
        <v/>
      </c>
      <c r="IB58" s="45"/>
      <c r="IC58" s="45" t="str">
        <f t="shared" si="390"/>
        <v/>
      </c>
      <c r="ID58" s="45"/>
      <c r="IE58" s="45" t="str">
        <f t="shared" si="391"/>
        <v/>
      </c>
      <c r="IF58" s="43"/>
      <c r="IG58" s="78" t="str">
        <f t="shared" si="392"/>
        <v/>
      </c>
      <c r="IH58" s="79" t="str">
        <f t="shared" si="393"/>
        <v/>
      </c>
      <c r="II58" s="76" t="str">
        <f t="shared" si="394"/>
        <v/>
      </c>
      <c r="IJ58" s="80" t="str">
        <f t="shared" si="395"/>
        <v/>
      </c>
      <c r="IK58" s="37"/>
      <c r="IL58" s="29"/>
      <c r="IM58" s="52"/>
      <c r="IN58" s="43"/>
      <c r="IO58" s="45" t="str">
        <f t="shared" si="396"/>
        <v/>
      </c>
      <c r="IP58" s="45"/>
      <c r="IQ58" s="45" t="str">
        <f t="shared" si="397"/>
        <v/>
      </c>
      <c r="IR58" s="45"/>
      <c r="IS58" s="45" t="str">
        <f t="shared" si="398"/>
        <v/>
      </c>
      <c r="IT58" s="43"/>
      <c r="IU58" s="78" t="str">
        <f t="shared" si="410"/>
        <v/>
      </c>
      <c r="IV58" s="79" t="str">
        <f t="shared" si="400"/>
        <v/>
      </c>
      <c r="IW58" s="76" t="str">
        <f t="shared" si="401"/>
        <v/>
      </c>
      <c r="IX58" s="80" t="str">
        <f t="shared" si="402"/>
        <v/>
      </c>
      <c r="IY58" s="37"/>
      <c r="IZ58" s="61"/>
      <c r="JA58" s="52"/>
      <c r="JB58" s="43"/>
      <c r="JC58" s="45" t="str">
        <f t="shared" si="403"/>
        <v/>
      </c>
      <c r="JD58" s="45"/>
      <c r="JE58" s="45" t="str">
        <f t="shared" si="404"/>
        <v/>
      </c>
      <c r="JF58" s="45"/>
      <c r="JG58" s="45" t="str">
        <f t="shared" si="405"/>
        <v/>
      </c>
      <c r="JH58" s="43"/>
      <c r="JI58" s="78" t="str">
        <f t="shared" si="406"/>
        <v/>
      </c>
      <c r="JJ58" s="79" t="str">
        <f t="shared" si="407"/>
        <v/>
      </c>
      <c r="JK58" s="76" t="str">
        <f t="shared" si="408"/>
        <v/>
      </c>
      <c r="JL58" s="80" t="str">
        <f t="shared" si="409"/>
        <v/>
      </c>
      <c r="JM58" s="37"/>
      <c r="JN58" s="29"/>
      <c r="JO58" s="52"/>
      <c r="JP58" s="43"/>
      <c r="JQ58" s="45" t="str">
        <f t="shared" si="172"/>
        <v/>
      </c>
      <c r="JR58" s="45"/>
      <c r="JS58" s="45"/>
      <c r="JT58" s="45"/>
      <c r="JU58" s="45"/>
      <c r="JV58" s="43"/>
      <c r="JW58" s="78" t="str">
        <f t="shared" si="317"/>
        <v/>
      </c>
      <c r="JX58" s="79" t="str">
        <f t="shared" si="318"/>
        <v/>
      </c>
      <c r="JY58" s="76" t="str">
        <f t="shared" si="177"/>
        <v/>
      </c>
      <c r="JZ58" s="80" t="str">
        <f t="shared" si="178"/>
        <v/>
      </c>
      <c r="KA58" s="37"/>
      <c r="KB58" s="51"/>
      <c r="KC58" s="52"/>
      <c r="KD58" s="43"/>
      <c r="KE58" s="45" t="str">
        <f>IF(KD58="","",KD58-KD54)</f>
        <v/>
      </c>
      <c r="KF58" s="45"/>
      <c r="KG58" s="45" t="str">
        <f>IF(KF58="","",KF58-KF54)</f>
        <v/>
      </c>
      <c r="KH58" s="45"/>
      <c r="KI58" s="45" t="str">
        <f>IF(KH58="","",KH54+KJ54-KH58)</f>
        <v/>
      </c>
      <c r="KJ58" s="43"/>
      <c r="KK58" s="78" t="str">
        <f>IF(KD58="","",KK54)</f>
        <v/>
      </c>
      <c r="KL58" s="79" t="str">
        <f>IF(KE58="","",KL54)</f>
        <v/>
      </c>
      <c r="KM58" s="76" t="str">
        <f>IF(KH58="","",KI58*KL58)</f>
        <v/>
      </c>
      <c r="KN58" s="80" t="str">
        <f>IF(KI58="","",KM58/(KE58*100))</f>
        <v/>
      </c>
      <c r="KO58" s="37"/>
      <c r="KP58" s="29"/>
      <c r="KQ58" s="52"/>
      <c r="KR58" s="43"/>
      <c r="KS58" s="45" t="str">
        <f>IF(KR58="","",KR58-KR54)</f>
        <v/>
      </c>
      <c r="KT58" s="45"/>
      <c r="KU58" s="45" t="str">
        <f>IF(KT58="","",KT58-KT54)</f>
        <v/>
      </c>
      <c r="KV58" s="45"/>
      <c r="KW58" s="45" t="str">
        <f>IF(KV58="","",KV54+KX54-KV58)</f>
        <v/>
      </c>
      <c r="KX58" s="43"/>
      <c r="KY58" s="78" t="str">
        <f>IF(KR58="","",KY54)</f>
        <v/>
      </c>
      <c r="KZ58" s="79" t="str">
        <f>IF(KS58="","",KZ54)</f>
        <v/>
      </c>
      <c r="LA58" s="76" t="str">
        <f>IF(KV58="","",KW58*KZ58)</f>
        <v/>
      </c>
      <c r="LB58" s="80" t="str">
        <f>IF(KW58="","",LA58/(KS58*100))</f>
        <v/>
      </c>
      <c r="LC58" s="37"/>
      <c r="LD58" s="29"/>
      <c r="LE58" s="47"/>
      <c r="LF58" s="45"/>
      <c r="LG58" s="45"/>
      <c r="LH58" s="45"/>
      <c r="LI58" s="45"/>
      <c r="LJ58" s="45"/>
      <c r="LK58" s="45"/>
      <c r="LL58" s="45"/>
      <c r="LM58" s="63"/>
      <c r="LN58" s="45"/>
      <c r="LO58" s="45"/>
      <c r="LP58" s="45"/>
      <c r="LQ58" s="37"/>
      <c r="LR58" s="29"/>
      <c r="LS58" s="47"/>
      <c r="LT58" s="67"/>
      <c r="LU58" s="45"/>
      <c r="LV58" s="45"/>
      <c r="LW58" s="45"/>
      <c r="LX58" s="45"/>
      <c r="LY58" s="45"/>
      <c r="LZ58" s="45"/>
      <c r="MA58" s="45"/>
      <c r="MB58" s="45"/>
      <c r="MC58" s="45"/>
      <c r="MD58" s="46"/>
      <c r="ME58" s="37"/>
      <c r="MF58" s="29"/>
      <c r="MG58" s="47"/>
      <c r="MH58" s="67"/>
      <c r="MI58" s="45"/>
      <c r="MJ58" s="45"/>
      <c r="MK58" s="45"/>
      <c r="ML58" s="45"/>
      <c r="MM58" s="45"/>
      <c r="MN58" s="45"/>
      <c r="MO58" s="45"/>
      <c r="MP58" s="45"/>
      <c r="MQ58" s="45"/>
      <c r="MR58" s="46"/>
      <c r="MS58" s="37"/>
      <c r="MT58" s="29"/>
      <c r="MU58" s="47"/>
      <c r="MV58" s="67"/>
      <c r="MW58" s="45"/>
      <c r="MX58" s="45"/>
      <c r="MY58" s="45"/>
      <c r="MZ58" s="45"/>
      <c r="NA58" s="45"/>
      <c r="NB58" s="45"/>
      <c r="NC58" s="45"/>
      <c r="ND58" s="45"/>
      <c r="NE58" s="45"/>
      <c r="NF58" s="46"/>
      <c r="NG58" s="37"/>
      <c r="NH58" s="29"/>
      <c r="NI58" s="47"/>
      <c r="NJ58" s="67"/>
      <c r="NK58" s="45"/>
      <c r="NL58" s="45"/>
      <c r="NM58" s="45"/>
      <c r="NN58" s="45"/>
      <c r="NO58" s="45"/>
      <c r="NP58" s="45"/>
      <c r="NQ58" s="45"/>
      <c r="NR58" s="45"/>
      <c r="NS58" s="45"/>
      <c r="NT58" s="46"/>
      <c r="NU58" s="37"/>
    </row>
    <row r="59" spans="1:385" ht="15" customHeight="1" thickTop="1" x14ac:dyDescent="0.25">
      <c r="A59" s="104" t="s">
        <v>1189</v>
      </c>
      <c r="B59" s="39"/>
      <c r="C59" s="40"/>
      <c r="D59" s="40"/>
      <c r="E59" s="41"/>
      <c r="F59" s="41"/>
      <c r="G59" s="40"/>
      <c r="H59" s="42"/>
      <c r="I59" s="25" t="s">
        <v>29</v>
      </c>
      <c r="J59" s="45">
        <f>SUM(J3:J55)*100</f>
        <v>49700</v>
      </c>
      <c r="K59" s="45"/>
      <c r="L59" s="45"/>
      <c r="M59" s="25"/>
      <c r="N59" s="45"/>
      <c r="O59" s="45"/>
      <c r="P59" s="45"/>
      <c r="Q59" s="45"/>
      <c r="R59" s="45"/>
      <c r="S59" s="45"/>
      <c r="T59" s="37"/>
      <c r="U59" s="29"/>
      <c r="V59" s="47"/>
      <c r="W59" s="105" t="s">
        <v>29</v>
      </c>
      <c r="X59" s="45">
        <f>SUM(X3:X55)*100</f>
        <v>52400</v>
      </c>
      <c r="Y59" s="45"/>
      <c r="Z59" s="45"/>
      <c r="AA59" s="25"/>
      <c r="AB59" s="45"/>
      <c r="AC59" s="45"/>
      <c r="AD59" s="45"/>
      <c r="AE59" s="45"/>
      <c r="AF59" s="45"/>
      <c r="AG59" s="45"/>
      <c r="AH59" s="37"/>
      <c r="AI59" s="29"/>
      <c r="AJ59" s="47"/>
      <c r="AK59" s="25" t="s">
        <v>29</v>
      </c>
      <c r="AL59" s="45">
        <f>SUM(AL3:AL55)*100</f>
        <v>36500</v>
      </c>
      <c r="AM59" s="45"/>
      <c r="AN59" s="45"/>
      <c r="AO59" s="25"/>
      <c r="AP59" s="45"/>
      <c r="AQ59" s="45"/>
      <c r="AR59" s="45"/>
      <c r="AS59" s="45"/>
      <c r="AT59" s="45"/>
      <c r="AU59" s="45"/>
      <c r="AV59" s="37"/>
      <c r="AW59" s="29"/>
      <c r="AX59" s="47"/>
      <c r="AY59" s="25" t="s">
        <v>29</v>
      </c>
      <c r="AZ59" s="45">
        <f>SUM(AZ3:AZ55)*100</f>
        <v>163800</v>
      </c>
      <c r="BA59" s="45"/>
      <c r="BB59" s="45"/>
      <c r="BC59" s="25"/>
      <c r="BD59" s="45"/>
      <c r="BE59" s="45"/>
      <c r="BF59" s="45"/>
      <c r="BG59" s="45"/>
      <c r="BH59" s="45"/>
      <c r="BI59" s="45"/>
      <c r="BJ59" s="37"/>
      <c r="BK59" s="29"/>
      <c r="BL59" s="47"/>
      <c r="BM59" s="25" t="s">
        <v>29</v>
      </c>
      <c r="BN59" s="43">
        <f>SUM(BN3:BN55)*100</f>
        <v>86200</v>
      </c>
      <c r="BO59" s="43"/>
      <c r="BP59" s="43"/>
      <c r="BQ59" s="25"/>
      <c r="BR59" s="45"/>
      <c r="BS59" s="45"/>
      <c r="BT59" s="319" t="s">
        <v>31</v>
      </c>
      <c r="BU59" s="319"/>
      <c r="BV59" s="45">
        <f>SUM(BV3:BV55)</f>
        <v>23447</v>
      </c>
      <c r="BW59" s="45"/>
      <c r="BX59" s="37"/>
      <c r="BY59" s="57"/>
      <c r="BZ59" s="47"/>
      <c r="CA59" s="25" t="s">
        <v>29</v>
      </c>
      <c r="CB59" s="43">
        <f>SUM(CB3:CB55)*100</f>
        <v>45400</v>
      </c>
      <c r="CC59" s="43"/>
      <c r="CD59" s="43"/>
      <c r="CE59" s="106"/>
      <c r="CF59" s="43"/>
      <c r="CG59" s="45"/>
      <c r="CH59" s="329" t="s">
        <v>31</v>
      </c>
      <c r="CI59" s="329"/>
      <c r="CJ59" s="45">
        <f>SUM(CJ3:CJ55)</f>
        <v>15620</v>
      </c>
      <c r="CK59" s="107"/>
      <c r="CL59" s="37"/>
      <c r="CM59" s="29"/>
      <c r="CN59" s="47"/>
      <c r="CO59" s="25" t="s">
        <v>29</v>
      </c>
      <c r="CP59" s="43">
        <f>SUM(CP3:CP55)*100</f>
        <v>102300</v>
      </c>
      <c r="CQ59" s="43"/>
      <c r="CR59" s="43"/>
      <c r="CS59" s="106"/>
      <c r="CT59" s="43"/>
      <c r="CU59" s="45"/>
      <c r="CV59" s="329" t="s">
        <v>31</v>
      </c>
      <c r="CW59" s="329"/>
      <c r="CX59" s="45">
        <f>SUM(CX3:CX55)</f>
        <v>9220</v>
      </c>
      <c r="CY59" s="107"/>
      <c r="CZ59" s="37"/>
      <c r="DA59" s="29"/>
      <c r="DB59" s="47"/>
      <c r="DC59" s="105" t="s">
        <v>29</v>
      </c>
      <c r="DD59" s="45">
        <f>SUM(DD3:DD55)*100</f>
        <v>25800</v>
      </c>
      <c r="DE59" s="45"/>
      <c r="DF59" s="45"/>
      <c r="DG59" s="25"/>
      <c r="DH59" s="45"/>
      <c r="DI59" s="45"/>
      <c r="DJ59" s="45"/>
      <c r="DK59" s="45"/>
      <c r="DL59" s="45"/>
      <c r="DM59" s="45"/>
      <c r="DN59" s="37"/>
      <c r="DO59" s="29"/>
      <c r="DP59" s="47"/>
      <c r="DQ59" s="25" t="s">
        <v>29</v>
      </c>
      <c r="DR59" s="45">
        <f>SUM(DR3:DR55)*100</f>
        <v>20300</v>
      </c>
      <c r="DS59" s="45"/>
      <c r="DT59" s="45"/>
      <c r="DU59" s="25"/>
      <c r="DV59" s="45"/>
      <c r="DW59" s="45"/>
      <c r="DX59" s="45"/>
      <c r="DY59" s="45"/>
      <c r="DZ59" s="45"/>
      <c r="EA59" s="45"/>
      <c r="EB59" s="37"/>
      <c r="ED59" s="47"/>
      <c r="EE59" s="105" t="s">
        <v>29</v>
      </c>
      <c r="EF59" s="45">
        <f>SUM(EF3:EF55)*100</f>
        <v>45900</v>
      </c>
      <c r="EG59" s="45"/>
      <c r="EH59" s="45">
        <f>SUM(EH3:EH50)</f>
        <v>18</v>
      </c>
      <c r="EI59" s="25" t="s">
        <v>30</v>
      </c>
      <c r="EJ59" s="45"/>
      <c r="EK59" s="45"/>
      <c r="EL59" s="45"/>
      <c r="EM59" s="45"/>
      <c r="EN59" s="45"/>
      <c r="EO59" s="45"/>
      <c r="EP59" s="37"/>
      <c r="ER59" s="47"/>
      <c r="ES59" s="105" t="s">
        <v>29</v>
      </c>
      <c r="ET59" s="45">
        <f>SUM(ET3:ET55)*100</f>
        <v>35400</v>
      </c>
      <c r="EU59" s="45"/>
      <c r="EV59" s="45">
        <f>SUM(EV3:EV50)</f>
        <v>19</v>
      </c>
      <c r="EW59" s="25" t="s">
        <v>30</v>
      </c>
      <c r="EX59" s="45"/>
      <c r="EY59" s="45"/>
      <c r="EZ59" s="45"/>
      <c r="FA59" s="45"/>
      <c r="FB59" s="45"/>
      <c r="FC59" s="45"/>
      <c r="FD59" s="37"/>
      <c r="FF59" s="47"/>
      <c r="FG59" s="105" t="s">
        <v>29</v>
      </c>
      <c r="FH59" s="45">
        <f>SUM(FH3:FH55)*100</f>
        <v>48500</v>
      </c>
      <c r="FI59" s="45"/>
      <c r="FJ59" s="45">
        <f>SUM(FJ3:FJ50)</f>
        <v>14</v>
      </c>
      <c r="FK59" s="25" t="s">
        <v>30</v>
      </c>
      <c r="FL59" s="45"/>
      <c r="FM59" s="45"/>
      <c r="FN59" s="45"/>
      <c r="FO59" s="45"/>
      <c r="FP59" s="45"/>
      <c r="FQ59" s="45"/>
      <c r="FR59" s="37"/>
      <c r="FS59" s="29"/>
      <c r="FT59" s="47"/>
      <c r="FU59" s="105" t="s">
        <v>29</v>
      </c>
      <c r="FV59" s="45">
        <f>SUM(FV3:FV55)*100</f>
        <v>24500</v>
      </c>
      <c r="FW59" s="45"/>
      <c r="FX59" s="45"/>
      <c r="FY59" s="25"/>
      <c r="FZ59" s="45"/>
      <c r="GA59" s="45"/>
      <c r="GB59" s="45"/>
      <c r="GC59" s="45"/>
      <c r="GD59" s="45"/>
      <c r="GE59" s="45"/>
      <c r="GF59" s="37"/>
      <c r="GH59" s="47"/>
      <c r="GI59" s="105" t="s">
        <v>29</v>
      </c>
      <c r="GJ59" s="45">
        <f>SUM(GJ3:GJ55)*100</f>
        <v>26000</v>
      </c>
      <c r="GK59" s="45"/>
      <c r="GL59" s="45">
        <f>SUM(GL3:GL50)</f>
        <v>13</v>
      </c>
      <c r="GM59" s="25" t="s">
        <v>30</v>
      </c>
      <c r="GN59" s="45"/>
      <c r="GO59" s="45"/>
      <c r="GP59" s="45"/>
      <c r="GQ59" s="45"/>
      <c r="GR59" s="45"/>
      <c r="GS59" s="45"/>
      <c r="GT59" s="37"/>
      <c r="GU59" s="61"/>
      <c r="GV59" s="47"/>
      <c r="GW59" s="30"/>
      <c r="GX59" s="25" t="s">
        <v>29</v>
      </c>
      <c r="GY59" s="43">
        <f>SUM(GY3:GY55)*100</f>
        <v>95500</v>
      </c>
      <c r="GZ59" s="43"/>
      <c r="HA59" s="43"/>
      <c r="HB59" s="25"/>
      <c r="HC59" s="45"/>
      <c r="HD59" s="45"/>
      <c r="HE59" s="319" t="s">
        <v>31</v>
      </c>
      <c r="HF59" s="319"/>
      <c r="HG59" s="45">
        <f>SUM(HG3:HG55)</f>
        <v>12500</v>
      </c>
      <c r="HH59" s="45"/>
      <c r="HI59" s="37"/>
      <c r="HK59" s="47"/>
      <c r="HL59" s="25" t="s">
        <v>29</v>
      </c>
      <c r="HM59" s="43">
        <f>SUM(HM3:HM55)*100</f>
        <v>73500</v>
      </c>
      <c r="HN59" s="43">
        <v>71</v>
      </c>
      <c r="HO59" s="43"/>
      <c r="HP59" s="25"/>
      <c r="HQ59" s="45"/>
      <c r="HR59" s="45"/>
      <c r="HS59" s="319" t="s">
        <v>31</v>
      </c>
      <c r="HT59" s="319"/>
      <c r="HU59" s="45">
        <f>SUM(HU3:HU55)</f>
        <v>10003</v>
      </c>
      <c r="HV59" s="45"/>
      <c r="HW59" s="37"/>
      <c r="HX59" s="360"/>
      <c r="HY59" s="47"/>
      <c r="HZ59" s="25" t="s">
        <v>29</v>
      </c>
      <c r="IA59" s="43">
        <f>SUM(IA3:IA55)*100</f>
        <v>101000</v>
      </c>
      <c r="IB59" s="43"/>
      <c r="IC59" s="43"/>
      <c r="ID59" s="25"/>
      <c r="IE59" s="45"/>
      <c r="IF59" s="45"/>
      <c r="IG59" s="319" t="s">
        <v>31</v>
      </c>
      <c r="IH59" s="319"/>
      <c r="II59" s="45">
        <f>SUM(II3:II55)</f>
        <v>10700</v>
      </c>
      <c r="IJ59" s="45"/>
      <c r="IK59" s="37"/>
      <c r="IL59" s="29"/>
      <c r="IM59" s="47"/>
      <c r="IN59" s="25" t="s">
        <v>29</v>
      </c>
      <c r="IO59" s="43">
        <f>SUM(IO3:IO55)*100</f>
        <v>173700</v>
      </c>
      <c r="IP59" s="43"/>
      <c r="IQ59" s="43"/>
      <c r="IR59" s="25"/>
      <c r="IS59" s="45"/>
      <c r="IT59" s="45"/>
      <c r="IU59" s="319" t="s">
        <v>31</v>
      </c>
      <c r="IV59" s="319"/>
      <c r="IW59" s="45">
        <f>SUM(IW3:IW55)</f>
        <v>41768</v>
      </c>
      <c r="IX59" s="45"/>
      <c r="IY59" s="37"/>
      <c r="IZ59" s="61"/>
      <c r="JA59" s="47"/>
      <c r="JB59" s="25" t="s">
        <v>29</v>
      </c>
      <c r="JC59" s="43">
        <f>SUM(JC3:JC55)*100</f>
        <v>104500</v>
      </c>
      <c r="JD59" s="43"/>
      <c r="JE59" s="43"/>
      <c r="JF59" s="25"/>
      <c r="JG59" s="45"/>
      <c r="JH59" s="45"/>
      <c r="JI59" s="319" t="s">
        <v>31</v>
      </c>
      <c r="JJ59" s="319"/>
      <c r="JK59" s="45">
        <f>SUM(JK3:JK55)</f>
        <v>26750</v>
      </c>
      <c r="JL59" s="45"/>
      <c r="JM59" s="37"/>
      <c r="JN59" s="29"/>
      <c r="JO59" s="47"/>
      <c r="JP59" s="25" t="s">
        <v>29</v>
      </c>
      <c r="JQ59" s="43">
        <f>SUM(JQ3:JQ55)*100</f>
        <v>78900</v>
      </c>
      <c r="JR59" s="43"/>
      <c r="JS59" s="43"/>
      <c r="JT59" s="25"/>
      <c r="JU59" s="45"/>
      <c r="JV59" s="45"/>
      <c r="JW59" s="319" t="s">
        <v>31</v>
      </c>
      <c r="JX59" s="319"/>
      <c r="JY59" s="45">
        <f>SUM(JY3:JY55)</f>
        <v>16410</v>
      </c>
      <c r="JZ59" s="45"/>
      <c r="KA59" s="37"/>
      <c r="KB59" s="51"/>
      <c r="KC59" s="47"/>
      <c r="KD59" s="25" t="s">
        <v>29</v>
      </c>
      <c r="KE59" s="43">
        <f>SUM(KE3:KE55)*100</f>
        <v>66200</v>
      </c>
      <c r="KF59" s="43"/>
      <c r="KG59" s="43"/>
      <c r="KH59" s="106"/>
      <c r="KI59" s="43"/>
      <c r="KJ59" s="45"/>
      <c r="KK59" s="319" t="s">
        <v>31</v>
      </c>
      <c r="KL59" s="319"/>
      <c r="KM59" s="45">
        <f>SUM(KM3:KM55)</f>
        <v>26636</v>
      </c>
      <c r="KN59" s="107"/>
      <c r="KO59" s="37"/>
      <c r="KP59" s="29"/>
      <c r="KQ59" s="47"/>
      <c r="KR59" s="25" t="s">
        <v>29</v>
      </c>
      <c r="KS59" s="43">
        <f>SUM(KS3:KS55)*100</f>
        <v>51900</v>
      </c>
      <c r="KT59" s="43"/>
      <c r="KU59" s="43"/>
      <c r="KV59" s="25"/>
      <c r="KW59" s="45"/>
      <c r="KX59" s="45"/>
      <c r="KY59" s="319" t="s">
        <v>31</v>
      </c>
      <c r="KZ59" s="319"/>
      <c r="LA59" s="45">
        <f>SUM(LA3:LA55)</f>
        <v>14782</v>
      </c>
      <c r="LB59" s="45"/>
      <c r="LC59" s="37"/>
      <c r="LD59" s="29"/>
      <c r="LE59" s="47"/>
      <c r="LF59" s="45"/>
      <c r="LG59" s="45"/>
      <c r="LH59" s="45"/>
      <c r="LI59" s="45"/>
      <c r="LJ59" s="45"/>
      <c r="LK59" s="45"/>
      <c r="LL59" s="45"/>
      <c r="LM59" s="63"/>
      <c r="LN59" s="45"/>
      <c r="LO59" s="45"/>
      <c r="LP59" s="45"/>
      <c r="LQ59" s="37"/>
      <c r="LR59" s="29"/>
      <c r="LS59" s="47"/>
      <c r="LT59" s="105" t="s">
        <v>29</v>
      </c>
      <c r="LU59" s="45">
        <f>SUM(LU3:LU55)*100</f>
        <v>23600</v>
      </c>
      <c r="LV59" s="45"/>
      <c r="LW59" s="45"/>
      <c r="LX59" s="25"/>
      <c r="LY59" s="45"/>
      <c r="LZ59" s="45"/>
      <c r="MA59" s="45"/>
      <c r="MB59" s="45"/>
      <c r="MC59" s="45"/>
      <c r="MD59" s="45"/>
      <c r="ME59" s="37"/>
      <c r="MF59" s="29"/>
      <c r="MG59" s="47"/>
      <c r="MH59" s="105" t="s">
        <v>29</v>
      </c>
      <c r="MI59" s="45">
        <f>SUM(MI3:MI55)*100</f>
        <v>18400</v>
      </c>
      <c r="MJ59" s="45"/>
      <c r="MK59" s="45">
        <f>SUM(MK3:MK50)</f>
        <v>15</v>
      </c>
      <c r="ML59" s="25" t="s">
        <v>30</v>
      </c>
      <c r="MM59" s="45"/>
      <c r="MN59" s="45"/>
      <c r="MO59" s="45"/>
      <c r="MP59" s="45"/>
      <c r="MQ59" s="45"/>
      <c r="MR59" s="45"/>
      <c r="MS59" s="37"/>
      <c r="MT59" s="29"/>
      <c r="MU59" s="47"/>
      <c r="MV59" s="105" t="s">
        <v>29</v>
      </c>
      <c r="MW59" s="45">
        <f>SUM(MW3:MW55)*100</f>
        <v>164600</v>
      </c>
      <c r="MX59" s="45"/>
      <c r="MY59" s="45"/>
      <c r="MZ59" s="25"/>
      <c r="NA59" s="45"/>
      <c r="NB59" s="45"/>
      <c r="NC59" s="45"/>
      <c r="ND59" s="45"/>
      <c r="NE59" s="45"/>
      <c r="NF59" s="45"/>
      <c r="NG59" s="37"/>
      <c r="NH59" s="29"/>
      <c r="NI59" s="47"/>
      <c r="NJ59" s="105" t="s">
        <v>29</v>
      </c>
      <c r="NK59" s="45">
        <f>SUM(NK3:NK55)*100</f>
        <v>95200</v>
      </c>
      <c r="NL59" s="45"/>
      <c r="NM59" s="45"/>
      <c r="NN59" s="25"/>
      <c r="NO59" s="45"/>
      <c r="NP59" s="45"/>
      <c r="NQ59" s="45"/>
      <c r="NR59" s="45"/>
      <c r="NS59" s="45"/>
      <c r="NT59" s="45"/>
      <c r="NU59" s="37"/>
    </row>
    <row r="60" spans="1:385" x14ac:dyDescent="0.25">
      <c r="A60" s="108">
        <f>DATEDIF(A$83,A$7,"d")</f>
        <v>18</v>
      </c>
      <c r="B60" s="39"/>
      <c r="C60" s="40"/>
      <c r="D60" s="40"/>
      <c r="E60" s="41"/>
      <c r="F60" s="41"/>
      <c r="G60" s="40"/>
      <c r="H60" s="42"/>
      <c r="I60" s="25" t="s">
        <v>32</v>
      </c>
      <c r="J60" s="45">
        <f>J59/A60</f>
        <v>2761.1111111111113</v>
      </c>
      <c r="K60" s="45">
        <f>J60*$A61</f>
        <v>82833.333333333343</v>
      </c>
      <c r="L60" s="45"/>
      <c r="M60" s="25"/>
      <c r="N60" s="45"/>
      <c r="O60" s="45"/>
      <c r="P60" s="45"/>
      <c r="Q60" s="45"/>
      <c r="R60" s="45"/>
      <c r="S60" s="45"/>
      <c r="T60" s="37"/>
      <c r="U60" s="29"/>
      <c r="V60" s="47"/>
      <c r="W60" s="105" t="s">
        <v>32</v>
      </c>
      <c r="X60" s="45">
        <f>X59/A60</f>
        <v>2911.1111111111113</v>
      </c>
      <c r="Y60" s="45">
        <f>X60*$A61</f>
        <v>87333.333333333343</v>
      </c>
      <c r="Z60" s="45"/>
      <c r="AA60" s="25"/>
      <c r="AB60" s="45"/>
      <c r="AC60" s="45"/>
      <c r="AD60" s="45"/>
      <c r="AE60" s="45"/>
      <c r="AF60" s="45"/>
      <c r="AG60" s="45"/>
      <c r="AH60" s="37"/>
      <c r="AI60" s="29"/>
      <c r="AJ60" s="47"/>
      <c r="AK60" s="25" t="s">
        <v>32</v>
      </c>
      <c r="AL60" s="45">
        <f>AL59/A60</f>
        <v>2027.7777777777778</v>
      </c>
      <c r="AM60" s="45">
        <f>AL60*$A61</f>
        <v>60833.333333333336</v>
      </c>
      <c r="AN60" s="45"/>
      <c r="AO60" s="25"/>
      <c r="AP60" s="45"/>
      <c r="AQ60" s="45"/>
      <c r="AR60" s="45"/>
      <c r="AS60" s="45"/>
      <c r="AT60" s="45"/>
      <c r="AU60" s="45"/>
      <c r="AV60" s="37"/>
      <c r="AW60" s="29"/>
      <c r="AX60" s="47"/>
      <c r="AY60" s="25" t="s">
        <v>32</v>
      </c>
      <c r="AZ60" s="45">
        <f>AZ59/A60</f>
        <v>9100</v>
      </c>
      <c r="BA60" s="45">
        <f>AZ60*$A61</f>
        <v>273000</v>
      </c>
      <c r="BB60" s="45"/>
      <c r="BC60" s="25"/>
      <c r="BD60" s="45"/>
      <c r="BE60" s="45"/>
      <c r="BF60" s="45"/>
      <c r="BG60" s="45"/>
      <c r="BH60" s="45"/>
      <c r="BI60" s="45"/>
      <c r="BJ60" s="37"/>
      <c r="BK60" s="29"/>
      <c r="BL60" s="47"/>
      <c r="BM60" s="25" t="s">
        <v>32</v>
      </c>
      <c r="BN60" s="45">
        <f>BN59/A60</f>
        <v>4788.8888888888887</v>
      </c>
      <c r="BO60" s="45">
        <f>BN60*$A61</f>
        <v>143666.66666666666</v>
      </c>
      <c r="BP60" s="45"/>
      <c r="BQ60" s="25"/>
      <c r="BR60" s="45"/>
      <c r="BS60" s="45"/>
      <c r="BT60" s="319" t="s">
        <v>33</v>
      </c>
      <c r="BU60" s="319"/>
      <c r="BV60" s="45"/>
      <c r="BW60" s="107">
        <f>BV59/BN59</f>
        <v>0.27200696055684453</v>
      </c>
      <c r="BX60" s="37"/>
      <c r="BY60" s="57"/>
      <c r="BZ60" s="47"/>
      <c r="CA60" s="25" t="s">
        <v>32</v>
      </c>
      <c r="CB60" s="45">
        <f>CB59/A60</f>
        <v>2522.2222222222222</v>
      </c>
      <c r="CC60" s="45">
        <f>CB60*$A61</f>
        <v>75666.666666666672</v>
      </c>
      <c r="CD60" s="45"/>
      <c r="CE60" s="25"/>
      <c r="CF60" s="45"/>
      <c r="CG60" s="45"/>
      <c r="CH60" s="329" t="s">
        <v>33</v>
      </c>
      <c r="CI60" s="329"/>
      <c r="CJ60" s="45"/>
      <c r="CK60" s="107">
        <f>CJ59/CB59</f>
        <v>0.34405286343612335</v>
      </c>
      <c r="CL60" s="37"/>
      <c r="CM60" s="29"/>
      <c r="CN60" s="47"/>
      <c r="CO60" s="25" t="s">
        <v>32</v>
      </c>
      <c r="CP60" s="45">
        <f>CP59/A60</f>
        <v>5683.333333333333</v>
      </c>
      <c r="CQ60" s="45">
        <f>CP60*$A61</f>
        <v>170500</v>
      </c>
      <c r="CR60" s="45"/>
      <c r="CS60" s="25"/>
      <c r="CT60" s="45"/>
      <c r="CU60" s="45"/>
      <c r="CV60" s="329" t="s">
        <v>33</v>
      </c>
      <c r="CW60" s="329"/>
      <c r="CX60" s="45"/>
      <c r="CY60" s="107">
        <f>CX59/CP59</f>
        <v>9.0127077223851423E-2</v>
      </c>
      <c r="CZ60" s="37"/>
      <c r="DA60" s="29"/>
      <c r="DB60" s="47"/>
      <c r="DC60" s="105" t="s">
        <v>32</v>
      </c>
      <c r="DD60" s="45">
        <f>DD59/A60</f>
        <v>1433.3333333333333</v>
      </c>
      <c r="DE60" s="45">
        <f>DD60*$A61</f>
        <v>43000</v>
      </c>
      <c r="DF60" s="45"/>
      <c r="DG60" s="25"/>
      <c r="DH60" s="45"/>
      <c r="DI60" s="45"/>
      <c r="DJ60" s="45"/>
      <c r="DK60" s="45"/>
      <c r="DL60" s="45"/>
      <c r="DM60" s="45"/>
      <c r="DN60" s="37"/>
      <c r="DO60" s="29"/>
      <c r="DP60" s="47"/>
      <c r="DQ60" s="25" t="s">
        <v>32</v>
      </c>
      <c r="DR60" s="45">
        <f>DR59/A60</f>
        <v>1127.7777777777778</v>
      </c>
      <c r="DS60" s="45">
        <f>DR60*$A61</f>
        <v>33833.333333333336</v>
      </c>
      <c r="DT60" s="45"/>
      <c r="DU60" s="25"/>
      <c r="DV60" s="45"/>
      <c r="DW60" s="45"/>
      <c r="DX60" s="45"/>
      <c r="DY60" s="45"/>
      <c r="DZ60" s="45"/>
      <c r="EA60" s="45"/>
      <c r="EB60" s="37"/>
      <c r="ED60" s="47"/>
      <c r="EE60" s="105" t="s">
        <v>32</v>
      </c>
      <c r="EF60" s="45">
        <f>EF59/A60</f>
        <v>2550</v>
      </c>
      <c r="EG60" s="45">
        <f>EF60*$A61</f>
        <v>76500</v>
      </c>
      <c r="EH60" s="45"/>
      <c r="EI60" s="25"/>
      <c r="EJ60" s="45"/>
      <c r="EK60" s="45"/>
      <c r="EL60" s="45"/>
      <c r="EM60" s="45"/>
      <c r="EN60" s="45"/>
      <c r="EO60" s="45"/>
      <c r="EP60" s="37"/>
      <c r="ER60" s="47"/>
      <c r="ES60" s="105" t="s">
        <v>32</v>
      </c>
      <c r="ET60" s="45">
        <f>ET59/A60</f>
        <v>1966.6666666666667</v>
      </c>
      <c r="EU60" s="45">
        <f>ET60*$A61</f>
        <v>59000</v>
      </c>
      <c r="EV60" s="45"/>
      <c r="EW60" s="25"/>
      <c r="EX60" s="45"/>
      <c r="EY60" s="45"/>
      <c r="EZ60" s="45"/>
      <c r="FA60" s="45"/>
      <c r="FB60" s="45"/>
      <c r="FC60" s="45"/>
      <c r="FD60" s="37"/>
      <c r="FF60" s="47"/>
      <c r="FG60" s="105" t="s">
        <v>32</v>
      </c>
      <c r="FH60" s="45">
        <f>FH59/A60</f>
        <v>2694.4444444444443</v>
      </c>
      <c r="FI60" s="45">
        <f>FH60*$A61</f>
        <v>80833.333333333328</v>
      </c>
      <c r="FJ60" s="45"/>
      <c r="FK60" s="25"/>
      <c r="FL60" s="45"/>
      <c r="FM60" s="45"/>
      <c r="FN60" s="45"/>
      <c r="FO60" s="45"/>
      <c r="FP60" s="45"/>
      <c r="FQ60" s="45"/>
      <c r="FR60" s="37"/>
      <c r="FS60" s="29"/>
      <c r="FT60" s="47"/>
      <c r="FU60" s="105" t="s">
        <v>32</v>
      </c>
      <c r="FV60" s="45">
        <f>FV59/A60</f>
        <v>1361.1111111111111</v>
      </c>
      <c r="FW60" s="45">
        <f>FV60*$A61</f>
        <v>40833.333333333336</v>
      </c>
      <c r="FX60" s="45"/>
      <c r="FY60" s="25"/>
      <c r="FZ60" s="45"/>
      <c r="GA60" s="45"/>
      <c r="GB60" s="45"/>
      <c r="GC60" s="45"/>
      <c r="GD60" s="45"/>
      <c r="GE60" s="45"/>
      <c r="GF60" s="37"/>
      <c r="GH60" s="47"/>
      <c r="GI60" s="105" t="s">
        <v>32</v>
      </c>
      <c r="GJ60" s="45">
        <f>GJ59/A60</f>
        <v>1444.4444444444443</v>
      </c>
      <c r="GK60" s="45">
        <f>GJ60*$A61</f>
        <v>43333.333333333328</v>
      </c>
      <c r="GL60" s="45"/>
      <c r="GM60" s="25"/>
      <c r="GN60" s="45"/>
      <c r="GO60" s="45"/>
      <c r="GP60" s="45"/>
      <c r="GQ60" s="45"/>
      <c r="GR60" s="45"/>
      <c r="GS60" s="45"/>
      <c r="GT60" s="37"/>
      <c r="GU60" s="61"/>
      <c r="GV60" s="47"/>
      <c r="GW60" s="30"/>
      <c r="GX60" s="25" t="s">
        <v>32</v>
      </c>
      <c r="GY60" s="45">
        <f>GY59/A60</f>
        <v>5305.5555555555557</v>
      </c>
      <c r="GZ60" s="45">
        <f>GY60*$A61</f>
        <v>159166.66666666666</v>
      </c>
      <c r="HA60" s="45"/>
      <c r="HB60" s="25"/>
      <c r="HC60" s="45"/>
      <c r="HD60" s="45"/>
      <c r="HE60" s="319" t="s">
        <v>33</v>
      </c>
      <c r="HF60" s="319"/>
      <c r="HG60" s="45"/>
      <c r="HH60" s="107">
        <f>HG59/GY59</f>
        <v>0.13089005235602094</v>
      </c>
      <c r="HI60" s="37"/>
      <c r="HK60" s="47"/>
      <c r="HL60" s="25" t="s">
        <v>32</v>
      </c>
      <c r="HM60" s="45">
        <f>HM59/A60</f>
        <v>4083.3333333333335</v>
      </c>
      <c r="HN60" s="45">
        <f>HM60*$A61</f>
        <v>122500</v>
      </c>
      <c r="HO60" s="45"/>
      <c r="HP60" s="25"/>
      <c r="HQ60" s="45"/>
      <c r="HR60" s="45"/>
      <c r="HS60" s="319" t="s">
        <v>33</v>
      </c>
      <c r="HT60" s="319"/>
      <c r="HU60" s="45"/>
      <c r="HV60" s="107">
        <f>HU59/HM59</f>
        <v>0.1360952380952381</v>
      </c>
      <c r="HW60" s="37"/>
      <c r="HX60" s="360"/>
      <c r="HY60" s="47"/>
      <c r="HZ60" s="25" t="s">
        <v>32</v>
      </c>
      <c r="IA60" s="45">
        <f>IA59/A60</f>
        <v>5611.1111111111113</v>
      </c>
      <c r="IB60" s="45">
        <f>IA60*$A61</f>
        <v>168333.33333333334</v>
      </c>
      <c r="IC60" s="45"/>
      <c r="ID60" s="25"/>
      <c r="IE60" s="45"/>
      <c r="IF60" s="45"/>
      <c r="IG60" s="319" t="s">
        <v>33</v>
      </c>
      <c r="IH60" s="319"/>
      <c r="II60" s="45"/>
      <c r="IJ60" s="107">
        <f>II59/IA59</f>
        <v>0.10594059405940594</v>
      </c>
      <c r="IK60" s="37"/>
      <c r="IL60" s="29"/>
      <c r="IM60" s="47"/>
      <c r="IN60" s="25" t="s">
        <v>32</v>
      </c>
      <c r="IO60" s="45">
        <f>IO59/A60</f>
        <v>9650</v>
      </c>
      <c r="IP60" s="45">
        <f>IO60*$A61</f>
        <v>289500</v>
      </c>
      <c r="IQ60" s="45"/>
      <c r="IR60" s="25"/>
      <c r="IS60" s="45"/>
      <c r="IT60" s="45"/>
      <c r="IU60" s="319" t="s">
        <v>33</v>
      </c>
      <c r="IV60" s="319"/>
      <c r="IW60" s="45"/>
      <c r="IX60" s="107">
        <f>IW59/IO59</f>
        <v>0.24046056419113415</v>
      </c>
      <c r="IY60" s="37"/>
      <c r="IZ60" s="61"/>
      <c r="JA60" s="47"/>
      <c r="JB60" s="25" t="s">
        <v>32</v>
      </c>
      <c r="JC60" s="45">
        <f>JC59/A60</f>
        <v>5805.5555555555557</v>
      </c>
      <c r="JD60" s="45">
        <f>JC60*$A61</f>
        <v>174166.66666666666</v>
      </c>
      <c r="JE60" s="45"/>
      <c r="JF60" s="25"/>
      <c r="JG60" s="45"/>
      <c r="JH60" s="45"/>
      <c r="JI60" s="319" t="s">
        <v>33</v>
      </c>
      <c r="JJ60" s="319"/>
      <c r="JK60" s="45"/>
      <c r="JL60" s="107">
        <f>JK59/JC59</f>
        <v>0.25598086124401914</v>
      </c>
      <c r="JM60" s="37"/>
      <c r="JN60" s="29"/>
      <c r="JO60" s="47"/>
      <c r="JP60" s="25" t="s">
        <v>32</v>
      </c>
      <c r="JQ60" s="45">
        <f>JQ59/A60</f>
        <v>4383.333333333333</v>
      </c>
      <c r="JR60" s="45">
        <f>JQ60*$A61</f>
        <v>131500</v>
      </c>
      <c r="JS60" s="45"/>
      <c r="JT60" s="25"/>
      <c r="JU60" s="45"/>
      <c r="JV60" s="45"/>
      <c r="JW60" s="319" t="s">
        <v>33</v>
      </c>
      <c r="JX60" s="319"/>
      <c r="JY60" s="45"/>
      <c r="JZ60" s="107">
        <f>JY59/JQ59</f>
        <v>0.20798479087452471</v>
      </c>
      <c r="KA60" s="37"/>
      <c r="KB60" s="51"/>
      <c r="KC60" s="47"/>
      <c r="KD60" s="25" t="s">
        <v>32</v>
      </c>
      <c r="KE60" s="45">
        <f>KE59/A60</f>
        <v>3677.7777777777778</v>
      </c>
      <c r="KF60" s="45">
        <f>KE60*$A61</f>
        <v>110333.33333333333</v>
      </c>
      <c r="KG60" s="45"/>
      <c r="KH60" s="25"/>
      <c r="KI60" s="45"/>
      <c r="KJ60" s="45"/>
      <c r="KK60" s="319" t="s">
        <v>33</v>
      </c>
      <c r="KL60" s="319"/>
      <c r="KM60" s="45"/>
      <c r="KN60" s="107">
        <f>KM59/KE59</f>
        <v>0.40235649546827795</v>
      </c>
      <c r="KO60" s="37"/>
      <c r="KP60" s="29"/>
      <c r="KQ60" s="47"/>
      <c r="KR60" s="25" t="s">
        <v>32</v>
      </c>
      <c r="KS60" s="45">
        <f>KS59/A60</f>
        <v>2883.3333333333335</v>
      </c>
      <c r="KT60" s="45">
        <f>KS60*$A61</f>
        <v>86500</v>
      </c>
      <c r="KU60" s="45"/>
      <c r="KV60" s="25"/>
      <c r="KW60" s="45"/>
      <c r="KX60" s="45"/>
      <c r="KY60" s="319" t="s">
        <v>33</v>
      </c>
      <c r="KZ60" s="319"/>
      <c r="LA60" s="45"/>
      <c r="LB60" s="107">
        <f>LA59/KS59</f>
        <v>0.28481695568400772</v>
      </c>
      <c r="LC60" s="37"/>
      <c r="LD60" s="29"/>
      <c r="LE60" s="47"/>
      <c r="LF60" s="25" t="s">
        <v>29</v>
      </c>
      <c r="LG60" s="45">
        <f>SUM(LG3:LG59)*100</f>
        <v>66600</v>
      </c>
      <c r="LH60" s="45"/>
      <c r="LI60" s="45"/>
      <c r="LJ60" s="25"/>
      <c r="LK60" s="45"/>
      <c r="LL60" s="45"/>
      <c r="LM60" s="63"/>
      <c r="LN60" s="25" t="s">
        <v>34</v>
      </c>
      <c r="LO60" s="109">
        <f>SUM(LO3:LO59)</f>
        <v>1500</v>
      </c>
      <c r="LP60" s="107">
        <f>LO60/LG60</f>
        <v>2.2522522522522521E-2</v>
      </c>
      <c r="LQ60" s="37"/>
      <c r="LR60" s="29"/>
      <c r="LS60" s="47"/>
      <c r="LT60" s="105" t="s">
        <v>32</v>
      </c>
      <c r="LU60" s="45">
        <f>LU59/A60</f>
        <v>1311.1111111111111</v>
      </c>
      <c r="LV60" s="45">
        <f>LU60*$A61</f>
        <v>39333.333333333336</v>
      </c>
      <c r="LW60" s="45"/>
      <c r="LX60" s="25"/>
      <c r="LY60" s="45"/>
      <c r="LZ60" s="45"/>
      <c r="MA60" s="45"/>
      <c r="MB60" s="45"/>
      <c r="MC60" s="45"/>
      <c r="MD60" s="45"/>
      <c r="ME60" s="37"/>
      <c r="MF60" s="29"/>
      <c r="MG60" s="47"/>
      <c r="MH60" s="105" t="s">
        <v>32</v>
      </c>
      <c r="MI60" s="45">
        <f>MI59/A60</f>
        <v>1022.2222222222222</v>
      </c>
      <c r="MJ60" s="45">
        <f>MI60*$A61</f>
        <v>30666.666666666664</v>
      </c>
      <c r="MK60" s="45"/>
      <c r="ML60" s="25"/>
      <c r="MM60" s="45"/>
      <c r="MN60" s="45"/>
      <c r="MO60" s="45"/>
      <c r="MP60" s="45"/>
      <c r="MQ60" s="45"/>
      <c r="MR60" s="45"/>
      <c r="MS60" s="37"/>
      <c r="MT60" s="29"/>
      <c r="MU60" s="47"/>
      <c r="MV60" s="105" t="s">
        <v>32</v>
      </c>
      <c r="MW60" s="45">
        <f>MW59/A60</f>
        <v>9144.4444444444453</v>
      </c>
      <c r="MX60" s="45">
        <f>MW60*$A61</f>
        <v>274333.33333333337</v>
      </c>
      <c r="MY60" s="45"/>
      <c r="MZ60" s="25"/>
      <c r="NA60" s="45"/>
      <c r="NB60" s="45"/>
      <c r="NC60" s="45"/>
      <c r="ND60" s="45"/>
      <c r="NE60" s="45"/>
      <c r="NF60" s="45"/>
      <c r="NG60" s="37"/>
      <c r="NH60" s="29"/>
      <c r="NI60" s="47"/>
      <c r="NJ60" s="105" t="s">
        <v>32</v>
      </c>
      <c r="NK60" s="45">
        <f>NK59/A60</f>
        <v>5288.8888888888887</v>
      </c>
      <c r="NL60" s="45">
        <f>NK60*$A61</f>
        <v>158666.66666666666</v>
      </c>
      <c r="NM60" s="45"/>
      <c r="NN60" s="25"/>
      <c r="NO60" s="45"/>
      <c r="NP60" s="45"/>
      <c r="NQ60" s="45"/>
      <c r="NR60" s="45"/>
      <c r="NS60" s="45"/>
      <c r="NT60" s="45"/>
      <c r="NU60" s="37"/>
    </row>
    <row r="61" spans="1:385" x14ac:dyDescent="0.25">
      <c r="A61" s="110">
        <v>30</v>
      </c>
      <c r="B61" s="39"/>
      <c r="C61" s="40"/>
      <c r="D61" s="40"/>
      <c r="E61" s="41"/>
      <c r="F61" s="41"/>
      <c r="G61" s="40"/>
      <c r="H61" s="42"/>
      <c r="I61" s="25" t="s">
        <v>35</v>
      </c>
      <c r="J61" s="45">
        <f>J59*K69</f>
        <v>29820</v>
      </c>
      <c r="K61" s="45"/>
      <c r="L61" s="45"/>
      <c r="M61" s="25" t="s">
        <v>34</v>
      </c>
      <c r="N61" s="45">
        <f>SUM(R3:R55)</f>
        <v>12012</v>
      </c>
      <c r="O61" s="107">
        <f>N61/J59</f>
        <v>0.24169014084507043</v>
      </c>
      <c r="P61" s="107"/>
      <c r="Q61" s="45"/>
      <c r="R61" s="45"/>
      <c r="S61" s="45"/>
      <c r="T61" s="37"/>
      <c r="U61" s="29"/>
      <c r="V61" s="47"/>
      <c r="W61" s="105" t="s">
        <v>35</v>
      </c>
      <c r="X61" s="45">
        <f>X59*K69</f>
        <v>31440</v>
      </c>
      <c r="Y61" s="45"/>
      <c r="Z61" s="45"/>
      <c r="AA61" s="25" t="s">
        <v>34</v>
      </c>
      <c r="AB61" s="45">
        <f>SUM(AF3:AF55)</f>
        <v>11526</v>
      </c>
      <c r="AC61" s="107">
        <f>AB61/X59</f>
        <v>0.2199618320610687</v>
      </c>
      <c r="AD61" s="107"/>
      <c r="AE61" s="45"/>
      <c r="AF61" s="45"/>
      <c r="AG61" s="45"/>
      <c r="AH61" s="37"/>
      <c r="AI61" s="29"/>
      <c r="AJ61" s="47"/>
      <c r="AK61" s="25" t="s">
        <v>35</v>
      </c>
      <c r="AL61" s="45">
        <f>AL59*K69</f>
        <v>21900</v>
      </c>
      <c r="AM61" s="45"/>
      <c r="AN61" s="45"/>
      <c r="AO61" s="25" t="s">
        <v>34</v>
      </c>
      <c r="AP61" s="45">
        <f>SUM(AT2:AT54)</f>
        <v>13200</v>
      </c>
      <c r="AQ61" s="107">
        <f>AP61/AL59</f>
        <v>0.36164383561643837</v>
      </c>
      <c r="AR61" s="107"/>
      <c r="AS61" s="45"/>
      <c r="AT61" s="45"/>
      <c r="AU61" s="45"/>
      <c r="AV61" s="37"/>
      <c r="AW61" s="29"/>
      <c r="AX61" s="47"/>
      <c r="AY61" s="25"/>
      <c r="AZ61" s="45"/>
      <c r="BA61" s="45"/>
      <c r="BB61" s="45"/>
      <c r="BC61" s="25" t="s">
        <v>34</v>
      </c>
      <c r="BD61" s="45">
        <f>SUM(BH3:BH55)</f>
        <v>25500</v>
      </c>
      <c r="BE61" s="107">
        <f>BD61/AZ59</f>
        <v>0.15567765567765568</v>
      </c>
      <c r="BF61" s="107"/>
      <c r="BG61" s="45"/>
      <c r="BH61" s="45"/>
      <c r="BI61" s="45"/>
      <c r="BJ61" s="37"/>
      <c r="BK61" s="29"/>
      <c r="BL61" s="47"/>
      <c r="BM61" s="25" t="s">
        <v>35</v>
      </c>
      <c r="BN61" s="45">
        <f>BN59*K69</f>
        <v>51720</v>
      </c>
      <c r="BO61" s="45"/>
      <c r="BP61" s="45"/>
      <c r="BQ61" s="25"/>
      <c r="BR61" s="45"/>
      <c r="BS61" s="45"/>
      <c r="BT61" s="319" t="s">
        <v>36</v>
      </c>
      <c r="BU61" s="319"/>
      <c r="BV61" s="45">
        <f>BN61-BV59</f>
        <v>28273</v>
      </c>
      <c r="BW61" s="107">
        <f>BV61/BN59</f>
        <v>0.32799303944315544</v>
      </c>
      <c r="BX61" s="37"/>
      <c r="BY61" s="57"/>
      <c r="BZ61" s="47"/>
      <c r="CA61" s="25" t="s">
        <v>35</v>
      </c>
      <c r="CB61" s="45">
        <f>CB59*K69</f>
        <v>27240</v>
      </c>
      <c r="CC61" s="45"/>
      <c r="CD61" s="45"/>
      <c r="CE61" s="25"/>
      <c r="CF61" s="45"/>
      <c r="CG61" s="45"/>
      <c r="CH61" s="329" t="s">
        <v>36</v>
      </c>
      <c r="CI61" s="329"/>
      <c r="CJ61" s="45">
        <f>CB61-CJ59</f>
        <v>11620</v>
      </c>
      <c r="CK61" s="107">
        <f>CJ61/CB59</f>
        <v>0.25594713656387663</v>
      </c>
      <c r="CL61" s="37"/>
      <c r="CM61" s="29"/>
      <c r="CN61" s="47"/>
      <c r="CO61" s="25" t="s">
        <v>35</v>
      </c>
      <c r="CP61" s="45">
        <f>CP59*K69</f>
        <v>61380</v>
      </c>
      <c r="CQ61" s="45"/>
      <c r="CR61" s="45"/>
      <c r="CS61" s="25"/>
      <c r="CT61" s="45"/>
      <c r="CU61" s="45"/>
      <c r="CV61" s="329" t="s">
        <v>36</v>
      </c>
      <c r="CW61" s="329"/>
      <c r="CX61" s="45">
        <f>CP61-CX59</f>
        <v>52160</v>
      </c>
      <c r="CY61" s="107">
        <f>CX61/CP59</f>
        <v>0.5098729227761486</v>
      </c>
      <c r="CZ61" s="37"/>
      <c r="DA61" s="29"/>
      <c r="DB61" s="47"/>
      <c r="DC61" s="105" t="s">
        <v>35</v>
      </c>
      <c r="DD61" s="45">
        <f>DD59*K69</f>
        <v>15480</v>
      </c>
      <c r="DE61" s="45"/>
      <c r="DF61" s="45"/>
      <c r="DG61" s="25" t="s">
        <v>34</v>
      </c>
      <c r="DH61" s="45">
        <f>SUM(DL3:DL55)</f>
        <v>11220</v>
      </c>
      <c r="DI61" s="107">
        <f>DH61/DD59</f>
        <v>0.43488372093023253</v>
      </c>
      <c r="DJ61" s="107"/>
      <c r="DK61" s="45"/>
      <c r="DL61" s="45"/>
      <c r="DM61" s="45"/>
      <c r="DN61" s="37"/>
      <c r="DO61" s="29"/>
      <c r="DP61" s="47"/>
      <c r="DQ61" s="25" t="s">
        <v>35</v>
      </c>
      <c r="DR61" s="45">
        <f>DR59*$K69</f>
        <v>12180</v>
      </c>
      <c r="DS61" s="45"/>
      <c r="DT61" s="45"/>
      <c r="DU61" s="25" t="s">
        <v>34</v>
      </c>
      <c r="DV61" s="45">
        <f>SUM(DZ3:DZ54)</f>
        <v>19440</v>
      </c>
      <c r="DW61" s="107">
        <f>DV61/DR59</f>
        <v>0.95763546798029553</v>
      </c>
      <c r="DX61" s="107"/>
      <c r="DY61" s="45"/>
      <c r="DZ61" s="45"/>
      <c r="EA61" s="45"/>
      <c r="EB61" s="37"/>
      <c r="ED61" s="47"/>
      <c r="EE61" s="105" t="s">
        <v>35</v>
      </c>
      <c r="EF61" s="45">
        <f>EF59*$K69</f>
        <v>27540</v>
      </c>
      <c r="EG61" s="45"/>
      <c r="EH61" s="45"/>
      <c r="EI61" s="25" t="s">
        <v>34</v>
      </c>
      <c r="EJ61" s="45">
        <f>SUM(EN3:EN55)</f>
        <v>19635</v>
      </c>
      <c r="EK61" s="107">
        <f>EJ61/EF59</f>
        <v>0.42777777777777776</v>
      </c>
      <c r="EL61" s="107"/>
      <c r="EM61" s="45"/>
      <c r="EN61" s="45"/>
      <c r="EO61" s="45"/>
      <c r="EP61" s="37"/>
      <c r="ER61" s="47"/>
      <c r="ES61" s="105" t="s">
        <v>35</v>
      </c>
      <c r="ET61" s="45">
        <f>ET59*$K69</f>
        <v>21240</v>
      </c>
      <c r="EU61" s="45"/>
      <c r="EV61" s="45"/>
      <c r="EW61" s="25" t="s">
        <v>34</v>
      </c>
      <c r="EX61" s="45">
        <f>SUM(FB3:FB55)</f>
        <v>19635</v>
      </c>
      <c r="EY61" s="107">
        <f>EX61/ET59</f>
        <v>0.5546610169491526</v>
      </c>
      <c r="EZ61" s="107"/>
      <c r="FA61" s="45"/>
      <c r="FB61" s="45"/>
      <c r="FC61" s="45"/>
      <c r="FD61" s="37"/>
      <c r="FF61" s="47"/>
      <c r="FG61" s="105" t="s">
        <v>35</v>
      </c>
      <c r="FH61" s="45">
        <f>FH59*$K69</f>
        <v>29100</v>
      </c>
      <c r="FI61" s="45"/>
      <c r="FJ61" s="45"/>
      <c r="FK61" s="25" t="s">
        <v>34</v>
      </c>
      <c r="FL61" s="45">
        <f>SUM(FP3:FP55)</f>
        <v>14000</v>
      </c>
      <c r="FM61" s="107">
        <f>FL61/FH59</f>
        <v>0.28865979381443296</v>
      </c>
      <c r="FN61" s="107"/>
      <c r="FO61" s="45"/>
      <c r="FP61" s="45"/>
      <c r="FQ61" s="45"/>
      <c r="FR61" s="37"/>
      <c r="FS61" s="29"/>
      <c r="FT61" s="47"/>
      <c r="FU61" s="105" t="s">
        <v>35</v>
      </c>
      <c r="FV61" s="45">
        <f>FV59*BB69</f>
        <v>0</v>
      </c>
      <c r="FW61" s="45"/>
      <c r="FX61" s="45"/>
      <c r="FY61" s="25" t="s">
        <v>34</v>
      </c>
      <c r="FZ61" s="45">
        <f>SUM(GD3:GD55)</f>
        <v>14400</v>
      </c>
      <c r="GA61" s="107">
        <f>FZ61/FV59</f>
        <v>0.58775510204081638</v>
      </c>
      <c r="GB61" s="107"/>
      <c r="GC61" s="45"/>
      <c r="GD61" s="45"/>
      <c r="GE61" s="45"/>
      <c r="GF61" s="37"/>
      <c r="GH61" s="47"/>
      <c r="GI61" s="105" t="s">
        <v>35</v>
      </c>
      <c r="GJ61" s="45">
        <f>GJ59*$K69</f>
        <v>15600</v>
      </c>
      <c r="GK61" s="45"/>
      <c r="GL61" s="45"/>
      <c r="GM61" s="25" t="s">
        <v>34</v>
      </c>
      <c r="GN61" s="45">
        <f>SUM(GR3:GR55)</f>
        <v>15312</v>
      </c>
      <c r="GO61" s="107">
        <f>GN61/GJ59</f>
        <v>0.58892307692307688</v>
      </c>
      <c r="GP61" s="107"/>
      <c r="GQ61" s="45"/>
      <c r="GR61" s="45"/>
      <c r="GS61" s="45"/>
      <c r="GT61" s="37"/>
      <c r="GU61" s="61"/>
      <c r="GV61" s="47"/>
      <c r="GW61" s="30"/>
      <c r="GX61" s="25" t="s">
        <v>35</v>
      </c>
      <c r="GY61" s="45">
        <f>GY59*$K69</f>
        <v>57300</v>
      </c>
      <c r="GZ61" s="45"/>
      <c r="HA61" s="45"/>
      <c r="HB61" s="25"/>
      <c r="HC61" s="45"/>
      <c r="HD61" s="45"/>
      <c r="HE61" s="319" t="s">
        <v>36</v>
      </c>
      <c r="HF61" s="319"/>
      <c r="HG61" s="45">
        <f>GY61-HG59</f>
        <v>44800</v>
      </c>
      <c r="HH61" s="107">
        <f>HG61/GY59</f>
        <v>0.46910994764397906</v>
      </c>
      <c r="HI61" s="37"/>
      <c r="HK61" s="47"/>
      <c r="HL61" s="25" t="s">
        <v>35</v>
      </c>
      <c r="HM61" s="45">
        <f>HM59*$K69</f>
        <v>44100</v>
      </c>
      <c r="HN61" s="45"/>
      <c r="HO61" s="45"/>
      <c r="HP61" s="25"/>
      <c r="HQ61" s="45"/>
      <c r="HR61" s="45"/>
      <c r="HS61" s="319" t="s">
        <v>36</v>
      </c>
      <c r="HT61" s="319"/>
      <c r="HU61" s="45">
        <f>HM61-HU59</f>
        <v>34097</v>
      </c>
      <c r="HV61" s="107">
        <f>HU61/HM59</f>
        <v>0.46390476190476193</v>
      </c>
      <c r="HW61" s="37"/>
      <c r="HX61" s="360"/>
      <c r="HY61" s="47"/>
      <c r="HZ61" s="25" t="s">
        <v>35</v>
      </c>
      <c r="IA61" s="45">
        <f>IA59*$K69</f>
        <v>60600</v>
      </c>
      <c r="IB61" s="45"/>
      <c r="IC61" s="45"/>
      <c r="ID61" s="25"/>
      <c r="IE61" s="45"/>
      <c r="IF61" s="45"/>
      <c r="IG61" s="319" t="s">
        <v>36</v>
      </c>
      <c r="IH61" s="319"/>
      <c r="II61" s="45">
        <f>IA61-II59</f>
        <v>49900</v>
      </c>
      <c r="IJ61" s="107">
        <f>II61/IA59</f>
        <v>0.49405940594059405</v>
      </c>
      <c r="IK61" s="37"/>
      <c r="IL61" s="29"/>
      <c r="IM61" s="47"/>
      <c r="IN61" s="25" t="s">
        <v>35</v>
      </c>
      <c r="IO61" s="45">
        <f>IO59*$K69</f>
        <v>104220</v>
      </c>
      <c r="IP61" s="45"/>
      <c r="IQ61" s="45"/>
      <c r="IR61" s="25"/>
      <c r="IS61" s="45"/>
      <c r="IT61" s="45"/>
      <c r="IU61" s="319" t="s">
        <v>36</v>
      </c>
      <c r="IV61" s="319"/>
      <c r="IW61" s="45">
        <f>IO61-IW59</f>
        <v>62452</v>
      </c>
      <c r="IX61" s="107">
        <f>IW61/IO59</f>
        <v>0.35953943580886588</v>
      </c>
      <c r="IY61" s="37"/>
      <c r="IZ61" s="61"/>
      <c r="JA61" s="47"/>
      <c r="JB61" s="25" t="s">
        <v>35</v>
      </c>
      <c r="JC61" s="45">
        <f>JC59*$K69</f>
        <v>62700</v>
      </c>
      <c r="JD61" s="45"/>
      <c r="JE61" s="45"/>
      <c r="JF61" s="25"/>
      <c r="JG61" s="45"/>
      <c r="JH61" s="45"/>
      <c r="JI61" s="319" t="s">
        <v>36</v>
      </c>
      <c r="JJ61" s="319"/>
      <c r="JK61" s="45">
        <f>JC61-JK59</f>
        <v>35950</v>
      </c>
      <c r="JL61" s="107">
        <f>JK61/JC59</f>
        <v>0.34401913875598084</v>
      </c>
      <c r="JM61" s="37"/>
      <c r="JN61" s="29"/>
      <c r="JO61" s="47"/>
      <c r="JP61" s="25" t="s">
        <v>35</v>
      </c>
      <c r="JQ61" s="45">
        <f>JQ59*$K69</f>
        <v>47340</v>
      </c>
      <c r="JR61" s="45"/>
      <c r="JS61" s="45"/>
      <c r="JT61" s="25"/>
      <c r="JU61" s="45"/>
      <c r="JV61" s="45"/>
      <c r="JW61" s="319" t="s">
        <v>36</v>
      </c>
      <c r="JX61" s="319"/>
      <c r="JY61" s="45">
        <f>JQ61-JY59</f>
        <v>30930</v>
      </c>
      <c r="JZ61" s="107">
        <f>JY61/JQ59</f>
        <v>0.39201520912547527</v>
      </c>
      <c r="KA61" s="37"/>
      <c r="KB61" s="51"/>
      <c r="KC61" s="47"/>
      <c r="KD61" s="25" t="s">
        <v>35</v>
      </c>
      <c r="KE61" s="45">
        <f>KE59*K69</f>
        <v>39720</v>
      </c>
      <c r="KF61" s="45"/>
      <c r="KG61" s="45"/>
      <c r="KH61" s="25"/>
      <c r="KI61" s="45"/>
      <c r="KJ61" s="45"/>
      <c r="KK61" s="319" t="s">
        <v>36</v>
      </c>
      <c r="KL61" s="319"/>
      <c r="KM61" s="45">
        <f>KE61-KM59</f>
        <v>13084</v>
      </c>
      <c r="KN61" s="107">
        <f>KM61/KE59</f>
        <v>0.19764350453172205</v>
      </c>
      <c r="KO61" s="37"/>
      <c r="KP61" s="29"/>
      <c r="KQ61" s="47"/>
      <c r="KR61" s="25" t="s">
        <v>35</v>
      </c>
      <c r="KS61" s="45">
        <f>KS59*K69</f>
        <v>31140</v>
      </c>
      <c r="KT61" s="45"/>
      <c r="KU61" s="45"/>
      <c r="KV61" s="25"/>
      <c r="KW61" s="45"/>
      <c r="KX61" s="45"/>
      <c r="KY61" s="319" t="s">
        <v>36</v>
      </c>
      <c r="KZ61" s="319"/>
      <c r="LA61" s="45">
        <f>KS61-LA59</f>
        <v>16358</v>
      </c>
      <c r="LB61" s="107">
        <f>LA61/KS59</f>
        <v>0.31518304431599231</v>
      </c>
      <c r="LC61" s="37"/>
      <c r="LD61" s="29"/>
      <c r="LE61" s="47"/>
      <c r="LF61" s="25" t="s">
        <v>32</v>
      </c>
      <c r="LG61" s="45">
        <f>LG60/A60</f>
        <v>3700</v>
      </c>
      <c r="LH61" s="45">
        <f>LG61*$A61</f>
        <v>111000</v>
      </c>
      <c r="LI61" s="45"/>
      <c r="LJ61" s="25"/>
      <c r="LK61" s="45"/>
      <c r="LL61" s="45"/>
      <c r="LM61" s="63"/>
      <c r="LN61" s="25" t="s">
        <v>36</v>
      </c>
      <c r="LO61" s="45">
        <f>LG62-LO60</f>
        <v>38460</v>
      </c>
      <c r="LP61" s="107">
        <f>LO61/LG60</f>
        <v>0.57747747747747746</v>
      </c>
      <c r="LQ61" s="37"/>
      <c r="LR61" s="29"/>
      <c r="LS61" s="47"/>
      <c r="LT61" s="105" t="s">
        <v>35</v>
      </c>
      <c r="LU61" s="45">
        <f>LU59*K69</f>
        <v>14160</v>
      </c>
      <c r="LV61" s="45"/>
      <c r="LW61" s="45"/>
      <c r="LX61" s="25" t="s">
        <v>34</v>
      </c>
      <c r="LY61" s="45">
        <f>SUM(MC3:MC55)</f>
        <v>4250</v>
      </c>
      <c r="LZ61" s="107">
        <f>LY61/LU59</f>
        <v>0.18008474576271186</v>
      </c>
      <c r="MA61" s="107"/>
      <c r="MB61" s="45"/>
      <c r="MC61" s="45"/>
      <c r="MD61" s="45"/>
      <c r="ME61" s="37"/>
      <c r="MF61" s="29"/>
      <c r="MG61" s="47"/>
      <c r="MH61" s="105" t="s">
        <v>35</v>
      </c>
      <c r="MI61" s="45">
        <f>MI59*$K69</f>
        <v>11040</v>
      </c>
      <c r="MJ61" s="45"/>
      <c r="MK61" s="45"/>
      <c r="ML61" s="25" t="s">
        <v>34</v>
      </c>
      <c r="MM61" s="45">
        <f>SUM(MQ3:MQ55)</f>
        <v>3750</v>
      </c>
      <c r="MN61" s="107">
        <f>MM61/MI59</f>
        <v>0.20380434782608695</v>
      </c>
      <c r="MO61" s="107"/>
      <c r="MP61" s="45"/>
      <c r="MQ61" s="45"/>
      <c r="MR61" s="45"/>
      <c r="MS61" s="37"/>
      <c r="MT61" s="29"/>
      <c r="MU61" s="47"/>
      <c r="MV61" s="105" t="s">
        <v>35</v>
      </c>
      <c r="MW61" s="45">
        <f>MW59*$K69</f>
        <v>98760</v>
      </c>
      <c r="MX61" s="45"/>
      <c r="MY61" s="45"/>
      <c r="MZ61" s="25" t="s">
        <v>34</v>
      </c>
      <c r="NA61" s="45">
        <f>SUM(NE3:NE55)</f>
        <v>34500</v>
      </c>
      <c r="NB61" s="107">
        <f>NA61/MW59</f>
        <v>0.20959902794653706</v>
      </c>
      <c r="NC61" s="107"/>
      <c r="ND61" s="45"/>
      <c r="NE61" s="45"/>
      <c r="NF61" s="45"/>
      <c r="NG61" s="37"/>
      <c r="NH61" s="29"/>
      <c r="NI61" s="47"/>
      <c r="NJ61" s="105" t="s">
        <v>35</v>
      </c>
      <c r="NK61" s="45">
        <f>NK59*$K69</f>
        <v>57120</v>
      </c>
      <c r="NL61" s="45"/>
      <c r="NM61" s="45"/>
      <c r="NN61" s="25" t="s">
        <v>34</v>
      </c>
      <c r="NO61" s="45">
        <f>SUM(NS3:NS55)</f>
        <v>13200</v>
      </c>
      <c r="NP61" s="107">
        <f>NO61/NK59</f>
        <v>0.13865546218487396</v>
      </c>
      <c r="NQ61" s="107"/>
      <c r="NR61" s="45"/>
      <c r="NS61" s="45"/>
      <c r="NT61" s="45"/>
      <c r="NU61" s="37"/>
    </row>
    <row r="62" spans="1:385" x14ac:dyDescent="0.25">
      <c r="A62" s="38"/>
      <c r="B62" s="39"/>
      <c r="C62" s="40"/>
      <c r="D62" s="40"/>
      <c r="E62" s="41"/>
      <c r="F62" s="41"/>
      <c r="G62" s="40"/>
      <c r="H62" s="42"/>
      <c r="I62" s="25" t="s">
        <v>37</v>
      </c>
      <c r="J62" s="45">
        <f>J131</f>
        <v>55200</v>
      </c>
      <c r="K62" s="45"/>
      <c r="L62" s="45"/>
      <c r="M62" s="25" t="s">
        <v>36</v>
      </c>
      <c r="N62" s="45">
        <f>J61-N61</f>
        <v>17808</v>
      </c>
      <c r="O62" s="107">
        <f>N62/J59</f>
        <v>0.35830985915492958</v>
      </c>
      <c r="P62" s="107"/>
      <c r="Q62" s="46"/>
      <c r="R62" s="46"/>
      <c r="S62" s="46"/>
      <c r="T62" s="37"/>
      <c r="U62" s="29"/>
      <c r="V62" s="47"/>
      <c r="W62" s="105" t="s">
        <v>37</v>
      </c>
      <c r="X62" s="45">
        <f>X131</f>
        <v>42600</v>
      </c>
      <c r="Y62" s="45"/>
      <c r="Z62" s="45"/>
      <c r="AA62" s="25" t="s">
        <v>36</v>
      </c>
      <c r="AB62" s="45">
        <f>X61-AB61</f>
        <v>19914</v>
      </c>
      <c r="AC62" s="107">
        <f>AB62/X59</f>
        <v>0.3800381679389313</v>
      </c>
      <c r="AD62" s="107"/>
      <c r="AE62" s="46"/>
      <c r="AF62" s="46"/>
      <c r="AG62" s="46"/>
      <c r="AH62" s="37"/>
      <c r="AI62" s="29"/>
      <c r="AJ62" s="47"/>
      <c r="AK62" s="25" t="s">
        <v>37</v>
      </c>
      <c r="AL62" s="45">
        <f>AL131</f>
        <v>77900</v>
      </c>
      <c r="AM62" s="45"/>
      <c r="AN62" s="45"/>
      <c r="AO62" s="25" t="s">
        <v>36</v>
      </c>
      <c r="AP62" s="45">
        <f>AL61-AP61</f>
        <v>8700</v>
      </c>
      <c r="AQ62" s="107">
        <f>AP62/AL59</f>
        <v>0.23835616438356164</v>
      </c>
      <c r="AR62" s="107"/>
      <c r="AS62" s="46"/>
      <c r="AT62" s="46"/>
      <c r="AU62" s="46"/>
      <c r="AV62" s="37"/>
      <c r="AW62" s="29"/>
      <c r="AX62" s="47"/>
      <c r="AY62" s="25" t="s">
        <v>35</v>
      </c>
      <c r="AZ62" s="45">
        <f>AZ59*K69</f>
        <v>98280</v>
      </c>
      <c r="BA62" s="45"/>
      <c r="BB62" s="45"/>
      <c r="BC62" s="25" t="s">
        <v>36</v>
      </c>
      <c r="BD62" s="45">
        <f>AZ62-BD61</f>
        <v>72780</v>
      </c>
      <c r="BE62" s="107">
        <f>BD62/AZ59</f>
        <v>0.4443223443223443</v>
      </c>
      <c r="BF62" s="107"/>
      <c r="BG62" s="46"/>
      <c r="BH62" s="46"/>
      <c r="BI62" s="46"/>
      <c r="BJ62" s="37"/>
      <c r="BK62" s="29"/>
      <c r="BL62" s="47"/>
      <c r="BM62" s="25" t="s">
        <v>37</v>
      </c>
      <c r="BN62" s="45">
        <f>BN131</f>
        <v>236700</v>
      </c>
      <c r="BO62" s="45"/>
      <c r="BP62" s="45"/>
      <c r="BQ62" s="25"/>
      <c r="BR62" s="45"/>
      <c r="BS62" s="45"/>
      <c r="BT62" s="325" t="s">
        <v>1190</v>
      </c>
      <c r="BU62" s="327"/>
      <c r="BV62" s="43" t="e">
        <f>(BQ35+BS35)*BU35+(BQ36+BS36)*BU36+(BQ37+BS37)*BU37+(BQ38+BS38)*BU38</f>
        <v>#VALUE!</v>
      </c>
      <c r="BW62" s="46"/>
      <c r="BX62" s="37"/>
      <c r="BY62" s="57"/>
      <c r="BZ62" s="47"/>
      <c r="CA62" s="25" t="s">
        <v>37</v>
      </c>
      <c r="CB62" s="45">
        <f>CB131</f>
        <v>110800</v>
      </c>
      <c r="CC62" s="45"/>
      <c r="CD62" s="45"/>
      <c r="CE62" s="25"/>
      <c r="CF62" s="45"/>
      <c r="CG62" s="71"/>
      <c r="CH62" s="325" t="s">
        <v>1190</v>
      </c>
      <c r="CI62" s="327"/>
      <c r="CJ62" s="43" t="e">
        <f>(CE35+CG35)*CI35+(CE36+CG36)*CI36+(CE37+CG37)*CI37+(CE38+CG38)*CI38</f>
        <v>#VALUE!</v>
      </c>
      <c r="CK62" s="46"/>
      <c r="CL62" s="37"/>
      <c r="CM62" s="29"/>
      <c r="CN62" s="47"/>
      <c r="CO62" s="25" t="s">
        <v>37</v>
      </c>
      <c r="CP62" s="45">
        <f>CP131</f>
        <v>119700</v>
      </c>
      <c r="CQ62" s="45"/>
      <c r="CR62" s="45"/>
      <c r="CS62" s="25"/>
      <c r="CT62" s="45"/>
      <c r="CU62" s="71"/>
      <c r="CV62" s="325" t="s">
        <v>1190</v>
      </c>
      <c r="CW62" s="327"/>
      <c r="CX62" s="43" t="e">
        <f>(CS35+CU35)*CW35+(CS36+CU36)*CW36+(CS37+CU37)*CW37+(CS38+CU38)*CW38</f>
        <v>#VALUE!</v>
      </c>
      <c r="CY62" s="46"/>
      <c r="CZ62" s="37"/>
      <c r="DA62" s="29"/>
      <c r="DB62" s="47"/>
      <c r="DC62" s="105" t="s">
        <v>37</v>
      </c>
      <c r="DD62" s="45">
        <f>DD131</f>
        <v>33600</v>
      </c>
      <c r="DE62" s="45"/>
      <c r="DF62" s="45"/>
      <c r="DG62" s="25" t="s">
        <v>36</v>
      </c>
      <c r="DH62" s="45">
        <f>DD61-DH61</f>
        <v>4260</v>
      </c>
      <c r="DI62" s="107">
        <f>DH62/DD59</f>
        <v>0.16511627906976745</v>
      </c>
      <c r="DJ62" s="107"/>
      <c r="DK62" s="46"/>
      <c r="DL62" s="46"/>
      <c r="DM62" s="46"/>
      <c r="DN62" s="37"/>
      <c r="DO62" s="29"/>
      <c r="DP62" s="47"/>
      <c r="DQ62" s="25" t="s">
        <v>37</v>
      </c>
      <c r="DR62" s="45">
        <f>DR131</f>
        <v>60500</v>
      </c>
      <c r="DS62" s="45"/>
      <c r="DT62" s="45"/>
      <c r="DU62" s="25" t="s">
        <v>36</v>
      </c>
      <c r="DV62" s="45">
        <f>DR61-DV61</f>
        <v>-7260</v>
      </c>
      <c r="DW62" s="107">
        <f>DV62/DR59</f>
        <v>-0.35763546798029555</v>
      </c>
      <c r="DX62" s="107"/>
      <c r="DY62" s="46"/>
      <c r="DZ62" s="46"/>
      <c r="EA62" s="46"/>
      <c r="EB62" s="37"/>
      <c r="ED62" s="47"/>
      <c r="EE62" s="105" t="s">
        <v>37</v>
      </c>
      <c r="EF62" s="45">
        <f>HN131</f>
        <v>71</v>
      </c>
      <c r="EG62" s="45"/>
      <c r="EH62" s="45"/>
      <c r="EI62" s="25" t="s">
        <v>36</v>
      </c>
      <c r="EJ62" s="45">
        <f>EF61-EJ61</f>
        <v>7905</v>
      </c>
      <c r="EK62" s="107">
        <f>EJ62/EF59</f>
        <v>0.17222222222222222</v>
      </c>
      <c r="EL62" s="107"/>
      <c r="EM62" s="46"/>
      <c r="EN62" s="46"/>
      <c r="EO62" s="46"/>
      <c r="EP62" s="37"/>
      <c r="ER62" s="47"/>
      <c r="ES62" s="105" t="s">
        <v>37</v>
      </c>
      <c r="ET62" s="45">
        <f>GJ131</f>
        <v>56800</v>
      </c>
      <c r="EU62" s="45"/>
      <c r="EV62" s="45"/>
      <c r="EW62" s="25" t="s">
        <v>36</v>
      </c>
      <c r="EX62" s="45">
        <f>ET61-EX61</f>
        <v>1605</v>
      </c>
      <c r="EY62" s="107">
        <f>EX62/ET59</f>
        <v>4.5338983050847458E-2</v>
      </c>
      <c r="EZ62" s="107"/>
      <c r="FA62" s="46"/>
      <c r="FB62" s="46"/>
      <c r="FC62" s="46"/>
      <c r="FD62" s="37"/>
      <c r="FF62" s="47"/>
      <c r="FG62" s="105" t="s">
        <v>37</v>
      </c>
      <c r="FH62" s="45">
        <f>HM131</f>
        <v>177600</v>
      </c>
      <c r="FI62" s="45"/>
      <c r="FJ62" s="45"/>
      <c r="FK62" s="25" t="s">
        <v>36</v>
      </c>
      <c r="FL62" s="45">
        <f>FH61-FL61</f>
        <v>15100</v>
      </c>
      <c r="FM62" s="107">
        <f>FL62/FH59</f>
        <v>0.31134020618556701</v>
      </c>
      <c r="FN62" s="107"/>
      <c r="FO62" s="46"/>
      <c r="FP62" s="46"/>
      <c r="FQ62" s="46"/>
      <c r="FR62" s="37"/>
      <c r="FS62" s="29"/>
      <c r="FT62" s="47"/>
      <c r="FU62" s="105" t="s">
        <v>37</v>
      </c>
      <c r="FV62" s="45" t="str">
        <f>FG131</f>
        <v>合計</v>
      </c>
      <c r="FW62" s="45"/>
      <c r="FX62" s="45"/>
      <c r="FY62" s="25" t="s">
        <v>36</v>
      </c>
      <c r="FZ62" s="45">
        <f>FV61-FZ61</f>
        <v>-14400</v>
      </c>
      <c r="GA62" s="107">
        <f>FZ62/FV59</f>
        <v>-0.58775510204081638</v>
      </c>
      <c r="GB62" s="107"/>
      <c r="GC62" s="46"/>
      <c r="GD62" s="46"/>
      <c r="GE62" s="46"/>
      <c r="GF62" s="37"/>
      <c r="GH62" s="47"/>
      <c r="GI62" s="105" t="s">
        <v>37</v>
      </c>
      <c r="GJ62" s="45">
        <f>HA131</f>
        <v>0</v>
      </c>
      <c r="GK62" s="45"/>
      <c r="GL62" s="45"/>
      <c r="GM62" s="25" t="s">
        <v>36</v>
      </c>
      <c r="GN62" s="45">
        <f>GJ61-GN61</f>
        <v>288</v>
      </c>
      <c r="GO62" s="107">
        <f>GN62/GJ59</f>
        <v>1.1076923076923076E-2</v>
      </c>
      <c r="GP62" s="107"/>
      <c r="GQ62" s="46"/>
      <c r="GR62" s="46"/>
      <c r="GS62" s="46"/>
      <c r="GT62" s="37"/>
      <c r="GU62" s="61"/>
      <c r="GV62" s="47"/>
      <c r="GW62" s="30"/>
      <c r="GX62" s="25" t="s">
        <v>37</v>
      </c>
      <c r="GY62" s="45">
        <f>GY131</f>
        <v>206600</v>
      </c>
      <c r="GZ62" s="45"/>
      <c r="HA62" s="45"/>
      <c r="HB62" s="25"/>
      <c r="HC62" s="45"/>
      <c r="HD62" s="45"/>
      <c r="HE62" s="325" t="s">
        <v>1190</v>
      </c>
      <c r="HF62" s="327"/>
      <c r="HG62" s="43" t="e">
        <f>(HB35+HD35)*HF35+(HB36+HD36)*HF36+(HB37+HD37)*HF37+(HB38+HD38)*HF38</f>
        <v>#VALUE!</v>
      </c>
      <c r="HH62" s="46"/>
      <c r="HI62" s="37"/>
      <c r="HK62" s="47"/>
      <c r="HL62" s="25" t="s">
        <v>37</v>
      </c>
      <c r="HM62" s="45">
        <f>HM131</f>
        <v>177600</v>
      </c>
      <c r="HN62" s="45"/>
      <c r="HO62" s="45"/>
      <c r="HP62" s="25"/>
      <c r="HQ62" s="45"/>
      <c r="HR62" s="45"/>
      <c r="HS62" s="325" t="s">
        <v>1190</v>
      </c>
      <c r="HT62" s="327"/>
      <c r="HU62" s="43" t="e">
        <f>(HP35+HR35)*HT35+(HP36+HR36)*HT36+(HP37+HR37)*HT37+(HP38+HR38)*HT38</f>
        <v>#VALUE!</v>
      </c>
      <c r="HV62" s="46"/>
      <c r="HW62" s="37"/>
      <c r="HX62" s="360"/>
      <c r="HY62" s="47"/>
      <c r="HZ62" s="25" t="s">
        <v>37</v>
      </c>
      <c r="IA62" s="45">
        <f>IA131</f>
        <v>259200</v>
      </c>
      <c r="IB62" s="45"/>
      <c r="IC62" s="45"/>
      <c r="ID62" s="25"/>
      <c r="IE62" s="45"/>
      <c r="IF62" s="45"/>
      <c r="IG62" s="325" t="s">
        <v>1190</v>
      </c>
      <c r="IH62" s="327"/>
      <c r="II62" s="43" t="e">
        <f>(ID35+IF35)*IH35+(ID36+IF36)*IH36+(ID37+IF37)*IH37+(ID38+IF38)*IH38</f>
        <v>#VALUE!</v>
      </c>
      <c r="IJ62" s="46"/>
      <c r="IK62" s="37"/>
      <c r="IL62" s="29"/>
      <c r="IM62" s="47"/>
      <c r="IN62" s="25" t="s">
        <v>37</v>
      </c>
      <c r="IO62" s="45">
        <f>IO131</f>
        <v>233000</v>
      </c>
      <c r="IP62" s="45"/>
      <c r="IQ62" s="45"/>
      <c r="IR62" s="25"/>
      <c r="IS62" s="45"/>
      <c r="IT62" s="45"/>
      <c r="IU62" s="325" t="s">
        <v>1190</v>
      </c>
      <c r="IV62" s="327"/>
      <c r="IW62" s="43" t="e">
        <f>(IR35+IT35)*IV35+(IR36+IT36)*IV36+(IR37+IT37)*IV37+(IR38+IT38)*IV38</f>
        <v>#VALUE!</v>
      </c>
      <c r="IX62" s="46"/>
      <c r="IY62" s="37"/>
      <c r="IZ62" s="61"/>
      <c r="JA62" s="47"/>
      <c r="JB62" s="25" t="s">
        <v>37</v>
      </c>
      <c r="JC62" s="45">
        <f>JC131</f>
        <v>217800</v>
      </c>
      <c r="JD62" s="45"/>
      <c r="JE62" s="45"/>
      <c r="JF62" s="25"/>
      <c r="JG62" s="45"/>
      <c r="JH62" s="45"/>
      <c r="JI62" s="325" t="s">
        <v>1190</v>
      </c>
      <c r="JJ62" s="327"/>
      <c r="JK62" s="43" t="e">
        <f>(JF35+JH35)*JJ35+(JF36+JH36)*JJ36+(JF37+JH37)*JJ37+(JF38+JH38)*JJ38</f>
        <v>#VALUE!</v>
      </c>
      <c r="JL62" s="46"/>
      <c r="JM62" s="37"/>
      <c r="JN62" s="29"/>
      <c r="JO62" s="47"/>
      <c r="JP62" s="25" t="s">
        <v>37</v>
      </c>
      <c r="JQ62" s="45">
        <f>JQ131</f>
        <v>158000</v>
      </c>
      <c r="JR62" s="45"/>
      <c r="JS62" s="45"/>
      <c r="JT62" s="25"/>
      <c r="JU62" s="45"/>
      <c r="JV62" s="45"/>
      <c r="JW62" s="325" t="s">
        <v>1190</v>
      </c>
      <c r="JX62" s="327"/>
      <c r="JY62" s="43" t="e">
        <f>(JT35+JV35)*JX35+(JT36+JV36)*JX36+(JT37+JV37)*JX37+(JT38+JV38)*JX38</f>
        <v>#VALUE!</v>
      </c>
      <c r="JZ62" s="46"/>
      <c r="KA62" s="37"/>
      <c r="KB62" s="51"/>
      <c r="KC62" s="47"/>
      <c r="KD62" s="25" t="s">
        <v>37</v>
      </c>
      <c r="KE62" s="45">
        <f>KE131</f>
        <v>130700</v>
      </c>
      <c r="KF62" s="45"/>
      <c r="KG62" s="45"/>
      <c r="KH62" s="25"/>
      <c r="KI62" s="45"/>
      <c r="KJ62" s="71"/>
      <c r="KK62" s="325" t="s">
        <v>1190</v>
      </c>
      <c r="KL62" s="327"/>
      <c r="KM62" s="43" t="e">
        <f>(KH35+KJ35)*KL35+(KH36+KJ36)*KL36+(KH37+KJ37)*KL37+(KH38+KJ38)*KL38</f>
        <v>#VALUE!</v>
      </c>
      <c r="KN62" s="46"/>
      <c r="KO62" s="37"/>
      <c r="KP62" s="29"/>
      <c r="KQ62" s="47"/>
      <c r="KR62" s="25" t="s">
        <v>37</v>
      </c>
      <c r="KS62" s="45">
        <f>KS131</f>
        <v>154200</v>
      </c>
      <c r="KT62" s="45"/>
      <c r="KU62" s="45"/>
      <c r="KV62" s="25"/>
      <c r="KW62" s="45"/>
      <c r="KX62" s="45"/>
      <c r="KY62" s="325" t="s">
        <v>1190</v>
      </c>
      <c r="KZ62" s="327"/>
      <c r="LA62" s="43" t="e">
        <f>(KV35+KX35)*KZ35+(KV36+KX36)*KZ36+(KV37+KX37)*KZ37+(KV38+KX38)*KZ38</f>
        <v>#VALUE!</v>
      </c>
      <c r="LB62" s="46"/>
      <c r="LC62" s="37"/>
      <c r="LD62" s="29"/>
      <c r="LE62" s="47"/>
      <c r="LF62" s="25" t="s">
        <v>35</v>
      </c>
      <c r="LG62" s="45">
        <f>LG60*K69</f>
        <v>39960</v>
      </c>
      <c r="LH62" s="45"/>
      <c r="LI62" s="45"/>
      <c r="LJ62" s="25"/>
      <c r="LK62" s="45"/>
      <c r="LL62" s="45"/>
      <c r="LM62" s="71"/>
      <c r="LN62" s="319" t="s">
        <v>33</v>
      </c>
      <c r="LO62" s="328"/>
      <c r="LP62" s="107">
        <f>LO60/LG60</f>
        <v>2.2522522522522521E-2</v>
      </c>
      <c r="LQ62" s="37"/>
      <c r="LR62" s="29"/>
      <c r="LS62" s="47"/>
      <c r="LT62" s="105" t="s">
        <v>37</v>
      </c>
      <c r="LU62" s="45">
        <f>LU131</f>
        <v>53700</v>
      </c>
      <c r="LV62" s="45"/>
      <c r="LW62" s="45"/>
      <c r="LX62" s="25" t="s">
        <v>36</v>
      </c>
      <c r="LY62" s="45">
        <f>LU61-LY61</f>
        <v>9910</v>
      </c>
      <c r="LZ62" s="107">
        <f>LY62/LU59</f>
        <v>0.41991525423728815</v>
      </c>
      <c r="MA62" s="107"/>
      <c r="MB62" s="46"/>
      <c r="MC62" s="46"/>
      <c r="MD62" s="46"/>
      <c r="ME62" s="37"/>
      <c r="MF62" s="29"/>
      <c r="MG62" s="47"/>
      <c r="MH62" s="105" t="s">
        <v>37</v>
      </c>
      <c r="MI62" s="45">
        <f>MI131</f>
        <v>51000</v>
      </c>
      <c r="MJ62" s="45"/>
      <c r="MK62" s="45"/>
      <c r="ML62" s="25" t="s">
        <v>36</v>
      </c>
      <c r="MM62" s="45">
        <f>MI61-MM61</f>
        <v>7290</v>
      </c>
      <c r="MN62" s="107">
        <f>MM62/MI59</f>
        <v>0.39619565217391306</v>
      </c>
      <c r="MO62" s="107"/>
      <c r="MP62" s="46"/>
      <c r="MQ62" s="46"/>
      <c r="MR62" s="46"/>
      <c r="MS62" s="37"/>
      <c r="MT62" s="29"/>
      <c r="MU62" s="47"/>
      <c r="MV62" s="105" t="s">
        <v>37</v>
      </c>
      <c r="MW62" s="45">
        <f>MW131</f>
        <v>332900</v>
      </c>
      <c r="MX62" s="45"/>
      <c r="MY62" s="45"/>
      <c r="MZ62" s="25" t="s">
        <v>36</v>
      </c>
      <c r="NA62" s="45">
        <f>MW61-NA61</f>
        <v>64260</v>
      </c>
      <c r="NB62" s="107">
        <f>NA62/MW59</f>
        <v>0.39040097205346291</v>
      </c>
      <c r="NC62" s="107"/>
      <c r="ND62" s="46"/>
      <c r="NE62" s="46"/>
      <c r="NF62" s="46"/>
      <c r="NG62" s="37"/>
      <c r="NH62" s="29"/>
      <c r="NI62" s="47"/>
      <c r="NJ62" s="105" t="s">
        <v>37</v>
      </c>
      <c r="NK62" s="45">
        <f>NK131</f>
        <v>91700</v>
      </c>
      <c r="NL62" s="45"/>
      <c r="NM62" s="45"/>
      <c r="NN62" s="25" t="s">
        <v>36</v>
      </c>
      <c r="NO62" s="45">
        <f>NK61-NO61</f>
        <v>43920</v>
      </c>
      <c r="NP62" s="107">
        <f>NO62/NK59</f>
        <v>0.46134453781512608</v>
      </c>
      <c r="NQ62" s="107"/>
      <c r="NR62" s="46"/>
      <c r="NS62" s="46"/>
      <c r="NT62" s="46"/>
      <c r="NU62" s="37"/>
    </row>
    <row r="63" spans="1:385" x14ac:dyDescent="0.25">
      <c r="A63" s="38"/>
      <c r="B63" s="39"/>
      <c r="C63" s="40"/>
      <c r="D63" s="40"/>
      <c r="E63" s="41"/>
      <c r="F63" s="41"/>
      <c r="G63" s="40"/>
      <c r="H63" s="42"/>
      <c r="I63" s="45"/>
      <c r="J63" s="45"/>
      <c r="K63" s="45"/>
      <c r="L63" s="45"/>
      <c r="M63" s="319" t="s">
        <v>1190</v>
      </c>
      <c r="N63" s="326"/>
      <c r="O63" s="45" t="e">
        <f>(M11+O11)*Q11</f>
        <v>#VALUE!</v>
      </c>
      <c r="P63" s="45"/>
      <c r="Q63" s="46"/>
      <c r="R63" s="46"/>
      <c r="S63" s="46"/>
      <c r="T63" s="37"/>
      <c r="U63" s="29"/>
      <c r="V63" s="47"/>
      <c r="W63" s="67"/>
      <c r="X63" s="45"/>
      <c r="Y63" s="45"/>
      <c r="Z63" s="45"/>
      <c r="AA63" s="319" t="s">
        <v>1190</v>
      </c>
      <c r="AB63" s="326"/>
      <c r="AC63" s="45" t="e">
        <f>(AA11+AC11)*AE11</f>
        <v>#VALUE!</v>
      </c>
      <c r="AD63" s="45"/>
      <c r="AE63" s="46"/>
      <c r="AF63" s="46"/>
      <c r="AG63" s="46"/>
      <c r="AH63" s="37"/>
      <c r="AI63" s="29"/>
      <c r="AJ63" s="47"/>
      <c r="AK63" s="45"/>
      <c r="AL63" s="45"/>
      <c r="AM63" s="45"/>
      <c r="AN63" s="45"/>
      <c r="AO63" s="319" t="s">
        <v>1190</v>
      </c>
      <c r="AP63" s="326"/>
      <c r="AQ63" s="45" t="e">
        <f>(AO11+AQ11)*AS11</f>
        <v>#VALUE!</v>
      </c>
      <c r="AR63" s="45"/>
      <c r="AS63" s="46"/>
      <c r="AT63" s="46"/>
      <c r="AU63" s="46"/>
      <c r="AV63" s="37"/>
      <c r="AW63" s="29"/>
      <c r="AX63" s="47"/>
      <c r="AY63" s="111" t="s">
        <v>37</v>
      </c>
      <c r="AZ63" s="99">
        <f>AZ131</f>
        <v>316000</v>
      </c>
      <c r="BA63" s="45"/>
      <c r="BB63" s="45"/>
      <c r="BC63" s="319" t="s">
        <v>1190</v>
      </c>
      <c r="BD63" s="326"/>
      <c r="BE63" s="45" t="e">
        <f>(BC11+BE11)*BG11</f>
        <v>#VALUE!</v>
      </c>
      <c r="BF63" s="45"/>
      <c r="BG63" s="46"/>
      <c r="BH63" s="46"/>
      <c r="BI63" s="46"/>
      <c r="BJ63" s="37"/>
      <c r="BK63" s="29"/>
      <c r="BL63" s="47"/>
      <c r="BM63" s="45"/>
      <c r="BN63" s="99"/>
      <c r="BO63" s="45"/>
      <c r="BP63" s="45"/>
      <c r="BQ63" s="25"/>
      <c r="BR63" s="45"/>
      <c r="BS63" s="45"/>
      <c r="BT63" s="114"/>
      <c r="BU63" s="105"/>
      <c r="BV63" s="46"/>
      <c r="BW63" s="46"/>
      <c r="BX63" s="37"/>
      <c r="BY63" s="57"/>
      <c r="BZ63" s="47"/>
      <c r="CA63" s="45"/>
      <c r="CB63" s="45"/>
      <c r="CC63" s="45"/>
      <c r="CD63" s="45"/>
      <c r="CE63" s="25"/>
      <c r="CF63" s="45"/>
      <c r="CG63" s="71"/>
      <c r="CH63" s="115"/>
      <c r="CI63" s="112"/>
      <c r="CJ63" s="67"/>
      <c r="CK63" s="46"/>
      <c r="CL63" s="37"/>
      <c r="CM63" s="29"/>
      <c r="CN63" s="47"/>
      <c r="CO63" s="45"/>
      <c r="CP63" s="45"/>
      <c r="CQ63" s="45"/>
      <c r="CR63" s="45"/>
      <c r="CS63" s="25"/>
      <c r="CT63" s="45"/>
      <c r="CU63" s="71"/>
      <c r="CV63" s="115"/>
      <c r="CW63" s="112"/>
      <c r="CX63" s="67"/>
      <c r="CY63" s="46"/>
      <c r="CZ63" s="37"/>
      <c r="DA63" s="29"/>
      <c r="DB63" s="47"/>
      <c r="DC63" s="67"/>
      <c r="DD63" s="45"/>
      <c r="DE63" s="45"/>
      <c r="DF63" s="45"/>
      <c r="DG63" s="319" t="s">
        <v>1190</v>
      </c>
      <c r="DH63" s="326"/>
      <c r="DI63" s="45" t="e">
        <f>(DG11+DI11)*DK11</f>
        <v>#VALUE!</v>
      </c>
      <c r="DJ63" s="45"/>
      <c r="DK63" s="46"/>
      <c r="DL63" s="46"/>
      <c r="DM63" s="46"/>
      <c r="DN63" s="37"/>
      <c r="DO63" s="29"/>
      <c r="DP63" s="47"/>
      <c r="DU63" s="319" t="s">
        <v>1190</v>
      </c>
      <c r="DV63" s="326"/>
      <c r="DW63" s="45" t="e">
        <f>(DU11+DW11)*DY11</f>
        <v>#VALUE!</v>
      </c>
      <c r="DX63" s="45"/>
      <c r="DY63" s="46"/>
      <c r="DZ63" s="46"/>
      <c r="EA63" s="46"/>
      <c r="EB63" s="37"/>
      <c r="ED63" s="47"/>
      <c r="EE63" s="67"/>
      <c r="EF63" s="45"/>
      <c r="EG63" s="45"/>
      <c r="EH63" s="45"/>
      <c r="EI63" s="319" t="s">
        <v>1190</v>
      </c>
      <c r="EJ63" s="326"/>
      <c r="EK63" s="45" t="e">
        <f>(EI11+EK11)*EM11</f>
        <v>#VALUE!</v>
      </c>
      <c r="EL63" s="45"/>
      <c r="EM63" s="46"/>
      <c r="EN63" s="46"/>
      <c r="EO63" s="46"/>
      <c r="EP63" s="37"/>
      <c r="ER63" s="47"/>
      <c r="ES63" s="67"/>
      <c r="ET63" s="45"/>
      <c r="EU63" s="45"/>
      <c r="EV63" s="45"/>
      <c r="EW63" s="319" t="s">
        <v>1190</v>
      </c>
      <c r="EX63" s="326"/>
      <c r="EY63" s="45" t="e">
        <f>(EW11+EY11)*FA11</f>
        <v>#VALUE!</v>
      </c>
      <c r="EZ63" s="45"/>
      <c r="FA63" s="46"/>
      <c r="FB63" s="46"/>
      <c r="FC63" s="46"/>
      <c r="FD63" s="37"/>
      <c r="FF63" s="47"/>
      <c r="FG63" s="67"/>
      <c r="FH63" s="45"/>
      <c r="FI63" s="45"/>
      <c r="FJ63" s="45"/>
      <c r="FK63" s="319" t="s">
        <v>1190</v>
      </c>
      <c r="FL63" s="326"/>
      <c r="FM63" s="45" t="e">
        <f>(FK11+FM11)*FO11</f>
        <v>#VALUE!</v>
      </c>
      <c r="FN63" s="45"/>
      <c r="FO63" s="46"/>
      <c r="FP63" s="46"/>
      <c r="FQ63" s="46"/>
      <c r="FR63" s="37"/>
      <c r="FS63" s="29"/>
      <c r="FT63" s="47"/>
      <c r="FU63" s="67"/>
      <c r="FV63" s="45"/>
      <c r="FW63" s="45"/>
      <c r="FX63" s="45"/>
      <c r="FY63" s="319" t="s">
        <v>1190</v>
      </c>
      <c r="FZ63" s="326"/>
      <c r="GA63" s="45" t="e">
        <f>(FY11+GA11)*GC11</f>
        <v>#VALUE!</v>
      </c>
      <c r="GB63" s="45"/>
      <c r="GC63" s="46"/>
      <c r="GD63" s="46"/>
      <c r="GE63" s="46"/>
      <c r="GF63" s="37"/>
      <c r="GH63" s="47"/>
      <c r="GI63" s="67"/>
      <c r="GJ63" s="45"/>
      <c r="GK63" s="45"/>
      <c r="GL63" s="45"/>
      <c r="GM63" s="319" t="s">
        <v>1190</v>
      </c>
      <c r="GN63" s="326"/>
      <c r="GO63" s="45" t="e">
        <f>(GM11+GO11)*GQ11</f>
        <v>#VALUE!</v>
      </c>
      <c r="GP63" s="45"/>
      <c r="GQ63" s="46"/>
      <c r="GR63" s="46"/>
      <c r="GS63" s="46"/>
      <c r="GT63" s="37"/>
      <c r="GU63" s="61"/>
      <c r="GV63" s="47"/>
      <c r="GW63" s="30"/>
      <c r="GX63" s="45"/>
      <c r="GY63" s="45"/>
      <c r="GZ63" s="45"/>
      <c r="HA63" s="45"/>
      <c r="HB63" s="25"/>
      <c r="HC63" s="45"/>
      <c r="HD63" s="45"/>
      <c r="HE63" s="71"/>
      <c r="HF63" s="112"/>
      <c r="HG63" s="67"/>
      <c r="HH63" s="46"/>
      <c r="HI63" s="37"/>
      <c r="HK63" s="47"/>
      <c r="HL63" s="45"/>
      <c r="HM63" s="45"/>
      <c r="HN63" s="45"/>
      <c r="HO63" s="45"/>
      <c r="HP63" s="25"/>
      <c r="HQ63" s="45"/>
      <c r="HR63" s="45"/>
      <c r="HS63" s="71"/>
      <c r="HT63" s="112"/>
      <c r="HU63" s="67"/>
      <c r="HV63" s="46"/>
      <c r="HW63" s="37"/>
      <c r="HX63" s="360"/>
      <c r="HY63" s="47"/>
      <c r="HZ63" s="45"/>
      <c r="IA63" s="99"/>
      <c r="IB63" s="45"/>
      <c r="IC63" s="45"/>
      <c r="ID63" s="25"/>
      <c r="IE63" s="45"/>
      <c r="IF63" s="45"/>
      <c r="IG63" s="116"/>
      <c r="IH63" s="105"/>
      <c r="II63" s="46"/>
      <c r="IJ63" s="46"/>
      <c r="IK63" s="37"/>
      <c r="IL63" s="29"/>
      <c r="IM63" s="47"/>
      <c r="IN63" s="45"/>
      <c r="IO63" s="45"/>
      <c r="IP63" s="45"/>
      <c r="IQ63" s="45"/>
      <c r="IR63" s="25"/>
      <c r="IS63" s="45"/>
      <c r="IT63" s="45"/>
      <c r="IU63" s="71"/>
      <c r="IV63" s="112"/>
      <c r="IW63" s="67"/>
      <c r="IX63" s="46"/>
      <c r="IY63" s="37"/>
      <c r="IZ63" s="61"/>
      <c r="JA63" s="47"/>
      <c r="JB63" s="45"/>
      <c r="JC63" s="99"/>
      <c r="JD63" s="45"/>
      <c r="JE63" s="45"/>
      <c r="JF63" s="25"/>
      <c r="JG63" s="45"/>
      <c r="JH63" s="45"/>
      <c r="JI63" s="116"/>
      <c r="JJ63" s="105"/>
      <c r="JK63" s="46"/>
      <c r="JL63" s="46"/>
      <c r="JM63" s="37"/>
      <c r="JN63" s="29"/>
      <c r="JO63" s="47"/>
      <c r="JP63" s="45"/>
      <c r="JQ63" s="45"/>
      <c r="JR63" s="45"/>
      <c r="JS63" s="45"/>
      <c r="JT63" s="25"/>
      <c r="JU63" s="45"/>
      <c r="JV63" s="45"/>
      <c r="JW63" s="71"/>
      <c r="JX63" s="112"/>
      <c r="JY63" s="67"/>
      <c r="JZ63" s="46"/>
      <c r="KA63" s="37"/>
      <c r="KB63" s="51"/>
      <c r="KC63" s="47"/>
      <c r="KD63" s="45"/>
      <c r="KE63" s="45"/>
      <c r="KF63" s="45"/>
      <c r="KG63" s="45"/>
      <c r="KH63" s="25"/>
      <c r="KI63" s="45"/>
      <c r="KJ63" s="71"/>
      <c r="KK63" s="59"/>
      <c r="KL63" s="112"/>
      <c r="KM63" s="67"/>
      <c r="KN63" s="46"/>
      <c r="KO63" s="37"/>
      <c r="KP63" s="29"/>
      <c r="KQ63" s="47"/>
      <c r="KR63" s="45"/>
      <c r="KS63" s="45"/>
      <c r="KT63" s="45"/>
      <c r="KU63" s="45"/>
      <c r="KV63" s="25"/>
      <c r="KW63" s="45"/>
      <c r="KX63" s="45"/>
      <c r="KY63" s="113"/>
      <c r="KZ63" s="112"/>
      <c r="LA63" s="67"/>
      <c r="LB63" s="46"/>
      <c r="LC63" s="37"/>
      <c r="LD63" s="29"/>
      <c r="LE63" s="47"/>
      <c r="LF63" s="25" t="s">
        <v>37</v>
      </c>
      <c r="LG63" s="45">
        <f>LG132</f>
        <v>169700</v>
      </c>
      <c r="LH63" s="45"/>
      <c r="LI63" s="45"/>
      <c r="LJ63" s="25"/>
      <c r="LK63" s="45"/>
      <c r="LL63" s="71"/>
      <c r="LM63" s="26"/>
      <c r="LN63" s="325" t="s">
        <v>1190</v>
      </c>
      <c r="LO63" s="327"/>
      <c r="LP63" s="43" t="e">
        <f>(LJ27+LL27)*LN27+(LJ28+LL28)*LN28+(LJ29+LL29)*LN29</f>
        <v>#VALUE!</v>
      </c>
      <c r="LQ63" s="37"/>
      <c r="LR63" s="29"/>
      <c r="LS63" s="47"/>
      <c r="LT63" s="67"/>
      <c r="LU63" s="45"/>
      <c r="LV63" s="45"/>
      <c r="LW63" s="45"/>
      <c r="LX63" s="319" t="s">
        <v>1190</v>
      </c>
      <c r="LY63" s="326"/>
      <c r="LZ63" s="45" t="e">
        <f>(LX11+LZ11)*MB11</f>
        <v>#VALUE!</v>
      </c>
      <c r="MA63" s="45"/>
      <c r="MB63" s="46"/>
      <c r="MC63" s="46"/>
      <c r="MD63" s="46"/>
      <c r="ME63" s="37"/>
      <c r="MF63" s="29"/>
      <c r="MG63" s="47"/>
      <c r="MH63" s="67"/>
      <c r="MI63" s="45"/>
      <c r="MJ63" s="45"/>
      <c r="MK63" s="45"/>
      <c r="ML63" s="319" t="s">
        <v>1190</v>
      </c>
      <c r="MM63" s="326"/>
      <c r="MN63" s="45" t="e">
        <f>(ML11+MN11)*MP11</f>
        <v>#VALUE!</v>
      </c>
      <c r="MO63" s="45"/>
      <c r="MP63" s="46"/>
      <c r="MQ63" s="46"/>
      <c r="MR63" s="46"/>
      <c r="MS63" s="37"/>
      <c r="MT63" s="29"/>
      <c r="MU63" s="47"/>
      <c r="MV63" s="67"/>
      <c r="MW63" s="45"/>
      <c r="MX63" s="45"/>
      <c r="MY63" s="45"/>
      <c r="MZ63" s="319" t="s">
        <v>1190</v>
      </c>
      <c r="NA63" s="326"/>
      <c r="NB63" s="45" t="e">
        <f>(MZ11+NB11)*ND11</f>
        <v>#VALUE!</v>
      </c>
      <c r="NC63" s="45"/>
      <c r="ND63" s="46"/>
      <c r="NE63" s="46"/>
      <c r="NF63" s="46"/>
      <c r="NG63" s="37"/>
      <c r="NH63" s="29"/>
      <c r="NI63" s="47"/>
      <c r="NJ63" s="67"/>
      <c r="NK63" s="45"/>
      <c r="NL63" s="45"/>
      <c r="NM63" s="45"/>
      <c r="NN63" s="319" t="s">
        <v>1190</v>
      </c>
      <c r="NO63" s="326"/>
      <c r="NP63" s="45" t="e">
        <f>(NN11+NP11)*NR11</f>
        <v>#VALUE!</v>
      </c>
      <c r="NQ63" s="45"/>
      <c r="NR63" s="46"/>
      <c r="NS63" s="46"/>
      <c r="NT63" s="46"/>
      <c r="NU63" s="37"/>
    </row>
    <row r="64" spans="1:385" x14ac:dyDescent="0.25">
      <c r="A64" s="38"/>
      <c r="B64" s="39"/>
      <c r="C64" s="40"/>
      <c r="D64" s="40"/>
      <c r="E64" s="41"/>
      <c r="F64" s="41"/>
      <c r="G64" s="40"/>
      <c r="H64" s="42"/>
      <c r="I64" s="45"/>
      <c r="J64" s="45"/>
      <c r="K64" s="45"/>
      <c r="L64" s="45"/>
      <c r="M64" s="25"/>
      <c r="N64" s="45"/>
      <c r="O64" s="45"/>
      <c r="P64" s="45"/>
      <c r="Q64" s="46"/>
      <c r="R64" s="46"/>
      <c r="S64" s="46"/>
      <c r="T64" s="37"/>
      <c r="U64" s="29"/>
      <c r="V64" s="47"/>
      <c r="W64" s="67"/>
      <c r="X64" s="45"/>
      <c r="Y64" s="45"/>
      <c r="Z64" s="45"/>
      <c r="AA64" s="25"/>
      <c r="AB64" s="45"/>
      <c r="AC64" s="45"/>
      <c r="AD64" s="45"/>
      <c r="AE64" s="46"/>
      <c r="AF64" s="46"/>
      <c r="AG64" s="46"/>
      <c r="AH64" s="37"/>
      <c r="AI64" s="29"/>
      <c r="AJ64" s="47"/>
      <c r="AK64" s="45"/>
      <c r="AL64" s="45"/>
      <c r="AM64" s="45"/>
      <c r="AN64" s="45"/>
      <c r="AO64" s="25"/>
      <c r="AP64" s="45"/>
      <c r="AQ64" s="45"/>
      <c r="AR64" s="45"/>
      <c r="AS64" s="46"/>
      <c r="AT64" s="46"/>
      <c r="AU64" s="46"/>
      <c r="AV64" s="37"/>
      <c r="AW64" s="29"/>
      <c r="AX64" s="117"/>
      <c r="AY64" s="118"/>
      <c r="AZ64" s="118"/>
      <c r="BA64" s="67"/>
      <c r="BB64" s="45"/>
      <c r="BC64" s="25"/>
      <c r="BD64" s="45"/>
      <c r="BE64" s="107"/>
      <c r="BF64" s="107"/>
      <c r="BG64" s="46"/>
      <c r="BH64" s="46"/>
      <c r="BI64" s="46"/>
      <c r="BJ64" s="37"/>
      <c r="BK64" s="29"/>
      <c r="BL64" s="47"/>
      <c r="BM64" s="45"/>
      <c r="BN64" s="99"/>
      <c r="BO64" s="45"/>
      <c r="BP64" s="45"/>
      <c r="BQ64" s="25"/>
      <c r="BR64" s="45"/>
      <c r="BS64" s="45"/>
      <c r="BT64" s="114"/>
      <c r="BU64" s="124"/>
      <c r="BV64" s="46"/>
      <c r="BW64" s="46"/>
      <c r="BX64" s="37"/>
      <c r="BY64" s="57"/>
      <c r="BZ64" s="47"/>
      <c r="CA64" s="45"/>
      <c r="CB64" s="45"/>
      <c r="CC64" s="45"/>
      <c r="CD64" s="45"/>
      <c r="CE64" s="25"/>
      <c r="CF64" s="45"/>
      <c r="CG64" s="45"/>
      <c r="CH64" s="125"/>
      <c r="CI64" s="120"/>
      <c r="CJ64" s="121" t="s">
        <v>1191</v>
      </c>
      <c r="CK64" s="46"/>
      <c r="CL64" s="37"/>
      <c r="CM64" s="29"/>
      <c r="CN64" s="47"/>
      <c r="CO64" s="45"/>
      <c r="CP64" s="45"/>
      <c r="CQ64" s="45"/>
      <c r="CR64" s="45"/>
      <c r="CS64" s="25"/>
      <c r="CT64" s="45"/>
      <c r="CU64" s="45"/>
      <c r="CV64" s="125"/>
      <c r="CW64" s="120"/>
      <c r="CX64" s="121" t="s">
        <v>1191</v>
      </c>
      <c r="CY64" s="46"/>
      <c r="CZ64" s="37"/>
      <c r="DA64" s="29"/>
      <c r="DB64" s="47"/>
      <c r="DC64" s="67"/>
      <c r="DD64" s="45"/>
      <c r="DE64" s="45"/>
      <c r="DF64" s="45"/>
      <c r="DG64" s="25"/>
      <c r="DH64" s="45"/>
      <c r="DI64" s="45"/>
      <c r="DJ64" s="45"/>
      <c r="DK64" s="46"/>
      <c r="DL64" s="46"/>
      <c r="DM64" s="46"/>
      <c r="DN64" s="37"/>
      <c r="DO64" s="29"/>
      <c r="DP64" s="47"/>
      <c r="DQ64" s="25"/>
      <c r="DR64" s="45"/>
      <c r="DS64" s="45"/>
      <c r="DT64" s="45"/>
      <c r="DU64" s="25"/>
      <c r="DV64" s="45"/>
      <c r="DW64" s="107"/>
      <c r="DX64" s="107"/>
      <c r="DY64" s="46"/>
      <c r="DZ64" s="46"/>
      <c r="EA64" s="46"/>
      <c r="EB64" s="37"/>
      <c r="ED64" s="47"/>
      <c r="EE64" s="67"/>
      <c r="EF64" s="45"/>
      <c r="EG64" s="45"/>
      <c r="EH64" s="45"/>
      <c r="EI64" s="25"/>
      <c r="EJ64" s="45"/>
      <c r="EK64" s="45"/>
      <c r="EL64" s="45"/>
      <c r="EM64" s="46"/>
      <c r="EN64" s="46"/>
      <c r="EO64" s="46"/>
      <c r="EP64" s="37"/>
      <c r="ER64" s="47"/>
      <c r="ES64" s="67"/>
      <c r="ET64" s="45"/>
      <c r="EU64" s="45"/>
      <c r="EV64" s="45"/>
      <c r="EW64" s="25"/>
      <c r="EX64" s="45"/>
      <c r="EY64" s="45"/>
      <c r="EZ64" s="45"/>
      <c r="FA64" s="46"/>
      <c r="FB64" s="46"/>
      <c r="FC64" s="46"/>
      <c r="FD64" s="37"/>
      <c r="FF64" s="47"/>
      <c r="FG64" s="67"/>
      <c r="FH64" s="45"/>
      <c r="FI64" s="45"/>
      <c r="FJ64" s="45"/>
      <c r="FK64" s="25"/>
      <c r="FL64" s="45"/>
      <c r="FM64" s="45"/>
      <c r="FN64" s="45"/>
      <c r="FO64" s="46"/>
      <c r="FP64" s="46"/>
      <c r="FQ64" s="46"/>
      <c r="FR64" s="37"/>
      <c r="FS64" s="29"/>
      <c r="FT64" s="47"/>
      <c r="FU64" s="67"/>
      <c r="FV64" s="45"/>
      <c r="FW64" s="45"/>
      <c r="FX64" s="45"/>
      <c r="FY64" s="25"/>
      <c r="FZ64" s="45"/>
      <c r="GA64" s="45"/>
      <c r="GB64" s="45"/>
      <c r="GC64" s="46"/>
      <c r="GD64" s="46"/>
      <c r="GE64" s="46"/>
      <c r="GF64" s="37"/>
      <c r="GH64" s="47"/>
      <c r="GI64" s="67"/>
      <c r="GJ64" s="45"/>
      <c r="GK64" s="45"/>
      <c r="GL64" s="45"/>
      <c r="GM64" s="25"/>
      <c r="GN64" s="45"/>
      <c r="GO64" s="45"/>
      <c r="GP64" s="45"/>
      <c r="GQ64" s="46"/>
      <c r="GR64" s="46"/>
      <c r="GS64" s="46"/>
      <c r="GT64" s="37"/>
      <c r="GU64" s="61"/>
      <c r="GV64" s="47"/>
      <c r="GW64" s="30"/>
      <c r="GX64" s="45"/>
      <c r="GY64" s="45"/>
      <c r="GZ64" s="45"/>
      <c r="HA64" s="45"/>
      <c r="HB64" s="25"/>
      <c r="HC64" s="45"/>
      <c r="HD64" s="45"/>
      <c r="HE64" s="126"/>
      <c r="HF64" s="120"/>
      <c r="HG64" s="123"/>
      <c r="HH64" s="46"/>
      <c r="HI64" s="37"/>
      <c r="HK64" s="47"/>
      <c r="HL64" s="45"/>
      <c r="HM64" s="45"/>
      <c r="HN64" s="45"/>
      <c r="HO64" s="45"/>
      <c r="HP64" s="25"/>
      <c r="HQ64" s="45"/>
      <c r="HR64" s="45"/>
      <c r="HS64" s="126"/>
      <c r="HT64" s="120"/>
      <c r="HU64" s="123"/>
      <c r="HV64" s="46"/>
      <c r="HW64" s="37"/>
      <c r="HX64" s="360"/>
      <c r="HY64" s="47"/>
      <c r="HZ64" s="45"/>
      <c r="IA64" s="99"/>
      <c r="IB64" s="45"/>
      <c r="IC64" s="45"/>
      <c r="ID64" s="25"/>
      <c r="IE64" s="45"/>
      <c r="IF64" s="45"/>
      <c r="IG64" s="116"/>
      <c r="IH64" s="124"/>
      <c r="II64" s="46"/>
      <c r="IJ64" s="46"/>
      <c r="IK64" s="37"/>
      <c r="IL64" s="29"/>
      <c r="IM64" s="47"/>
      <c r="IN64" s="45"/>
      <c r="IO64" s="45"/>
      <c r="IP64" s="45"/>
      <c r="IQ64" s="45"/>
      <c r="IR64" s="25"/>
      <c r="IS64" s="45"/>
      <c r="IT64" s="45"/>
      <c r="IU64" s="126"/>
      <c r="IV64" s="120"/>
      <c r="IW64" s="123"/>
      <c r="IX64" s="46"/>
      <c r="IY64" s="37"/>
      <c r="IZ64" s="61"/>
      <c r="JA64" s="47"/>
      <c r="JB64" s="45"/>
      <c r="JC64" s="99"/>
      <c r="JD64" s="45"/>
      <c r="JE64" s="45"/>
      <c r="JF64" s="25"/>
      <c r="JG64" s="45"/>
      <c r="JH64" s="45"/>
      <c r="JI64" s="116"/>
      <c r="JJ64" s="124"/>
      <c r="JK64" s="46"/>
      <c r="JL64" s="46"/>
      <c r="JM64" s="37"/>
      <c r="JN64" s="29"/>
      <c r="JO64" s="47"/>
      <c r="JP64" s="45"/>
      <c r="JQ64" s="45"/>
      <c r="JR64" s="45"/>
      <c r="JS64" s="45"/>
      <c r="JT64" s="25"/>
      <c r="JU64" s="45"/>
      <c r="JV64" s="45"/>
      <c r="JW64" s="126"/>
      <c r="JX64" s="120"/>
      <c r="JY64" s="123"/>
      <c r="JZ64" s="46"/>
      <c r="KA64" s="37"/>
      <c r="KB64" s="51"/>
      <c r="KC64" s="47"/>
      <c r="KD64" s="45"/>
      <c r="KE64" s="45"/>
      <c r="KF64" s="45"/>
      <c r="KG64" s="45"/>
      <c r="KH64" s="25"/>
      <c r="KI64" s="45"/>
      <c r="KJ64" s="45"/>
      <c r="KK64" s="119"/>
      <c r="KL64" s="120"/>
      <c r="KM64" s="121" t="s">
        <v>1191</v>
      </c>
      <c r="KN64" s="46"/>
      <c r="KO64" s="37"/>
      <c r="KP64" s="29"/>
      <c r="KQ64" s="47"/>
      <c r="KR64" s="45"/>
      <c r="KS64" s="45"/>
      <c r="KT64" s="45"/>
      <c r="KU64" s="45"/>
      <c r="KV64" s="25"/>
      <c r="KW64" s="45"/>
      <c r="KX64" s="45"/>
      <c r="KY64" s="122"/>
      <c r="KZ64" s="120"/>
      <c r="LA64" s="123"/>
      <c r="LB64" s="46"/>
      <c r="LC64" s="37"/>
      <c r="LD64" s="29"/>
      <c r="LE64" s="47"/>
      <c r="LF64" s="25"/>
      <c r="LG64" s="45"/>
      <c r="LH64" s="45"/>
      <c r="LI64" s="45"/>
      <c r="LJ64" s="25"/>
      <c r="LK64" s="45"/>
      <c r="LL64" s="71"/>
      <c r="LM64" s="26"/>
      <c r="LN64" s="120"/>
      <c r="LO64" s="123"/>
      <c r="LP64" s="46"/>
      <c r="LQ64" s="37"/>
      <c r="LR64" s="29"/>
      <c r="LS64" s="47"/>
      <c r="LT64" s="67"/>
      <c r="LU64" s="45"/>
      <c r="LV64" s="45"/>
      <c r="LW64" s="45"/>
      <c r="LX64" s="25"/>
      <c r="LY64" s="45"/>
      <c r="LZ64" s="45"/>
      <c r="MA64" s="45"/>
      <c r="MB64" s="46"/>
      <c r="MC64" s="46"/>
      <c r="MD64" s="46"/>
      <c r="ME64" s="37"/>
      <c r="MF64" s="29"/>
      <c r="MG64" s="47"/>
      <c r="MH64" s="67"/>
      <c r="MI64" s="45"/>
      <c r="MJ64" s="45"/>
      <c r="MK64" s="45"/>
      <c r="ML64" s="25"/>
      <c r="MM64" s="45"/>
      <c r="MN64" s="45"/>
      <c r="MO64" s="45"/>
      <c r="MP64" s="46"/>
      <c r="MQ64" s="46"/>
      <c r="MR64" s="46"/>
      <c r="MS64" s="37"/>
      <c r="MT64" s="29"/>
      <c r="MU64" s="47"/>
      <c r="MV64" s="67"/>
      <c r="MW64" s="45"/>
      <c r="MX64" s="45"/>
      <c r="MY64" s="45"/>
      <c r="MZ64" s="25"/>
      <c r="NA64" s="45"/>
      <c r="NB64" s="45"/>
      <c r="NC64" s="45"/>
      <c r="ND64" s="46"/>
      <c r="NE64" s="46"/>
      <c r="NF64" s="46"/>
      <c r="NG64" s="37"/>
      <c r="NH64" s="29"/>
      <c r="NI64" s="47"/>
      <c r="NJ64" s="67"/>
      <c r="NK64" s="45"/>
      <c r="NL64" s="45"/>
      <c r="NM64" s="45"/>
      <c r="NN64" s="25"/>
      <c r="NO64" s="45"/>
      <c r="NP64" s="45"/>
      <c r="NQ64" s="45"/>
      <c r="NR64" s="46"/>
      <c r="NS64" s="46"/>
      <c r="NT64" s="46"/>
      <c r="NU64" s="37"/>
    </row>
    <row r="65" spans="1:385" x14ac:dyDescent="0.25">
      <c r="A65" s="38"/>
      <c r="B65" s="39"/>
      <c r="C65" s="40"/>
      <c r="D65" s="40"/>
      <c r="E65" s="41"/>
      <c r="F65" s="41"/>
      <c r="G65" s="40"/>
      <c r="H65" s="42"/>
      <c r="I65" s="45"/>
      <c r="J65" s="45"/>
      <c r="K65" s="45"/>
      <c r="L65" s="45"/>
      <c r="M65" s="25"/>
      <c r="N65" s="45"/>
      <c r="O65" s="107"/>
      <c r="P65" s="107"/>
      <c r="Q65" s="45"/>
      <c r="R65" s="45"/>
      <c r="S65" s="45"/>
      <c r="T65" s="37"/>
      <c r="U65" s="29"/>
      <c r="V65" s="47"/>
      <c r="W65" s="67"/>
      <c r="X65" s="45"/>
      <c r="Y65" s="45"/>
      <c r="Z65" s="45"/>
      <c r="AA65" s="25"/>
      <c r="AB65" s="45"/>
      <c r="AC65" s="107"/>
      <c r="AD65" s="107"/>
      <c r="AE65" s="45"/>
      <c r="AF65" s="45"/>
      <c r="AG65" s="45"/>
      <c r="AH65" s="37"/>
      <c r="AI65" s="29"/>
      <c r="AJ65" s="47"/>
      <c r="AK65" s="45"/>
      <c r="AL65" s="45"/>
      <c r="AM65" s="45"/>
      <c r="AN65" s="45"/>
      <c r="AO65" s="25"/>
      <c r="AP65" s="45"/>
      <c r="AQ65" s="45"/>
      <c r="AR65" s="45"/>
      <c r="AS65" s="45"/>
      <c r="AT65" s="45"/>
      <c r="AU65" s="45"/>
      <c r="AV65" s="37"/>
      <c r="AW65" s="29"/>
      <c r="AX65" s="47"/>
      <c r="AY65" s="43"/>
      <c r="AZ65" s="43"/>
      <c r="BA65" s="45"/>
      <c r="BB65" s="45"/>
      <c r="BC65" s="25"/>
      <c r="BD65" s="45"/>
      <c r="BE65" s="45"/>
      <c r="BF65" s="45"/>
      <c r="BG65" s="45"/>
      <c r="BH65" s="45"/>
      <c r="BI65" s="45"/>
      <c r="BJ65" s="37"/>
      <c r="BK65" s="29"/>
      <c r="BL65" s="322" t="s">
        <v>38</v>
      </c>
      <c r="BM65" s="322"/>
      <c r="BN65" s="127">
        <f>SUM(BN3,BN7,BN11,BN15,BN19,BN23,BN27,BN31,BN35,BN39,BN43,BN47,BN51)*100</f>
        <v>28400</v>
      </c>
      <c r="BO65" s="67"/>
      <c r="BP65" s="45"/>
      <c r="BQ65" s="25">
        <f>BN65/BR65</f>
        <v>2581.818181818182</v>
      </c>
      <c r="BR65" s="127">
        <f>SUM(BR3,BR7,BR11,BR15,BR20,BR23,BR28,BR31,BR35,BR39,BR43,BR47,BR51)</f>
        <v>11</v>
      </c>
      <c r="BS65" s="45"/>
      <c r="BT65" s="44" t="str">
        <f t="shared" ref="BT65:BU65" si="414">BT3</f>
        <v>ゲーム機柄イヤホン</v>
      </c>
      <c r="BU65" s="43">
        <f t="shared" si="414"/>
        <v>1100</v>
      </c>
      <c r="BV65" s="127">
        <f>SUM(BV3,BV7,BV11,BV15,BV19,BV23,BV27,BV31,BV35,BV39,BV43,BV47,BV51)</f>
        <v>8300</v>
      </c>
      <c r="BW65" s="107">
        <f>BV65/BN65</f>
        <v>0.29225352112676056</v>
      </c>
      <c r="BX65" s="37"/>
      <c r="BY65" s="57"/>
      <c r="BZ65" s="322" t="s">
        <v>38</v>
      </c>
      <c r="CA65" s="322"/>
      <c r="CB65" s="127">
        <f>SUM(CB3,CB7,CB11,CB15,CB19,CB23,CB27,CB31,CB35,CB39,CB43,CB47,CB51)*100</f>
        <v>7900</v>
      </c>
      <c r="CC65" s="67"/>
      <c r="CD65" s="45"/>
      <c r="CE65" s="25">
        <f>CB65/CF65</f>
        <v>1316.6666666666667</v>
      </c>
      <c r="CF65" s="127">
        <f>SUM(CF3,CF7,CF11,CF15,CF20,CF23,CF28,CF31,CF35,CF39,CF43,CF47,CF51)</f>
        <v>6</v>
      </c>
      <c r="CG65" s="45"/>
      <c r="CH65" s="44" t="str">
        <f t="shared" ref="CH65:CI65" si="415">CH3</f>
        <v>雪見だいふくイヤホン</v>
      </c>
      <c r="CI65" s="43">
        <f t="shared" si="415"/>
        <v>1100</v>
      </c>
      <c r="CJ65" s="127">
        <f>SUM(CJ3,CJ7,CJ11,CJ15,CJ19,CJ23,CJ27,CJ31,CJ35,CJ39,CJ43,CJ47,CJ51)</f>
        <v>5500</v>
      </c>
      <c r="CK65" s="107">
        <f>CJ65/CB65</f>
        <v>0.69620253164556967</v>
      </c>
      <c r="CL65" s="37"/>
      <c r="CM65" s="29"/>
      <c r="CN65" s="322" t="s">
        <v>38</v>
      </c>
      <c r="CO65" s="322"/>
      <c r="CP65" s="127">
        <f>SUM(CP3,CP7,CP11,CP15,CP19,CP23,CP27,CP31,CP35,CP39,CP43,CP47,CP51)*100</f>
        <v>13800</v>
      </c>
      <c r="CQ65" s="67"/>
      <c r="CR65" s="45"/>
      <c r="CS65" s="25">
        <f>CP65/CT65</f>
        <v>3450</v>
      </c>
      <c r="CT65" s="127">
        <f>SUM(CT3,CT7,CT11,CT15,CT20,CT23,CT28,CT31,CT35,CT39,CT43,CT47,CT51)</f>
        <v>4</v>
      </c>
      <c r="CU65" s="45"/>
      <c r="CV65" s="44" t="str">
        <f t="shared" ref="CV65:CW65" si="416">CV3</f>
        <v>ゲーム機柄ワイヤレスイヤホン</v>
      </c>
      <c r="CW65" s="43">
        <f t="shared" si="416"/>
        <v>700</v>
      </c>
      <c r="CX65" s="127">
        <f>SUM(CX3,CX7,CX11,CX15,CX19,CX23,CX27,CX31,CX35,CX39,CX43,CX47,CX51)</f>
        <v>1400</v>
      </c>
      <c r="CY65" s="107">
        <f>CX65/CP65</f>
        <v>0.10144927536231885</v>
      </c>
      <c r="CZ65" s="37"/>
      <c r="DA65" s="29"/>
      <c r="DB65" s="47"/>
      <c r="DC65" s="67"/>
      <c r="DD65" s="45"/>
      <c r="DE65" s="45"/>
      <c r="DF65" s="45"/>
      <c r="DG65" s="25"/>
      <c r="DH65" s="45"/>
      <c r="DI65" s="107"/>
      <c r="DJ65" s="107"/>
      <c r="DK65" s="45"/>
      <c r="DL65" s="45"/>
      <c r="DM65" s="45"/>
      <c r="DN65" s="37"/>
      <c r="DO65" s="29"/>
      <c r="DP65" s="47"/>
      <c r="DY65" s="45"/>
      <c r="DZ65" s="45"/>
      <c r="EA65" s="45"/>
      <c r="EB65" s="37"/>
      <c r="EC65" s="128"/>
      <c r="ED65" s="47"/>
      <c r="EE65" s="67"/>
      <c r="EF65" s="45"/>
      <c r="EG65" s="45"/>
      <c r="EH65" s="45"/>
      <c r="EI65" s="25"/>
      <c r="EJ65" s="45"/>
      <c r="EK65" s="107"/>
      <c r="EL65" s="107"/>
      <c r="EM65" s="45"/>
      <c r="EN65" s="45"/>
      <c r="EO65" s="45"/>
      <c r="EP65" s="37"/>
      <c r="EQ65" s="128"/>
      <c r="ER65" s="47"/>
      <c r="ES65" s="67"/>
      <c r="ET65" s="45"/>
      <c r="EU65" s="45"/>
      <c r="EV65" s="45"/>
      <c r="EW65" s="25"/>
      <c r="EX65" s="45"/>
      <c r="EY65" s="107"/>
      <c r="EZ65" s="107"/>
      <c r="FA65" s="45"/>
      <c r="FB65" s="45"/>
      <c r="FC65" s="45"/>
      <c r="FD65" s="37"/>
      <c r="FE65" s="129"/>
      <c r="FF65" s="47"/>
      <c r="FG65" s="67"/>
      <c r="FH65" s="45"/>
      <c r="FI65" s="45"/>
      <c r="FJ65" s="45"/>
      <c r="FK65" s="25"/>
      <c r="FL65" s="45"/>
      <c r="FM65" s="107"/>
      <c r="FN65" s="107"/>
      <c r="FO65" s="45"/>
      <c r="FP65" s="45"/>
      <c r="FQ65" s="45"/>
      <c r="FR65" s="37"/>
      <c r="FS65" s="29"/>
      <c r="FT65" s="47"/>
      <c r="FU65" s="67"/>
      <c r="FV65" s="45"/>
      <c r="FW65" s="45"/>
      <c r="FX65" s="45"/>
      <c r="FY65" s="25"/>
      <c r="FZ65" s="45"/>
      <c r="GA65" s="107"/>
      <c r="GB65" s="107"/>
      <c r="GC65" s="45"/>
      <c r="GD65" s="45"/>
      <c r="GE65" s="45"/>
      <c r="GF65" s="37"/>
      <c r="GG65" s="128"/>
      <c r="GH65" s="47"/>
      <c r="GI65" s="67"/>
      <c r="GJ65" s="45"/>
      <c r="GK65" s="45"/>
      <c r="GL65" s="45"/>
      <c r="GM65" s="25"/>
      <c r="GN65" s="45"/>
      <c r="GO65" s="107"/>
      <c r="GP65" s="107"/>
      <c r="GQ65" s="45"/>
      <c r="GR65" s="45"/>
      <c r="GS65" s="45"/>
      <c r="GT65" s="37"/>
      <c r="GU65" s="130"/>
      <c r="GV65" s="322" t="s">
        <v>38</v>
      </c>
      <c r="GW65" s="322"/>
      <c r="GX65" s="322"/>
      <c r="GY65" s="127">
        <f>SUM(GY3,GY7,GY11,GY15,GY19,GY23,GY27,GY31,GY35,GY39,GY43,GY47,GY51)*100</f>
        <v>10000</v>
      </c>
      <c r="GZ65" s="67"/>
      <c r="HA65" s="45"/>
      <c r="HB65" s="25">
        <f>GY65/HC65</f>
        <v>3333.3333333333335</v>
      </c>
      <c r="HC65" s="127">
        <f>SUM(HC3,HC7,HC11,HC15,HC20,HC23,HC28,HC31,HC35,HC39,HC43,HC47,HC51)</f>
        <v>3</v>
      </c>
      <c r="HD65" s="45"/>
      <c r="HE65" s="44" t="str">
        <f t="shared" ref="HE65:HF65" si="417">HE3</f>
        <v>プチドロ</v>
      </c>
      <c r="HF65" s="43">
        <f t="shared" si="417"/>
        <v>1500</v>
      </c>
      <c r="HG65" s="127">
        <f>SUM(HG3,HG7,HG11,HG15,HG19,HG23,HG27,HG31,HG35,HG39,HG43,HG47,HG51)</f>
        <v>4500</v>
      </c>
      <c r="HH65" s="107">
        <f>HG65/GY65</f>
        <v>0.45</v>
      </c>
      <c r="HI65" s="37"/>
      <c r="HJ65" s="128"/>
      <c r="HK65" s="322" t="s">
        <v>38</v>
      </c>
      <c r="HL65" s="322"/>
      <c r="HM65" s="127">
        <f>SUM(HM3,HM7,HM11,HM15,HM19,HM23,HM27,HM31,HM35,HM39,HM43,HM47,HM51)*100</f>
        <v>17400</v>
      </c>
      <c r="HN65" s="67"/>
      <c r="HO65" s="45"/>
      <c r="HP65" s="25">
        <f>HM65/HQ65</f>
        <v>1740</v>
      </c>
      <c r="HQ65" s="127">
        <f>SUM(HQ3,HQ7,HQ11,HQ15,HQ20,HQ23,HQ28,HQ31,HQ35,HQ39,HQ43,HQ47,HQ51)</f>
        <v>10</v>
      </c>
      <c r="HR65" s="45"/>
      <c r="HS65" s="44" t="str">
        <f t="shared" ref="HS65:HT65" si="418">HS3</f>
        <v>フルーツスクイーズ</v>
      </c>
      <c r="HT65" s="43">
        <f t="shared" si="418"/>
        <v>209</v>
      </c>
      <c r="HU65" s="127">
        <f>SUM(HU3,HU7,HU11,HU15,HU19,HU23,HU27,HU31,HU35,HU39,HU43,HU47,HU51)</f>
        <v>3553</v>
      </c>
      <c r="HV65" s="107">
        <f>HU65/HM65</f>
        <v>0.20419540229885058</v>
      </c>
      <c r="HW65" s="37"/>
      <c r="HX65" s="360"/>
      <c r="HY65" s="322" t="s">
        <v>38</v>
      </c>
      <c r="HZ65" s="322"/>
      <c r="IA65" s="127">
        <f>SUM(IA3,IA7,IA11,IA15,IA19,IA23,IA27,IA31,IA35,IA39,IA43,IA47,IA51)*100</f>
        <v>31000</v>
      </c>
      <c r="IB65" s="67"/>
      <c r="IC65" s="45"/>
      <c r="ID65" s="25">
        <f>IA65/IE65</f>
        <v>5166.666666666667</v>
      </c>
      <c r="IE65" s="127">
        <f>SUM(IE3,IE7,IE11,IE15,IE20,IE23,IE28,IE31,IE35,IE39,IE43,IE47,IE51)</f>
        <v>6</v>
      </c>
      <c r="IF65" s="45"/>
      <c r="IG65" s="44" t="str">
        <f t="shared" ref="IG65:IH65" si="419">IG3</f>
        <v>日焼けキティマルチケース</v>
      </c>
      <c r="IH65" s="43">
        <f t="shared" si="419"/>
        <v>1000</v>
      </c>
      <c r="II65" s="127">
        <f>SUM(II3,II7,II11,II15,II19,II23,II27,II31,II35,II39,II43,II47,II51)</f>
        <v>4000</v>
      </c>
      <c r="IJ65" s="107">
        <f>II65/IA65</f>
        <v>0.12903225806451613</v>
      </c>
      <c r="IK65" s="37"/>
      <c r="IL65" s="29"/>
      <c r="IM65" s="322" t="s">
        <v>38</v>
      </c>
      <c r="IN65" s="322"/>
      <c r="IO65" s="127">
        <f>SUM(IO3,IO7,IO11,IO15,IO19,IO23,IO27,IO31,IO35,IO39,IO43,IO47,IO51)*100</f>
        <v>17200</v>
      </c>
      <c r="IP65" s="67"/>
      <c r="IQ65" s="45"/>
      <c r="IR65" s="25">
        <f>IO65/IS65</f>
        <v>3440</v>
      </c>
      <c r="IS65" s="127">
        <f>SUM(IS3,IS7,IS11,IS15,IS20,IS23,IS28,IS31,IS35,IS39,IS43,IS47,IS51)</f>
        <v>5</v>
      </c>
      <c r="IT65" s="45"/>
      <c r="IU65" s="44" t="str">
        <f t="shared" ref="IU65:IV65" si="420">IU3</f>
        <v>ゲーム機イヤホン</v>
      </c>
      <c r="IV65" s="43">
        <f t="shared" si="420"/>
        <v>1000</v>
      </c>
      <c r="IW65" s="127">
        <f>SUM(IW3,IW7,IW11,IW15,IW19,IW23,IW27,IW31,IW35,IW39,IW43,IW47,IW51)</f>
        <v>1000</v>
      </c>
      <c r="IX65" s="107">
        <f>IW65/IO65</f>
        <v>5.8139534883720929E-2</v>
      </c>
      <c r="IY65" s="37"/>
      <c r="IZ65" s="130"/>
      <c r="JA65" s="322" t="s">
        <v>38</v>
      </c>
      <c r="JB65" s="322"/>
      <c r="JC65" s="127">
        <f>SUM(JC3,JC7,JC11,JC15,JC19,JC23,JC27,JC31,JC35,JC39,JC43,JC47,JC51)*100</f>
        <v>20400</v>
      </c>
      <c r="JD65" s="67"/>
      <c r="JE65" s="45"/>
      <c r="JF65" s="25">
        <f>JC65/JG65</f>
        <v>4080</v>
      </c>
      <c r="JG65" s="127">
        <f>SUM(JG3,JG7,JG11,JG15,JG20,JG23,JG28,JG31,JG35,JG39,JG43,JG47,JG51)</f>
        <v>5</v>
      </c>
      <c r="JH65" s="45"/>
      <c r="JI65" s="44" t="str">
        <f t="shared" ref="JI65:JJ65" si="421">JI3</f>
        <v>液晶デジカメ</v>
      </c>
      <c r="JJ65" s="43">
        <f t="shared" si="421"/>
        <v>1100</v>
      </c>
      <c r="JK65" s="127">
        <f>SUM(JK3,JK7,JK11,JK15,JK19,JK23,JK27,JK31,JK35,JK39,JK43,JK47,JK51)</f>
        <v>4400</v>
      </c>
      <c r="JL65" s="107">
        <f>JK65/JC65</f>
        <v>0.21568627450980393</v>
      </c>
      <c r="JM65" s="37"/>
      <c r="JN65" s="29"/>
      <c r="JO65" s="322" t="s">
        <v>38</v>
      </c>
      <c r="JP65" s="322"/>
      <c r="JQ65" s="127">
        <f>SUM(JQ3,JQ7,JQ11,JQ15,JQ19,JQ23,JQ27,JQ31,JQ35,JQ39,JQ43,JQ47,JQ51)*100</f>
        <v>26200</v>
      </c>
      <c r="JR65" s="67"/>
      <c r="JS65" s="45"/>
      <c r="JT65" s="25">
        <f>JQ65/JU65</f>
        <v>2620</v>
      </c>
      <c r="JU65" s="127">
        <f>SUM(JU3,JU7,JU11,JU15,JU20,JU23,JU28,JU31,JU35,JU39,JU43,JU47,JU51)</f>
        <v>10</v>
      </c>
      <c r="JV65" s="45"/>
      <c r="JW65" s="44" t="str">
        <f t="shared" ref="JW65:JX65" si="422">JW3</f>
        <v>キティボアバンスクリップ</v>
      </c>
      <c r="JX65" s="43">
        <f t="shared" si="422"/>
        <v>1100</v>
      </c>
      <c r="JY65" s="127">
        <f>SUM(JY3,JY7,JY11,JY15,JY19,JY23,JY27,JY31,JY35,JY39,JY43,JY47,JY51)</f>
        <v>12100</v>
      </c>
      <c r="JZ65" s="107">
        <f>JY65/JQ65</f>
        <v>0.46183206106870228</v>
      </c>
      <c r="KA65" s="37"/>
      <c r="KB65" s="51"/>
      <c r="KC65" s="322" t="s">
        <v>38</v>
      </c>
      <c r="KD65" s="322"/>
      <c r="KE65" s="127">
        <f>SUM(KE3,KE7,KE11,KE15,KE19,KE23,KE27,KE31,KE35,KE39,KE43,KE47,KE51)*100</f>
        <v>6300</v>
      </c>
      <c r="KF65" s="67"/>
      <c r="KG65" s="45"/>
      <c r="KH65" s="25">
        <f>KE65/KI65</f>
        <v>1050</v>
      </c>
      <c r="KI65" s="127">
        <f>SUM(KI3,KI7,KI11,KI15,KI20,KI23,KI28,KI31,KI35,KI39,KI43,KI47,KI51)</f>
        <v>6</v>
      </c>
      <c r="KJ65" s="45"/>
      <c r="KK65" s="44" t="str">
        <f>KK3</f>
        <v>サンリオヘアバンド</v>
      </c>
      <c r="KL65" s="43">
        <f>KL3</f>
        <v>792</v>
      </c>
      <c r="KM65" s="127">
        <f>SUM(KM3,KM7,KM11,KM15,KM19,KM23,KM27,KM31,KM35,KM39,KM43,KM47,KM51)</f>
        <v>6336</v>
      </c>
      <c r="KN65" s="107">
        <f>KM65/KE65</f>
        <v>1.0057142857142858</v>
      </c>
      <c r="KO65" s="37"/>
      <c r="KP65" s="29"/>
      <c r="KQ65" s="322" t="s">
        <v>38</v>
      </c>
      <c r="KR65" s="322"/>
      <c r="KS65" s="127">
        <f>SUM(KS3,KS7,KS11,KS15,KS19,KS23,KS27,KS31,KS35,KS39,KS43,KS47,KS51)*100</f>
        <v>20300</v>
      </c>
      <c r="KT65" s="67"/>
      <c r="KU65" s="45"/>
      <c r="KV65" s="25">
        <f>KS65/KW65</f>
        <v>4060</v>
      </c>
      <c r="KW65" s="127">
        <f>SUM(KW3,KW7,KW11,KW15,KW20,KW23,KW28,KW31,KW35,KW39,KW43,KW47,KW51)</f>
        <v>5</v>
      </c>
      <c r="KX65" s="45"/>
      <c r="KY65" s="68" t="str">
        <f>KY3</f>
        <v>サンリオファン</v>
      </c>
      <c r="KZ65" s="43">
        <f>KZ3</f>
        <v>1100</v>
      </c>
      <c r="LA65" s="127">
        <f>SUM(LA3,LA7,LA11,LA15,LA19,LA23,LA27,LA31,LA35,LA39,LA43,LA47,LA51)</f>
        <v>3300</v>
      </c>
      <c r="LB65" s="107">
        <f>LA65/KS65</f>
        <v>0.1625615763546798</v>
      </c>
      <c r="LC65" s="37"/>
      <c r="LD65" s="29"/>
      <c r="LE65" s="47"/>
      <c r="LH65" s="45"/>
      <c r="LI65" s="45"/>
      <c r="LJ65" s="25"/>
      <c r="LK65" s="45"/>
      <c r="LL65" s="45"/>
      <c r="LM65" s="44"/>
      <c r="LN65" s="43"/>
      <c r="LO65" s="131"/>
      <c r="LP65" s="107"/>
      <c r="LQ65" s="37"/>
      <c r="LR65" s="29"/>
      <c r="LS65" s="47"/>
      <c r="LT65" s="67"/>
      <c r="LU65" s="45"/>
      <c r="LV65" s="45"/>
      <c r="LW65" s="45"/>
      <c r="LX65" s="25"/>
      <c r="LY65" s="45"/>
      <c r="LZ65" s="107"/>
      <c r="MA65" s="107"/>
      <c r="MB65" s="45"/>
      <c r="MC65" s="45"/>
      <c r="MD65" s="45"/>
      <c r="ME65" s="37"/>
      <c r="MF65" s="29"/>
      <c r="MG65" s="47"/>
      <c r="MH65" s="67"/>
      <c r="MI65" s="45"/>
      <c r="MJ65" s="45"/>
      <c r="MK65" s="45"/>
      <c r="ML65" s="25"/>
      <c r="MM65" s="45"/>
      <c r="MN65" s="107"/>
      <c r="MO65" s="107"/>
      <c r="MP65" s="45"/>
      <c r="MQ65" s="45"/>
      <c r="MR65" s="45"/>
      <c r="MS65" s="37"/>
      <c r="MT65" s="29"/>
      <c r="MU65" s="47"/>
      <c r="MV65" s="67"/>
      <c r="MW65" s="45"/>
      <c r="MX65" s="45"/>
      <c r="MY65" s="45"/>
      <c r="MZ65" s="25"/>
      <c r="NA65" s="45"/>
      <c r="NB65" s="107"/>
      <c r="NC65" s="107"/>
      <c r="ND65" s="45"/>
      <c r="NE65" s="45"/>
      <c r="NF65" s="45"/>
      <c r="NG65" s="37"/>
      <c r="NH65" s="29"/>
      <c r="NI65" s="47"/>
      <c r="NJ65" s="67"/>
      <c r="NK65" s="45"/>
      <c r="NL65" s="45"/>
      <c r="NM65" s="45"/>
      <c r="NN65" s="25"/>
      <c r="NO65" s="45"/>
      <c r="NP65" s="107"/>
      <c r="NQ65" s="107"/>
      <c r="NR65" s="45"/>
      <c r="NS65" s="45"/>
      <c r="NT65" s="45"/>
      <c r="NU65" s="37"/>
    </row>
    <row r="66" spans="1:385" x14ac:dyDescent="0.25">
      <c r="A66" s="38"/>
      <c r="B66" s="132"/>
      <c r="C66" s="40"/>
      <c r="D66" s="40"/>
      <c r="E66" s="41"/>
      <c r="F66" s="133"/>
      <c r="G66" s="134"/>
      <c r="H66" s="135"/>
      <c r="I66" s="71"/>
      <c r="J66" s="67"/>
      <c r="K66" s="45"/>
      <c r="L66" s="45"/>
      <c r="M66" s="25"/>
      <c r="N66" s="45"/>
      <c r="O66" s="107"/>
      <c r="P66" s="107"/>
      <c r="Q66" s="45"/>
      <c r="R66" s="45"/>
      <c r="S66" s="45"/>
      <c r="T66" s="37"/>
      <c r="U66" s="29"/>
      <c r="V66" s="47"/>
      <c r="W66" s="45"/>
      <c r="X66" s="45"/>
      <c r="Y66" s="45"/>
      <c r="Z66" s="45"/>
      <c r="AA66" s="25"/>
      <c r="AB66" s="45"/>
      <c r="AC66" s="107"/>
      <c r="AD66" s="107"/>
      <c r="AE66" s="45"/>
      <c r="AF66" s="45"/>
      <c r="AG66" s="45"/>
      <c r="AH66" s="37"/>
      <c r="AI66" s="29"/>
      <c r="AJ66" s="47"/>
      <c r="AK66" s="45"/>
      <c r="AL66" s="45"/>
      <c r="AM66" s="45"/>
      <c r="AN66" s="45"/>
      <c r="AO66" s="25"/>
      <c r="AP66" s="45"/>
      <c r="AQ66" s="45"/>
      <c r="AR66" s="45"/>
      <c r="AS66" s="45"/>
      <c r="AT66" s="45"/>
      <c r="AU66" s="45"/>
      <c r="AV66" s="37"/>
      <c r="AW66" s="29"/>
      <c r="AX66" s="47"/>
      <c r="AY66" s="45"/>
      <c r="AZ66" s="45"/>
      <c r="BA66" s="45"/>
      <c r="BB66" s="45"/>
      <c r="BC66" s="25"/>
      <c r="BD66" s="45"/>
      <c r="BE66" s="45"/>
      <c r="BF66" s="45"/>
      <c r="BG66" s="45"/>
      <c r="BH66" s="45"/>
      <c r="BI66" s="45"/>
      <c r="BJ66" s="37"/>
      <c r="BK66" s="29"/>
      <c r="BL66" s="322" t="s">
        <v>38</v>
      </c>
      <c r="BM66" s="322"/>
      <c r="BN66" s="127">
        <f>SUM(BN4,BN8,BN12,BN16,BN20,BN24,BN28,BN32,BN36,BN40,BN44,BN48,BN52)*100</f>
        <v>19000</v>
      </c>
      <c r="BO66" s="67"/>
      <c r="BP66" s="45"/>
      <c r="BQ66" s="25">
        <f>BN66/BR66</f>
        <v>1900</v>
      </c>
      <c r="BR66" s="127">
        <f>SUM(BR4,BR8,BR12,BR16,BR20,BR24,BR27,BR32,BR36,BR40,BR44,BR48,BR52)</f>
        <v>10</v>
      </c>
      <c r="BS66" s="45"/>
      <c r="BT66" s="44" t="str">
        <f t="shared" ref="BT66:BU66" si="423">BT4</f>
        <v>ベアブリック</v>
      </c>
      <c r="BU66" s="43">
        <f t="shared" si="423"/>
        <v>847</v>
      </c>
      <c r="BV66" s="127">
        <f>SUM(BV4,BV8,BV12,BV16,BV20,BV24,BV27,BV32,BV36,BV40,BV44,BV48,BV52)</f>
        <v>8470</v>
      </c>
      <c r="BW66" s="107">
        <f>BV66/BN66</f>
        <v>0.44578947368421051</v>
      </c>
      <c r="BX66" s="37"/>
      <c r="BY66" s="57"/>
      <c r="BZ66" s="322" t="s">
        <v>38</v>
      </c>
      <c r="CA66" s="322"/>
      <c r="CB66" s="127">
        <f>SUM(CB4,CB8,CB12,CB16,CB20,CB24,CB28,CB32,CB36,CB40,CB44,CB48,CB52)*100</f>
        <v>12900</v>
      </c>
      <c r="CC66" s="67"/>
      <c r="CD66" s="45"/>
      <c r="CE66" s="25">
        <f>CB66/CF66</f>
        <v>1612.5</v>
      </c>
      <c r="CF66" s="127">
        <f>SUM(CF4,CF8,CF12,CF16,CF20,CF24,CF27,CF32,CF36,CF40,CF44,CF48,CF52)</f>
        <v>8</v>
      </c>
      <c r="CG66" s="45"/>
      <c r="CH66" s="44" t="str">
        <f t="shared" ref="CH66:CI66" si="424">CH4</f>
        <v>サンリオボアバンスクリップ</v>
      </c>
      <c r="CI66" s="43">
        <f t="shared" si="424"/>
        <v>1100</v>
      </c>
      <c r="CJ66" s="127">
        <f>SUM(CJ4,CJ8,CJ12,CJ16,CJ20,CJ24,CJ27,CJ32,CJ36,CJ40,CJ44,CJ48,CJ52)</f>
        <v>8800</v>
      </c>
      <c r="CK66" s="107">
        <f>CJ66/CB66</f>
        <v>0.68217054263565891</v>
      </c>
      <c r="CL66" s="37"/>
      <c r="CM66" s="29"/>
      <c r="CN66" s="322" t="s">
        <v>38</v>
      </c>
      <c r="CO66" s="322"/>
      <c r="CP66" s="127">
        <f>SUM(CP4,CP8,CP12,CP16,CP20,CP24,CP28,CP32,CP36,CP40,CP44,CP48,CP52)*100</f>
        <v>47900</v>
      </c>
      <c r="CQ66" s="67"/>
      <c r="CR66" s="45"/>
      <c r="CS66" s="25">
        <f>CP66/CT66</f>
        <v>6842.8571428571431</v>
      </c>
      <c r="CT66" s="127">
        <f>SUM(CT4,CT8,CT12,CT16,CT20,CT24,CT27,CT32,CT36,CT40,CT44,CT48,CT52)</f>
        <v>7</v>
      </c>
      <c r="CU66" s="45"/>
      <c r="CV66" s="44" t="str">
        <f t="shared" ref="CV66:CW66" si="425">CV4</f>
        <v>ギャルキティしっぽポーチ</v>
      </c>
      <c r="CW66" s="43">
        <f t="shared" si="425"/>
        <v>0</v>
      </c>
      <c r="CX66" s="127">
        <f>SUM(CX4,CX8,CX12,CX16,CX20,CX24,CX27,CX32,CX36,CX40,CX44,CX48,CX52)</f>
        <v>3750</v>
      </c>
      <c r="CY66" s="107">
        <f>CX66/CP66</f>
        <v>7.8288100208768266E-2</v>
      </c>
      <c r="CZ66" s="37"/>
      <c r="DA66" s="29"/>
      <c r="DB66" s="47"/>
      <c r="DC66" s="45"/>
      <c r="DD66" s="45"/>
      <c r="DE66" s="45"/>
      <c r="DF66" s="45"/>
      <c r="DG66" s="25"/>
      <c r="DH66" s="45"/>
      <c r="DI66" s="107"/>
      <c r="DJ66" s="107"/>
      <c r="DK66" s="45"/>
      <c r="DL66" s="45"/>
      <c r="DM66" s="45"/>
      <c r="DN66" s="37"/>
      <c r="DO66" s="29"/>
      <c r="DP66" s="47"/>
      <c r="DQ66" s="45"/>
      <c r="DR66" s="45"/>
      <c r="DS66" s="45"/>
      <c r="DT66" s="45"/>
      <c r="DU66" s="25"/>
      <c r="DV66" s="45"/>
      <c r="DW66" s="45"/>
      <c r="DX66" s="45"/>
      <c r="DY66" s="45"/>
      <c r="DZ66" s="45"/>
      <c r="EA66" s="45"/>
      <c r="EB66" s="37"/>
      <c r="EC66" s="29"/>
      <c r="ED66" s="47"/>
      <c r="EE66" s="45"/>
      <c r="EF66" s="45"/>
      <c r="EG66" s="45"/>
      <c r="EH66" s="45"/>
      <c r="EI66" s="25"/>
      <c r="EJ66" s="45"/>
      <c r="EK66" s="107"/>
      <c r="EL66" s="107"/>
      <c r="EM66" s="45"/>
      <c r="EN66" s="45"/>
      <c r="EO66" s="45"/>
      <c r="EP66" s="37"/>
      <c r="EQ66" s="29"/>
      <c r="ER66" s="47"/>
      <c r="ES66" s="45"/>
      <c r="ET66" s="45"/>
      <c r="EU66" s="45"/>
      <c r="EV66" s="45"/>
      <c r="EW66" s="25"/>
      <c r="EX66" s="45"/>
      <c r="EY66" s="107"/>
      <c r="EZ66" s="107"/>
      <c r="FA66" s="45"/>
      <c r="FB66" s="45"/>
      <c r="FC66" s="45"/>
      <c r="FD66" s="37"/>
      <c r="FE66" s="60"/>
      <c r="FF66" s="47"/>
      <c r="FG66" s="45"/>
      <c r="FH66" s="45"/>
      <c r="FI66" s="45"/>
      <c r="FJ66" s="45"/>
      <c r="FK66" s="25"/>
      <c r="FL66" s="45"/>
      <c r="FM66" s="107"/>
      <c r="FN66" s="107"/>
      <c r="FO66" s="45"/>
      <c r="FP66" s="45"/>
      <c r="FQ66" s="45"/>
      <c r="FR66" s="37"/>
      <c r="FS66" s="29"/>
      <c r="FT66" s="47"/>
      <c r="FU66" s="45"/>
      <c r="FV66" s="45"/>
      <c r="FW66" s="45"/>
      <c r="FX66" s="45"/>
      <c r="FY66" s="25"/>
      <c r="FZ66" s="45"/>
      <c r="GA66" s="107"/>
      <c r="GB66" s="107"/>
      <c r="GC66" s="45"/>
      <c r="GD66" s="45"/>
      <c r="GE66" s="45"/>
      <c r="GF66" s="37"/>
      <c r="GG66" s="29"/>
      <c r="GH66" s="47"/>
      <c r="GI66" s="45"/>
      <c r="GJ66" s="45"/>
      <c r="GK66" s="45"/>
      <c r="GL66" s="45"/>
      <c r="GM66" s="25"/>
      <c r="GN66" s="45"/>
      <c r="GO66" s="107"/>
      <c r="GP66" s="107"/>
      <c r="GQ66" s="45"/>
      <c r="GR66" s="45"/>
      <c r="GS66" s="45"/>
      <c r="GT66" s="37"/>
      <c r="GU66" s="130"/>
      <c r="GV66" s="322" t="s">
        <v>38</v>
      </c>
      <c r="GW66" s="322"/>
      <c r="GX66" s="322"/>
      <c r="GY66" s="127">
        <f>SUM(GY4,GY8,GY12,GY16,GY20,GY24,GY28,GY32,GY36,GY40,GY44,GY48,GY52)*100</f>
        <v>4300</v>
      </c>
      <c r="GZ66" s="67"/>
      <c r="HA66" s="45"/>
      <c r="HB66" s="25">
        <f>GY66/HC66</f>
        <v>1433.3333333333333</v>
      </c>
      <c r="HC66" s="127">
        <f>SUM(HC4,HC8,HC12,HC16,HC20,HC24,HC27,HC32,HC36,HC40,HC44,HC48,HC52)</f>
        <v>3</v>
      </c>
      <c r="HD66" s="45"/>
      <c r="HE66" s="44" t="str">
        <f t="shared" ref="HE66:HF66" si="426">HE4</f>
        <v>ぷくぷくシール</v>
      </c>
      <c r="HF66" s="43">
        <f t="shared" si="426"/>
        <v>250</v>
      </c>
      <c r="HG66" s="127">
        <f>SUM(HG4,HG8,HG12,HG16,HG20,HG24,HG27,HG32,HG36,HG40,HG44,HG48,HG52)</f>
        <v>750</v>
      </c>
      <c r="HH66" s="107">
        <f>HG66/GY66</f>
        <v>0.1744186046511628</v>
      </c>
      <c r="HI66" s="37"/>
      <c r="HJ66" s="29"/>
      <c r="HK66" s="322" t="s">
        <v>38</v>
      </c>
      <c r="HL66" s="322"/>
      <c r="HM66" s="127">
        <f>SUM(HM4,HM8,HM12,HM16,HM20,HM24,HM28,HM32,HM36,HM40,HM44,HM48,HM52)*100</f>
        <v>20800</v>
      </c>
      <c r="HN66" s="67"/>
      <c r="HO66" s="45"/>
      <c r="HP66" s="25">
        <f>HM66/HQ66</f>
        <v>5200</v>
      </c>
      <c r="HQ66" s="127">
        <f>SUM(HQ4,HQ8,HQ12,HQ16,HQ20,HQ24,HQ27,HQ32,HQ36,HQ40,HQ44,HQ48,HQ52)</f>
        <v>4</v>
      </c>
      <c r="HR66" s="45"/>
      <c r="HS66" s="44" t="str">
        <f t="shared" ref="HS66:HT66" si="427">HS4</f>
        <v>たまごっちタイルシール</v>
      </c>
      <c r="HT66" s="43">
        <f t="shared" si="427"/>
        <v>600</v>
      </c>
      <c r="HU66" s="127">
        <f>SUM(HU4,HU8,HU12,HU16,HU20,HU24,HU27,HU32,HU36,HU40,HU44,HU48,HU52)</f>
        <v>2400</v>
      </c>
      <c r="HV66" s="107">
        <f>HU66/HM66</f>
        <v>0.11538461538461539</v>
      </c>
      <c r="HW66" s="37"/>
      <c r="HX66" s="360"/>
      <c r="HY66" s="322" t="s">
        <v>38</v>
      </c>
      <c r="HZ66" s="322"/>
      <c r="IA66" s="127">
        <f>SUM(IA4,IA8,IA12,IA16,IA20,IA24,IA28,IA32,IA36,IA40,IA44,IA48,IA52)*100</f>
        <v>22800</v>
      </c>
      <c r="IB66" s="67"/>
      <c r="IC66" s="45"/>
      <c r="ID66" s="25">
        <f>IA66/IE66</f>
        <v>7600</v>
      </c>
      <c r="IE66" s="127">
        <f>SUM(IE4,IE8,IE12,IE16,IE20,IE24,IE27,IE32,IE36,IE40,IE44,IE48,IE52)</f>
        <v>3</v>
      </c>
      <c r="IF66" s="45"/>
      <c r="IG66" s="44" t="str">
        <f t="shared" ref="IG66:IH66" si="428">IG4</f>
        <v>ギャルキティマスコット</v>
      </c>
      <c r="IH66" s="43">
        <f t="shared" si="428"/>
        <v>500</v>
      </c>
      <c r="II66" s="127">
        <f>SUM(II4,II8,II12,II16,II20,II24,II27,II32,II36,II40,II44,II48,II52)</f>
        <v>3300</v>
      </c>
      <c r="IJ66" s="107">
        <f>II66/IA66</f>
        <v>0.14473684210526316</v>
      </c>
      <c r="IK66" s="37"/>
      <c r="IL66" s="29"/>
      <c r="IM66" s="322" t="s">
        <v>38</v>
      </c>
      <c r="IN66" s="322"/>
      <c r="IO66" s="127">
        <f>SUM(IO4,IO8,IO12,IO16,IO20,IO24,IO28,IO32,IO36,IO40,IO44,IO48,IO52)*100</f>
        <v>25800</v>
      </c>
      <c r="IP66" s="67"/>
      <c r="IQ66" s="45"/>
      <c r="IR66" s="25">
        <f>IO66/IS66</f>
        <v>1517.6470588235295</v>
      </c>
      <c r="IS66" s="127">
        <f>SUM(IS4,IS8,IS12,IS16,IS20,IS24,IS27,IS32,IS36,IS40,IS44,IS48,IS52)</f>
        <v>17</v>
      </c>
      <c r="IT66" s="45"/>
      <c r="IU66" s="44" t="str">
        <f t="shared" ref="IU66:IV66" si="429">IU4</f>
        <v>ベアブリック</v>
      </c>
      <c r="IV66" s="43">
        <f t="shared" si="429"/>
        <v>1100</v>
      </c>
      <c r="IW66" s="127">
        <f>SUM(IW4,IW8,IW12,IW16,IW20,IW24,IW27,IW32,IW36,IW40,IW44,IW48,IW52)</f>
        <v>18700</v>
      </c>
      <c r="IX66" s="107">
        <f>IW66/IO66</f>
        <v>0.72480620155038755</v>
      </c>
      <c r="IY66" s="37"/>
      <c r="IZ66" s="130"/>
      <c r="JA66" s="322" t="s">
        <v>38</v>
      </c>
      <c r="JB66" s="322"/>
      <c r="JC66" s="127">
        <f>SUM(JC4,JC8,JC12,JC16,JC20,JC24,JC28,JC32,JC36,JC40,JC44,JC48,JC52)*100</f>
        <v>19000</v>
      </c>
      <c r="JD66" s="67"/>
      <c r="JE66" s="45"/>
      <c r="JF66" s="25">
        <f>JC66/JG66</f>
        <v>3166.6666666666665</v>
      </c>
      <c r="JG66" s="127">
        <f>SUM(JG4,JG8,JG12,JG16,JG20,JG24,JG27,JG32,JG36,JG40,JG44,JG48,JG52)</f>
        <v>6</v>
      </c>
      <c r="JH66" s="45"/>
      <c r="JI66" s="44" t="str">
        <f t="shared" ref="JI66:JJ66" si="430">JI4</f>
        <v>たまごっちぷかぷかKH</v>
      </c>
      <c r="JJ66" s="43">
        <f t="shared" si="430"/>
        <v>1100</v>
      </c>
      <c r="JK66" s="127">
        <f>SUM(JK4,JK8,JK12,JK16,JK20,JK24,JK27,JK32,JK36,JK40,JK44,JK48,JK52)</f>
        <v>6600</v>
      </c>
      <c r="JL66" s="107">
        <f>JK66/JC66</f>
        <v>0.3473684210526316</v>
      </c>
      <c r="JM66" s="37"/>
      <c r="JN66" s="29"/>
      <c r="JO66" s="322" t="s">
        <v>38</v>
      </c>
      <c r="JP66" s="322"/>
      <c r="JQ66" s="127">
        <f>SUM(JQ4,JQ8,JQ12,JQ16,JQ20,JQ24,JQ28,JQ32,JQ36,JQ40,JQ44,JQ48,JQ52)*100</f>
        <v>10200</v>
      </c>
      <c r="JR66" s="67"/>
      <c r="JS66" s="45"/>
      <c r="JT66" s="25">
        <f>JQ66/JU66</f>
        <v>2550</v>
      </c>
      <c r="JU66" s="127">
        <f>SUM(JU4,JU8,JU12,JU16,JU20,JU24,JU27,JU32,JU36,JU40,JU44,JU48,JU52)</f>
        <v>4</v>
      </c>
      <c r="JV66" s="45"/>
      <c r="JW66" s="44" t="str">
        <f t="shared" ref="JW66:JX66" si="431">JW4</f>
        <v>パンケーキスクイーズ</v>
      </c>
      <c r="JX66" s="43">
        <f t="shared" si="431"/>
        <v>240</v>
      </c>
      <c r="JY66" s="127">
        <f>SUM(JY4,JY8,JY12,JY16,JY20,JY24,JY27,JY32,JY36,JY40,JY44,JY48,JY52)</f>
        <v>960</v>
      </c>
      <c r="JZ66" s="107">
        <f>JY66/JQ66</f>
        <v>9.4117647058823528E-2</v>
      </c>
      <c r="KA66" s="37"/>
      <c r="KB66" s="51"/>
      <c r="KC66" s="322" t="s">
        <v>38</v>
      </c>
      <c r="KD66" s="322"/>
      <c r="KE66" s="127">
        <f>SUM(KE4,KE8,KE12,KE16,KE20,KE24,KE28,KE32,KE36,KE40,KE44,KE48,KE52)*100</f>
        <v>18300</v>
      </c>
      <c r="KF66" s="67"/>
      <c r="KG66" s="45"/>
      <c r="KH66" s="25">
        <f>KE66/KI66</f>
        <v>1830</v>
      </c>
      <c r="KI66" s="127">
        <f>SUM(KI4,KI8,KI12,KI16,KI20,KI24,KI27,KI32,KI36,KI40,KI44,KI48,KI52)</f>
        <v>10</v>
      </c>
      <c r="KJ66" s="45"/>
      <c r="KK66" s="44" t="str">
        <f>KK4</f>
        <v>キティラメマルチケース</v>
      </c>
      <c r="KL66" s="43">
        <f>KL4</f>
        <v>1100</v>
      </c>
      <c r="KM66" s="127">
        <f>SUM(KM4,KM8,KM12,KM16,KM20,KM24,KM27,KM32,KM36,KM40,KM44,KM48,KM52)</f>
        <v>11000</v>
      </c>
      <c r="KN66" s="107">
        <f>KM66/KE66</f>
        <v>0.60109289617486339</v>
      </c>
      <c r="KO66" s="37"/>
      <c r="KP66" s="29"/>
      <c r="KQ66" s="322" t="s">
        <v>38</v>
      </c>
      <c r="KR66" s="322"/>
      <c r="KS66" s="127">
        <f>SUM(KS4,KS8,KS12,KS16,KS20,KS24,KS28,KS32,KS36,KS40,KS44,KS48,KS52)*100</f>
        <v>17300</v>
      </c>
      <c r="KT66" s="67"/>
      <c r="KU66" s="45"/>
      <c r="KV66" s="25">
        <f>KS66/KW66</f>
        <v>1153.3333333333333</v>
      </c>
      <c r="KW66" s="127">
        <f>SUM(KW4,KW8,KW12,KW16,KW20,KW24,KW27,KW32,KW36,KW40,KW44,KW48,KW52)</f>
        <v>15</v>
      </c>
      <c r="KX66" s="45"/>
      <c r="KY66" s="68" t="str">
        <f>KY4</f>
        <v>サンリオちりめん</v>
      </c>
      <c r="KZ66" s="43">
        <f>KZ4</f>
        <v>385</v>
      </c>
      <c r="LA66" s="127">
        <f>SUM(LA4,LA8,LA12,LA16,LA20,LA24,LA27,LA32,LA36,LA40,LA44,LA48,LA52)</f>
        <v>8960</v>
      </c>
      <c r="LB66" s="107">
        <f>LA66/KS66</f>
        <v>0.51791907514450863</v>
      </c>
      <c r="LC66" s="37"/>
      <c r="LD66" s="29"/>
      <c r="LE66" s="47"/>
      <c r="LF66" s="45"/>
      <c r="LG66" s="45"/>
      <c r="LH66" s="45"/>
      <c r="LI66" s="45"/>
      <c r="LJ66" s="25"/>
      <c r="LK66" s="45"/>
      <c r="LL66" s="45"/>
      <c r="LM66" s="63"/>
      <c r="LN66" s="67"/>
      <c r="LO66" s="45"/>
      <c r="LP66" s="46"/>
      <c r="LQ66" s="37"/>
      <c r="LR66" s="29"/>
      <c r="LS66" s="47"/>
      <c r="LT66" s="45"/>
      <c r="LU66" s="45"/>
      <c r="LV66" s="45"/>
      <c r="LW66" s="45"/>
      <c r="LX66" s="25"/>
      <c r="LY66" s="45"/>
      <c r="LZ66" s="107"/>
      <c r="MA66" s="107"/>
      <c r="MB66" s="45"/>
      <c r="MC66" s="45"/>
      <c r="MD66" s="45"/>
      <c r="ME66" s="37"/>
      <c r="MF66" s="29"/>
      <c r="MG66" s="47"/>
      <c r="MH66" s="45"/>
      <c r="MI66" s="45"/>
      <c r="MJ66" s="45"/>
      <c r="MK66" s="45"/>
      <c r="ML66" s="25"/>
      <c r="MM66" s="45"/>
      <c r="MN66" s="107"/>
      <c r="MO66" s="107"/>
      <c r="MP66" s="45"/>
      <c r="MQ66" s="45"/>
      <c r="MR66" s="45"/>
      <c r="MS66" s="37"/>
      <c r="MT66" s="29"/>
      <c r="MU66" s="47"/>
      <c r="MV66" s="45"/>
      <c r="MW66" s="45"/>
      <c r="MX66" s="45"/>
      <c r="MY66" s="45"/>
      <c r="MZ66" s="25"/>
      <c r="NA66" s="45"/>
      <c r="NB66" s="107"/>
      <c r="NC66" s="107"/>
      <c r="ND66" s="45"/>
      <c r="NE66" s="45"/>
      <c r="NF66" s="45"/>
      <c r="NG66" s="37"/>
      <c r="NH66" s="29"/>
      <c r="NI66" s="47"/>
      <c r="NJ66" s="45"/>
      <c r="NK66" s="45"/>
      <c r="NL66" s="45"/>
      <c r="NM66" s="45"/>
      <c r="NN66" s="25"/>
      <c r="NO66" s="45"/>
      <c r="NP66" s="107"/>
      <c r="NQ66" s="107"/>
      <c r="NR66" s="45"/>
      <c r="NS66" s="45"/>
      <c r="NT66" s="45"/>
      <c r="NU66" s="37"/>
    </row>
    <row r="67" spans="1:385" x14ac:dyDescent="0.25">
      <c r="A67" s="136" t="s">
        <v>1192</v>
      </c>
      <c r="B67" s="137">
        <f t="shared" ref="B67:G67" si="432">SUMIF(B3:B66,"&gt;=0")</f>
        <v>18763</v>
      </c>
      <c r="C67" s="137">
        <f t="shared" si="432"/>
        <v>4864</v>
      </c>
      <c r="D67" s="137">
        <f t="shared" si="432"/>
        <v>1938</v>
      </c>
      <c r="E67" s="137">
        <f t="shared" si="432"/>
        <v>8469</v>
      </c>
      <c r="F67" s="137">
        <f t="shared" si="432"/>
        <v>2680</v>
      </c>
      <c r="G67" s="138">
        <f t="shared" si="432"/>
        <v>813</v>
      </c>
      <c r="H67" s="135"/>
      <c r="I67" s="319">
        <f>J59+AL59+DR59+AZ59+BN59+KS59+CP59+LG60+DD59+LU59+KE59+CB59+IA59+IO59+JC59+JQ59+NK59+MW59+MI59+X59+FH59+FV59+GY59+HM59+GJ59+EF59+ET59</f>
        <v>1876300</v>
      </c>
      <c r="J67" s="319"/>
      <c r="K67" s="33" t="s">
        <v>45</v>
      </c>
      <c r="L67" s="45"/>
      <c r="M67" s="325" t="s">
        <v>1190</v>
      </c>
      <c r="N67" s="325"/>
      <c r="O67" s="139" t="e">
        <f>O63+LP63+DI63+LZ63+CX62+CJ62+KM62+BV62+AQ63+BE63+DW63+LA62+AC63+II62+IW62+JK62+JY62+NP63+NB63+MN63</f>
        <v>#VALUE!</v>
      </c>
      <c r="P67" s="139"/>
      <c r="Q67" s="45"/>
      <c r="R67" s="45"/>
      <c r="S67" s="45"/>
      <c r="T67" s="37"/>
      <c r="U67" s="29"/>
      <c r="V67" s="47"/>
      <c r="W67" s="319"/>
      <c r="X67" s="319"/>
      <c r="Y67" s="33"/>
      <c r="Z67" s="45"/>
      <c r="AA67" s="25"/>
      <c r="AB67" s="45"/>
      <c r="AC67" s="107"/>
      <c r="AD67" s="107"/>
      <c r="AE67" s="45"/>
      <c r="AF67" s="45"/>
      <c r="AG67" s="45"/>
      <c r="AH67" s="37"/>
      <c r="AI67" s="29"/>
      <c r="AJ67" s="47"/>
      <c r="AK67" s="45"/>
      <c r="AL67" s="45"/>
      <c r="AM67" s="45"/>
      <c r="AN67" s="45"/>
      <c r="AO67" s="25"/>
      <c r="AP67" s="45"/>
      <c r="AQ67" s="45"/>
      <c r="AR67" s="45"/>
      <c r="AS67" s="45"/>
      <c r="AT67" s="45"/>
      <c r="AU67" s="45"/>
      <c r="AV67" s="37"/>
      <c r="AW67" s="29"/>
      <c r="AX67" s="47"/>
      <c r="AY67" s="45"/>
      <c r="AZ67" s="45"/>
      <c r="BA67" s="45"/>
      <c r="BB67" s="45"/>
      <c r="BC67" s="25"/>
      <c r="BD67" s="45"/>
      <c r="BE67" s="45"/>
      <c r="BF67" s="45"/>
      <c r="BG67" s="45"/>
      <c r="BH67" s="45"/>
      <c r="BI67" s="45"/>
      <c r="BJ67" s="37"/>
      <c r="BK67" s="29"/>
      <c r="BL67" s="322" t="s">
        <v>38</v>
      </c>
      <c r="BM67" s="322"/>
      <c r="BN67" s="127">
        <f>SUM(BN5,BN9,BN13,BN17,BN21,BN25,BN29,BN33,BN37,BN41,BN45,BN49,BN53)*100</f>
        <v>18300</v>
      </c>
      <c r="BO67" s="67"/>
      <c r="BP67" s="45"/>
      <c r="BQ67" s="25">
        <f>BN67/BR67</f>
        <v>703.84615384615381</v>
      </c>
      <c r="BR67" s="127">
        <f>SUM(BR5,BR9,BR13,BR17,BR21,BR25,BR29,BR33,BR37,BR41,BR45,BR49,BR53)</f>
        <v>26</v>
      </c>
      <c r="BS67" s="45"/>
      <c r="BT67" s="44" t="str">
        <f t="shared" ref="BT67:BU67" si="433">BT5</f>
        <v>ふわもちスクイーズ</v>
      </c>
      <c r="BU67" s="43">
        <f t="shared" si="433"/>
        <v>99</v>
      </c>
      <c r="BV67" s="127">
        <f>SUM(BV5,BV9,BV13,BV17,BV21,BV25,BV29,BV33,BV37,BV41,BV45,BV49,BV53)</f>
        <v>2277</v>
      </c>
      <c r="BW67" s="107">
        <f>BV67/BN67</f>
        <v>0.12442622950819672</v>
      </c>
      <c r="BX67" s="37"/>
      <c r="BY67" s="57"/>
      <c r="BZ67" s="322" t="s">
        <v>38</v>
      </c>
      <c r="CA67" s="322"/>
      <c r="CB67" s="127">
        <f>SUM(CB5,CB9,CB13,CB17,CB21,CB25,CB29,CB33,CB37,CB41,CB45,CB49,CB53)*100</f>
        <v>10800</v>
      </c>
      <c r="CC67" s="67"/>
      <c r="CD67" s="45"/>
      <c r="CE67" s="25">
        <f>CB67/CF67</f>
        <v>2160</v>
      </c>
      <c r="CF67" s="127">
        <f>SUM(CF5,CF9,CF13,CF17,CF21,CF25,CF29,CF33,CF37,CF41,CF45,CF49,CF53)</f>
        <v>5</v>
      </c>
      <c r="CG67" s="45"/>
      <c r="CH67" s="44" t="str">
        <f t="shared" ref="CH67:CI67" si="434">CH5</f>
        <v>バタースクイーズ</v>
      </c>
      <c r="CI67" s="43">
        <f t="shared" si="434"/>
        <v>440</v>
      </c>
      <c r="CJ67" s="127">
        <f>SUM(CJ5,CJ9,CJ13,CJ17,CJ21,CJ25,CJ29,CJ33,CJ37,CJ41,CJ45,CJ49,CJ53)</f>
        <v>1320</v>
      </c>
      <c r="CK67" s="107">
        <f>CJ67/CB67</f>
        <v>0.12222222222222222</v>
      </c>
      <c r="CL67" s="37"/>
      <c r="CM67" s="29"/>
      <c r="CN67" s="322" t="s">
        <v>38</v>
      </c>
      <c r="CO67" s="322"/>
      <c r="CP67" s="127">
        <f>SUM(CP5,CP9,CP13,CP17,CP21,CP25,CP29,CP33,CP37,CP41,CP45,CP49,CP53)*100</f>
        <v>21800</v>
      </c>
      <c r="CQ67" s="67"/>
      <c r="CR67" s="45"/>
      <c r="CS67" s="25">
        <f>CP67/CT67</f>
        <v>7266.666666666667</v>
      </c>
      <c r="CT67" s="127">
        <f>SUM(CT5,CT9,CT13,CT17,CT21,CT25,CT29,CT33,CT37,CT41,CT45,CT49,CT53)</f>
        <v>3</v>
      </c>
      <c r="CU67" s="45"/>
      <c r="CV67" s="44" t="str">
        <f t="shared" ref="CV67:CW67" si="435">CV5</f>
        <v>たまごっちミニポシェット</v>
      </c>
      <c r="CW67" s="43">
        <f t="shared" si="435"/>
        <v>770</v>
      </c>
      <c r="CX67" s="127">
        <f>SUM(CX5,CX9,CX13,CX17,CX21,CX25,CX29,CX33,CX37,CX41,CX45,CX49,CX53)</f>
        <v>1070</v>
      </c>
      <c r="CY67" s="107">
        <f>CX67/CP67</f>
        <v>4.9082568807339452E-2</v>
      </c>
      <c r="CZ67" s="37"/>
      <c r="DA67" s="29"/>
      <c r="DB67" s="47"/>
      <c r="DC67" s="319"/>
      <c r="DD67" s="319"/>
      <c r="DE67" s="33"/>
      <c r="DF67" s="45"/>
      <c r="DG67" s="25"/>
      <c r="DH67" s="45"/>
      <c r="DI67" s="107"/>
      <c r="DJ67" s="107"/>
      <c r="DK67" s="45"/>
      <c r="DL67" s="45"/>
      <c r="DM67" s="45"/>
      <c r="DN67" s="37"/>
      <c r="DO67" s="29"/>
      <c r="DP67" s="47"/>
      <c r="DQ67" s="45"/>
      <c r="DR67" s="45"/>
      <c r="DS67" s="45"/>
      <c r="DT67" s="45"/>
      <c r="DU67" s="25"/>
      <c r="DV67" s="45"/>
      <c r="DW67" s="45"/>
      <c r="DX67" s="45"/>
      <c r="DY67" s="45"/>
      <c r="DZ67" s="45"/>
      <c r="EA67" s="45"/>
      <c r="EB67" s="37"/>
      <c r="EC67" s="29"/>
      <c r="ED67" s="47"/>
      <c r="EE67" s="319"/>
      <c r="EF67" s="319"/>
      <c r="EG67" s="33"/>
      <c r="EH67" s="45"/>
      <c r="EI67" s="25"/>
      <c r="EJ67" s="45"/>
      <c r="EK67" s="107"/>
      <c r="EL67" s="107"/>
      <c r="EM67" s="45"/>
      <c r="EN67" s="45"/>
      <c r="EO67" s="45"/>
      <c r="EP67" s="37"/>
      <c r="EQ67" s="29"/>
      <c r="ER67" s="47"/>
      <c r="ES67" s="319"/>
      <c r="ET67" s="319"/>
      <c r="EU67" s="33"/>
      <c r="EV67" s="45"/>
      <c r="EW67" s="25"/>
      <c r="EX67" s="45"/>
      <c r="EY67" s="107"/>
      <c r="EZ67" s="107"/>
      <c r="FA67" s="45"/>
      <c r="FB67" s="45"/>
      <c r="FC67" s="45"/>
      <c r="FD67" s="37"/>
      <c r="FE67" s="60"/>
      <c r="FF67" s="47"/>
      <c r="FG67" s="319"/>
      <c r="FH67" s="319"/>
      <c r="FI67" s="33"/>
      <c r="FJ67" s="45"/>
      <c r="FK67" s="25"/>
      <c r="FL67" s="45"/>
      <c r="FM67" s="107"/>
      <c r="FN67" s="107"/>
      <c r="FO67" s="45"/>
      <c r="FP67" s="45"/>
      <c r="FQ67" s="45"/>
      <c r="FR67" s="37"/>
      <c r="FS67" s="29"/>
      <c r="FT67" s="47"/>
      <c r="FU67" s="319"/>
      <c r="FV67" s="319"/>
      <c r="FW67" s="33"/>
      <c r="FX67" s="45"/>
      <c r="FY67" s="25"/>
      <c r="FZ67" s="45"/>
      <c r="GA67" s="107"/>
      <c r="GB67" s="107"/>
      <c r="GC67" s="45"/>
      <c r="GD67" s="45"/>
      <c r="GE67" s="45"/>
      <c r="GF67" s="37"/>
      <c r="GG67" s="29"/>
      <c r="GH67" s="47"/>
      <c r="GI67" s="319"/>
      <c r="GJ67" s="319"/>
      <c r="GK67" s="33"/>
      <c r="GL67" s="45"/>
      <c r="GM67" s="25"/>
      <c r="GN67" s="45"/>
      <c r="GO67" s="107"/>
      <c r="GP67" s="107"/>
      <c r="GQ67" s="45"/>
      <c r="GR67" s="45"/>
      <c r="GS67" s="45"/>
      <c r="GT67" s="37"/>
      <c r="GU67" s="130"/>
      <c r="GV67" s="322" t="s">
        <v>38</v>
      </c>
      <c r="GW67" s="322"/>
      <c r="GX67" s="322"/>
      <c r="GY67" s="127">
        <f>SUM(GY5,GY9,GY13,GY17,GY21,GY25,GY29,GY33,GY37,GY41,GY45,GY49,GY53)*100</f>
        <v>7900</v>
      </c>
      <c r="GZ67" s="67"/>
      <c r="HA67" s="45"/>
      <c r="HB67" s="25">
        <f>GY67/HC67</f>
        <v>1580</v>
      </c>
      <c r="HC67" s="127">
        <f>SUM(HC5,HC9,HC13,HC17,HC21,HC25,HC29,HC33,HC37,HC41,HC45,HC49,HC53)</f>
        <v>5</v>
      </c>
      <c r="HD67" s="45"/>
      <c r="HE67" s="44" t="str">
        <f t="shared" ref="HE67:HF67" si="436">HE5</f>
        <v>プチドロ</v>
      </c>
      <c r="HF67" s="43">
        <f t="shared" si="436"/>
        <v>1500</v>
      </c>
      <c r="HG67" s="127">
        <f>SUM(HG5,HG9,HG13,HG17,HG21,HG25,HG29,HG33,HG37,HG41,HG45,HG49,HG53)</f>
        <v>1250</v>
      </c>
      <c r="HH67" s="107">
        <f>HG67/GY67</f>
        <v>0.15822784810126583</v>
      </c>
      <c r="HI67" s="37"/>
      <c r="HJ67" s="29"/>
      <c r="HK67" s="322" t="s">
        <v>38</v>
      </c>
      <c r="HL67" s="322"/>
      <c r="HM67" s="127">
        <f>SUM(HM5,HM9,HM13,HM17,HM21,HM25,HM29,HM33,HM37,HM41,HM45,HM49,HM53)*100</f>
        <v>24300</v>
      </c>
      <c r="HN67" s="67"/>
      <c r="HO67" s="45"/>
      <c r="HP67" s="25">
        <f>HM67/HQ67</f>
        <v>12150</v>
      </c>
      <c r="HQ67" s="127">
        <f>SUM(HQ5,HQ9,HQ13,HQ17,HQ21,HQ25,HQ29,HQ33,HQ37,HQ41,HQ45,HQ49,HQ53)</f>
        <v>2</v>
      </c>
      <c r="HR67" s="45"/>
      <c r="HS67" s="44" t="str">
        <f t="shared" ref="HS67:HT67" si="437">HS5</f>
        <v>たまごっちマスコット</v>
      </c>
      <c r="HT67" s="43">
        <f t="shared" si="437"/>
        <v>1100</v>
      </c>
      <c r="HU67" s="127">
        <f>SUM(HU5,HU9,HU13,HU17,HU21,HU25,HU29,HU33,HU37,HU41,HU45,HU49,HU53)</f>
        <v>2200</v>
      </c>
      <c r="HV67" s="107">
        <f>HU67/HM67</f>
        <v>9.0534979423868317E-2</v>
      </c>
      <c r="HW67" s="37"/>
      <c r="HX67" s="360"/>
      <c r="HY67" s="322" t="s">
        <v>38</v>
      </c>
      <c r="HZ67" s="322"/>
      <c r="IA67" s="127">
        <f>SUM(IA5,IA9,IA13,IA17,IA21,IA25,IA29,IA33,IA37,IA41,IA45,IA49,IA53)*100</f>
        <v>14200</v>
      </c>
      <c r="IB67" s="67"/>
      <c r="IC67" s="45"/>
      <c r="ID67" s="25">
        <f>IA67/IE67</f>
        <v>1577.7777777777778</v>
      </c>
      <c r="IE67" s="127">
        <f>SUM(IE5,IE9,IE13,IE17,IE21,IE25,IE29,IE33,IE37,IE41,IE45,IE49,IE53)</f>
        <v>9</v>
      </c>
      <c r="IF67" s="45"/>
      <c r="IG67" s="44" t="str">
        <f t="shared" ref="IG67:IH67" si="438">IG5</f>
        <v>ボンボンドロップシール</v>
      </c>
      <c r="IH67" s="43">
        <f t="shared" si="438"/>
        <v>200</v>
      </c>
      <c r="II67" s="127">
        <f>SUM(II5,II9,II13,II17,II21,II25,II29,II33,II37,II41,II45,II49,II53)</f>
        <v>1800</v>
      </c>
      <c r="IJ67" s="107">
        <f>II67/IA67</f>
        <v>0.12676056338028169</v>
      </c>
      <c r="IK67" s="37"/>
      <c r="IL67" s="29"/>
      <c r="IM67" s="322" t="s">
        <v>38</v>
      </c>
      <c r="IN67" s="322"/>
      <c r="IO67" s="127">
        <f>SUM(IO5,IO9,IO13,IO17,IO21,IO25,IO29,IO33,IO37,IO41,IO45,IO49,IO53)*100</f>
        <v>86300</v>
      </c>
      <c r="IP67" s="67"/>
      <c r="IQ67" s="45"/>
      <c r="IR67" s="25">
        <f>IO67/IS67</f>
        <v>5393.75</v>
      </c>
      <c r="IS67" s="127">
        <f>SUM(IS5,IS9,IS13,IS17,IS21,IS25,IS29,IS33,IS37,IS41,IS45,IS49,IS53)</f>
        <v>16</v>
      </c>
      <c r="IT67" s="45"/>
      <c r="IU67" s="44" t="str">
        <f t="shared" ref="IU67:IV67" si="439">IU5</f>
        <v>たまごっちカスタムキーリング</v>
      </c>
      <c r="IV67" s="43">
        <f t="shared" si="439"/>
        <v>700</v>
      </c>
      <c r="IW67" s="127">
        <f>SUM(IW5,IW9,IW13,IW17,IW21,IW25,IW29,IW33,IW37,IW41,IW45,IW49,IW53)</f>
        <v>11200</v>
      </c>
      <c r="IX67" s="107">
        <f>IW67/IO67</f>
        <v>0.12977983777520277</v>
      </c>
      <c r="IY67" s="37"/>
      <c r="IZ67" s="130"/>
      <c r="JA67" s="322" t="s">
        <v>38</v>
      </c>
      <c r="JB67" s="322"/>
      <c r="JC67" s="127">
        <f>SUM(JC5,JC9,JC13,JC17,JC21,JC25,JC29,JC33,JC37,JC41,JC45,JC49,JC53)*100</f>
        <v>36100</v>
      </c>
      <c r="JD67" s="67"/>
      <c r="JE67" s="45"/>
      <c r="JF67" s="25">
        <f>JC67/JG67</f>
        <v>4011.1111111111113</v>
      </c>
      <c r="JG67" s="127">
        <f>SUM(JG5,JG9,JG13,JG17,JG21,JG25,JG29,JG33,JG37,JG41,JG45,JG49,JG53)</f>
        <v>9</v>
      </c>
      <c r="JH67" s="45"/>
      <c r="JI67" s="44" t="str">
        <f t="shared" ref="JI67:JJ67" si="440">JI5</f>
        <v>サンリオファン</v>
      </c>
      <c r="JJ67" s="43">
        <f t="shared" si="440"/>
        <v>1100</v>
      </c>
      <c r="JK67" s="127">
        <f>SUM(JK5,JK9,JK13,JK17,JK21,JK25,JK29,JK33,JK37,JK41,JK45,JK49,JK53)</f>
        <v>9900</v>
      </c>
      <c r="JL67" s="107">
        <f>JK67/JC67</f>
        <v>0.2742382271468144</v>
      </c>
      <c r="JM67" s="37"/>
      <c r="JN67" s="29"/>
      <c r="JO67" s="322" t="s">
        <v>38</v>
      </c>
      <c r="JP67" s="322"/>
      <c r="JQ67" s="127">
        <f>SUM(JQ5,JQ9,JQ13,JQ17,JQ21,JQ25,JQ29,JQ33,JQ37,JQ41,JQ45,JQ49,JQ53)*100</f>
        <v>20200</v>
      </c>
      <c r="JR67" s="67"/>
      <c r="JS67" s="45"/>
      <c r="JT67" s="25">
        <f>JQ67/JU67</f>
        <v>20200</v>
      </c>
      <c r="JU67" s="127">
        <f>SUM(JU5,JU9,JU13,JU17,JU21,JU25,JU29,JU33,JU37,JU41,JU45,JU49,JU53)</f>
        <v>1</v>
      </c>
      <c r="JV67" s="45"/>
      <c r="JW67" s="44" t="str">
        <f t="shared" ref="JW67:JX67" si="441">JW5</f>
        <v>たまごっちミニチュアポシェット</v>
      </c>
      <c r="JX67" s="43">
        <f t="shared" si="441"/>
        <v>0</v>
      </c>
      <c r="JY67" s="127">
        <f>SUM(JY5,JY9,JY13,JY17,JY21,JY25,JY29,JY33,JY37,JY41,JY45,JY49,JY53)</f>
        <v>0</v>
      </c>
      <c r="JZ67" s="107">
        <f>JY67/JQ67</f>
        <v>0</v>
      </c>
      <c r="KA67" s="37"/>
      <c r="KB67" s="51"/>
      <c r="KC67" s="322" t="s">
        <v>38</v>
      </c>
      <c r="KD67" s="322"/>
      <c r="KE67" s="127">
        <f>SUM(KE5,KE9,KE13,KE17,KE21,KE25,KE29,KE33,KE37,KE41,KE45,KE49,KE53)*100</f>
        <v>22900</v>
      </c>
      <c r="KF67" s="67"/>
      <c r="KG67" s="45"/>
      <c r="KH67" s="25">
        <f>KE67/KI67</f>
        <v>1908.3333333333333</v>
      </c>
      <c r="KI67" s="127">
        <f>SUM(KI5,KI9,KI13,KI17,KI21,KI25,KI29,KI33,KI37,KI41,KI45,KI49,KI53)</f>
        <v>12</v>
      </c>
      <c r="KJ67" s="45"/>
      <c r="KK67" s="44" t="str">
        <f>KK5</f>
        <v>たまごっちブロックシール</v>
      </c>
      <c r="KL67" s="43">
        <f>KL5</f>
        <v>600</v>
      </c>
      <c r="KM67" s="127">
        <f>SUM(KM5,KM9,KM13,KM17,KM21,KM25,KM29,KM33,KM37,KM41,KM45,KM49,KM53)</f>
        <v>7200</v>
      </c>
      <c r="KN67" s="107">
        <f>KM67/KE67</f>
        <v>0.31441048034934499</v>
      </c>
      <c r="KO67" s="37"/>
      <c r="KP67" s="29"/>
      <c r="KQ67" s="322" t="s">
        <v>38</v>
      </c>
      <c r="KR67" s="322"/>
      <c r="KS67" s="127">
        <f>SUM(KS5,KS9,KS13,KS17,KS21,KS25,KS29,KS33,KS37,KS41,KS45,KS49,KS53)*100</f>
        <v>11300</v>
      </c>
      <c r="KT67" s="67"/>
      <c r="KU67" s="45"/>
      <c r="KV67" s="25">
        <f>KS67/KW67</f>
        <v>11300</v>
      </c>
      <c r="KW67" s="127">
        <f>SUM(KW5,KW9,KW13,KW17,KW21,KW25,KW29,KW33,KW37,KW41,KW45,KW49,KW53)</f>
        <v>1</v>
      </c>
      <c r="KX67" s="45"/>
      <c r="KY67" s="68" t="str">
        <f>KY5</f>
        <v>パンケーキスクイーズ</v>
      </c>
      <c r="KZ67" s="43">
        <f>KZ5</f>
        <v>182</v>
      </c>
      <c r="LA67" s="127">
        <f>SUM(LA5,LA9,LA13,LA17,LA21,LA25,LA29,LA33,LA37,LA41,LA45,LA49,LA53)</f>
        <v>182</v>
      </c>
      <c r="LB67" s="107">
        <f>LA67/KS67</f>
        <v>1.6106194690265488E-2</v>
      </c>
      <c r="LC67" s="37"/>
      <c r="LD67" s="29"/>
      <c r="LE67" s="47"/>
      <c r="LF67" s="45"/>
      <c r="LG67" s="45"/>
      <c r="LH67" s="45"/>
      <c r="LI67" s="45"/>
      <c r="LJ67" s="25"/>
      <c r="LK67" s="45"/>
      <c r="LL67" s="45"/>
      <c r="LM67" s="63"/>
      <c r="LN67" s="67"/>
      <c r="LO67" s="45"/>
      <c r="LP67" s="46"/>
      <c r="LQ67" s="37"/>
      <c r="LR67" s="29"/>
      <c r="LS67" s="47"/>
      <c r="LT67" s="319"/>
      <c r="LU67" s="319"/>
      <c r="LV67" s="33"/>
      <c r="LW67" s="45"/>
      <c r="LX67" s="25"/>
      <c r="LY67" s="45"/>
      <c r="LZ67" s="107"/>
      <c r="MA67" s="107"/>
      <c r="MB67" s="45"/>
      <c r="MC67" s="45"/>
      <c r="MD67" s="45"/>
      <c r="ME67" s="37"/>
      <c r="MF67" s="29"/>
      <c r="MG67" s="47"/>
      <c r="MH67" s="319"/>
      <c r="MI67" s="319"/>
      <c r="MJ67" s="33"/>
      <c r="MK67" s="45"/>
      <c r="ML67" s="25"/>
      <c r="MM67" s="45"/>
      <c r="MN67" s="107"/>
      <c r="MO67" s="107"/>
      <c r="MP67" s="45"/>
      <c r="MQ67" s="45"/>
      <c r="MR67" s="45"/>
      <c r="MS67" s="37"/>
      <c r="MT67" s="29"/>
      <c r="MU67" s="47"/>
      <c r="MV67" s="319"/>
      <c r="MW67" s="319"/>
      <c r="MX67" s="33"/>
      <c r="MY67" s="45"/>
      <c r="MZ67" s="25"/>
      <c r="NA67" s="45"/>
      <c r="NB67" s="107"/>
      <c r="NC67" s="107"/>
      <c r="ND67" s="45"/>
      <c r="NE67" s="45"/>
      <c r="NF67" s="45"/>
      <c r="NG67" s="37"/>
      <c r="NH67" s="29"/>
      <c r="NI67" s="47"/>
      <c r="NJ67" s="319"/>
      <c r="NK67" s="319"/>
      <c r="NL67" s="33"/>
      <c r="NM67" s="45"/>
      <c r="NN67" s="25"/>
      <c r="NO67" s="45"/>
      <c r="NP67" s="107"/>
      <c r="NQ67" s="107"/>
      <c r="NR67" s="45"/>
      <c r="NS67" s="45"/>
      <c r="NT67" s="45"/>
      <c r="NU67" s="37"/>
    </row>
    <row r="68" spans="1:385" ht="15" customHeight="1" thickBot="1" x14ac:dyDescent="0.3">
      <c r="A68" s="140" t="s">
        <v>40</v>
      </c>
      <c r="B68" s="141">
        <f>B67/A60</f>
        <v>1042.3888888888889</v>
      </c>
      <c r="C68" s="142">
        <f>C67/A60</f>
        <v>270.22222222222223</v>
      </c>
      <c r="D68" s="142">
        <f>D67/A60</f>
        <v>107.66666666666667</v>
      </c>
      <c r="E68" s="143">
        <f>E67/A60</f>
        <v>470.5</v>
      </c>
      <c r="F68" s="137">
        <f>F67/A60</f>
        <v>148.88888888888889</v>
      </c>
      <c r="G68" s="138">
        <f>G67/A60</f>
        <v>45.166666666666664</v>
      </c>
      <c r="H68" s="135"/>
      <c r="I68" s="319">
        <f>I67/A60</f>
        <v>104238.88888888889</v>
      </c>
      <c r="J68" s="319"/>
      <c r="K68" s="45">
        <f>I68*A61</f>
        <v>3127166.6666666665</v>
      </c>
      <c r="L68" s="45"/>
      <c r="M68" s="25" t="s">
        <v>41</v>
      </c>
      <c r="N68" s="45">
        <f>N61+AP61+DV61+BD62+BV59+LA59+CX59+LO60+DH61+LY61+KM59+CJ59+II59+IW59+JK59+JY59+NA61+MM61+AB61+NO61+EJ61+EX61+FL61+FZ61+GN61+HG59+HU59</f>
        <v>488196</v>
      </c>
      <c r="O68" s="107">
        <f>N68/I67</f>
        <v>0.26019080104460907</v>
      </c>
      <c r="P68" s="107"/>
      <c r="Q68" s="46"/>
      <c r="R68" s="46"/>
      <c r="S68" s="46"/>
      <c r="T68" s="37"/>
      <c r="U68" s="29"/>
      <c r="V68" s="47"/>
      <c r="W68" s="319"/>
      <c r="X68" s="319"/>
      <c r="Y68" s="45"/>
      <c r="Z68" s="45"/>
      <c r="AA68" s="25"/>
      <c r="AB68" s="45"/>
      <c r="AC68" s="107"/>
      <c r="AD68" s="107"/>
      <c r="AE68" s="46"/>
      <c r="AF68" s="46"/>
      <c r="AG68" s="46"/>
      <c r="AH68" s="37"/>
      <c r="AI68" s="29"/>
      <c r="AJ68" s="47"/>
      <c r="AK68" s="45"/>
      <c r="AL68" s="45"/>
      <c r="AM68" s="45"/>
      <c r="AN68" s="45"/>
      <c r="AO68" s="25"/>
      <c r="AP68" s="45"/>
      <c r="AQ68" s="45"/>
      <c r="AR68" s="45"/>
      <c r="AS68" s="45"/>
      <c r="AT68" s="45"/>
      <c r="AU68" s="45"/>
      <c r="AV68" s="37"/>
      <c r="AW68" s="29"/>
      <c r="AX68" s="47"/>
      <c r="AY68" s="45"/>
      <c r="AZ68" s="45"/>
      <c r="BA68" s="45"/>
      <c r="BB68" s="45"/>
      <c r="BC68" s="25"/>
      <c r="BD68" s="45"/>
      <c r="BE68" s="45"/>
      <c r="BF68" s="45"/>
      <c r="BG68" s="45"/>
      <c r="BH68" s="45"/>
      <c r="BI68" s="45"/>
      <c r="BJ68" s="37"/>
      <c r="BK68" s="29"/>
      <c r="BL68" s="322" t="s">
        <v>38</v>
      </c>
      <c r="BM68" s="322"/>
      <c r="BN68" s="127">
        <f>SUM(BN6,BN10,BN14,BN18,BN22,BN26,BN30,BN34,BN38,BN42,BN46,BN50,BN54)*100</f>
        <v>20500</v>
      </c>
      <c r="BO68" s="67"/>
      <c r="BP68" s="45"/>
      <c r="BQ68" s="25">
        <f>BN68/BR68</f>
        <v>2050</v>
      </c>
      <c r="BR68" s="127">
        <f>SUM(BR6,BR10,BR14,BR18,BR22,BR26,BR30,BR34,BR38,BR42,BR46,BR50,BR54)</f>
        <v>10</v>
      </c>
      <c r="BS68" s="45"/>
      <c r="BT68" s="44" t="str">
        <f t="shared" ref="BT68:BU68" si="442">BT6</f>
        <v>バタースクイーズ</v>
      </c>
      <c r="BU68" s="43">
        <f t="shared" si="442"/>
        <v>440</v>
      </c>
      <c r="BV68" s="127">
        <f>SUM(BV6,BV10,BV14,BV18,BV22,BV26,BV30,BV34,BV38,BV42,BV46,BV50,BV54)</f>
        <v>4400</v>
      </c>
      <c r="BW68" s="107">
        <f>BV68/BN68</f>
        <v>0.21463414634146341</v>
      </c>
      <c r="BX68" s="37"/>
      <c r="BY68" s="57"/>
      <c r="BZ68" s="322" t="s">
        <v>38</v>
      </c>
      <c r="CA68" s="322"/>
      <c r="CB68" s="127">
        <f>SUM(CB6,CB10,CB14,CB18,CB22,CB26,CB30,CB34,CB38,CB42,CB46,CB50,CB54)*100</f>
        <v>13800</v>
      </c>
      <c r="CC68" s="67"/>
      <c r="CD68" s="45"/>
      <c r="CE68" s="25" t="e">
        <f>CB68/CF68</f>
        <v>#DIV/0!</v>
      </c>
      <c r="CF68" s="127">
        <f>SUM(CF6,CF10,CF14,CF18,CF22,CF26,CF30,CF34,CF38,CF42,CF46,CF50,CF54)</f>
        <v>0</v>
      </c>
      <c r="CG68" s="45"/>
      <c r="CH68" s="44" t="str">
        <f t="shared" ref="CH68:CI68" si="443">CH6</f>
        <v>たまごっちMC</v>
      </c>
      <c r="CI68" s="43">
        <f t="shared" si="443"/>
        <v>1430</v>
      </c>
      <c r="CJ68" s="127">
        <f>SUM(CJ6,CJ10,CJ14,CJ18,CJ22,CJ26,CJ30,CJ34,CJ38,CJ42,CJ46,CJ50,CJ54)</f>
        <v>0</v>
      </c>
      <c r="CK68" s="107">
        <f>CJ68/CB68</f>
        <v>0</v>
      </c>
      <c r="CL68" s="37"/>
      <c r="CM68" s="29"/>
      <c r="CN68" s="322" t="s">
        <v>38</v>
      </c>
      <c r="CO68" s="322"/>
      <c r="CP68" s="127">
        <f>SUM(CP6,CP10,CP14,CP18,CP22,CP26,CP30,CP34,CP38,CP42,CP46,CP50,CP54)*100</f>
        <v>18800</v>
      </c>
      <c r="CQ68" s="67"/>
      <c r="CR68" s="45"/>
      <c r="CS68" s="25">
        <f>CP68/CT68</f>
        <v>3760</v>
      </c>
      <c r="CT68" s="127">
        <f>SUM(CT6,CT10,CT14,CT18,CT22,CT26,CT30,CT34,CT38,CT42,CT46,CT50,CT54)</f>
        <v>5</v>
      </c>
      <c r="CU68" s="45"/>
      <c r="CV68" s="44" t="str">
        <f t="shared" ref="CV68:CW68" si="444">CV6</f>
        <v>たまごっちブロックシール</v>
      </c>
      <c r="CW68" s="43">
        <f t="shared" si="444"/>
        <v>600</v>
      </c>
      <c r="CX68" s="127">
        <f>SUM(CX6,CX10,CX14,CX18,CX22,CX26,CX30,CX34,CX38,CX42,CX46,CX50,CX54)</f>
        <v>3000</v>
      </c>
      <c r="CY68" s="107">
        <f>CX68/CP68</f>
        <v>0.15957446808510639</v>
      </c>
      <c r="CZ68" s="37"/>
      <c r="DA68" s="29"/>
      <c r="DB68" s="47"/>
      <c r="DC68" s="319"/>
      <c r="DD68" s="319"/>
      <c r="DE68" s="45"/>
      <c r="DF68" s="45"/>
      <c r="DG68" s="25"/>
      <c r="DH68" s="45"/>
      <c r="DI68" s="107"/>
      <c r="DJ68" s="107"/>
      <c r="DK68" s="46"/>
      <c r="DL68" s="46"/>
      <c r="DM68" s="46"/>
      <c r="DN68" s="37"/>
      <c r="DO68" s="29"/>
      <c r="DP68" s="47"/>
      <c r="DQ68" s="45"/>
      <c r="DR68" s="45"/>
      <c r="DS68" s="45"/>
      <c r="DT68" s="45"/>
      <c r="DU68" s="25"/>
      <c r="DV68" s="45"/>
      <c r="DW68" s="45"/>
      <c r="DX68" s="45"/>
      <c r="DY68" s="45"/>
      <c r="DZ68" s="45"/>
      <c r="EA68" s="45"/>
      <c r="EB68" s="37"/>
      <c r="EC68" s="29"/>
      <c r="ED68" s="47"/>
      <c r="EE68" s="319"/>
      <c r="EF68" s="319"/>
      <c r="EG68" s="45"/>
      <c r="EH68" s="45"/>
      <c r="EI68" s="25"/>
      <c r="EJ68" s="45"/>
      <c r="EK68" s="107"/>
      <c r="EL68" s="107"/>
      <c r="EM68" s="46"/>
      <c r="EN68" s="46"/>
      <c r="EO68" s="46"/>
      <c r="EP68" s="37"/>
      <c r="EQ68" s="29"/>
      <c r="ER68" s="47"/>
      <c r="ES68" s="319"/>
      <c r="ET68" s="319"/>
      <c r="EU68" s="45"/>
      <c r="EV68" s="45"/>
      <c r="EW68" s="25"/>
      <c r="EX68" s="45"/>
      <c r="EY68" s="107"/>
      <c r="EZ68" s="107"/>
      <c r="FA68" s="46"/>
      <c r="FB68" s="46"/>
      <c r="FC68" s="46"/>
      <c r="FD68" s="37"/>
      <c r="FE68" s="60"/>
      <c r="FF68" s="47"/>
      <c r="FG68" s="319"/>
      <c r="FH68" s="319"/>
      <c r="FI68" s="45"/>
      <c r="FJ68" s="45"/>
      <c r="FK68" s="25"/>
      <c r="FL68" s="45"/>
      <c r="FM68" s="107"/>
      <c r="FN68" s="107"/>
      <c r="FO68" s="46"/>
      <c r="FP68" s="46"/>
      <c r="FQ68" s="46"/>
      <c r="FR68" s="37"/>
      <c r="FS68" s="29"/>
      <c r="FT68" s="47"/>
      <c r="FU68" s="319"/>
      <c r="FV68" s="319"/>
      <c r="FW68" s="45"/>
      <c r="FX68" s="45"/>
      <c r="FY68" s="25"/>
      <c r="FZ68" s="45"/>
      <c r="GA68" s="107"/>
      <c r="GB68" s="107"/>
      <c r="GC68" s="46"/>
      <c r="GD68" s="46"/>
      <c r="GE68" s="46"/>
      <c r="GF68" s="37"/>
      <c r="GG68" s="29"/>
      <c r="GH68" s="47"/>
      <c r="GI68" s="319"/>
      <c r="GJ68" s="319"/>
      <c r="GK68" s="45"/>
      <c r="GL68" s="45"/>
      <c r="GM68" s="25"/>
      <c r="GN68" s="45"/>
      <c r="GO68" s="107"/>
      <c r="GP68" s="107"/>
      <c r="GQ68" s="46"/>
      <c r="GR68" s="46"/>
      <c r="GS68" s="46"/>
      <c r="GT68" s="37"/>
      <c r="GU68" s="130"/>
      <c r="GV68" s="322" t="s">
        <v>38</v>
      </c>
      <c r="GW68" s="322"/>
      <c r="GX68" s="322"/>
      <c r="GY68" s="127">
        <f>SUM(GY6,GY10,GY14,GY18,GY22,GY26,GY30,GY34,GY38,GY42,GY46,GY50,GY54)*100</f>
        <v>73300</v>
      </c>
      <c r="GZ68" s="67"/>
      <c r="HA68" s="45"/>
      <c r="HB68" s="25">
        <f>GY68/HC68</f>
        <v>18325</v>
      </c>
      <c r="HC68" s="127">
        <f>SUM(HC6,HC10,HC14,HC18,HC22,HC26,HC30,HC34,HC38,HC42,HC46,HC50,HC54)</f>
        <v>4</v>
      </c>
      <c r="HD68" s="45"/>
      <c r="HE68" s="44" t="str">
        <f t="shared" ref="HE68:HF68" si="445">HE6</f>
        <v>ボンボンドロップシール</v>
      </c>
      <c r="HF68" s="43">
        <f t="shared" si="445"/>
        <v>1500</v>
      </c>
      <c r="HG68" s="127">
        <f>SUM(HG6,HG10,HG14,HG18,HG22,HG26,HG30,HG34,HG38,HG42,HG46,HG50,HG54)</f>
        <v>6000</v>
      </c>
      <c r="HH68" s="107">
        <f>HG68/GY68</f>
        <v>8.1855388813096869E-2</v>
      </c>
      <c r="HI68" s="37"/>
      <c r="HJ68" s="29"/>
      <c r="HK68" s="322" t="s">
        <v>38</v>
      </c>
      <c r="HL68" s="322"/>
      <c r="HM68" s="127">
        <f>SUM(HM6,HM10,HM14,HM18,HM22,HM26,HM30,HM34,HM38,HM42,HM46,HM50,HM54)*100</f>
        <v>11000</v>
      </c>
      <c r="HN68" s="67"/>
      <c r="HO68" s="45"/>
      <c r="HP68" s="25">
        <f>HM68/HQ68</f>
        <v>1375</v>
      </c>
      <c r="HQ68" s="127">
        <f>SUM(HQ6,HQ10,HQ14,HQ18,HQ22,HQ26,HQ30,HQ34,HQ38,HQ42,HQ46,HQ50,HQ54)</f>
        <v>8</v>
      </c>
      <c r="HR68" s="45"/>
      <c r="HS68" s="44" t="str">
        <f t="shared" ref="HS68:HT68" si="446">HS6</f>
        <v>ボンドロシール</v>
      </c>
      <c r="HT68" s="43">
        <f t="shared" si="446"/>
        <v>200</v>
      </c>
      <c r="HU68" s="127">
        <f>SUM(HU6,HU10,HU14,HU18,HU22,HU26,HU30,HU34,HU38,HU42,HU46,HU50,HU54)</f>
        <v>1850</v>
      </c>
      <c r="HV68" s="107">
        <f>HU68/HM68</f>
        <v>0.16818181818181818</v>
      </c>
      <c r="HW68" s="37"/>
      <c r="HX68" s="360"/>
      <c r="HY68" s="322" t="s">
        <v>38</v>
      </c>
      <c r="HZ68" s="322"/>
      <c r="IA68" s="127">
        <f>SUM(IA6,IA10,IA14,IA18,IA22,IA26,IA30,IA34,IA38,IA42,IA46,IA50,IA54)*100</f>
        <v>33000</v>
      </c>
      <c r="IB68" s="67"/>
      <c r="IC68" s="45"/>
      <c r="ID68" s="25">
        <f>IA68/IE68</f>
        <v>8250</v>
      </c>
      <c r="IE68" s="127">
        <f>SUM(IE6,IE10,IE14,IE18,IE22,IE26,IE30,IE34,IE38,IE42,IE46,IE50,IE54)</f>
        <v>4</v>
      </c>
      <c r="IF68" s="45"/>
      <c r="IG68" s="44" t="str">
        <f t="shared" ref="IG68:IH68" si="447">IG6</f>
        <v>バタースクイーズ</v>
      </c>
      <c r="IH68" s="43">
        <f t="shared" si="447"/>
        <v>400</v>
      </c>
      <c r="II68" s="127">
        <f>SUM(II6,II10,II14,II18,II22,II26,II30,II34,II38,II42,II46,II50,II54)</f>
        <v>1600</v>
      </c>
      <c r="IJ68" s="107">
        <f>II68/IA68</f>
        <v>4.8484848484848485E-2</v>
      </c>
      <c r="IK68" s="37"/>
      <c r="IL68" s="29"/>
      <c r="IM68" s="322" t="s">
        <v>38</v>
      </c>
      <c r="IN68" s="322"/>
      <c r="IO68" s="127">
        <f>SUM(IO6,IO10,IO14,IO18,IO22,IO26,IO30,IO34,IO38,IO42,IO46,IO50,IO54)*100</f>
        <v>44400</v>
      </c>
      <c r="IP68" s="67"/>
      <c r="IQ68" s="45"/>
      <c r="IR68" s="25">
        <f>IO68/IS68</f>
        <v>1168.421052631579</v>
      </c>
      <c r="IS68" s="127">
        <f>SUM(IS6,IS10,IS14,IS18,IS22,IS26,IS30,IS34,IS38,IS42,IS46,IS50,IS54)</f>
        <v>38</v>
      </c>
      <c r="IT68" s="45"/>
      <c r="IU68" s="44" t="str">
        <f t="shared" ref="IU68:IV68" si="448">IU6</f>
        <v>ふわもちスクイーズ</v>
      </c>
      <c r="IV68" s="43">
        <f t="shared" si="448"/>
        <v>286</v>
      </c>
      <c r="IW68" s="127">
        <f>SUM(IW6,IW10,IW14,IW18,IW22,IW26,IW30,IW34,IW38,IW42,IW46,IW50,IW54)</f>
        <v>10868</v>
      </c>
      <c r="IX68" s="107">
        <f>IW68/IO68</f>
        <v>0.24477477477477477</v>
      </c>
      <c r="IY68" s="37"/>
      <c r="IZ68" s="130"/>
      <c r="JA68" s="322" t="s">
        <v>38</v>
      </c>
      <c r="JB68" s="322"/>
      <c r="JC68" s="127">
        <f>SUM(JC6,JC10,JC14,JC18,JC22,JC26,JC30,JC34,JC38,JC42,JC46,JC50,JC54)*100</f>
        <v>29000</v>
      </c>
      <c r="JD68" s="67"/>
      <c r="JE68" s="45"/>
      <c r="JF68" s="25">
        <f>JC68/JG68</f>
        <v>3222.2222222222222</v>
      </c>
      <c r="JG68" s="127">
        <f>SUM(JG6,JG10,JG14,JG18,JG22,JG26,JG30,JG34,JG38,JG42,JG46,JG50,JG54)</f>
        <v>9</v>
      </c>
      <c r="JH68" s="45"/>
      <c r="JI68" s="44" t="str">
        <f t="shared" ref="JI68:JJ68" si="449">JI6</f>
        <v>たまごっちタイルシール</v>
      </c>
      <c r="JJ68" s="43">
        <f t="shared" si="449"/>
        <v>650</v>
      </c>
      <c r="JK68" s="127">
        <f>SUM(JK6,JK10,JK14,JK18,JK22,JK26,JK30,JK34,JK38,JK42,JK46,JK50,JK54)</f>
        <v>5850</v>
      </c>
      <c r="JL68" s="107">
        <f>JK68/JC68</f>
        <v>0.20172413793103447</v>
      </c>
      <c r="JM68" s="37"/>
      <c r="JN68" s="29"/>
      <c r="JO68" s="322" t="s">
        <v>38</v>
      </c>
      <c r="JP68" s="322"/>
      <c r="JQ68" s="127">
        <f>SUM(JQ6,JQ10,JQ14,JQ18,JQ22,JQ26,JQ30,JQ34,JQ38,JQ42,JQ46,JQ50,JQ54)*100</f>
        <v>22300</v>
      </c>
      <c r="JR68" s="67"/>
      <c r="JS68" s="45"/>
      <c r="JT68" s="25">
        <f>JQ68/JU68</f>
        <v>4460</v>
      </c>
      <c r="JU68" s="127">
        <f>SUM(JU6,JU10,JU14,JU18,JU22,JU26,JU30,JU34,JU38,JU42,JU46,JU50,JU54)</f>
        <v>5</v>
      </c>
      <c r="JV68" s="45"/>
      <c r="JW68" s="44" t="str">
        <f t="shared" ref="JW68:JX68" si="450">JW6</f>
        <v>キティしっぽ付ポーチ</v>
      </c>
      <c r="JX68" s="43">
        <f t="shared" si="450"/>
        <v>670</v>
      </c>
      <c r="JY68" s="127">
        <f>SUM(JY6,JY10,JY14,JY18,JY22,JY26,JY30,JY34,JY38,JY42,JY46,JY50,JY54)</f>
        <v>3350</v>
      </c>
      <c r="JZ68" s="107">
        <f>JY68/JQ68</f>
        <v>0.15022421524663676</v>
      </c>
      <c r="KA68" s="37"/>
      <c r="KB68" s="51"/>
      <c r="KC68" s="322" t="s">
        <v>38</v>
      </c>
      <c r="KD68" s="322"/>
      <c r="KE68" s="127">
        <f>SUM(KE6,KE10,KE14,KE18,KE22,KE26,KE30,KE34,KE38,KE42,KE46,KE50,KE54)*100</f>
        <v>18700</v>
      </c>
      <c r="KF68" s="67"/>
      <c r="KG68" s="45"/>
      <c r="KH68" s="25">
        <f>KE68/KI68</f>
        <v>1870</v>
      </c>
      <c r="KI68" s="127">
        <f>SUM(KI6,KI10,KI14,KI18,KI22,KI26,KI30,KI34,KI38,KI42,KI46,KI50,KI54)</f>
        <v>10</v>
      </c>
      <c r="KJ68" s="45"/>
      <c r="KK68" s="44" t="str">
        <f>KK6</f>
        <v>フルーツスクイーズ</v>
      </c>
      <c r="KL68" s="43">
        <f>KL6</f>
        <v>210</v>
      </c>
      <c r="KM68" s="127">
        <f>SUM(KM6,KM10,KM14,KM18,KM22,KM26,KM30,KM34,KM38,KM42,KM46,KM50,KM54)</f>
        <v>2100</v>
      </c>
      <c r="KN68" s="107">
        <f>KM68/KE68</f>
        <v>0.11229946524064172</v>
      </c>
      <c r="KO68" s="37"/>
      <c r="KP68" s="29"/>
      <c r="KQ68" s="322" t="s">
        <v>38</v>
      </c>
      <c r="KR68" s="322"/>
      <c r="KS68" s="127">
        <f>SUM(KS6,KS10,KS14,KS18,KS22,KS26,KS30,KS34,KS38,KS42,KS46,KS50,KS54)*100</f>
        <v>3000</v>
      </c>
      <c r="KT68" s="67"/>
      <c r="KU68" s="45"/>
      <c r="KV68" s="25">
        <f>KS68/KW68</f>
        <v>500</v>
      </c>
      <c r="KW68" s="127">
        <f>SUM(KW6,KW10,KW14,KW18,KW22,KW26,KW30,KW34,KW38,KW42,KW46,KW50,KW54)</f>
        <v>6</v>
      </c>
      <c r="KX68" s="45"/>
      <c r="KY68" s="68" t="str">
        <f>KY6</f>
        <v>ボンボンドロップシール</v>
      </c>
      <c r="KZ68" s="43">
        <f>KZ6</f>
        <v>200</v>
      </c>
      <c r="LA68" s="127">
        <f>SUM(LA6,LA10,LA14,LA18,LA22,LA26,LA30,LA34,LA38,LA42,LA46,LA50,LA54)</f>
        <v>2340</v>
      </c>
      <c r="LB68" s="107">
        <f>LA68/KS68</f>
        <v>0.78</v>
      </c>
      <c r="LC68" s="37"/>
      <c r="LD68" s="29"/>
      <c r="LE68" s="47"/>
      <c r="LF68" s="45"/>
      <c r="LG68" s="45"/>
      <c r="LH68" s="45"/>
      <c r="LI68" s="45"/>
      <c r="LJ68" s="25"/>
      <c r="LK68" s="45"/>
      <c r="LL68" s="45"/>
      <c r="LM68" s="63"/>
      <c r="LN68" s="67"/>
      <c r="LO68" s="45"/>
      <c r="LP68" s="46"/>
      <c r="LQ68" s="37"/>
      <c r="LR68" s="29"/>
      <c r="LS68" s="47"/>
      <c r="LT68" s="319"/>
      <c r="LU68" s="319"/>
      <c r="LV68" s="45"/>
      <c r="LW68" s="45"/>
      <c r="LX68" s="25"/>
      <c r="LY68" s="45"/>
      <c r="LZ68" s="107"/>
      <c r="MA68" s="107"/>
      <c r="MB68" s="46"/>
      <c r="MC68" s="46"/>
      <c r="MD68" s="46"/>
      <c r="ME68" s="37"/>
      <c r="MF68" s="29"/>
      <c r="MG68" s="47"/>
      <c r="MH68" s="319"/>
      <c r="MI68" s="319"/>
      <c r="MJ68" s="45"/>
      <c r="MK68" s="45"/>
      <c r="ML68" s="25"/>
      <c r="MM68" s="45"/>
      <c r="MN68" s="107"/>
      <c r="MO68" s="107"/>
      <c r="MP68" s="46"/>
      <c r="MQ68" s="46"/>
      <c r="MR68" s="46"/>
      <c r="MS68" s="37"/>
      <c r="MT68" s="29"/>
      <c r="MU68" s="47"/>
      <c r="MV68" s="319"/>
      <c r="MW68" s="319"/>
      <c r="MX68" s="45"/>
      <c r="MY68" s="45"/>
      <c r="MZ68" s="25"/>
      <c r="NA68" s="45"/>
      <c r="NB68" s="107"/>
      <c r="NC68" s="107"/>
      <c r="ND68" s="46"/>
      <c r="NE68" s="46"/>
      <c r="NF68" s="46"/>
      <c r="NG68" s="37"/>
      <c r="NH68" s="29"/>
      <c r="NI68" s="47"/>
      <c r="NJ68" s="319"/>
      <c r="NK68" s="319"/>
      <c r="NL68" s="45"/>
      <c r="NM68" s="45"/>
      <c r="NN68" s="25"/>
      <c r="NO68" s="45"/>
      <c r="NP68" s="107"/>
      <c r="NQ68" s="107"/>
      <c r="NR68" s="46"/>
      <c r="NS68" s="46"/>
      <c r="NT68" s="46"/>
      <c r="NU68" s="37"/>
    </row>
    <row r="69" spans="1:385" ht="15" customHeight="1" thickTop="1" x14ac:dyDescent="0.25">
      <c r="A69" s="144" t="s">
        <v>1193</v>
      </c>
      <c r="B69" s="145">
        <f t="shared" ref="B69:G69" si="451">B68*$A61</f>
        <v>31271.666666666668</v>
      </c>
      <c r="C69" s="146">
        <f t="shared" si="451"/>
        <v>8106.666666666667</v>
      </c>
      <c r="D69" s="146">
        <f t="shared" si="451"/>
        <v>3230</v>
      </c>
      <c r="E69" s="137">
        <f t="shared" si="451"/>
        <v>14115</v>
      </c>
      <c r="F69" s="137">
        <f t="shared" si="451"/>
        <v>4466.666666666667</v>
      </c>
      <c r="G69" s="138">
        <f t="shared" si="451"/>
        <v>1355</v>
      </c>
      <c r="H69" s="42"/>
      <c r="I69" s="319">
        <f>I67*K69</f>
        <v>1125780</v>
      </c>
      <c r="J69" s="319"/>
      <c r="K69" s="147">
        <v>0.6</v>
      </c>
      <c r="L69" s="99"/>
      <c r="M69" s="111" t="s">
        <v>36</v>
      </c>
      <c r="N69" s="99">
        <f>I69-N68</f>
        <v>637584</v>
      </c>
      <c r="O69" s="147">
        <f>N69/I67</f>
        <v>0.33980919895539091</v>
      </c>
      <c r="P69" s="147"/>
      <c r="Q69" s="148"/>
      <c r="R69" s="148"/>
      <c r="S69" s="148"/>
      <c r="T69" s="149"/>
      <c r="U69" s="29"/>
      <c r="V69" s="47"/>
      <c r="W69" s="319"/>
      <c r="X69" s="319"/>
      <c r="Y69" s="107"/>
      <c r="Z69" s="45"/>
      <c r="AA69" s="25"/>
      <c r="AB69" s="45"/>
      <c r="AC69" s="107"/>
      <c r="AD69" s="107"/>
      <c r="AE69" s="46"/>
      <c r="AF69" s="46"/>
      <c r="AG69" s="46"/>
      <c r="AH69" s="37"/>
      <c r="AI69" s="29"/>
      <c r="AJ69" s="47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37"/>
      <c r="AW69" s="29"/>
      <c r="AX69" s="47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37"/>
      <c r="BK69" s="29"/>
      <c r="BL69" s="47"/>
      <c r="BM69" s="25" t="s">
        <v>29</v>
      </c>
      <c r="BN69" s="45">
        <f>SUM(BN65:BN68)</f>
        <v>86200</v>
      </c>
      <c r="BO69" s="45"/>
      <c r="BP69" s="45"/>
      <c r="BQ69" s="45"/>
      <c r="BR69" s="45">
        <f>SUM(BR65:BR68)</f>
        <v>57</v>
      </c>
      <c r="BS69" s="45"/>
      <c r="BT69" s="318" t="s">
        <v>43</v>
      </c>
      <c r="BU69" s="318"/>
      <c r="BV69" s="43">
        <f>SUM(BV65:BV68)</f>
        <v>23447</v>
      </c>
      <c r="BW69" s="150">
        <f>BV69/BN69</f>
        <v>0.27200696055684453</v>
      </c>
      <c r="BX69" s="37"/>
      <c r="BY69" s="57"/>
      <c r="BZ69" s="47"/>
      <c r="CA69" s="25" t="s">
        <v>29</v>
      </c>
      <c r="CB69" s="45">
        <f>SUM(CB65:CB68)</f>
        <v>45400</v>
      </c>
      <c r="CC69" s="45"/>
      <c r="CD69" s="45"/>
      <c r="CE69" s="45"/>
      <c r="CF69" s="45">
        <f>SUM(CF65:CF68)</f>
        <v>19</v>
      </c>
      <c r="CG69" s="45"/>
      <c r="CH69" s="323" t="s">
        <v>43</v>
      </c>
      <c r="CI69" s="323"/>
      <c r="CJ69" s="43">
        <f>SUM(CJ65:CJ68)</f>
        <v>15620</v>
      </c>
      <c r="CK69" s="150">
        <f>CJ69/CB69</f>
        <v>0.34405286343612335</v>
      </c>
      <c r="CL69" s="55"/>
      <c r="CM69" s="29"/>
      <c r="CN69" s="47"/>
      <c r="CO69" s="25" t="s">
        <v>29</v>
      </c>
      <c r="CP69" s="45">
        <f>SUM(CP65:CP68)</f>
        <v>102300</v>
      </c>
      <c r="CQ69" s="45"/>
      <c r="CR69" s="45"/>
      <c r="CS69" s="45"/>
      <c r="CT69" s="45">
        <f>SUM(CT65:CT68)</f>
        <v>19</v>
      </c>
      <c r="CU69" s="45"/>
      <c r="CV69" s="324" t="s">
        <v>43</v>
      </c>
      <c r="CW69" s="324"/>
      <c r="CX69" s="43">
        <f>SUM(CX65:CX68)</f>
        <v>9220</v>
      </c>
      <c r="CY69" s="150">
        <f>CX69/CP69</f>
        <v>9.0127077223851423E-2</v>
      </c>
      <c r="CZ69" s="55"/>
      <c r="DA69" s="29"/>
      <c r="DB69" s="47"/>
      <c r="DC69" s="319"/>
      <c r="DD69" s="319"/>
      <c r="DE69" s="107"/>
      <c r="DF69" s="45"/>
      <c r="DG69" s="25"/>
      <c r="DH69" s="45"/>
      <c r="DI69" s="107"/>
      <c r="DJ69" s="107"/>
      <c r="DK69" s="46"/>
      <c r="DL69" s="46"/>
      <c r="DM69" s="46"/>
      <c r="DN69" s="37"/>
      <c r="DO69" s="29"/>
      <c r="DP69" s="47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37"/>
      <c r="EC69" s="29"/>
      <c r="ED69" s="47"/>
      <c r="EE69" s="319"/>
      <c r="EF69" s="319"/>
      <c r="EG69" s="107"/>
      <c r="EH69" s="45"/>
      <c r="EI69" s="25"/>
      <c r="EJ69" s="45"/>
      <c r="EK69" s="107"/>
      <c r="EL69" s="107"/>
      <c r="EM69" s="46"/>
      <c r="EN69" s="46"/>
      <c r="EO69" s="46"/>
      <c r="EP69" s="37"/>
      <c r="EQ69" s="29"/>
      <c r="ER69" s="47"/>
      <c r="ES69" s="319"/>
      <c r="ET69" s="319"/>
      <c r="EU69" s="107"/>
      <c r="EV69" s="45"/>
      <c r="EW69" s="25"/>
      <c r="EX69" s="45"/>
      <c r="EY69" s="107"/>
      <c r="EZ69" s="107"/>
      <c r="FA69" s="46"/>
      <c r="FB69" s="46"/>
      <c r="FC69" s="46"/>
      <c r="FD69" s="37"/>
      <c r="FE69" s="60"/>
      <c r="FF69" s="47"/>
      <c r="FG69" s="319"/>
      <c r="FH69" s="319"/>
      <c r="FI69" s="107"/>
      <c r="FJ69" s="45"/>
      <c r="FK69" s="25"/>
      <c r="FL69" s="45"/>
      <c r="FM69" s="107"/>
      <c r="FN69" s="107"/>
      <c r="FO69" s="46"/>
      <c r="FP69" s="46"/>
      <c r="FQ69" s="46"/>
      <c r="FR69" s="37"/>
      <c r="FS69" s="29"/>
      <c r="FT69" s="47"/>
      <c r="FU69" s="319"/>
      <c r="FV69" s="319"/>
      <c r="FW69" s="107"/>
      <c r="FX69" s="45"/>
      <c r="FY69" s="25"/>
      <c r="FZ69" s="45"/>
      <c r="GA69" s="107"/>
      <c r="GB69" s="107"/>
      <c r="GC69" s="46"/>
      <c r="GD69" s="46"/>
      <c r="GE69" s="46"/>
      <c r="GF69" s="37"/>
      <c r="GG69" s="29"/>
      <c r="GH69" s="47"/>
      <c r="GI69" s="319"/>
      <c r="GJ69" s="319"/>
      <c r="GK69" s="107"/>
      <c r="GL69" s="45"/>
      <c r="GM69" s="25"/>
      <c r="GN69" s="45"/>
      <c r="GO69" s="107"/>
      <c r="GP69" s="107"/>
      <c r="GQ69" s="46"/>
      <c r="GR69" s="46"/>
      <c r="GS69" s="46"/>
      <c r="GT69" s="37"/>
      <c r="GU69" s="61"/>
      <c r="GV69" s="47"/>
      <c r="GW69" s="30"/>
      <c r="GX69" s="25" t="s">
        <v>29</v>
      </c>
      <c r="GY69" s="45">
        <f>SUM(GY65:GY68)</f>
        <v>95500</v>
      </c>
      <c r="GZ69" s="45"/>
      <c r="HA69" s="45"/>
      <c r="HB69" s="45"/>
      <c r="HC69" s="45">
        <f>SUM(HC65:HC68)</f>
        <v>15</v>
      </c>
      <c r="HD69" s="45"/>
      <c r="HE69" s="318" t="s">
        <v>43</v>
      </c>
      <c r="HF69" s="318"/>
      <c r="HG69" s="43">
        <f>SUM(HG65:HG68)</f>
        <v>12500</v>
      </c>
      <c r="HH69" s="150">
        <f>HG69/GY69</f>
        <v>0.13089005235602094</v>
      </c>
      <c r="HI69" s="37"/>
      <c r="HJ69" s="29"/>
      <c r="HK69" s="47"/>
      <c r="HL69" s="25" t="s">
        <v>29</v>
      </c>
      <c r="HM69" s="45">
        <f>SUM(HM65:HM68)</f>
        <v>73500</v>
      </c>
      <c r="HN69" s="45"/>
      <c r="HO69" s="45"/>
      <c r="HP69" s="45"/>
      <c r="HQ69" s="45">
        <f>SUM(HQ65:HQ68)</f>
        <v>24</v>
      </c>
      <c r="HR69" s="45"/>
      <c r="HS69" s="318" t="s">
        <v>43</v>
      </c>
      <c r="HT69" s="318"/>
      <c r="HU69" s="43">
        <f>SUM(HU65:HU68)</f>
        <v>10003</v>
      </c>
      <c r="HV69" s="150">
        <f>HU69/HM69</f>
        <v>0.1360952380952381</v>
      </c>
      <c r="HW69" s="37"/>
      <c r="HX69" s="360"/>
      <c r="HY69" s="47"/>
      <c r="HZ69" s="25" t="s">
        <v>29</v>
      </c>
      <c r="IA69" s="45">
        <f>SUM(IA65:IA68)</f>
        <v>101000</v>
      </c>
      <c r="IB69" s="45"/>
      <c r="IC69" s="45"/>
      <c r="ID69" s="45"/>
      <c r="IE69" s="45">
        <f>SUM(IE65:IE68)</f>
        <v>22</v>
      </c>
      <c r="IF69" s="45"/>
      <c r="IG69" s="318" t="s">
        <v>43</v>
      </c>
      <c r="IH69" s="318"/>
      <c r="II69" s="43">
        <f>SUM(II65:II68)</f>
        <v>10700</v>
      </c>
      <c r="IJ69" s="150">
        <f>II69/IA69</f>
        <v>0.10594059405940594</v>
      </c>
      <c r="IK69" s="37"/>
      <c r="IL69" s="29"/>
      <c r="IM69" s="47"/>
      <c r="IN69" s="25" t="s">
        <v>29</v>
      </c>
      <c r="IO69" s="45">
        <f>SUM(IO65:IO68)</f>
        <v>173700</v>
      </c>
      <c r="IP69" s="45"/>
      <c r="IQ69" s="45"/>
      <c r="IR69" s="45"/>
      <c r="IS69" s="45">
        <f>SUM(IS65:IS68)</f>
        <v>76</v>
      </c>
      <c r="IT69" s="45"/>
      <c r="IU69" s="318" t="s">
        <v>43</v>
      </c>
      <c r="IV69" s="318"/>
      <c r="IW69" s="43">
        <f>SUM(IW65:IW68)</f>
        <v>41768</v>
      </c>
      <c r="IX69" s="150">
        <f>IW69/IO69</f>
        <v>0.24046056419113415</v>
      </c>
      <c r="IY69" s="37"/>
      <c r="IZ69" s="61"/>
      <c r="JA69" s="47"/>
      <c r="JB69" s="25" t="s">
        <v>29</v>
      </c>
      <c r="JC69" s="45">
        <f>SUM(JC65:JC68)</f>
        <v>104500</v>
      </c>
      <c r="JD69" s="45"/>
      <c r="JE69" s="45"/>
      <c r="JF69" s="45"/>
      <c r="JG69" s="45">
        <f>SUM(JG65:JG68)</f>
        <v>29</v>
      </c>
      <c r="JH69" s="45"/>
      <c r="JI69" s="318" t="s">
        <v>43</v>
      </c>
      <c r="JJ69" s="318"/>
      <c r="JK69" s="43">
        <f>SUM(JK65:JK68)</f>
        <v>26750</v>
      </c>
      <c r="JL69" s="150">
        <f>JK69/JC69</f>
        <v>0.25598086124401914</v>
      </c>
      <c r="JM69" s="37"/>
      <c r="JN69" s="29"/>
      <c r="JO69" s="47"/>
      <c r="JP69" s="25" t="s">
        <v>29</v>
      </c>
      <c r="JQ69" s="45">
        <f>SUM(JQ65:JQ68)</f>
        <v>78900</v>
      </c>
      <c r="JR69" s="45"/>
      <c r="JS69" s="45"/>
      <c r="JT69" s="45"/>
      <c r="JU69" s="45">
        <f>SUM(JU65:JU68)</f>
        <v>20</v>
      </c>
      <c r="JV69" s="45"/>
      <c r="JW69" s="318" t="s">
        <v>43</v>
      </c>
      <c r="JX69" s="318"/>
      <c r="JY69" s="43">
        <f>SUM(JY65:JY68)</f>
        <v>16410</v>
      </c>
      <c r="JZ69" s="150">
        <f>JY69/JQ69</f>
        <v>0.20798479087452471</v>
      </c>
      <c r="KA69" s="37"/>
      <c r="KB69" s="51"/>
      <c r="KC69" s="47"/>
      <c r="KD69" s="25" t="s">
        <v>29</v>
      </c>
      <c r="KE69" s="45">
        <f>SUM(KE65:KE68)</f>
        <v>66200</v>
      </c>
      <c r="KF69" s="45"/>
      <c r="KG69" s="45"/>
      <c r="KH69" s="45"/>
      <c r="KI69" s="45">
        <f>SUM(KI65:KI68)</f>
        <v>38</v>
      </c>
      <c r="KJ69" s="45"/>
      <c r="KK69" s="322" t="s">
        <v>43</v>
      </c>
      <c r="KL69" s="322"/>
      <c r="KM69" s="43">
        <f>SUM(KM65:KM68)</f>
        <v>26636</v>
      </c>
      <c r="KN69" s="150">
        <f>KM69/KE69</f>
        <v>0.40235649546827795</v>
      </c>
      <c r="KO69" s="55"/>
      <c r="KP69" s="29"/>
      <c r="KQ69" s="47"/>
      <c r="KR69" s="25" t="s">
        <v>29</v>
      </c>
      <c r="KS69" s="45">
        <f>SUM(KS65:KS68)</f>
        <v>51900</v>
      </c>
      <c r="KT69" s="45"/>
      <c r="KU69" s="45"/>
      <c r="KV69" s="45"/>
      <c r="KW69" s="45">
        <f>SUM(KW65:KW68)</f>
        <v>27</v>
      </c>
      <c r="KX69" s="45"/>
      <c r="KY69" s="318" t="s">
        <v>43</v>
      </c>
      <c r="KZ69" s="318"/>
      <c r="LA69" s="43">
        <f>SUM(LA65:LA68)</f>
        <v>14782</v>
      </c>
      <c r="LB69" s="150">
        <f>LA69/KS69</f>
        <v>0.28481695568400772</v>
      </c>
      <c r="LC69" s="37"/>
      <c r="LD69" s="29"/>
      <c r="LE69" s="47"/>
      <c r="LF69" s="45"/>
      <c r="LG69" s="45"/>
      <c r="LH69" s="45"/>
      <c r="LI69" s="45"/>
      <c r="LJ69" s="45"/>
      <c r="LK69" s="45"/>
      <c r="LL69" s="45"/>
      <c r="LM69" s="44"/>
      <c r="LN69" s="43"/>
      <c r="LO69" s="43"/>
      <c r="LP69" s="43"/>
      <c r="LQ69" s="37"/>
      <c r="LR69" s="29"/>
      <c r="LS69" s="47"/>
      <c r="LT69" s="319"/>
      <c r="LU69" s="319"/>
      <c r="LV69" s="107"/>
      <c r="LW69" s="45"/>
      <c r="LX69" s="25"/>
      <c r="LY69" s="45"/>
      <c r="LZ69" s="107"/>
      <c r="MA69" s="107"/>
      <c r="MB69" s="46"/>
      <c r="MC69" s="46"/>
      <c r="MD69" s="46"/>
      <c r="ME69" s="37"/>
      <c r="MF69" s="29"/>
      <c r="MG69" s="47"/>
      <c r="MH69" s="319"/>
      <c r="MI69" s="319"/>
      <c r="MJ69" s="107"/>
      <c r="MK69" s="45"/>
      <c r="ML69" s="25"/>
      <c r="MM69" s="45"/>
      <c r="MN69" s="107"/>
      <c r="MO69" s="107"/>
      <c r="MP69" s="46"/>
      <c r="MQ69" s="46"/>
      <c r="MR69" s="46"/>
      <c r="MS69" s="37"/>
      <c r="MT69" s="29"/>
      <c r="MU69" s="47"/>
      <c r="MV69" s="319"/>
      <c r="MW69" s="319"/>
      <c r="MX69" s="107"/>
      <c r="MY69" s="45"/>
      <c r="MZ69" s="25"/>
      <c r="NA69" s="45"/>
      <c r="NB69" s="107"/>
      <c r="NC69" s="107"/>
      <c r="ND69" s="46"/>
      <c r="NE69" s="46"/>
      <c r="NF69" s="46"/>
      <c r="NG69" s="37"/>
      <c r="NH69" s="29"/>
      <c r="NI69" s="47"/>
      <c r="NJ69" s="319"/>
      <c r="NK69" s="319"/>
      <c r="NL69" s="107"/>
      <c r="NM69" s="45"/>
      <c r="NN69" s="25"/>
      <c r="NO69" s="45"/>
      <c r="NP69" s="107"/>
      <c r="NQ69" s="107"/>
      <c r="NR69" s="46"/>
      <c r="NS69" s="46"/>
      <c r="NT69" s="46"/>
      <c r="NU69" s="37"/>
    </row>
    <row r="70" spans="1:385" x14ac:dyDescent="0.25">
      <c r="A70" s="151" t="s">
        <v>639</v>
      </c>
      <c r="B70" s="142">
        <f>SUM(C70:E70)</f>
        <v>5000</v>
      </c>
      <c r="C70" s="152">
        <v>1500</v>
      </c>
      <c r="D70" s="142">
        <v>1500</v>
      </c>
      <c r="E70" s="153">
        <v>2000</v>
      </c>
      <c r="F70" s="154">
        <v>0</v>
      </c>
      <c r="G70" s="138">
        <v>0</v>
      </c>
      <c r="H70" s="135"/>
      <c r="I70" s="155"/>
      <c r="J70" s="156"/>
      <c r="K70" s="157"/>
      <c r="L70" s="158"/>
      <c r="M70" s="155"/>
      <c r="N70" s="158"/>
      <c r="O70" s="159"/>
      <c r="P70" s="159"/>
      <c r="Q70" s="159"/>
      <c r="R70" s="159"/>
      <c r="S70" s="159"/>
      <c r="T70" s="160"/>
      <c r="U70" s="29"/>
      <c r="V70" s="161"/>
      <c r="W70" s="31"/>
      <c r="Y70" s="162"/>
      <c r="Z70" s="29"/>
      <c r="AA70" s="31"/>
      <c r="AB70" s="29"/>
      <c r="AC70" s="128"/>
      <c r="AD70" s="128"/>
      <c r="AE70" s="128"/>
      <c r="AF70" s="128"/>
      <c r="AG70" s="128"/>
      <c r="AH70" s="51"/>
      <c r="AI70" s="29"/>
      <c r="AJ70" s="161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1"/>
      <c r="AW70" s="29"/>
      <c r="AX70" s="161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51"/>
      <c r="BK70" s="29"/>
      <c r="BL70" s="161"/>
      <c r="BM70" s="31"/>
      <c r="BN70" s="29"/>
      <c r="BO70" s="29"/>
      <c r="BP70" s="29"/>
      <c r="BQ70" s="29"/>
      <c r="BR70" s="29"/>
      <c r="BS70" s="29"/>
      <c r="BT70" s="164"/>
      <c r="BV70" s="29"/>
      <c r="BW70" s="162"/>
      <c r="BX70" s="51"/>
      <c r="BY70" s="57"/>
      <c r="BZ70" s="51"/>
      <c r="CA70" s="51"/>
      <c r="CB70" s="51"/>
      <c r="CC70" s="51"/>
      <c r="CD70" s="51"/>
      <c r="CE70" s="51"/>
      <c r="CF70" s="51"/>
      <c r="CG70" s="51"/>
      <c r="CH70" s="165"/>
      <c r="CI70" s="51"/>
      <c r="CJ70" s="51"/>
      <c r="CK70" s="51"/>
      <c r="CL70" s="51"/>
      <c r="CM70" s="29"/>
      <c r="CN70" s="161"/>
      <c r="CO70" s="31"/>
      <c r="CP70" s="29"/>
      <c r="CQ70" s="29"/>
      <c r="CR70" s="29"/>
      <c r="CS70" s="29"/>
      <c r="CT70" s="29"/>
      <c r="CU70" s="29"/>
      <c r="CV70" s="164"/>
      <c r="CX70" s="29"/>
      <c r="CY70" s="162"/>
      <c r="CZ70" s="51"/>
      <c r="DA70" s="29"/>
      <c r="DB70" s="161"/>
      <c r="DC70" s="31"/>
      <c r="DE70" s="162"/>
      <c r="DF70" s="29"/>
      <c r="DG70" s="31"/>
      <c r="DH70" s="29"/>
      <c r="DI70" s="128"/>
      <c r="DJ70" s="128"/>
      <c r="DK70" s="128"/>
      <c r="DL70" s="128"/>
      <c r="DM70" s="128"/>
      <c r="DN70" s="51"/>
      <c r="DO70" s="29"/>
      <c r="DP70" s="161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51"/>
      <c r="GU70" s="51"/>
      <c r="GV70" s="29"/>
      <c r="GW70" s="31"/>
      <c r="GX70" s="29"/>
      <c r="GY70" s="29"/>
      <c r="GZ70" s="29"/>
      <c r="HB70" s="166"/>
      <c r="HC70" s="29"/>
      <c r="HD70" s="29"/>
      <c r="HE70" s="29"/>
      <c r="HF70" s="29"/>
      <c r="HG70" s="29"/>
      <c r="HK70" s="29"/>
      <c r="HL70" s="29"/>
      <c r="HM70" s="29"/>
      <c r="HN70" s="29"/>
      <c r="HP70" s="166"/>
      <c r="HQ70" s="29"/>
      <c r="HR70" s="29"/>
      <c r="HS70" s="29"/>
      <c r="HT70" s="29"/>
      <c r="HU70" s="29"/>
      <c r="HX70" s="360"/>
      <c r="HY70" s="161"/>
      <c r="HZ70" s="31"/>
      <c r="IA70" s="29"/>
      <c r="IB70" s="29"/>
      <c r="IC70" s="29"/>
      <c r="ID70" s="29"/>
      <c r="IE70" s="29"/>
      <c r="IF70" s="29"/>
      <c r="IG70" s="167"/>
      <c r="II70" s="29"/>
      <c r="IJ70" s="162"/>
      <c r="IK70" s="51"/>
      <c r="IL70" s="29"/>
      <c r="IM70" s="161"/>
      <c r="IN70" s="31"/>
      <c r="IR70" s="29"/>
      <c r="IS70" s="29"/>
      <c r="IT70" s="29"/>
      <c r="IU70" s="29"/>
      <c r="IW70" s="29"/>
      <c r="IX70" s="162"/>
      <c r="IY70" s="51"/>
      <c r="IZ70" s="51"/>
      <c r="JA70" s="161"/>
      <c r="JB70" s="31"/>
      <c r="JC70" s="29"/>
      <c r="JD70" s="29"/>
      <c r="JE70" s="29"/>
      <c r="JF70" s="29"/>
      <c r="JG70" s="29"/>
      <c r="JH70" s="29"/>
      <c r="JI70" s="167"/>
      <c r="JK70" s="29"/>
      <c r="JL70" s="162"/>
      <c r="JM70" s="51"/>
      <c r="JN70" s="29"/>
      <c r="JO70" s="161"/>
      <c r="JP70" s="31"/>
      <c r="JT70" s="29"/>
      <c r="JU70" s="29"/>
      <c r="JV70" s="29"/>
      <c r="JW70" s="29"/>
      <c r="JY70" s="29"/>
      <c r="JZ70" s="162"/>
      <c r="KA70" s="51"/>
      <c r="KB70" s="51"/>
      <c r="KC70" s="51"/>
      <c r="KD70" s="51"/>
      <c r="KE70" s="51"/>
      <c r="KF70" s="51"/>
      <c r="KG70" s="51"/>
      <c r="KH70" s="51"/>
      <c r="KI70" s="51"/>
      <c r="KJ70" s="51"/>
      <c r="KK70" s="51"/>
      <c r="KL70" s="51"/>
      <c r="KM70" s="51"/>
      <c r="KN70" s="51"/>
      <c r="KO70" s="51"/>
      <c r="KP70" s="29"/>
      <c r="KQ70" s="161"/>
      <c r="KR70" s="31"/>
      <c r="KV70" s="29"/>
      <c r="KW70" s="29"/>
      <c r="KX70" s="29"/>
      <c r="KY70" s="163"/>
      <c r="LA70" s="29"/>
      <c r="LB70" s="162"/>
      <c r="LC70" s="51"/>
      <c r="LD70" s="29"/>
      <c r="LE70" s="161"/>
      <c r="LF70" s="29"/>
      <c r="LG70" s="29"/>
      <c r="LH70" s="29"/>
      <c r="LI70" s="29"/>
      <c r="LJ70" s="29"/>
      <c r="LK70" s="29"/>
      <c r="LL70" s="29"/>
      <c r="LM70" s="168"/>
      <c r="LN70" s="29"/>
      <c r="LO70" s="29"/>
      <c r="LP70" s="29"/>
      <c r="LQ70" s="51"/>
      <c r="LR70" s="29"/>
      <c r="LS70" s="161"/>
      <c r="LT70" s="31"/>
      <c r="LV70" s="162"/>
      <c r="LW70" s="29"/>
      <c r="LX70" s="31"/>
      <c r="LY70" s="29"/>
      <c r="LZ70" s="128"/>
      <c r="MA70" s="128"/>
      <c r="MB70" s="128"/>
      <c r="MC70" s="128"/>
      <c r="MD70" s="128"/>
      <c r="ME70" s="51"/>
      <c r="MF70" s="29"/>
      <c r="MG70" s="161"/>
      <c r="MH70" s="31"/>
      <c r="MJ70" s="162"/>
      <c r="MK70" s="29"/>
      <c r="ML70" s="31"/>
      <c r="MM70" s="29"/>
      <c r="MN70" s="128"/>
      <c r="MO70" s="128"/>
      <c r="MP70" s="128"/>
      <c r="MQ70" s="128"/>
      <c r="MR70" s="128"/>
      <c r="MS70" s="51"/>
      <c r="MT70" s="29"/>
      <c r="MU70" s="161"/>
      <c r="MV70" s="31"/>
      <c r="MX70" s="162"/>
      <c r="MY70" s="29"/>
      <c r="MZ70" s="31"/>
      <c r="NA70" s="29"/>
      <c r="NB70" s="128"/>
      <c r="NC70" s="128"/>
      <c r="ND70" s="128"/>
      <c r="NE70" s="128"/>
      <c r="NF70" s="128"/>
      <c r="NG70" s="51"/>
      <c r="NH70" s="29"/>
      <c r="NI70" s="161"/>
      <c r="NJ70" s="31"/>
      <c r="NL70" s="162"/>
      <c r="NM70" s="29"/>
      <c r="NN70" s="31"/>
      <c r="NO70" s="29"/>
      <c r="NP70" s="128"/>
      <c r="NQ70" s="128"/>
      <c r="NR70" s="128"/>
      <c r="NS70" s="128"/>
      <c r="NT70" s="128"/>
      <c r="NU70" s="51"/>
    </row>
    <row r="71" spans="1:385" x14ac:dyDescent="0.25">
      <c r="A71" s="169" t="s">
        <v>44</v>
      </c>
      <c r="B71" s="170">
        <f t="shared" ref="B71:G71" si="452">SUM(B69:B70)</f>
        <v>36271.666666666672</v>
      </c>
      <c r="C71" s="170">
        <f t="shared" si="452"/>
        <v>9606.6666666666679</v>
      </c>
      <c r="D71" s="170">
        <f t="shared" si="452"/>
        <v>4730</v>
      </c>
      <c r="E71" s="170">
        <f t="shared" si="452"/>
        <v>16115</v>
      </c>
      <c r="F71" s="171">
        <f t="shared" si="452"/>
        <v>4466.666666666667</v>
      </c>
      <c r="G71" s="138">
        <f t="shared" si="452"/>
        <v>1355</v>
      </c>
      <c r="H71" s="135"/>
      <c r="I71" s="320"/>
      <c r="J71" s="320"/>
      <c r="K71" s="162"/>
      <c r="L71" s="29"/>
      <c r="M71" s="321"/>
      <c r="N71" s="321"/>
      <c r="O71" s="29"/>
      <c r="P71" s="29"/>
      <c r="Q71" s="128"/>
      <c r="R71" s="128"/>
      <c r="S71" s="128"/>
      <c r="T71" s="51"/>
      <c r="U71" s="29"/>
      <c r="V71" s="172"/>
      <c r="W71" s="320"/>
      <c r="X71" s="320"/>
      <c r="Y71" s="162"/>
      <c r="Z71" s="29"/>
      <c r="AA71" s="31"/>
      <c r="AB71" s="29"/>
      <c r="AC71" s="128"/>
      <c r="AD71" s="128"/>
      <c r="AE71" s="128"/>
      <c r="AF71" s="128"/>
      <c r="AG71" s="128"/>
      <c r="AH71" s="51"/>
      <c r="AI71" s="29"/>
      <c r="AJ71" s="161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1"/>
      <c r="AW71" s="29"/>
      <c r="AX71" s="161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51"/>
      <c r="BK71" s="29"/>
      <c r="BL71" s="161"/>
      <c r="BM71" s="31"/>
      <c r="BN71" s="29"/>
      <c r="BO71" s="29"/>
      <c r="BP71" s="29"/>
      <c r="BQ71" s="29"/>
      <c r="BR71" s="29"/>
      <c r="BS71" s="29"/>
      <c r="BT71" s="164"/>
      <c r="BV71" s="29"/>
      <c r="BW71" s="162"/>
      <c r="BX71" s="51"/>
      <c r="BY71" s="57"/>
      <c r="BZ71" s="51"/>
      <c r="CA71" s="51"/>
      <c r="CB71" s="51"/>
      <c r="CC71" s="51"/>
      <c r="CD71" s="51"/>
      <c r="CE71" s="51"/>
      <c r="CF71" s="51"/>
      <c r="CG71" s="51"/>
      <c r="CH71" s="165"/>
      <c r="CI71" s="51"/>
      <c r="CJ71" s="51"/>
      <c r="CK71" s="51"/>
      <c r="CL71" s="51"/>
      <c r="CM71" s="29"/>
      <c r="CN71" s="161"/>
      <c r="CO71" s="31"/>
      <c r="CP71" s="29"/>
      <c r="CQ71" s="29"/>
      <c r="CR71" s="29"/>
      <c r="CS71" s="29"/>
      <c r="CT71" s="29"/>
      <c r="CU71" s="29"/>
      <c r="CV71" s="164"/>
      <c r="CX71" s="29"/>
      <c r="CY71" s="162"/>
      <c r="CZ71" s="51"/>
      <c r="DA71" s="29"/>
      <c r="DB71" s="172"/>
      <c r="DC71" s="320"/>
      <c r="DD71" s="320"/>
      <c r="DE71" s="162"/>
      <c r="DF71" s="29"/>
      <c r="DG71" s="31"/>
      <c r="DH71" s="29"/>
      <c r="DI71" s="128"/>
      <c r="DJ71" s="128"/>
      <c r="DK71" s="128"/>
      <c r="DL71" s="128"/>
      <c r="DM71" s="128"/>
      <c r="DN71" s="51"/>
      <c r="DO71" s="29"/>
      <c r="DP71" s="161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51"/>
      <c r="GU71" s="51"/>
      <c r="HX71" s="360"/>
      <c r="HY71" s="161"/>
      <c r="HZ71" s="31"/>
      <c r="IA71" s="29"/>
      <c r="IB71" s="29"/>
      <c r="IC71" s="29"/>
      <c r="ID71" s="29"/>
      <c r="IE71" s="29"/>
      <c r="IF71" s="29"/>
      <c r="IG71" s="167"/>
      <c r="II71" s="29"/>
      <c r="IJ71" s="162"/>
      <c r="IK71" s="51"/>
      <c r="IL71" s="29"/>
      <c r="IM71" s="161"/>
      <c r="IN71" s="31"/>
      <c r="IR71" s="29"/>
      <c r="IS71" s="29"/>
      <c r="IT71" s="29"/>
      <c r="IU71" s="29"/>
      <c r="IW71" s="29"/>
      <c r="IX71" s="162"/>
      <c r="IY71" s="51"/>
      <c r="IZ71" s="51"/>
      <c r="JA71" s="161"/>
      <c r="JB71" s="31"/>
      <c r="JC71" s="29"/>
      <c r="JD71" s="29"/>
      <c r="JE71" s="29"/>
      <c r="JF71" s="29"/>
      <c r="JG71" s="29"/>
      <c r="JH71" s="29"/>
      <c r="JI71" s="167"/>
      <c r="JK71" s="29"/>
      <c r="JL71" s="162"/>
      <c r="JM71" s="51"/>
      <c r="JN71" s="29"/>
      <c r="JO71" s="161"/>
      <c r="JP71" s="31"/>
      <c r="JT71" s="29"/>
      <c r="JU71" s="29"/>
      <c r="JV71" s="29"/>
      <c r="JW71" s="29"/>
      <c r="JY71" s="29"/>
      <c r="JZ71" s="162"/>
      <c r="KA71" s="51"/>
      <c r="KB71" s="51"/>
      <c r="KC71" s="51"/>
      <c r="KD71" s="51"/>
      <c r="KE71" s="51"/>
      <c r="KF71" s="51"/>
      <c r="KG71" s="51"/>
      <c r="KH71" s="51"/>
      <c r="KI71" s="51"/>
      <c r="KJ71" s="51"/>
      <c r="KK71" s="51"/>
      <c r="KL71" s="51"/>
      <c r="KM71" s="51"/>
      <c r="KN71" s="51"/>
      <c r="KO71" s="51"/>
      <c r="KP71" s="29"/>
      <c r="KQ71" s="161"/>
      <c r="KR71" s="31"/>
      <c r="KV71" s="29"/>
      <c r="KW71" s="29"/>
      <c r="KX71" s="29"/>
      <c r="KY71" s="163"/>
      <c r="LA71" s="29"/>
      <c r="LB71" s="162"/>
      <c r="LC71" s="51"/>
      <c r="LD71" s="29"/>
      <c r="LE71" s="161"/>
      <c r="LF71" s="29"/>
      <c r="LG71" s="29"/>
      <c r="LH71" s="29"/>
      <c r="LI71" s="29"/>
      <c r="LJ71" s="29"/>
      <c r="LK71" s="29"/>
      <c r="LL71" s="29"/>
      <c r="LM71" s="168"/>
      <c r="LN71" s="29"/>
      <c r="LO71" s="29"/>
      <c r="LP71" s="29"/>
      <c r="LQ71" s="51"/>
      <c r="LR71" s="29"/>
      <c r="LS71" s="172"/>
      <c r="LT71" s="320"/>
      <c r="LU71" s="320"/>
      <c r="LV71" s="162"/>
      <c r="LW71" s="29"/>
      <c r="LX71" s="31"/>
      <c r="LY71" s="29"/>
      <c r="LZ71" s="128"/>
      <c r="MA71" s="128"/>
      <c r="MB71" s="128"/>
      <c r="MC71" s="128"/>
      <c r="MD71" s="128"/>
      <c r="ME71" s="51"/>
      <c r="MF71" s="29"/>
      <c r="MG71" s="172"/>
      <c r="MH71" s="320"/>
      <c r="MI71" s="320"/>
      <c r="MJ71" s="162"/>
      <c r="MK71" s="29"/>
      <c r="ML71" s="31"/>
      <c r="MM71" s="29"/>
      <c r="MN71" s="128"/>
      <c r="MO71" s="128"/>
      <c r="MP71" s="128"/>
      <c r="MQ71" s="128"/>
      <c r="MR71" s="128"/>
      <c r="MS71" s="51"/>
      <c r="MT71" s="29"/>
      <c r="MU71" s="172"/>
      <c r="MV71" s="320"/>
      <c r="MW71" s="320"/>
      <c r="MX71" s="162"/>
      <c r="MY71" s="29"/>
      <c r="MZ71" s="31"/>
      <c r="NA71" s="29"/>
      <c r="NB71" s="128"/>
      <c r="NC71" s="128"/>
      <c r="ND71" s="128"/>
      <c r="NE71" s="128"/>
      <c r="NF71" s="128"/>
      <c r="NG71" s="51"/>
      <c r="NH71" s="29"/>
      <c r="NI71" s="172"/>
      <c r="NJ71" s="320"/>
      <c r="NK71" s="320"/>
      <c r="NL71" s="162"/>
      <c r="NM71" s="29"/>
      <c r="NN71" s="31"/>
      <c r="NO71" s="29"/>
      <c r="NP71" s="128"/>
      <c r="NQ71" s="128"/>
      <c r="NR71" s="128"/>
      <c r="NS71" s="128"/>
      <c r="NT71" s="128"/>
      <c r="NU71" s="51"/>
    </row>
    <row r="72" spans="1:385" x14ac:dyDescent="0.25">
      <c r="A72" s="174"/>
      <c r="B72" s="135"/>
      <c r="C72" s="135"/>
      <c r="D72" s="135"/>
      <c r="E72" s="135"/>
      <c r="F72" s="135"/>
      <c r="G72" s="135"/>
      <c r="H72" s="135"/>
      <c r="I72" s="31"/>
      <c r="K72" s="162"/>
      <c r="L72" s="29"/>
      <c r="M72" s="31"/>
      <c r="N72" s="29"/>
      <c r="O72" s="128"/>
      <c r="P72" s="128"/>
      <c r="Q72" s="128"/>
      <c r="R72" s="128"/>
      <c r="S72" s="128"/>
      <c r="T72" s="51"/>
      <c r="U72" s="29"/>
      <c r="V72" s="161"/>
      <c r="W72" s="31"/>
      <c r="Y72" s="162"/>
      <c r="Z72" s="29"/>
      <c r="AA72" s="31"/>
      <c r="AB72" s="29"/>
      <c r="AC72" s="128"/>
      <c r="AD72" s="128"/>
      <c r="AE72" s="128"/>
      <c r="AF72" s="128"/>
      <c r="AG72" s="128"/>
      <c r="AH72" s="51"/>
      <c r="AI72" s="29"/>
      <c r="AJ72" s="161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1"/>
      <c r="AW72" s="29"/>
      <c r="AX72" s="161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51"/>
      <c r="BK72" s="29"/>
      <c r="BL72" s="161"/>
      <c r="BM72" s="31"/>
      <c r="BN72" s="29"/>
      <c r="BO72" s="29"/>
      <c r="BP72" s="29"/>
      <c r="BQ72" s="29"/>
      <c r="BR72" s="29"/>
      <c r="BS72" s="29"/>
      <c r="BT72" s="164"/>
      <c r="BV72" s="29"/>
      <c r="BW72" s="162"/>
      <c r="BX72" s="51"/>
      <c r="BY72" s="57"/>
      <c r="BZ72" s="51"/>
      <c r="CA72" s="51"/>
      <c r="CB72" s="51"/>
      <c r="CC72" s="51"/>
      <c r="CD72" s="51"/>
      <c r="CE72" s="51"/>
      <c r="CF72" s="51"/>
      <c r="CG72" s="51"/>
      <c r="CH72" s="165"/>
      <c r="CI72" s="51"/>
      <c r="CJ72" s="51"/>
      <c r="CK72" s="51"/>
      <c r="CL72" s="51"/>
      <c r="CM72" s="29"/>
      <c r="CN72" s="161"/>
      <c r="CO72" s="31"/>
      <c r="CP72" s="29"/>
      <c r="CQ72" s="29"/>
      <c r="CR72" s="29"/>
      <c r="CS72" s="29"/>
      <c r="CT72" s="29"/>
      <c r="CU72" s="29"/>
      <c r="CV72" s="164"/>
      <c r="CX72" s="29"/>
      <c r="CY72" s="162"/>
      <c r="CZ72" s="51"/>
      <c r="DA72" s="29"/>
      <c r="DB72" s="161"/>
      <c r="DC72" s="31"/>
      <c r="DE72" s="162"/>
      <c r="DF72" s="29"/>
      <c r="DG72" s="31"/>
      <c r="DH72" s="29"/>
      <c r="DI72" s="128"/>
      <c r="DJ72" s="128"/>
      <c r="DK72" s="128"/>
      <c r="DL72" s="128"/>
      <c r="DM72" s="128"/>
      <c r="DN72" s="51"/>
      <c r="DO72" s="29"/>
      <c r="DP72" s="161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51"/>
      <c r="GU72" s="51"/>
      <c r="HX72" s="360"/>
      <c r="HY72" s="161"/>
      <c r="HZ72" s="31"/>
      <c r="IA72" s="29"/>
      <c r="IB72" s="29"/>
      <c r="IC72" s="29"/>
      <c r="ID72" s="29"/>
      <c r="IE72" s="29"/>
      <c r="IF72" s="29"/>
      <c r="IG72" s="167"/>
      <c r="II72" s="29"/>
      <c r="IJ72" s="162"/>
      <c r="IK72" s="51"/>
      <c r="IL72" s="29"/>
      <c r="IM72" s="161"/>
      <c r="IN72" s="31"/>
      <c r="IO72" s="29"/>
      <c r="IP72" s="29"/>
      <c r="IQ72" s="29"/>
      <c r="IR72" s="29"/>
      <c r="IS72" s="29"/>
      <c r="IT72" s="29"/>
      <c r="IU72" s="176"/>
      <c r="IW72" s="29"/>
      <c r="IX72" s="162"/>
      <c r="IY72" s="51"/>
      <c r="IZ72" s="51"/>
      <c r="JA72" s="161"/>
      <c r="JB72" s="31"/>
      <c r="JC72" s="29"/>
      <c r="JD72" s="29"/>
      <c r="JE72" s="29"/>
      <c r="JF72" s="29"/>
      <c r="JG72" s="29"/>
      <c r="JH72" s="29"/>
      <c r="JI72" s="167"/>
      <c r="JK72" s="29"/>
      <c r="JL72" s="162"/>
      <c r="JM72" s="51"/>
      <c r="JN72" s="29"/>
      <c r="JO72" s="161"/>
      <c r="JP72" s="31"/>
      <c r="JQ72" s="29"/>
      <c r="JR72" s="29"/>
      <c r="JS72" s="29"/>
      <c r="JT72" s="29"/>
      <c r="JU72" s="29"/>
      <c r="JV72" s="29"/>
      <c r="JW72" s="176"/>
      <c r="JY72" s="29"/>
      <c r="JZ72" s="162"/>
      <c r="KA72" s="51"/>
      <c r="KB72" s="51"/>
      <c r="KC72" s="51"/>
      <c r="KD72" s="51"/>
      <c r="KE72" s="51"/>
      <c r="KF72" s="51"/>
      <c r="KG72" s="51"/>
      <c r="KH72" s="51"/>
      <c r="KI72" s="51"/>
      <c r="KJ72" s="51"/>
      <c r="KK72" s="51"/>
      <c r="KL72" s="51"/>
      <c r="KM72" s="51"/>
      <c r="KN72" s="51"/>
      <c r="KO72" s="51"/>
      <c r="KP72" s="29"/>
      <c r="KQ72" s="161"/>
      <c r="KR72" s="31"/>
      <c r="KS72" s="29"/>
      <c r="KT72" s="29"/>
      <c r="KU72" s="29"/>
      <c r="KV72" s="29"/>
      <c r="KW72" s="29"/>
      <c r="KX72" s="29"/>
      <c r="KY72" s="175"/>
      <c r="LA72" s="29"/>
      <c r="LB72" s="162"/>
      <c r="LC72" s="51"/>
      <c r="LD72" s="29"/>
      <c r="LE72" s="161"/>
      <c r="LF72" s="29"/>
      <c r="LG72" s="29"/>
      <c r="LH72" s="29"/>
      <c r="LI72" s="29"/>
      <c r="LJ72" s="29"/>
      <c r="LK72" s="29"/>
      <c r="LL72" s="29"/>
      <c r="LM72" s="168"/>
      <c r="LN72" s="29"/>
      <c r="LO72" s="29"/>
      <c r="LP72" s="29"/>
      <c r="LQ72" s="51"/>
      <c r="LR72" s="29"/>
      <c r="LS72" s="161"/>
      <c r="LT72" s="31"/>
      <c r="LV72" s="162"/>
      <c r="LW72" s="29"/>
      <c r="LX72" s="31"/>
      <c r="LY72" s="29"/>
      <c r="LZ72" s="128"/>
      <c r="MA72" s="128"/>
      <c r="MB72" s="128"/>
      <c r="MC72" s="128"/>
      <c r="MD72" s="128"/>
      <c r="ME72" s="51"/>
      <c r="MF72" s="29"/>
      <c r="MG72" s="161"/>
      <c r="MH72" s="31"/>
      <c r="MJ72" s="162"/>
      <c r="MK72" s="29"/>
      <c r="ML72" s="31"/>
      <c r="MM72" s="29"/>
      <c r="MN72" s="128"/>
      <c r="MO72" s="128"/>
      <c r="MP72" s="128"/>
      <c r="MQ72" s="128"/>
      <c r="MR72" s="128"/>
      <c r="MS72" s="51"/>
      <c r="MT72" s="29"/>
      <c r="MU72" s="161"/>
      <c r="MV72" s="31"/>
      <c r="MX72" s="162"/>
      <c r="MY72" s="29"/>
      <c r="MZ72" s="31"/>
      <c r="NA72" s="29"/>
      <c r="NB72" s="128"/>
      <c r="NC72" s="128"/>
      <c r="ND72" s="128"/>
      <c r="NE72" s="128"/>
      <c r="NF72" s="128"/>
      <c r="NG72" s="51"/>
      <c r="NH72" s="29"/>
      <c r="NI72" s="161"/>
      <c r="NJ72" s="31"/>
      <c r="NL72" s="162"/>
      <c r="NM72" s="29"/>
      <c r="NN72" s="31"/>
      <c r="NO72" s="29"/>
      <c r="NP72" s="128"/>
      <c r="NQ72" s="128"/>
      <c r="NR72" s="128"/>
      <c r="NS72" s="128"/>
      <c r="NT72" s="128"/>
      <c r="NU72" s="51"/>
    </row>
    <row r="73" spans="1:385" s="17" customFormat="1" ht="26.25" customHeight="1" x14ac:dyDescent="0.25">
      <c r="A73" s="1"/>
      <c r="B73" s="2"/>
      <c r="C73" s="2"/>
      <c r="D73" s="2"/>
      <c r="E73" s="2"/>
      <c r="F73" s="2"/>
      <c r="G73" s="2"/>
      <c r="H73" s="2"/>
      <c r="I73" s="333" t="s">
        <v>1159</v>
      </c>
      <c r="J73" s="333"/>
      <c r="K73" s="333"/>
      <c r="L73" s="333"/>
      <c r="M73" s="3" t="s">
        <v>1</v>
      </c>
      <c r="N73" s="3"/>
      <c r="O73" s="3"/>
      <c r="P73" s="3"/>
      <c r="Q73" s="3"/>
      <c r="R73" s="3"/>
      <c r="S73" s="3"/>
      <c r="T73" s="3"/>
      <c r="U73" s="4"/>
      <c r="V73" s="5"/>
      <c r="W73" s="334" t="s">
        <v>1160</v>
      </c>
      <c r="X73" s="334"/>
      <c r="Y73" s="334"/>
      <c r="Z73" s="334"/>
      <c r="AA73" s="4" t="s">
        <v>72</v>
      </c>
      <c r="AB73" s="4"/>
      <c r="AC73" s="4"/>
      <c r="AD73" s="4"/>
      <c r="AE73" s="4"/>
      <c r="AF73" s="4"/>
      <c r="AG73" s="4"/>
      <c r="AH73" s="4"/>
      <c r="AI73" s="3"/>
      <c r="AJ73" s="335" t="s">
        <v>1161</v>
      </c>
      <c r="AK73" s="335"/>
      <c r="AL73" s="335"/>
      <c r="AM73" s="3" t="s">
        <v>1</v>
      </c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36" t="s">
        <v>1162</v>
      </c>
      <c r="AY73" s="336"/>
      <c r="AZ73" s="336"/>
      <c r="BA73" s="3" t="s">
        <v>1</v>
      </c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36" t="s">
        <v>1164</v>
      </c>
      <c r="BM73" s="336"/>
      <c r="BN73" s="336"/>
      <c r="BO73" s="3" t="s">
        <v>1</v>
      </c>
      <c r="BP73" s="3"/>
      <c r="BQ73" s="3"/>
      <c r="BR73" s="3"/>
      <c r="BS73" s="3"/>
      <c r="BT73" s="3"/>
      <c r="BU73" s="3"/>
      <c r="BV73" s="3"/>
      <c r="BW73" s="3"/>
      <c r="BX73" s="3"/>
      <c r="BY73" s="6"/>
      <c r="BZ73" s="337" t="s">
        <v>1165</v>
      </c>
      <c r="CA73" s="337"/>
      <c r="CB73" s="337"/>
      <c r="CC73" s="7" t="s">
        <v>73</v>
      </c>
      <c r="CD73" s="7"/>
      <c r="CE73" s="6"/>
      <c r="CF73" s="6"/>
      <c r="CG73" s="6"/>
      <c r="CH73" s="6"/>
      <c r="CI73" s="6"/>
      <c r="CJ73" s="6"/>
      <c r="CK73" s="6"/>
      <c r="CL73" s="6"/>
      <c r="CM73" s="6"/>
      <c r="CN73" s="337" t="s">
        <v>1166</v>
      </c>
      <c r="CO73" s="337"/>
      <c r="CP73" s="337"/>
      <c r="CQ73" s="6" t="s">
        <v>4</v>
      </c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8"/>
      <c r="DC73" s="338" t="s">
        <v>1167</v>
      </c>
      <c r="DD73" s="338"/>
      <c r="DE73" s="338"/>
      <c r="DF73" s="338"/>
      <c r="DG73" s="6" t="s">
        <v>4</v>
      </c>
      <c r="DH73" s="6"/>
      <c r="DI73" s="6"/>
      <c r="DJ73" s="6"/>
      <c r="DK73" s="6"/>
      <c r="DL73" s="6"/>
      <c r="DM73" s="6"/>
      <c r="DN73" s="6"/>
      <c r="DO73" s="6"/>
      <c r="DP73" s="337" t="s">
        <v>1168</v>
      </c>
      <c r="DQ73" s="337"/>
      <c r="DR73" s="337"/>
      <c r="DS73" s="6" t="s">
        <v>73</v>
      </c>
      <c r="DT73" s="6"/>
      <c r="DU73" s="6"/>
      <c r="DV73" s="6"/>
      <c r="DW73" s="6"/>
      <c r="DX73" s="6"/>
      <c r="DY73" s="6"/>
      <c r="DZ73" s="6"/>
      <c r="EA73" s="6"/>
      <c r="EB73" s="6"/>
      <c r="EC73" s="9"/>
      <c r="ED73" s="10"/>
      <c r="EE73" s="339" t="s">
        <v>1169</v>
      </c>
      <c r="EF73" s="339"/>
      <c r="EG73" s="339"/>
      <c r="EH73" s="339"/>
      <c r="EI73" s="9" t="s">
        <v>4</v>
      </c>
      <c r="EJ73" s="9"/>
      <c r="EK73" s="9"/>
      <c r="EL73" s="9"/>
      <c r="EM73" s="9"/>
      <c r="EN73" s="9"/>
      <c r="EO73" s="9"/>
      <c r="EP73" s="9"/>
      <c r="EQ73" s="9"/>
      <c r="ER73" s="10"/>
      <c r="ES73" s="339" t="s">
        <v>1170</v>
      </c>
      <c r="ET73" s="339"/>
      <c r="EU73" s="339"/>
      <c r="EV73" s="339"/>
      <c r="EW73" s="9" t="s">
        <v>4</v>
      </c>
      <c r="EX73" s="9"/>
      <c r="EY73" s="9"/>
      <c r="EZ73" s="9"/>
      <c r="FA73" s="9"/>
      <c r="FB73" s="9"/>
      <c r="FC73" s="9"/>
      <c r="FD73" s="9"/>
      <c r="FE73" s="11"/>
      <c r="FF73" s="12"/>
      <c r="FG73" s="340" t="s">
        <v>1171</v>
      </c>
      <c r="FH73" s="340"/>
      <c r="FI73" s="340"/>
      <c r="FJ73" s="340"/>
      <c r="FK73" s="13" t="s">
        <v>4</v>
      </c>
      <c r="FL73" s="13"/>
      <c r="FM73" s="13"/>
      <c r="FN73" s="13"/>
      <c r="FO73" s="13"/>
      <c r="FP73" s="13"/>
      <c r="FQ73" s="13"/>
      <c r="FR73" s="13"/>
      <c r="FS73" s="13"/>
      <c r="FT73" s="12"/>
      <c r="FU73" s="340" t="s">
        <v>1172</v>
      </c>
      <c r="FV73" s="340"/>
      <c r="FW73" s="340"/>
      <c r="FX73" s="340"/>
      <c r="FY73" s="13" t="s">
        <v>4</v>
      </c>
      <c r="FZ73" s="13"/>
      <c r="GA73" s="13"/>
      <c r="GB73" s="13"/>
      <c r="GC73" s="13"/>
      <c r="GD73" s="13"/>
      <c r="GE73" s="13"/>
      <c r="GF73" s="13"/>
      <c r="GG73" s="11"/>
      <c r="GH73" s="12"/>
      <c r="GI73" s="340" t="s">
        <v>1173</v>
      </c>
      <c r="GJ73" s="340"/>
      <c r="GK73" s="340"/>
      <c r="GL73" s="340"/>
      <c r="GM73" s="13" t="s">
        <v>4</v>
      </c>
      <c r="GN73" s="13"/>
      <c r="GO73" s="13"/>
      <c r="GP73" s="13"/>
      <c r="GQ73" s="13"/>
      <c r="GR73" s="13"/>
      <c r="GS73" s="13"/>
      <c r="GT73" s="13"/>
      <c r="GU73" s="13"/>
      <c r="GV73" s="330" t="s">
        <v>1174</v>
      </c>
      <c r="GW73" s="330"/>
      <c r="GX73" s="330"/>
      <c r="GY73" s="330"/>
      <c r="GZ73" s="13" t="s">
        <v>4</v>
      </c>
      <c r="HA73" s="13"/>
      <c r="HB73" s="13"/>
      <c r="HC73" s="13"/>
      <c r="HD73" s="13"/>
      <c r="HE73" s="13"/>
      <c r="HF73" s="13"/>
      <c r="HG73" s="13"/>
      <c r="HH73" s="13"/>
      <c r="HI73" s="13"/>
      <c r="HJ73" s="11"/>
      <c r="HK73" s="330" t="s">
        <v>1175</v>
      </c>
      <c r="HL73" s="330"/>
      <c r="HM73" s="330"/>
      <c r="HN73" s="13" t="s">
        <v>4</v>
      </c>
      <c r="HO73" s="13"/>
      <c r="HP73" s="13"/>
      <c r="HQ73" s="13"/>
      <c r="HR73" s="13"/>
      <c r="HS73" s="13"/>
      <c r="HT73" s="13"/>
      <c r="HU73" s="13"/>
      <c r="HV73" s="13"/>
      <c r="HW73" s="13"/>
      <c r="HX73" s="355"/>
      <c r="HY73" s="331" t="s">
        <v>1176</v>
      </c>
      <c r="HZ73" s="331"/>
      <c r="IA73" s="331"/>
      <c r="IB73" s="14" t="s">
        <v>4</v>
      </c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331" t="s">
        <v>1177</v>
      </c>
      <c r="IN73" s="331"/>
      <c r="IO73" s="331"/>
      <c r="IP73" s="14" t="s">
        <v>4</v>
      </c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331" t="s">
        <v>1178</v>
      </c>
      <c r="JB73" s="331"/>
      <c r="JC73" s="331"/>
      <c r="JD73" s="14" t="s">
        <v>4</v>
      </c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331" t="s">
        <v>1179</v>
      </c>
      <c r="JP73" s="331"/>
      <c r="JQ73" s="331"/>
      <c r="JR73" s="14" t="s">
        <v>4</v>
      </c>
      <c r="JS73" s="14"/>
      <c r="JT73" s="14"/>
      <c r="JU73" s="14"/>
      <c r="JV73" s="14"/>
      <c r="JW73" s="14"/>
      <c r="JX73" s="14"/>
      <c r="JY73" s="14"/>
      <c r="JZ73" s="14"/>
      <c r="KA73" s="14"/>
      <c r="KB73" s="3"/>
      <c r="KC73" s="336" t="s">
        <v>1277</v>
      </c>
      <c r="KD73" s="336"/>
      <c r="KE73" s="336"/>
      <c r="KF73" s="3" t="s">
        <v>1</v>
      </c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36" t="s">
        <v>1278</v>
      </c>
      <c r="KR73" s="336"/>
      <c r="KS73" s="336"/>
      <c r="KT73" s="3" t="s">
        <v>1</v>
      </c>
      <c r="KU73" s="3"/>
      <c r="KV73" s="3"/>
      <c r="KW73" s="3"/>
      <c r="KX73" s="3"/>
      <c r="KY73" s="3"/>
      <c r="KZ73" s="3"/>
      <c r="LA73" s="3"/>
      <c r="LB73" s="3"/>
      <c r="LC73" s="3"/>
      <c r="LD73" s="14"/>
      <c r="LE73" s="331" t="s">
        <v>6</v>
      </c>
      <c r="LF73" s="331"/>
      <c r="LG73" s="331"/>
      <c r="LH73" s="14" t="s">
        <v>4</v>
      </c>
      <c r="LI73" s="14"/>
      <c r="LJ73" s="14"/>
      <c r="LK73" s="14"/>
      <c r="LL73" s="14"/>
      <c r="LM73" s="15"/>
      <c r="LN73" s="14"/>
      <c r="LO73" s="14"/>
      <c r="LP73" s="14"/>
      <c r="LQ73" s="14"/>
      <c r="LR73" s="14"/>
      <c r="LS73" s="16"/>
      <c r="LT73" s="332" t="s">
        <v>1180</v>
      </c>
      <c r="LU73" s="332"/>
      <c r="LV73" s="332"/>
      <c r="LW73" s="332"/>
      <c r="LX73" s="14" t="s">
        <v>4</v>
      </c>
      <c r="LY73" s="14"/>
      <c r="LZ73" s="14"/>
      <c r="MA73" s="14"/>
      <c r="MB73" s="14"/>
      <c r="MC73" s="14"/>
      <c r="MD73" s="14"/>
      <c r="ME73" s="14"/>
      <c r="MF73" s="14"/>
      <c r="MG73" s="16"/>
      <c r="MH73" s="332" t="s">
        <v>1181</v>
      </c>
      <c r="MI73" s="332"/>
      <c r="MJ73" s="332"/>
      <c r="MK73" s="332"/>
      <c r="ML73" s="14" t="s">
        <v>4</v>
      </c>
      <c r="MM73" s="14"/>
      <c r="MN73" s="14"/>
      <c r="MO73" s="14"/>
      <c r="MP73" s="14"/>
      <c r="MQ73" s="14"/>
      <c r="MR73" s="14"/>
      <c r="MS73" s="14"/>
      <c r="MT73" s="14"/>
      <c r="MU73" s="16"/>
      <c r="MV73" s="332" t="s">
        <v>1182</v>
      </c>
      <c r="MW73" s="332"/>
      <c r="MX73" s="332"/>
      <c r="MY73" s="332"/>
      <c r="MZ73" s="14" t="s">
        <v>4</v>
      </c>
      <c r="NA73" s="14"/>
      <c r="NB73" s="14"/>
      <c r="NC73" s="14"/>
      <c r="ND73" s="14"/>
      <c r="NE73" s="14"/>
      <c r="NF73" s="14"/>
      <c r="NG73" s="14"/>
      <c r="NH73" s="14"/>
      <c r="NI73" s="16"/>
      <c r="NJ73" s="332" t="s">
        <v>1183</v>
      </c>
      <c r="NK73" s="332"/>
      <c r="NL73" s="332"/>
      <c r="NM73" s="332"/>
      <c r="NN73" s="14" t="s">
        <v>4</v>
      </c>
      <c r="NO73" s="14"/>
      <c r="NP73" s="14"/>
      <c r="NQ73" s="14"/>
      <c r="NR73" s="14"/>
      <c r="NS73" s="14"/>
      <c r="NT73" s="14"/>
      <c r="NU73" s="14"/>
    </row>
    <row r="74" spans="1:385" x14ac:dyDescent="0.25">
      <c r="A74" s="18" t="s">
        <v>7</v>
      </c>
      <c r="B74" s="19" t="s">
        <v>1184</v>
      </c>
      <c r="C74" s="20" t="s">
        <v>1185</v>
      </c>
      <c r="D74" s="20" t="s">
        <v>1186</v>
      </c>
      <c r="E74" s="21" t="s">
        <v>1187</v>
      </c>
      <c r="F74" s="22" t="s">
        <v>1188</v>
      </c>
      <c r="G74" s="23" t="s">
        <v>718</v>
      </c>
      <c r="H74" s="24"/>
      <c r="I74" s="25" t="s">
        <v>8</v>
      </c>
      <c r="J74" s="25" t="s">
        <v>9</v>
      </c>
      <c r="K74" s="26" t="s">
        <v>10</v>
      </c>
      <c r="L74" s="25" t="s">
        <v>9</v>
      </c>
      <c r="M74" s="25" t="s">
        <v>11</v>
      </c>
      <c r="N74" s="25" t="s">
        <v>12</v>
      </c>
      <c r="O74" s="25" t="s">
        <v>13</v>
      </c>
      <c r="P74" s="25" t="s">
        <v>1081</v>
      </c>
      <c r="Q74" s="25" t="s">
        <v>14</v>
      </c>
      <c r="R74" s="25" t="s">
        <v>15</v>
      </c>
      <c r="S74" s="25" t="s">
        <v>16</v>
      </c>
      <c r="T74" s="25" t="s">
        <v>17</v>
      </c>
      <c r="U74" s="27"/>
      <c r="V74" s="28" t="s">
        <v>7</v>
      </c>
      <c r="W74" s="25" t="s">
        <v>8</v>
      </c>
      <c r="X74" s="25" t="s">
        <v>9</v>
      </c>
      <c r="Y74" s="26" t="s">
        <v>10</v>
      </c>
      <c r="Z74" s="25" t="s">
        <v>9</v>
      </c>
      <c r="AA74" s="25" t="s">
        <v>11</v>
      </c>
      <c r="AB74" s="25" t="s">
        <v>12</v>
      </c>
      <c r="AC74" s="25" t="s">
        <v>13</v>
      </c>
      <c r="AD74" s="25" t="s">
        <v>1081</v>
      </c>
      <c r="AE74" s="25" t="s">
        <v>14</v>
      </c>
      <c r="AF74" s="25" t="s">
        <v>15</v>
      </c>
      <c r="AG74" s="25" t="s">
        <v>16</v>
      </c>
      <c r="AH74" s="25" t="s">
        <v>17</v>
      </c>
      <c r="AI74" s="29"/>
      <c r="AJ74" s="30" t="s">
        <v>7</v>
      </c>
      <c r="AK74" s="25" t="s">
        <v>8</v>
      </c>
      <c r="AL74" s="25" t="s">
        <v>9</v>
      </c>
      <c r="AM74" s="26" t="s">
        <v>10</v>
      </c>
      <c r="AN74" s="25" t="s">
        <v>9</v>
      </c>
      <c r="AO74" s="25" t="s">
        <v>11</v>
      </c>
      <c r="AP74" s="25" t="s">
        <v>12</v>
      </c>
      <c r="AQ74" s="25" t="s">
        <v>13</v>
      </c>
      <c r="AR74" s="25" t="s">
        <v>1081</v>
      </c>
      <c r="AS74" s="25" t="s">
        <v>14</v>
      </c>
      <c r="AT74" s="25" t="s">
        <v>15</v>
      </c>
      <c r="AU74" s="25" t="s">
        <v>16</v>
      </c>
      <c r="AV74" s="25" t="s">
        <v>17</v>
      </c>
      <c r="AW74" s="29"/>
      <c r="AX74" s="30" t="s">
        <v>7</v>
      </c>
      <c r="AY74" s="25" t="s">
        <v>8</v>
      </c>
      <c r="AZ74" s="25" t="s">
        <v>9</v>
      </c>
      <c r="BA74" s="26" t="s">
        <v>10</v>
      </c>
      <c r="BB74" s="25" t="s">
        <v>9</v>
      </c>
      <c r="BC74" s="25" t="s">
        <v>11</v>
      </c>
      <c r="BD74" s="25" t="s">
        <v>12</v>
      </c>
      <c r="BE74" s="25" t="s">
        <v>13</v>
      </c>
      <c r="BF74" s="25" t="s">
        <v>1081</v>
      </c>
      <c r="BG74" s="25" t="s">
        <v>14</v>
      </c>
      <c r="BH74" s="25" t="s">
        <v>15</v>
      </c>
      <c r="BI74" s="25" t="s">
        <v>16</v>
      </c>
      <c r="BJ74" s="25" t="s">
        <v>17</v>
      </c>
      <c r="BK74" s="29"/>
      <c r="BL74" s="30" t="s">
        <v>7</v>
      </c>
      <c r="BM74" s="25" t="s">
        <v>8</v>
      </c>
      <c r="BN74" s="25" t="s">
        <v>9</v>
      </c>
      <c r="BO74" s="26" t="s">
        <v>10</v>
      </c>
      <c r="BP74" s="25" t="s">
        <v>9</v>
      </c>
      <c r="BQ74" s="25" t="s">
        <v>11</v>
      </c>
      <c r="BR74" s="25" t="s">
        <v>12</v>
      </c>
      <c r="BS74" s="25" t="s">
        <v>13</v>
      </c>
      <c r="BT74" s="33" t="s">
        <v>18</v>
      </c>
      <c r="BU74" s="25" t="s">
        <v>14</v>
      </c>
      <c r="BV74" s="25" t="s">
        <v>12</v>
      </c>
      <c r="BW74" s="25" t="s">
        <v>19</v>
      </c>
      <c r="BX74" s="25" t="s">
        <v>17</v>
      </c>
      <c r="BY74" s="34"/>
      <c r="BZ74" s="30" t="s">
        <v>7</v>
      </c>
      <c r="CA74" s="25" t="s">
        <v>8</v>
      </c>
      <c r="CB74" s="25" t="s">
        <v>9</v>
      </c>
      <c r="CC74" s="26" t="s">
        <v>10</v>
      </c>
      <c r="CD74" s="25" t="s">
        <v>9</v>
      </c>
      <c r="CE74" s="25" t="s">
        <v>11</v>
      </c>
      <c r="CF74" s="25" t="s">
        <v>12</v>
      </c>
      <c r="CG74" s="25" t="s">
        <v>13</v>
      </c>
      <c r="CH74" s="33" t="s">
        <v>18</v>
      </c>
      <c r="CI74" s="25" t="s">
        <v>14</v>
      </c>
      <c r="CJ74" s="25" t="s">
        <v>12</v>
      </c>
      <c r="CK74" s="25" t="s">
        <v>19</v>
      </c>
      <c r="CL74" s="25" t="s">
        <v>17</v>
      </c>
      <c r="CM74" s="27"/>
      <c r="CN74" s="30" t="s">
        <v>7</v>
      </c>
      <c r="CO74" s="25" t="s">
        <v>8</v>
      </c>
      <c r="CP74" s="25" t="s">
        <v>9</v>
      </c>
      <c r="CQ74" s="26" t="s">
        <v>10</v>
      </c>
      <c r="CR74" s="25" t="s">
        <v>9</v>
      </c>
      <c r="CS74" s="25" t="s">
        <v>11</v>
      </c>
      <c r="CT74" s="25" t="s">
        <v>12</v>
      </c>
      <c r="CU74" s="25" t="s">
        <v>13</v>
      </c>
      <c r="CV74" s="33" t="s">
        <v>18</v>
      </c>
      <c r="CW74" s="25" t="s">
        <v>14</v>
      </c>
      <c r="CX74" s="25" t="s">
        <v>12</v>
      </c>
      <c r="CY74" s="25" t="s">
        <v>19</v>
      </c>
      <c r="CZ74" s="25" t="s">
        <v>17</v>
      </c>
      <c r="DA74" s="29"/>
      <c r="DB74" s="28" t="s">
        <v>7</v>
      </c>
      <c r="DC74" s="25" t="s">
        <v>8</v>
      </c>
      <c r="DD74" s="25" t="s">
        <v>9</v>
      </c>
      <c r="DE74" s="26" t="s">
        <v>10</v>
      </c>
      <c r="DF74" s="25" t="s">
        <v>9</v>
      </c>
      <c r="DG74" s="25" t="s">
        <v>11</v>
      </c>
      <c r="DH74" s="25" t="s">
        <v>12</v>
      </c>
      <c r="DI74" s="25" t="s">
        <v>13</v>
      </c>
      <c r="DJ74" s="25" t="s">
        <v>1081</v>
      </c>
      <c r="DK74" s="25" t="s">
        <v>14</v>
      </c>
      <c r="DL74" s="25" t="s">
        <v>15</v>
      </c>
      <c r="DM74" s="25" t="s">
        <v>16</v>
      </c>
      <c r="DN74" s="25" t="s">
        <v>17</v>
      </c>
      <c r="DO74" s="29"/>
      <c r="DP74" s="30" t="s">
        <v>7</v>
      </c>
      <c r="DQ74" s="25" t="s">
        <v>8</v>
      </c>
      <c r="DR74" s="25" t="s">
        <v>9</v>
      </c>
      <c r="DS74" s="26" t="s">
        <v>10</v>
      </c>
      <c r="DT74" s="25" t="s">
        <v>9</v>
      </c>
      <c r="DU74" s="25" t="s">
        <v>11</v>
      </c>
      <c r="DV74" s="25" t="s">
        <v>12</v>
      </c>
      <c r="DW74" s="25" t="s">
        <v>13</v>
      </c>
      <c r="DX74" s="25" t="s">
        <v>1081</v>
      </c>
      <c r="DY74" s="25" t="s">
        <v>14</v>
      </c>
      <c r="DZ74" s="25" t="s">
        <v>15</v>
      </c>
      <c r="EA74" s="25" t="s">
        <v>16</v>
      </c>
      <c r="EB74" s="25" t="s">
        <v>17</v>
      </c>
      <c r="EC74" s="31"/>
      <c r="ED74" s="28" t="s">
        <v>7</v>
      </c>
      <c r="EE74" s="25" t="s">
        <v>8</v>
      </c>
      <c r="EF74" s="25" t="s">
        <v>9</v>
      </c>
      <c r="EG74" s="26" t="s">
        <v>10</v>
      </c>
      <c r="EH74" s="25" t="s">
        <v>9</v>
      </c>
      <c r="EI74" s="25" t="s">
        <v>11</v>
      </c>
      <c r="EJ74" s="25" t="s">
        <v>12</v>
      </c>
      <c r="EK74" s="25" t="s">
        <v>13</v>
      </c>
      <c r="EL74" s="25" t="s">
        <v>1081</v>
      </c>
      <c r="EM74" s="25" t="s">
        <v>14</v>
      </c>
      <c r="EN74" s="25" t="s">
        <v>15</v>
      </c>
      <c r="EO74" s="25" t="s">
        <v>16</v>
      </c>
      <c r="EP74" s="25" t="s">
        <v>17</v>
      </c>
      <c r="EQ74" s="31"/>
      <c r="ER74" s="28" t="s">
        <v>7</v>
      </c>
      <c r="ES74" s="25" t="s">
        <v>8</v>
      </c>
      <c r="ET74" s="25" t="s">
        <v>9</v>
      </c>
      <c r="EU74" s="26" t="s">
        <v>10</v>
      </c>
      <c r="EV74" s="25" t="s">
        <v>9</v>
      </c>
      <c r="EW74" s="25" t="s">
        <v>11</v>
      </c>
      <c r="EX74" s="25" t="s">
        <v>12</v>
      </c>
      <c r="EY74" s="25" t="s">
        <v>13</v>
      </c>
      <c r="EZ74" s="25" t="s">
        <v>1081</v>
      </c>
      <c r="FA74" s="25" t="s">
        <v>14</v>
      </c>
      <c r="FB74" s="25" t="s">
        <v>15</v>
      </c>
      <c r="FC74" s="25" t="s">
        <v>16</v>
      </c>
      <c r="FD74" s="25" t="s">
        <v>17</v>
      </c>
      <c r="FE74" s="35"/>
      <c r="FF74" s="28" t="s">
        <v>7</v>
      </c>
      <c r="FG74" s="25" t="s">
        <v>8</v>
      </c>
      <c r="FH74" s="25" t="s">
        <v>9</v>
      </c>
      <c r="FI74" s="26" t="s">
        <v>10</v>
      </c>
      <c r="FJ74" s="25" t="s">
        <v>9</v>
      </c>
      <c r="FK74" s="25" t="s">
        <v>11</v>
      </c>
      <c r="FL74" s="25" t="s">
        <v>12</v>
      </c>
      <c r="FM74" s="25" t="s">
        <v>13</v>
      </c>
      <c r="FN74" s="25" t="s">
        <v>1081</v>
      </c>
      <c r="FO74" s="25" t="s">
        <v>14</v>
      </c>
      <c r="FP74" s="25" t="s">
        <v>15</v>
      </c>
      <c r="FQ74" s="25" t="s">
        <v>16</v>
      </c>
      <c r="FR74" s="25" t="s">
        <v>17</v>
      </c>
      <c r="FS74" s="27"/>
      <c r="FT74" s="28" t="s">
        <v>7</v>
      </c>
      <c r="FU74" s="25" t="s">
        <v>8</v>
      </c>
      <c r="FV74" s="25" t="s">
        <v>9</v>
      </c>
      <c r="FW74" s="26" t="s">
        <v>10</v>
      </c>
      <c r="FX74" s="25" t="s">
        <v>9</v>
      </c>
      <c r="FY74" s="25" t="s">
        <v>11</v>
      </c>
      <c r="FZ74" s="25" t="s">
        <v>12</v>
      </c>
      <c r="GA74" s="25" t="s">
        <v>13</v>
      </c>
      <c r="GB74" s="25" t="s">
        <v>1081</v>
      </c>
      <c r="GC74" s="25" t="s">
        <v>14</v>
      </c>
      <c r="GD74" s="25" t="s">
        <v>15</v>
      </c>
      <c r="GE74" s="25" t="s">
        <v>16</v>
      </c>
      <c r="GF74" s="25" t="s">
        <v>17</v>
      </c>
      <c r="GG74" s="31"/>
      <c r="GH74" s="28" t="s">
        <v>7</v>
      </c>
      <c r="GI74" s="25" t="s">
        <v>8</v>
      </c>
      <c r="GJ74" s="25" t="s">
        <v>9</v>
      </c>
      <c r="GK74" s="26" t="s">
        <v>10</v>
      </c>
      <c r="GL74" s="25" t="s">
        <v>9</v>
      </c>
      <c r="GM74" s="25" t="s">
        <v>11</v>
      </c>
      <c r="GN74" s="25" t="s">
        <v>12</v>
      </c>
      <c r="GO74" s="25" t="s">
        <v>13</v>
      </c>
      <c r="GP74" s="25" t="s">
        <v>1081</v>
      </c>
      <c r="GQ74" s="25" t="s">
        <v>14</v>
      </c>
      <c r="GR74" s="25" t="s">
        <v>15</v>
      </c>
      <c r="GS74" s="25" t="s">
        <v>16</v>
      </c>
      <c r="GT74" s="25" t="s">
        <v>17</v>
      </c>
      <c r="GU74" s="36"/>
      <c r="GV74" s="30" t="s">
        <v>7</v>
      </c>
      <c r="GW74" s="30"/>
      <c r="GX74" s="25" t="s">
        <v>8</v>
      </c>
      <c r="GY74" s="25" t="s">
        <v>9</v>
      </c>
      <c r="GZ74" s="26" t="s">
        <v>10</v>
      </c>
      <c r="HA74" s="25" t="s">
        <v>9</v>
      </c>
      <c r="HB74" s="25" t="s">
        <v>11</v>
      </c>
      <c r="HC74" s="25" t="s">
        <v>12</v>
      </c>
      <c r="HD74" s="25" t="s">
        <v>13</v>
      </c>
      <c r="HE74" s="25" t="s">
        <v>18</v>
      </c>
      <c r="HF74" s="25" t="s">
        <v>14</v>
      </c>
      <c r="HG74" s="25" t="s">
        <v>12</v>
      </c>
      <c r="HH74" s="25" t="s">
        <v>19</v>
      </c>
      <c r="HI74" s="25" t="s">
        <v>17</v>
      </c>
      <c r="HJ74" s="31"/>
      <c r="HK74" s="30" t="s">
        <v>7</v>
      </c>
      <c r="HL74" s="25" t="s">
        <v>8</v>
      </c>
      <c r="HM74" s="25" t="s">
        <v>9</v>
      </c>
      <c r="HN74" s="26" t="s">
        <v>10</v>
      </c>
      <c r="HO74" s="25" t="s">
        <v>9</v>
      </c>
      <c r="HP74" s="25" t="s">
        <v>11</v>
      </c>
      <c r="HQ74" s="25" t="s">
        <v>12</v>
      </c>
      <c r="HR74" s="25" t="s">
        <v>13</v>
      </c>
      <c r="HS74" s="25" t="s">
        <v>18</v>
      </c>
      <c r="HT74" s="25" t="s">
        <v>14</v>
      </c>
      <c r="HU74" s="25" t="s">
        <v>12</v>
      </c>
      <c r="HV74" s="25" t="s">
        <v>19</v>
      </c>
      <c r="HW74" s="25" t="s">
        <v>17</v>
      </c>
      <c r="HX74" s="360"/>
      <c r="HY74" s="30" t="s">
        <v>7</v>
      </c>
      <c r="HZ74" s="25" t="s">
        <v>8</v>
      </c>
      <c r="IA74" s="25" t="s">
        <v>9</v>
      </c>
      <c r="IB74" s="26" t="s">
        <v>10</v>
      </c>
      <c r="IC74" s="25" t="s">
        <v>9</v>
      </c>
      <c r="ID74" s="25" t="s">
        <v>11</v>
      </c>
      <c r="IE74" s="25" t="s">
        <v>12</v>
      </c>
      <c r="IF74" s="25" t="s">
        <v>13</v>
      </c>
      <c r="IG74" s="26" t="s">
        <v>18</v>
      </c>
      <c r="IH74" s="25" t="s">
        <v>14</v>
      </c>
      <c r="II74" s="25" t="s">
        <v>12</v>
      </c>
      <c r="IJ74" s="25" t="s">
        <v>19</v>
      </c>
      <c r="IK74" s="25" t="s">
        <v>17</v>
      </c>
      <c r="IL74" s="29"/>
      <c r="IM74" s="30" t="s">
        <v>7</v>
      </c>
      <c r="IN74" s="25" t="s">
        <v>8</v>
      </c>
      <c r="IO74" s="25" t="s">
        <v>9</v>
      </c>
      <c r="IP74" s="26" t="s">
        <v>10</v>
      </c>
      <c r="IQ74" s="25" t="s">
        <v>9</v>
      </c>
      <c r="IR74" s="25" t="s">
        <v>11</v>
      </c>
      <c r="IS74" s="25" t="s">
        <v>12</v>
      </c>
      <c r="IT74" s="25" t="s">
        <v>13</v>
      </c>
      <c r="IU74" s="25" t="s">
        <v>18</v>
      </c>
      <c r="IV74" s="25" t="s">
        <v>14</v>
      </c>
      <c r="IW74" s="25" t="s">
        <v>12</v>
      </c>
      <c r="IX74" s="25" t="s">
        <v>19</v>
      </c>
      <c r="IY74" s="25" t="s">
        <v>17</v>
      </c>
      <c r="IZ74" s="36"/>
      <c r="JA74" s="30" t="s">
        <v>7</v>
      </c>
      <c r="JB74" s="25" t="s">
        <v>8</v>
      </c>
      <c r="JC74" s="25" t="s">
        <v>9</v>
      </c>
      <c r="JD74" s="26" t="s">
        <v>10</v>
      </c>
      <c r="JE74" s="25" t="s">
        <v>9</v>
      </c>
      <c r="JF74" s="25" t="s">
        <v>11</v>
      </c>
      <c r="JG74" s="25" t="s">
        <v>12</v>
      </c>
      <c r="JH74" s="25" t="s">
        <v>13</v>
      </c>
      <c r="JI74" s="26" t="s">
        <v>18</v>
      </c>
      <c r="JJ74" s="25" t="s">
        <v>14</v>
      </c>
      <c r="JK74" s="25" t="s">
        <v>12</v>
      </c>
      <c r="JL74" s="25" t="s">
        <v>19</v>
      </c>
      <c r="JM74" s="25" t="s">
        <v>17</v>
      </c>
      <c r="JN74" s="29"/>
      <c r="JO74" s="30" t="s">
        <v>7</v>
      </c>
      <c r="JP74" s="25" t="s">
        <v>8</v>
      </c>
      <c r="JQ74" s="25" t="s">
        <v>9</v>
      </c>
      <c r="JR74" s="26" t="s">
        <v>10</v>
      </c>
      <c r="JS74" s="25" t="s">
        <v>9</v>
      </c>
      <c r="JT74" s="25" t="s">
        <v>11</v>
      </c>
      <c r="JU74" s="25" t="s">
        <v>12</v>
      </c>
      <c r="JV74" s="25" t="s">
        <v>13</v>
      </c>
      <c r="JW74" s="25" t="s">
        <v>18</v>
      </c>
      <c r="JX74" s="25" t="s">
        <v>14</v>
      </c>
      <c r="JY74" s="25" t="s">
        <v>12</v>
      </c>
      <c r="JZ74" s="25" t="s">
        <v>19</v>
      </c>
      <c r="KA74" s="25" t="s">
        <v>17</v>
      </c>
      <c r="KB74" s="31"/>
      <c r="KC74" s="30" t="s">
        <v>7</v>
      </c>
      <c r="KD74" s="25" t="s">
        <v>8</v>
      </c>
      <c r="KE74" s="25" t="s">
        <v>9</v>
      </c>
      <c r="KF74" s="26" t="s">
        <v>10</v>
      </c>
      <c r="KG74" s="25" t="s">
        <v>9</v>
      </c>
      <c r="KH74" s="25" t="s">
        <v>11</v>
      </c>
      <c r="KI74" s="25" t="s">
        <v>12</v>
      </c>
      <c r="KJ74" s="25" t="s">
        <v>13</v>
      </c>
      <c r="KK74" s="25" t="s">
        <v>18</v>
      </c>
      <c r="KL74" s="25" t="s">
        <v>14</v>
      </c>
      <c r="KM74" s="25" t="s">
        <v>12</v>
      </c>
      <c r="KN74" s="25" t="s">
        <v>19</v>
      </c>
      <c r="KO74" s="25" t="s">
        <v>17</v>
      </c>
      <c r="KP74" s="29"/>
      <c r="KQ74" s="30" t="s">
        <v>7</v>
      </c>
      <c r="KR74" s="25" t="s">
        <v>8</v>
      </c>
      <c r="KS74" s="25" t="s">
        <v>9</v>
      </c>
      <c r="KT74" s="26" t="s">
        <v>10</v>
      </c>
      <c r="KU74" s="25" t="s">
        <v>9</v>
      </c>
      <c r="KV74" s="25" t="s">
        <v>11</v>
      </c>
      <c r="KW74" s="25" t="s">
        <v>12</v>
      </c>
      <c r="KX74" s="25" t="s">
        <v>13</v>
      </c>
      <c r="KY74" s="32" t="s">
        <v>18</v>
      </c>
      <c r="KZ74" s="25" t="s">
        <v>14</v>
      </c>
      <c r="LA74" s="25" t="s">
        <v>12</v>
      </c>
      <c r="LB74" s="25" t="s">
        <v>19</v>
      </c>
      <c r="LC74" s="25" t="s">
        <v>17</v>
      </c>
      <c r="LD74" s="27"/>
      <c r="LE74" s="30" t="s">
        <v>7</v>
      </c>
      <c r="LF74" s="25" t="s">
        <v>8</v>
      </c>
      <c r="LG74" s="25" t="s">
        <v>9</v>
      </c>
      <c r="LH74" s="26" t="s">
        <v>10</v>
      </c>
      <c r="LI74" s="25" t="s">
        <v>9</v>
      </c>
      <c r="LJ74" s="25" t="s">
        <v>11</v>
      </c>
      <c r="LK74" s="25" t="s">
        <v>12</v>
      </c>
      <c r="LL74" s="25" t="s">
        <v>13</v>
      </c>
      <c r="LM74" s="26" t="s">
        <v>18</v>
      </c>
      <c r="LN74" s="25" t="s">
        <v>14</v>
      </c>
      <c r="LO74" s="25" t="s">
        <v>12</v>
      </c>
      <c r="LP74" s="25" t="s">
        <v>19</v>
      </c>
      <c r="LQ74" s="25" t="s">
        <v>17</v>
      </c>
      <c r="LR74" s="27"/>
      <c r="LS74" s="28" t="s">
        <v>7</v>
      </c>
      <c r="LT74" s="25" t="s">
        <v>8</v>
      </c>
      <c r="LU74" s="25" t="s">
        <v>9</v>
      </c>
      <c r="LV74" s="26" t="s">
        <v>10</v>
      </c>
      <c r="LW74" s="25" t="s">
        <v>9</v>
      </c>
      <c r="LX74" s="25" t="s">
        <v>11</v>
      </c>
      <c r="LY74" s="25" t="s">
        <v>12</v>
      </c>
      <c r="LZ74" s="25" t="s">
        <v>13</v>
      </c>
      <c r="MA74" s="25" t="s">
        <v>1081</v>
      </c>
      <c r="MB74" s="25" t="s">
        <v>14</v>
      </c>
      <c r="MC74" s="25" t="s">
        <v>15</v>
      </c>
      <c r="MD74" s="25" t="s">
        <v>16</v>
      </c>
      <c r="ME74" s="25" t="s">
        <v>17</v>
      </c>
      <c r="MF74" s="29"/>
      <c r="MG74" s="28" t="s">
        <v>7</v>
      </c>
      <c r="MH74" s="25" t="s">
        <v>8</v>
      </c>
      <c r="MI74" s="25" t="s">
        <v>9</v>
      </c>
      <c r="MJ74" s="26" t="s">
        <v>10</v>
      </c>
      <c r="MK74" s="25" t="s">
        <v>9</v>
      </c>
      <c r="ML74" s="25" t="s">
        <v>11</v>
      </c>
      <c r="MM74" s="25" t="s">
        <v>12</v>
      </c>
      <c r="MN74" s="25" t="s">
        <v>13</v>
      </c>
      <c r="MO74" s="25" t="s">
        <v>1081</v>
      </c>
      <c r="MP74" s="25" t="s">
        <v>14</v>
      </c>
      <c r="MQ74" s="25" t="s">
        <v>15</v>
      </c>
      <c r="MR74" s="25" t="s">
        <v>16</v>
      </c>
      <c r="MS74" s="37"/>
      <c r="MT74" s="27"/>
      <c r="MU74" s="28" t="s">
        <v>7</v>
      </c>
      <c r="MV74" s="25" t="s">
        <v>8</v>
      </c>
      <c r="MW74" s="25" t="s">
        <v>9</v>
      </c>
      <c r="MX74" s="26" t="s">
        <v>10</v>
      </c>
      <c r="MY74" s="25" t="s">
        <v>9</v>
      </c>
      <c r="MZ74" s="25" t="s">
        <v>11</v>
      </c>
      <c r="NA74" s="25" t="s">
        <v>12</v>
      </c>
      <c r="NB74" s="25" t="s">
        <v>13</v>
      </c>
      <c r="NC74" s="25" t="s">
        <v>1081</v>
      </c>
      <c r="ND74" s="25" t="s">
        <v>14</v>
      </c>
      <c r="NE74" s="25" t="s">
        <v>15</v>
      </c>
      <c r="NF74" s="25" t="s">
        <v>16</v>
      </c>
      <c r="NG74" s="25" t="s">
        <v>17</v>
      </c>
      <c r="NH74" s="29"/>
      <c r="NI74" s="28" t="s">
        <v>7</v>
      </c>
      <c r="NJ74" s="25" t="s">
        <v>8</v>
      </c>
      <c r="NK74" s="25" t="s">
        <v>9</v>
      </c>
      <c r="NL74" s="26" t="s">
        <v>10</v>
      </c>
      <c r="NM74" s="25" t="s">
        <v>9</v>
      </c>
      <c r="NN74" s="25" t="s">
        <v>11</v>
      </c>
      <c r="NO74" s="25" t="s">
        <v>12</v>
      </c>
      <c r="NP74" s="25" t="s">
        <v>13</v>
      </c>
      <c r="NQ74" s="25" t="s">
        <v>1081</v>
      </c>
      <c r="NR74" s="25" t="s">
        <v>14</v>
      </c>
      <c r="NS74" s="25" t="s">
        <v>15</v>
      </c>
      <c r="NT74" s="25" t="s">
        <v>16</v>
      </c>
      <c r="NU74" s="25" t="s">
        <v>17</v>
      </c>
    </row>
    <row r="75" spans="1:385" x14ac:dyDescent="0.25">
      <c r="A75" s="38">
        <v>46123</v>
      </c>
      <c r="B75" s="39">
        <v>4188</v>
      </c>
      <c r="C75" s="40">
        <v>998</v>
      </c>
      <c r="D75" s="40">
        <v>546</v>
      </c>
      <c r="E75" s="41">
        <v>1530</v>
      </c>
      <c r="F75" s="41">
        <v>718</v>
      </c>
      <c r="G75" s="40">
        <v>396</v>
      </c>
      <c r="H75" s="42"/>
      <c r="I75" s="43">
        <v>6906</v>
      </c>
      <c r="J75" s="43">
        <v>17</v>
      </c>
      <c r="K75" s="43">
        <v>291</v>
      </c>
      <c r="L75" s="43">
        <v>4</v>
      </c>
      <c r="M75" s="43">
        <v>93</v>
      </c>
      <c r="N75" s="43">
        <v>4</v>
      </c>
      <c r="O75" s="43">
        <v>0</v>
      </c>
      <c r="P75" s="44" t="s">
        <v>1083</v>
      </c>
      <c r="Q75" s="45">
        <v>130</v>
      </c>
      <c r="R75" s="45">
        <v>520</v>
      </c>
      <c r="S75" s="46">
        <v>0.30588235294117649</v>
      </c>
      <c r="T75" s="37"/>
      <c r="U75" s="29"/>
      <c r="V75" s="47">
        <v>46123</v>
      </c>
      <c r="W75" s="48">
        <v>17223</v>
      </c>
      <c r="X75" s="43">
        <v>53</v>
      </c>
      <c r="Y75" s="43">
        <v>624</v>
      </c>
      <c r="Z75" s="43">
        <v>1</v>
      </c>
      <c r="AA75" s="43">
        <v>18</v>
      </c>
      <c r="AB75" s="43">
        <v>1</v>
      </c>
      <c r="AC75" s="43">
        <v>0</v>
      </c>
      <c r="AD75" s="44" t="s">
        <v>221</v>
      </c>
      <c r="AE75" s="45">
        <v>1026</v>
      </c>
      <c r="AF75" s="45">
        <v>1026</v>
      </c>
      <c r="AG75" s="46">
        <v>0.19358490566037737</v>
      </c>
      <c r="AH75" s="37"/>
      <c r="AI75" s="29"/>
      <c r="AJ75" s="47">
        <v>46123</v>
      </c>
      <c r="AK75" s="43">
        <v>21461</v>
      </c>
      <c r="AL75" s="43">
        <v>164</v>
      </c>
      <c r="AM75" s="43">
        <v>429</v>
      </c>
      <c r="AN75" s="43">
        <v>3</v>
      </c>
      <c r="AO75" s="43">
        <v>46</v>
      </c>
      <c r="AP75" s="43">
        <v>3</v>
      </c>
      <c r="AQ75" s="43">
        <v>0</v>
      </c>
      <c r="AR75" s="44" t="s">
        <v>524</v>
      </c>
      <c r="AS75" s="43">
        <v>880</v>
      </c>
      <c r="AT75" s="45">
        <v>2640</v>
      </c>
      <c r="AU75" s="46">
        <v>0.16097560975609757</v>
      </c>
      <c r="AV75" s="37"/>
      <c r="AW75" s="29"/>
      <c r="AX75" s="47">
        <v>46123</v>
      </c>
      <c r="AY75" s="49">
        <v>44629</v>
      </c>
      <c r="AZ75" s="49">
        <v>285</v>
      </c>
      <c r="BA75" s="49">
        <v>784</v>
      </c>
      <c r="BB75" s="49">
        <v>1</v>
      </c>
      <c r="BC75" s="49">
        <v>25</v>
      </c>
      <c r="BD75" s="49">
        <v>6</v>
      </c>
      <c r="BE75" s="49">
        <v>7</v>
      </c>
      <c r="BF75" s="44" t="s">
        <v>685</v>
      </c>
      <c r="BG75" s="49">
        <v>1500</v>
      </c>
      <c r="BH75" s="49">
        <v>9000</v>
      </c>
      <c r="BI75" s="50">
        <v>0.31578947368421051</v>
      </c>
      <c r="BJ75" s="37"/>
      <c r="BK75" s="29"/>
      <c r="BL75" s="52">
        <v>46123</v>
      </c>
      <c r="BM75" s="43">
        <v>3309</v>
      </c>
      <c r="BN75" s="43">
        <v>36</v>
      </c>
      <c r="BO75" s="43">
        <v>94</v>
      </c>
      <c r="BP75" s="43">
        <v>2</v>
      </c>
      <c r="BQ75" s="43">
        <v>17</v>
      </c>
      <c r="BR75" s="43">
        <v>2</v>
      </c>
      <c r="BS75" s="43">
        <v>0</v>
      </c>
      <c r="BT75" s="56" t="s">
        <v>782</v>
      </c>
      <c r="BU75" s="43">
        <v>1100</v>
      </c>
      <c r="BV75" s="43">
        <v>2200</v>
      </c>
      <c r="BW75" s="53">
        <v>0.61111111111111116</v>
      </c>
      <c r="BX75" s="55" t="s">
        <v>1056</v>
      </c>
      <c r="BY75" s="57"/>
      <c r="BZ75" s="52">
        <v>46123</v>
      </c>
      <c r="CA75" s="45">
        <v>9309</v>
      </c>
      <c r="CB75" s="58">
        <v>20</v>
      </c>
      <c r="CC75" s="43">
        <v>340</v>
      </c>
      <c r="CD75" s="43">
        <v>1</v>
      </c>
      <c r="CE75" s="43">
        <v>7</v>
      </c>
      <c r="CF75" s="43">
        <v>2</v>
      </c>
      <c r="CG75" s="59">
        <v>6</v>
      </c>
      <c r="CH75" s="44" t="s">
        <v>751</v>
      </c>
      <c r="CI75" s="48">
        <v>1100</v>
      </c>
      <c r="CJ75" s="43">
        <v>2200</v>
      </c>
      <c r="CK75" s="53">
        <v>1.1000000000000001</v>
      </c>
      <c r="CL75" s="37" t="s">
        <v>1133</v>
      </c>
      <c r="CM75" s="29"/>
      <c r="CN75" s="52">
        <v>46123</v>
      </c>
      <c r="CO75" s="43">
        <v>3214</v>
      </c>
      <c r="CP75" s="58">
        <v>18</v>
      </c>
      <c r="CQ75" s="43">
        <v>107</v>
      </c>
      <c r="CR75" s="43">
        <v>1</v>
      </c>
      <c r="CS75" s="43">
        <v>19</v>
      </c>
      <c r="CT75" s="43">
        <v>0</v>
      </c>
      <c r="CU75" s="59">
        <v>0</v>
      </c>
      <c r="CV75" s="44" t="s">
        <v>980</v>
      </c>
      <c r="CW75" s="48">
        <v>700</v>
      </c>
      <c r="CX75" s="43">
        <v>0</v>
      </c>
      <c r="CY75" s="53">
        <v>0</v>
      </c>
      <c r="CZ75" s="37"/>
      <c r="DA75" s="29"/>
      <c r="DB75" s="47">
        <v>46123</v>
      </c>
      <c r="DC75" s="48">
        <v>32321</v>
      </c>
      <c r="DD75" s="58">
        <v>14</v>
      </c>
      <c r="DE75" s="43">
        <v>1632</v>
      </c>
      <c r="DF75" s="43">
        <v>1</v>
      </c>
      <c r="DG75" s="43">
        <v>39</v>
      </c>
      <c r="DH75" s="43">
        <v>1</v>
      </c>
      <c r="DI75" s="43">
        <v>14</v>
      </c>
      <c r="DJ75" s="44" t="s">
        <v>1149</v>
      </c>
      <c r="DK75" s="43">
        <v>220</v>
      </c>
      <c r="DL75" s="45">
        <v>220</v>
      </c>
      <c r="DM75" s="46">
        <v>0.15714285714285714</v>
      </c>
      <c r="DN75" s="37"/>
      <c r="DO75" s="29"/>
      <c r="DP75" s="47">
        <v>46123</v>
      </c>
      <c r="DQ75" s="43">
        <v>11789</v>
      </c>
      <c r="DR75" s="43">
        <v>161</v>
      </c>
      <c r="DS75" s="43">
        <v>333</v>
      </c>
      <c r="DT75" s="43">
        <v>3</v>
      </c>
      <c r="DU75" s="43">
        <v>56</v>
      </c>
      <c r="DV75" s="43">
        <v>3</v>
      </c>
      <c r="DW75" s="43">
        <v>-10</v>
      </c>
      <c r="DX75" s="44" t="s">
        <v>1150</v>
      </c>
      <c r="DY75" s="45">
        <v>1080</v>
      </c>
      <c r="DZ75" s="45">
        <v>3240</v>
      </c>
      <c r="EA75" s="46">
        <v>0.20124223602484473</v>
      </c>
      <c r="EB75" s="37" t="s">
        <v>1135</v>
      </c>
      <c r="EC75" s="29"/>
      <c r="ED75" s="47">
        <v>46123</v>
      </c>
      <c r="EE75" s="48">
        <v>5732</v>
      </c>
      <c r="EF75" s="43">
        <v>169</v>
      </c>
      <c r="EG75" s="43">
        <v>137</v>
      </c>
      <c r="EH75" s="43">
        <v>3</v>
      </c>
      <c r="EI75" s="43">
        <v>44</v>
      </c>
      <c r="EJ75" s="43">
        <v>16</v>
      </c>
      <c r="EK75" s="43">
        <v>20</v>
      </c>
      <c r="EL75" s="44" t="s">
        <v>1151</v>
      </c>
      <c r="EM75" s="43">
        <v>935</v>
      </c>
      <c r="EN75" s="45">
        <v>14960</v>
      </c>
      <c r="EO75" s="46">
        <v>0.88520710059171592</v>
      </c>
      <c r="EP75" s="37" t="s">
        <v>1136</v>
      </c>
      <c r="EQ75" s="29"/>
      <c r="ER75" s="47">
        <v>46123</v>
      </c>
      <c r="ES75" s="48">
        <v>3401</v>
      </c>
      <c r="ET75" s="43">
        <v>227</v>
      </c>
      <c r="EU75" s="43">
        <v>90</v>
      </c>
      <c r="EV75" s="43">
        <v>3</v>
      </c>
      <c r="EW75" s="43">
        <v>56</v>
      </c>
      <c r="EX75" s="43">
        <v>4</v>
      </c>
      <c r="EY75" s="43">
        <v>9</v>
      </c>
      <c r="EZ75" s="44" t="s">
        <v>1152</v>
      </c>
      <c r="FA75" s="43">
        <v>935</v>
      </c>
      <c r="FB75" s="45">
        <v>3740</v>
      </c>
      <c r="FC75" s="46">
        <v>0.16475770925110131</v>
      </c>
      <c r="FD75" s="37"/>
      <c r="FE75" s="60"/>
      <c r="FF75" s="47">
        <v>46123</v>
      </c>
      <c r="FG75" s="48">
        <v>5847</v>
      </c>
      <c r="FH75" s="43">
        <v>136</v>
      </c>
      <c r="FI75" s="43">
        <v>454</v>
      </c>
      <c r="FJ75" s="43">
        <v>3</v>
      </c>
      <c r="FK75" s="43">
        <v>38</v>
      </c>
      <c r="FL75" s="43">
        <v>4</v>
      </c>
      <c r="FM75" s="43">
        <v>1</v>
      </c>
      <c r="FN75" s="44" t="s">
        <v>877</v>
      </c>
      <c r="FO75" s="43">
        <v>1000</v>
      </c>
      <c r="FP75" s="45">
        <v>4000</v>
      </c>
      <c r="FQ75" s="46">
        <v>0.29411764705882354</v>
      </c>
      <c r="FR75" s="37"/>
      <c r="FS75" s="29"/>
      <c r="FT75" s="47">
        <v>46123</v>
      </c>
      <c r="FU75" s="48">
        <v>4266</v>
      </c>
      <c r="FV75" s="43">
        <v>108</v>
      </c>
      <c r="FW75" s="43">
        <v>331</v>
      </c>
      <c r="FX75" s="43">
        <v>10</v>
      </c>
      <c r="FY75" s="43">
        <v>490</v>
      </c>
      <c r="FZ75" s="43">
        <v>16</v>
      </c>
      <c r="GA75" s="43">
        <v>0</v>
      </c>
      <c r="GB75" s="44" t="s">
        <v>845</v>
      </c>
      <c r="GC75" s="45">
        <v>200</v>
      </c>
      <c r="GD75" s="45">
        <v>3200</v>
      </c>
      <c r="GE75" s="46">
        <v>0.29629629629629628</v>
      </c>
      <c r="GF75" s="37"/>
      <c r="GG75" s="29"/>
      <c r="GH75" s="47">
        <v>46123</v>
      </c>
      <c r="GI75" s="48">
        <v>1717</v>
      </c>
      <c r="GJ75" s="58">
        <v>81</v>
      </c>
      <c r="GK75" s="43">
        <v>276</v>
      </c>
      <c r="GL75" s="43">
        <v>9</v>
      </c>
      <c r="GM75" s="43">
        <v>74</v>
      </c>
      <c r="GN75" s="43">
        <v>10</v>
      </c>
      <c r="GO75" s="43">
        <v>24</v>
      </c>
      <c r="GP75" s="44" t="s">
        <v>1153</v>
      </c>
      <c r="GQ75" s="43">
        <v>638</v>
      </c>
      <c r="GR75" s="45">
        <v>6380</v>
      </c>
      <c r="GS75" s="46">
        <v>0.78765432098765431</v>
      </c>
      <c r="GT75" s="37"/>
      <c r="GU75" s="61"/>
      <c r="GV75" s="52">
        <v>46123</v>
      </c>
      <c r="GW75" s="62" t="s">
        <v>1143</v>
      </c>
      <c r="GX75" s="43">
        <v>460</v>
      </c>
      <c r="GY75" s="43">
        <v>5</v>
      </c>
      <c r="GZ75" s="45">
        <v>35</v>
      </c>
      <c r="HA75" s="43">
        <v>1</v>
      </c>
      <c r="HB75" s="43">
        <v>2</v>
      </c>
      <c r="HC75" s="43">
        <v>1</v>
      </c>
      <c r="HD75" s="43">
        <v>1</v>
      </c>
      <c r="HE75" s="63" t="s">
        <v>1019</v>
      </c>
      <c r="HF75" s="43">
        <v>220</v>
      </c>
      <c r="HG75" s="43">
        <v>220</v>
      </c>
      <c r="HH75" s="53">
        <v>0.44</v>
      </c>
      <c r="HI75" s="55" t="s">
        <v>1138</v>
      </c>
      <c r="HJ75" s="29"/>
      <c r="HK75" s="52">
        <v>46123</v>
      </c>
      <c r="HL75" s="43">
        <v>2900</v>
      </c>
      <c r="HM75" s="43">
        <v>21</v>
      </c>
      <c r="HN75" s="45">
        <v>49</v>
      </c>
      <c r="HO75" s="43">
        <v>0</v>
      </c>
      <c r="HP75" s="43">
        <v>12</v>
      </c>
      <c r="HQ75" s="43">
        <v>0</v>
      </c>
      <c r="HR75" s="43">
        <v>-1</v>
      </c>
      <c r="HS75" s="63" t="s">
        <v>774</v>
      </c>
      <c r="HT75" s="43">
        <v>1100</v>
      </c>
      <c r="HU75" s="43">
        <v>0</v>
      </c>
      <c r="HV75" s="53">
        <v>0</v>
      </c>
      <c r="HW75" s="55"/>
      <c r="HX75" s="360"/>
      <c r="HY75" s="52">
        <v>46123</v>
      </c>
      <c r="HZ75" s="43">
        <v>9675</v>
      </c>
      <c r="IA75" s="58">
        <v>55</v>
      </c>
      <c r="IB75" s="45">
        <v>373</v>
      </c>
      <c r="IC75" s="43">
        <v>1</v>
      </c>
      <c r="ID75" s="43">
        <v>11</v>
      </c>
      <c r="IE75" s="43">
        <v>1</v>
      </c>
      <c r="IF75" s="43">
        <v>0</v>
      </c>
      <c r="IG75" s="44" t="s">
        <v>1127</v>
      </c>
      <c r="IH75" s="43">
        <v>1000</v>
      </c>
      <c r="II75" s="43">
        <v>1000</v>
      </c>
      <c r="IJ75" s="53">
        <v>0.18181818181818182</v>
      </c>
      <c r="IK75" s="55"/>
      <c r="IL75" s="29"/>
      <c r="IM75" s="52">
        <v>46123</v>
      </c>
      <c r="IN75" s="43">
        <v>889</v>
      </c>
      <c r="IO75" s="43">
        <v>65</v>
      </c>
      <c r="IP75" s="45">
        <v>241</v>
      </c>
      <c r="IQ75" s="43">
        <v>2</v>
      </c>
      <c r="IR75" s="43">
        <v>7</v>
      </c>
      <c r="IS75" s="43">
        <v>2</v>
      </c>
      <c r="IT75" s="43">
        <v>0</v>
      </c>
      <c r="IU75" s="63" t="s">
        <v>871</v>
      </c>
      <c r="IV75" s="43">
        <v>400</v>
      </c>
      <c r="IW75" s="43">
        <v>800</v>
      </c>
      <c r="IX75" s="53">
        <v>0.12307692307692308</v>
      </c>
      <c r="IY75" s="55"/>
      <c r="IZ75" s="61"/>
      <c r="JA75" s="52">
        <v>46123</v>
      </c>
      <c r="JB75" s="43">
        <v>7611</v>
      </c>
      <c r="JC75" s="43">
        <v>42</v>
      </c>
      <c r="JD75" s="45">
        <v>242</v>
      </c>
      <c r="JE75" s="43">
        <v>2</v>
      </c>
      <c r="JF75" s="43">
        <v>9</v>
      </c>
      <c r="JG75" s="43">
        <v>2</v>
      </c>
      <c r="JH75" s="43">
        <v>10</v>
      </c>
      <c r="JI75" s="44" t="s">
        <v>699</v>
      </c>
      <c r="JJ75" s="43">
        <v>1100</v>
      </c>
      <c r="JK75" s="43">
        <v>2200</v>
      </c>
      <c r="JL75" s="53">
        <v>0.52380952380952384</v>
      </c>
      <c r="JM75" s="55"/>
      <c r="JN75" s="29"/>
      <c r="JO75" s="52">
        <v>46123</v>
      </c>
      <c r="JP75" s="43">
        <v>422</v>
      </c>
      <c r="JQ75" s="58">
        <v>62</v>
      </c>
      <c r="JR75" s="45">
        <v>334</v>
      </c>
      <c r="JS75" s="43">
        <v>2</v>
      </c>
      <c r="JT75" s="43">
        <v>10</v>
      </c>
      <c r="JU75" s="43">
        <v>1</v>
      </c>
      <c r="JV75" s="43">
        <v>0</v>
      </c>
      <c r="JW75" s="64" t="s">
        <v>774</v>
      </c>
      <c r="JX75" s="43">
        <v>1100</v>
      </c>
      <c r="JY75" s="43">
        <v>1100</v>
      </c>
      <c r="JZ75" s="53">
        <v>0.17741935483870969</v>
      </c>
      <c r="KA75" s="55"/>
      <c r="KB75" s="51"/>
      <c r="KC75" s="52">
        <v>46123</v>
      </c>
      <c r="KD75" s="45">
        <v>14748</v>
      </c>
      <c r="KE75" s="43">
        <v>20</v>
      </c>
      <c r="KF75" s="43">
        <v>538</v>
      </c>
      <c r="KG75" s="43">
        <v>2</v>
      </c>
      <c r="KH75" s="43">
        <v>10</v>
      </c>
      <c r="KI75" s="43">
        <v>2</v>
      </c>
      <c r="KJ75" s="43">
        <v>5</v>
      </c>
      <c r="KK75" s="44" t="s">
        <v>818</v>
      </c>
      <c r="KL75" s="48">
        <v>660</v>
      </c>
      <c r="KM75" s="43">
        <v>1320</v>
      </c>
      <c r="KN75" s="53">
        <v>0.66</v>
      </c>
      <c r="KO75" s="37" t="s">
        <v>1132</v>
      </c>
      <c r="KP75" s="29"/>
      <c r="KQ75" s="52">
        <v>46123</v>
      </c>
      <c r="KR75" s="43">
        <v>3733</v>
      </c>
      <c r="KS75" s="43">
        <v>19</v>
      </c>
      <c r="KT75" s="43">
        <v>66</v>
      </c>
      <c r="KU75" s="43">
        <v>0</v>
      </c>
      <c r="KV75" s="43">
        <v>8</v>
      </c>
      <c r="KW75" s="43">
        <v>0</v>
      </c>
      <c r="KX75" s="43">
        <v>0</v>
      </c>
      <c r="KY75" s="54" t="s">
        <v>97</v>
      </c>
      <c r="KZ75" s="43">
        <v>780</v>
      </c>
      <c r="LA75" s="43">
        <v>0</v>
      </c>
      <c r="LB75" s="53">
        <v>0</v>
      </c>
      <c r="LC75" s="55"/>
      <c r="LD75" s="29"/>
      <c r="LE75" s="52">
        <v>46123</v>
      </c>
      <c r="LF75" s="43">
        <v>86187</v>
      </c>
      <c r="LG75" s="43">
        <v>168</v>
      </c>
      <c r="LH75" s="43">
        <v>446</v>
      </c>
      <c r="LI75" s="43">
        <v>0</v>
      </c>
      <c r="LJ75" s="43">
        <v>2</v>
      </c>
      <c r="LK75" s="43">
        <v>0</v>
      </c>
      <c r="LL75" s="43">
        <v>0</v>
      </c>
      <c r="LM75" s="65" t="s">
        <v>915</v>
      </c>
      <c r="LN75" s="48">
        <v>1200</v>
      </c>
      <c r="LO75" s="43">
        <v>0</v>
      </c>
      <c r="LP75" s="53"/>
      <c r="LQ75" s="55"/>
      <c r="LR75" s="29"/>
      <c r="LS75" s="47">
        <v>46123</v>
      </c>
      <c r="LT75" s="48">
        <v>24514</v>
      </c>
      <c r="LU75" s="43">
        <v>94</v>
      </c>
      <c r="LV75" s="43">
        <v>1179</v>
      </c>
      <c r="LW75" s="43">
        <v>5</v>
      </c>
      <c r="LX75" s="43">
        <v>30</v>
      </c>
      <c r="LY75" s="43">
        <v>5</v>
      </c>
      <c r="LZ75" s="43">
        <v>0</v>
      </c>
      <c r="MA75" s="44" t="s">
        <v>524</v>
      </c>
      <c r="MB75" s="45">
        <v>850</v>
      </c>
      <c r="MC75" s="45">
        <v>4250</v>
      </c>
      <c r="MD75" s="46">
        <v>0.4521276595744681</v>
      </c>
      <c r="ME75" s="37"/>
      <c r="MF75" s="29"/>
      <c r="MG75" s="47">
        <v>46123</v>
      </c>
      <c r="MH75" s="48">
        <v>11027</v>
      </c>
      <c r="MI75" s="66">
        <v>43</v>
      </c>
      <c r="MJ75" s="43">
        <v>444</v>
      </c>
      <c r="MK75" s="43">
        <v>0</v>
      </c>
      <c r="ML75" s="43">
        <v>13</v>
      </c>
      <c r="MM75" s="43">
        <v>0</v>
      </c>
      <c r="MN75" s="43">
        <v>0</v>
      </c>
      <c r="MO75" s="44" t="s">
        <v>1154</v>
      </c>
      <c r="MP75" s="43">
        <v>1100</v>
      </c>
      <c r="MQ75" s="45">
        <v>0</v>
      </c>
      <c r="MR75" s="46">
        <v>0</v>
      </c>
      <c r="MS75" s="37"/>
      <c r="MT75" s="29"/>
      <c r="MU75" s="47">
        <v>46123</v>
      </c>
      <c r="MV75" s="48">
        <v>10824</v>
      </c>
      <c r="MW75" s="58">
        <v>400</v>
      </c>
      <c r="MX75" s="43">
        <v>541</v>
      </c>
      <c r="MY75" s="43">
        <v>2</v>
      </c>
      <c r="MZ75" s="43">
        <v>27</v>
      </c>
      <c r="NA75" s="43">
        <v>1</v>
      </c>
      <c r="NB75" s="43">
        <v>9</v>
      </c>
      <c r="NC75" s="44" t="s">
        <v>685</v>
      </c>
      <c r="ND75" s="45">
        <v>1500</v>
      </c>
      <c r="NE75" s="45">
        <v>1500</v>
      </c>
      <c r="NF75" s="46">
        <v>3.7499999999999999E-2</v>
      </c>
      <c r="NG75" s="37"/>
      <c r="NH75" s="29"/>
      <c r="NI75" s="47">
        <v>46123</v>
      </c>
      <c r="NJ75" s="48">
        <v>14818</v>
      </c>
      <c r="NK75" s="43">
        <v>38</v>
      </c>
      <c r="NL75" s="43">
        <v>283</v>
      </c>
      <c r="NM75" s="43">
        <v>2</v>
      </c>
      <c r="NN75" s="43">
        <v>14</v>
      </c>
      <c r="NO75" s="43">
        <v>0</v>
      </c>
      <c r="NP75" s="43">
        <v>0</v>
      </c>
      <c r="NQ75" s="44" t="s">
        <v>1155</v>
      </c>
      <c r="NR75" s="43">
        <v>1100</v>
      </c>
      <c r="NS75" s="45">
        <v>0</v>
      </c>
      <c r="NT75" s="46">
        <v>0</v>
      </c>
      <c r="NU75" s="37"/>
    </row>
    <row r="76" spans="1:385" x14ac:dyDescent="0.25">
      <c r="A76" s="38">
        <v>46125</v>
      </c>
      <c r="B76" s="39">
        <f>IF(A76="","",SUM(J76,LG78,AL76,DR76,AZ76,DD76,LU76,NK76,MW76,MI76,X76,FH76,FV76,GJ76)+SUM(GY79:GY82)+SUM(HM79:HM82,EF76,ET76)+SUM(CP79:CP82)+SUM(BN79:BN82)+SUM(KS79:KS82)+SUM(KE79:KE82)+SUM(CB79:CB82)+SUM(IA79:IA82)+SUM(IO79:IO82)+SUM(JC79:JC82)+SUM(JQ79:JQ82))</f>
        <v>3692</v>
      </c>
      <c r="C76" s="40">
        <f>IF(A76="","",SUM(J76,X76,AL76,AZ76)+SUM(KE79:KE82)+SUM(KS79:KS82)+SUM(BN79:BN82))</f>
        <v>951</v>
      </c>
      <c r="D76" s="40">
        <f>IF(A76="","",SUM(DD76,DR76)+SUM(CB79:CB82)+SUM(CP79:CP82))</f>
        <v>266</v>
      </c>
      <c r="E76" s="41">
        <f>IF(A76="","",SUM(NK76,MW76,MI76,LG78,LU76)+SUM(IA79:IA82)+SUM(IO79:IO82)+SUM(JC79:JC82)+SUM(JQ79:JQ82)+HB87)</f>
        <v>1699</v>
      </c>
      <c r="F76" s="41">
        <f>IF(B76="","",SUM(FH76,FV76,GJ76)+SUM(HM79:HM82)+SUM(GY79:GY82))</f>
        <v>544</v>
      </c>
      <c r="G76" s="40">
        <f>IF(A76="","",SUM(EF76,ET76))</f>
        <v>235</v>
      </c>
      <c r="H76" s="42"/>
      <c r="I76" s="45">
        <v>6918</v>
      </c>
      <c r="J76" s="45">
        <f t="shared" ref="J76:J88" si="453">IF(I76="","",I76-I75)</f>
        <v>12</v>
      </c>
      <c r="K76" s="45">
        <v>293</v>
      </c>
      <c r="L76" s="45">
        <f t="shared" ref="L76:L88" si="454">IF(K76="","",K76-K75)</f>
        <v>2</v>
      </c>
      <c r="M76" s="45">
        <v>91</v>
      </c>
      <c r="N76" s="45">
        <f t="shared" ref="N76:N88" si="455">IF(M76="","",M75+O75-M76)</f>
        <v>2</v>
      </c>
      <c r="O76" s="45">
        <v>0</v>
      </c>
      <c r="P76" s="44" t="str">
        <f>IF(I76="","",P75)</f>
        <v>AIまきまきシール</v>
      </c>
      <c r="Q76" s="43">
        <f>IF(I76="","",Q75)</f>
        <v>130</v>
      </c>
      <c r="R76" s="45">
        <f t="shared" ref="R76:R88" si="456">IF(Q76="","",N76*Q76)</f>
        <v>260</v>
      </c>
      <c r="S76" s="46">
        <f t="shared" ref="S76:S88" si="457">IF(R76="","",R76/(J76*100))</f>
        <v>0.21666666666666667</v>
      </c>
      <c r="T76" s="37"/>
      <c r="U76" s="29"/>
      <c r="V76" s="52">
        <f t="shared" ref="V76:V95" si="458">IF($A76="","",$A76)</f>
        <v>46125</v>
      </c>
      <c r="W76" s="45">
        <v>17268</v>
      </c>
      <c r="X76" s="69">
        <f t="shared" ref="X76:X88" si="459">IF(W76="","",W76-W75)</f>
        <v>45</v>
      </c>
      <c r="Y76" s="45">
        <v>624</v>
      </c>
      <c r="Z76" s="45">
        <f t="shared" ref="Z76:Z88" si="460">IF(Y76="","",Y76-Y75)</f>
        <v>0</v>
      </c>
      <c r="AA76" s="45">
        <v>18</v>
      </c>
      <c r="AB76" s="45">
        <f t="shared" ref="AB76:AB88" si="461">IF(AA76="","",AA75+AC75-AA76)</f>
        <v>0</v>
      </c>
      <c r="AC76" s="45">
        <v>1</v>
      </c>
      <c r="AD76" s="44" t="str">
        <f t="shared" ref="AD76:AD101" si="462">IF(W76="","",AD75)</f>
        <v>サンリオボアポーチ</v>
      </c>
      <c r="AE76" s="43">
        <f t="shared" ref="AE76:AE88" si="463">IF(W76="","",AE75)</f>
        <v>1026</v>
      </c>
      <c r="AF76" s="45">
        <f t="shared" ref="AF76:AF88" si="464">IF(AE76="","",AB76*AE76)</f>
        <v>0</v>
      </c>
      <c r="AG76" s="46">
        <f t="shared" ref="AG76:AG88" si="465">IF(AF76="","",AF76/(X76*100))</f>
        <v>0</v>
      </c>
      <c r="AH76" s="37"/>
      <c r="AI76" s="29"/>
      <c r="AJ76" s="52">
        <f t="shared" ref="AJ76:AJ95" si="466">IF($A76="","",$A76)</f>
        <v>46125</v>
      </c>
      <c r="AK76" s="45">
        <v>21532</v>
      </c>
      <c r="AL76" s="45">
        <f t="shared" ref="AL76:AL88" si="467">IF(AK76="","",AK76-AK75)</f>
        <v>71</v>
      </c>
      <c r="AM76" s="45">
        <v>429</v>
      </c>
      <c r="AN76" s="45">
        <f t="shared" ref="AN76:AN88" si="468">IF(AM76="","",AM76-AM75)</f>
        <v>0</v>
      </c>
      <c r="AO76" s="45">
        <v>46</v>
      </c>
      <c r="AP76" s="45">
        <f t="shared" ref="AP76:AP88" si="469">IF(AO76="","",AO75+AQ75-AO76)</f>
        <v>0</v>
      </c>
      <c r="AQ76" s="45">
        <v>0</v>
      </c>
      <c r="AR76" s="44" t="str">
        <f t="shared" ref="AR76:AR101" si="470">IF(AK76="","",AR75)</f>
        <v>ルララ</v>
      </c>
      <c r="AS76" s="43">
        <f t="shared" ref="AS76:AS88" si="471">IF(AK76="","",AS75)</f>
        <v>880</v>
      </c>
      <c r="AT76" s="45">
        <f t="shared" ref="AT76:AT88" si="472">IF(AS76="","",AP76*AS76)</f>
        <v>0</v>
      </c>
      <c r="AU76" s="46">
        <f t="shared" ref="AU76:AU88" si="473">IF(AT76="","",AT76/(AL76*100))</f>
        <v>0</v>
      </c>
      <c r="AV76" s="37"/>
      <c r="AW76" s="29"/>
      <c r="AX76" s="52">
        <f t="shared" ref="AX76:AX95" si="474">IF($A76="","",$A76)</f>
        <v>46125</v>
      </c>
      <c r="AY76" s="45">
        <v>44869</v>
      </c>
      <c r="AZ76" s="45">
        <f t="shared" ref="AZ76:AZ88" si="475">IF(AY76="","",AY76-AY75)</f>
        <v>240</v>
      </c>
      <c r="BA76" s="45">
        <v>786</v>
      </c>
      <c r="BB76" s="45">
        <f t="shared" ref="BB76:BB88" si="476">IF(BA76="","",BA76-BA75)</f>
        <v>2</v>
      </c>
      <c r="BC76" s="45">
        <v>29</v>
      </c>
      <c r="BD76" s="45">
        <f t="shared" ref="BD76:BD88" si="477">IF(BC76="","",BC75+BE75-BC76)</f>
        <v>3</v>
      </c>
      <c r="BE76" s="45">
        <v>12</v>
      </c>
      <c r="BF76" s="44" t="str">
        <f t="shared" ref="BF76:BF101" si="478">IF(AY76="","",BF75)</f>
        <v>ボンボンドロップシール</v>
      </c>
      <c r="BG76" s="43">
        <f t="shared" ref="BG76:BG88" si="479">IF(AY76="","",BG75)</f>
        <v>1500</v>
      </c>
      <c r="BH76" s="45">
        <f t="shared" ref="BH76:BH88" si="480">IF(BG76="","",BD76*BG76)</f>
        <v>4500</v>
      </c>
      <c r="BI76" s="46">
        <f t="shared" ref="BI76:BI88" si="481">IF(BH76="","",BH76/(AZ76*100))</f>
        <v>0.1875</v>
      </c>
      <c r="BJ76" s="37"/>
      <c r="BK76" s="29"/>
      <c r="BL76" s="47"/>
      <c r="BM76" s="45">
        <v>2508</v>
      </c>
      <c r="BN76" s="69">
        <v>26</v>
      </c>
      <c r="BO76" s="45">
        <v>84</v>
      </c>
      <c r="BP76" s="45">
        <v>4</v>
      </c>
      <c r="BQ76" s="45">
        <v>9</v>
      </c>
      <c r="BR76" s="43">
        <v>4</v>
      </c>
      <c r="BS76" s="45">
        <v>3</v>
      </c>
      <c r="BT76" s="70" t="s">
        <v>514</v>
      </c>
      <c r="BU76" s="45">
        <v>1100</v>
      </c>
      <c r="BV76" s="45">
        <v>4400</v>
      </c>
      <c r="BW76" s="46">
        <v>1.6923076923076923</v>
      </c>
      <c r="BX76" s="37" t="s">
        <v>1056</v>
      </c>
      <c r="BY76" s="57"/>
      <c r="BZ76" s="47"/>
      <c r="CA76" s="45">
        <v>8469</v>
      </c>
      <c r="CB76" s="69">
        <v>21</v>
      </c>
      <c r="CC76" s="43">
        <v>363</v>
      </c>
      <c r="CD76" s="45">
        <v>3</v>
      </c>
      <c r="CE76" s="45">
        <v>9</v>
      </c>
      <c r="CF76" s="43">
        <v>2</v>
      </c>
      <c r="CG76" s="71">
        <v>0</v>
      </c>
      <c r="CH76" s="63" t="s">
        <v>784</v>
      </c>
      <c r="CI76" s="67">
        <v>1100</v>
      </c>
      <c r="CJ76" s="45">
        <v>2200</v>
      </c>
      <c r="CK76" s="46">
        <v>1.0476190476190477</v>
      </c>
      <c r="CL76" s="37" t="s">
        <v>250</v>
      </c>
      <c r="CM76" s="29"/>
      <c r="CN76" s="47"/>
      <c r="CO76" s="45">
        <v>4462</v>
      </c>
      <c r="CP76" s="69">
        <v>69</v>
      </c>
      <c r="CQ76" s="45">
        <v>122</v>
      </c>
      <c r="CR76" s="45">
        <v>1</v>
      </c>
      <c r="CS76" s="45">
        <v>5</v>
      </c>
      <c r="CT76" s="43">
        <v>1</v>
      </c>
      <c r="CU76" s="71">
        <v>0</v>
      </c>
      <c r="CV76" s="63" t="s">
        <v>1098</v>
      </c>
      <c r="CW76" s="67">
        <v>0</v>
      </c>
      <c r="CX76" s="45">
        <v>0</v>
      </c>
      <c r="CY76" s="46">
        <v>0</v>
      </c>
      <c r="CZ76" s="37"/>
      <c r="DA76" s="29"/>
      <c r="DB76" s="52">
        <f t="shared" ref="DB76:DB95" si="482">IF($A76="","",$A76)</f>
        <v>46125</v>
      </c>
      <c r="DC76" s="45">
        <v>32335</v>
      </c>
      <c r="DD76" s="69">
        <f t="shared" ref="DD76:DD88" si="483">IF(DC76="","",DC76-DC75)</f>
        <v>14</v>
      </c>
      <c r="DE76" s="45">
        <v>1633</v>
      </c>
      <c r="DF76" s="45">
        <f t="shared" ref="DF76:DF88" si="484">IF(DE76="","",DE76-DE75)</f>
        <v>1</v>
      </c>
      <c r="DG76" s="45">
        <v>52</v>
      </c>
      <c r="DH76" s="45">
        <f t="shared" ref="DH76:DH88" si="485">IF(DG76="","",DG75+DI75-DG76)</f>
        <v>1</v>
      </c>
      <c r="DI76" s="45">
        <v>0</v>
      </c>
      <c r="DJ76" s="44" t="str">
        <f>IF(DC76="","",DJ75)</f>
        <v>DNぷくぷくシール</v>
      </c>
      <c r="DK76" s="43">
        <f t="shared" ref="DK76:DK88" si="486">IF(DC76="","",DK75)</f>
        <v>220</v>
      </c>
      <c r="DL76" s="45">
        <f t="shared" ref="DL76:DL88" si="487">IF(DK76="","",DH76*DK76)</f>
        <v>220</v>
      </c>
      <c r="DM76" s="46">
        <f t="shared" ref="DM76:DM88" si="488">IF(DL76="","",DL76/(DD76*100))</f>
        <v>0.15714285714285714</v>
      </c>
      <c r="DN76" s="37"/>
      <c r="DO76" s="29"/>
      <c r="DP76" s="52">
        <f t="shared" ref="DP76:DP95" si="489">IF($A76="","",$A76)</f>
        <v>46125</v>
      </c>
      <c r="DQ76" s="45">
        <v>11834</v>
      </c>
      <c r="DR76" s="45">
        <f t="shared" ref="DR76:DR88" si="490">IF(DQ76="","",DQ76-DQ75)</f>
        <v>45</v>
      </c>
      <c r="DS76" s="45">
        <v>335</v>
      </c>
      <c r="DT76" s="45">
        <f t="shared" ref="DT76:DT88" si="491">IF(DS76="","",DS76-DS75)</f>
        <v>2</v>
      </c>
      <c r="DU76" s="45">
        <v>44</v>
      </c>
      <c r="DV76" s="45">
        <f t="shared" ref="DV76:DV88" si="492">IF(DU76="","",DU75+DW75-DU76)</f>
        <v>2</v>
      </c>
      <c r="DW76" s="45">
        <v>16</v>
      </c>
      <c r="DX76" s="44" t="str">
        <f t="shared" ref="DX76:DX101" si="493">IF(DQ76="","",DX75)</f>
        <v>サンリオバニティポーチ</v>
      </c>
      <c r="DY76" s="43">
        <f t="shared" ref="DY76:DY88" si="494">IF(DQ76="","",DY75)</f>
        <v>1080</v>
      </c>
      <c r="DZ76" s="45">
        <f t="shared" ref="DZ76:DZ88" si="495">IF(DY76="","",DV76*DY76)</f>
        <v>2160</v>
      </c>
      <c r="EA76" s="46">
        <f t="shared" ref="EA76:EA88" si="496">IF(DZ76="","",DZ76/(DR76*100))</f>
        <v>0.48</v>
      </c>
      <c r="EB76" s="37" t="s">
        <v>1266</v>
      </c>
      <c r="EC76" s="29"/>
      <c r="ED76" s="52">
        <f t="shared" ref="ED76:ED95" si="497">IF($A76="","",$A76)</f>
        <v>46125</v>
      </c>
      <c r="EE76" s="45">
        <v>5917</v>
      </c>
      <c r="EF76" s="45">
        <f t="shared" ref="EF76:EF88" si="498">IF(EE76="","",EE76-EE75)</f>
        <v>185</v>
      </c>
      <c r="EG76" s="45">
        <v>143</v>
      </c>
      <c r="EH76" s="45">
        <f t="shared" ref="EH76:EH88" si="499">IF(EG76="","",EG76-EG75)</f>
        <v>6</v>
      </c>
      <c r="EI76" s="45">
        <v>58</v>
      </c>
      <c r="EJ76" s="45">
        <f t="shared" ref="EJ76:EJ88" si="500">IF(EI76="","",EI75+EK75-EI76)</f>
        <v>6</v>
      </c>
      <c r="EK76" s="45">
        <v>3</v>
      </c>
      <c r="EL76" s="44" t="str">
        <f t="shared" ref="EL76:EL101" si="501">IF(EE76="","",EL75)</f>
        <v>サンリオヒョウ柄マスコットポーチ</v>
      </c>
      <c r="EM76" s="43">
        <f t="shared" ref="EM76:EM88" si="502">IF(EE76="","",EM75)</f>
        <v>935</v>
      </c>
      <c r="EN76" s="45">
        <f t="shared" ref="EN76:EN88" si="503">IF(EM76="","",EJ76*EM76)</f>
        <v>5610</v>
      </c>
      <c r="EO76" s="46">
        <f t="shared" ref="EO76:EO88" si="504">IF(EN76="","",EN76/(EF76*100))</f>
        <v>0.30324324324324325</v>
      </c>
      <c r="EP76" s="37"/>
      <c r="EQ76" s="29"/>
      <c r="ER76" s="52">
        <f t="shared" ref="ER76:ER95" si="505">IF($A76="","",$A76)</f>
        <v>46125</v>
      </c>
      <c r="ES76" s="45">
        <v>3451</v>
      </c>
      <c r="ET76" s="45">
        <f t="shared" ref="ET76:ET88" si="506">IF(ES76="","",ES76-ES75)</f>
        <v>50</v>
      </c>
      <c r="EU76" s="45">
        <v>93</v>
      </c>
      <c r="EV76" s="45">
        <f t="shared" ref="EV76:EV87" si="507">IF(EU76="","",EU76-EU75)</f>
        <v>3</v>
      </c>
      <c r="EW76" s="45">
        <v>62</v>
      </c>
      <c r="EX76" s="45">
        <f t="shared" ref="EX76:EX88" si="508">IF(EW76="","",EW75+EY75-EW76)</f>
        <v>3</v>
      </c>
      <c r="EY76" s="45">
        <v>0</v>
      </c>
      <c r="EZ76" s="44" t="str">
        <f t="shared" ref="EZ76:EZ101" si="509">IF(ES76="","",EZ75)</f>
        <v>ギャルキティマスコットポーチ</v>
      </c>
      <c r="FA76" s="43">
        <f t="shared" ref="FA76:FA88" si="510">IF(ES76="","",FA75)</f>
        <v>935</v>
      </c>
      <c r="FB76" s="45">
        <f t="shared" ref="FB76:FB88" si="511">IF(FA76="","",EX76*FA76)</f>
        <v>2805</v>
      </c>
      <c r="FC76" s="46">
        <f t="shared" ref="FC76:FC88" si="512">IF(FB76="","",FB76/(ET76*100))</f>
        <v>0.56100000000000005</v>
      </c>
      <c r="FD76" s="37"/>
      <c r="FE76" s="60"/>
      <c r="FF76" s="52">
        <f t="shared" ref="FF76:FF95" si="513">IF($A76="","",$A76)</f>
        <v>46125</v>
      </c>
      <c r="FG76" s="45">
        <v>5924</v>
      </c>
      <c r="FH76" s="45">
        <f t="shared" ref="FH76:FH88" si="514">IF(FG76="","",FG76-FG75)</f>
        <v>77</v>
      </c>
      <c r="FI76" s="45">
        <v>457</v>
      </c>
      <c r="FJ76" s="45">
        <f t="shared" ref="FJ76:FJ88" si="515">IF(FI76="","",FI76-FI75)</f>
        <v>3</v>
      </c>
      <c r="FK76" s="45">
        <v>36</v>
      </c>
      <c r="FL76" s="45">
        <f t="shared" ref="FL76:FL88" si="516">IF(FK76="","",FK75+FM75-FK76)</f>
        <v>3</v>
      </c>
      <c r="FM76" s="45">
        <v>0</v>
      </c>
      <c r="FN76" s="44" t="str">
        <f t="shared" ref="FN76:FN101" si="517">IF(FG76="","",FN75)</f>
        <v>サミュエル</v>
      </c>
      <c r="FO76" s="43">
        <f t="shared" ref="FO76:FO88" si="518">IF(FG76="","",FO75)</f>
        <v>1000</v>
      </c>
      <c r="FP76" s="45">
        <f t="shared" ref="FP76:FP88" si="519">IF(FO76="","",FL76*FO76)</f>
        <v>3000</v>
      </c>
      <c r="FQ76" s="46">
        <f t="shared" ref="FQ76:FQ88" si="520">IF(FP76="","",FP76/(FH76*100))</f>
        <v>0.38961038961038963</v>
      </c>
      <c r="FR76" s="37"/>
      <c r="FS76" s="29"/>
      <c r="FT76" s="52">
        <f t="shared" ref="FT76:FT95" si="521">IF($A76="","",$A76)</f>
        <v>46125</v>
      </c>
      <c r="FU76" s="45">
        <v>4301</v>
      </c>
      <c r="FV76" s="45">
        <f t="shared" ref="FV76:FV88" si="522">IF(FU76="","",FU76-FU75)</f>
        <v>35</v>
      </c>
      <c r="FW76" s="45">
        <v>335</v>
      </c>
      <c r="FX76" s="45">
        <f t="shared" ref="FX76:FX88" si="523">IF(FW76="","",FW76-FW75)</f>
        <v>4</v>
      </c>
      <c r="FY76" s="45">
        <v>486</v>
      </c>
      <c r="FZ76" s="45">
        <f t="shared" ref="FZ76:FZ88" si="524">IF(FY76="","",FY75+GA75-FY76)</f>
        <v>4</v>
      </c>
      <c r="GA76" s="45">
        <v>6</v>
      </c>
      <c r="GB76" s="44" t="str">
        <f t="shared" ref="GB76:GB101" si="525">IF(FU76="","",GB75)</f>
        <v>余り物</v>
      </c>
      <c r="GC76" s="43">
        <f t="shared" ref="GC76:GC88" si="526">IF(FU76="","",GC75)</f>
        <v>200</v>
      </c>
      <c r="GD76" s="45">
        <f t="shared" ref="GD76:GD88" si="527">IF(GC76="","",FZ76*GC76)</f>
        <v>800</v>
      </c>
      <c r="GE76" s="46">
        <f t="shared" ref="GE76:GE88" si="528">IF(GD76="","",GD76/(FV76*100))</f>
        <v>0.22857142857142856</v>
      </c>
      <c r="GF76" s="37"/>
      <c r="GG76" s="29"/>
      <c r="GH76" s="52">
        <f t="shared" ref="GH76:GH95" si="529">IF($A76="","",$A76)</f>
        <v>46125</v>
      </c>
      <c r="GI76" s="45">
        <v>1764</v>
      </c>
      <c r="GJ76" s="45">
        <f t="shared" ref="GJ76:GJ88" si="530">IF(GI76="","",GI76-GI75)</f>
        <v>47</v>
      </c>
      <c r="GK76" s="45">
        <v>288</v>
      </c>
      <c r="GL76" s="45">
        <f t="shared" ref="GL76:GL88" si="531">IF(GK76="","",GK76-GK75)</f>
        <v>12</v>
      </c>
      <c r="GM76" s="45">
        <v>86</v>
      </c>
      <c r="GN76" s="45">
        <f t="shared" ref="GN76:GN88" si="532">IF(GM76="","",GM75+GO75-GM76)</f>
        <v>12</v>
      </c>
      <c r="GO76" s="45">
        <v>20</v>
      </c>
      <c r="GP76" s="44" t="str">
        <f t="shared" ref="GP76:GP101" si="533">IF(GI76="","",GP75)</f>
        <v>サンリオウインターMC</v>
      </c>
      <c r="GQ76" s="43">
        <f t="shared" ref="GQ76:GQ88" si="534">IF(GI76="","",GQ75)</f>
        <v>638</v>
      </c>
      <c r="GR76" s="45">
        <f t="shared" ref="GR76:GR88" si="535">IF(GQ76="","",GN76*GQ76)</f>
        <v>7656</v>
      </c>
      <c r="GS76" s="46">
        <f t="shared" ref="GS76:GS88" si="536">IF(GR76="","",GR76/(GJ76*100))</f>
        <v>1.628936170212766</v>
      </c>
      <c r="GT76" s="37" t="s">
        <v>1267</v>
      </c>
      <c r="GU76" s="61"/>
      <c r="GV76" s="47"/>
      <c r="GW76" s="30" t="s">
        <v>1144</v>
      </c>
      <c r="GX76" s="45">
        <v>358</v>
      </c>
      <c r="GY76" s="45">
        <v>4</v>
      </c>
      <c r="GZ76" s="43">
        <v>42</v>
      </c>
      <c r="HA76" s="45">
        <v>0</v>
      </c>
      <c r="HB76" s="45">
        <v>3</v>
      </c>
      <c r="HC76" s="43">
        <v>0</v>
      </c>
      <c r="HD76" s="45">
        <v>0</v>
      </c>
      <c r="HE76" s="44" t="s">
        <v>845</v>
      </c>
      <c r="HF76" s="43">
        <v>500</v>
      </c>
      <c r="HG76" s="45">
        <v>0</v>
      </c>
      <c r="HH76" s="46">
        <v>0</v>
      </c>
      <c r="HI76" s="37" t="s">
        <v>1138</v>
      </c>
      <c r="HJ76" s="29"/>
      <c r="HK76" s="47"/>
      <c r="HL76" s="45">
        <v>1558</v>
      </c>
      <c r="HM76" s="45">
        <v>75</v>
      </c>
      <c r="HN76" s="43">
        <v>44</v>
      </c>
      <c r="HO76" s="45">
        <v>0</v>
      </c>
      <c r="HP76" s="45">
        <v>15</v>
      </c>
      <c r="HQ76" s="43">
        <v>1</v>
      </c>
      <c r="HR76" s="45">
        <v>4</v>
      </c>
      <c r="HS76" s="44" t="s">
        <v>1034</v>
      </c>
      <c r="HT76" s="43">
        <v>600</v>
      </c>
      <c r="HU76" s="45">
        <v>600</v>
      </c>
      <c r="HV76" s="46">
        <v>0.08</v>
      </c>
      <c r="HW76" s="37"/>
      <c r="HX76" s="360"/>
      <c r="HY76" s="47"/>
      <c r="HZ76" s="45">
        <v>6233</v>
      </c>
      <c r="IA76" s="45">
        <v>22</v>
      </c>
      <c r="IB76" s="43">
        <v>188</v>
      </c>
      <c r="IC76" s="45">
        <v>0</v>
      </c>
      <c r="ID76" s="45">
        <v>13</v>
      </c>
      <c r="IE76" s="43">
        <v>0</v>
      </c>
      <c r="IF76" s="45">
        <v>10</v>
      </c>
      <c r="IG76" s="63" t="s">
        <v>212</v>
      </c>
      <c r="IH76" s="45">
        <v>500</v>
      </c>
      <c r="II76" s="45">
        <v>0</v>
      </c>
      <c r="IJ76" s="46">
        <v>0</v>
      </c>
      <c r="IK76" s="37"/>
      <c r="IL76" s="29"/>
      <c r="IM76" s="47"/>
      <c r="IN76" s="45">
        <v>6846</v>
      </c>
      <c r="IO76" s="69">
        <v>50</v>
      </c>
      <c r="IP76" s="43">
        <v>192</v>
      </c>
      <c r="IQ76" s="45">
        <v>0</v>
      </c>
      <c r="IR76" s="45">
        <v>14</v>
      </c>
      <c r="IS76" s="43">
        <v>1</v>
      </c>
      <c r="IT76" s="45">
        <v>-6</v>
      </c>
      <c r="IU76" s="44" t="s">
        <v>754</v>
      </c>
      <c r="IV76" s="43">
        <v>1100</v>
      </c>
      <c r="IW76" s="45">
        <v>1100</v>
      </c>
      <c r="IX76" s="46">
        <v>0.22</v>
      </c>
      <c r="IY76" s="37" t="s">
        <v>1142</v>
      </c>
      <c r="IZ76" s="61"/>
      <c r="JA76" s="47"/>
      <c r="JB76" s="45">
        <v>5342</v>
      </c>
      <c r="JC76" s="45">
        <v>22</v>
      </c>
      <c r="JD76" s="43">
        <v>164</v>
      </c>
      <c r="JE76" s="45">
        <v>4</v>
      </c>
      <c r="JF76" s="45">
        <v>10</v>
      </c>
      <c r="JG76" s="43">
        <v>4</v>
      </c>
      <c r="JH76" s="45">
        <v>0</v>
      </c>
      <c r="JI76" s="63" t="s">
        <v>1076</v>
      </c>
      <c r="JJ76" s="45">
        <v>1100</v>
      </c>
      <c r="JK76" s="45">
        <v>4400</v>
      </c>
      <c r="JL76" s="46">
        <v>2</v>
      </c>
      <c r="JM76" s="37" t="s">
        <v>1139</v>
      </c>
      <c r="JN76" s="29"/>
      <c r="JO76" s="47"/>
      <c r="JP76" s="45">
        <v>7234</v>
      </c>
      <c r="JQ76" s="45">
        <v>21</v>
      </c>
      <c r="JR76" s="43">
        <v>148</v>
      </c>
      <c r="JS76" s="45">
        <v>1</v>
      </c>
      <c r="JT76" s="45">
        <v>16</v>
      </c>
      <c r="JU76" s="43">
        <v>1</v>
      </c>
      <c r="JV76" s="45">
        <v>0</v>
      </c>
      <c r="JW76" s="72" t="s">
        <v>608</v>
      </c>
      <c r="JX76" s="43">
        <v>539</v>
      </c>
      <c r="JY76" s="45">
        <v>539</v>
      </c>
      <c r="JZ76" s="46">
        <v>0.25666666666666665</v>
      </c>
      <c r="KA76" s="37"/>
      <c r="KB76" s="51"/>
      <c r="KC76" s="47"/>
      <c r="KD76" s="45">
        <v>12077</v>
      </c>
      <c r="KE76" s="45">
        <v>27</v>
      </c>
      <c r="KF76" s="43">
        <v>357</v>
      </c>
      <c r="KG76" s="45">
        <v>1</v>
      </c>
      <c r="KH76" s="45">
        <v>8</v>
      </c>
      <c r="KI76" s="43">
        <v>1</v>
      </c>
      <c r="KJ76" s="43">
        <v>0</v>
      </c>
      <c r="KK76" s="63" t="s">
        <v>774</v>
      </c>
      <c r="KL76" s="67">
        <v>1100</v>
      </c>
      <c r="KM76" s="45">
        <v>1100</v>
      </c>
      <c r="KN76" s="46">
        <v>0.40740740740740738</v>
      </c>
      <c r="KO76" s="37"/>
      <c r="KP76" s="29"/>
      <c r="KQ76" s="47"/>
      <c r="KR76" s="45">
        <v>3688</v>
      </c>
      <c r="KS76" s="45">
        <v>37</v>
      </c>
      <c r="KT76" s="45">
        <v>99</v>
      </c>
      <c r="KU76" s="45">
        <v>1</v>
      </c>
      <c r="KV76" s="45">
        <v>5</v>
      </c>
      <c r="KW76" s="43">
        <v>1</v>
      </c>
      <c r="KX76" s="45">
        <v>0</v>
      </c>
      <c r="KY76" s="68" t="s">
        <v>923</v>
      </c>
      <c r="KZ76" s="43">
        <v>750</v>
      </c>
      <c r="LA76" s="45">
        <v>750</v>
      </c>
      <c r="LB76" s="46">
        <v>0.20270270270270271</v>
      </c>
      <c r="LD76" s="29"/>
      <c r="LE76" s="47"/>
      <c r="LF76" s="45"/>
      <c r="LG76" s="45"/>
      <c r="LH76" s="45">
        <v>533</v>
      </c>
      <c r="LI76" s="45">
        <v>0</v>
      </c>
      <c r="LJ76" s="43">
        <v>2</v>
      </c>
      <c r="LK76" s="45">
        <v>0</v>
      </c>
      <c r="LL76" s="45">
        <v>0</v>
      </c>
      <c r="LM76" s="73" t="s">
        <v>915</v>
      </c>
      <c r="LN76" s="67">
        <v>1500</v>
      </c>
      <c r="LO76" s="45">
        <v>0</v>
      </c>
      <c r="LP76" s="46"/>
      <c r="LQ76" s="37" t="s">
        <v>1148</v>
      </c>
      <c r="LR76" s="29"/>
      <c r="LS76" s="52">
        <f t="shared" ref="LS76:LS95" si="537">IF($A76="","",$A76)</f>
        <v>46125</v>
      </c>
      <c r="LT76" s="45">
        <v>24528</v>
      </c>
      <c r="LU76" s="45">
        <f t="shared" ref="LU76:LU88" si="538">IF(LT76="","",LT76-LT75)</f>
        <v>14</v>
      </c>
      <c r="LV76" s="45">
        <v>1180</v>
      </c>
      <c r="LW76" s="45">
        <f t="shared" ref="LW76:LW88" si="539">IF(LV76="","",LV76-LV75)</f>
        <v>1</v>
      </c>
      <c r="LX76" s="45">
        <v>29</v>
      </c>
      <c r="LY76" s="45">
        <f t="shared" ref="LY76:LY88" si="540">IF(LX76="","",LX75+LZ75-LX76)</f>
        <v>1</v>
      </c>
      <c r="LZ76" s="45">
        <v>7</v>
      </c>
      <c r="MA76" s="44" t="str">
        <f t="shared" ref="MA76:MA101" si="541">IF(LT76="","",MA75)</f>
        <v>ルララ</v>
      </c>
      <c r="MB76" s="43">
        <f t="shared" ref="MB76:MB88" si="542">IF(LT76="","",MB75)</f>
        <v>850</v>
      </c>
      <c r="MC76" s="45">
        <f t="shared" ref="MC76:MC88" si="543">IF(MB76="","",LY76*MB76)</f>
        <v>850</v>
      </c>
      <c r="MD76" s="46">
        <f t="shared" ref="MD76:MD88" si="544">IF(MC76="","",MC76/(LU76*100))</f>
        <v>0.6071428571428571</v>
      </c>
      <c r="ME76" s="37"/>
      <c r="MF76" s="29"/>
      <c r="MG76" s="52">
        <f t="shared" ref="MG76:MG95" si="545">IF($A76="","",$A76)</f>
        <v>46125</v>
      </c>
      <c r="MH76" s="45">
        <v>11115</v>
      </c>
      <c r="MI76" s="45">
        <f t="shared" ref="MI76:MI88" si="546">IF(MH76="","",MH76-MH75)</f>
        <v>88</v>
      </c>
      <c r="MJ76" s="45">
        <v>446</v>
      </c>
      <c r="MK76" s="45">
        <f t="shared" ref="MK76:MK88" si="547">IF(MJ76="","",MJ76-MJ75)</f>
        <v>2</v>
      </c>
      <c r="ML76" s="45">
        <v>12</v>
      </c>
      <c r="MM76" s="45">
        <f t="shared" ref="MM76:MM88" si="548">IF(ML76="","",ML75+MN75-ML76)</f>
        <v>1</v>
      </c>
      <c r="MN76" s="45">
        <v>0</v>
      </c>
      <c r="MO76" s="44" t="str">
        <f t="shared" ref="MO76:MO101" si="549">IF(MH76="","",MO75)</f>
        <v>たまごっちボアポーチ</v>
      </c>
      <c r="MP76" s="43">
        <f t="shared" ref="MP76:MP88" si="550">IF(MH76="","",MP75)</f>
        <v>1100</v>
      </c>
      <c r="MQ76" s="45">
        <f t="shared" ref="MQ76:MQ88" si="551">IF(MP76="","",MM76*MP76)</f>
        <v>1100</v>
      </c>
      <c r="MR76" s="46">
        <f t="shared" ref="MR76:MR88" si="552">IF(MQ76="","",MQ76/(MI76*100))</f>
        <v>0.125</v>
      </c>
      <c r="MS76" s="37"/>
      <c r="MT76" s="29"/>
      <c r="MU76" s="52">
        <f t="shared" ref="MU76:MU95" si="553">IF($A76="","",$A76)</f>
        <v>46125</v>
      </c>
      <c r="MV76" s="45">
        <v>11130</v>
      </c>
      <c r="MW76" s="45">
        <f t="shared" ref="MW76:MW88" si="554">IF(MV76="","",MV76-MV75)</f>
        <v>306</v>
      </c>
      <c r="MX76" s="45">
        <v>546</v>
      </c>
      <c r="MY76" s="45">
        <f t="shared" ref="MY76:MY88" si="555">IF(MX76="","",MX76-MX75)</f>
        <v>5</v>
      </c>
      <c r="MZ76" s="45">
        <v>30</v>
      </c>
      <c r="NA76" s="45">
        <f t="shared" ref="NA76:NA88" si="556">IF(MZ76="","",MZ75+NB75-MZ76)</f>
        <v>6</v>
      </c>
      <c r="NB76" s="45">
        <v>7</v>
      </c>
      <c r="NC76" s="44" t="str">
        <f t="shared" ref="NC76:NC101" si="557">IF(MV76="","",NC75)</f>
        <v>ボンボンドロップシール</v>
      </c>
      <c r="ND76" s="43">
        <f t="shared" ref="ND76:ND88" si="558">IF(MV76="","",ND75)</f>
        <v>1500</v>
      </c>
      <c r="NE76" s="45">
        <f t="shared" ref="NE76:NE88" si="559">IF(ND76="","",NA76*ND76)</f>
        <v>9000</v>
      </c>
      <c r="NF76" s="46">
        <f t="shared" ref="NF76:NF88" si="560">IF(NE76="","",NE76/(MW76*100))</f>
        <v>0.29411764705882354</v>
      </c>
      <c r="NG76" s="37"/>
      <c r="NH76" s="29"/>
      <c r="NI76" s="52">
        <f t="shared" ref="NI76:NI95" si="561">IF($A76="","",$A76)</f>
        <v>46125</v>
      </c>
      <c r="NJ76" s="45">
        <v>14909</v>
      </c>
      <c r="NK76" s="45">
        <f t="shared" ref="NK76:NK88" si="562">IF(NJ76="","",NJ76-NJ75)</f>
        <v>91</v>
      </c>
      <c r="NL76" s="45">
        <v>286</v>
      </c>
      <c r="NM76" s="45">
        <f t="shared" ref="NM76:NM88" si="563">IF(NL76="","",NL76-NL75)</f>
        <v>3</v>
      </c>
      <c r="NN76" s="45">
        <v>7</v>
      </c>
      <c r="NO76" s="45">
        <f t="shared" ref="NO76:NO88" si="564">IF(NN76="","",NN75+NP75-NN76)</f>
        <v>7</v>
      </c>
      <c r="NP76" s="45">
        <v>0</v>
      </c>
      <c r="NQ76" s="44" t="str">
        <f t="shared" ref="NQ76:NQ81" si="565">IF(NJ76="","",NQ75)</f>
        <v>たまごっちヘアバンド</v>
      </c>
      <c r="NR76" s="43">
        <f t="shared" ref="NR76:NR88" si="566">IF(NJ76="","",NR75)</f>
        <v>1100</v>
      </c>
      <c r="NS76" s="45">
        <f t="shared" ref="NS76:NS88" si="567">IF(NR76="","",NO76*NR76)</f>
        <v>7700</v>
      </c>
      <c r="NT76" s="46">
        <f t="shared" ref="NT76:NT88" si="568">IF(NS76="","",NS76/(NK76*100))</f>
        <v>0.84615384615384615</v>
      </c>
      <c r="NU76" s="37" t="s">
        <v>1158</v>
      </c>
    </row>
    <row r="77" spans="1:385" ht="15" customHeight="1" thickBot="1" x14ac:dyDescent="0.3">
      <c r="A77" s="38">
        <v>46129</v>
      </c>
      <c r="B77" s="39">
        <f>IF(A77="","",SUM(J77,LG81,AL77,DR77,AZ77,DD77,LU77,NK77,MW77,MI77,X77,FH77,FV77,GJ77,EF77,ET77)+SUM(HM83:HM86)+SUM(GY83:GY86)+SUM(CP83:CP86)+SUM(BN83:BN86)+SUM(KS83:KS86)+SUM(KE83:KE86)+SUM(CB83:CB86)+SUM(IA83:IA86)+SUM(IO83:IO86)+SUM(JC83:JC86)+SUM(JQ83:JQ86))</f>
        <v>3352</v>
      </c>
      <c r="C77" s="40">
        <f>IF(A77="","",SUM(J77,X77,AL77,AZ77)+SUM(KE83:KE86)+SUM(KS83:KS86)+SUM(BN83:BN86))</f>
        <v>1069</v>
      </c>
      <c r="D77" s="40">
        <f>IF(A77="","",SUM(DD77,DR77)+SUM(CB83:CB86)+SUM(CP83:CP86))</f>
        <v>248</v>
      </c>
      <c r="E77" s="41">
        <f>IF(A77="","",SUM(NK77,MW77,MI77,LG81,LU77)+SUM(IA83:IA86)+SUM(IO83:IO86)+SUM(JC83:JC86)+SUM(JQ83:JQ86))</f>
        <v>1353</v>
      </c>
      <c r="F77" s="41">
        <f>IF(B77="","",SUM(FH77,FV77,GJ77)+SUM(HM83:HM86)+SUM(GY83:GY86))</f>
        <v>391</v>
      </c>
      <c r="G77" s="40">
        <f>IF(A77="","",SUM(EF77,ET77))</f>
        <v>291</v>
      </c>
      <c r="H77" s="42"/>
      <c r="I77" s="45">
        <v>6942</v>
      </c>
      <c r="J77" s="45">
        <f t="shared" si="453"/>
        <v>24</v>
      </c>
      <c r="K77" s="45">
        <v>296</v>
      </c>
      <c r="L77" s="45">
        <f t="shared" si="454"/>
        <v>3</v>
      </c>
      <c r="M77" s="45">
        <v>88</v>
      </c>
      <c r="N77" s="45">
        <f t="shared" si="455"/>
        <v>3</v>
      </c>
      <c r="O77" s="45">
        <v>25</v>
      </c>
      <c r="P77" s="44" t="str">
        <f>IF(I77="","",P76)</f>
        <v>AIまきまきシール</v>
      </c>
      <c r="Q77" s="43">
        <f>IF(I77="","",Q76)</f>
        <v>130</v>
      </c>
      <c r="R77" s="45">
        <f t="shared" si="456"/>
        <v>390</v>
      </c>
      <c r="S77" s="46">
        <f t="shared" si="457"/>
        <v>0.16250000000000001</v>
      </c>
      <c r="T77" s="37"/>
      <c r="U77" s="29"/>
      <c r="V77" s="52">
        <f t="shared" si="458"/>
        <v>46129</v>
      </c>
      <c r="W77" s="45">
        <v>17298</v>
      </c>
      <c r="X77" s="69">
        <f t="shared" si="459"/>
        <v>30</v>
      </c>
      <c r="Y77" s="45">
        <v>624</v>
      </c>
      <c r="Z77" s="45">
        <f t="shared" si="460"/>
        <v>0</v>
      </c>
      <c r="AA77" s="45">
        <v>19</v>
      </c>
      <c r="AB77" s="45">
        <f t="shared" si="461"/>
        <v>0</v>
      </c>
      <c r="AC77" s="45">
        <v>0</v>
      </c>
      <c r="AD77" s="44" t="str">
        <f t="shared" si="462"/>
        <v>サンリオボアポーチ</v>
      </c>
      <c r="AE77" s="43">
        <f t="shared" si="463"/>
        <v>1026</v>
      </c>
      <c r="AF77" s="45">
        <f t="shared" si="464"/>
        <v>0</v>
      </c>
      <c r="AG77" s="46">
        <f t="shared" si="465"/>
        <v>0</v>
      </c>
      <c r="AH77" s="37"/>
      <c r="AI77" s="29"/>
      <c r="AJ77" s="52">
        <f t="shared" si="466"/>
        <v>46129</v>
      </c>
      <c r="AK77" s="45">
        <v>21601</v>
      </c>
      <c r="AL77" s="45">
        <f t="shared" si="467"/>
        <v>69</v>
      </c>
      <c r="AM77" s="45">
        <v>430</v>
      </c>
      <c r="AN77" s="45">
        <f t="shared" si="468"/>
        <v>1</v>
      </c>
      <c r="AO77" s="45">
        <v>45</v>
      </c>
      <c r="AP77" s="45">
        <f t="shared" si="469"/>
        <v>1</v>
      </c>
      <c r="AQ77" s="45">
        <v>0</v>
      </c>
      <c r="AR77" s="44" t="str">
        <f t="shared" si="470"/>
        <v>ルララ</v>
      </c>
      <c r="AS77" s="43">
        <f t="shared" si="471"/>
        <v>880</v>
      </c>
      <c r="AT77" s="45">
        <f t="shared" si="472"/>
        <v>880</v>
      </c>
      <c r="AU77" s="46">
        <f t="shared" si="473"/>
        <v>0.12753623188405797</v>
      </c>
      <c r="AV77" s="37"/>
      <c r="AW77" s="29"/>
      <c r="AX77" s="52">
        <f t="shared" si="474"/>
        <v>46129</v>
      </c>
      <c r="AY77" s="45">
        <v>45343</v>
      </c>
      <c r="AZ77" s="45">
        <f t="shared" si="475"/>
        <v>474</v>
      </c>
      <c r="BA77" s="45">
        <v>788</v>
      </c>
      <c r="BB77" s="45">
        <f t="shared" si="476"/>
        <v>2</v>
      </c>
      <c r="BC77" s="45">
        <v>39</v>
      </c>
      <c r="BD77" s="45">
        <f t="shared" si="477"/>
        <v>2</v>
      </c>
      <c r="BE77" s="45">
        <v>0</v>
      </c>
      <c r="BF77" s="44" t="str">
        <f t="shared" si="478"/>
        <v>ボンボンドロップシール</v>
      </c>
      <c r="BG77" s="43">
        <f t="shared" si="479"/>
        <v>1500</v>
      </c>
      <c r="BH77" s="45">
        <f t="shared" si="480"/>
        <v>3000</v>
      </c>
      <c r="BI77" s="46">
        <f t="shared" si="481"/>
        <v>6.3291139240506333E-2</v>
      </c>
      <c r="BJ77" s="37"/>
      <c r="BK77" s="29"/>
      <c r="BL77" s="47"/>
      <c r="BM77" s="45">
        <v>6069</v>
      </c>
      <c r="BN77" s="45">
        <v>62</v>
      </c>
      <c r="BO77" s="45">
        <v>195</v>
      </c>
      <c r="BP77" s="45">
        <v>1</v>
      </c>
      <c r="BQ77" s="45">
        <v>80</v>
      </c>
      <c r="BR77" s="43">
        <v>2</v>
      </c>
      <c r="BS77" s="45">
        <v>0</v>
      </c>
      <c r="BT77" s="70" t="s">
        <v>1130</v>
      </c>
      <c r="BU77" s="45">
        <v>99</v>
      </c>
      <c r="BV77" s="45">
        <v>198</v>
      </c>
      <c r="BW77" s="46">
        <v>3.1935483870967743E-2</v>
      </c>
      <c r="BX77" s="37"/>
      <c r="BY77" s="57"/>
      <c r="BZ77" s="47"/>
      <c r="CA77" s="45">
        <v>10423</v>
      </c>
      <c r="CB77" s="45">
        <v>64</v>
      </c>
      <c r="CC77" s="45">
        <v>488</v>
      </c>
      <c r="CD77" s="45">
        <v>5</v>
      </c>
      <c r="CE77" s="45">
        <v>10</v>
      </c>
      <c r="CF77" s="43">
        <v>2</v>
      </c>
      <c r="CG77" s="71">
        <v>10</v>
      </c>
      <c r="CH77" s="63" t="s">
        <v>1007</v>
      </c>
      <c r="CI77" s="45">
        <v>440</v>
      </c>
      <c r="CJ77">
        <v>880</v>
      </c>
      <c r="CK77" s="46">
        <v>0.13750000000000001</v>
      </c>
      <c r="CL77" s="37"/>
      <c r="CM77" s="29"/>
      <c r="CN77" s="47"/>
      <c r="CO77" s="45">
        <v>4489</v>
      </c>
      <c r="CP77" s="45">
        <v>34</v>
      </c>
      <c r="CQ77" s="45">
        <v>172</v>
      </c>
      <c r="CR77" s="45">
        <v>4</v>
      </c>
      <c r="CS77" s="45">
        <v>24</v>
      </c>
      <c r="CT77" s="43">
        <v>6</v>
      </c>
      <c r="CU77" s="71">
        <v>6</v>
      </c>
      <c r="CV77" s="63" t="s">
        <v>913</v>
      </c>
      <c r="CW77" s="45">
        <v>150</v>
      </c>
      <c r="CX77" s="45">
        <v>900</v>
      </c>
      <c r="CY77" s="46">
        <v>0.26470588235294118</v>
      </c>
      <c r="CZ77" s="37"/>
      <c r="DA77" s="29"/>
      <c r="DB77" s="52">
        <f t="shared" si="482"/>
        <v>46129</v>
      </c>
      <c r="DC77" s="45">
        <v>32350</v>
      </c>
      <c r="DD77" s="69">
        <f t="shared" si="483"/>
        <v>15</v>
      </c>
      <c r="DE77" s="45">
        <v>1635</v>
      </c>
      <c r="DF77" s="45">
        <f t="shared" si="484"/>
        <v>2</v>
      </c>
      <c r="DG77" s="45">
        <v>50</v>
      </c>
      <c r="DH77" s="45">
        <f t="shared" si="485"/>
        <v>2</v>
      </c>
      <c r="DI77" s="45">
        <v>0</v>
      </c>
      <c r="DJ77" s="44" t="str">
        <f>IF(DC77="","",DJ76)</f>
        <v>DNぷくぷくシール</v>
      </c>
      <c r="DK77" s="43">
        <f t="shared" si="486"/>
        <v>220</v>
      </c>
      <c r="DL77" s="45">
        <f t="shared" si="487"/>
        <v>440</v>
      </c>
      <c r="DM77" s="46">
        <f t="shared" si="488"/>
        <v>0.29333333333333333</v>
      </c>
      <c r="DN77" s="37"/>
      <c r="DO77" s="29"/>
      <c r="DP77" s="52">
        <f t="shared" si="489"/>
        <v>46129</v>
      </c>
      <c r="DQ77" s="45">
        <v>11929</v>
      </c>
      <c r="DR77" s="45">
        <f t="shared" si="490"/>
        <v>95</v>
      </c>
      <c r="DS77" s="45">
        <v>338</v>
      </c>
      <c r="DT77" s="45">
        <f t="shared" si="491"/>
        <v>3</v>
      </c>
      <c r="DU77" s="45">
        <v>57</v>
      </c>
      <c r="DV77" s="45">
        <f t="shared" si="492"/>
        <v>3</v>
      </c>
      <c r="DW77" s="45">
        <v>0</v>
      </c>
      <c r="DX77" s="44" t="str">
        <f t="shared" si="493"/>
        <v>サンリオバニティポーチ</v>
      </c>
      <c r="DY77" s="43">
        <f t="shared" si="494"/>
        <v>1080</v>
      </c>
      <c r="DZ77" s="45">
        <f t="shared" si="495"/>
        <v>3240</v>
      </c>
      <c r="EA77" s="46">
        <f t="shared" si="496"/>
        <v>0.34105263157894739</v>
      </c>
      <c r="EB77" s="37"/>
      <c r="EC77" s="29"/>
      <c r="ED77" s="52">
        <f t="shared" si="497"/>
        <v>46129</v>
      </c>
      <c r="EE77" s="45">
        <v>6120</v>
      </c>
      <c r="EF77" s="45">
        <f t="shared" si="498"/>
        <v>203</v>
      </c>
      <c r="EG77" s="45">
        <v>154</v>
      </c>
      <c r="EH77" s="45">
        <f t="shared" si="499"/>
        <v>11</v>
      </c>
      <c r="EI77" s="45">
        <v>49</v>
      </c>
      <c r="EJ77" s="45">
        <f t="shared" si="500"/>
        <v>12</v>
      </c>
      <c r="EK77" s="45">
        <v>10</v>
      </c>
      <c r="EL77" s="44" t="str">
        <f t="shared" si="501"/>
        <v>サンリオヒョウ柄マスコットポーチ</v>
      </c>
      <c r="EM77" s="43">
        <f t="shared" si="502"/>
        <v>935</v>
      </c>
      <c r="EN77" s="45">
        <f t="shared" si="503"/>
        <v>11220</v>
      </c>
      <c r="EO77" s="46">
        <f t="shared" si="504"/>
        <v>0.55270935960591128</v>
      </c>
      <c r="EP77" s="37" t="s">
        <v>1270</v>
      </c>
      <c r="EQ77" s="29"/>
      <c r="ER77" s="52">
        <f t="shared" si="505"/>
        <v>46129</v>
      </c>
      <c r="ES77" s="45">
        <v>3539</v>
      </c>
      <c r="ET77" s="45">
        <f t="shared" si="506"/>
        <v>88</v>
      </c>
      <c r="EU77" s="45">
        <v>93</v>
      </c>
      <c r="EV77" s="45">
        <f t="shared" si="507"/>
        <v>0</v>
      </c>
      <c r="EW77" s="45">
        <v>62</v>
      </c>
      <c r="EX77" s="45">
        <f t="shared" si="508"/>
        <v>0</v>
      </c>
      <c r="EY77" s="45">
        <v>4</v>
      </c>
      <c r="EZ77" s="44" t="str">
        <f t="shared" si="509"/>
        <v>ギャルキティマスコットポーチ</v>
      </c>
      <c r="FA77" s="43">
        <f t="shared" si="510"/>
        <v>935</v>
      </c>
      <c r="FB77" s="45">
        <f t="shared" si="511"/>
        <v>0</v>
      </c>
      <c r="FC77" s="46">
        <f t="shared" si="512"/>
        <v>0</v>
      </c>
      <c r="FD77" s="37" t="s">
        <v>1271</v>
      </c>
      <c r="FE77" s="60"/>
      <c r="FF77" s="52">
        <f t="shared" si="513"/>
        <v>46129</v>
      </c>
      <c r="FG77" s="45">
        <v>5951</v>
      </c>
      <c r="FH77" s="45">
        <f t="shared" si="514"/>
        <v>27</v>
      </c>
      <c r="FI77" s="45">
        <v>457</v>
      </c>
      <c r="FJ77" s="45">
        <f t="shared" si="515"/>
        <v>0</v>
      </c>
      <c r="FK77" s="45">
        <v>34</v>
      </c>
      <c r="FL77" s="45">
        <f t="shared" si="516"/>
        <v>2</v>
      </c>
      <c r="FM77" s="45">
        <v>6</v>
      </c>
      <c r="FN77" s="44" t="str">
        <f t="shared" si="517"/>
        <v>サミュエル</v>
      </c>
      <c r="FO77" s="43">
        <f t="shared" si="518"/>
        <v>1000</v>
      </c>
      <c r="FP77" s="45">
        <f t="shared" si="519"/>
        <v>2000</v>
      </c>
      <c r="FQ77" s="46">
        <f t="shared" si="520"/>
        <v>0.7407407407407407</v>
      </c>
      <c r="FR77" s="37"/>
      <c r="FS77" s="29"/>
      <c r="FT77" s="52">
        <f t="shared" si="521"/>
        <v>46129</v>
      </c>
      <c r="FU77" s="45">
        <v>4362</v>
      </c>
      <c r="FV77" s="45">
        <f t="shared" si="522"/>
        <v>61</v>
      </c>
      <c r="FW77" s="45">
        <v>341</v>
      </c>
      <c r="FX77" s="45">
        <f t="shared" si="523"/>
        <v>6</v>
      </c>
      <c r="FY77" s="45">
        <v>482</v>
      </c>
      <c r="FZ77" s="45">
        <f t="shared" si="524"/>
        <v>10</v>
      </c>
      <c r="GA77" s="45">
        <v>20</v>
      </c>
      <c r="GB77" s="44" t="str">
        <f t="shared" si="525"/>
        <v>余り物</v>
      </c>
      <c r="GC77" s="43">
        <f t="shared" si="526"/>
        <v>200</v>
      </c>
      <c r="GD77" s="45">
        <f t="shared" si="527"/>
        <v>2000</v>
      </c>
      <c r="GE77" s="46">
        <f t="shared" si="528"/>
        <v>0.32786885245901637</v>
      </c>
      <c r="GF77" s="37"/>
      <c r="GG77" s="29"/>
      <c r="GH77" s="52">
        <f t="shared" si="529"/>
        <v>46129</v>
      </c>
      <c r="GI77" s="45">
        <v>1797</v>
      </c>
      <c r="GJ77" s="45">
        <f t="shared" si="530"/>
        <v>33</v>
      </c>
      <c r="GK77" s="45">
        <v>290</v>
      </c>
      <c r="GL77" s="45">
        <f t="shared" si="531"/>
        <v>2</v>
      </c>
      <c r="GM77" s="45">
        <v>103</v>
      </c>
      <c r="GN77" s="45">
        <f t="shared" si="532"/>
        <v>3</v>
      </c>
      <c r="GO77" s="45">
        <v>0</v>
      </c>
      <c r="GP77" s="44" t="str">
        <f t="shared" si="533"/>
        <v>サンリオウインターMC</v>
      </c>
      <c r="GQ77" s="43">
        <f t="shared" si="534"/>
        <v>638</v>
      </c>
      <c r="GR77" s="45">
        <f t="shared" si="535"/>
        <v>1914</v>
      </c>
      <c r="GS77" s="46">
        <f t="shared" si="536"/>
        <v>0.57999999999999996</v>
      </c>
      <c r="GT77" s="37"/>
      <c r="GU77" s="61"/>
      <c r="GV77" s="47"/>
      <c r="GW77" s="30" t="s">
        <v>1145</v>
      </c>
      <c r="GX77" s="45">
        <v>4110</v>
      </c>
      <c r="GY77" s="45">
        <v>34</v>
      </c>
      <c r="GZ77" s="45">
        <v>114</v>
      </c>
      <c r="HA77" s="45">
        <v>2</v>
      </c>
      <c r="HB77" s="45">
        <v>1</v>
      </c>
      <c r="HC77" s="43">
        <v>1</v>
      </c>
      <c r="HD77" s="45">
        <v>2</v>
      </c>
      <c r="HE77" s="63" t="s">
        <v>1019</v>
      </c>
      <c r="HF77" s="45">
        <v>220</v>
      </c>
      <c r="HG77" s="45">
        <v>220</v>
      </c>
      <c r="HH77" s="46">
        <v>6.4705882352941183E-2</v>
      </c>
      <c r="HI77" s="37"/>
      <c r="HJ77" s="29"/>
      <c r="HK77" s="47"/>
      <c r="HL77" s="45">
        <v>3402</v>
      </c>
      <c r="HM77" s="45">
        <v>7</v>
      </c>
      <c r="HN77" s="45">
        <v>91</v>
      </c>
      <c r="HO77" s="45">
        <v>0</v>
      </c>
      <c r="HP77" s="45">
        <v>14</v>
      </c>
      <c r="HQ77" s="43">
        <v>1</v>
      </c>
      <c r="HR77" s="45"/>
      <c r="HS77" s="63" t="s">
        <v>924</v>
      </c>
      <c r="HT77" s="45">
        <v>1100</v>
      </c>
      <c r="HU77" s="45">
        <v>1100</v>
      </c>
      <c r="HV77" s="46">
        <v>1.5714285714285714</v>
      </c>
      <c r="HW77" s="37"/>
      <c r="HX77" s="360"/>
      <c r="HY77" s="47"/>
      <c r="HZ77" s="45">
        <v>10022</v>
      </c>
      <c r="IA77" s="45">
        <v>29</v>
      </c>
      <c r="IB77" s="45">
        <v>292</v>
      </c>
      <c r="IC77" s="45">
        <v>0</v>
      </c>
      <c r="ID77" s="45">
        <v>36</v>
      </c>
      <c r="IE77" s="43">
        <v>2</v>
      </c>
      <c r="IF77" s="45">
        <v>5</v>
      </c>
      <c r="IG77" s="63" t="s">
        <v>685</v>
      </c>
      <c r="IH77" s="45">
        <v>200</v>
      </c>
      <c r="II77" s="45">
        <v>400</v>
      </c>
      <c r="IJ77" s="46">
        <v>0.13793103448275862</v>
      </c>
      <c r="IK77" s="37"/>
      <c r="IL77" s="29"/>
      <c r="IM77" s="47"/>
      <c r="IN77" s="45">
        <v>6787</v>
      </c>
      <c r="IO77" s="45">
        <v>14</v>
      </c>
      <c r="IP77" s="45">
        <v>448</v>
      </c>
      <c r="IQ77" s="45">
        <v>1</v>
      </c>
      <c r="IR77" s="45">
        <v>20</v>
      </c>
      <c r="IS77" s="43">
        <v>1</v>
      </c>
      <c r="IT77" s="45">
        <v>0</v>
      </c>
      <c r="IU77" s="63" t="s">
        <v>943</v>
      </c>
      <c r="IV77" s="45">
        <v>1100</v>
      </c>
      <c r="IW77" s="45">
        <v>1100</v>
      </c>
      <c r="IX77" s="46">
        <v>0.7857142857142857</v>
      </c>
      <c r="IY77" s="37"/>
      <c r="IZ77" s="61"/>
      <c r="JA77" s="47"/>
      <c r="JB77" s="45">
        <v>10209</v>
      </c>
      <c r="JC77" s="69">
        <v>16</v>
      </c>
      <c r="JD77" s="45">
        <v>536</v>
      </c>
      <c r="JE77" s="45">
        <v>0</v>
      </c>
      <c r="JF77" s="45">
        <v>15</v>
      </c>
      <c r="JG77" s="43">
        <v>0</v>
      </c>
      <c r="JH77" s="45">
        <v>1</v>
      </c>
      <c r="JI77" s="63" t="s">
        <v>924</v>
      </c>
      <c r="JJ77" s="45">
        <v>1100</v>
      </c>
      <c r="JK77" s="45">
        <v>0</v>
      </c>
      <c r="JL77" s="46">
        <v>0</v>
      </c>
      <c r="JM77" s="37" t="s">
        <v>1141</v>
      </c>
      <c r="JN77" s="29"/>
      <c r="JO77" s="47"/>
      <c r="JP77" s="45">
        <v>7137</v>
      </c>
      <c r="JQ77" s="45">
        <v>41</v>
      </c>
      <c r="JR77" s="45">
        <v>371</v>
      </c>
      <c r="JS77" s="45">
        <v>10</v>
      </c>
      <c r="JT77" s="45">
        <v>280</v>
      </c>
      <c r="JU77" s="43">
        <v>20</v>
      </c>
      <c r="JV77" s="45">
        <v>0</v>
      </c>
      <c r="JW77" s="63" t="s">
        <v>42</v>
      </c>
      <c r="JX77" s="45">
        <v>150</v>
      </c>
      <c r="JY77" s="45">
        <v>3000</v>
      </c>
      <c r="JZ77" s="46">
        <v>0.73170731707317072</v>
      </c>
      <c r="KA77" s="37"/>
      <c r="KB77" s="51"/>
      <c r="KC77" s="47"/>
      <c r="KD77" s="45">
        <v>15043</v>
      </c>
      <c r="KE77" s="45">
        <v>27</v>
      </c>
      <c r="KF77" s="45">
        <v>784</v>
      </c>
      <c r="KG77" s="45">
        <v>0</v>
      </c>
      <c r="KH77" s="45">
        <v>15</v>
      </c>
      <c r="KI77" s="74">
        <v>0</v>
      </c>
      <c r="KJ77" s="27">
        <v>0</v>
      </c>
      <c r="KK77" s="63" t="s">
        <v>924</v>
      </c>
      <c r="KL77" s="45">
        <v>1430</v>
      </c>
      <c r="KM77">
        <v>0</v>
      </c>
      <c r="KN77" s="46">
        <v>0</v>
      </c>
      <c r="KO77" s="37"/>
      <c r="KP77" s="29"/>
      <c r="KQ77" s="47"/>
      <c r="KR77" s="45">
        <v>4620</v>
      </c>
      <c r="KS77" s="45">
        <v>60</v>
      </c>
      <c r="KT77" s="45">
        <v>147</v>
      </c>
      <c r="KU77" s="45">
        <v>3</v>
      </c>
      <c r="KV77" s="45">
        <v>7</v>
      </c>
      <c r="KW77" s="43">
        <v>5</v>
      </c>
      <c r="KX77" s="45">
        <v>6</v>
      </c>
      <c r="KY77" s="54" t="s">
        <v>1062</v>
      </c>
      <c r="KZ77" s="45">
        <v>250</v>
      </c>
      <c r="LA77" s="45">
        <v>1250</v>
      </c>
      <c r="LB77" s="46">
        <v>0.20833333333333334</v>
      </c>
      <c r="LC77" s="37"/>
      <c r="LD77" s="29"/>
      <c r="LE77" s="75"/>
      <c r="LF77" s="76"/>
      <c r="LG77" s="76"/>
      <c r="LH77" s="76">
        <v>1166</v>
      </c>
      <c r="LI77" s="76">
        <v>0</v>
      </c>
      <c r="LJ77" s="77">
        <v>1</v>
      </c>
      <c r="LK77" s="76">
        <v>0</v>
      </c>
      <c r="LL77" s="76">
        <v>1</v>
      </c>
      <c r="LM77" s="78" t="s">
        <v>915</v>
      </c>
      <c r="LN77" s="79">
        <v>1500</v>
      </c>
      <c r="LO77" s="76">
        <v>0</v>
      </c>
      <c r="LP77" s="80"/>
      <c r="LQ77" s="37" t="s">
        <v>1147</v>
      </c>
      <c r="LR77" s="29"/>
      <c r="LS77" s="52">
        <f t="shared" si="537"/>
        <v>46129</v>
      </c>
      <c r="LT77" s="45">
        <v>24606</v>
      </c>
      <c r="LU77" s="45">
        <f t="shared" si="538"/>
        <v>78</v>
      </c>
      <c r="LV77" s="45">
        <v>1185</v>
      </c>
      <c r="LW77" s="45">
        <f t="shared" si="539"/>
        <v>5</v>
      </c>
      <c r="LX77" s="45">
        <v>31</v>
      </c>
      <c r="LY77" s="45">
        <f t="shared" si="540"/>
        <v>5</v>
      </c>
      <c r="LZ77" s="45">
        <v>0</v>
      </c>
      <c r="MA77" s="44" t="str">
        <f t="shared" si="541"/>
        <v>ルララ</v>
      </c>
      <c r="MB77" s="43">
        <f t="shared" si="542"/>
        <v>850</v>
      </c>
      <c r="MC77" s="45">
        <f t="shared" si="543"/>
        <v>4250</v>
      </c>
      <c r="MD77" s="46">
        <f t="shared" si="544"/>
        <v>0.54487179487179482</v>
      </c>
      <c r="ME77" s="37"/>
      <c r="MF77" s="29"/>
      <c r="MG77" s="52">
        <f t="shared" si="545"/>
        <v>46129</v>
      </c>
      <c r="MH77" s="45">
        <v>11146</v>
      </c>
      <c r="MI77" s="45">
        <f t="shared" si="546"/>
        <v>31</v>
      </c>
      <c r="MJ77" s="45">
        <v>447</v>
      </c>
      <c r="MK77" s="45">
        <f t="shared" si="547"/>
        <v>1</v>
      </c>
      <c r="ML77" s="45">
        <v>11</v>
      </c>
      <c r="MM77" s="45">
        <f t="shared" si="548"/>
        <v>1</v>
      </c>
      <c r="MN77" s="45">
        <v>0</v>
      </c>
      <c r="MO77" s="44" t="str">
        <f t="shared" si="549"/>
        <v>たまごっちボアポーチ</v>
      </c>
      <c r="MP77" s="43">
        <f t="shared" si="550"/>
        <v>1100</v>
      </c>
      <c r="MQ77" s="45">
        <f t="shared" si="551"/>
        <v>1100</v>
      </c>
      <c r="MR77" s="46">
        <f t="shared" si="552"/>
        <v>0.35483870967741937</v>
      </c>
      <c r="MS77" s="37"/>
      <c r="MT77" s="29"/>
      <c r="MU77" s="52">
        <f t="shared" si="553"/>
        <v>46129</v>
      </c>
      <c r="MV77" s="45">
        <v>11597</v>
      </c>
      <c r="MW77" s="45">
        <f t="shared" si="554"/>
        <v>467</v>
      </c>
      <c r="MX77" s="45">
        <v>551</v>
      </c>
      <c r="MY77" s="45">
        <f t="shared" si="555"/>
        <v>5</v>
      </c>
      <c r="MZ77" s="45">
        <v>32</v>
      </c>
      <c r="NA77" s="45">
        <f t="shared" si="556"/>
        <v>5</v>
      </c>
      <c r="NB77" s="45">
        <v>6</v>
      </c>
      <c r="NC77" s="44" t="str">
        <f t="shared" si="557"/>
        <v>ボンボンドロップシール</v>
      </c>
      <c r="ND77" s="43">
        <f t="shared" si="558"/>
        <v>1500</v>
      </c>
      <c r="NE77" s="45">
        <f t="shared" si="559"/>
        <v>7500</v>
      </c>
      <c r="NF77" s="46">
        <f t="shared" si="560"/>
        <v>0.16059957173447537</v>
      </c>
      <c r="NG77" s="37"/>
      <c r="NH77" s="29"/>
      <c r="NI77" s="52">
        <f t="shared" si="561"/>
        <v>46129</v>
      </c>
      <c r="NJ77" s="45">
        <v>14931</v>
      </c>
      <c r="NK77" s="45">
        <f t="shared" si="562"/>
        <v>22</v>
      </c>
      <c r="NL77" s="45">
        <v>287</v>
      </c>
      <c r="NM77" s="45">
        <f t="shared" si="563"/>
        <v>1</v>
      </c>
      <c r="NN77" s="45">
        <v>6</v>
      </c>
      <c r="NO77" s="45">
        <f t="shared" si="564"/>
        <v>1</v>
      </c>
      <c r="NP77" s="45">
        <v>0</v>
      </c>
      <c r="NQ77" s="44" t="str">
        <f t="shared" si="565"/>
        <v>たまごっちヘアバンド</v>
      </c>
      <c r="NR77" s="43">
        <f t="shared" si="566"/>
        <v>1100</v>
      </c>
      <c r="NS77" s="45">
        <f t="shared" si="567"/>
        <v>1100</v>
      </c>
      <c r="NT77" s="46">
        <f t="shared" si="568"/>
        <v>0.5</v>
      </c>
      <c r="NU77" s="37" t="s">
        <v>755</v>
      </c>
    </row>
    <row r="78" spans="1:385" ht="15" customHeight="1" thickTop="1" thickBot="1" x14ac:dyDescent="0.3">
      <c r="A78" s="38">
        <v>46132</v>
      </c>
      <c r="B78" s="39">
        <f>IF(A78="","",SUM(J78,LG84,AL78,DR78,AZ78,DD78,LU78,NK78,MW78,MI78,X78,FH78,FV78,GJ78,EF78,ET78)+SUM(GY87:GY90)+SUM(HM87:HM90)+SUM(CP87:CP90)+SUM(BN87:BN90)+SUM(KS87:KS90)+SUM(KE87:KE90)+SUM(CB87:CB90)+SUM(IA87:IA90)+SUM(IO87:IO90)+SUM(JC87:JC90)+SUM(JQ87:JQ90))</f>
        <v>4461</v>
      </c>
      <c r="C78" s="40">
        <f>IF(A78="","",SUM(J78,X78,AL78,AZ78)+SUM(KE87:KE90)+SUM(KS87:KS90)+SUM(BN87:BN90))</f>
        <v>1420</v>
      </c>
      <c r="D78" s="40">
        <f>IF(A78="","",SUM(DD78,DR78)+SUM(CB87:CB90)+SUM(CP87:CP90))</f>
        <v>336</v>
      </c>
      <c r="E78" s="41">
        <f>IF(A78="","",SUM(NK78,MW78,MI78,LG84,LU78)+SUM(IA87:IA90)+SUM(IO87:IO90)+SUM(JC87:JC90)+SUM(JQ87:JQ90))</f>
        <v>1752</v>
      </c>
      <c r="F78" s="41">
        <f>IF(B78="","",SUM(FH78,FV78,GJ78)+SUM(HM87:HM90)+SUM(GY87:GY90))</f>
        <v>678</v>
      </c>
      <c r="G78" s="40">
        <f>IF(A78="","",SUM(EF78,ET78))</f>
        <v>275</v>
      </c>
      <c r="H78" s="42"/>
      <c r="I78" s="45">
        <v>6990</v>
      </c>
      <c r="J78" s="45">
        <f t="shared" si="453"/>
        <v>48</v>
      </c>
      <c r="K78" s="45">
        <v>307</v>
      </c>
      <c r="L78" s="45">
        <f t="shared" si="454"/>
        <v>11</v>
      </c>
      <c r="M78" s="45">
        <v>100</v>
      </c>
      <c r="N78" s="45">
        <f t="shared" si="455"/>
        <v>13</v>
      </c>
      <c r="O78" s="45">
        <v>-60</v>
      </c>
      <c r="P78" s="44" t="str">
        <f>IF(I78="","",P77)</f>
        <v>AIまきまきシール</v>
      </c>
      <c r="Q78" s="43">
        <f>IF(I78="","",Q77)</f>
        <v>130</v>
      </c>
      <c r="R78" s="45">
        <f t="shared" si="456"/>
        <v>1690</v>
      </c>
      <c r="S78" s="46">
        <f t="shared" si="457"/>
        <v>0.35208333333333336</v>
      </c>
      <c r="T78" s="37" t="s">
        <v>1284</v>
      </c>
      <c r="U78" s="29"/>
      <c r="V78" s="52">
        <f t="shared" si="458"/>
        <v>46132</v>
      </c>
      <c r="W78" s="45">
        <v>17326</v>
      </c>
      <c r="X78" s="69">
        <f t="shared" si="459"/>
        <v>28</v>
      </c>
      <c r="Y78" s="45">
        <v>624</v>
      </c>
      <c r="Z78" s="45">
        <f t="shared" si="460"/>
        <v>0</v>
      </c>
      <c r="AA78" s="45">
        <v>19</v>
      </c>
      <c r="AB78" s="45">
        <f t="shared" si="461"/>
        <v>0</v>
      </c>
      <c r="AC78" s="45">
        <v>0</v>
      </c>
      <c r="AD78" s="44" t="str">
        <f t="shared" si="462"/>
        <v>サンリオボアポーチ</v>
      </c>
      <c r="AE78" s="43">
        <f t="shared" si="463"/>
        <v>1026</v>
      </c>
      <c r="AF78" s="45">
        <f t="shared" si="464"/>
        <v>0</v>
      </c>
      <c r="AG78" s="46">
        <f t="shared" si="465"/>
        <v>0</v>
      </c>
      <c r="AH78" s="37" t="s">
        <v>1273</v>
      </c>
      <c r="AI78" s="29"/>
      <c r="AJ78" s="52">
        <f t="shared" si="466"/>
        <v>46132</v>
      </c>
      <c r="AK78" s="45">
        <v>21782</v>
      </c>
      <c r="AL78" s="45">
        <f t="shared" si="467"/>
        <v>181</v>
      </c>
      <c r="AM78" s="45">
        <v>431</v>
      </c>
      <c r="AN78" s="45">
        <f t="shared" si="468"/>
        <v>1</v>
      </c>
      <c r="AO78" s="45">
        <v>44</v>
      </c>
      <c r="AP78" s="45">
        <f t="shared" si="469"/>
        <v>1</v>
      </c>
      <c r="AQ78" s="45">
        <v>3</v>
      </c>
      <c r="AR78" s="44" t="str">
        <f t="shared" si="470"/>
        <v>ルララ</v>
      </c>
      <c r="AS78" s="43">
        <f t="shared" si="471"/>
        <v>880</v>
      </c>
      <c r="AT78" s="45">
        <f t="shared" si="472"/>
        <v>880</v>
      </c>
      <c r="AU78" s="46">
        <f t="shared" si="473"/>
        <v>4.861878453038674E-2</v>
      </c>
      <c r="AV78" s="37"/>
      <c r="AW78" s="29"/>
      <c r="AX78" s="52">
        <f t="shared" si="474"/>
        <v>46132</v>
      </c>
      <c r="AY78" s="45">
        <v>45714</v>
      </c>
      <c r="AZ78" s="45">
        <f t="shared" si="475"/>
        <v>371</v>
      </c>
      <c r="BA78" s="45">
        <v>794</v>
      </c>
      <c r="BB78" s="45">
        <f t="shared" si="476"/>
        <v>6</v>
      </c>
      <c r="BC78" s="45">
        <v>32</v>
      </c>
      <c r="BD78" s="45">
        <f t="shared" si="477"/>
        <v>7</v>
      </c>
      <c r="BE78" s="45">
        <v>4</v>
      </c>
      <c r="BF78" s="44" t="str">
        <f t="shared" si="478"/>
        <v>ボンボンドロップシール</v>
      </c>
      <c r="BG78" s="43">
        <f t="shared" si="479"/>
        <v>1500</v>
      </c>
      <c r="BH78" s="45">
        <f t="shared" si="480"/>
        <v>10500</v>
      </c>
      <c r="BI78" s="46">
        <f t="shared" si="481"/>
        <v>0.28301886792452829</v>
      </c>
      <c r="BJ78" s="37"/>
      <c r="BK78" s="29"/>
      <c r="BL78" s="75"/>
      <c r="BM78" s="76">
        <v>4710</v>
      </c>
      <c r="BN78" s="76">
        <v>109</v>
      </c>
      <c r="BO78" s="76">
        <v>106</v>
      </c>
      <c r="BP78" s="76">
        <v>2</v>
      </c>
      <c r="BQ78" s="76">
        <v>13</v>
      </c>
      <c r="BR78" s="76">
        <v>2</v>
      </c>
      <c r="BS78" s="76">
        <v>10</v>
      </c>
      <c r="BT78" s="82" t="s">
        <v>1007</v>
      </c>
      <c r="BU78" s="76">
        <v>440</v>
      </c>
      <c r="BV78" s="76">
        <v>880</v>
      </c>
      <c r="BW78" s="80">
        <v>8.0733944954128445E-2</v>
      </c>
      <c r="BX78" s="37"/>
      <c r="BY78" s="57"/>
      <c r="BZ78" s="75"/>
      <c r="CA78" s="76">
        <v>7824</v>
      </c>
      <c r="CB78" s="76">
        <v>22</v>
      </c>
      <c r="CC78" s="76">
        <v>431</v>
      </c>
      <c r="CD78" s="76">
        <v>0</v>
      </c>
      <c r="CE78" s="76">
        <v>11</v>
      </c>
      <c r="CF78" s="76">
        <v>0</v>
      </c>
      <c r="CG78" s="83">
        <v>8</v>
      </c>
      <c r="CH78" s="78" t="s">
        <v>1031</v>
      </c>
      <c r="CI78" s="79">
        <v>1430</v>
      </c>
      <c r="CJ78" s="76">
        <v>0</v>
      </c>
      <c r="CK78" s="80">
        <v>0</v>
      </c>
      <c r="CL78" s="37" t="s">
        <v>1134</v>
      </c>
      <c r="CM78" s="29"/>
      <c r="CN78" s="75"/>
      <c r="CO78" s="76">
        <v>3628</v>
      </c>
      <c r="CP78" s="76">
        <v>123</v>
      </c>
      <c r="CQ78" s="76">
        <v>227</v>
      </c>
      <c r="CR78" s="76">
        <v>2</v>
      </c>
      <c r="CS78" s="76">
        <v>13</v>
      </c>
      <c r="CT78" s="76">
        <v>2</v>
      </c>
      <c r="CU78" s="83">
        <v>2</v>
      </c>
      <c r="CV78" s="78" t="s">
        <v>1062</v>
      </c>
      <c r="CW78" s="79">
        <v>600</v>
      </c>
      <c r="CX78" s="76">
        <v>1200</v>
      </c>
      <c r="CY78" s="80">
        <v>9.7560975609756101E-2</v>
      </c>
      <c r="CZ78" s="37"/>
      <c r="DA78" s="29"/>
      <c r="DB78" s="52">
        <f t="shared" si="482"/>
        <v>46132</v>
      </c>
      <c r="DC78" s="45">
        <v>32383</v>
      </c>
      <c r="DD78" s="69">
        <f t="shared" si="483"/>
        <v>33</v>
      </c>
      <c r="DE78" s="45">
        <v>1640</v>
      </c>
      <c r="DF78" s="45">
        <f t="shared" si="484"/>
        <v>5</v>
      </c>
      <c r="DG78" s="45">
        <v>45</v>
      </c>
      <c r="DH78" s="45">
        <f t="shared" si="485"/>
        <v>5</v>
      </c>
      <c r="DI78" s="45">
        <v>0</v>
      </c>
      <c r="DJ78" s="44" t="str">
        <f>IF(DC78="","",DJ77)</f>
        <v>DNぷくぷくシール</v>
      </c>
      <c r="DK78" s="43">
        <f t="shared" si="486"/>
        <v>220</v>
      </c>
      <c r="DL78" s="45">
        <f t="shared" si="487"/>
        <v>1100</v>
      </c>
      <c r="DM78" s="46">
        <f t="shared" si="488"/>
        <v>0.33333333333333331</v>
      </c>
      <c r="DN78" s="37"/>
      <c r="DO78" s="29"/>
      <c r="DP78" s="52">
        <f t="shared" si="489"/>
        <v>46132</v>
      </c>
      <c r="DQ78" s="45">
        <v>11976</v>
      </c>
      <c r="DR78" s="45">
        <f t="shared" si="490"/>
        <v>47</v>
      </c>
      <c r="DS78" s="45">
        <v>339</v>
      </c>
      <c r="DT78" s="45">
        <f t="shared" si="491"/>
        <v>1</v>
      </c>
      <c r="DU78" s="45">
        <v>56</v>
      </c>
      <c r="DV78" s="45">
        <f t="shared" si="492"/>
        <v>1</v>
      </c>
      <c r="DW78" s="45">
        <v>0</v>
      </c>
      <c r="DX78" s="44" t="str">
        <f t="shared" si="493"/>
        <v>サンリオバニティポーチ</v>
      </c>
      <c r="DY78" s="43">
        <f t="shared" si="494"/>
        <v>1080</v>
      </c>
      <c r="DZ78" s="45">
        <f t="shared" si="495"/>
        <v>1080</v>
      </c>
      <c r="EA78" s="46">
        <f t="shared" si="496"/>
        <v>0.22978723404255319</v>
      </c>
      <c r="EB78" s="37"/>
      <c r="EC78" s="29"/>
      <c r="ED78" s="52">
        <f t="shared" si="497"/>
        <v>46132</v>
      </c>
      <c r="EE78" s="45">
        <v>6264</v>
      </c>
      <c r="EF78" s="45">
        <f t="shared" si="498"/>
        <v>144</v>
      </c>
      <c r="EG78" s="45">
        <v>161</v>
      </c>
      <c r="EH78" s="45">
        <f t="shared" si="499"/>
        <v>7</v>
      </c>
      <c r="EI78" s="45">
        <v>52</v>
      </c>
      <c r="EJ78" s="45">
        <f t="shared" si="500"/>
        <v>7</v>
      </c>
      <c r="EK78" s="45">
        <v>9</v>
      </c>
      <c r="EL78" s="44" t="str">
        <f t="shared" si="501"/>
        <v>サンリオヒョウ柄マスコットポーチ</v>
      </c>
      <c r="EM78" s="43">
        <f t="shared" si="502"/>
        <v>935</v>
      </c>
      <c r="EN78" s="45">
        <f t="shared" si="503"/>
        <v>6545</v>
      </c>
      <c r="EO78" s="46">
        <f t="shared" si="504"/>
        <v>0.45451388888888888</v>
      </c>
      <c r="EP78" s="37"/>
      <c r="EQ78" s="29"/>
      <c r="ER78" s="52">
        <f t="shared" si="505"/>
        <v>46132</v>
      </c>
      <c r="ES78" s="45">
        <v>3670</v>
      </c>
      <c r="ET78" s="45">
        <f t="shared" si="506"/>
        <v>131</v>
      </c>
      <c r="EU78" s="45">
        <v>98</v>
      </c>
      <c r="EV78" s="45">
        <f t="shared" si="507"/>
        <v>5</v>
      </c>
      <c r="EW78" s="45">
        <v>61</v>
      </c>
      <c r="EX78" s="45">
        <f t="shared" si="508"/>
        <v>5</v>
      </c>
      <c r="EY78" s="45">
        <v>5</v>
      </c>
      <c r="EZ78" s="44" t="str">
        <f t="shared" si="509"/>
        <v>ギャルキティマスコットポーチ</v>
      </c>
      <c r="FA78" s="43">
        <f t="shared" si="510"/>
        <v>935</v>
      </c>
      <c r="FB78" s="45">
        <f t="shared" si="511"/>
        <v>4675</v>
      </c>
      <c r="FC78" s="46">
        <f t="shared" si="512"/>
        <v>0.3568702290076336</v>
      </c>
      <c r="FD78" s="37"/>
      <c r="FE78" s="60"/>
      <c r="FF78" s="52">
        <f t="shared" si="513"/>
        <v>46132</v>
      </c>
      <c r="FG78" s="45">
        <v>6112</v>
      </c>
      <c r="FH78" s="45">
        <f t="shared" si="514"/>
        <v>161</v>
      </c>
      <c r="FI78" s="45">
        <v>459</v>
      </c>
      <c r="FJ78" s="45">
        <f t="shared" si="515"/>
        <v>2</v>
      </c>
      <c r="FK78" s="45">
        <v>38</v>
      </c>
      <c r="FL78" s="45">
        <f t="shared" si="516"/>
        <v>2</v>
      </c>
      <c r="FM78" s="45">
        <v>0</v>
      </c>
      <c r="FN78" s="44" t="str">
        <f t="shared" si="517"/>
        <v>サミュエル</v>
      </c>
      <c r="FO78" s="43">
        <f t="shared" si="518"/>
        <v>1000</v>
      </c>
      <c r="FP78" s="45">
        <f t="shared" si="519"/>
        <v>2000</v>
      </c>
      <c r="FQ78" s="46">
        <f t="shared" si="520"/>
        <v>0.12422360248447205</v>
      </c>
      <c r="FR78" s="37"/>
      <c r="FS78" s="29"/>
      <c r="FT78" s="52">
        <f t="shared" si="521"/>
        <v>46132</v>
      </c>
      <c r="FU78" s="45">
        <v>4447</v>
      </c>
      <c r="FV78" s="45">
        <f t="shared" si="522"/>
        <v>85</v>
      </c>
      <c r="FW78" s="45">
        <v>350</v>
      </c>
      <c r="FX78" s="45">
        <f t="shared" si="523"/>
        <v>9</v>
      </c>
      <c r="FY78" s="45">
        <v>493</v>
      </c>
      <c r="FZ78" s="45">
        <f t="shared" si="524"/>
        <v>9</v>
      </c>
      <c r="GA78" s="45">
        <v>14</v>
      </c>
      <c r="GB78" s="44" t="str">
        <f t="shared" si="525"/>
        <v>余り物</v>
      </c>
      <c r="GC78" s="43">
        <f t="shared" si="526"/>
        <v>200</v>
      </c>
      <c r="GD78" s="45">
        <f t="shared" si="527"/>
        <v>1800</v>
      </c>
      <c r="GE78" s="46">
        <f t="shared" si="528"/>
        <v>0.21176470588235294</v>
      </c>
      <c r="GF78" s="37"/>
      <c r="GG78" s="29"/>
      <c r="GH78" s="52">
        <f t="shared" si="529"/>
        <v>46132</v>
      </c>
      <c r="GI78" s="45">
        <v>1849</v>
      </c>
      <c r="GJ78" s="45">
        <f t="shared" si="530"/>
        <v>52</v>
      </c>
      <c r="GK78" s="45">
        <v>294</v>
      </c>
      <c r="GL78" s="45">
        <f t="shared" si="531"/>
        <v>4</v>
      </c>
      <c r="GM78" s="45">
        <v>99</v>
      </c>
      <c r="GN78" s="45">
        <f t="shared" si="532"/>
        <v>4</v>
      </c>
      <c r="GO78" s="45">
        <v>0</v>
      </c>
      <c r="GP78" s="44" t="str">
        <f t="shared" si="533"/>
        <v>サンリオウインターMC</v>
      </c>
      <c r="GQ78" s="43">
        <f t="shared" si="534"/>
        <v>638</v>
      </c>
      <c r="GR78" s="45">
        <f t="shared" si="535"/>
        <v>2552</v>
      </c>
      <c r="GS78" s="46">
        <f t="shared" si="536"/>
        <v>0.49076923076923079</v>
      </c>
      <c r="GT78" s="37"/>
      <c r="GU78" s="61"/>
      <c r="GV78" s="75"/>
      <c r="GW78" s="84" t="s">
        <v>1146</v>
      </c>
      <c r="GX78" s="76">
        <v>18505</v>
      </c>
      <c r="GY78" s="76">
        <v>155</v>
      </c>
      <c r="GZ78" s="76">
        <v>147</v>
      </c>
      <c r="HA78" s="76">
        <v>1</v>
      </c>
      <c r="HB78" s="76">
        <v>3</v>
      </c>
      <c r="HC78" s="76">
        <v>0</v>
      </c>
      <c r="HD78" s="76">
        <v>0</v>
      </c>
      <c r="HE78" s="78" t="s">
        <v>685</v>
      </c>
      <c r="HF78" s="76">
        <v>1500</v>
      </c>
      <c r="HG78" s="76">
        <v>0</v>
      </c>
      <c r="HH78" s="80">
        <v>0</v>
      </c>
      <c r="HI78" s="37"/>
      <c r="HJ78" s="29"/>
      <c r="HK78" s="75"/>
      <c r="HL78" s="76">
        <v>3037</v>
      </c>
      <c r="HM78" s="76">
        <v>92</v>
      </c>
      <c r="HN78" s="76">
        <v>127</v>
      </c>
      <c r="HO78" s="76">
        <v>4</v>
      </c>
      <c r="HP78" s="76">
        <v>18</v>
      </c>
      <c r="HQ78" s="76">
        <v>7</v>
      </c>
      <c r="HR78" s="76">
        <v>10</v>
      </c>
      <c r="HS78" s="78" t="s">
        <v>913</v>
      </c>
      <c r="HT78" s="76">
        <v>200</v>
      </c>
      <c r="HU78" s="76">
        <v>1400</v>
      </c>
      <c r="HV78" s="80">
        <v>0.15217391304347827</v>
      </c>
      <c r="HW78" s="37"/>
      <c r="HX78" s="360"/>
      <c r="HY78" s="75"/>
      <c r="HZ78" s="76">
        <v>9976</v>
      </c>
      <c r="IA78" s="76">
        <v>173</v>
      </c>
      <c r="IB78" s="76">
        <v>354</v>
      </c>
      <c r="IC78" s="76">
        <v>2</v>
      </c>
      <c r="ID78" s="76">
        <v>14</v>
      </c>
      <c r="IE78" s="76">
        <v>2</v>
      </c>
      <c r="IF78" s="76">
        <v>12</v>
      </c>
      <c r="IG78" s="78" t="s">
        <v>1007</v>
      </c>
      <c r="IH78" s="76">
        <v>400</v>
      </c>
      <c r="II78" s="76">
        <v>800</v>
      </c>
      <c r="IJ78" s="80">
        <v>4.6242774566473986E-2</v>
      </c>
      <c r="IK78" s="37"/>
      <c r="IL78" s="29"/>
      <c r="IM78" s="75"/>
      <c r="IN78" s="76">
        <v>7859</v>
      </c>
      <c r="IO78" s="76">
        <v>46</v>
      </c>
      <c r="IP78" s="76">
        <v>338</v>
      </c>
      <c r="IQ78" s="76">
        <v>0</v>
      </c>
      <c r="IR78" s="76">
        <v>66</v>
      </c>
      <c r="IS78" s="76">
        <v>2</v>
      </c>
      <c r="IT78" s="76">
        <v>0</v>
      </c>
      <c r="IU78" s="78" t="s">
        <v>1130</v>
      </c>
      <c r="IV78" s="76">
        <v>286</v>
      </c>
      <c r="IW78" s="76">
        <v>400</v>
      </c>
      <c r="IX78" s="80">
        <v>8.6956521739130432E-2</v>
      </c>
      <c r="IY78" s="37"/>
      <c r="IZ78" s="61"/>
      <c r="JA78" s="75"/>
      <c r="JB78" s="76">
        <v>2446</v>
      </c>
      <c r="JC78" s="76">
        <v>85</v>
      </c>
      <c r="JD78" s="76">
        <v>285</v>
      </c>
      <c r="JE78" s="76">
        <v>2</v>
      </c>
      <c r="JF78" s="76">
        <v>9</v>
      </c>
      <c r="JG78" s="76">
        <v>5</v>
      </c>
      <c r="JH78" s="76">
        <v>5</v>
      </c>
      <c r="JI78" s="85" t="s">
        <v>1034</v>
      </c>
      <c r="JJ78" s="76">
        <v>650</v>
      </c>
      <c r="JK78" s="76">
        <v>3250</v>
      </c>
      <c r="JL78" s="80">
        <v>0.38235294117647056</v>
      </c>
      <c r="JM78" s="37"/>
      <c r="JN78" s="29"/>
      <c r="JO78" s="75"/>
      <c r="JP78" s="76">
        <v>6870</v>
      </c>
      <c r="JQ78" s="76">
        <v>44</v>
      </c>
      <c r="JR78" s="76">
        <v>248</v>
      </c>
      <c r="JS78" s="76">
        <v>0</v>
      </c>
      <c r="JT78" s="76">
        <v>8</v>
      </c>
      <c r="JU78" s="76">
        <v>0</v>
      </c>
      <c r="JV78" s="76">
        <v>0</v>
      </c>
      <c r="JW78" s="78" t="s">
        <v>918</v>
      </c>
      <c r="JX78" s="76">
        <v>670</v>
      </c>
      <c r="JY78" s="76">
        <v>0</v>
      </c>
      <c r="JZ78" s="80">
        <v>0</v>
      </c>
      <c r="KA78" s="37"/>
      <c r="KB78" s="51"/>
      <c r="KC78" s="75"/>
      <c r="KD78" s="76">
        <v>16113</v>
      </c>
      <c r="KE78" s="76">
        <v>15</v>
      </c>
      <c r="KF78" s="76">
        <v>934</v>
      </c>
      <c r="KG78" s="76">
        <v>0</v>
      </c>
      <c r="KH78" s="76">
        <v>14</v>
      </c>
      <c r="KI78" s="76">
        <v>0</v>
      </c>
      <c r="KJ78" s="76">
        <v>0</v>
      </c>
      <c r="KK78" s="78" t="s">
        <v>1121</v>
      </c>
      <c r="KL78" s="79">
        <v>570</v>
      </c>
      <c r="KM78" s="76">
        <v>0</v>
      </c>
      <c r="KN78" s="80">
        <v>0</v>
      </c>
      <c r="KO78" s="37"/>
      <c r="KP78" s="29"/>
      <c r="KQ78" s="75"/>
      <c r="KR78" s="76">
        <v>5630</v>
      </c>
      <c r="KS78" s="76">
        <v>41</v>
      </c>
      <c r="KT78" s="76">
        <v>156</v>
      </c>
      <c r="KU78" s="76">
        <v>2</v>
      </c>
      <c r="KV78" s="76">
        <v>30</v>
      </c>
      <c r="KW78" s="76">
        <v>2</v>
      </c>
      <c r="KX78" s="76">
        <v>0</v>
      </c>
      <c r="KY78" s="81" t="s">
        <v>685</v>
      </c>
      <c r="KZ78" s="76">
        <v>200</v>
      </c>
      <c r="LA78" s="76">
        <v>400</v>
      </c>
      <c r="LB78" s="80">
        <v>9.7560975609756101E-2</v>
      </c>
      <c r="LC78" s="37"/>
      <c r="LD78" s="29"/>
      <c r="LE78" s="52">
        <f>IF(A76="","",A76)</f>
        <v>46125</v>
      </c>
      <c r="LF78" s="43">
        <v>86577</v>
      </c>
      <c r="LG78" s="86">
        <f>IF(LF78="","",LF78-LF75)</f>
        <v>390</v>
      </c>
      <c r="LH78" s="43">
        <v>446</v>
      </c>
      <c r="LI78" s="43">
        <f t="shared" ref="LI78:LI116" si="569">IF(LH78="","",LH78-LH75)</f>
        <v>0</v>
      </c>
      <c r="LJ78" s="43">
        <v>2</v>
      </c>
      <c r="LK78" s="87">
        <f t="shared" ref="LK78:LK116" si="570">IF(LJ78="","",LJ75+LL75-LJ78)</f>
        <v>0</v>
      </c>
      <c r="LL78" s="43">
        <v>0</v>
      </c>
      <c r="LM78" s="65" t="str">
        <f>IF(LF78="","",LM75)</f>
        <v>ボンドロ</v>
      </c>
      <c r="LN78" s="48">
        <f>IF(LG78="","",LN75)</f>
        <v>1200</v>
      </c>
      <c r="LO78" s="87">
        <f t="shared" ref="LO78:LO122" si="571">IF(LJ78="","",LK78*LN78)</f>
        <v>0</v>
      </c>
      <c r="LP78" s="53"/>
      <c r="LQ78" s="37"/>
      <c r="LR78" s="29"/>
      <c r="LS78" s="52">
        <f t="shared" si="537"/>
        <v>46132</v>
      </c>
      <c r="LT78" s="45">
        <v>24685</v>
      </c>
      <c r="LU78" s="45">
        <f t="shared" si="538"/>
        <v>79</v>
      </c>
      <c r="LV78" s="45">
        <v>1187</v>
      </c>
      <c r="LW78" s="45">
        <f t="shared" si="539"/>
        <v>2</v>
      </c>
      <c r="LX78" s="45">
        <v>29</v>
      </c>
      <c r="LY78" s="45">
        <f t="shared" si="540"/>
        <v>2</v>
      </c>
      <c r="LZ78" s="45">
        <v>0</v>
      </c>
      <c r="MA78" s="44" t="str">
        <f t="shared" si="541"/>
        <v>ルララ</v>
      </c>
      <c r="MB78" s="43">
        <f t="shared" si="542"/>
        <v>850</v>
      </c>
      <c r="MC78" s="45">
        <f t="shared" si="543"/>
        <v>1700</v>
      </c>
      <c r="MD78" s="46">
        <f t="shared" si="544"/>
        <v>0.21518987341772153</v>
      </c>
      <c r="ME78" s="37"/>
      <c r="MF78" s="29"/>
      <c r="MG78" s="52">
        <f t="shared" si="545"/>
        <v>46132</v>
      </c>
      <c r="MH78" s="45">
        <v>11191</v>
      </c>
      <c r="MI78" s="45">
        <f t="shared" si="546"/>
        <v>45</v>
      </c>
      <c r="MJ78" s="45">
        <v>448</v>
      </c>
      <c r="MK78" s="45">
        <f t="shared" si="547"/>
        <v>1</v>
      </c>
      <c r="ML78" s="45">
        <v>10</v>
      </c>
      <c r="MM78" s="45">
        <f t="shared" si="548"/>
        <v>1</v>
      </c>
      <c r="MN78" s="45">
        <v>7</v>
      </c>
      <c r="MO78" s="44" t="str">
        <f t="shared" si="549"/>
        <v>たまごっちボアポーチ</v>
      </c>
      <c r="MP78" s="43">
        <f t="shared" si="550"/>
        <v>1100</v>
      </c>
      <c r="MQ78" s="45">
        <f t="shared" si="551"/>
        <v>1100</v>
      </c>
      <c r="MR78" s="46">
        <f t="shared" si="552"/>
        <v>0.24444444444444444</v>
      </c>
      <c r="MS78" s="37"/>
      <c r="MT78" s="29"/>
      <c r="MU78" s="52">
        <f t="shared" si="553"/>
        <v>46132</v>
      </c>
      <c r="MV78" s="45">
        <v>12105</v>
      </c>
      <c r="MW78" s="45">
        <f t="shared" si="554"/>
        <v>508</v>
      </c>
      <c r="MX78" s="45">
        <v>555</v>
      </c>
      <c r="MY78" s="45">
        <f t="shared" si="555"/>
        <v>4</v>
      </c>
      <c r="MZ78" s="45">
        <v>36</v>
      </c>
      <c r="NA78" s="45">
        <f t="shared" si="556"/>
        <v>2</v>
      </c>
      <c r="NB78" s="45">
        <v>0</v>
      </c>
      <c r="NC78" s="44" t="str">
        <f t="shared" si="557"/>
        <v>ボンボンドロップシール</v>
      </c>
      <c r="ND78" s="43">
        <f t="shared" si="558"/>
        <v>1500</v>
      </c>
      <c r="NE78" s="45">
        <f t="shared" si="559"/>
        <v>3000</v>
      </c>
      <c r="NF78" s="46">
        <f t="shared" si="560"/>
        <v>5.905511811023622E-2</v>
      </c>
      <c r="NG78" s="37"/>
      <c r="NH78" s="29"/>
      <c r="NI78" s="52">
        <f t="shared" si="561"/>
        <v>46132</v>
      </c>
      <c r="NJ78" s="45">
        <v>14984</v>
      </c>
      <c r="NK78" s="45">
        <f t="shared" si="562"/>
        <v>53</v>
      </c>
      <c r="NL78" s="45">
        <v>287</v>
      </c>
      <c r="NM78" s="45">
        <f t="shared" si="563"/>
        <v>0</v>
      </c>
      <c r="NN78" s="45">
        <v>5</v>
      </c>
      <c r="NO78" s="45">
        <f t="shared" si="564"/>
        <v>1</v>
      </c>
      <c r="NP78" s="45">
        <v>24</v>
      </c>
      <c r="NQ78" s="44" t="str">
        <f t="shared" si="565"/>
        <v>たまごっちヘアバンド</v>
      </c>
      <c r="NR78" s="43">
        <f t="shared" si="566"/>
        <v>1100</v>
      </c>
      <c r="NS78" s="45">
        <f t="shared" si="567"/>
        <v>1100</v>
      </c>
      <c r="NT78" s="46">
        <f t="shared" si="568"/>
        <v>0.20754716981132076</v>
      </c>
      <c r="NU78" s="37" t="s">
        <v>1289</v>
      </c>
    </row>
    <row r="79" spans="1:385" ht="15" customHeight="1" thickTop="1" x14ac:dyDescent="0.25">
      <c r="A79" s="38">
        <v>46136</v>
      </c>
      <c r="B79" s="39">
        <f>IF(A79="","",SUM(J79,LG87,AL79,DR79,AZ79,DD79,LU79,NK79,MW79,MI79,X79,FH79,GJ79,FV79,EF79,ET79)+SUM(GY91:GY94)+SUM(HM91:HM94)+SUM(CP91:CP94)+SUM(BN91:BN94)+SUM(KS91:KS94)+SUM(KE91:KE94)+SUM(CB91:CB94)+SUM(IA91:IA94)+SUM(IO91:IO94)+SUM(JC91:JC94)+SUM(JQ91:JQ94))</f>
        <v>2844</v>
      </c>
      <c r="C79" s="40">
        <f>IF(A79="","",SUM(J79,X79,AL79,AZ79)+SUM(KE91:KE94)+SUM(KS91:KS94)+SUM(BN91:BN94))</f>
        <v>859</v>
      </c>
      <c r="D79" s="40">
        <f>IF(A79="","",SUM(DD79,DR79)+SUM(CB91:CB94)+SUM(CP91:CP94))</f>
        <v>246</v>
      </c>
      <c r="E79" s="41">
        <f>IF(A79="","",SUM(NK79,MW79,MI79,LG87,LU79)+SUM(IA91:IA94)+SUM(IO91:IO94)+SUM(JC91:JC94)+SUM(JQ91:JQ94))</f>
        <v>918</v>
      </c>
      <c r="F79" s="88">
        <f>IF(B79="","",SUM(FH79,FV79,GJ79)+SUM(HM91:HM94)+SUM(GY91:GY94))</f>
        <v>580</v>
      </c>
      <c r="G79" s="40">
        <f>IF(A79="","",SUM(EF79,ET79))</f>
        <v>241</v>
      </c>
      <c r="H79" s="42"/>
      <c r="I79" s="45">
        <v>7020</v>
      </c>
      <c r="J79" s="45">
        <f t="shared" si="453"/>
        <v>30</v>
      </c>
      <c r="K79" s="45">
        <v>309</v>
      </c>
      <c r="L79" s="45">
        <f t="shared" si="454"/>
        <v>2</v>
      </c>
      <c r="M79" s="45">
        <v>38</v>
      </c>
      <c r="N79" s="45">
        <f t="shared" si="455"/>
        <v>2</v>
      </c>
      <c r="O79" s="45">
        <v>0</v>
      </c>
      <c r="P79" s="44" t="s">
        <v>1007</v>
      </c>
      <c r="Q79" s="43">
        <v>286</v>
      </c>
      <c r="R79" s="45">
        <f t="shared" si="456"/>
        <v>572</v>
      </c>
      <c r="S79" s="46">
        <f t="shared" si="457"/>
        <v>0.19066666666666668</v>
      </c>
      <c r="T79" s="37"/>
      <c r="U79" s="29"/>
      <c r="V79" s="52">
        <f t="shared" si="458"/>
        <v>46136</v>
      </c>
      <c r="W79" s="45">
        <v>17402</v>
      </c>
      <c r="X79" s="45">
        <f t="shared" si="459"/>
        <v>76</v>
      </c>
      <c r="Y79" s="45">
        <v>625</v>
      </c>
      <c r="Z79" s="45">
        <f t="shared" si="460"/>
        <v>1</v>
      </c>
      <c r="AA79" s="45">
        <v>18</v>
      </c>
      <c r="AB79" s="45">
        <f t="shared" si="461"/>
        <v>1</v>
      </c>
      <c r="AC79" s="45">
        <v>1</v>
      </c>
      <c r="AD79" s="44" t="str">
        <f t="shared" si="462"/>
        <v>サンリオボアポーチ</v>
      </c>
      <c r="AE79" s="43">
        <f t="shared" si="463"/>
        <v>1026</v>
      </c>
      <c r="AF79" s="45">
        <f t="shared" si="464"/>
        <v>1026</v>
      </c>
      <c r="AG79" s="46">
        <f t="shared" si="465"/>
        <v>0.13500000000000001</v>
      </c>
      <c r="AH79" s="37"/>
      <c r="AI79" s="29"/>
      <c r="AJ79" s="52">
        <f t="shared" si="466"/>
        <v>46136</v>
      </c>
      <c r="AK79" s="45">
        <v>21817</v>
      </c>
      <c r="AL79" s="45">
        <f t="shared" si="467"/>
        <v>35</v>
      </c>
      <c r="AM79" s="45">
        <v>432</v>
      </c>
      <c r="AN79" s="45">
        <f t="shared" si="468"/>
        <v>1</v>
      </c>
      <c r="AO79" s="45">
        <v>46</v>
      </c>
      <c r="AP79" s="45">
        <f t="shared" si="469"/>
        <v>1</v>
      </c>
      <c r="AQ79" s="45">
        <v>2</v>
      </c>
      <c r="AR79" s="44" t="str">
        <f t="shared" si="470"/>
        <v>ルララ</v>
      </c>
      <c r="AS79" s="43">
        <f t="shared" si="471"/>
        <v>880</v>
      </c>
      <c r="AT79" s="45">
        <f t="shared" si="472"/>
        <v>880</v>
      </c>
      <c r="AU79" s="46">
        <f t="shared" si="473"/>
        <v>0.25142857142857145</v>
      </c>
      <c r="AV79" s="37"/>
      <c r="AW79" s="29"/>
      <c r="AX79" s="52">
        <f t="shared" si="474"/>
        <v>46136</v>
      </c>
      <c r="AY79" s="45">
        <v>46002</v>
      </c>
      <c r="AZ79" s="45">
        <f t="shared" si="475"/>
        <v>288</v>
      </c>
      <c r="BA79" s="45">
        <v>798</v>
      </c>
      <c r="BB79" s="45">
        <f t="shared" si="476"/>
        <v>4</v>
      </c>
      <c r="BC79" s="45">
        <v>31</v>
      </c>
      <c r="BD79" s="45">
        <f t="shared" si="477"/>
        <v>5</v>
      </c>
      <c r="BE79" s="45">
        <v>0</v>
      </c>
      <c r="BF79" s="44" t="str">
        <f t="shared" si="478"/>
        <v>ボンボンドロップシール</v>
      </c>
      <c r="BG79" s="43">
        <f t="shared" si="479"/>
        <v>1500</v>
      </c>
      <c r="BH79" s="45">
        <f t="shared" si="480"/>
        <v>7500</v>
      </c>
      <c r="BI79" s="46">
        <f t="shared" si="481"/>
        <v>0.26041666666666669</v>
      </c>
      <c r="BJ79" s="37"/>
      <c r="BK79" s="29"/>
      <c r="BL79" s="52">
        <f>IF($A76="","",$A76)</f>
        <v>46125</v>
      </c>
      <c r="BM79" s="45">
        <v>3342</v>
      </c>
      <c r="BN79" s="43">
        <f t="shared" ref="BN79:BN110" si="572">IF(BM79="","",BM79-BM75)</f>
        <v>33</v>
      </c>
      <c r="BO79" s="45">
        <v>94</v>
      </c>
      <c r="BP79" s="87">
        <f t="shared" ref="BP79:BP110" si="573">IF(BO79="","",BO79-BO75)</f>
        <v>0</v>
      </c>
      <c r="BQ79" s="43">
        <v>17</v>
      </c>
      <c r="BR79" s="43">
        <f t="shared" ref="BR79:BR110" si="574">IF(BQ79="","",BQ75+BS75-BQ79)</f>
        <v>0</v>
      </c>
      <c r="BS79" s="43">
        <v>0</v>
      </c>
      <c r="BT79" s="44" t="str">
        <f t="shared" ref="BT79:BT91" si="575">IF(BM79="","",BT75)</f>
        <v>ゲーム機柄イヤホン</v>
      </c>
      <c r="BU79" s="48">
        <f t="shared" ref="BU79:BU91" si="576">IF(BN79="","",BU75)</f>
        <v>1100</v>
      </c>
      <c r="BV79" s="45">
        <f t="shared" ref="BV79:BV110" si="577">IF(BQ79="","",BR79*BU79)</f>
        <v>0</v>
      </c>
      <c r="BW79" s="89">
        <f t="shared" ref="BW79:BW110" si="578">IF(BR79="","",BV79/(BN79*100))</f>
        <v>0</v>
      </c>
      <c r="BX79" s="37"/>
      <c r="BY79" s="57"/>
      <c r="BZ79" s="52">
        <f>IF($A76="","",$A76)</f>
        <v>46125</v>
      </c>
      <c r="CA79" s="45">
        <v>9319</v>
      </c>
      <c r="CB79" s="58">
        <f t="shared" ref="CB79:CB110" si="579">IF(CA79="","",CA79-CA75)</f>
        <v>10</v>
      </c>
      <c r="CC79" s="45">
        <v>340</v>
      </c>
      <c r="CD79" s="87">
        <f t="shared" ref="CD79:CD110" si="580">IF(CC79="","",CC79-CC75)</f>
        <v>0</v>
      </c>
      <c r="CE79" s="43">
        <v>13</v>
      </c>
      <c r="CF79" s="43">
        <f t="shared" ref="CF79:CF110" si="581">IF(CE79="","",CE75+CG75-CE79)</f>
        <v>0</v>
      </c>
      <c r="CG79" s="43">
        <v>1</v>
      </c>
      <c r="CH79" s="44" t="str">
        <f t="shared" ref="CH79:CH110" si="582">IF(CA79="","",CH75)</f>
        <v>雪見だいふくイヤホン</v>
      </c>
      <c r="CI79" s="48">
        <f t="shared" ref="CI79:CI110" si="583">IF(CB79="","",CI75)</f>
        <v>1100</v>
      </c>
      <c r="CJ79" s="45">
        <f t="shared" ref="CJ79:CJ110" si="584">IF(CE79="","",CF79*CI79)</f>
        <v>0</v>
      </c>
      <c r="CK79" s="89">
        <f t="shared" ref="CK79:CK110" si="585">IF(CF79="","",CJ79/(CB79*100))</f>
        <v>0</v>
      </c>
      <c r="CL79" s="37"/>
      <c r="CM79" s="29"/>
      <c r="CN79" s="52">
        <f>IF($A76="","",$A76)</f>
        <v>46125</v>
      </c>
      <c r="CO79" s="45">
        <v>3245</v>
      </c>
      <c r="CP79" s="43">
        <f t="shared" ref="CP79:CP110" si="586">IF(CO79="","",CO79-CO75)</f>
        <v>31</v>
      </c>
      <c r="CQ79" s="45">
        <v>108</v>
      </c>
      <c r="CR79" s="87">
        <f t="shared" ref="CR79:CR110" si="587">IF(CQ79="","",CQ79-CQ75)</f>
        <v>1</v>
      </c>
      <c r="CS79" s="43">
        <v>18</v>
      </c>
      <c r="CT79" s="43">
        <f t="shared" ref="CT79:CT110" si="588">IF(CS79="","",CS75+CU75-CS79)</f>
        <v>1</v>
      </c>
      <c r="CU79" s="43">
        <v>0</v>
      </c>
      <c r="CV79" s="44" t="str">
        <f t="shared" ref="CV79:CV104" si="589">IF(CO79="","",CV75)</f>
        <v>ゲーム機柄ワイヤレスイヤホン</v>
      </c>
      <c r="CW79" s="48">
        <f t="shared" ref="CW79:CW104" si="590">IF(CP79="","",CW75)</f>
        <v>700</v>
      </c>
      <c r="CX79" s="45">
        <f t="shared" ref="CX79:CX110" si="591">IF(CS79="","",CT79*CW79)</f>
        <v>700</v>
      </c>
      <c r="CY79" s="89">
        <f t="shared" ref="CY79:CY110" si="592">IF(CT79="","",CX79/(CP79*100))</f>
        <v>0.22580645161290322</v>
      </c>
      <c r="CZ79" s="37"/>
      <c r="DA79" s="29"/>
      <c r="DB79" s="52">
        <f t="shared" si="482"/>
        <v>46136</v>
      </c>
      <c r="DC79" s="45">
        <v>32407</v>
      </c>
      <c r="DD79" s="45">
        <f t="shared" si="483"/>
        <v>24</v>
      </c>
      <c r="DE79" s="45">
        <v>1643</v>
      </c>
      <c r="DF79" s="45">
        <f t="shared" si="484"/>
        <v>3</v>
      </c>
      <c r="DG79" s="45">
        <v>42</v>
      </c>
      <c r="DH79" s="45">
        <f t="shared" si="485"/>
        <v>3</v>
      </c>
      <c r="DI79" s="45">
        <v>0</v>
      </c>
      <c r="DJ79" s="44" t="str">
        <f>IF(DC79="","",DJ78)</f>
        <v>DNぷくぷくシール</v>
      </c>
      <c r="DK79" s="43">
        <f t="shared" si="486"/>
        <v>220</v>
      </c>
      <c r="DL79" s="45">
        <f t="shared" si="487"/>
        <v>660</v>
      </c>
      <c r="DM79" s="46">
        <f t="shared" si="488"/>
        <v>0.27500000000000002</v>
      </c>
      <c r="DN79" s="37"/>
      <c r="DO79" s="29"/>
      <c r="DP79" s="52">
        <f t="shared" si="489"/>
        <v>46136</v>
      </c>
      <c r="DQ79" s="45">
        <v>11999</v>
      </c>
      <c r="DR79" s="45">
        <f t="shared" si="490"/>
        <v>23</v>
      </c>
      <c r="DS79" s="45">
        <v>339</v>
      </c>
      <c r="DT79" s="45">
        <f t="shared" si="491"/>
        <v>0</v>
      </c>
      <c r="DU79" s="45">
        <v>56</v>
      </c>
      <c r="DV79" s="45">
        <f t="shared" si="492"/>
        <v>0</v>
      </c>
      <c r="DW79" s="45">
        <v>0</v>
      </c>
      <c r="DX79" s="44" t="str">
        <f t="shared" si="493"/>
        <v>サンリオバニティポーチ</v>
      </c>
      <c r="DY79" s="43">
        <f t="shared" si="494"/>
        <v>1080</v>
      </c>
      <c r="DZ79" s="45">
        <f t="shared" si="495"/>
        <v>0</v>
      </c>
      <c r="EA79" s="46">
        <f t="shared" si="496"/>
        <v>0</v>
      </c>
      <c r="EB79" s="37"/>
      <c r="EC79" s="29"/>
      <c r="ED79" s="52">
        <f t="shared" si="497"/>
        <v>46136</v>
      </c>
      <c r="EE79" s="45">
        <v>6355</v>
      </c>
      <c r="EF79" s="45">
        <f t="shared" si="498"/>
        <v>91</v>
      </c>
      <c r="EG79" s="45">
        <v>163</v>
      </c>
      <c r="EH79" s="45">
        <f t="shared" si="499"/>
        <v>2</v>
      </c>
      <c r="EI79" s="45">
        <v>59</v>
      </c>
      <c r="EJ79" s="45">
        <f t="shared" si="500"/>
        <v>2</v>
      </c>
      <c r="EK79" s="45">
        <v>9</v>
      </c>
      <c r="EL79" s="44" t="str">
        <f t="shared" si="501"/>
        <v>サンリオヒョウ柄マスコットポーチ</v>
      </c>
      <c r="EM79" s="43">
        <f t="shared" si="502"/>
        <v>935</v>
      </c>
      <c r="EN79" s="45">
        <f t="shared" si="503"/>
        <v>1870</v>
      </c>
      <c r="EO79" s="46">
        <f t="shared" si="504"/>
        <v>0.20549450549450549</v>
      </c>
      <c r="EP79" s="37"/>
      <c r="EQ79" s="29"/>
      <c r="ER79" s="52">
        <f t="shared" si="505"/>
        <v>46136</v>
      </c>
      <c r="ES79" s="45">
        <v>3820</v>
      </c>
      <c r="ET79" s="45">
        <f t="shared" si="506"/>
        <v>150</v>
      </c>
      <c r="EU79" s="45">
        <v>101</v>
      </c>
      <c r="EV79" s="45">
        <f t="shared" si="507"/>
        <v>3</v>
      </c>
      <c r="EW79" s="45">
        <v>63</v>
      </c>
      <c r="EX79" s="45">
        <f t="shared" si="508"/>
        <v>3</v>
      </c>
      <c r="EY79" s="45">
        <v>3</v>
      </c>
      <c r="EZ79" s="44" t="str">
        <f t="shared" si="509"/>
        <v>ギャルキティマスコットポーチ</v>
      </c>
      <c r="FA79" s="43">
        <f t="shared" si="510"/>
        <v>935</v>
      </c>
      <c r="FB79" s="45">
        <f t="shared" si="511"/>
        <v>2805</v>
      </c>
      <c r="FC79" s="46">
        <f t="shared" si="512"/>
        <v>0.187</v>
      </c>
      <c r="FD79" s="37"/>
      <c r="FE79" s="60"/>
      <c r="FF79" s="52">
        <f t="shared" si="513"/>
        <v>46136</v>
      </c>
      <c r="FG79" s="45">
        <v>6146</v>
      </c>
      <c r="FH79" s="45">
        <f t="shared" si="514"/>
        <v>34</v>
      </c>
      <c r="FI79" s="45">
        <v>461</v>
      </c>
      <c r="FJ79" s="45">
        <f t="shared" si="515"/>
        <v>2</v>
      </c>
      <c r="FK79" s="45">
        <v>36</v>
      </c>
      <c r="FL79" s="45">
        <f t="shared" si="516"/>
        <v>2</v>
      </c>
      <c r="FM79" s="45">
        <v>4</v>
      </c>
      <c r="FN79" s="44" t="str">
        <f t="shared" si="517"/>
        <v>サミュエル</v>
      </c>
      <c r="FO79" s="43">
        <f t="shared" si="518"/>
        <v>1000</v>
      </c>
      <c r="FP79" s="45">
        <f t="shared" si="519"/>
        <v>2000</v>
      </c>
      <c r="FQ79" s="46">
        <f t="shared" si="520"/>
        <v>0.58823529411764708</v>
      </c>
      <c r="FR79" s="37"/>
      <c r="FS79" s="29"/>
      <c r="FT79" s="52">
        <f t="shared" si="521"/>
        <v>46136</v>
      </c>
      <c r="FU79" s="45">
        <v>4480</v>
      </c>
      <c r="FV79" s="45">
        <f t="shared" si="522"/>
        <v>33</v>
      </c>
      <c r="FW79" s="45">
        <v>358</v>
      </c>
      <c r="FX79" s="45">
        <f t="shared" si="523"/>
        <v>8</v>
      </c>
      <c r="FY79" s="45">
        <v>499</v>
      </c>
      <c r="FZ79" s="45">
        <f t="shared" si="524"/>
        <v>8</v>
      </c>
      <c r="GA79" s="45">
        <v>8</v>
      </c>
      <c r="GB79" s="44" t="str">
        <f t="shared" si="525"/>
        <v>余り物</v>
      </c>
      <c r="GC79" s="43">
        <f t="shared" si="526"/>
        <v>200</v>
      </c>
      <c r="GD79" s="45">
        <f t="shared" si="527"/>
        <v>1600</v>
      </c>
      <c r="GE79" s="46">
        <f t="shared" si="528"/>
        <v>0.48484848484848486</v>
      </c>
      <c r="GF79" s="37"/>
      <c r="GG79" s="29"/>
      <c r="GH79" s="52">
        <f t="shared" si="529"/>
        <v>46136</v>
      </c>
      <c r="GI79" s="45">
        <v>1895</v>
      </c>
      <c r="GJ79" s="45">
        <f t="shared" si="530"/>
        <v>46</v>
      </c>
      <c r="GK79" s="45">
        <v>296</v>
      </c>
      <c r="GL79" s="45">
        <f t="shared" si="531"/>
        <v>2</v>
      </c>
      <c r="GM79" s="45">
        <v>97</v>
      </c>
      <c r="GN79" s="45">
        <f t="shared" si="532"/>
        <v>2</v>
      </c>
      <c r="GO79" s="45">
        <v>0</v>
      </c>
      <c r="GP79" s="44" t="str">
        <f t="shared" si="533"/>
        <v>サンリオウインターMC</v>
      </c>
      <c r="GQ79" s="43">
        <f t="shared" si="534"/>
        <v>638</v>
      </c>
      <c r="GR79" s="45">
        <f t="shared" si="535"/>
        <v>1276</v>
      </c>
      <c r="GS79" s="46">
        <f t="shared" si="536"/>
        <v>0.27739130434782611</v>
      </c>
      <c r="GT79" s="193" t="s">
        <v>1310</v>
      </c>
      <c r="GU79" s="61"/>
      <c r="GV79" s="52">
        <f>IF($A76="","",$A76)</f>
        <v>46125</v>
      </c>
      <c r="GW79" s="62" t="s">
        <v>1143</v>
      </c>
      <c r="GX79" s="45">
        <v>481</v>
      </c>
      <c r="GY79" s="43">
        <f t="shared" ref="GY79:GY110" si="593">IF(GX79="","",GX79-GX75)</f>
        <v>21</v>
      </c>
      <c r="GZ79" s="45">
        <v>35</v>
      </c>
      <c r="HA79" s="87">
        <f t="shared" ref="HA79:HA110" si="594">IF(GZ79="","",GZ79-GZ75)</f>
        <v>0</v>
      </c>
      <c r="HB79" s="43">
        <v>3</v>
      </c>
      <c r="HC79" s="43">
        <f t="shared" ref="HC79:HC110" si="595">IF(HB79="","",HB75+HD75-HB79)</f>
        <v>0</v>
      </c>
      <c r="HD79" s="43">
        <v>0</v>
      </c>
      <c r="HE79" s="44" t="str">
        <f t="shared" ref="HE79:HE90" si="596">IF(GX79="","",HE75)</f>
        <v>おしりぷにぷにシール</v>
      </c>
      <c r="HF79" s="48">
        <f t="shared" ref="HF79:HF90" si="597">IF(GY79="","",HF75)</f>
        <v>220</v>
      </c>
      <c r="HG79" s="45">
        <f t="shared" ref="HG79:HG110" si="598">IF(HB79="","",HC79*HF79)</f>
        <v>0</v>
      </c>
      <c r="HH79" s="89">
        <f t="shared" ref="HH79:HH120" si="599">IF(HC79="","",HG79/(GY79*100))</f>
        <v>0</v>
      </c>
      <c r="HI79" s="37"/>
      <c r="HK79" s="52">
        <f>IF($A76="","",$A76)</f>
        <v>46125</v>
      </c>
      <c r="HL79" s="45">
        <v>2905</v>
      </c>
      <c r="HM79" s="58">
        <f t="shared" ref="HM79:HM110" si="600">IF(HL79="","",HL79-HL75)</f>
        <v>5</v>
      </c>
      <c r="HN79" s="45">
        <v>49</v>
      </c>
      <c r="HO79" s="87">
        <f t="shared" ref="HO79:HO110" si="601">IF(HN79="","",HN79-HN75)</f>
        <v>0</v>
      </c>
      <c r="HP79" s="43">
        <v>11</v>
      </c>
      <c r="HQ79" s="43">
        <f t="shared" ref="HQ79:HQ110" si="602">IF(HP79="","",HP75+HR75-HP79)</f>
        <v>0</v>
      </c>
      <c r="HR79" s="43">
        <v>1</v>
      </c>
      <c r="HS79" s="44" t="str">
        <f t="shared" ref="HS79:HS110" si="603">IF(HL79="","",HS75)</f>
        <v>キティボアバンスクリップ</v>
      </c>
      <c r="HT79" s="48">
        <f t="shared" ref="HT79:HT110" si="604">IF(HM79="","",HT75)</f>
        <v>1100</v>
      </c>
      <c r="HU79" s="45">
        <f t="shared" ref="HU79:HU110" si="605">IF(HP79="","",HQ79*HT79)</f>
        <v>0</v>
      </c>
      <c r="HV79" s="89">
        <f t="shared" ref="HV79:HV110" si="606">IF(HQ79="","",HU79/(HM79*100))</f>
        <v>0</v>
      </c>
      <c r="HW79" s="37"/>
      <c r="HX79" s="360"/>
      <c r="HY79" s="52">
        <f>IF($A76="","",$A76)</f>
        <v>46125</v>
      </c>
      <c r="HZ79" s="45">
        <v>9718</v>
      </c>
      <c r="IA79" s="43">
        <f t="shared" ref="IA79:IA110" si="607">IF(HZ79="","",HZ79-HZ75)</f>
        <v>43</v>
      </c>
      <c r="IB79" s="45">
        <v>373</v>
      </c>
      <c r="IC79" s="87">
        <f t="shared" ref="IC79:IC110" si="608">IF(IB79="","",IB79-IB75)</f>
        <v>0</v>
      </c>
      <c r="ID79" s="43">
        <v>11</v>
      </c>
      <c r="IE79" s="43">
        <f t="shared" ref="IE79:IE110" si="609">IF(ID79="","",ID75+IF75-ID79)</f>
        <v>0</v>
      </c>
      <c r="IF79" s="43">
        <v>0</v>
      </c>
      <c r="IG79" s="44" t="str">
        <f t="shared" ref="IG79:IG110" si="610">IF(HZ79="","",IG75)</f>
        <v>日焼けキティマルチケース</v>
      </c>
      <c r="IH79" s="48">
        <f t="shared" ref="IH79:IH110" si="611">IF(IA79="","",IH75)</f>
        <v>1000</v>
      </c>
      <c r="II79" s="45">
        <f t="shared" ref="II79:II110" si="612">IF(ID79="","",IE79*IH79)</f>
        <v>0</v>
      </c>
      <c r="IJ79" s="89">
        <f t="shared" ref="IJ79:IJ110" si="613">IF(IE79="","",II79/(IA79*100))</f>
        <v>0</v>
      </c>
      <c r="IK79" s="37"/>
      <c r="IL79" s="29"/>
      <c r="IM79" s="52">
        <f>IF($A76="","",$A76)</f>
        <v>46125</v>
      </c>
      <c r="IN79" s="45">
        <v>910</v>
      </c>
      <c r="IO79" s="43">
        <f t="shared" ref="IO79:IO110" si="614">IF(IN79="","",IN79-IN75)</f>
        <v>21</v>
      </c>
      <c r="IP79" s="45">
        <v>243</v>
      </c>
      <c r="IQ79" s="87">
        <f t="shared" ref="IQ79:IQ110" si="615">IF(IP79="","",IP79-IP75)</f>
        <v>2</v>
      </c>
      <c r="IR79" s="43">
        <v>5</v>
      </c>
      <c r="IS79" s="43">
        <f t="shared" ref="IS79:IS110" si="616">IF(IR79="","",IR75+IT75-IR79)</f>
        <v>2</v>
      </c>
      <c r="IT79" s="43">
        <v>0</v>
      </c>
      <c r="IU79" s="44" t="str">
        <f>IF(IN79="","",IU75)</f>
        <v>モンチッチがま口</v>
      </c>
      <c r="IV79" s="48">
        <f>IF(IO79="","",IV75)</f>
        <v>400</v>
      </c>
      <c r="IW79" s="45">
        <f t="shared" ref="IW79:IW110" si="617">IF(IR79="","",IS79*IV79)</f>
        <v>800</v>
      </c>
      <c r="IX79" s="89">
        <f t="shared" ref="IX79:IX110" si="618">IF(IS79="","",IW79/(IO79*100))</f>
        <v>0.38095238095238093</v>
      </c>
      <c r="IY79" s="37"/>
      <c r="IZ79" s="61"/>
      <c r="JA79" s="52">
        <f>IF($A76="","",$A76)</f>
        <v>46125</v>
      </c>
      <c r="JB79" s="45">
        <v>7658</v>
      </c>
      <c r="JC79" s="43">
        <f t="shared" ref="JC79:JC110" si="619">IF(JB79="","",JB79-JB75)</f>
        <v>47</v>
      </c>
      <c r="JD79" s="45">
        <v>243</v>
      </c>
      <c r="JE79" s="87">
        <f t="shared" ref="JE79:JE110" si="620">IF(JD79="","",JD79-JD75)</f>
        <v>1</v>
      </c>
      <c r="JF79" s="43">
        <v>18</v>
      </c>
      <c r="JG79" s="43">
        <f t="shared" ref="JG79:JG110" si="621">IF(JF79="","",JF75+JH75-JF79)</f>
        <v>1</v>
      </c>
      <c r="JH79" s="43">
        <v>-6</v>
      </c>
      <c r="JI79" s="44" t="str">
        <f>IF(JB79="","",JI75)</f>
        <v>液晶デジカメ</v>
      </c>
      <c r="JJ79" s="48">
        <f>IF(JC79="","",JJ75)</f>
        <v>1100</v>
      </c>
      <c r="JK79" s="45">
        <f t="shared" ref="JK79:JK110" si="622">IF(JF79="","",JG79*JJ79)</f>
        <v>1100</v>
      </c>
      <c r="JL79" s="89">
        <f t="shared" ref="JL79:JL110" si="623">IF(JG79="","",JK79/(JC79*100))</f>
        <v>0.23404255319148937</v>
      </c>
      <c r="JM79" s="37"/>
      <c r="JN79" s="29"/>
      <c r="JO79" s="52">
        <f>IF($A76="","",$A76)</f>
        <v>46125</v>
      </c>
      <c r="JP79" s="45">
        <v>470</v>
      </c>
      <c r="JQ79" s="43">
        <f t="shared" ref="JQ79:JQ110" si="624">IF(JP79="","",JP79-JP75)</f>
        <v>48</v>
      </c>
      <c r="JR79" s="45">
        <v>335</v>
      </c>
      <c r="JS79" s="87">
        <f t="shared" ref="JS79:JS110" si="625">IF(JR79="","",JR79-JR75)</f>
        <v>1</v>
      </c>
      <c r="JT79" s="43">
        <v>9</v>
      </c>
      <c r="JU79" s="43">
        <f t="shared" ref="JU79:JU110" si="626">IF(JT79="","",JT75+JV75-JT79)</f>
        <v>1</v>
      </c>
      <c r="JV79" s="43">
        <v>3</v>
      </c>
      <c r="JW79" s="44" t="str">
        <f t="shared" ref="JW79:JW103" si="627">IF(JP79="","",JW75)</f>
        <v>キティボアバンスクリップ</v>
      </c>
      <c r="JX79" s="48">
        <f t="shared" ref="JX79:JX103" si="628">IF(JQ79="","",JX75)</f>
        <v>1100</v>
      </c>
      <c r="JY79" s="45">
        <f t="shared" ref="JY79:JY110" si="629">IF(JT79="","",JU79*JX79)</f>
        <v>1100</v>
      </c>
      <c r="JZ79" s="89">
        <f t="shared" ref="JZ79:JZ110" si="630">IF(JU79="","",JY79/(JQ79*100))</f>
        <v>0.22916666666666666</v>
      </c>
      <c r="KA79" s="37"/>
      <c r="KB79" s="51"/>
      <c r="KC79" s="52">
        <f>IF($A76="","",$A76)</f>
        <v>46125</v>
      </c>
      <c r="KD79" s="45">
        <v>14767</v>
      </c>
      <c r="KE79" s="58">
        <f>IF(KD79="","",KD79-KD75)</f>
        <v>19</v>
      </c>
      <c r="KF79" s="45">
        <v>540</v>
      </c>
      <c r="KG79" s="87">
        <f>IF(KF79="","",KF79-KF75)</f>
        <v>2</v>
      </c>
      <c r="KH79" s="43">
        <v>13</v>
      </c>
      <c r="KI79" s="43">
        <f>IF(KH79="","",KH75+KJ75-KH79)</f>
        <v>2</v>
      </c>
      <c r="KJ79" s="43">
        <v>0</v>
      </c>
      <c r="KK79" s="44" t="s">
        <v>138</v>
      </c>
      <c r="KL79" s="48">
        <v>1100</v>
      </c>
      <c r="KM79" s="45">
        <f>IF(KH79="","",KI79*KL79)</f>
        <v>2200</v>
      </c>
      <c r="KN79" s="89">
        <f>IF(KI79="","",KM79/(KE79*100))</f>
        <v>1.1578947368421053</v>
      </c>
      <c r="KO79" s="37" t="s">
        <v>1265</v>
      </c>
      <c r="KP79" s="29"/>
      <c r="KQ79" s="52">
        <f>IF($A76="","",$A76)</f>
        <v>46125</v>
      </c>
      <c r="KR79" s="45">
        <v>3745</v>
      </c>
      <c r="KS79" s="58">
        <f>IF(KR79="","",KR79-KR75)</f>
        <v>12</v>
      </c>
      <c r="KT79" s="45">
        <v>67</v>
      </c>
      <c r="KU79" s="87">
        <f>IF(KT79="","",KT79-KT75)</f>
        <v>1</v>
      </c>
      <c r="KV79" s="43">
        <v>7</v>
      </c>
      <c r="KW79" s="43">
        <f>IF(KV79="","",KV75+KX75-KV79)</f>
        <v>1</v>
      </c>
      <c r="KX79" s="43">
        <v>8</v>
      </c>
      <c r="KY79" s="44" t="str">
        <f>IF(KR79="","",KY75)</f>
        <v>デジタルミニカメラ</v>
      </c>
      <c r="KZ79" s="48">
        <f>IF(KS79="","",KZ75)</f>
        <v>780</v>
      </c>
      <c r="LA79" s="45">
        <f>IF(KV79="","",KW79*KZ79)</f>
        <v>780</v>
      </c>
      <c r="LB79" s="89">
        <f>IF(KW79="","",LA79/(KS79*100))</f>
        <v>0.65</v>
      </c>
      <c r="LC79" s="37"/>
      <c r="LD79" s="29"/>
      <c r="LE79" s="47"/>
      <c r="LF79" s="45"/>
      <c r="LG79" s="45"/>
      <c r="LH79" s="45">
        <v>533</v>
      </c>
      <c r="LI79" s="45">
        <f t="shared" si="569"/>
        <v>0</v>
      </c>
      <c r="LJ79" s="43">
        <v>2</v>
      </c>
      <c r="LK79" s="45">
        <f t="shared" si="570"/>
        <v>0</v>
      </c>
      <c r="LL79" s="45">
        <v>0</v>
      </c>
      <c r="LM79" s="73" t="str">
        <f>IF(LF78="","",LM76)</f>
        <v>ボンドロ</v>
      </c>
      <c r="LN79" s="67">
        <f>IF(LG78="","",LN76)</f>
        <v>1500</v>
      </c>
      <c r="LO79" s="45">
        <f t="shared" si="571"/>
        <v>0</v>
      </c>
      <c r="LP79" s="46"/>
      <c r="LQ79" s="37"/>
      <c r="LR79" s="29"/>
      <c r="LS79" s="52">
        <f t="shared" si="537"/>
        <v>46136</v>
      </c>
      <c r="LT79" s="45">
        <v>24731</v>
      </c>
      <c r="LU79" s="45">
        <f t="shared" si="538"/>
        <v>46</v>
      </c>
      <c r="LV79" s="45">
        <v>1187</v>
      </c>
      <c r="LW79" s="45">
        <f t="shared" si="539"/>
        <v>0</v>
      </c>
      <c r="LX79" s="45">
        <v>29</v>
      </c>
      <c r="LY79" s="45">
        <f t="shared" si="540"/>
        <v>0</v>
      </c>
      <c r="LZ79" s="45">
        <v>20</v>
      </c>
      <c r="MA79" s="44" t="str">
        <f t="shared" si="541"/>
        <v>ルララ</v>
      </c>
      <c r="MB79" s="43">
        <f t="shared" si="542"/>
        <v>850</v>
      </c>
      <c r="MC79" s="45">
        <f t="shared" si="543"/>
        <v>0</v>
      </c>
      <c r="MD79" s="46">
        <f t="shared" si="544"/>
        <v>0</v>
      </c>
      <c r="ME79" s="37"/>
      <c r="MF79" s="29"/>
      <c r="MG79" s="52">
        <f t="shared" si="545"/>
        <v>46136</v>
      </c>
      <c r="MH79" s="45">
        <v>11222</v>
      </c>
      <c r="MI79" s="45">
        <f t="shared" si="546"/>
        <v>31</v>
      </c>
      <c r="MJ79" s="45">
        <v>448</v>
      </c>
      <c r="MK79" s="45">
        <f t="shared" si="547"/>
        <v>0</v>
      </c>
      <c r="ML79" s="45">
        <v>17</v>
      </c>
      <c r="MM79" s="45">
        <f t="shared" si="548"/>
        <v>0</v>
      </c>
      <c r="MN79" s="45">
        <v>0</v>
      </c>
      <c r="MO79" s="44" t="str">
        <f t="shared" si="549"/>
        <v>たまごっちボアポーチ</v>
      </c>
      <c r="MP79" s="43">
        <f t="shared" si="550"/>
        <v>1100</v>
      </c>
      <c r="MQ79" s="45">
        <f t="shared" si="551"/>
        <v>0</v>
      </c>
      <c r="MR79" s="46">
        <f t="shared" si="552"/>
        <v>0</v>
      </c>
      <c r="MS79" s="37"/>
      <c r="MT79" s="29"/>
      <c r="MU79" s="52">
        <f t="shared" si="553"/>
        <v>46136</v>
      </c>
      <c r="MV79" s="45">
        <v>12329</v>
      </c>
      <c r="MW79" s="45">
        <f t="shared" si="554"/>
        <v>224</v>
      </c>
      <c r="MX79" s="45">
        <v>555</v>
      </c>
      <c r="MY79" s="45">
        <f t="shared" si="555"/>
        <v>0</v>
      </c>
      <c r="MZ79" s="45">
        <v>36</v>
      </c>
      <c r="NA79" s="45">
        <f t="shared" si="556"/>
        <v>0</v>
      </c>
      <c r="NB79" s="45">
        <v>0</v>
      </c>
      <c r="NC79" s="44" t="str">
        <f t="shared" si="557"/>
        <v>ボンボンドロップシール</v>
      </c>
      <c r="ND79" s="43">
        <f t="shared" si="558"/>
        <v>1500</v>
      </c>
      <c r="NE79" s="45">
        <f t="shared" si="559"/>
        <v>0</v>
      </c>
      <c r="NF79" s="46">
        <f t="shared" si="560"/>
        <v>0</v>
      </c>
      <c r="NG79" s="37"/>
      <c r="NH79" s="29"/>
      <c r="NI79" s="52">
        <f t="shared" si="561"/>
        <v>46136</v>
      </c>
      <c r="NJ79" s="45">
        <v>15010</v>
      </c>
      <c r="NK79" s="45">
        <f t="shared" si="562"/>
        <v>26</v>
      </c>
      <c r="NL79" s="45">
        <v>287</v>
      </c>
      <c r="NM79" s="45">
        <f t="shared" si="563"/>
        <v>0</v>
      </c>
      <c r="NN79" s="45">
        <v>29</v>
      </c>
      <c r="NO79" s="45">
        <f t="shared" si="564"/>
        <v>0</v>
      </c>
      <c r="NP79" s="45">
        <v>0</v>
      </c>
      <c r="NQ79" s="44" t="str">
        <f t="shared" si="565"/>
        <v>たまごっちヘアバンド</v>
      </c>
      <c r="NR79" s="43">
        <f t="shared" si="566"/>
        <v>1100</v>
      </c>
      <c r="NS79" s="45">
        <f t="shared" si="567"/>
        <v>0</v>
      </c>
      <c r="NT79" s="46">
        <f t="shared" si="568"/>
        <v>0</v>
      </c>
      <c r="NU79" s="37"/>
    </row>
    <row r="80" spans="1:385" ht="15" customHeight="1" thickBot="1" x14ac:dyDescent="0.3">
      <c r="A80" s="38">
        <v>46139</v>
      </c>
      <c r="B80" s="39">
        <f>IF(A80="","",SUM(J80,LG90,AL80,DR80,AZ80,DD80,LU80,NK80,MW80,MI80,X80,FH80,GJ80,FV80,EF80,ET80)+SUM(GY95:GY98)+SUM(HM95:HM98)+SUM(CP95:CP98)+SUM(BN95:BN98)+SUM(KS95:KS98)+SUM(KE95:KE98)+SUM(CB95:CB98)+SUM(IA95:IA98)+SUM(IO95:IO98)+SUM(JC95:JC98)+SUM(JQ95:JQ98))</f>
        <v>4956</v>
      </c>
      <c r="C80" s="40">
        <f>IF(A80="","",SUM(J80,X80,AL80,AZ80)+SUM(KE95:KE98)+SUM(KS95:KS98)+SUM(BN95:BN98))</f>
        <v>1292</v>
      </c>
      <c r="D80" s="40">
        <f>IF(A80="","",SUM(DD80,DR80)+SUM(CB95:CB98)+SUM(CP95:CP98))</f>
        <v>373</v>
      </c>
      <c r="E80" s="41">
        <f>IF(A80="","",SUM(NK80,MW80,MI80,LG90,LU80)+SUM(IA95:IA98)+SUM(IO95:IO98)+SUM(JC95:JC98)+SUM(JQ95:JQ98))</f>
        <v>2310</v>
      </c>
      <c r="F80" s="41">
        <f>IF(B80="","",SUM(FH80,FV80,GJ80)+SUM(HM95:HM98)+SUM(GY95:GY98))</f>
        <v>771</v>
      </c>
      <c r="G80" s="40">
        <f>IF(A80="","",SUM(EF80,ET80))</f>
        <v>210</v>
      </c>
      <c r="H80" s="42"/>
      <c r="I80" s="45">
        <v>7173</v>
      </c>
      <c r="J80" s="45">
        <f t="shared" si="453"/>
        <v>153</v>
      </c>
      <c r="K80" s="45">
        <v>313</v>
      </c>
      <c r="L80" s="45">
        <f t="shared" si="454"/>
        <v>4</v>
      </c>
      <c r="M80" s="45">
        <v>34</v>
      </c>
      <c r="N80" s="45">
        <f t="shared" si="455"/>
        <v>4</v>
      </c>
      <c r="O80" s="45">
        <v>20</v>
      </c>
      <c r="P80" s="44" t="str">
        <f t="shared" ref="P80:P101" si="631">IF(I80="","",P79)</f>
        <v>バタースクイーズ</v>
      </c>
      <c r="Q80" s="43">
        <f t="shared" ref="Q80:Q88" si="632">IF(I80="","",Q79)</f>
        <v>286</v>
      </c>
      <c r="R80" s="45">
        <f t="shared" si="456"/>
        <v>1144</v>
      </c>
      <c r="S80" s="46">
        <f t="shared" si="457"/>
        <v>7.4771241830065366E-2</v>
      </c>
      <c r="T80" s="37"/>
      <c r="U80" s="29"/>
      <c r="V80" s="52">
        <f t="shared" si="458"/>
        <v>46139</v>
      </c>
      <c r="W80" s="45">
        <v>17454</v>
      </c>
      <c r="X80" s="45">
        <f t="shared" si="459"/>
        <v>52</v>
      </c>
      <c r="Y80" s="45">
        <v>627</v>
      </c>
      <c r="Z80" s="45">
        <f t="shared" si="460"/>
        <v>2</v>
      </c>
      <c r="AA80" s="45">
        <v>17</v>
      </c>
      <c r="AB80" s="45">
        <f t="shared" si="461"/>
        <v>2</v>
      </c>
      <c r="AC80" s="45">
        <v>0</v>
      </c>
      <c r="AD80" s="44" t="str">
        <f t="shared" si="462"/>
        <v>サンリオボアポーチ</v>
      </c>
      <c r="AE80" s="43">
        <f t="shared" si="463"/>
        <v>1026</v>
      </c>
      <c r="AF80" s="45">
        <f t="shared" si="464"/>
        <v>2052</v>
      </c>
      <c r="AG80" s="46">
        <f t="shared" si="465"/>
        <v>0.39461538461538459</v>
      </c>
      <c r="AH80" s="37"/>
      <c r="AI80" s="29"/>
      <c r="AJ80" s="52">
        <f t="shared" si="466"/>
        <v>46139</v>
      </c>
      <c r="AK80" s="45">
        <v>21880</v>
      </c>
      <c r="AL80" s="45">
        <f t="shared" si="467"/>
        <v>63</v>
      </c>
      <c r="AM80" s="45">
        <v>434</v>
      </c>
      <c r="AN80" s="45">
        <f t="shared" si="468"/>
        <v>2</v>
      </c>
      <c r="AO80" s="45">
        <v>46</v>
      </c>
      <c r="AP80" s="45">
        <f t="shared" si="469"/>
        <v>2</v>
      </c>
      <c r="AQ80" s="45">
        <v>1</v>
      </c>
      <c r="AR80" s="44" t="str">
        <f t="shared" si="470"/>
        <v>ルララ</v>
      </c>
      <c r="AS80" s="43">
        <f t="shared" si="471"/>
        <v>880</v>
      </c>
      <c r="AT80" s="45">
        <f t="shared" si="472"/>
        <v>1760</v>
      </c>
      <c r="AU80" s="46">
        <f t="shared" si="473"/>
        <v>0.27936507936507937</v>
      </c>
      <c r="AV80" s="37"/>
      <c r="AW80" s="29"/>
      <c r="AX80" s="52">
        <f t="shared" si="474"/>
        <v>46139</v>
      </c>
      <c r="AY80" s="45">
        <v>46330</v>
      </c>
      <c r="AZ80" s="45">
        <f t="shared" si="475"/>
        <v>328</v>
      </c>
      <c r="BA80" s="45">
        <v>801</v>
      </c>
      <c r="BB80" s="45">
        <f t="shared" si="476"/>
        <v>3</v>
      </c>
      <c r="BC80" s="45">
        <v>28</v>
      </c>
      <c r="BD80" s="45">
        <f t="shared" si="477"/>
        <v>3</v>
      </c>
      <c r="BE80" s="45">
        <v>5</v>
      </c>
      <c r="BF80" s="44" t="str">
        <f t="shared" si="478"/>
        <v>ボンボンドロップシール</v>
      </c>
      <c r="BG80" s="43">
        <f t="shared" si="479"/>
        <v>1500</v>
      </c>
      <c r="BH80" s="45">
        <f t="shared" si="480"/>
        <v>4500</v>
      </c>
      <c r="BI80" s="46">
        <f t="shared" si="481"/>
        <v>0.13719512195121952</v>
      </c>
      <c r="BJ80" s="37"/>
      <c r="BK80" s="29"/>
      <c r="BL80" s="47"/>
      <c r="BM80" s="43">
        <v>2516</v>
      </c>
      <c r="BN80" s="69">
        <f t="shared" si="572"/>
        <v>8</v>
      </c>
      <c r="BO80" s="43">
        <v>85</v>
      </c>
      <c r="BP80" s="45">
        <f t="shared" si="573"/>
        <v>1</v>
      </c>
      <c r="BQ80" s="45">
        <v>11</v>
      </c>
      <c r="BR80" s="45">
        <f t="shared" si="574"/>
        <v>1</v>
      </c>
      <c r="BS80" s="43">
        <v>1</v>
      </c>
      <c r="BT80" s="63" t="str">
        <f t="shared" si="575"/>
        <v>液晶ミニカメラ</v>
      </c>
      <c r="BU80" s="67">
        <f t="shared" si="576"/>
        <v>1100</v>
      </c>
      <c r="BV80" s="43">
        <f t="shared" si="577"/>
        <v>1100</v>
      </c>
      <c r="BW80" s="46">
        <f t="shared" si="578"/>
        <v>1.375</v>
      </c>
      <c r="BX80" s="37" t="s">
        <v>755</v>
      </c>
      <c r="BY80" s="57"/>
      <c r="BZ80" s="47"/>
      <c r="CA80" s="43">
        <v>8490</v>
      </c>
      <c r="CB80" s="45">
        <f t="shared" si="579"/>
        <v>21</v>
      </c>
      <c r="CC80" s="43">
        <v>363</v>
      </c>
      <c r="CD80" s="45">
        <f t="shared" si="580"/>
        <v>0</v>
      </c>
      <c r="CE80" s="45">
        <v>9</v>
      </c>
      <c r="CF80" s="45">
        <f t="shared" si="581"/>
        <v>0</v>
      </c>
      <c r="CG80" s="43">
        <v>2</v>
      </c>
      <c r="CH80" s="63" t="str">
        <f t="shared" si="582"/>
        <v>サンリオボアバンスクリップ</v>
      </c>
      <c r="CI80" s="67">
        <f t="shared" si="583"/>
        <v>1100</v>
      </c>
      <c r="CJ80" s="43">
        <f t="shared" si="584"/>
        <v>0</v>
      </c>
      <c r="CK80" s="46">
        <f t="shared" si="585"/>
        <v>0</v>
      </c>
      <c r="CL80" s="37"/>
      <c r="CM80" s="29"/>
      <c r="CN80" s="47"/>
      <c r="CO80" s="43">
        <v>4470</v>
      </c>
      <c r="CP80" s="45">
        <f t="shared" si="586"/>
        <v>8</v>
      </c>
      <c r="CQ80" s="43">
        <v>122</v>
      </c>
      <c r="CR80" s="45">
        <f t="shared" si="587"/>
        <v>0</v>
      </c>
      <c r="CS80" s="45">
        <v>5</v>
      </c>
      <c r="CT80" s="45">
        <f t="shared" si="588"/>
        <v>0</v>
      </c>
      <c r="CU80" s="43">
        <v>3</v>
      </c>
      <c r="CV80" s="63" t="str">
        <f t="shared" si="589"/>
        <v>ギャルキティしっぽポーチ</v>
      </c>
      <c r="CW80" s="67">
        <f t="shared" si="590"/>
        <v>0</v>
      </c>
      <c r="CX80" s="43">
        <f t="shared" si="591"/>
        <v>0</v>
      </c>
      <c r="CY80" s="46">
        <f t="shared" si="592"/>
        <v>0</v>
      </c>
      <c r="CZ80" s="37"/>
      <c r="DA80" s="29"/>
      <c r="DB80" s="52">
        <f t="shared" si="482"/>
        <v>46139</v>
      </c>
      <c r="DC80" s="45">
        <v>32422</v>
      </c>
      <c r="DD80" s="45">
        <f t="shared" si="483"/>
        <v>15</v>
      </c>
      <c r="DE80" s="45">
        <v>1644</v>
      </c>
      <c r="DF80" s="45">
        <f t="shared" si="484"/>
        <v>1</v>
      </c>
      <c r="DG80" s="45">
        <v>41</v>
      </c>
      <c r="DH80" s="45">
        <f t="shared" si="485"/>
        <v>1</v>
      </c>
      <c r="DI80" s="45">
        <v>19</v>
      </c>
      <c r="DJ80" s="44" t="str">
        <f>IF(DC80="","",DJ79)</f>
        <v>DNぷくぷくシール</v>
      </c>
      <c r="DK80" s="43">
        <f t="shared" si="486"/>
        <v>220</v>
      </c>
      <c r="DL80" s="45">
        <f t="shared" si="487"/>
        <v>220</v>
      </c>
      <c r="DM80" s="46">
        <f t="shared" si="488"/>
        <v>0.14666666666666667</v>
      </c>
      <c r="DN80" s="37" t="s">
        <v>1321</v>
      </c>
      <c r="DO80" s="29"/>
      <c r="DP80" s="52">
        <f t="shared" si="489"/>
        <v>46139</v>
      </c>
      <c r="DQ80" s="45">
        <v>12067</v>
      </c>
      <c r="DR80" s="45">
        <f t="shared" si="490"/>
        <v>68</v>
      </c>
      <c r="DS80" s="45">
        <v>341</v>
      </c>
      <c r="DT80" s="45">
        <f t="shared" si="491"/>
        <v>2</v>
      </c>
      <c r="DU80" s="45">
        <v>54</v>
      </c>
      <c r="DV80" s="45">
        <f t="shared" si="492"/>
        <v>2</v>
      </c>
      <c r="DW80" s="45">
        <v>0</v>
      </c>
      <c r="DX80" s="44" t="str">
        <f t="shared" si="493"/>
        <v>サンリオバニティポーチ</v>
      </c>
      <c r="DY80" s="43">
        <f t="shared" si="494"/>
        <v>1080</v>
      </c>
      <c r="DZ80" s="45">
        <f t="shared" si="495"/>
        <v>2160</v>
      </c>
      <c r="EA80" s="46">
        <f t="shared" si="496"/>
        <v>0.31764705882352939</v>
      </c>
      <c r="EB80" s="37"/>
      <c r="EC80" s="29"/>
      <c r="ED80" s="52">
        <f t="shared" si="497"/>
        <v>46139</v>
      </c>
      <c r="EE80" s="45">
        <v>6494</v>
      </c>
      <c r="EF80" s="45">
        <f t="shared" si="498"/>
        <v>139</v>
      </c>
      <c r="EG80" s="45">
        <v>173</v>
      </c>
      <c r="EH80" s="45">
        <f t="shared" si="499"/>
        <v>10</v>
      </c>
      <c r="EI80" s="45">
        <v>58</v>
      </c>
      <c r="EJ80" s="45">
        <f t="shared" si="500"/>
        <v>10</v>
      </c>
      <c r="EK80" s="45">
        <v>5</v>
      </c>
      <c r="EL80" s="44" t="str">
        <f t="shared" si="501"/>
        <v>サンリオヒョウ柄マスコットポーチ</v>
      </c>
      <c r="EM80" s="43">
        <f t="shared" si="502"/>
        <v>935</v>
      </c>
      <c r="EN80" s="45">
        <f t="shared" si="503"/>
        <v>9350</v>
      </c>
      <c r="EO80" s="46">
        <f t="shared" si="504"/>
        <v>0.67266187050359716</v>
      </c>
      <c r="EP80" s="37"/>
      <c r="EQ80" s="29"/>
      <c r="ER80" s="52">
        <f t="shared" si="505"/>
        <v>46139</v>
      </c>
      <c r="ES80" s="45">
        <v>3891</v>
      </c>
      <c r="ET80" s="45">
        <f t="shared" si="506"/>
        <v>71</v>
      </c>
      <c r="EU80" s="45">
        <v>102</v>
      </c>
      <c r="EV80" s="45">
        <f t="shared" si="507"/>
        <v>1</v>
      </c>
      <c r="EW80" s="45">
        <v>65</v>
      </c>
      <c r="EX80" s="45">
        <f t="shared" si="508"/>
        <v>1</v>
      </c>
      <c r="EY80" s="45">
        <v>5</v>
      </c>
      <c r="EZ80" s="44" t="str">
        <f t="shared" si="509"/>
        <v>ギャルキティマスコットポーチ</v>
      </c>
      <c r="FA80" s="43">
        <f t="shared" si="510"/>
        <v>935</v>
      </c>
      <c r="FB80" s="45">
        <f t="shared" si="511"/>
        <v>935</v>
      </c>
      <c r="FC80" s="46">
        <f t="shared" si="512"/>
        <v>0.13169014084507041</v>
      </c>
      <c r="FD80" s="37"/>
      <c r="FE80" s="60"/>
      <c r="FF80" s="52">
        <f t="shared" si="513"/>
        <v>46139</v>
      </c>
      <c r="FG80" s="45">
        <v>6194</v>
      </c>
      <c r="FH80" s="45">
        <f t="shared" si="514"/>
        <v>48</v>
      </c>
      <c r="FI80" s="45">
        <v>465</v>
      </c>
      <c r="FJ80" s="45">
        <f t="shared" si="515"/>
        <v>4</v>
      </c>
      <c r="FK80" s="45">
        <v>36</v>
      </c>
      <c r="FL80" s="45">
        <f t="shared" si="516"/>
        <v>4</v>
      </c>
      <c r="FM80" s="45">
        <v>0</v>
      </c>
      <c r="FN80" s="44" t="str">
        <f t="shared" si="517"/>
        <v>サミュエル</v>
      </c>
      <c r="FO80" s="43">
        <f t="shared" si="518"/>
        <v>1000</v>
      </c>
      <c r="FP80" s="45">
        <f t="shared" si="519"/>
        <v>4000</v>
      </c>
      <c r="FQ80" s="46">
        <f t="shared" si="520"/>
        <v>0.83333333333333337</v>
      </c>
      <c r="FR80" s="37"/>
      <c r="FS80" s="29"/>
      <c r="FT80" s="52">
        <f t="shared" si="521"/>
        <v>46139</v>
      </c>
      <c r="FU80" s="45">
        <v>4561</v>
      </c>
      <c r="FV80" s="45">
        <f t="shared" si="522"/>
        <v>81</v>
      </c>
      <c r="FW80" s="45">
        <v>372</v>
      </c>
      <c r="FX80" s="45">
        <f t="shared" si="523"/>
        <v>14</v>
      </c>
      <c r="FY80" s="45">
        <v>493</v>
      </c>
      <c r="FZ80" s="45">
        <f t="shared" si="524"/>
        <v>14</v>
      </c>
      <c r="GA80" s="45">
        <v>20</v>
      </c>
      <c r="GB80" s="44" t="str">
        <f t="shared" si="525"/>
        <v>余り物</v>
      </c>
      <c r="GC80" s="43">
        <f t="shared" si="526"/>
        <v>200</v>
      </c>
      <c r="GD80" s="45">
        <f t="shared" si="527"/>
        <v>2800</v>
      </c>
      <c r="GE80" s="46">
        <f t="shared" si="528"/>
        <v>0.34567901234567899</v>
      </c>
      <c r="GF80" s="37"/>
      <c r="GG80" s="29"/>
      <c r="GH80" s="52">
        <f t="shared" si="529"/>
        <v>46139</v>
      </c>
      <c r="GI80" s="45">
        <v>1967</v>
      </c>
      <c r="GJ80" s="45">
        <f t="shared" si="530"/>
        <v>72</v>
      </c>
      <c r="GK80" s="45">
        <v>297</v>
      </c>
      <c r="GL80" s="45">
        <f t="shared" si="531"/>
        <v>1</v>
      </c>
      <c r="GM80" s="45">
        <v>96</v>
      </c>
      <c r="GN80" s="45">
        <f t="shared" si="532"/>
        <v>1</v>
      </c>
      <c r="GO80" s="45">
        <v>0</v>
      </c>
      <c r="GP80" s="44" t="str">
        <f t="shared" si="533"/>
        <v>サンリオウインターMC</v>
      </c>
      <c r="GQ80" s="43">
        <f t="shared" si="534"/>
        <v>638</v>
      </c>
      <c r="GR80" s="45">
        <f t="shared" si="535"/>
        <v>638</v>
      </c>
      <c r="GS80" s="46">
        <f t="shared" si="536"/>
        <v>8.8611111111111113E-2</v>
      </c>
      <c r="GT80" s="37"/>
      <c r="GU80" s="61"/>
      <c r="GV80" s="47"/>
      <c r="GW80" s="30" t="s">
        <v>1144</v>
      </c>
      <c r="GX80" s="43">
        <v>423</v>
      </c>
      <c r="GY80" s="45">
        <f t="shared" si="593"/>
        <v>65</v>
      </c>
      <c r="GZ80" s="43">
        <v>44</v>
      </c>
      <c r="HA80" s="45">
        <f t="shared" si="594"/>
        <v>2</v>
      </c>
      <c r="HB80" s="45">
        <v>1</v>
      </c>
      <c r="HC80" s="45">
        <f t="shared" si="595"/>
        <v>2</v>
      </c>
      <c r="HD80" s="43">
        <v>0</v>
      </c>
      <c r="HE80" s="63" t="str">
        <f t="shared" si="596"/>
        <v>余り物</v>
      </c>
      <c r="HF80" s="67">
        <f t="shared" si="597"/>
        <v>500</v>
      </c>
      <c r="HG80" s="43">
        <f t="shared" si="598"/>
        <v>1000</v>
      </c>
      <c r="HH80" s="46">
        <f t="shared" si="599"/>
        <v>0.15384615384615385</v>
      </c>
      <c r="HI80" s="37"/>
      <c r="HK80" s="47"/>
      <c r="HL80" s="43">
        <v>1590</v>
      </c>
      <c r="HM80" s="45">
        <f t="shared" si="600"/>
        <v>32</v>
      </c>
      <c r="HN80" s="43">
        <v>45</v>
      </c>
      <c r="HO80" s="45">
        <f t="shared" si="601"/>
        <v>1</v>
      </c>
      <c r="HP80" s="45">
        <v>15</v>
      </c>
      <c r="HQ80" s="45">
        <f t="shared" si="602"/>
        <v>4</v>
      </c>
      <c r="HR80" s="43">
        <v>4</v>
      </c>
      <c r="HS80" s="63" t="str">
        <f t="shared" si="603"/>
        <v>たまごっちタイルシール</v>
      </c>
      <c r="HT80" s="67">
        <f t="shared" si="604"/>
        <v>600</v>
      </c>
      <c r="HU80" s="43">
        <f t="shared" si="605"/>
        <v>2400</v>
      </c>
      <c r="HV80" s="46">
        <f t="shared" si="606"/>
        <v>0.75</v>
      </c>
      <c r="HW80" s="37"/>
      <c r="HX80" s="360"/>
      <c r="HY80" s="47"/>
      <c r="HZ80" s="43">
        <v>6243</v>
      </c>
      <c r="IA80" s="69">
        <f t="shared" si="607"/>
        <v>10</v>
      </c>
      <c r="IB80" s="43">
        <v>190</v>
      </c>
      <c r="IC80" s="45">
        <f t="shared" si="608"/>
        <v>2</v>
      </c>
      <c r="ID80" s="45">
        <v>21</v>
      </c>
      <c r="IE80" s="45">
        <f t="shared" si="609"/>
        <v>2</v>
      </c>
      <c r="IF80" s="43">
        <v>0</v>
      </c>
      <c r="IG80" s="63" t="str">
        <f t="shared" si="610"/>
        <v>ギャルキティマスコット</v>
      </c>
      <c r="IH80" s="67">
        <f t="shared" si="611"/>
        <v>500</v>
      </c>
      <c r="II80" s="43">
        <f t="shared" si="612"/>
        <v>1000</v>
      </c>
      <c r="IJ80" s="46">
        <f t="shared" si="613"/>
        <v>1</v>
      </c>
      <c r="IK80" s="37"/>
      <c r="IL80" s="29"/>
      <c r="IM80" s="47"/>
      <c r="IN80" s="43">
        <v>6888</v>
      </c>
      <c r="IO80" s="45">
        <f t="shared" si="614"/>
        <v>42</v>
      </c>
      <c r="IP80" s="43">
        <v>192</v>
      </c>
      <c r="IQ80" s="45">
        <f t="shared" si="615"/>
        <v>0</v>
      </c>
      <c r="IR80" s="45">
        <v>12</v>
      </c>
      <c r="IS80" s="45">
        <f t="shared" si="616"/>
        <v>-4</v>
      </c>
      <c r="IT80" s="43">
        <v>0</v>
      </c>
      <c r="IU80" s="63" t="s">
        <v>1157</v>
      </c>
      <c r="IV80" s="67"/>
      <c r="IW80" s="43">
        <f t="shared" si="617"/>
        <v>0</v>
      </c>
      <c r="IX80" s="46">
        <f t="shared" si="618"/>
        <v>0</v>
      </c>
      <c r="IY80" s="37"/>
      <c r="IZ80" s="61"/>
      <c r="JA80" s="47"/>
      <c r="JB80" s="43">
        <v>5361</v>
      </c>
      <c r="JC80" s="69">
        <f t="shared" si="619"/>
        <v>19</v>
      </c>
      <c r="JD80" s="43">
        <v>165</v>
      </c>
      <c r="JE80" s="45">
        <f t="shared" si="620"/>
        <v>1</v>
      </c>
      <c r="JF80" s="45">
        <v>9</v>
      </c>
      <c r="JG80" s="45">
        <f t="shared" si="621"/>
        <v>1</v>
      </c>
      <c r="JH80" s="43">
        <v>0</v>
      </c>
      <c r="JI80" s="63" t="str">
        <f>IF(JB80="","",JI76)</f>
        <v>たまごっちぷかぷかKH</v>
      </c>
      <c r="JJ80" s="67">
        <f>IF(JC80="","",JJ76)</f>
        <v>1100</v>
      </c>
      <c r="JK80" s="43">
        <f t="shared" si="622"/>
        <v>1100</v>
      </c>
      <c r="JL80" s="46">
        <f t="shared" si="623"/>
        <v>0.57894736842105265</v>
      </c>
      <c r="JM80" s="37" t="s">
        <v>908</v>
      </c>
      <c r="JN80" s="29"/>
      <c r="JO80" s="47"/>
      <c r="JP80" s="43">
        <v>7264</v>
      </c>
      <c r="JQ80" s="45">
        <f t="shared" si="624"/>
        <v>30</v>
      </c>
      <c r="JR80" s="43">
        <v>149</v>
      </c>
      <c r="JS80" s="45">
        <f t="shared" si="625"/>
        <v>1</v>
      </c>
      <c r="JT80" s="45">
        <v>15</v>
      </c>
      <c r="JU80" s="45">
        <f t="shared" si="626"/>
        <v>1</v>
      </c>
      <c r="JV80" s="43">
        <v>0</v>
      </c>
      <c r="JW80" s="63" t="str">
        <f t="shared" si="627"/>
        <v>モンチッチマスコット2</v>
      </c>
      <c r="JX80" s="67">
        <f t="shared" si="628"/>
        <v>539</v>
      </c>
      <c r="JY80" s="43">
        <f t="shared" si="629"/>
        <v>539</v>
      </c>
      <c r="JZ80" s="46">
        <f t="shared" si="630"/>
        <v>0.17966666666666667</v>
      </c>
      <c r="KA80" s="37"/>
      <c r="KB80" s="51"/>
      <c r="KC80" s="47"/>
      <c r="KD80" s="43">
        <v>12093</v>
      </c>
      <c r="KE80" s="69">
        <f>IF(KD80="","",KD80-KD76)</f>
        <v>16</v>
      </c>
      <c r="KF80" s="43">
        <v>358</v>
      </c>
      <c r="KG80" s="45">
        <f>IF(KF80="","",KF80-KF76)</f>
        <v>1</v>
      </c>
      <c r="KH80" s="45">
        <v>7</v>
      </c>
      <c r="KI80" s="45">
        <f>IF(KH80="","",KH76+KJ76-KH80)</f>
        <v>1</v>
      </c>
      <c r="KJ80" s="43">
        <v>4</v>
      </c>
      <c r="KK80" s="63" t="str">
        <f>IF(KD80="","",KK76)</f>
        <v>キティボアバンスクリップ</v>
      </c>
      <c r="KL80" s="67">
        <f>IF(KE80="","",KL76)</f>
        <v>1100</v>
      </c>
      <c r="KM80" s="43">
        <f>IF(KH80="","",KI80*KL80)</f>
        <v>1100</v>
      </c>
      <c r="KN80" s="46">
        <f>IF(KI80="","",KM80/(KE80*100))</f>
        <v>0.6875</v>
      </c>
      <c r="KO80" s="37"/>
      <c r="KP80" s="29"/>
      <c r="KQ80" s="47"/>
      <c r="KR80" s="43">
        <v>3702</v>
      </c>
      <c r="KS80" s="69">
        <f>IF(KR80="","",KR80-KR76)</f>
        <v>14</v>
      </c>
      <c r="KT80" s="43">
        <v>100</v>
      </c>
      <c r="KU80" s="45">
        <f>IF(KT80="","",KT80-KT76)</f>
        <v>1</v>
      </c>
      <c r="KV80" s="45">
        <v>4</v>
      </c>
      <c r="KW80" s="45">
        <f>IF(KV80="","",KV76+KX76-KV80)</f>
        <v>1</v>
      </c>
      <c r="KX80" s="43">
        <v>5</v>
      </c>
      <c r="KY80" s="63" t="str">
        <f>IF(KR80="","",KY76)</f>
        <v>ギャルキティフェイスポーチ</v>
      </c>
      <c r="KZ80" s="67">
        <f>IF(KS80="","",KZ76)</f>
        <v>750</v>
      </c>
      <c r="LA80" s="43">
        <f>IF(KV80="","",KW80*KZ80)</f>
        <v>750</v>
      </c>
      <c r="LB80" s="46">
        <f>IF(KW80="","",LA80/(KS80*100))</f>
        <v>0.5357142857142857</v>
      </c>
      <c r="LC80" s="37"/>
      <c r="LD80" s="29"/>
      <c r="LE80" s="75"/>
      <c r="LF80" s="76"/>
      <c r="LG80" s="76"/>
      <c r="LH80" s="76">
        <v>1166</v>
      </c>
      <c r="LI80" s="76">
        <f t="shared" si="569"/>
        <v>0</v>
      </c>
      <c r="LJ80" s="77">
        <v>1</v>
      </c>
      <c r="LK80" s="76">
        <f t="shared" si="570"/>
        <v>1</v>
      </c>
      <c r="LL80" s="76">
        <v>0</v>
      </c>
      <c r="LM80" s="78" t="str">
        <f>IF(LF78="","",LM77)</f>
        <v>ボンドロ</v>
      </c>
      <c r="LN80" s="79">
        <f>IF(LG78="","",LN77)</f>
        <v>1500</v>
      </c>
      <c r="LO80" s="76">
        <f t="shared" si="571"/>
        <v>1500</v>
      </c>
      <c r="LP80" s="80"/>
      <c r="LQ80" s="37"/>
      <c r="LR80" s="29"/>
      <c r="LS80" s="52">
        <f t="shared" si="537"/>
        <v>46139</v>
      </c>
      <c r="LT80" s="45">
        <v>24733</v>
      </c>
      <c r="LU80" s="45">
        <f t="shared" si="538"/>
        <v>2</v>
      </c>
      <c r="LV80" s="45">
        <v>1187</v>
      </c>
      <c r="LW80" s="45">
        <f t="shared" si="539"/>
        <v>0</v>
      </c>
      <c r="LX80" s="45">
        <v>49</v>
      </c>
      <c r="LY80" s="45">
        <f t="shared" si="540"/>
        <v>0</v>
      </c>
      <c r="LZ80" s="45">
        <v>0</v>
      </c>
      <c r="MA80" s="44" t="str">
        <f t="shared" si="541"/>
        <v>ルララ</v>
      </c>
      <c r="MB80" s="43">
        <f t="shared" si="542"/>
        <v>850</v>
      </c>
      <c r="MC80" s="45">
        <f t="shared" si="543"/>
        <v>0</v>
      </c>
      <c r="MD80" s="46">
        <f t="shared" si="544"/>
        <v>0</v>
      </c>
      <c r="ME80" s="193" t="s">
        <v>1316</v>
      </c>
      <c r="MF80" s="29"/>
      <c r="MG80" s="52">
        <f t="shared" si="545"/>
        <v>46139</v>
      </c>
      <c r="MH80" s="45">
        <v>11260</v>
      </c>
      <c r="MI80" s="45">
        <f t="shared" si="546"/>
        <v>38</v>
      </c>
      <c r="MJ80" s="45">
        <v>449</v>
      </c>
      <c r="MK80" s="45">
        <f t="shared" si="547"/>
        <v>1</v>
      </c>
      <c r="ML80" s="45">
        <v>16</v>
      </c>
      <c r="MM80" s="45">
        <f t="shared" si="548"/>
        <v>1</v>
      </c>
      <c r="MN80" s="45">
        <v>0</v>
      </c>
      <c r="MO80" s="44" t="str">
        <f t="shared" si="549"/>
        <v>たまごっちボアポーチ</v>
      </c>
      <c r="MP80" s="43">
        <f t="shared" si="550"/>
        <v>1100</v>
      </c>
      <c r="MQ80" s="45">
        <f t="shared" si="551"/>
        <v>1100</v>
      </c>
      <c r="MR80" s="46">
        <f t="shared" si="552"/>
        <v>0.28947368421052633</v>
      </c>
      <c r="MS80" s="37"/>
      <c r="MT80" s="29"/>
      <c r="MU80" s="52">
        <f t="shared" si="553"/>
        <v>46139</v>
      </c>
      <c r="MV80" s="45">
        <v>12712</v>
      </c>
      <c r="MW80" s="45">
        <f t="shared" si="554"/>
        <v>383</v>
      </c>
      <c r="MX80" s="45">
        <v>561</v>
      </c>
      <c r="MY80" s="45">
        <f t="shared" si="555"/>
        <v>6</v>
      </c>
      <c r="MZ80" s="45">
        <v>30</v>
      </c>
      <c r="NA80" s="45">
        <f t="shared" si="556"/>
        <v>6</v>
      </c>
      <c r="NB80" s="45">
        <v>0</v>
      </c>
      <c r="NC80" s="44" t="str">
        <f t="shared" si="557"/>
        <v>ボンボンドロップシール</v>
      </c>
      <c r="ND80" s="43">
        <f t="shared" si="558"/>
        <v>1500</v>
      </c>
      <c r="NE80" s="45">
        <f t="shared" si="559"/>
        <v>9000</v>
      </c>
      <c r="NF80" s="46">
        <f t="shared" si="560"/>
        <v>0.2349869451697128</v>
      </c>
      <c r="NG80" s="37"/>
      <c r="NH80" s="29"/>
      <c r="NI80" s="52">
        <f t="shared" si="561"/>
        <v>46139</v>
      </c>
      <c r="NJ80" s="45">
        <v>15080</v>
      </c>
      <c r="NK80" s="45">
        <f t="shared" si="562"/>
        <v>70</v>
      </c>
      <c r="NL80" s="45">
        <v>290</v>
      </c>
      <c r="NM80" s="45">
        <f t="shared" si="563"/>
        <v>3</v>
      </c>
      <c r="NN80" s="45">
        <v>26</v>
      </c>
      <c r="NO80" s="45">
        <f t="shared" si="564"/>
        <v>3</v>
      </c>
      <c r="NP80" s="45">
        <v>0</v>
      </c>
      <c r="NQ80" s="44" t="str">
        <f t="shared" si="565"/>
        <v>たまごっちヘアバンド</v>
      </c>
      <c r="NR80" s="43">
        <f t="shared" si="566"/>
        <v>1100</v>
      </c>
      <c r="NS80" s="45">
        <f t="shared" si="567"/>
        <v>3300</v>
      </c>
      <c r="NT80" s="46">
        <f t="shared" si="568"/>
        <v>0.47142857142857142</v>
      </c>
      <c r="NU80" s="37"/>
    </row>
    <row r="81" spans="1:385" ht="15" customHeight="1" thickTop="1" x14ac:dyDescent="0.25">
      <c r="A81" s="38">
        <v>46143</v>
      </c>
      <c r="B81" s="39">
        <f>IF(A81="","",SUM(J81,LG93,AL81,DR81,AZ81,DD81,LU81,NK81,MW81,MI81,X81,FH81,FV81,GJ81,EF81,ET81)+SUM(GY99:GY102)+SUM(HM99:HM102)+SUM(CP99:CP102)+SUM(BN99:BN102)+SUM(KS99:KS102)+SUM(KE99:KE102)+SUM(CB99:CB102)+SUM(IA99:IA102)+SUM(IO99:IO102)+SUM(JC99:JC102)+SUM(JQ99:JQ102))</f>
        <v>4121</v>
      </c>
      <c r="C81" s="40">
        <f>IF(A81="","",SUM(J81,X81,AL81,AZ81)+SUM(KE99:KE102)+SUM(KS99:KS102)+SUM(BN99:BN102))</f>
        <v>937</v>
      </c>
      <c r="D81" s="40">
        <f>IF(A81="","",SUM(DD81,DR81)+SUM(CB99:CB102)+SUM(CP99:CP102))</f>
        <v>375</v>
      </c>
      <c r="E81" s="41">
        <f>IF(A81="","",SUM(NK81,MW81,MI81,LU81,LG93)+SUM(IA99:IA102)+SUM(IO99:IO102)+SUM(JC99:JC102)+SUM(JQ99:JQ102))</f>
        <v>1725</v>
      </c>
      <c r="F81" s="41">
        <f>IF(B81="","",SUM(FH81,FV81,GJ81)+SUM(HM99:HM102)+SUM(GY99:GY102))</f>
        <v>734</v>
      </c>
      <c r="G81" s="40">
        <f>IF(A81="","",SUM(EF81,ET81))</f>
        <v>350</v>
      </c>
      <c r="H81" s="42"/>
      <c r="I81" s="45">
        <v>7237</v>
      </c>
      <c r="J81" s="45">
        <f t="shared" si="453"/>
        <v>64</v>
      </c>
      <c r="K81" s="45">
        <v>315</v>
      </c>
      <c r="L81" s="45">
        <f t="shared" si="454"/>
        <v>2</v>
      </c>
      <c r="M81" s="45">
        <v>50</v>
      </c>
      <c r="N81" s="45">
        <f t="shared" si="455"/>
        <v>4</v>
      </c>
      <c r="O81" s="45">
        <v>14</v>
      </c>
      <c r="P81" s="44" t="str">
        <f t="shared" si="631"/>
        <v>バタースクイーズ</v>
      </c>
      <c r="Q81" s="43">
        <f t="shared" si="632"/>
        <v>286</v>
      </c>
      <c r="R81" s="45">
        <f t="shared" si="456"/>
        <v>1144</v>
      </c>
      <c r="S81" s="46">
        <f t="shared" si="457"/>
        <v>0.17874999999999999</v>
      </c>
      <c r="T81" s="37"/>
      <c r="U81" s="29"/>
      <c r="V81" s="52">
        <f t="shared" si="458"/>
        <v>46143</v>
      </c>
      <c r="W81" s="45">
        <v>17511</v>
      </c>
      <c r="X81" s="45">
        <f t="shared" si="459"/>
        <v>57</v>
      </c>
      <c r="Y81" s="45">
        <v>629</v>
      </c>
      <c r="Z81" s="45">
        <f t="shared" si="460"/>
        <v>2</v>
      </c>
      <c r="AA81" s="45">
        <v>15</v>
      </c>
      <c r="AB81" s="45">
        <f t="shared" si="461"/>
        <v>2</v>
      </c>
      <c r="AC81" s="45">
        <v>0</v>
      </c>
      <c r="AD81" s="44" t="str">
        <f t="shared" si="462"/>
        <v>サンリオボアポーチ</v>
      </c>
      <c r="AE81" s="43">
        <f t="shared" si="463"/>
        <v>1026</v>
      </c>
      <c r="AF81" s="45">
        <f t="shared" si="464"/>
        <v>2052</v>
      </c>
      <c r="AG81" s="46">
        <f t="shared" si="465"/>
        <v>0.36</v>
      </c>
      <c r="AH81" s="37"/>
      <c r="AI81" s="29"/>
      <c r="AJ81" s="52">
        <f t="shared" si="466"/>
        <v>46143</v>
      </c>
      <c r="AK81" s="45">
        <v>21943</v>
      </c>
      <c r="AL81" s="45">
        <f t="shared" si="467"/>
        <v>63</v>
      </c>
      <c r="AM81" s="45">
        <v>435</v>
      </c>
      <c r="AN81" s="45">
        <f t="shared" si="468"/>
        <v>1</v>
      </c>
      <c r="AO81" s="45">
        <v>46</v>
      </c>
      <c r="AP81" s="45">
        <f t="shared" si="469"/>
        <v>1</v>
      </c>
      <c r="AQ81" s="45">
        <v>0</v>
      </c>
      <c r="AR81" s="44" t="str">
        <f t="shared" si="470"/>
        <v>ルララ</v>
      </c>
      <c r="AS81" s="43">
        <f t="shared" si="471"/>
        <v>880</v>
      </c>
      <c r="AT81" s="45">
        <f t="shared" si="472"/>
        <v>880</v>
      </c>
      <c r="AU81" s="46">
        <f t="shared" si="473"/>
        <v>0.13968253968253969</v>
      </c>
      <c r="AV81" s="37" t="s">
        <v>1325</v>
      </c>
      <c r="AW81" s="29"/>
      <c r="AX81" s="52">
        <f t="shared" si="474"/>
        <v>46143</v>
      </c>
      <c r="AY81" s="45">
        <v>46682</v>
      </c>
      <c r="AZ81" s="45">
        <f t="shared" si="475"/>
        <v>352</v>
      </c>
      <c r="BA81" s="45">
        <v>806</v>
      </c>
      <c r="BB81" s="45">
        <f t="shared" si="476"/>
        <v>5</v>
      </c>
      <c r="BC81" s="45">
        <v>26</v>
      </c>
      <c r="BD81" s="45">
        <f t="shared" si="477"/>
        <v>7</v>
      </c>
      <c r="BE81" s="45">
        <v>5</v>
      </c>
      <c r="BF81" s="44" t="str">
        <f t="shared" si="478"/>
        <v>ボンボンドロップシール</v>
      </c>
      <c r="BG81" s="43">
        <f t="shared" si="479"/>
        <v>1500</v>
      </c>
      <c r="BH81" s="45">
        <f t="shared" si="480"/>
        <v>10500</v>
      </c>
      <c r="BI81" s="46">
        <f t="shared" si="481"/>
        <v>0.29829545454545453</v>
      </c>
      <c r="BJ81" s="37"/>
      <c r="BK81" s="29"/>
      <c r="BL81" s="47"/>
      <c r="BM81" s="45">
        <v>6157</v>
      </c>
      <c r="BN81" s="45">
        <f t="shared" si="572"/>
        <v>88</v>
      </c>
      <c r="BO81" s="45">
        <v>196</v>
      </c>
      <c r="BP81" s="45">
        <f t="shared" si="573"/>
        <v>1</v>
      </c>
      <c r="BQ81" s="45">
        <v>79</v>
      </c>
      <c r="BR81" s="45">
        <f t="shared" si="574"/>
        <v>1</v>
      </c>
      <c r="BS81" s="27">
        <v>0</v>
      </c>
      <c r="BT81" s="63" t="str">
        <f t="shared" si="575"/>
        <v>ふわもちスクイーズ</v>
      </c>
      <c r="BU81" s="67">
        <f t="shared" si="576"/>
        <v>99</v>
      </c>
      <c r="BV81" s="45">
        <f t="shared" si="577"/>
        <v>99</v>
      </c>
      <c r="BW81" s="46">
        <f t="shared" si="578"/>
        <v>1.125E-2</v>
      </c>
      <c r="BX81" s="37"/>
      <c r="BY81" s="57"/>
      <c r="BZ81" s="47"/>
      <c r="CA81" s="45">
        <v>10462</v>
      </c>
      <c r="CB81" s="45">
        <f t="shared" si="579"/>
        <v>39</v>
      </c>
      <c r="CC81" s="45">
        <v>489</v>
      </c>
      <c r="CD81" s="45">
        <f t="shared" si="580"/>
        <v>1</v>
      </c>
      <c r="CE81" s="45">
        <v>20</v>
      </c>
      <c r="CF81" s="45">
        <f t="shared" si="581"/>
        <v>0</v>
      </c>
      <c r="CG81" s="27">
        <v>0</v>
      </c>
      <c r="CH81" s="63" t="str">
        <f t="shared" si="582"/>
        <v>バタースクイーズ</v>
      </c>
      <c r="CI81" s="67">
        <f t="shared" si="583"/>
        <v>440</v>
      </c>
      <c r="CJ81" s="45">
        <f t="shared" si="584"/>
        <v>0</v>
      </c>
      <c r="CK81" s="46">
        <f t="shared" si="585"/>
        <v>0</v>
      </c>
      <c r="CL81" s="37"/>
      <c r="CM81" s="29"/>
      <c r="CN81" s="47"/>
      <c r="CO81" s="45">
        <v>4518</v>
      </c>
      <c r="CP81" s="45">
        <f t="shared" si="586"/>
        <v>29</v>
      </c>
      <c r="CQ81" s="45">
        <v>177</v>
      </c>
      <c r="CR81" s="45">
        <f t="shared" si="587"/>
        <v>5</v>
      </c>
      <c r="CS81" s="45">
        <v>25</v>
      </c>
      <c r="CT81" s="45">
        <f t="shared" si="588"/>
        <v>5</v>
      </c>
      <c r="CU81" s="27">
        <v>8</v>
      </c>
      <c r="CV81" s="63" t="str">
        <f t="shared" si="589"/>
        <v>ボンドロシール</v>
      </c>
      <c r="CW81" s="67">
        <f t="shared" si="590"/>
        <v>150</v>
      </c>
      <c r="CX81" s="45">
        <f t="shared" si="591"/>
        <v>750</v>
      </c>
      <c r="CY81" s="46">
        <f t="shared" si="592"/>
        <v>0.25862068965517243</v>
      </c>
      <c r="CZ81" s="37"/>
      <c r="DA81" s="29"/>
      <c r="DB81" s="52">
        <f t="shared" si="482"/>
        <v>46143</v>
      </c>
      <c r="DC81" s="45">
        <v>32505</v>
      </c>
      <c r="DD81" s="45">
        <f t="shared" si="483"/>
        <v>83</v>
      </c>
      <c r="DE81" s="45">
        <v>1651</v>
      </c>
      <c r="DF81" s="45">
        <f t="shared" si="484"/>
        <v>7</v>
      </c>
      <c r="DG81" s="45">
        <v>50</v>
      </c>
      <c r="DH81" s="45">
        <f t="shared" si="485"/>
        <v>10</v>
      </c>
      <c r="DI81" s="45">
        <v>6</v>
      </c>
      <c r="DJ81" s="44" t="s">
        <v>1329</v>
      </c>
      <c r="DK81" s="43">
        <f t="shared" si="486"/>
        <v>220</v>
      </c>
      <c r="DL81" s="45">
        <f t="shared" si="487"/>
        <v>2200</v>
      </c>
      <c r="DM81" s="46">
        <f t="shared" si="488"/>
        <v>0.26506024096385544</v>
      </c>
      <c r="DN81" s="37" t="s">
        <v>1334</v>
      </c>
      <c r="DO81" s="29"/>
      <c r="DP81" s="52">
        <f t="shared" si="489"/>
        <v>46143</v>
      </c>
      <c r="DQ81" s="45">
        <v>12122</v>
      </c>
      <c r="DR81" s="45">
        <f t="shared" si="490"/>
        <v>55</v>
      </c>
      <c r="DS81" s="45">
        <v>341</v>
      </c>
      <c r="DT81" s="45">
        <f t="shared" si="491"/>
        <v>0</v>
      </c>
      <c r="DU81" s="45">
        <v>54</v>
      </c>
      <c r="DV81" s="45">
        <f t="shared" si="492"/>
        <v>0</v>
      </c>
      <c r="DW81" s="45">
        <v>0</v>
      </c>
      <c r="DX81" s="44" t="str">
        <f t="shared" si="493"/>
        <v>サンリオバニティポーチ</v>
      </c>
      <c r="DY81" s="43">
        <f t="shared" si="494"/>
        <v>1080</v>
      </c>
      <c r="DZ81" s="45">
        <f t="shared" si="495"/>
        <v>0</v>
      </c>
      <c r="EA81" s="46">
        <f t="shared" si="496"/>
        <v>0</v>
      </c>
      <c r="EB81" s="314" t="s">
        <v>1330</v>
      </c>
      <c r="EC81" s="29"/>
      <c r="ED81" s="52">
        <f t="shared" si="497"/>
        <v>46143</v>
      </c>
      <c r="EE81" s="45">
        <v>6662</v>
      </c>
      <c r="EF81" s="45">
        <f t="shared" si="498"/>
        <v>168</v>
      </c>
      <c r="EG81" s="45">
        <v>177</v>
      </c>
      <c r="EH81" s="45">
        <f t="shared" si="499"/>
        <v>4</v>
      </c>
      <c r="EI81" s="45">
        <v>58</v>
      </c>
      <c r="EJ81" s="45">
        <f t="shared" si="500"/>
        <v>5</v>
      </c>
      <c r="EK81" s="45">
        <v>10</v>
      </c>
      <c r="EL81" s="44" t="str">
        <f t="shared" si="501"/>
        <v>サンリオヒョウ柄マスコットポーチ</v>
      </c>
      <c r="EM81" s="43">
        <f t="shared" si="502"/>
        <v>935</v>
      </c>
      <c r="EN81" s="45">
        <f t="shared" si="503"/>
        <v>4675</v>
      </c>
      <c r="EO81" s="46">
        <f t="shared" si="504"/>
        <v>0.27827380952380953</v>
      </c>
      <c r="EP81" s="37"/>
      <c r="EQ81" s="29"/>
      <c r="ER81" s="52">
        <f t="shared" si="505"/>
        <v>46143</v>
      </c>
      <c r="ES81" s="45">
        <v>4073</v>
      </c>
      <c r="ET81" s="45">
        <f t="shared" si="506"/>
        <v>182</v>
      </c>
      <c r="EU81" s="45">
        <v>111</v>
      </c>
      <c r="EV81" s="45">
        <f t="shared" si="507"/>
        <v>9</v>
      </c>
      <c r="EW81" s="45">
        <v>60</v>
      </c>
      <c r="EX81" s="45">
        <f t="shared" si="508"/>
        <v>10</v>
      </c>
      <c r="EY81" s="45">
        <v>8</v>
      </c>
      <c r="EZ81" s="44" t="str">
        <f t="shared" si="509"/>
        <v>ギャルキティマスコットポーチ</v>
      </c>
      <c r="FA81" s="43">
        <f t="shared" si="510"/>
        <v>935</v>
      </c>
      <c r="FB81" s="45">
        <f t="shared" si="511"/>
        <v>9350</v>
      </c>
      <c r="FC81" s="46">
        <f t="shared" si="512"/>
        <v>0.51373626373626369</v>
      </c>
      <c r="FD81" s="37"/>
      <c r="FE81" s="60"/>
      <c r="FF81" s="52">
        <f t="shared" si="513"/>
        <v>46143</v>
      </c>
      <c r="FG81" s="45">
        <v>6232</v>
      </c>
      <c r="FH81" s="45">
        <f t="shared" si="514"/>
        <v>38</v>
      </c>
      <c r="FI81" s="45">
        <v>467</v>
      </c>
      <c r="FJ81" s="45">
        <f t="shared" si="515"/>
        <v>2</v>
      </c>
      <c r="FK81" s="45">
        <v>34</v>
      </c>
      <c r="FL81" s="45">
        <f t="shared" si="516"/>
        <v>2</v>
      </c>
      <c r="FM81" s="45">
        <v>12</v>
      </c>
      <c r="FN81" s="44" t="str">
        <f t="shared" si="517"/>
        <v>サミュエル</v>
      </c>
      <c r="FO81" s="43">
        <f t="shared" si="518"/>
        <v>1000</v>
      </c>
      <c r="FP81" s="45">
        <f t="shared" si="519"/>
        <v>2000</v>
      </c>
      <c r="FQ81" s="46">
        <f t="shared" si="520"/>
        <v>0.52631578947368418</v>
      </c>
      <c r="FR81" s="37"/>
      <c r="FS81" s="29"/>
      <c r="FT81" s="52">
        <f t="shared" si="521"/>
        <v>46143</v>
      </c>
      <c r="FU81" s="45">
        <v>4726</v>
      </c>
      <c r="FV81" s="45">
        <f t="shared" si="522"/>
        <v>165</v>
      </c>
      <c r="FW81" s="45">
        <v>389</v>
      </c>
      <c r="FX81" s="45">
        <f t="shared" si="523"/>
        <v>17</v>
      </c>
      <c r="FY81" s="45">
        <v>490</v>
      </c>
      <c r="FZ81" s="45">
        <f t="shared" si="524"/>
        <v>23</v>
      </c>
      <c r="GA81" s="45">
        <v>20</v>
      </c>
      <c r="GB81" s="44" t="str">
        <f t="shared" si="525"/>
        <v>余り物</v>
      </c>
      <c r="GC81" s="43">
        <f t="shared" si="526"/>
        <v>200</v>
      </c>
      <c r="GD81" s="45">
        <f t="shared" si="527"/>
        <v>4600</v>
      </c>
      <c r="GE81" s="46">
        <f t="shared" si="528"/>
        <v>0.27878787878787881</v>
      </c>
      <c r="GF81" s="37"/>
      <c r="GG81" s="29"/>
      <c r="GH81" s="52">
        <f t="shared" si="529"/>
        <v>46143</v>
      </c>
      <c r="GI81" s="45">
        <v>2032</v>
      </c>
      <c r="GJ81" s="45">
        <f t="shared" si="530"/>
        <v>65</v>
      </c>
      <c r="GK81" s="45">
        <v>297</v>
      </c>
      <c r="GL81" s="45">
        <f t="shared" si="531"/>
        <v>0</v>
      </c>
      <c r="GM81" s="45">
        <v>90</v>
      </c>
      <c r="GN81" s="45">
        <f t="shared" si="532"/>
        <v>6</v>
      </c>
      <c r="GO81" s="45">
        <v>0</v>
      </c>
      <c r="GP81" s="44" t="str">
        <f t="shared" si="533"/>
        <v>サンリオウインターMC</v>
      </c>
      <c r="GQ81" s="43">
        <f t="shared" si="534"/>
        <v>638</v>
      </c>
      <c r="GR81" s="45">
        <f t="shared" si="535"/>
        <v>3828</v>
      </c>
      <c r="GS81" s="46">
        <f t="shared" si="536"/>
        <v>0.58892307692307688</v>
      </c>
      <c r="GT81" s="37"/>
      <c r="GU81" s="61"/>
      <c r="GV81" s="47"/>
      <c r="GW81" s="30" t="s">
        <v>1145</v>
      </c>
      <c r="GX81" s="45">
        <v>4113</v>
      </c>
      <c r="GY81" s="45">
        <f t="shared" si="593"/>
        <v>3</v>
      </c>
      <c r="GZ81" s="45">
        <v>115</v>
      </c>
      <c r="HA81" s="45">
        <f t="shared" si="594"/>
        <v>1</v>
      </c>
      <c r="HB81" s="45">
        <v>2</v>
      </c>
      <c r="HC81" s="45">
        <f t="shared" si="595"/>
        <v>1</v>
      </c>
      <c r="HD81" s="27">
        <v>0</v>
      </c>
      <c r="HE81" s="63" t="str">
        <f t="shared" si="596"/>
        <v>おしりぷにぷにシール</v>
      </c>
      <c r="HF81" s="67">
        <f t="shared" si="597"/>
        <v>220</v>
      </c>
      <c r="HG81" s="45">
        <f t="shared" si="598"/>
        <v>220</v>
      </c>
      <c r="HH81" s="46">
        <f t="shared" si="599"/>
        <v>0.73333333333333328</v>
      </c>
      <c r="HI81" s="37"/>
      <c r="HK81" s="47"/>
      <c r="HL81" s="45">
        <v>3470</v>
      </c>
      <c r="HM81" s="45">
        <f t="shared" si="600"/>
        <v>68</v>
      </c>
      <c r="HN81" s="45">
        <v>93</v>
      </c>
      <c r="HO81" s="45">
        <f t="shared" si="601"/>
        <v>2</v>
      </c>
      <c r="HP81" s="45">
        <v>12</v>
      </c>
      <c r="HQ81" s="45">
        <f t="shared" si="602"/>
        <v>2</v>
      </c>
      <c r="HR81" s="27">
        <v>3</v>
      </c>
      <c r="HS81" s="63" t="str">
        <f t="shared" si="603"/>
        <v>たまごっちマスコット</v>
      </c>
      <c r="HT81" s="67">
        <f t="shared" si="604"/>
        <v>1100</v>
      </c>
      <c r="HU81" s="45">
        <f t="shared" si="605"/>
        <v>2200</v>
      </c>
      <c r="HV81" s="46">
        <f t="shared" si="606"/>
        <v>0.3235294117647059</v>
      </c>
      <c r="HW81" s="37"/>
      <c r="HX81" s="360"/>
      <c r="HY81" s="47"/>
      <c r="HZ81" s="45">
        <v>10040</v>
      </c>
      <c r="IA81" s="69">
        <f t="shared" si="607"/>
        <v>18</v>
      </c>
      <c r="IB81" s="45">
        <v>293</v>
      </c>
      <c r="IC81" s="45">
        <f t="shared" si="608"/>
        <v>1</v>
      </c>
      <c r="ID81" s="45">
        <v>33</v>
      </c>
      <c r="IE81" s="69">
        <f t="shared" si="609"/>
        <v>8</v>
      </c>
      <c r="IF81" s="27">
        <v>0</v>
      </c>
      <c r="IG81" s="63" t="str">
        <f t="shared" si="610"/>
        <v>ボンボンドロップシール</v>
      </c>
      <c r="IH81" s="67">
        <f t="shared" si="611"/>
        <v>200</v>
      </c>
      <c r="II81" s="45">
        <f t="shared" si="612"/>
        <v>1600</v>
      </c>
      <c r="IJ81" s="46">
        <f t="shared" si="613"/>
        <v>0.88888888888888884</v>
      </c>
      <c r="IK81" s="37"/>
      <c r="IL81" s="29"/>
      <c r="IM81" s="47"/>
      <c r="IN81" s="45">
        <v>6831</v>
      </c>
      <c r="IO81" s="45">
        <f t="shared" si="614"/>
        <v>44</v>
      </c>
      <c r="IP81" s="45">
        <v>450</v>
      </c>
      <c r="IQ81" s="45">
        <f t="shared" si="615"/>
        <v>2</v>
      </c>
      <c r="IR81" s="45">
        <v>18</v>
      </c>
      <c r="IS81" s="45">
        <f t="shared" si="616"/>
        <v>2</v>
      </c>
      <c r="IT81" s="27">
        <v>0</v>
      </c>
      <c r="IU81" s="63" t="str">
        <f t="shared" ref="IU81:IU91" si="633">IF(IN81="","",IU77)</f>
        <v>たまごっちヘアクリップ</v>
      </c>
      <c r="IV81" s="67">
        <f t="shared" ref="IV81:IV91" si="634">IF(IO81="","",IV77)</f>
        <v>1100</v>
      </c>
      <c r="IW81" s="45">
        <f t="shared" si="617"/>
        <v>2200</v>
      </c>
      <c r="IX81" s="46">
        <f t="shared" si="618"/>
        <v>0.5</v>
      </c>
      <c r="IY81" s="37" t="s">
        <v>676</v>
      </c>
      <c r="IZ81" s="61"/>
      <c r="JA81" s="47"/>
      <c r="JB81" s="45">
        <v>10312</v>
      </c>
      <c r="JC81" s="45">
        <f t="shared" si="619"/>
        <v>103</v>
      </c>
      <c r="JD81" s="45">
        <v>538</v>
      </c>
      <c r="JE81" s="45">
        <f t="shared" si="620"/>
        <v>2</v>
      </c>
      <c r="JF81" s="45">
        <v>13</v>
      </c>
      <c r="JG81" s="45">
        <f t="shared" si="621"/>
        <v>3</v>
      </c>
      <c r="JH81" s="27">
        <v>0</v>
      </c>
      <c r="JI81" s="63" t="s">
        <v>138</v>
      </c>
      <c r="JJ81" s="67">
        <v>1100</v>
      </c>
      <c r="JK81" s="45">
        <f t="shared" si="622"/>
        <v>3300</v>
      </c>
      <c r="JL81" s="46">
        <f t="shared" si="623"/>
        <v>0.32038834951456313</v>
      </c>
      <c r="JM81" s="37"/>
      <c r="JN81" s="29"/>
      <c r="JO81" s="47"/>
      <c r="JP81" s="45">
        <v>7150</v>
      </c>
      <c r="JQ81" s="45">
        <f t="shared" si="624"/>
        <v>13</v>
      </c>
      <c r="JR81" s="45">
        <v>373</v>
      </c>
      <c r="JS81" s="45">
        <f t="shared" si="625"/>
        <v>2</v>
      </c>
      <c r="JT81" s="45">
        <v>278</v>
      </c>
      <c r="JU81" s="45">
        <f t="shared" si="626"/>
        <v>2</v>
      </c>
      <c r="JV81" s="27">
        <v>0</v>
      </c>
      <c r="JW81" s="63" t="str">
        <f t="shared" si="627"/>
        <v>ブレスレット</v>
      </c>
      <c r="JX81" s="67">
        <f t="shared" si="628"/>
        <v>150</v>
      </c>
      <c r="JY81" s="45">
        <f t="shared" si="629"/>
        <v>300</v>
      </c>
      <c r="JZ81" s="46">
        <f t="shared" si="630"/>
        <v>0.23076923076923078</v>
      </c>
      <c r="KA81" s="37"/>
      <c r="KB81" s="51"/>
      <c r="KC81" s="47"/>
      <c r="KD81" s="45">
        <v>15135</v>
      </c>
      <c r="KE81" s="45">
        <f>IF(KD81="","",KD81-KD77)</f>
        <v>92</v>
      </c>
      <c r="KF81" s="45">
        <v>785</v>
      </c>
      <c r="KG81" s="45">
        <f>IF(KF81="","",KF81-KF77)</f>
        <v>1</v>
      </c>
      <c r="KH81" s="45">
        <v>14</v>
      </c>
      <c r="KI81" s="45">
        <f>IF(KH81="","",KH77+KJ77-KH81)</f>
        <v>1</v>
      </c>
      <c r="KJ81" s="27">
        <v>3</v>
      </c>
      <c r="KK81" s="63" t="str">
        <f>IF(KD81="","",KK77)</f>
        <v>たまごっちマスコット</v>
      </c>
      <c r="KL81" s="67">
        <f>IF(KE81="","",KL77)</f>
        <v>1430</v>
      </c>
      <c r="KM81" s="45">
        <f>IF(KH81="","",KI81*KL81)</f>
        <v>1430</v>
      </c>
      <c r="KN81" s="46">
        <f>IF(KI81="","",KM81/(KE81*100))</f>
        <v>0.15543478260869564</v>
      </c>
      <c r="KO81" s="37"/>
      <c r="KP81" s="29"/>
      <c r="KQ81" s="47"/>
      <c r="KR81" s="45">
        <v>4714</v>
      </c>
      <c r="KS81" s="45">
        <f>IF(KR81="","",KR81-KR77)</f>
        <v>94</v>
      </c>
      <c r="KT81" s="45">
        <v>149</v>
      </c>
      <c r="KU81" s="45">
        <f>IF(KT81="","",KT81-KT77)</f>
        <v>2</v>
      </c>
      <c r="KV81" s="45">
        <v>11</v>
      </c>
      <c r="KW81" s="45">
        <f>IF(KV81="","",KV77+KX77-KV81)</f>
        <v>2</v>
      </c>
      <c r="KX81" s="27">
        <v>0</v>
      </c>
      <c r="KY81" s="63" t="str">
        <f>IF(KR81="","",KY77)</f>
        <v>たまごっちブロックシール</v>
      </c>
      <c r="KZ81" s="67">
        <v>600</v>
      </c>
      <c r="LA81" s="45">
        <f>IF(KV81="","",KW81*KZ81)</f>
        <v>1200</v>
      </c>
      <c r="LB81" s="46">
        <f>IF(KW81="","",LA81/(KS81*100))</f>
        <v>0.1276595744680851</v>
      </c>
      <c r="LC81" s="37"/>
      <c r="LD81" s="29"/>
      <c r="LE81" s="52">
        <f>IF(A77="","",A77)</f>
        <v>46129</v>
      </c>
      <c r="LF81" s="43">
        <v>86635</v>
      </c>
      <c r="LG81" s="86">
        <f>IF(LF81="","",LF81-LF78)</f>
        <v>58</v>
      </c>
      <c r="LH81" s="43">
        <v>446</v>
      </c>
      <c r="LI81" s="43">
        <f t="shared" si="569"/>
        <v>0</v>
      </c>
      <c r="LJ81" s="43">
        <v>2</v>
      </c>
      <c r="LK81" s="87">
        <f t="shared" si="570"/>
        <v>0</v>
      </c>
      <c r="LL81" s="43">
        <v>0</v>
      </c>
      <c r="LM81" s="65" t="str">
        <f>IF(LF81="","",LM78)</f>
        <v>ボンドロ</v>
      </c>
      <c r="LN81" s="48">
        <f>IF(LG81="","",LN78)</f>
        <v>1200</v>
      </c>
      <c r="LO81" s="87">
        <f t="shared" si="571"/>
        <v>0</v>
      </c>
      <c r="LP81" s="53"/>
      <c r="LQ81" s="37"/>
      <c r="LR81" s="29"/>
      <c r="LS81" s="52">
        <f t="shared" si="537"/>
        <v>46143</v>
      </c>
      <c r="LT81" s="45">
        <v>24799</v>
      </c>
      <c r="LU81" s="45">
        <f t="shared" si="538"/>
        <v>66</v>
      </c>
      <c r="LV81" s="45">
        <v>1190</v>
      </c>
      <c r="LW81" s="45">
        <f t="shared" si="539"/>
        <v>3</v>
      </c>
      <c r="LX81" s="45">
        <v>46</v>
      </c>
      <c r="LY81" s="45">
        <f t="shared" si="540"/>
        <v>3</v>
      </c>
      <c r="LZ81" s="45">
        <v>0</v>
      </c>
      <c r="MA81" s="44" t="str">
        <f t="shared" si="541"/>
        <v>ルララ</v>
      </c>
      <c r="MB81" s="43">
        <f t="shared" si="542"/>
        <v>850</v>
      </c>
      <c r="MC81" s="45">
        <f t="shared" si="543"/>
        <v>2550</v>
      </c>
      <c r="MD81" s="46">
        <f t="shared" si="544"/>
        <v>0.38636363636363635</v>
      </c>
      <c r="ME81" s="37"/>
      <c r="MF81" s="29"/>
      <c r="MG81" s="52">
        <f t="shared" si="545"/>
        <v>46143</v>
      </c>
      <c r="MH81" s="45">
        <v>11344</v>
      </c>
      <c r="MI81" s="45">
        <f t="shared" si="546"/>
        <v>84</v>
      </c>
      <c r="MJ81" s="45">
        <v>449</v>
      </c>
      <c r="MK81" s="45">
        <f t="shared" si="547"/>
        <v>0</v>
      </c>
      <c r="ML81" s="45">
        <v>16</v>
      </c>
      <c r="MM81" s="45">
        <f t="shared" si="548"/>
        <v>0</v>
      </c>
      <c r="MN81" s="45">
        <v>0</v>
      </c>
      <c r="MO81" s="44" t="str">
        <f t="shared" si="549"/>
        <v>たまごっちボアポーチ</v>
      </c>
      <c r="MP81" s="43">
        <f t="shared" si="550"/>
        <v>1100</v>
      </c>
      <c r="MQ81" s="45">
        <f t="shared" si="551"/>
        <v>0</v>
      </c>
      <c r="MR81" s="46">
        <f t="shared" si="552"/>
        <v>0</v>
      </c>
      <c r="MS81" s="37"/>
      <c r="MT81" s="29"/>
      <c r="MU81" s="52">
        <f t="shared" si="553"/>
        <v>46143</v>
      </c>
      <c r="MV81" s="45">
        <v>13029</v>
      </c>
      <c r="MW81" s="45">
        <f t="shared" si="554"/>
        <v>317</v>
      </c>
      <c r="MX81" s="45">
        <v>566</v>
      </c>
      <c r="MY81" s="45">
        <f t="shared" si="555"/>
        <v>5</v>
      </c>
      <c r="MZ81" s="45">
        <v>25</v>
      </c>
      <c r="NA81" s="45">
        <f t="shared" si="556"/>
        <v>5</v>
      </c>
      <c r="NB81" s="45">
        <v>2</v>
      </c>
      <c r="NC81" s="44" t="str">
        <f t="shared" si="557"/>
        <v>ボンボンドロップシール</v>
      </c>
      <c r="ND81" s="43">
        <f t="shared" si="558"/>
        <v>1500</v>
      </c>
      <c r="NE81" s="45">
        <f t="shared" si="559"/>
        <v>7500</v>
      </c>
      <c r="NF81" s="46">
        <f t="shared" si="560"/>
        <v>0.23659305993690852</v>
      </c>
      <c r="NG81" s="37"/>
      <c r="NH81" s="29"/>
      <c r="NI81" s="52">
        <f t="shared" si="561"/>
        <v>46143</v>
      </c>
      <c r="NJ81" s="45">
        <v>15124</v>
      </c>
      <c r="NK81" s="45">
        <f t="shared" si="562"/>
        <v>44</v>
      </c>
      <c r="NL81" s="45">
        <v>291</v>
      </c>
      <c r="NM81" s="45">
        <f t="shared" si="563"/>
        <v>1</v>
      </c>
      <c r="NN81" s="45">
        <v>25</v>
      </c>
      <c r="NO81" s="45">
        <f t="shared" si="564"/>
        <v>1</v>
      </c>
      <c r="NP81" s="45">
        <v>23</v>
      </c>
      <c r="NQ81" s="44" t="str">
        <f t="shared" si="565"/>
        <v>たまごっちヘアバンド</v>
      </c>
      <c r="NR81" s="43">
        <f t="shared" si="566"/>
        <v>1100</v>
      </c>
      <c r="NS81" s="45">
        <f t="shared" si="567"/>
        <v>1100</v>
      </c>
      <c r="NT81" s="46">
        <f t="shared" si="568"/>
        <v>0.25</v>
      </c>
      <c r="NU81" s="37" t="s">
        <v>1335</v>
      </c>
    </row>
    <row r="82" spans="1:385" ht="15" customHeight="1" thickBot="1" x14ac:dyDescent="0.3">
      <c r="A82" s="90">
        <v>46146</v>
      </c>
      <c r="B82" s="39">
        <f>IF(A82="","",SUM(J82,LG96,AL82,DR82,AZ82,DD82,LU82,NK82,MW82,MI82,X82)+SUM(CP103:CP106,FH82,FV82,GJ82,EF82,ET82)+SUM(GY103:GY106)+SUM(HM103:HM106)+SUM(BN103:BN106)+SUM(KS103:KS106)+SUM(KE103:KE106)+SUM(CB103:CB106)+SUM(IA103:IA106)+SUM(IO103:IO106)+SUM(JC103:JC106)+SUM(JQ103:JQ106))</f>
        <v>5631</v>
      </c>
      <c r="C82" s="40">
        <f>IF(A82="","",SUM(J82,X82,AL82,AZ82)+SUM(KE103:KE106)+SUM(KS103:KS106)+SUM(BN103:BN106))</f>
        <v>1348</v>
      </c>
      <c r="D82" s="40">
        <f>IF(A82="","",SUM(DD82,DR82)+SUM(CB103:CB106)+SUM(CP103:CP106))</f>
        <v>482</v>
      </c>
      <c r="E82" s="41">
        <f>IF(A82="","",SUM(NK82,MW82,MI82,LG96,LU82)+SUM(IA103:IA106)+SUM(IO103:IO106)+SUM(JC103:JC106)+SUM(JQ103:JQ106))</f>
        <v>2438</v>
      </c>
      <c r="F82" s="41">
        <f>IF(A82="","",SUM(FH82,FV82,GJ82)+SUM(HM103:HM106)+SUM(GY103:GY106))</f>
        <v>925</v>
      </c>
      <c r="G82" s="40">
        <f>IF(A82="","",SUM(EF82,ET82))</f>
        <v>438</v>
      </c>
      <c r="H82" s="42"/>
      <c r="I82" s="45">
        <v>7363</v>
      </c>
      <c r="J82" s="45">
        <f t="shared" si="453"/>
        <v>126</v>
      </c>
      <c r="K82" s="45">
        <v>322</v>
      </c>
      <c r="L82" s="45">
        <f t="shared" si="454"/>
        <v>7</v>
      </c>
      <c r="M82" s="45">
        <v>57</v>
      </c>
      <c r="N82" s="45">
        <f t="shared" si="455"/>
        <v>7</v>
      </c>
      <c r="O82" s="45">
        <v>14</v>
      </c>
      <c r="P82" s="44" t="str">
        <f t="shared" si="631"/>
        <v>バタースクイーズ</v>
      </c>
      <c r="Q82" s="43">
        <f t="shared" si="632"/>
        <v>286</v>
      </c>
      <c r="R82" s="45">
        <f t="shared" si="456"/>
        <v>2002</v>
      </c>
      <c r="S82" s="46">
        <f t="shared" si="457"/>
        <v>0.15888888888888889</v>
      </c>
      <c r="T82" s="37"/>
      <c r="U82" s="29"/>
      <c r="V82" s="52">
        <f t="shared" si="458"/>
        <v>46146</v>
      </c>
      <c r="W82" s="45">
        <v>17555</v>
      </c>
      <c r="X82" s="45">
        <f t="shared" si="459"/>
        <v>44</v>
      </c>
      <c r="Y82" s="45">
        <v>631</v>
      </c>
      <c r="Z82" s="45">
        <f t="shared" si="460"/>
        <v>2</v>
      </c>
      <c r="AA82" s="45">
        <v>13</v>
      </c>
      <c r="AB82" s="45">
        <f t="shared" si="461"/>
        <v>2</v>
      </c>
      <c r="AC82" s="45">
        <v>4</v>
      </c>
      <c r="AD82" s="72" t="str">
        <f t="shared" si="462"/>
        <v>サンリオボアポーチ</v>
      </c>
      <c r="AE82" s="43">
        <f t="shared" si="463"/>
        <v>1026</v>
      </c>
      <c r="AF82" s="45">
        <f t="shared" si="464"/>
        <v>2052</v>
      </c>
      <c r="AG82" s="46">
        <f t="shared" si="465"/>
        <v>0.46636363636363637</v>
      </c>
      <c r="AH82" s="37"/>
      <c r="AI82" s="29"/>
      <c r="AJ82" s="52">
        <f t="shared" si="466"/>
        <v>46146</v>
      </c>
      <c r="AK82" s="45">
        <v>22039</v>
      </c>
      <c r="AL82" s="45">
        <f t="shared" si="467"/>
        <v>96</v>
      </c>
      <c r="AM82" s="45">
        <v>436</v>
      </c>
      <c r="AN82" s="45">
        <f t="shared" si="468"/>
        <v>1</v>
      </c>
      <c r="AO82" s="45">
        <v>45</v>
      </c>
      <c r="AP82" s="45">
        <f t="shared" si="469"/>
        <v>1</v>
      </c>
      <c r="AQ82" s="45">
        <v>0</v>
      </c>
      <c r="AR82" s="44" t="str">
        <f t="shared" si="470"/>
        <v>ルララ</v>
      </c>
      <c r="AS82" s="43">
        <f t="shared" si="471"/>
        <v>880</v>
      </c>
      <c r="AT82" s="45">
        <f t="shared" si="472"/>
        <v>880</v>
      </c>
      <c r="AU82" s="46">
        <f t="shared" si="473"/>
        <v>9.166666666666666E-2</v>
      </c>
      <c r="AV82" s="37"/>
      <c r="AW82" s="29"/>
      <c r="AX82" s="52">
        <f t="shared" si="474"/>
        <v>46146</v>
      </c>
      <c r="AY82" s="45">
        <v>47031</v>
      </c>
      <c r="AZ82" s="45">
        <f t="shared" si="475"/>
        <v>349</v>
      </c>
      <c r="BA82" s="45">
        <v>811</v>
      </c>
      <c r="BB82" s="45">
        <f t="shared" si="476"/>
        <v>5</v>
      </c>
      <c r="BC82" s="45">
        <v>26</v>
      </c>
      <c r="BD82" s="45">
        <f t="shared" si="477"/>
        <v>5</v>
      </c>
      <c r="BE82" s="45">
        <v>5</v>
      </c>
      <c r="BF82" s="44" t="str">
        <f t="shared" si="478"/>
        <v>ボンボンドロップシール</v>
      </c>
      <c r="BG82" s="43">
        <f t="shared" si="479"/>
        <v>1500</v>
      </c>
      <c r="BH82" s="45">
        <f t="shared" si="480"/>
        <v>7500</v>
      </c>
      <c r="BI82" s="46">
        <f t="shared" si="481"/>
        <v>0.2148997134670487</v>
      </c>
      <c r="BJ82" s="37"/>
      <c r="BK82" s="29"/>
      <c r="BL82" s="75"/>
      <c r="BM82" s="76">
        <v>4851</v>
      </c>
      <c r="BN82" s="76">
        <f t="shared" si="572"/>
        <v>141</v>
      </c>
      <c r="BO82" s="76">
        <v>110</v>
      </c>
      <c r="BP82" s="76">
        <f t="shared" si="573"/>
        <v>4</v>
      </c>
      <c r="BQ82" s="76">
        <v>19</v>
      </c>
      <c r="BR82" s="76">
        <f t="shared" si="574"/>
        <v>4</v>
      </c>
      <c r="BS82" s="76">
        <v>6</v>
      </c>
      <c r="BT82" s="78" t="str">
        <f t="shared" si="575"/>
        <v>バタースクイーズ</v>
      </c>
      <c r="BU82" s="79">
        <f t="shared" si="576"/>
        <v>440</v>
      </c>
      <c r="BV82" s="76">
        <f t="shared" si="577"/>
        <v>1760</v>
      </c>
      <c r="BW82" s="80">
        <f t="shared" si="578"/>
        <v>0.12482269503546099</v>
      </c>
      <c r="BX82" s="37"/>
      <c r="BY82" s="57"/>
      <c r="BZ82" s="75"/>
      <c r="CA82" s="76">
        <v>7847</v>
      </c>
      <c r="CB82" s="76">
        <f t="shared" si="579"/>
        <v>23</v>
      </c>
      <c r="CC82" s="76">
        <v>431</v>
      </c>
      <c r="CD82" s="76">
        <f t="shared" si="580"/>
        <v>0</v>
      </c>
      <c r="CE82" s="76">
        <v>19</v>
      </c>
      <c r="CF82" s="76">
        <f t="shared" si="581"/>
        <v>0</v>
      </c>
      <c r="CG82" s="76">
        <v>0</v>
      </c>
      <c r="CH82" s="78" t="str">
        <f t="shared" si="582"/>
        <v>たまごっちMC</v>
      </c>
      <c r="CI82" s="79">
        <f t="shared" si="583"/>
        <v>1430</v>
      </c>
      <c r="CJ82" s="76">
        <f t="shared" si="584"/>
        <v>0</v>
      </c>
      <c r="CK82" s="80">
        <f t="shared" si="585"/>
        <v>0</v>
      </c>
      <c r="CL82" s="37"/>
      <c r="CM82" s="29"/>
      <c r="CN82" s="75"/>
      <c r="CO82" s="76">
        <v>3674</v>
      </c>
      <c r="CP82" s="76">
        <f t="shared" si="586"/>
        <v>46</v>
      </c>
      <c r="CQ82" s="76">
        <v>227</v>
      </c>
      <c r="CR82" s="76">
        <f t="shared" si="587"/>
        <v>0</v>
      </c>
      <c r="CS82" s="76">
        <v>15</v>
      </c>
      <c r="CT82" s="76">
        <f t="shared" si="588"/>
        <v>0</v>
      </c>
      <c r="CU82" s="76">
        <v>0</v>
      </c>
      <c r="CV82" s="78" t="str">
        <f t="shared" si="589"/>
        <v>たまごっちブロックシール</v>
      </c>
      <c r="CW82" s="79">
        <f t="shared" si="590"/>
        <v>600</v>
      </c>
      <c r="CX82" s="76">
        <f t="shared" si="591"/>
        <v>0</v>
      </c>
      <c r="CY82" s="80">
        <f t="shared" si="592"/>
        <v>0</v>
      </c>
      <c r="CZ82" s="37"/>
      <c r="DA82" s="29"/>
      <c r="DB82" s="52">
        <f t="shared" si="482"/>
        <v>46146</v>
      </c>
      <c r="DC82" s="45">
        <v>32610</v>
      </c>
      <c r="DD82" s="45">
        <f t="shared" si="483"/>
        <v>105</v>
      </c>
      <c r="DE82" s="45">
        <v>1658</v>
      </c>
      <c r="DF82" s="45">
        <f t="shared" si="484"/>
        <v>7</v>
      </c>
      <c r="DG82" s="45">
        <v>48</v>
      </c>
      <c r="DH82" s="45">
        <f t="shared" si="485"/>
        <v>8</v>
      </c>
      <c r="DI82" s="45">
        <v>12</v>
      </c>
      <c r="DJ82" s="44" t="str">
        <f t="shared" ref="DJ82:DJ101" si="635">IF(DC82="","",DJ81)</f>
        <v>ケース入りバター</v>
      </c>
      <c r="DK82" s="43">
        <f t="shared" si="486"/>
        <v>220</v>
      </c>
      <c r="DL82" s="45">
        <f t="shared" si="487"/>
        <v>1760</v>
      </c>
      <c r="DM82" s="46">
        <f t="shared" si="488"/>
        <v>0.16761904761904761</v>
      </c>
      <c r="DN82" s="37"/>
      <c r="DO82" s="29"/>
      <c r="DP82" s="52">
        <f t="shared" si="489"/>
        <v>46146</v>
      </c>
      <c r="DQ82" s="45">
        <v>12183</v>
      </c>
      <c r="DR82" s="45">
        <f t="shared" si="490"/>
        <v>61</v>
      </c>
      <c r="DS82" s="45">
        <v>344</v>
      </c>
      <c r="DT82" s="45">
        <f t="shared" si="491"/>
        <v>3</v>
      </c>
      <c r="DU82" s="45">
        <v>50</v>
      </c>
      <c r="DV82" s="45">
        <f t="shared" si="492"/>
        <v>4</v>
      </c>
      <c r="DW82" s="45">
        <v>0</v>
      </c>
      <c r="DX82" s="44" t="str">
        <f t="shared" si="493"/>
        <v>サンリオバニティポーチ</v>
      </c>
      <c r="DY82" s="43">
        <f t="shared" si="494"/>
        <v>1080</v>
      </c>
      <c r="DZ82" s="45">
        <f t="shared" si="495"/>
        <v>4320</v>
      </c>
      <c r="EA82" s="313">
        <f t="shared" si="496"/>
        <v>0.70819672131147537</v>
      </c>
      <c r="EB82" s="312"/>
      <c r="EC82" s="216"/>
      <c r="ED82" s="52">
        <f t="shared" si="497"/>
        <v>46146</v>
      </c>
      <c r="EE82" s="45">
        <v>6861</v>
      </c>
      <c r="EF82" s="45">
        <f t="shared" si="498"/>
        <v>199</v>
      </c>
      <c r="EG82" s="45">
        <v>186</v>
      </c>
      <c r="EH82" s="45">
        <f t="shared" si="499"/>
        <v>9</v>
      </c>
      <c r="EI82" s="45">
        <v>59</v>
      </c>
      <c r="EJ82" s="45">
        <f t="shared" si="500"/>
        <v>9</v>
      </c>
      <c r="EK82" s="45">
        <v>9</v>
      </c>
      <c r="EL82" s="44" t="str">
        <f t="shared" si="501"/>
        <v>サンリオヒョウ柄マスコットポーチ</v>
      </c>
      <c r="EM82" s="43">
        <f t="shared" si="502"/>
        <v>935</v>
      </c>
      <c r="EN82" s="45">
        <f t="shared" si="503"/>
        <v>8415</v>
      </c>
      <c r="EO82" s="46">
        <f t="shared" si="504"/>
        <v>0.42286432160804022</v>
      </c>
      <c r="EP82" s="37"/>
      <c r="EQ82" s="29"/>
      <c r="ER82" s="52">
        <f t="shared" si="505"/>
        <v>46146</v>
      </c>
      <c r="ES82" s="45">
        <v>4312</v>
      </c>
      <c r="ET82" s="45">
        <f t="shared" si="506"/>
        <v>239</v>
      </c>
      <c r="EU82" s="45">
        <v>120</v>
      </c>
      <c r="EV82" s="45">
        <f t="shared" si="507"/>
        <v>9</v>
      </c>
      <c r="EW82" s="45">
        <v>58</v>
      </c>
      <c r="EX82" s="45">
        <f t="shared" si="508"/>
        <v>10</v>
      </c>
      <c r="EY82" s="45">
        <v>4</v>
      </c>
      <c r="EZ82" s="44" t="str">
        <f t="shared" si="509"/>
        <v>ギャルキティマスコットポーチ</v>
      </c>
      <c r="FA82" s="43">
        <f t="shared" si="510"/>
        <v>935</v>
      </c>
      <c r="FB82" s="45">
        <f t="shared" si="511"/>
        <v>9350</v>
      </c>
      <c r="FC82" s="46">
        <f t="shared" si="512"/>
        <v>0.39121338912133891</v>
      </c>
      <c r="FD82" s="37"/>
      <c r="FE82" s="60"/>
      <c r="FF82" s="52">
        <f t="shared" si="513"/>
        <v>46146</v>
      </c>
      <c r="FG82" s="45">
        <v>6398</v>
      </c>
      <c r="FH82" s="45">
        <f t="shared" si="514"/>
        <v>166</v>
      </c>
      <c r="FI82" s="45">
        <v>473</v>
      </c>
      <c r="FJ82" s="45">
        <f t="shared" si="515"/>
        <v>6</v>
      </c>
      <c r="FK82" s="45">
        <v>40</v>
      </c>
      <c r="FL82" s="45">
        <f t="shared" si="516"/>
        <v>6</v>
      </c>
      <c r="FM82" s="45">
        <v>0</v>
      </c>
      <c r="FN82" s="44" t="str">
        <f t="shared" si="517"/>
        <v>サミュエル</v>
      </c>
      <c r="FO82" s="43">
        <f t="shared" si="518"/>
        <v>1000</v>
      </c>
      <c r="FP82" s="45">
        <f t="shared" si="519"/>
        <v>6000</v>
      </c>
      <c r="FQ82" s="46">
        <f t="shared" si="520"/>
        <v>0.36144578313253012</v>
      </c>
      <c r="FR82" s="37"/>
      <c r="FS82" s="29"/>
      <c r="FT82" s="52">
        <f t="shared" si="521"/>
        <v>46146</v>
      </c>
      <c r="FU82" s="45">
        <v>4813</v>
      </c>
      <c r="FV82" s="45">
        <f t="shared" si="522"/>
        <v>87</v>
      </c>
      <c r="FW82" s="45">
        <v>408</v>
      </c>
      <c r="FX82" s="45">
        <f t="shared" si="523"/>
        <v>19</v>
      </c>
      <c r="FY82" s="45">
        <v>470</v>
      </c>
      <c r="FZ82" s="45">
        <f t="shared" si="524"/>
        <v>40</v>
      </c>
      <c r="GA82" s="45">
        <v>16</v>
      </c>
      <c r="GB82" s="44" t="str">
        <f t="shared" si="525"/>
        <v>余り物</v>
      </c>
      <c r="GC82" s="43">
        <f t="shared" si="526"/>
        <v>200</v>
      </c>
      <c r="GD82" s="45">
        <f t="shared" si="527"/>
        <v>8000</v>
      </c>
      <c r="GE82" s="46">
        <f t="shared" si="528"/>
        <v>0.91954022988505746</v>
      </c>
      <c r="GF82" s="37"/>
      <c r="GG82" s="29"/>
      <c r="GH82" s="52">
        <f t="shared" si="529"/>
        <v>46146</v>
      </c>
      <c r="GI82" s="45">
        <v>2151</v>
      </c>
      <c r="GJ82" s="45">
        <f t="shared" si="530"/>
        <v>119</v>
      </c>
      <c r="GK82" s="45">
        <v>301</v>
      </c>
      <c r="GL82" s="45">
        <f t="shared" si="531"/>
        <v>4</v>
      </c>
      <c r="GM82" s="45">
        <v>80</v>
      </c>
      <c r="GN82" s="45">
        <f t="shared" si="532"/>
        <v>10</v>
      </c>
      <c r="GO82" s="45">
        <v>20</v>
      </c>
      <c r="GP82" s="44" t="str">
        <f t="shared" si="533"/>
        <v>サンリオウインターMC</v>
      </c>
      <c r="GQ82" s="43">
        <f t="shared" si="534"/>
        <v>638</v>
      </c>
      <c r="GR82" s="45">
        <f t="shared" si="535"/>
        <v>6380</v>
      </c>
      <c r="GS82" s="46">
        <f t="shared" si="536"/>
        <v>0.53613445378151259</v>
      </c>
      <c r="GT82" s="37"/>
      <c r="GU82" s="61"/>
      <c r="GV82" s="75"/>
      <c r="GW82" s="84" t="s">
        <v>1146</v>
      </c>
      <c r="GX82" s="76">
        <v>18657</v>
      </c>
      <c r="GY82" s="76">
        <f t="shared" si="593"/>
        <v>152</v>
      </c>
      <c r="GZ82" s="76">
        <v>148</v>
      </c>
      <c r="HA82" s="76">
        <f t="shared" si="594"/>
        <v>1</v>
      </c>
      <c r="HB82" s="76">
        <v>2</v>
      </c>
      <c r="HC82" s="76">
        <f t="shared" si="595"/>
        <v>1</v>
      </c>
      <c r="HD82" s="76">
        <v>0</v>
      </c>
      <c r="HE82" s="78" t="str">
        <f t="shared" si="596"/>
        <v>ボンボンドロップシール</v>
      </c>
      <c r="HF82" s="79">
        <f t="shared" si="597"/>
        <v>1500</v>
      </c>
      <c r="HG82" s="76">
        <f t="shared" si="598"/>
        <v>1500</v>
      </c>
      <c r="HH82" s="80">
        <f t="shared" si="599"/>
        <v>9.8684210526315791E-2</v>
      </c>
      <c r="HI82" s="37"/>
      <c r="HK82" s="75"/>
      <c r="HL82" s="76">
        <v>3076</v>
      </c>
      <c r="HM82" s="76">
        <f t="shared" si="600"/>
        <v>39</v>
      </c>
      <c r="HN82" s="76">
        <v>127</v>
      </c>
      <c r="HO82" s="76">
        <f t="shared" si="601"/>
        <v>0</v>
      </c>
      <c r="HP82" s="76">
        <v>30</v>
      </c>
      <c r="HQ82" s="76">
        <f t="shared" si="602"/>
        <v>-2</v>
      </c>
      <c r="HR82" s="76">
        <v>3</v>
      </c>
      <c r="HS82" s="78" t="str">
        <f t="shared" si="603"/>
        <v>ボンドロシール</v>
      </c>
      <c r="HT82" s="79">
        <f t="shared" si="604"/>
        <v>200</v>
      </c>
      <c r="HU82" s="76">
        <f t="shared" si="605"/>
        <v>-400</v>
      </c>
      <c r="HV82" s="80">
        <f t="shared" si="606"/>
        <v>-0.10256410256410256</v>
      </c>
      <c r="HW82" s="37"/>
      <c r="HX82" s="360"/>
      <c r="HY82" s="75"/>
      <c r="HZ82" s="76">
        <v>10142</v>
      </c>
      <c r="IA82" s="76">
        <f t="shared" si="607"/>
        <v>166</v>
      </c>
      <c r="IB82" s="76">
        <v>357</v>
      </c>
      <c r="IC82" s="76">
        <f t="shared" si="608"/>
        <v>3</v>
      </c>
      <c r="ID82" s="76">
        <v>23</v>
      </c>
      <c r="IE82" s="76">
        <f t="shared" si="609"/>
        <v>3</v>
      </c>
      <c r="IF82" s="76">
        <v>0</v>
      </c>
      <c r="IG82" s="78" t="str">
        <f t="shared" si="610"/>
        <v>バタースクイーズ</v>
      </c>
      <c r="IH82" s="79">
        <f t="shared" si="611"/>
        <v>400</v>
      </c>
      <c r="II82" s="76">
        <f t="shared" si="612"/>
        <v>1200</v>
      </c>
      <c r="IJ82" s="80">
        <f t="shared" si="613"/>
        <v>7.2289156626506021E-2</v>
      </c>
      <c r="IK82" s="37"/>
      <c r="IL82" s="29"/>
      <c r="IM82" s="75"/>
      <c r="IN82" s="76">
        <v>7925</v>
      </c>
      <c r="IO82" s="76">
        <f t="shared" si="614"/>
        <v>66</v>
      </c>
      <c r="IP82" s="76">
        <v>340</v>
      </c>
      <c r="IQ82" s="76">
        <f t="shared" si="615"/>
        <v>2</v>
      </c>
      <c r="IR82" s="76">
        <v>64</v>
      </c>
      <c r="IS82" s="76">
        <f t="shared" si="616"/>
        <v>2</v>
      </c>
      <c r="IT82" s="76">
        <v>25</v>
      </c>
      <c r="IU82" s="78" t="str">
        <f t="shared" si="633"/>
        <v>ふわもちスクイーズ</v>
      </c>
      <c r="IV82" s="79">
        <f t="shared" si="634"/>
        <v>286</v>
      </c>
      <c r="IW82" s="76">
        <f t="shared" si="617"/>
        <v>572</v>
      </c>
      <c r="IX82" s="80">
        <f t="shared" si="618"/>
        <v>8.666666666666667E-2</v>
      </c>
      <c r="IY82" s="37"/>
      <c r="IZ82" s="61"/>
      <c r="JA82" s="75"/>
      <c r="JB82" s="76">
        <v>2549</v>
      </c>
      <c r="JC82" s="76">
        <f t="shared" si="619"/>
        <v>103</v>
      </c>
      <c r="JD82" s="76">
        <v>289</v>
      </c>
      <c r="JE82" s="76">
        <f t="shared" si="620"/>
        <v>4</v>
      </c>
      <c r="JF82" s="76">
        <v>9</v>
      </c>
      <c r="JG82" s="76">
        <f t="shared" si="621"/>
        <v>5</v>
      </c>
      <c r="JH82" s="76">
        <v>8</v>
      </c>
      <c r="JI82" s="78" t="str">
        <f t="shared" ref="JI82:JI110" si="636">IF(JB82="","",JI78)</f>
        <v>たまごっちタイルシール</v>
      </c>
      <c r="JJ82" s="79">
        <f t="shared" ref="JJ82:JJ110" si="637">IF(JC82="","",JJ78)</f>
        <v>650</v>
      </c>
      <c r="JK82" s="76">
        <f t="shared" si="622"/>
        <v>3250</v>
      </c>
      <c r="JL82" s="80">
        <f t="shared" si="623"/>
        <v>0.3155339805825243</v>
      </c>
      <c r="JM82" s="37"/>
      <c r="JN82" s="29"/>
      <c r="JO82" s="75"/>
      <c r="JP82" s="76">
        <v>6904</v>
      </c>
      <c r="JQ82" s="76">
        <f t="shared" si="624"/>
        <v>34</v>
      </c>
      <c r="JR82" s="76">
        <v>249</v>
      </c>
      <c r="JS82" s="76">
        <f t="shared" si="625"/>
        <v>1</v>
      </c>
      <c r="JT82" s="76">
        <v>7</v>
      </c>
      <c r="JU82" s="76">
        <f t="shared" si="626"/>
        <v>1</v>
      </c>
      <c r="JV82" s="76">
        <v>2</v>
      </c>
      <c r="JW82" s="78" t="str">
        <f t="shared" si="627"/>
        <v>キティしっぽ付ポーチ</v>
      </c>
      <c r="JX82" s="79">
        <f t="shared" si="628"/>
        <v>670</v>
      </c>
      <c r="JY82" s="76">
        <f t="shared" si="629"/>
        <v>670</v>
      </c>
      <c r="JZ82" s="80">
        <f t="shared" si="630"/>
        <v>0.19705882352941176</v>
      </c>
      <c r="KA82" s="37"/>
      <c r="KB82" s="51"/>
      <c r="KC82" s="75"/>
      <c r="KD82" s="76">
        <v>16140</v>
      </c>
      <c r="KE82" s="76">
        <f>IF(KD82="","",KD82-KD78)</f>
        <v>27</v>
      </c>
      <c r="KF82" s="76">
        <v>936</v>
      </c>
      <c r="KG82" s="76">
        <f>IF(KF82="","",KF82-KF78)</f>
        <v>2</v>
      </c>
      <c r="KH82" s="76">
        <v>12</v>
      </c>
      <c r="KI82" s="76">
        <f>IF(KH82="","",KH78+KJ78-KH82)</f>
        <v>2</v>
      </c>
      <c r="KJ82" s="76">
        <v>0</v>
      </c>
      <c r="KK82" s="78" t="str">
        <f>IF(KD82="","",KK78)</f>
        <v>モンチチフルーツマスコット</v>
      </c>
      <c r="KL82" s="79">
        <f>IF(KE82="","",KL78)</f>
        <v>570</v>
      </c>
      <c r="KM82" s="76">
        <f>IF(KH82="","",KI82*KL82)</f>
        <v>1140</v>
      </c>
      <c r="KN82" s="80">
        <f>IF(KI82="","",KM82/(KE82*100))</f>
        <v>0.42222222222222222</v>
      </c>
      <c r="KO82" s="37" t="s">
        <v>1156</v>
      </c>
      <c r="KP82" s="29"/>
      <c r="KQ82" s="75"/>
      <c r="KR82" s="76">
        <v>5669</v>
      </c>
      <c r="KS82" s="76">
        <f>IF(KR82="","",KR82-KR78)</f>
        <v>39</v>
      </c>
      <c r="KT82" s="76">
        <v>160</v>
      </c>
      <c r="KU82" s="76">
        <f>IF(KT82="","",KT82-KT78)</f>
        <v>4</v>
      </c>
      <c r="KV82" s="76">
        <v>26</v>
      </c>
      <c r="KW82" s="76">
        <f>IF(KV82="","",KV78+KX78-KV82)</f>
        <v>4</v>
      </c>
      <c r="KX82" s="76">
        <v>10</v>
      </c>
      <c r="KY82" s="78" t="str">
        <f>IF(KR82="","",KY78)</f>
        <v>ボンボンドロップシール</v>
      </c>
      <c r="KZ82" s="79">
        <f>IF(KS82="","",KZ78)</f>
        <v>200</v>
      </c>
      <c r="LA82" s="76">
        <f>IF(KV82="","",KW82*KZ82)</f>
        <v>800</v>
      </c>
      <c r="LB82" s="80">
        <f>IF(KW82="","",LA82/(KS82*100))</f>
        <v>0.20512820512820512</v>
      </c>
      <c r="LC82" s="37"/>
      <c r="LD82" s="29"/>
      <c r="LE82" s="47"/>
      <c r="LF82" s="45"/>
      <c r="LG82" s="45"/>
      <c r="LH82" s="45">
        <v>533</v>
      </c>
      <c r="LI82" s="45">
        <f t="shared" si="569"/>
        <v>0</v>
      </c>
      <c r="LJ82" s="43">
        <v>2</v>
      </c>
      <c r="LK82" s="45">
        <f t="shared" si="570"/>
        <v>0</v>
      </c>
      <c r="LL82" s="45">
        <v>0</v>
      </c>
      <c r="LM82" s="73" t="str">
        <f>IF(LF81="","",LM79)</f>
        <v>ボンドロ</v>
      </c>
      <c r="LN82" s="67">
        <f>IF(LG81="","",LN79)</f>
        <v>1500</v>
      </c>
      <c r="LO82" s="45">
        <f t="shared" si="571"/>
        <v>0</v>
      </c>
      <c r="LP82" s="46"/>
      <c r="LQ82" s="37"/>
      <c r="LR82" s="29"/>
      <c r="LS82" s="52">
        <f t="shared" si="537"/>
        <v>46146</v>
      </c>
      <c r="LT82" s="45">
        <v>24947</v>
      </c>
      <c r="LU82" s="45">
        <f t="shared" si="538"/>
        <v>148</v>
      </c>
      <c r="LV82" s="45">
        <v>1195</v>
      </c>
      <c r="LW82" s="45">
        <f t="shared" si="539"/>
        <v>5</v>
      </c>
      <c r="LX82" s="45">
        <v>40</v>
      </c>
      <c r="LY82" s="45">
        <f t="shared" si="540"/>
        <v>6</v>
      </c>
      <c r="LZ82" s="45">
        <v>1</v>
      </c>
      <c r="MA82" s="44" t="str">
        <f t="shared" si="541"/>
        <v>ルララ</v>
      </c>
      <c r="MB82" s="43">
        <f t="shared" si="542"/>
        <v>850</v>
      </c>
      <c r="MC82" s="45">
        <f t="shared" si="543"/>
        <v>5100</v>
      </c>
      <c r="MD82" s="46">
        <f t="shared" si="544"/>
        <v>0.34459459459459457</v>
      </c>
      <c r="ME82" s="37"/>
      <c r="MF82" s="29"/>
      <c r="MG82" s="52">
        <f t="shared" si="545"/>
        <v>46146</v>
      </c>
      <c r="MH82" s="45">
        <v>11441</v>
      </c>
      <c r="MI82" s="45">
        <f t="shared" si="546"/>
        <v>97</v>
      </c>
      <c r="MJ82" s="45">
        <v>450</v>
      </c>
      <c r="MK82" s="45">
        <f t="shared" si="547"/>
        <v>1</v>
      </c>
      <c r="ML82" s="45">
        <v>15</v>
      </c>
      <c r="MM82" s="45">
        <f t="shared" si="548"/>
        <v>1</v>
      </c>
      <c r="MN82" s="45">
        <v>0</v>
      </c>
      <c r="MO82" s="44" t="str">
        <f t="shared" si="549"/>
        <v>たまごっちボアポーチ</v>
      </c>
      <c r="MP82" s="43">
        <f t="shared" si="550"/>
        <v>1100</v>
      </c>
      <c r="MQ82" s="45">
        <f t="shared" si="551"/>
        <v>1100</v>
      </c>
      <c r="MR82" s="46">
        <f t="shared" si="552"/>
        <v>0.1134020618556701</v>
      </c>
      <c r="MS82" s="178" t="s">
        <v>1357</v>
      </c>
      <c r="MT82" s="29"/>
      <c r="MU82" s="52">
        <f t="shared" si="553"/>
        <v>46146</v>
      </c>
      <c r="MV82" s="45">
        <v>13428</v>
      </c>
      <c r="MW82" s="45">
        <f t="shared" si="554"/>
        <v>399</v>
      </c>
      <c r="MX82" s="45">
        <v>567</v>
      </c>
      <c r="MY82" s="45">
        <f t="shared" si="555"/>
        <v>1</v>
      </c>
      <c r="MZ82" s="45">
        <v>26</v>
      </c>
      <c r="NA82" s="45">
        <f t="shared" si="556"/>
        <v>1</v>
      </c>
      <c r="NB82" s="45">
        <v>0</v>
      </c>
      <c r="NC82" s="44" t="str">
        <f t="shared" si="557"/>
        <v>ボンボンドロップシール</v>
      </c>
      <c r="ND82" s="43">
        <f t="shared" si="558"/>
        <v>1500</v>
      </c>
      <c r="NE82" s="45">
        <f t="shared" si="559"/>
        <v>1500</v>
      </c>
      <c r="NF82" s="46">
        <f t="shared" si="560"/>
        <v>3.7593984962406013E-2</v>
      </c>
      <c r="NG82" s="37"/>
      <c r="NH82" s="29"/>
      <c r="NI82" s="52">
        <f t="shared" si="561"/>
        <v>46146</v>
      </c>
      <c r="NJ82" s="45">
        <v>15495</v>
      </c>
      <c r="NK82" s="45">
        <f t="shared" si="562"/>
        <v>371</v>
      </c>
      <c r="NL82" s="45">
        <v>296</v>
      </c>
      <c r="NM82" s="45">
        <f t="shared" si="563"/>
        <v>5</v>
      </c>
      <c r="NN82" s="45">
        <v>42</v>
      </c>
      <c r="NO82" s="45">
        <f t="shared" si="564"/>
        <v>6</v>
      </c>
      <c r="NP82" s="45">
        <v>0</v>
      </c>
      <c r="NQ82" s="44" t="s">
        <v>1345</v>
      </c>
      <c r="NR82" s="43">
        <f t="shared" si="566"/>
        <v>1100</v>
      </c>
      <c r="NS82" s="45">
        <f t="shared" si="567"/>
        <v>6600</v>
      </c>
      <c r="NT82" s="46">
        <f t="shared" si="568"/>
        <v>0.17789757412398921</v>
      </c>
      <c r="NU82" s="37"/>
    </row>
    <row r="83" spans="1:385" ht="15" customHeight="1" thickTop="1" thickBot="1" x14ac:dyDescent="0.3">
      <c r="A83" s="38">
        <v>46149</v>
      </c>
      <c r="B83" s="39">
        <f>IF(A83="","",SUM(J83,LG99,AL83,DR83,AZ83,DD83,LU83,NK83,MW83,MI83,X83)+SUM(CP107:CP110,FH83,FV83,GJ83,EF83,ET83)+SUM(GY107:GY110)+SUM(HM107:HM110)+SUM(BN107:BN110)+SUM(KS107:KS110)+SUM(KE107:KE110)+SUM(CB107:CB110)+SUM(IA107:IA110)+SUM(IO107:IO110)+SUM(JC107:JC110)+SUM(JQ107:JQ110))</f>
        <v>4379</v>
      </c>
      <c r="C83" s="40">
        <f>IF(A83="","",SUM(J83,X83,AL83,AZ83)+SUM(KE107:KE110)+SUM(KS107:KS110)+SUM(BN107:BN110))</f>
        <v>1259</v>
      </c>
      <c r="D83" s="40">
        <f>IF(A83="","",SUM(DD83,DR83)+SUM(CB107:CB110)+SUM(CP107:CP110))</f>
        <v>374</v>
      </c>
      <c r="E83" s="41">
        <f>IF(A83="","",SUM(NK83,MW83,MI83,LU83,LG99)+SUM(IA107:IA110)+SUM(IO107:IO110)+SUM(JC107:JC110)+SUM(JQ107:JQ110))</f>
        <v>1948</v>
      </c>
      <c r="F83" s="41">
        <f>IF(B83="","",SUM(FH83,FV83,GJ83)+SUM(HM107:HM110)+SUM(GY107:GY110))</f>
        <v>583</v>
      </c>
      <c r="G83" s="91">
        <f>IF(A83="","",SUM(EF83,ET83))</f>
        <v>215</v>
      </c>
      <c r="H83" s="42"/>
      <c r="I83" s="45">
        <v>7441</v>
      </c>
      <c r="J83" s="45">
        <f t="shared" si="453"/>
        <v>78</v>
      </c>
      <c r="K83" s="45">
        <v>328</v>
      </c>
      <c r="L83" s="45">
        <f t="shared" si="454"/>
        <v>6</v>
      </c>
      <c r="M83" s="45">
        <v>65</v>
      </c>
      <c r="N83" s="45">
        <f t="shared" si="455"/>
        <v>6</v>
      </c>
      <c r="O83" s="45">
        <v>17</v>
      </c>
      <c r="P83" s="44" t="str">
        <f t="shared" si="631"/>
        <v>バタースクイーズ</v>
      </c>
      <c r="Q83" s="43">
        <f t="shared" si="632"/>
        <v>286</v>
      </c>
      <c r="R83" s="45">
        <f t="shared" si="456"/>
        <v>1716</v>
      </c>
      <c r="S83" s="46">
        <f t="shared" si="457"/>
        <v>0.22</v>
      </c>
      <c r="T83" s="37"/>
      <c r="U83" s="29"/>
      <c r="V83" s="52">
        <f t="shared" si="458"/>
        <v>46149</v>
      </c>
      <c r="W83" s="45">
        <v>17596</v>
      </c>
      <c r="X83" s="45">
        <f t="shared" si="459"/>
        <v>41</v>
      </c>
      <c r="Y83" s="45">
        <v>631</v>
      </c>
      <c r="Z83" s="45">
        <f t="shared" si="460"/>
        <v>0</v>
      </c>
      <c r="AA83" s="45">
        <v>16</v>
      </c>
      <c r="AB83" s="45">
        <f t="shared" si="461"/>
        <v>1</v>
      </c>
      <c r="AC83" s="45">
        <v>0</v>
      </c>
      <c r="AD83" s="44" t="str">
        <f t="shared" si="462"/>
        <v>サンリオボアポーチ</v>
      </c>
      <c r="AE83" s="43">
        <f t="shared" si="463"/>
        <v>1026</v>
      </c>
      <c r="AF83" s="45">
        <f t="shared" si="464"/>
        <v>1026</v>
      </c>
      <c r="AG83" s="46">
        <f t="shared" si="465"/>
        <v>0.25024390243902439</v>
      </c>
      <c r="AH83" s="37"/>
      <c r="AI83" s="29"/>
      <c r="AJ83" s="52">
        <f t="shared" si="466"/>
        <v>46149</v>
      </c>
      <c r="AK83" s="45">
        <v>22076</v>
      </c>
      <c r="AL83" s="45">
        <f t="shared" si="467"/>
        <v>37</v>
      </c>
      <c r="AM83" s="45">
        <v>437</v>
      </c>
      <c r="AN83" s="45">
        <f t="shared" si="468"/>
        <v>1</v>
      </c>
      <c r="AO83" s="45">
        <v>44</v>
      </c>
      <c r="AP83" s="45">
        <f t="shared" si="469"/>
        <v>1</v>
      </c>
      <c r="AQ83" s="45">
        <v>2</v>
      </c>
      <c r="AR83" s="44" t="str">
        <f t="shared" si="470"/>
        <v>ルララ</v>
      </c>
      <c r="AS83" s="43">
        <f t="shared" si="471"/>
        <v>880</v>
      </c>
      <c r="AT83" s="45">
        <f t="shared" si="472"/>
        <v>880</v>
      </c>
      <c r="AU83" s="46">
        <f t="shared" si="473"/>
        <v>0.23783783783783785</v>
      </c>
      <c r="AV83" s="37"/>
      <c r="AW83" s="29"/>
      <c r="AX83" s="52">
        <f t="shared" si="474"/>
        <v>46149</v>
      </c>
      <c r="AY83" s="45">
        <v>47504</v>
      </c>
      <c r="AZ83" s="45">
        <f t="shared" si="475"/>
        <v>473</v>
      </c>
      <c r="BA83" s="45">
        <v>817</v>
      </c>
      <c r="BB83" s="45">
        <f t="shared" si="476"/>
        <v>6</v>
      </c>
      <c r="BC83" s="45">
        <v>26</v>
      </c>
      <c r="BD83" s="45">
        <f t="shared" si="477"/>
        <v>5</v>
      </c>
      <c r="BE83" s="45">
        <v>9</v>
      </c>
      <c r="BF83" s="44" t="str">
        <f t="shared" si="478"/>
        <v>ボンボンドロップシール</v>
      </c>
      <c r="BG83" s="43">
        <f t="shared" si="479"/>
        <v>1500</v>
      </c>
      <c r="BH83" s="45">
        <f t="shared" si="480"/>
        <v>7500</v>
      </c>
      <c r="BI83" s="46">
        <f t="shared" si="481"/>
        <v>0.15856236786469344</v>
      </c>
      <c r="BJ83" s="37"/>
      <c r="BK83" s="29"/>
      <c r="BL83" s="52">
        <f>IF($A77="","",$A77)</f>
        <v>46129</v>
      </c>
      <c r="BM83" s="43">
        <v>3387</v>
      </c>
      <c r="BN83" s="43">
        <f t="shared" si="572"/>
        <v>45</v>
      </c>
      <c r="BO83" s="43">
        <v>95</v>
      </c>
      <c r="BP83" s="87">
        <f t="shared" si="573"/>
        <v>1</v>
      </c>
      <c r="BQ83" s="43">
        <v>16</v>
      </c>
      <c r="BR83" s="43">
        <f t="shared" si="574"/>
        <v>1</v>
      </c>
      <c r="BS83" s="43">
        <v>0</v>
      </c>
      <c r="BT83" s="44" t="str">
        <f t="shared" si="575"/>
        <v>ゲーム機柄イヤホン</v>
      </c>
      <c r="BU83" s="48">
        <f t="shared" si="576"/>
        <v>1100</v>
      </c>
      <c r="BV83" s="45">
        <f t="shared" si="577"/>
        <v>1100</v>
      </c>
      <c r="BW83" s="89">
        <f t="shared" si="578"/>
        <v>0.24444444444444444</v>
      </c>
      <c r="BX83" s="37"/>
      <c r="BY83" s="57"/>
      <c r="BZ83" s="52">
        <f>IF($A77="","",$A77)</f>
        <v>46129</v>
      </c>
      <c r="CA83" s="43">
        <v>9328</v>
      </c>
      <c r="CB83" s="43">
        <f t="shared" si="579"/>
        <v>9</v>
      </c>
      <c r="CC83" s="43">
        <v>340</v>
      </c>
      <c r="CD83" s="87">
        <f t="shared" si="580"/>
        <v>0</v>
      </c>
      <c r="CE83" s="43">
        <v>14</v>
      </c>
      <c r="CF83" s="43">
        <f t="shared" si="581"/>
        <v>0</v>
      </c>
      <c r="CG83" s="43">
        <v>0</v>
      </c>
      <c r="CH83" s="44" t="str">
        <f t="shared" si="582"/>
        <v>雪見だいふくイヤホン</v>
      </c>
      <c r="CI83" s="48">
        <f t="shared" si="583"/>
        <v>1100</v>
      </c>
      <c r="CJ83" s="45">
        <f t="shared" si="584"/>
        <v>0</v>
      </c>
      <c r="CK83" s="89">
        <f t="shared" si="585"/>
        <v>0</v>
      </c>
      <c r="CL83" s="37"/>
      <c r="CM83" s="29"/>
      <c r="CN83" s="52">
        <f>IF($A77="","",$A77)</f>
        <v>46129</v>
      </c>
      <c r="CO83" s="43">
        <v>3246</v>
      </c>
      <c r="CP83" s="43">
        <f t="shared" si="586"/>
        <v>1</v>
      </c>
      <c r="CQ83" s="43">
        <v>108</v>
      </c>
      <c r="CR83" s="87">
        <f t="shared" si="587"/>
        <v>0</v>
      </c>
      <c r="CS83" s="43">
        <v>18</v>
      </c>
      <c r="CT83" s="43">
        <f t="shared" si="588"/>
        <v>0</v>
      </c>
      <c r="CU83" s="43">
        <v>0</v>
      </c>
      <c r="CV83" s="44" t="str">
        <f t="shared" si="589"/>
        <v>ゲーム機柄ワイヤレスイヤホン</v>
      </c>
      <c r="CW83" s="48">
        <f t="shared" si="590"/>
        <v>700</v>
      </c>
      <c r="CX83" s="45">
        <f t="shared" si="591"/>
        <v>0</v>
      </c>
      <c r="CY83" s="89">
        <f t="shared" si="592"/>
        <v>0</v>
      </c>
      <c r="CZ83" s="37"/>
      <c r="DA83" s="29"/>
      <c r="DB83" s="52">
        <f t="shared" si="482"/>
        <v>46149</v>
      </c>
      <c r="DC83" s="45">
        <v>32643</v>
      </c>
      <c r="DD83" s="45">
        <f t="shared" si="483"/>
        <v>33</v>
      </c>
      <c r="DE83" s="45">
        <v>1662</v>
      </c>
      <c r="DF83" s="45">
        <f t="shared" si="484"/>
        <v>4</v>
      </c>
      <c r="DG83" s="45">
        <v>56</v>
      </c>
      <c r="DH83" s="45">
        <f t="shared" si="485"/>
        <v>4</v>
      </c>
      <c r="DI83" s="45">
        <v>17</v>
      </c>
      <c r="DJ83" s="44" t="str">
        <f t="shared" si="635"/>
        <v>ケース入りバター</v>
      </c>
      <c r="DK83" s="43">
        <f t="shared" si="486"/>
        <v>220</v>
      </c>
      <c r="DL83" s="45">
        <f t="shared" si="487"/>
        <v>880</v>
      </c>
      <c r="DM83" s="46">
        <f t="shared" si="488"/>
        <v>0.26666666666666666</v>
      </c>
      <c r="DN83" s="37" t="s">
        <v>1361</v>
      </c>
      <c r="DO83" s="29"/>
      <c r="DP83" s="52">
        <f t="shared" si="489"/>
        <v>46149</v>
      </c>
      <c r="DQ83" s="45">
        <v>12233</v>
      </c>
      <c r="DR83" s="45">
        <f t="shared" si="490"/>
        <v>50</v>
      </c>
      <c r="DS83" s="45">
        <v>349</v>
      </c>
      <c r="DT83" s="45">
        <f t="shared" si="491"/>
        <v>5</v>
      </c>
      <c r="DU83" s="45">
        <v>45</v>
      </c>
      <c r="DV83" s="45">
        <f t="shared" si="492"/>
        <v>5</v>
      </c>
      <c r="DW83" s="45">
        <v>0</v>
      </c>
      <c r="DX83" s="44" t="str">
        <f t="shared" si="493"/>
        <v>サンリオバニティポーチ</v>
      </c>
      <c r="DY83" s="43">
        <f t="shared" si="494"/>
        <v>1080</v>
      </c>
      <c r="DZ83" s="45">
        <f t="shared" si="495"/>
        <v>5400</v>
      </c>
      <c r="EA83" s="46">
        <f t="shared" si="496"/>
        <v>1.08</v>
      </c>
      <c r="EB83" s="315" t="s">
        <v>1356</v>
      </c>
      <c r="EC83" s="29"/>
      <c r="ED83" s="52">
        <f t="shared" si="497"/>
        <v>46149</v>
      </c>
      <c r="EE83" s="45">
        <v>6944</v>
      </c>
      <c r="EF83" s="45">
        <f t="shared" si="498"/>
        <v>83</v>
      </c>
      <c r="EG83" s="45">
        <v>190</v>
      </c>
      <c r="EH83" s="45">
        <f t="shared" si="499"/>
        <v>4</v>
      </c>
      <c r="EI83" s="45">
        <v>64</v>
      </c>
      <c r="EJ83" s="45">
        <f t="shared" si="500"/>
        <v>4</v>
      </c>
      <c r="EK83" s="45">
        <v>6</v>
      </c>
      <c r="EL83" s="44" t="str">
        <f t="shared" si="501"/>
        <v>サンリオヒョウ柄マスコットポーチ</v>
      </c>
      <c r="EM83" s="43">
        <f t="shared" si="502"/>
        <v>935</v>
      </c>
      <c r="EN83" s="45">
        <f t="shared" si="503"/>
        <v>3740</v>
      </c>
      <c r="EO83" s="46">
        <f t="shared" si="504"/>
        <v>0.45060240963855419</v>
      </c>
      <c r="EP83" s="37"/>
      <c r="EQ83" s="29"/>
      <c r="ER83" s="52">
        <f t="shared" si="505"/>
        <v>46149</v>
      </c>
      <c r="ES83" s="45">
        <v>4444</v>
      </c>
      <c r="ET83" s="45">
        <f t="shared" si="506"/>
        <v>132</v>
      </c>
      <c r="EU83" s="45">
        <v>122</v>
      </c>
      <c r="EV83" s="45">
        <f t="shared" si="507"/>
        <v>2</v>
      </c>
      <c r="EW83" s="45">
        <v>60</v>
      </c>
      <c r="EX83" s="45">
        <f t="shared" si="508"/>
        <v>2</v>
      </c>
      <c r="EY83" s="45">
        <v>3</v>
      </c>
      <c r="EZ83" s="44" t="str">
        <f t="shared" si="509"/>
        <v>ギャルキティマスコットポーチ</v>
      </c>
      <c r="FA83" s="43">
        <f t="shared" si="510"/>
        <v>935</v>
      </c>
      <c r="FB83" s="45">
        <f t="shared" si="511"/>
        <v>1870</v>
      </c>
      <c r="FC83" s="46">
        <f t="shared" si="512"/>
        <v>0.14166666666666666</v>
      </c>
      <c r="FD83" s="37"/>
      <c r="FE83" s="60"/>
      <c r="FF83" s="52">
        <f t="shared" si="513"/>
        <v>46149</v>
      </c>
      <c r="FG83" s="45">
        <v>6470</v>
      </c>
      <c r="FH83" s="45">
        <f t="shared" si="514"/>
        <v>72</v>
      </c>
      <c r="FI83" s="45">
        <v>474</v>
      </c>
      <c r="FJ83" s="45">
        <f t="shared" si="515"/>
        <v>1</v>
      </c>
      <c r="FK83" s="45">
        <v>39</v>
      </c>
      <c r="FL83" s="45">
        <f t="shared" si="516"/>
        <v>1</v>
      </c>
      <c r="FM83" s="45">
        <v>4</v>
      </c>
      <c r="FN83" s="44" t="str">
        <f t="shared" si="517"/>
        <v>サミュエル</v>
      </c>
      <c r="FO83" s="43">
        <f t="shared" si="518"/>
        <v>1000</v>
      </c>
      <c r="FP83" s="45">
        <f t="shared" si="519"/>
        <v>1000</v>
      </c>
      <c r="FQ83" s="46">
        <f t="shared" si="520"/>
        <v>0.1388888888888889</v>
      </c>
      <c r="FR83" s="37"/>
      <c r="FS83" s="29"/>
      <c r="FT83" s="52">
        <f t="shared" si="521"/>
        <v>46149</v>
      </c>
      <c r="FU83" s="45">
        <v>4913</v>
      </c>
      <c r="FV83" s="45">
        <f t="shared" si="522"/>
        <v>100</v>
      </c>
      <c r="FW83" s="45">
        <v>420</v>
      </c>
      <c r="FX83" s="45">
        <f t="shared" si="523"/>
        <v>12</v>
      </c>
      <c r="FY83" s="45">
        <v>470</v>
      </c>
      <c r="FZ83" s="45">
        <f t="shared" si="524"/>
        <v>16</v>
      </c>
      <c r="GA83" s="45">
        <v>12</v>
      </c>
      <c r="GB83" s="44" t="str">
        <f t="shared" si="525"/>
        <v>余り物</v>
      </c>
      <c r="GC83" s="43">
        <f t="shared" si="526"/>
        <v>200</v>
      </c>
      <c r="GD83" s="45">
        <f t="shared" si="527"/>
        <v>3200</v>
      </c>
      <c r="GE83" s="46">
        <f t="shared" si="528"/>
        <v>0.32</v>
      </c>
      <c r="GF83" s="37"/>
      <c r="GG83" s="29"/>
      <c r="GH83" s="52">
        <f t="shared" si="529"/>
        <v>46149</v>
      </c>
      <c r="GI83" s="45">
        <v>2204</v>
      </c>
      <c r="GJ83" s="45">
        <f t="shared" si="530"/>
        <v>53</v>
      </c>
      <c r="GK83" s="45">
        <v>301</v>
      </c>
      <c r="GL83" s="45">
        <f t="shared" si="531"/>
        <v>0</v>
      </c>
      <c r="GM83" s="45">
        <v>95</v>
      </c>
      <c r="GN83" s="45">
        <f t="shared" si="532"/>
        <v>5</v>
      </c>
      <c r="GO83" s="45">
        <v>0</v>
      </c>
      <c r="GP83" s="44" t="str">
        <f t="shared" si="533"/>
        <v>サンリオウインターMC</v>
      </c>
      <c r="GQ83" s="43">
        <f t="shared" si="534"/>
        <v>638</v>
      </c>
      <c r="GR83" s="45">
        <f t="shared" si="535"/>
        <v>3190</v>
      </c>
      <c r="GS83" s="46">
        <f t="shared" si="536"/>
        <v>0.60188679245283017</v>
      </c>
      <c r="GT83" s="37"/>
      <c r="GU83" s="61"/>
      <c r="GV83" s="52">
        <f>IF($A77="","",$A77)</f>
        <v>46129</v>
      </c>
      <c r="GW83" s="62" t="s">
        <v>1143</v>
      </c>
      <c r="GX83" s="43">
        <v>481</v>
      </c>
      <c r="GY83" s="43">
        <f t="shared" si="593"/>
        <v>0</v>
      </c>
      <c r="GZ83" s="43">
        <v>35</v>
      </c>
      <c r="HA83" s="87">
        <f t="shared" si="594"/>
        <v>0</v>
      </c>
      <c r="HB83" s="43">
        <v>3</v>
      </c>
      <c r="HC83" s="43">
        <f t="shared" si="595"/>
        <v>0</v>
      </c>
      <c r="HD83" s="43"/>
      <c r="HE83" s="44" t="str">
        <f t="shared" si="596"/>
        <v>おしりぷにぷにシール</v>
      </c>
      <c r="HF83" s="48">
        <f t="shared" si="597"/>
        <v>220</v>
      </c>
      <c r="HG83" s="45">
        <f t="shared" si="598"/>
        <v>0</v>
      </c>
      <c r="HH83" s="89" t="e">
        <f t="shared" si="599"/>
        <v>#DIV/0!</v>
      </c>
      <c r="HI83" s="37"/>
      <c r="HJ83" s="29"/>
      <c r="HK83" s="52">
        <f>IF($A77="","",$A77)</f>
        <v>46129</v>
      </c>
      <c r="HL83" s="43">
        <v>2917</v>
      </c>
      <c r="HM83" s="43">
        <f t="shared" si="600"/>
        <v>12</v>
      </c>
      <c r="HN83" s="43">
        <v>49</v>
      </c>
      <c r="HO83" s="87">
        <f t="shared" si="601"/>
        <v>0</v>
      </c>
      <c r="HP83" s="43">
        <v>12</v>
      </c>
      <c r="HQ83" s="43">
        <f t="shared" si="602"/>
        <v>0</v>
      </c>
      <c r="HR83" s="43"/>
      <c r="HS83" s="44" t="str">
        <f t="shared" si="603"/>
        <v>キティボアバンスクリップ</v>
      </c>
      <c r="HT83" s="48">
        <f t="shared" si="604"/>
        <v>1100</v>
      </c>
      <c r="HU83" s="45">
        <f t="shared" si="605"/>
        <v>0</v>
      </c>
      <c r="HV83" s="89">
        <f t="shared" si="606"/>
        <v>0</v>
      </c>
      <c r="HW83" s="37"/>
      <c r="HX83" s="360"/>
      <c r="HY83" s="52">
        <f>IF($A77="","",$A77)</f>
        <v>46129</v>
      </c>
      <c r="HZ83" s="43">
        <v>9769</v>
      </c>
      <c r="IA83" s="43">
        <f t="shared" si="607"/>
        <v>51</v>
      </c>
      <c r="IB83" s="43">
        <v>374</v>
      </c>
      <c r="IC83" s="87">
        <f t="shared" si="608"/>
        <v>1</v>
      </c>
      <c r="ID83" s="43">
        <v>10</v>
      </c>
      <c r="IE83" s="43">
        <f t="shared" si="609"/>
        <v>1</v>
      </c>
      <c r="IF83" s="43">
        <v>0</v>
      </c>
      <c r="IG83" s="44" t="str">
        <f t="shared" si="610"/>
        <v>日焼けキティマルチケース</v>
      </c>
      <c r="IH83" s="48">
        <f t="shared" si="611"/>
        <v>1000</v>
      </c>
      <c r="II83" s="45">
        <f t="shared" si="612"/>
        <v>1000</v>
      </c>
      <c r="IJ83" s="89">
        <f t="shared" si="613"/>
        <v>0.19607843137254902</v>
      </c>
      <c r="IK83" s="37"/>
      <c r="IL83" s="29"/>
      <c r="IM83" s="52">
        <f>IF($A77="","",$A77)</f>
        <v>46129</v>
      </c>
      <c r="IN83" s="43">
        <v>955</v>
      </c>
      <c r="IO83" s="43">
        <f t="shared" si="614"/>
        <v>45</v>
      </c>
      <c r="IP83" s="43">
        <v>244</v>
      </c>
      <c r="IQ83" s="87">
        <f t="shared" si="615"/>
        <v>1</v>
      </c>
      <c r="IR83" s="43">
        <v>4</v>
      </c>
      <c r="IS83" s="43">
        <f t="shared" si="616"/>
        <v>1</v>
      </c>
      <c r="IT83" s="43">
        <v>0</v>
      </c>
      <c r="IU83" s="44" t="str">
        <f t="shared" si="633"/>
        <v>モンチッチがま口</v>
      </c>
      <c r="IV83" s="48">
        <f t="shared" si="634"/>
        <v>400</v>
      </c>
      <c r="IW83" s="45">
        <f t="shared" si="617"/>
        <v>400</v>
      </c>
      <c r="IX83" s="89">
        <f t="shared" si="618"/>
        <v>8.8888888888888892E-2</v>
      </c>
      <c r="IY83" s="37"/>
      <c r="IZ83" s="61"/>
      <c r="JA83" s="52">
        <f>IF($A77="","",$A77)</f>
        <v>46129</v>
      </c>
      <c r="JB83" s="43">
        <v>7696</v>
      </c>
      <c r="JC83" s="43">
        <f t="shared" si="619"/>
        <v>38</v>
      </c>
      <c r="JD83" s="43">
        <v>244</v>
      </c>
      <c r="JE83" s="87">
        <f t="shared" si="620"/>
        <v>1</v>
      </c>
      <c r="JF83" s="43">
        <v>11</v>
      </c>
      <c r="JG83" s="43">
        <f t="shared" si="621"/>
        <v>1</v>
      </c>
      <c r="JH83" s="43">
        <v>0</v>
      </c>
      <c r="JI83" s="44" t="str">
        <f t="shared" si="636"/>
        <v>液晶デジカメ</v>
      </c>
      <c r="JJ83" s="48">
        <f t="shared" si="637"/>
        <v>1100</v>
      </c>
      <c r="JK83" s="45">
        <f t="shared" si="622"/>
        <v>1100</v>
      </c>
      <c r="JL83" s="89">
        <f t="shared" si="623"/>
        <v>0.28947368421052633</v>
      </c>
      <c r="JM83" s="37"/>
      <c r="JN83" s="29"/>
      <c r="JO83" s="52">
        <f>IF($A77="","",$A77)</f>
        <v>46129</v>
      </c>
      <c r="JP83" s="43">
        <v>519</v>
      </c>
      <c r="JQ83" s="43">
        <f t="shared" si="624"/>
        <v>49</v>
      </c>
      <c r="JR83" s="43">
        <v>336</v>
      </c>
      <c r="JS83" s="87">
        <f t="shared" si="625"/>
        <v>1</v>
      </c>
      <c r="JT83" s="43">
        <v>11</v>
      </c>
      <c r="JU83" s="43">
        <f t="shared" si="626"/>
        <v>1</v>
      </c>
      <c r="JV83" s="43">
        <v>0</v>
      </c>
      <c r="JW83" s="44" t="str">
        <f t="shared" si="627"/>
        <v>キティボアバンスクリップ</v>
      </c>
      <c r="JX83" s="48">
        <f t="shared" si="628"/>
        <v>1100</v>
      </c>
      <c r="JY83" s="45">
        <f t="shared" si="629"/>
        <v>1100</v>
      </c>
      <c r="JZ83" s="89">
        <f t="shared" si="630"/>
        <v>0.22448979591836735</v>
      </c>
      <c r="KA83" s="37"/>
      <c r="KB83" s="51"/>
      <c r="KC83" s="52">
        <f>IF($A77="","",$A77)</f>
        <v>46129</v>
      </c>
      <c r="KD83" s="43">
        <v>14817</v>
      </c>
      <c r="KE83" s="43">
        <f>IF(KD83="","",KD83-KD79)</f>
        <v>50</v>
      </c>
      <c r="KF83" s="43">
        <v>541</v>
      </c>
      <c r="KG83" s="87">
        <f>IF(KF83="","",KF83-KF79)</f>
        <v>1</v>
      </c>
      <c r="KH83" s="43">
        <v>11</v>
      </c>
      <c r="KI83" s="43">
        <f>IF(KH83="","",KH79+KJ79-KH83)</f>
        <v>2</v>
      </c>
      <c r="KJ83" s="43">
        <v>2</v>
      </c>
      <c r="KK83" s="44" t="str">
        <f>IF(KD83="","",KK79)</f>
        <v>サンリオファン</v>
      </c>
      <c r="KL83" s="48">
        <f>IF(KE83="","",KL79)</f>
        <v>1100</v>
      </c>
      <c r="KM83" s="45">
        <f>IF(KH83="","",KI83*KL83)</f>
        <v>2200</v>
      </c>
      <c r="KN83" s="89">
        <f>IF(KI83="","",KM83/(KE83*100))</f>
        <v>0.44</v>
      </c>
      <c r="KO83" s="37"/>
      <c r="KP83" s="29"/>
      <c r="KQ83" s="52">
        <f>IF($A77="","",$A77)</f>
        <v>46129</v>
      </c>
      <c r="KR83" s="43">
        <v>3760</v>
      </c>
      <c r="KS83" s="43">
        <f>IF(KR83="","",KR83-KR79)</f>
        <v>15</v>
      </c>
      <c r="KT83" s="43">
        <v>68</v>
      </c>
      <c r="KU83" s="87">
        <f>IF(KT83="","",KT83-KT79)</f>
        <v>1</v>
      </c>
      <c r="KV83" s="43">
        <v>15</v>
      </c>
      <c r="KW83" s="43">
        <f>IF(KV83="","",KV79+KX79-KV83)</f>
        <v>0</v>
      </c>
      <c r="KX83" s="43">
        <v>0</v>
      </c>
      <c r="KY83" s="44" t="str">
        <f>IF(KR83="","",KY79)</f>
        <v>デジタルミニカメラ</v>
      </c>
      <c r="KZ83" s="48">
        <f>IF(KS83="","",KZ79)</f>
        <v>780</v>
      </c>
      <c r="LA83" s="45">
        <f>IF(KV83="","",KW83*KZ83)</f>
        <v>0</v>
      </c>
      <c r="LB83" s="89">
        <f>IF(KW83="","",LA83/(KS83*100))</f>
        <v>0</v>
      </c>
      <c r="LC83" s="37"/>
      <c r="LD83" s="29"/>
      <c r="LE83" s="75"/>
      <c r="LF83" s="76"/>
      <c r="LG83" s="76"/>
      <c r="LH83" s="76">
        <v>1166</v>
      </c>
      <c r="LI83" s="76">
        <f t="shared" si="569"/>
        <v>0</v>
      </c>
      <c r="LJ83" s="77">
        <v>1</v>
      </c>
      <c r="LK83" s="76">
        <f t="shared" si="570"/>
        <v>0</v>
      </c>
      <c r="LL83" s="76">
        <v>0</v>
      </c>
      <c r="LM83" s="78" t="str">
        <f>IF(LF81="","",LM80)</f>
        <v>ボンドロ</v>
      </c>
      <c r="LN83" s="79">
        <f>IF(LG81="","",LN80)</f>
        <v>1500</v>
      </c>
      <c r="LO83" s="76">
        <f t="shared" si="571"/>
        <v>0</v>
      </c>
      <c r="LP83" s="80"/>
      <c r="LQ83" s="37"/>
      <c r="LR83" s="29"/>
      <c r="LS83" s="52">
        <f t="shared" si="537"/>
        <v>46149</v>
      </c>
      <c r="LT83" s="45">
        <v>24957</v>
      </c>
      <c r="LU83" s="45">
        <f t="shared" si="538"/>
        <v>10</v>
      </c>
      <c r="LV83" s="45">
        <v>1195</v>
      </c>
      <c r="LW83" s="45">
        <f t="shared" si="539"/>
        <v>0</v>
      </c>
      <c r="LX83" s="45">
        <v>40</v>
      </c>
      <c r="LY83" s="45">
        <f t="shared" si="540"/>
        <v>1</v>
      </c>
      <c r="LZ83" s="45">
        <v>0</v>
      </c>
      <c r="MA83" s="44" t="str">
        <f t="shared" si="541"/>
        <v>ルララ</v>
      </c>
      <c r="MB83" s="43">
        <f t="shared" si="542"/>
        <v>850</v>
      </c>
      <c r="MC83" s="45">
        <f t="shared" si="543"/>
        <v>850</v>
      </c>
      <c r="MD83" s="46">
        <f t="shared" si="544"/>
        <v>0.85</v>
      </c>
      <c r="ME83" s="37"/>
      <c r="MF83" s="29"/>
      <c r="MG83" s="52">
        <f t="shared" si="545"/>
        <v>46149</v>
      </c>
      <c r="MH83" s="45">
        <v>11494</v>
      </c>
      <c r="MI83" s="45">
        <f t="shared" si="546"/>
        <v>53</v>
      </c>
      <c r="MJ83" s="45">
        <v>450</v>
      </c>
      <c r="MK83" s="45">
        <f t="shared" si="547"/>
        <v>0</v>
      </c>
      <c r="ML83" s="45">
        <v>14</v>
      </c>
      <c r="MM83" s="45">
        <f t="shared" si="548"/>
        <v>1</v>
      </c>
      <c r="MN83" s="45">
        <v>0</v>
      </c>
      <c r="MO83" s="44" t="str">
        <f t="shared" si="549"/>
        <v>たまごっちボアポーチ</v>
      </c>
      <c r="MP83" s="43">
        <f t="shared" si="550"/>
        <v>1100</v>
      </c>
      <c r="MQ83" s="45">
        <f t="shared" si="551"/>
        <v>1100</v>
      </c>
      <c r="MR83" s="46">
        <f t="shared" si="552"/>
        <v>0.20754716981132076</v>
      </c>
      <c r="MS83" s="37"/>
      <c r="MT83" s="29"/>
      <c r="MU83" s="52">
        <f t="shared" si="553"/>
        <v>46149</v>
      </c>
      <c r="MV83" s="45">
        <v>13753</v>
      </c>
      <c r="MW83" s="45">
        <f t="shared" si="554"/>
        <v>325</v>
      </c>
      <c r="MX83" s="45">
        <v>572</v>
      </c>
      <c r="MY83" s="45">
        <f t="shared" si="555"/>
        <v>5</v>
      </c>
      <c r="MZ83" s="45">
        <v>20</v>
      </c>
      <c r="NA83" s="45">
        <f t="shared" si="556"/>
        <v>6</v>
      </c>
      <c r="NB83" s="45">
        <v>16</v>
      </c>
      <c r="NC83" s="44" t="str">
        <f t="shared" si="557"/>
        <v>ボンボンドロップシール</v>
      </c>
      <c r="ND83" s="43">
        <f t="shared" si="558"/>
        <v>1500</v>
      </c>
      <c r="NE83" s="45">
        <f t="shared" si="559"/>
        <v>9000</v>
      </c>
      <c r="NF83" s="46">
        <f t="shared" si="560"/>
        <v>0.27692307692307694</v>
      </c>
      <c r="NG83" s="37"/>
      <c r="NH83" s="29"/>
      <c r="NI83" s="52">
        <f t="shared" si="561"/>
        <v>46149</v>
      </c>
      <c r="NJ83" s="45">
        <v>15697</v>
      </c>
      <c r="NK83" s="45">
        <f t="shared" si="562"/>
        <v>202</v>
      </c>
      <c r="NL83" s="45">
        <v>298</v>
      </c>
      <c r="NM83" s="45">
        <f t="shared" si="563"/>
        <v>2</v>
      </c>
      <c r="NN83" s="45">
        <v>40</v>
      </c>
      <c r="NO83" s="45">
        <f t="shared" si="564"/>
        <v>2</v>
      </c>
      <c r="NP83" s="45">
        <v>0</v>
      </c>
      <c r="NQ83" s="44" t="str">
        <f t="shared" ref="NQ83:NQ101" si="638">IF(NJ83="","",NQ82)</f>
        <v>極とろスクイーズ</v>
      </c>
      <c r="NR83" s="43">
        <f t="shared" si="566"/>
        <v>1100</v>
      </c>
      <c r="NS83" s="45">
        <f t="shared" si="567"/>
        <v>2200</v>
      </c>
      <c r="NT83" s="46">
        <f t="shared" si="568"/>
        <v>0.10891089108910891</v>
      </c>
      <c r="NU83" s="37"/>
    </row>
    <row r="84" spans="1:385" ht="15" customHeight="1" thickTop="1" x14ac:dyDescent="0.25">
      <c r="A84" s="38"/>
      <c r="B84" s="39"/>
      <c r="C84" s="40"/>
      <c r="D84" s="40"/>
      <c r="E84" s="41"/>
      <c r="F84" s="41"/>
      <c r="G84" s="91"/>
      <c r="H84" s="42"/>
      <c r="I84" s="45"/>
      <c r="J84" s="45"/>
      <c r="K84" s="45"/>
      <c r="L84" s="45"/>
      <c r="M84" s="45"/>
      <c r="N84" s="45"/>
      <c r="O84" s="45"/>
      <c r="P84" s="44"/>
      <c r="Q84" s="43"/>
      <c r="R84" s="45"/>
      <c r="S84" s="46"/>
      <c r="T84" s="37"/>
      <c r="U84" s="29"/>
      <c r="V84" s="52"/>
      <c r="W84" s="45"/>
      <c r="X84" s="45"/>
      <c r="Y84" s="45"/>
      <c r="Z84" s="45"/>
      <c r="AA84" s="45"/>
      <c r="AB84" s="45"/>
      <c r="AC84" s="45"/>
      <c r="AD84" s="44"/>
      <c r="AE84" s="43"/>
      <c r="AF84" s="45"/>
      <c r="AG84" s="46"/>
      <c r="AH84" s="178"/>
      <c r="AI84" s="29"/>
      <c r="AJ84" s="52"/>
      <c r="AK84" s="45"/>
      <c r="AL84" s="45"/>
      <c r="AM84" s="45"/>
      <c r="AN84" s="45"/>
      <c r="AO84" s="45"/>
      <c r="AP84" s="45"/>
      <c r="AQ84" s="45"/>
      <c r="AR84" s="44"/>
      <c r="AS84" s="43"/>
      <c r="AT84" s="45"/>
      <c r="AU84" s="46"/>
      <c r="AV84" s="37"/>
      <c r="AW84" s="29"/>
      <c r="AX84" s="52"/>
      <c r="AY84" s="45"/>
      <c r="AZ84" s="45"/>
      <c r="BA84" s="45"/>
      <c r="BB84" s="45"/>
      <c r="BC84" s="45"/>
      <c r="BD84" s="45"/>
      <c r="BE84" s="45"/>
      <c r="BF84" s="44"/>
      <c r="BG84" s="43"/>
      <c r="BH84" s="45"/>
      <c r="BI84" s="46"/>
      <c r="BJ84" s="37"/>
      <c r="BK84" s="29"/>
      <c r="BL84" s="47"/>
      <c r="BM84" s="45">
        <v>2542</v>
      </c>
      <c r="BN84" s="45">
        <f t="shared" si="572"/>
        <v>26</v>
      </c>
      <c r="BO84" s="45">
        <v>85</v>
      </c>
      <c r="BP84" s="45">
        <f t="shared" si="573"/>
        <v>0</v>
      </c>
      <c r="BQ84" s="45">
        <v>12</v>
      </c>
      <c r="BR84" s="45">
        <f t="shared" si="574"/>
        <v>0</v>
      </c>
      <c r="BS84" s="43">
        <v>0</v>
      </c>
      <c r="BT84" s="63" t="str">
        <f t="shared" si="575"/>
        <v>液晶ミニカメラ</v>
      </c>
      <c r="BU84" s="67">
        <f t="shared" si="576"/>
        <v>1100</v>
      </c>
      <c r="BV84" s="43">
        <f t="shared" si="577"/>
        <v>0</v>
      </c>
      <c r="BW84" s="46">
        <f t="shared" si="578"/>
        <v>0</v>
      </c>
      <c r="BX84" s="37"/>
      <c r="BY84" s="57"/>
      <c r="BZ84" s="47"/>
      <c r="CA84" s="45">
        <v>8497</v>
      </c>
      <c r="CB84" s="45">
        <f t="shared" si="579"/>
        <v>7</v>
      </c>
      <c r="CC84" s="45">
        <v>363</v>
      </c>
      <c r="CD84" s="45">
        <f t="shared" si="580"/>
        <v>0</v>
      </c>
      <c r="CE84" s="45">
        <v>11</v>
      </c>
      <c r="CF84" s="45">
        <f t="shared" si="581"/>
        <v>0</v>
      </c>
      <c r="CG84" s="43">
        <v>0</v>
      </c>
      <c r="CH84" s="63" t="str">
        <f t="shared" si="582"/>
        <v>サンリオボアバンスクリップ</v>
      </c>
      <c r="CI84" s="67">
        <f t="shared" si="583"/>
        <v>1100</v>
      </c>
      <c r="CJ84" s="43">
        <f t="shared" si="584"/>
        <v>0</v>
      </c>
      <c r="CK84" s="46">
        <f t="shared" si="585"/>
        <v>0</v>
      </c>
      <c r="CL84" s="37"/>
      <c r="CM84" s="29"/>
      <c r="CN84" s="47"/>
      <c r="CO84" s="45">
        <v>4490</v>
      </c>
      <c r="CP84" s="45">
        <f t="shared" si="586"/>
        <v>20</v>
      </c>
      <c r="CQ84" s="45">
        <v>122</v>
      </c>
      <c r="CR84" s="45">
        <f t="shared" si="587"/>
        <v>0</v>
      </c>
      <c r="CS84" s="45">
        <v>8</v>
      </c>
      <c r="CT84" s="45">
        <f t="shared" si="588"/>
        <v>0</v>
      </c>
      <c r="CU84" s="43">
        <v>0</v>
      </c>
      <c r="CV84" s="63" t="str">
        <f t="shared" si="589"/>
        <v>ギャルキティしっぽポーチ</v>
      </c>
      <c r="CW84" s="67">
        <f t="shared" si="590"/>
        <v>0</v>
      </c>
      <c r="CX84" s="43">
        <f t="shared" si="591"/>
        <v>0</v>
      </c>
      <c r="CY84" s="46">
        <f t="shared" si="592"/>
        <v>0</v>
      </c>
      <c r="CZ84" s="37"/>
      <c r="DA84" s="29"/>
      <c r="DB84" s="52" t="str">
        <f t="shared" si="482"/>
        <v/>
      </c>
      <c r="DC84" s="45"/>
      <c r="DD84" s="45"/>
      <c r="DE84" s="45"/>
      <c r="DF84" s="45"/>
      <c r="DG84" s="45"/>
      <c r="DH84" s="45"/>
      <c r="DI84" s="45"/>
      <c r="DJ84" s="44"/>
      <c r="DK84" s="43"/>
      <c r="DL84" s="45"/>
      <c r="DM84" s="46"/>
      <c r="DN84" s="37"/>
      <c r="DO84" s="29"/>
      <c r="DP84" s="52"/>
      <c r="DQ84" s="45"/>
      <c r="DR84" s="69"/>
      <c r="DS84" s="45"/>
      <c r="DT84" s="45"/>
      <c r="DU84" s="45"/>
      <c r="DV84" s="45"/>
      <c r="DW84" s="45"/>
      <c r="DX84" s="44"/>
      <c r="DY84" s="43"/>
      <c r="DZ84" s="45"/>
      <c r="EA84" s="46"/>
      <c r="EB84" s="37"/>
      <c r="EC84" s="29"/>
      <c r="ED84" s="52"/>
      <c r="EE84" s="45"/>
      <c r="EF84" s="45"/>
      <c r="EG84" s="45"/>
      <c r="EH84" s="45"/>
      <c r="EI84" s="45"/>
      <c r="EJ84" s="45"/>
      <c r="EK84" s="45"/>
      <c r="EL84" s="44"/>
      <c r="EM84" s="43"/>
      <c r="EN84" s="45"/>
      <c r="EO84" s="46"/>
      <c r="EP84" s="37"/>
      <c r="EQ84" s="29"/>
      <c r="ER84" s="52"/>
      <c r="ES84" s="45"/>
      <c r="ET84" s="45"/>
      <c r="EU84" s="45"/>
      <c r="EV84" s="45"/>
      <c r="EW84" s="45"/>
      <c r="EX84" s="45"/>
      <c r="EY84" s="45"/>
      <c r="EZ84" s="44"/>
      <c r="FA84" s="43"/>
      <c r="FB84" s="45"/>
      <c r="FC84" s="46"/>
      <c r="FD84" s="37"/>
      <c r="FE84" s="60"/>
      <c r="FF84" s="52"/>
      <c r="FG84" s="45"/>
      <c r="FH84" s="45"/>
      <c r="FI84" s="45"/>
      <c r="FJ84" s="45"/>
      <c r="FK84" s="45"/>
      <c r="FL84" s="45"/>
      <c r="FM84" s="45"/>
      <c r="FN84" s="44"/>
      <c r="FO84" s="43"/>
      <c r="FP84" s="45"/>
      <c r="FQ84" s="46"/>
      <c r="FR84" s="37"/>
      <c r="FS84" s="29"/>
      <c r="FT84" s="52"/>
      <c r="FU84" s="45"/>
      <c r="FV84" s="45"/>
      <c r="FW84" s="45"/>
      <c r="FX84" s="45"/>
      <c r="FY84" s="45"/>
      <c r="FZ84" s="45"/>
      <c r="GA84" s="45"/>
      <c r="GB84" s="44"/>
      <c r="GC84" s="43"/>
      <c r="GD84" s="45"/>
      <c r="GE84" s="46"/>
      <c r="GF84" s="37"/>
      <c r="GG84" s="29"/>
      <c r="GH84" s="52"/>
      <c r="GI84" s="45"/>
      <c r="GJ84" s="45"/>
      <c r="GK84" s="45"/>
      <c r="GL84" s="45"/>
      <c r="GM84" s="45"/>
      <c r="GN84" s="45"/>
      <c r="GO84" s="45"/>
      <c r="GP84" s="44"/>
      <c r="GQ84" s="43"/>
      <c r="GR84" s="45"/>
      <c r="GS84" s="46"/>
      <c r="GT84" s="37"/>
      <c r="GU84" s="61"/>
      <c r="GV84" s="47"/>
      <c r="GW84" s="30" t="s">
        <v>1144</v>
      </c>
      <c r="GX84" s="45">
        <v>437</v>
      </c>
      <c r="GY84" s="45">
        <f t="shared" si="593"/>
        <v>14</v>
      </c>
      <c r="GZ84" s="45">
        <v>44</v>
      </c>
      <c r="HA84" s="45">
        <f t="shared" si="594"/>
        <v>0</v>
      </c>
      <c r="HB84" s="45">
        <v>2</v>
      </c>
      <c r="HC84" s="45">
        <f t="shared" si="595"/>
        <v>-1</v>
      </c>
      <c r="HD84" s="43"/>
      <c r="HE84" s="63" t="str">
        <f t="shared" si="596"/>
        <v>余り物</v>
      </c>
      <c r="HF84" s="67">
        <f t="shared" si="597"/>
        <v>500</v>
      </c>
      <c r="HG84" s="43">
        <f t="shared" si="598"/>
        <v>-500</v>
      </c>
      <c r="HH84" s="46">
        <f t="shared" si="599"/>
        <v>-0.35714285714285715</v>
      </c>
      <c r="HI84" s="37"/>
      <c r="HJ84" s="29"/>
      <c r="HK84" s="47"/>
      <c r="HL84" s="45">
        <v>1641</v>
      </c>
      <c r="HM84" s="45">
        <f t="shared" si="600"/>
        <v>51</v>
      </c>
      <c r="HN84" s="45">
        <v>47</v>
      </c>
      <c r="HO84" s="45">
        <f t="shared" si="601"/>
        <v>2</v>
      </c>
      <c r="HP84" s="45">
        <v>16</v>
      </c>
      <c r="HQ84" s="45">
        <f t="shared" si="602"/>
        <v>3</v>
      </c>
      <c r="HR84" s="43">
        <v>3</v>
      </c>
      <c r="HS84" s="63" t="str">
        <f t="shared" si="603"/>
        <v>たまごっちタイルシール</v>
      </c>
      <c r="HT84" s="67">
        <f t="shared" si="604"/>
        <v>600</v>
      </c>
      <c r="HU84" s="43">
        <f t="shared" si="605"/>
        <v>1800</v>
      </c>
      <c r="HV84" s="46">
        <f t="shared" si="606"/>
        <v>0.35294117647058826</v>
      </c>
      <c r="HW84" s="37" t="s">
        <v>755</v>
      </c>
      <c r="HX84" s="360"/>
      <c r="HY84" s="47"/>
      <c r="HZ84" s="45">
        <v>6260</v>
      </c>
      <c r="IA84" s="45">
        <f t="shared" si="607"/>
        <v>17</v>
      </c>
      <c r="IB84" s="45">
        <v>191</v>
      </c>
      <c r="IC84" s="45">
        <f t="shared" si="608"/>
        <v>1</v>
      </c>
      <c r="ID84" s="45">
        <v>19</v>
      </c>
      <c r="IE84" s="45">
        <f t="shared" si="609"/>
        <v>2</v>
      </c>
      <c r="IF84" s="43">
        <v>0</v>
      </c>
      <c r="IG84" s="63" t="str">
        <f t="shared" si="610"/>
        <v>ギャルキティマスコット</v>
      </c>
      <c r="IH84" s="67">
        <f t="shared" si="611"/>
        <v>500</v>
      </c>
      <c r="II84" s="43">
        <f t="shared" si="612"/>
        <v>1000</v>
      </c>
      <c r="IJ84" s="46">
        <f t="shared" si="613"/>
        <v>0.58823529411764708</v>
      </c>
      <c r="IK84" s="37"/>
      <c r="IL84" s="29"/>
      <c r="IM84" s="47"/>
      <c r="IN84" s="45">
        <v>6904</v>
      </c>
      <c r="IO84" s="45">
        <f t="shared" si="614"/>
        <v>16</v>
      </c>
      <c r="IP84" s="45">
        <v>193</v>
      </c>
      <c r="IQ84" s="45">
        <f t="shared" si="615"/>
        <v>1</v>
      </c>
      <c r="IR84" s="45">
        <v>11</v>
      </c>
      <c r="IS84" s="45">
        <f t="shared" si="616"/>
        <v>1</v>
      </c>
      <c r="IT84" s="43">
        <v>0</v>
      </c>
      <c r="IU84" s="63" t="str">
        <f t="shared" si="633"/>
        <v>着物キティ</v>
      </c>
      <c r="IV84" s="67">
        <f t="shared" si="634"/>
        <v>0</v>
      </c>
      <c r="IW84" s="43">
        <f t="shared" si="617"/>
        <v>0</v>
      </c>
      <c r="IX84" s="46">
        <f t="shared" si="618"/>
        <v>0</v>
      </c>
      <c r="IY84" s="37"/>
      <c r="IZ84" s="61"/>
      <c r="JA84" s="47"/>
      <c r="JB84" s="45">
        <v>5377</v>
      </c>
      <c r="JC84" s="45">
        <f t="shared" si="619"/>
        <v>16</v>
      </c>
      <c r="JD84" s="45">
        <v>165</v>
      </c>
      <c r="JE84" s="45">
        <f t="shared" si="620"/>
        <v>0</v>
      </c>
      <c r="JF84" s="45">
        <v>9</v>
      </c>
      <c r="JG84" s="45">
        <f t="shared" si="621"/>
        <v>0</v>
      </c>
      <c r="JH84" s="43">
        <v>12</v>
      </c>
      <c r="JI84" s="63" t="str">
        <f t="shared" si="636"/>
        <v>たまごっちぷかぷかKH</v>
      </c>
      <c r="JJ84" s="67">
        <f t="shared" si="637"/>
        <v>1100</v>
      </c>
      <c r="JK84" s="43">
        <f t="shared" si="622"/>
        <v>0</v>
      </c>
      <c r="JL84" s="46">
        <f t="shared" si="623"/>
        <v>0</v>
      </c>
      <c r="JM84" s="37"/>
      <c r="JN84" s="29"/>
      <c r="JO84" s="47"/>
      <c r="JP84" s="45">
        <v>7273</v>
      </c>
      <c r="JQ84" s="45">
        <f t="shared" si="624"/>
        <v>9</v>
      </c>
      <c r="JR84" s="45">
        <v>149</v>
      </c>
      <c r="JS84" s="45">
        <f t="shared" si="625"/>
        <v>0</v>
      </c>
      <c r="JT84" s="45">
        <v>15</v>
      </c>
      <c r="JU84" s="45">
        <f t="shared" si="626"/>
        <v>0</v>
      </c>
      <c r="JV84" s="43">
        <v>0</v>
      </c>
      <c r="JW84" s="63" t="str">
        <f t="shared" si="627"/>
        <v>モンチッチマスコット2</v>
      </c>
      <c r="JX84" s="67">
        <f t="shared" si="628"/>
        <v>539</v>
      </c>
      <c r="JY84" s="43">
        <f t="shared" si="629"/>
        <v>0</v>
      </c>
      <c r="JZ84" s="46">
        <f t="shared" si="630"/>
        <v>0</v>
      </c>
      <c r="KA84" s="37"/>
      <c r="KB84" s="51"/>
      <c r="KC84" s="47"/>
      <c r="KD84" s="45">
        <v>12133</v>
      </c>
      <c r="KE84" s="45">
        <f>IF(KD84="","",KD84-KD80)</f>
        <v>40</v>
      </c>
      <c r="KF84" s="45">
        <v>358</v>
      </c>
      <c r="KG84" s="45">
        <f>IF(KF84="","",KF84-KF80)</f>
        <v>0</v>
      </c>
      <c r="KH84" s="45">
        <v>11</v>
      </c>
      <c r="KI84" s="45">
        <f>IF(KH84="","",KH80+KJ80-KH84)</f>
        <v>0</v>
      </c>
      <c r="KJ84" s="43">
        <v>1</v>
      </c>
      <c r="KK84" s="63" t="str">
        <f>IF(KD84="","",KK80)</f>
        <v>キティボアバンスクリップ</v>
      </c>
      <c r="KL84" s="67">
        <f>IF(KE84="","",KL80)</f>
        <v>1100</v>
      </c>
      <c r="KM84" s="43">
        <f>IF(KH84="","",KI84*KL84)</f>
        <v>0</v>
      </c>
      <c r="KN84" s="46">
        <f>IF(KI84="","",KM84/(KE84*100))</f>
        <v>0</v>
      </c>
      <c r="KO84" s="37" t="s">
        <v>1269</v>
      </c>
      <c r="KP84" s="29"/>
      <c r="KQ84" s="47"/>
      <c r="KR84" s="45">
        <v>3719</v>
      </c>
      <c r="KS84" s="45">
        <f>IF(KR84="","",KR84-KR80)</f>
        <v>17</v>
      </c>
      <c r="KT84" s="45">
        <v>100</v>
      </c>
      <c r="KU84" s="45">
        <f>IF(KT84="","",KT84-KT80)</f>
        <v>0</v>
      </c>
      <c r="KV84" s="45">
        <v>9</v>
      </c>
      <c r="KW84" s="45">
        <f>IF(KV84="","",KV80+KX80-KV84)</f>
        <v>0</v>
      </c>
      <c r="KX84" s="43">
        <v>0</v>
      </c>
      <c r="KY84" s="63" t="str">
        <f>IF(KR84="","",KY80)</f>
        <v>ギャルキティフェイスポーチ</v>
      </c>
      <c r="KZ84" s="67">
        <f>IF(KS84="","",KZ80)</f>
        <v>750</v>
      </c>
      <c r="LA84" s="43">
        <f>IF(KV84="","",KW84*KZ84)</f>
        <v>0</v>
      </c>
      <c r="LB84" s="46">
        <f>IF(KW84="","",LA84/(KS84*100))</f>
        <v>0</v>
      </c>
      <c r="LC84" s="37"/>
      <c r="LD84" s="29"/>
      <c r="LE84" s="52">
        <f>IF(A78="","",A78)</f>
        <v>46132</v>
      </c>
      <c r="LF84" s="43">
        <v>86818</v>
      </c>
      <c r="LG84" s="86">
        <f>IF(LF84="","",LF84-LF81)</f>
        <v>183</v>
      </c>
      <c r="LH84" s="43">
        <v>446</v>
      </c>
      <c r="LI84" s="43">
        <f t="shared" si="569"/>
        <v>0</v>
      </c>
      <c r="LJ84" s="43">
        <v>2</v>
      </c>
      <c r="LK84" s="87">
        <f t="shared" si="570"/>
        <v>0</v>
      </c>
      <c r="LL84" s="43">
        <v>0</v>
      </c>
      <c r="LM84" s="65" t="str">
        <f>IF(LF84="","",LM81)</f>
        <v>ボンドロ</v>
      </c>
      <c r="LN84" s="48">
        <f>IF(LG84="","",LN81)</f>
        <v>1200</v>
      </c>
      <c r="LO84" s="87">
        <f t="shared" si="571"/>
        <v>0</v>
      </c>
      <c r="LP84" s="53"/>
      <c r="LQ84" s="37"/>
      <c r="LR84" s="29"/>
      <c r="LS84" s="52" t="str">
        <f t="shared" si="537"/>
        <v/>
      </c>
      <c r="LT84" s="45"/>
      <c r="LU84" s="45"/>
      <c r="LV84" s="45"/>
      <c r="LW84" s="45"/>
      <c r="LX84" s="45"/>
      <c r="LY84" s="45"/>
      <c r="LZ84" s="45"/>
      <c r="MA84" s="44"/>
      <c r="MB84" s="43"/>
      <c r="MC84" s="45"/>
      <c r="MD84" s="46"/>
      <c r="ME84" s="37"/>
      <c r="MF84" s="29"/>
      <c r="MG84" s="52"/>
      <c r="MH84" s="45"/>
      <c r="MI84" s="45"/>
      <c r="MJ84" s="45"/>
      <c r="MK84" s="45"/>
      <c r="ML84" s="45"/>
      <c r="MM84" s="45"/>
      <c r="MN84" s="45"/>
      <c r="MO84" s="44"/>
      <c r="MP84" s="43"/>
      <c r="MQ84" s="45"/>
      <c r="MR84" s="46"/>
      <c r="MS84" s="37"/>
      <c r="MT84" s="29"/>
      <c r="MU84" s="52"/>
      <c r="MV84" s="45"/>
      <c r="MW84" s="45"/>
      <c r="MX84" s="45"/>
      <c r="MY84" s="45"/>
      <c r="MZ84" s="45"/>
      <c r="NA84" s="45"/>
      <c r="NB84" s="45"/>
      <c r="NC84" s="44"/>
      <c r="ND84" s="43"/>
      <c r="NE84" s="45"/>
      <c r="NF84" s="46"/>
      <c r="NG84" s="37"/>
      <c r="NH84" s="29"/>
      <c r="NI84" s="52"/>
      <c r="NJ84" s="45"/>
      <c r="NK84" s="45"/>
      <c r="NL84" s="45"/>
      <c r="NM84" s="45"/>
      <c r="NN84" s="45"/>
      <c r="NO84" s="45"/>
      <c r="NP84" s="45"/>
      <c r="NQ84" s="44"/>
      <c r="NR84" s="43"/>
      <c r="NS84" s="45"/>
      <c r="NT84" s="46"/>
      <c r="NU84" s="37"/>
    </row>
    <row r="85" spans="1:385" x14ac:dyDescent="0.25">
      <c r="A85" s="38"/>
      <c r="B85" s="39" t="str">
        <f>IF(A85="","",SUM(J85,LG105,AL85,DR85,AZ85,DD85,LU85,NK85,MW85,MI85,X85,FH85,FV85,GJ85,EF85,ET85)+SUM(GY115:GY118)+SUM(HM115:HM118)+SUM(CP115:CP118)+SUM(BN115:BN118)+SUM(KS115:KS118)+SUM(KE115:KE118)+SUM(CB115:CB118)+SUM(IA115:IA118)+SUM(IO115:IO118)+SUM(JC115:JC118)+SUM(JQ115:JQ118))</f>
        <v/>
      </c>
      <c r="C85" s="40" t="str">
        <f>IF(A85="","",SUM(J85,X85,AL85,AZ85)+SUM(KE115:KE118)+SUM(KS115:KS118)+SUM(BN115:BN118))</f>
        <v/>
      </c>
      <c r="D85" s="40" t="str">
        <f>IF(A85="","",SUM(DD85,DR85)+SUM(CB115:CB118)+SUM(CP115:CP118))</f>
        <v/>
      </c>
      <c r="E85" s="41" t="str">
        <f>IF(A85="","",SUM(NK85,MW85,MI85,LU85,LG105)+SUM(IA115:IA118)+SUM(IO115:IO118)+SUM(JC115:JC118)+SUM(JQ115:JQ118))</f>
        <v/>
      </c>
      <c r="F85" s="41" t="str">
        <f>IF(B85="","",SUM(FH85,FV85,GJ85)+SUM(HM115:HM118)+SUM(GY115:GY118))</f>
        <v/>
      </c>
      <c r="G85" s="91" t="str">
        <f>IF(A85="","",SUM(EF85,ET85))</f>
        <v/>
      </c>
      <c r="H85" s="42"/>
      <c r="I85" s="45"/>
      <c r="J85" s="45" t="str">
        <f t="shared" si="453"/>
        <v/>
      </c>
      <c r="K85" s="45"/>
      <c r="L85" s="45" t="str">
        <f t="shared" si="454"/>
        <v/>
      </c>
      <c r="M85" s="45"/>
      <c r="N85" s="45" t="str">
        <f t="shared" si="455"/>
        <v/>
      </c>
      <c r="O85" s="45"/>
      <c r="P85" s="44" t="str">
        <f t="shared" si="631"/>
        <v/>
      </c>
      <c r="Q85" s="43" t="str">
        <f t="shared" si="632"/>
        <v/>
      </c>
      <c r="R85" s="45" t="str">
        <f t="shared" si="456"/>
        <v/>
      </c>
      <c r="S85" s="46" t="str">
        <f t="shared" si="457"/>
        <v/>
      </c>
      <c r="T85" s="37"/>
      <c r="U85" s="29"/>
      <c r="V85" s="52" t="str">
        <f t="shared" si="458"/>
        <v/>
      </c>
      <c r="W85" s="45"/>
      <c r="X85" s="45" t="str">
        <f t="shared" si="459"/>
        <v/>
      </c>
      <c r="Y85" s="45"/>
      <c r="Z85" s="45" t="str">
        <f t="shared" si="460"/>
        <v/>
      </c>
      <c r="AA85" s="45"/>
      <c r="AB85" s="45" t="str">
        <f t="shared" si="461"/>
        <v/>
      </c>
      <c r="AC85" s="45"/>
      <c r="AD85" s="44" t="str">
        <f t="shared" si="462"/>
        <v/>
      </c>
      <c r="AE85" s="43" t="str">
        <f t="shared" si="463"/>
        <v/>
      </c>
      <c r="AF85" s="45" t="str">
        <f t="shared" si="464"/>
        <v/>
      </c>
      <c r="AG85" s="46" t="str">
        <f t="shared" si="465"/>
        <v/>
      </c>
      <c r="AH85" s="37"/>
      <c r="AI85" s="29"/>
      <c r="AJ85" s="52" t="str">
        <f t="shared" si="466"/>
        <v/>
      </c>
      <c r="AK85" s="45"/>
      <c r="AL85" s="45" t="str">
        <f t="shared" si="467"/>
        <v/>
      </c>
      <c r="AM85" s="45"/>
      <c r="AN85" s="45" t="str">
        <f t="shared" si="468"/>
        <v/>
      </c>
      <c r="AO85" s="45"/>
      <c r="AP85" s="45" t="str">
        <f t="shared" si="469"/>
        <v/>
      </c>
      <c r="AQ85" s="45"/>
      <c r="AR85" s="44" t="str">
        <f t="shared" si="470"/>
        <v/>
      </c>
      <c r="AS85" s="43" t="str">
        <f t="shared" si="471"/>
        <v/>
      </c>
      <c r="AT85" s="45" t="str">
        <f t="shared" si="472"/>
        <v/>
      </c>
      <c r="AU85" s="46" t="str">
        <f t="shared" si="473"/>
        <v/>
      </c>
      <c r="AV85" s="37"/>
      <c r="AW85" s="29"/>
      <c r="AX85" s="52" t="str">
        <f t="shared" si="474"/>
        <v/>
      </c>
      <c r="AY85" s="45"/>
      <c r="AZ85" s="45" t="str">
        <f t="shared" si="475"/>
        <v/>
      </c>
      <c r="BA85" s="45"/>
      <c r="BB85" s="45" t="str">
        <f t="shared" si="476"/>
        <v/>
      </c>
      <c r="BC85" s="45"/>
      <c r="BD85" s="45" t="str">
        <f t="shared" si="477"/>
        <v/>
      </c>
      <c r="BE85" s="45"/>
      <c r="BF85" s="44" t="str">
        <f t="shared" si="478"/>
        <v/>
      </c>
      <c r="BG85" s="43" t="str">
        <f t="shared" si="479"/>
        <v/>
      </c>
      <c r="BH85" s="45" t="str">
        <f t="shared" si="480"/>
        <v/>
      </c>
      <c r="BI85" s="46" t="str">
        <f t="shared" si="481"/>
        <v/>
      </c>
      <c r="BJ85" s="37"/>
      <c r="BK85" s="29"/>
      <c r="BL85" s="47"/>
      <c r="BM85" s="45">
        <v>6185</v>
      </c>
      <c r="BN85" s="45">
        <f t="shared" si="572"/>
        <v>28</v>
      </c>
      <c r="BO85" s="45">
        <v>197</v>
      </c>
      <c r="BP85" s="45">
        <f t="shared" si="573"/>
        <v>1</v>
      </c>
      <c r="BQ85" s="45">
        <v>79</v>
      </c>
      <c r="BR85" s="45">
        <f t="shared" si="574"/>
        <v>0</v>
      </c>
      <c r="BS85" s="27">
        <v>0</v>
      </c>
      <c r="BT85" s="63" t="str">
        <f t="shared" si="575"/>
        <v>ふわもちスクイーズ</v>
      </c>
      <c r="BU85" s="67">
        <f t="shared" si="576"/>
        <v>99</v>
      </c>
      <c r="BV85" s="45">
        <f t="shared" si="577"/>
        <v>0</v>
      </c>
      <c r="BW85" s="46">
        <f t="shared" si="578"/>
        <v>0</v>
      </c>
      <c r="BX85" s="37"/>
      <c r="BY85" s="57"/>
      <c r="BZ85" s="47"/>
      <c r="CA85" s="45">
        <v>10490</v>
      </c>
      <c r="CB85" s="45">
        <f t="shared" si="579"/>
        <v>28</v>
      </c>
      <c r="CC85" s="45">
        <v>494</v>
      </c>
      <c r="CD85" s="45">
        <f t="shared" si="580"/>
        <v>5</v>
      </c>
      <c r="CE85" s="45">
        <v>18</v>
      </c>
      <c r="CF85" s="45">
        <f t="shared" si="581"/>
        <v>2</v>
      </c>
      <c r="CG85" s="27">
        <v>0</v>
      </c>
      <c r="CH85" s="63" t="str">
        <f t="shared" si="582"/>
        <v>バタースクイーズ</v>
      </c>
      <c r="CI85" s="67">
        <f t="shared" si="583"/>
        <v>440</v>
      </c>
      <c r="CJ85" s="45">
        <f t="shared" si="584"/>
        <v>880</v>
      </c>
      <c r="CK85" s="46">
        <f t="shared" si="585"/>
        <v>0.31428571428571428</v>
      </c>
      <c r="CL85" s="37" t="s">
        <v>601</v>
      </c>
      <c r="CM85" s="29"/>
      <c r="CN85" s="47"/>
      <c r="CO85" s="45">
        <v>4549</v>
      </c>
      <c r="CP85" s="45">
        <f t="shared" si="586"/>
        <v>31</v>
      </c>
      <c r="CQ85" s="45">
        <v>182</v>
      </c>
      <c r="CR85" s="45">
        <f t="shared" si="587"/>
        <v>5</v>
      </c>
      <c r="CS85" s="45">
        <v>30</v>
      </c>
      <c r="CT85" s="45">
        <f t="shared" si="588"/>
        <v>3</v>
      </c>
      <c r="CU85" s="27">
        <v>0</v>
      </c>
      <c r="CV85" s="63" t="str">
        <f t="shared" si="589"/>
        <v>ボンドロシール</v>
      </c>
      <c r="CW85" s="67">
        <f t="shared" si="590"/>
        <v>150</v>
      </c>
      <c r="CX85" s="45">
        <f t="shared" si="591"/>
        <v>450</v>
      </c>
      <c r="CY85" s="46">
        <f t="shared" si="592"/>
        <v>0.14516129032258066</v>
      </c>
      <c r="CZ85" s="37"/>
      <c r="DA85" s="29"/>
      <c r="DB85" s="52" t="str">
        <f t="shared" si="482"/>
        <v/>
      </c>
      <c r="DC85" s="45"/>
      <c r="DD85" s="45" t="str">
        <f t="shared" si="483"/>
        <v/>
      </c>
      <c r="DE85" s="45"/>
      <c r="DF85" s="45" t="str">
        <f t="shared" si="484"/>
        <v/>
      </c>
      <c r="DG85" s="45"/>
      <c r="DH85" s="45" t="str">
        <f t="shared" si="485"/>
        <v/>
      </c>
      <c r="DI85" s="45"/>
      <c r="DJ85" s="44" t="str">
        <f t="shared" si="635"/>
        <v/>
      </c>
      <c r="DK85" s="43" t="str">
        <f t="shared" si="486"/>
        <v/>
      </c>
      <c r="DL85" s="45" t="str">
        <f t="shared" si="487"/>
        <v/>
      </c>
      <c r="DM85" s="46" t="str">
        <f t="shared" si="488"/>
        <v/>
      </c>
      <c r="DN85" s="37"/>
      <c r="DO85" s="29"/>
      <c r="DP85" s="52" t="str">
        <f t="shared" si="489"/>
        <v/>
      </c>
      <c r="DQ85" s="45"/>
      <c r="DR85" s="45" t="str">
        <f t="shared" si="490"/>
        <v/>
      </c>
      <c r="DS85" s="45"/>
      <c r="DT85" s="45" t="str">
        <f t="shared" si="491"/>
        <v/>
      </c>
      <c r="DU85" s="45"/>
      <c r="DV85" s="45" t="str">
        <f t="shared" si="492"/>
        <v/>
      </c>
      <c r="DW85" s="45"/>
      <c r="DX85" s="44" t="str">
        <f t="shared" si="493"/>
        <v/>
      </c>
      <c r="DY85" s="43" t="str">
        <f t="shared" si="494"/>
        <v/>
      </c>
      <c r="DZ85" s="45" t="str">
        <f t="shared" si="495"/>
        <v/>
      </c>
      <c r="EA85" s="46" t="str">
        <f t="shared" si="496"/>
        <v/>
      </c>
      <c r="EB85" s="37"/>
      <c r="EC85" s="29"/>
      <c r="ED85" s="52" t="str">
        <f t="shared" si="497"/>
        <v/>
      </c>
      <c r="EE85" s="45"/>
      <c r="EF85" s="45" t="str">
        <f t="shared" si="498"/>
        <v/>
      </c>
      <c r="EG85" s="45"/>
      <c r="EH85" s="45" t="str">
        <f t="shared" si="499"/>
        <v/>
      </c>
      <c r="EI85" s="45"/>
      <c r="EJ85" s="45" t="str">
        <f t="shared" si="500"/>
        <v/>
      </c>
      <c r="EK85" s="45"/>
      <c r="EL85" s="44" t="str">
        <f t="shared" si="501"/>
        <v/>
      </c>
      <c r="EM85" s="43" t="str">
        <f t="shared" si="502"/>
        <v/>
      </c>
      <c r="EN85" s="45" t="str">
        <f t="shared" si="503"/>
        <v/>
      </c>
      <c r="EO85" s="46" t="str">
        <f t="shared" si="504"/>
        <v/>
      </c>
      <c r="EP85" s="37"/>
      <c r="EQ85" s="29"/>
      <c r="ER85" s="52" t="str">
        <f t="shared" si="505"/>
        <v/>
      </c>
      <c r="ES85" s="45"/>
      <c r="ET85" s="45" t="str">
        <f t="shared" si="506"/>
        <v/>
      </c>
      <c r="EU85" s="45"/>
      <c r="EV85" s="45" t="str">
        <f t="shared" si="507"/>
        <v/>
      </c>
      <c r="EW85" s="45"/>
      <c r="EX85" s="45" t="str">
        <f t="shared" si="508"/>
        <v/>
      </c>
      <c r="EY85" s="45"/>
      <c r="EZ85" s="44" t="str">
        <f t="shared" si="509"/>
        <v/>
      </c>
      <c r="FA85" s="43" t="str">
        <f t="shared" si="510"/>
        <v/>
      </c>
      <c r="FB85" s="45" t="str">
        <f t="shared" si="511"/>
        <v/>
      </c>
      <c r="FC85" s="46" t="str">
        <f t="shared" si="512"/>
        <v/>
      </c>
      <c r="FD85" s="37"/>
      <c r="FE85" s="60"/>
      <c r="FF85" s="52" t="str">
        <f t="shared" si="513"/>
        <v/>
      </c>
      <c r="FG85" s="45"/>
      <c r="FH85" s="45" t="str">
        <f t="shared" si="514"/>
        <v/>
      </c>
      <c r="FI85" s="45"/>
      <c r="FJ85" s="45" t="str">
        <f t="shared" si="515"/>
        <v/>
      </c>
      <c r="FK85" s="45"/>
      <c r="FL85" s="45" t="str">
        <f t="shared" si="516"/>
        <v/>
      </c>
      <c r="FM85" s="45"/>
      <c r="FN85" s="44" t="str">
        <f t="shared" si="517"/>
        <v/>
      </c>
      <c r="FO85" s="43" t="str">
        <f t="shared" si="518"/>
        <v/>
      </c>
      <c r="FP85" s="45" t="str">
        <f t="shared" si="519"/>
        <v/>
      </c>
      <c r="FQ85" s="46" t="str">
        <f t="shared" si="520"/>
        <v/>
      </c>
      <c r="FR85" s="37"/>
      <c r="FS85" s="29"/>
      <c r="FT85" s="52" t="str">
        <f t="shared" si="521"/>
        <v/>
      </c>
      <c r="FU85" s="45"/>
      <c r="FV85" s="45" t="str">
        <f t="shared" si="522"/>
        <v/>
      </c>
      <c r="FW85" s="45"/>
      <c r="FX85" s="45" t="str">
        <f t="shared" si="523"/>
        <v/>
      </c>
      <c r="FY85" s="45"/>
      <c r="FZ85" s="45" t="str">
        <f t="shared" si="524"/>
        <v/>
      </c>
      <c r="GA85" s="45"/>
      <c r="GB85" s="44" t="str">
        <f t="shared" si="525"/>
        <v/>
      </c>
      <c r="GC85" s="43" t="str">
        <f t="shared" si="526"/>
        <v/>
      </c>
      <c r="GD85" s="45" t="str">
        <f t="shared" si="527"/>
        <v/>
      </c>
      <c r="GE85" s="46" t="str">
        <f t="shared" si="528"/>
        <v/>
      </c>
      <c r="GF85" s="37"/>
      <c r="GG85" s="29"/>
      <c r="GH85" s="52" t="str">
        <f t="shared" si="529"/>
        <v/>
      </c>
      <c r="GI85" s="45"/>
      <c r="GJ85" s="45" t="str">
        <f t="shared" si="530"/>
        <v/>
      </c>
      <c r="GK85" s="45"/>
      <c r="GL85" s="45" t="str">
        <f t="shared" si="531"/>
        <v/>
      </c>
      <c r="GM85" s="45"/>
      <c r="GN85" s="45" t="str">
        <f t="shared" si="532"/>
        <v/>
      </c>
      <c r="GO85" s="45"/>
      <c r="GP85" s="44" t="str">
        <f t="shared" si="533"/>
        <v/>
      </c>
      <c r="GQ85" s="43" t="str">
        <f t="shared" si="534"/>
        <v/>
      </c>
      <c r="GR85" s="45" t="str">
        <f t="shared" si="535"/>
        <v/>
      </c>
      <c r="GS85" s="46" t="str">
        <f t="shared" si="536"/>
        <v/>
      </c>
      <c r="GT85" s="37"/>
      <c r="GU85" s="61"/>
      <c r="GV85" s="47"/>
      <c r="GW85" s="30" t="s">
        <v>1145</v>
      </c>
      <c r="GX85" s="45">
        <v>4122</v>
      </c>
      <c r="GY85" s="45">
        <f t="shared" si="593"/>
        <v>9</v>
      </c>
      <c r="GZ85" s="45">
        <v>115</v>
      </c>
      <c r="HA85" s="45">
        <f t="shared" si="594"/>
        <v>0</v>
      </c>
      <c r="HB85" s="45">
        <v>3</v>
      </c>
      <c r="HC85" s="45">
        <f t="shared" si="595"/>
        <v>-1</v>
      </c>
      <c r="HD85" s="27"/>
      <c r="HE85" s="63" t="str">
        <f t="shared" si="596"/>
        <v>おしりぷにぷにシール</v>
      </c>
      <c r="HF85" s="67">
        <f t="shared" si="597"/>
        <v>220</v>
      </c>
      <c r="HG85" s="45">
        <f t="shared" si="598"/>
        <v>-220</v>
      </c>
      <c r="HH85" s="46">
        <f t="shared" si="599"/>
        <v>-0.24444444444444444</v>
      </c>
      <c r="HI85" s="37"/>
      <c r="HJ85" s="29"/>
      <c r="HK85" s="47"/>
      <c r="HL85" s="45">
        <v>3487</v>
      </c>
      <c r="HM85" s="45">
        <f t="shared" si="600"/>
        <v>17</v>
      </c>
      <c r="HN85" s="45">
        <v>93</v>
      </c>
      <c r="HO85" s="45">
        <f t="shared" si="601"/>
        <v>0</v>
      </c>
      <c r="HP85" s="45">
        <v>15</v>
      </c>
      <c r="HQ85" s="45">
        <f t="shared" si="602"/>
        <v>0</v>
      </c>
      <c r="HR85" s="27">
        <v>0</v>
      </c>
      <c r="HS85" s="63" t="str">
        <f t="shared" si="603"/>
        <v>たまごっちマスコット</v>
      </c>
      <c r="HT85" s="67">
        <f t="shared" si="604"/>
        <v>1100</v>
      </c>
      <c r="HU85" s="45">
        <f t="shared" si="605"/>
        <v>0</v>
      </c>
      <c r="HV85" s="46">
        <f t="shared" si="606"/>
        <v>0</v>
      </c>
      <c r="HW85" s="37" t="s">
        <v>1272</v>
      </c>
      <c r="HX85" s="360"/>
      <c r="HY85" s="47"/>
      <c r="HZ85" s="45">
        <v>10094</v>
      </c>
      <c r="IA85" s="45">
        <f t="shared" si="607"/>
        <v>54</v>
      </c>
      <c r="IB85" s="45">
        <v>301</v>
      </c>
      <c r="IC85" s="45">
        <f t="shared" si="608"/>
        <v>8</v>
      </c>
      <c r="ID85" s="45">
        <v>24</v>
      </c>
      <c r="IE85" s="45">
        <f t="shared" si="609"/>
        <v>9</v>
      </c>
      <c r="IF85" s="27">
        <v>10</v>
      </c>
      <c r="IG85" s="63" t="str">
        <f t="shared" si="610"/>
        <v>ボンボンドロップシール</v>
      </c>
      <c r="IH85" s="67">
        <f t="shared" si="611"/>
        <v>200</v>
      </c>
      <c r="II85" s="45">
        <f t="shared" si="612"/>
        <v>1800</v>
      </c>
      <c r="IJ85" s="46">
        <f t="shared" si="613"/>
        <v>0.33333333333333331</v>
      </c>
      <c r="IK85" s="37"/>
      <c r="IL85" s="29"/>
      <c r="IM85" s="47"/>
      <c r="IN85" s="45">
        <v>6856</v>
      </c>
      <c r="IO85" s="45">
        <f t="shared" si="614"/>
        <v>25</v>
      </c>
      <c r="IP85" s="45">
        <v>450</v>
      </c>
      <c r="IQ85" s="45">
        <f t="shared" si="615"/>
        <v>0</v>
      </c>
      <c r="IR85" s="45">
        <v>18</v>
      </c>
      <c r="IS85" s="45">
        <f t="shared" si="616"/>
        <v>0</v>
      </c>
      <c r="IT85" s="27">
        <v>0</v>
      </c>
      <c r="IU85" s="63" t="str">
        <f t="shared" si="633"/>
        <v>たまごっちヘアクリップ</v>
      </c>
      <c r="IV85" s="67">
        <f t="shared" si="634"/>
        <v>1100</v>
      </c>
      <c r="IW85" s="45">
        <f t="shared" si="617"/>
        <v>0</v>
      </c>
      <c r="IX85" s="46">
        <f t="shared" si="618"/>
        <v>0</v>
      </c>
      <c r="IY85" s="37"/>
      <c r="IZ85" s="61"/>
      <c r="JA85" s="47"/>
      <c r="JB85" s="45">
        <v>10407</v>
      </c>
      <c r="JC85" s="45">
        <f t="shared" si="619"/>
        <v>95</v>
      </c>
      <c r="JD85" s="45">
        <v>539</v>
      </c>
      <c r="JE85" s="45">
        <f t="shared" si="620"/>
        <v>1</v>
      </c>
      <c r="JF85" s="45">
        <v>9</v>
      </c>
      <c r="JG85" s="45">
        <f t="shared" si="621"/>
        <v>4</v>
      </c>
      <c r="JH85" s="27">
        <v>0</v>
      </c>
      <c r="JI85" s="63" t="str">
        <f t="shared" si="636"/>
        <v>サンリオファン</v>
      </c>
      <c r="JJ85" s="67">
        <f t="shared" si="637"/>
        <v>1100</v>
      </c>
      <c r="JK85" s="45">
        <f t="shared" si="622"/>
        <v>4400</v>
      </c>
      <c r="JL85" s="46">
        <f t="shared" si="623"/>
        <v>0.4631578947368421</v>
      </c>
      <c r="JM85" s="37"/>
      <c r="JN85" s="29"/>
      <c r="JO85" s="47"/>
      <c r="JP85" s="45">
        <v>7152</v>
      </c>
      <c r="JQ85" s="45">
        <f t="shared" si="624"/>
        <v>2</v>
      </c>
      <c r="JR85" s="45">
        <v>374</v>
      </c>
      <c r="JS85" s="45">
        <f t="shared" si="625"/>
        <v>1</v>
      </c>
      <c r="JT85" s="45">
        <v>275</v>
      </c>
      <c r="JU85" s="45">
        <f t="shared" si="626"/>
        <v>3</v>
      </c>
      <c r="JV85" s="27">
        <v>0</v>
      </c>
      <c r="JW85" s="63" t="str">
        <f t="shared" si="627"/>
        <v>ブレスレット</v>
      </c>
      <c r="JX85" s="67">
        <f t="shared" si="628"/>
        <v>150</v>
      </c>
      <c r="JY85" s="45">
        <f t="shared" si="629"/>
        <v>450</v>
      </c>
      <c r="JZ85" s="46">
        <f t="shared" si="630"/>
        <v>2.25</v>
      </c>
      <c r="KA85" s="37"/>
      <c r="KB85" s="51"/>
      <c r="KC85" s="47"/>
      <c r="KD85" s="45">
        <v>15174</v>
      </c>
      <c r="KE85" s="45">
        <f>IF(KD85="","",KD85-KD81)</f>
        <v>39</v>
      </c>
      <c r="KF85" s="45">
        <v>786</v>
      </c>
      <c r="KG85" s="45">
        <f>IF(KF85="","",KF85-KF81)</f>
        <v>1</v>
      </c>
      <c r="KH85" s="45">
        <v>16</v>
      </c>
      <c r="KI85" s="45">
        <f>IF(KH85="","",KH81+KJ81-KH85)</f>
        <v>1</v>
      </c>
      <c r="KJ85" s="27">
        <v>0</v>
      </c>
      <c r="KK85" s="63" t="str">
        <f>IF(KD85="","",KK81)</f>
        <v>たまごっちマスコット</v>
      </c>
      <c r="KL85" s="67">
        <f>IF(KE85="","",KL81)</f>
        <v>1430</v>
      </c>
      <c r="KM85" s="45">
        <f>IF(KH85="","",KI85*KL85)</f>
        <v>1430</v>
      </c>
      <c r="KN85" s="46">
        <f>IF(KI85="","",KM85/(KE85*100))</f>
        <v>0.36666666666666664</v>
      </c>
      <c r="KO85" s="37" t="s">
        <v>1269</v>
      </c>
      <c r="KP85" s="29"/>
      <c r="KQ85" s="47"/>
      <c r="KR85" s="45">
        <v>4788</v>
      </c>
      <c r="KS85" s="45">
        <f>IF(KR85="","",KR85-KR81)</f>
        <v>74</v>
      </c>
      <c r="KT85" s="45">
        <v>152</v>
      </c>
      <c r="KU85" s="45">
        <f>IF(KT85="","",KT85-KT81)</f>
        <v>3</v>
      </c>
      <c r="KV85" s="45">
        <v>10</v>
      </c>
      <c r="KW85" s="45">
        <f>IF(KV85="","",KV81+KX81-KV85)</f>
        <v>1</v>
      </c>
      <c r="KX85" s="27">
        <v>5</v>
      </c>
      <c r="KY85" s="63" t="str">
        <f>IF(KR85="","",KY81)</f>
        <v>たまごっちブロックシール</v>
      </c>
      <c r="KZ85" s="67">
        <f>IF(KS85="","",KZ81)</f>
        <v>600</v>
      </c>
      <c r="LA85" s="45">
        <f>IF(KV85="","",KW85*KZ85)</f>
        <v>600</v>
      </c>
      <c r="LB85" s="46">
        <f>IF(KW85="","",LA85/(KS85*100))</f>
        <v>8.1081081081081086E-2</v>
      </c>
      <c r="LC85" s="37"/>
      <c r="LD85" s="29"/>
      <c r="LE85" s="47"/>
      <c r="LF85" s="45"/>
      <c r="LG85" s="45"/>
      <c r="LH85" s="45">
        <v>533</v>
      </c>
      <c r="LI85" s="45">
        <f t="shared" si="569"/>
        <v>0</v>
      </c>
      <c r="LJ85" s="43">
        <v>2</v>
      </c>
      <c r="LK85" s="45">
        <f t="shared" si="570"/>
        <v>0</v>
      </c>
      <c r="LL85" s="45">
        <v>0</v>
      </c>
      <c r="LM85" s="73" t="str">
        <f>IF(LF84="","",LM82)</f>
        <v>ボンドロ</v>
      </c>
      <c r="LN85" s="67">
        <f>IF(LG84="","",LN82)</f>
        <v>1500</v>
      </c>
      <c r="LO85" s="45">
        <f t="shared" si="571"/>
        <v>0</v>
      </c>
      <c r="LP85" s="46"/>
      <c r="LQ85" s="37"/>
      <c r="LR85" s="29"/>
      <c r="LS85" s="52" t="str">
        <f t="shared" si="537"/>
        <v/>
      </c>
      <c r="LT85" s="45"/>
      <c r="LU85" s="45" t="str">
        <f t="shared" si="538"/>
        <v/>
      </c>
      <c r="LV85" s="45"/>
      <c r="LW85" s="45" t="str">
        <f t="shared" si="539"/>
        <v/>
      </c>
      <c r="LX85" s="45"/>
      <c r="LY85" s="45" t="str">
        <f t="shared" si="540"/>
        <v/>
      </c>
      <c r="LZ85" s="45"/>
      <c r="MA85" s="44" t="str">
        <f t="shared" si="541"/>
        <v/>
      </c>
      <c r="MB85" s="43" t="str">
        <f t="shared" si="542"/>
        <v/>
      </c>
      <c r="MC85" s="45" t="str">
        <f t="shared" si="543"/>
        <v/>
      </c>
      <c r="MD85" s="46" t="str">
        <f t="shared" si="544"/>
        <v/>
      </c>
      <c r="ME85" s="37"/>
      <c r="MF85" s="29"/>
      <c r="MG85" s="52" t="str">
        <f t="shared" si="545"/>
        <v/>
      </c>
      <c r="MH85" s="45"/>
      <c r="MI85" s="45" t="str">
        <f t="shared" si="546"/>
        <v/>
      </c>
      <c r="MJ85" s="45"/>
      <c r="MK85" s="45" t="str">
        <f t="shared" si="547"/>
        <v/>
      </c>
      <c r="ML85" s="45"/>
      <c r="MM85" s="45" t="str">
        <f t="shared" si="548"/>
        <v/>
      </c>
      <c r="MN85" s="45"/>
      <c r="MO85" s="44" t="str">
        <f t="shared" si="549"/>
        <v/>
      </c>
      <c r="MP85" s="43" t="str">
        <f t="shared" si="550"/>
        <v/>
      </c>
      <c r="MQ85" s="45" t="str">
        <f t="shared" si="551"/>
        <v/>
      </c>
      <c r="MR85" s="46" t="str">
        <f t="shared" si="552"/>
        <v/>
      </c>
      <c r="MS85" s="37"/>
      <c r="MT85" s="29"/>
      <c r="MU85" s="52" t="str">
        <f t="shared" si="553"/>
        <v/>
      </c>
      <c r="MV85" s="45"/>
      <c r="MW85" s="45" t="str">
        <f t="shared" si="554"/>
        <v/>
      </c>
      <c r="MX85" s="45"/>
      <c r="MY85" s="45" t="str">
        <f t="shared" si="555"/>
        <v/>
      </c>
      <c r="MZ85" s="45"/>
      <c r="NA85" s="45" t="str">
        <f t="shared" si="556"/>
        <v/>
      </c>
      <c r="NB85" s="45"/>
      <c r="NC85" s="44" t="str">
        <f t="shared" si="557"/>
        <v/>
      </c>
      <c r="ND85" s="43" t="str">
        <f t="shared" si="558"/>
        <v/>
      </c>
      <c r="NE85" s="45" t="str">
        <f t="shared" si="559"/>
        <v/>
      </c>
      <c r="NF85" s="46" t="str">
        <f t="shared" si="560"/>
        <v/>
      </c>
      <c r="NG85" s="37"/>
      <c r="NH85" s="29"/>
      <c r="NI85" s="52" t="str">
        <f t="shared" si="561"/>
        <v/>
      </c>
      <c r="NJ85" s="45"/>
      <c r="NK85" s="45" t="str">
        <f t="shared" si="562"/>
        <v/>
      </c>
      <c r="NL85" s="45"/>
      <c r="NM85" s="45" t="str">
        <f t="shared" si="563"/>
        <v/>
      </c>
      <c r="NN85" s="45"/>
      <c r="NO85" s="45" t="str">
        <f t="shared" si="564"/>
        <v/>
      </c>
      <c r="NP85" s="45"/>
      <c r="NQ85" s="44" t="str">
        <f t="shared" si="638"/>
        <v/>
      </c>
      <c r="NR85" s="43" t="str">
        <f t="shared" si="566"/>
        <v/>
      </c>
      <c r="NS85" s="45" t="str">
        <f t="shared" si="567"/>
        <v/>
      </c>
      <c r="NT85" s="46" t="str">
        <f t="shared" si="568"/>
        <v/>
      </c>
      <c r="NU85" s="37"/>
    </row>
    <row r="86" spans="1:385" ht="15" customHeight="1" thickBot="1" x14ac:dyDescent="0.3">
      <c r="A86" s="38"/>
      <c r="B86" s="39" t="str">
        <f>IF(A86="","",SUM(J86,LG108,AL86,DR86,AZ86,DD86,LU86,NK86,MW86,MI86,X86,FH86,FV86,GJ86,EF86,ET86)+SUM(GY119:GY122)+SUM(HM119:HM122)+SUM(CP119:CP122)+SUM(BN119:BN122)+SUM(KS119:KS122)+SUM(KE119:KE122)+SUM(CB119:CB122)+SUM(IA119:IA122)+SUM(IO119:IO122)+SUM(JC119:JC122)+SUM(JQ119:JQ122))</f>
        <v/>
      </c>
      <c r="C86" s="40" t="str">
        <f>IF(A86="","",SUM(J86,X86,AL86,AZ86)+SUM(KE119:KE122)+SUM(KS119:KS122)+SUM(BN119:BN122))</f>
        <v/>
      </c>
      <c r="D86" s="40" t="str">
        <f>IF(A86="","",SUM(DD86,DR86)+SUM(CB119:CB122)+SUM(CP119:CP122))</f>
        <v/>
      </c>
      <c r="E86" s="41" t="str">
        <f>IF(A86="","",SUM(NK86,MW86,MI86,LG108,LU86)+SUM(IA119:IA122)+SUM(IO119:IO122)+SUM(JC119:JC122)+SUM(JQ119:JQ122))</f>
        <v/>
      </c>
      <c r="F86" s="41" t="str">
        <f>IF(B86="","",SUM(FH86,FV86,GJ86)+SUM(HM119:HM122)+SUM(GY119:GY122))</f>
        <v/>
      </c>
      <c r="G86" s="91" t="str">
        <f>IF(A86="","",SUM(EF86,ET86))</f>
        <v/>
      </c>
      <c r="H86" s="42"/>
      <c r="I86" s="45"/>
      <c r="J86" s="45" t="str">
        <f t="shared" si="453"/>
        <v/>
      </c>
      <c r="K86" s="45"/>
      <c r="L86" s="45" t="str">
        <f t="shared" si="454"/>
        <v/>
      </c>
      <c r="M86" s="45"/>
      <c r="N86" s="45" t="str">
        <f t="shared" si="455"/>
        <v/>
      </c>
      <c r="O86" s="45"/>
      <c r="P86" s="44" t="str">
        <f t="shared" si="631"/>
        <v/>
      </c>
      <c r="Q86" s="43" t="str">
        <f t="shared" si="632"/>
        <v/>
      </c>
      <c r="R86" s="45" t="str">
        <f t="shared" si="456"/>
        <v/>
      </c>
      <c r="S86" s="46" t="str">
        <f t="shared" si="457"/>
        <v/>
      </c>
      <c r="T86" s="37"/>
      <c r="U86" s="29"/>
      <c r="V86" s="52" t="str">
        <f t="shared" si="458"/>
        <v/>
      </c>
      <c r="W86" s="45"/>
      <c r="X86" s="45" t="str">
        <f t="shared" si="459"/>
        <v/>
      </c>
      <c r="Y86" s="45"/>
      <c r="Z86" s="45" t="str">
        <f t="shared" si="460"/>
        <v/>
      </c>
      <c r="AA86" s="45"/>
      <c r="AB86" s="45" t="str">
        <f t="shared" si="461"/>
        <v/>
      </c>
      <c r="AC86" s="45"/>
      <c r="AD86" s="44" t="str">
        <f t="shared" si="462"/>
        <v/>
      </c>
      <c r="AE86" s="43" t="str">
        <f t="shared" si="463"/>
        <v/>
      </c>
      <c r="AF86" s="45" t="str">
        <f t="shared" si="464"/>
        <v/>
      </c>
      <c r="AG86" s="46" t="str">
        <f t="shared" si="465"/>
        <v/>
      </c>
      <c r="AH86" s="37"/>
      <c r="AI86" s="29"/>
      <c r="AJ86" s="52" t="str">
        <f t="shared" si="466"/>
        <v/>
      </c>
      <c r="AK86" s="45"/>
      <c r="AL86" s="45" t="str">
        <f t="shared" si="467"/>
        <v/>
      </c>
      <c r="AM86" s="45"/>
      <c r="AN86" s="45" t="str">
        <f t="shared" si="468"/>
        <v/>
      </c>
      <c r="AO86" s="45"/>
      <c r="AP86" s="45" t="str">
        <f t="shared" si="469"/>
        <v/>
      </c>
      <c r="AQ86" s="45"/>
      <c r="AR86" s="44" t="str">
        <f t="shared" si="470"/>
        <v/>
      </c>
      <c r="AS86" s="43" t="str">
        <f t="shared" si="471"/>
        <v/>
      </c>
      <c r="AT86" s="45" t="str">
        <f t="shared" si="472"/>
        <v/>
      </c>
      <c r="AU86" s="46" t="str">
        <f t="shared" si="473"/>
        <v/>
      </c>
      <c r="AV86" s="37"/>
      <c r="AW86" s="29"/>
      <c r="AX86" s="52" t="str">
        <f t="shared" si="474"/>
        <v/>
      </c>
      <c r="AY86" s="45"/>
      <c r="AZ86" s="45" t="str">
        <f t="shared" si="475"/>
        <v/>
      </c>
      <c r="BA86" s="45"/>
      <c r="BB86" s="45" t="str">
        <f t="shared" si="476"/>
        <v/>
      </c>
      <c r="BC86" s="45"/>
      <c r="BD86" s="45" t="str">
        <f t="shared" si="477"/>
        <v/>
      </c>
      <c r="BE86" s="45"/>
      <c r="BF86" s="44" t="str">
        <f t="shared" si="478"/>
        <v/>
      </c>
      <c r="BG86" s="43" t="str">
        <f t="shared" si="479"/>
        <v/>
      </c>
      <c r="BH86" s="45" t="str">
        <f t="shared" si="480"/>
        <v/>
      </c>
      <c r="BI86" s="46" t="str">
        <f t="shared" si="481"/>
        <v/>
      </c>
      <c r="BJ86" s="37"/>
      <c r="BK86" s="29"/>
      <c r="BL86" s="75"/>
      <c r="BM86" s="76">
        <v>4928</v>
      </c>
      <c r="BN86" s="76">
        <f t="shared" si="572"/>
        <v>77</v>
      </c>
      <c r="BO86" s="76">
        <v>113</v>
      </c>
      <c r="BP86" s="76">
        <f t="shared" si="573"/>
        <v>3</v>
      </c>
      <c r="BQ86" s="76">
        <v>24</v>
      </c>
      <c r="BR86" s="76">
        <f t="shared" si="574"/>
        <v>1</v>
      </c>
      <c r="BS86" s="76">
        <v>0</v>
      </c>
      <c r="BT86" s="78" t="str">
        <f t="shared" si="575"/>
        <v>バタースクイーズ</v>
      </c>
      <c r="BU86" s="79">
        <f t="shared" si="576"/>
        <v>440</v>
      </c>
      <c r="BV86" s="76">
        <f t="shared" si="577"/>
        <v>440</v>
      </c>
      <c r="BW86" s="80">
        <f t="shared" si="578"/>
        <v>5.7142857142857141E-2</v>
      </c>
      <c r="BX86" s="37" t="s">
        <v>1268</v>
      </c>
      <c r="BY86" s="57"/>
      <c r="BZ86" s="75"/>
      <c r="CA86" s="76">
        <v>7863</v>
      </c>
      <c r="CB86" s="76">
        <f t="shared" si="579"/>
        <v>16</v>
      </c>
      <c r="CC86" s="76">
        <v>432</v>
      </c>
      <c r="CD86" s="76">
        <f t="shared" si="580"/>
        <v>1</v>
      </c>
      <c r="CE86" s="76">
        <v>18</v>
      </c>
      <c r="CF86" s="76">
        <f t="shared" si="581"/>
        <v>1</v>
      </c>
      <c r="CG86" s="76">
        <v>-1</v>
      </c>
      <c r="CH86" s="78" t="str">
        <f t="shared" si="582"/>
        <v>たまごっちMC</v>
      </c>
      <c r="CI86" s="79">
        <f t="shared" si="583"/>
        <v>1430</v>
      </c>
      <c r="CJ86" s="76">
        <f t="shared" si="584"/>
        <v>1430</v>
      </c>
      <c r="CK86" s="80">
        <f t="shared" si="585"/>
        <v>0.89375000000000004</v>
      </c>
      <c r="CL86" s="37"/>
      <c r="CM86" s="29"/>
      <c r="CN86" s="75"/>
      <c r="CO86" s="76">
        <v>3700</v>
      </c>
      <c r="CP86" s="76">
        <f t="shared" si="586"/>
        <v>26</v>
      </c>
      <c r="CQ86" s="76">
        <v>228</v>
      </c>
      <c r="CR86" s="76">
        <f t="shared" si="587"/>
        <v>1</v>
      </c>
      <c r="CS86" s="76">
        <v>14</v>
      </c>
      <c r="CT86" s="76">
        <f t="shared" si="588"/>
        <v>1</v>
      </c>
      <c r="CU86" s="76">
        <v>0</v>
      </c>
      <c r="CV86" s="78" t="str">
        <f t="shared" si="589"/>
        <v>たまごっちブロックシール</v>
      </c>
      <c r="CW86" s="79">
        <f t="shared" si="590"/>
        <v>600</v>
      </c>
      <c r="CX86" s="76">
        <f t="shared" si="591"/>
        <v>600</v>
      </c>
      <c r="CY86" s="80">
        <f t="shared" si="592"/>
        <v>0.23076923076923078</v>
      </c>
      <c r="CZ86" s="37"/>
      <c r="DA86" s="29"/>
      <c r="DB86" s="52" t="str">
        <f t="shared" si="482"/>
        <v/>
      </c>
      <c r="DC86" s="45"/>
      <c r="DD86" s="45" t="str">
        <f t="shared" si="483"/>
        <v/>
      </c>
      <c r="DE86" s="45"/>
      <c r="DF86" s="45" t="str">
        <f t="shared" si="484"/>
        <v/>
      </c>
      <c r="DG86" s="45"/>
      <c r="DH86" s="45" t="str">
        <f t="shared" si="485"/>
        <v/>
      </c>
      <c r="DI86" s="45"/>
      <c r="DJ86" s="44" t="str">
        <f t="shared" si="635"/>
        <v/>
      </c>
      <c r="DK86" s="43" t="str">
        <f t="shared" si="486"/>
        <v/>
      </c>
      <c r="DL86" s="45" t="str">
        <f t="shared" si="487"/>
        <v/>
      </c>
      <c r="DM86" s="46" t="str">
        <f t="shared" si="488"/>
        <v/>
      </c>
      <c r="DN86" s="37"/>
      <c r="DO86" s="29"/>
      <c r="DP86" s="52" t="str">
        <f t="shared" si="489"/>
        <v/>
      </c>
      <c r="DQ86" s="45"/>
      <c r="DR86" s="45" t="str">
        <f t="shared" si="490"/>
        <v/>
      </c>
      <c r="DS86" s="45"/>
      <c r="DT86" s="45" t="str">
        <f t="shared" si="491"/>
        <v/>
      </c>
      <c r="DU86" s="45"/>
      <c r="DV86" s="45" t="str">
        <f t="shared" si="492"/>
        <v/>
      </c>
      <c r="DW86" s="45"/>
      <c r="DX86" s="44" t="str">
        <f t="shared" si="493"/>
        <v/>
      </c>
      <c r="DY86" s="43" t="str">
        <f t="shared" si="494"/>
        <v/>
      </c>
      <c r="DZ86" s="45" t="str">
        <f t="shared" si="495"/>
        <v/>
      </c>
      <c r="EA86" s="46" t="str">
        <f t="shared" si="496"/>
        <v/>
      </c>
      <c r="EB86" s="37"/>
      <c r="EC86" s="29"/>
      <c r="ED86" s="52" t="str">
        <f t="shared" si="497"/>
        <v/>
      </c>
      <c r="EE86" s="45"/>
      <c r="EF86" s="45" t="str">
        <f t="shared" si="498"/>
        <v/>
      </c>
      <c r="EG86" s="45"/>
      <c r="EH86" s="45" t="str">
        <f t="shared" si="499"/>
        <v/>
      </c>
      <c r="EI86" s="45"/>
      <c r="EJ86" s="45" t="str">
        <f t="shared" si="500"/>
        <v/>
      </c>
      <c r="EK86" s="45"/>
      <c r="EL86" s="44" t="str">
        <f t="shared" si="501"/>
        <v/>
      </c>
      <c r="EM86" s="43" t="str">
        <f t="shared" si="502"/>
        <v/>
      </c>
      <c r="EN86" s="45" t="str">
        <f t="shared" si="503"/>
        <v/>
      </c>
      <c r="EO86" s="46" t="str">
        <f t="shared" si="504"/>
        <v/>
      </c>
      <c r="EP86" s="37"/>
      <c r="EQ86" s="29"/>
      <c r="ER86" s="52" t="str">
        <f t="shared" si="505"/>
        <v/>
      </c>
      <c r="ES86" s="45"/>
      <c r="ET86" s="45" t="str">
        <f t="shared" si="506"/>
        <v/>
      </c>
      <c r="EU86" s="45"/>
      <c r="EV86" s="45" t="str">
        <f t="shared" si="507"/>
        <v/>
      </c>
      <c r="EW86" s="45"/>
      <c r="EX86" s="45" t="str">
        <f t="shared" si="508"/>
        <v/>
      </c>
      <c r="EY86" s="45"/>
      <c r="EZ86" s="44" t="str">
        <f t="shared" si="509"/>
        <v/>
      </c>
      <c r="FA86" s="43" t="str">
        <f t="shared" si="510"/>
        <v/>
      </c>
      <c r="FB86" s="45" t="str">
        <f t="shared" si="511"/>
        <v/>
      </c>
      <c r="FC86" s="46" t="str">
        <f t="shared" si="512"/>
        <v/>
      </c>
      <c r="FD86" s="37"/>
      <c r="FE86" s="60"/>
      <c r="FF86" s="52" t="str">
        <f t="shared" si="513"/>
        <v/>
      </c>
      <c r="FG86" s="45"/>
      <c r="FH86" s="45" t="str">
        <f t="shared" si="514"/>
        <v/>
      </c>
      <c r="FI86" s="45"/>
      <c r="FJ86" s="45" t="str">
        <f t="shared" si="515"/>
        <v/>
      </c>
      <c r="FK86" s="45"/>
      <c r="FL86" s="45" t="str">
        <f t="shared" si="516"/>
        <v/>
      </c>
      <c r="FM86" s="45"/>
      <c r="FN86" s="44" t="str">
        <f t="shared" si="517"/>
        <v/>
      </c>
      <c r="FO86" s="43" t="str">
        <f t="shared" si="518"/>
        <v/>
      </c>
      <c r="FP86" s="45" t="str">
        <f t="shared" si="519"/>
        <v/>
      </c>
      <c r="FQ86" s="46" t="str">
        <f t="shared" si="520"/>
        <v/>
      </c>
      <c r="FR86" s="37"/>
      <c r="FS86" s="29"/>
      <c r="FT86" s="52" t="str">
        <f t="shared" si="521"/>
        <v/>
      </c>
      <c r="FU86" s="45"/>
      <c r="FV86" s="45" t="str">
        <f t="shared" si="522"/>
        <v/>
      </c>
      <c r="FW86" s="45"/>
      <c r="FX86" s="45" t="str">
        <f t="shared" si="523"/>
        <v/>
      </c>
      <c r="FY86" s="45"/>
      <c r="FZ86" s="45" t="str">
        <f t="shared" si="524"/>
        <v/>
      </c>
      <c r="GA86" s="45"/>
      <c r="GB86" s="44" t="str">
        <f t="shared" si="525"/>
        <v/>
      </c>
      <c r="GC86" s="43" t="str">
        <f t="shared" si="526"/>
        <v/>
      </c>
      <c r="GD86" s="45" t="str">
        <f t="shared" si="527"/>
        <v/>
      </c>
      <c r="GE86" s="46" t="str">
        <f t="shared" si="528"/>
        <v/>
      </c>
      <c r="GF86" s="37"/>
      <c r="GG86" s="29"/>
      <c r="GH86" s="52" t="str">
        <f t="shared" si="529"/>
        <v/>
      </c>
      <c r="GI86" s="45"/>
      <c r="GJ86" s="45" t="str">
        <f t="shared" si="530"/>
        <v/>
      </c>
      <c r="GK86" s="45"/>
      <c r="GL86" s="45" t="str">
        <f t="shared" si="531"/>
        <v/>
      </c>
      <c r="GM86" s="45"/>
      <c r="GN86" s="45" t="str">
        <f t="shared" si="532"/>
        <v/>
      </c>
      <c r="GO86" s="45"/>
      <c r="GP86" s="44" t="str">
        <f t="shared" si="533"/>
        <v/>
      </c>
      <c r="GQ86" s="43" t="str">
        <f t="shared" si="534"/>
        <v/>
      </c>
      <c r="GR86" s="45" t="str">
        <f t="shared" si="535"/>
        <v/>
      </c>
      <c r="GS86" s="46" t="str">
        <f t="shared" si="536"/>
        <v/>
      </c>
      <c r="GT86" s="37"/>
      <c r="GU86" s="61"/>
      <c r="GV86" s="75"/>
      <c r="GW86" s="84" t="s">
        <v>1146</v>
      </c>
      <c r="GX86" s="76">
        <v>18794</v>
      </c>
      <c r="GY86" s="76">
        <f t="shared" si="593"/>
        <v>137</v>
      </c>
      <c r="GZ86" s="76">
        <v>148</v>
      </c>
      <c r="HA86" s="76">
        <f t="shared" si="594"/>
        <v>0</v>
      </c>
      <c r="HB86" s="76">
        <v>3</v>
      </c>
      <c r="HC86" s="76">
        <f t="shared" si="595"/>
        <v>-1</v>
      </c>
      <c r="HD86" s="76"/>
      <c r="HE86" s="78" t="str">
        <f t="shared" si="596"/>
        <v>ボンボンドロップシール</v>
      </c>
      <c r="HF86" s="79">
        <f t="shared" si="597"/>
        <v>1500</v>
      </c>
      <c r="HG86" s="76">
        <f t="shared" si="598"/>
        <v>-1500</v>
      </c>
      <c r="HH86" s="80">
        <f t="shared" si="599"/>
        <v>-0.10948905109489052</v>
      </c>
      <c r="HI86" s="37"/>
      <c r="HJ86" s="29"/>
      <c r="HK86" s="75"/>
      <c r="HL86" s="76">
        <v>3106</v>
      </c>
      <c r="HM86" s="76">
        <f t="shared" si="600"/>
        <v>30</v>
      </c>
      <c r="HN86" s="76">
        <v>128</v>
      </c>
      <c r="HO86" s="76">
        <f t="shared" si="601"/>
        <v>1</v>
      </c>
      <c r="HP86" s="76">
        <v>31</v>
      </c>
      <c r="HQ86" s="76">
        <f t="shared" si="602"/>
        <v>2</v>
      </c>
      <c r="HR86" s="76"/>
      <c r="HS86" s="78" t="str">
        <f t="shared" si="603"/>
        <v>ボンドロシール</v>
      </c>
      <c r="HT86" s="79">
        <f t="shared" si="604"/>
        <v>200</v>
      </c>
      <c r="HU86" s="76">
        <f t="shared" si="605"/>
        <v>400</v>
      </c>
      <c r="HV86" s="80">
        <f t="shared" si="606"/>
        <v>0.13333333333333333</v>
      </c>
      <c r="HW86" s="37"/>
      <c r="HX86" s="360"/>
      <c r="HY86" s="75"/>
      <c r="HZ86" s="76">
        <v>10267</v>
      </c>
      <c r="IA86" s="76">
        <f t="shared" si="607"/>
        <v>125</v>
      </c>
      <c r="IB86" s="76">
        <v>360</v>
      </c>
      <c r="IC86" s="76">
        <f t="shared" si="608"/>
        <v>3</v>
      </c>
      <c r="ID86" s="76">
        <v>17</v>
      </c>
      <c r="IE86" s="76">
        <f t="shared" si="609"/>
        <v>6</v>
      </c>
      <c r="IF86" s="76">
        <v>3</v>
      </c>
      <c r="IG86" s="78" t="str">
        <f t="shared" si="610"/>
        <v>バタースクイーズ</v>
      </c>
      <c r="IH86" s="79">
        <f t="shared" si="611"/>
        <v>400</v>
      </c>
      <c r="II86" s="76">
        <f t="shared" si="612"/>
        <v>2400</v>
      </c>
      <c r="IJ86" s="80">
        <f t="shared" si="613"/>
        <v>0.192</v>
      </c>
      <c r="IK86" s="37"/>
      <c r="IL86" s="29"/>
      <c r="IM86" s="75"/>
      <c r="IN86" s="76">
        <v>7941</v>
      </c>
      <c r="IO86" s="76">
        <f t="shared" si="614"/>
        <v>16</v>
      </c>
      <c r="IP86" s="76">
        <v>340</v>
      </c>
      <c r="IQ86" s="76">
        <f t="shared" si="615"/>
        <v>0</v>
      </c>
      <c r="IR86" s="76">
        <v>86</v>
      </c>
      <c r="IS86" s="76">
        <f t="shared" si="616"/>
        <v>3</v>
      </c>
      <c r="IT86" s="76">
        <v>0</v>
      </c>
      <c r="IU86" s="78" t="str">
        <f t="shared" si="633"/>
        <v>ふわもちスクイーズ</v>
      </c>
      <c r="IV86" s="79">
        <f t="shared" si="634"/>
        <v>286</v>
      </c>
      <c r="IW86" s="76">
        <f t="shared" si="617"/>
        <v>858</v>
      </c>
      <c r="IX86" s="80">
        <f t="shared" si="618"/>
        <v>0.53625</v>
      </c>
      <c r="IY86" s="37"/>
      <c r="IZ86" s="61"/>
      <c r="JA86" s="75"/>
      <c r="JB86" s="76">
        <v>2607</v>
      </c>
      <c r="JC86" s="76">
        <f t="shared" si="619"/>
        <v>58</v>
      </c>
      <c r="JD86" s="76">
        <v>291</v>
      </c>
      <c r="JE86" s="76">
        <f t="shared" si="620"/>
        <v>2</v>
      </c>
      <c r="JF86" s="76">
        <v>14</v>
      </c>
      <c r="JG86" s="76">
        <f t="shared" si="621"/>
        <v>3</v>
      </c>
      <c r="JH86" s="76">
        <v>0</v>
      </c>
      <c r="JI86" s="78" t="str">
        <f t="shared" si="636"/>
        <v>たまごっちタイルシール</v>
      </c>
      <c r="JJ86" s="79">
        <f t="shared" si="637"/>
        <v>650</v>
      </c>
      <c r="JK86" s="76">
        <f t="shared" si="622"/>
        <v>1950</v>
      </c>
      <c r="JL86" s="80">
        <f t="shared" si="623"/>
        <v>0.33620689655172414</v>
      </c>
      <c r="JM86" s="37"/>
      <c r="JN86" s="29"/>
      <c r="JO86" s="75"/>
      <c r="JP86" s="76">
        <v>6985</v>
      </c>
      <c r="JQ86" s="76">
        <f t="shared" si="624"/>
        <v>81</v>
      </c>
      <c r="JR86" s="76">
        <v>249</v>
      </c>
      <c r="JS86" s="76">
        <f t="shared" si="625"/>
        <v>0</v>
      </c>
      <c r="JT86" s="76">
        <v>9</v>
      </c>
      <c r="JU86" s="76">
        <f t="shared" si="626"/>
        <v>0</v>
      </c>
      <c r="JV86" s="76">
        <v>0</v>
      </c>
      <c r="JW86" s="78" t="str">
        <f t="shared" si="627"/>
        <v>キティしっぽ付ポーチ</v>
      </c>
      <c r="JX86" s="79">
        <f t="shared" si="628"/>
        <v>670</v>
      </c>
      <c r="JY86" s="76">
        <f t="shared" si="629"/>
        <v>0</v>
      </c>
      <c r="JZ86" s="80">
        <f t="shared" si="630"/>
        <v>0</v>
      </c>
      <c r="KA86" s="37"/>
      <c r="KB86" s="51"/>
      <c r="KC86" s="75"/>
      <c r="KD86" s="76">
        <v>16144</v>
      </c>
      <c r="KE86" s="180">
        <f>IF(KD86="","",KD86-KD82)</f>
        <v>4</v>
      </c>
      <c r="KF86" s="76">
        <v>936</v>
      </c>
      <c r="KG86" s="76">
        <f>IF(KF86="","",KF86-KF82)</f>
        <v>0</v>
      </c>
      <c r="KH86" s="76">
        <v>12</v>
      </c>
      <c r="KI86" s="76">
        <f>IF(KH86="","",KH82+KJ82-KH86)</f>
        <v>0</v>
      </c>
      <c r="KJ86" s="76">
        <v>0</v>
      </c>
      <c r="KK86" s="78" t="str">
        <f>IF(KD86="","",KK82)</f>
        <v>モンチチフルーツマスコット</v>
      </c>
      <c r="KL86" s="79">
        <f>IF(KE86="","",KL82)</f>
        <v>570</v>
      </c>
      <c r="KM86" s="76">
        <f>IF(KH86="","",KI86*KL86)</f>
        <v>0</v>
      </c>
      <c r="KN86" s="80">
        <f>IF(KI86="","",KM86/(KE86*100))</f>
        <v>0</v>
      </c>
      <c r="KO86" s="37"/>
      <c r="KP86" s="29"/>
      <c r="KQ86" s="75"/>
      <c r="KR86" s="76">
        <v>5726</v>
      </c>
      <c r="KS86" s="76">
        <f>IF(KR86="","",KR86-KR82)</f>
        <v>57</v>
      </c>
      <c r="KT86" s="76">
        <v>166</v>
      </c>
      <c r="KU86" s="76">
        <f>IF(KT86="","",KT86-KT82)</f>
        <v>6</v>
      </c>
      <c r="KV86" s="76">
        <v>31</v>
      </c>
      <c r="KW86" s="76">
        <f>IF(KV86="","",KV82+KX82-KV86)</f>
        <v>5</v>
      </c>
      <c r="KX86" s="76"/>
      <c r="KY86" s="78" t="str">
        <f>IF(KR86="","",KY82)</f>
        <v>ボンボンドロップシール</v>
      </c>
      <c r="KZ86" s="79">
        <f>IF(KS86="","",KZ82)</f>
        <v>200</v>
      </c>
      <c r="LA86" s="76">
        <f>IF(KV86="","",KW86*KZ86)</f>
        <v>1000</v>
      </c>
      <c r="LB86" s="80">
        <f>IF(KW86="","",LA86/(KS86*100))</f>
        <v>0.17543859649122806</v>
      </c>
      <c r="LC86" s="37"/>
      <c r="LD86" s="29"/>
      <c r="LE86" s="92"/>
      <c r="LF86" s="76"/>
      <c r="LG86" s="76"/>
      <c r="LH86" s="76">
        <v>1166</v>
      </c>
      <c r="LI86" s="76">
        <f t="shared" si="569"/>
        <v>0</v>
      </c>
      <c r="LJ86" s="77">
        <v>1</v>
      </c>
      <c r="LK86" s="76">
        <f t="shared" si="570"/>
        <v>0</v>
      </c>
      <c r="LL86" s="76">
        <v>0</v>
      </c>
      <c r="LM86" s="78" t="str">
        <f>IF(LF84="","",LM83)</f>
        <v>ボンドロ</v>
      </c>
      <c r="LN86" s="79">
        <f>IF(LG84="","",LN83)</f>
        <v>1500</v>
      </c>
      <c r="LO86" s="76">
        <f t="shared" si="571"/>
        <v>0</v>
      </c>
      <c r="LP86" s="80"/>
      <c r="LQ86" s="37"/>
      <c r="LR86" s="29"/>
      <c r="LS86" s="52" t="str">
        <f t="shared" si="537"/>
        <v/>
      </c>
      <c r="LT86" s="45"/>
      <c r="LU86" s="45" t="str">
        <f t="shared" si="538"/>
        <v/>
      </c>
      <c r="LV86" s="45"/>
      <c r="LW86" s="45" t="str">
        <f t="shared" si="539"/>
        <v/>
      </c>
      <c r="LX86" s="45"/>
      <c r="LY86" s="45" t="str">
        <f t="shared" si="540"/>
        <v/>
      </c>
      <c r="LZ86" s="45"/>
      <c r="MA86" s="44" t="str">
        <f t="shared" si="541"/>
        <v/>
      </c>
      <c r="MB86" s="43" t="str">
        <f t="shared" si="542"/>
        <v/>
      </c>
      <c r="MC86" s="45" t="str">
        <f t="shared" si="543"/>
        <v/>
      </c>
      <c r="MD86" s="46" t="str">
        <f t="shared" si="544"/>
        <v/>
      </c>
      <c r="ME86" s="37"/>
      <c r="MF86" s="29"/>
      <c r="MG86" s="52" t="str">
        <f t="shared" si="545"/>
        <v/>
      </c>
      <c r="MH86" s="45"/>
      <c r="MI86" s="45" t="str">
        <f t="shared" si="546"/>
        <v/>
      </c>
      <c r="MJ86" s="45"/>
      <c r="MK86" s="45" t="str">
        <f t="shared" si="547"/>
        <v/>
      </c>
      <c r="ML86" s="45"/>
      <c r="MM86" s="45" t="str">
        <f t="shared" si="548"/>
        <v/>
      </c>
      <c r="MN86" s="45"/>
      <c r="MO86" s="44" t="str">
        <f t="shared" si="549"/>
        <v/>
      </c>
      <c r="MP86" s="43" t="str">
        <f t="shared" si="550"/>
        <v/>
      </c>
      <c r="MQ86" s="45" t="str">
        <f t="shared" si="551"/>
        <v/>
      </c>
      <c r="MR86" s="46" t="str">
        <f t="shared" si="552"/>
        <v/>
      </c>
      <c r="MS86" s="37"/>
      <c r="MT86" s="29"/>
      <c r="MU86" s="52" t="str">
        <f t="shared" si="553"/>
        <v/>
      </c>
      <c r="MV86" s="45"/>
      <c r="MW86" s="45" t="str">
        <f t="shared" si="554"/>
        <v/>
      </c>
      <c r="MX86" s="45"/>
      <c r="MY86" s="45" t="str">
        <f t="shared" si="555"/>
        <v/>
      </c>
      <c r="MZ86" s="45"/>
      <c r="NA86" s="45" t="str">
        <f t="shared" si="556"/>
        <v/>
      </c>
      <c r="NB86" s="45"/>
      <c r="NC86" s="44" t="str">
        <f t="shared" si="557"/>
        <v/>
      </c>
      <c r="ND86" s="43" t="str">
        <f t="shared" si="558"/>
        <v/>
      </c>
      <c r="NE86" s="45" t="str">
        <f t="shared" si="559"/>
        <v/>
      </c>
      <c r="NF86" s="46" t="str">
        <f t="shared" si="560"/>
        <v/>
      </c>
      <c r="NG86" s="37"/>
      <c r="NH86" s="29"/>
      <c r="NI86" s="52" t="str">
        <f t="shared" si="561"/>
        <v/>
      </c>
      <c r="NJ86" s="45"/>
      <c r="NK86" s="45" t="str">
        <f t="shared" si="562"/>
        <v/>
      </c>
      <c r="NL86" s="45"/>
      <c r="NM86" s="45" t="str">
        <f t="shared" si="563"/>
        <v/>
      </c>
      <c r="NN86" s="45"/>
      <c r="NO86" s="45" t="str">
        <f t="shared" si="564"/>
        <v/>
      </c>
      <c r="NP86" s="45"/>
      <c r="NQ86" s="44" t="str">
        <f t="shared" si="638"/>
        <v/>
      </c>
      <c r="NR86" s="43" t="str">
        <f t="shared" si="566"/>
        <v/>
      </c>
      <c r="NS86" s="45" t="str">
        <f t="shared" si="567"/>
        <v/>
      </c>
      <c r="NT86" s="46" t="str">
        <f t="shared" si="568"/>
        <v/>
      </c>
      <c r="NU86" s="37"/>
    </row>
    <row r="87" spans="1:385" ht="15" customHeight="1" thickTop="1" x14ac:dyDescent="0.25">
      <c r="A87" s="38"/>
      <c r="B87" s="39" t="str">
        <f>IF(A87="","",SUM(J87,LG111,AL87,DR87,AZ87,DD87,LU87,NK87,MW87,MI87,X87)+SUM(CP123:CP126)+SUM(BN123:BN126)+SUM(KS123:KS126)+SUM(KE123:KE126)+SUM(CB123:CB126)+SUM(IA123:IA126)+SUM(IO123:IO126)+SUM(JC123:JC126)+SUM(JQ123:JQ126))</f>
        <v/>
      </c>
      <c r="C87" s="40" t="str">
        <f>IF(A87="","",SUM(J87,X87,AL87,AZ87)+SUM(KE123:KE126)+SUM(KS123:KS126)+SUM(BN123:BN126))</f>
        <v/>
      </c>
      <c r="D87" s="40" t="str">
        <f>IF(A87="","",SUM(DD87,LU87)+SUM(CB123:CB126)+SUM(CP123:CP126))</f>
        <v/>
      </c>
      <c r="E87" s="41" t="str">
        <f>IF(A87="","",SUM(NK87,MW87,MI87,DR87,LG111)+SUM(IA123:IA126)+SUM(IO123:IO126)+SUM(JC123:JC126)+SUM(JQ123:JQ126))</f>
        <v/>
      </c>
      <c r="F87" s="41"/>
      <c r="G87" s="40"/>
      <c r="H87" s="42"/>
      <c r="I87" s="45"/>
      <c r="J87" s="45" t="str">
        <f t="shared" si="453"/>
        <v/>
      </c>
      <c r="K87" s="45"/>
      <c r="L87" s="45" t="str">
        <f t="shared" si="454"/>
        <v/>
      </c>
      <c r="M87" s="45"/>
      <c r="N87" s="45" t="str">
        <f t="shared" si="455"/>
        <v/>
      </c>
      <c r="O87" s="45"/>
      <c r="P87" s="44" t="str">
        <f t="shared" si="631"/>
        <v/>
      </c>
      <c r="Q87" s="43" t="str">
        <f t="shared" si="632"/>
        <v/>
      </c>
      <c r="R87" s="45" t="str">
        <f t="shared" si="456"/>
        <v/>
      </c>
      <c r="S87" s="46" t="str">
        <f t="shared" si="457"/>
        <v/>
      </c>
      <c r="T87" s="37"/>
      <c r="U87" s="29"/>
      <c r="V87" s="52" t="str">
        <f t="shared" si="458"/>
        <v/>
      </c>
      <c r="W87" s="45"/>
      <c r="X87" s="45" t="str">
        <f t="shared" si="459"/>
        <v/>
      </c>
      <c r="Y87" s="45"/>
      <c r="Z87" s="45" t="str">
        <f t="shared" si="460"/>
        <v/>
      </c>
      <c r="AA87" s="45"/>
      <c r="AB87" s="45" t="str">
        <f t="shared" si="461"/>
        <v/>
      </c>
      <c r="AC87" s="45"/>
      <c r="AD87" s="44" t="str">
        <f t="shared" si="462"/>
        <v/>
      </c>
      <c r="AE87" s="43" t="str">
        <f t="shared" si="463"/>
        <v/>
      </c>
      <c r="AF87" s="45" t="str">
        <f t="shared" si="464"/>
        <v/>
      </c>
      <c r="AG87" s="46" t="str">
        <f t="shared" si="465"/>
        <v/>
      </c>
      <c r="AH87" s="37"/>
      <c r="AI87" s="29"/>
      <c r="AJ87" s="52" t="str">
        <f t="shared" si="466"/>
        <v/>
      </c>
      <c r="AK87" s="45"/>
      <c r="AL87" s="45" t="str">
        <f t="shared" si="467"/>
        <v/>
      </c>
      <c r="AM87" s="45"/>
      <c r="AN87" s="45" t="str">
        <f t="shared" si="468"/>
        <v/>
      </c>
      <c r="AO87" s="45"/>
      <c r="AP87" s="45" t="str">
        <f t="shared" si="469"/>
        <v/>
      </c>
      <c r="AQ87" s="45"/>
      <c r="AR87" s="44" t="str">
        <f t="shared" si="470"/>
        <v/>
      </c>
      <c r="AS87" s="43" t="str">
        <f t="shared" si="471"/>
        <v/>
      </c>
      <c r="AT87" s="45" t="str">
        <f t="shared" si="472"/>
        <v/>
      </c>
      <c r="AU87" s="46" t="str">
        <f t="shared" si="473"/>
        <v/>
      </c>
      <c r="AV87" s="37"/>
      <c r="AW87" s="29"/>
      <c r="AX87" s="52" t="str">
        <f t="shared" si="474"/>
        <v/>
      </c>
      <c r="AY87" s="45"/>
      <c r="AZ87" s="45" t="str">
        <f t="shared" si="475"/>
        <v/>
      </c>
      <c r="BA87" s="45"/>
      <c r="BB87" s="45" t="str">
        <f t="shared" si="476"/>
        <v/>
      </c>
      <c r="BC87" s="45"/>
      <c r="BD87" s="45" t="str">
        <f t="shared" si="477"/>
        <v/>
      </c>
      <c r="BE87" s="45"/>
      <c r="BF87" s="44" t="str">
        <f t="shared" si="478"/>
        <v/>
      </c>
      <c r="BG87" s="43" t="str">
        <f t="shared" si="479"/>
        <v/>
      </c>
      <c r="BH87" s="45" t="str">
        <f t="shared" si="480"/>
        <v/>
      </c>
      <c r="BI87" s="46" t="str">
        <f t="shared" si="481"/>
        <v/>
      </c>
      <c r="BJ87" s="37"/>
      <c r="BK87" s="29"/>
      <c r="BL87" s="52">
        <f>IF($A78="","",$A78)</f>
        <v>46132</v>
      </c>
      <c r="BM87" s="43">
        <v>3424</v>
      </c>
      <c r="BN87" s="43">
        <f t="shared" si="572"/>
        <v>37</v>
      </c>
      <c r="BO87" s="43">
        <v>96</v>
      </c>
      <c r="BP87" s="87">
        <f t="shared" si="573"/>
        <v>1</v>
      </c>
      <c r="BQ87" s="43">
        <v>15</v>
      </c>
      <c r="BR87" s="43">
        <f t="shared" si="574"/>
        <v>1</v>
      </c>
      <c r="BS87" s="43">
        <v>0</v>
      </c>
      <c r="BT87" s="44" t="str">
        <f t="shared" si="575"/>
        <v>ゲーム機柄イヤホン</v>
      </c>
      <c r="BU87" s="48">
        <f t="shared" si="576"/>
        <v>1100</v>
      </c>
      <c r="BV87" s="45">
        <f t="shared" si="577"/>
        <v>1100</v>
      </c>
      <c r="BW87" s="89">
        <f t="shared" si="578"/>
        <v>0.29729729729729731</v>
      </c>
      <c r="BX87" s="37"/>
      <c r="BY87" s="57"/>
      <c r="BZ87" s="52">
        <f>IF($A78="","",$A78)</f>
        <v>46132</v>
      </c>
      <c r="CA87" s="43">
        <v>9369</v>
      </c>
      <c r="CB87" s="43">
        <f t="shared" si="579"/>
        <v>41</v>
      </c>
      <c r="CC87" s="43">
        <v>340</v>
      </c>
      <c r="CD87" s="87">
        <f t="shared" si="580"/>
        <v>0</v>
      </c>
      <c r="CE87" s="43">
        <v>13</v>
      </c>
      <c r="CF87" s="43">
        <f t="shared" si="581"/>
        <v>1</v>
      </c>
      <c r="CG87" s="43">
        <v>2</v>
      </c>
      <c r="CH87" s="44" t="str">
        <f t="shared" si="582"/>
        <v>雪見だいふくイヤホン</v>
      </c>
      <c r="CI87" s="48">
        <f t="shared" si="583"/>
        <v>1100</v>
      </c>
      <c r="CJ87" s="45">
        <f t="shared" si="584"/>
        <v>1100</v>
      </c>
      <c r="CK87" s="89">
        <f t="shared" si="585"/>
        <v>0.26829268292682928</v>
      </c>
      <c r="CL87" s="37"/>
      <c r="CM87" s="29"/>
      <c r="CN87" s="52">
        <f>IF($A78="","",$A78)</f>
        <v>46132</v>
      </c>
      <c r="CO87" s="43">
        <v>3264</v>
      </c>
      <c r="CP87" s="43">
        <f t="shared" si="586"/>
        <v>18</v>
      </c>
      <c r="CQ87" s="43">
        <v>109</v>
      </c>
      <c r="CR87" s="87">
        <f t="shared" si="587"/>
        <v>1</v>
      </c>
      <c r="CS87" s="43">
        <v>17</v>
      </c>
      <c r="CT87" s="43">
        <f t="shared" si="588"/>
        <v>1</v>
      </c>
      <c r="CU87" s="43">
        <v>0</v>
      </c>
      <c r="CV87" s="44" t="str">
        <f t="shared" si="589"/>
        <v>ゲーム機柄ワイヤレスイヤホン</v>
      </c>
      <c r="CW87" s="48">
        <f t="shared" si="590"/>
        <v>700</v>
      </c>
      <c r="CX87" s="45">
        <f t="shared" si="591"/>
        <v>700</v>
      </c>
      <c r="CY87" s="89">
        <f t="shared" si="592"/>
        <v>0.3888888888888889</v>
      </c>
      <c r="CZ87" s="37"/>
      <c r="DA87" s="29"/>
      <c r="DB87" s="52" t="str">
        <f t="shared" si="482"/>
        <v/>
      </c>
      <c r="DC87" s="45"/>
      <c r="DD87" s="45" t="str">
        <f t="shared" si="483"/>
        <v/>
      </c>
      <c r="DE87" s="45"/>
      <c r="DF87" s="45" t="str">
        <f t="shared" si="484"/>
        <v/>
      </c>
      <c r="DG87" s="45"/>
      <c r="DH87" s="45" t="str">
        <f t="shared" si="485"/>
        <v/>
      </c>
      <c r="DI87" s="45"/>
      <c r="DJ87" s="44" t="str">
        <f t="shared" si="635"/>
        <v/>
      </c>
      <c r="DK87" s="43" t="str">
        <f t="shared" si="486"/>
        <v/>
      </c>
      <c r="DL87" s="45" t="str">
        <f t="shared" si="487"/>
        <v/>
      </c>
      <c r="DM87" s="46" t="str">
        <f t="shared" si="488"/>
        <v/>
      </c>
      <c r="DN87" s="37"/>
      <c r="DO87" s="29"/>
      <c r="DP87" s="52" t="str">
        <f t="shared" si="489"/>
        <v/>
      </c>
      <c r="DQ87" s="45"/>
      <c r="DR87" s="45" t="str">
        <f t="shared" si="490"/>
        <v/>
      </c>
      <c r="DS87" s="45"/>
      <c r="DT87" s="45" t="str">
        <f t="shared" si="491"/>
        <v/>
      </c>
      <c r="DU87" s="45"/>
      <c r="DV87" s="45" t="str">
        <f t="shared" si="492"/>
        <v/>
      </c>
      <c r="DW87" s="45"/>
      <c r="DX87" s="44" t="str">
        <f t="shared" si="493"/>
        <v/>
      </c>
      <c r="DY87" s="43" t="str">
        <f t="shared" si="494"/>
        <v/>
      </c>
      <c r="DZ87" s="45" t="str">
        <f t="shared" si="495"/>
        <v/>
      </c>
      <c r="EA87" s="46" t="str">
        <f t="shared" si="496"/>
        <v/>
      </c>
      <c r="EB87" s="37"/>
      <c r="EC87" s="29"/>
      <c r="ED87" s="52" t="str">
        <f t="shared" si="497"/>
        <v/>
      </c>
      <c r="EE87" s="45"/>
      <c r="EF87" s="45" t="str">
        <f t="shared" si="498"/>
        <v/>
      </c>
      <c r="EG87" s="45"/>
      <c r="EH87" s="45" t="str">
        <f t="shared" si="499"/>
        <v/>
      </c>
      <c r="EI87" s="45"/>
      <c r="EJ87" s="45" t="str">
        <f t="shared" si="500"/>
        <v/>
      </c>
      <c r="EK87" s="45"/>
      <c r="EL87" s="44" t="str">
        <f t="shared" si="501"/>
        <v/>
      </c>
      <c r="EM87" s="43" t="str">
        <f t="shared" si="502"/>
        <v/>
      </c>
      <c r="EN87" s="45" t="str">
        <f t="shared" si="503"/>
        <v/>
      </c>
      <c r="EO87" s="46" t="str">
        <f t="shared" si="504"/>
        <v/>
      </c>
      <c r="EP87" s="37"/>
      <c r="EQ87" s="29"/>
      <c r="ER87" s="52" t="str">
        <f t="shared" si="505"/>
        <v/>
      </c>
      <c r="ES87" s="45"/>
      <c r="ET87" s="45" t="str">
        <f t="shared" si="506"/>
        <v/>
      </c>
      <c r="EU87" s="45"/>
      <c r="EV87" s="45" t="str">
        <f t="shared" si="507"/>
        <v/>
      </c>
      <c r="EW87" s="45"/>
      <c r="EX87" s="45" t="str">
        <f t="shared" si="508"/>
        <v/>
      </c>
      <c r="EY87" s="45"/>
      <c r="EZ87" s="44" t="str">
        <f t="shared" si="509"/>
        <v/>
      </c>
      <c r="FA87" s="43" t="str">
        <f t="shared" si="510"/>
        <v/>
      </c>
      <c r="FB87" s="45" t="str">
        <f t="shared" si="511"/>
        <v/>
      </c>
      <c r="FC87" s="46" t="str">
        <f t="shared" si="512"/>
        <v/>
      </c>
      <c r="FD87" s="37"/>
      <c r="FE87" s="60"/>
      <c r="FF87" s="52" t="str">
        <f t="shared" si="513"/>
        <v/>
      </c>
      <c r="FG87" s="45"/>
      <c r="FH87" s="45" t="str">
        <f t="shared" si="514"/>
        <v/>
      </c>
      <c r="FI87" s="45"/>
      <c r="FJ87" s="45" t="str">
        <f t="shared" si="515"/>
        <v/>
      </c>
      <c r="FK87" s="45"/>
      <c r="FL87" s="45" t="str">
        <f t="shared" si="516"/>
        <v/>
      </c>
      <c r="FM87" s="45"/>
      <c r="FN87" s="44" t="str">
        <f t="shared" si="517"/>
        <v/>
      </c>
      <c r="FO87" s="43" t="str">
        <f t="shared" si="518"/>
        <v/>
      </c>
      <c r="FP87" s="45" t="str">
        <f t="shared" si="519"/>
        <v/>
      </c>
      <c r="FQ87" s="46" t="str">
        <f t="shared" si="520"/>
        <v/>
      </c>
      <c r="FR87" s="37"/>
      <c r="FS87" s="29"/>
      <c r="FT87" s="52" t="str">
        <f t="shared" si="521"/>
        <v/>
      </c>
      <c r="FU87" s="45"/>
      <c r="FV87" s="45" t="str">
        <f t="shared" si="522"/>
        <v/>
      </c>
      <c r="FW87" s="45"/>
      <c r="FX87" s="45" t="str">
        <f t="shared" si="523"/>
        <v/>
      </c>
      <c r="FY87" s="45"/>
      <c r="FZ87" s="45" t="str">
        <f t="shared" si="524"/>
        <v/>
      </c>
      <c r="GA87" s="45"/>
      <c r="GB87" s="44" t="str">
        <f t="shared" si="525"/>
        <v/>
      </c>
      <c r="GC87" s="43" t="str">
        <f t="shared" si="526"/>
        <v/>
      </c>
      <c r="GD87" s="45" t="str">
        <f t="shared" si="527"/>
        <v/>
      </c>
      <c r="GE87" s="46" t="str">
        <f t="shared" si="528"/>
        <v/>
      </c>
      <c r="GF87" s="37"/>
      <c r="GG87" s="29"/>
      <c r="GH87" s="52" t="str">
        <f t="shared" si="529"/>
        <v/>
      </c>
      <c r="GI87" s="45"/>
      <c r="GJ87" s="45" t="str">
        <f t="shared" si="530"/>
        <v/>
      </c>
      <c r="GK87" s="45"/>
      <c r="GL87" s="45" t="str">
        <f t="shared" si="531"/>
        <v/>
      </c>
      <c r="GM87" s="45"/>
      <c r="GN87" s="45" t="str">
        <f t="shared" si="532"/>
        <v/>
      </c>
      <c r="GO87" s="45"/>
      <c r="GP87" s="44" t="str">
        <f t="shared" si="533"/>
        <v/>
      </c>
      <c r="GQ87" s="43" t="str">
        <f t="shared" si="534"/>
        <v/>
      </c>
      <c r="GR87" s="45" t="str">
        <f t="shared" si="535"/>
        <v/>
      </c>
      <c r="GS87" s="46" t="str">
        <f t="shared" si="536"/>
        <v/>
      </c>
      <c r="GT87" s="37"/>
      <c r="GU87" s="61"/>
      <c r="GV87" s="52">
        <f>IF($A78="","",$A78)</f>
        <v>46132</v>
      </c>
      <c r="GW87" s="62" t="s">
        <v>1143</v>
      </c>
      <c r="GX87" s="43">
        <v>482</v>
      </c>
      <c r="GY87" s="43">
        <f t="shared" si="593"/>
        <v>1</v>
      </c>
      <c r="GZ87" s="43">
        <v>35</v>
      </c>
      <c r="HA87" s="87">
        <f t="shared" si="594"/>
        <v>0</v>
      </c>
      <c r="HB87" s="43">
        <v>3</v>
      </c>
      <c r="HC87" s="43">
        <f t="shared" si="595"/>
        <v>0</v>
      </c>
      <c r="HD87" s="43">
        <v>0</v>
      </c>
      <c r="HE87" s="44" t="str">
        <f t="shared" si="596"/>
        <v>おしりぷにぷにシール</v>
      </c>
      <c r="HF87" s="48">
        <f t="shared" si="597"/>
        <v>220</v>
      </c>
      <c r="HG87" s="45">
        <f t="shared" si="598"/>
        <v>0</v>
      </c>
      <c r="HH87" s="89">
        <f t="shared" si="599"/>
        <v>0</v>
      </c>
      <c r="HI87" s="37" t="s">
        <v>1290</v>
      </c>
      <c r="HJ87" s="29"/>
      <c r="HK87" s="52">
        <f>IF($A78="","",$A78)</f>
        <v>46132</v>
      </c>
      <c r="HL87" s="43">
        <v>2934</v>
      </c>
      <c r="HM87" s="43">
        <f t="shared" si="600"/>
        <v>17</v>
      </c>
      <c r="HN87" s="43">
        <v>49</v>
      </c>
      <c r="HO87" s="87">
        <f t="shared" si="601"/>
        <v>0</v>
      </c>
      <c r="HP87" s="43">
        <v>12</v>
      </c>
      <c r="HQ87" s="43">
        <f t="shared" si="602"/>
        <v>0</v>
      </c>
      <c r="HR87" s="43">
        <v>0</v>
      </c>
      <c r="HS87" s="72" t="str">
        <f t="shared" si="603"/>
        <v>キティボアバンスクリップ</v>
      </c>
      <c r="HT87" s="48">
        <f t="shared" si="604"/>
        <v>1100</v>
      </c>
      <c r="HU87" s="45">
        <f t="shared" si="605"/>
        <v>0</v>
      </c>
      <c r="HV87" s="89">
        <f t="shared" si="606"/>
        <v>0</v>
      </c>
      <c r="HW87" s="37"/>
      <c r="HX87" s="360"/>
      <c r="HY87" s="52">
        <f>IF($A78="","",$A78)</f>
        <v>46132</v>
      </c>
      <c r="HZ87" s="43">
        <v>9798</v>
      </c>
      <c r="IA87" s="43">
        <f t="shared" si="607"/>
        <v>29</v>
      </c>
      <c r="IB87" s="43">
        <v>374</v>
      </c>
      <c r="IC87" s="87">
        <f t="shared" si="608"/>
        <v>0</v>
      </c>
      <c r="ID87" s="43">
        <v>10</v>
      </c>
      <c r="IE87" s="43">
        <f t="shared" si="609"/>
        <v>0</v>
      </c>
      <c r="IF87" s="43">
        <v>0</v>
      </c>
      <c r="IG87" s="44" t="str">
        <f t="shared" si="610"/>
        <v>日焼けキティマルチケース</v>
      </c>
      <c r="IH87" s="48">
        <f t="shared" si="611"/>
        <v>1000</v>
      </c>
      <c r="II87" s="45">
        <f t="shared" si="612"/>
        <v>0</v>
      </c>
      <c r="IJ87" s="89">
        <f t="shared" si="613"/>
        <v>0</v>
      </c>
      <c r="IK87" s="37"/>
      <c r="IL87" s="29"/>
      <c r="IM87" s="52">
        <f>IF($A78="","",$A78)</f>
        <v>46132</v>
      </c>
      <c r="IN87" s="43">
        <v>980</v>
      </c>
      <c r="IO87" s="43">
        <f t="shared" si="614"/>
        <v>25</v>
      </c>
      <c r="IP87" s="43">
        <v>244</v>
      </c>
      <c r="IQ87" s="87">
        <f t="shared" si="615"/>
        <v>0</v>
      </c>
      <c r="IR87" s="43">
        <v>4</v>
      </c>
      <c r="IS87" s="43">
        <f t="shared" si="616"/>
        <v>0</v>
      </c>
      <c r="IT87" s="43">
        <v>0</v>
      </c>
      <c r="IU87" s="44" t="str">
        <f t="shared" si="633"/>
        <v>モンチッチがま口</v>
      </c>
      <c r="IV87" s="48">
        <f t="shared" si="634"/>
        <v>400</v>
      </c>
      <c r="IW87" s="45">
        <f t="shared" si="617"/>
        <v>0</v>
      </c>
      <c r="IX87" s="89">
        <f t="shared" si="618"/>
        <v>0</v>
      </c>
      <c r="IY87" s="37"/>
      <c r="IZ87" s="61"/>
      <c r="JA87" s="52">
        <f>IF($A78="","",$A78)</f>
        <v>46132</v>
      </c>
      <c r="JB87" s="43">
        <v>7761</v>
      </c>
      <c r="JC87" s="43">
        <f t="shared" si="619"/>
        <v>65</v>
      </c>
      <c r="JD87" s="43">
        <v>246</v>
      </c>
      <c r="JE87" s="87">
        <f t="shared" si="620"/>
        <v>2</v>
      </c>
      <c r="JF87" s="43">
        <v>9</v>
      </c>
      <c r="JG87" s="43">
        <f t="shared" si="621"/>
        <v>2</v>
      </c>
      <c r="JH87" s="43">
        <v>0</v>
      </c>
      <c r="JI87" s="44" t="str">
        <f t="shared" si="636"/>
        <v>液晶デジカメ</v>
      </c>
      <c r="JJ87" s="48">
        <f t="shared" si="637"/>
        <v>1100</v>
      </c>
      <c r="JK87" s="45">
        <f t="shared" si="622"/>
        <v>2200</v>
      </c>
      <c r="JL87" s="89">
        <f t="shared" si="623"/>
        <v>0.33846153846153848</v>
      </c>
      <c r="JM87" s="37"/>
      <c r="JN87" s="29"/>
      <c r="JO87" s="52">
        <f>IF($A78="","",$A78)</f>
        <v>46132</v>
      </c>
      <c r="JP87" s="43">
        <v>537</v>
      </c>
      <c r="JQ87" s="43">
        <f t="shared" si="624"/>
        <v>18</v>
      </c>
      <c r="JR87" s="43">
        <v>337</v>
      </c>
      <c r="JS87" s="87">
        <f t="shared" si="625"/>
        <v>1</v>
      </c>
      <c r="JT87" s="43">
        <v>10</v>
      </c>
      <c r="JU87" s="43">
        <f t="shared" si="626"/>
        <v>1</v>
      </c>
      <c r="JV87" s="43">
        <v>0</v>
      </c>
      <c r="JW87" s="72" t="str">
        <f t="shared" si="627"/>
        <v>キティボアバンスクリップ</v>
      </c>
      <c r="JX87" s="48">
        <f t="shared" si="628"/>
        <v>1100</v>
      </c>
      <c r="JY87" s="45">
        <f t="shared" si="629"/>
        <v>1100</v>
      </c>
      <c r="JZ87" s="89">
        <f t="shared" si="630"/>
        <v>0.61111111111111116</v>
      </c>
      <c r="KA87" s="37"/>
      <c r="KB87" s="51"/>
      <c r="KC87" s="52">
        <f>IF($A78="","",$A78)</f>
        <v>46132</v>
      </c>
      <c r="KD87" s="43">
        <v>14877</v>
      </c>
      <c r="KE87" s="43">
        <f>IF(KD87="","",KD87-KD83)</f>
        <v>60</v>
      </c>
      <c r="KF87" s="43">
        <v>542</v>
      </c>
      <c r="KG87" s="87">
        <f>IF(KF87="","",KF87-KF83)</f>
        <v>1</v>
      </c>
      <c r="KH87" s="43">
        <v>9</v>
      </c>
      <c r="KI87" s="43">
        <f>IF(KH87="","",KH83+KJ83-KH87)</f>
        <v>4</v>
      </c>
      <c r="KJ87" s="43">
        <v>5</v>
      </c>
      <c r="KK87" s="44" t="str">
        <f>IF(KD87="","",KK83)</f>
        <v>サンリオファン</v>
      </c>
      <c r="KL87" s="48">
        <f>IF(KE87="","",KL83)</f>
        <v>1100</v>
      </c>
      <c r="KM87" s="45">
        <f>IF(KH87="","",KI87*KL87)</f>
        <v>4400</v>
      </c>
      <c r="KN87" s="89">
        <f>IF(KI87="","",KM87/(KE87*100))</f>
        <v>0.73333333333333328</v>
      </c>
      <c r="KO87" s="37" t="s">
        <v>1292</v>
      </c>
      <c r="KP87" s="29"/>
      <c r="KQ87" s="52">
        <f>IF($A78="","",$A78)</f>
        <v>46132</v>
      </c>
      <c r="KR87" s="43">
        <v>3771</v>
      </c>
      <c r="KS87" s="43">
        <f>IF(KR87="","",KR87-KR83)</f>
        <v>11</v>
      </c>
      <c r="KT87" s="43">
        <v>68</v>
      </c>
      <c r="KU87" s="87">
        <f>IF(KT87="","",KT87-KT83)</f>
        <v>0</v>
      </c>
      <c r="KV87" s="43">
        <v>15</v>
      </c>
      <c r="KW87" s="43">
        <f>IF(KV87="","",KV83+KX83-KV87)</f>
        <v>0</v>
      </c>
      <c r="KX87" s="43">
        <v>15</v>
      </c>
      <c r="KY87" s="44" t="str">
        <f>IF(KR87="","",KY83)</f>
        <v>デジタルミニカメラ</v>
      </c>
      <c r="KZ87" s="48">
        <f>IF(KS87="","",KZ83)</f>
        <v>780</v>
      </c>
      <c r="LA87" s="45">
        <f>IF(KV87="","",KW87*KZ87)</f>
        <v>0</v>
      </c>
      <c r="LB87" s="89">
        <f>IF(KW87="","",LA87/(KS87*100))</f>
        <v>0</v>
      </c>
      <c r="LC87" s="37" t="s">
        <v>1285</v>
      </c>
      <c r="LD87" s="29"/>
      <c r="LE87" s="52">
        <f>IF(A79="","",A79)</f>
        <v>46136</v>
      </c>
      <c r="LF87" s="43">
        <v>86910</v>
      </c>
      <c r="LG87" s="86">
        <f>IF(LF87="","",LF87-LF84)</f>
        <v>92</v>
      </c>
      <c r="LH87" s="43">
        <v>446</v>
      </c>
      <c r="LI87" s="43">
        <f t="shared" si="569"/>
        <v>0</v>
      </c>
      <c r="LJ87" s="43">
        <v>2</v>
      </c>
      <c r="LK87" s="87">
        <f t="shared" si="570"/>
        <v>0</v>
      </c>
      <c r="LL87" s="43">
        <v>0</v>
      </c>
      <c r="LM87" s="65" t="str">
        <f>IF(LF87="","",LM84)</f>
        <v>ボンドロ</v>
      </c>
      <c r="LN87" s="48">
        <f>IF(LG87="","",LN84)</f>
        <v>1200</v>
      </c>
      <c r="LO87" s="87">
        <f t="shared" si="571"/>
        <v>0</v>
      </c>
      <c r="LP87" s="53"/>
      <c r="LQ87" s="37"/>
      <c r="LR87" s="29"/>
      <c r="LS87" s="52" t="str">
        <f t="shared" si="537"/>
        <v/>
      </c>
      <c r="LT87" s="45"/>
      <c r="LU87" s="45" t="str">
        <f t="shared" si="538"/>
        <v/>
      </c>
      <c r="LV87" s="45"/>
      <c r="LW87" s="45" t="str">
        <f t="shared" si="539"/>
        <v/>
      </c>
      <c r="LX87" s="45"/>
      <c r="LY87" s="45" t="str">
        <f t="shared" si="540"/>
        <v/>
      </c>
      <c r="LZ87" s="45"/>
      <c r="MA87" s="44" t="str">
        <f t="shared" si="541"/>
        <v/>
      </c>
      <c r="MB87" s="43" t="str">
        <f t="shared" si="542"/>
        <v/>
      </c>
      <c r="MC87" s="45" t="str">
        <f t="shared" si="543"/>
        <v/>
      </c>
      <c r="MD87" s="46" t="str">
        <f t="shared" si="544"/>
        <v/>
      </c>
      <c r="ME87" s="37"/>
      <c r="MF87" s="29"/>
      <c r="MG87" s="52" t="str">
        <f t="shared" si="545"/>
        <v/>
      </c>
      <c r="MH87" s="45"/>
      <c r="MI87" s="45" t="str">
        <f t="shared" si="546"/>
        <v/>
      </c>
      <c r="MJ87" s="45"/>
      <c r="MK87" s="45" t="str">
        <f t="shared" si="547"/>
        <v/>
      </c>
      <c r="ML87" s="45"/>
      <c r="MM87" s="45" t="str">
        <f t="shared" si="548"/>
        <v/>
      </c>
      <c r="MN87" s="45"/>
      <c r="MO87" s="44" t="str">
        <f t="shared" si="549"/>
        <v/>
      </c>
      <c r="MP87" s="43" t="str">
        <f t="shared" si="550"/>
        <v/>
      </c>
      <c r="MQ87" s="45" t="str">
        <f t="shared" si="551"/>
        <v/>
      </c>
      <c r="MR87" s="46" t="str">
        <f t="shared" si="552"/>
        <v/>
      </c>
      <c r="MS87" s="37"/>
      <c r="MT87" s="29"/>
      <c r="MU87" s="52" t="str">
        <f t="shared" si="553"/>
        <v/>
      </c>
      <c r="MV87" s="45"/>
      <c r="MW87" s="45" t="str">
        <f t="shared" si="554"/>
        <v/>
      </c>
      <c r="MX87" s="45"/>
      <c r="MY87" s="45" t="str">
        <f t="shared" si="555"/>
        <v/>
      </c>
      <c r="MZ87" s="45"/>
      <c r="NA87" s="45" t="str">
        <f t="shared" si="556"/>
        <v/>
      </c>
      <c r="NB87" s="45"/>
      <c r="NC87" s="44" t="str">
        <f t="shared" si="557"/>
        <v/>
      </c>
      <c r="ND87" s="43" t="str">
        <f t="shared" si="558"/>
        <v/>
      </c>
      <c r="NE87" s="45" t="str">
        <f t="shared" si="559"/>
        <v/>
      </c>
      <c r="NF87" s="46" t="str">
        <f t="shared" si="560"/>
        <v/>
      </c>
      <c r="NG87" s="37"/>
      <c r="NH87" s="29"/>
      <c r="NI87" s="52" t="str">
        <f t="shared" si="561"/>
        <v/>
      </c>
      <c r="NJ87" s="45"/>
      <c r="NK87" s="45" t="str">
        <f t="shared" si="562"/>
        <v/>
      </c>
      <c r="NL87" s="45"/>
      <c r="NM87" s="45" t="str">
        <f t="shared" si="563"/>
        <v/>
      </c>
      <c r="NN87" s="45"/>
      <c r="NO87" s="45" t="str">
        <f t="shared" si="564"/>
        <v/>
      </c>
      <c r="NP87" s="45"/>
      <c r="NQ87" s="44" t="str">
        <f t="shared" si="638"/>
        <v/>
      </c>
      <c r="NR87" s="43" t="str">
        <f t="shared" si="566"/>
        <v/>
      </c>
      <c r="NS87" s="45" t="str">
        <f t="shared" si="567"/>
        <v/>
      </c>
      <c r="NT87" s="46" t="str">
        <f t="shared" si="568"/>
        <v/>
      </c>
      <c r="NU87" s="37"/>
    </row>
    <row r="88" spans="1:385" ht="15" customHeight="1" x14ac:dyDescent="0.25">
      <c r="A88" s="38"/>
      <c r="B88" s="39" t="str">
        <f>IF(A88="","",SUM(J88,LG114,AL88,DR88,AZ88,DD88,LU88,NK88,MW88,MI88,X88)+SUM(CP127:CP130)+SUM(BN127:BN130)+SUM(KS127:KS130)+SUM(KE127:KE130)+SUM(CB127:CB130)+SUM(IA127:IA130)+SUM(IO127:IO130)+SUM(JC127:JC130)+SUM(JQ127:JQ130))</f>
        <v/>
      </c>
      <c r="C88" s="40" t="str">
        <f>IF(A88="","",SUM(J88,X88,AL88,AZ88)+SUM(KE127:KE130)+SUM(KS127:KS130)+SUM(BN127:BN130))</f>
        <v/>
      </c>
      <c r="D88" s="40" t="str">
        <f>IF(A88="","",SUM(DD88,LU88)+SUM(CB127:CB130)+SUM(CP127:CP130))</f>
        <v/>
      </c>
      <c r="E88" s="41" t="str">
        <f>IF(A88="","",SUM(NK88,MW88,MI88,DR88,LG114)+SUM(IA127:IA130)+SUM(IO127:IO130)+SUM(JC127:JC130)+SUM(JQ127:JQ130))</f>
        <v/>
      </c>
      <c r="F88" s="41"/>
      <c r="G88" s="40"/>
      <c r="H88" s="42"/>
      <c r="I88" s="45"/>
      <c r="J88" s="45" t="str">
        <f t="shared" si="453"/>
        <v/>
      </c>
      <c r="K88" s="45"/>
      <c r="L88" s="45" t="str">
        <f t="shared" si="454"/>
        <v/>
      </c>
      <c r="M88" s="45"/>
      <c r="N88" s="45" t="str">
        <f t="shared" si="455"/>
        <v/>
      </c>
      <c r="O88" s="45"/>
      <c r="P88" s="44" t="str">
        <f t="shared" si="631"/>
        <v/>
      </c>
      <c r="Q88" s="43" t="str">
        <f t="shared" si="632"/>
        <v/>
      </c>
      <c r="R88" s="45" t="str">
        <f t="shared" si="456"/>
        <v/>
      </c>
      <c r="S88" s="46" t="str">
        <f t="shared" si="457"/>
        <v/>
      </c>
      <c r="T88" s="37"/>
      <c r="U88" s="29"/>
      <c r="V88" s="52" t="str">
        <f t="shared" si="458"/>
        <v/>
      </c>
      <c r="W88" s="45"/>
      <c r="X88" s="45" t="str">
        <f t="shared" si="459"/>
        <v/>
      </c>
      <c r="Y88" s="45"/>
      <c r="Z88" s="45" t="str">
        <f t="shared" si="460"/>
        <v/>
      </c>
      <c r="AA88" s="45"/>
      <c r="AB88" s="45" t="str">
        <f t="shared" si="461"/>
        <v/>
      </c>
      <c r="AC88" s="45"/>
      <c r="AD88" s="44" t="str">
        <f t="shared" si="462"/>
        <v/>
      </c>
      <c r="AE88" s="43" t="str">
        <f t="shared" si="463"/>
        <v/>
      </c>
      <c r="AF88" s="45" t="str">
        <f t="shared" si="464"/>
        <v/>
      </c>
      <c r="AG88" s="46" t="str">
        <f t="shared" si="465"/>
        <v/>
      </c>
      <c r="AH88" s="37"/>
      <c r="AI88" s="29"/>
      <c r="AJ88" s="52" t="str">
        <f t="shared" si="466"/>
        <v/>
      </c>
      <c r="AK88" s="45"/>
      <c r="AL88" s="45" t="str">
        <f t="shared" si="467"/>
        <v/>
      </c>
      <c r="AM88" s="45"/>
      <c r="AN88" s="45" t="str">
        <f t="shared" si="468"/>
        <v/>
      </c>
      <c r="AO88" s="45"/>
      <c r="AP88" s="45" t="str">
        <f t="shared" si="469"/>
        <v/>
      </c>
      <c r="AQ88" s="45"/>
      <c r="AR88" s="44" t="str">
        <f t="shared" si="470"/>
        <v/>
      </c>
      <c r="AS88" s="43" t="str">
        <f t="shared" si="471"/>
        <v/>
      </c>
      <c r="AT88" s="45" t="str">
        <f t="shared" si="472"/>
        <v/>
      </c>
      <c r="AU88" s="46" t="str">
        <f t="shared" si="473"/>
        <v/>
      </c>
      <c r="AV88" s="37"/>
      <c r="AW88" s="29"/>
      <c r="AX88" s="52" t="str">
        <f t="shared" si="474"/>
        <v/>
      </c>
      <c r="AY88" s="45"/>
      <c r="AZ88" s="45" t="str">
        <f t="shared" si="475"/>
        <v/>
      </c>
      <c r="BA88" s="45"/>
      <c r="BB88" s="45" t="str">
        <f t="shared" si="476"/>
        <v/>
      </c>
      <c r="BC88" s="45"/>
      <c r="BD88" s="45" t="str">
        <f t="shared" si="477"/>
        <v/>
      </c>
      <c r="BE88" s="45"/>
      <c r="BF88" s="44" t="str">
        <f t="shared" si="478"/>
        <v/>
      </c>
      <c r="BG88" s="43" t="str">
        <f t="shared" si="479"/>
        <v/>
      </c>
      <c r="BH88" s="45" t="str">
        <f t="shared" si="480"/>
        <v/>
      </c>
      <c r="BI88" s="46" t="str">
        <f t="shared" si="481"/>
        <v/>
      </c>
      <c r="BJ88" s="37"/>
      <c r="BK88" s="29"/>
      <c r="BL88" s="52"/>
      <c r="BM88" s="43">
        <v>2575</v>
      </c>
      <c r="BN88" s="45">
        <f t="shared" si="572"/>
        <v>33</v>
      </c>
      <c r="BO88" s="43">
        <v>86</v>
      </c>
      <c r="BP88" s="45">
        <f t="shared" si="573"/>
        <v>1</v>
      </c>
      <c r="BQ88" s="43">
        <v>10</v>
      </c>
      <c r="BR88" s="45">
        <f t="shared" si="574"/>
        <v>2</v>
      </c>
      <c r="BS88" s="43">
        <v>5</v>
      </c>
      <c r="BT88" s="63" t="str">
        <f t="shared" si="575"/>
        <v>液晶ミニカメラ</v>
      </c>
      <c r="BU88" s="67">
        <f t="shared" si="576"/>
        <v>1100</v>
      </c>
      <c r="BV88" s="43">
        <f t="shared" si="577"/>
        <v>2200</v>
      </c>
      <c r="BW88" s="46">
        <f t="shared" si="578"/>
        <v>0.66666666666666663</v>
      </c>
      <c r="BX88" s="37" t="s">
        <v>1280</v>
      </c>
      <c r="BY88" s="57"/>
      <c r="BZ88" s="52"/>
      <c r="CA88" s="43">
        <v>8522</v>
      </c>
      <c r="CB88" s="45">
        <f t="shared" si="579"/>
        <v>25</v>
      </c>
      <c r="CC88" s="43">
        <v>364</v>
      </c>
      <c r="CD88" s="45">
        <f t="shared" si="580"/>
        <v>1</v>
      </c>
      <c r="CE88" s="43">
        <v>10</v>
      </c>
      <c r="CF88" s="45">
        <f t="shared" si="581"/>
        <v>1</v>
      </c>
      <c r="CG88" s="43">
        <v>0</v>
      </c>
      <c r="CH88" s="63" t="str">
        <f t="shared" si="582"/>
        <v>サンリオボアバンスクリップ</v>
      </c>
      <c r="CI88" s="67">
        <f t="shared" si="583"/>
        <v>1100</v>
      </c>
      <c r="CJ88" s="43">
        <f t="shared" si="584"/>
        <v>1100</v>
      </c>
      <c r="CK88" s="46">
        <f t="shared" si="585"/>
        <v>0.44</v>
      </c>
      <c r="CL88" s="37"/>
      <c r="CM88" s="29"/>
      <c r="CN88" s="52"/>
      <c r="CO88" s="43">
        <v>4498</v>
      </c>
      <c r="CP88" s="45">
        <f t="shared" si="586"/>
        <v>8</v>
      </c>
      <c r="CQ88" s="43">
        <v>122</v>
      </c>
      <c r="CR88" s="45">
        <f t="shared" si="587"/>
        <v>0</v>
      </c>
      <c r="CS88" s="43">
        <v>7</v>
      </c>
      <c r="CT88" s="45">
        <f t="shared" si="588"/>
        <v>1</v>
      </c>
      <c r="CU88" s="43">
        <v>0</v>
      </c>
      <c r="CV88" s="63" t="str">
        <f t="shared" si="589"/>
        <v>ギャルキティしっぽポーチ</v>
      </c>
      <c r="CW88" s="67">
        <f t="shared" si="590"/>
        <v>0</v>
      </c>
      <c r="CX88" s="43">
        <f t="shared" si="591"/>
        <v>0</v>
      </c>
      <c r="CY88" s="46">
        <f t="shared" si="592"/>
        <v>0</v>
      </c>
      <c r="CZ88" s="37"/>
      <c r="DA88" s="29"/>
      <c r="DB88" s="52" t="str">
        <f t="shared" si="482"/>
        <v/>
      </c>
      <c r="DC88" s="45"/>
      <c r="DD88" s="45" t="str">
        <f t="shared" si="483"/>
        <v/>
      </c>
      <c r="DE88" s="45"/>
      <c r="DF88" s="45" t="str">
        <f t="shared" si="484"/>
        <v/>
      </c>
      <c r="DG88" s="45"/>
      <c r="DH88" s="45" t="str">
        <f t="shared" si="485"/>
        <v/>
      </c>
      <c r="DI88" s="45"/>
      <c r="DJ88" s="44" t="str">
        <f t="shared" si="635"/>
        <v/>
      </c>
      <c r="DK88" s="43" t="str">
        <f t="shared" si="486"/>
        <v/>
      </c>
      <c r="DL88" s="45" t="str">
        <f t="shared" si="487"/>
        <v/>
      </c>
      <c r="DM88" s="46" t="str">
        <f t="shared" si="488"/>
        <v/>
      </c>
      <c r="DN88" s="37"/>
      <c r="DO88" s="29"/>
      <c r="DP88" s="52" t="str">
        <f t="shared" si="489"/>
        <v/>
      </c>
      <c r="DQ88" s="45"/>
      <c r="DR88" s="45" t="str">
        <f t="shared" si="490"/>
        <v/>
      </c>
      <c r="DS88" s="45"/>
      <c r="DT88" s="45" t="str">
        <f t="shared" si="491"/>
        <v/>
      </c>
      <c r="DU88" s="45"/>
      <c r="DV88" s="45" t="str">
        <f t="shared" si="492"/>
        <v/>
      </c>
      <c r="DW88" s="45"/>
      <c r="DX88" s="44" t="str">
        <f t="shared" si="493"/>
        <v/>
      </c>
      <c r="DY88" s="43" t="str">
        <f t="shared" si="494"/>
        <v/>
      </c>
      <c r="DZ88" s="45" t="str">
        <f t="shared" si="495"/>
        <v/>
      </c>
      <c r="EA88" s="46" t="str">
        <f t="shared" si="496"/>
        <v/>
      </c>
      <c r="EB88" s="37"/>
      <c r="EC88" s="29"/>
      <c r="ED88" s="52" t="str">
        <f t="shared" si="497"/>
        <v/>
      </c>
      <c r="EE88" s="45"/>
      <c r="EF88" s="45" t="str">
        <f t="shared" si="498"/>
        <v/>
      </c>
      <c r="EG88" s="45"/>
      <c r="EH88" s="45" t="str">
        <f t="shared" si="499"/>
        <v/>
      </c>
      <c r="EI88" s="45"/>
      <c r="EJ88" s="45" t="str">
        <f t="shared" si="500"/>
        <v/>
      </c>
      <c r="EK88" s="45"/>
      <c r="EL88" s="44" t="str">
        <f t="shared" si="501"/>
        <v/>
      </c>
      <c r="EM88" s="43" t="str">
        <f t="shared" si="502"/>
        <v/>
      </c>
      <c r="EN88" s="45" t="str">
        <f t="shared" si="503"/>
        <v/>
      </c>
      <c r="EO88" s="46" t="str">
        <f t="shared" si="504"/>
        <v/>
      </c>
      <c r="EP88" s="37"/>
      <c r="EQ88" s="29"/>
      <c r="ER88" s="52" t="str">
        <f t="shared" si="505"/>
        <v/>
      </c>
      <c r="ES88" s="45"/>
      <c r="ET88" s="45" t="str">
        <f t="shared" si="506"/>
        <v/>
      </c>
      <c r="EU88" s="45"/>
      <c r="EV88" s="45"/>
      <c r="EW88" s="45"/>
      <c r="EX88" s="45" t="str">
        <f t="shared" si="508"/>
        <v/>
      </c>
      <c r="EY88" s="45"/>
      <c r="EZ88" s="44" t="str">
        <f t="shared" si="509"/>
        <v/>
      </c>
      <c r="FA88" s="43" t="str">
        <f t="shared" si="510"/>
        <v/>
      </c>
      <c r="FB88" s="45" t="str">
        <f t="shared" si="511"/>
        <v/>
      </c>
      <c r="FC88" s="46" t="str">
        <f t="shared" si="512"/>
        <v/>
      </c>
      <c r="FD88" s="37"/>
      <c r="FE88" s="60"/>
      <c r="FF88" s="52" t="str">
        <f t="shared" si="513"/>
        <v/>
      </c>
      <c r="FG88" s="45"/>
      <c r="FH88" s="45" t="str">
        <f t="shared" si="514"/>
        <v/>
      </c>
      <c r="FI88" s="45"/>
      <c r="FJ88" s="45" t="str">
        <f t="shared" si="515"/>
        <v/>
      </c>
      <c r="FK88" s="45"/>
      <c r="FL88" s="45" t="str">
        <f t="shared" si="516"/>
        <v/>
      </c>
      <c r="FM88" s="45"/>
      <c r="FN88" s="44" t="str">
        <f t="shared" si="517"/>
        <v/>
      </c>
      <c r="FO88" s="43" t="str">
        <f t="shared" si="518"/>
        <v/>
      </c>
      <c r="FP88" s="45" t="str">
        <f t="shared" si="519"/>
        <v/>
      </c>
      <c r="FQ88" s="46" t="str">
        <f t="shared" si="520"/>
        <v/>
      </c>
      <c r="FR88" s="37"/>
      <c r="FS88" s="29"/>
      <c r="FT88" s="52" t="str">
        <f t="shared" si="521"/>
        <v/>
      </c>
      <c r="FU88" s="45"/>
      <c r="FV88" s="45" t="str">
        <f t="shared" si="522"/>
        <v/>
      </c>
      <c r="FW88" s="45"/>
      <c r="FX88" s="45" t="str">
        <f t="shared" si="523"/>
        <v/>
      </c>
      <c r="FY88" s="45"/>
      <c r="FZ88" s="45" t="str">
        <f t="shared" si="524"/>
        <v/>
      </c>
      <c r="GA88" s="45"/>
      <c r="GB88" s="44" t="str">
        <f t="shared" si="525"/>
        <v/>
      </c>
      <c r="GC88" s="43" t="str">
        <f t="shared" si="526"/>
        <v/>
      </c>
      <c r="GD88" s="45" t="str">
        <f t="shared" si="527"/>
        <v/>
      </c>
      <c r="GE88" s="46" t="str">
        <f t="shared" si="528"/>
        <v/>
      </c>
      <c r="GF88" s="37"/>
      <c r="GG88" s="29"/>
      <c r="GH88" s="52" t="str">
        <f t="shared" si="529"/>
        <v/>
      </c>
      <c r="GI88" s="45"/>
      <c r="GJ88" s="45" t="str">
        <f t="shared" si="530"/>
        <v/>
      </c>
      <c r="GK88" s="45"/>
      <c r="GL88" s="45" t="str">
        <f t="shared" si="531"/>
        <v/>
      </c>
      <c r="GM88" s="45"/>
      <c r="GN88" s="45" t="str">
        <f t="shared" si="532"/>
        <v/>
      </c>
      <c r="GO88" s="45"/>
      <c r="GP88" s="44" t="str">
        <f t="shared" si="533"/>
        <v/>
      </c>
      <c r="GQ88" s="43" t="str">
        <f t="shared" si="534"/>
        <v/>
      </c>
      <c r="GR88" s="45" t="str">
        <f t="shared" si="535"/>
        <v/>
      </c>
      <c r="GS88" s="46" t="str">
        <f t="shared" si="536"/>
        <v/>
      </c>
      <c r="GT88" s="37"/>
      <c r="GU88" s="61"/>
      <c r="GV88" s="52"/>
      <c r="GW88" s="30" t="s">
        <v>1144</v>
      </c>
      <c r="GX88" s="43">
        <v>439</v>
      </c>
      <c r="GY88" s="45">
        <f t="shared" si="593"/>
        <v>2</v>
      </c>
      <c r="GZ88" s="43">
        <v>44</v>
      </c>
      <c r="HA88" s="45">
        <f t="shared" si="594"/>
        <v>0</v>
      </c>
      <c r="HB88" s="43">
        <v>2</v>
      </c>
      <c r="HC88" s="45">
        <f t="shared" si="595"/>
        <v>0</v>
      </c>
      <c r="HD88" s="43">
        <v>1</v>
      </c>
      <c r="HE88" s="63" t="str">
        <f t="shared" si="596"/>
        <v>余り物</v>
      </c>
      <c r="HF88" s="67">
        <f t="shared" si="597"/>
        <v>500</v>
      </c>
      <c r="HG88" s="43">
        <f t="shared" si="598"/>
        <v>0</v>
      </c>
      <c r="HH88" s="46">
        <f t="shared" si="599"/>
        <v>0</v>
      </c>
      <c r="HI88" s="37" t="s">
        <v>1290</v>
      </c>
      <c r="HJ88" s="29"/>
      <c r="HK88" s="52"/>
      <c r="HL88" s="43">
        <v>1691</v>
      </c>
      <c r="HM88" s="45">
        <f t="shared" si="600"/>
        <v>50</v>
      </c>
      <c r="HN88" s="43">
        <v>47</v>
      </c>
      <c r="HO88" s="45">
        <f t="shared" si="601"/>
        <v>0</v>
      </c>
      <c r="HP88" s="43">
        <v>18</v>
      </c>
      <c r="HQ88" s="45">
        <f t="shared" si="602"/>
        <v>1</v>
      </c>
      <c r="HR88" s="43">
        <v>1</v>
      </c>
      <c r="HS88" s="63" t="str">
        <f t="shared" si="603"/>
        <v>たまごっちタイルシール</v>
      </c>
      <c r="HT88" s="67">
        <f t="shared" si="604"/>
        <v>600</v>
      </c>
      <c r="HU88" s="43">
        <f t="shared" si="605"/>
        <v>600</v>
      </c>
      <c r="HV88" s="46">
        <f t="shared" si="606"/>
        <v>0.12</v>
      </c>
      <c r="HW88" s="37"/>
      <c r="HX88" s="360"/>
      <c r="HY88" s="52"/>
      <c r="HZ88" s="43">
        <v>6271</v>
      </c>
      <c r="IA88" s="45">
        <f t="shared" si="607"/>
        <v>11</v>
      </c>
      <c r="IB88" s="43">
        <v>191</v>
      </c>
      <c r="IC88" s="45">
        <f t="shared" si="608"/>
        <v>0</v>
      </c>
      <c r="ID88" s="43">
        <v>19</v>
      </c>
      <c r="IE88" s="45">
        <f t="shared" si="609"/>
        <v>0</v>
      </c>
      <c r="IF88" s="43">
        <v>0</v>
      </c>
      <c r="IG88" s="64" t="str">
        <f t="shared" si="610"/>
        <v>ギャルキティマスコット</v>
      </c>
      <c r="IH88" s="67">
        <f t="shared" si="611"/>
        <v>500</v>
      </c>
      <c r="II88" s="43">
        <f t="shared" si="612"/>
        <v>0</v>
      </c>
      <c r="IJ88" s="46">
        <f t="shared" si="613"/>
        <v>0</v>
      </c>
      <c r="IK88" s="37"/>
      <c r="IL88" s="29"/>
      <c r="IM88" s="52"/>
      <c r="IN88" s="43">
        <v>6921</v>
      </c>
      <c r="IO88" s="45">
        <f t="shared" si="614"/>
        <v>17</v>
      </c>
      <c r="IP88" s="43">
        <v>194</v>
      </c>
      <c r="IQ88" s="45">
        <f t="shared" si="615"/>
        <v>1</v>
      </c>
      <c r="IR88" s="43">
        <v>10</v>
      </c>
      <c r="IS88" s="45">
        <f t="shared" si="616"/>
        <v>1</v>
      </c>
      <c r="IT88" s="43">
        <v>20</v>
      </c>
      <c r="IU88" s="63" t="str">
        <f t="shared" si="633"/>
        <v>着物キティ</v>
      </c>
      <c r="IV88" s="67">
        <f t="shared" si="634"/>
        <v>0</v>
      </c>
      <c r="IW88" s="43">
        <f t="shared" si="617"/>
        <v>0</v>
      </c>
      <c r="IX88" s="46">
        <f t="shared" si="618"/>
        <v>0</v>
      </c>
      <c r="IY88" s="37" t="s">
        <v>1291</v>
      </c>
      <c r="IZ88" s="61"/>
      <c r="JA88" s="52"/>
      <c r="JB88" s="43">
        <v>5411</v>
      </c>
      <c r="JC88" s="45">
        <f t="shared" si="619"/>
        <v>34</v>
      </c>
      <c r="JD88" s="43">
        <v>165</v>
      </c>
      <c r="JE88" s="45">
        <f t="shared" si="620"/>
        <v>0</v>
      </c>
      <c r="JF88" s="43">
        <v>22</v>
      </c>
      <c r="JG88" s="45">
        <f t="shared" si="621"/>
        <v>-1</v>
      </c>
      <c r="JH88" s="43">
        <v>0</v>
      </c>
      <c r="JI88" s="63" t="str">
        <f t="shared" si="636"/>
        <v>たまごっちぷかぷかKH</v>
      </c>
      <c r="JJ88" s="67">
        <f t="shared" si="637"/>
        <v>1100</v>
      </c>
      <c r="JK88" s="43">
        <f t="shared" si="622"/>
        <v>-1100</v>
      </c>
      <c r="JL88" s="46">
        <f t="shared" si="623"/>
        <v>-0.3235294117647059</v>
      </c>
      <c r="JM88" s="37"/>
      <c r="JN88" s="29"/>
      <c r="JO88" s="52"/>
      <c r="JP88" s="43">
        <v>7292</v>
      </c>
      <c r="JQ88" s="45">
        <f t="shared" si="624"/>
        <v>19</v>
      </c>
      <c r="JR88" s="43">
        <v>149</v>
      </c>
      <c r="JS88" s="45">
        <f t="shared" si="625"/>
        <v>0</v>
      </c>
      <c r="JT88" s="43">
        <v>15</v>
      </c>
      <c r="JU88" s="45">
        <f t="shared" si="626"/>
        <v>0</v>
      </c>
      <c r="JV88" s="43">
        <v>0</v>
      </c>
      <c r="JW88" s="64" t="str">
        <f t="shared" si="627"/>
        <v>モンチッチマスコット2</v>
      </c>
      <c r="JX88" s="67">
        <f t="shared" si="628"/>
        <v>539</v>
      </c>
      <c r="JY88" s="43">
        <f t="shared" si="629"/>
        <v>0</v>
      </c>
      <c r="JZ88" s="46">
        <f t="shared" si="630"/>
        <v>0</v>
      </c>
      <c r="KA88" s="37"/>
      <c r="KB88" s="51"/>
      <c r="KC88" s="52"/>
      <c r="KD88" s="43">
        <v>12167</v>
      </c>
      <c r="KE88" s="45">
        <f>IF(KD88="","",KD88-KD84)</f>
        <v>34</v>
      </c>
      <c r="KF88" s="43">
        <v>358</v>
      </c>
      <c r="KG88" s="45">
        <f>IF(KF88="","",KF88-KF84)</f>
        <v>0</v>
      </c>
      <c r="KH88" s="43">
        <v>12</v>
      </c>
      <c r="KI88" s="45">
        <f>IF(KH88="","",KH84+KJ84-KH88)</f>
        <v>0</v>
      </c>
      <c r="KJ88" s="43">
        <v>0</v>
      </c>
      <c r="KK88" s="63" t="str">
        <f>IF(KD88="","",KK84)</f>
        <v>キティボアバンスクリップ</v>
      </c>
      <c r="KL88" s="67">
        <f>IF(KE88="","",KL84)</f>
        <v>1100</v>
      </c>
      <c r="KM88" s="43">
        <f>IF(KH88="","",KI88*KL88)</f>
        <v>0</v>
      </c>
      <c r="KN88" s="46">
        <f>IF(KI88="","",KM88/(KE88*100))</f>
        <v>0</v>
      </c>
      <c r="KO88" s="37" t="s">
        <v>1286</v>
      </c>
      <c r="KP88" s="29"/>
      <c r="KQ88" s="52"/>
      <c r="KR88" s="43">
        <v>3788</v>
      </c>
      <c r="KS88" s="45">
        <f>IF(KR88="","",KR88-KR84)</f>
        <v>69</v>
      </c>
      <c r="KT88" s="43">
        <v>101</v>
      </c>
      <c r="KU88" s="45">
        <f>IF(KT88="","",KT88-KT84)</f>
        <v>1</v>
      </c>
      <c r="KV88" s="43">
        <v>7</v>
      </c>
      <c r="KW88" s="45">
        <f>IF(KV88="","",KV84+KX84-KV88)</f>
        <v>2</v>
      </c>
      <c r="KX88" s="43">
        <v>3</v>
      </c>
      <c r="KY88" s="63" t="str">
        <f>IF(KR88="","",KY84)</f>
        <v>ギャルキティフェイスポーチ</v>
      </c>
      <c r="KZ88" s="67">
        <f>IF(KS88="","",KZ84)</f>
        <v>750</v>
      </c>
      <c r="LA88" s="43">
        <f>IF(KV88="","",KW88*KZ88)</f>
        <v>1500</v>
      </c>
      <c r="LB88" s="46">
        <f>IF(KW88="","",LA88/(KS88*100))</f>
        <v>0.21739130434782608</v>
      </c>
      <c r="LC88" s="37" t="s">
        <v>1281</v>
      </c>
      <c r="LD88" s="29"/>
      <c r="LE88" s="93"/>
      <c r="LF88" s="45"/>
      <c r="LG88" s="45"/>
      <c r="LH88" s="45">
        <v>533</v>
      </c>
      <c r="LI88" s="45">
        <f t="shared" si="569"/>
        <v>0</v>
      </c>
      <c r="LJ88" s="43">
        <v>2</v>
      </c>
      <c r="LK88" s="45">
        <f t="shared" si="570"/>
        <v>0</v>
      </c>
      <c r="LL88" s="45">
        <v>0</v>
      </c>
      <c r="LM88" s="73" t="str">
        <f>IF(LF87="","",LM85)</f>
        <v>ボンドロ</v>
      </c>
      <c r="LN88" s="67">
        <f>IF(LG87="","",LN85)</f>
        <v>1500</v>
      </c>
      <c r="LO88" s="45">
        <f t="shared" si="571"/>
        <v>0</v>
      </c>
      <c r="LP88" s="46"/>
      <c r="LQ88" s="37"/>
      <c r="LR88" s="29"/>
      <c r="LS88" s="52" t="str">
        <f t="shared" si="537"/>
        <v/>
      </c>
      <c r="LT88" s="45"/>
      <c r="LU88" s="45" t="str">
        <f t="shared" si="538"/>
        <v/>
      </c>
      <c r="LV88" s="45"/>
      <c r="LW88" s="45" t="str">
        <f t="shared" si="539"/>
        <v/>
      </c>
      <c r="LX88" s="45"/>
      <c r="LY88" s="45" t="str">
        <f t="shared" si="540"/>
        <v/>
      </c>
      <c r="LZ88" s="45"/>
      <c r="MA88" s="44" t="str">
        <f t="shared" si="541"/>
        <v/>
      </c>
      <c r="MB88" s="43" t="str">
        <f t="shared" si="542"/>
        <v/>
      </c>
      <c r="MC88" s="45" t="str">
        <f t="shared" si="543"/>
        <v/>
      </c>
      <c r="MD88" s="46" t="str">
        <f t="shared" si="544"/>
        <v/>
      </c>
      <c r="ME88" s="37"/>
      <c r="MF88" s="29"/>
      <c r="MG88" s="52" t="str">
        <f t="shared" si="545"/>
        <v/>
      </c>
      <c r="MH88" s="45"/>
      <c r="MI88" s="45" t="str">
        <f t="shared" si="546"/>
        <v/>
      </c>
      <c r="MJ88" s="45"/>
      <c r="MK88" s="45" t="str">
        <f t="shared" si="547"/>
        <v/>
      </c>
      <c r="ML88" s="45"/>
      <c r="MM88" s="45" t="str">
        <f t="shared" si="548"/>
        <v/>
      </c>
      <c r="MN88" s="45"/>
      <c r="MO88" s="44" t="str">
        <f t="shared" si="549"/>
        <v/>
      </c>
      <c r="MP88" s="43" t="str">
        <f t="shared" si="550"/>
        <v/>
      </c>
      <c r="MQ88" s="45" t="str">
        <f t="shared" si="551"/>
        <v/>
      </c>
      <c r="MR88" s="46" t="str">
        <f t="shared" si="552"/>
        <v/>
      </c>
      <c r="MS88" s="37"/>
      <c r="MT88" s="29"/>
      <c r="MU88" s="52" t="str">
        <f t="shared" si="553"/>
        <v/>
      </c>
      <c r="MV88" s="45"/>
      <c r="MW88" s="45" t="str">
        <f t="shared" si="554"/>
        <v/>
      </c>
      <c r="MX88" s="45"/>
      <c r="MY88" s="45" t="str">
        <f t="shared" si="555"/>
        <v/>
      </c>
      <c r="MZ88" s="45"/>
      <c r="NA88" s="45" t="str">
        <f t="shared" si="556"/>
        <v/>
      </c>
      <c r="NB88" s="45"/>
      <c r="NC88" s="44" t="str">
        <f t="shared" si="557"/>
        <v/>
      </c>
      <c r="ND88" s="43" t="str">
        <f t="shared" si="558"/>
        <v/>
      </c>
      <c r="NE88" s="45" t="str">
        <f t="shared" si="559"/>
        <v/>
      </c>
      <c r="NF88" s="46" t="str">
        <f t="shared" si="560"/>
        <v/>
      </c>
      <c r="NG88" s="37"/>
      <c r="NH88" s="29"/>
      <c r="NI88" s="52" t="str">
        <f t="shared" si="561"/>
        <v/>
      </c>
      <c r="NJ88" s="45"/>
      <c r="NK88" s="45" t="str">
        <f t="shared" si="562"/>
        <v/>
      </c>
      <c r="NL88" s="45"/>
      <c r="NM88" s="45" t="str">
        <f t="shared" si="563"/>
        <v/>
      </c>
      <c r="NN88" s="45"/>
      <c r="NO88" s="45" t="str">
        <f t="shared" si="564"/>
        <v/>
      </c>
      <c r="NP88" s="45"/>
      <c r="NQ88" s="44" t="str">
        <f t="shared" si="638"/>
        <v/>
      </c>
      <c r="NR88" s="43" t="str">
        <f t="shared" si="566"/>
        <v/>
      </c>
      <c r="NS88" s="45" t="str">
        <f t="shared" si="567"/>
        <v/>
      </c>
      <c r="NT88" s="46" t="str">
        <f t="shared" si="568"/>
        <v/>
      </c>
      <c r="NU88" s="37"/>
    </row>
    <row r="89" spans="1:385" ht="15" customHeight="1" thickBot="1" x14ac:dyDescent="0.3">
      <c r="A89" s="38"/>
      <c r="B89" s="39"/>
      <c r="C89" s="40"/>
      <c r="D89" s="40"/>
      <c r="E89" s="41"/>
      <c r="F89" s="41"/>
      <c r="G89" s="40"/>
      <c r="H89" s="42"/>
      <c r="I89" s="45"/>
      <c r="J89" s="45"/>
      <c r="K89" s="45"/>
      <c r="L89" s="45"/>
      <c r="M89" s="45"/>
      <c r="N89" s="45"/>
      <c r="O89" s="45"/>
      <c r="P89" s="44" t="str">
        <f t="shared" si="631"/>
        <v/>
      </c>
      <c r="Q89" s="43"/>
      <c r="R89" s="45"/>
      <c r="S89" s="46"/>
      <c r="T89" s="37"/>
      <c r="U89" s="29"/>
      <c r="V89" s="52" t="str">
        <f t="shared" si="458"/>
        <v/>
      </c>
      <c r="W89" s="45"/>
      <c r="X89" s="45"/>
      <c r="Y89" s="45"/>
      <c r="Z89" s="45"/>
      <c r="AA89" s="45"/>
      <c r="AB89" s="45"/>
      <c r="AC89" s="45"/>
      <c r="AD89" s="44" t="str">
        <f t="shared" si="462"/>
        <v/>
      </c>
      <c r="AE89" s="43"/>
      <c r="AF89" s="45"/>
      <c r="AG89" s="46"/>
      <c r="AH89" s="37"/>
      <c r="AI89" s="29"/>
      <c r="AJ89" s="52" t="str">
        <f t="shared" si="466"/>
        <v/>
      </c>
      <c r="AK89" s="45"/>
      <c r="AL89" s="45"/>
      <c r="AM89" s="45"/>
      <c r="AN89" s="45"/>
      <c r="AO89" s="45"/>
      <c r="AP89" s="45"/>
      <c r="AQ89" s="45"/>
      <c r="AR89" s="44" t="str">
        <f t="shared" si="470"/>
        <v/>
      </c>
      <c r="AS89" s="43"/>
      <c r="AT89" s="45"/>
      <c r="AU89" s="46"/>
      <c r="AV89" s="37"/>
      <c r="AW89" s="29"/>
      <c r="AX89" s="52" t="str">
        <f t="shared" si="474"/>
        <v/>
      </c>
      <c r="AY89" s="45"/>
      <c r="AZ89" s="45"/>
      <c r="BA89" s="45"/>
      <c r="BB89" s="45"/>
      <c r="BC89" s="45"/>
      <c r="BD89" s="45"/>
      <c r="BE89" s="45"/>
      <c r="BF89" s="44" t="str">
        <f t="shared" si="478"/>
        <v/>
      </c>
      <c r="BG89" s="43"/>
      <c r="BH89" s="45"/>
      <c r="BI89" s="46"/>
      <c r="BJ89" s="37"/>
      <c r="BK89" s="29"/>
      <c r="BL89" s="95"/>
      <c r="BM89" s="27">
        <v>6270</v>
      </c>
      <c r="BN89" s="45">
        <f t="shared" si="572"/>
        <v>85</v>
      </c>
      <c r="BO89" s="27">
        <v>197</v>
      </c>
      <c r="BP89" s="45">
        <f t="shared" si="573"/>
        <v>0</v>
      </c>
      <c r="BQ89" s="27">
        <v>79</v>
      </c>
      <c r="BR89" s="45">
        <f t="shared" si="574"/>
        <v>0</v>
      </c>
      <c r="BS89" s="27">
        <v>30</v>
      </c>
      <c r="BT89" s="63" t="str">
        <f t="shared" si="575"/>
        <v>ふわもちスクイーズ</v>
      </c>
      <c r="BU89" s="67">
        <f t="shared" si="576"/>
        <v>99</v>
      </c>
      <c r="BV89" s="45">
        <f t="shared" si="577"/>
        <v>0</v>
      </c>
      <c r="BW89" s="46">
        <f t="shared" si="578"/>
        <v>0</v>
      </c>
      <c r="BX89" s="37" t="s">
        <v>1276</v>
      </c>
      <c r="BY89" s="57"/>
      <c r="BZ89" s="95"/>
      <c r="CA89" s="27">
        <v>10549</v>
      </c>
      <c r="CB89" s="45">
        <f t="shared" si="579"/>
        <v>59</v>
      </c>
      <c r="CC89" s="27">
        <v>496</v>
      </c>
      <c r="CD89" s="45">
        <f t="shared" si="580"/>
        <v>2</v>
      </c>
      <c r="CE89" s="27">
        <v>18</v>
      </c>
      <c r="CF89" s="45">
        <f t="shared" si="581"/>
        <v>0</v>
      </c>
      <c r="CG89" s="27">
        <v>0</v>
      </c>
      <c r="CH89" s="63" t="str">
        <f t="shared" si="582"/>
        <v>バタースクイーズ</v>
      </c>
      <c r="CI89" s="67">
        <f t="shared" si="583"/>
        <v>440</v>
      </c>
      <c r="CJ89" s="45">
        <f t="shared" si="584"/>
        <v>0</v>
      </c>
      <c r="CK89" s="46">
        <f t="shared" si="585"/>
        <v>0</v>
      </c>
      <c r="CL89" s="37" t="s">
        <v>1274</v>
      </c>
      <c r="CM89" s="29"/>
      <c r="CN89" s="95"/>
      <c r="CO89" s="27">
        <v>4568</v>
      </c>
      <c r="CP89" s="45">
        <f t="shared" si="586"/>
        <v>19</v>
      </c>
      <c r="CQ89" s="27">
        <v>185</v>
      </c>
      <c r="CR89" s="45">
        <f t="shared" si="587"/>
        <v>3</v>
      </c>
      <c r="CS89" s="27">
        <v>27</v>
      </c>
      <c r="CT89" s="45">
        <f t="shared" si="588"/>
        <v>3</v>
      </c>
      <c r="CU89" s="27">
        <v>0</v>
      </c>
      <c r="CV89" s="63" t="str">
        <f t="shared" si="589"/>
        <v>ボンドロシール</v>
      </c>
      <c r="CW89" s="67">
        <f t="shared" si="590"/>
        <v>150</v>
      </c>
      <c r="CX89" s="45">
        <f t="shared" si="591"/>
        <v>450</v>
      </c>
      <c r="CY89" s="46">
        <f t="shared" si="592"/>
        <v>0.23684210526315788</v>
      </c>
      <c r="CZ89" s="37"/>
      <c r="DA89" s="29"/>
      <c r="DB89" s="52" t="str">
        <f t="shared" si="482"/>
        <v/>
      </c>
      <c r="DC89" s="45"/>
      <c r="DD89" s="45"/>
      <c r="DE89" s="45"/>
      <c r="DF89" s="45"/>
      <c r="DG89" s="45"/>
      <c r="DH89" s="45"/>
      <c r="DI89" s="45"/>
      <c r="DJ89" s="44" t="str">
        <f t="shared" si="635"/>
        <v/>
      </c>
      <c r="DK89" s="43"/>
      <c r="DL89" s="45"/>
      <c r="DM89" s="46"/>
      <c r="DN89" s="37"/>
      <c r="DO89" s="29"/>
      <c r="DP89" s="52" t="str">
        <f t="shared" si="489"/>
        <v/>
      </c>
      <c r="DQ89" s="45"/>
      <c r="DR89" s="45"/>
      <c r="DS89" s="45"/>
      <c r="DT89" s="45"/>
      <c r="DU89" s="45"/>
      <c r="DV89" s="45"/>
      <c r="DW89" s="45"/>
      <c r="DX89" s="44" t="str">
        <f t="shared" si="493"/>
        <v/>
      </c>
      <c r="DY89" s="43"/>
      <c r="DZ89" s="45"/>
      <c r="EA89" s="46"/>
      <c r="EB89" s="37"/>
      <c r="ED89" s="52" t="str">
        <f t="shared" si="497"/>
        <v/>
      </c>
      <c r="EE89" s="45"/>
      <c r="EF89" s="45"/>
      <c r="EG89" s="45"/>
      <c r="EH89" s="45"/>
      <c r="EI89" s="45"/>
      <c r="EJ89" s="45"/>
      <c r="EK89" s="45"/>
      <c r="EL89" s="44" t="str">
        <f t="shared" si="501"/>
        <v/>
      </c>
      <c r="EM89" s="43"/>
      <c r="EN89" s="45"/>
      <c r="EO89" s="46"/>
      <c r="EP89" s="37"/>
      <c r="ER89" s="52" t="str">
        <f t="shared" si="505"/>
        <v/>
      </c>
      <c r="ES89" s="45"/>
      <c r="ET89" s="45"/>
      <c r="EU89" s="45"/>
      <c r="EV89" s="45"/>
      <c r="EW89" s="45"/>
      <c r="EX89" s="45"/>
      <c r="EY89" s="45"/>
      <c r="EZ89" s="44" t="str">
        <f t="shared" si="509"/>
        <v/>
      </c>
      <c r="FA89" s="43"/>
      <c r="FB89" s="45"/>
      <c r="FC89" s="46"/>
      <c r="FD89" s="37"/>
      <c r="FF89" s="52" t="str">
        <f t="shared" si="513"/>
        <v/>
      </c>
      <c r="FG89" s="45"/>
      <c r="FH89" s="45"/>
      <c r="FI89" s="45"/>
      <c r="FJ89" s="45"/>
      <c r="FK89" s="45"/>
      <c r="FL89" s="45"/>
      <c r="FM89" s="45"/>
      <c r="FN89" s="44" t="str">
        <f t="shared" si="517"/>
        <v/>
      </c>
      <c r="FO89" s="43"/>
      <c r="FP89" s="45"/>
      <c r="FQ89" s="46"/>
      <c r="FR89" s="37"/>
      <c r="FS89" s="29"/>
      <c r="FT89" s="52" t="str">
        <f t="shared" si="521"/>
        <v/>
      </c>
      <c r="FU89" s="45"/>
      <c r="FV89" s="45"/>
      <c r="FW89" s="45"/>
      <c r="FX89" s="45"/>
      <c r="FY89" s="45"/>
      <c r="FZ89" s="45"/>
      <c r="GA89" s="45"/>
      <c r="GB89" s="44" t="str">
        <f t="shared" si="525"/>
        <v/>
      </c>
      <c r="GC89" s="43"/>
      <c r="GD89" s="45"/>
      <c r="GE89" s="46"/>
      <c r="GF89" s="37"/>
      <c r="GH89" s="52" t="str">
        <f t="shared" si="529"/>
        <v/>
      </c>
      <c r="GI89" s="45"/>
      <c r="GJ89" s="45"/>
      <c r="GK89" s="45"/>
      <c r="GL89" s="45"/>
      <c r="GM89" s="45"/>
      <c r="GN89" s="45"/>
      <c r="GO89" s="45"/>
      <c r="GP89" s="44" t="str">
        <f t="shared" si="533"/>
        <v/>
      </c>
      <c r="GQ89" s="43"/>
      <c r="GR89" s="45"/>
      <c r="GS89" s="46"/>
      <c r="GT89" s="37"/>
      <c r="GU89" s="61"/>
      <c r="GV89" s="95"/>
      <c r="GW89" s="30" t="s">
        <v>1145</v>
      </c>
      <c r="GX89" s="27">
        <v>4130</v>
      </c>
      <c r="GY89" s="45">
        <f t="shared" si="593"/>
        <v>8</v>
      </c>
      <c r="GZ89" s="27">
        <v>115</v>
      </c>
      <c r="HA89" s="45">
        <f t="shared" si="594"/>
        <v>0</v>
      </c>
      <c r="HB89" s="27">
        <v>3</v>
      </c>
      <c r="HC89" s="45">
        <f t="shared" si="595"/>
        <v>0</v>
      </c>
      <c r="HD89" s="27">
        <v>0</v>
      </c>
      <c r="HE89" s="63" t="str">
        <f t="shared" si="596"/>
        <v>おしりぷにぷにシール</v>
      </c>
      <c r="HF89" s="67">
        <f t="shared" si="597"/>
        <v>220</v>
      </c>
      <c r="HG89" s="45">
        <f t="shared" si="598"/>
        <v>0</v>
      </c>
      <c r="HH89" s="46">
        <f t="shared" si="599"/>
        <v>0</v>
      </c>
      <c r="HI89" s="37" t="s">
        <v>1290</v>
      </c>
      <c r="HK89" s="95"/>
      <c r="HL89" s="27">
        <v>3563</v>
      </c>
      <c r="HM89" s="45">
        <f t="shared" si="600"/>
        <v>76</v>
      </c>
      <c r="HN89" s="27">
        <v>95</v>
      </c>
      <c r="HO89" s="45">
        <f t="shared" si="601"/>
        <v>2</v>
      </c>
      <c r="HP89" s="27">
        <v>14</v>
      </c>
      <c r="HQ89" s="45">
        <f t="shared" si="602"/>
        <v>1</v>
      </c>
      <c r="HR89" s="27">
        <v>0</v>
      </c>
      <c r="HS89" s="63" t="str">
        <f t="shared" si="603"/>
        <v>たまごっちマスコット</v>
      </c>
      <c r="HT89" s="67">
        <f t="shared" si="604"/>
        <v>1100</v>
      </c>
      <c r="HU89" s="45">
        <f t="shared" si="605"/>
        <v>1100</v>
      </c>
      <c r="HV89" s="46">
        <f t="shared" si="606"/>
        <v>0.14473684210526316</v>
      </c>
      <c r="HW89" s="37"/>
      <c r="HX89" s="360"/>
      <c r="HY89" s="95"/>
      <c r="HZ89" s="27">
        <v>10150</v>
      </c>
      <c r="IA89" s="45">
        <f t="shared" si="607"/>
        <v>56</v>
      </c>
      <c r="IB89" s="27">
        <v>305</v>
      </c>
      <c r="IC89" s="45">
        <f t="shared" si="608"/>
        <v>4</v>
      </c>
      <c r="ID89" s="27">
        <v>33</v>
      </c>
      <c r="IE89" s="45">
        <f t="shared" si="609"/>
        <v>1</v>
      </c>
      <c r="IF89" s="27">
        <v>0</v>
      </c>
      <c r="IG89" s="63" t="str">
        <f t="shared" si="610"/>
        <v>ボンボンドロップシール</v>
      </c>
      <c r="IH89" s="67">
        <f t="shared" si="611"/>
        <v>200</v>
      </c>
      <c r="II89" s="45">
        <f t="shared" si="612"/>
        <v>200</v>
      </c>
      <c r="IJ89" s="46">
        <f t="shared" si="613"/>
        <v>3.5714285714285712E-2</v>
      </c>
      <c r="IK89" s="37"/>
      <c r="IL89" s="29"/>
      <c r="IM89" s="95"/>
      <c r="IN89" s="27">
        <v>6904</v>
      </c>
      <c r="IO89" s="45">
        <f t="shared" si="614"/>
        <v>48</v>
      </c>
      <c r="IP89" s="27">
        <v>451</v>
      </c>
      <c r="IQ89" s="45">
        <f t="shared" si="615"/>
        <v>1</v>
      </c>
      <c r="IR89" s="27">
        <v>17</v>
      </c>
      <c r="IS89" s="45">
        <f t="shared" si="616"/>
        <v>1</v>
      </c>
      <c r="IT89" s="27">
        <v>0</v>
      </c>
      <c r="IU89" s="63" t="str">
        <f t="shared" si="633"/>
        <v>たまごっちヘアクリップ</v>
      </c>
      <c r="IV89" s="67">
        <f t="shared" si="634"/>
        <v>1100</v>
      </c>
      <c r="IW89" s="45">
        <f t="shared" si="617"/>
        <v>1100</v>
      </c>
      <c r="IX89" s="46">
        <f t="shared" si="618"/>
        <v>0.22916666666666666</v>
      </c>
      <c r="IY89" s="37"/>
      <c r="IZ89" s="61"/>
      <c r="JA89" s="95"/>
      <c r="JB89" s="27">
        <v>10478</v>
      </c>
      <c r="JC89" s="45">
        <f t="shared" si="619"/>
        <v>71</v>
      </c>
      <c r="JD89" s="27">
        <v>540</v>
      </c>
      <c r="JE89" s="45">
        <f t="shared" si="620"/>
        <v>1</v>
      </c>
      <c r="JF89" s="27">
        <v>8</v>
      </c>
      <c r="JG89" s="45">
        <f t="shared" si="621"/>
        <v>1</v>
      </c>
      <c r="JH89" s="27">
        <v>0</v>
      </c>
      <c r="JI89" s="63" t="str">
        <f t="shared" si="636"/>
        <v>サンリオファン</v>
      </c>
      <c r="JJ89" s="67">
        <f t="shared" si="637"/>
        <v>1100</v>
      </c>
      <c r="JK89" s="45">
        <f t="shared" si="622"/>
        <v>1100</v>
      </c>
      <c r="JL89" s="46">
        <f t="shared" si="623"/>
        <v>0.15492957746478872</v>
      </c>
      <c r="JM89" s="37"/>
      <c r="JN89" s="29"/>
      <c r="JO89" s="95"/>
      <c r="JP89" s="27">
        <v>7192</v>
      </c>
      <c r="JQ89" s="45">
        <f t="shared" si="624"/>
        <v>40</v>
      </c>
      <c r="JR89" s="27">
        <v>381</v>
      </c>
      <c r="JS89" s="45">
        <f t="shared" si="625"/>
        <v>7</v>
      </c>
      <c r="JT89" s="27">
        <v>265</v>
      </c>
      <c r="JU89" s="45">
        <f t="shared" si="626"/>
        <v>10</v>
      </c>
      <c r="JV89" s="27">
        <v>0</v>
      </c>
      <c r="JW89" s="63" t="str">
        <f t="shared" si="627"/>
        <v>ブレスレット</v>
      </c>
      <c r="JX89" s="67">
        <f t="shared" si="628"/>
        <v>150</v>
      </c>
      <c r="JY89" s="45">
        <f t="shared" si="629"/>
        <v>1500</v>
      </c>
      <c r="JZ89" s="46">
        <f t="shared" si="630"/>
        <v>0.375</v>
      </c>
      <c r="KA89" s="37"/>
      <c r="KB89" s="51"/>
      <c r="KC89" s="94"/>
      <c r="KD89" s="27">
        <v>15263</v>
      </c>
      <c r="KE89" s="45">
        <f>IF(KD89="","",KD89-KD85)</f>
        <v>89</v>
      </c>
      <c r="KF89" s="27">
        <v>788</v>
      </c>
      <c r="KG89" s="45">
        <f>IF(KF89="","",KF89-KF85)</f>
        <v>2</v>
      </c>
      <c r="KH89" s="27">
        <v>14</v>
      </c>
      <c r="KI89" s="45">
        <f>IF(KH89="","",KH85+KJ85-KH89)</f>
        <v>2</v>
      </c>
      <c r="KJ89" s="27">
        <v>4</v>
      </c>
      <c r="KK89" s="63" t="str">
        <f>IF(KD89="","",KK85)</f>
        <v>たまごっちマスコット</v>
      </c>
      <c r="KL89" s="67">
        <f>IF(KE89="","",KL85)</f>
        <v>1430</v>
      </c>
      <c r="KM89" s="45">
        <f>IF(KH89="","",KI89*KL89)</f>
        <v>2860</v>
      </c>
      <c r="KN89" s="46">
        <f>IF(KI89="","",KM89/(KE89*100))</f>
        <v>0.32134831460674157</v>
      </c>
      <c r="KO89" s="37" t="s">
        <v>1287</v>
      </c>
      <c r="KP89" s="29"/>
      <c r="KQ89" s="95"/>
      <c r="KR89" s="27">
        <v>4915</v>
      </c>
      <c r="KS89" s="45">
        <f>IF(KR89="","",KR89-KR85)</f>
        <v>127</v>
      </c>
      <c r="KT89" s="27">
        <v>155</v>
      </c>
      <c r="KU89" s="45">
        <f>IF(KT89="","",KT89-KT85)</f>
        <v>3</v>
      </c>
      <c r="KV89" s="27">
        <v>10</v>
      </c>
      <c r="KW89" s="45">
        <f>IF(KV89="","",KV85+KX85-KV89)</f>
        <v>5</v>
      </c>
      <c r="KX89" s="27">
        <v>-1</v>
      </c>
      <c r="KY89" s="63" t="str">
        <f>IF(KR89="","",KY85)</f>
        <v>たまごっちブロックシール</v>
      </c>
      <c r="KZ89" s="67">
        <f>IF(KS89="","",KZ85)</f>
        <v>600</v>
      </c>
      <c r="LA89" s="45">
        <f>IF(KV89="","",KW89*KZ89)</f>
        <v>3000</v>
      </c>
      <c r="LB89" s="46">
        <f>IF(KW89="","",LA89/(KS89*100))</f>
        <v>0.23622047244094488</v>
      </c>
      <c r="LC89" s="37" t="s">
        <v>1282</v>
      </c>
      <c r="LD89" s="29"/>
      <c r="LE89" s="75"/>
      <c r="LF89" s="76"/>
      <c r="LG89" s="76"/>
      <c r="LH89" s="76">
        <v>1166</v>
      </c>
      <c r="LI89" s="76">
        <f t="shared" si="569"/>
        <v>0</v>
      </c>
      <c r="LJ89" s="77">
        <v>1</v>
      </c>
      <c r="LK89" s="76">
        <f t="shared" si="570"/>
        <v>0</v>
      </c>
      <c r="LL89" s="76">
        <v>0</v>
      </c>
      <c r="LM89" s="78" t="str">
        <f>IF(LF87="","",LM86)</f>
        <v>ボンドロ</v>
      </c>
      <c r="LN89" s="79">
        <f>IF(LG87="","",LN86)</f>
        <v>1500</v>
      </c>
      <c r="LO89" s="76">
        <f t="shared" si="571"/>
        <v>0</v>
      </c>
      <c r="LP89" s="80"/>
      <c r="LQ89" s="37"/>
      <c r="LR89" s="29"/>
      <c r="LS89" s="52" t="str">
        <f t="shared" si="537"/>
        <v/>
      </c>
      <c r="LT89" s="45"/>
      <c r="LU89" s="45"/>
      <c r="LV89" s="45"/>
      <c r="LW89" s="45"/>
      <c r="LX89" s="45"/>
      <c r="LY89" s="45"/>
      <c r="LZ89" s="45"/>
      <c r="MA89" s="44" t="str">
        <f t="shared" si="541"/>
        <v/>
      </c>
      <c r="MB89" s="43"/>
      <c r="MC89" s="45"/>
      <c r="MD89" s="46"/>
      <c r="ME89" s="37"/>
      <c r="MF89" s="29"/>
      <c r="MG89" s="52" t="str">
        <f t="shared" si="545"/>
        <v/>
      </c>
      <c r="MH89" s="45"/>
      <c r="MI89" s="45"/>
      <c r="MJ89" s="45"/>
      <c r="MK89" s="45"/>
      <c r="ML89" s="45"/>
      <c r="MM89" s="45"/>
      <c r="MN89" s="45"/>
      <c r="MO89" s="44" t="str">
        <f t="shared" si="549"/>
        <v/>
      </c>
      <c r="MP89" s="43"/>
      <c r="MQ89" s="45"/>
      <c r="MR89" s="46"/>
      <c r="MS89" s="37"/>
      <c r="MT89" s="29"/>
      <c r="MU89" s="52" t="str">
        <f t="shared" si="553"/>
        <v/>
      </c>
      <c r="MV89" s="45"/>
      <c r="MW89" s="45"/>
      <c r="MX89" s="45"/>
      <c r="MY89" s="45"/>
      <c r="MZ89" s="45"/>
      <c r="NA89" s="45"/>
      <c r="NB89" s="45"/>
      <c r="NC89" s="44" t="str">
        <f t="shared" si="557"/>
        <v/>
      </c>
      <c r="ND89" s="43"/>
      <c r="NE89" s="45"/>
      <c r="NF89" s="46"/>
      <c r="NG89" s="37"/>
      <c r="NH89" s="29"/>
      <c r="NI89" s="52" t="str">
        <f t="shared" si="561"/>
        <v/>
      </c>
      <c r="NJ89" s="45"/>
      <c r="NK89" s="45"/>
      <c r="NL89" s="45"/>
      <c r="NM89" s="45"/>
      <c r="NN89" s="45"/>
      <c r="NO89" s="45"/>
      <c r="NP89" s="45"/>
      <c r="NQ89" s="44" t="str">
        <f t="shared" si="638"/>
        <v/>
      </c>
      <c r="NR89" s="43"/>
      <c r="NS89" s="45"/>
      <c r="NT89" s="46"/>
      <c r="NU89" s="37"/>
    </row>
    <row r="90" spans="1:385" ht="15" customHeight="1" thickTop="1" thickBot="1" x14ac:dyDescent="0.3">
      <c r="A90" s="38"/>
      <c r="B90" s="39"/>
      <c r="C90" s="40"/>
      <c r="D90" s="40"/>
      <c r="E90" s="41"/>
      <c r="F90" s="41"/>
      <c r="G90" s="40"/>
      <c r="H90" s="42"/>
      <c r="I90" s="45"/>
      <c r="J90" s="45" t="str">
        <f>IF(I90="","",I90-I91)</f>
        <v/>
      </c>
      <c r="K90" s="45"/>
      <c r="L90" s="45" t="str">
        <f>IF(K90="","",K90-K91)</f>
        <v/>
      </c>
      <c r="M90" s="45"/>
      <c r="N90" s="45" t="str">
        <f>IF(M90="","",M91+O91-M90)</f>
        <v/>
      </c>
      <c r="O90" s="45"/>
      <c r="P90" s="44" t="str">
        <f t="shared" si="631"/>
        <v/>
      </c>
      <c r="Q90" s="43" t="str">
        <f>IF(I90="","",Q91)</f>
        <v/>
      </c>
      <c r="R90" s="45" t="str">
        <f t="shared" ref="R90:R127" si="639">IF(Q90="","",N90*Q90)</f>
        <v/>
      </c>
      <c r="S90" s="46" t="str">
        <f t="shared" ref="S90:S127" si="640">IF(R90="","",R90/(J90*100))</f>
        <v/>
      </c>
      <c r="T90" s="37"/>
      <c r="U90" s="29"/>
      <c r="V90" s="52" t="str">
        <f t="shared" si="458"/>
        <v/>
      </c>
      <c r="W90" s="67"/>
      <c r="X90" s="45" t="str">
        <f>IF(W90="","",W90-W91)</f>
        <v/>
      </c>
      <c r="Y90" s="45"/>
      <c r="Z90" s="45" t="str">
        <f>IF(Y90="","",Y90-Y91)</f>
        <v/>
      </c>
      <c r="AA90" s="45"/>
      <c r="AB90" s="45" t="str">
        <f>IF(AA90="","",AA91+AC91-AA90)</f>
        <v/>
      </c>
      <c r="AC90" s="45"/>
      <c r="AD90" s="44" t="str">
        <f t="shared" si="462"/>
        <v/>
      </c>
      <c r="AE90" s="43" t="str">
        <f>IF(W90="","",AE91)</f>
        <v/>
      </c>
      <c r="AF90" s="45" t="str">
        <f t="shared" ref="AF90:AF122" si="641">IF(AE90="","",AB90*AE90)</f>
        <v/>
      </c>
      <c r="AG90" s="46" t="str">
        <f t="shared" ref="AG90:AG122" si="642">IF(AF90="","",AF90/(X90*100))</f>
        <v/>
      </c>
      <c r="AH90" s="37"/>
      <c r="AI90" s="29"/>
      <c r="AJ90" s="52" t="str">
        <f t="shared" si="466"/>
        <v/>
      </c>
      <c r="AK90" s="45"/>
      <c r="AL90" s="45" t="str">
        <f>IF(AK90="","",AK90-AK91)</f>
        <v/>
      </c>
      <c r="AM90" s="45"/>
      <c r="AN90" s="45" t="str">
        <f>IF(AM90="","",AM90-AM91)</f>
        <v/>
      </c>
      <c r="AO90" s="45"/>
      <c r="AP90" s="45" t="str">
        <f>IF(AO90="","",AO91+AQ91-AO90)</f>
        <v/>
      </c>
      <c r="AQ90" s="45"/>
      <c r="AR90" s="44" t="str">
        <f t="shared" si="470"/>
        <v/>
      </c>
      <c r="AS90" s="43" t="str">
        <f>IF(AK90="","",AS91)</f>
        <v/>
      </c>
      <c r="AT90" s="45" t="str">
        <f t="shared" ref="AT90:AT127" si="643">IF(AS90="","",AP90*AS90)</f>
        <v/>
      </c>
      <c r="AU90" s="46" t="str">
        <f t="shared" ref="AU90:AU127" si="644">IF(AT90="","",AT90/(AL90*100))</f>
        <v/>
      </c>
      <c r="AV90" s="37"/>
      <c r="AW90" s="29"/>
      <c r="AX90" s="52" t="str">
        <f t="shared" si="474"/>
        <v/>
      </c>
      <c r="AY90" s="45"/>
      <c r="AZ90" s="45" t="str">
        <f>IF(AY90="","",AY90-AY91)</f>
        <v/>
      </c>
      <c r="BA90" s="45"/>
      <c r="BB90" s="45" t="str">
        <f>IF(BA90="","",BA90-BA91)</f>
        <v/>
      </c>
      <c r="BC90" s="45"/>
      <c r="BD90" s="45" t="str">
        <f>IF(BC90="","",BC91+BE91-BC90)</f>
        <v/>
      </c>
      <c r="BE90" s="45"/>
      <c r="BF90" s="44" t="str">
        <f t="shared" si="478"/>
        <v/>
      </c>
      <c r="BG90" s="43" t="str">
        <f>IF(AY90="","",BG91)</f>
        <v/>
      </c>
      <c r="BH90" s="45" t="str">
        <f t="shared" ref="BH90:BH127" si="645">IF(BG90="","",BD90*BG90)</f>
        <v/>
      </c>
      <c r="BI90" s="46" t="str">
        <f t="shared" ref="BI90:BI127" si="646">IF(BH90="","",BH90/(AZ90*100))</f>
        <v/>
      </c>
      <c r="BJ90" s="37"/>
      <c r="BK90" s="29"/>
      <c r="BL90" s="75"/>
      <c r="BM90" s="76">
        <v>5126</v>
      </c>
      <c r="BN90" s="76">
        <f t="shared" si="572"/>
        <v>198</v>
      </c>
      <c r="BO90" s="76">
        <v>119</v>
      </c>
      <c r="BP90" s="76">
        <f t="shared" si="573"/>
        <v>6</v>
      </c>
      <c r="BQ90" s="76">
        <v>23</v>
      </c>
      <c r="BR90" s="76">
        <f t="shared" si="574"/>
        <v>1</v>
      </c>
      <c r="BS90" s="76">
        <v>0</v>
      </c>
      <c r="BT90" s="78" t="str">
        <f t="shared" si="575"/>
        <v>バタースクイーズ</v>
      </c>
      <c r="BU90" s="79">
        <f t="shared" si="576"/>
        <v>440</v>
      </c>
      <c r="BV90" s="76">
        <f t="shared" si="577"/>
        <v>440</v>
      </c>
      <c r="BW90" s="80">
        <f t="shared" si="578"/>
        <v>2.2222222222222223E-2</v>
      </c>
      <c r="BX90" s="37" t="s">
        <v>1274</v>
      </c>
      <c r="BY90" s="57"/>
      <c r="BZ90" s="75"/>
      <c r="CA90" s="76">
        <v>7893</v>
      </c>
      <c r="CB90" s="76">
        <f t="shared" si="579"/>
        <v>30</v>
      </c>
      <c r="CC90" s="76">
        <v>434</v>
      </c>
      <c r="CD90" s="76">
        <f t="shared" si="580"/>
        <v>2</v>
      </c>
      <c r="CE90" s="76">
        <v>15</v>
      </c>
      <c r="CF90" s="76">
        <f t="shared" si="581"/>
        <v>2</v>
      </c>
      <c r="CG90" s="76">
        <v>0</v>
      </c>
      <c r="CH90" s="78" t="str">
        <f t="shared" si="582"/>
        <v>たまごっちMC</v>
      </c>
      <c r="CI90" s="79">
        <f t="shared" si="583"/>
        <v>1430</v>
      </c>
      <c r="CJ90" s="76">
        <f t="shared" si="584"/>
        <v>2860</v>
      </c>
      <c r="CK90" s="80">
        <f t="shared" si="585"/>
        <v>0.95333333333333337</v>
      </c>
      <c r="CM90" s="29"/>
      <c r="CN90" s="75"/>
      <c r="CO90" s="76">
        <v>3756</v>
      </c>
      <c r="CP90" s="76">
        <f t="shared" si="586"/>
        <v>56</v>
      </c>
      <c r="CQ90" s="76">
        <v>229</v>
      </c>
      <c r="CR90" s="76">
        <f t="shared" si="587"/>
        <v>1</v>
      </c>
      <c r="CS90" s="76">
        <v>13</v>
      </c>
      <c r="CT90" s="76">
        <f t="shared" si="588"/>
        <v>1</v>
      </c>
      <c r="CU90" s="76">
        <v>0</v>
      </c>
      <c r="CV90" s="78" t="str">
        <f t="shared" si="589"/>
        <v>たまごっちブロックシール</v>
      </c>
      <c r="CW90" s="79">
        <f t="shared" si="590"/>
        <v>600</v>
      </c>
      <c r="CX90" s="76">
        <f t="shared" si="591"/>
        <v>600</v>
      </c>
      <c r="CY90" s="80">
        <f t="shared" si="592"/>
        <v>0.10714285714285714</v>
      </c>
      <c r="CZ90" s="37"/>
      <c r="DA90" s="29"/>
      <c r="DB90" s="52" t="str">
        <f t="shared" si="482"/>
        <v/>
      </c>
      <c r="DC90" s="45"/>
      <c r="DD90" s="45" t="str">
        <f>IF(DC90="","",DC90-DC91)</f>
        <v/>
      </c>
      <c r="DE90" s="45"/>
      <c r="DF90" s="45" t="str">
        <f>IF(DE90="","",DE90-DE91)</f>
        <v/>
      </c>
      <c r="DG90" s="45"/>
      <c r="DH90" s="45" t="str">
        <f>IF(DG90="","",DG91+DI91-DG90)</f>
        <v/>
      </c>
      <c r="DI90" s="45"/>
      <c r="DJ90" s="44" t="str">
        <f t="shared" si="635"/>
        <v/>
      </c>
      <c r="DK90" s="43" t="str">
        <f>IF(DC90="","",DK91)</f>
        <v/>
      </c>
      <c r="DL90" s="45" t="str">
        <f t="shared" ref="DL90:DL122" si="647">IF(DK90="","",DH90*DK90)</f>
        <v/>
      </c>
      <c r="DM90" s="46" t="str">
        <f t="shared" ref="DM90:DM122" si="648">IF(DL90="","",DL90/(DD90*100))</f>
        <v/>
      </c>
      <c r="DN90" s="37"/>
      <c r="DO90" s="29"/>
      <c r="DP90" s="52" t="str">
        <f t="shared" si="489"/>
        <v/>
      </c>
      <c r="DQ90" s="45"/>
      <c r="DR90" s="45" t="str">
        <f>IF(DQ90="","",DQ90-DQ91)</f>
        <v/>
      </c>
      <c r="DS90" s="45"/>
      <c r="DT90" s="45" t="str">
        <f>IF(DS90="","",DS90-DS91)</f>
        <v/>
      </c>
      <c r="DU90" s="45"/>
      <c r="DV90" s="45" t="str">
        <f>IF(DU90="","",DU91+DW91-DU90)</f>
        <v/>
      </c>
      <c r="DW90" s="45"/>
      <c r="DX90" s="44" t="str">
        <f t="shared" si="493"/>
        <v/>
      </c>
      <c r="DY90" s="43" t="str">
        <f>IF(DQ90="","",DY91)</f>
        <v/>
      </c>
      <c r="DZ90" s="45" t="str">
        <f t="shared" ref="DZ90:DZ127" si="649">IF(DY90="","",DV90*DY90)</f>
        <v/>
      </c>
      <c r="EA90" s="46" t="str">
        <f t="shared" ref="EA90:EA127" si="650">IF(DZ90="","",DZ90/(DR90*100))</f>
        <v/>
      </c>
      <c r="EB90" s="37"/>
      <c r="ED90" s="52" t="str">
        <f t="shared" si="497"/>
        <v/>
      </c>
      <c r="EE90" s="45"/>
      <c r="EF90" s="45" t="str">
        <f>IF(EE90="","",EE90-EE91)</f>
        <v/>
      </c>
      <c r="EG90" s="45"/>
      <c r="EH90" s="45" t="str">
        <f>IF(EG90="","",EG90-EG91)</f>
        <v/>
      </c>
      <c r="EI90" s="45"/>
      <c r="EJ90" s="45" t="str">
        <f>IF(EI90="","",EI91+EK91-EI90)</f>
        <v/>
      </c>
      <c r="EK90" s="45"/>
      <c r="EL90" s="44" t="str">
        <f t="shared" si="501"/>
        <v/>
      </c>
      <c r="EM90" s="43" t="str">
        <f>IF(EE90="","",EM91)</f>
        <v/>
      </c>
      <c r="EN90" s="45" t="str">
        <f t="shared" ref="EN90:EN122" si="651">IF(EM90="","",EJ90*EM90)</f>
        <v/>
      </c>
      <c r="EO90" s="46" t="str">
        <f t="shared" ref="EO90:EO122" si="652">IF(EN90="","",EN90/(EF90*100))</f>
        <v/>
      </c>
      <c r="EP90" s="37"/>
      <c r="ER90" s="52" t="str">
        <f t="shared" si="505"/>
        <v/>
      </c>
      <c r="ES90" s="45"/>
      <c r="ET90" s="45" t="str">
        <f>IF(ES90="","",ES90-ES91)</f>
        <v/>
      </c>
      <c r="EU90" s="45"/>
      <c r="EV90" s="45" t="str">
        <f>IF(EU90="","",EU90-EU91)</f>
        <v/>
      </c>
      <c r="EW90" s="45"/>
      <c r="EX90" s="45" t="str">
        <f>IF(EW90="","",EW91+EY91-EW90)</f>
        <v/>
      </c>
      <c r="EY90" s="45"/>
      <c r="EZ90" s="44" t="str">
        <f t="shared" si="509"/>
        <v/>
      </c>
      <c r="FA90" s="43" t="str">
        <f>IF(ES90="","",FA91)</f>
        <v/>
      </c>
      <c r="FB90" s="45" t="str">
        <f t="shared" ref="FB90:FB122" si="653">IF(FA90="","",EX90*FA90)</f>
        <v/>
      </c>
      <c r="FC90" s="46" t="str">
        <f t="shared" ref="FC90:FC122" si="654">IF(FB90="","",FB90/(ET90*100))</f>
        <v/>
      </c>
      <c r="FD90" s="37"/>
      <c r="FF90" s="52" t="str">
        <f t="shared" si="513"/>
        <v/>
      </c>
      <c r="FG90" s="45"/>
      <c r="FH90" s="45" t="str">
        <f>IF(FG90="","",FG90-FG91)</f>
        <v/>
      </c>
      <c r="FI90" s="45"/>
      <c r="FJ90" s="45" t="str">
        <f>IF(FI90="","",FI90-FI91)</f>
        <v/>
      </c>
      <c r="FK90" s="45"/>
      <c r="FL90" s="45" t="str">
        <f>IF(FK90="","",FK91+FM91-FK90)</f>
        <v/>
      </c>
      <c r="FM90" s="45"/>
      <c r="FN90" s="44" t="str">
        <f t="shared" si="517"/>
        <v/>
      </c>
      <c r="FO90" s="43" t="str">
        <f>IF(FG90="","",FO91)</f>
        <v/>
      </c>
      <c r="FP90" s="45" t="str">
        <f t="shared" ref="FP90:FP122" si="655">IF(FO90="","",FL90*FO90)</f>
        <v/>
      </c>
      <c r="FQ90" s="46" t="str">
        <f t="shared" ref="FQ90:FQ122" si="656">IF(FP90="","",FP90/(FH90*100))</f>
        <v/>
      </c>
      <c r="FR90" s="37"/>
      <c r="FS90" s="29"/>
      <c r="FT90" s="52" t="str">
        <f t="shared" si="521"/>
        <v/>
      </c>
      <c r="FU90" s="45"/>
      <c r="FV90" s="45" t="str">
        <f>IF(FU90="","",FU90-FU91)</f>
        <v/>
      </c>
      <c r="FW90" s="45"/>
      <c r="FX90" s="45" t="str">
        <f>IF(FW90="","",FW90-FW91)</f>
        <v/>
      </c>
      <c r="FY90" s="45"/>
      <c r="FZ90" s="45" t="str">
        <f>IF(FY90="","",FY91+GA91-FY90)</f>
        <v/>
      </c>
      <c r="GA90" s="45"/>
      <c r="GB90" s="44" t="str">
        <f t="shared" si="525"/>
        <v/>
      </c>
      <c r="GC90" s="43" t="str">
        <f>IF(FU90="","",GC91)</f>
        <v/>
      </c>
      <c r="GD90" s="45" t="str">
        <f t="shared" ref="GD90:GD122" si="657">IF(GC90="","",FZ90*GC90)</f>
        <v/>
      </c>
      <c r="GE90" s="46" t="str">
        <f t="shared" ref="GE90:GE122" si="658">IF(GD90="","",GD90/(FV90*100))</f>
        <v/>
      </c>
      <c r="GF90" s="37"/>
      <c r="GH90" s="52" t="str">
        <f t="shared" si="529"/>
        <v/>
      </c>
      <c r="GI90" s="45"/>
      <c r="GJ90" s="45" t="str">
        <f>IF(GI90="","",GI90-GI91)</f>
        <v/>
      </c>
      <c r="GK90" s="45"/>
      <c r="GL90" s="45" t="str">
        <f>IF(GK90="","",GK90-GK91)</f>
        <v/>
      </c>
      <c r="GM90" s="45"/>
      <c r="GN90" s="45" t="str">
        <f>IF(GM90="","",GM91+GO91-GM90)</f>
        <v/>
      </c>
      <c r="GO90" s="45"/>
      <c r="GP90" s="44" t="str">
        <f t="shared" si="533"/>
        <v/>
      </c>
      <c r="GQ90" s="43" t="str">
        <f>IF(GI90="","",GQ91)</f>
        <v/>
      </c>
      <c r="GR90" s="45" t="str">
        <f t="shared" ref="GR90:GR122" si="659">IF(GQ90="","",GN90*GQ90)</f>
        <v/>
      </c>
      <c r="GS90" s="46" t="str">
        <f t="shared" ref="GS90:GS122" si="660">IF(GR90="","",GR90/(GJ90*100))</f>
        <v/>
      </c>
      <c r="GT90" s="37"/>
      <c r="GU90" s="61"/>
      <c r="GV90" s="75"/>
      <c r="GW90" s="84" t="s">
        <v>1146</v>
      </c>
      <c r="GX90" s="76">
        <v>18978</v>
      </c>
      <c r="GY90" s="76">
        <f t="shared" si="593"/>
        <v>184</v>
      </c>
      <c r="GZ90" s="76">
        <v>150</v>
      </c>
      <c r="HA90" s="76">
        <f t="shared" si="594"/>
        <v>2</v>
      </c>
      <c r="HB90" s="76">
        <v>1</v>
      </c>
      <c r="HC90" s="76">
        <f t="shared" si="595"/>
        <v>2</v>
      </c>
      <c r="HD90" s="76">
        <v>2</v>
      </c>
      <c r="HE90" s="78" t="str">
        <f t="shared" si="596"/>
        <v>ボンボンドロップシール</v>
      </c>
      <c r="HF90" s="79">
        <f t="shared" si="597"/>
        <v>1500</v>
      </c>
      <c r="HG90" s="76">
        <f t="shared" si="598"/>
        <v>3000</v>
      </c>
      <c r="HH90" s="80">
        <f t="shared" si="599"/>
        <v>0.16304347826086957</v>
      </c>
      <c r="HI90" s="37"/>
      <c r="HK90" s="75"/>
      <c r="HL90" s="76">
        <v>3148</v>
      </c>
      <c r="HM90" s="76">
        <f t="shared" si="600"/>
        <v>42</v>
      </c>
      <c r="HN90" s="76">
        <v>129</v>
      </c>
      <c r="HO90" s="76">
        <f t="shared" si="601"/>
        <v>1</v>
      </c>
      <c r="HP90" s="76">
        <v>31</v>
      </c>
      <c r="HQ90" s="76">
        <f t="shared" si="602"/>
        <v>0</v>
      </c>
      <c r="HR90" s="76">
        <v>0</v>
      </c>
      <c r="HS90" s="78" t="str">
        <f t="shared" si="603"/>
        <v>ボンドロシール</v>
      </c>
      <c r="HT90" s="79">
        <f t="shared" si="604"/>
        <v>200</v>
      </c>
      <c r="HU90" s="76">
        <f t="shared" si="605"/>
        <v>0</v>
      </c>
      <c r="HV90" s="80">
        <f t="shared" si="606"/>
        <v>0</v>
      </c>
      <c r="HW90" s="37"/>
      <c r="HX90" s="360"/>
      <c r="HY90" s="75"/>
      <c r="HZ90" s="76">
        <v>10435</v>
      </c>
      <c r="IA90" s="76">
        <f t="shared" si="607"/>
        <v>168</v>
      </c>
      <c r="IB90" s="76">
        <v>361</v>
      </c>
      <c r="IC90" s="76">
        <f t="shared" si="608"/>
        <v>1</v>
      </c>
      <c r="ID90" s="76">
        <v>21</v>
      </c>
      <c r="IE90" s="76">
        <f t="shared" si="609"/>
        <v>-1</v>
      </c>
      <c r="IF90" s="76">
        <v>0</v>
      </c>
      <c r="IG90" s="78" t="str">
        <f t="shared" si="610"/>
        <v>バタースクイーズ</v>
      </c>
      <c r="IH90" s="79">
        <f t="shared" si="611"/>
        <v>400</v>
      </c>
      <c r="II90" s="76">
        <f t="shared" si="612"/>
        <v>-400</v>
      </c>
      <c r="IJ90" s="80">
        <f t="shared" si="613"/>
        <v>-2.3809523809523808E-2</v>
      </c>
      <c r="IK90" s="37"/>
      <c r="IL90" s="29"/>
      <c r="IM90" s="75"/>
      <c r="IN90" s="76">
        <v>8067</v>
      </c>
      <c r="IO90" s="76">
        <f t="shared" si="614"/>
        <v>126</v>
      </c>
      <c r="IP90" s="76">
        <v>363</v>
      </c>
      <c r="IQ90" s="76">
        <f t="shared" si="615"/>
        <v>23</v>
      </c>
      <c r="IR90" s="76">
        <v>66</v>
      </c>
      <c r="IS90" s="76">
        <f t="shared" si="616"/>
        <v>20</v>
      </c>
      <c r="IT90" s="76">
        <v>24</v>
      </c>
      <c r="IU90" s="78" t="str">
        <f t="shared" si="633"/>
        <v>ふわもちスクイーズ</v>
      </c>
      <c r="IV90" s="79">
        <f t="shared" si="634"/>
        <v>286</v>
      </c>
      <c r="IW90" s="76">
        <f t="shared" si="617"/>
        <v>5720</v>
      </c>
      <c r="IX90" s="80">
        <f t="shared" si="618"/>
        <v>0.45396825396825397</v>
      </c>
      <c r="IY90" s="37" t="s">
        <v>1279</v>
      </c>
      <c r="IZ90" s="61"/>
      <c r="JA90" s="75"/>
      <c r="JB90" s="76">
        <v>2728</v>
      </c>
      <c r="JC90" s="76">
        <f t="shared" si="619"/>
        <v>121</v>
      </c>
      <c r="JD90" s="76">
        <v>295</v>
      </c>
      <c r="JE90" s="76">
        <f t="shared" si="620"/>
        <v>4</v>
      </c>
      <c r="JF90" s="76">
        <v>8</v>
      </c>
      <c r="JG90" s="76">
        <f t="shared" si="621"/>
        <v>6</v>
      </c>
      <c r="JH90" s="76">
        <v>6</v>
      </c>
      <c r="JI90" s="78" t="str">
        <f t="shared" si="636"/>
        <v>たまごっちタイルシール</v>
      </c>
      <c r="JJ90" s="79">
        <f t="shared" si="637"/>
        <v>650</v>
      </c>
      <c r="JK90" s="76">
        <f t="shared" si="622"/>
        <v>3900</v>
      </c>
      <c r="JL90" s="80">
        <f t="shared" si="623"/>
        <v>0.32231404958677684</v>
      </c>
      <c r="JM90" s="37" t="s">
        <v>755</v>
      </c>
      <c r="JN90" s="29"/>
      <c r="JO90" s="75"/>
      <c r="JP90" s="76">
        <v>7021</v>
      </c>
      <c r="JQ90" s="76">
        <f t="shared" si="624"/>
        <v>36</v>
      </c>
      <c r="JR90" s="76">
        <v>250</v>
      </c>
      <c r="JS90" s="76">
        <f t="shared" si="625"/>
        <v>1</v>
      </c>
      <c r="JT90" s="76">
        <v>8</v>
      </c>
      <c r="JU90" s="76">
        <f t="shared" si="626"/>
        <v>1</v>
      </c>
      <c r="JV90" s="76">
        <v>0</v>
      </c>
      <c r="JW90" s="78" t="str">
        <f t="shared" si="627"/>
        <v>キティしっぽ付ポーチ</v>
      </c>
      <c r="JX90" s="79">
        <f t="shared" si="628"/>
        <v>670</v>
      </c>
      <c r="JY90" s="76">
        <f t="shared" si="629"/>
        <v>670</v>
      </c>
      <c r="JZ90" s="80">
        <f t="shared" si="630"/>
        <v>0.18611111111111112</v>
      </c>
      <c r="KA90" s="37"/>
      <c r="KB90" s="51"/>
      <c r="KC90" s="75"/>
      <c r="KD90" s="76">
        <v>16156</v>
      </c>
      <c r="KE90" s="76">
        <f>IF(KD90="","",KD90-KD86)</f>
        <v>12</v>
      </c>
      <c r="KF90" s="76">
        <v>936</v>
      </c>
      <c r="KG90" s="76">
        <f>IF(KF90="","",KF90-KF86)</f>
        <v>0</v>
      </c>
      <c r="KH90" s="76">
        <v>12</v>
      </c>
      <c r="KI90" s="76">
        <f>IF(KH90="","",KH86+KJ86-KH90)</f>
        <v>0</v>
      </c>
      <c r="KJ90" s="76">
        <v>9</v>
      </c>
      <c r="KK90" s="78" t="str">
        <f>IF(KD90="","",KK86)</f>
        <v>モンチチフルーツマスコット</v>
      </c>
      <c r="KL90" s="79">
        <f>IF(KE90="","",KL86)</f>
        <v>570</v>
      </c>
      <c r="KM90" s="76">
        <f>IF(KH90="","",KI90*KL90)</f>
        <v>0</v>
      </c>
      <c r="KN90" s="80">
        <f>IF(KI90="","",KM90/(KE90*100))</f>
        <v>0</v>
      </c>
      <c r="KO90" s="37" t="s">
        <v>1288</v>
      </c>
      <c r="KP90" s="29"/>
      <c r="KQ90" s="75"/>
      <c r="KR90" s="76">
        <v>5763</v>
      </c>
      <c r="KS90" s="76">
        <f>IF(KR90="","",KR90-KR86)</f>
        <v>37</v>
      </c>
      <c r="KT90" s="76">
        <v>166</v>
      </c>
      <c r="KU90" s="76">
        <f>IF(KT90="","",KT90-KT86)</f>
        <v>0</v>
      </c>
      <c r="KV90" s="76">
        <v>31</v>
      </c>
      <c r="KW90" s="76">
        <f>IF(KV90="","",KV86+KX86-KV90)</f>
        <v>0</v>
      </c>
      <c r="KX90" s="76">
        <v>0</v>
      </c>
      <c r="KY90" s="78" t="str">
        <f>IF(KR90="","",KY86)</f>
        <v>ボンボンドロップシール</v>
      </c>
      <c r="KZ90" s="79">
        <f>IF(KS90="","",KZ86)</f>
        <v>200</v>
      </c>
      <c r="LA90" s="76">
        <f>IF(KV90="","",KW90*KZ90)</f>
        <v>0</v>
      </c>
      <c r="LB90" s="80">
        <f>IF(KW90="","",LA90/(KS90*100))</f>
        <v>0</v>
      </c>
      <c r="LC90" s="37" t="s">
        <v>1283</v>
      </c>
      <c r="LD90" s="29"/>
      <c r="LE90" s="52">
        <f>IF(A80="","",A80)</f>
        <v>46139</v>
      </c>
      <c r="LF90" s="43">
        <v>87178</v>
      </c>
      <c r="LG90" s="86">
        <f>IF(LF90="","",LF90-LF87)</f>
        <v>268</v>
      </c>
      <c r="LH90" s="43">
        <v>446</v>
      </c>
      <c r="LI90" s="43">
        <f t="shared" si="569"/>
        <v>0</v>
      </c>
      <c r="LJ90" s="43">
        <v>2</v>
      </c>
      <c r="LK90" s="87">
        <f t="shared" si="570"/>
        <v>0</v>
      </c>
      <c r="LL90" s="43">
        <v>0</v>
      </c>
      <c r="LM90" s="65" t="str">
        <f>IF(LF90="","",LM87)</f>
        <v>ボンドロ</v>
      </c>
      <c r="LN90" s="48">
        <f>IF(LG90="","",LN87)</f>
        <v>1200</v>
      </c>
      <c r="LO90" s="87">
        <f t="shared" si="571"/>
        <v>0</v>
      </c>
      <c r="LP90" s="53"/>
      <c r="LQ90" s="37"/>
      <c r="LR90" s="29"/>
      <c r="LS90" s="52" t="str">
        <f t="shared" si="537"/>
        <v/>
      </c>
      <c r="LT90" s="45"/>
      <c r="LU90" s="45" t="str">
        <f>IF(LT90="","",LT90-LT91)</f>
        <v/>
      </c>
      <c r="LV90" s="45"/>
      <c r="LW90" s="45" t="str">
        <f>IF(LV90="","",LV90-LV91)</f>
        <v/>
      </c>
      <c r="LX90" s="45"/>
      <c r="LY90" s="45" t="str">
        <f>IF(LX90="","",LX91+LZ91-LX90)</f>
        <v/>
      </c>
      <c r="LZ90" s="45"/>
      <c r="MA90" s="44" t="str">
        <f t="shared" si="541"/>
        <v/>
      </c>
      <c r="MB90" s="43" t="str">
        <f>IF(LT90="","",MB91)</f>
        <v/>
      </c>
      <c r="MC90" s="45" t="str">
        <f t="shared" ref="MC90:MC122" si="661">IF(MB90="","",LY90*MB90)</f>
        <v/>
      </c>
      <c r="MD90" s="46" t="str">
        <f t="shared" ref="MD90:MD122" si="662">IF(MC90="","",MC90/(LU90*100))</f>
        <v/>
      </c>
      <c r="ME90" s="37"/>
      <c r="MF90" s="29"/>
      <c r="MG90" s="52" t="str">
        <f t="shared" si="545"/>
        <v/>
      </c>
      <c r="MH90" s="45"/>
      <c r="MI90" s="45" t="str">
        <f>IF(MH90="","",MH90-MH91)</f>
        <v/>
      </c>
      <c r="MJ90" s="45"/>
      <c r="MK90" s="45" t="str">
        <f>IF(MJ90="","",MJ90-MJ91)</f>
        <v/>
      </c>
      <c r="ML90" s="45"/>
      <c r="MM90" s="45" t="str">
        <f>IF(ML90="","",ML91+MN91-ML90)</f>
        <v/>
      </c>
      <c r="MN90" s="45"/>
      <c r="MO90" s="44" t="str">
        <f t="shared" si="549"/>
        <v/>
      </c>
      <c r="MP90" s="43" t="str">
        <f>IF(MH90="","",MP91)</f>
        <v/>
      </c>
      <c r="MQ90" s="45" t="str">
        <f t="shared" ref="MQ90:MQ122" si="663">IF(MP90="","",MM90*MP90)</f>
        <v/>
      </c>
      <c r="MR90" s="46" t="str">
        <f t="shared" ref="MR90:MR122" si="664">IF(MQ90="","",MQ90/(MI90*100))</f>
        <v/>
      </c>
      <c r="MS90" s="37"/>
      <c r="MT90" s="29"/>
      <c r="MU90" s="52" t="str">
        <f t="shared" si="553"/>
        <v/>
      </c>
      <c r="MV90" s="45"/>
      <c r="MW90" s="45" t="str">
        <f>IF(MV90="","",MV90-MV91)</f>
        <v/>
      </c>
      <c r="MX90" s="45"/>
      <c r="MY90" s="45" t="str">
        <f>IF(MX90="","",MX90-MX91)</f>
        <v/>
      </c>
      <c r="MZ90" s="45"/>
      <c r="NA90" s="45" t="str">
        <f>IF(MZ90="","",MZ91+NB91-MZ90)</f>
        <v/>
      </c>
      <c r="NB90" s="45"/>
      <c r="NC90" s="44" t="str">
        <f t="shared" si="557"/>
        <v/>
      </c>
      <c r="ND90" s="43" t="str">
        <f>IF(MV90="","",ND91)</f>
        <v/>
      </c>
      <c r="NE90" s="45" t="str">
        <f t="shared" ref="NE90:NE122" si="665">IF(ND90="","",NA90*ND90)</f>
        <v/>
      </c>
      <c r="NF90" s="46" t="str">
        <f t="shared" ref="NF90:NF122" si="666">IF(NE90="","",NE90/(MW90*100))</f>
        <v/>
      </c>
      <c r="NG90" s="37"/>
      <c r="NH90" s="29"/>
      <c r="NI90" s="52" t="str">
        <f t="shared" si="561"/>
        <v/>
      </c>
      <c r="NJ90" s="45"/>
      <c r="NK90" s="45" t="str">
        <f>IF(NJ90="","",NJ90-NJ91)</f>
        <v/>
      </c>
      <c r="NL90" s="45"/>
      <c r="NM90" s="45" t="str">
        <f>IF(NL90="","",NL90-NL91)</f>
        <v/>
      </c>
      <c r="NN90" s="45"/>
      <c r="NO90" s="45" t="str">
        <f>IF(NN90="","",NN91+NP91-NN90)</f>
        <v/>
      </c>
      <c r="NP90" s="45"/>
      <c r="NQ90" s="44" t="str">
        <f t="shared" si="638"/>
        <v/>
      </c>
      <c r="NR90" s="43" t="str">
        <f>IF(NJ90="","",NR91)</f>
        <v/>
      </c>
      <c r="NS90" s="45" t="str">
        <f t="shared" ref="NS90:NS122" si="667">IF(NR90="","",NO90*NR90)</f>
        <v/>
      </c>
      <c r="NT90" s="46" t="str">
        <f t="shared" ref="NT90:NT122" si="668">IF(NS90="","",NS90/(NK90*100))</f>
        <v/>
      </c>
      <c r="NU90" s="37"/>
    </row>
    <row r="91" spans="1:385" ht="15" customHeight="1" thickTop="1" x14ac:dyDescent="0.25">
      <c r="A91" s="38"/>
      <c r="B91" s="39"/>
      <c r="C91" s="40"/>
      <c r="D91" s="40"/>
      <c r="E91" s="41"/>
      <c r="F91" s="41"/>
      <c r="G91" s="40"/>
      <c r="H91" s="42"/>
      <c r="I91" s="45"/>
      <c r="J91" s="45" t="str">
        <f>IF(I91="","",I91-I88)</f>
        <v/>
      </c>
      <c r="K91" s="45"/>
      <c r="L91" s="45" t="str">
        <f>IF(K91="","",K91-K88)</f>
        <v/>
      </c>
      <c r="M91" s="45"/>
      <c r="N91" s="45" t="str">
        <f>IF(M91="","",M88+O88-M91)</f>
        <v/>
      </c>
      <c r="O91" s="45"/>
      <c r="P91" s="44" t="str">
        <f t="shared" si="631"/>
        <v/>
      </c>
      <c r="Q91" s="43" t="str">
        <f>IF(I91="","",Q88)</f>
        <v/>
      </c>
      <c r="R91" s="45" t="str">
        <f t="shared" si="639"/>
        <v/>
      </c>
      <c r="S91" s="46" t="str">
        <f t="shared" si="640"/>
        <v/>
      </c>
      <c r="T91" s="37"/>
      <c r="U91" s="29"/>
      <c r="V91" s="52" t="str">
        <f t="shared" si="458"/>
        <v/>
      </c>
      <c r="W91" s="67"/>
      <c r="X91" s="45" t="str">
        <f>IF(W91="","",W91-W88)</f>
        <v/>
      </c>
      <c r="Y91" s="45"/>
      <c r="Z91" s="45" t="str">
        <f>IF(Y91="","",Y91-Y88)</f>
        <v/>
      </c>
      <c r="AA91" s="45"/>
      <c r="AB91" s="45" t="str">
        <f>IF(AA91="","",AA88+AC88-AA91)</f>
        <v/>
      </c>
      <c r="AC91" s="45"/>
      <c r="AD91" s="44" t="str">
        <f t="shared" si="462"/>
        <v/>
      </c>
      <c r="AE91" s="43" t="str">
        <f>IF(W91="","",AE88)</f>
        <v/>
      </c>
      <c r="AF91" s="45" t="str">
        <f t="shared" si="641"/>
        <v/>
      </c>
      <c r="AG91" s="46" t="str">
        <f t="shared" si="642"/>
        <v/>
      </c>
      <c r="AH91" s="37"/>
      <c r="AI91" s="29"/>
      <c r="AJ91" s="52" t="str">
        <f t="shared" si="466"/>
        <v/>
      </c>
      <c r="AK91" s="45"/>
      <c r="AL91" s="45" t="str">
        <f>IF(AK91="","",AK91-AK88)</f>
        <v/>
      </c>
      <c r="AM91" s="45"/>
      <c r="AN91" s="45" t="str">
        <f>IF(AM91="","",AM91-AM88)</f>
        <v/>
      </c>
      <c r="AO91" s="45"/>
      <c r="AP91" s="45" t="str">
        <f>IF(AO91="","",AO88+AQ88-AO91)</f>
        <v/>
      </c>
      <c r="AQ91" s="45"/>
      <c r="AR91" s="44" t="str">
        <f t="shared" si="470"/>
        <v/>
      </c>
      <c r="AS91" s="43" t="str">
        <f>IF(AK91="","",AS88)</f>
        <v/>
      </c>
      <c r="AT91" s="45" t="str">
        <f t="shared" si="643"/>
        <v/>
      </c>
      <c r="AU91" s="46" t="str">
        <f t="shared" si="644"/>
        <v/>
      </c>
      <c r="AV91" s="37"/>
      <c r="AW91" s="29"/>
      <c r="AX91" s="52" t="str">
        <f t="shared" si="474"/>
        <v/>
      </c>
      <c r="AY91" s="45"/>
      <c r="AZ91" s="45" t="str">
        <f>IF(AY91="","",AY91-AY88)</f>
        <v/>
      </c>
      <c r="BA91" s="45"/>
      <c r="BB91" s="45" t="str">
        <f>IF(BA91="","",BA91-BA88)</f>
        <v/>
      </c>
      <c r="BC91" s="45"/>
      <c r="BD91" s="45" t="str">
        <f>IF(BC91="","",BC88+BE88-BC91)</f>
        <v/>
      </c>
      <c r="BE91" s="45"/>
      <c r="BF91" s="44" t="str">
        <f t="shared" si="478"/>
        <v/>
      </c>
      <c r="BG91" s="43" t="str">
        <f>IF(AY91="","",BG88)</f>
        <v/>
      </c>
      <c r="BH91" s="45" t="str">
        <f t="shared" si="645"/>
        <v/>
      </c>
      <c r="BI91" s="46" t="str">
        <f t="shared" si="646"/>
        <v/>
      </c>
      <c r="BJ91" s="37"/>
      <c r="BK91" s="29"/>
      <c r="BL91" s="52">
        <f>IF($A79="","",$A79)</f>
        <v>46136</v>
      </c>
      <c r="BM91" s="43">
        <v>3441</v>
      </c>
      <c r="BN91" s="43">
        <f t="shared" si="572"/>
        <v>17</v>
      </c>
      <c r="BO91" s="43">
        <v>96</v>
      </c>
      <c r="BP91" s="87">
        <f t="shared" si="573"/>
        <v>0</v>
      </c>
      <c r="BQ91" s="43">
        <v>15</v>
      </c>
      <c r="BR91" s="43">
        <f t="shared" si="574"/>
        <v>0</v>
      </c>
      <c r="BS91" s="43">
        <v>0</v>
      </c>
      <c r="BT91" s="44" t="str">
        <f t="shared" si="575"/>
        <v>ゲーム機柄イヤホン</v>
      </c>
      <c r="BU91" s="48">
        <f t="shared" si="576"/>
        <v>1100</v>
      </c>
      <c r="BV91" s="45">
        <f t="shared" si="577"/>
        <v>0</v>
      </c>
      <c r="BW91" s="89">
        <f t="shared" si="578"/>
        <v>0</v>
      </c>
      <c r="BX91" s="37"/>
      <c r="BY91" s="57"/>
      <c r="BZ91" s="52">
        <f>IF($A79="","",$A79)</f>
        <v>46136</v>
      </c>
      <c r="CA91" s="43">
        <v>9384</v>
      </c>
      <c r="CB91" s="43">
        <f t="shared" si="579"/>
        <v>15</v>
      </c>
      <c r="CC91" s="43">
        <v>341</v>
      </c>
      <c r="CD91" s="87">
        <f t="shared" si="580"/>
        <v>1</v>
      </c>
      <c r="CE91" s="43">
        <v>14</v>
      </c>
      <c r="CF91" s="43">
        <f t="shared" si="581"/>
        <v>1</v>
      </c>
      <c r="CG91" s="43">
        <v>0</v>
      </c>
      <c r="CH91" s="44" t="str">
        <f t="shared" si="582"/>
        <v>雪見だいふくイヤホン</v>
      </c>
      <c r="CI91" s="48">
        <f t="shared" si="583"/>
        <v>1100</v>
      </c>
      <c r="CJ91" s="45">
        <f t="shared" si="584"/>
        <v>1100</v>
      </c>
      <c r="CK91" s="89">
        <f t="shared" si="585"/>
        <v>0.73333333333333328</v>
      </c>
      <c r="CL91" s="193" t="s">
        <v>1299</v>
      </c>
      <c r="CM91" s="29"/>
      <c r="CN91" s="52">
        <f>IF($A79="","",$A79)</f>
        <v>46136</v>
      </c>
      <c r="CO91" s="43">
        <v>3286</v>
      </c>
      <c r="CP91" s="43">
        <f t="shared" si="586"/>
        <v>22</v>
      </c>
      <c r="CQ91" s="43">
        <v>109</v>
      </c>
      <c r="CR91" s="87">
        <f t="shared" si="587"/>
        <v>0</v>
      </c>
      <c r="CS91" s="43">
        <v>17</v>
      </c>
      <c r="CT91" s="43">
        <f t="shared" si="588"/>
        <v>0</v>
      </c>
      <c r="CU91" s="43">
        <v>0</v>
      </c>
      <c r="CV91" s="44" t="str">
        <f t="shared" si="589"/>
        <v>ゲーム機柄ワイヤレスイヤホン</v>
      </c>
      <c r="CW91" s="48">
        <f t="shared" si="590"/>
        <v>700</v>
      </c>
      <c r="CX91" s="45">
        <f t="shared" si="591"/>
        <v>0</v>
      </c>
      <c r="CY91" s="89">
        <f t="shared" si="592"/>
        <v>0</v>
      </c>
      <c r="CZ91" s="37"/>
      <c r="DA91" s="29"/>
      <c r="DB91" s="52" t="str">
        <f t="shared" si="482"/>
        <v/>
      </c>
      <c r="DC91" s="45"/>
      <c r="DD91" s="45" t="str">
        <f>IF(DC91="","",DC91-DC88)</f>
        <v/>
      </c>
      <c r="DE91" s="45"/>
      <c r="DF91" s="45" t="str">
        <f>IF(DE91="","",DE91-DE88)</f>
        <v/>
      </c>
      <c r="DG91" s="45"/>
      <c r="DH91" s="45" t="str">
        <f>IF(DG91="","",DG88+DI88-DG91)</f>
        <v/>
      </c>
      <c r="DI91" s="45"/>
      <c r="DJ91" s="44" t="str">
        <f t="shared" si="635"/>
        <v/>
      </c>
      <c r="DK91" s="43" t="str">
        <f>IF(DC91="","",DK88)</f>
        <v/>
      </c>
      <c r="DL91" s="45" t="str">
        <f t="shared" si="647"/>
        <v/>
      </c>
      <c r="DM91" s="46" t="str">
        <f t="shared" si="648"/>
        <v/>
      </c>
      <c r="DN91" s="37"/>
      <c r="DO91" s="29"/>
      <c r="DP91" s="52" t="str">
        <f t="shared" si="489"/>
        <v/>
      </c>
      <c r="DQ91" s="45"/>
      <c r="DR91" s="45" t="str">
        <f>IF(DQ91="","",DQ91-DQ88)</f>
        <v/>
      </c>
      <c r="DS91" s="45"/>
      <c r="DT91" s="45" t="str">
        <f>IF(DS91="","",DS91-DS88)</f>
        <v/>
      </c>
      <c r="DU91" s="45"/>
      <c r="DV91" s="45" t="str">
        <f>IF(DU91="","",DU88+DW88-DU91)</f>
        <v/>
      </c>
      <c r="DW91" s="45"/>
      <c r="DX91" s="44" t="str">
        <f t="shared" si="493"/>
        <v/>
      </c>
      <c r="DY91" s="43" t="str">
        <f>IF(DQ91="","",DY88)</f>
        <v/>
      </c>
      <c r="DZ91" s="45" t="str">
        <f t="shared" si="649"/>
        <v/>
      </c>
      <c r="EA91" s="46" t="str">
        <f t="shared" si="650"/>
        <v/>
      </c>
      <c r="EB91" s="37"/>
      <c r="ED91" s="52" t="str">
        <f t="shared" si="497"/>
        <v/>
      </c>
      <c r="EE91" s="45"/>
      <c r="EF91" s="45" t="str">
        <f>IF(EE91="","",EE91-EE88)</f>
        <v/>
      </c>
      <c r="EG91" s="45"/>
      <c r="EH91" s="45" t="str">
        <f>IF(EG91="","",EG91-EG88)</f>
        <v/>
      </c>
      <c r="EI91" s="45"/>
      <c r="EJ91" s="45" t="str">
        <f>IF(EI91="","",EI88+EK88-EI91)</f>
        <v/>
      </c>
      <c r="EK91" s="45"/>
      <c r="EL91" s="44" t="str">
        <f t="shared" si="501"/>
        <v/>
      </c>
      <c r="EM91" s="43" t="str">
        <f>IF(EE91="","",EM88)</f>
        <v/>
      </c>
      <c r="EN91" s="45" t="str">
        <f t="shared" si="651"/>
        <v/>
      </c>
      <c r="EO91" s="46" t="str">
        <f t="shared" si="652"/>
        <v/>
      </c>
      <c r="EP91" s="37"/>
      <c r="ER91" s="52" t="str">
        <f t="shared" si="505"/>
        <v/>
      </c>
      <c r="ES91" s="45"/>
      <c r="ET91" s="45" t="str">
        <f>IF(ES91="","",ES91-ES88)</f>
        <v/>
      </c>
      <c r="EU91" s="45"/>
      <c r="EV91" s="45" t="str">
        <f>IF(EU91="","",EU91-EU88)</f>
        <v/>
      </c>
      <c r="EW91" s="45"/>
      <c r="EX91" s="45" t="str">
        <f>IF(EW91="","",EW88+EY88-EW91)</f>
        <v/>
      </c>
      <c r="EY91" s="45"/>
      <c r="EZ91" s="44" t="str">
        <f t="shared" si="509"/>
        <v/>
      </c>
      <c r="FA91" s="43" t="str">
        <f>IF(ES91="","",FA88)</f>
        <v/>
      </c>
      <c r="FB91" s="45" t="str">
        <f t="shared" si="653"/>
        <v/>
      </c>
      <c r="FC91" s="46" t="str">
        <f t="shared" si="654"/>
        <v/>
      </c>
      <c r="FD91" s="37"/>
      <c r="FF91" s="52" t="str">
        <f t="shared" si="513"/>
        <v/>
      </c>
      <c r="FG91" s="45"/>
      <c r="FH91" s="45" t="str">
        <f>IF(FG91="","",FG91-FG88)</f>
        <v/>
      </c>
      <c r="FI91" s="45"/>
      <c r="FJ91" s="45" t="str">
        <f>IF(FI91="","",FI91-FI88)</f>
        <v/>
      </c>
      <c r="FK91" s="45"/>
      <c r="FL91" s="45" t="str">
        <f>IF(FK91="","",FK88+FM88-FK91)</f>
        <v/>
      </c>
      <c r="FM91" s="45"/>
      <c r="FN91" s="44" t="str">
        <f t="shared" si="517"/>
        <v/>
      </c>
      <c r="FO91" s="43" t="str">
        <f>IF(FG91="","",FO88)</f>
        <v/>
      </c>
      <c r="FP91" s="45" t="str">
        <f t="shared" si="655"/>
        <v/>
      </c>
      <c r="FQ91" s="46" t="str">
        <f t="shared" si="656"/>
        <v/>
      </c>
      <c r="FR91" s="37"/>
      <c r="FS91" s="29"/>
      <c r="FT91" s="52" t="str">
        <f t="shared" si="521"/>
        <v/>
      </c>
      <c r="FU91" s="45"/>
      <c r="FV91" s="45" t="str">
        <f>IF(FU91="","",FU91-FU88)</f>
        <v/>
      </c>
      <c r="FW91" s="45"/>
      <c r="FX91" s="45" t="str">
        <f>IF(FW91="","",FW91-FW88)</f>
        <v/>
      </c>
      <c r="FY91" s="45"/>
      <c r="FZ91" s="45" t="str">
        <f>IF(FY91="","",FY88+GA88-FY91)</f>
        <v/>
      </c>
      <c r="GA91" s="45"/>
      <c r="GB91" s="44" t="str">
        <f t="shared" si="525"/>
        <v/>
      </c>
      <c r="GC91" s="43" t="str">
        <f>IF(FU91="","",GC88)</f>
        <v/>
      </c>
      <c r="GD91" s="45" t="str">
        <f t="shared" si="657"/>
        <v/>
      </c>
      <c r="GE91" s="46" t="str">
        <f t="shared" si="658"/>
        <v/>
      </c>
      <c r="GF91" s="37"/>
      <c r="GH91" s="52" t="str">
        <f t="shared" si="529"/>
        <v/>
      </c>
      <c r="GI91" s="45"/>
      <c r="GJ91" s="45" t="str">
        <f>IF(GI91="","",GI91-GI88)</f>
        <v/>
      </c>
      <c r="GK91" s="45"/>
      <c r="GL91" s="45" t="str">
        <f>IF(GK91="","",GK91-GK88)</f>
        <v/>
      </c>
      <c r="GM91" s="45"/>
      <c r="GN91" s="45" t="str">
        <f>IF(GM91="","",GM88+GO88-GM91)</f>
        <v/>
      </c>
      <c r="GO91" s="45"/>
      <c r="GP91" s="44" t="str">
        <f t="shared" si="533"/>
        <v/>
      </c>
      <c r="GQ91" s="43" t="str">
        <f>IF(GI91="","",GQ88)</f>
        <v/>
      </c>
      <c r="GR91" s="45" t="str">
        <f t="shared" si="659"/>
        <v/>
      </c>
      <c r="GS91" s="46" t="str">
        <f t="shared" si="660"/>
        <v/>
      </c>
      <c r="GT91" s="37"/>
      <c r="GU91" s="61"/>
      <c r="GV91" s="52">
        <f>IF($A79="","",$A79)</f>
        <v>46136</v>
      </c>
      <c r="GW91" s="62" t="s">
        <v>1143</v>
      </c>
      <c r="GX91" s="43">
        <v>511</v>
      </c>
      <c r="GY91" s="43">
        <f t="shared" si="593"/>
        <v>29</v>
      </c>
      <c r="GZ91" s="43">
        <v>35</v>
      </c>
      <c r="HA91" s="87">
        <f t="shared" si="594"/>
        <v>0</v>
      </c>
      <c r="HB91" s="43">
        <v>3</v>
      </c>
      <c r="HC91" s="43">
        <f t="shared" si="595"/>
        <v>0</v>
      </c>
      <c r="HD91" s="43">
        <v>0</v>
      </c>
      <c r="HE91" s="309" t="s">
        <v>1303</v>
      </c>
      <c r="HF91" s="48">
        <v>1500</v>
      </c>
      <c r="HG91" s="45">
        <f t="shared" si="598"/>
        <v>0</v>
      </c>
      <c r="HH91" s="89">
        <f t="shared" si="599"/>
        <v>0</v>
      </c>
      <c r="HI91" s="37"/>
      <c r="HK91" s="52">
        <f>IF($A79="","",$A79)</f>
        <v>46136</v>
      </c>
      <c r="HL91" s="43">
        <v>2949</v>
      </c>
      <c r="HM91" s="43">
        <f t="shared" si="600"/>
        <v>15</v>
      </c>
      <c r="HN91" s="43">
        <v>49</v>
      </c>
      <c r="HO91" s="87">
        <f t="shared" si="601"/>
        <v>0</v>
      </c>
      <c r="HP91" s="43">
        <v>12</v>
      </c>
      <c r="HQ91" s="43">
        <f t="shared" si="602"/>
        <v>0</v>
      </c>
      <c r="HR91" s="43">
        <v>0</v>
      </c>
      <c r="HS91" s="44" t="str">
        <f t="shared" si="603"/>
        <v>キティボアバンスクリップ</v>
      </c>
      <c r="HT91" s="48">
        <f t="shared" si="604"/>
        <v>1100</v>
      </c>
      <c r="HU91" s="45">
        <f t="shared" si="605"/>
        <v>0</v>
      </c>
      <c r="HV91" s="89">
        <f t="shared" si="606"/>
        <v>0</v>
      </c>
      <c r="HW91" s="37"/>
      <c r="HX91" s="360"/>
      <c r="HY91" s="52">
        <f>IF($A79="","",$A79)</f>
        <v>46136</v>
      </c>
      <c r="HZ91" s="43">
        <v>9836</v>
      </c>
      <c r="IA91" s="43">
        <f t="shared" si="607"/>
        <v>38</v>
      </c>
      <c r="IB91" s="43">
        <v>374</v>
      </c>
      <c r="IC91" s="87">
        <f t="shared" si="608"/>
        <v>0</v>
      </c>
      <c r="ID91" s="43">
        <v>10</v>
      </c>
      <c r="IE91" s="43">
        <f t="shared" si="609"/>
        <v>0</v>
      </c>
      <c r="IF91" s="43">
        <v>6</v>
      </c>
      <c r="IG91" s="44" t="str">
        <f t="shared" si="610"/>
        <v>日焼けキティマルチケース</v>
      </c>
      <c r="IH91" s="48">
        <f t="shared" si="611"/>
        <v>1000</v>
      </c>
      <c r="II91" s="45">
        <f t="shared" si="612"/>
        <v>0</v>
      </c>
      <c r="IJ91" s="89">
        <f t="shared" si="613"/>
        <v>0</v>
      </c>
      <c r="IK91" s="37"/>
      <c r="IL91" s="29"/>
      <c r="IM91" s="52">
        <f>IF($A79="","",$A79)</f>
        <v>46136</v>
      </c>
      <c r="IN91" s="43">
        <v>987</v>
      </c>
      <c r="IO91" s="43">
        <f t="shared" si="614"/>
        <v>7</v>
      </c>
      <c r="IP91" s="43">
        <v>244</v>
      </c>
      <c r="IQ91" s="87">
        <f t="shared" si="615"/>
        <v>0</v>
      </c>
      <c r="IR91" s="43">
        <v>4</v>
      </c>
      <c r="IS91" s="43">
        <f t="shared" si="616"/>
        <v>0</v>
      </c>
      <c r="IT91" s="43">
        <v>12</v>
      </c>
      <c r="IU91" s="44" t="str">
        <f t="shared" si="633"/>
        <v>モンチッチがま口</v>
      </c>
      <c r="IV91" s="48">
        <f t="shared" si="634"/>
        <v>400</v>
      </c>
      <c r="IW91" s="45">
        <f t="shared" si="617"/>
        <v>0</v>
      </c>
      <c r="IX91" s="89">
        <f t="shared" si="618"/>
        <v>0</v>
      </c>
      <c r="IY91" s="37" t="s">
        <v>1312</v>
      </c>
      <c r="IZ91" s="61"/>
      <c r="JA91" s="52">
        <f>IF($A79="","",$A79)</f>
        <v>46136</v>
      </c>
      <c r="JB91" s="43">
        <v>7781</v>
      </c>
      <c r="JC91" s="43">
        <f t="shared" si="619"/>
        <v>20</v>
      </c>
      <c r="JD91" s="43">
        <v>247</v>
      </c>
      <c r="JE91" s="87">
        <f t="shared" si="620"/>
        <v>1</v>
      </c>
      <c r="JF91" s="43">
        <v>9</v>
      </c>
      <c r="JG91" s="43">
        <f t="shared" si="621"/>
        <v>0</v>
      </c>
      <c r="JH91" s="43">
        <v>0</v>
      </c>
      <c r="JI91" s="44" t="str">
        <f t="shared" si="636"/>
        <v>液晶デジカメ</v>
      </c>
      <c r="JJ91" s="48">
        <f t="shared" si="637"/>
        <v>1100</v>
      </c>
      <c r="JK91" s="45">
        <f t="shared" si="622"/>
        <v>0</v>
      </c>
      <c r="JL91" s="89">
        <f t="shared" si="623"/>
        <v>0</v>
      </c>
      <c r="JM91" s="37"/>
      <c r="JN91" s="29"/>
      <c r="JO91" s="52">
        <f>IF($A79="","",$A79)</f>
        <v>46136</v>
      </c>
      <c r="JP91" s="43">
        <v>574</v>
      </c>
      <c r="JQ91" s="43">
        <f t="shared" si="624"/>
        <v>37</v>
      </c>
      <c r="JR91" s="43">
        <v>340</v>
      </c>
      <c r="JS91" s="87">
        <f t="shared" si="625"/>
        <v>3</v>
      </c>
      <c r="JT91" s="43">
        <v>7</v>
      </c>
      <c r="JU91" s="43">
        <f t="shared" si="626"/>
        <v>3</v>
      </c>
      <c r="JV91" s="43">
        <v>0</v>
      </c>
      <c r="JW91" s="44" t="str">
        <f t="shared" si="627"/>
        <v>キティボアバンスクリップ</v>
      </c>
      <c r="JX91" s="48">
        <f t="shared" si="628"/>
        <v>1100</v>
      </c>
      <c r="JY91" s="45">
        <f t="shared" si="629"/>
        <v>3300</v>
      </c>
      <c r="JZ91" s="89">
        <f t="shared" si="630"/>
        <v>0.89189189189189189</v>
      </c>
      <c r="KA91" s="37" t="s">
        <v>1300</v>
      </c>
      <c r="KB91" s="51"/>
      <c r="KC91" s="52">
        <f>IF($A79="","",$A79)</f>
        <v>46136</v>
      </c>
      <c r="KD91" s="43">
        <v>1309</v>
      </c>
      <c r="KE91" s="43"/>
      <c r="KF91" s="43">
        <v>155</v>
      </c>
      <c r="KG91" s="87">
        <v>2</v>
      </c>
      <c r="KH91" s="43">
        <v>12</v>
      </c>
      <c r="KI91" s="43">
        <f>IF(KH91="","",KH87+KJ87-KH91)</f>
        <v>2</v>
      </c>
      <c r="KJ91" s="43">
        <v>0</v>
      </c>
      <c r="KK91" s="44" t="s">
        <v>1121</v>
      </c>
      <c r="KL91" s="48">
        <v>572</v>
      </c>
      <c r="KM91" s="45">
        <f>IF(KH91="","",KI91*KL91)</f>
        <v>1144</v>
      </c>
      <c r="KN91" s="89" t="e">
        <f>IF(KI91="","",KM91/(KE91*100))</f>
        <v>#DIV/0!</v>
      </c>
      <c r="KO91" s="37"/>
      <c r="KP91" s="29"/>
      <c r="KQ91" s="52">
        <f>IF($A79="","",$A79)</f>
        <v>46136</v>
      </c>
      <c r="KR91" s="43">
        <v>665</v>
      </c>
      <c r="KS91" s="43">
        <f>KR91-635</f>
        <v>30</v>
      </c>
      <c r="KT91" s="43">
        <v>99</v>
      </c>
      <c r="KU91" s="87">
        <v>1</v>
      </c>
      <c r="KV91" s="43">
        <v>30</v>
      </c>
      <c r="KW91" s="43">
        <f>IF(KV91="","",KV87+KX87-KV91)</f>
        <v>0</v>
      </c>
      <c r="KX91" s="43">
        <v>0</v>
      </c>
      <c r="KY91" s="44" t="s">
        <v>1296</v>
      </c>
      <c r="KZ91" s="48">
        <f>IF(KS91="","",KZ87)</f>
        <v>780</v>
      </c>
      <c r="LA91" s="45">
        <f>IF(KV91="","",KW91*KZ91)</f>
        <v>0</v>
      </c>
      <c r="LB91" s="89">
        <f>IF(KW91="","",LA91/(KS91*100))</f>
        <v>0</v>
      </c>
      <c r="LC91" s="37" t="s">
        <v>1295</v>
      </c>
      <c r="LD91" s="29"/>
      <c r="LE91" s="93"/>
      <c r="LF91" s="45"/>
      <c r="LG91" s="45"/>
      <c r="LH91" s="45">
        <v>533</v>
      </c>
      <c r="LI91" s="45">
        <f t="shared" si="569"/>
        <v>0</v>
      </c>
      <c r="LJ91" s="43">
        <v>2</v>
      </c>
      <c r="LK91" s="45">
        <f t="shared" si="570"/>
        <v>0</v>
      </c>
      <c r="LL91" s="45">
        <v>0</v>
      </c>
      <c r="LM91" s="73" t="str">
        <f>IF(LF90="","",LM88)</f>
        <v>ボンドロ</v>
      </c>
      <c r="LN91" s="67">
        <f>IF(LG90="","",LN88)</f>
        <v>1500</v>
      </c>
      <c r="LO91" s="45">
        <f t="shared" si="571"/>
        <v>0</v>
      </c>
      <c r="LP91" s="46"/>
      <c r="LQ91" s="37"/>
      <c r="LR91" s="29"/>
      <c r="LS91" s="52" t="str">
        <f t="shared" si="537"/>
        <v/>
      </c>
      <c r="LT91" s="45"/>
      <c r="LU91" s="45" t="str">
        <f>IF(LT91="","",LT91-LT88)</f>
        <v/>
      </c>
      <c r="LV91" s="45"/>
      <c r="LW91" s="45" t="str">
        <f>IF(LV91="","",LV91-LV88)</f>
        <v/>
      </c>
      <c r="LX91" s="45"/>
      <c r="LY91" s="45" t="str">
        <f>IF(LX91="","",LX88+LZ88-LX91)</f>
        <v/>
      </c>
      <c r="LZ91" s="45"/>
      <c r="MA91" s="44" t="str">
        <f t="shared" si="541"/>
        <v/>
      </c>
      <c r="MB91" s="43" t="str">
        <f>IF(LT91="","",MB88)</f>
        <v/>
      </c>
      <c r="MC91" s="45" t="str">
        <f t="shared" si="661"/>
        <v/>
      </c>
      <c r="MD91" s="46" t="str">
        <f t="shared" si="662"/>
        <v/>
      </c>
      <c r="ME91" s="37"/>
      <c r="MF91" s="29"/>
      <c r="MG91" s="52" t="str">
        <f t="shared" si="545"/>
        <v/>
      </c>
      <c r="MH91" s="45"/>
      <c r="MI91" s="45" t="str">
        <f>IF(MH91="","",MH91-MH88)</f>
        <v/>
      </c>
      <c r="MJ91" s="45"/>
      <c r="MK91" s="45" t="str">
        <f>IF(MJ91="","",MJ91-MJ88)</f>
        <v/>
      </c>
      <c r="ML91" s="45"/>
      <c r="MM91" s="45" t="str">
        <f>IF(ML91="","",ML88+MN88-ML91)</f>
        <v/>
      </c>
      <c r="MN91" s="45"/>
      <c r="MO91" s="44" t="str">
        <f t="shared" si="549"/>
        <v/>
      </c>
      <c r="MP91" s="43" t="str">
        <f>IF(MH91="","",MP88)</f>
        <v/>
      </c>
      <c r="MQ91" s="45" t="str">
        <f t="shared" si="663"/>
        <v/>
      </c>
      <c r="MR91" s="46" t="str">
        <f t="shared" si="664"/>
        <v/>
      </c>
      <c r="MS91" s="37"/>
      <c r="MT91" s="29"/>
      <c r="MU91" s="52" t="str">
        <f t="shared" si="553"/>
        <v/>
      </c>
      <c r="MV91" s="45"/>
      <c r="MW91" s="45" t="str">
        <f>IF(MV91="","",MV91-MV88)</f>
        <v/>
      </c>
      <c r="MX91" s="45"/>
      <c r="MY91" s="45" t="str">
        <f>IF(MX91="","",MX91-MX88)</f>
        <v/>
      </c>
      <c r="MZ91" s="45"/>
      <c r="NA91" s="45" t="str">
        <f>IF(MZ91="","",MZ88+NB88-MZ91)</f>
        <v/>
      </c>
      <c r="NB91" s="45"/>
      <c r="NC91" s="44" t="str">
        <f t="shared" si="557"/>
        <v/>
      </c>
      <c r="ND91" s="43" t="str">
        <f>IF(MV91="","",ND88)</f>
        <v/>
      </c>
      <c r="NE91" s="45" t="str">
        <f t="shared" si="665"/>
        <v/>
      </c>
      <c r="NF91" s="46" t="str">
        <f t="shared" si="666"/>
        <v/>
      </c>
      <c r="NG91" s="37"/>
      <c r="NH91" s="29"/>
      <c r="NI91" s="52" t="str">
        <f t="shared" si="561"/>
        <v/>
      </c>
      <c r="NJ91" s="45"/>
      <c r="NK91" s="45" t="str">
        <f>IF(NJ91="","",NJ91-NJ88)</f>
        <v/>
      </c>
      <c r="NL91" s="45"/>
      <c r="NM91" s="45" t="str">
        <f>IF(NL91="","",NL91-NL88)</f>
        <v/>
      </c>
      <c r="NN91" s="45"/>
      <c r="NO91" s="45" t="str">
        <f>IF(NN91="","",NN88+NP88-NN91)</f>
        <v/>
      </c>
      <c r="NP91" s="45"/>
      <c r="NQ91" s="44" t="str">
        <f t="shared" si="638"/>
        <v/>
      </c>
      <c r="NR91" s="43" t="str">
        <f>IF(NJ91="","",NR88)</f>
        <v/>
      </c>
      <c r="NS91" s="45" t="str">
        <f t="shared" si="667"/>
        <v/>
      </c>
      <c r="NT91" s="46" t="str">
        <f t="shared" si="668"/>
        <v/>
      </c>
      <c r="NU91" s="37"/>
    </row>
    <row r="92" spans="1:385" ht="15" customHeight="1" thickBot="1" x14ac:dyDescent="0.3">
      <c r="A92" s="38"/>
      <c r="B92" s="39"/>
      <c r="C92" s="40"/>
      <c r="D92" s="40"/>
      <c r="E92" s="41"/>
      <c r="F92" s="41"/>
      <c r="G92" s="40"/>
      <c r="H92" s="42"/>
      <c r="I92" s="45"/>
      <c r="J92" s="45" t="str">
        <f>IF(I92="","",I92-I90)</f>
        <v/>
      </c>
      <c r="K92" s="45"/>
      <c r="L92" s="45" t="str">
        <f>IF(K92="","",K92-K90)</f>
        <v/>
      </c>
      <c r="M92" s="45"/>
      <c r="N92" s="45" t="str">
        <f>IF(M92="","",M90+O90-M92)</f>
        <v/>
      </c>
      <c r="O92" s="45"/>
      <c r="P92" s="44" t="str">
        <f t="shared" si="631"/>
        <v/>
      </c>
      <c r="Q92" s="43" t="str">
        <f>IF(I92="","",Q90)</f>
        <v/>
      </c>
      <c r="R92" s="45" t="str">
        <f t="shared" si="639"/>
        <v/>
      </c>
      <c r="S92" s="46" t="str">
        <f t="shared" si="640"/>
        <v/>
      </c>
      <c r="T92" s="37"/>
      <c r="U92" s="29"/>
      <c r="V92" s="52" t="str">
        <f t="shared" si="458"/>
        <v/>
      </c>
      <c r="W92" s="67"/>
      <c r="X92" s="45" t="str">
        <f>IF(W92="","",W92-W90)</f>
        <v/>
      </c>
      <c r="Y92" s="45"/>
      <c r="Z92" s="45" t="str">
        <f>IF(Y92="","",Y92-Y90)</f>
        <v/>
      </c>
      <c r="AA92" s="45"/>
      <c r="AB92" s="45" t="str">
        <f>IF(AA92="","",AA90+AC90-AA92)</f>
        <v/>
      </c>
      <c r="AC92" s="45"/>
      <c r="AD92" s="44" t="str">
        <f t="shared" si="462"/>
        <v/>
      </c>
      <c r="AE92" s="43" t="str">
        <f>IF(W92="","",AE90)</f>
        <v/>
      </c>
      <c r="AF92" s="45" t="str">
        <f t="shared" si="641"/>
        <v/>
      </c>
      <c r="AG92" s="46" t="str">
        <f t="shared" si="642"/>
        <v/>
      </c>
      <c r="AH92" s="37"/>
      <c r="AI92" s="29"/>
      <c r="AJ92" s="52" t="str">
        <f t="shared" si="466"/>
        <v/>
      </c>
      <c r="AK92" s="45"/>
      <c r="AL92" s="45" t="str">
        <f>IF(AK92="","",AK92-AK90)</f>
        <v/>
      </c>
      <c r="AM92" s="45"/>
      <c r="AN92" s="45" t="str">
        <f>IF(AM92="","",AM92-AM90)</f>
        <v/>
      </c>
      <c r="AO92" s="45"/>
      <c r="AP92" s="45" t="str">
        <f>IF(AO92="","",AO90+AQ90-AO92)</f>
        <v/>
      </c>
      <c r="AQ92" s="45"/>
      <c r="AR92" s="44" t="str">
        <f t="shared" si="470"/>
        <v/>
      </c>
      <c r="AS92" s="43" t="str">
        <f>IF(AK92="","",AS90)</f>
        <v/>
      </c>
      <c r="AT92" s="45" t="str">
        <f t="shared" si="643"/>
        <v/>
      </c>
      <c r="AU92" s="46" t="str">
        <f t="shared" si="644"/>
        <v/>
      </c>
      <c r="AV92" s="37"/>
      <c r="AW92" s="29"/>
      <c r="AX92" s="52" t="str">
        <f t="shared" si="474"/>
        <v/>
      </c>
      <c r="AY92" s="45"/>
      <c r="AZ92" s="45" t="str">
        <f>IF(AY92="","",AY92-AY90)</f>
        <v/>
      </c>
      <c r="BA92" s="45"/>
      <c r="BB92" s="45" t="str">
        <f>IF(BA92="","",BA92-BA90)</f>
        <v/>
      </c>
      <c r="BC92" s="45"/>
      <c r="BD92" s="45" t="str">
        <f>IF(BC92="","",BC90+BE90-BC92)</f>
        <v/>
      </c>
      <c r="BE92" s="45"/>
      <c r="BF92" s="44" t="str">
        <f t="shared" si="478"/>
        <v/>
      </c>
      <c r="BG92" s="43" t="str">
        <f>IF(AY92="","",BG90)</f>
        <v/>
      </c>
      <c r="BH92" s="45" t="str">
        <f t="shared" si="645"/>
        <v/>
      </c>
      <c r="BI92" s="46" t="str">
        <f t="shared" si="646"/>
        <v/>
      </c>
      <c r="BJ92" s="37"/>
      <c r="BK92" s="29"/>
      <c r="BL92" s="47"/>
      <c r="BM92" s="43">
        <v>2593</v>
      </c>
      <c r="BN92" s="45">
        <f t="shared" si="572"/>
        <v>18</v>
      </c>
      <c r="BO92" s="43">
        <v>91</v>
      </c>
      <c r="BP92" s="45">
        <f t="shared" si="573"/>
        <v>5</v>
      </c>
      <c r="BQ92" s="43">
        <v>10</v>
      </c>
      <c r="BR92" s="45">
        <f t="shared" si="574"/>
        <v>5</v>
      </c>
      <c r="BS92" s="43">
        <v>10</v>
      </c>
      <c r="BT92" s="63" t="s">
        <v>1298</v>
      </c>
      <c r="BU92" s="67">
        <v>847</v>
      </c>
      <c r="BV92" s="43">
        <f t="shared" si="577"/>
        <v>4235</v>
      </c>
      <c r="BW92" s="196">
        <f t="shared" si="578"/>
        <v>2.3527777777777779</v>
      </c>
      <c r="BX92" s="37" t="s">
        <v>1305</v>
      </c>
      <c r="BY92" s="98"/>
      <c r="BZ92" s="47"/>
      <c r="CA92" s="43">
        <v>8540</v>
      </c>
      <c r="CB92" s="45">
        <f t="shared" si="579"/>
        <v>18</v>
      </c>
      <c r="CC92" s="43">
        <v>364</v>
      </c>
      <c r="CD92" s="45">
        <f t="shared" si="580"/>
        <v>0</v>
      </c>
      <c r="CE92" s="43">
        <v>10</v>
      </c>
      <c r="CF92" s="45">
        <f t="shared" si="581"/>
        <v>0</v>
      </c>
      <c r="CG92" s="43">
        <v>0</v>
      </c>
      <c r="CH92" s="63" t="str">
        <f t="shared" si="582"/>
        <v>サンリオボアバンスクリップ</v>
      </c>
      <c r="CI92" s="67">
        <f t="shared" si="583"/>
        <v>1100</v>
      </c>
      <c r="CJ92" s="43">
        <f t="shared" si="584"/>
        <v>0</v>
      </c>
      <c r="CK92" s="46">
        <f t="shared" si="585"/>
        <v>0</v>
      </c>
      <c r="CL92" s="37" t="s">
        <v>13</v>
      </c>
      <c r="CM92" s="29"/>
      <c r="CN92" s="47"/>
      <c r="CO92" s="43">
        <v>4552</v>
      </c>
      <c r="CP92" s="45">
        <f t="shared" si="586"/>
        <v>54</v>
      </c>
      <c r="CQ92" s="43">
        <v>123</v>
      </c>
      <c r="CR92" s="45">
        <f t="shared" si="587"/>
        <v>1</v>
      </c>
      <c r="CS92" s="43">
        <v>6</v>
      </c>
      <c r="CT92" s="45">
        <f t="shared" si="588"/>
        <v>1</v>
      </c>
      <c r="CU92" s="43">
        <v>0</v>
      </c>
      <c r="CV92" s="63" t="str">
        <f t="shared" si="589"/>
        <v>ギャルキティしっぽポーチ</v>
      </c>
      <c r="CW92" s="67">
        <f t="shared" si="590"/>
        <v>0</v>
      </c>
      <c r="CX92" s="43">
        <f t="shared" si="591"/>
        <v>0</v>
      </c>
      <c r="CY92" s="46">
        <f t="shared" si="592"/>
        <v>0</v>
      </c>
      <c r="CZ92" s="37" t="s">
        <v>1300</v>
      </c>
      <c r="DA92" s="29"/>
      <c r="DB92" s="52" t="str">
        <f t="shared" si="482"/>
        <v/>
      </c>
      <c r="DC92" s="45"/>
      <c r="DD92" s="45" t="str">
        <f>IF(DC92="","",DC92-DC90)</f>
        <v/>
      </c>
      <c r="DE92" s="45"/>
      <c r="DF92" s="45" t="str">
        <f>IF(DE92="","",DE92-DE90)</f>
        <v/>
      </c>
      <c r="DG92" s="45"/>
      <c r="DH92" s="45" t="str">
        <f>IF(DG92="","",DG90+DI90-DG92)</f>
        <v/>
      </c>
      <c r="DI92" s="45"/>
      <c r="DJ92" s="44" t="str">
        <f t="shared" si="635"/>
        <v/>
      </c>
      <c r="DK92" s="43" t="str">
        <f>IF(DC92="","",DK90)</f>
        <v/>
      </c>
      <c r="DL92" s="45" t="str">
        <f t="shared" si="647"/>
        <v/>
      </c>
      <c r="DM92" s="46" t="str">
        <f t="shared" si="648"/>
        <v/>
      </c>
      <c r="DN92" s="37"/>
      <c r="DO92" s="29"/>
      <c r="DP92" s="52" t="str">
        <f t="shared" si="489"/>
        <v/>
      </c>
      <c r="DQ92" s="45"/>
      <c r="DR92" s="45" t="str">
        <f>IF(DQ92="","",DQ92-DQ90)</f>
        <v/>
      </c>
      <c r="DS92" s="45"/>
      <c r="DT92" s="45" t="str">
        <f>IF(DS92="","",DS92-DS90)</f>
        <v/>
      </c>
      <c r="DU92" s="45"/>
      <c r="DV92" s="45" t="str">
        <f>IF(DU92="","",DU90+DW90-DU92)</f>
        <v/>
      </c>
      <c r="DW92" s="45"/>
      <c r="DX92" s="44" t="str">
        <f t="shared" si="493"/>
        <v/>
      </c>
      <c r="DY92" s="43" t="str">
        <f>IF(DQ92="","",DY90)</f>
        <v/>
      </c>
      <c r="DZ92" s="45" t="str">
        <f t="shared" si="649"/>
        <v/>
      </c>
      <c r="EA92" s="46" t="str">
        <f t="shared" si="650"/>
        <v/>
      </c>
      <c r="EB92" s="37"/>
      <c r="ED92" s="52" t="str">
        <f t="shared" si="497"/>
        <v/>
      </c>
      <c r="EE92" s="45"/>
      <c r="EF92" s="45" t="str">
        <f>IF(EE92="","",EE92-EE90)</f>
        <v/>
      </c>
      <c r="EG92" s="45"/>
      <c r="EH92" s="45" t="str">
        <f>IF(EG92="","",EG92-EG90)</f>
        <v/>
      </c>
      <c r="EI92" s="45"/>
      <c r="EJ92" s="45" t="str">
        <f>IF(EI92="","",EI90+EK90-EI92)</f>
        <v/>
      </c>
      <c r="EK92" s="45"/>
      <c r="EL92" s="44" t="str">
        <f t="shared" si="501"/>
        <v/>
      </c>
      <c r="EM92" s="43" t="str">
        <f>IF(EE92="","",EM90)</f>
        <v/>
      </c>
      <c r="EN92" s="45" t="str">
        <f t="shared" si="651"/>
        <v/>
      </c>
      <c r="EO92" s="46" t="str">
        <f t="shared" si="652"/>
        <v/>
      </c>
      <c r="EP92" s="37"/>
      <c r="ER92" s="52" t="str">
        <f t="shared" si="505"/>
        <v/>
      </c>
      <c r="ES92" s="45"/>
      <c r="ET92" s="45" t="str">
        <f>IF(ES92="","",ES92-ES90)</f>
        <v/>
      </c>
      <c r="EU92" s="45"/>
      <c r="EV92" s="45" t="str">
        <f>IF(EU92="","",EU92-EU90)</f>
        <v/>
      </c>
      <c r="EW92" s="45"/>
      <c r="EX92" s="45" t="str">
        <f>IF(EW92="","",EW90+EY90-EW92)</f>
        <v/>
      </c>
      <c r="EY92" s="45"/>
      <c r="EZ92" s="44" t="str">
        <f t="shared" si="509"/>
        <v/>
      </c>
      <c r="FA92" s="43" t="str">
        <f>IF(ES92="","",FA90)</f>
        <v/>
      </c>
      <c r="FB92" s="45" t="str">
        <f t="shared" si="653"/>
        <v/>
      </c>
      <c r="FC92" s="46" t="str">
        <f t="shared" si="654"/>
        <v/>
      </c>
      <c r="FD92" s="37"/>
      <c r="FF92" s="52" t="str">
        <f t="shared" si="513"/>
        <v/>
      </c>
      <c r="FG92" s="45"/>
      <c r="FH92" s="45" t="str">
        <f>IF(FG92="","",FG92-FG90)</f>
        <v/>
      </c>
      <c r="FI92" s="45"/>
      <c r="FJ92" s="45" t="str">
        <f>IF(FI92="","",FI92-FI90)</f>
        <v/>
      </c>
      <c r="FK92" s="45"/>
      <c r="FL92" s="45" t="str">
        <f>IF(FK92="","",FK90+FM90-FK92)</f>
        <v/>
      </c>
      <c r="FM92" s="45"/>
      <c r="FN92" s="44" t="str">
        <f t="shared" si="517"/>
        <v/>
      </c>
      <c r="FO92" s="43" t="str">
        <f>IF(FG92="","",FO90)</f>
        <v/>
      </c>
      <c r="FP92" s="45" t="str">
        <f t="shared" si="655"/>
        <v/>
      </c>
      <c r="FQ92" s="46" t="str">
        <f t="shared" si="656"/>
        <v/>
      </c>
      <c r="FR92" s="37"/>
      <c r="FS92" s="29"/>
      <c r="FT92" s="52" t="str">
        <f t="shared" si="521"/>
        <v/>
      </c>
      <c r="FU92" s="45"/>
      <c r="FV92" s="45" t="str">
        <f>IF(FU92="","",FU92-FU90)</f>
        <v/>
      </c>
      <c r="FW92" s="45"/>
      <c r="FX92" s="45" t="str">
        <f>IF(FW92="","",FW92-FW90)</f>
        <v/>
      </c>
      <c r="FY92" s="45"/>
      <c r="FZ92" s="45" t="str">
        <f>IF(FY92="","",FY90+GA90-FY92)</f>
        <v/>
      </c>
      <c r="GA92" s="45"/>
      <c r="GB92" s="44" t="str">
        <f t="shared" si="525"/>
        <v/>
      </c>
      <c r="GC92" s="43" t="str">
        <f>IF(FU92="","",GC90)</f>
        <v/>
      </c>
      <c r="GD92" s="45" t="str">
        <f t="shared" si="657"/>
        <v/>
      </c>
      <c r="GE92" s="46" t="str">
        <f t="shared" si="658"/>
        <v/>
      </c>
      <c r="GF92" s="37"/>
      <c r="GH92" s="52" t="str">
        <f t="shared" si="529"/>
        <v/>
      </c>
      <c r="GI92" s="45"/>
      <c r="GJ92" s="45" t="str">
        <f>IF(GI92="","",GI92-GI90)</f>
        <v/>
      </c>
      <c r="GK92" s="45"/>
      <c r="GL92" s="45" t="str">
        <f>IF(GK92="","",GK92-GK90)</f>
        <v/>
      </c>
      <c r="GM92" s="45"/>
      <c r="GN92" s="45" t="str">
        <f>IF(GM92="","",GM90+GO90-GM92)</f>
        <v/>
      </c>
      <c r="GO92" s="45"/>
      <c r="GP92" s="44" t="str">
        <f t="shared" si="533"/>
        <v/>
      </c>
      <c r="GQ92" s="43" t="str">
        <f>IF(GI92="","",GQ90)</f>
        <v/>
      </c>
      <c r="GR92" s="45" t="str">
        <f t="shared" si="659"/>
        <v/>
      </c>
      <c r="GS92" s="46" t="str">
        <f t="shared" si="660"/>
        <v/>
      </c>
      <c r="GT92" s="37"/>
      <c r="GU92" s="61"/>
      <c r="GV92" s="47"/>
      <c r="GW92" s="30" t="s">
        <v>1144</v>
      </c>
      <c r="GX92" s="43">
        <v>480</v>
      </c>
      <c r="GY92" s="45">
        <f t="shared" si="593"/>
        <v>41</v>
      </c>
      <c r="GZ92" s="43">
        <v>45</v>
      </c>
      <c r="HA92" s="45">
        <f t="shared" si="594"/>
        <v>1</v>
      </c>
      <c r="HB92" s="43">
        <v>1</v>
      </c>
      <c r="HC92" s="45">
        <f t="shared" si="595"/>
        <v>2</v>
      </c>
      <c r="HD92" s="43">
        <v>2</v>
      </c>
      <c r="HE92" s="63" t="s">
        <v>1322</v>
      </c>
      <c r="HF92" s="67">
        <v>250</v>
      </c>
      <c r="HG92" s="43">
        <f t="shared" si="598"/>
        <v>500</v>
      </c>
      <c r="HH92" s="46">
        <f t="shared" si="599"/>
        <v>0.12195121951219512</v>
      </c>
      <c r="HI92" s="37"/>
      <c r="HK92" s="47"/>
      <c r="HL92" s="43">
        <v>1725</v>
      </c>
      <c r="HM92" s="45">
        <f t="shared" si="600"/>
        <v>34</v>
      </c>
      <c r="HN92" s="43">
        <v>48</v>
      </c>
      <c r="HO92" s="45">
        <f t="shared" si="601"/>
        <v>1</v>
      </c>
      <c r="HP92" s="43">
        <v>18</v>
      </c>
      <c r="HQ92" s="45">
        <f t="shared" si="602"/>
        <v>1</v>
      </c>
      <c r="HR92" s="43">
        <v>0</v>
      </c>
      <c r="HS92" s="63" t="str">
        <f t="shared" si="603"/>
        <v>たまごっちタイルシール</v>
      </c>
      <c r="HT92" s="67">
        <f t="shared" si="604"/>
        <v>600</v>
      </c>
      <c r="HU92" s="43">
        <f t="shared" si="605"/>
        <v>600</v>
      </c>
      <c r="HV92" s="46">
        <f t="shared" si="606"/>
        <v>0.17647058823529413</v>
      </c>
      <c r="HW92" s="37"/>
      <c r="HX92" s="360"/>
      <c r="HY92" s="47"/>
      <c r="HZ92" s="43">
        <v>6303</v>
      </c>
      <c r="IA92" s="45">
        <f t="shared" si="607"/>
        <v>32</v>
      </c>
      <c r="IB92" s="43">
        <v>192</v>
      </c>
      <c r="IC92" s="45">
        <f t="shared" si="608"/>
        <v>1</v>
      </c>
      <c r="ID92" s="43">
        <v>19</v>
      </c>
      <c r="IE92" s="45">
        <f t="shared" si="609"/>
        <v>0</v>
      </c>
      <c r="IF92" s="43">
        <v>0</v>
      </c>
      <c r="IG92" s="63" t="str">
        <f t="shared" si="610"/>
        <v>ギャルキティマスコット</v>
      </c>
      <c r="IH92" s="67">
        <f t="shared" si="611"/>
        <v>500</v>
      </c>
      <c r="II92" s="43">
        <f t="shared" si="612"/>
        <v>0</v>
      </c>
      <c r="IJ92" s="46">
        <f t="shared" si="613"/>
        <v>0</v>
      </c>
      <c r="IK92" s="37"/>
      <c r="IL92" s="29"/>
      <c r="IM92" s="47"/>
      <c r="IN92" s="43">
        <v>6937</v>
      </c>
      <c r="IO92" s="45">
        <f t="shared" si="614"/>
        <v>16</v>
      </c>
      <c r="IP92" s="43">
        <v>200</v>
      </c>
      <c r="IQ92" s="45">
        <f t="shared" si="615"/>
        <v>6</v>
      </c>
      <c r="IR92" s="43">
        <v>24</v>
      </c>
      <c r="IS92" s="45">
        <f t="shared" si="616"/>
        <v>6</v>
      </c>
      <c r="IT92" s="43">
        <v>0</v>
      </c>
      <c r="IU92" s="63" t="s">
        <v>1296</v>
      </c>
      <c r="IV92" s="67">
        <v>220</v>
      </c>
      <c r="IW92" s="43">
        <f t="shared" si="617"/>
        <v>1320</v>
      </c>
      <c r="IX92" s="46">
        <f t="shared" si="618"/>
        <v>0.82499999999999996</v>
      </c>
      <c r="IY92" s="37" t="s">
        <v>1309</v>
      </c>
      <c r="IZ92" s="61"/>
      <c r="JA92" s="47"/>
      <c r="JB92" s="43">
        <v>5435</v>
      </c>
      <c r="JC92" s="45">
        <f t="shared" si="619"/>
        <v>24</v>
      </c>
      <c r="JD92" s="43">
        <v>165</v>
      </c>
      <c r="JE92" s="45">
        <f t="shared" si="620"/>
        <v>0</v>
      </c>
      <c r="JF92" s="43">
        <v>22</v>
      </c>
      <c r="JG92" s="45">
        <f t="shared" si="621"/>
        <v>0</v>
      </c>
      <c r="JH92" s="43">
        <v>0</v>
      </c>
      <c r="JI92" s="63" t="str">
        <f t="shared" si="636"/>
        <v>たまごっちぷかぷかKH</v>
      </c>
      <c r="JJ92" s="67">
        <f t="shared" si="637"/>
        <v>1100</v>
      </c>
      <c r="JK92" s="43">
        <f t="shared" si="622"/>
        <v>0</v>
      </c>
      <c r="JL92" s="46">
        <f t="shared" si="623"/>
        <v>0</v>
      </c>
      <c r="JM92" s="37"/>
      <c r="JN92" s="29"/>
      <c r="JO92" s="47"/>
      <c r="JP92" s="43">
        <v>7297</v>
      </c>
      <c r="JQ92" s="45">
        <f t="shared" si="624"/>
        <v>5</v>
      </c>
      <c r="JR92" s="43">
        <v>150</v>
      </c>
      <c r="JS92" s="45">
        <f t="shared" si="625"/>
        <v>1</v>
      </c>
      <c r="JT92" s="43">
        <v>14</v>
      </c>
      <c r="JU92" s="45">
        <f t="shared" si="626"/>
        <v>1</v>
      </c>
      <c r="JV92" s="43">
        <v>0</v>
      </c>
      <c r="JW92" s="63" t="str">
        <f t="shared" si="627"/>
        <v>モンチッチマスコット2</v>
      </c>
      <c r="JX92" s="67">
        <f t="shared" si="628"/>
        <v>539</v>
      </c>
      <c r="JY92" s="43">
        <f t="shared" si="629"/>
        <v>539</v>
      </c>
      <c r="JZ92" s="46">
        <f t="shared" si="630"/>
        <v>1.0780000000000001</v>
      </c>
      <c r="KA92" s="37"/>
      <c r="KB92" s="97"/>
      <c r="KC92" s="47"/>
      <c r="KD92" s="43">
        <v>1353</v>
      </c>
      <c r="KE92" s="45">
        <f>KD92-1279</f>
        <v>74</v>
      </c>
      <c r="KF92" s="43">
        <v>116</v>
      </c>
      <c r="KG92" s="45">
        <v>2</v>
      </c>
      <c r="KH92" s="43">
        <v>9</v>
      </c>
      <c r="KI92" s="45">
        <f>IF(KH92="","",KH88+KJ88-KH92)</f>
        <v>3</v>
      </c>
      <c r="KJ92" s="43">
        <v>8</v>
      </c>
      <c r="KK92" s="63" t="s">
        <v>1294</v>
      </c>
      <c r="KL92" s="67">
        <f>IF(KE92="","",KL88)</f>
        <v>1100</v>
      </c>
      <c r="KM92" s="43">
        <f>IF(KH92="","",KI92*KL92)</f>
        <v>3300</v>
      </c>
      <c r="KN92" s="46">
        <f>IF(KI92="","",KM92/(KE92*100))</f>
        <v>0.44594594594594594</v>
      </c>
      <c r="KO92" s="37"/>
      <c r="KP92" s="29"/>
      <c r="KQ92" s="47"/>
      <c r="KR92" s="43">
        <v>1201</v>
      </c>
      <c r="KS92" s="45">
        <f>KR92-1173</f>
        <v>28</v>
      </c>
      <c r="KT92" s="43">
        <v>152</v>
      </c>
      <c r="KU92" s="45">
        <v>3</v>
      </c>
      <c r="KV92" s="43">
        <v>7</v>
      </c>
      <c r="KW92" s="45">
        <f>IF(KV92="","",KV88+KX88-KV92)</f>
        <v>3</v>
      </c>
      <c r="KX92" s="43">
        <v>0</v>
      </c>
      <c r="KY92" s="63" t="s">
        <v>699</v>
      </c>
      <c r="KZ92" s="67">
        <v>1075</v>
      </c>
      <c r="LA92" s="43">
        <f>IF(KV92="","",KW92*KZ92)</f>
        <v>3225</v>
      </c>
      <c r="LB92" s="196">
        <f>IF(KW92="","",LA92/(KS92*100))</f>
        <v>1.1517857142857142</v>
      </c>
      <c r="LC92" s="37" t="s">
        <v>1307</v>
      </c>
      <c r="LD92" s="29"/>
      <c r="LE92" s="75"/>
      <c r="LF92" s="76"/>
      <c r="LG92" s="76"/>
      <c r="LH92" s="76">
        <v>1166</v>
      </c>
      <c r="LI92" s="76">
        <f t="shared" si="569"/>
        <v>0</v>
      </c>
      <c r="LJ92" s="77">
        <v>1</v>
      </c>
      <c r="LK92" s="76">
        <f t="shared" si="570"/>
        <v>0</v>
      </c>
      <c r="LL92" s="76">
        <v>0</v>
      </c>
      <c r="LM92" s="78" t="str">
        <f>IF(LF90="","",LM89)</f>
        <v>ボンドロ</v>
      </c>
      <c r="LN92" s="79">
        <f>IF(LG90="","",LN89)</f>
        <v>1500</v>
      </c>
      <c r="LO92" s="76">
        <f t="shared" si="571"/>
        <v>0</v>
      </c>
      <c r="LP92" s="80"/>
      <c r="LQ92" s="37"/>
      <c r="LR92" s="29"/>
      <c r="LS92" s="52" t="str">
        <f t="shared" si="537"/>
        <v/>
      </c>
      <c r="LT92" s="45"/>
      <c r="LU92" s="45" t="str">
        <f>IF(LT92="","",LT92-LT90)</f>
        <v/>
      </c>
      <c r="LV92" s="45"/>
      <c r="LW92" s="45" t="str">
        <f>IF(LV92="","",LV92-LV90)</f>
        <v/>
      </c>
      <c r="LX92" s="45"/>
      <c r="LY92" s="45" t="str">
        <f>IF(LX92="","",LX90+LZ90-LX92)</f>
        <v/>
      </c>
      <c r="LZ92" s="45"/>
      <c r="MA92" s="44" t="str">
        <f t="shared" si="541"/>
        <v/>
      </c>
      <c r="MB92" s="43" t="str">
        <f>IF(LT92="","",MB90)</f>
        <v/>
      </c>
      <c r="MC92" s="45" t="str">
        <f t="shared" si="661"/>
        <v/>
      </c>
      <c r="MD92" s="46" t="str">
        <f t="shared" si="662"/>
        <v/>
      </c>
      <c r="ME92" s="37"/>
      <c r="MF92" s="29"/>
      <c r="MG92" s="52" t="str">
        <f t="shared" si="545"/>
        <v/>
      </c>
      <c r="MH92" s="45"/>
      <c r="MI92" s="45" t="str">
        <f>IF(MH92="","",MH92-MH90)</f>
        <v/>
      </c>
      <c r="MJ92" s="45"/>
      <c r="MK92" s="45" t="str">
        <f>IF(MJ92="","",MJ92-MJ90)</f>
        <v/>
      </c>
      <c r="ML92" s="45"/>
      <c r="MM92" s="45" t="str">
        <f>IF(ML92="","",ML90+MN90-ML92)</f>
        <v/>
      </c>
      <c r="MN92" s="45"/>
      <c r="MO92" s="44" t="str">
        <f t="shared" si="549"/>
        <v/>
      </c>
      <c r="MP92" s="43" t="str">
        <f>IF(MH92="","",MP90)</f>
        <v/>
      </c>
      <c r="MQ92" s="45" t="str">
        <f t="shared" si="663"/>
        <v/>
      </c>
      <c r="MR92" s="46" t="str">
        <f t="shared" si="664"/>
        <v/>
      </c>
      <c r="MS92" s="37"/>
      <c r="MT92" s="29"/>
      <c r="MU92" s="52" t="str">
        <f t="shared" si="553"/>
        <v/>
      </c>
      <c r="MV92" s="45"/>
      <c r="MW92" s="45" t="str">
        <f>IF(MV92="","",MV92-MV90)</f>
        <v/>
      </c>
      <c r="MX92" s="45"/>
      <c r="MY92" s="45" t="str">
        <f>IF(MX92="","",MX92-MX90)</f>
        <v/>
      </c>
      <c r="MZ92" s="45"/>
      <c r="NA92" s="45" t="str">
        <f>IF(MZ92="","",MZ90+NB90-MZ92)</f>
        <v/>
      </c>
      <c r="NB92" s="45"/>
      <c r="NC92" s="44" t="str">
        <f t="shared" si="557"/>
        <v/>
      </c>
      <c r="ND92" s="43" t="str">
        <f>IF(MV92="","",ND90)</f>
        <v/>
      </c>
      <c r="NE92" s="45" t="str">
        <f t="shared" si="665"/>
        <v/>
      </c>
      <c r="NF92" s="46" t="str">
        <f t="shared" si="666"/>
        <v/>
      </c>
      <c r="NG92" s="37"/>
      <c r="NH92" s="29"/>
      <c r="NI92" s="52" t="str">
        <f t="shared" si="561"/>
        <v/>
      </c>
      <c r="NJ92" s="45"/>
      <c r="NK92" s="45" t="str">
        <f>IF(NJ92="","",NJ92-NJ90)</f>
        <v/>
      </c>
      <c r="NL92" s="45"/>
      <c r="NM92" s="45" t="str">
        <f>IF(NL92="","",NL92-NL90)</f>
        <v/>
      </c>
      <c r="NN92" s="45"/>
      <c r="NO92" s="45" t="str">
        <f>IF(NN92="","",NN90+NP90-NN92)</f>
        <v/>
      </c>
      <c r="NP92" s="45"/>
      <c r="NQ92" s="44" t="str">
        <f t="shared" si="638"/>
        <v/>
      </c>
      <c r="NR92" s="43" t="str">
        <f>IF(NJ92="","",NR90)</f>
        <v/>
      </c>
      <c r="NS92" s="45" t="str">
        <f t="shared" si="667"/>
        <v/>
      </c>
      <c r="NT92" s="46" t="str">
        <f t="shared" si="668"/>
        <v/>
      </c>
      <c r="NU92" s="37"/>
    </row>
    <row r="93" spans="1:385" ht="15.75" thickTop="1" x14ac:dyDescent="0.25">
      <c r="A93" s="38"/>
      <c r="B93" s="39"/>
      <c r="C93" s="40"/>
      <c r="D93" s="40"/>
      <c r="E93" s="41"/>
      <c r="F93" s="41"/>
      <c r="G93" s="40"/>
      <c r="H93" s="42"/>
      <c r="I93" s="45"/>
      <c r="J93" s="45" t="str">
        <f>IF(I93="","",I93-#REF!)</f>
        <v/>
      </c>
      <c r="K93" s="45"/>
      <c r="L93" s="45" t="str">
        <f>IF(K93="","",K93-#REF!)</f>
        <v/>
      </c>
      <c r="M93" s="45"/>
      <c r="N93" s="45" t="str">
        <f>IF(M93="","",#REF!+#REF!-M93)</f>
        <v/>
      </c>
      <c r="O93" s="45"/>
      <c r="P93" s="44" t="str">
        <f t="shared" si="631"/>
        <v/>
      </c>
      <c r="Q93" s="43" t="str">
        <f>IF(I93="","",#REF!)</f>
        <v/>
      </c>
      <c r="R93" s="45" t="str">
        <f t="shared" si="639"/>
        <v/>
      </c>
      <c r="S93" s="46" t="str">
        <f t="shared" si="640"/>
        <v/>
      </c>
      <c r="T93" s="37"/>
      <c r="U93" s="29"/>
      <c r="V93" s="52" t="str">
        <f t="shared" si="458"/>
        <v/>
      </c>
      <c r="W93" s="67"/>
      <c r="X93" s="45" t="str">
        <f>IF(W93="","",W93-#REF!)</f>
        <v/>
      </c>
      <c r="Y93" s="45"/>
      <c r="Z93" s="45" t="str">
        <f>IF(Y93="","",Y93-#REF!)</f>
        <v/>
      </c>
      <c r="AA93" s="45"/>
      <c r="AB93" s="45" t="str">
        <f>IF(AA93="","",#REF!+#REF!-AA93)</f>
        <v/>
      </c>
      <c r="AC93" s="45"/>
      <c r="AD93" s="44" t="str">
        <f t="shared" si="462"/>
        <v/>
      </c>
      <c r="AE93" s="43" t="str">
        <f>IF(W93="","",#REF!)</f>
        <v/>
      </c>
      <c r="AF93" s="45" t="str">
        <f t="shared" si="641"/>
        <v/>
      </c>
      <c r="AG93" s="46" t="str">
        <f t="shared" si="642"/>
        <v/>
      </c>
      <c r="AH93" s="37"/>
      <c r="AI93" s="29"/>
      <c r="AJ93" s="52" t="str">
        <f t="shared" si="466"/>
        <v/>
      </c>
      <c r="AK93" s="45"/>
      <c r="AL93" s="45" t="str">
        <f>IF(AK93="","",AK93-#REF!)</f>
        <v/>
      </c>
      <c r="AM93" s="45"/>
      <c r="AN93" s="45" t="str">
        <f>IF(AM93="","",AM93-#REF!)</f>
        <v/>
      </c>
      <c r="AO93" s="45"/>
      <c r="AP93" s="45" t="str">
        <f>IF(AO93="","",#REF!+#REF!-AO93)</f>
        <v/>
      </c>
      <c r="AQ93" s="45"/>
      <c r="AR93" s="44" t="str">
        <f t="shared" si="470"/>
        <v/>
      </c>
      <c r="AS93" s="43" t="str">
        <f>IF(AK93="","",#REF!)</f>
        <v/>
      </c>
      <c r="AT93" s="45" t="str">
        <f t="shared" si="643"/>
        <v/>
      </c>
      <c r="AU93" s="46" t="str">
        <f t="shared" si="644"/>
        <v/>
      </c>
      <c r="AV93" s="37"/>
      <c r="AW93" s="29"/>
      <c r="AX93" s="52" t="str">
        <f t="shared" si="474"/>
        <v/>
      </c>
      <c r="AY93" s="45"/>
      <c r="AZ93" s="45" t="str">
        <f>IF(AY93="","",AY93-#REF!)</f>
        <v/>
      </c>
      <c r="BA93" s="45"/>
      <c r="BB93" s="45" t="str">
        <f>IF(BA93="","",BA93-#REF!)</f>
        <v/>
      </c>
      <c r="BC93" s="45"/>
      <c r="BD93" s="45" t="str">
        <f>IF(BC93="","",#REF!+#REF!-BC93)</f>
        <v/>
      </c>
      <c r="BE93" s="45"/>
      <c r="BF93" s="44" t="str">
        <f t="shared" si="478"/>
        <v/>
      </c>
      <c r="BG93" s="43" t="str">
        <f>IF(AY93="","",#REF!)</f>
        <v/>
      </c>
      <c r="BH93" s="45" t="str">
        <f t="shared" si="645"/>
        <v/>
      </c>
      <c r="BI93" s="46" t="str">
        <f t="shared" si="646"/>
        <v/>
      </c>
      <c r="BJ93" s="37"/>
      <c r="BK93" s="29"/>
      <c r="BL93" s="47"/>
      <c r="BM93" s="27">
        <v>6344</v>
      </c>
      <c r="BN93" s="45">
        <f t="shared" si="572"/>
        <v>74</v>
      </c>
      <c r="BO93" s="27">
        <v>197</v>
      </c>
      <c r="BP93" s="45">
        <f t="shared" si="573"/>
        <v>0</v>
      </c>
      <c r="BQ93" s="27">
        <v>109</v>
      </c>
      <c r="BR93" s="45">
        <f t="shared" si="574"/>
        <v>0</v>
      </c>
      <c r="BS93" s="27">
        <v>0</v>
      </c>
      <c r="BT93" s="63" t="str">
        <f t="shared" ref="BT93:BT130" si="669">IF(BM93="","",BT89)</f>
        <v>ふわもちスクイーズ</v>
      </c>
      <c r="BU93" s="67">
        <f t="shared" ref="BU93:BU130" si="670">IF(BN93="","",BU89)</f>
        <v>99</v>
      </c>
      <c r="BV93" s="45">
        <f t="shared" si="577"/>
        <v>0</v>
      </c>
      <c r="BW93" s="46">
        <f t="shared" si="578"/>
        <v>0</v>
      </c>
      <c r="BX93" s="37" t="s">
        <v>891</v>
      </c>
      <c r="BY93" s="57"/>
      <c r="BZ93" s="47"/>
      <c r="CA93" s="27">
        <v>10568</v>
      </c>
      <c r="CB93" s="45">
        <f t="shared" si="579"/>
        <v>19</v>
      </c>
      <c r="CC93" s="27">
        <v>499</v>
      </c>
      <c r="CD93" s="45">
        <f t="shared" si="580"/>
        <v>3</v>
      </c>
      <c r="CE93" s="27">
        <v>15</v>
      </c>
      <c r="CF93" s="45">
        <f t="shared" si="581"/>
        <v>3</v>
      </c>
      <c r="CG93" s="27">
        <v>0</v>
      </c>
      <c r="CH93" s="63" t="str">
        <f t="shared" si="582"/>
        <v>バタースクイーズ</v>
      </c>
      <c r="CI93" s="67">
        <f t="shared" si="583"/>
        <v>440</v>
      </c>
      <c r="CJ93" s="45">
        <f t="shared" si="584"/>
        <v>1320</v>
      </c>
      <c r="CK93" s="46">
        <f t="shared" si="585"/>
        <v>0.69473684210526321</v>
      </c>
      <c r="CL93" s="37" t="s">
        <v>13</v>
      </c>
      <c r="CM93" s="29"/>
      <c r="CN93" s="47"/>
      <c r="CO93" s="27">
        <v>4602</v>
      </c>
      <c r="CP93" s="45">
        <f t="shared" si="586"/>
        <v>34</v>
      </c>
      <c r="CQ93" s="27">
        <v>186</v>
      </c>
      <c r="CR93" s="45">
        <f t="shared" si="587"/>
        <v>1</v>
      </c>
      <c r="CS93" s="27">
        <v>26</v>
      </c>
      <c r="CT93" s="45">
        <f t="shared" si="588"/>
        <v>1</v>
      </c>
      <c r="CU93" s="27">
        <v>0</v>
      </c>
      <c r="CV93" s="63" t="str">
        <f t="shared" si="589"/>
        <v>ボンドロシール</v>
      </c>
      <c r="CW93" s="67">
        <f t="shared" si="590"/>
        <v>150</v>
      </c>
      <c r="CX93" s="45">
        <f t="shared" si="591"/>
        <v>150</v>
      </c>
      <c r="CY93" s="46">
        <f t="shared" si="592"/>
        <v>4.4117647058823532E-2</v>
      </c>
      <c r="CZ93" s="37" t="s">
        <v>1300</v>
      </c>
      <c r="DA93" s="29"/>
      <c r="DB93" s="52" t="str">
        <f t="shared" si="482"/>
        <v/>
      </c>
      <c r="DC93" s="45"/>
      <c r="DD93" s="45" t="str">
        <f>IF(DC93="","",DC93-#REF!)</f>
        <v/>
      </c>
      <c r="DE93" s="45"/>
      <c r="DF93" s="45" t="str">
        <f>IF(DE93="","",DE93-#REF!)</f>
        <v/>
      </c>
      <c r="DG93" s="45"/>
      <c r="DH93" s="45" t="str">
        <f>IF(DG93="","",#REF!+#REF!-DG93)</f>
        <v/>
      </c>
      <c r="DI93" s="45"/>
      <c r="DJ93" s="44" t="str">
        <f t="shared" si="635"/>
        <v/>
      </c>
      <c r="DK93" s="43" t="str">
        <f>IF(DC93="","",#REF!)</f>
        <v/>
      </c>
      <c r="DL93" s="45" t="str">
        <f t="shared" si="647"/>
        <v/>
      </c>
      <c r="DM93" s="46" t="str">
        <f t="shared" si="648"/>
        <v/>
      </c>
      <c r="DN93" s="37"/>
      <c r="DO93" s="29"/>
      <c r="DP93" s="52" t="str">
        <f t="shared" si="489"/>
        <v/>
      </c>
      <c r="DQ93" s="45"/>
      <c r="DR93" s="45" t="str">
        <f>IF(DQ93="","",DQ93-#REF!)</f>
        <v/>
      </c>
      <c r="DS93" s="45"/>
      <c r="DT93" s="45" t="str">
        <f>IF(DS93="","",DS93-#REF!)</f>
        <v/>
      </c>
      <c r="DU93" s="45"/>
      <c r="DV93" s="45" t="str">
        <f>IF(DU93="","",#REF!+#REF!-DU93)</f>
        <v/>
      </c>
      <c r="DW93" s="45"/>
      <c r="DX93" s="44" t="str">
        <f t="shared" si="493"/>
        <v/>
      </c>
      <c r="DY93" s="43" t="str">
        <f>IF(DQ93="","",#REF!)</f>
        <v/>
      </c>
      <c r="DZ93" s="45" t="str">
        <f t="shared" si="649"/>
        <v/>
      </c>
      <c r="EA93" s="46" t="str">
        <f t="shared" si="650"/>
        <v/>
      </c>
      <c r="EB93" s="37"/>
      <c r="ED93" s="52" t="str">
        <f t="shared" si="497"/>
        <v/>
      </c>
      <c r="EE93" s="45"/>
      <c r="EF93" s="45" t="str">
        <f>IF(EE93="","",EE93-#REF!)</f>
        <v/>
      </c>
      <c r="EG93" s="45"/>
      <c r="EH93" s="45" t="str">
        <f>IF(EG93="","",EG93-#REF!)</f>
        <v/>
      </c>
      <c r="EI93" s="45"/>
      <c r="EJ93" s="45" t="str">
        <f>IF(EI93="","",#REF!+#REF!-EI93)</f>
        <v/>
      </c>
      <c r="EK93" s="45"/>
      <c r="EL93" s="44" t="str">
        <f t="shared" si="501"/>
        <v/>
      </c>
      <c r="EM93" s="43" t="str">
        <f>IF(EE93="","",#REF!)</f>
        <v/>
      </c>
      <c r="EN93" s="45" t="str">
        <f t="shared" si="651"/>
        <v/>
      </c>
      <c r="EO93" s="46" t="str">
        <f t="shared" si="652"/>
        <v/>
      </c>
      <c r="EP93" s="37"/>
      <c r="ER93" s="52" t="str">
        <f t="shared" si="505"/>
        <v/>
      </c>
      <c r="ES93" s="45"/>
      <c r="ET93" s="45" t="str">
        <f>IF(ES93="","",ES93-#REF!)</f>
        <v/>
      </c>
      <c r="EU93" s="45"/>
      <c r="EV93" s="45" t="str">
        <f>IF(EU93="","",EU93-#REF!)</f>
        <v/>
      </c>
      <c r="EW93" s="45"/>
      <c r="EX93" s="45" t="str">
        <f>IF(EW93="","",#REF!+#REF!-EW93)</f>
        <v/>
      </c>
      <c r="EY93" s="45"/>
      <c r="EZ93" s="44" t="str">
        <f t="shared" si="509"/>
        <v/>
      </c>
      <c r="FA93" s="43" t="str">
        <f>IF(ES93="","",#REF!)</f>
        <v/>
      </c>
      <c r="FB93" s="45" t="str">
        <f t="shared" si="653"/>
        <v/>
      </c>
      <c r="FC93" s="46" t="str">
        <f t="shared" si="654"/>
        <v/>
      </c>
      <c r="FD93" s="37"/>
      <c r="FF93" s="52" t="str">
        <f t="shared" si="513"/>
        <v/>
      </c>
      <c r="FG93" s="45"/>
      <c r="FH93" s="45" t="str">
        <f>IF(FG93="","",FG93-#REF!)</f>
        <v/>
      </c>
      <c r="FI93" s="45"/>
      <c r="FJ93" s="45" t="str">
        <f>IF(FI93="","",FI93-#REF!)</f>
        <v/>
      </c>
      <c r="FK93" s="45"/>
      <c r="FL93" s="45" t="str">
        <f>IF(FK93="","",#REF!+#REF!-FK93)</f>
        <v/>
      </c>
      <c r="FM93" s="45"/>
      <c r="FN93" s="44" t="str">
        <f t="shared" si="517"/>
        <v/>
      </c>
      <c r="FO93" s="43" t="str">
        <f>IF(FG93="","",#REF!)</f>
        <v/>
      </c>
      <c r="FP93" s="45" t="str">
        <f t="shared" si="655"/>
        <v/>
      </c>
      <c r="FQ93" s="46" t="str">
        <f t="shared" si="656"/>
        <v/>
      </c>
      <c r="FR93" s="37"/>
      <c r="FS93" s="29"/>
      <c r="FT93" s="52" t="str">
        <f t="shared" si="521"/>
        <v/>
      </c>
      <c r="FU93" s="45"/>
      <c r="FV93" s="45" t="str">
        <f>IF(FU93="","",FU93-#REF!)</f>
        <v/>
      </c>
      <c r="FW93" s="45"/>
      <c r="FX93" s="45" t="str">
        <f>IF(FW93="","",FW93-#REF!)</f>
        <v/>
      </c>
      <c r="FY93" s="45"/>
      <c r="FZ93" s="45" t="str">
        <f>IF(FY93="","",#REF!+#REF!-FY93)</f>
        <v/>
      </c>
      <c r="GA93" s="45"/>
      <c r="GB93" s="44" t="str">
        <f t="shared" si="525"/>
        <v/>
      </c>
      <c r="GC93" s="43" t="str">
        <f>IF(FU93="","",#REF!)</f>
        <v/>
      </c>
      <c r="GD93" s="45" t="str">
        <f t="shared" si="657"/>
        <v/>
      </c>
      <c r="GE93" s="46" t="str">
        <f t="shared" si="658"/>
        <v/>
      </c>
      <c r="GF93" s="37"/>
      <c r="GH93" s="52" t="str">
        <f t="shared" si="529"/>
        <v/>
      </c>
      <c r="GI93" s="45"/>
      <c r="GJ93" s="45" t="str">
        <f>IF(GI93="","",GI93-#REF!)</f>
        <v/>
      </c>
      <c r="GK93" s="45"/>
      <c r="GL93" s="45" t="str">
        <f>IF(GK93="","",GK93-#REF!)</f>
        <v/>
      </c>
      <c r="GM93" s="45"/>
      <c r="GN93" s="45" t="str">
        <f>IF(GM93="","",#REF!+#REF!-GM93)</f>
        <v/>
      </c>
      <c r="GO93" s="45"/>
      <c r="GP93" s="44" t="str">
        <f t="shared" si="533"/>
        <v/>
      </c>
      <c r="GQ93" s="43" t="str">
        <f>IF(GI93="","",#REF!)</f>
        <v/>
      </c>
      <c r="GR93" s="45" t="str">
        <f t="shared" si="659"/>
        <v/>
      </c>
      <c r="GS93" s="46" t="str">
        <f t="shared" si="660"/>
        <v/>
      </c>
      <c r="GT93" s="37"/>
      <c r="GU93" s="61"/>
      <c r="GV93" s="47"/>
      <c r="GW93" s="30" t="s">
        <v>1145</v>
      </c>
      <c r="GX93" s="27">
        <v>4160</v>
      </c>
      <c r="GY93" s="45">
        <f t="shared" si="593"/>
        <v>30</v>
      </c>
      <c r="GZ93" s="27">
        <v>116</v>
      </c>
      <c r="HA93" s="45">
        <f t="shared" si="594"/>
        <v>1</v>
      </c>
      <c r="HB93" s="27">
        <v>2</v>
      </c>
      <c r="HC93" s="45">
        <f t="shared" si="595"/>
        <v>1</v>
      </c>
      <c r="HD93" s="27">
        <v>0</v>
      </c>
      <c r="HE93" s="63" t="s">
        <v>1304</v>
      </c>
      <c r="HF93" s="67">
        <v>1500</v>
      </c>
      <c r="HG93" s="45">
        <f t="shared" si="598"/>
        <v>1500</v>
      </c>
      <c r="HH93" s="46">
        <f t="shared" si="599"/>
        <v>0.5</v>
      </c>
      <c r="HI93" s="37"/>
      <c r="HK93" s="47"/>
      <c r="HL93" s="27">
        <v>3706</v>
      </c>
      <c r="HM93" s="45">
        <f t="shared" si="600"/>
        <v>143</v>
      </c>
      <c r="HN93" s="27">
        <v>98</v>
      </c>
      <c r="HO93" s="45">
        <f t="shared" si="601"/>
        <v>3</v>
      </c>
      <c r="HP93" s="27">
        <v>11</v>
      </c>
      <c r="HQ93" s="45">
        <f t="shared" si="602"/>
        <v>3</v>
      </c>
      <c r="HR93" s="27">
        <v>0</v>
      </c>
      <c r="HS93" s="63" t="str">
        <f t="shared" si="603"/>
        <v>たまごっちマスコット</v>
      </c>
      <c r="HT93" s="67">
        <f t="shared" si="604"/>
        <v>1100</v>
      </c>
      <c r="HU93" s="45">
        <f t="shared" si="605"/>
        <v>3300</v>
      </c>
      <c r="HV93" s="46">
        <f t="shared" si="606"/>
        <v>0.23076923076923078</v>
      </c>
      <c r="HW93" s="37" t="s">
        <v>1302</v>
      </c>
      <c r="HX93" s="360"/>
      <c r="HY93" s="47"/>
      <c r="HZ93" s="27">
        <v>10195</v>
      </c>
      <c r="IA93" s="45">
        <f t="shared" si="607"/>
        <v>45</v>
      </c>
      <c r="IB93" s="27">
        <v>311</v>
      </c>
      <c r="IC93" s="45">
        <f t="shared" si="608"/>
        <v>6</v>
      </c>
      <c r="ID93" s="27">
        <v>31</v>
      </c>
      <c r="IE93" s="45">
        <f t="shared" si="609"/>
        <v>2</v>
      </c>
      <c r="IF93" s="27">
        <v>6</v>
      </c>
      <c r="IG93" s="63" t="str">
        <f t="shared" si="610"/>
        <v>ボンボンドロップシール</v>
      </c>
      <c r="IH93" s="67">
        <f t="shared" si="611"/>
        <v>200</v>
      </c>
      <c r="II93" s="45">
        <f t="shared" si="612"/>
        <v>400</v>
      </c>
      <c r="IJ93" s="46">
        <f t="shared" si="613"/>
        <v>8.8888888888888892E-2</v>
      </c>
      <c r="IK93" s="37" t="s">
        <v>1311</v>
      </c>
      <c r="IL93" s="29"/>
      <c r="IM93" s="47"/>
      <c r="IN93" s="27">
        <v>6918</v>
      </c>
      <c r="IO93" s="45">
        <f t="shared" si="614"/>
        <v>14</v>
      </c>
      <c r="IP93" s="27">
        <v>452</v>
      </c>
      <c r="IQ93" s="45">
        <f t="shared" si="615"/>
        <v>1</v>
      </c>
      <c r="IR93" s="27">
        <v>16</v>
      </c>
      <c r="IS93" s="45">
        <f t="shared" si="616"/>
        <v>1</v>
      </c>
      <c r="IT93" s="27">
        <v>0</v>
      </c>
      <c r="IU93" s="63" t="str">
        <f t="shared" ref="IU93:IV95" si="671">IF(IN93="","",IU89)</f>
        <v>たまごっちヘアクリップ</v>
      </c>
      <c r="IV93" s="67">
        <f t="shared" si="671"/>
        <v>1100</v>
      </c>
      <c r="IW93" s="45">
        <f t="shared" si="617"/>
        <v>1100</v>
      </c>
      <c r="IX93" s="46">
        <f t="shared" si="618"/>
        <v>0.7857142857142857</v>
      </c>
      <c r="IY93" s="37"/>
      <c r="IZ93" s="61"/>
      <c r="JA93" s="47"/>
      <c r="JB93" s="27">
        <v>10504</v>
      </c>
      <c r="JC93" s="45">
        <f t="shared" si="619"/>
        <v>26</v>
      </c>
      <c r="JD93" s="27">
        <v>541</v>
      </c>
      <c r="JE93" s="45">
        <f t="shared" si="620"/>
        <v>1</v>
      </c>
      <c r="JF93" s="27">
        <v>6</v>
      </c>
      <c r="JG93" s="45">
        <f t="shared" si="621"/>
        <v>2</v>
      </c>
      <c r="JH93" s="27">
        <v>0</v>
      </c>
      <c r="JI93" s="63" t="str">
        <f t="shared" si="636"/>
        <v>サンリオファン</v>
      </c>
      <c r="JJ93" s="67">
        <f t="shared" si="637"/>
        <v>1100</v>
      </c>
      <c r="JK93" s="45">
        <f t="shared" si="622"/>
        <v>2200</v>
      </c>
      <c r="JL93" s="46">
        <f t="shared" si="623"/>
        <v>0.84615384615384615</v>
      </c>
      <c r="JM93" s="37" t="s">
        <v>1300</v>
      </c>
      <c r="JN93" s="29"/>
      <c r="JO93" s="47"/>
      <c r="JP93" s="27">
        <v>7195</v>
      </c>
      <c r="JQ93" s="45">
        <f t="shared" si="624"/>
        <v>3</v>
      </c>
      <c r="JR93" s="27">
        <v>381</v>
      </c>
      <c r="JS93" s="45">
        <f t="shared" si="625"/>
        <v>0</v>
      </c>
      <c r="JT93" s="27">
        <v>265</v>
      </c>
      <c r="JU93" s="45">
        <f t="shared" si="626"/>
        <v>0</v>
      </c>
      <c r="JV93" s="27">
        <v>0</v>
      </c>
      <c r="JW93" s="63" t="str">
        <f t="shared" si="627"/>
        <v>ブレスレット</v>
      </c>
      <c r="JX93" s="67">
        <f t="shared" si="628"/>
        <v>150</v>
      </c>
      <c r="JY93" s="45">
        <f t="shared" si="629"/>
        <v>0</v>
      </c>
      <c r="JZ93" s="46">
        <f t="shared" si="630"/>
        <v>0</v>
      </c>
      <c r="KA93" s="37"/>
      <c r="KB93" s="51"/>
      <c r="KC93" s="47"/>
      <c r="KD93" s="27">
        <v>2204</v>
      </c>
      <c r="KE93" s="45">
        <f>KD93-2192</f>
        <v>12</v>
      </c>
      <c r="KF93" s="27">
        <v>75</v>
      </c>
      <c r="KG93" s="45">
        <v>1</v>
      </c>
      <c r="KH93" s="27">
        <v>16</v>
      </c>
      <c r="KI93" s="45">
        <f>IF(KH93="","",KH89+KJ89-KH93)</f>
        <v>2</v>
      </c>
      <c r="KJ93" s="27">
        <v>0</v>
      </c>
      <c r="KK93" s="63" t="s">
        <v>1062</v>
      </c>
      <c r="KL93" s="67">
        <v>600</v>
      </c>
      <c r="KM93" s="45">
        <f>IF(KH93="","",KI93*KL93)</f>
        <v>1200</v>
      </c>
      <c r="KN93" s="46">
        <f>IF(KI93="","",KM93/(KE93*100))</f>
        <v>1</v>
      </c>
      <c r="KO93" s="37" t="s">
        <v>1306</v>
      </c>
      <c r="KP93" s="29"/>
      <c r="KQ93" s="47"/>
      <c r="KR93" s="27">
        <v>2132</v>
      </c>
      <c r="KS93" s="45">
        <f>KR93-2081</f>
        <v>51</v>
      </c>
      <c r="KT93" s="27">
        <v>231</v>
      </c>
      <c r="KU93" s="45">
        <v>1</v>
      </c>
      <c r="KV93" s="27">
        <v>8</v>
      </c>
      <c r="KW93" s="45">
        <f>IF(KV93="","",KV89+KX89-KV93)</f>
        <v>1</v>
      </c>
      <c r="KX93" s="27">
        <v>0</v>
      </c>
      <c r="KY93" s="63" t="s">
        <v>138</v>
      </c>
      <c r="KZ93" s="67">
        <v>1100</v>
      </c>
      <c r="LA93" s="45">
        <f>IF(KV93="","",KW93*KZ93)</f>
        <v>1100</v>
      </c>
      <c r="LB93" s="46">
        <f>IF(KW93="","",LA93/(KS93*100))</f>
        <v>0.21568627450980393</v>
      </c>
      <c r="LC93" s="37" t="s">
        <v>1293</v>
      </c>
      <c r="LD93" s="29"/>
      <c r="LE93" s="52">
        <f>IF(A81="","",A81)</f>
        <v>46143</v>
      </c>
      <c r="LF93" s="43">
        <v>87258</v>
      </c>
      <c r="LG93" s="86">
        <f>IF(LF93="","",LF93-LF90)</f>
        <v>80</v>
      </c>
      <c r="LH93" s="43">
        <v>446</v>
      </c>
      <c r="LI93" s="43">
        <f t="shared" si="569"/>
        <v>0</v>
      </c>
      <c r="LJ93" s="43">
        <v>2</v>
      </c>
      <c r="LK93" s="87">
        <f t="shared" si="570"/>
        <v>0</v>
      </c>
      <c r="LL93" s="43">
        <v>0</v>
      </c>
      <c r="LM93" s="65" t="str">
        <f>IF(LF93="","",LM90)</f>
        <v>ボンドロ</v>
      </c>
      <c r="LN93" s="48">
        <f>IF(LG93="","",LN90)</f>
        <v>1200</v>
      </c>
      <c r="LO93" s="87">
        <f t="shared" si="571"/>
        <v>0</v>
      </c>
      <c r="LP93" s="53"/>
      <c r="LQ93" s="37"/>
      <c r="LR93" s="29"/>
      <c r="LS93" s="52" t="str">
        <f t="shared" si="537"/>
        <v/>
      </c>
      <c r="LT93" s="45"/>
      <c r="LU93" s="45" t="str">
        <f>IF(LT93="","",LT93-#REF!)</f>
        <v/>
      </c>
      <c r="LV93" s="45"/>
      <c r="LW93" s="45" t="str">
        <f>IF(LV93="","",LV93-#REF!)</f>
        <v/>
      </c>
      <c r="LX93" s="45"/>
      <c r="LY93" s="45" t="str">
        <f>IF(LX93="","",#REF!+#REF!-LX93)</f>
        <v/>
      </c>
      <c r="LZ93" s="45"/>
      <c r="MA93" s="44" t="str">
        <f t="shared" si="541"/>
        <v/>
      </c>
      <c r="MB93" s="43" t="str">
        <f>IF(LT93="","",#REF!)</f>
        <v/>
      </c>
      <c r="MC93" s="45" t="str">
        <f t="shared" si="661"/>
        <v/>
      </c>
      <c r="MD93" s="46" t="str">
        <f t="shared" si="662"/>
        <v/>
      </c>
      <c r="ME93" s="37"/>
      <c r="MF93" s="29"/>
      <c r="MG93" s="52" t="str">
        <f t="shared" si="545"/>
        <v/>
      </c>
      <c r="MH93" s="45"/>
      <c r="MI93" s="45" t="str">
        <f>IF(MH93="","",MH93-#REF!)</f>
        <v/>
      </c>
      <c r="MJ93" s="45"/>
      <c r="MK93" s="45" t="str">
        <f>IF(MJ93="","",MJ93-#REF!)</f>
        <v/>
      </c>
      <c r="ML93" s="45"/>
      <c r="MM93" s="45" t="str">
        <f>IF(ML93="","",#REF!+#REF!-ML93)</f>
        <v/>
      </c>
      <c r="MN93" s="45"/>
      <c r="MO93" s="44" t="str">
        <f t="shared" si="549"/>
        <v/>
      </c>
      <c r="MP93" s="43" t="str">
        <f>IF(MH93="","",#REF!)</f>
        <v/>
      </c>
      <c r="MQ93" s="45" t="str">
        <f t="shared" si="663"/>
        <v/>
      </c>
      <c r="MR93" s="46" t="str">
        <f t="shared" si="664"/>
        <v/>
      </c>
      <c r="MS93" s="37"/>
      <c r="MT93" s="29"/>
      <c r="MU93" s="52" t="str">
        <f t="shared" si="553"/>
        <v/>
      </c>
      <c r="MV93" s="45"/>
      <c r="MW93" s="45" t="str">
        <f>IF(MV93="","",MV93-#REF!)</f>
        <v/>
      </c>
      <c r="MX93" s="45"/>
      <c r="MY93" s="45" t="str">
        <f>IF(MX93="","",MX93-#REF!)</f>
        <v/>
      </c>
      <c r="MZ93" s="45"/>
      <c r="NA93" s="45" t="str">
        <f>IF(MZ93="","",#REF!+#REF!-MZ93)</f>
        <v/>
      </c>
      <c r="NB93" s="45"/>
      <c r="NC93" s="44" t="str">
        <f t="shared" si="557"/>
        <v/>
      </c>
      <c r="ND93" s="43" t="str">
        <f>IF(MV93="","",#REF!)</f>
        <v/>
      </c>
      <c r="NE93" s="45" t="str">
        <f t="shared" si="665"/>
        <v/>
      </c>
      <c r="NF93" s="46" t="str">
        <f t="shared" si="666"/>
        <v/>
      </c>
      <c r="NG93" s="37"/>
      <c r="NH93" s="29"/>
      <c r="NI93" s="52" t="str">
        <f t="shared" si="561"/>
        <v/>
      </c>
      <c r="NJ93" s="45"/>
      <c r="NK93" s="45" t="str">
        <f>IF(NJ93="","",NJ93-#REF!)</f>
        <v/>
      </c>
      <c r="NL93" s="45"/>
      <c r="NM93" s="45" t="str">
        <f>IF(NL93="","",NL93-#REF!)</f>
        <v/>
      </c>
      <c r="NN93" s="45"/>
      <c r="NO93" s="45" t="str">
        <f>IF(NN93="","",#REF!+#REF!-NN93)</f>
        <v/>
      </c>
      <c r="NP93" s="45"/>
      <c r="NQ93" s="44" t="str">
        <f t="shared" si="638"/>
        <v/>
      </c>
      <c r="NR93" s="43" t="str">
        <f>IF(NJ93="","",#REF!)</f>
        <v/>
      </c>
      <c r="NS93" s="45" t="str">
        <f t="shared" si="667"/>
        <v/>
      </c>
      <c r="NT93" s="46" t="str">
        <f t="shared" si="668"/>
        <v/>
      </c>
      <c r="NU93" s="37"/>
    </row>
    <row r="94" spans="1:385" ht="15" customHeight="1" thickBot="1" x14ac:dyDescent="0.3">
      <c r="A94" s="38"/>
      <c r="B94" s="39"/>
      <c r="C94" s="40"/>
      <c r="D94" s="40"/>
      <c r="E94" s="41"/>
      <c r="F94" s="41"/>
      <c r="G94" s="40"/>
      <c r="H94" s="42"/>
      <c r="I94" s="45"/>
      <c r="J94" s="45" t="str">
        <f>IF(I94="","",I94-I93)</f>
        <v/>
      </c>
      <c r="K94" s="45"/>
      <c r="L94" s="45" t="str">
        <f>IF(K94="","",K94-K93)</f>
        <v/>
      </c>
      <c r="M94" s="45"/>
      <c r="N94" s="45" t="str">
        <f>IF(M94="","",M93+O93-M94)</f>
        <v/>
      </c>
      <c r="O94" s="45"/>
      <c r="P94" s="44" t="str">
        <f t="shared" si="631"/>
        <v/>
      </c>
      <c r="Q94" s="43" t="str">
        <f>IF(I94="","",Q93)</f>
        <v/>
      </c>
      <c r="R94" s="45" t="str">
        <f t="shared" si="639"/>
        <v/>
      </c>
      <c r="S94" s="46" t="str">
        <f t="shared" si="640"/>
        <v/>
      </c>
      <c r="T94" s="37"/>
      <c r="U94" s="29"/>
      <c r="V94" s="52" t="str">
        <f t="shared" si="458"/>
        <v/>
      </c>
      <c r="W94" s="67"/>
      <c r="X94" s="45" t="str">
        <f>IF(W94="","",W94-W93)</f>
        <v/>
      </c>
      <c r="Y94" s="45"/>
      <c r="Z94" s="45" t="str">
        <f>IF(Y94="","",Y94-Y93)</f>
        <v/>
      </c>
      <c r="AA94" s="45"/>
      <c r="AB94" s="45" t="str">
        <f>IF(AA94="","",AA93+AC93-AA94)</f>
        <v/>
      </c>
      <c r="AC94" s="45"/>
      <c r="AD94" s="44" t="str">
        <f t="shared" si="462"/>
        <v/>
      </c>
      <c r="AE94" s="43" t="str">
        <f>IF(W94="","",AE93)</f>
        <v/>
      </c>
      <c r="AF94" s="45" t="str">
        <f t="shared" si="641"/>
        <v/>
      </c>
      <c r="AG94" s="46" t="str">
        <f t="shared" si="642"/>
        <v/>
      </c>
      <c r="AH94" s="37"/>
      <c r="AI94" s="29"/>
      <c r="AJ94" s="52" t="str">
        <f t="shared" si="466"/>
        <v/>
      </c>
      <c r="AK94" s="45"/>
      <c r="AL94" s="45" t="str">
        <f>IF(AK94="","",AK94-AK93)</f>
        <v/>
      </c>
      <c r="AM94" s="45"/>
      <c r="AN94" s="45" t="str">
        <f>IF(AM94="","",AM94-AM93)</f>
        <v/>
      </c>
      <c r="AO94" s="45"/>
      <c r="AP94" s="45" t="str">
        <f>IF(AO94="","",AO93+AQ93-AO94)</f>
        <v/>
      </c>
      <c r="AQ94" s="45"/>
      <c r="AR94" s="44" t="str">
        <f t="shared" si="470"/>
        <v/>
      </c>
      <c r="AS94" s="43" t="str">
        <f>IF(AK94="","",AS93)</f>
        <v/>
      </c>
      <c r="AT94" s="45" t="str">
        <f t="shared" si="643"/>
        <v/>
      </c>
      <c r="AU94" s="46" t="str">
        <f t="shared" si="644"/>
        <v/>
      </c>
      <c r="AV94" s="37"/>
      <c r="AW94" s="29"/>
      <c r="AX94" s="52" t="str">
        <f t="shared" si="474"/>
        <v/>
      </c>
      <c r="AY94" s="45"/>
      <c r="AZ94" s="45" t="str">
        <f>IF(AY94="","",AY94-AY93)</f>
        <v/>
      </c>
      <c r="BA94" s="45"/>
      <c r="BB94" s="45" t="str">
        <f>IF(BA94="","",BA94-BA93)</f>
        <v/>
      </c>
      <c r="BC94" s="45"/>
      <c r="BD94" s="45" t="str">
        <f>IF(BC94="","",BC93+BE93-BC94)</f>
        <v/>
      </c>
      <c r="BE94" s="45"/>
      <c r="BF94" s="44" t="str">
        <f t="shared" si="478"/>
        <v/>
      </c>
      <c r="BG94" s="43" t="str">
        <f>IF(AY94="","",BG93)</f>
        <v/>
      </c>
      <c r="BH94" s="45" t="str">
        <f t="shared" si="645"/>
        <v/>
      </c>
      <c r="BI94" s="46" t="str">
        <f t="shared" si="646"/>
        <v/>
      </c>
      <c r="BJ94" s="37"/>
      <c r="BK94" s="29"/>
      <c r="BL94" s="75"/>
      <c r="BM94" s="76">
        <v>5174</v>
      </c>
      <c r="BN94" s="76">
        <f t="shared" si="572"/>
        <v>48</v>
      </c>
      <c r="BO94" s="76">
        <v>121</v>
      </c>
      <c r="BP94" s="76">
        <f t="shared" si="573"/>
        <v>2</v>
      </c>
      <c r="BQ94" s="76">
        <v>21</v>
      </c>
      <c r="BR94" s="76">
        <f t="shared" si="574"/>
        <v>2</v>
      </c>
      <c r="BS94" s="76">
        <v>0</v>
      </c>
      <c r="BT94" s="78" t="str">
        <f t="shared" si="669"/>
        <v>バタースクイーズ</v>
      </c>
      <c r="BU94" s="79">
        <f t="shared" si="670"/>
        <v>440</v>
      </c>
      <c r="BV94" s="76">
        <f t="shared" si="577"/>
        <v>880</v>
      </c>
      <c r="BW94" s="80">
        <f t="shared" si="578"/>
        <v>0.18333333333333332</v>
      </c>
      <c r="BX94" s="37"/>
      <c r="BY94" s="57"/>
      <c r="BZ94" s="75"/>
      <c r="CA94" s="76">
        <v>7923</v>
      </c>
      <c r="CB94" s="76">
        <f t="shared" si="579"/>
        <v>30</v>
      </c>
      <c r="CC94" s="76">
        <v>434</v>
      </c>
      <c r="CD94" s="76">
        <f t="shared" si="580"/>
        <v>0</v>
      </c>
      <c r="CE94" s="76">
        <v>15</v>
      </c>
      <c r="CF94" s="76">
        <f t="shared" si="581"/>
        <v>0</v>
      </c>
      <c r="CG94" s="76">
        <v>0</v>
      </c>
      <c r="CH94" s="78" t="str">
        <f t="shared" si="582"/>
        <v>たまごっちMC</v>
      </c>
      <c r="CI94" s="79">
        <f t="shared" si="583"/>
        <v>1430</v>
      </c>
      <c r="CJ94" s="76">
        <f t="shared" si="584"/>
        <v>0</v>
      </c>
      <c r="CK94" s="80">
        <f t="shared" si="585"/>
        <v>0</v>
      </c>
      <c r="CL94" s="193" t="s">
        <v>1301</v>
      </c>
      <c r="CM94" s="29"/>
      <c r="CN94" s="75"/>
      <c r="CO94" s="76">
        <v>3763</v>
      </c>
      <c r="CP94" s="76">
        <f t="shared" si="586"/>
        <v>7</v>
      </c>
      <c r="CQ94" s="76">
        <v>229</v>
      </c>
      <c r="CR94" s="76">
        <f t="shared" si="587"/>
        <v>0</v>
      </c>
      <c r="CS94" s="76">
        <v>12</v>
      </c>
      <c r="CT94" s="76">
        <f t="shared" si="588"/>
        <v>1</v>
      </c>
      <c r="CU94" s="76">
        <v>0</v>
      </c>
      <c r="CV94" s="78" t="str">
        <f t="shared" si="589"/>
        <v>たまごっちブロックシール</v>
      </c>
      <c r="CW94" s="79">
        <f t="shared" si="590"/>
        <v>600</v>
      </c>
      <c r="CX94" s="76">
        <f t="shared" si="591"/>
        <v>600</v>
      </c>
      <c r="CY94" s="80">
        <f t="shared" si="592"/>
        <v>0.8571428571428571</v>
      </c>
      <c r="CZ94" s="37"/>
      <c r="DA94" s="29"/>
      <c r="DB94" s="52" t="str">
        <f t="shared" si="482"/>
        <v/>
      </c>
      <c r="DC94" s="45"/>
      <c r="DD94" s="45" t="str">
        <f>IF(DC94="","",DC94-DC93)</f>
        <v/>
      </c>
      <c r="DE94" s="45"/>
      <c r="DF94" s="45" t="str">
        <f>IF(DE94="","",DE94-DE93)</f>
        <v/>
      </c>
      <c r="DG94" s="45"/>
      <c r="DH94" s="45" t="str">
        <f>IF(DG94="","",DG93+DI93-DG94)</f>
        <v/>
      </c>
      <c r="DI94" s="45"/>
      <c r="DJ94" s="44" t="str">
        <f t="shared" si="635"/>
        <v/>
      </c>
      <c r="DK94" s="43" t="str">
        <f>IF(DC94="","",DK93)</f>
        <v/>
      </c>
      <c r="DL94" s="45" t="str">
        <f t="shared" si="647"/>
        <v/>
      </c>
      <c r="DM94" s="46" t="str">
        <f t="shared" si="648"/>
        <v/>
      </c>
      <c r="DN94" s="37"/>
      <c r="DO94" s="29"/>
      <c r="DP94" s="52" t="str">
        <f t="shared" si="489"/>
        <v/>
      </c>
      <c r="DQ94" s="45"/>
      <c r="DR94" s="45" t="str">
        <f>IF(DQ94="","",DQ94-DQ93)</f>
        <v/>
      </c>
      <c r="DS94" s="45"/>
      <c r="DT94" s="45" t="str">
        <f>IF(DS94="","",DS94-DS93)</f>
        <v/>
      </c>
      <c r="DU94" s="45"/>
      <c r="DV94" s="45" t="str">
        <f>IF(DU94="","",DU93+DW93-DU94)</f>
        <v/>
      </c>
      <c r="DW94" s="45"/>
      <c r="DX94" s="44" t="str">
        <f t="shared" si="493"/>
        <v/>
      </c>
      <c r="DY94" s="43" t="str">
        <f>IF(DQ94="","",DY93)</f>
        <v/>
      </c>
      <c r="DZ94" s="45" t="str">
        <f t="shared" si="649"/>
        <v/>
      </c>
      <c r="EA94" s="46" t="str">
        <f t="shared" si="650"/>
        <v/>
      </c>
      <c r="EB94" s="37"/>
      <c r="ED94" s="52" t="str">
        <f t="shared" si="497"/>
        <v/>
      </c>
      <c r="EE94" s="45"/>
      <c r="EF94" s="45" t="str">
        <f>IF(EE94="","",EE94-EE93)</f>
        <v/>
      </c>
      <c r="EG94" s="45"/>
      <c r="EH94" s="45" t="str">
        <f>IF(EG94="","",EG94-EG93)</f>
        <v/>
      </c>
      <c r="EI94" s="45"/>
      <c r="EJ94" s="45" t="str">
        <f>IF(EI94="","",EI93+EK93-EI94)</f>
        <v/>
      </c>
      <c r="EK94" s="45"/>
      <c r="EL94" s="44" t="str">
        <f t="shared" si="501"/>
        <v/>
      </c>
      <c r="EM94" s="43" t="str">
        <f>IF(EE94="","",EM93)</f>
        <v/>
      </c>
      <c r="EN94" s="45" t="str">
        <f t="shared" si="651"/>
        <v/>
      </c>
      <c r="EO94" s="46" t="str">
        <f t="shared" si="652"/>
        <v/>
      </c>
      <c r="EP94" s="37"/>
      <c r="ER94" s="52" t="str">
        <f t="shared" si="505"/>
        <v/>
      </c>
      <c r="ES94" s="45"/>
      <c r="ET94" s="45" t="str">
        <f>IF(ES94="","",ES94-ES93)</f>
        <v/>
      </c>
      <c r="EU94" s="45"/>
      <c r="EV94" s="45" t="str">
        <f>IF(EU94="","",EU94-EU93)</f>
        <v/>
      </c>
      <c r="EW94" s="45"/>
      <c r="EX94" s="45" t="str">
        <f>IF(EW94="","",EW93+EY93-EW94)</f>
        <v/>
      </c>
      <c r="EY94" s="45"/>
      <c r="EZ94" s="44" t="str">
        <f t="shared" si="509"/>
        <v/>
      </c>
      <c r="FA94" s="43" t="str">
        <f>IF(ES94="","",FA93)</f>
        <v/>
      </c>
      <c r="FB94" s="45" t="str">
        <f t="shared" si="653"/>
        <v/>
      </c>
      <c r="FC94" s="46" t="str">
        <f t="shared" si="654"/>
        <v/>
      </c>
      <c r="FD94" s="37"/>
      <c r="FF94" s="52" t="str">
        <f t="shared" si="513"/>
        <v/>
      </c>
      <c r="FG94" s="45"/>
      <c r="FH94" s="45" t="str">
        <f>IF(FG94="","",FG94-FG93)</f>
        <v/>
      </c>
      <c r="FI94" s="45"/>
      <c r="FJ94" s="45" t="str">
        <f>IF(FI94="","",FI94-FI93)</f>
        <v/>
      </c>
      <c r="FK94" s="45"/>
      <c r="FL94" s="45" t="str">
        <f>IF(FK94="","",FK93+FM93-FK94)</f>
        <v/>
      </c>
      <c r="FM94" s="45"/>
      <c r="FN94" s="44" t="str">
        <f t="shared" si="517"/>
        <v/>
      </c>
      <c r="FO94" s="43" t="str">
        <f>IF(FG94="","",FO93)</f>
        <v/>
      </c>
      <c r="FP94" s="45" t="str">
        <f t="shared" si="655"/>
        <v/>
      </c>
      <c r="FQ94" s="46" t="str">
        <f t="shared" si="656"/>
        <v/>
      </c>
      <c r="FR94" s="37"/>
      <c r="FS94" s="29"/>
      <c r="FT94" s="52" t="str">
        <f t="shared" si="521"/>
        <v/>
      </c>
      <c r="FU94" s="45"/>
      <c r="FV94" s="45" t="str">
        <f>IF(FU94="","",FU94-FU93)</f>
        <v/>
      </c>
      <c r="FW94" s="45"/>
      <c r="FX94" s="45" t="str">
        <f>IF(FW94="","",FW94-FW93)</f>
        <v/>
      </c>
      <c r="FY94" s="45"/>
      <c r="FZ94" s="45" t="str">
        <f>IF(FY94="","",FY93+GA93-FY94)</f>
        <v/>
      </c>
      <c r="GA94" s="45"/>
      <c r="GB94" s="44" t="str">
        <f t="shared" si="525"/>
        <v/>
      </c>
      <c r="GC94" s="43" t="str">
        <f>IF(FU94="","",GC93)</f>
        <v/>
      </c>
      <c r="GD94" s="45" t="str">
        <f t="shared" si="657"/>
        <v/>
      </c>
      <c r="GE94" s="46" t="str">
        <f t="shared" si="658"/>
        <v/>
      </c>
      <c r="GF94" s="37"/>
      <c r="GH94" s="52" t="str">
        <f t="shared" si="529"/>
        <v/>
      </c>
      <c r="GI94" s="45"/>
      <c r="GJ94" s="45" t="str">
        <f>IF(GI94="","",GI94-GI93)</f>
        <v/>
      </c>
      <c r="GK94" s="45"/>
      <c r="GL94" s="45" t="str">
        <f>IF(GK94="","",GK94-GK93)</f>
        <v/>
      </c>
      <c r="GM94" s="45"/>
      <c r="GN94" s="45" t="str">
        <f>IF(GM94="","",GM93+GO93-GM94)</f>
        <v/>
      </c>
      <c r="GO94" s="45"/>
      <c r="GP94" s="44" t="str">
        <f t="shared" si="533"/>
        <v/>
      </c>
      <c r="GQ94" s="43" t="str">
        <f>IF(GI94="","",GQ93)</f>
        <v/>
      </c>
      <c r="GR94" s="45" t="str">
        <f t="shared" si="659"/>
        <v/>
      </c>
      <c r="GS94" s="46" t="str">
        <f t="shared" si="660"/>
        <v/>
      </c>
      <c r="GT94" s="37"/>
      <c r="GU94" s="61"/>
      <c r="GV94" s="75"/>
      <c r="GW94" s="84" t="s">
        <v>1146</v>
      </c>
      <c r="GX94" s="76">
        <v>19062</v>
      </c>
      <c r="GY94" s="76">
        <f t="shared" si="593"/>
        <v>84</v>
      </c>
      <c r="GZ94" s="76">
        <v>150</v>
      </c>
      <c r="HA94" s="76">
        <f t="shared" si="594"/>
        <v>0</v>
      </c>
      <c r="HB94" s="76">
        <v>3</v>
      </c>
      <c r="HC94" s="76">
        <f t="shared" si="595"/>
        <v>0</v>
      </c>
      <c r="HD94" s="76">
        <v>0</v>
      </c>
      <c r="HE94" s="78" t="str">
        <f t="shared" ref="HE94:HE118" si="672">IF(GX94="","",HE90)</f>
        <v>ボンボンドロップシール</v>
      </c>
      <c r="HF94" s="79">
        <f t="shared" ref="HF94:HF118" si="673">IF(GY94="","",HF90)</f>
        <v>1500</v>
      </c>
      <c r="HG94" s="76">
        <f t="shared" si="598"/>
        <v>0</v>
      </c>
      <c r="HH94" s="80">
        <f t="shared" si="599"/>
        <v>0</v>
      </c>
      <c r="HI94" s="37"/>
      <c r="HK94" s="75"/>
      <c r="HL94" s="76">
        <v>3239</v>
      </c>
      <c r="HM94" s="76">
        <f t="shared" si="600"/>
        <v>91</v>
      </c>
      <c r="HN94" s="76">
        <v>131</v>
      </c>
      <c r="HO94" s="76">
        <f t="shared" si="601"/>
        <v>2</v>
      </c>
      <c r="HP94" s="76">
        <v>29</v>
      </c>
      <c r="HQ94" s="76">
        <f t="shared" si="602"/>
        <v>2</v>
      </c>
      <c r="HR94" s="76">
        <v>0</v>
      </c>
      <c r="HS94" s="78" t="str">
        <f t="shared" si="603"/>
        <v>ボンドロシール</v>
      </c>
      <c r="HT94" s="79">
        <f t="shared" si="604"/>
        <v>200</v>
      </c>
      <c r="HU94" s="76">
        <f t="shared" si="605"/>
        <v>400</v>
      </c>
      <c r="HV94" s="80">
        <f t="shared" si="606"/>
        <v>4.3956043956043959E-2</v>
      </c>
      <c r="HW94" s="37"/>
      <c r="HX94" s="360"/>
      <c r="HY94" s="75"/>
      <c r="HZ94" s="76">
        <v>10461</v>
      </c>
      <c r="IA94" s="76">
        <f t="shared" si="607"/>
        <v>26</v>
      </c>
      <c r="IB94" s="76">
        <v>361</v>
      </c>
      <c r="IC94" s="76">
        <f t="shared" si="608"/>
        <v>0</v>
      </c>
      <c r="ID94" s="76">
        <v>21</v>
      </c>
      <c r="IE94" s="76">
        <f t="shared" si="609"/>
        <v>0</v>
      </c>
      <c r="IF94" s="76">
        <v>0</v>
      </c>
      <c r="IG94" s="78" t="str">
        <f t="shared" si="610"/>
        <v>バタースクイーズ</v>
      </c>
      <c r="IH94" s="79">
        <f t="shared" si="611"/>
        <v>400</v>
      </c>
      <c r="II94" s="76">
        <f t="shared" si="612"/>
        <v>0</v>
      </c>
      <c r="IJ94" s="80">
        <f t="shared" si="613"/>
        <v>0</v>
      </c>
      <c r="IK94" s="37"/>
      <c r="IL94" s="29"/>
      <c r="IM94" s="75"/>
      <c r="IN94" s="76">
        <v>8143</v>
      </c>
      <c r="IO94" s="76">
        <f t="shared" si="614"/>
        <v>76</v>
      </c>
      <c r="IP94" s="76">
        <v>369</v>
      </c>
      <c r="IQ94" s="76">
        <f t="shared" si="615"/>
        <v>6</v>
      </c>
      <c r="IR94" s="76">
        <v>84</v>
      </c>
      <c r="IS94" s="76">
        <f t="shared" si="616"/>
        <v>6</v>
      </c>
      <c r="IT94" s="76">
        <v>0</v>
      </c>
      <c r="IU94" s="78" t="str">
        <f t="shared" si="671"/>
        <v>ふわもちスクイーズ</v>
      </c>
      <c r="IV94" s="79">
        <f t="shared" si="671"/>
        <v>286</v>
      </c>
      <c r="IW94" s="76">
        <f t="shared" si="617"/>
        <v>1716</v>
      </c>
      <c r="IX94" s="80">
        <f t="shared" si="618"/>
        <v>0.22578947368421054</v>
      </c>
      <c r="IY94" s="37"/>
      <c r="IZ94" s="61"/>
      <c r="JA94" s="75"/>
      <c r="JB94" s="76">
        <v>2797</v>
      </c>
      <c r="JC94" s="76">
        <f t="shared" si="619"/>
        <v>69</v>
      </c>
      <c r="JD94" s="76">
        <v>298</v>
      </c>
      <c r="JE94" s="76">
        <f t="shared" si="620"/>
        <v>3</v>
      </c>
      <c r="JF94" s="76">
        <v>12</v>
      </c>
      <c r="JG94" s="76">
        <f t="shared" si="621"/>
        <v>2</v>
      </c>
      <c r="JH94" s="76">
        <v>0</v>
      </c>
      <c r="JI94" s="78" t="str">
        <f t="shared" si="636"/>
        <v>たまごっちタイルシール</v>
      </c>
      <c r="JJ94" s="79">
        <f t="shared" si="637"/>
        <v>650</v>
      </c>
      <c r="JK94" s="76">
        <f t="shared" si="622"/>
        <v>1300</v>
      </c>
      <c r="JL94" s="80">
        <f t="shared" si="623"/>
        <v>0.18840579710144928</v>
      </c>
      <c r="JM94" s="37"/>
      <c r="JN94" s="29"/>
      <c r="JO94" s="75"/>
      <c r="JP94" s="76">
        <v>7082</v>
      </c>
      <c r="JQ94" s="76">
        <f t="shared" si="624"/>
        <v>61</v>
      </c>
      <c r="JR94" s="76">
        <v>251</v>
      </c>
      <c r="JS94" s="76">
        <f t="shared" si="625"/>
        <v>1</v>
      </c>
      <c r="JT94" s="76">
        <v>8</v>
      </c>
      <c r="JU94" s="76">
        <f t="shared" si="626"/>
        <v>0</v>
      </c>
      <c r="JV94" s="76">
        <v>0</v>
      </c>
      <c r="JW94" s="78" t="str">
        <f t="shared" si="627"/>
        <v>キティしっぽ付ポーチ</v>
      </c>
      <c r="JX94" s="79">
        <f t="shared" si="628"/>
        <v>670</v>
      </c>
      <c r="JY94" s="76">
        <f t="shared" si="629"/>
        <v>0</v>
      </c>
      <c r="JZ94" s="80">
        <f t="shared" si="630"/>
        <v>0</v>
      </c>
      <c r="KA94" s="37" t="s">
        <v>1300</v>
      </c>
      <c r="KB94" s="51"/>
      <c r="KC94" s="75"/>
      <c r="KD94" s="76">
        <v>1872</v>
      </c>
      <c r="KE94" s="76">
        <f>KD94-1814</f>
        <v>58</v>
      </c>
      <c r="KF94" s="76">
        <v>154</v>
      </c>
      <c r="KG94" s="76">
        <v>5</v>
      </c>
      <c r="KH94" s="76">
        <v>16</v>
      </c>
      <c r="KI94" s="76">
        <f>IF(KH94="","",KH90+KJ90-KH94)</f>
        <v>5</v>
      </c>
      <c r="KJ94" s="76">
        <v>0</v>
      </c>
      <c r="KK94" s="78" t="s">
        <v>924</v>
      </c>
      <c r="KL94" s="79">
        <v>1430</v>
      </c>
      <c r="KM94" s="76">
        <f>IF(KH94="","",KI94*KL94)</f>
        <v>7150</v>
      </c>
      <c r="KN94" s="260">
        <f>IF(KI94="","",KM94/(KE94*100))</f>
        <v>1.2327586206896552</v>
      </c>
      <c r="KO94" s="37" t="s">
        <v>1308</v>
      </c>
      <c r="KP94" s="29"/>
      <c r="KQ94" s="75"/>
      <c r="KR94" s="76">
        <v>1502</v>
      </c>
      <c r="KS94" s="76">
        <f>KR94-1482</f>
        <v>20</v>
      </c>
      <c r="KT94" s="76">
        <v>81</v>
      </c>
      <c r="KU94" s="76">
        <v>4</v>
      </c>
      <c r="KV94" s="76">
        <v>28</v>
      </c>
      <c r="KW94" s="76">
        <f>IF(KV94="","",KV90+KX90-KV94)</f>
        <v>3</v>
      </c>
      <c r="KX94" s="76">
        <v>0</v>
      </c>
      <c r="KY94" s="78" t="str">
        <f>IF(KR94="","",KY90)</f>
        <v>ボンボンドロップシール</v>
      </c>
      <c r="KZ94" s="79">
        <f>IF(KS94="","",KZ90)</f>
        <v>200</v>
      </c>
      <c r="LA94" s="76">
        <f>IF(KV94="","",KW94*KZ94)</f>
        <v>600</v>
      </c>
      <c r="LB94" s="80">
        <f>IF(KW94="","",LA94/(KS94*100))</f>
        <v>0.3</v>
      </c>
      <c r="LC94" s="37" t="s">
        <v>1297</v>
      </c>
      <c r="LD94" s="29"/>
      <c r="LE94" s="47"/>
      <c r="LF94" s="45"/>
      <c r="LG94" s="45"/>
      <c r="LH94" s="45">
        <v>533</v>
      </c>
      <c r="LI94" s="45">
        <f t="shared" si="569"/>
        <v>0</v>
      </c>
      <c r="LJ94" s="43">
        <v>2</v>
      </c>
      <c r="LK94" s="45">
        <f t="shared" si="570"/>
        <v>0</v>
      </c>
      <c r="LL94" s="45">
        <v>0</v>
      </c>
      <c r="LM94" s="73" t="str">
        <f>IF(LF93="","",LM91)</f>
        <v>ボンドロ</v>
      </c>
      <c r="LN94" s="67">
        <f>IF(LG93="","",LN91)</f>
        <v>1500</v>
      </c>
      <c r="LO94" s="45">
        <f t="shared" si="571"/>
        <v>0</v>
      </c>
      <c r="LP94" s="46"/>
      <c r="LQ94" s="37"/>
      <c r="LR94" s="29"/>
      <c r="LS94" s="52" t="str">
        <f t="shared" si="537"/>
        <v/>
      </c>
      <c r="LT94" s="45"/>
      <c r="LU94" s="45" t="str">
        <f>IF(LT94="","",LT94-LT93)</f>
        <v/>
      </c>
      <c r="LV94" s="45"/>
      <c r="LW94" s="45" t="str">
        <f>IF(LV94="","",LV94-LV93)</f>
        <v/>
      </c>
      <c r="LX94" s="45"/>
      <c r="LY94" s="45" t="str">
        <f>IF(LX94="","",LX93+LZ93-LX94)</f>
        <v/>
      </c>
      <c r="LZ94" s="45"/>
      <c r="MA94" s="44" t="str">
        <f t="shared" si="541"/>
        <v/>
      </c>
      <c r="MB94" s="43" t="str">
        <f>IF(LT94="","",MB93)</f>
        <v/>
      </c>
      <c r="MC94" s="45" t="str">
        <f t="shared" si="661"/>
        <v/>
      </c>
      <c r="MD94" s="46" t="str">
        <f t="shared" si="662"/>
        <v/>
      </c>
      <c r="ME94" s="37"/>
      <c r="MF94" s="29"/>
      <c r="MG94" s="52" t="str">
        <f t="shared" si="545"/>
        <v/>
      </c>
      <c r="MH94" s="45"/>
      <c r="MI94" s="45" t="str">
        <f>IF(MH94="","",MH94-MH93)</f>
        <v/>
      </c>
      <c r="MJ94" s="45"/>
      <c r="MK94" s="45" t="str">
        <f>IF(MJ94="","",MJ94-MJ93)</f>
        <v/>
      </c>
      <c r="ML94" s="45"/>
      <c r="MM94" s="45" t="str">
        <f>IF(ML94="","",ML93+MN93-ML94)</f>
        <v/>
      </c>
      <c r="MN94" s="45"/>
      <c r="MO94" s="44" t="str">
        <f t="shared" si="549"/>
        <v/>
      </c>
      <c r="MP94" s="43" t="str">
        <f>IF(MH94="","",MP93)</f>
        <v/>
      </c>
      <c r="MQ94" s="45" t="str">
        <f t="shared" si="663"/>
        <v/>
      </c>
      <c r="MR94" s="46" t="str">
        <f t="shared" si="664"/>
        <v/>
      </c>
      <c r="MS94" s="37"/>
      <c r="MT94" s="29"/>
      <c r="MU94" s="52" t="str">
        <f t="shared" si="553"/>
        <v/>
      </c>
      <c r="MV94" s="45"/>
      <c r="MW94" s="45" t="str">
        <f>IF(MV94="","",MV94-MV93)</f>
        <v/>
      </c>
      <c r="MX94" s="45"/>
      <c r="MY94" s="45" t="str">
        <f>IF(MX94="","",MX94-MX93)</f>
        <v/>
      </c>
      <c r="MZ94" s="45"/>
      <c r="NA94" s="45" t="str">
        <f>IF(MZ94="","",MZ93+NB93-MZ94)</f>
        <v/>
      </c>
      <c r="NB94" s="45"/>
      <c r="NC94" s="44" t="str">
        <f t="shared" si="557"/>
        <v/>
      </c>
      <c r="ND94" s="43" t="str">
        <f>IF(MV94="","",ND93)</f>
        <v/>
      </c>
      <c r="NE94" s="45" t="str">
        <f t="shared" si="665"/>
        <v/>
      </c>
      <c r="NF94" s="46" t="str">
        <f t="shared" si="666"/>
        <v/>
      </c>
      <c r="NG94" s="37"/>
      <c r="NH94" s="29"/>
      <c r="NI94" s="52" t="str">
        <f t="shared" si="561"/>
        <v/>
      </c>
      <c r="NJ94" s="45"/>
      <c r="NK94" s="45" t="str">
        <f>IF(NJ94="","",NJ94-NJ93)</f>
        <v/>
      </c>
      <c r="NL94" s="45"/>
      <c r="NM94" s="45" t="str">
        <f>IF(NL94="","",NL94-NL93)</f>
        <v/>
      </c>
      <c r="NN94" s="45"/>
      <c r="NO94" s="45" t="str">
        <f>IF(NN94="","",NN93+NP93-NN94)</f>
        <v/>
      </c>
      <c r="NP94" s="45"/>
      <c r="NQ94" s="44" t="str">
        <f t="shared" si="638"/>
        <v/>
      </c>
      <c r="NR94" s="43" t="str">
        <f>IF(NJ94="","",NR93)</f>
        <v/>
      </c>
      <c r="NS94" s="45" t="str">
        <f t="shared" si="667"/>
        <v/>
      </c>
      <c r="NT94" s="46" t="str">
        <f t="shared" si="668"/>
        <v/>
      </c>
      <c r="NU94" s="37"/>
    </row>
    <row r="95" spans="1:385" ht="15" customHeight="1" thickTop="1" thickBot="1" x14ac:dyDescent="0.3">
      <c r="A95" s="38"/>
      <c r="B95" s="39"/>
      <c r="C95" s="40"/>
      <c r="D95" s="40"/>
      <c r="E95" s="41"/>
      <c r="F95" s="41"/>
      <c r="G95" s="40"/>
      <c r="H95" s="42"/>
      <c r="I95" s="45"/>
      <c r="J95" s="45" t="str">
        <f>IF(I95="","",I95-I94)</f>
        <v/>
      </c>
      <c r="K95" s="45"/>
      <c r="L95" s="45" t="str">
        <f>IF(K95="","",K95-K94)</f>
        <v/>
      </c>
      <c r="M95" s="45"/>
      <c r="N95" s="45" t="str">
        <f>IF(M95="","",M94+O94-M95)</f>
        <v/>
      </c>
      <c r="O95" s="45"/>
      <c r="P95" s="44" t="str">
        <f t="shared" si="631"/>
        <v/>
      </c>
      <c r="Q95" s="43" t="str">
        <f>IF(I95="","",Q94)</f>
        <v/>
      </c>
      <c r="R95" s="45" t="str">
        <f t="shared" si="639"/>
        <v/>
      </c>
      <c r="S95" s="46" t="str">
        <f t="shared" si="640"/>
        <v/>
      </c>
      <c r="T95" s="37"/>
      <c r="U95" s="29"/>
      <c r="V95" s="52" t="str">
        <f t="shared" si="458"/>
        <v/>
      </c>
      <c r="W95" s="67"/>
      <c r="X95" s="45" t="str">
        <f>IF(W95="","",W95-W94)</f>
        <v/>
      </c>
      <c r="Y95" s="45"/>
      <c r="Z95" s="45" t="str">
        <f>IF(Y95="","",Y95-Y94)</f>
        <v/>
      </c>
      <c r="AA95" s="45"/>
      <c r="AB95" s="45" t="str">
        <f>IF(AA95="","",AA94+AC94-AA95)</f>
        <v/>
      </c>
      <c r="AC95" s="45"/>
      <c r="AD95" s="44" t="str">
        <f t="shared" si="462"/>
        <v/>
      </c>
      <c r="AE95" s="43" t="str">
        <f>IF(W95="","",AE94)</f>
        <v/>
      </c>
      <c r="AF95" s="45" t="str">
        <f t="shared" si="641"/>
        <v/>
      </c>
      <c r="AG95" s="46" t="str">
        <f t="shared" si="642"/>
        <v/>
      </c>
      <c r="AH95" s="37"/>
      <c r="AI95" s="29"/>
      <c r="AJ95" s="52" t="str">
        <f t="shared" si="466"/>
        <v/>
      </c>
      <c r="AK95" s="45"/>
      <c r="AL95" s="45" t="str">
        <f>IF(AK95="","",AK95-AK94)</f>
        <v/>
      </c>
      <c r="AM95" s="45"/>
      <c r="AN95" s="45" t="str">
        <f>IF(AM95="","",AM95-AM94)</f>
        <v/>
      </c>
      <c r="AO95" s="45"/>
      <c r="AP95" s="45" t="str">
        <f>IF(AO95="","",AO94+AQ94-AO95)</f>
        <v/>
      </c>
      <c r="AQ95" s="45"/>
      <c r="AR95" s="44" t="str">
        <f t="shared" si="470"/>
        <v/>
      </c>
      <c r="AS95" s="43" t="str">
        <f>IF(AK95="","",AS94)</f>
        <v/>
      </c>
      <c r="AT95" s="45" t="str">
        <f t="shared" si="643"/>
        <v/>
      </c>
      <c r="AU95" s="46" t="str">
        <f t="shared" si="644"/>
        <v/>
      </c>
      <c r="AV95" s="37"/>
      <c r="AW95" s="29"/>
      <c r="AX95" s="52" t="str">
        <f t="shared" si="474"/>
        <v/>
      </c>
      <c r="AY95" s="45"/>
      <c r="AZ95" s="45" t="str">
        <f>IF(AY95="","",AY95-AY94)</f>
        <v/>
      </c>
      <c r="BA95" s="45"/>
      <c r="BB95" s="45" t="str">
        <f>IF(BA95="","",BA95-BA94)</f>
        <v/>
      </c>
      <c r="BC95" s="45"/>
      <c r="BD95" s="45" t="str">
        <f>IF(BC95="","",BC94+BE94-BC95)</f>
        <v/>
      </c>
      <c r="BE95" s="45"/>
      <c r="BF95" s="44" t="str">
        <f t="shared" si="478"/>
        <v/>
      </c>
      <c r="BG95" s="43" t="str">
        <f>IF(AY95="","",BG94)</f>
        <v/>
      </c>
      <c r="BH95" s="45" t="str">
        <f t="shared" si="645"/>
        <v/>
      </c>
      <c r="BI95" s="46" t="str">
        <f t="shared" si="646"/>
        <v/>
      </c>
      <c r="BJ95" s="37"/>
      <c r="BK95" s="29"/>
      <c r="BL95" s="52">
        <f>IF($A80="","",$A80)</f>
        <v>46139</v>
      </c>
      <c r="BM95" s="43">
        <v>3473</v>
      </c>
      <c r="BN95" s="43">
        <f t="shared" si="572"/>
        <v>32</v>
      </c>
      <c r="BO95" s="43">
        <v>98</v>
      </c>
      <c r="BP95" s="87">
        <f t="shared" si="573"/>
        <v>2</v>
      </c>
      <c r="BQ95" s="43">
        <v>13</v>
      </c>
      <c r="BR95" s="43">
        <f t="shared" si="574"/>
        <v>2</v>
      </c>
      <c r="BS95" s="43">
        <v>0</v>
      </c>
      <c r="BT95" s="44" t="str">
        <f t="shared" si="669"/>
        <v>ゲーム機柄イヤホン</v>
      </c>
      <c r="BU95" s="48">
        <f t="shared" si="670"/>
        <v>1100</v>
      </c>
      <c r="BV95" s="45">
        <f t="shared" si="577"/>
        <v>2200</v>
      </c>
      <c r="BW95" s="89">
        <f t="shared" si="578"/>
        <v>0.6875</v>
      </c>
      <c r="BX95" s="37"/>
      <c r="BY95" s="57"/>
      <c r="BZ95" s="52">
        <f>IF($A80="","",$A80)</f>
        <v>46139</v>
      </c>
      <c r="CA95" s="43">
        <v>9404</v>
      </c>
      <c r="CB95" s="43">
        <f t="shared" si="579"/>
        <v>20</v>
      </c>
      <c r="CC95" s="43">
        <v>341</v>
      </c>
      <c r="CD95" s="87">
        <f t="shared" si="580"/>
        <v>0</v>
      </c>
      <c r="CE95" s="43">
        <v>14</v>
      </c>
      <c r="CF95" s="43">
        <f t="shared" si="581"/>
        <v>0</v>
      </c>
      <c r="CG95" s="43">
        <v>0</v>
      </c>
      <c r="CH95" s="44" t="str">
        <f t="shared" si="582"/>
        <v>雪見だいふくイヤホン</v>
      </c>
      <c r="CI95" s="48">
        <f t="shared" si="583"/>
        <v>1100</v>
      </c>
      <c r="CJ95" s="45">
        <f t="shared" si="584"/>
        <v>0</v>
      </c>
      <c r="CK95" s="89">
        <f t="shared" si="585"/>
        <v>0</v>
      </c>
      <c r="CL95" s="37"/>
      <c r="CM95" s="29"/>
      <c r="CN95" s="52">
        <f>IF($A80="","",$A80)</f>
        <v>46139</v>
      </c>
      <c r="CO95" s="43">
        <v>3306</v>
      </c>
      <c r="CP95" s="43">
        <f t="shared" si="586"/>
        <v>20</v>
      </c>
      <c r="CQ95" s="43">
        <v>110</v>
      </c>
      <c r="CR95" s="87">
        <f t="shared" si="587"/>
        <v>1</v>
      </c>
      <c r="CS95" s="43">
        <v>16</v>
      </c>
      <c r="CT95" s="43">
        <f t="shared" si="588"/>
        <v>1</v>
      </c>
      <c r="CU95" s="43">
        <v>0</v>
      </c>
      <c r="CV95" s="44" t="str">
        <f t="shared" si="589"/>
        <v>ゲーム機柄ワイヤレスイヤホン</v>
      </c>
      <c r="CW95" s="48">
        <f t="shared" si="590"/>
        <v>700</v>
      </c>
      <c r="CX95" s="45">
        <f t="shared" si="591"/>
        <v>700</v>
      </c>
      <c r="CY95" s="89">
        <f t="shared" si="592"/>
        <v>0.35</v>
      </c>
      <c r="CZ95" s="37"/>
      <c r="DA95" s="29"/>
      <c r="DB95" s="52" t="str">
        <f t="shared" si="482"/>
        <v/>
      </c>
      <c r="DC95" s="45"/>
      <c r="DD95" s="45" t="str">
        <f>IF(DC95="","",DC95-DC94)</f>
        <v/>
      </c>
      <c r="DE95" s="45"/>
      <c r="DF95" s="45" t="str">
        <f>IF(DE95="","",DE95-DE94)</f>
        <v/>
      </c>
      <c r="DG95" s="45"/>
      <c r="DH95" s="45" t="str">
        <f>IF(DG95="","",DG94+DI94-DG95)</f>
        <v/>
      </c>
      <c r="DI95" s="45"/>
      <c r="DJ95" s="44" t="str">
        <f t="shared" si="635"/>
        <v/>
      </c>
      <c r="DK95" s="43" t="str">
        <f>IF(DC95="","",DK94)</f>
        <v/>
      </c>
      <c r="DL95" s="45" t="str">
        <f t="shared" si="647"/>
        <v/>
      </c>
      <c r="DM95" s="46" t="str">
        <f t="shared" si="648"/>
        <v/>
      </c>
      <c r="DN95" s="37"/>
      <c r="DO95" s="29"/>
      <c r="DP95" s="52" t="str">
        <f t="shared" si="489"/>
        <v/>
      </c>
      <c r="DQ95" s="45"/>
      <c r="DR95" s="45" t="str">
        <f>IF(DQ95="","",DQ95-DQ94)</f>
        <v/>
      </c>
      <c r="DS95" s="45"/>
      <c r="DT95" s="45" t="str">
        <f>IF(DS95="","",DS95-DS94)</f>
        <v/>
      </c>
      <c r="DU95" s="45"/>
      <c r="DV95" s="45" t="str">
        <f>IF(DU95="","",DU94+DW94-DU95)</f>
        <v/>
      </c>
      <c r="DW95" s="45"/>
      <c r="DX95" s="44" t="str">
        <f t="shared" si="493"/>
        <v/>
      </c>
      <c r="DY95" s="43" t="str">
        <f>IF(DQ95="","",DY94)</f>
        <v/>
      </c>
      <c r="DZ95" s="45" t="str">
        <f t="shared" si="649"/>
        <v/>
      </c>
      <c r="EA95" s="46" t="str">
        <f t="shared" si="650"/>
        <v/>
      </c>
      <c r="EB95" s="37"/>
      <c r="ED95" s="52" t="str">
        <f t="shared" si="497"/>
        <v/>
      </c>
      <c r="EE95" s="45"/>
      <c r="EF95" s="45" t="str">
        <f>IF(EE95="","",EE95-EE94)</f>
        <v/>
      </c>
      <c r="EG95" s="45"/>
      <c r="EH95" s="45" t="str">
        <f>IF(EG95="","",EG95-EG94)</f>
        <v/>
      </c>
      <c r="EI95" s="45"/>
      <c r="EJ95" s="45" t="str">
        <f>IF(EI95="","",EI94+EK94-EI95)</f>
        <v/>
      </c>
      <c r="EK95" s="45"/>
      <c r="EL95" s="44" t="str">
        <f t="shared" si="501"/>
        <v/>
      </c>
      <c r="EM95" s="43" t="str">
        <f>IF(EE95="","",EM94)</f>
        <v/>
      </c>
      <c r="EN95" s="45" t="str">
        <f t="shared" si="651"/>
        <v/>
      </c>
      <c r="EO95" s="46" t="str">
        <f t="shared" si="652"/>
        <v/>
      </c>
      <c r="EP95" s="37"/>
      <c r="ER95" s="52" t="str">
        <f t="shared" si="505"/>
        <v/>
      </c>
      <c r="ES95" s="45"/>
      <c r="ET95" s="45" t="str">
        <f>IF(ES95="","",ES95-ES94)</f>
        <v/>
      </c>
      <c r="EU95" s="45"/>
      <c r="EV95" s="45" t="str">
        <f>IF(EU95="","",EU95-EU94)</f>
        <v/>
      </c>
      <c r="EW95" s="45"/>
      <c r="EX95" s="45" t="str">
        <f>IF(EW95="","",EW94+EY94-EW95)</f>
        <v/>
      </c>
      <c r="EY95" s="45"/>
      <c r="EZ95" s="44" t="str">
        <f t="shared" si="509"/>
        <v/>
      </c>
      <c r="FA95" s="43" t="str">
        <f>IF(ES95="","",FA94)</f>
        <v/>
      </c>
      <c r="FB95" s="45" t="str">
        <f t="shared" si="653"/>
        <v/>
      </c>
      <c r="FC95" s="46" t="str">
        <f t="shared" si="654"/>
        <v/>
      </c>
      <c r="FD95" s="37"/>
      <c r="FF95" s="52" t="str">
        <f t="shared" si="513"/>
        <v/>
      </c>
      <c r="FG95" s="45"/>
      <c r="FH95" s="45" t="str">
        <f>IF(FG95="","",FG95-FG94)</f>
        <v/>
      </c>
      <c r="FI95" s="45"/>
      <c r="FJ95" s="45" t="str">
        <f>IF(FI95="","",FI95-FI94)</f>
        <v/>
      </c>
      <c r="FK95" s="45"/>
      <c r="FL95" s="45" t="str">
        <f>IF(FK95="","",FK94+FM94-FK95)</f>
        <v/>
      </c>
      <c r="FM95" s="45"/>
      <c r="FN95" s="44" t="str">
        <f t="shared" si="517"/>
        <v/>
      </c>
      <c r="FO95" s="43" t="str">
        <f>IF(FG95="","",FO94)</f>
        <v/>
      </c>
      <c r="FP95" s="45" t="str">
        <f t="shared" si="655"/>
        <v/>
      </c>
      <c r="FQ95" s="46" t="str">
        <f t="shared" si="656"/>
        <v/>
      </c>
      <c r="FR95" s="37"/>
      <c r="FS95" s="29"/>
      <c r="FT95" s="52" t="str">
        <f t="shared" si="521"/>
        <v/>
      </c>
      <c r="FU95" s="45"/>
      <c r="FV95" s="45" t="str">
        <f>IF(FU95="","",FU95-FU94)</f>
        <v/>
      </c>
      <c r="FW95" s="45"/>
      <c r="FX95" s="45" t="str">
        <f>IF(FW95="","",FW95-FW94)</f>
        <v/>
      </c>
      <c r="FY95" s="45"/>
      <c r="FZ95" s="45" t="str">
        <f>IF(FY95="","",FY94+GA94-FY95)</f>
        <v/>
      </c>
      <c r="GA95" s="45"/>
      <c r="GB95" s="44" t="str">
        <f t="shared" si="525"/>
        <v/>
      </c>
      <c r="GC95" s="43" t="str">
        <f>IF(FU95="","",GC94)</f>
        <v/>
      </c>
      <c r="GD95" s="45" t="str">
        <f t="shared" si="657"/>
        <v/>
      </c>
      <c r="GE95" s="46" t="str">
        <f t="shared" si="658"/>
        <v/>
      </c>
      <c r="GF95" s="37"/>
      <c r="GH95" s="52" t="str">
        <f t="shared" si="529"/>
        <v/>
      </c>
      <c r="GI95" s="45"/>
      <c r="GJ95" s="45" t="str">
        <f>IF(GI95="","",GI95-GI94)</f>
        <v/>
      </c>
      <c r="GK95" s="45"/>
      <c r="GL95" s="45" t="str">
        <f>IF(GK95="","",GK95-GK94)</f>
        <v/>
      </c>
      <c r="GM95" s="45"/>
      <c r="GN95" s="45" t="str">
        <f>IF(GM95="","",GM94+GO94-GM95)</f>
        <v/>
      </c>
      <c r="GO95" s="45"/>
      <c r="GP95" s="44" t="str">
        <f t="shared" si="533"/>
        <v/>
      </c>
      <c r="GQ95" s="43" t="str">
        <f>IF(GI95="","",GQ94)</f>
        <v/>
      </c>
      <c r="GR95" s="45" t="str">
        <f t="shared" si="659"/>
        <v/>
      </c>
      <c r="GS95" s="46" t="str">
        <f t="shared" si="660"/>
        <v/>
      </c>
      <c r="GT95" s="37"/>
      <c r="GU95" s="61"/>
      <c r="GV95" s="52">
        <f>IF($A80="","",$A80)</f>
        <v>46139</v>
      </c>
      <c r="GW95" s="62" t="s">
        <v>1143</v>
      </c>
      <c r="GX95" s="43">
        <v>577</v>
      </c>
      <c r="GY95" s="43">
        <f t="shared" si="593"/>
        <v>66</v>
      </c>
      <c r="GZ95" s="43">
        <v>35</v>
      </c>
      <c r="HA95" s="87">
        <f t="shared" si="594"/>
        <v>0</v>
      </c>
      <c r="HB95" s="43">
        <v>3</v>
      </c>
      <c r="HC95" s="43">
        <f t="shared" si="595"/>
        <v>0</v>
      </c>
      <c r="HD95" s="43">
        <v>0</v>
      </c>
      <c r="HE95" s="44" t="str">
        <f t="shared" si="672"/>
        <v>プチドロ</v>
      </c>
      <c r="HF95" s="48">
        <f t="shared" si="673"/>
        <v>1500</v>
      </c>
      <c r="HG95" s="45">
        <f t="shared" si="598"/>
        <v>0</v>
      </c>
      <c r="HH95" s="89">
        <f t="shared" si="599"/>
        <v>0</v>
      </c>
      <c r="HI95" s="37"/>
      <c r="HK95" s="52">
        <f>IF($A80="","",$A80)</f>
        <v>46139</v>
      </c>
      <c r="HL95" s="43">
        <v>2969</v>
      </c>
      <c r="HM95" s="43">
        <f t="shared" si="600"/>
        <v>20</v>
      </c>
      <c r="HN95" s="43">
        <v>49</v>
      </c>
      <c r="HO95" s="87">
        <f t="shared" si="601"/>
        <v>0</v>
      </c>
      <c r="HP95" s="43">
        <v>12</v>
      </c>
      <c r="HQ95" s="43">
        <f t="shared" si="602"/>
        <v>0</v>
      </c>
      <c r="HR95" s="43">
        <v>0</v>
      </c>
      <c r="HS95" s="44" t="str">
        <f t="shared" si="603"/>
        <v>キティボアバンスクリップ</v>
      </c>
      <c r="HT95" s="48">
        <f t="shared" si="604"/>
        <v>1100</v>
      </c>
      <c r="HU95" s="45">
        <f t="shared" si="605"/>
        <v>0</v>
      </c>
      <c r="HV95" s="89">
        <f t="shared" si="606"/>
        <v>0</v>
      </c>
      <c r="HW95" s="178" t="s">
        <v>1324</v>
      </c>
      <c r="HX95" s="360"/>
      <c r="HY95" s="52">
        <f>IF($A80="","",$A80)</f>
        <v>46139</v>
      </c>
      <c r="HZ95" s="43">
        <v>9983</v>
      </c>
      <c r="IA95" s="43">
        <f t="shared" si="607"/>
        <v>147</v>
      </c>
      <c r="IB95" s="43">
        <v>375</v>
      </c>
      <c r="IC95" s="87">
        <f t="shared" si="608"/>
        <v>1</v>
      </c>
      <c r="ID95" s="43">
        <v>15</v>
      </c>
      <c r="IE95" s="43">
        <f t="shared" si="609"/>
        <v>1</v>
      </c>
      <c r="IF95" s="43">
        <v>0</v>
      </c>
      <c r="IG95" s="44" t="str">
        <f t="shared" si="610"/>
        <v>日焼けキティマルチケース</v>
      </c>
      <c r="IH95" s="48">
        <f t="shared" si="611"/>
        <v>1000</v>
      </c>
      <c r="II95" s="45">
        <f t="shared" si="612"/>
        <v>1000</v>
      </c>
      <c r="IJ95" s="89">
        <f t="shared" si="613"/>
        <v>6.8027210884353748E-2</v>
      </c>
      <c r="IK95" s="37"/>
      <c r="IL95" s="29"/>
      <c r="IM95" s="52">
        <f>IF($A80="","",$A80)</f>
        <v>46139</v>
      </c>
      <c r="IN95" s="43">
        <v>1043</v>
      </c>
      <c r="IO95" s="43">
        <f t="shared" si="614"/>
        <v>56</v>
      </c>
      <c r="IP95" s="43">
        <v>245</v>
      </c>
      <c r="IQ95" s="87">
        <f t="shared" si="615"/>
        <v>1</v>
      </c>
      <c r="IR95" s="43">
        <v>15</v>
      </c>
      <c r="IS95" s="43">
        <f t="shared" si="616"/>
        <v>1</v>
      </c>
      <c r="IT95" s="43">
        <v>0</v>
      </c>
      <c r="IU95" s="44" t="str">
        <f t="shared" si="671"/>
        <v>モンチッチがま口</v>
      </c>
      <c r="IV95" s="48">
        <f t="shared" si="671"/>
        <v>400</v>
      </c>
      <c r="IW95" s="45">
        <f t="shared" si="617"/>
        <v>400</v>
      </c>
      <c r="IX95" s="89">
        <f t="shared" si="618"/>
        <v>7.1428571428571425E-2</v>
      </c>
      <c r="IY95" s="37"/>
      <c r="IZ95" s="61"/>
      <c r="JA95" s="52">
        <f>IF($A80="","",$A80)</f>
        <v>46139</v>
      </c>
      <c r="JB95" s="43">
        <v>7877</v>
      </c>
      <c r="JC95" s="43">
        <f t="shared" si="619"/>
        <v>96</v>
      </c>
      <c r="JD95" s="43">
        <v>249</v>
      </c>
      <c r="JE95" s="87">
        <f t="shared" si="620"/>
        <v>2</v>
      </c>
      <c r="JF95" s="43">
        <v>8</v>
      </c>
      <c r="JG95" s="43">
        <f t="shared" si="621"/>
        <v>1</v>
      </c>
      <c r="JH95" s="43">
        <v>0</v>
      </c>
      <c r="JI95" s="44" t="str">
        <f t="shared" si="636"/>
        <v>液晶デジカメ</v>
      </c>
      <c r="JJ95" s="48">
        <f t="shared" si="637"/>
        <v>1100</v>
      </c>
      <c r="JK95" s="45">
        <f t="shared" si="622"/>
        <v>1100</v>
      </c>
      <c r="JL95" s="89">
        <f t="shared" si="623"/>
        <v>0.11458333333333333</v>
      </c>
      <c r="JM95" s="37"/>
      <c r="JN95" s="29"/>
      <c r="JO95" s="52">
        <f>IF($A80="","",$A80)</f>
        <v>46139</v>
      </c>
      <c r="JP95" s="43">
        <v>646</v>
      </c>
      <c r="JQ95" s="43">
        <f t="shared" si="624"/>
        <v>72</v>
      </c>
      <c r="JR95" s="43">
        <v>345</v>
      </c>
      <c r="JS95" s="87">
        <f t="shared" si="625"/>
        <v>5</v>
      </c>
      <c r="JT95" s="43">
        <v>7</v>
      </c>
      <c r="JU95" s="43">
        <f t="shared" si="626"/>
        <v>0</v>
      </c>
      <c r="JV95" s="43">
        <v>0</v>
      </c>
      <c r="JW95" s="44" t="str">
        <f t="shared" si="627"/>
        <v>キティボアバンスクリップ</v>
      </c>
      <c r="JX95" s="48">
        <f t="shared" si="628"/>
        <v>1100</v>
      </c>
      <c r="JY95" s="45">
        <f t="shared" si="629"/>
        <v>0</v>
      </c>
      <c r="JZ95" s="89">
        <f t="shared" si="630"/>
        <v>0</v>
      </c>
      <c r="KA95" s="37" t="s">
        <v>13</v>
      </c>
      <c r="KB95" s="51"/>
      <c r="KC95" s="52">
        <f>IF($A80="","",$A80)</f>
        <v>46139</v>
      </c>
      <c r="KD95" s="43">
        <v>1325</v>
      </c>
      <c r="KE95" s="58">
        <f>IF(KD95="","",KD95-KD91)</f>
        <v>16</v>
      </c>
      <c r="KF95" s="43">
        <v>157</v>
      </c>
      <c r="KG95" s="87">
        <f>IF(KF95="","",KF95-KF91)</f>
        <v>2</v>
      </c>
      <c r="KH95" s="43">
        <v>10</v>
      </c>
      <c r="KI95" s="43">
        <f>IF(KH95="","",KH91+KJ91-KH95)</f>
        <v>2</v>
      </c>
      <c r="KJ95" s="43">
        <v>0</v>
      </c>
      <c r="KK95" s="44" t="str">
        <f>IF(KD95="","",KK91)</f>
        <v>モンチチフルーツマスコット</v>
      </c>
      <c r="KL95" s="48">
        <f>IF(KE95="","",KL91)</f>
        <v>572</v>
      </c>
      <c r="KM95" s="45">
        <f>IF(KH95="","",KI95*KL95)</f>
        <v>1144</v>
      </c>
      <c r="KN95" s="89">
        <f>IF(KI95="","",KM95/(KE95*100))</f>
        <v>0.71499999999999997</v>
      </c>
      <c r="KO95" s="37" t="s">
        <v>1313</v>
      </c>
      <c r="KP95" s="29"/>
      <c r="KQ95" s="52">
        <f>IF($A80="","",$A80)</f>
        <v>46139</v>
      </c>
      <c r="KR95" s="43">
        <v>745</v>
      </c>
      <c r="KS95" s="43">
        <f>IF(KR95="","",KR95-KR91)</f>
        <v>80</v>
      </c>
      <c r="KT95" s="43">
        <v>102</v>
      </c>
      <c r="KU95" s="87">
        <f>IF(KT95="","",KT95-KT91)</f>
        <v>3</v>
      </c>
      <c r="KV95" s="43">
        <v>26</v>
      </c>
      <c r="KW95" s="43">
        <f>IF(KV95="","",KV91+KX91-KV95)</f>
        <v>4</v>
      </c>
      <c r="KX95" s="43">
        <v>0</v>
      </c>
      <c r="KY95" s="44" t="str">
        <f>IF(KR95="","",KY91)</f>
        <v>フルーツスクイーズ</v>
      </c>
      <c r="KZ95" s="48">
        <v>290</v>
      </c>
      <c r="LA95" s="45">
        <f>IF(KV95="","",KW95*KZ95)</f>
        <v>1160</v>
      </c>
      <c r="LB95" s="89">
        <f>IF(KW95="","",LA95/(KS95*100))</f>
        <v>0.14499999999999999</v>
      </c>
      <c r="LC95" s="37"/>
      <c r="LD95" s="29"/>
      <c r="LE95" s="75"/>
      <c r="LF95" s="76"/>
      <c r="LG95" s="76"/>
      <c r="LH95" s="76">
        <v>1166</v>
      </c>
      <c r="LI95" s="76">
        <f t="shared" si="569"/>
        <v>0</v>
      </c>
      <c r="LJ95" s="77">
        <v>1</v>
      </c>
      <c r="LK95" s="76">
        <f t="shared" si="570"/>
        <v>0</v>
      </c>
      <c r="LL95" s="76">
        <v>1</v>
      </c>
      <c r="LM95" s="78" t="str">
        <f>IF(LF93="","",LM92)</f>
        <v>ボンドロ</v>
      </c>
      <c r="LN95" s="79">
        <f>IF(LG93="","",LN92)</f>
        <v>1500</v>
      </c>
      <c r="LO95" s="76">
        <f t="shared" si="571"/>
        <v>0</v>
      </c>
      <c r="LP95" s="80"/>
      <c r="LQ95" s="37"/>
      <c r="LR95" s="29"/>
      <c r="LS95" s="52" t="str">
        <f t="shared" si="537"/>
        <v/>
      </c>
      <c r="LT95" s="45"/>
      <c r="LU95" s="45" t="str">
        <f>IF(LT95="","",LT95-LT94)</f>
        <v/>
      </c>
      <c r="LV95" s="45"/>
      <c r="LW95" s="45" t="str">
        <f>IF(LV95="","",LV95-LV94)</f>
        <v/>
      </c>
      <c r="LX95" s="45"/>
      <c r="LY95" s="45" t="str">
        <f>IF(LX95="","",LX94+LZ94-LX95)</f>
        <v/>
      </c>
      <c r="LZ95" s="45"/>
      <c r="MA95" s="44" t="str">
        <f t="shared" si="541"/>
        <v/>
      </c>
      <c r="MB95" s="43" t="str">
        <f>IF(LT95="","",MB94)</f>
        <v/>
      </c>
      <c r="MC95" s="45" t="str">
        <f t="shared" si="661"/>
        <v/>
      </c>
      <c r="MD95" s="46" t="str">
        <f t="shared" si="662"/>
        <v/>
      </c>
      <c r="ME95" s="37"/>
      <c r="MF95" s="29"/>
      <c r="MG95" s="52" t="str">
        <f t="shared" si="545"/>
        <v/>
      </c>
      <c r="MH95" s="45"/>
      <c r="MI95" s="45" t="str">
        <f>IF(MH95="","",MH95-MH94)</f>
        <v/>
      </c>
      <c r="MJ95" s="45"/>
      <c r="MK95" s="45" t="str">
        <f>IF(MJ95="","",MJ95-MJ94)</f>
        <v/>
      </c>
      <c r="ML95" s="45"/>
      <c r="MM95" s="45" t="str">
        <f>IF(ML95="","",ML94+MN94-ML95)</f>
        <v/>
      </c>
      <c r="MN95" s="45"/>
      <c r="MO95" s="44" t="str">
        <f t="shared" si="549"/>
        <v/>
      </c>
      <c r="MP95" s="43" t="str">
        <f>IF(MH95="","",MP94)</f>
        <v/>
      </c>
      <c r="MQ95" s="45" t="str">
        <f t="shared" si="663"/>
        <v/>
      </c>
      <c r="MR95" s="46" t="str">
        <f t="shared" si="664"/>
        <v/>
      </c>
      <c r="MS95" s="37"/>
      <c r="MT95" s="29"/>
      <c r="MU95" s="52" t="str">
        <f t="shared" si="553"/>
        <v/>
      </c>
      <c r="MV95" s="45"/>
      <c r="MW95" s="45" t="str">
        <f>IF(MV95="","",MV95-MV94)</f>
        <v/>
      </c>
      <c r="MX95" s="45"/>
      <c r="MY95" s="45" t="str">
        <f>IF(MX95="","",MX95-MX94)</f>
        <v/>
      </c>
      <c r="MZ95" s="45"/>
      <c r="NA95" s="45" t="str">
        <f>IF(MZ95="","",MZ94+NB94-MZ95)</f>
        <v/>
      </c>
      <c r="NB95" s="45"/>
      <c r="NC95" s="44" t="str">
        <f t="shared" si="557"/>
        <v/>
      </c>
      <c r="ND95" s="43" t="str">
        <f>IF(MV95="","",ND94)</f>
        <v/>
      </c>
      <c r="NE95" s="45" t="str">
        <f t="shared" si="665"/>
        <v/>
      </c>
      <c r="NF95" s="46" t="str">
        <f t="shared" si="666"/>
        <v/>
      </c>
      <c r="NG95" s="37"/>
      <c r="NH95" s="29"/>
      <c r="NI95" s="52" t="str">
        <f t="shared" si="561"/>
        <v/>
      </c>
      <c r="NJ95" s="45"/>
      <c r="NK95" s="45" t="str">
        <f>IF(NJ95="","",NJ95-NJ94)</f>
        <v/>
      </c>
      <c r="NL95" s="45"/>
      <c r="NM95" s="45" t="str">
        <f>IF(NL95="","",NL95-NL94)</f>
        <v/>
      </c>
      <c r="NN95" s="45"/>
      <c r="NO95" s="45" t="str">
        <f>IF(NN95="","",NN94+NP94-NN95)</f>
        <v/>
      </c>
      <c r="NP95" s="45"/>
      <c r="NQ95" s="44" t="str">
        <f t="shared" si="638"/>
        <v/>
      </c>
      <c r="NR95" s="43" t="str">
        <f>IF(NJ95="","",NR94)</f>
        <v/>
      </c>
      <c r="NS95" s="45" t="str">
        <f t="shared" si="667"/>
        <v/>
      </c>
      <c r="NT95" s="46" t="str">
        <f t="shared" si="668"/>
        <v/>
      </c>
      <c r="NU95" s="37"/>
    </row>
    <row r="96" spans="1:385" ht="15" customHeight="1" thickTop="1" x14ac:dyDescent="0.25">
      <c r="A96" s="38"/>
      <c r="B96" s="39"/>
      <c r="C96" s="40"/>
      <c r="D96" s="40"/>
      <c r="E96" s="41"/>
      <c r="F96" s="41"/>
      <c r="G96" s="40"/>
      <c r="H96" s="42"/>
      <c r="I96" s="45"/>
      <c r="J96" s="45" t="str">
        <f>IF(I96="","",I96-I95)</f>
        <v/>
      </c>
      <c r="K96" s="45"/>
      <c r="L96" s="45" t="str">
        <f>IF(K96="","",K96-K95)</f>
        <v/>
      </c>
      <c r="M96" s="45"/>
      <c r="N96" s="45" t="str">
        <f>IF(M96="","",M95+O95-M96)</f>
        <v/>
      </c>
      <c r="O96" s="45"/>
      <c r="P96" s="44" t="str">
        <f t="shared" si="631"/>
        <v/>
      </c>
      <c r="Q96" s="43" t="str">
        <f>IF(I96="","",Q95)</f>
        <v/>
      </c>
      <c r="R96" s="45" t="str">
        <f t="shared" si="639"/>
        <v/>
      </c>
      <c r="S96" s="46" t="str">
        <f t="shared" si="640"/>
        <v/>
      </c>
      <c r="T96" s="37"/>
      <c r="U96" s="29"/>
      <c r="V96" s="47"/>
      <c r="W96" s="67"/>
      <c r="X96" s="45" t="str">
        <f>IF(W96="","",W96-W95)</f>
        <v/>
      </c>
      <c r="Y96" s="45"/>
      <c r="Z96" s="45" t="str">
        <f>IF(Y96="","",Y96-Y95)</f>
        <v/>
      </c>
      <c r="AA96" s="45"/>
      <c r="AB96" s="45" t="str">
        <f>IF(AA96="","",AA95+AC95-AA96)</f>
        <v/>
      </c>
      <c r="AC96" s="45"/>
      <c r="AD96" s="44" t="str">
        <f t="shared" si="462"/>
        <v/>
      </c>
      <c r="AE96" s="45"/>
      <c r="AF96" s="45" t="str">
        <f t="shared" si="641"/>
        <v/>
      </c>
      <c r="AG96" s="46" t="str">
        <f t="shared" si="642"/>
        <v/>
      </c>
      <c r="AH96" s="37"/>
      <c r="AI96" s="29"/>
      <c r="AJ96" s="47"/>
      <c r="AK96" s="45"/>
      <c r="AL96" s="45" t="str">
        <f>IF(AK96="","",AK96-AK95)</f>
        <v/>
      </c>
      <c r="AM96" s="45"/>
      <c r="AN96" s="45" t="str">
        <f>IF(AM96="","",AM96-AM95)</f>
        <v/>
      </c>
      <c r="AO96" s="45"/>
      <c r="AP96" s="45" t="str">
        <f>IF(AO96="","",AO95+AQ95-AO96)</f>
        <v/>
      </c>
      <c r="AQ96" s="45"/>
      <c r="AR96" s="44" t="str">
        <f t="shared" si="470"/>
        <v/>
      </c>
      <c r="AS96" s="45"/>
      <c r="AT96" s="45" t="str">
        <f t="shared" si="643"/>
        <v/>
      </c>
      <c r="AU96" s="46" t="str">
        <f t="shared" si="644"/>
        <v/>
      </c>
      <c r="AV96" s="37"/>
      <c r="AW96" s="29"/>
      <c r="AX96" s="47"/>
      <c r="AY96" s="45"/>
      <c r="AZ96" s="45" t="str">
        <f>IF(AY96="","",AY96-AY95)</f>
        <v/>
      </c>
      <c r="BA96" s="45"/>
      <c r="BB96" s="45" t="str">
        <f>IF(BA96="","",BA96-BA95)</f>
        <v/>
      </c>
      <c r="BC96" s="45"/>
      <c r="BD96" s="45" t="str">
        <f>IF(BC96="","",BC95+BE95-BC96)</f>
        <v/>
      </c>
      <c r="BE96" s="45"/>
      <c r="BF96" s="44" t="str">
        <f t="shared" si="478"/>
        <v/>
      </c>
      <c r="BG96" s="45"/>
      <c r="BH96" s="45" t="str">
        <f t="shared" si="645"/>
        <v/>
      </c>
      <c r="BI96" s="46" t="str">
        <f t="shared" si="646"/>
        <v/>
      </c>
      <c r="BJ96" s="37"/>
      <c r="BK96" s="29"/>
      <c r="BL96" s="47"/>
      <c r="BM96" s="45">
        <v>2620</v>
      </c>
      <c r="BN96" s="45">
        <f t="shared" si="572"/>
        <v>27</v>
      </c>
      <c r="BO96" s="45">
        <v>93</v>
      </c>
      <c r="BP96" s="45">
        <f t="shared" si="573"/>
        <v>2</v>
      </c>
      <c r="BQ96" s="45">
        <v>18</v>
      </c>
      <c r="BR96" s="69">
        <f t="shared" si="574"/>
        <v>2</v>
      </c>
      <c r="BS96" s="43">
        <v>0</v>
      </c>
      <c r="BT96" s="63" t="str">
        <f t="shared" si="669"/>
        <v>ベアブリック</v>
      </c>
      <c r="BU96" s="67">
        <f t="shared" si="670"/>
        <v>847</v>
      </c>
      <c r="BV96" s="43">
        <f t="shared" si="577"/>
        <v>1694</v>
      </c>
      <c r="BW96" s="46">
        <f t="shared" si="578"/>
        <v>0.62740740740740741</v>
      </c>
      <c r="BX96" s="37" t="s">
        <v>1320</v>
      </c>
      <c r="BY96" s="57"/>
      <c r="BZ96" s="47"/>
      <c r="CA96" s="45">
        <v>8569</v>
      </c>
      <c r="CB96" s="45">
        <f t="shared" si="579"/>
        <v>29</v>
      </c>
      <c r="CC96" s="45">
        <v>364</v>
      </c>
      <c r="CD96" s="45">
        <f t="shared" si="580"/>
        <v>0</v>
      </c>
      <c r="CE96" s="45">
        <v>9</v>
      </c>
      <c r="CF96" s="45">
        <f t="shared" si="581"/>
        <v>1</v>
      </c>
      <c r="CG96" s="43">
        <v>0</v>
      </c>
      <c r="CH96" s="63" t="str">
        <f t="shared" si="582"/>
        <v>サンリオボアバンスクリップ</v>
      </c>
      <c r="CI96" s="67">
        <f t="shared" si="583"/>
        <v>1100</v>
      </c>
      <c r="CJ96" s="43">
        <f t="shared" si="584"/>
        <v>1100</v>
      </c>
      <c r="CK96" s="46">
        <f t="shared" si="585"/>
        <v>0.37931034482758619</v>
      </c>
      <c r="CL96" s="37" t="s">
        <v>13</v>
      </c>
      <c r="CM96" s="29"/>
      <c r="CN96" s="47"/>
      <c r="CO96" s="45">
        <v>4570</v>
      </c>
      <c r="CP96" s="45">
        <f t="shared" si="586"/>
        <v>18</v>
      </c>
      <c r="CQ96" s="45">
        <v>124</v>
      </c>
      <c r="CR96" s="45">
        <f t="shared" si="587"/>
        <v>1</v>
      </c>
      <c r="CS96" s="45">
        <v>5</v>
      </c>
      <c r="CT96" s="45">
        <f t="shared" si="588"/>
        <v>1</v>
      </c>
      <c r="CU96" s="43">
        <v>3</v>
      </c>
      <c r="CV96" s="63" t="str">
        <f t="shared" si="589"/>
        <v>ギャルキティしっぽポーチ</v>
      </c>
      <c r="CW96" s="67">
        <f t="shared" si="590"/>
        <v>0</v>
      </c>
      <c r="CX96" s="43">
        <f t="shared" si="591"/>
        <v>0</v>
      </c>
      <c r="CY96" s="46">
        <f t="shared" si="592"/>
        <v>0</v>
      </c>
      <c r="CZ96" s="178" t="s">
        <v>1324</v>
      </c>
      <c r="DA96" s="29"/>
      <c r="DB96" s="47"/>
      <c r="DC96" s="45"/>
      <c r="DD96" s="45" t="str">
        <f>IF(DC96="","",DC96-DC95)</f>
        <v/>
      </c>
      <c r="DE96" s="45"/>
      <c r="DF96" s="45" t="str">
        <f>IF(DE96="","",DE96-DE95)</f>
        <v/>
      </c>
      <c r="DG96" s="45"/>
      <c r="DH96" s="45" t="str">
        <f>IF(DG96="","",DG95+DI95-DG96)</f>
        <v/>
      </c>
      <c r="DI96" s="45"/>
      <c r="DJ96" s="44" t="str">
        <f t="shared" si="635"/>
        <v/>
      </c>
      <c r="DK96" s="43" t="str">
        <f>IF(DC96="","",DK95)</f>
        <v/>
      </c>
      <c r="DL96" s="45" t="str">
        <f t="shared" si="647"/>
        <v/>
      </c>
      <c r="DM96" s="46" t="str">
        <f t="shared" si="648"/>
        <v/>
      </c>
      <c r="DN96" s="37"/>
      <c r="DO96" s="29"/>
      <c r="DP96" s="47"/>
      <c r="DQ96" s="45"/>
      <c r="DR96" s="45" t="str">
        <f>IF(DQ96="","",DQ96-DQ95)</f>
        <v/>
      </c>
      <c r="DS96" s="45"/>
      <c r="DT96" s="45" t="str">
        <f>IF(DS96="","",DS96-DS95)</f>
        <v/>
      </c>
      <c r="DU96" s="45"/>
      <c r="DV96" s="45" t="str">
        <f>IF(DU96="","",DU95+DW95-DU96)</f>
        <v/>
      </c>
      <c r="DW96" s="45"/>
      <c r="DX96" s="44" t="str">
        <f t="shared" si="493"/>
        <v/>
      </c>
      <c r="DY96" s="43" t="str">
        <f>IF(DQ96="","",DY95)</f>
        <v/>
      </c>
      <c r="DZ96" s="45" t="str">
        <f t="shared" si="649"/>
        <v/>
      </c>
      <c r="EA96" s="46" t="str">
        <f t="shared" si="650"/>
        <v/>
      </c>
      <c r="EB96" s="37"/>
      <c r="ED96" s="47"/>
      <c r="EE96" s="45"/>
      <c r="EF96" s="45" t="str">
        <f>IF(EE96="","",EE96-EE95)</f>
        <v/>
      </c>
      <c r="EG96" s="45"/>
      <c r="EH96" s="45" t="str">
        <f>IF(EG96="","",EG96-EG95)</f>
        <v/>
      </c>
      <c r="EI96" s="45"/>
      <c r="EJ96" s="45" t="str">
        <f>IF(EI96="","",EI95+EK95-EI96)</f>
        <v/>
      </c>
      <c r="EK96" s="45"/>
      <c r="EL96" s="44" t="str">
        <f t="shared" si="501"/>
        <v/>
      </c>
      <c r="EM96" s="43" t="str">
        <f>IF(EE96="","",EM95)</f>
        <v/>
      </c>
      <c r="EN96" s="45" t="str">
        <f t="shared" si="651"/>
        <v/>
      </c>
      <c r="EO96" s="46" t="str">
        <f t="shared" si="652"/>
        <v/>
      </c>
      <c r="EP96" s="37"/>
      <c r="ER96" s="47"/>
      <c r="ES96" s="45"/>
      <c r="ET96" s="45" t="str">
        <f>IF(ES96="","",ES96-ES95)</f>
        <v/>
      </c>
      <c r="EU96" s="45"/>
      <c r="EV96" s="45" t="str">
        <f>IF(EU96="","",EU96-EU95)</f>
        <v/>
      </c>
      <c r="EW96" s="45"/>
      <c r="EX96" s="45" t="str">
        <f>IF(EW96="","",EW95+EY95-EW96)</f>
        <v/>
      </c>
      <c r="EY96" s="45"/>
      <c r="EZ96" s="44" t="str">
        <f t="shared" si="509"/>
        <v/>
      </c>
      <c r="FA96" s="43" t="str">
        <f>IF(ES96="","",FA95)</f>
        <v/>
      </c>
      <c r="FB96" s="45" t="str">
        <f t="shared" si="653"/>
        <v/>
      </c>
      <c r="FC96" s="46" t="str">
        <f t="shared" si="654"/>
        <v/>
      </c>
      <c r="FD96" s="37"/>
      <c r="FF96" s="47"/>
      <c r="FG96" s="45"/>
      <c r="FH96" s="45" t="str">
        <f>IF(FG96="","",FG96-FG95)</f>
        <v/>
      </c>
      <c r="FI96" s="45"/>
      <c r="FJ96" s="45" t="str">
        <f>IF(FI96="","",FI96-FI95)</f>
        <v/>
      </c>
      <c r="FK96" s="45"/>
      <c r="FL96" s="45" t="str">
        <f>IF(FK96="","",FK95+FM95-FK96)</f>
        <v/>
      </c>
      <c r="FM96" s="45"/>
      <c r="FN96" s="44" t="str">
        <f t="shared" si="517"/>
        <v/>
      </c>
      <c r="FO96" s="43" t="str">
        <f>IF(FG96="","",FO95)</f>
        <v/>
      </c>
      <c r="FP96" s="45" t="str">
        <f t="shared" si="655"/>
        <v/>
      </c>
      <c r="FQ96" s="46" t="str">
        <f t="shared" si="656"/>
        <v/>
      </c>
      <c r="FR96" s="37"/>
      <c r="FS96" s="29"/>
      <c r="FT96" s="47"/>
      <c r="FU96" s="45"/>
      <c r="FV96" s="45" t="str">
        <f>IF(FU96="","",FU96-FU95)</f>
        <v/>
      </c>
      <c r="FW96" s="45"/>
      <c r="FX96" s="45" t="str">
        <f>IF(FW96="","",FW96-FW95)</f>
        <v/>
      </c>
      <c r="FY96" s="45"/>
      <c r="FZ96" s="45" t="str">
        <f>IF(FY96="","",FY95+GA95-FY96)</f>
        <v/>
      </c>
      <c r="GA96" s="45"/>
      <c r="GB96" s="44" t="str">
        <f t="shared" si="525"/>
        <v/>
      </c>
      <c r="GC96" s="43" t="str">
        <f>IF(FU96="","",GC95)</f>
        <v/>
      </c>
      <c r="GD96" s="45" t="str">
        <f t="shared" si="657"/>
        <v/>
      </c>
      <c r="GE96" s="46" t="str">
        <f t="shared" si="658"/>
        <v/>
      </c>
      <c r="GF96" s="37"/>
      <c r="GH96" s="47"/>
      <c r="GI96" s="45"/>
      <c r="GJ96" s="45" t="str">
        <f>IF(GI96="","",GI96-GI95)</f>
        <v/>
      </c>
      <c r="GK96" s="45"/>
      <c r="GL96" s="45" t="str">
        <f>IF(GK96="","",GK96-GK95)</f>
        <v/>
      </c>
      <c r="GM96" s="45"/>
      <c r="GN96" s="45" t="str">
        <f>IF(GM96="","",GM95+GO95-GM96)</f>
        <v/>
      </c>
      <c r="GO96" s="45"/>
      <c r="GP96" s="44" t="str">
        <f t="shared" si="533"/>
        <v/>
      </c>
      <c r="GQ96" s="43" t="str">
        <f>IF(GI96="","",GQ95)</f>
        <v/>
      </c>
      <c r="GR96" s="45" t="str">
        <f t="shared" si="659"/>
        <v/>
      </c>
      <c r="GS96" s="46" t="str">
        <f t="shared" si="660"/>
        <v/>
      </c>
      <c r="GT96" s="37"/>
      <c r="GU96" s="61"/>
      <c r="GV96" s="47"/>
      <c r="GW96" s="30" t="s">
        <v>1144</v>
      </c>
      <c r="GX96" s="45">
        <v>509</v>
      </c>
      <c r="GY96" s="45">
        <f t="shared" si="593"/>
        <v>29</v>
      </c>
      <c r="GZ96" s="45">
        <v>45</v>
      </c>
      <c r="HA96" s="45">
        <f t="shared" si="594"/>
        <v>0</v>
      </c>
      <c r="HB96" s="45">
        <v>3</v>
      </c>
      <c r="HC96" s="45">
        <f t="shared" si="595"/>
        <v>0</v>
      </c>
      <c r="HD96" s="43">
        <v>0</v>
      </c>
      <c r="HE96" s="63" t="str">
        <f t="shared" si="672"/>
        <v>ぷくぷくシール</v>
      </c>
      <c r="HF96" s="67">
        <f t="shared" si="673"/>
        <v>250</v>
      </c>
      <c r="HG96" s="43">
        <f t="shared" si="598"/>
        <v>0</v>
      </c>
      <c r="HH96" s="46">
        <f t="shared" si="599"/>
        <v>0</v>
      </c>
      <c r="HI96" s="37"/>
      <c r="HK96" s="47"/>
      <c r="HL96" s="45">
        <v>1842</v>
      </c>
      <c r="HM96" s="45">
        <f t="shared" si="600"/>
        <v>117</v>
      </c>
      <c r="HN96" s="45">
        <v>49</v>
      </c>
      <c r="HO96" s="45">
        <f t="shared" si="601"/>
        <v>1</v>
      </c>
      <c r="HP96" s="45">
        <v>16</v>
      </c>
      <c r="HQ96" s="45">
        <f t="shared" si="602"/>
        <v>2</v>
      </c>
      <c r="HR96" s="43">
        <v>0</v>
      </c>
      <c r="HS96" s="63" t="str">
        <f t="shared" si="603"/>
        <v>たまごっちタイルシール</v>
      </c>
      <c r="HT96" s="67">
        <f t="shared" si="604"/>
        <v>600</v>
      </c>
      <c r="HU96" s="43">
        <f t="shared" si="605"/>
        <v>1200</v>
      </c>
      <c r="HV96" s="46">
        <f t="shared" si="606"/>
        <v>0.10256410256410256</v>
      </c>
      <c r="HW96" s="37"/>
      <c r="HX96" s="360"/>
      <c r="HY96" s="47"/>
      <c r="HZ96" s="45">
        <v>6317</v>
      </c>
      <c r="IA96" s="69">
        <f t="shared" si="607"/>
        <v>14</v>
      </c>
      <c r="IB96" s="45">
        <v>193</v>
      </c>
      <c r="IC96" s="45">
        <f t="shared" si="608"/>
        <v>1</v>
      </c>
      <c r="ID96" s="45">
        <v>18</v>
      </c>
      <c r="IE96" s="45">
        <f t="shared" si="609"/>
        <v>1</v>
      </c>
      <c r="IF96" s="43">
        <v>0</v>
      </c>
      <c r="IG96" s="63" t="str">
        <f t="shared" si="610"/>
        <v>ギャルキティマスコット</v>
      </c>
      <c r="IH96" s="67">
        <f t="shared" si="611"/>
        <v>500</v>
      </c>
      <c r="II96" s="43">
        <f t="shared" si="612"/>
        <v>500</v>
      </c>
      <c r="IJ96" s="46">
        <f t="shared" si="613"/>
        <v>0.35714285714285715</v>
      </c>
      <c r="IK96" s="178" t="s">
        <v>1324</v>
      </c>
      <c r="IL96" s="29"/>
      <c r="IM96" s="47"/>
      <c r="IN96" s="45">
        <v>7014</v>
      </c>
      <c r="IO96" s="45">
        <f t="shared" si="614"/>
        <v>77</v>
      </c>
      <c r="IP96" s="45">
        <v>212</v>
      </c>
      <c r="IQ96" s="45">
        <f t="shared" si="615"/>
        <v>12</v>
      </c>
      <c r="IR96" s="45">
        <v>13</v>
      </c>
      <c r="IS96" s="45">
        <f t="shared" si="616"/>
        <v>11</v>
      </c>
      <c r="IT96" s="43">
        <v>11</v>
      </c>
      <c r="IU96" s="63" t="str">
        <f>IF(IN96="","",IU92)</f>
        <v>フルーツスクイーズ</v>
      </c>
      <c r="IV96" s="67">
        <v>220</v>
      </c>
      <c r="IW96" s="43">
        <f t="shared" si="617"/>
        <v>2420</v>
      </c>
      <c r="IX96" s="46">
        <f t="shared" si="618"/>
        <v>0.31428571428571428</v>
      </c>
      <c r="IY96" s="37" t="s">
        <v>1315</v>
      </c>
      <c r="IZ96" s="61"/>
      <c r="JA96" s="47"/>
      <c r="JB96" s="45">
        <v>5481</v>
      </c>
      <c r="JC96" s="45">
        <f t="shared" si="619"/>
        <v>46</v>
      </c>
      <c r="JD96" s="45">
        <v>166</v>
      </c>
      <c r="JE96" s="45">
        <f t="shared" si="620"/>
        <v>1</v>
      </c>
      <c r="JF96" s="45">
        <v>21</v>
      </c>
      <c r="JG96" s="45">
        <f t="shared" si="621"/>
        <v>1</v>
      </c>
      <c r="JH96" s="43">
        <v>0</v>
      </c>
      <c r="JI96" s="63" t="str">
        <f t="shared" si="636"/>
        <v>たまごっちぷかぷかKH</v>
      </c>
      <c r="JJ96" s="67">
        <f t="shared" si="637"/>
        <v>1100</v>
      </c>
      <c r="JK96" s="43">
        <f t="shared" si="622"/>
        <v>1100</v>
      </c>
      <c r="JL96" s="46">
        <f t="shared" si="623"/>
        <v>0.2391304347826087</v>
      </c>
      <c r="JM96" s="37"/>
      <c r="JN96" s="29"/>
      <c r="JO96" s="47"/>
      <c r="JP96" s="45">
        <v>7367</v>
      </c>
      <c r="JQ96" s="45">
        <f t="shared" si="624"/>
        <v>70</v>
      </c>
      <c r="JR96" s="45">
        <v>152</v>
      </c>
      <c r="JS96" s="45">
        <f t="shared" si="625"/>
        <v>2</v>
      </c>
      <c r="JT96" s="45">
        <v>12</v>
      </c>
      <c r="JU96" s="45">
        <f t="shared" si="626"/>
        <v>2</v>
      </c>
      <c r="JV96" s="43">
        <v>0</v>
      </c>
      <c r="JW96" s="63" t="str">
        <f t="shared" si="627"/>
        <v>モンチッチマスコット2</v>
      </c>
      <c r="JX96" s="67">
        <f t="shared" si="628"/>
        <v>539</v>
      </c>
      <c r="JY96" s="43">
        <f t="shared" si="629"/>
        <v>1078</v>
      </c>
      <c r="JZ96" s="46">
        <f t="shared" si="630"/>
        <v>0.154</v>
      </c>
      <c r="KA96" s="178" t="s">
        <v>1324</v>
      </c>
      <c r="KB96" s="51"/>
      <c r="KC96" s="47"/>
      <c r="KD96" s="45">
        <v>1395</v>
      </c>
      <c r="KE96" s="45">
        <f>IF(KD96="","",KD96-KD92)</f>
        <v>42</v>
      </c>
      <c r="KF96" s="45">
        <v>118</v>
      </c>
      <c r="KG96" s="45">
        <f>IF(KF96="","",KF96-KF92)</f>
        <v>2</v>
      </c>
      <c r="KH96" s="45">
        <v>16</v>
      </c>
      <c r="KI96" s="45">
        <f>IF(KH96="","",KH92+KJ92-KH96)</f>
        <v>1</v>
      </c>
      <c r="KJ96" s="43">
        <v>0</v>
      </c>
      <c r="KK96" s="63" t="str">
        <f>IF(KD96="","",KK92)</f>
        <v>キティラメマルチケース</v>
      </c>
      <c r="KL96" s="67">
        <f>IF(KE96="","",KL92)</f>
        <v>1100</v>
      </c>
      <c r="KM96" s="43">
        <f>IF(KH96="","",KI96*KL96)</f>
        <v>1100</v>
      </c>
      <c r="KN96" s="46">
        <f>IF(KI96="","",KM96/(KE96*100))</f>
        <v>0.26190476190476192</v>
      </c>
      <c r="KO96" s="37"/>
      <c r="KP96" s="29"/>
      <c r="KQ96" s="47"/>
      <c r="KR96" s="45">
        <v>1230</v>
      </c>
      <c r="KS96" s="69">
        <f>IF(KR96="","",KR96-KR92)</f>
        <v>29</v>
      </c>
      <c r="KT96" s="45">
        <v>153</v>
      </c>
      <c r="KU96" s="45">
        <f>IF(KT96="","",KT96-KT92)</f>
        <v>1</v>
      </c>
      <c r="KV96" s="45">
        <v>6</v>
      </c>
      <c r="KW96" s="45">
        <f>IF(KV96="","",KV92+KX92-KV96)</f>
        <v>1</v>
      </c>
      <c r="KX96" s="43">
        <v>-2</v>
      </c>
      <c r="KY96" s="63" t="str">
        <f>IF(KR96="","",KY92)</f>
        <v>液晶デジカメ</v>
      </c>
      <c r="KZ96" s="67">
        <f>IF(KS96="","",KZ92)</f>
        <v>1075</v>
      </c>
      <c r="LA96" s="43">
        <f>IF(KV96="","",KW96*KZ96)</f>
        <v>1075</v>
      </c>
      <c r="LB96" s="46">
        <f>IF(KW96="","",LA96/(KS96*100))</f>
        <v>0.37068965517241381</v>
      </c>
      <c r="LC96" s="37" t="s">
        <v>1319</v>
      </c>
      <c r="LD96" s="29"/>
      <c r="LE96" s="52">
        <f>IF(A82="","",A82)</f>
        <v>46146</v>
      </c>
      <c r="LF96" s="43">
        <v>87528</v>
      </c>
      <c r="LG96" s="86">
        <f>IF(LF96="","",LF96-LF93)</f>
        <v>270</v>
      </c>
      <c r="LH96" s="43">
        <v>446</v>
      </c>
      <c r="LI96" s="43">
        <f t="shared" si="569"/>
        <v>0</v>
      </c>
      <c r="LJ96" s="43">
        <v>2</v>
      </c>
      <c r="LK96" s="87">
        <f t="shared" si="570"/>
        <v>0</v>
      </c>
      <c r="LL96" s="43">
        <v>0</v>
      </c>
      <c r="LM96" s="65" t="str">
        <f>IF(LF96="","",LM93)</f>
        <v>ボンドロ</v>
      </c>
      <c r="LN96" s="48">
        <f>IF(LG96="","",LN93)</f>
        <v>1200</v>
      </c>
      <c r="LO96" s="87">
        <f t="shared" si="571"/>
        <v>0</v>
      </c>
      <c r="LP96" s="53"/>
      <c r="LQ96" s="37"/>
      <c r="LR96" s="29"/>
      <c r="LS96" s="47"/>
      <c r="LT96" s="45"/>
      <c r="LU96" s="45" t="str">
        <f>IF(LT96="","",LT96-LT95)</f>
        <v/>
      </c>
      <c r="LV96" s="45"/>
      <c r="LW96" s="45" t="str">
        <f>IF(LV96="","",LV96-LV95)</f>
        <v/>
      </c>
      <c r="LX96" s="45"/>
      <c r="LY96" s="45" t="str">
        <f>IF(LX96="","",LX95+LZ95-LX96)</f>
        <v/>
      </c>
      <c r="LZ96" s="45"/>
      <c r="MA96" s="44" t="str">
        <f t="shared" si="541"/>
        <v/>
      </c>
      <c r="MB96" s="43" t="str">
        <f>IF(LT96="","",MB95)</f>
        <v/>
      </c>
      <c r="MC96" s="45" t="str">
        <f t="shared" si="661"/>
        <v/>
      </c>
      <c r="MD96" s="46" t="str">
        <f t="shared" si="662"/>
        <v/>
      </c>
      <c r="ME96" s="37"/>
      <c r="MF96" s="29"/>
      <c r="MG96" s="47"/>
      <c r="MH96" s="45"/>
      <c r="MI96" s="45" t="str">
        <f>IF(MH96="","",MH96-MH95)</f>
        <v/>
      </c>
      <c r="MJ96" s="45"/>
      <c r="MK96" s="45" t="str">
        <f>IF(MJ96="","",MJ96-MJ95)</f>
        <v/>
      </c>
      <c r="ML96" s="45"/>
      <c r="MM96" s="45" t="str">
        <f>IF(ML96="","",ML95+MN95-ML96)</f>
        <v/>
      </c>
      <c r="MN96" s="45"/>
      <c r="MO96" s="44" t="str">
        <f t="shared" si="549"/>
        <v/>
      </c>
      <c r="MP96" s="43" t="str">
        <f>IF(MH96="","",MP95)</f>
        <v/>
      </c>
      <c r="MQ96" s="45" t="str">
        <f t="shared" si="663"/>
        <v/>
      </c>
      <c r="MR96" s="46" t="str">
        <f t="shared" si="664"/>
        <v/>
      </c>
      <c r="MS96" s="37"/>
      <c r="MT96" s="29"/>
      <c r="MU96" s="47"/>
      <c r="MV96" s="45"/>
      <c r="MW96" s="45" t="str">
        <f>IF(MV96="","",MV96-MV95)</f>
        <v/>
      </c>
      <c r="MX96" s="45"/>
      <c r="MY96" s="45" t="str">
        <f>IF(MX96="","",MX96-MX95)</f>
        <v/>
      </c>
      <c r="MZ96" s="45"/>
      <c r="NA96" s="45" t="str">
        <f>IF(MZ96="","",MZ95+NB95-MZ96)</f>
        <v/>
      </c>
      <c r="NB96" s="45"/>
      <c r="NC96" s="44" t="str">
        <f t="shared" si="557"/>
        <v/>
      </c>
      <c r="ND96" s="43" t="str">
        <f>IF(MV96="","",ND95)</f>
        <v/>
      </c>
      <c r="NE96" s="45" t="str">
        <f t="shared" si="665"/>
        <v/>
      </c>
      <c r="NF96" s="46" t="str">
        <f t="shared" si="666"/>
        <v/>
      </c>
      <c r="NG96" s="37"/>
      <c r="NH96" s="29"/>
      <c r="NI96" s="47"/>
      <c r="NJ96" s="45"/>
      <c r="NK96" s="45" t="str">
        <f>IF(NJ96="","",NJ96-NJ95)</f>
        <v/>
      </c>
      <c r="NL96" s="45"/>
      <c r="NM96" s="45" t="str">
        <f>IF(NL96="","",NL96-NL95)</f>
        <v/>
      </c>
      <c r="NN96" s="45"/>
      <c r="NO96" s="45" t="str">
        <f>IF(NN96="","",NN95+NP95-NN96)</f>
        <v/>
      </c>
      <c r="NP96" s="45"/>
      <c r="NQ96" s="44" t="str">
        <f t="shared" si="638"/>
        <v/>
      </c>
      <c r="NR96" s="43" t="str">
        <f>IF(NJ96="","",NR95)</f>
        <v/>
      </c>
      <c r="NS96" s="45" t="str">
        <f t="shared" si="667"/>
        <v/>
      </c>
      <c r="NT96" s="46" t="str">
        <f t="shared" si="668"/>
        <v/>
      </c>
      <c r="NU96" s="37"/>
    </row>
    <row r="97" spans="1:385" x14ac:dyDescent="0.25">
      <c r="A97" s="38"/>
      <c r="B97" s="39"/>
      <c r="C97" s="40"/>
      <c r="D97" s="40"/>
      <c r="E97" s="41"/>
      <c r="F97" s="41"/>
      <c r="G97" s="40"/>
      <c r="H97" s="42"/>
      <c r="I97" s="45"/>
      <c r="J97" s="45" t="str">
        <f>IF(I97="","",I97-I96)</f>
        <v/>
      </c>
      <c r="K97" s="45"/>
      <c r="L97" s="45" t="str">
        <f>IF(K97="","",K97-K96)</f>
        <v/>
      </c>
      <c r="M97" s="45"/>
      <c r="N97" s="45" t="str">
        <f>IF(M97="","",M96+O96-M97)</f>
        <v/>
      </c>
      <c r="O97" s="45"/>
      <c r="P97" s="44" t="str">
        <f t="shared" si="631"/>
        <v/>
      </c>
      <c r="Q97" s="43" t="str">
        <f>IF(I97="","",Q96)</f>
        <v/>
      </c>
      <c r="R97" s="45" t="str">
        <f t="shared" si="639"/>
        <v/>
      </c>
      <c r="S97" s="46" t="str">
        <f t="shared" si="640"/>
        <v/>
      </c>
      <c r="T97" s="37"/>
      <c r="U97" s="29"/>
      <c r="V97" s="47"/>
      <c r="W97" s="67"/>
      <c r="X97" s="45" t="str">
        <f>IF(W97="","",W97-W96)</f>
        <v/>
      </c>
      <c r="Y97" s="45"/>
      <c r="Z97" s="45" t="str">
        <f>IF(Y97="","",Y97-Y96)</f>
        <v/>
      </c>
      <c r="AA97" s="45"/>
      <c r="AB97" s="45" t="str">
        <f>IF(AA97="","",AA96+AC96-AA97)</f>
        <v/>
      </c>
      <c r="AC97" s="45"/>
      <c r="AD97" s="44" t="str">
        <f t="shared" si="462"/>
        <v/>
      </c>
      <c r="AE97" s="45"/>
      <c r="AF97" s="45" t="str">
        <f t="shared" si="641"/>
        <v/>
      </c>
      <c r="AG97" s="46" t="str">
        <f t="shared" si="642"/>
        <v/>
      </c>
      <c r="AH97" s="37"/>
      <c r="AI97" s="29"/>
      <c r="AJ97" s="47"/>
      <c r="AK97" s="45"/>
      <c r="AL97" s="45" t="str">
        <f>IF(AK97="","",AK97-AK96)</f>
        <v/>
      </c>
      <c r="AM97" s="45"/>
      <c r="AN97" s="45" t="str">
        <f>IF(AM97="","",AM97-AM96)</f>
        <v/>
      </c>
      <c r="AO97" s="45"/>
      <c r="AP97" s="45" t="str">
        <f>IF(AO97="","",AO96+AQ96-AO97)</f>
        <v/>
      </c>
      <c r="AQ97" s="45"/>
      <c r="AR97" s="44" t="str">
        <f t="shared" si="470"/>
        <v/>
      </c>
      <c r="AS97" s="45"/>
      <c r="AT97" s="45" t="str">
        <f t="shared" si="643"/>
        <v/>
      </c>
      <c r="AU97" s="46" t="str">
        <f t="shared" si="644"/>
        <v/>
      </c>
      <c r="AV97" s="37"/>
      <c r="AW97" s="29"/>
      <c r="AX97" s="47"/>
      <c r="AY97" s="45"/>
      <c r="AZ97" s="45" t="str">
        <f>IF(AY97="","",AY97-AY96)</f>
        <v/>
      </c>
      <c r="BA97" s="45"/>
      <c r="BB97" s="45" t="str">
        <f>IF(BA97="","",BA97-BA96)</f>
        <v/>
      </c>
      <c r="BC97" s="45"/>
      <c r="BD97" s="45" t="str">
        <f>IF(BC97="","",BC96+BE96-BC97)</f>
        <v/>
      </c>
      <c r="BE97" s="45"/>
      <c r="BF97" s="44" t="str">
        <f t="shared" si="478"/>
        <v/>
      </c>
      <c r="BG97" s="45"/>
      <c r="BH97" s="45" t="str">
        <f t="shared" si="645"/>
        <v/>
      </c>
      <c r="BI97" s="46" t="str">
        <f t="shared" si="646"/>
        <v/>
      </c>
      <c r="BJ97" s="37"/>
      <c r="BK97" s="29"/>
      <c r="BL97" s="47"/>
      <c r="BM97" s="45">
        <v>6466</v>
      </c>
      <c r="BN97" s="45">
        <f t="shared" si="572"/>
        <v>122</v>
      </c>
      <c r="BO97" s="45">
        <v>201</v>
      </c>
      <c r="BP97" s="45">
        <f t="shared" si="573"/>
        <v>4</v>
      </c>
      <c r="BQ97" s="45">
        <v>104</v>
      </c>
      <c r="BR97" s="45">
        <f t="shared" si="574"/>
        <v>5</v>
      </c>
      <c r="BS97" s="27">
        <v>0</v>
      </c>
      <c r="BT97" s="63" t="str">
        <f t="shared" si="669"/>
        <v>ふわもちスクイーズ</v>
      </c>
      <c r="BU97" s="67">
        <f t="shared" si="670"/>
        <v>99</v>
      </c>
      <c r="BV97" s="45">
        <f t="shared" si="577"/>
        <v>495</v>
      </c>
      <c r="BW97" s="46">
        <f t="shared" si="578"/>
        <v>4.0573770491803281E-2</v>
      </c>
      <c r="BX97" s="37"/>
      <c r="BY97" s="57"/>
      <c r="BZ97" s="47"/>
      <c r="CA97" s="45">
        <v>10608</v>
      </c>
      <c r="CB97" s="45">
        <f t="shared" si="579"/>
        <v>40</v>
      </c>
      <c r="CC97" s="45">
        <v>501</v>
      </c>
      <c r="CD97" s="45">
        <f t="shared" si="580"/>
        <v>2</v>
      </c>
      <c r="CE97" s="45">
        <v>13</v>
      </c>
      <c r="CF97" s="45">
        <f t="shared" si="581"/>
        <v>2</v>
      </c>
      <c r="CG97" s="27">
        <v>0</v>
      </c>
      <c r="CH97" s="63" t="str">
        <f t="shared" si="582"/>
        <v>バタースクイーズ</v>
      </c>
      <c r="CI97" s="67">
        <f t="shared" si="583"/>
        <v>440</v>
      </c>
      <c r="CJ97" s="45">
        <f t="shared" si="584"/>
        <v>880</v>
      </c>
      <c r="CK97" s="46">
        <f t="shared" si="585"/>
        <v>0.22</v>
      </c>
      <c r="CL97" s="37"/>
      <c r="CM97" s="29"/>
      <c r="CN97" s="47"/>
      <c r="CO97" s="45">
        <v>4671</v>
      </c>
      <c r="CP97" s="45">
        <f t="shared" si="586"/>
        <v>69</v>
      </c>
      <c r="CQ97" s="45">
        <v>189</v>
      </c>
      <c r="CR97" s="45">
        <f t="shared" si="587"/>
        <v>3</v>
      </c>
      <c r="CS97" s="45">
        <v>22</v>
      </c>
      <c r="CT97" s="45">
        <f t="shared" si="588"/>
        <v>4</v>
      </c>
      <c r="CU97" s="27">
        <v>0</v>
      </c>
      <c r="CV97" s="63" t="str">
        <f t="shared" si="589"/>
        <v>ボンドロシール</v>
      </c>
      <c r="CW97" s="67">
        <f t="shared" si="590"/>
        <v>150</v>
      </c>
      <c r="CX97" s="45">
        <f t="shared" si="591"/>
        <v>600</v>
      </c>
      <c r="CY97" s="46">
        <f t="shared" si="592"/>
        <v>8.6956521739130432E-2</v>
      </c>
      <c r="CZ97" s="37" t="s">
        <v>1300</v>
      </c>
      <c r="DA97" s="29"/>
      <c r="DB97" s="47"/>
      <c r="DC97" s="45"/>
      <c r="DD97" s="45" t="str">
        <f>IF(DC97="","",DC97-DC96)</f>
        <v/>
      </c>
      <c r="DE97" s="45"/>
      <c r="DF97" s="45" t="str">
        <f>IF(DE97="","",DE97-DE96)</f>
        <v/>
      </c>
      <c r="DG97" s="45"/>
      <c r="DH97" s="45" t="str">
        <f>IF(DG97="","",DG96+DI96-DG97)</f>
        <v/>
      </c>
      <c r="DI97" s="45"/>
      <c r="DJ97" s="44" t="str">
        <f t="shared" si="635"/>
        <v/>
      </c>
      <c r="DK97" s="43" t="str">
        <f>IF(DC97="","",DK96)</f>
        <v/>
      </c>
      <c r="DL97" s="45" t="str">
        <f t="shared" si="647"/>
        <v/>
      </c>
      <c r="DM97" s="46" t="str">
        <f t="shared" si="648"/>
        <v/>
      </c>
      <c r="DN97" s="37"/>
      <c r="DO97" s="29"/>
      <c r="DP97" s="47"/>
      <c r="DQ97" s="45"/>
      <c r="DR97" s="45" t="str">
        <f>IF(DQ97="","",DQ97-DQ96)</f>
        <v/>
      </c>
      <c r="DS97" s="45"/>
      <c r="DT97" s="45" t="str">
        <f>IF(DS97="","",DS97-DS96)</f>
        <v/>
      </c>
      <c r="DU97" s="45"/>
      <c r="DV97" s="45" t="str">
        <f>IF(DU97="","",DU96+DW96-DU97)</f>
        <v/>
      </c>
      <c r="DW97" s="45"/>
      <c r="DX97" s="44" t="str">
        <f t="shared" si="493"/>
        <v/>
      </c>
      <c r="DY97" s="43" t="str">
        <f>IF(DQ97="","",DY96)</f>
        <v/>
      </c>
      <c r="DZ97" s="45" t="str">
        <f t="shared" si="649"/>
        <v/>
      </c>
      <c r="EA97" s="46" t="str">
        <f t="shared" si="650"/>
        <v/>
      </c>
      <c r="EB97" s="37"/>
      <c r="ED97" s="47"/>
      <c r="EE97" s="45"/>
      <c r="EF97" s="45" t="str">
        <f>IF(EE97="","",EE97-EE96)</f>
        <v/>
      </c>
      <c r="EG97" s="45"/>
      <c r="EH97" s="45" t="str">
        <f>IF(EG97="","",EG97-EG96)</f>
        <v/>
      </c>
      <c r="EI97" s="45"/>
      <c r="EJ97" s="45" t="str">
        <f>IF(EI97="","",EI96+EK96-EI97)</f>
        <v/>
      </c>
      <c r="EK97" s="45"/>
      <c r="EL97" s="44" t="str">
        <f t="shared" si="501"/>
        <v/>
      </c>
      <c r="EM97" s="43" t="str">
        <f>IF(EE97="","",EM96)</f>
        <v/>
      </c>
      <c r="EN97" s="45" t="str">
        <f t="shared" si="651"/>
        <v/>
      </c>
      <c r="EO97" s="46" t="str">
        <f t="shared" si="652"/>
        <v/>
      </c>
      <c r="EP97" s="37"/>
      <c r="ER97" s="47"/>
      <c r="ES97" s="45"/>
      <c r="ET97" s="45" t="str">
        <f>IF(ES97="","",ES97-ES96)</f>
        <v/>
      </c>
      <c r="EU97" s="45"/>
      <c r="EV97" s="45" t="str">
        <f>IF(EU97="","",EU97-EU96)</f>
        <v/>
      </c>
      <c r="EW97" s="45"/>
      <c r="EX97" s="45" t="str">
        <f>IF(EW97="","",EW96+EY96-EW97)</f>
        <v/>
      </c>
      <c r="EY97" s="45"/>
      <c r="EZ97" s="44" t="str">
        <f t="shared" si="509"/>
        <v/>
      </c>
      <c r="FA97" s="43" t="str">
        <f>IF(ES97="","",FA96)</f>
        <v/>
      </c>
      <c r="FB97" s="45" t="str">
        <f t="shared" si="653"/>
        <v/>
      </c>
      <c r="FC97" s="46" t="str">
        <f t="shared" si="654"/>
        <v/>
      </c>
      <c r="FD97" s="37"/>
      <c r="FF97" s="47"/>
      <c r="FG97" s="45"/>
      <c r="FH97" s="45" t="str">
        <f>IF(FG97="","",FG97-FG96)</f>
        <v/>
      </c>
      <c r="FI97" s="45"/>
      <c r="FJ97" s="45" t="str">
        <f>IF(FI97="","",FI97-FI96)</f>
        <v/>
      </c>
      <c r="FK97" s="45"/>
      <c r="FL97" s="45" t="str">
        <f>IF(FK97="","",FK96+FM96-FK97)</f>
        <v/>
      </c>
      <c r="FM97" s="45"/>
      <c r="FN97" s="44" t="str">
        <f t="shared" si="517"/>
        <v/>
      </c>
      <c r="FO97" s="43" t="str">
        <f>IF(FG97="","",FO96)</f>
        <v/>
      </c>
      <c r="FP97" s="45" t="str">
        <f t="shared" si="655"/>
        <v/>
      </c>
      <c r="FQ97" s="46" t="str">
        <f t="shared" si="656"/>
        <v/>
      </c>
      <c r="FR97" s="37"/>
      <c r="FS97" s="29"/>
      <c r="FT97" s="47"/>
      <c r="FU97" s="45"/>
      <c r="FV97" s="45" t="str">
        <f>IF(FU97="","",FU97-FU96)</f>
        <v/>
      </c>
      <c r="FW97" s="45"/>
      <c r="FX97" s="45" t="str">
        <f>IF(FW97="","",FW97-FW96)</f>
        <v/>
      </c>
      <c r="FY97" s="45"/>
      <c r="FZ97" s="45" t="str">
        <f>IF(FY97="","",FY96+GA96-FY97)</f>
        <v/>
      </c>
      <c r="GA97" s="45"/>
      <c r="GB97" s="44" t="str">
        <f t="shared" si="525"/>
        <v/>
      </c>
      <c r="GC97" s="43" t="str">
        <f>IF(FU97="","",GC96)</f>
        <v/>
      </c>
      <c r="GD97" s="45" t="str">
        <f t="shared" si="657"/>
        <v/>
      </c>
      <c r="GE97" s="46" t="str">
        <f t="shared" si="658"/>
        <v/>
      </c>
      <c r="GF97" s="37"/>
      <c r="GH97" s="47"/>
      <c r="GI97" s="45"/>
      <c r="GJ97" s="45" t="str">
        <f>IF(GI97="","",GI97-GI96)</f>
        <v/>
      </c>
      <c r="GK97" s="45"/>
      <c r="GL97" s="45" t="str">
        <f>IF(GK97="","",GK97-GK96)</f>
        <v/>
      </c>
      <c r="GM97" s="45"/>
      <c r="GN97" s="45" t="str">
        <f>IF(GM97="","",GM96+GO96-GM97)</f>
        <v/>
      </c>
      <c r="GO97" s="45"/>
      <c r="GP97" s="44" t="str">
        <f t="shared" si="533"/>
        <v/>
      </c>
      <c r="GQ97" s="43" t="str">
        <f>IF(GI97="","",GQ96)</f>
        <v/>
      </c>
      <c r="GR97" s="45" t="str">
        <f t="shared" si="659"/>
        <v/>
      </c>
      <c r="GS97" s="46" t="str">
        <f t="shared" si="660"/>
        <v/>
      </c>
      <c r="GT97" s="37"/>
      <c r="GU97" s="61"/>
      <c r="GV97" s="47"/>
      <c r="GW97" s="30" t="s">
        <v>1145</v>
      </c>
      <c r="GX97" s="45">
        <v>4223</v>
      </c>
      <c r="GY97" s="45">
        <f t="shared" si="593"/>
        <v>63</v>
      </c>
      <c r="GZ97" s="45">
        <v>117</v>
      </c>
      <c r="HA97" s="45">
        <f t="shared" si="594"/>
        <v>1</v>
      </c>
      <c r="HB97" s="45">
        <v>2</v>
      </c>
      <c r="HC97" s="45">
        <f t="shared" si="595"/>
        <v>0</v>
      </c>
      <c r="HD97" s="27">
        <v>1</v>
      </c>
      <c r="HE97" s="63" t="str">
        <f t="shared" si="672"/>
        <v>プチドロ</v>
      </c>
      <c r="HF97" s="67">
        <f t="shared" si="673"/>
        <v>1500</v>
      </c>
      <c r="HG97" s="45">
        <f t="shared" si="598"/>
        <v>0</v>
      </c>
      <c r="HH97" s="46">
        <f t="shared" si="599"/>
        <v>0</v>
      </c>
      <c r="HI97" s="37"/>
      <c r="HK97" s="47"/>
      <c r="HL97" s="45">
        <v>3771</v>
      </c>
      <c r="HM97" s="45">
        <f t="shared" si="600"/>
        <v>65</v>
      </c>
      <c r="HN97" s="45">
        <v>99</v>
      </c>
      <c r="HO97" s="45">
        <f t="shared" si="601"/>
        <v>1</v>
      </c>
      <c r="HP97" s="45">
        <v>10</v>
      </c>
      <c r="HQ97" s="45">
        <f t="shared" si="602"/>
        <v>1</v>
      </c>
      <c r="HR97" s="27">
        <v>0</v>
      </c>
      <c r="HS97" s="63" t="str">
        <f t="shared" si="603"/>
        <v>たまごっちマスコット</v>
      </c>
      <c r="HT97" s="67">
        <f t="shared" si="604"/>
        <v>1100</v>
      </c>
      <c r="HU97" s="45">
        <f t="shared" si="605"/>
        <v>1100</v>
      </c>
      <c r="HV97" s="46">
        <f t="shared" si="606"/>
        <v>0.16923076923076924</v>
      </c>
      <c r="HW97" s="37"/>
      <c r="HX97" s="360"/>
      <c r="HY97" s="47"/>
      <c r="HZ97" s="45">
        <v>10253</v>
      </c>
      <c r="IA97" s="45">
        <f t="shared" si="607"/>
        <v>58</v>
      </c>
      <c r="IB97" s="45">
        <v>324</v>
      </c>
      <c r="IC97" s="45">
        <f t="shared" si="608"/>
        <v>13</v>
      </c>
      <c r="ID97" s="45">
        <v>24</v>
      </c>
      <c r="IE97" s="69">
        <f t="shared" si="609"/>
        <v>13</v>
      </c>
      <c r="IF97" s="27">
        <v>14</v>
      </c>
      <c r="IG97" s="63" t="str">
        <f t="shared" si="610"/>
        <v>ボンボンドロップシール</v>
      </c>
      <c r="IH97" s="67">
        <f t="shared" si="611"/>
        <v>200</v>
      </c>
      <c r="II97" s="45">
        <f t="shared" si="612"/>
        <v>2600</v>
      </c>
      <c r="IJ97" s="46">
        <f t="shared" si="613"/>
        <v>0.44827586206896552</v>
      </c>
      <c r="IK97" s="37" t="s">
        <v>1323</v>
      </c>
      <c r="IL97" s="29"/>
      <c r="IM97" s="47"/>
      <c r="IN97" s="45">
        <v>6977</v>
      </c>
      <c r="IO97" s="45">
        <f t="shared" si="614"/>
        <v>59</v>
      </c>
      <c r="IP97" s="45">
        <v>454</v>
      </c>
      <c r="IQ97" s="45">
        <f t="shared" si="615"/>
        <v>2</v>
      </c>
      <c r="IR97" s="45">
        <v>14</v>
      </c>
      <c r="IS97" s="45">
        <f t="shared" si="616"/>
        <v>2</v>
      </c>
      <c r="IT97" s="27">
        <v>0</v>
      </c>
      <c r="IU97" s="63" t="str">
        <f>IF(IN97="","",IU93)</f>
        <v>たまごっちヘアクリップ</v>
      </c>
      <c r="IV97" s="67">
        <f>IF(IO97="","",IV93)</f>
        <v>1100</v>
      </c>
      <c r="IW97" s="45">
        <f t="shared" si="617"/>
        <v>2200</v>
      </c>
      <c r="IX97" s="46">
        <f t="shared" si="618"/>
        <v>0.3728813559322034</v>
      </c>
      <c r="IY97" s="178" t="s">
        <v>1324</v>
      </c>
      <c r="IZ97" s="61"/>
      <c r="JA97" s="47"/>
      <c r="JB97" s="45">
        <v>10627</v>
      </c>
      <c r="JC97" s="45">
        <f t="shared" si="619"/>
        <v>123</v>
      </c>
      <c r="JD97" s="45">
        <v>542</v>
      </c>
      <c r="JE97" s="45">
        <f t="shared" si="620"/>
        <v>1</v>
      </c>
      <c r="JF97" s="45">
        <v>6</v>
      </c>
      <c r="JG97" s="45">
        <f t="shared" si="621"/>
        <v>0</v>
      </c>
      <c r="JH97" s="27">
        <v>2</v>
      </c>
      <c r="JI97" s="63" t="str">
        <f t="shared" si="636"/>
        <v>サンリオファン</v>
      </c>
      <c r="JJ97" s="67">
        <f t="shared" si="637"/>
        <v>1100</v>
      </c>
      <c r="JK97" s="45">
        <f t="shared" si="622"/>
        <v>0</v>
      </c>
      <c r="JL97" s="46">
        <f t="shared" si="623"/>
        <v>0</v>
      </c>
      <c r="JM97" s="37"/>
      <c r="JN97" s="29"/>
      <c r="JO97" s="47"/>
      <c r="JP97" s="45">
        <v>7218</v>
      </c>
      <c r="JQ97" s="45">
        <f t="shared" si="624"/>
        <v>23</v>
      </c>
      <c r="JR97" s="45">
        <v>387</v>
      </c>
      <c r="JS97" s="45">
        <f t="shared" si="625"/>
        <v>6</v>
      </c>
      <c r="JT97" s="45">
        <v>259</v>
      </c>
      <c r="JU97" s="45">
        <f t="shared" si="626"/>
        <v>6</v>
      </c>
      <c r="JV97" s="27">
        <v>0</v>
      </c>
      <c r="JW97" s="63" t="str">
        <f t="shared" si="627"/>
        <v>ブレスレット</v>
      </c>
      <c r="JX97" s="67">
        <f t="shared" si="628"/>
        <v>150</v>
      </c>
      <c r="JY97" s="45">
        <f t="shared" si="629"/>
        <v>900</v>
      </c>
      <c r="JZ97" s="46">
        <f t="shared" si="630"/>
        <v>0.39130434782608697</v>
      </c>
      <c r="KA97" s="37"/>
      <c r="KB97" s="51"/>
      <c r="KC97" s="47"/>
      <c r="KD97" s="45">
        <v>2247</v>
      </c>
      <c r="KE97" s="45">
        <f>IF(KD97="","",KD97-KD93)</f>
        <v>43</v>
      </c>
      <c r="KF97" s="45">
        <v>76</v>
      </c>
      <c r="KG97" s="45">
        <f>IF(KF97="","",KF97-KF93)</f>
        <v>1</v>
      </c>
      <c r="KH97" s="45">
        <v>15</v>
      </c>
      <c r="KI97" s="45">
        <f>IF(KH97="","",KH93+KJ93-KH97)</f>
        <v>1</v>
      </c>
      <c r="KJ97" s="27">
        <v>0</v>
      </c>
      <c r="KK97" s="63" t="str">
        <f>IF(KD97="","",KK93)</f>
        <v>たまごっちブロックシール</v>
      </c>
      <c r="KL97" s="67">
        <f>IF(KE97="","",KL93)</f>
        <v>600</v>
      </c>
      <c r="KM97" s="45">
        <f>IF(KH97="","",KI97*KL97)</f>
        <v>600</v>
      </c>
      <c r="KN97" s="46">
        <f>IF(KI97="","",KM97/(KE97*100))</f>
        <v>0.13953488372093023</v>
      </c>
      <c r="KO97" s="37"/>
      <c r="KP97" s="29"/>
      <c r="KQ97" s="47"/>
      <c r="KR97" s="45">
        <v>2170</v>
      </c>
      <c r="KS97" s="45">
        <f>IF(KR97="","",KR97-KR93)</f>
        <v>38</v>
      </c>
      <c r="KT97" s="45">
        <v>233</v>
      </c>
      <c r="KU97" s="45">
        <f>IF(KT97="","",KT97-KT93)</f>
        <v>2</v>
      </c>
      <c r="KV97" s="45">
        <v>6</v>
      </c>
      <c r="KW97" s="69">
        <f>IF(KV97="","",KV93+KX93-KV97)</f>
        <v>2</v>
      </c>
      <c r="KX97" s="27">
        <v>2</v>
      </c>
      <c r="KY97" s="63" t="str">
        <f>IF(KR97="","",KY93)</f>
        <v>サンリオファン</v>
      </c>
      <c r="KZ97" s="67">
        <f>IF(KS97="","",KZ93)</f>
        <v>1100</v>
      </c>
      <c r="LA97" s="45">
        <f>IF(KV97="","",KW97*KZ97)</f>
        <v>2200</v>
      </c>
      <c r="LB97" s="46">
        <f>IF(KW97="","",LA97/(KS97*100))</f>
        <v>0.57894736842105265</v>
      </c>
      <c r="LC97" s="37" t="s">
        <v>1317</v>
      </c>
      <c r="LD97" s="29"/>
      <c r="LE97" s="47"/>
      <c r="LF97" s="45"/>
      <c r="LG97" s="45"/>
      <c r="LH97" s="45">
        <v>533</v>
      </c>
      <c r="LI97" s="45">
        <f t="shared" si="569"/>
        <v>0</v>
      </c>
      <c r="LJ97" s="43">
        <v>2</v>
      </c>
      <c r="LK97" s="45">
        <f t="shared" si="570"/>
        <v>0</v>
      </c>
      <c r="LL97" s="45">
        <v>0</v>
      </c>
      <c r="LM97" s="73" t="str">
        <f>IF(LF96="","",LM94)</f>
        <v>ボンドロ</v>
      </c>
      <c r="LN97" s="67">
        <f>IF(LG96="","",LN94)</f>
        <v>1500</v>
      </c>
      <c r="LO97" s="45">
        <f t="shared" si="571"/>
        <v>0</v>
      </c>
      <c r="LP97" s="46"/>
      <c r="LQ97" s="37"/>
      <c r="LR97" s="29"/>
      <c r="LS97" s="47"/>
      <c r="LT97" s="45"/>
      <c r="LU97" s="45" t="str">
        <f>IF(LT97="","",LT97-LT96)</f>
        <v/>
      </c>
      <c r="LV97" s="45"/>
      <c r="LW97" s="45" t="str">
        <f>IF(LV97="","",LV97-LV96)</f>
        <v/>
      </c>
      <c r="LX97" s="45"/>
      <c r="LY97" s="45" t="str">
        <f>IF(LX97="","",LX96+LZ96-LX97)</f>
        <v/>
      </c>
      <c r="LZ97" s="45"/>
      <c r="MA97" s="44" t="str">
        <f t="shared" si="541"/>
        <v/>
      </c>
      <c r="MB97" s="43" t="str">
        <f>IF(LT97="","",MB96)</f>
        <v/>
      </c>
      <c r="MC97" s="45" t="str">
        <f t="shared" si="661"/>
        <v/>
      </c>
      <c r="MD97" s="46" t="str">
        <f t="shared" si="662"/>
        <v/>
      </c>
      <c r="ME97" s="37"/>
      <c r="MF97" s="29"/>
      <c r="MG97" s="47"/>
      <c r="MH97" s="45"/>
      <c r="MI97" s="45" t="str">
        <f>IF(MH97="","",MH97-MH96)</f>
        <v/>
      </c>
      <c r="MJ97" s="45"/>
      <c r="MK97" s="45" t="str">
        <f>IF(MJ97="","",MJ97-MJ96)</f>
        <v/>
      </c>
      <c r="ML97" s="45"/>
      <c r="MM97" s="45" t="str">
        <f>IF(ML97="","",ML96+MN96-ML97)</f>
        <v/>
      </c>
      <c r="MN97" s="45"/>
      <c r="MO97" s="44" t="str">
        <f t="shared" si="549"/>
        <v/>
      </c>
      <c r="MP97" s="43" t="str">
        <f>IF(MH97="","",MP96)</f>
        <v/>
      </c>
      <c r="MQ97" s="45" t="str">
        <f t="shared" si="663"/>
        <v/>
      </c>
      <c r="MR97" s="46" t="str">
        <f t="shared" si="664"/>
        <v/>
      </c>
      <c r="MS97" s="37"/>
      <c r="MT97" s="29"/>
      <c r="MU97" s="47"/>
      <c r="MV97" s="45"/>
      <c r="MW97" s="45" t="str">
        <f>IF(MV97="","",MV97-MV96)</f>
        <v/>
      </c>
      <c r="MX97" s="45"/>
      <c r="MY97" s="45" t="str">
        <f>IF(MX97="","",MX97-MX96)</f>
        <v/>
      </c>
      <c r="MZ97" s="45"/>
      <c r="NA97" s="45" t="str">
        <f>IF(MZ97="","",MZ96+NB96-MZ97)</f>
        <v/>
      </c>
      <c r="NB97" s="45"/>
      <c r="NC97" s="44" t="str">
        <f t="shared" si="557"/>
        <v/>
      </c>
      <c r="ND97" s="43" t="str">
        <f>IF(MV97="","",ND96)</f>
        <v/>
      </c>
      <c r="NE97" s="45" t="str">
        <f t="shared" si="665"/>
        <v/>
      </c>
      <c r="NF97" s="46" t="str">
        <f t="shared" si="666"/>
        <v/>
      </c>
      <c r="NG97" s="37"/>
      <c r="NH97" s="29"/>
      <c r="NI97" s="47"/>
      <c r="NJ97" s="45"/>
      <c r="NK97" s="45" t="str">
        <f>IF(NJ97="","",NJ97-NJ96)</f>
        <v/>
      </c>
      <c r="NL97" s="45"/>
      <c r="NM97" s="45" t="str">
        <f>IF(NL97="","",NL97-NL96)</f>
        <v/>
      </c>
      <c r="NN97" s="45"/>
      <c r="NO97" s="45" t="str">
        <f>IF(NN97="","",NN96+NP96-NN97)</f>
        <v/>
      </c>
      <c r="NP97" s="45"/>
      <c r="NQ97" s="44" t="str">
        <f t="shared" si="638"/>
        <v/>
      </c>
      <c r="NR97" s="43" t="str">
        <f>IF(NJ97="","",NR96)</f>
        <v/>
      </c>
      <c r="NS97" s="45" t="str">
        <f t="shared" si="667"/>
        <v/>
      </c>
      <c r="NT97" s="46" t="str">
        <f t="shared" si="668"/>
        <v/>
      </c>
      <c r="NU97" s="37"/>
    </row>
    <row r="98" spans="1:385" ht="15" customHeight="1" thickBot="1" x14ac:dyDescent="0.3">
      <c r="A98" s="38"/>
      <c r="B98" s="39"/>
      <c r="C98" s="40"/>
      <c r="D98" s="40"/>
      <c r="E98" s="41"/>
      <c r="F98" s="41"/>
      <c r="G98" s="40"/>
      <c r="H98" s="42"/>
      <c r="I98" s="45"/>
      <c r="J98" s="45" t="str">
        <f>IF(I98="","",I98-I97)</f>
        <v/>
      </c>
      <c r="K98" s="45"/>
      <c r="L98" s="45"/>
      <c r="M98" s="45"/>
      <c r="N98" s="45" t="str">
        <f>IF(M98="","",M97+O97-M98)</f>
        <v/>
      </c>
      <c r="O98" s="45"/>
      <c r="P98" s="44" t="str">
        <f t="shared" si="631"/>
        <v/>
      </c>
      <c r="Q98" s="43" t="str">
        <f>IF(I98="","",Q97)</f>
        <v/>
      </c>
      <c r="R98" s="45" t="str">
        <f t="shared" si="639"/>
        <v/>
      </c>
      <c r="S98" s="46" t="str">
        <f t="shared" si="640"/>
        <v/>
      </c>
      <c r="T98" s="37"/>
      <c r="U98" s="29"/>
      <c r="V98" s="47"/>
      <c r="W98" s="67"/>
      <c r="X98" s="45" t="str">
        <f>IF(W98="","",W98-W97)</f>
        <v/>
      </c>
      <c r="Y98" s="45"/>
      <c r="Z98" s="45"/>
      <c r="AA98" s="45"/>
      <c r="AB98" s="45" t="str">
        <f>IF(AA98="","",AA97+AC97-AA98)</f>
        <v/>
      </c>
      <c r="AC98" s="45"/>
      <c r="AD98" s="44" t="str">
        <f t="shared" si="462"/>
        <v/>
      </c>
      <c r="AE98" s="45"/>
      <c r="AF98" s="45" t="str">
        <f t="shared" si="641"/>
        <v/>
      </c>
      <c r="AG98" s="46" t="str">
        <f t="shared" si="642"/>
        <v/>
      </c>
      <c r="AH98" s="37"/>
      <c r="AI98" s="29"/>
      <c r="AJ98" s="47"/>
      <c r="AK98" s="45"/>
      <c r="AL98" s="45" t="str">
        <f>IF(AK98="","",AK98-AK97)</f>
        <v/>
      </c>
      <c r="AM98" s="45"/>
      <c r="AN98" s="45" t="str">
        <f>IF(AM98="","",AM98-AM97)</f>
        <v/>
      </c>
      <c r="AO98" s="45"/>
      <c r="AP98" s="45" t="str">
        <f>IF(AO98="","",AO97+AQ97-AO98)</f>
        <v/>
      </c>
      <c r="AQ98" s="45"/>
      <c r="AR98" s="44" t="str">
        <f t="shared" si="470"/>
        <v/>
      </c>
      <c r="AS98" s="45"/>
      <c r="AT98" s="45" t="str">
        <f t="shared" si="643"/>
        <v/>
      </c>
      <c r="AU98" s="46" t="str">
        <f t="shared" si="644"/>
        <v/>
      </c>
      <c r="AV98" s="37"/>
      <c r="AW98" s="29"/>
      <c r="AX98" s="47"/>
      <c r="AY98" s="45"/>
      <c r="AZ98" s="45" t="str">
        <f>IF(AY98="","",AY98-AY97)</f>
        <v/>
      </c>
      <c r="BA98" s="45"/>
      <c r="BB98" s="45" t="str">
        <f>IF(BA98="","",BA98-BA97)</f>
        <v/>
      </c>
      <c r="BC98" s="45"/>
      <c r="BD98" s="45" t="str">
        <f>IF(BC98="","",BC97+BE97-BC98)</f>
        <v/>
      </c>
      <c r="BE98" s="45"/>
      <c r="BF98" s="44" t="str">
        <f t="shared" si="478"/>
        <v/>
      </c>
      <c r="BG98" s="45"/>
      <c r="BH98" s="45" t="str">
        <f t="shared" si="645"/>
        <v/>
      </c>
      <c r="BI98" s="46" t="str">
        <f t="shared" si="646"/>
        <v/>
      </c>
      <c r="BJ98" s="37"/>
      <c r="BK98" s="29"/>
      <c r="BL98" s="75"/>
      <c r="BM98" s="76">
        <v>5324</v>
      </c>
      <c r="BN98" s="76">
        <f t="shared" si="572"/>
        <v>150</v>
      </c>
      <c r="BO98" s="76">
        <v>128</v>
      </c>
      <c r="BP98" s="76">
        <f t="shared" si="573"/>
        <v>7</v>
      </c>
      <c r="BQ98" s="76">
        <v>15</v>
      </c>
      <c r="BR98" s="76">
        <f t="shared" si="574"/>
        <v>6</v>
      </c>
      <c r="BS98" s="76">
        <v>0</v>
      </c>
      <c r="BT98" s="78" t="str">
        <f t="shared" si="669"/>
        <v>バタースクイーズ</v>
      </c>
      <c r="BU98" s="79">
        <f t="shared" si="670"/>
        <v>440</v>
      </c>
      <c r="BV98" s="76">
        <f t="shared" si="577"/>
        <v>2640</v>
      </c>
      <c r="BW98" s="80">
        <f t="shared" si="578"/>
        <v>0.17599999999999999</v>
      </c>
      <c r="BX98" s="37"/>
      <c r="BY98" s="57"/>
      <c r="BZ98" s="75"/>
      <c r="CA98" s="76">
        <v>7984</v>
      </c>
      <c r="CB98" s="76">
        <f t="shared" si="579"/>
        <v>61</v>
      </c>
      <c r="CC98" s="76">
        <v>434</v>
      </c>
      <c r="CD98" s="76">
        <f t="shared" si="580"/>
        <v>0</v>
      </c>
      <c r="CE98" s="76">
        <v>15</v>
      </c>
      <c r="CF98" s="76">
        <f t="shared" si="581"/>
        <v>0</v>
      </c>
      <c r="CG98" s="76">
        <v>0</v>
      </c>
      <c r="CH98" s="78" t="str">
        <f t="shared" si="582"/>
        <v>たまごっちMC</v>
      </c>
      <c r="CI98" s="79">
        <f t="shared" si="583"/>
        <v>1430</v>
      </c>
      <c r="CJ98" s="76">
        <f t="shared" si="584"/>
        <v>0</v>
      </c>
      <c r="CK98" s="80">
        <f t="shared" si="585"/>
        <v>0</v>
      </c>
      <c r="CL98" s="37"/>
      <c r="CM98" s="29"/>
      <c r="CN98" s="75"/>
      <c r="CO98" s="76">
        <v>3796</v>
      </c>
      <c r="CP98" s="76">
        <f t="shared" si="586"/>
        <v>33</v>
      </c>
      <c r="CQ98" s="76">
        <v>229</v>
      </c>
      <c r="CR98" s="76">
        <f t="shared" si="587"/>
        <v>0</v>
      </c>
      <c r="CS98" s="76">
        <v>11</v>
      </c>
      <c r="CT98" s="76">
        <f t="shared" si="588"/>
        <v>1</v>
      </c>
      <c r="CU98" s="76">
        <v>0</v>
      </c>
      <c r="CV98" s="78" t="str">
        <f t="shared" si="589"/>
        <v>たまごっちブロックシール</v>
      </c>
      <c r="CW98" s="79">
        <f t="shared" si="590"/>
        <v>600</v>
      </c>
      <c r="CX98" s="76">
        <f t="shared" si="591"/>
        <v>600</v>
      </c>
      <c r="CY98" s="80">
        <f t="shared" si="592"/>
        <v>0.18181818181818182</v>
      </c>
      <c r="CZ98" s="37"/>
      <c r="DA98" s="29"/>
      <c r="DB98" s="47"/>
      <c r="DC98" s="45"/>
      <c r="DD98" s="45" t="str">
        <f>IF(DC98="","",DC98-DC97)</f>
        <v/>
      </c>
      <c r="DE98" s="45"/>
      <c r="DF98" s="45"/>
      <c r="DG98" s="45"/>
      <c r="DH98" s="45" t="str">
        <f>IF(DG98="","",DG97+DI97-DG98)</f>
        <v/>
      </c>
      <c r="DI98" s="45"/>
      <c r="DJ98" s="44" t="str">
        <f t="shared" si="635"/>
        <v/>
      </c>
      <c r="DK98" s="43" t="str">
        <f>IF(DC98="","",DK97)</f>
        <v/>
      </c>
      <c r="DL98" s="45" t="str">
        <f t="shared" si="647"/>
        <v/>
      </c>
      <c r="DM98" s="46" t="str">
        <f t="shared" si="648"/>
        <v/>
      </c>
      <c r="DN98" s="37"/>
      <c r="DO98" s="29"/>
      <c r="DP98" s="47"/>
      <c r="DQ98" s="45"/>
      <c r="DR98" s="45" t="str">
        <f>IF(DQ98="","",DQ98-DQ97)</f>
        <v/>
      </c>
      <c r="DS98" s="45"/>
      <c r="DT98" s="45"/>
      <c r="DU98" s="45"/>
      <c r="DV98" s="45" t="str">
        <f>IF(DU98="","",DU97+DW97-DU98)</f>
        <v/>
      </c>
      <c r="DW98" s="45"/>
      <c r="DX98" s="44" t="str">
        <f t="shared" si="493"/>
        <v/>
      </c>
      <c r="DY98" s="43" t="str">
        <f>IF(DQ98="","",DY97)</f>
        <v/>
      </c>
      <c r="DZ98" s="45" t="str">
        <f t="shared" si="649"/>
        <v/>
      </c>
      <c r="EA98" s="46" t="str">
        <f t="shared" si="650"/>
        <v/>
      </c>
      <c r="EB98" s="37"/>
      <c r="ED98" s="47"/>
      <c r="EE98" s="45"/>
      <c r="EF98" s="45" t="str">
        <f>IF(EE98="","",EE98-EE97)</f>
        <v/>
      </c>
      <c r="EG98" s="45"/>
      <c r="EH98" s="45"/>
      <c r="EI98" s="45"/>
      <c r="EJ98" s="45" t="str">
        <f>IF(EI98="","",EI97+EK97-EI98)</f>
        <v/>
      </c>
      <c r="EK98" s="45"/>
      <c r="EL98" s="44" t="str">
        <f t="shared" si="501"/>
        <v/>
      </c>
      <c r="EM98" s="43" t="str">
        <f>IF(EE98="","",EM97)</f>
        <v/>
      </c>
      <c r="EN98" s="45" t="str">
        <f t="shared" si="651"/>
        <v/>
      </c>
      <c r="EO98" s="46" t="str">
        <f t="shared" si="652"/>
        <v/>
      </c>
      <c r="EP98" s="37"/>
      <c r="ER98" s="47"/>
      <c r="ES98" s="45"/>
      <c r="ET98" s="45" t="str">
        <f>IF(ES98="","",ES98-ES97)</f>
        <v/>
      </c>
      <c r="EU98" s="45"/>
      <c r="EV98" s="45"/>
      <c r="EW98" s="45"/>
      <c r="EX98" s="45" t="str">
        <f>IF(EW98="","",EW97+EY97-EW98)</f>
        <v/>
      </c>
      <c r="EY98" s="45"/>
      <c r="EZ98" s="44" t="str">
        <f t="shared" si="509"/>
        <v/>
      </c>
      <c r="FA98" s="43" t="str">
        <f>IF(ES98="","",FA97)</f>
        <v/>
      </c>
      <c r="FB98" s="45" t="str">
        <f t="shared" si="653"/>
        <v/>
      </c>
      <c r="FC98" s="46" t="str">
        <f t="shared" si="654"/>
        <v/>
      </c>
      <c r="FD98" s="37"/>
      <c r="FF98" s="47"/>
      <c r="FG98" s="45"/>
      <c r="FH98" s="45" t="str">
        <f>IF(FG98="","",FG98-FG97)</f>
        <v/>
      </c>
      <c r="FI98" s="45"/>
      <c r="FJ98" s="45"/>
      <c r="FK98" s="45"/>
      <c r="FL98" s="45" t="str">
        <f>IF(FK98="","",FK97+FM97-FK98)</f>
        <v/>
      </c>
      <c r="FM98" s="45"/>
      <c r="FN98" s="44" t="str">
        <f t="shared" si="517"/>
        <v/>
      </c>
      <c r="FO98" s="43" t="str">
        <f>IF(FG98="","",FO97)</f>
        <v/>
      </c>
      <c r="FP98" s="45" t="str">
        <f t="shared" si="655"/>
        <v/>
      </c>
      <c r="FQ98" s="46" t="str">
        <f t="shared" si="656"/>
        <v/>
      </c>
      <c r="FR98" s="37"/>
      <c r="FS98" s="29"/>
      <c r="FT98" s="47"/>
      <c r="FU98" s="45"/>
      <c r="FV98" s="45" t="str">
        <f>IF(FU98="","",FU98-FU97)</f>
        <v/>
      </c>
      <c r="FW98" s="45"/>
      <c r="FX98" s="45"/>
      <c r="FY98" s="45"/>
      <c r="FZ98" s="45" t="str">
        <f>IF(FY98="","",FY97+GA97-FY98)</f>
        <v/>
      </c>
      <c r="GA98" s="45"/>
      <c r="GB98" s="44" t="str">
        <f t="shared" si="525"/>
        <v/>
      </c>
      <c r="GC98" s="43" t="str">
        <f>IF(FU98="","",GC97)</f>
        <v/>
      </c>
      <c r="GD98" s="45" t="str">
        <f t="shared" si="657"/>
        <v/>
      </c>
      <c r="GE98" s="46" t="str">
        <f t="shared" si="658"/>
        <v/>
      </c>
      <c r="GF98" s="37"/>
      <c r="GH98" s="47"/>
      <c r="GI98" s="45"/>
      <c r="GJ98" s="45" t="str">
        <f>IF(GI98="","",GI98-GI97)</f>
        <v/>
      </c>
      <c r="GK98" s="45"/>
      <c r="GL98" s="45"/>
      <c r="GM98" s="45"/>
      <c r="GN98" s="45" t="str">
        <f>IF(GM98="","",GM97+GO97-GM98)</f>
        <v/>
      </c>
      <c r="GO98" s="45"/>
      <c r="GP98" s="44" t="str">
        <f t="shared" si="533"/>
        <v/>
      </c>
      <c r="GQ98" s="43" t="str">
        <f>IF(GI98="","",GQ97)</f>
        <v/>
      </c>
      <c r="GR98" s="45" t="str">
        <f t="shared" si="659"/>
        <v/>
      </c>
      <c r="GS98" s="46" t="str">
        <f t="shared" si="660"/>
        <v/>
      </c>
      <c r="GT98" s="37"/>
      <c r="GU98" s="61"/>
      <c r="GV98" s="75"/>
      <c r="GW98" s="84" t="s">
        <v>1146</v>
      </c>
      <c r="GX98" s="76">
        <v>19191</v>
      </c>
      <c r="GY98" s="76">
        <f t="shared" si="593"/>
        <v>129</v>
      </c>
      <c r="GZ98" s="76">
        <v>150</v>
      </c>
      <c r="HA98" s="76">
        <f t="shared" si="594"/>
        <v>0</v>
      </c>
      <c r="HB98" s="76">
        <v>3</v>
      </c>
      <c r="HC98" s="76">
        <f t="shared" si="595"/>
        <v>0</v>
      </c>
      <c r="HD98" s="76">
        <v>0</v>
      </c>
      <c r="HE98" s="78" t="str">
        <f t="shared" si="672"/>
        <v>ボンボンドロップシール</v>
      </c>
      <c r="HF98" s="79">
        <f t="shared" si="673"/>
        <v>1500</v>
      </c>
      <c r="HG98" s="76">
        <f t="shared" si="598"/>
        <v>0</v>
      </c>
      <c r="HH98" s="80">
        <f t="shared" si="599"/>
        <v>0</v>
      </c>
      <c r="HI98" s="37"/>
      <c r="HK98" s="75"/>
      <c r="HL98" s="76">
        <v>3320</v>
      </c>
      <c r="HM98" s="76">
        <f t="shared" si="600"/>
        <v>81</v>
      </c>
      <c r="HN98" s="76">
        <v>134</v>
      </c>
      <c r="HO98" s="76">
        <f t="shared" si="601"/>
        <v>3</v>
      </c>
      <c r="HP98" s="76">
        <v>26</v>
      </c>
      <c r="HQ98" s="76">
        <f t="shared" si="602"/>
        <v>3</v>
      </c>
      <c r="HR98" s="76">
        <v>0</v>
      </c>
      <c r="HS98" s="78" t="str">
        <f t="shared" si="603"/>
        <v>ボンドロシール</v>
      </c>
      <c r="HT98" s="79">
        <f t="shared" si="604"/>
        <v>200</v>
      </c>
      <c r="HU98" s="76">
        <f t="shared" si="605"/>
        <v>600</v>
      </c>
      <c r="HV98" s="80">
        <f t="shared" si="606"/>
        <v>7.407407407407407E-2</v>
      </c>
      <c r="HW98" s="37"/>
      <c r="HX98" s="360"/>
      <c r="HY98" s="75"/>
      <c r="HZ98" s="76">
        <v>10696</v>
      </c>
      <c r="IA98" s="76">
        <f t="shared" si="607"/>
        <v>235</v>
      </c>
      <c r="IB98" s="76">
        <v>363</v>
      </c>
      <c r="IC98" s="76">
        <f t="shared" si="608"/>
        <v>2</v>
      </c>
      <c r="ID98" s="76">
        <v>19</v>
      </c>
      <c r="IE98" s="76">
        <f t="shared" si="609"/>
        <v>2</v>
      </c>
      <c r="IF98" s="76">
        <v>0</v>
      </c>
      <c r="IG98" s="78" t="str">
        <f t="shared" si="610"/>
        <v>バタースクイーズ</v>
      </c>
      <c r="IH98" s="79">
        <f t="shared" si="611"/>
        <v>400</v>
      </c>
      <c r="II98" s="76">
        <f t="shared" si="612"/>
        <v>800</v>
      </c>
      <c r="IJ98" s="80">
        <f t="shared" si="613"/>
        <v>3.4042553191489362E-2</v>
      </c>
      <c r="IK98" s="37"/>
      <c r="IL98" s="29"/>
      <c r="IM98" s="75"/>
      <c r="IN98" s="76">
        <v>8428</v>
      </c>
      <c r="IO98" s="76">
        <f t="shared" si="614"/>
        <v>285</v>
      </c>
      <c r="IP98" s="76">
        <v>380</v>
      </c>
      <c r="IQ98" s="76">
        <f t="shared" si="615"/>
        <v>11</v>
      </c>
      <c r="IR98" s="76">
        <v>73</v>
      </c>
      <c r="IS98" s="76">
        <f t="shared" si="616"/>
        <v>11</v>
      </c>
      <c r="IT98" s="76">
        <v>0</v>
      </c>
      <c r="IU98" s="78" t="str">
        <f>IF(IN98="","",IU94)</f>
        <v>ふわもちスクイーズ</v>
      </c>
      <c r="IV98" s="79">
        <f>IF(IO98="","",IV94)</f>
        <v>286</v>
      </c>
      <c r="IW98" s="76">
        <f t="shared" si="617"/>
        <v>3146</v>
      </c>
      <c r="IX98" s="80">
        <f t="shared" si="618"/>
        <v>0.1103859649122807</v>
      </c>
      <c r="IY98" s="37"/>
      <c r="IZ98" s="61"/>
      <c r="JA98" s="75"/>
      <c r="JB98" s="76">
        <v>2865</v>
      </c>
      <c r="JC98" s="76">
        <f t="shared" si="619"/>
        <v>68</v>
      </c>
      <c r="JD98" s="76">
        <v>300</v>
      </c>
      <c r="JE98" s="76">
        <f t="shared" si="620"/>
        <v>2</v>
      </c>
      <c r="JF98" s="76">
        <v>9</v>
      </c>
      <c r="JG98" s="76">
        <f t="shared" si="621"/>
        <v>3</v>
      </c>
      <c r="JH98" s="76">
        <v>6</v>
      </c>
      <c r="JI98" s="78" t="str">
        <f t="shared" si="636"/>
        <v>たまごっちタイルシール</v>
      </c>
      <c r="JJ98" s="79">
        <f t="shared" si="637"/>
        <v>650</v>
      </c>
      <c r="JK98" s="76">
        <f t="shared" si="622"/>
        <v>1950</v>
      </c>
      <c r="JL98" s="80">
        <f t="shared" si="623"/>
        <v>0.28676470588235292</v>
      </c>
      <c r="JM98" s="37"/>
      <c r="JN98" s="29"/>
      <c r="JO98" s="75"/>
      <c r="JP98" s="76">
        <v>7202</v>
      </c>
      <c r="JQ98" s="76">
        <f t="shared" si="624"/>
        <v>120</v>
      </c>
      <c r="JR98" s="76">
        <v>253</v>
      </c>
      <c r="JS98" s="76">
        <f t="shared" si="625"/>
        <v>2</v>
      </c>
      <c r="JT98" s="76">
        <v>7</v>
      </c>
      <c r="JU98" s="76">
        <f t="shared" si="626"/>
        <v>1</v>
      </c>
      <c r="JV98" s="76">
        <v>2</v>
      </c>
      <c r="JW98" s="78" t="str">
        <f t="shared" si="627"/>
        <v>キティしっぽ付ポーチ</v>
      </c>
      <c r="JX98" s="79">
        <f t="shared" si="628"/>
        <v>670</v>
      </c>
      <c r="JY98" s="76">
        <f t="shared" si="629"/>
        <v>670</v>
      </c>
      <c r="JZ98" s="80">
        <f t="shared" si="630"/>
        <v>5.5833333333333332E-2</v>
      </c>
      <c r="KA98" s="37" t="s">
        <v>13</v>
      </c>
      <c r="KB98" s="51"/>
      <c r="KC98" s="75"/>
      <c r="KD98" s="76">
        <v>1947</v>
      </c>
      <c r="KE98" s="76">
        <f>IF(KD98="","",KD98-KD94)</f>
        <v>75</v>
      </c>
      <c r="KF98" s="76">
        <v>159</v>
      </c>
      <c r="KG98" s="76">
        <f>IF(KF98="","",KF98-KF94)</f>
        <v>5</v>
      </c>
      <c r="KH98" s="76">
        <v>12</v>
      </c>
      <c r="KI98" s="76">
        <f>IF(KH98="","",KH94+KJ94-KH98)</f>
        <v>4</v>
      </c>
      <c r="KJ98" s="76">
        <v>0</v>
      </c>
      <c r="KK98" s="78" t="str">
        <f>IF(KD98="","",KK94)</f>
        <v>たまごっちマスコット</v>
      </c>
      <c r="KL98" s="79">
        <f>IF(KE98="","",KL94)</f>
        <v>1430</v>
      </c>
      <c r="KM98" s="76">
        <f>IF(KH98="","",KI98*KL98)</f>
        <v>5720</v>
      </c>
      <c r="KN98" s="80">
        <f>IF(KI98="","",KM98/(KE98*100))</f>
        <v>0.76266666666666671</v>
      </c>
      <c r="KO98" s="37" t="s">
        <v>1314</v>
      </c>
      <c r="KP98" s="29"/>
      <c r="KQ98" s="75"/>
      <c r="KR98" s="76">
        <v>1544</v>
      </c>
      <c r="KS98" s="76">
        <f>IF(KR98="","",KR98-KR94)</f>
        <v>42</v>
      </c>
      <c r="KT98" s="76">
        <v>87</v>
      </c>
      <c r="KU98" s="76">
        <f>IF(KT98="","",KT98-KT94)</f>
        <v>6</v>
      </c>
      <c r="KV98" s="76">
        <v>22</v>
      </c>
      <c r="KW98" s="180">
        <f>IF(KV98="","",KV94+KX94-KV98)</f>
        <v>6</v>
      </c>
      <c r="KX98" s="76">
        <v>0</v>
      </c>
      <c r="KY98" s="78" t="str">
        <f>IF(KR98="","",KY94)</f>
        <v>ボンボンドロップシール</v>
      </c>
      <c r="KZ98" s="79">
        <f>IF(KS98="","",KZ94)</f>
        <v>200</v>
      </c>
      <c r="LA98" s="76">
        <f>IF(KV98="","",KW98*KZ98)</f>
        <v>1200</v>
      </c>
      <c r="LB98" s="80">
        <f>IF(KW98="","",LA98/(KS98*100))</f>
        <v>0.2857142857142857</v>
      </c>
      <c r="LC98" s="37" t="s">
        <v>1318</v>
      </c>
      <c r="LD98" s="29"/>
      <c r="LE98" s="75"/>
      <c r="LF98" s="76"/>
      <c r="LG98" s="76"/>
      <c r="LH98" s="76">
        <v>1166</v>
      </c>
      <c r="LI98" s="76">
        <f t="shared" si="569"/>
        <v>0</v>
      </c>
      <c r="LJ98" s="77">
        <v>2</v>
      </c>
      <c r="LK98" s="76">
        <f t="shared" si="570"/>
        <v>0</v>
      </c>
      <c r="LL98" s="76">
        <v>0</v>
      </c>
      <c r="LM98" s="78" t="str">
        <f>IF(LF96="","",LM95)</f>
        <v>ボンドロ</v>
      </c>
      <c r="LN98" s="79">
        <f>IF(LG96="","",LN95)</f>
        <v>1500</v>
      </c>
      <c r="LO98" s="76">
        <f t="shared" si="571"/>
        <v>0</v>
      </c>
      <c r="LP98" s="80"/>
      <c r="LQ98" s="37"/>
      <c r="LR98" s="29"/>
      <c r="LS98" s="47"/>
      <c r="LT98" s="45"/>
      <c r="LU98" s="45" t="str">
        <f>IF(LT98="","",LT98-LT97)</f>
        <v/>
      </c>
      <c r="LV98" s="45"/>
      <c r="LW98" s="45"/>
      <c r="LX98" s="45"/>
      <c r="LY98" s="45" t="str">
        <f>IF(LX98="","",LX97+LZ97-LX98)</f>
        <v/>
      </c>
      <c r="LZ98" s="45"/>
      <c r="MA98" s="44" t="str">
        <f t="shared" si="541"/>
        <v/>
      </c>
      <c r="MB98" s="43" t="str">
        <f>IF(LT98="","",MB97)</f>
        <v/>
      </c>
      <c r="MC98" s="45" t="str">
        <f t="shared" si="661"/>
        <v/>
      </c>
      <c r="MD98" s="46" t="str">
        <f t="shared" si="662"/>
        <v/>
      </c>
      <c r="ME98" s="37"/>
      <c r="MF98" s="29"/>
      <c r="MG98" s="47"/>
      <c r="MH98" s="45"/>
      <c r="MI98" s="45" t="str">
        <f>IF(MH98="","",MH98-MH97)</f>
        <v/>
      </c>
      <c r="MJ98" s="45"/>
      <c r="MK98" s="45"/>
      <c r="ML98" s="45"/>
      <c r="MM98" s="45" t="str">
        <f>IF(ML98="","",ML97+MN97-ML98)</f>
        <v/>
      </c>
      <c r="MN98" s="45"/>
      <c r="MO98" s="44" t="str">
        <f t="shared" si="549"/>
        <v/>
      </c>
      <c r="MP98" s="43" t="str">
        <f>IF(MH98="","",MP97)</f>
        <v/>
      </c>
      <c r="MQ98" s="45" t="str">
        <f t="shared" si="663"/>
        <v/>
      </c>
      <c r="MR98" s="46" t="str">
        <f t="shared" si="664"/>
        <v/>
      </c>
      <c r="MS98" s="37"/>
      <c r="MT98" s="29"/>
      <c r="MU98" s="47"/>
      <c r="MV98" s="45"/>
      <c r="MW98" s="45" t="str">
        <f>IF(MV98="","",MV98-MV97)</f>
        <v/>
      </c>
      <c r="MX98" s="45"/>
      <c r="MY98" s="45"/>
      <c r="MZ98" s="45"/>
      <c r="NA98" s="45" t="str">
        <f>IF(MZ98="","",MZ97+NB97-MZ98)</f>
        <v/>
      </c>
      <c r="NB98" s="45"/>
      <c r="NC98" s="44" t="str">
        <f t="shared" si="557"/>
        <v/>
      </c>
      <c r="ND98" s="43" t="str">
        <f>IF(MV98="","",ND97)</f>
        <v/>
      </c>
      <c r="NE98" s="45" t="str">
        <f t="shared" si="665"/>
        <v/>
      </c>
      <c r="NF98" s="46" t="str">
        <f t="shared" si="666"/>
        <v/>
      </c>
      <c r="NG98" s="37"/>
      <c r="NH98" s="29"/>
      <c r="NI98" s="47"/>
      <c r="NJ98" s="45"/>
      <c r="NK98" s="45" t="str">
        <f>IF(NJ98="","",NJ98-NJ97)</f>
        <v/>
      </c>
      <c r="NL98" s="45"/>
      <c r="NM98" s="45"/>
      <c r="NN98" s="45"/>
      <c r="NO98" s="45" t="str">
        <f>IF(NN98="","",NN97+NP97-NN98)</f>
        <v/>
      </c>
      <c r="NP98" s="45"/>
      <c r="NQ98" s="44" t="str">
        <f t="shared" si="638"/>
        <v/>
      </c>
      <c r="NR98" s="43" t="str">
        <f>IF(NJ98="","",NR97)</f>
        <v/>
      </c>
      <c r="NS98" s="45" t="str">
        <f t="shared" si="667"/>
        <v/>
      </c>
      <c r="NT98" s="46" t="str">
        <f t="shared" si="668"/>
        <v/>
      </c>
      <c r="NU98" s="37"/>
    </row>
    <row r="99" spans="1:385" ht="15" customHeight="1" thickTop="1" x14ac:dyDescent="0.25">
      <c r="A99" s="38"/>
      <c r="B99" s="39"/>
      <c r="C99" s="40"/>
      <c r="D99" s="40"/>
      <c r="E99" s="41"/>
      <c r="F99" s="41"/>
      <c r="G99" s="40"/>
      <c r="H99" s="42"/>
      <c r="I99" s="45"/>
      <c r="J99" s="45" t="str">
        <f>IF(I99="","",I99-I100)</f>
        <v/>
      </c>
      <c r="K99" s="45"/>
      <c r="L99" s="45"/>
      <c r="M99" s="45"/>
      <c r="N99" s="45" t="str">
        <f>IF(M99="","",M100+O100-M99)</f>
        <v/>
      </c>
      <c r="O99" s="45"/>
      <c r="P99" s="44" t="str">
        <f t="shared" si="631"/>
        <v/>
      </c>
      <c r="Q99" s="43" t="str">
        <f>IF(I99="","",Q100)</f>
        <v/>
      </c>
      <c r="R99" s="45" t="str">
        <f t="shared" si="639"/>
        <v/>
      </c>
      <c r="S99" s="46" t="str">
        <f t="shared" si="640"/>
        <v/>
      </c>
      <c r="T99" s="37"/>
      <c r="U99" s="29"/>
      <c r="V99" s="47"/>
      <c r="W99" s="67"/>
      <c r="X99" s="45" t="str">
        <f>IF(W99="","",W99-W100)</f>
        <v/>
      </c>
      <c r="Y99" s="45"/>
      <c r="Z99" s="45"/>
      <c r="AA99" s="45"/>
      <c r="AB99" s="45" t="str">
        <f>IF(AA99="","",AA100+AC100-AA99)</f>
        <v/>
      </c>
      <c r="AC99" s="45"/>
      <c r="AD99" s="44" t="str">
        <f t="shared" si="462"/>
        <v/>
      </c>
      <c r="AE99" s="45"/>
      <c r="AF99" s="45" t="str">
        <f t="shared" si="641"/>
        <v/>
      </c>
      <c r="AG99" s="46" t="str">
        <f t="shared" si="642"/>
        <v/>
      </c>
      <c r="AH99" s="37"/>
      <c r="AI99" s="29"/>
      <c r="AJ99" s="47"/>
      <c r="AK99" s="45"/>
      <c r="AL99" s="45" t="str">
        <f>IF(AK99="","",AK99-AK100)</f>
        <v/>
      </c>
      <c r="AM99" s="45"/>
      <c r="AN99" s="45" t="str">
        <f>IF(AM99="","",AM99-AM100)</f>
        <v/>
      </c>
      <c r="AO99" s="45"/>
      <c r="AP99" s="45" t="str">
        <f>IF(AO99="","",AO100+AQ100-AO99)</f>
        <v/>
      </c>
      <c r="AQ99" s="45"/>
      <c r="AR99" s="44" t="str">
        <f t="shared" si="470"/>
        <v/>
      </c>
      <c r="AS99" s="45"/>
      <c r="AT99" s="45" t="str">
        <f t="shared" si="643"/>
        <v/>
      </c>
      <c r="AU99" s="46" t="str">
        <f t="shared" si="644"/>
        <v/>
      </c>
      <c r="AV99" s="37"/>
      <c r="AW99" s="29"/>
      <c r="AX99" s="47"/>
      <c r="AY99" s="45"/>
      <c r="AZ99" s="45" t="str">
        <f>IF(AY99="","",AY99-AY100)</f>
        <v/>
      </c>
      <c r="BA99" s="45"/>
      <c r="BB99" s="45" t="str">
        <f>IF(BA99="","",BA99-BA100)</f>
        <v/>
      </c>
      <c r="BC99" s="45"/>
      <c r="BD99" s="45" t="str">
        <f>IF(BC99="","",BC100+BE100-BC99)</f>
        <v/>
      </c>
      <c r="BE99" s="45"/>
      <c r="BF99" s="44" t="str">
        <f t="shared" si="478"/>
        <v/>
      </c>
      <c r="BG99" s="45"/>
      <c r="BH99" s="45" t="str">
        <f t="shared" si="645"/>
        <v/>
      </c>
      <c r="BI99" s="46" t="str">
        <f t="shared" si="646"/>
        <v/>
      </c>
      <c r="BJ99" s="37"/>
      <c r="BK99" s="29"/>
      <c r="BL99" s="52">
        <f>IF($A81="","",$A81)</f>
        <v>46143</v>
      </c>
      <c r="BM99" s="45">
        <v>3515</v>
      </c>
      <c r="BN99" s="43">
        <f t="shared" si="572"/>
        <v>42</v>
      </c>
      <c r="BO99" s="45">
        <v>98</v>
      </c>
      <c r="BP99" s="87">
        <f t="shared" si="573"/>
        <v>0</v>
      </c>
      <c r="BQ99" s="45">
        <v>13</v>
      </c>
      <c r="BR99" s="43">
        <f t="shared" si="574"/>
        <v>0</v>
      </c>
      <c r="BS99" s="43"/>
      <c r="BT99" s="44" t="str">
        <f t="shared" si="669"/>
        <v>ゲーム機柄イヤホン</v>
      </c>
      <c r="BU99" s="48">
        <f t="shared" si="670"/>
        <v>1100</v>
      </c>
      <c r="BV99" s="45">
        <f t="shared" si="577"/>
        <v>0</v>
      </c>
      <c r="BW99" s="89">
        <f t="shared" si="578"/>
        <v>0</v>
      </c>
      <c r="BX99" s="37" t="s">
        <v>446</v>
      </c>
      <c r="BY99" s="57"/>
      <c r="BZ99" s="52">
        <f>IF($A81="","",$A81)</f>
        <v>46143</v>
      </c>
      <c r="CA99" s="45">
        <v>9420</v>
      </c>
      <c r="CB99" s="43">
        <f t="shared" si="579"/>
        <v>16</v>
      </c>
      <c r="CC99" s="45">
        <v>341</v>
      </c>
      <c r="CD99" s="87">
        <f t="shared" si="580"/>
        <v>0</v>
      </c>
      <c r="CE99" s="45">
        <v>14</v>
      </c>
      <c r="CF99" s="43">
        <f t="shared" si="581"/>
        <v>0</v>
      </c>
      <c r="CG99" s="43"/>
      <c r="CH99" s="44" t="str">
        <f t="shared" si="582"/>
        <v>雪見だいふくイヤホン</v>
      </c>
      <c r="CI99" s="48">
        <f t="shared" si="583"/>
        <v>1100</v>
      </c>
      <c r="CJ99" s="45">
        <f t="shared" si="584"/>
        <v>0</v>
      </c>
      <c r="CK99" s="89">
        <f t="shared" si="585"/>
        <v>0</v>
      </c>
      <c r="CL99" s="37" t="s">
        <v>838</v>
      </c>
      <c r="CM99" s="29"/>
      <c r="CN99" s="52">
        <f>IF($A81="","",$A81)</f>
        <v>46143</v>
      </c>
      <c r="CO99" s="45">
        <v>3338</v>
      </c>
      <c r="CP99" s="43">
        <f t="shared" si="586"/>
        <v>32</v>
      </c>
      <c r="CQ99" s="45">
        <v>110</v>
      </c>
      <c r="CR99" s="87">
        <f t="shared" si="587"/>
        <v>0</v>
      </c>
      <c r="CS99" s="45">
        <v>16</v>
      </c>
      <c r="CT99" s="43">
        <f t="shared" si="588"/>
        <v>0</v>
      </c>
      <c r="CU99" s="43">
        <v>0</v>
      </c>
      <c r="CV99" s="44" t="str">
        <f t="shared" si="589"/>
        <v>ゲーム機柄ワイヤレスイヤホン</v>
      </c>
      <c r="CW99" s="48">
        <f t="shared" si="590"/>
        <v>700</v>
      </c>
      <c r="CX99" s="45">
        <f t="shared" si="591"/>
        <v>0</v>
      </c>
      <c r="CY99" s="89">
        <f t="shared" si="592"/>
        <v>0</v>
      </c>
      <c r="CZ99" s="37"/>
      <c r="DA99" s="29"/>
      <c r="DB99" s="47"/>
      <c r="DC99" s="45"/>
      <c r="DD99" s="45" t="str">
        <f>IF(DC99="","",DC99-DC100)</f>
        <v/>
      </c>
      <c r="DE99" s="45"/>
      <c r="DF99" s="45" t="str">
        <f>IF(DE99="","",DE99-DE100)</f>
        <v/>
      </c>
      <c r="DG99" s="45"/>
      <c r="DH99" s="45" t="str">
        <f>IF(DG99="","",DG100+DI100-DG99)</f>
        <v/>
      </c>
      <c r="DI99" s="45"/>
      <c r="DJ99" s="44" t="str">
        <f t="shared" si="635"/>
        <v/>
      </c>
      <c r="DK99" s="45"/>
      <c r="DL99" s="45" t="str">
        <f t="shared" si="647"/>
        <v/>
      </c>
      <c r="DM99" s="46" t="str">
        <f t="shared" si="648"/>
        <v/>
      </c>
      <c r="DN99" s="37"/>
      <c r="DO99" s="29"/>
      <c r="DP99" s="47"/>
      <c r="DQ99" s="45"/>
      <c r="DR99" s="45" t="str">
        <f>IF(DQ99="","",DQ99-DQ100)</f>
        <v/>
      </c>
      <c r="DS99" s="45"/>
      <c r="DT99" s="45" t="str">
        <f>IF(DS99="","",DS99-DS100)</f>
        <v/>
      </c>
      <c r="DU99" s="45"/>
      <c r="DV99" s="45" t="str">
        <f>IF(DU99="","",DU100+DW100-DU99)</f>
        <v/>
      </c>
      <c r="DW99" s="45"/>
      <c r="DX99" s="44" t="str">
        <f t="shared" si="493"/>
        <v/>
      </c>
      <c r="DY99" s="45"/>
      <c r="DZ99" s="45" t="str">
        <f t="shared" si="649"/>
        <v/>
      </c>
      <c r="EA99" s="46" t="str">
        <f t="shared" si="650"/>
        <v/>
      </c>
      <c r="EB99" s="37"/>
      <c r="ED99" s="47"/>
      <c r="EE99" s="45"/>
      <c r="EF99" s="45" t="str">
        <f>IF(EE99="","",EE99-EE100)</f>
        <v/>
      </c>
      <c r="EG99" s="45"/>
      <c r="EH99" s="45" t="str">
        <f>IF(EG99="","",EG99-EG100)</f>
        <v/>
      </c>
      <c r="EI99" s="45"/>
      <c r="EJ99" s="45" t="str">
        <f>IF(EI99="","",EI100+EK100-EI99)</f>
        <v/>
      </c>
      <c r="EK99" s="45"/>
      <c r="EL99" s="44" t="str">
        <f t="shared" si="501"/>
        <v/>
      </c>
      <c r="EM99" s="45"/>
      <c r="EN99" s="45" t="str">
        <f t="shared" si="651"/>
        <v/>
      </c>
      <c r="EO99" s="46" t="str">
        <f t="shared" si="652"/>
        <v/>
      </c>
      <c r="EP99" s="37"/>
      <c r="ER99" s="47"/>
      <c r="ES99" s="45"/>
      <c r="ET99" s="45" t="str">
        <f>IF(ES99="","",ES99-ES100)</f>
        <v/>
      </c>
      <c r="EU99" s="45"/>
      <c r="EV99" s="45" t="str">
        <f>IF(EU99="","",EU99-EU100)</f>
        <v/>
      </c>
      <c r="EW99" s="45"/>
      <c r="EX99" s="45" t="str">
        <f>IF(EW99="","",EW100+EY100-EW99)</f>
        <v/>
      </c>
      <c r="EY99" s="45"/>
      <c r="EZ99" s="44" t="str">
        <f t="shared" si="509"/>
        <v/>
      </c>
      <c r="FA99" s="45"/>
      <c r="FB99" s="45" t="str">
        <f t="shared" si="653"/>
        <v/>
      </c>
      <c r="FC99" s="46" t="str">
        <f t="shared" si="654"/>
        <v/>
      </c>
      <c r="FD99" s="37"/>
      <c r="FF99" s="47"/>
      <c r="FG99" s="45"/>
      <c r="FH99" s="45" t="str">
        <f>IF(FG99="","",FG99-FG100)</f>
        <v/>
      </c>
      <c r="FI99" s="45"/>
      <c r="FJ99" s="45" t="str">
        <f>IF(FI99="","",FI99-FI100)</f>
        <v/>
      </c>
      <c r="FK99" s="45"/>
      <c r="FL99" s="45" t="str">
        <f>IF(FK99="","",FK100+FM100-FK99)</f>
        <v/>
      </c>
      <c r="FM99" s="45"/>
      <c r="FN99" s="44" t="str">
        <f t="shared" si="517"/>
        <v/>
      </c>
      <c r="FO99" s="45"/>
      <c r="FP99" s="45" t="str">
        <f t="shared" si="655"/>
        <v/>
      </c>
      <c r="FQ99" s="46" t="str">
        <f t="shared" si="656"/>
        <v/>
      </c>
      <c r="FR99" s="37"/>
      <c r="FS99" s="29"/>
      <c r="FT99" s="47"/>
      <c r="FU99" s="45"/>
      <c r="FV99" s="45" t="str">
        <f>IF(FU99="","",FU99-FU100)</f>
        <v/>
      </c>
      <c r="FW99" s="45"/>
      <c r="FX99" s="45" t="str">
        <f>IF(FW99="","",FW99-FW100)</f>
        <v/>
      </c>
      <c r="FY99" s="45"/>
      <c r="FZ99" s="45" t="str">
        <f>IF(FY99="","",FY100+GA100-FY99)</f>
        <v/>
      </c>
      <c r="GA99" s="45"/>
      <c r="GB99" s="44" t="str">
        <f t="shared" si="525"/>
        <v/>
      </c>
      <c r="GC99" s="45"/>
      <c r="GD99" s="45" t="str">
        <f t="shared" si="657"/>
        <v/>
      </c>
      <c r="GE99" s="46" t="str">
        <f t="shared" si="658"/>
        <v/>
      </c>
      <c r="GF99" s="37"/>
      <c r="GH99" s="47"/>
      <c r="GI99" s="45"/>
      <c r="GJ99" s="45" t="str">
        <f>IF(GI99="","",GI99-GI100)</f>
        <v/>
      </c>
      <c r="GK99" s="45"/>
      <c r="GL99" s="45" t="str">
        <f>IF(GK99="","",GK99-GK100)</f>
        <v/>
      </c>
      <c r="GM99" s="45"/>
      <c r="GN99" s="45" t="str">
        <f>IF(GM99="","",GM100+GO100-GM99)</f>
        <v/>
      </c>
      <c r="GO99" s="45"/>
      <c r="GP99" s="44" t="str">
        <f t="shared" si="533"/>
        <v/>
      </c>
      <c r="GQ99" s="45"/>
      <c r="GR99" s="45" t="str">
        <f t="shared" si="659"/>
        <v/>
      </c>
      <c r="GS99" s="46" t="str">
        <f t="shared" si="660"/>
        <v/>
      </c>
      <c r="GT99" s="37"/>
      <c r="GU99" s="61"/>
      <c r="GV99" s="52">
        <f>IF($A81="","",$A81)</f>
        <v>46143</v>
      </c>
      <c r="GW99" s="62" t="s">
        <v>1143</v>
      </c>
      <c r="GX99" s="45">
        <v>650</v>
      </c>
      <c r="GY99" s="43">
        <f t="shared" si="593"/>
        <v>73</v>
      </c>
      <c r="GZ99" s="45">
        <v>36</v>
      </c>
      <c r="HA99" s="87">
        <f t="shared" si="594"/>
        <v>1</v>
      </c>
      <c r="HB99" s="45">
        <v>2</v>
      </c>
      <c r="HC99" s="43">
        <f t="shared" si="595"/>
        <v>1</v>
      </c>
      <c r="HD99" s="43">
        <v>1</v>
      </c>
      <c r="HE99" s="44" t="str">
        <f t="shared" si="672"/>
        <v>プチドロ</v>
      </c>
      <c r="HF99" s="48">
        <f t="shared" si="673"/>
        <v>1500</v>
      </c>
      <c r="HG99" s="45">
        <f t="shared" si="598"/>
        <v>1500</v>
      </c>
      <c r="HH99" s="89">
        <f t="shared" si="599"/>
        <v>0.20547945205479451</v>
      </c>
      <c r="HI99" s="37"/>
      <c r="HK99" s="52">
        <f>IF($A81="","",$A81)</f>
        <v>46143</v>
      </c>
      <c r="HL99" s="45">
        <v>3011</v>
      </c>
      <c r="HM99" s="43">
        <f t="shared" si="600"/>
        <v>42</v>
      </c>
      <c r="HN99" s="45">
        <v>50</v>
      </c>
      <c r="HO99" s="87">
        <f t="shared" si="601"/>
        <v>1</v>
      </c>
      <c r="HP99" s="45">
        <v>11</v>
      </c>
      <c r="HQ99" s="43">
        <f t="shared" si="602"/>
        <v>1</v>
      </c>
      <c r="HR99" s="43">
        <v>0</v>
      </c>
      <c r="HS99" s="44" t="str">
        <f t="shared" si="603"/>
        <v>キティボアバンスクリップ</v>
      </c>
      <c r="HT99" s="48">
        <f t="shared" si="604"/>
        <v>1100</v>
      </c>
      <c r="HU99" s="45">
        <f t="shared" si="605"/>
        <v>1100</v>
      </c>
      <c r="HV99" s="89">
        <f t="shared" si="606"/>
        <v>0.26190476190476192</v>
      </c>
      <c r="HW99" s="37"/>
      <c r="HX99" s="360"/>
      <c r="HY99" s="52">
        <f>IF($A81="","",$A81)</f>
        <v>46143</v>
      </c>
      <c r="HZ99" s="45">
        <v>10156</v>
      </c>
      <c r="IA99" s="43">
        <f t="shared" si="607"/>
        <v>173</v>
      </c>
      <c r="IB99" s="45">
        <v>378</v>
      </c>
      <c r="IC99" s="87">
        <f t="shared" si="608"/>
        <v>3</v>
      </c>
      <c r="ID99" s="45">
        <v>14</v>
      </c>
      <c r="IE99" s="43">
        <f t="shared" si="609"/>
        <v>1</v>
      </c>
      <c r="IF99" s="43">
        <v>4</v>
      </c>
      <c r="IG99" s="44" t="str">
        <f t="shared" si="610"/>
        <v>日焼けキティマルチケース</v>
      </c>
      <c r="IH99" s="48">
        <f t="shared" si="611"/>
        <v>1000</v>
      </c>
      <c r="II99" s="45">
        <f t="shared" si="612"/>
        <v>1000</v>
      </c>
      <c r="IJ99" s="89">
        <f t="shared" si="613"/>
        <v>5.7803468208092484E-2</v>
      </c>
      <c r="IK99" s="37"/>
      <c r="IL99" s="29"/>
      <c r="IM99" s="52">
        <f>IF($A81="","",$A81)</f>
        <v>46143</v>
      </c>
      <c r="IN99" s="45">
        <v>1092</v>
      </c>
      <c r="IO99" s="43">
        <f t="shared" si="614"/>
        <v>49</v>
      </c>
      <c r="IP99" s="45">
        <v>246</v>
      </c>
      <c r="IQ99" s="87">
        <f t="shared" si="615"/>
        <v>1</v>
      </c>
      <c r="IR99" s="45">
        <v>14</v>
      </c>
      <c r="IS99" s="43">
        <f t="shared" si="616"/>
        <v>1</v>
      </c>
      <c r="IT99" s="43">
        <v>0</v>
      </c>
      <c r="IU99" s="44" t="s">
        <v>796</v>
      </c>
      <c r="IV99" s="48">
        <v>1000</v>
      </c>
      <c r="IW99" s="45">
        <f t="shared" si="617"/>
        <v>1000</v>
      </c>
      <c r="IX99" s="89">
        <f t="shared" si="618"/>
        <v>0.20408163265306123</v>
      </c>
      <c r="IY99" s="37"/>
      <c r="IZ99" s="61"/>
      <c r="JA99" s="52">
        <f>IF($A81="","",$A81)</f>
        <v>46143</v>
      </c>
      <c r="JB99" s="45">
        <v>7939</v>
      </c>
      <c r="JC99" s="43">
        <f t="shared" si="619"/>
        <v>62</v>
      </c>
      <c r="JD99" s="45">
        <v>249</v>
      </c>
      <c r="JE99" s="87">
        <f t="shared" si="620"/>
        <v>0</v>
      </c>
      <c r="JF99" s="45">
        <v>8</v>
      </c>
      <c r="JG99" s="43">
        <f t="shared" si="621"/>
        <v>0</v>
      </c>
      <c r="JH99" s="43">
        <v>6</v>
      </c>
      <c r="JI99" s="44" t="str">
        <f t="shared" si="636"/>
        <v>液晶デジカメ</v>
      </c>
      <c r="JJ99" s="48">
        <f t="shared" si="637"/>
        <v>1100</v>
      </c>
      <c r="JK99" s="45">
        <f t="shared" si="622"/>
        <v>0</v>
      </c>
      <c r="JL99" s="89">
        <f t="shared" si="623"/>
        <v>0</v>
      </c>
      <c r="JM99" s="37"/>
      <c r="JN99" s="29"/>
      <c r="JO99" s="52">
        <f>IF($A81="","",$A81)</f>
        <v>46143</v>
      </c>
      <c r="JP99" s="45">
        <v>798</v>
      </c>
      <c r="JQ99" s="43">
        <f t="shared" si="624"/>
        <v>152</v>
      </c>
      <c r="JR99" s="45">
        <v>347</v>
      </c>
      <c r="JS99" s="87">
        <f t="shared" si="625"/>
        <v>2</v>
      </c>
      <c r="JT99" s="45">
        <v>6</v>
      </c>
      <c r="JU99" s="43">
        <f t="shared" si="626"/>
        <v>1</v>
      </c>
      <c r="JV99" s="43">
        <v>5</v>
      </c>
      <c r="JW99" s="44" t="str">
        <f t="shared" si="627"/>
        <v>キティボアバンスクリップ</v>
      </c>
      <c r="JX99" s="48">
        <f t="shared" si="628"/>
        <v>1100</v>
      </c>
      <c r="JY99" s="45">
        <f t="shared" si="629"/>
        <v>1100</v>
      </c>
      <c r="JZ99" s="89">
        <f t="shared" si="630"/>
        <v>7.2368421052631582E-2</v>
      </c>
      <c r="KA99" s="37"/>
      <c r="KB99" s="51"/>
      <c r="KC99" s="52">
        <f>IF($A81="","",$A81)</f>
        <v>46143</v>
      </c>
      <c r="KD99" s="45">
        <v>1333</v>
      </c>
      <c r="KE99" s="43">
        <f>IF(KD99="","",KD99-KD95)</f>
        <v>8</v>
      </c>
      <c r="KF99" s="45">
        <v>158</v>
      </c>
      <c r="KG99" s="87">
        <f>IF(KF99="","",KF99-KF95)</f>
        <v>1</v>
      </c>
      <c r="KH99" s="45">
        <v>9</v>
      </c>
      <c r="KI99" s="43">
        <f>IF(KH99="","",KH95+KJ95-KH99)</f>
        <v>1</v>
      </c>
      <c r="KJ99" s="43">
        <v>4</v>
      </c>
      <c r="KK99" s="44" t="str">
        <f>IF(KD99="","",KK95)</f>
        <v>モンチチフルーツマスコット</v>
      </c>
      <c r="KL99" s="48">
        <f>IF(KE99="","",KL95)</f>
        <v>572</v>
      </c>
      <c r="KM99" s="45">
        <f>IF(KH99="","",KI99*KL99)</f>
        <v>572</v>
      </c>
      <c r="KN99" s="89">
        <f>IF(KI99="","",KM99/(KE99*100))</f>
        <v>0.71499999999999997</v>
      </c>
      <c r="KO99" s="214" t="s">
        <v>1338</v>
      </c>
      <c r="KP99" s="29"/>
      <c r="KQ99" s="52">
        <f>IF($A81="","",$A81)</f>
        <v>46143</v>
      </c>
      <c r="KR99" s="45">
        <v>797</v>
      </c>
      <c r="KS99" s="43">
        <f>IF(KR99="","",KR99-KR95)</f>
        <v>52</v>
      </c>
      <c r="KT99" s="45">
        <v>103</v>
      </c>
      <c r="KU99" s="87">
        <f>IF(KT99="","",KT99-KT95)</f>
        <v>1</v>
      </c>
      <c r="KV99" s="45">
        <v>22</v>
      </c>
      <c r="KW99" s="43">
        <f>IF(KV99="","",KV95+KX95-KV99)</f>
        <v>4</v>
      </c>
      <c r="KX99" s="43">
        <v>0</v>
      </c>
      <c r="KY99" s="44" t="str">
        <f>IF(KR99="","",KY95)</f>
        <v>フルーツスクイーズ</v>
      </c>
      <c r="KZ99" s="48">
        <f>IF(KS99="","",KZ95)</f>
        <v>290</v>
      </c>
      <c r="LA99" s="45">
        <f>IF(KV99="","",KW99*KZ99)</f>
        <v>1160</v>
      </c>
      <c r="LB99" s="89">
        <f>IF(KW99="","",LA99/(KS99*100))</f>
        <v>0.22307692307692309</v>
      </c>
      <c r="LC99" s="37"/>
      <c r="LD99" s="29"/>
      <c r="LE99" s="52">
        <f>IF(A83="","",A83)</f>
        <v>46149</v>
      </c>
      <c r="LF99" s="43">
        <v>87716</v>
      </c>
      <c r="LG99" s="86">
        <f>IF(LF99="","",LF99-LF96)</f>
        <v>188</v>
      </c>
      <c r="LH99" s="43">
        <v>446</v>
      </c>
      <c r="LI99" s="43">
        <f t="shared" si="569"/>
        <v>0</v>
      </c>
      <c r="LJ99" s="43">
        <v>2</v>
      </c>
      <c r="LK99" s="87">
        <f t="shared" si="570"/>
        <v>0</v>
      </c>
      <c r="LL99" s="43">
        <v>0</v>
      </c>
      <c r="LM99" s="65" t="str">
        <f>IF(LF99="","",LM96)</f>
        <v>ボンドロ</v>
      </c>
      <c r="LN99" s="48">
        <f>IF(LG99="","",LN96)</f>
        <v>1200</v>
      </c>
      <c r="LO99" s="87">
        <f t="shared" si="571"/>
        <v>0</v>
      </c>
      <c r="LP99" s="53"/>
      <c r="LQ99" s="37"/>
      <c r="LR99" s="29"/>
      <c r="LS99" s="47"/>
      <c r="LT99" s="45"/>
      <c r="LU99" s="45" t="str">
        <f>IF(LT99="","",LT99-LT100)</f>
        <v/>
      </c>
      <c r="LV99" s="45"/>
      <c r="LW99" s="45" t="str">
        <f>IF(LV99="","",LV99-LV100)</f>
        <v/>
      </c>
      <c r="LX99" s="45"/>
      <c r="LY99" s="45" t="str">
        <f>IF(LX99="","",LX100+LZ100-LX99)</f>
        <v/>
      </c>
      <c r="LZ99" s="45"/>
      <c r="MA99" s="44" t="str">
        <f t="shared" si="541"/>
        <v/>
      </c>
      <c r="MB99" s="45"/>
      <c r="MC99" s="45" t="str">
        <f t="shared" si="661"/>
        <v/>
      </c>
      <c r="MD99" s="46" t="str">
        <f t="shared" si="662"/>
        <v/>
      </c>
      <c r="ME99" s="37"/>
      <c r="MF99" s="29"/>
      <c r="MG99" s="47"/>
      <c r="MH99" s="45"/>
      <c r="MI99" s="45" t="str">
        <f>IF(MH99="","",MH99-MH100)</f>
        <v/>
      </c>
      <c r="MJ99" s="45"/>
      <c r="MK99" s="45" t="str">
        <f>IF(MJ99="","",MJ99-MJ100)</f>
        <v/>
      </c>
      <c r="ML99" s="45"/>
      <c r="MM99" s="45" t="str">
        <f>IF(ML99="","",ML100+MN100-ML99)</f>
        <v/>
      </c>
      <c r="MN99" s="45"/>
      <c r="MO99" s="44" t="str">
        <f t="shared" si="549"/>
        <v/>
      </c>
      <c r="MP99" s="45"/>
      <c r="MQ99" s="45" t="str">
        <f t="shared" si="663"/>
        <v/>
      </c>
      <c r="MR99" s="46" t="str">
        <f t="shared" si="664"/>
        <v/>
      </c>
      <c r="MS99" s="37"/>
      <c r="MT99" s="29"/>
      <c r="MU99" s="47"/>
      <c r="MV99" s="45"/>
      <c r="MW99" s="45" t="str">
        <f>IF(MV99="","",MV99-MV100)</f>
        <v/>
      </c>
      <c r="MX99" s="45"/>
      <c r="MY99" s="45" t="str">
        <f>IF(MX99="","",MX99-MX100)</f>
        <v/>
      </c>
      <c r="MZ99" s="45"/>
      <c r="NA99" s="45" t="str">
        <f>IF(MZ99="","",MZ100+NB100-MZ99)</f>
        <v/>
      </c>
      <c r="NB99" s="45"/>
      <c r="NC99" s="44" t="str">
        <f t="shared" si="557"/>
        <v/>
      </c>
      <c r="ND99" s="45"/>
      <c r="NE99" s="45" t="str">
        <f t="shared" si="665"/>
        <v/>
      </c>
      <c r="NF99" s="46" t="str">
        <f t="shared" si="666"/>
        <v/>
      </c>
      <c r="NG99" s="37"/>
      <c r="NH99" s="29"/>
      <c r="NI99" s="47"/>
      <c r="NJ99" s="45"/>
      <c r="NK99" s="45" t="str">
        <f>IF(NJ99="","",NJ99-NJ100)</f>
        <v/>
      </c>
      <c r="NL99" s="45"/>
      <c r="NM99" s="45" t="str">
        <f>IF(NL99="","",NL99-NL100)</f>
        <v/>
      </c>
      <c r="NN99" s="45"/>
      <c r="NO99" s="45" t="str">
        <f>IF(NN99="","",NN100+NP100-NN99)</f>
        <v/>
      </c>
      <c r="NP99" s="45"/>
      <c r="NQ99" s="44" t="str">
        <f t="shared" si="638"/>
        <v/>
      </c>
      <c r="NR99" s="45"/>
      <c r="NS99" s="45" t="str">
        <f t="shared" si="667"/>
        <v/>
      </c>
      <c r="NT99" s="46" t="str">
        <f t="shared" si="668"/>
        <v/>
      </c>
      <c r="NU99" s="37"/>
    </row>
    <row r="100" spans="1:385" ht="15" customHeight="1" x14ac:dyDescent="0.25">
      <c r="A100" s="38"/>
      <c r="B100" s="39"/>
      <c r="C100" s="40"/>
      <c r="D100" s="40"/>
      <c r="E100" s="41"/>
      <c r="F100" s="41"/>
      <c r="G100" s="40"/>
      <c r="H100" s="42"/>
      <c r="I100" s="45"/>
      <c r="J100" s="45" t="str">
        <f>IF(I100="","",I100-I98)</f>
        <v/>
      </c>
      <c r="K100" s="45"/>
      <c r="L100" s="45"/>
      <c r="M100" s="45"/>
      <c r="N100" s="45" t="str">
        <f>IF(M100="","",M98+O98-M100)</f>
        <v/>
      </c>
      <c r="O100" s="45"/>
      <c r="P100" s="44" t="str">
        <f t="shared" si="631"/>
        <v/>
      </c>
      <c r="Q100" s="43" t="str">
        <f>IF(I100="","",Q98)</f>
        <v/>
      </c>
      <c r="R100" s="45" t="str">
        <f t="shared" si="639"/>
        <v/>
      </c>
      <c r="S100" s="46" t="str">
        <f t="shared" si="640"/>
        <v/>
      </c>
      <c r="T100" s="37"/>
      <c r="U100" s="29"/>
      <c r="V100" s="47"/>
      <c r="W100" s="67"/>
      <c r="X100" s="45" t="str">
        <f>IF(W100="","",W100-W98)</f>
        <v/>
      </c>
      <c r="Y100" s="45"/>
      <c r="Z100" s="45"/>
      <c r="AA100" s="45"/>
      <c r="AB100" s="45" t="str">
        <f>IF(AA100="","",AA98+AC98-AA100)</f>
        <v/>
      </c>
      <c r="AC100" s="45"/>
      <c r="AD100" s="44" t="str">
        <f t="shared" si="462"/>
        <v/>
      </c>
      <c r="AE100" s="45"/>
      <c r="AF100" s="45" t="str">
        <f t="shared" si="641"/>
        <v/>
      </c>
      <c r="AG100" s="46" t="str">
        <f t="shared" si="642"/>
        <v/>
      </c>
      <c r="AH100" s="37"/>
      <c r="AI100" s="29"/>
      <c r="AJ100" s="47"/>
      <c r="AK100" s="45"/>
      <c r="AL100" s="45" t="str">
        <f>IF(AK100="","",AK100-AK98)</f>
        <v/>
      </c>
      <c r="AM100" s="45"/>
      <c r="AN100" s="45" t="str">
        <f>IF(AM100="","",AM100-AM98)</f>
        <v/>
      </c>
      <c r="AO100" s="45"/>
      <c r="AP100" s="45" t="str">
        <f>IF(AO100="","",AO98+AQ98-AO100)</f>
        <v/>
      </c>
      <c r="AQ100" s="45"/>
      <c r="AR100" s="44" t="str">
        <f t="shared" si="470"/>
        <v/>
      </c>
      <c r="AS100" s="45"/>
      <c r="AT100" s="45" t="str">
        <f t="shared" si="643"/>
        <v/>
      </c>
      <c r="AU100" s="46" t="str">
        <f t="shared" si="644"/>
        <v/>
      </c>
      <c r="AV100" s="37"/>
      <c r="AW100" s="29"/>
      <c r="AX100" s="47"/>
      <c r="AY100" s="45"/>
      <c r="AZ100" s="45" t="str">
        <f>IF(AY100="","",AY100-AY98)</f>
        <v/>
      </c>
      <c r="BA100" s="45"/>
      <c r="BB100" s="45" t="str">
        <f>IF(BA100="","",BA100-BA98)</f>
        <v/>
      </c>
      <c r="BC100" s="45"/>
      <c r="BD100" s="45" t="str">
        <f>IF(BC100="","",BC98+BE98-BC100)</f>
        <v/>
      </c>
      <c r="BE100" s="45"/>
      <c r="BF100" s="44" t="str">
        <f t="shared" si="478"/>
        <v/>
      </c>
      <c r="BG100" s="45"/>
      <c r="BH100" s="45" t="str">
        <f t="shared" si="645"/>
        <v/>
      </c>
      <c r="BI100" s="46" t="str">
        <f t="shared" si="646"/>
        <v/>
      </c>
      <c r="BJ100" s="37"/>
      <c r="BK100" s="29"/>
      <c r="BL100" s="52"/>
      <c r="BM100" s="43">
        <v>2663</v>
      </c>
      <c r="BN100" s="43">
        <f t="shared" si="572"/>
        <v>43</v>
      </c>
      <c r="BO100" s="43">
        <v>96</v>
      </c>
      <c r="BP100" s="45">
        <f t="shared" si="573"/>
        <v>3</v>
      </c>
      <c r="BQ100" s="43">
        <v>15</v>
      </c>
      <c r="BR100" s="45">
        <f t="shared" si="574"/>
        <v>3</v>
      </c>
      <c r="BS100" s="43">
        <v>0</v>
      </c>
      <c r="BT100" s="63" t="str">
        <f t="shared" si="669"/>
        <v>ベアブリック</v>
      </c>
      <c r="BU100" s="67">
        <f t="shared" si="670"/>
        <v>847</v>
      </c>
      <c r="BV100" s="43">
        <f t="shared" si="577"/>
        <v>2541</v>
      </c>
      <c r="BW100" s="46">
        <f t="shared" si="578"/>
        <v>0.59093023255813959</v>
      </c>
      <c r="BX100" s="37" t="s">
        <v>1327</v>
      </c>
      <c r="BY100" s="57"/>
      <c r="BZ100" s="52"/>
      <c r="CA100" s="43">
        <v>8589</v>
      </c>
      <c r="CB100" s="43">
        <f t="shared" si="579"/>
        <v>20</v>
      </c>
      <c r="CC100" s="43">
        <v>365</v>
      </c>
      <c r="CD100" s="45">
        <f t="shared" si="580"/>
        <v>1</v>
      </c>
      <c r="CE100" s="43">
        <v>8</v>
      </c>
      <c r="CF100" s="45">
        <f t="shared" si="581"/>
        <v>1</v>
      </c>
      <c r="CG100" s="43">
        <v>4</v>
      </c>
      <c r="CH100" s="63" t="str">
        <f t="shared" si="582"/>
        <v>サンリオボアバンスクリップ</v>
      </c>
      <c r="CI100" s="67">
        <f t="shared" si="583"/>
        <v>1100</v>
      </c>
      <c r="CJ100" s="43">
        <f t="shared" si="584"/>
        <v>1100</v>
      </c>
      <c r="CK100" s="46">
        <f t="shared" si="585"/>
        <v>0.55000000000000004</v>
      </c>
      <c r="CL100" s="37" t="s">
        <v>648</v>
      </c>
      <c r="CM100" s="29"/>
      <c r="CN100" s="52"/>
      <c r="CO100" s="43">
        <v>4619</v>
      </c>
      <c r="CP100" s="43">
        <f t="shared" si="586"/>
        <v>49</v>
      </c>
      <c r="CQ100" s="43">
        <v>126</v>
      </c>
      <c r="CR100" s="45">
        <f t="shared" si="587"/>
        <v>2</v>
      </c>
      <c r="CS100" s="43">
        <v>6</v>
      </c>
      <c r="CT100" s="45">
        <f t="shared" si="588"/>
        <v>2</v>
      </c>
      <c r="CU100" s="43">
        <v>6</v>
      </c>
      <c r="CV100" s="63" t="str">
        <f t="shared" si="589"/>
        <v>ギャルキティしっぽポーチ</v>
      </c>
      <c r="CW100" s="67">
        <f t="shared" si="590"/>
        <v>0</v>
      </c>
      <c r="CX100" s="43">
        <f t="shared" si="591"/>
        <v>0</v>
      </c>
      <c r="CY100" s="46">
        <f t="shared" si="592"/>
        <v>0</v>
      </c>
      <c r="CZ100" s="37"/>
      <c r="DA100" s="29"/>
      <c r="DB100" s="47"/>
      <c r="DC100" s="45"/>
      <c r="DD100" s="45" t="str">
        <f>IF(DC100="","",DC100-DC98)</f>
        <v/>
      </c>
      <c r="DE100" s="45"/>
      <c r="DF100" s="45" t="str">
        <f>IF(DE100="","",DE100-DE98)</f>
        <v/>
      </c>
      <c r="DG100" s="45"/>
      <c r="DH100" s="45" t="str">
        <f>IF(DG100="","",DG98+DI98-DG100)</f>
        <v/>
      </c>
      <c r="DI100" s="45"/>
      <c r="DJ100" s="44" t="str">
        <f t="shared" si="635"/>
        <v/>
      </c>
      <c r="DK100" s="45"/>
      <c r="DL100" s="45" t="str">
        <f t="shared" si="647"/>
        <v/>
      </c>
      <c r="DM100" s="46" t="str">
        <f t="shared" si="648"/>
        <v/>
      </c>
      <c r="DN100" s="37"/>
      <c r="DO100" s="29"/>
      <c r="DP100" s="47"/>
      <c r="DQ100" s="45"/>
      <c r="DR100" s="45" t="str">
        <f>IF(DQ100="","",DQ100-DQ98)</f>
        <v/>
      </c>
      <c r="DS100" s="45"/>
      <c r="DT100" s="45" t="str">
        <f>IF(DS100="","",DS100-DS98)</f>
        <v/>
      </c>
      <c r="DU100" s="45"/>
      <c r="DV100" s="45" t="str">
        <f>IF(DU100="","",DU98+DW98-DU100)</f>
        <v/>
      </c>
      <c r="DW100" s="45"/>
      <c r="DX100" s="44" t="str">
        <f t="shared" si="493"/>
        <v/>
      </c>
      <c r="DY100" s="45"/>
      <c r="DZ100" s="45" t="str">
        <f t="shared" si="649"/>
        <v/>
      </c>
      <c r="EA100" s="46" t="str">
        <f t="shared" si="650"/>
        <v/>
      </c>
      <c r="EB100" s="37"/>
      <c r="ED100" s="47"/>
      <c r="EE100" s="45"/>
      <c r="EF100" s="45" t="str">
        <f>IF(EE100="","",EE100-EE98)</f>
        <v/>
      </c>
      <c r="EG100" s="45"/>
      <c r="EH100" s="45" t="str">
        <f>IF(EG100="","",EG100-EG98)</f>
        <v/>
      </c>
      <c r="EI100" s="45"/>
      <c r="EJ100" s="45" t="str">
        <f>IF(EI100="","",EI98+EK98-EI100)</f>
        <v/>
      </c>
      <c r="EK100" s="45"/>
      <c r="EL100" s="44" t="str">
        <f t="shared" si="501"/>
        <v/>
      </c>
      <c r="EM100" s="45"/>
      <c r="EN100" s="45" t="str">
        <f t="shared" si="651"/>
        <v/>
      </c>
      <c r="EO100" s="46" t="str">
        <f t="shared" si="652"/>
        <v/>
      </c>
      <c r="EP100" s="37"/>
      <c r="ER100" s="47"/>
      <c r="ES100" s="45"/>
      <c r="ET100" s="45" t="str">
        <f>IF(ES100="","",ES100-ES98)</f>
        <v/>
      </c>
      <c r="EU100" s="45"/>
      <c r="EV100" s="45" t="str">
        <f>IF(EU100="","",EU100-EU98)</f>
        <v/>
      </c>
      <c r="EW100" s="45"/>
      <c r="EX100" s="45" t="str">
        <f>IF(EW100="","",EW98+EY98-EW100)</f>
        <v/>
      </c>
      <c r="EY100" s="45"/>
      <c r="EZ100" s="44" t="str">
        <f t="shared" si="509"/>
        <v/>
      </c>
      <c r="FA100" s="45"/>
      <c r="FB100" s="45" t="str">
        <f t="shared" si="653"/>
        <v/>
      </c>
      <c r="FC100" s="46" t="str">
        <f t="shared" si="654"/>
        <v/>
      </c>
      <c r="FD100" s="37"/>
      <c r="FF100" s="47"/>
      <c r="FG100" s="45"/>
      <c r="FH100" s="45" t="str">
        <f>IF(FG100="","",FG100-FG98)</f>
        <v/>
      </c>
      <c r="FI100" s="45"/>
      <c r="FJ100" s="45" t="str">
        <f>IF(FI100="","",FI100-FI98)</f>
        <v/>
      </c>
      <c r="FK100" s="45"/>
      <c r="FL100" s="45" t="str">
        <f>IF(FK100="","",FK98+FM98-FK100)</f>
        <v/>
      </c>
      <c r="FM100" s="45"/>
      <c r="FN100" s="44" t="str">
        <f t="shared" si="517"/>
        <v/>
      </c>
      <c r="FO100" s="45"/>
      <c r="FP100" s="45" t="str">
        <f t="shared" si="655"/>
        <v/>
      </c>
      <c r="FQ100" s="46" t="str">
        <f t="shared" si="656"/>
        <v/>
      </c>
      <c r="FR100" s="37"/>
      <c r="FS100" s="29"/>
      <c r="FT100" s="47"/>
      <c r="FU100" s="45"/>
      <c r="FV100" s="45" t="str">
        <f>IF(FU100="","",FU100-FU98)</f>
        <v/>
      </c>
      <c r="FW100" s="45"/>
      <c r="FX100" s="45" t="str">
        <f>IF(FW100="","",FW100-FW98)</f>
        <v/>
      </c>
      <c r="FY100" s="45"/>
      <c r="FZ100" s="45" t="str">
        <f>IF(FY100="","",FY98+GA98-FY100)</f>
        <v/>
      </c>
      <c r="GA100" s="45"/>
      <c r="GB100" s="44" t="str">
        <f t="shared" si="525"/>
        <v/>
      </c>
      <c r="GC100" s="45"/>
      <c r="GD100" s="45" t="str">
        <f t="shared" si="657"/>
        <v/>
      </c>
      <c r="GE100" s="46" t="str">
        <f t="shared" si="658"/>
        <v/>
      </c>
      <c r="GF100" s="37"/>
      <c r="GH100" s="47"/>
      <c r="GI100" s="45"/>
      <c r="GJ100" s="45" t="str">
        <f>IF(GI100="","",GI100-GI98)</f>
        <v/>
      </c>
      <c r="GK100" s="45"/>
      <c r="GL100" s="45" t="str">
        <f>IF(GK100="","",GK100-GK98)</f>
        <v/>
      </c>
      <c r="GM100" s="45"/>
      <c r="GN100" s="45" t="str">
        <f>IF(GM100="","",GM98+GO98-GM100)</f>
        <v/>
      </c>
      <c r="GO100" s="45"/>
      <c r="GP100" s="44" t="str">
        <f t="shared" si="533"/>
        <v/>
      </c>
      <c r="GQ100" s="45"/>
      <c r="GR100" s="45" t="str">
        <f t="shared" si="659"/>
        <v/>
      </c>
      <c r="GS100" s="46" t="str">
        <f t="shared" si="660"/>
        <v/>
      </c>
      <c r="GT100" s="37"/>
      <c r="GU100" s="61"/>
      <c r="GV100" s="52"/>
      <c r="GW100" s="30" t="s">
        <v>1144</v>
      </c>
      <c r="GX100" s="43">
        <v>523</v>
      </c>
      <c r="GY100" s="43">
        <f t="shared" si="593"/>
        <v>14</v>
      </c>
      <c r="GZ100" s="43">
        <v>46</v>
      </c>
      <c r="HA100" s="45">
        <f t="shared" si="594"/>
        <v>1</v>
      </c>
      <c r="HB100" s="43">
        <v>2</v>
      </c>
      <c r="HC100" s="45">
        <f t="shared" si="595"/>
        <v>1</v>
      </c>
      <c r="HD100" s="43">
        <v>1</v>
      </c>
      <c r="HE100" s="63" t="str">
        <f t="shared" si="672"/>
        <v>ぷくぷくシール</v>
      </c>
      <c r="HF100" s="67">
        <f t="shared" si="673"/>
        <v>250</v>
      </c>
      <c r="HG100" s="43">
        <f t="shared" si="598"/>
        <v>250</v>
      </c>
      <c r="HH100" s="46">
        <f t="shared" si="599"/>
        <v>0.17857142857142858</v>
      </c>
      <c r="HI100" s="37"/>
      <c r="HK100" s="52"/>
      <c r="HL100" s="43">
        <v>1896</v>
      </c>
      <c r="HM100" s="43">
        <f t="shared" si="600"/>
        <v>54</v>
      </c>
      <c r="HN100" s="43">
        <v>49</v>
      </c>
      <c r="HO100" s="45">
        <f t="shared" si="601"/>
        <v>0</v>
      </c>
      <c r="HP100" s="43">
        <v>16</v>
      </c>
      <c r="HQ100" s="45">
        <f t="shared" si="602"/>
        <v>0</v>
      </c>
      <c r="HR100" s="43">
        <v>0</v>
      </c>
      <c r="HS100" s="63" t="str">
        <f t="shared" si="603"/>
        <v>たまごっちタイルシール</v>
      </c>
      <c r="HT100" s="67">
        <f t="shared" si="604"/>
        <v>600</v>
      </c>
      <c r="HU100" s="43">
        <f t="shared" si="605"/>
        <v>0</v>
      </c>
      <c r="HV100" s="46">
        <f t="shared" si="606"/>
        <v>0</v>
      </c>
      <c r="HW100" s="37"/>
      <c r="HX100" s="360"/>
      <c r="HY100" s="52"/>
      <c r="HZ100" s="43">
        <v>6324</v>
      </c>
      <c r="IA100" s="43">
        <f t="shared" si="607"/>
        <v>7</v>
      </c>
      <c r="IB100" s="43">
        <v>194</v>
      </c>
      <c r="IC100" s="45">
        <f t="shared" si="608"/>
        <v>1</v>
      </c>
      <c r="ID100" s="43">
        <v>17</v>
      </c>
      <c r="IE100" s="45">
        <f t="shared" si="609"/>
        <v>1</v>
      </c>
      <c r="IF100" s="43">
        <v>0</v>
      </c>
      <c r="IG100" s="63" t="str">
        <f t="shared" si="610"/>
        <v>ギャルキティマスコット</v>
      </c>
      <c r="IH100" s="67">
        <f t="shared" si="611"/>
        <v>500</v>
      </c>
      <c r="II100" s="43">
        <f t="shared" si="612"/>
        <v>500</v>
      </c>
      <c r="IJ100" s="46">
        <f t="shared" si="613"/>
        <v>0.7142857142857143</v>
      </c>
      <c r="IK100" s="37" t="s">
        <v>1333</v>
      </c>
      <c r="IL100" s="29"/>
      <c r="IM100" s="52"/>
      <c r="IN100" s="43">
        <v>7114</v>
      </c>
      <c r="IO100" s="43">
        <f t="shared" si="614"/>
        <v>100</v>
      </c>
      <c r="IP100" s="43">
        <v>217</v>
      </c>
      <c r="IQ100" s="45">
        <f t="shared" si="615"/>
        <v>5</v>
      </c>
      <c r="IR100" s="43">
        <v>19</v>
      </c>
      <c r="IS100" s="45">
        <f t="shared" si="616"/>
        <v>5</v>
      </c>
      <c r="IT100" s="43">
        <v>4</v>
      </c>
      <c r="IU100" s="63" t="str">
        <f t="shared" ref="IU100:IU108" si="674">IF(IN100="","",IU96)</f>
        <v>フルーツスクイーズ</v>
      </c>
      <c r="IV100" s="67">
        <f t="shared" ref="IV100:IV108" si="675">IF(IO100="","",IV96)</f>
        <v>220</v>
      </c>
      <c r="IW100" s="43">
        <f t="shared" si="617"/>
        <v>1100</v>
      </c>
      <c r="IX100" s="46">
        <f t="shared" si="618"/>
        <v>0.11</v>
      </c>
      <c r="IY100" s="37"/>
      <c r="IZ100" s="61"/>
      <c r="JA100" s="52"/>
      <c r="JB100" s="43">
        <v>5557</v>
      </c>
      <c r="JC100" s="43">
        <f t="shared" si="619"/>
        <v>76</v>
      </c>
      <c r="JD100" s="43">
        <v>168</v>
      </c>
      <c r="JE100" s="45">
        <f t="shared" si="620"/>
        <v>2</v>
      </c>
      <c r="JF100" s="43">
        <v>19</v>
      </c>
      <c r="JG100" s="45">
        <f t="shared" si="621"/>
        <v>2</v>
      </c>
      <c r="JH100" s="43">
        <v>0</v>
      </c>
      <c r="JI100" s="63" t="str">
        <f t="shared" si="636"/>
        <v>たまごっちぷかぷかKH</v>
      </c>
      <c r="JJ100" s="67">
        <f t="shared" si="637"/>
        <v>1100</v>
      </c>
      <c r="JK100" s="43">
        <f t="shared" si="622"/>
        <v>2200</v>
      </c>
      <c r="JL100" s="46">
        <f t="shared" si="623"/>
        <v>0.28947368421052633</v>
      </c>
      <c r="JM100" s="37"/>
      <c r="JN100" s="29"/>
      <c r="JO100" s="52"/>
      <c r="JP100" s="43">
        <v>7384</v>
      </c>
      <c r="JQ100" s="43">
        <f t="shared" si="624"/>
        <v>17</v>
      </c>
      <c r="JR100" s="43">
        <v>152</v>
      </c>
      <c r="JS100" s="45">
        <f t="shared" si="625"/>
        <v>0</v>
      </c>
      <c r="JT100" s="43">
        <v>12</v>
      </c>
      <c r="JU100" s="45">
        <f t="shared" si="626"/>
        <v>0</v>
      </c>
      <c r="JV100" s="43">
        <v>18</v>
      </c>
      <c r="JW100" s="63" t="str">
        <f t="shared" si="627"/>
        <v>モンチッチマスコット2</v>
      </c>
      <c r="JX100" s="67">
        <f t="shared" si="628"/>
        <v>539</v>
      </c>
      <c r="JY100" s="43">
        <f t="shared" si="629"/>
        <v>0</v>
      </c>
      <c r="JZ100" s="46">
        <f t="shared" si="630"/>
        <v>0</v>
      </c>
      <c r="KA100" s="37" t="s">
        <v>783</v>
      </c>
      <c r="KB100" s="51"/>
      <c r="KC100" s="52"/>
      <c r="KD100" s="43">
        <v>1400</v>
      </c>
      <c r="KE100" s="43">
        <f>IF(KD100="","",KD100-KD96)</f>
        <v>5</v>
      </c>
      <c r="KF100" s="43">
        <v>118</v>
      </c>
      <c r="KG100" s="45">
        <f>IF(KF100="","",KF100-KF96)</f>
        <v>0</v>
      </c>
      <c r="KH100" s="43">
        <v>16</v>
      </c>
      <c r="KI100" s="45">
        <f>IF(KH100="","",KH96+KJ96-KH100)</f>
        <v>0</v>
      </c>
      <c r="KJ100" s="43"/>
      <c r="KK100" s="63" t="str">
        <f>IF(KD100="","",KK96)</f>
        <v>キティラメマルチケース</v>
      </c>
      <c r="KL100" s="67">
        <f>IF(KE100="","",KL96)</f>
        <v>1100</v>
      </c>
      <c r="KM100" s="43">
        <f>IF(KH100="","",KI100*KL100)</f>
        <v>0</v>
      </c>
      <c r="KN100" s="46">
        <f>IF(KI100="","",KM100/(KE100*100))</f>
        <v>0</v>
      </c>
      <c r="KO100" s="37"/>
      <c r="KP100" s="29"/>
      <c r="KQ100" s="52"/>
      <c r="KR100" s="43">
        <v>1266</v>
      </c>
      <c r="KS100" s="43">
        <f>IF(KR100="","",KR100-KR96)</f>
        <v>36</v>
      </c>
      <c r="KT100" s="43">
        <v>155</v>
      </c>
      <c r="KU100" s="45">
        <f>IF(KT100="","",KT100-KT96)</f>
        <v>2</v>
      </c>
      <c r="KV100" s="43">
        <v>2</v>
      </c>
      <c r="KW100" s="45">
        <f>IF(KV100="","",KV96+KX96-KV100)</f>
        <v>2</v>
      </c>
      <c r="KX100" s="43">
        <v>2</v>
      </c>
      <c r="KY100" s="63" t="s">
        <v>1326</v>
      </c>
      <c r="KZ100" s="67">
        <f>IF(KS100="","",KZ96)</f>
        <v>1075</v>
      </c>
      <c r="LA100" s="43">
        <f>IF(KV100="","",KW100*KZ100)</f>
        <v>2150</v>
      </c>
      <c r="LB100" s="46">
        <f>IF(KW100="","",LA100/(KS100*100))</f>
        <v>0.59722222222222221</v>
      </c>
      <c r="LC100" s="37" t="s">
        <v>1332</v>
      </c>
      <c r="LD100" s="29"/>
      <c r="LE100" s="47"/>
      <c r="LF100" s="45"/>
      <c r="LG100" s="45"/>
      <c r="LH100" s="45">
        <v>533</v>
      </c>
      <c r="LI100" s="45">
        <f t="shared" si="569"/>
        <v>0</v>
      </c>
      <c r="LJ100" s="43">
        <v>2</v>
      </c>
      <c r="LK100" s="45">
        <f t="shared" si="570"/>
        <v>0</v>
      </c>
      <c r="LL100" s="45">
        <v>0</v>
      </c>
      <c r="LM100" s="73" t="str">
        <f>IF(LF99="","",LM97)</f>
        <v>ボンドロ</v>
      </c>
      <c r="LN100" s="67">
        <f>IF(LG99="","",LN97)</f>
        <v>1500</v>
      </c>
      <c r="LO100" s="45">
        <f t="shared" si="571"/>
        <v>0</v>
      </c>
      <c r="LP100" s="46"/>
      <c r="LQ100" s="37"/>
      <c r="LR100" s="29"/>
      <c r="LS100" s="47"/>
      <c r="LT100" s="45"/>
      <c r="LU100" s="45" t="str">
        <f>IF(LT100="","",LT100-LT98)</f>
        <v/>
      </c>
      <c r="LV100" s="45"/>
      <c r="LW100" s="45" t="str">
        <f>IF(LV100="","",LV100-LV98)</f>
        <v/>
      </c>
      <c r="LX100" s="45"/>
      <c r="LY100" s="45" t="str">
        <f>IF(LX100="","",LX98+LZ98-LX100)</f>
        <v/>
      </c>
      <c r="LZ100" s="45"/>
      <c r="MA100" s="44" t="str">
        <f t="shared" si="541"/>
        <v/>
      </c>
      <c r="MB100" s="45"/>
      <c r="MC100" s="45" t="str">
        <f t="shared" si="661"/>
        <v/>
      </c>
      <c r="MD100" s="46" t="str">
        <f t="shared" si="662"/>
        <v/>
      </c>
      <c r="ME100" s="37"/>
      <c r="MF100" s="29"/>
      <c r="MG100" s="47"/>
      <c r="MH100" s="45"/>
      <c r="MI100" s="45" t="str">
        <f>IF(MH100="","",MH100-MH98)</f>
        <v/>
      </c>
      <c r="MJ100" s="45"/>
      <c r="MK100" s="45" t="str">
        <f>IF(MJ100="","",MJ100-MJ98)</f>
        <v/>
      </c>
      <c r="ML100" s="45"/>
      <c r="MM100" s="45" t="str">
        <f>IF(ML100="","",ML98+MN98-ML100)</f>
        <v/>
      </c>
      <c r="MN100" s="45"/>
      <c r="MO100" s="44" t="str">
        <f t="shared" si="549"/>
        <v/>
      </c>
      <c r="MP100" s="45"/>
      <c r="MQ100" s="45" t="str">
        <f t="shared" si="663"/>
        <v/>
      </c>
      <c r="MR100" s="46" t="str">
        <f t="shared" si="664"/>
        <v/>
      </c>
      <c r="MS100" s="37"/>
      <c r="MT100" s="29"/>
      <c r="MU100" s="47"/>
      <c r="MV100" s="45"/>
      <c r="MW100" s="45" t="str">
        <f>IF(MV100="","",MV100-MV98)</f>
        <v/>
      </c>
      <c r="MX100" s="45"/>
      <c r="MY100" s="45" t="str">
        <f>IF(MX100="","",MX100-MX98)</f>
        <v/>
      </c>
      <c r="MZ100" s="45"/>
      <c r="NA100" s="45" t="str">
        <f>IF(MZ100="","",MZ98+NB98-MZ100)</f>
        <v/>
      </c>
      <c r="NB100" s="45"/>
      <c r="NC100" s="44" t="str">
        <f t="shared" si="557"/>
        <v/>
      </c>
      <c r="ND100" s="45"/>
      <c r="NE100" s="45" t="str">
        <f t="shared" si="665"/>
        <v/>
      </c>
      <c r="NF100" s="46" t="str">
        <f t="shared" si="666"/>
        <v/>
      </c>
      <c r="NG100" s="37"/>
      <c r="NH100" s="29"/>
      <c r="NI100" s="47"/>
      <c r="NJ100" s="45"/>
      <c r="NK100" s="45" t="str">
        <f>IF(NJ100="","",NJ100-NJ98)</f>
        <v/>
      </c>
      <c r="NL100" s="45"/>
      <c r="NM100" s="45" t="str">
        <f>IF(NL100="","",NL100-NL98)</f>
        <v/>
      </c>
      <c r="NN100" s="45"/>
      <c r="NO100" s="45" t="str">
        <f>IF(NN100="","",NN98+NP98-NN100)</f>
        <v/>
      </c>
      <c r="NP100" s="45"/>
      <c r="NQ100" s="44" t="str">
        <f t="shared" si="638"/>
        <v/>
      </c>
      <c r="NR100" s="45"/>
      <c r="NS100" s="45" t="str">
        <f t="shared" si="667"/>
        <v/>
      </c>
      <c r="NT100" s="46" t="str">
        <f t="shared" si="668"/>
        <v/>
      </c>
      <c r="NU100" s="37"/>
    </row>
    <row r="101" spans="1:385" ht="15" customHeight="1" thickBot="1" x14ac:dyDescent="0.3">
      <c r="A101" s="38"/>
      <c r="B101" s="39"/>
      <c r="C101" s="40"/>
      <c r="D101" s="40"/>
      <c r="E101" s="41"/>
      <c r="F101" s="41"/>
      <c r="G101" s="40"/>
      <c r="H101" s="42"/>
      <c r="I101" s="45"/>
      <c r="J101" s="45" t="str">
        <f>IF(I101="","",I101-I99)</f>
        <v/>
      </c>
      <c r="K101" s="45"/>
      <c r="L101" s="45"/>
      <c r="M101" s="45"/>
      <c r="N101" s="45" t="str">
        <f>IF(M101="","",M99+O99-M101)</f>
        <v/>
      </c>
      <c r="O101" s="45"/>
      <c r="P101" s="44" t="str">
        <f t="shared" si="631"/>
        <v/>
      </c>
      <c r="Q101" s="45"/>
      <c r="R101" s="45" t="str">
        <f t="shared" si="639"/>
        <v/>
      </c>
      <c r="S101" s="46" t="str">
        <f t="shared" si="640"/>
        <v/>
      </c>
      <c r="T101" s="37"/>
      <c r="U101" s="29"/>
      <c r="V101" s="47"/>
      <c r="W101" s="67"/>
      <c r="X101" s="45" t="str">
        <f>IF(W101="","",W101-W99)</f>
        <v/>
      </c>
      <c r="Y101" s="45"/>
      <c r="Z101" s="45"/>
      <c r="AA101" s="45"/>
      <c r="AB101" s="45" t="str">
        <f>IF(AA101="","",AA99+AC99-AA101)</f>
        <v/>
      </c>
      <c r="AC101" s="45"/>
      <c r="AD101" s="44" t="str">
        <f t="shared" si="462"/>
        <v/>
      </c>
      <c r="AE101" s="45"/>
      <c r="AF101" s="45" t="str">
        <f t="shared" si="641"/>
        <v/>
      </c>
      <c r="AG101" s="46" t="str">
        <f t="shared" si="642"/>
        <v/>
      </c>
      <c r="AH101" s="37"/>
      <c r="AI101" s="29"/>
      <c r="AJ101" s="47"/>
      <c r="AK101" s="45"/>
      <c r="AL101" s="45" t="str">
        <f>IF(AK101="","",AK101-AK99)</f>
        <v/>
      </c>
      <c r="AM101" s="45"/>
      <c r="AN101" s="45" t="str">
        <f>IF(AM101="","",AM101-AM99)</f>
        <v/>
      </c>
      <c r="AO101" s="45"/>
      <c r="AP101" s="45" t="str">
        <f>IF(AO101="","",AO99+AQ99-AO101)</f>
        <v/>
      </c>
      <c r="AQ101" s="45"/>
      <c r="AR101" s="44" t="str">
        <f t="shared" si="470"/>
        <v/>
      </c>
      <c r="AS101" s="45"/>
      <c r="AT101" s="45" t="str">
        <f t="shared" si="643"/>
        <v/>
      </c>
      <c r="AU101" s="46" t="str">
        <f t="shared" si="644"/>
        <v/>
      </c>
      <c r="AV101" s="37"/>
      <c r="AW101" s="29"/>
      <c r="AX101" s="47"/>
      <c r="AY101" s="45"/>
      <c r="AZ101" s="45" t="str">
        <f>IF(AY101="","",AY101-AY99)</f>
        <v/>
      </c>
      <c r="BA101" s="45"/>
      <c r="BB101" s="45" t="str">
        <f>IF(BA101="","",BA101-BA99)</f>
        <v/>
      </c>
      <c r="BC101" s="45"/>
      <c r="BD101" s="45" t="str">
        <f>IF(BC101="","",BC99+BE99-BC101)</f>
        <v/>
      </c>
      <c r="BE101" s="45"/>
      <c r="BF101" s="44" t="str">
        <f t="shared" si="478"/>
        <v/>
      </c>
      <c r="BG101" s="45"/>
      <c r="BH101" s="45" t="str">
        <f t="shared" si="645"/>
        <v/>
      </c>
      <c r="BI101" s="46" t="str">
        <f t="shared" si="646"/>
        <v/>
      </c>
      <c r="BJ101" s="37"/>
      <c r="BK101" s="29"/>
      <c r="BL101" s="47"/>
      <c r="BM101" s="45">
        <v>6520</v>
      </c>
      <c r="BN101" s="27">
        <f t="shared" si="572"/>
        <v>54</v>
      </c>
      <c r="BO101" s="45">
        <v>202</v>
      </c>
      <c r="BP101" s="45">
        <f t="shared" si="573"/>
        <v>1</v>
      </c>
      <c r="BQ101" s="45">
        <v>102</v>
      </c>
      <c r="BR101" s="45">
        <f t="shared" si="574"/>
        <v>2</v>
      </c>
      <c r="BS101" s="27">
        <v>16</v>
      </c>
      <c r="BT101" s="63" t="str">
        <f t="shared" si="669"/>
        <v>ふわもちスクイーズ</v>
      </c>
      <c r="BU101" s="67">
        <f t="shared" si="670"/>
        <v>99</v>
      </c>
      <c r="BV101" s="45">
        <f t="shared" si="577"/>
        <v>198</v>
      </c>
      <c r="BW101" s="46">
        <f t="shared" si="578"/>
        <v>3.6666666666666667E-2</v>
      </c>
      <c r="BX101" s="37" t="s">
        <v>1328</v>
      </c>
      <c r="BY101" s="57"/>
      <c r="BZ101" s="47"/>
      <c r="CA101" s="45">
        <v>10660</v>
      </c>
      <c r="CB101" s="27">
        <f t="shared" si="579"/>
        <v>52</v>
      </c>
      <c r="CC101" s="45">
        <v>502</v>
      </c>
      <c r="CD101" s="45">
        <f t="shared" si="580"/>
        <v>1</v>
      </c>
      <c r="CE101" s="45">
        <v>12</v>
      </c>
      <c r="CF101" s="45">
        <f t="shared" si="581"/>
        <v>1</v>
      </c>
      <c r="CG101" s="27">
        <v>10</v>
      </c>
      <c r="CH101" s="63" t="str">
        <f t="shared" si="582"/>
        <v>バタースクイーズ</v>
      </c>
      <c r="CI101" s="67">
        <f t="shared" si="583"/>
        <v>440</v>
      </c>
      <c r="CJ101" s="45">
        <f t="shared" si="584"/>
        <v>440</v>
      </c>
      <c r="CK101" s="46">
        <f t="shared" si="585"/>
        <v>8.461538461538462E-2</v>
      </c>
      <c r="CL101" s="37"/>
      <c r="CM101" s="29"/>
      <c r="CN101" s="47"/>
      <c r="CO101" s="45">
        <v>4681</v>
      </c>
      <c r="CP101" s="27">
        <f t="shared" si="586"/>
        <v>10</v>
      </c>
      <c r="CQ101" s="45">
        <v>190</v>
      </c>
      <c r="CR101" s="45">
        <f t="shared" si="587"/>
        <v>1</v>
      </c>
      <c r="CS101" s="45">
        <v>20</v>
      </c>
      <c r="CT101" s="45">
        <f t="shared" si="588"/>
        <v>2</v>
      </c>
      <c r="CU101" s="27">
        <v>-5</v>
      </c>
      <c r="CV101" s="63" t="str">
        <f t="shared" si="589"/>
        <v>ボンドロシール</v>
      </c>
      <c r="CW101" s="67">
        <f t="shared" si="590"/>
        <v>150</v>
      </c>
      <c r="CX101" s="45">
        <f t="shared" si="591"/>
        <v>300</v>
      </c>
      <c r="CY101" s="46">
        <f t="shared" si="592"/>
        <v>0.3</v>
      </c>
      <c r="CZ101" s="37" t="s">
        <v>1331</v>
      </c>
      <c r="DA101" s="29"/>
      <c r="DB101" s="47"/>
      <c r="DC101" s="67"/>
      <c r="DD101" s="45" t="str">
        <f>IF(DC101="","",DC101-DC99)</f>
        <v/>
      </c>
      <c r="DE101" s="45"/>
      <c r="DF101" s="45"/>
      <c r="DG101" s="45"/>
      <c r="DH101" s="45" t="str">
        <f>IF(DG101="","",DG99+DI99-DG101)</f>
        <v/>
      </c>
      <c r="DI101" s="45"/>
      <c r="DJ101" s="44" t="str">
        <f t="shared" si="635"/>
        <v/>
      </c>
      <c r="DK101" s="45"/>
      <c r="DL101" s="45" t="str">
        <f t="shared" si="647"/>
        <v/>
      </c>
      <c r="DM101" s="46" t="str">
        <f t="shared" si="648"/>
        <v/>
      </c>
      <c r="DN101" s="37"/>
      <c r="DO101" s="29"/>
      <c r="DP101" s="47"/>
      <c r="DQ101" s="45"/>
      <c r="DR101" s="45" t="str">
        <f>IF(DQ101="","",DQ101-DQ99)</f>
        <v/>
      </c>
      <c r="DS101" s="45"/>
      <c r="DT101" s="45" t="str">
        <f>IF(DS101="","",DS101-DS99)</f>
        <v/>
      </c>
      <c r="DU101" s="45"/>
      <c r="DV101" s="45" t="str">
        <f>IF(DU101="","",DU99+DW99-DU101)</f>
        <v/>
      </c>
      <c r="DW101" s="45"/>
      <c r="DX101" s="44" t="str">
        <f t="shared" si="493"/>
        <v/>
      </c>
      <c r="DY101" s="45"/>
      <c r="DZ101" s="45" t="str">
        <f t="shared" si="649"/>
        <v/>
      </c>
      <c r="EA101" s="46" t="str">
        <f t="shared" si="650"/>
        <v/>
      </c>
      <c r="EB101" s="37"/>
      <c r="ED101" s="47"/>
      <c r="EE101" s="67"/>
      <c r="EF101" s="45" t="str">
        <f>IF(EE101="","",EE101-EE99)</f>
        <v/>
      </c>
      <c r="EG101" s="45"/>
      <c r="EH101" s="45"/>
      <c r="EI101" s="45"/>
      <c r="EJ101" s="45" t="str">
        <f>IF(EI101="","",EI99+EK99-EI101)</f>
        <v/>
      </c>
      <c r="EK101" s="45"/>
      <c r="EL101" s="44" t="str">
        <f t="shared" si="501"/>
        <v/>
      </c>
      <c r="EM101" s="45"/>
      <c r="EN101" s="45" t="str">
        <f t="shared" si="651"/>
        <v/>
      </c>
      <c r="EO101" s="46" t="str">
        <f t="shared" si="652"/>
        <v/>
      </c>
      <c r="EP101" s="37"/>
      <c r="ER101" s="47"/>
      <c r="ES101" s="67"/>
      <c r="ET101" s="45" t="str">
        <f>IF(ES101="","",ES101-ES99)</f>
        <v/>
      </c>
      <c r="EU101" s="45"/>
      <c r="EV101" s="45"/>
      <c r="EW101" s="45"/>
      <c r="EX101" s="45" t="str">
        <f>IF(EW101="","",EW99+EY99-EW101)</f>
        <v/>
      </c>
      <c r="EY101" s="45"/>
      <c r="EZ101" s="44" t="str">
        <f t="shared" si="509"/>
        <v/>
      </c>
      <c r="FA101" s="45"/>
      <c r="FB101" s="45" t="str">
        <f t="shared" si="653"/>
        <v/>
      </c>
      <c r="FC101" s="46" t="str">
        <f t="shared" si="654"/>
        <v/>
      </c>
      <c r="FD101" s="37"/>
      <c r="FF101" s="47"/>
      <c r="FG101" s="67"/>
      <c r="FH101" s="45" t="str">
        <f>IF(FG101="","",FG101-FG99)</f>
        <v/>
      </c>
      <c r="FI101" s="45"/>
      <c r="FJ101" s="45"/>
      <c r="FK101" s="45"/>
      <c r="FL101" s="45" t="str">
        <f>IF(FK101="","",FK99+FM99-FK101)</f>
        <v/>
      </c>
      <c r="FM101" s="45"/>
      <c r="FN101" s="44" t="str">
        <f t="shared" si="517"/>
        <v/>
      </c>
      <c r="FO101" s="45"/>
      <c r="FP101" s="45" t="str">
        <f t="shared" si="655"/>
        <v/>
      </c>
      <c r="FQ101" s="46" t="str">
        <f t="shared" si="656"/>
        <v/>
      </c>
      <c r="FR101" s="37"/>
      <c r="FS101" s="29"/>
      <c r="FT101" s="47"/>
      <c r="FU101" s="67"/>
      <c r="FV101" s="45" t="str">
        <f>IF(FU101="","",FU101-FU99)</f>
        <v/>
      </c>
      <c r="FW101" s="45"/>
      <c r="FX101" s="45"/>
      <c r="FY101" s="45"/>
      <c r="FZ101" s="45" t="str">
        <f>IF(FY101="","",FY99+GA99-FY101)</f>
        <v/>
      </c>
      <c r="GA101" s="45"/>
      <c r="GB101" s="44" t="str">
        <f t="shared" si="525"/>
        <v/>
      </c>
      <c r="GC101" s="45"/>
      <c r="GD101" s="45" t="str">
        <f t="shared" si="657"/>
        <v/>
      </c>
      <c r="GE101" s="46" t="str">
        <f t="shared" si="658"/>
        <v/>
      </c>
      <c r="GF101" s="37"/>
      <c r="GH101" s="47"/>
      <c r="GI101" s="67"/>
      <c r="GJ101" s="45" t="str">
        <f>IF(GI101="","",GI101-GI99)</f>
        <v/>
      </c>
      <c r="GK101" s="45"/>
      <c r="GL101" s="45"/>
      <c r="GM101" s="45"/>
      <c r="GN101" s="45" t="str">
        <f>IF(GM101="","",GM99+GO99-GM101)</f>
        <v/>
      </c>
      <c r="GO101" s="45"/>
      <c r="GP101" s="44" t="str">
        <f t="shared" si="533"/>
        <v/>
      </c>
      <c r="GQ101" s="45"/>
      <c r="GR101" s="45" t="str">
        <f t="shared" si="659"/>
        <v/>
      </c>
      <c r="GS101" s="46" t="str">
        <f t="shared" si="660"/>
        <v/>
      </c>
      <c r="GT101" s="37"/>
      <c r="GU101" s="61"/>
      <c r="GV101" s="47"/>
      <c r="GW101" s="30" t="s">
        <v>1145</v>
      </c>
      <c r="GX101" s="45">
        <v>4341</v>
      </c>
      <c r="GY101" s="27">
        <f t="shared" si="593"/>
        <v>118</v>
      </c>
      <c r="GZ101" s="45">
        <v>119</v>
      </c>
      <c r="HA101" s="45">
        <f t="shared" si="594"/>
        <v>2</v>
      </c>
      <c r="HB101" s="45">
        <v>1</v>
      </c>
      <c r="HC101" s="45">
        <f t="shared" si="595"/>
        <v>2</v>
      </c>
      <c r="HD101" s="27">
        <v>2</v>
      </c>
      <c r="HE101" s="63" t="str">
        <f t="shared" si="672"/>
        <v>プチドロ</v>
      </c>
      <c r="HF101" s="67">
        <f t="shared" si="673"/>
        <v>1500</v>
      </c>
      <c r="HG101" s="45">
        <f t="shared" si="598"/>
        <v>3000</v>
      </c>
      <c r="HH101" s="46">
        <f t="shared" si="599"/>
        <v>0.25423728813559321</v>
      </c>
      <c r="HI101" s="37" t="s">
        <v>915</v>
      </c>
      <c r="HK101" s="47"/>
      <c r="HL101" s="45">
        <v>3807</v>
      </c>
      <c r="HM101" s="27">
        <f t="shared" si="600"/>
        <v>36</v>
      </c>
      <c r="HN101" s="45">
        <v>99</v>
      </c>
      <c r="HO101" s="45">
        <f t="shared" si="601"/>
        <v>0</v>
      </c>
      <c r="HP101" s="45">
        <v>10</v>
      </c>
      <c r="HQ101" s="45">
        <f t="shared" si="602"/>
        <v>0</v>
      </c>
      <c r="HR101" s="27">
        <v>0</v>
      </c>
      <c r="HS101" s="63" t="str">
        <f t="shared" si="603"/>
        <v>たまごっちマスコット</v>
      </c>
      <c r="HT101" s="67">
        <f t="shared" si="604"/>
        <v>1100</v>
      </c>
      <c r="HU101" s="45">
        <f t="shared" si="605"/>
        <v>0</v>
      </c>
      <c r="HV101" s="46">
        <f t="shared" si="606"/>
        <v>0</v>
      </c>
      <c r="HW101" s="37"/>
      <c r="HX101" s="360"/>
      <c r="HY101" s="47"/>
      <c r="HZ101" s="45">
        <v>10325</v>
      </c>
      <c r="IA101" s="27">
        <f t="shared" si="607"/>
        <v>72</v>
      </c>
      <c r="IB101" s="45">
        <v>331</v>
      </c>
      <c r="IC101" s="45">
        <f t="shared" si="608"/>
        <v>7</v>
      </c>
      <c r="ID101" s="45">
        <v>30</v>
      </c>
      <c r="IE101" s="45">
        <f t="shared" si="609"/>
        <v>8</v>
      </c>
      <c r="IF101" s="27">
        <v>10</v>
      </c>
      <c r="IG101" s="63" t="str">
        <f t="shared" si="610"/>
        <v>ボンボンドロップシール</v>
      </c>
      <c r="IH101" s="67">
        <f t="shared" si="611"/>
        <v>200</v>
      </c>
      <c r="II101" s="45">
        <f t="shared" si="612"/>
        <v>1600</v>
      </c>
      <c r="IJ101" s="46">
        <f t="shared" si="613"/>
        <v>0.22222222222222221</v>
      </c>
      <c r="IK101" s="37"/>
      <c r="IL101" s="29"/>
      <c r="IM101" s="47"/>
      <c r="IN101" s="45">
        <v>7018</v>
      </c>
      <c r="IO101" s="27">
        <f t="shared" si="614"/>
        <v>41</v>
      </c>
      <c r="IP101" s="45">
        <v>454</v>
      </c>
      <c r="IQ101" s="45">
        <f t="shared" si="615"/>
        <v>0</v>
      </c>
      <c r="IR101" s="45">
        <v>14</v>
      </c>
      <c r="IS101" s="45">
        <f t="shared" si="616"/>
        <v>0</v>
      </c>
      <c r="IT101" s="27">
        <v>0</v>
      </c>
      <c r="IU101" s="63" t="str">
        <f t="shared" si="674"/>
        <v>たまごっちヘアクリップ</v>
      </c>
      <c r="IV101" s="67">
        <f t="shared" si="675"/>
        <v>1100</v>
      </c>
      <c r="IW101" s="45">
        <f t="shared" si="617"/>
        <v>0</v>
      </c>
      <c r="IX101" s="46">
        <f t="shared" si="618"/>
        <v>0</v>
      </c>
      <c r="IY101" s="37"/>
      <c r="IZ101" s="61"/>
      <c r="JA101" s="47"/>
      <c r="JB101" s="45">
        <v>10707</v>
      </c>
      <c r="JC101" s="27">
        <f t="shared" si="619"/>
        <v>80</v>
      </c>
      <c r="JD101" s="45">
        <v>542</v>
      </c>
      <c r="JE101" s="45">
        <f t="shared" si="620"/>
        <v>0</v>
      </c>
      <c r="JF101" s="45">
        <v>8</v>
      </c>
      <c r="JG101" s="45">
        <f t="shared" si="621"/>
        <v>0</v>
      </c>
      <c r="JH101" s="27">
        <v>1</v>
      </c>
      <c r="JI101" s="63" t="str">
        <f t="shared" si="636"/>
        <v>サンリオファン</v>
      </c>
      <c r="JJ101" s="67">
        <f t="shared" si="637"/>
        <v>1100</v>
      </c>
      <c r="JK101" s="45">
        <f t="shared" si="622"/>
        <v>0</v>
      </c>
      <c r="JL101" s="46">
        <f t="shared" si="623"/>
        <v>0</v>
      </c>
      <c r="JM101" s="37"/>
      <c r="JN101" s="29"/>
      <c r="JO101" s="47"/>
      <c r="JP101" s="45">
        <v>7238</v>
      </c>
      <c r="JQ101" s="27">
        <f t="shared" si="624"/>
        <v>20</v>
      </c>
      <c r="JR101" s="45">
        <v>394</v>
      </c>
      <c r="JS101" s="45">
        <f t="shared" si="625"/>
        <v>7</v>
      </c>
      <c r="JT101" s="45">
        <v>250</v>
      </c>
      <c r="JU101" s="45">
        <f t="shared" si="626"/>
        <v>9</v>
      </c>
      <c r="JV101" s="27">
        <v>50</v>
      </c>
      <c r="JW101" s="63" t="str">
        <f t="shared" si="627"/>
        <v>ブレスレット</v>
      </c>
      <c r="JX101" s="67">
        <f t="shared" si="628"/>
        <v>150</v>
      </c>
      <c r="JY101" s="45">
        <f t="shared" si="629"/>
        <v>1350</v>
      </c>
      <c r="JZ101" s="46">
        <f t="shared" si="630"/>
        <v>0.67500000000000004</v>
      </c>
      <c r="KA101" s="37" t="s">
        <v>1015</v>
      </c>
      <c r="KB101" s="51"/>
      <c r="KC101" s="47"/>
      <c r="KD101" s="45">
        <v>2298</v>
      </c>
      <c r="KE101" s="27">
        <f>IF(KD101="","",KD101-KD97)</f>
        <v>51</v>
      </c>
      <c r="KF101" s="45">
        <v>77</v>
      </c>
      <c r="KG101" s="45">
        <f>IF(KF101="","",KF101-KF97)</f>
        <v>1</v>
      </c>
      <c r="KH101" s="45">
        <v>14</v>
      </c>
      <c r="KI101" s="45">
        <f>IF(KH101="","",KH97+KJ97-KH101)</f>
        <v>1</v>
      </c>
      <c r="KJ101" s="27"/>
      <c r="KK101" s="63" t="str">
        <f>IF(KD101="","",KK97)</f>
        <v>たまごっちブロックシール</v>
      </c>
      <c r="KL101" s="67">
        <f>IF(KE101="","",KL97)</f>
        <v>600</v>
      </c>
      <c r="KM101" s="45">
        <f>IF(KH101="","",KI101*KL101)</f>
        <v>600</v>
      </c>
      <c r="KN101" s="46">
        <f>IF(KI101="","",KM101/(KE101*100))</f>
        <v>0.11764705882352941</v>
      </c>
      <c r="KO101" s="37"/>
      <c r="KP101" s="29"/>
      <c r="KQ101" s="47"/>
      <c r="KR101" s="45">
        <v>2173</v>
      </c>
      <c r="KS101" s="27">
        <f>IF(KR101="","",KR101-KR97)</f>
        <v>3</v>
      </c>
      <c r="KT101" s="45">
        <v>233</v>
      </c>
      <c r="KU101" s="45">
        <f>IF(KT101="","",KT101-KT97)</f>
        <v>0</v>
      </c>
      <c r="KV101" s="45">
        <v>8</v>
      </c>
      <c r="KW101" s="45">
        <f>IF(KV101="","",KV97+KX97-KV101)</f>
        <v>0</v>
      </c>
      <c r="KX101" s="27">
        <v>0</v>
      </c>
      <c r="KY101" s="63" t="str">
        <f>IF(KR101="","",KY97)</f>
        <v>サンリオファン</v>
      </c>
      <c r="KZ101" s="67">
        <f>IF(KS101="","",KZ97)</f>
        <v>1100</v>
      </c>
      <c r="LA101" s="45">
        <f>IF(KV101="","",KW101*KZ101)</f>
        <v>0</v>
      </c>
      <c r="LB101" s="46">
        <f>IF(KW101="","",LA101/(KS101*100))</f>
        <v>0</v>
      </c>
      <c r="LC101" s="214" t="s">
        <v>1337</v>
      </c>
      <c r="LD101" s="29"/>
      <c r="LE101" s="75"/>
      <c r="LF101" s="76"/>
      <c r="LG101" s="76"/>
      <c r="LH101" s="76">
        <v>1166</v>
      </c>
      <c r="LI101" s="76">
        <f t="shared" si="569"/>
        <v>0</v>
      </c>
      <c r="LJ101" s="77">
        <v>2</v>
      </c>
      <c r="LK101" s="76">
        <f t="shared" si="570"/>
        <v>0</v>
      </c>
      <c r="LL101" s="76">
        <v>0</v>
      </c>
      <c r="LM101" s="78" t="str">
        <f>IF(LF99="","",LM98)</f>
        <v>ボンドロ</v>
      </c>
      <c r="LN101" s="79">
        <f>IF(LG99="","",LN98)</f>
        <v>1500</v>
      </c>
      <c r="LO101" s="76">
        <f t="shared" si="571"/>
        <v>0</v>
      </c>
      <c r="LP101" s="80"/>
      <c r="LQ101" s="37"/>
      <c r="LR101" s="29"/>
      <c r="LS101" s="47"/>
      <c r="LT101" s="67"/>
      <c r="LU101" s="45" t="str">
        <f>IF(LT101="","",LT101-LT99)</f>
        <v/>
      </c>
      <c r="LV101" s="45"/>
      <c r="LW101" s="45"/>
      <c r="LX101" s="45"/>
      <c r="LY101" s="45" t="str">
        <f>IF(LX101="","",LX99+LZ99-LX101)</f>
        <v/>
      </c>
      <c r="LZ101" s="45"/>
      <c r="MA101" s="44" t="str">
        <f t="shared" si="541"/>
        <v/>
      </c>
      <c r="MB101" s="45"/>
      <c r="MC101" s="45" t="str">
        <f t="shared" si="661"/>
        <v/>
      </c>
      <c r="MD101" s="46" t="str">
        <f t="shared" si="662"/>
        <v/>
      </c>
      <c r="ME101" s="37"/>
      <c r="MF101" s="29"/>
      <c r="MG101" s="47"/>
      <c r="MH101" s="67"/>
      <c r="MI101" s="45" t="str">
        <f>IF(MH101="","",MH101-MH99)</f>
        <v/>
      </c>
      <c r="MJ101" s="45"/>
      <c r="MK101" s="45"/>
      <c r="ML101" s="45"/>
      <c r="MM101" s="45" t="str">
        <f>IF(ML101="","",ML99+MN99-ML101)</f>
        <v/>
      </c>
      <c r="MN101" s="45"/>
      <c r="MO101" s="44" t="str">
        <f t="shared" si="549"/>
        <v/>
      </c>
      <c r="MP101" s="45"/>
      <c r="MQ101" s="45" t="str">
        <f t="shared" si="663"/>
        <v/>
      </c>
      <c r="MR101" s="46" t="str">
        <f t="shared" si="664"/>
        <v/>
      </c>
      <c r="MS101" s="37"/>
      <c r="MT101" s="29"/>
      <c r="MU101" s="47"/>
      <c r="MV101" s="67"/>
      <c r="MW101" s="45" t="str">
        <f>IF(MV101="","",MV101-MV99)</f>
        <v/>
      </c>
      <c r="MX101" s="45"/>
      <c r="MY101" s="45"/>
      <c r="MZ101" s="45"/>
      <c r="NA101" s="45" t="str">
        <f>IF(MZ101="","",MZ99+NB99-MZ101)</f>
        <v/>
      </c>
      <c r="NB101" s="45"/>
      <c r="NC101" s="44" t="str">
        <f t="shared" si="557"/>
        <v/>
      </c>
      <c r="ND101" s="45"/>
      <c r="NE101" s="45" t="str">
        <f t="shared" si="665"/>
        <v/>
      </c>
      <c r="NF101" s="46" t="str">
        <f t="shared" si="666"/>
        <v/>
      </c>
      <c r="NG101" s="37"/>
      <c r="NH101" s="29"/>
      <c r="NI101" s="47"/>
      <c r="NJ101" s="67"/>
      <c r="NK101" s="45" t="str">
        <f>IF(NJ101="","",NJ101-NJ99)</f>
        <v/>
      </c>
      <c r="NL101" s="45"/>
      <c r="NM101" s="45"/>
      <c r="NN101" s="45"/>
      <c r="NO101" s="45" t="str">
        <f>IF(NN101="","",NN99+NP99-NN101)</f>
        <v/>
      </c>
      <c r="NP101" s="45"/>
      <c r="NQ101" s="44" t="str">
        <f t="shared" si="638"/>
        <v/>
      </c>
      <c r="NR101" s="45"/>
      <c r="NS101" s="45" t="str">
        <f t="shared" si="667"/>
        <v/>
      </c>
      <c r="NT101" s="46" t="str">
        <f t="shared" si="668"/>
        <v/>
      </c>
      <c r="NU101" s="37"/>
    </row>
    <row r="102" spans="1:385" ht="15" customHeight="1" thickTop="1" thickBot="1" x14ac:dyDescent="0.3">
      <c r="A102" s="38"/>
      <c r="B102" s="39"/>
      <c r="C102" s="40"/>
      <c r="D102" s="40"/>
      <c r="E102" s="41"/>
      <c r="F102" s="41"/>
      <c r="G102" s="40"/>
      <c r="H102" s="42"/>
      <c r="I102" s="45"/>
      <c r="J102" s="45" t="str">
        <f t="shared" ref="J102:J126" si="676">IF(I102="","",I102-I101)</f>
        <v/>
      </c>
      <c r="K102" s="45"/>
      <c r="L102" s="45"/>
      <c r="M102" s="45"/>
      <c r="N102" s="45" t="str">
        <f t="shared" ref="N102:N127" si="677">IF(M102="","",M101+O101-M102)</f>
        <v/>
      </c>
      <c r="O102" s="45"/>
      <c r="P102" s="45"/>
      <c r="Q102" s="45"/>
      <c r="R102" s="45" t="str">
        <f t="shared" si="639"/>
        <v/>
      </c>
      <c r="S102" s="46" t="str">
        <f t="shared" si="640"/>
        <v/>
      </c>
      <c r="T102" s="37"/>
      <c r="U102" s="29"/>
      <c r="V102" s="47"/>
      <c r="W102" s="67"/>
      <c r="X102" s="45" t="str">
        <f t="shared" ref="X102:X122" si="678">IF(W102="","",W102-W101)</f>
        <v/>
      </c>
      <c r="Y102" s="45"/>
      <c r="Z102" s="45"/>
      <c r="AA102" s="45"/>
      <c r="AB102" s="45" t="str">
        <f t="shared" ref="AB102:AB122" si="679">IF(AA102="","",AA101+AC101-AA102)</f>
        <v/>
      </c>
      <c r="AC102" s="45"/>
      <c r="AD102" s="45"/>
      <c r="AE102" s="45"/>
      <c r="AF102" s="45" t="str">
        <f t="shared" si="641"/>
        <v/>
      </c>
      <c r="AG102" s="46" t="str">
        <f t="shared" si="642"/>
        <v/>
      </c>
      <c r="AH102" s="37"/>
      <c r="AI102" s="29"/>
      <c r="AJ102" s="47"/>
      <c r="AK102" s="45"/>
      <c r="AL102" s="45" t="str">
        <f t="shared" ref="AL102:AL126" si="680">IF(AK102="","",AK102-AK101)</f>
        <v/>
      </c>
      <c r="AM102" s="45"/>
      <c r="AN102" s="45" t="str">
        <f t="shared" ref="AN102:AN127" si="681">IF(AM102="","",AM102-AM101)</f>
        <v/>
      </c>
      <c r="AO102" s="45"/>
      <c r="AP102" s="45" t="str">
        <f t="shared" ref="AP102:AP127" si="682">IF(AO102="","",AO101+AQ101-AO102)</f>
        <v/>
      </c>
      <c r="AQ102" s="45"/>
      <c r="AR102" s="45"/>
      <c r="AS102" s="45"/>
      <c r="AT102" s="45" t="str">
        <f t="shared" si="643"/>
        <v/>
      </c>
      <c r="AU102" s="46" t="str">
        <f t="shared" si="644"/>
        <v/>
      </c>
      <c r="AV102" s="37"/>
      <c r="AW102" s="29"/>
      <c r="AX102" s="47"/>
      <c r="AY102" s="45"/>
      <c r="AZ102" s="45" t="str">
        <f t="shared" ref="AZ102:AZ126" si="683">IF(AY102="","",AY102-AY101)</f>
        <v/>
      </c>
      <c r="BA102" s="45"/>
      <c r="BB102" s="45" t="str">
        <f t="shared" ref="BB102:BB127" si="684">IF(BA102="","",BA102-BA101)</f>
        <v/>
      </c>
      <c r="BC102" s="45"/>
      <c r="BD102" s="45" t="str">
        <f t="shared" ref="BD102:BD127" si="685">IF(BC102="","",BC101+BE101-BC102)</f>
        <v/>
      </c>
      <c r="BE102" s="45"/>
      <c r="BF102" s="45"/>
      <c r="BG102" s="45"/>
      <c r="BH102" s="45" t="str">
        <f t="shared" si="645"/>
        <v/>
      </c>
      <c r="BI102" s="46" t="str">
        <f t="shared" si="646"/>
        <v/>
      </c>
      <c r="BJ102" s="37"/>
      <c r="BK102" s="29"/>
      <c r="BL102" s="75"/>
      <c r="BM102" s="83">
        <v>5402</v>
      </c>
      <c r="BN102" s="77">
        <f t="shared" si="572"/>
        <v>78</v>
      </c>
      <c r="BO102" s="79">
        <v>131</v>
      </c>
      <c r="BP102" s="76">
        <f t="shared" si="573"/>
        <v>3</v>
      </c>
      <c r="BQ102" s="76">
        <v>12</v>
      </c>
      <c r="BR102" s="76">
        <f t="shared" si="574"/>
        <v>3</v>
      </c>
      <c r="BS102" s="76">
        <v>10</v>
      </c>
      <c r="BT102" s="78" t="str">
        <f t="shared" si="669"/>
        <v>バタースクイーズ</v>
      </c>
      <c r="BU102" s="79">
        <f t="shared" si="670"/>
        <v>440</v>
      </c>
      <c r="BV102" s="76">
        <f t="shared" si="577"/>
        <v>1320</v>
      </c>
      <c r="BW102" s="80">
        <f t="shared" si="578"/>
        <v>0.16923076923076924</v>
      </c>
      <c r="BX102" s="37"/>
      <c r="BY102" s="57"/>
      <c r="BZ102" s="75"/>
      <c r="CA102" s="83">
        <v>8022</v>
      </c>
      <c r="CB102" s="77">
        <f t="shared" si="579"/>
        <v>38</v>
      </c>
      <c r="CC102" s="79">
        <v>436</v>
      </c>
      <c r="CD102" s="76">
        <f t="shared" si="580"/>
        <v>2</v>
      </c>
      <c r="CE102" s="76">
        <v>14</v>
      </c>
      <c r="CF102" s="76">
        <f t="shared" si="581"/>
        <v>1</v>
      </c>
      <c r="CG102" s="76">
        <v>0</v>
      </c>
      <c r="CH102" s="78" t="str">
        <f t="shared" si="582"/>
        <v>たまごっちMC</v>
      </c>
      <c r="CI102" s="79">
        <f t="shared" si="583"/>
        <v>1430</v>
      </c>
      <c r="CJ102" s="76">
        <f t="shared" si="584"/>
        <v>1430</v>
      </c>
      <c r="CK102" s="80">
        <f t="shared" si="585"/>
        <v>0.37631578947368421</v>
      </c>
      <c r="CL102" s="37"/>
      <c r="CM102" s="29"/>
      <c r="CN102" s="75"/>
      <c r="CO102" s="83">
        <v>3816</v>
      </c>
      <c r="CP102" s="77">
        <f t="shared" si="586"/>
        <v>20</v>
      </c>
      <c r="CQ102" s="79">
        <v>229</v>
      </c>
      <c r="CR102" s="76">
        <f t="shared" si="587"/>
        <v>0</v>
      </c>
      <c r="CS102" s="76">
        <v>11</v>
      </c>
      <c r="CT102" s="76">
        <f t="shared" si="588"/>
        <v>0</v>
      </c>
      <c r="CU102" s="76">
        <v>0</v>
      </c>
      <c r="CV102" s="78" t="str">
        <f t="shared" si="589"/>
        <v>たまごっちブロックシール</v>
      </c>
      <c r="CW102" s="79">
        <f t="shared" si="590"/>
        <v>600</v>
      </c>
      <c r="CX102" s="76">
        <f t="shared" si="591"/>
        <v>0</v>
      </c>
      <c r="CY102" s="80">
        <f t="shared" si="592"/>
        <v>0</v>
      </c>
      <c r="CZ102" s="37"/>
      <c r="DA102" s="29"/>
      <c r="DB102" s="47"/>
      <c r="DC102" s="67"/>
      <c r="DD102" s="45" t="str">
        <f t="shared" ref="DD102:DD122" si="686">IF(DC102="","",DC102-DC101)</f>
        <v/>
      </c>
      <c r="DE102" s="45"/>
      <c r="DF102" s="45"/>
      <c r="DG102" s="45"/>
      <c r="DH102" s="45" t="str">
        <f t="shared" ref="DH102:DH122" si="687">IF(DG102="","",DG101+DI101-DG102)</f>
        <v/>
      </c>
      <c r="DI102" s="45"/>
      <c r="DJ102" s="45"/>
      <c r="DK102" s="45"/>
      <c r="DL102" s="45" t="str">
        <f t="shared" si="647"/>
        <v/>
      </c>
      <c r="DM102" s="46" t="str">
        <f t="shared" si="648"/>
        <v/>
      </c>
      <c r="DN102" s="37"/>
      <c r="DO102" s="29"/>
      <c r="DP102" s="47"/>
      <c r="DQ102" s="45"/>
      <c r="DR102" s="45" t="str">
        <f t="shared" ref="DR102:DR126" si="688">IF(DQ102="","",DQ102-DQ101)</f>
        <v/>
      </c>
      <c r="DS102" s="45"/>
      <c r="DT102" s="45" t="str">
        <f t="shared" ref="DT102:DT127" si="689">IF(DS102="","",DS102-DS101)</f>
        <v/>
      </c>
      <c r="DU102" s="45"/>
      <c r="DV102" s="45" t="str">
        <f t="shared" ref="DV102:DV127" si="690">IF(DU102="","",DU101+DW101-DU102)</f>
        <v/>
      </c>
      <c r="DW102" s="45"/>
      <c r="DX102" s="45"/>
      <c r="DY102" s="45"/>
      <c r="DZ102" s="45" t="str">
        <f t="shared" si="649"/>
        <v/>
      </c>
      <c r="EA102" s="46" t="str">
        <f t="shared" si="650"/>
        <v/>
      </c>
      <c r="EB102" s="37"/>
      <c r="ED102" s="47"/>
      <c r="EE102" s="67"/>
      <c r="EF102" s="45" t="str">
        <f t="shared" ref="EF102:EF122" si="691">IF(EE102="","",EE102-EE101)</f>
        <v/>
      </c>
      <c r="EG102" s="45"/>
      <c r="EH102" s="45"/>
      <c r="EI102" s="45"/>
      <c r="EJ102" s="45" t="str">
        <f t="shared" ref="EJ102:EJ122" si="692">IF(EI102="","",EI101+EK101-EI102)</f>
        <v/>
      </c>
      <c r="EK102" s="45"/>
      <c r="EL102" s="45"/>
      <c r="EM102" s="45"/>
      <c r="EN102" s="45" t="str">
        <f t="shared" si="651"/>
        <v/>
      </c>
      <c r="EO102" s="46" t="str">
        <f t="shared" si="652"/>
        <v/>
      </c>
      <c r="EP102" s="37"/>
      <c r="ER102" s="47"/>
      <c r="ES102" s="67"/>
      <c r="ET102" s="45" t="str">
        <f t="shared" ref="ET102:ET122" si="693">IF(ES102="","",ES102-ES101)</f>
        <v/>
      </c>
      <c r="EU102" s="45"/>
      <c r="EV102" s="45"/>
      <c r="EW102" s="45"/>
      <c r="EX102" s="45" t="str">
        <f t="shared" ref="EX102:EX122" si="694">IF(EW102="","",EW101+EY101-EW102)</f>
        <v/>
      </c>
      <c r="EY102" s="45"/>
      <c r="EZ102" s="45"/>
      <c r="FA102" s="45"/>
      <c r="FB102" s="45" t="str">
        <f t="shared" si="653"/>
        <v/>
      </c>
      <c r="FC102" s="46" t="str">
        <f t="shared" si="654"/>
        <v/>
      </c>
      <c r="FD102" s="37"/>
      <c r="FF102" s="47"/>
      <c r="FG102" s="67"/>
      <c r="FH102" s="45" t="str">
        <f t="shared" ref="FH102:FH122" si="695">IF(FG102="","",FG102-FG101)</f>
        <v/>
      </c>
      <c r="FI102" s="45"/>
      <c r="FJ102" s="45"/>
      <c r="FK102" s="45"/>
      <c r="FL102" s="45" t="str">
        <f t="shared" ref="FL102:FL122" si="696">IF(FK102="","",FK101+FM101-FK102)</f>
        <v/>
      </c>
      <c r="FM102" s="45"/>
      <c r="FN102" s="45"/>
      <c r="FO102" s="45"/>
      <c r="FP102" s="45" t="str">
        <f t="shared" si="655"/>
        <v/>
      </c>
      <c r="FQ102" s="46" t="str">
        <f t="shared" si="656"/>
        <v/>
      </c>
      <c r="FR102" s="37"/>
      <c r="FS102" s="29"/>
      <c r="FT102" s="47"/>
      <c r="FU102" s="67"/>
      <c r="FV102" s="45" t="str">
        <f t="shared" ref="FV102:FV122" si="697">IF(FU102="","",FU102-FU101)</f>
        <v/>
      </c>
      <c r="FW102" s="45"/>
      <c r="FX102" s="45"/>
      <c r="FY102" s="45"/>
      <c r="FZ102" s="45" t="str">
        <f t="shared" ref="FZ102:FZ122" si="698">IF(FY102="","",FY101+GA101-FY102)</f>
        <v/>
      </c>
      <c r="GA102" s="45"/>
      <c r="GB102" s="45"/>
      <c r="GC102" s="45"/>
      <c r="GD102" s="45" t="str">
        <f t="shared" si="657"/>
        <v/>
      </c>
      <c r="GE102" s="46" t="str">
        <f t="shared" si="658"/>
        <v/>
      </c>
      <c r="GF102" s="37"/>
      <c r="GH102" s="47"/>
      <c r="GI102" s="67"/>
      <c r="GJ102" s="45" t="str">
        <f t="shared" ref="GJ102:GJ122" si="699">IF(GI102="","",GI102-GI101)</f>
        <v/>
      </c>
      <c r="GK102" s="45"/>
      <c r="GL102" s="45"/>
      <c r="GM102" s="45"/>
      <c r="GN102" s="45" t="str">
        <f t="shared" ref="GN102:GN122" si="700">IF(GM102="","",GM101+GO101-GM102)</f>
        <v/>
      </c>
      <c r="GO102" s="45"/>
      <c r="GP102" s="45"/>
      <c r="GQ102" s="45"/>
      <c r="GR102" s="45" t="str">
        <f t="shared" si="659"/>
        <v/>
      </c>
      <c r="GS102" s="46" t="str">
        <f t="shared" si="660"/>
        <v/>
      </c>
      <c r="GT102" s="37"/>
      <c r="GU102" s="61"/>
      <c r="GV102" s="75"/>
      <c r="GW102" s="84" t="s">
        <v>1146</v>
      </c>
      <c r="GX102" s="83">
        <v>19296</v>
      </c>
      <c r="GY102" s="77">
        <f t="shared" si="593"/>
        <v>105</v>
      </c>
      <c r="GZ102" s="79">
        <v>151</v>
      </c>
      <c r="HA102" s="76">
        <f t="shared" si="594"/>
        <v>1</v>
      </c>
      <c r="HB102" s="76">
        <v>2</v>
      </c>
      <c r="HC102" s="76">
        <f t="shared" si="595"/>
        <v>1</v>
      </c>
      <c r="HD102" s="76">
        <v>1</v>
      </c>
      <c r="HE102" s="78" t="str">
        <f t="shared" si="672"/>
        <v>ボンボンドロップシール</v>
      </c>
      <c r="HF102" s="79">
        <f t="shared" si="673"/>
        <v>1500</v>
      </c>
      <c r="HG102" s="76">
        <f t="shared" si="598"/>
        <v>1500</v>
      </c>
      <c r="HH102" s="80">
        <f t="shared" si="599"/>
        <v>0.14285714285714285</v>
      </c>
      <c r="HI102" s="37"/>
      <c r="HK102" s="75"/>
      <c r="HL102" s="83">
        <v>3344</v>
      </c>
      <c r="HM102" s="77">
        <f t="shared" si="600"/>
        <v>24</v>
      </c>
      <c r="HN102" s="79">
        <v>135</v>
      </c>
      <c r="HO102" s="76">
        <f t="shared" si="601"/>
        <v>1</v>
      </c>
      <c r="HP102" s="76">
        <v>24</v>
      </c>
      <c r="HQ102" s="76">
        <f t="shared" si="602"/>
        <v>2</v>
      </c>
      <c r="HR102" s="76">
        <v>10</v>
      </c>
      <c r="HS102" s="78" t="str">
        <f t="shared" si="603"/>
        <v>ボンドロシール</v>
      </c>
      <c r="HT102" s="79">
        <f t="shared" si="604"/>
        <v>200</v>
      </c>
      <c r="HU102" s="76">
        <f t="shared" si="605"/>
        <v>400</v>
      </c>
      <c r="HV102" s="80">
        <f t="shared" si="606"/>
        <v>0.16666666666666666</v>
      </c>
      <c r="HW102" s="37"/>
      <c r="HX102" s="360"/>
      <c r="HY102" s="75"/>
      <c r="HZ102" s="83">
        <v>10771</v>
      </c>
      <c r="IA102" s="77">
        <f t="shared" si="607"/>
        <v>75</v>
      </c>
      <c r="IB102" s="79">
        <v>365</v>
      </c>
      <c r="IC102" s="76">
        <f t="shared" si="608"/>
        <v>2</v>
      </c>
      <c r="ID102" s="76">
        <v>16</v>
      </c>
      <c r="IE102" s="76">
        <f t="shared" si="609"/>
        <v>3</v>
      </c>
      <c r="IF102" s="76">
        <v>0</v>
      </c>
      <c r="IG102" s="78" t="str">
        <f t="shared" si="610"/>
        <v>バタースクイーズ</v>
      </c>
      <c r="IH102" s="79">
        <f t="shared" si="611"/>
        <v>400</v>
      </c>
      <c r="II102" s="76">
        <f t="shared" si="612"/>
        <v>1200</v>
      </c>
      <c r="IJ102" s="80">
        <f t="shared" si="613"/>
        <v>0.16</v>
      </c>
      <c r="IK102" s="37"/>
      <c r="IL102" s="29"/>
      <c r="IM102" s="75"/>
      <c r="IN102" s="83">
        <v>8515</v>
      </c>
      <c r="IO102" s="77">
        <f t="shared" si="614"/>
        <v>87</v>
      </c>
      <c r="IP102" s="79">
        <v>388</v>
      </c>
      <c r="IQ102" s="76">
        <f t="shared" si="615"/>
        <v>8</v>
      </c>
      <c r="IR102" s="76">
        <v>64</v>
      </c>
      <c r="IS102" s="76">
        <f t="shared" si="616"/>
        <v>9</v>
      </c>
      <c r="IT102" s="76">
        <v>18</v>
      </c>
      <c r="IU102" s="78" t="str">
        <f t="shared" si="674"/>
        <v>ふわもちスクイーズ</v>
      </c>
      <c r="IV102" s="79">
        <f t="shared" si="675"/>
        <v>286</v>
      </c>
      <c r="IW102" s="76">
        <f t="shared" si="617"/>
        <v>2574</v>
      </c>
      <c r="IX102" s="80">
        <f t="shared" si="618"/>
        <v>0.29586206896551726</v>
      </c>
      <c r="IY102" s="37"/>
      <c r="IZ102" s="61"/>
      <c r="JA102" s="75"/>
      <c r="JB102" s="83">
        <v>2914</v>
      </c>
      <c r="JC102" s="77">
        <f t="shared" si="619"/>
        <v>49</v>
      </c>
      <c r="JD102" s="79">
        <v>302</v>
      </c>
      <c r="JE102" s="76">
        <f t="shared" si="620"/>
        <v>2</v>
      </c>
      <c r="JF102" s="76">
        <v>13</v>
      </c>
      <c r="JG102" s="76">
        <f t="shared" si="621"/>
        <v>2</v>
      </c>
      <c r="JH102" s="76">
        <v>4</v>
      </c>
      <c r="JI102" s="78" t="str">
        <f t="shared" si="636"/>
        <v>たまごっちタイルシール</v>
      </c>
      <c r="JJ102" s="79">
        <f t="shared" si="637"/>
        <v>650</v>
      </c>
      <c r="JK102" s="76">
        <f t="shared" si="622"/>
        <v>1300</v>
      </c>
      <c r="JL102" s="80">
        <f t="shared" si="623"/>
        <v>0.26530612244897961</v>
      </c>
      <c r="JM102" s="37"/>
      <c r="JN102" s="29"/>
      <c r="JO102" s="75"/>
      <c r="JP102" s="83">
        <v>7276</v>
      </c>
      <c r="JQ102" s="77">
        <f t="shared" si="624"/>
        <v>74</v>
      </c>
      <c r="JR102" s="79">
        <v>254</v>
      </c>
      <c r="JS102" s="76">
        <f t="shared" si="625"/>
        <v>1</v>
      </c>
      <c r="JT102" s="76">
        <v>8</v>
      </c>
      <c r="JU102" s="76">
        <f t="shared" si="626"/>
        <v>1</v>
      </c>
      <c r="JV102" s="76">
        <v>2</v>
      </c>
      <c r="JW102" s="78" t="str">
        <f t="shared" si="627"/>
        <v>キティしっぽ付ポーチ</v>
      </c>
      <c r="JX102" s="79">
        <f t="shared" si="628"/>
        <v>670</v>
      </c>
      <c r="JY102" s="76">
        <f t="shared" si="629"/>
        <v>670</v>
      </c>
      <c r="JZ102" s="80">
        <f t="shared" si="630"/>
        <v>9.0540540540540546E-2</v>
      </c>
      <c r="KA102" s="37"/>
      <c r="KB102" s="51"/>
      <c r="KC102" s="75"/>
      <c r="KD102" s="83">
        <v>1969</v>
      </c>
      <c r="KE102" s="77">
        <f>IF(KD102="","",KD102-KD98)</f>
        <v>22</v>
      </c>
      <c r="KF102" s="79">
        <v>160</v>
      </c>
      <c r="KG102" s="76">
        <f>IF(KF102="","",KF102-KF98)</f>
        <v>1</v>
      </c>
      <c r="KH102" s="76">
        <v>11</v>
      </c>
      <c r="KI102" s="76">
        <f>IF(KH102="","",KH98+KJ98-KH102)</f>
        <v>1</v>
      </c>
      <c r="KJ102" s="76"/>
      <c r="KK102" s="78" t="str">
        <f>IF(KD102="","",KK98)</f>
        <v>たまごっちマスコット</v>
      </c>
      <c r="KL102" s="79">
        <f>IF(KE102="","",KL98)</f>
        <v>1430</v>
      </c>
      <c r="KM102" s="76">
        <f>IF(KH102="","",KI102*KL102)</f>
        <v>1430</v>
      </c>
      <c r="KN102" s="80">
        <f>IF(KI102="","",KM102/(KE102*100))</f>
        <v>0.65</v>
      </c>
      <c r="KO102" s="37"/>
      <c r="KP102" s="29"/>
      <c r="KQ102" s="75"/>
      <c r="KR102" s="83">
        <v>1551</v>
      </c>
      <c r="KS102" s="77">
        <f>IF(KR102="","",KR102-KR98)</f>
        <v>7</v>
      </c>
      <c r="KT102" s="79">
        <v>87</v>
      </c>
      <c r="KU102" s="76">
        <f>IF(KT102="","",KT102-KT98)</f>
        <v>0</v>
      </c>
      <c r="KV102" s="76">
        <v>22</v>
      </c>
      <c r="KW102" s="76">
        <f>IF(KV102="","",KV98+KX98-KV102)</f>
        <v>0</v>
      </c>
      <c r="KX102" s="76">
        <v>0</v>
      </c>
      <c r="KY102" s="78" t="str">
        <f>IF(KR102="","",KY98)</f>
        <v>ボンボンドロップシール</v>
      </c>
      <c r="KZ102" s="79">
        <f>IF(KS102="","",KZ98)</f>
        <v>200</v>
      </c>
      <c r="LA102" s="76">
        <f>IF(KV102="","",KW102*KZ102)</f>
        <v>0</v>
      </c>
      <c r="LB102" s="80">
        <f>IF(KW102="","",LA102/(KS102*100))</f>
        <v>0</v>
      </c>
      <c r="LC102" s="214" t="s">
        <v>1336</v>
      </c>
      <c r="LD102" s="29"/>
      <c r="LE102" s="52" t="str">
        <f>IF(A84="","",A84)</f>
        <v/>
      </c>
      <c r="LF102" s="43"/>
      <c r="LG102" s="86"/>
      <c r="LH102" s="43"/>
      <c r="LI102" s="43"/>
      <c r="LJ102" s="43"/>
      <c r="LK102" s="87"/>
      <c r="LL102" s="43"/>
      <c r="LM102" s="65"/>
      <c r="LN102" s="48"/>
      <c r="LO102" s="87"/>
      <c r="LP102" s="53"/>
      <c r="LQ102" s="37"/>
      <c r="LR102" s="29"/>
      <c r="LS102" s="47"/>
      <c r="LT102" s="67"/>
      <c r="LU102" s="45" t="str">
        <f t="shared" ref="LU102:LU122" si="701">IF(LT102="","",LT102-LT101)</f>
        <v/>
      </c>
      <c r="LV102" s="45"/>
      <c r="LW102" s="45"/>
      <c r="LX102" s="45"/>
      <c r="LY102" s="45" t="str">
        <f t="shared" ref="LY102:LY122" si="702">IF(LX102="","",LX101+LZ101-LX102)</f>
        <v/>
      </c>
      <c r="LZ102" s="45"/>
      <c r="MA102" s="45"/>
      <c r="MB102" s="45"/>
      <c r="MC102" s="45" t="str">
        <f t="shared" si="661"/>
        <v/>
      </c>
      <c r="MD102" s="46" t="str">
        <f t="shared" si="662"/>
        <v/>
      </c>
      <c r="ME102" s="37"/>
      <c r="MF102" s="29"/>
      <c r="MG102" s="47"/>
      <c r="MH102" s="67"/>
      <c r="MI102" s="45" t="str">
        <f t="shared" ref="MI102:MI122" si="703">IF(MH102="","",MH102-MH101)</f>
        <v/>
      </c>
      <c r="MJ102" s="45"/>
      <c r="MK102" s="45"/>
      <c r="ML102" s="45"/>
      <c r="MM102" s="45" t="str">
        <f t="shared" ref="MM102:MM122" si="704">IF(ML102="","",ML101+MN101-ML102)</f>
        <v/>
      </c>
      <c r="MN102" s="45"/>
      <c r="MO102" s="45"/>
      <c r="MP102" s="45"/>
      <c r="MQ102" s="45" t="str">
        <f t="shared" si="663"/>
        <v/>
      </c>
      <c r="MR102" s="46" t="str">
        <f t="shared" si="664"/>
        <v/>
      </c>
      <c r="MS102" s="37"/>
      <c r="MT102" s="29"/>
      <c r="MU102" s="47"/>
      <c r="MV102" s="67"/>
      <c r="MW102" s="45" t="str">
        <f t="shared" ref="MW102:MW122" si="705">IF(MV102="","",MV102-MV101)</f>
        <v/>
      </c>
      <c r="MX102" s="45"/>
      <c r="MY102" s="45"/>
      <c r="MZ102" s="45"/>
      <c r="NA102" s="45" t="str">
        <f t="shared" ref="NA102:NA122" si="706">IF(MZ102="","",MZ101+NB101-MZ102)</f>
        <v/>
      </c>
      <c r="NB102" s="45"/>
      <c r="NC102" s="45"/>
      <c r="ND102" s="45"/>
      <c r="NE102" s="45" t="str">
        <f t="shared" si="665"/>
        <v/>
      </c>
      <c r="NF102" s="46" t="str">
        <f t="shared" si="666"/>
        <v/>
      </c>
      <c r="NG102" s="37"/>
      <c r="NH102" s="29"/>
      <c r="NI102" s="47"/>
      <c r="NJ102" s="67"/>
      <c r="NK102" s="45" t="str">
        <f t="shared" ref="NK102:NK122" si="707">IF(NJ102="","",NJ102-NJ101)</f>
        <v/>
      </c>
      <c r="NL102" s="45"/>
      <c r="NM102" s="45"/>
      <c r="NN102" s="45"/>
      <c r="NO102" s="45" t="str">
        <f t="shared" ref="NO102:NO122" si="708">IF(NN102="","",NN101+NP101-NN102)</f>
        <v/>
      </c>
      <c r="NP102" s="45"/>
      <c r="NQ102" s="45"/>
      <c r="NR102" s="45"/>
      <c r="NS102" s="45" t="str">
        <f t="shared" si="667"/>
        <v/>
      </c>
      <c r="NT102" s="46" t="str">
        <f t="shared" si="668"/>
        <v/>
      </c>
      <c r="NU102" s="37"/>
    </row>
    <row r="103" spans="1:385" ht="15" customHeight="1" thickTop="1" x14ac:dyDescent="0.25">
      <c r="A103" s="38"/>
      <c r="B103" s="39"/>
      <c r="C103" s="40"/>
      <c r="D103" s="40"/>
      <c r="E103" s="41"/>
      <c r="F103" s="41"/>
      <c r="G103" s="40"/>
      <c r="H103" s="42"/>
      <c r="I103" s="45"/>
      <c r="J103" s="45" t="str">
        <f t="shared" si="676"/>
        <v/>
      </c>
      <c r="K103" s="45"/>
      <c r="L103" s="45"/>
      <c r="M103" s="45"/>
      <c r="N103" s="45" t="str">
        <f t="shared" si="677"/>
        <v/>
      </c>
      <c r="O103" s="45"/>
      <c r="P103" s="45"/>
      <c r="Q103" s="45"/>
      <c r="R103" s="45" t="str">
        <f t="shared" si="639"/>
        <v/>
      </c>
      <c r="S103" s="46" t="str">
        <f t="shared" si="640"/>
        <v/>
      </c>
      <c r="T103" s="37"/>
      <c r="U103" s="29"/>
      <c r="V103" s="47"/>
      <c r="W103" s="67"/>
      <c r="X103" s="45" t="str">
        <f t="shared" si="678"/>
        <v/>
      </c>
      <c r="Y103" s="45"/>
      <c r="Z103" s="45"/>
      <c r="AA103" s="45"/>
      <c r="AB103" s="45" t="str">
        <f t="shared" si="679"/>
        <v/>
      </c>
      <c r="AC103" s="45"/>
      <c r="AD103" s="45"/>
      <c r="AE103" s="45"/>
      <c r="AF103" s="45" t="str">
        <f t="shared" si="641"/>
        <v/>
      </c>
      <c r="AG103" s="46" t="str">
        <f t="shared" si="642"/>
        <v/>
      </c>
      <c r="AH103" s="37"/>
      <c r="AI103" s="29"/>
      <c r="AJ103" s="47"/>
      <c r="AK103" s="45"/>
      <c r="AL103" s="45" t="str">
        <f t="shared" si="680"/>
        <v/>
      </c>
      <c r="AM103" s="45"/>
      <c r="AN103" s="45" t="str">
        <f t="shared" si="681"/>
        <v/>
      </c>
      <c r="AO103" s="45"/>
      <c r="AP103" s="45" t="str">
        <f t="shared" si="682"/>
        <v/>
      </c>
      <c r="AQ103" s="45"/>
      <c r="AR103" s="45"/>
      <c r="AS103" s="45"/>
      <c r="AT103" s="45" t="str">
        <f t="shared" si="643"/>
        <v/>
      </c>
      <c r="AU103" s="46" t="str">
        <f t="shared" si="644"/>
        <v/>
      </c>
      <c r="AV103" s="37"/>
      <c r="AW103" s="29"/>
      <c r="AX103" s="47"/>
      <c r="AY103" s="45"/>
      <c r="AZ103" s="45" t="str">
        <f t="shared" si="683"/>
        <v/>
      </c>
      <c r="BA103" s="45"/>
      <c r="BB103" s="45" t="str">
        <f t="shared" si="684"/>
        <v/>
      </c>
      <c r="BC103" s="45"/>
      <c r="BD103" s="45" t="str">
        <f t="shared" si="685"/>
        <v/>
      </c>
      <c r="BE103" s="45"/>
      <c r="BF103" s="45"/>
      <c r="BG103" s="45"/>
      <c r="BH103" s="45" t="str">
        <f t="shared" si="645"/>
        <v/>
      </c>
      <c r="BI103" s="46" t="str">
        <f t="shared" si="646"/>
        <v/>
      </c>
      <c r="BJ103" s="37"/>
      <c r="BK103" s="29"/>
      <c r="BL103" s="52">
        <f>IF($A82="","",$A82)</f>
        <v>46146</v>
      </c>
      <c r="BM103" s="45">
        <v>3605</v>
      </c>
      <c r="BN103" s="43">
        <f t="shared" si="572"/>
        <v>90</v>
      </c>
      <c r="BO103" s="45">
        <v>99</v>
      </c>
      <c r="BP103" s="87">
        <f t="shared" si="573"/>
        <v>1</v>
      </c>
      <c r="BQ103" s="45">
        <v>12</v>
      </c>
      <c r="BR103" s="43">
        <f t="shared" si="574"/>
        <v>1</v>
      </c>
      <c r="BS103" s="43">
        <v>3</v>
      </c>
      <c r="BT103" s="44" t="str">
        <f t="shared" si="669"/>
        <v>ゲーム機柄イヤホン</v>
      </c>
      <c r="BU103" s="48">
        <f t="shared" si="670"/>
        <v>1100</v>
      </c>
      <c r="BV103" s="45">
        <f t="shared" si="577"/>
        <v>1100</v>
      </c>
      <c r="BW103" s="89">
        <f t="shared" si="578"/>
        <v>0.12222222222222222</v>
      </c>
      <c r="BX103" s="37"/>
      <c r="BY103" s="57"/>
      <c r="BZ103" s="52">
        <f>IF($A82="","",$A82)</f>
        <v>46146</v>
      </c>
      <c r="CA103" s="45">
        <v>9449</v>
      </c>
      <c r="CB103" s="43">
        <f t="shared" si="579"/>
        <v>29</v>
      </c>
      <c r="CC103" s="45">
        <v>343</v>
      </c>
      <c r="CD103" s="87">
        <f t="shared" si="580"/>
        <v>2</v>
      </c>
      <c r="CE103" s="45">
        <v>12</v>
      </c>
      <c r="CF103" s="43">
        <f t="shared" si="581"/>
        <v>2</v>
      </c>
      <c r="CG103" s="43">
        <v>4</v>
      </c>
      <c r="CH103" s="44" t="str">
        <f t="shared" si="582"/>
        <v>雪見だいふくイヤホン</v>
      </c>
      <c r="CI103" s="48">
        <f t="shared" si="583"/>
        <v>1100</v>
      </c>
      <c r="CJ103" s="45">
        <f t="shared" si="584"/>
        <v>2200</v>
      </c>
      <c r="CK103" s="89">
        <f t="shared" si="585"/>
        <v>0.75862068965517238</v>
      </c>
      <c r="CL103" s="202" t="s">
        <v>1350</v>
      </c>
      <c r="CM103" s="29"/>
      <c r="CN103" s="52">
        <f>IF($A82="","",$A82)</f>
        <v>46146</v>
      </c>
      <c r="CO103" s="45">
        <v>3366</v>
      </c>
      <c r="CP103" s="43">
        <f t="shared" si="586"/>
        <v>28</v>
      </c>
      <c r="CQ103" s="45">
        <v>113</v>
      </c>
      <c r="CR103" s="87">
        <f t="shared" si="587"/>
        <v>3</v>
      </c>
      <c r="CS103" s="45">
        <v>15</v>
      </c>
      <c r="CT103" s="43">
        <f t="shared" si="588"/>
        <v>1</v>
      </c>
      <c r="CU103" s="43">
        <v>0</v>
      </c>
      <c r="CV103" s="310" t="str">
        <f t="shared" si="589"/>
        <v>ゲーム機柄ワイヤレスイヤホン</v>
      </c>
      <c r="CW103" s="48">
        <f t="shared" si="590"/>
        <v>700</v>
      </c>
      <c r="CX103" s="45">
        <f t="shared" si="591"/>
        <v>700</v>
      </c>
      <c r="CY103" s="89">
        <f t="shared" si="592"/>
        <v>0.25</v>
      </c>
      <c r="CZ103" s="178" t="s">
        <v>1354</v>
      </c>
      <c r="DA103" s="29"/>
      <c r="DB103" s="47"/>
      <c r="DC103" s="67"/>
      <c r="DD103" s="45" t="str">
        <f t="shared" si="686"/>
        <v/>
      </c>
      <c r="DE103" s="45"/>
      <c r="DF103" s="45"/>
      <c r="DG103" s="45"/>
      <c r="DH103" s="45" t="str">
        <f t="shared" si="687"/>
        <v/>
      </c>
      <c r="DI103" s="45"/>
      <c r="DJ103" s="45"/>
      <c r="DK103" s="45"/>
      <c r="DL103" s="45" t="str">
        <f t="shared" si="647"/>
        <v/>
      </c>
      <c r="DM103" s="46" t="str">
        <f t="shared" si="648"/>
        <v/>
      </c>
      <c r="DN103" s="37"/>
      <c r="DO103" s="29"/>
      <c r="DP103" s="47"/>
      <c r="DQ103" s="45"/>
      <c r="DR103" s="45" t="str">
        <f t="shared" si="688"/>
        <v/>
      </c>
      <c r="DS103" s="45"/>
      <c r="DT103" s="45" t="str">
        <f t="shared" si="689"/>
        <v/>
      </c>
      <c r="DU103" s="45"/>
      <c r="DV103" s="45" t="str">
        <f t="shared" si="690"/>
        <v/>
      </c>
      <c r="DW103" s="45"/>
      <c r="DX103" s="45"/>
      <c r="DY103" s="45"/>
      <c r="DZ103" s="45" t="str">
        <f t="shared" si="649"/>
        <v/>
      </c>
      <c r="EA103" s="46" t="str">
        <f t="shared" si="650"/>
        <v/>
      </c>
      <c r="EB103" s="37"/>
      <c r="ED103" s="47"/>
      <c r="EE103" s="67"/>
      <c r="EF103" s="45" t="str">
        <f t="shared" si="691"/>
        <v/>
      </c>
      <c r="EG103" s="45"/>
      <c r="EH103" s="45"/>
      <c r="EI103" s="45"/>
      <c r="EJ103" s="45" t="str">
        <f t="shared" si="692"/>
        <v/>
      </c>
      <c r="EK103" s="45"/>
      <c r="EL103" s="45"/>
      <c r="EM103" s="45"/>
      <c r="EN103" s="45" t="str">
        <f t="shared" si="651"/>
        <v/>
      </c>
      <c r="EO103" s="46" t="str">
        <f t="shared" si="652"/>
        <v/>
      </c>
      <c r="EP103" s="37"/>
      <c r="ER103" s="47"/>
      <c r="ES103" s="67"/>
      <c r="ET103" s="45" t="str">
        <f t="shared" si="693"/>
        <v/>
      </c>
      <c r="EU103" s="45"/>
      <c r="EV103" s="45"/>
      <c r="EW103" s="45"/>
      <c r="EX103" s="45" t="str">
        <f t="shared" si="694"/>
        <v/>
      </c>
      <c r="EY103" s="45"/>
      <c r="EZ103" s="45"/>
      <c r="FA103" s="45"/>
      <c r="FB103" s="45" t="str">
        <f t="shared" si="653"/>
        <v/>
      </c>
      <c r="FC103" s="46" t="str">
        <f t="shared" si="654"/>
        <v/>
      </c>
      <c r="FD103" s="37"/>
      <c r="FF103" s="47"/>
      <c r="FG103" s="67"/>
      <c r="FH103" s="45" t="str">
        <f t="shared" si="695"/>
        <v/>
      </c>
      <c r="FI103" s="45"/>
      <c r="FJ103" s="45"/>
      <c r="FK103" s="45"/>
      <c r="FL103" s="45" t="str">
        <f t="shared" si="696"/>
        <v/>
      </c>
      <c r="FM103" s="45"/>
      <c r="FN103" s="45"/>
      <c r="FO103" s="45"/>
      <c r="FP103" s="45" t="str">
        <f t="shared" si="655"/>
        <v/>
      </c>
      <c r="FQ103" s="46" t="str">
        <f t="shared" si="656"/>
        <v/>
      </c>
      <c r="FR103" s="37"/>
      <c r="FS103" s="29"/>
      <c r="FT103" s="47"/>
      <c r="FU103" s="67"/>
      <c r="FV103" s="45" t="str">
        <f t="shared" si="697"/>
        <v/>
      </c>
      <c r="FW103" s="45"/>
      <c r="FX103" s="45"/>
      <c r="FY103" s="45"/>
      <c r="FZ103" s="45" t="str">
        <f t="shared" si="698"/>
        <v/>
      </c>
      <c r="GA103" s="45"/>
      <c r="GB103" s="45"/>
      <c r="GC103" s="45"/>
      <c r="GD103" s="45" t="str">
        <f t="shared" si="657"/>
        <v/>
      </c>
      <c r="GE103" s="46" t="str">
        <f t="shared" si="658"/>
        <v/>
      </c>
      <c r="GF103" s="37"/>
      <c r="GH103" s="47"/>
      <c r="GI103" s="67"/>
      <c r="GJ103" s="45" t="str">
        <f t="shared" si="699"/>
        <v/>
      </c>
      <c r="GK103" s="45"/>
      <c r="GL103" s="45"/>
      <c r="GM103" s="45"/>
      <c r="GN103" s="45" t="str">
        <f t="shared" si="700"/>
        <v/>
      </c>
      <c r="GO103" s="45"/>
      <c r="GP103" s="45"/>
      <c r="GQ103" s="45"/>
      <c r="GR103" s="45" t="str">
        <f t="shared" si="659"/>
        <v/>
      </c>
      <c r="GS103" s="46" t="str">
        <f t="shared" si="660"/>
        <v/>
      </c>
      <c r="GT103" s="37"/>
      <c r="GU103" s="61"/>
      <c r="GV103" s="52">
        <f>IF($A82="","",$A82)</f>
        <v>46146</v>
      </c>
      <c r="GW103" s="62" t="s">
        <v>1143</v>
      </c>
      <c r="GX103" s="45">
        <v>703</v>
      </c>
      <c r="GY103" s="43">
        <f t="shared" si="593"/>
        <v>53</v>
      </c>
      <c r="GZ103" s="45">
        <v>37</v>
      </c>
      <c r="HA103" s="87">
        <f t="shared" si="594"/>
        <v>1</v>
      </c>
      <c r="HB103" s="45">
        <v>2</v>
      </c>
      <c r="HC103" s="43">
        <f t="shared" si="595"/>
        <v>1</v>
      </c>
      <c r="HD103" s="43">
        <v>0</v>
      </c>
      <c r="HE103" s="44" t="str">
        <f t="shared" si="672"/>
        <v>プチドロ</v>
      </c>
      <c r="HF103" s="48">
        <f t="shared" si="673"/>
        <v>1500</v>
      </c>
      <c r="HG103" s="45">
        <f t="shared" si="598"/>
        <v>1500</v>
      </c>
      <c r="HH103" s="89">
        <f t="shared" si="599"/>
        <v>0.28301886792452829</v>
      </c>
      <c r="HI103" s="37"/>
      <c r="HK103" s="52">
        <f>IF($A82="","",$A82)</f>
        <v>46146</v>
      </c>
      <c r="HL103" s="45">
        <v>3058</v>
      </c>
      <c r="HM103" s="43">
        <f t="shared" si="600"/>
        <v>47</v>
      </c>
      <c r="HN103" s="45">
        <v>50</v>
      </c>
      <c r="HO103" s="87">
        <f t="shared" si="601"/>
        <v>0</v>
      </c>
      <c r="HP103" s="45">
        <v>11</v>
      </c>
      <c r="HQ103" s="43">
        <f t="shared" si="602"/>
        <v>0</v>
      </c>
      <c r="HR103" s="43">
        <v>0</v>
      </c>
      <c r="HS103" s="44" t="str">
        <f t="shared" si="603"/>
        <v>キティボアバンスクリップ</v>
      </c>
      <c r="HT103" s="48">
        <f t="shared" si="604"/>
        <v>1100</v>
      </c>
      <c r="HU103" s="45">
        <f t="shared" si="605"/>
        <v>0</v>
      </c>
      <c r="HV103" s="89">
        <f t="shared" si="606"/>
        <v>0</v>
      </c>
      <c r="HW103" s="37" t="s">
        <v>1342</v>
      </c>
      <c r="HX103" s="360"/>
      <c r="HY103" s="52">
        <f>IF($A82="","",$A82)</f>
        <v>46146</v>
      </c>
      <c r="HZ103" s="45">
        <v>10218</v>
      </c>
      <c r="IA103" s="43">
        <f t="shared" si="607"/>
        <v>62</v>
      </c>
      <c r="IB103" s="45">
        <v>378</v>
      </c>
      <c r="IC103" s="87">
        <f t="shared" si="608"/>
        <v>0</v>
      </c>
      <c r="ID103" s="45">
        <v>17</v>
      </c>
      <c r="IE103" s="43">
        <f t="shared" si="609"/>
        <v>1</v>
      </c>
      <c r="IF103" s="43">
        <v>0</v>
      </c>
      <c r="IG103" s="44" t="str">
        <f t="shared" si="610"/>
        <v>日焼けキティマルチケース</v>
      </c>
      <c r="IH103" s="48">
        <f t="shared" si="611"/>
        <v>1000</v>
      </c>
      <c r="II103" s="45">
        <f t="shared" si="612"/>
        <v>1000</v>
      </c>
      <c r="IJ103" s="89">
        <f t="shared" si="613"/>
        <v>0.16129032258064516</v>
      </c>
      <c r="IK103" s="37"/>
      <c r="IL103" s="29"/>
      <c r="IM103" s="52">
        <f>IF($A82="","",$A82)</f>
        <v>46146</v>
      </c>
      <c r="IN103" s="45">
        <v>1147</v>
      </c>
      <c r="IO103" s="43">
        <f t="shared" si="614"/>
        <v>55</v>
      </c>
      <c r="IP103" s="45">
        <v>247</v>
      </c>
      <c r="IQ103" s="87">
        <f t="shared" si="615"/>
        <v>1</v>
      </c>
      <c r="IR103" s="45">
        <v>13</v>
      </c>
      <c r="IS103" s="43">
        <f t="shared" si="616"/>
        <v>1</v>
      </c>
      <c r="IT103" s="43">
        <v>0</v>
      </c>
      <c r="IU103" s="44" t="str">
        <f t="shared" si="674"/>
        <v>ゲーム機イヤホン</v>
      </c>
      <c r="IV103" s="48">
        <f t="shared" si="675"/>
        <v>1000</v>
      </c>
      <c r="IW103" s="45">
        <f t="shared" si="617"/>
        <v>1000</v>
      </c>
      <c r="IX103" s="89">
        <f t="shared" si="618"/>
        <v>0.18181818181818182</v>
      </c>
      <c r="IY103" s="37"/>
      <c r="IZ103" s="61"/>
      <c r="JA103" s="52">
        <f>IF($A82="","",$A82)</f>
        <v>46146</v>
      </c>
      <c r="JB103" s="45">
        <v>8009</v>
      </c>
      <c r="JC103" s="43">
        <f t="shared" si="619"/>
        <v>70</v>
      </c>
      <c r="JD103" s="45">
        <v>251</v>
      </c>
      <c r="JE103" s="87">
        <f t="shared" si="620"/>
        <v>2</v>
      </c>
      <c r="JF103" s="45">
        <v>12</v>
      </c>
      <c r="JG103" s="43">
        <f t="shared" si="621"/>
        <v>2</v>
      </c>
      <c r="JH103" s="43">
        <v>0</v>
      </c>
      <c r="JI103" s="44" t="str">
        <f t="shared" si="636"/>
        <v>液晶デジカメ</v>
      </c>
      <c r="JJ103" s="48">
        <f t="shared" si="637"/>
        <v>1100</v>
      </c>
      <c r="JK103" s="45">
        <f t="shared" si="622"/>
        <v>2200</v>
      </c>
      <c r="JL103" s="89">
        <f t="shared" si="623"/>
        <v>0.31428571428571428</v>
      </c>
      <c r="JM103" s="37"/>
      <c r="JN103" s="29"/>
      <c r="JO103" s="52">
        <f>IF($A82="","",$A82)</f>
        <v>46146</v>
      </c>
      <c r="JP103" s="45">
        <v>851</v>
      </c>
      <c r="JQ103" s="43">
        <f t="shared" si="624"/>
        <v>53</v>
      </c>
      <c r="JR103" s="45">
        <v>348</v>
      </c>
      <c r="JS103" s="87">
        <f t="shared" si="625"/>
        <v>1</v>
      </c>
      <c r="JT103" s="45">
        <v>9</v>
      </c>
      <c r="JU103" s="43">
        <f t="shared" si="626"/>
        <v>2</v>
      </c>
      <c r="JV103" s="43">
        <v>0</v>
      </c>
      <c r="JW103" s="44" t="str">
        <f t="shared" si="627"/>
        <v>キティボアバンスクリップ</v>
      </c>
      <c r="JX103" s="48">
        <f t="shared" si="628"/>
        <v>1100</v>
      </c>
      <c r="JY103" s="45">
        <f t="shared" si="629"/>
        <v>2200</v>
      </c>
      <c r="JZ103" s="89">
        <f t="shared" si="630"/>
        <v>0.41509433962264153</v>
      </c>
      <c r="KA103" s="37"/>
      <c r="KB103" s="51"/>
      <c r="KC103" s="52">
        <f>IF($A82="","",$A82)</f>
        <v>46146</v>
      </c>
      <c r="KD103" s="45">
        <v>1344</v>
      </c>
      <c r="KE103" s="58">
        <f>IF(KD103="","",KD103-KD99)</f>
        <v>11</v>
      </c>
      <c r="KF103" s="45">
        <v>161</v>
      </c>
      <c r="KG103" s="87">
        <f>IF(KF103="","",KF103-KF99)</f>
        <v>3</v>
      </c>
      <c r="KH103" s="45">
        <v>10</v>
      </c>
      <c r="KI103" s="43">
        <f>IF(KH103="","",KH99+KJ99-KH103)</f>
        <v>3</v>
      </c>
      <c r="KJ103" s="43">
        <v>8</v>
      </c>
      <c r="KK103" s="44" t="str">
        <f>IF(KD103="","",KK99)</f>
        <v>モンチチフルーツマスコット</v>
      </c>
      <c r="KL103" s="48">
        <f>IF(KE103="","",KL99)</f>
        <v>572</v>
      </c>
      <c r="KM103" s="45">
        <f>IF(KH103="","",KI103*KL103)</f>
        <v>1716</v>
      </c>
      <c r="KN103" s="89">
        <f>IF(KI103="","",KM103/(KE103*100))</f>
        <v>1.56</v>
      </c>
      <c r="KO103" s="37" t="s">
        <v>1340</v>
      </c>
      <c r="KP103" s="29"/>
      <c r="KQ103" s="52">
        <f>IF($A82="","",$A82)</f>
        <v>46146</v>
      </c>
      <c r="KR103" s="45">
        <v>871</v>
      </c>
      <c r="KS103" s="43">
        <f>IF(KR103="","",KR103-KR99)</f>
        <v>74</v>
      </c>
      <c r="KT103" s="45">
        <v>104</v>
      </c>
      <c r="KU103" s="87">
        <f>IF(KT103="","",KT103-KT99)</f>
        <v>1</v>
      </c>
      <c r="KV103" s="45">
        <v>21</v>
      </c>
      <c r="KW103" s="43">
        <f>IF(KV103="","",KV99+KX99-KV103)</f>
        <v>1</v>
      </c>
      <c r="KX103" s="43">
        <v>-13</v>
      </c>
      <c r="KY103" s="44" t="str">
        <f>IF(KR103="","",KY99)</f>
        <v>フルーツスクイーズ</v>
      </c>
      <c r="KZ103" s="48">
        <f>IF(KS103="","",KZ99)</f>
        <v>290</v>
      </c>
      <c r="LA103" s="45">
        <f>IF(KV103="","",KW103*KZ103)</f>
        <v>290</v>
      </c>
      <c r="LB103" s="89">
        <f>IF(KW103="","",LA103/(KS103*100))</f>
        <v>3.9189189189189191E-2</v>
      </c>
      <c r="LC103" s="37" t="s">
        <v>1339</v>
      </c>
      <c r="LD103" s="29"/>
      <c r="LE103" s="47"/>
      <c r="LF103" s="45"/>
      <c r="LG103" s="45"/>
      <c r="LH103" s="45"/>
      <c r="LI103" s="45"/>
      <c r="LJ103" s="43"/>
      <c r="LK103" s="45"/>
      <c r="LL103" s="45"/>
      <c r="LM103" s="73"/>
      <c r="LN103" s="67"/>
      <c r="LO103" s="45"/>
      <c r="LP103" s="46"/>
      <c r="LQ103" s="37"/>
      <c r="LR103" s="29"/>
      <c r="LS103" s="47"/>
      <c r="LT103" s="67"/>
      <c r="LU103" s="45" t="str">
        <f t="shared" si="701"/>
        <v/>
      </c>
      <c r="LV103" s="45"/>
      <c r="LW103" s="45"/>
      <c r="LX103" s="45"/>
      <c r="LY103" s="45" t="str">
        <f t="shared" si="702"/>
        <v/>
      </c>
      <c r="LZ103" s="45"/>
      <c r="MA103" s="45"/>
      <c r="MB103" s="45"/>
      <c r="MC103" s="45" t="str">
        <f t="shared" si="661"/>
        <v/>
      </c>
      <c r="MD103" s="46" t="str">
        <f t="shared" si="662"/>
        <v/>
      </c>
      <c r="ME103" s="37"/>
      <c r="MF103" s="29"/>
      <c r="MG103" s="47"/>
      <c r="MH103" s="67"/>
      <c r="MI103" s="45" t="str">
        <f t="shared" si="703"/>
        <v/>
      </c>
      <c r="MJ103" s="45"/>
      <c r="MK103" s="45"/>
      <c r="ML103" s="45"/>
      <c r="MM103" s="45" t="str">
        <f t="shared" si="704"/>
        <v/>
      </c>
      <c r="MN103" s="45"/>
      <c r="MO103" s="45"/>
      <c r="MP103" s="45"/>
      <c r="MQ103" s="45" t="str">
        <f t="shared" si="663"/>
        <v/>
      </c>
      <c r="MR103" s="46" t="str">
        <f t="shared" si="664"/>
        <v/>
      </c>
      <c r="MS103" s="37"/>
      <c r="MT103" s="29"/>
      <c r="MU103" s="47"/>
      <c r="MV103" s="67"/>
      <c r="MW103" s="45" t="str">
        <f t="shared" si="705"/>
        <v/>
      </c>
      <c r="MX103" s="45"/>
      <c r="MY103" s="45"/>
      <c r="MZ103" s="45"/>
      <c r="NA103" s="45" t="str">
        <f t="shared" si="706"/>
        <v/>
      </c>
      <c r="NB103" s="45"/>
      <c r="NC103" s="45"/>
      <c r="ND103" s="45"/>
      <c r="NE103" s="45" t="str">
        <f t="shared" si="665"/>
        <v/>
      </c>
      <c r="NF103" s="46" t="str">
        <f t="shared" si="666"/>
        <v/>
      </c>
      <c r="NG103" s="37"/>
      <c r="NH103" s="29"/>
      <c r="NI103" s="47"/>
      <c r="NJ103" s="67"/>
      <c r="NK103" s="45" t="str">
        <f t="shared" si="707"/>
        <v/>
      </c>
      <c r="NL103" s="45"/>
      <c r="NM103" s="45"/>
      <c r="NN103" s="45"/>
      <c r="NO103" s="45" t="str">
        <f t="shared" si="708"/>
        <v/>
      </c>
      <c r="NP103" s="45"/>
      <c r="NQ103" s="45"/>
      <c r="NR103" s="45"/>
      <c r="NS103" s="45" t="str">
        <f t="shared" si="667"/>
        <v/>
      </c>
      <c r="NT103" s="46" t="str">
        <f t="shared" si="668"/>
        <v/>
      </c>
      <c r="NU103" s="37"/>
    </row>
    <row r="104" spans="1:385" ht="15" customHeight="1" thickBot="1" x14ac:dyDescent="0.3">
      <c r="A104" s="38"/>
      <c r="B104" s="39"/>
      <c r="C104" s="40"/>
      <c r="D104" s="40"/>
      <c r="E104" s="41"/>
      <c r="F104" s="41"/>
      <c r="G104" s="40"/>
      <c r="H104" s="42"/>
      <c r="I104" s="45"/>
      <c r="J104" s="45" t="str">
        <f t="shared" si="676"/>
        <v/>
      </c>
      <c r="K104" s="45"/>
      <c r="L104" s="45"/>
      <c r="M104" s="45"/>
      <c r="N104" s="45" t="str">
        <f t="shared" si="677"/>
        <v/>
      </c>
      <c r="O104" s="45"/>
      <c r="P104" s="45"/>
      <c r="Q104" s="45"/>
      <c r="R104" s="45" t="str">
        <f t="shared" si="639"/>
        <v/>
      </c>
      <c r="S104" s="46" t="str">
        <f t="shared" si="640"/>
        <v/>
      </c>
      <c r="T104" s="37"/>
      <c r="U104" s="29"/>
      <c r="V104" s="47"/>
      <c r="W104" s="67"/>
      <c r="X104" s="45" t="str">
        <f t="shared" si="678"/>
        <v/>
      </c>
      <c r="Y104" s="45"/>
      <c r="Z104" s="45"/>
      <c r="AA104" s="45"/>
      <c r="AB104" s="45" t="str">
        <f t="shared" si="679"/>
        <v/>
      </c>
      <c r="AC104" s="45"/>
      <c r="AD104" s="45"/>
      <c r="AE104" s="45"/>
      <c r="AF104" s="45" t="str">
        <f t="shared" si="641"/>
        <v/>
      </c>
      <c r="AG104" s="46" t="str">
        <f t="shared" si="642"/>
        <v/>
      </c>
      <c r="AH104" s="37"/>
      <c r="AI104" s="29"/>
      <c r="AJ104" s="47"/>
      <c r="AK104" s="45"/>
      <c r="AL104" s="45" t="str">
        <f t="shared" si="680"/>
        <v/>
      </c>
      <c r="AM104" s="45"/>
      <c r="AN104" s="45" t="str">
        <f t="shared" si="681"/>
        <v/>
      </c>
      <c r="AO104" s="45"/>
      <c r="AP104" s="45" t="str">
        <f t="shared" si="682"/>
        <v/>
      </c>
      <c r="AQ104" s="45"/>
      <c r="AR104" s="45"/>
      <c r="AS104" s="45"/>
      <c r="AT104" s="45" t="str">
        <f t="shared" si="643"/>
        <v/>
      </c>
      <c r="AU104" s="46" t="str">
        <f t="shared" si="644"/>
        <v/>
      </c>
      <c r="AV104" s="37"/>
      <c r="AW104" s="29"/>
      <c r="AX104" s="47"/>
      <c r="AY104" s="45"/>
      <c r="AZ104" s="45" t="str">
        <f t="shared" si="683"/>
        <v/>
      </c>
      <c r="BA104" s="45"/>
      <c r="BB104" s="45" t="str">
        <f t="shared" si="684"/>
        <v/>
      </c>
      <c r="BC104" s="45"/>
      <c r="BD104" s="45" t="str">
        <f t="shared" si="685"/>
        <v/>
      </c>
      <c r="BE104" s="45"/>
      <c r="BF104" s="45"/>
      <c r="BG104" s="45"/>
      <c r="BH104" s="45" t="str">
        <f t="shared" si="645"/>
        <v/>
      </c>
      <c r="BI104" s="46" t="str">
        <f t="shared" si="646"/>
        <v/>
      </c>
      <c r="BJ104" s="37"/>
      <c r="BK104" s="29"/>
      <c r="BL104" s="47"/>
      <c r="BM104" s="43">
        <v>2715</v>
      </c>
      <c r="BN104" s="45">
        <f t="shared" si="572"/>
        <v>52</v>
      </c>
      <c r="BO104" s="43">
        <v>99</v>
      </c>
      <c r="BP104" s="45">
        <f t="shared" si="573"/>
        <v>3</v>
      </c>
      <c r="BQ104" s="43">
        <v>13</v>
      </c>
      <c r="BR104" s="45">
        <f t="shared" si="574"/>
        <v>2</v>
      </c>
      <c r="BS104" s="43">
        <v>0</v>
      </c>
      <c r="BT104" s="63" t="str">
        <f t="shared" si="669"/>
        <v>ベアブリック</v>
      </c>
      <c r="BU104" s="67">
        <f t="shared" si="670"/>
        <v>847</v>
      </c>
      <c r="BV104" s="43">
        <f t="shared" si="577"/>
        <v>1694</v>
      </c>
      <c r="BW104" s="46">
        <f t="shared" si="578"/>
        <v>0.32576923076923076</v>
      </c>
      <c r="BX104" s="37"/>
      <c r="BY104" s="57"/>
      <c r="BZ104" s="47"/>
      <c r="CA104" s="43">
        <v>8651</v>
      </c>
      <c r="CB104" s="45">
        <f t="shared" si="579"/>
        <v>62</v>
      </c>
      <c r="CC104" s="43">
        <v>366</v>
      </c>
      <c r="CD104" s="45">
        <f t="shared" si="580"/>
        <v>1</v>
      </c>
      <c r="CE104" s="43">
        <v>11</v>
      </c>
      <c r="CF104" s="45">
        <f t="shared" si="581"/>
        <v>1</v>
      </c>
      <c r="CG104" s="43">
        <v>0</v>
      </c>
      <c r="CH104" s="63" t="str">
        <f t="shared" si="582"/>
        <v>サンリオボアバンスクリップ</v>
      </c>
      <c r="CI104" s="67">
        <f t="shared" si="583"/>
        <v>1100</v>
      </c>
      <c r="CJ104" s="43">
        <f t="shared" si="584"/>
        <v>1100</v>
      </c>
      <c r="CK104" s="46">
        <f t="shared" si="585"/>
        <v>0.17741935483870969</v>
      </c>
      <c r="CL104" s="178" t="s">
        <v>1351</v>
      </c>
      <c r="CM104" s="29"/>
      <c r="CN104" s="47"/>
      <c r="CO104" s="43">
        <v>4686</v>
      </c>
      <c r="CP104" s="45">
        <f t="shared" si="586"/>
        <v>67</v>
      </c>
      <c r="CQ104" s="43">
        <v>127</v>
      </c>
      <c r="CR104" s="45">
        <f t="shared" si="587"/>
        <v>1</v>
      </c>
      <c r="CS104" s="43">
        <v>11</v>
      </c>
      <c r="CT104" s="45">
        <f t="shared" si="588"/>
        <v>1</v>
      </c>
      <c r="CU104" s="43">
        <v>0</v>
      </c>
      <c r="CV104" s="63" t="str">
        <f t="shared" si="589"/>
        <v>ギャルキティしっぽポーチ</v>
      </c>
      <c r="CW104" s="67">
        <f t="shared" si="590"/>
        <v>0</v>
      </c>
      <c r="CX104" s="43">
        <f t="shared" si="591"/>
        <v>0</v>
      </c>
      <c r="CY104" s="46">
        <f t="shared" si="592"/>
        <v>0</v>
      </c>
      <c r="CZ104" s="37"/>
      <c r="DA104" s="29"/>
      <c r="DB104" s="47"/>
      <c r="DC104" s="67"/>
      <c r="DD104" s="45" t="str">
        <f t="shared" si="686"/>
        <v/>
      </c>
      <c r="DE104" s="45"/>
      <c r="DF104" s="45"/>
      <c r="DG104" s="45"/>
      <c r="DH104" s="45" t="str">
        <f t="shared" si="687"/>
        <v/>
      </c>
      <c r="DI104" s="45"/>
      <c r="DJ104" s="45"/>
      <c r="DK104" s="45"/>
      <c r="DL104" s="45" t="str">
        <f t="shared" si="647"/>
        <v/>
      </c>
      <c r="DM104" s="46" t="str">
        <f t="shared" si="648"/>
        <v/>
      </c>
      <c r="DN104" s="37"/>
      <c r="DO104" s="29"/>
      <c r="DP104" s="47"/>
      <c r="DQ104" s="45"/>
      <c r="DR104" s="45" t="str">
        <f t="shared" si="688"/>
        <v/>
      </c>
      <c r="DS104" s="45"/>
      <c r="DT104" s="45" t="str">
        <f t="shared" si="689"/>
        <v/>
      </c>
      <c r="DU104" s="45"/>
      <c r="DV104" s="45" t="str">
        <f t="shared" si="690"/>
        <v/>
      </c>
      <c r="DW104" s="45"/>
      <c r="DX104" s="45"/>
      <c r="DY104" s="45"/>
      <c r="DZ104" s="45" t="str">
        <f t="shared" si="649"/>
        <v/>
      </c>
      <c r="EA104" s="46" t="str">
        <f t="shared" si="650"/>
        <v/>
      </c>
      <c r="EB104" s="37"/>
      <c r="ED104" s="47"/>
      <c r="EE104" s="67"/>
      <c r="EF104" s="45" t="str">
        <f t="shared" si="691"/>
        <v/>
      </c>
      <c r="EG104" s="45"/>
      <c r="EH104" s="45"/>
      <c r="EI104" s="45"/>
      <c r="EJ104" s="45" t="str">
        <f t="shared" si="692"/>
        <v/>
      </c>
      <c r="EK104" s="45"/>
      <c r="EL104" s="45"/>
      <c r="EM104" s="45"/>
      <c r="EN104" s="45" t="str">
        <f t="shared" si="651"/>
        <v/>
      </c>
      <c r="EO104" s="46" t="str">
        <f t="shared" si="652"/>
        <v/>
      </c>
      <c r="EP104" s="37"/>
      <c r="ER104" s="47"/>
      <c r="ES104" s="67"/>
      <c r="ET104" s="45" t="str">
        <f t="shared" si="693"/>
        <v/>
      </c>
      <c r="EU104" s="45"/>
      <c r="EV104" s="45"/>
      <c r="EW104" s="45"/>
      <c r="EX104" s="45" t="str">
        <f t="shared" si="694"/>
        <v/>
      </c>
      <c r="EY104" s="45"/>
      <c r="EZ104" s="45"/>
      <c r="FA104" s="45"/>
      <c r="FB104" s="45" t="str">
        <f t="shared" si="653"/>
        <v/>
      </c>
      <c r="FC104" s="46" t="str">
        <f t="shared" si="654"/>
        <v/>
      </c>
      <c r="FD104" s="37"/>
      <c r="FF104" s="47"/>
      <c r="FG104" s="67"/>
      <c r="FH104" s="45" t="str">
        <f t="shared" si="695"/>
        <v/>
      </c>
      <c r="FI104" s="45"/>
      <c r="FJ104" s="45"/>
      <c r="FK104" s="45"/>
      <c r="FL104" s="45" t="str">
        <f t="shared" si="696"/>
        <v/>
      </c>
      <c r="FM104" s="45"/>
      <c r="FN104" s="45"/>
      <c r="FO104" s="45"/>
      <c r="FP104" s="45" t="str">
        <f t="shared" si="655"/>
        <v/>
      </c>
      <c r="FQ104" s="46" t="str">
        <f t="shared" si="656"/>
        <v/>
      </c>
      <c r="FR104" s="37"/>
      <c r="FS104" s="29"/>
      <c r="FT104" s="47"/>
      <c r="FU104" s="67"/>
      <c r="FV104" s="45" t="str">
        <f t="shared" si="697"/>
        <v/>
      </c>
      <c r="FW104" s="45"/>
      <c r="FX104" s="45"/>
      <c r="FY104" s="45"/>
      <c r="FZ104" s="45" t="str">
        <f t="shared" si="698"/>
        <v/>
      </c>
      <c r="GA104" s="45"/>
      <c r="GB104" s="45"/>
      <c r="GC104" s="45"/>
      <c r="GD104" s="45" t="str">
        <f t="shared" si="657"/>
        <v/>
      </c>
      <c r="GE104" s="46" t="str">
        <f t="shared" si="658"/>
        <v/>
      </c>
      <c r="GF104" s="37"/>
      <c r="GH104" s="47"/>
      <c r="GI104" s="67"/>
      <c r="GJ104" s="45" t="str">
        <f t="shared" si="699"/>
        <v/>
      </c>
      <c r="GK104" s="45"/>
      <c r="GL104" s="45"/>
      <c r="GM104" s="45"/>
      <c r="GN104" s="45" t="str">
        <f t="shared" si="700"/>
        <v/>
      </c>
      <c r="GO104" s="45"/>
      <c r="GP104" s="45"/>
      <c r="GQ104" s="45"/>
      <c r="GR104" s="45" t="str">
        <f t="shared" si="659"/>
        <v/>
      </c>
      <c r="GS104" s="46" t="str">
        <f t="shared" si="660"/>
        <v/>
      </c>
      <c r="GT104" s="37"/>
      <c r="GU104" s="61"/>
      <c r="GV104" s="47"/>
      <c r="GW104" s="30" t="s">
        <v>1144</v>
      </c>
      <c r="GX104" s="43">
        <v>563</v>
      </c>
      <c r="GY104" s="45">
        <f t="shared" si="593"/>
        <v>40</v>
      </c>
      <c r="GZ104" s="43">
        <v>48</v>
      </c>
      <c r="HA104" s="45">
        <f t="shared" si="594"/>
        <v>2</v>
      </c>
      <c r="HB104" s="43">
        <v>1</v>
      </c>
      <c r="HC104" s="45">
        <f t="shared" si="595"/>
        <v>2</v>
      </c>
      <c r="HD104" s="43">
        <v>2</v>
      </c>
      <c r="HE104" s="63" t="str">
        <f t="shared" si="672"/>
        <v>ぷくぷくシール</v>
      </c>
      <c r="HF104" s="67">
        <f t="shared" si="673"/>
        <v>250</v>
      </c>
      <c r="HG104" s="43">
        <f t="shared" si="598"/>
        <v>500</v>
      </c>
      <c r="HH104" s="46">
        <f t="shared" si="599"/>
        <v>0.125</v>
      </c>
      <c r="HI104" s="37"/>
      <c r="HK104" s="47"/>
      <c r="HL104" s="43">
        <v>1970</v>
      </c>
      <c r="HM104" s="45">
        <f t="shared" si="600"/>
        <v>74</v>
      </c>
      <c r="HN104" s="43">
        <v>50</v>
      </c>
      <c r="HO104" s="45">
        <f t="shared" si="601"/>
        <v>1</v>
      </c>
      <c r="HP104" s="43">
        <v>15</v>
      </c>
      <c r="HQ104" s="45">
        <f t="shared" si="602"/>
        <v>1</v>
      </c>
      <c r="HR104" s="43">
        <v>0</v>
      </c>
      <c r="HS104" s="63" t="str">
        <f t="shared" si="603"/>
        <v>たまごっちタイルシール</v>
      </c>
      <c r="HT104" s="67">
        <f t="shared" si="604"/>
        <v>600</v>
      </c>
      <c r="HU104" s="43">
        <f t="shared" si="605"/>
        <v>600</v>
      </c>
      <c r="HV104" s="46">
        <f t="shared" si="606"/>
        <v>8.1081081081081086E-2</v>
      </c>
      <c r="HW104" s="37"/>
      <c r="HX104" s="360"/>
      <c r="HY104" s="47"/>
      <c r="HZ104" s="43">
        <v>6358</v>
      </c>
      <c r="IA104" s="45">
        <f t="shared" si="607"/>
        <v>34</v>
      </c>
      <c r="IB104" s="43">
        <v>197</v>
      </c>
      <c r="IC104" s="45">
        <f t="shared" si="608"/>
        <v>3</v>
      </c>
      <c r="ID104" s="43">
        <v>13</v>
      </c>
      <c r="IE104" s="45">
        <f t="shared" si="609"/>
        <v>4</v>
      </c>
      <c r="IF104" s="43">
        <v>0</v>
      </c>
      <c r="IG104" s="63" t="str">
        <f t="shared" si="610"/>
        <v>ギャルキティマスコット</v>
      </c>
      <c r="IH104" s="67">
        <f t="shared" si="611"/>
        <v>500</v>
      </c>
      <c r="II104" s="43">
        <f t="shared" si="612"/>
        <v>2000</v>
      </c>
      <c r="IJ104" s="46">
        <f t="shared" si="613"/>
        <v>0.58823529411764708</v>
      </c>
      <c r="IK104" s="37" t="s">
        <v>452</v>
      </c>
      <c r="IL104" s="29"/>
      <c r="IM104" s="47"/>
      <c r="IN104" s="43">
        <v>7158</v>
      </c>
      <c r="IO104" s="45">
        <f t="shared" si="614"/>
        <v>44</v>
      </c>
      <c r="IP104" s="43">
        <v>217</v>
      </c>
      <c r="IQ104" s="45">
        <f t="shared" si="615"/>
        <v>0</v>
      </c>
      <c r="IR104" s="43">
        <v>22</v>
      </c>
      <c r="IS104" s="45">
        <f t="shared" si="616"/>
        <v>1</v>
      </c>
      <c r="IT104" s="43">
        <v>0</v>
      </c>
      <c r="IU104" s="63" t="str">
        <f t="shared" si="674"/>
        <v>フルーツスクイーズ</v>
      </c>
      <c r="IV104" s="67">
        <f t="shared" si="675"/>
        <v>220</v>
      </c>
      <c r="IW104" s="43">
        <f t="shared" si="617"/>
        <v>220</v>
      </c>
      <c r="IX104" s="46">
        <f t="shared" si="618"/>
        <v>0.05</v>
      </c>
      <c r="IY104" s="178" t="s">
        <v>1347</v>
      </c>
      <c r="IZ104" s="61"/>
      <c r="JA104" s="47"/>
      <c r="JB104" s="43">
        <v>5599</v>
      </c>
      <c r="JC104" s="45">
        <f t="shared" si="619"/>
        <v>42</v>
      </c>
      <c r="JD104" s="43">
        <v>170</v>
      </c>
      <c r="JE104" s="45">
        <f t="shared" si="620"/>
        <v>2</v>
      </c>
      <c r="JF104" s="43">
        <v>17</v>
      </c>
      <c r="JG104" s="45">
        <f t="shared" si="621"/>
        <v>2</v>
      </c>
      <c r="JH104" s="43">
        <v>0</v>
      </c>
      <c r="JI104" s="63" t="str">
        <f t="shared" si="636"/>
        <v>たまごっちぷかぷかKH</v>
      </c>
      <c r="JJ104" s="67">
        <f t="shared" si="637"/>
        <v>1100</v>
      </c>
      <c r="JK104" s="43">
        <f t="shared" si="622"/>
        <v>2200</v>
      </c>
      <c r="JL104" s="46">
        <f t="shared" si="623"/>
        <v>0.52380952380952384</v>
      </c>
      <c r="JM104" s="178" t="s">
        <v>1348</v>
      </c>
      <c r="JN104" s="29"/>
      <c r="JO104" s="47"/>
      <c r="JP104" s="43">
        <v>7466</v>
      </c>
      <c r="JQ104" s="45">
        <f t="shared" si="624"/>
        <v>82</v>
      </c>
      <c r="JR104" s="43">
        <v>156</v>
      </c>
      <c r="JS104" s="45">
        <f t="shared" si="625"/>
        <v>4</v>
      </c>
      <c r="JT104" s="43">
        <v>25</v>
      </c>
      <c r="JU104" s="45">
        <f t="shared" si="626"/>
        <v>5</v>
      </c>
      <c r="JV104" s="43">
        <v>8</v>
      </c>
      <c r="JW104" s="63" t="s">
        <v>1344</v>
      </c>
      <c r="JX104" s="67">
        <v>240</v>
      </c>
      <c r="JY104" s="43">
        <f t="shared" si="629"/>
        <v>1200</v>
      </c>
      <c r="JZ104" s="46">
        <f t="shared" si="630"/>
        <v>0.14634146341463414</v>
      </c>
      <c r="KA104" s="37"/>
      <c r="KB104" s="51"/>
      <c r="KC104" s="47"/>
      <c r="KD104" s="43">
        <v>1437</v>
      </c>
      <c r="KE104" s="45">
        <f>IF(KD104="","",KD104-KD100)</f>
        <v>37</v>
      </c>
      <c r="KF104" s="43">
        <v>119</v>
      </c>
      <c r="KG104" s="45">
        <f>IF(KF104="","",KF104-KF100)</f>
        <v>1</v>
      </c>
      <c r="KH104" s="43">
        <v>15</v>
      </c>
      <c r="KI104" s="45">
        <f>IF(KH104="","",KH100+KJ100-KH104)</f>
        <v>1</v>
      </c>
      <c r="KJ104" s="43">
        <v>0</v>
      </c>
      <c r="KK104" s="63" t="str">
        <f>IF(KD104="","",KK100)</f>
        <v>キティラメマルチケース</v>
      </c>
      <c r="KL104" s="67">
        <f>IF(KE104="","",KL100)</f>
        <v>1100</v>
      </c>
      <c r="KM104" s="43">
        <f>IF(KH104="","",KI104*KL104)</f>
        <v>1100</v>
      </c>
      <c r="KN104" s="46">
        <f>IF(KI104="","",KM104/(KE104*100))</f>
        <v>0.29729729729729731</v>
      </c>
      <c r="KO104" s="37"/>
      <c r="KP104" s="29"/>
      <c r="KQ104" s="47"/>
      <c r="KR104" s="43">
        <v>1301</v>
      </c>
      <c r="KS104" s="45">
        <f>IF(KR104="","",KR104-KR100)</f>
        <v>35</v>
      </c>
      <c r="KT104" s="43">
        <v>155</v>
      </c>
      <c r="KU104" s="45">
        <f>IF(KT104="","",KT104-KT100)</f>
        <v>0</v>
      </c>
      <c r="KV104" s="43">
        <v>4</v>
      </c>
      <c r="KW104" s="45">
        <f>IF(KV104="","",KV100+KX100-KV104)</f>
        <v>0</v>
      </c>
      <c r="KX104" s="43">
        <v>4</v>
      </c>
      <c r="KY104" s="63" t="str">
        <f>IF(KR104="","",KY100)</f>
        <v>ジャグラーボタンDX</v>
      </c>
      <c r="KZ104" s="67">
        <f>IF(KS104="","",KZ100)</f>
        <v>1075</v>
      </c>
      <c r="LA104" s="43">
        <f>IF(KV104="","",KW104*KZ104)</f>
        <v>0</v>
      </c>
      <c r="LB104" s="46">
        <f>IF(KW104="","",LA104/(KS104*100))</f>
        <v>0</v>
      </c>
      <c r="LC104" s="37" t="s">
        <v>1341</v>
      </c>
      <c r="LD104" s="29"/>
      <c r="LE104" s="75"/>
      <c r="LF104" s="76"/>
      <c r="LG104" s="76"/>
      <c r="LH104" s="76"/>
      <c r="LI104" s="76"/>
      <c r="LJ104" s="77"/>
      <c r="LK104" s="76"/>
      <c r="LL104" s="76"/>
      <c r="LM104" s="78"/>
      <c r="LN104" s="79"/>
      <c r="LO104" s="76"/>
      <c r="LP104" s="80"/>
      <c r="LQ104" s="37"/>
      <c r="LR104" s="29"/>
      <c r="LS104" s="47"/>
      <c r="LT104" s="67"/>
      <c r="LU104" s="45" t="str">
        <f t="shared" si="701"/>
        <v/>
      </c>
      <c r="LV104" s="45"/>
      <c r="LW104" s="45"/>
      <c r="LX104" s="45"/>
      <c r="LY104" s="45" t="str">
        <f t="shared" si="702"/>
        <v/>
      </c>
      <c r="LZ104" s="45"/>
      <c r="MA104" s="45"/>
      <c r="MB104" s="45"/>
      <c r="MC104" s="45" t="str">
        <f t="shared" si="661"/>
        <v/>
      </c>
      <c r="MD104" s="46" t="str">
        <f t="shared" si="662"/>
        <v/>
      </c>
      <c r="ME104" s="37"/>
      <c r="MF104" s="29"/>
      <c r="MG104" s="47"/>
      <c r="MH104" s="67"/>
      <c r="MI104" s="45" t="str">
        <f t="shared" si="703"/>
        <v/>
      </c>
      <c r="MJ104" s="45"/>
      <c r="MK104" s="45"/>
      <c r="ML104" s="45"/>
      <c r="MM104" s="45" t="str">
        <f t="shared" si="704"/>
        <v/>
      </c>
      <c r="MN104" s="45"/>
      <c r="MO104" s="45"/>
      <c r="MP104" s="45"/>
      <c r="MQ104" s="45" t="str">
        <f t="shared" si="663"/>
        <v/>
      </c>
      <c r="MR104" s="46" t="str">
        <f t="shared" si="664"/>
        <v/>
      </c>
      <c r="MS104" s="37"/>
      <c r="MT104" s="29"/>
      <c r="MU104" s="47"/>
      <c r="MV104" s="67"/>
      <c r="MW104" s="45" t="str">
        <f t="shared" si="705"/>
        <v/>
      </c>
      <c r="MX104" s="45"/>
      <c r="MY104" s="45"/>
      <c r="MZ104" s="45"/>
      <c r="NA104" s="45" t="str">
        <f t="shared" si="706"/>
        <v/>
      </c>
      <c r="NB104" s="45"/>
      <c r="NC104" s="45"/>
      <c r="ND104" s="45"/>
      <c r="NE104" s="45" t="str">
        <f t="shared" si="665"/>
        <v/>
      </c>
      <c r="NF104" s="46" t="str">
        <f t="shared" si="666"/>
        <v/>
      </c>
      <c r="NG104" s="37"/>
      <c r="NH104" s="29"/>
      <c r="NI104" s="47"/>
      <c r="NJ104" s="67"/>
      <c r="NK104" s="45" t="str">
        <f t="shared" si="707"/>
        <v/>
      </c>
      <c r="NL104" s="45"/>
      <c r="NM104" s="45"/>
      <c r="NN104" s="45"/>
      <c r="NO104" s="45" t="str">
        <f t="shared" si="708"/>
        <v/>
      </c>
      <c r="NP104" s="45"/>
      <c r="NQ104" s="45"/>
      <c r="NR104" s="45"/>
      <c r="NS104" s="45" t="str">
        <f t="shared" si="667"/>
        <v/>
      </c>
      <c r="NT104" s="46" t="str">
        <f t="shared" si="668"/>
        <v/>
      </c>
      <c r="NU104" s="37"/>
    </row>
    <row r="105" spans="1:385" ht="15" customHeight="1" thickTop="1" x14ac:dyDescent="0.25">
      <c r="A105" s="38"/>
      <c r="B105" s="39"/>
      <c r="C105" s="40"/>
      <c r="D105" s="40"/>
      <c r="E105" s="41"/>
      <c r="F105" s="41"/>
      <c r="G105" s="40"/>
      <c r="H105" s="42"/>
      <c r="I105" s="45"/>
      <c r="J105" s="45" t="str">
        <f t="shared" si="676"/>
        <v/>
      </c>
      <c r="K105" s="45"/>
      <c r="L105" s="45"/>
      <c r="M105" s="45"/>
      <c r="N105" s="45" t="str">
        <f t="shared" si="677"/>
        <v/>
      </c>
      <c r="O105" s="45"/>
      <c r="P105" s="45"/>
      <c r="Q105" s="45"/>
      <c r="R105" s="45" t="str">
        <f t="shared" si="639"/>
        <v/>
      </c>
      <c r="S105" s="46" t="str">
        <f t="shared" si="640"/>
        <v/>
      </c>
      <c r="T105" s="37"/>
      <c r="U105" s="29"/>
      <c r="V105" s="47"/>
      <c r="W105" s="67"/>
      <c r="X105" s="45" t="str">
        <f t="shared" si="678"/>
        <v/>
      </c>
      <c r="Y105" s="45"/>
      <c r="Z105" s="45"/>
      <c r="AA105" s="45"/>
      <c r="AB105" s="45" t="str">
        <f t="shared" si="679"/>
        <v/>
      </c>
      <c r="AC105" s="45"/>
      <c r="AD105" s="45"/>
      <c r="AE105" s="45"/>
      <c r="AF105" s="45" t="str">
        <f t="shared" si="641"/>
        <v/>
      </c>
      <c r="AG105" s="46" t="str">
        <f t="shared" si="642"/>
        <v/>
      </c>
      <c r="AH105" s="37"/>
      <c r="AI105" s="29"/>
      <c r="AJ105" s="47"/>
      <c r="AK105" s="45"/>
      <c r="AL105" s="45" t="str">
        <f t="shared" si="680"/>
        <v/>
      </c>
      <c r="AM105" s="45"/>
      <c r="AN105" s="45" t="str">
        <f t="shared" si="681"/>
        <v/>
      </c>
      <c r="AO105" s="45"/>
      <c r="AP105" s="45" t="str">
        <f t="shared" si="682"/>
        <v/>
      </c>
      <c r="AQ105" s="45"/>
      <c r="AR105" s="45"/>
      <c r="AS105" s="45"/>
      <c r="AT105" s="45" t="str">
        <f t="shared" si="643"/>
        <v/>
      </c>
      <c r="AU105" s="46" t="str">
        <f t="shared" si="644"/>
        <v/>
      </c>
      <c r="AV105" s="37"/>
      <c r="AW105" s="29"/>
      <c r="AX105" s="47"/>
      <c r="AY105" s="45"/>
      <c r="AZ105" s="45" t="str">
        <f t="shared" si="683"/>
        <v/>
      </c>
      <c r="BA105" s="45"/>
      <c r="BB105" s="45" t="str">
        <f t="shared" si="684"/>
        <v/>
      </c>
      <c r="BC105" s="45"/>
      <c r="BD105" s="45" t="str">
        <f t="shared" si="685"/>
        <v/>
      </c>
      <c r="BE105" s="45"/>
      <c r="BF105" s="45"/>
      <c r="BG105" s="45"/>
      <c r="BH105" s="45" t="str">
        <f t="shared" si="645"/>
        <v/>
      </c>
      <c r="BI105" s="46" t="str">
        <f t="shared" si="646"/>
        <v/>
      </c>
      <c r="BJ105" s="37"/>
      <c r="BK105" s="29"/>
      <c r="BL105" s="47"/>
      <c r="BM105" s="45">
        <v>6626</v>
      </c>
      <c r="BN105" s="45">
        <f t="shared" si="572"/>
        <v>106</v>
      </c>
      <c r="BO105" s="45">
        <v>212</v>
      </c>
      <c r="BP105" s="45">
        <f t="shared" si="573"/>
        <v>10</v>
      </c>
      <c r="BQ105" s="45">
        <v>105</v>
      </c>
      <c r="BR105" s="45">
        <f t="shared" si="574"/>
        <v>13</v>
      </c>
      <c r="BS105" s="27">
        <v>0</v>
      </c>
      <c r="BT105" s="63" t="str">
        <f t="shared" si="669"/>
        <v>ふわもちスクイーズ</v>
      </c>
      <c r="BU105" s="67">
        <f t="shared" si="670"/>
        <v>99</v>
      </c>
      <c r="BV105" s="45">
        <f t="shared" si="577"/>
        <v>1287</v>
      </c>
      <c r="BW105" s="46">
        <f t="shared" si="578"/>
        <v>0.12141509433962264</v>
      </c>
      <c r="BX105" s="37"/>
      <c r="BY105" s="57"/>
      <c r="BZ105" s="47"/>
      <c r="CA105" s="45">
        <v>10696</v>
      </c>
      <c r="CB105" s="45">
        <f t="shared" si="579"/>
        <v>36</v>
      </c>
      <c r="CC105" s="45">
        <v>503</v>
      </c>
      <c r="CD105" s="45">
        <f t="shared" si="580"/>
        <v>1</v>
      </c>
      <c r="CE105" s="45">
        <v>22</v>
      </c>
      <c r="CF105" s="45">
        <f t="shared" si="581"/>
        <v>0</v>
      </c>
      <c r="CG105" s="27">
        <v>0</v>
      </c>
      <c r="CH105" s="63" t="str">
        <f t="shared" si="582"/>
        <v>バタースクイーズ</v>
      </c>
      <c r="CI105" s="67">
        <f t="shared" si="583"/>
        <v>440</v>
      </c>
      <c r="CJ105" s="45">
        <f t="shared" si="584"/>
        <v>0</v>
      </c>
      <c r="CK105" s="46">
        <f t="shared" si="585"/>
        <v>0</v>
      </c>
      <c r="CL105" s="37"/>
      <c r="CM105" s="29"/>
      <c r="CN105" s="47"/>
      <c r="CO105" s="45">
        <v>4713</v>
      </c>
      <c r="CP105" s="45">
        <f t="shared" si="586"/>
        <v>32</v>
      </c>
      <c r="CQ105" s="45">
        <v>190</v>
      </c>
      <c r="CR105" s="45">
        <f t="shared" si="587"/>
        <v>0</v>
      </c>
      <c r="CS105" s="45">
        <v>15</v>
      </c>
      <c r="CT105" s="45">
        <f t="shared" si="588"/>
        <v>0</v>
      </c>
      <c r="CU105" s="27">
        <v>0</v>
      </c>
      <c r="CV105" s="63" t="s">
        <v>1353</v>
      </c>
      <c r="CW105" s="67">
        <f t="shared" ref="CW105:CW130" si="709">IF(CP105="","",CW101)</f>
        <v>150</v>
      </c>
      <c r="CX105" s="45">
        <f t="shared" si="591"/>
        <v>0</v>
      </c>
      <c r="CY105" s="46">
        <f t="shared" si="592"/>
        <v>0</v>
      </c>
      <c r="CZ105" s="37" t="s">
        <v>297</v>
      </c>
      <c r="DA105" s="29"/>
      <c r="DB105" s="47"/>
      <c r="DC105" s="67"/>
      <c r="DD105" s="45" t="str">
        <f t="shared" si="686"/>
        <v/>
      </c>
      <c r="DE105" s="45"/>
      <c r="DF105" s="45"/>
      <c r="DG105" s="45"/>
      <c r="DH105" s="45" t="str">
        <f t="shared" si="687"/>
        <v/>
      </c>
      <c r="DI105" s="45"/>
      <c r="DJ105" s="45"/>
      <c r="DK105" s="45"/>
      <c r="DL105" s="45" t="str">
        <f t="shared" si="647"/>
        <v/>
      </c>
      <c r="DM105" s="46" t="str">
        <f t="shared" si="648"/>
        <v/>
      </c>
      <c r="DN105" s="37"/>
      <c r="DO105" s="29"/>
      <c r="DP105" s="47"/>
      <c r="DQ105" s="45"/>
      <c r="DR105" s="45" t="str">
        <f t="shared" si="688"/>
        <v/>
      </c>
      <c r="DS105" s="45"/>
      <c r="DT105" s="45" t="str">
        <f t="shared" si="689"/>
        <v/>
      </c>
      <c r="DU105" s="45"/>
      <c r="DV105" s="45" t="str">
        <f t="shared" si="690"/>
        <v/>
      </c>
      <c r="DW105" s="45"/>
      <c r="DX105" s="45"/>
      <c r="DY105" s="45"/>
      <c r="DZ105" s="45" t="str">
        <f t="shared" si="649"/>
        <v/>
      </c>
      <c r="EA105" s="46" t="str">
        <f t="shared" si="650"/>
        <v/>
      </c>
      <c r="EB105" s="37"/>
      <c r="ED105" s="47"/>
      <c r="EE105" s="67"/>
      <c r="EF105" s="45" t="str">
        <f t="shared" si="691"/>
        <v/>
      </c>
      <c r="EG105" s="45"/>
      <c r="EH105" s="45"/>
      <c r="EI105" s="45"/>
      <c r="EJ105" s="45" t="str">
        <f t="shared" si="692"/>
        <v/>
      </c>
      <c r="EK105" s="45"/>
      <c r="EL105" s="45"/>
      <c r="EM105" s="45"/>
      <c r="EN105" s="45" t="str">
        <f t="shared" si="651"/>
        <v/>
      </c>
      <c r="EO105" s="46" t="str">
        <f t="shared" si="652"/>
        <v/>
      </c>
      <c r="EP105" s="37"/>
      <c r="ER105" s="47"/>
      <c r="ES105" s="67"/>
      <c r="ET105" s="45" t="str">
        <f t="shared" si="693"/>
        <v/>
      </c>
      <c r="EU105" s="45"/>
      <c r="EV105" s="45"/>
      <c r="EW105" s="45"/>
      <c r="EX105" s="45" t="str">
        <f t="shared" si="694"/>
        <v/>
      </c>
      <c r="EY105" s="45"/>
      <c r="EZ105" s="45"/>
      <c r="FA105" s="45"/>
      <c r="FB105" s="45" t="str">
        <f t="shared" si="653"/>
        <v/>
      </c>
      <c r="FC105" s="46" t="str">
        <f t="shared" si="654"/>
        <v/>
      </c>
      <c r="FD105" s="37"/>
      <c r="FF105" s="47"/>
      <c r="FG105" s="67"/>
      <c r="FH105" s="45" t="str">
        <f t="shared" si="695"/>
        <v/>
      </c>
      <c r="FI105" s="45"/>
      <c r="FJ105" s="45"/>
      <c r="FK105" s="45"/>
      <c r="FL105" s="45" t="str">
        <f t="shared" si="696"/>
        <v/>
      </c>
      <c r="FM105" s="45"/>
      <c r="FN105" s="45"/>
      <c r="FO105" s="45"/>
      <c r="FP105" s="45" t="str">
        <f t="shared" si="655"/>
        <v/>
      </c>
      <c r="FQ105" s="46" t="str">
        <f t="shared" si="656"/>
        <v/>
      </c>
      <c r="FR105" s="37"/>
      <c r="FS105" s="29"/>
      <c r="FT105" s="47"/>
      <c r="FU105" s="67"/>
      <c r="FV105" s="45" t="str">
        <f t="shared" si="697"/>
        <v/>
      </c>
      <c r="FW105" s="45"/>
      <c r="FX105" s="45"/>
      <c r="FY105" s="45"/>
      <c r="FZ105" s="45" t="str">
        <f t="shared" si="698"/>
        <v/>
      </c>
      <c r="GA105" s="45"/>
      <c r="GB105" s="45"/>
      <c r="GC105" s="45"/>
      <c r="GD105" s="45" t="str">
        <f t="shared" si="657"/>
        <v/>
      </c>
      <c r="GE105" s="46" t="str">
        <f t="shared" si="658"/>
        <v/>
      </c>
      <c r="GF105" s="37"/>
      <c r="GH105" s="47"/>
      <c r="GI105" s="67"/>
      <c r="GJ105" s="45" t="str">
        <f t="shared" si="699"/>
        <v/>
      </c>
      <c r="GK105" s="45"/>
      <c r="GL105" s="45"/>
      <c r="GM105" s="45"/>
      <c r="GN105" s="45" t="str">
        <f t="shared" si="700"/>
        <v/>
      </c>
      <c r="GO105" s="45"/>
      <c r="GP105" s="45"/>
      <c r="GQ105" s="45"/>
      <c r="GR105" s="45" t="str">
        <f t="shared" si="659"/>
        <v/>
      </c>
      <c r="GS105" s="46" t="str">
        <f t="shared" si="660"/>
        <v/>
      </c>
      <c r="GT105" s="37"/>
      <c r="GU105" s="61"/>
      <c r="GV105" s="47"/>
      <c r="GW105" s="30" t="s">
        <v>1145</v>
      </c>
      <c r="GX105" s="45">
        <v>4370</v>
      </c>
      <c r="GY105" s="45">
        <f t="shared" si="593"/>
        <v>29</v>
      </c>
      <c r="GZ105" s="45">
        <v>121</v>
      </c>
      <c r="HA105" s="45">
        <f t="shared" si="594"/>
        <v>2</v>
      </c>
      <c r="HB105" s="45">
        <v>0</v>
      </c>
      <c r="HC105" s="45">
        <f t="shared" si="595"/>
        <v>3</v>
      </c>
      <c r="HD105" s="27">
        <v>3</v>
      </c>
      <c r="HE105" s="63" t="str">
        <f t="shared" si="672"/>
        <v>プチドロ</v>
      </c>
      <c r="HF105" s="67">
        <f t="shared" si="673"/>
        <v>1500</v>
      </c>
      <c r="HG105" s="45">
        <f t="shared" si="598"/>
        <v>4500</v>
      </c>
      <c r="HH105" s="46">
        <f t="shared" si="599"/>
        <v>1.5517241379310345</v>
      </c>
      <c r="HI105" s="37" t="s">
        <v>1343</v>
      </c>
      <c r="HK105" s="47"/>
      <c r="HL105" s="45">
        <v>3859</v>
      </c>
      <c r="HM105" s="45">
        <f t="shared" si="600"/>
        <v>52</v>
      </c>
      <c r="HN105" s="45">
        <v>100</v>
      </c>
      <c r="HO105" s="45">
        <f t="shared" si="601"/>
        <v>1</v>
      </c>
      <c r="HP105" s="45">
        <v>9</v>
      </c>
      <c r="HQ105" s="45">
        <f t="shared" si="602"/>
        <v>1</v>
      </c>
      <c r="HR105" s="27">
        <v>6</v>
      </c>
      <c r="HS105" s="63" t="str">
        <f t="shared" si="603"/>
        <v>たまごっちマスコット</v>
      </c>
      <c r="HT105" s="67">
        <f t="shared" si="604"/>
        <v>1100</v>
      </c>
      <c r="HU105" s="45">
        <f t="shared" si="605"/>
        <v>1100</v>
      </c>
      <c r="HV105" s="46">
        <f t="shared" si="606"/>
        <v>0.21153846153846154</v>
      </c>
      <c r="HW105" s="37"/>
      <c r="HX105" s="360"/>
      <c r="HY105" s="47"/>
      <c r="HZ105" s="45">
        <v>10375</v>
      </c>
      <c r="IA105" s="45">
        <f t="shared" si="607"/>
        <v>50</v>
      </c>
      <c r="IB105" s="45">
        <v>335</v>
      </c>
      <c r="IC105" s="45">
        <f t="shared" si="608"/>
        <v>4</v>
      </c>
      <c r="ID105" s="45">
        <v>36</v>
      </c>
      <c r="IE105" s="45">
        <f t="shared" si="609"/>
        <v>4</v>
      </c>
      <c r="IF105" s="27">
        <v>0</v>
      </c>
      <c r="IG105" s="63" t="str">
        <f t="shared" si="610"/>
        <v>ボンボンドロップシール</v>
      </c>
      <c r="IH105" s="67">
        <f t="shared" si="611"/>
        <v>200</v>
      </c>
      <c r="II105" s="45">
        <f t="shared" si="612"/>
        <v>800</v>
      </c>
      <c r="IJ105" s="46">
        <f t="shared" si="613"/>
        <v>0.16</v>
      </c>
      <c r="IK105" s="37"/>
      <c r="IL105" s="29"/>
      <c r="IM105" s="47"/>
      <c r="IN105" s="45">
        <v>7059</v>
      </c>
      <c r="IO105" s="45">
        <f t="shared" si="614"/>
        <v>41</v>
      </c>
      <c r="IP105" s="45">
        <v>455</v>
      </c>
      <c r="IQ105" s="45">
        <f t="shared" si="615"/>
        <v>1</v>
      </c>
      <c r="IR105" s="45">
        <v>13</v>
      </c>
      <c r="IS105" s="45">
        <f t="shared" si="616"/>
        <v>1</v>
      </c>
      <c r="IT105" s="27">
        <v>-3</v>
      </c>
      <c r="IU105" s="63" t="str">
        <f t="shared" si="674"/>
        <v>たまごっちヘアクリップ</v>
      </c>
      <c r="IV105" s="67">
        <f t="shared" si="675"/>
        <v>1100</v>
      </c>
      <c r="IW105" s="45">
        <f t="shared" si="617"/>
        <v>1100</v>
      </c>
      <c r="IX105" s="46">
        <f t="shared" si="618"/>
        <v>0.26829268292682928</v>
      </c>
      <c r="IY105" s="37" t="s">
        <v>1346</v>
      </c>
      <c r="IZ105" s="61"/>
      <c r="JA105" s="47"/>
      <c r="JB105" s="45">
        <v>10807</v>
      </c>
      <c r="JC105" s="45">
        <f t="shared" si="619"/>
        <v>100</v>
      </c>
      <c r="JD105" s="45">
        <v>544</v>
      </c>
      <c r="JE105" s="45">
        <f t="shared" si="620"/>
        <v>2</v>
      </c>
      <c r="JF105" s="45">
        <v>7</v>
      </c>
      <c r="JG105" s="45">
        <f t="shared" si="621"/>
        <v>2</v>
      </c>
      <c r="JH105" s="27">
        <v>0</v>
      </c>
      <c r="JI105" s="63" t="str">
        <f t="shared" si="636"/>
        <v>サンリオファン</v>
      </c>
      <c r="JJ105" s="67">
        <f t="shared" si="637"/>
        <v>1100</v>
      </c>
      <c r="JK105" s="45">
        <f t="shared" si="622"/>
        <v>2200</v>
      </c>
      <c r="JL105" s="46">
        <f t="shared" si="623"/>
        <v>0.22</v>
      </c>
      <c r="JM105" s="37"/>
      <c r="JN105" s="29"/>
      <c r="JO105" s="47"/>
      <c r="JP105" s="45">
        <v>7258</v>
      </c>
      <c r="JQ105" s="45">
        <f t="shared" si="624"/>
        <v>20</v>
      </c>
      <c r="JR105" s="45">
        <v>400</v>
      </c>
      <c r="JS105" s="45">
        <f t="shared" si="625"/>
        <v>6</v>
      </c>
      <c r="JT105" s="45">
        <v>290</v>
      </c>
      <c r="JU105" s="45">
        <f t="shared" si="626"/>
        <v>10</v>
      </c>
      <c r="JV105" s="27">
        <v>0</v>
      </c>
      <c r="JW105" s="63" t="str">
        <f t="shared" ref="JW105:JW130" si="710">IF(JP105="","",JW101)</f>
        <v>ブレスレット</v>
      </c>
      <c r="JX105" s="67">
        <f t="shared" ref="JX105:JX130" si="711">IF(JQ105="","",JX101)</f>
        <v>150</v>
      </c>
      <c r="JY105" s="45">
        <f t="shared" si="629"/>
        <v>1500</v>
      </c>
      <c r="JZ105" s="46">
        <f t="shared" si="630"/>
        <v>0.75</v>
      </c>
      <c r="KA105" s="37"/>
      <c r="KB105" s="51"/>
      <c r="KC105" s="47"/>
      <c r="KD105" s="45">
        <v>2358</v>
      </c>
      <c r="KE105" s="45">
        <f>IF(KD105="","",KD105-KD101)</f>
        <v>60</v>
      </c>
      <c r="KF105" s="45">
        <v>81</v>
      </c>
      <c r="KG105" s="45">
        <f>IF(KF105="","",KF105-KF101)</f>
        <v>4</v>
      </c>
      <c r="KH105" s="45">
        <v>10</v>
      </c>
      <c r="KI105" s="45">
        <f>IF(KH105="","",KH101+KJ101-KH105)</f>
        <v>4</v>
      </c>
      <c r="KJ105" s="27">
        <v>5</v>
      </c>
      <c r="KK105" s="63" t="str">
        <f>IF(KD105="","",KK101)</f>
        <v>たまごっちブロックシール</v>
      </c>
      <c r="KL105" s="67">
        <f>IF(KE105="","",KL101)</f>
        <v>600</v>
      </c>
      <c r="KM105" s="45">
        <f>IF(KH105="","",KI105*KL105)</f>
        <v>2400</v>
      </c>
      <c r="KN105" s="46">
        <f>IF(KI105="","",KM105/(KE105*100))</f>
        <v>0.4</v>
      </c>
      <c r="KO105" s="37"/>
      <c r="KP105" s="29"/>
      <c r="KQ105" s="47"/>
      <c r="KR105" s="45">
        <v>2258</v>
      </c>
      <c r="KS105" s="45">
        <f>IF(KR105="","",KR105-KR101)</f>
        <v>85</v>
      </c>
      <c r="KT105" s="45">
        <v>233</v>
      </c>
      <c r="KU105" s="45">
        <f>IF(KT105="","",KT105-KT101)</f>
        <v>0</v>
      </c>
      <c r="KV105" s="45">
        <v>8</v>
      </c>
      <c r="KW105" s="45">
        <f>IF(KV105="","",KV101+KX101-KV105)</f>
        <v>0</v>
      </c>
      <c r="KX105" s="27">
        <v>9</v>
      </c>
      <c r="KY105" s="63" t="str">
        <f>IF(KR105="","",KY101)</f>
        <v>サンリオファン</v>
      </c>
      <c r="KZ105" s="67">
        <f>IF(KS105="","",KZ101)</f>
        <v>1100</v>
      </c>
      <c r="LA105" s="45">
        <f>IF(KV105="","",KW105*KZ105)</f>
        <v>0</v>
      </c>
      <c r="LB105" s="46">
        <f>IF(KW105="","",LA105/(KS105*100))</f>
        <v>0</v>
      </c>
      <c r="LC105" s="37" t="s">
        <v>1349</v>
      </c>
      <c r="LD105" s="29"/>
      <c r="LE105" s="52" t="str">
        <f>IF(A85="","",A85)</f>
        <v/>
      </c>
      <c r="LF105" s="43"/>
      <c r="LG105" s="86" t="str">
        <f>IF(LF105="","",LF105-LF102)</f>
        <v/>
      </c>
      <c r="LH105" s="43"/>
      <c r="LI105" s="43" t="str">
        <f t="shared" si="569"/>
        <v/>
      </c>
      <c r="LJ105" s="43"/>
      <c r="LK105" s="87" t="str">
        <f t="shared" si="570"/>
        <v/>
      </c>
      <c r="LL105" s="43"/>
      <c r="LM105" s="65" t="str">
        <f>IF(LF105="","",LM102)</f>
        <v/>
      </c>
      <c r="LN105" s="48" t="str">
        <f>IF(LG105="","",LN102)</f>
        <v/>
      </c>
      <c r="LO105" s="87" t="str">
        <f t="shared" si="571"/>
        <v/>
      </c>
      <c r="LP105" s="53"/>
      <c r="LQ105" s="37"/>
      <c r="LR105" s="29"/>
      <c r="LS105" s="47"/>
      <c r="LT105" s="67"/>
      <c r="LU105" s="45" t="str">
        <f t="shared" si="701"/>
        <v/>
      </c>
      <c r="LV105" s="45"/>
      <c r="LW105" s="45"/>
      <c r="LX105" s="45"/>
      <c r="LY105" s="45" t="str">
        <f t="shared" si="702"/>
        <v/>
      </c>
      <c r="LZ105" s="45"/>
      <c r="MA105" s="45"/>
      <c r="MB105" s="45"/>
      <c r="MC105" s="45" t="str">
        <f t="shared" si="661"/>
        <v/>
      </c>
      <c r="MD105" s="46" t="str">
        <f t="shared" si="662"/>
        <v/>
      </c>
      <c r="ME105" s="37"/>
      <c r="MF105" s="29"/>
      <c r="MG105" s="47"/>
      <c r="MH105" s="67"/>
      <c r="MI105" s="45" t="str">
        <f t="shared" si="703"/>
        <v/>
      </c>
      <c r="MJ105" s="45"/>
      <c r="MK105" s="45"/>
      <c r="ML105" s="45"/>
      <c r="MM105" s="45" t="str">
        <f t="shared" si="704"/>
        <v/>
      </c>
      <c r="MN105" s="45"/>
      <c r="MO105" s="45"/>
      <c r="MP105" s="45"/>
      <c r="MQ105" s="45" t="str">
        <f t="shared" si="663"/>
        <v/>
      </c>
      <c r="MR105" s="46" t="str">
        <f t="shared" si="664"/>
        <v/>
      </c>
      <c r="MS105" s="37"/>
      <c r="MT105" s="29"/>
      <c r="MU105" s="47"/>
      <c r="MV105" s="67"/>
      <c r="MW105" s="45" t="str">
        <f t="shared" si="705"/>
        <v/>
      </c>
      <c r="MX105" s="45"/>
      <c r="MY105" s="45"/>
      <c r="MZ105" s="45"/>
      <c r="NA105" s="45" t="str">
        <f t="shared" si="706"/>
        <v/>
      </c>
      <c r="NB105" s="45"/>
      <c r="NC105" s="45"/>
      <c r="ND105" s="45"/>
      <c r="NE105" s="45" t="str">
        <f t="shared" si="665"/>
        <v/>
      </c>
      <c r="NF105" s="46" t="str">
        <f t="shared" si="666"/>
        <v/>
      </c>
      <c r="NG105" s="37"/>
      <c r="NH105" s="29"/>
      <c r="NI105" s="47"/>
      <c r="NJ105" s="67"/>
      <c r="NK105" s="45" t="str">
        <f t="shared" si="707"/>
        <v/>
      </c>
      <c r="NL105" s="45"/>
      <c r="NM105" s="45"/>
      <c r="NN105" s="45"/>
      <c r="NO105" s="45" t="str">
        <f t="shared" si="708"/>
        <v/>
      </c>
      <c r="NP105" s="45"/>
      <c r="NQ105" s="45"/>
      <c r="NR105" s="45"/>
      <c r="NS105" s="45" t="str">
        <f t="shared" si="667"/>
        <v/>
      </c>
      <c r="NT105" s="46" t="str">
        <f t="shared" si="668"/>
        <v/>
      </c>
      <c r="NU105" s="37"/>
    </row>
    <row r="106" spans="1:385" ht="15" customHeight="1" thickBot="1" x14ac:dyDescent="0.3">
      <c r="A106" s="38"/>
      <c r="B106" s="39"/>
      <c r="C106" s="40"/>
      <c r="D106" s="40"/>
      <c r="E106" s="41"/>
      <c r="F106" s="41"/>
      <c r="G106" s="40"/>
      <c r="H106" s="42"/>
      <c r="I106" s="45"/>
      <c r="J106" s="45" t="str">
        <f t="shared" si="676"/>
        <v/>
      </c>
      <c r="K106" s="45"/>
      <c r="L106" s="45"/>
      <c r="M106" s="45"/>
      <c r="N106" s="45" t="str">
        <f t="shared" si="677"/>
        <v/>
      </c>
      <c r="O106" s="45"/>
      <c r="P106" s="45"/>
      <c r="Q106" s="45"/>
      <c r="R106" s="45" t="str">
        <f t="shared" si="639"/>
        <v/>
      </c>
      <c r="S106" s="46" t="str">
        <f t="shared" si="640"/>
        <v/>
      </c>
      <c r="T106" s="37"/>
      <c r="U106" s="29"/>
      <c r="V106" s="47"/>
      <c r="W106" s="67"/>
      <c r="X106" s="45" t="str">
        <f t="shared" si="678"/>
        <v/>
      </c>
      <c r="Y106" s="45"/>
      <c r="Z106" s="45"/>
      <c r="AA106" s="45"/>
      <c r="AB106" s="45" t="str">
        <f t="shared" si="679"/>
        <v/>
      </c>
      <c r="AC106" s="45"/>
      <c r="AD106" s="45"/>
      <c r="AE106" s="45"/>
      <c r="AF106" s="45" t="str">
        <f t="shared" si="641"/>
        <v/>
      </c>
      <c r="AG106" s="46" t="str">
        <f t="shared" si="642"/>
        <v/>
      </c>
      <c r="AH106" s="37"/>
      <c r="AI106" s="29"/>
      <c r="AJ106" s="47"/>
      <c r="AK106" s="45"/>
      <c r="AL106" s="45" t="str">
        <f t="shared" si="680"/>
        <v/>
      </c>
      <c r="AM106" s="45"/>
      <c r="AN106" s="45" t="str">
        <f t="shared" si="681"/>
        <v/>
      </c>
      <c r="AO106" s="45"/>
      <c r="AP106" s="45" t="str">
        <f t="shared" si="682"/>
        <v/>
      </c>
      <c r="AQ106" s="45"/>
      <c r="AR106" s="45"/>
      <c r="AS106" s="45"/>
      <c r="AT106" s="45" t="str">
        <f t="shared" si="643"/>
        <v/>
      </c>
      <c r="AU106" s="46" t="str">
        <f t="shared" si="644"/>
        <v/>
      </c>
      <c r="AV106" s="37"/>
      <c r="AW106" s="29"/>
      <c r="AX106" s="47"/>
      <c r="AY106" s="45"/>
      <c r="AZ106" s="45" t="str">
        <f t="shared" si="683"/>
        <v/>
      </c>
      <c r="BA106" s="45"/>
      <c r="BB106" s="45" t="str">
        <f t="shared" si="684"/>
        <v/>
      </c>
      <c r="BC106" s="45"/>
      <c r="BD106" s="45" t="str">
        <f t="shared" si="685"/>
        <v/>
      </c>
      <c r="BE106" s="45"/>
      <c r="BF106" s="45"/>
      <c r="BG106" s="45"/>
      <c r="BH106" s="45" t="str">
        <f t="shared" si="645"/>
        <v/>
      </c>
      <c r="BI106" s="46" t="str">
        <f t="shared" si="646"/>
        <v/>
      </c>
      <c r="BJ106" s="37"/>
      <c r="BK106" s="29"/>
      <c r="BL106" s="75"/>
      <c r="BM106" s="76">
        <v>5497</v>
      </c>
      <c r="BN106" s="76">
        <f t="shared" si="572"/>
        <v>95</v>
      </c>
      <c r="BO106" s="76">
        <v>139</v>
      </c>
      <c r="BP106" s="76">
        <f t="shared" si="573"/>
        <v>8</v>
      </c>
      <c r="BQ106" s="76">
        <v>19</v>
      </c>
      <c r="BR106" s="76">
        <f t="shared" si="574"/>
        <v>3</v>
      </c>
      <c r="BS106" s="76">
        <v>2</v>
      </c>
      <c r="BT106" s="78" t="str">
        <f t="shared" si="669"/>
        <v>バタースクイーズ</v>
      </c>
      <c r="BU106" s="79">
        <f t="shared" si="670"/>
        <v>440</v>
      </c>
      <c r="BV106" s="76">
        <f t="shared" si="577"/>
        <v>1320</v>
      </c>
      <c r="BW106" s="80">
        <f t="shared" si="578"/>
        <v>0.13894736842105262</v>
      </c>
      <c r="BX106" s="37"/>
      <c r="BY106" s="57"/>
      <c r="BZ106" s="75"/>
      <c r="CA106" s="76">
        <v>8057</v>
      </c>
      <c r="CB106" s="76">
        <f t="shared" si="579"/>
        <v>35</v>
      </c>
      <c r="CC106" s="76">
        <v>436</v>
      </c>
      <c r="CD106" s="76">
        <f t="shared" si="580"/>
        <v>0</v>
      </c>
      <c r="CE106" s="76">
        <v>14</v>
      </c>
      <c r="CF106" s="76">
        <f t="shared" si="581"/>
        <v>0</v>
      </c>
      <c r="CG106" s="76">
        <v>0</v>
      </c>
      <c r="CH106" s="78" t="str">
        <f t="shared" si="582"/>
        <v>たまごっちMC</v>
      </c>
      <c r="CI106" s="79">
        <f t="shared" si="583"/>
        <v>1430</v>
      </c>
      <c r="CJ106" s="76">
        <f t="shared" si="584"/>
        <v>0</v>
      </c>
      <c r="CK106" s="80">
        <f t="shared" si="585"/>
        <v>0</v>
      </c>
      <c r="CL106" s="178" t="s">
        <v>1352</v>
      </c>
      <c r="CM106" s="29"/>
      <c r="CN106" s="75"/>
      <c r="CO106" s="76">
        <v>3843</v>
      </c>
      <c r="CP106" s="76">
        <f t="shared" si="586"/>
        <v>27</v>
      </c>
      <c r="CQ106" s="76">
        <v>229</v>
      </c>
      <c r="CR106" s="76">
        <f t="shared" si="587"/>
        <v>0</v>
      </c>
      <c r="CS106" s="76">
        <v>11</v>
      </c>
      <c r="CT106" s="76">
        <f t="shared" si="588"/>
        <v>0</v>
      </c>
      <c r="CU106" s="76">
        <v>0</v>
      </c>
      <c r="CV106" s="78" t="str">
        <f t="shared" ref="CV106:CV130" si="712">IF(CO106="","",CV102)</f>
        <v>たまごっちブロックシール</v>
      </c>
      <c r="CW106" s="79">
        <f t="shared" si="709"/>
        <v>600</v>
      </c>
      <c r="CX106" s="76">
        <f t="shared" si="591"/>
        <v>0</v>
      </c>
      <c r="CY106" s="80">
        <f t="shared" si="592"/>
        <v>0</v>
      </c>
      <c r="CZ106" s="178" t="s">
        <v>1355</v>
      </c>
      <c r="DA106" s="29"/>
      <c r="DB106" s="47"/>
      <c r="DC106" s="67"/>
      <c r="DD106" s="45" t="str">
        <f t="shared" si="686"/>
        <v/>
      </c>
      <c r="DE106" s="45"/>
      <c r="DF106" s="45"/>
      <c r="DG106" s="45"/>
      <c r="DH106" s="45" t="str">
        <f t="shared" si="687"/>
        <v/>
      </c>
      <c r="DI106" s="45"/>
      <c r="DJ106" s="45"/>
      <c r="DK106" s="45"/>
      <c r="DL106" s="45" t="str">
        <f t="shared" si="647"/>
        <v/>
      </c>
      <c r="DM106" s="46" t="str">
        <f t="shared" si="648"/>
        <v/>
      </c>
      <c r="DN106" s="37"/>
      <c r="DO106" s="29"/>
      <c r="DP106" s="47"/>
      <c r="DQ106" s="45"/>
      <c r="DR106" s="45" t="str">
        <f t="shared" si="688"/>
        <v/>
      </c>
      <c r="DS106" s="45"/>
      <c r="DT106" s="45" t="str">
        <f t="shared" si="689"/>
        <v/>
      </c>
      <c r="DU106" s="45"/>
      <c r="DV106" s="45" t="str">
        <f t="shared" si="690"/>
        <v/>
      </c>
      <c r="DW106" s="45"/>
      <c r="DX106" s="45"/>
      <c r="DY106" s="45"/>
      <c r="DZ106" s="45" t="str">
        <f t="shared" si="649"/>
        <v/>
      </c>
      <c r="EA106" s="46" t="str">
        <f t="shared" si="650"/>
        <v/>
      </c>
      <c r="EB106" s="37"/>
      <c r="ED106" s="47"/>
      <c r="EE106" s="67"/>
      <c r="EF106" s="45" t="str">
        <f t="shared" si="691"/>
        <v/>
      </c>
      <c r="EG106" s="45"/>
      <c r="EH106" s="45"/>
      <c r="EI106" s="45"/>
      <c r="EJ106" s="45" t="str">
        <f t="shared" si="692"/>
        <v/>
      </c>
      <c r="EK106" s="45"/>
      <c r="EL106" s="45"/>
      <c r="EM106" s="45"/>
      <c r="EN106" s="45" t="str">
        <f t="shared" si="651"/>
        <v/>
      </c>
      <c r="EO106" s="46" t="str">
        <f t="shared" si="652"/>
        <v/>
      </c>
      <c r="EP106" s="37"/>
      <c r="ER106" s="47"/>
      <c r="ES106" s="67"/>
      <c r="ET106" s="45" t="str">
        <f t="shared" si="693"/>
        <v/>
      </c>
      <c r="EU106" s="45"/>
      <c r="EV106" s="45"/>
      <c r="EW106" s="45"/>
      <c r="EX106" s="45" t="str">
        <f t="shared" si="694"/>
        <v/>
      </c>
      <c r="EY106" s="45"/>
      <c r="EZ106" s="45"/>
      <c r="FA106" s="45"/>
      <c r="FB106" s="45" t="str">
        <f t="shared" si="653"/>
        <v/>
      </c>
      <c r="FC106" s="46" t="str">
        <f t="shared" si="654"/>
        <v/>
      </c>
      <c r="FD106" s="37"/>
      <c r="FF106" s="47"/>
      <c r="FG106" s="67"/>
      <c r="FH106" s="45" t="str">
        <f t="shared" si="695"/>
        <v/>
      </c>
      <c r="FI106" s="45"/>
      <c r="FJ106" s="45"/>
      <c r="FK106" s="45"/>
      <c r="FL106" s="45" t="str">
        <f t="shared" si="696"/>
        <v/>
      </c>
      <c r="FM106" s="45"/>
      <c r="FN106" s="45"/>
      <c r="FO106" s="45"/>
      <c r="FP106" s="45" t="str">
        <f t="shared" si="655"/>
        <v/>
      </c>
      <c r="FQ106" s="46" t="str">
        <f t="shared" si="656"/>
        <v/>
      </c>
      <c r="FR106" s="37"/>
      <c r="FS106" s="29"/>
      <c r="FT106" s="47"/>
      <c r="FU106" s="67"/>
      <c r="FV106" s="45" t="str">
        <f t="shared" si="697"/>
        <v/>
      </c>
      <c r="FW106" s="45"/>
      <c r="FX106" s="45"/>
      <c r="FY106" s="45"/>
      <c r="FZ106" s="45" t="str">
        <f t="shared" si="698"/>
        <v/>
      </c>
      <c r="GA106" s="45"/>
      <c r="GB106" s="45"/>
      <c r="GC106" s="45"/>
      <c r="GD106" s="45" t="str">
        <f t="shared" si="657"/>
        <v/>
      </c>
      <c r="GE106" s="46" t="str">
        <f t="shared" si="658"/>
        <v/>
      </c>
      <c r="GF106" s="37"/>
      <c r="GH106" s="47"/>
      <c r="GI106" s="67"/>
      <c r="GJ106" s="45" t="str">
        <f t="shared" si="699"/>
        <v/>
      </c>
      <c r="GK106" s="45"/>
      <c r="GL106" s="45"/>
      <c r="GM106" s="45"/>
      <c r="GN106" s="45" t="str">
        <f t="shared" si="700"/>
        <v/>
      </c>
      <c r="GO106" s="45"/>
      <c r="GP106" s="45"/>
      <c r="GQ106" s="45"/>
      <c r="GR106" s="45" t="str">
        <f t="shared" si="659"/>
        <v/>
      </c>
      <c r="GS106" s="46" t="str">
        <f t="shared" si="660"/>
        <v/>
      </c>
      <c r="GT106" s="37"/>
      <c r="GU106" s="61"/>
      <c r="GV106" s="75"/>
      <c r="GW106" s="84" t="s">
        <v>1146</v>
      </c>
      <c r="GX106" s="76">
        <v>19491</v>
      </c>
      <c r="GY106" s="76">
        <f t="shared" si="593"/>
        <v>195</v>
      </c>
      <c r="GZ106" s="76">
        <v>151</v>
      </c>
      <c r="HA106" s="76">
        <f t="shared" si="594"/>
        <v>0</v>
      </c>
      <c r="HB106" s="76">
        <v>3</v>
      </c>
      <c r="HC106" s="76">
        <f t="shared" si="595"/>
        <v>0</v>
      </c>
      <c r="HD106" s="76">
        <v>0</v>
      </c>
      <c r="HE106" s="78" t="str">
        <f t="shared" si="672"/>
        <v>ボンボンドロップシール</v>
      </c>
      <c r="HF106" s="79">
        <f t="shared" si="673"/>
        <v>1500</v>
      </c>
      <c r="HG106" s="76">
        <f t="shared" si="598"/>
        <v>0</v>
      </c>
      <c r="HH106" s="80">
        <f t="shared" si="599"/>
        <v>0</v>
      </c>
      <c r="HI106" s="37"/>
      <c r="HK106" s="75"/>
      <c r="HL106" s="76">
        <v>3407</v>
      </c>
      <c r="HM106" s="76">
        <f t="shared" si="600"/>
        <v>63</v>
      </c>
      <c r="HN106" s="76">
        <v>137</v>
      </c>
      <c r="HO106" s="76">
        <f t="shared" si="601"/>
        <v>2</v>
      </c>
      <c r="HP106" s="76">
        <v>32</v>
      </c>
      <c r="HQ106" s="76">
        <f t="shared" si="602"/>
        <v>2</v>
      </c>
      <c r="HR106" s="76">
        <v>0</v>
      </c>
      <c r="HS106" s="78" t="str">
        <f t="shared" si="603"/>
        <v>ボンドロシール</v>
      </c>
      <c r="HT106" s="79">
        <f t="shared" si="604"/>
        <v>200</v>
      </c>
      <c r="HU106" s="76">
        <f t="shared" si="605"/>
        <v>400</v>
      </c>
      <c r="HV106" s="80">
        <f t="shared" si="606"/>
        <v>6.3492063492063489E-2</v>
      </c>
      <c r="HW106" s="37"/>
      <c r="HX106" s="360"/>
      <c r="HY106" s="75"/>
      <c r="HZ106" s="76">
        <v>10868</v>
      </c>
      <c r="IA106" s="76">
        <f t="shared" si="607"/>
        <v>97</v>
      </c>
      <c r="IB106" s="76">
        <v>365</v>
      </c>
      <c r="IC106" s="76">
        <f t="shared" si="608"/>
        <v>0</v>
      </c>
      <c r="ID106" s="76">
        <v>15</v>
      </c>
      <c r="IE106" s="76">
        <f t="shared" si="609"/>
        <v>1</v>
      </c>
      <c r="IF106" s="76">
        <v>0</v>
      </c>
      <c r="IG106" s="78" t="str">
        <f t="shared" si="610"/>
        <v>バタースクイーズ</v>
      </c>
      <c r="IH106" s="79">
        <f t="shared" si="611"/>
        <v>400</v>
      </c>
      <c r="II106" s="76">
        <f t="shared" si="612"/>
        <v>400</v>
      </c>
      <c r="IJ106" s="80">
        <f t="shared" si="613"/>
        <v>4.1237113402061855E-2</v>
      </c>
      <c r="IK106" s="37"/>
      <c r="IL106" s="29"/>
      <c r="IM106" s="75"/>
      <c r="IN106" s="76">
        <v>8711</v>
      </c>
      <c r="IO106" s="76">
        <f t="shared" si="614"/>
        <v>196</v>
      </c>
      <c r="IP106" s="76">
        <v>393</v>
      </c>
      <c r="IQ106" s="76">
        <f t="shared" si="615"/>
        <v>5</v>
      </c>
      <c r="IR106" s="76">
        <v>75</v>
      </c>
      <c r="IS106" s="76">
        <f t="shared" si="616"/>
        <v>7</v>
      </c>
      <c r="IT106" s="76">
        <v>0</v>
      </c>
      <c r="IU106" s="78" t="str">
        <f t="shared" si="674"/>
        <v>ふわもちスクイーズ</v>
      </c>
      <c r="IV106" s="79">
        <f t="shared" si="675"/>
        <v>286</v>
      </c>
      <c r="IW106" s="76">
        <f t="shared" si="617"/>
        <v>2002</v>
      </c>
      <c r="IX106" s="80">
        <f t="shared" si="618"/>
        <v>0.10214285714285715</v>
      </c>
      <c r="IY106" s="37"/>
      <c r="IZ106" s="61"/>
      <c r="JA106" s="75"/>
      <c r="JB106" s="76">
        <v>3025</v>
      </c>
      <c r="JC106" s="76">
        <f t="shared" si="619"/>
        <v>111</v>
      </c>
      <c r="JD106" s="76">
        <v>305</v>
      </c>
      <c r="JE106" s="76">
        <f t="shared" si="620"/>
        <v>3</v>
      </c>
      <c r="JF106" s="76">
        <v>12</v>
      </c>
      <c r="JG106" s="76">
        <f t="shared" si="621"/>
        <v>5</v>
      </c>
      <c r="JH106" s="76">
        <v>0</v>
      </c>
      <c r="JI106" s="78" t="str">
        <f t="shared" si="636"/>
        <v>たまごっちタイルシール</v>
      </c>
      <c r="JJ106" s="79">
        <f t="shared" si="637"/>
        <v>650</v>
      </c>
      <c r="JK106" s="76">
        <f t="shared" si="622"/>
        <v>3250</v>
      </c>
      <c r="JL106" s="80">
        <f t="shared" si="623"/>
        <v>0.2927927927927928</v>
      </c>
      <c r="JM106" s="37"/>
      <c r="JN106" s="29"/>
      <c r="JO106" s="75"/>
      <c r="JP106" s="76">
        <v>7372</v>
      </c>
      <c r="JQ106" s="76">
        <f t="shared" si="624"/>
        <v>96</v>
      </c>
      <c r="JR106" s="76">
        <v>256</v>
      </c>
      <c r="JS106" s="76">
        <f t="shared" si="625"/>
        <v>2</v>
      </c>
      <c r="JT106" s="76">
        <v>10</v>
      </c>
      <c r="JU106" s="76">
        <f t="shared" si="626"/>
        <v>0</v>
      </c>
      <c r="JV106" s="76">
        <v>0</v>
      </c>
      <c r="JW106" s="78" t="str">
        <f t="shared" si="710"/>
        <v>キティしっぽ付ポーチ</v>
      </c>
      <c r="JX106" s="79">
        <f t="shared" si="711"/>
        <v>670</v>
      </c>
      <c r="JY106" s="76">
        <f t="shared" si="629"/>
        <v>0</v>
      </c>
      <c r="JZ106" s="80">
        <f t="shared" si="630"/>
        <v>0</v>
      </c>
      <c r="KA106" s="37"/>
      <c r="KB106" s="51"/>
      <c r="KC106" s="75"/>
      <c r="KD106" s="76">
        <v>2027</v>
      </c>
      <c r="KE106" s="76">
        <f>IF(KD106="","",KD106-KD102)</f>
        <v>58</v>
      </c>
      <c r="KF106" s="76">
        <v>164</v>
      </c>
      <c r="KG106" s="76">
        <f>IF(KF106="","",KF106-KF102)</f>
        <v>4</v>
      </c>
      <c r="KH106" s="76">
        <v>7</v>
      </c>
      <c r="KI106" s="76">
        <f>IF(KH106="","",KH102+KJ102-KH106)</f>
        <v>4</v>
      </c>
      <c r="KJ106" s="76">
        <v>23</v>
      </c>
      <c r="KK106" s="78" t="str">
        <f>IF(KD106="","",KK102)</f>
        <v>たまごっちマスコット</v>
      </c>
      <c r="KL106" s="79">
        <f>IF(KE106="","",KL102)</f>
        <v>1430</v>
      </c>
      <c r="KM106" s="76">
        <f>IF(KH106="","",KI106*KL106)</f>
        <v>5720</v>
      </c>
      <c r="KN106" s="80">
        <f>IF(KI106="","",KM106/(KE106*100))</f>
        <v>0.98620689655172411</v>
      </c>
      <c r="KO106" s="37"/>
      <c r="KP106" s="29"/>
      <c r="KQ106" s="75"/>
      <c r="KR106" s="76">
        <v>1581</v>
      </c>
      <c r="KS106" s="76">
        <f>IF(KR106="","",KR106-KR102)</f>
        <v>30</v>
      </c>
      <c r="KT106" s="76">
        <v>89</v>
      </c>
      <c r="KU106" s="76">
        <f>IF(KT106="","",KT106-KT102)</f>
        <v>2</v>
      </c>
      <c r="KV106" s="76">
        <v>20</v>
      </c>
      <c r="KW106" s="76">
        <f>IF(KV106="","",KV102+KX102-KV106)</f>
        <v>2</v>
      </c>
      <c r="KX106" s="76">
        <v>0</v>
      </c>
      <c r="KY106" s="78" t="str">
        <f>IF(KR106="","",KY102)</f>
        <v>ボンボンドロップシール</v>
      </c>
      <c r="KZ106" s="79">
        <f>IF(KS106="","",KZ102)</f>
        <v>200</v>
      </c>
      <c r="LA106" s="76">
        <f>IF(KV106="","",KW106*KZ106)</f>
        <v>400</v>
      </c>
      <c r="LB106" s="80">
        <f>IF(KW106="","",LA106/(KS106*100))</f>
        <v>0.13333333333333333</v>
      </c>
      <c r="LC106" s="37"/>
      <c r="LD106" s="29"/>
      <c r="LE106" s="47"/>
      <c r="LF106" s="45"/>
      <c r="LG106" s="45"/>
      <c r="LH106" s="45"/>
      <c r="LI106" s="45" t="str">
        <f t="shared" si="569"/>
        <v/>
      </c>
      <c r="LJ106" s="43"/>
      <c r="LK106" s="45" t="str">
        <f t="shared" si="570"/>
        <v/>
      </c>
      <c r="LL106" s="45"/>
      <c r="LM106" s="73" t="str">
        <f>IF(LF105="","",LM103)</f>
        <v/>
      </c>
      <c r="LN106" s="67" t="str">
        <f>IF(LG105="","",LN103)</f>
        <v/>
      </c>
      <c r="LO106" s="45" t="str">
        <f t="shared" si="571"/>
        <v/>
      </c>
      <c r="LP106" s="46"/>
      <c r="LQ106" s="37"/>
      <c r="LR106" s="29"/>
      <c r="LS106" s="47"/>
      <c r="LT106" s="67"/>
      <c r="LU106" s="45" t="str">
        <f t="shared" si="701"/>
        <v/>
      </c>
      <c r="LV106" s="45"/>
      <c r="LW106" s="45"/>
      <c r="LX106" s="45"/>
      <c r="LY106" s="45" t="str">
        <f t="shared" si="702"/>
        <v/>
      </c>
      <c r="LZ106" s="45"/>
      <c r="MA106" s="45"/>
      <c r="MB106" s="45"/>
      <c r="MC106" s="45" t="str">
        <f t="shared" si="661"/>
        <v/>
      </c>
      <c r="MD106" s="46" t="str">
        <f t="shared" si="662"/>
        <v/>
      </c>
      <c r="ME106" s="37"/>
      <c r="MF106" s="29"/>
      <c r="MG106" s="47"/>
      <c r="MH106" s="67"/>
      <c r="MI106" s="45" t="str">
        <f t="shared" si="703"/>
        <v/>
      </c>
      <c r="MJ106" s="45"/>
      <c r="MK106" s="45"/>
      <c r="ML106" s="45"/>
      <c r="MM106" s="45" t="str">
        <f t="shared" si="704"/>
        <v/>
      </c>
      <c r="MN106" s="45"/>
      <c r="MO106" s="45"/>
      <c r="MP106" s="45"/>
      <c r="MQ106" s="45" t="str">
        <f t="shared" si="663"/>
        <v/>
      </c>
      <c r="MR106" s="46" t="str">
        <f t="shared" si="664"/>
        <v/>
      </c>
      <c r="MS106" s="37"/>
      <c r="MT106" s="29"/>
      <c r="MU106" s="47"/>
      <c r="MV106" s="67"/>
      <c r="MW106" s="45" t="str">
        <f t="shared" si="705"/>
        <v/>
      </c>
      <c r="MX106" s="45"/>
      <c r="MY106" s="45"/>
      <c r="MZ106" s="45"/>
      <c r="NA106" s="45" t="str">
        <f t="shared" si="706"/>
        <v/>
      </c>
      <c r="NB106" s="45"/>
      <c r="NC106" s="45"/>
      <c r="ND106" s="45"/>
      <c r="NE106" s="45" t="str">
        <f t="shared" si="665"/>
        <v/>
      </c>
      <c r="NF106" s="46" t="str">
        <f t="shared" si="666"/>
        <v/>
      </c>
      <c r="NG106" s="37"/>
      <c r="NH106" s="29"/>
      <c r="NI106" s="47"/>
      <c r="NJ106" s="67"/>
      <c r="NK106" s="45" t="str">
        <f t="shared" si="707"/>
        <v/>
      </c>
      <c r="NL106" s="45"/>
      <c r="NM106" s="45"/>
      <c r="NN106" s="45"/>
      <c r="NO106" s="45" t="str">
        <f t="shared" si="708"/>
        <v/>
      </c>
      <c r="NP106" s="45"/>
      <c r="NQ106" s="45"/>
      <c r="NR106" s="45"/>
      <c r="NS106" s="45" t="str">
        <f t="shared" si="667"/>
        <v/>
      </c>
      <c r="NT106" s="46" t="str">
        <f t="shared" si="668"/>
        <v/>
      </c>
      <c r="NU106" s="37"/>
    </row>
    <row r="107" spans="1:385" ht="15" customHeight="1" thickTop="1" thickBot="1" x14ac:dyDescent="0.3">
      <c r="A107" s="38"/>
      <c r="B107" s="39"/>
      <c r="C107" s="40"/>
      <c r="D107" s="40"/>
      <c r="E107" s="41"/>
      <c r="F107" s="41"/>
      <c r="G107" s="40"/>
      <c r="H107" s="42"/>
      <c r="I107" s="45"/>
      <c r="J107" s="45" t="str">
        <f t="shared" si="676"/>
        <v/>
      </c>
      <c r="K107" s="45"/>
      <c r="L107" s="45"/>
      <c r="M107" s="45"/>
      <c r="N107" s="45" t="str">
        <f t="shared" si="677"/>
        <v/>
      </c>
      <c r="O107" s="45"/>
      <c r="P107" s="45"/>
      <c r="Q107" s="45"/>
      <c r="R107" s="45" t="str">
        <f t="shared" si="639"/>
        <v/>
      </c>
      <c r="S107" s="46" t="str">
        <f t="shared" si="640"/>
        <v/>
      </c>
      <c r="T107" s="37"/>
      <c r="U107" s="29"/>
      <c r="V107" s="47"/>
      <c r="W107" s="67"/>
      <c r="X107" s="45" t="str">
        <f t="shared" si="678"/>
        <v/>
      </c>
      <c r="Y107" s="45"/>
      <c r="Z107" s="45"/>
      <c r="AA107" s="45"/>
      <c r="AB107" s="45" t="str">
        <f t="shared" si="679"/>
        <v/>
      </c>
      <c r="AC107" s="45"/>
      <c r="AD107" s="45"/>
      <c r="AE107" s="45"/>
      <c r="AF107" s="45" t="str">
        <f t="shared" si="641"/>
        <v/>
      </c>
      <c r="AG107" s="46" t="str">
        <f t="shared" si="642"/>
        <v/>
      </c>
      <c r="AH107" s="37"/>
      <c r="AI107" s="29"/>
      <c r="AJ107" s="47"/>
      <c r="AK107" s="45"/>
      <c r="AL107" s="45" t="str">
        <f t="shared" si="680"/>
        <v/>
      </c>
      <c r="AM107" s="45"/>
      <c r="AN107" s="45" t="str">
        <f t="shared" si="681"/>
        <v/>
      </c>
      <c r="AO107" s="45"/>
      <c r="AP107" s="45" t="str">
        <f t="shared" si="682"/>
        <v/>
      </c>
      <c r="AQ107" s="45"/>
      <c r="AR107" s="45"/>
      <c r="AS107" s="45"/>
      <c r="AT107" s="45" t="str">
        <f t="shared" si="643"/>
        <v/>
      </c>
      <c r="AU107" s="46" t="str">
        <f t="shared" si="644"/>
        <v/>
      </c>
      <c r="AV107" s="37"/>
      <c r="AW107" s="29"/>
      <c r="AX107" s="47"/>
      <c r="AY107" s="45"/>
      <c r="AZ107" s="45" t="str">
        <f t="shared" si="683"/>
        <v/>
      </c>
      <c r="BA107" s="45"/>
      <c r="BB107" s="45" t="str">
        <f t="shared" si="684"/>
        <v/>
      </c>
      <c r="BC107" s="45"/>
      <c r="BD107" s="45" t="str">
        <f t="shared" si="685"/>
        <v/>
      </c>
      <c r="BE107" s="45"/>
      <c r="BF107" s="45"/>
      <c r="BG107" s="45"/>
      <c r="BH107" s="45" t="str">
        <f t="shared" si="645"/>
        <v/>
      </c>
      <c r="BI107" s="46" t="str">
        <f t="shared" si="646"/>
        <v/>
      </c>
      <c r="BJ107" s="37"/>
      <c r="BK107" s="29"/>
      <c r="BL107" s="52">
        <f>IF($A83="","",$A83)</f>
        <v>46149</v>
      </c>
      <c r="BM107" s="45">
        <v>3670</v>
      </c>
      <c r="BN107" s="43">
        <f t="shared" si="572"/>
        <v>65</v>
      </c>
      <c r="BO107" s="45">
        <v>101</v>
      </c>
      <c r="BP107" s="87">
        <f t="shared" si="573"/>
        <v>2</v>
      </c>
      <c r="BQ107" s="99">
        <v>13</v>
      </c>
      <c r="BR107" s="43">
        <f t="shared" si="574"/>
        <v>2</v>
      </c>
      <c r="BS107" s="43">
        <v>2</v>
      </c>
      <c r="BT107" s="44" t="str">
        <f t="shared" si="669"/>
        <v>ゲーム機柄イヤホン</v>
      </c>
      <c r="BU107" s="48">
        <f t="shared" si="670"/>
        <v>1100</v>
      </c>
      <c r="BV107" s="45">
        <f t="shared" si="577"/>
        <v>2200</v>
      </c>
      <c r="BW107" s="89">
        <f t="shared" si="578"/>
        <v>0.33846153846153848</v>
      </c>
      <c r="BX107" s="37"/>
      <c r="BY107" s="57"/>
      <c r="BZ107" s="52">
        <f>IF($A83="","",$A83)</f>
        <v>46149</v>
      </c>
      <c r="CA107" s="45">
        <v>9501</v>
      </c>
      <c r="CB107" s="43">
        <f t="shared" si="579"/>
        <v>52</v>
      </c>
      <c r="CC107" s="45">
        <v>345</v>
      </c>
      <c r="CD107" s="87">
        <f t="shared" si="580"/>
        <v>2</v>
      </c>
      <c r="CE107" s="99">
        <v>12</v>
      </c>
      <c r="CF107" s="43">
        <f t="shared" si="581"/>
        <v>4</v>
      </c>
      <c r="CG107" s="43">
        <v>0</v>
      </c>
      <c r="CH107" s="44" t="str">
        <f t="shared" si="582"/>
        <v>雪見だいふくイヤホン</v>
      </c>
      <c r="CI107" s="48">
        <f t="shared" si="583"/>
        <v>1100</v>
      </c>
      <c r="CJ107" s="45">
        <f t="shared" si="584"/>
        <v>4400</v>
      </c>
      <c r="CK107" s="89">
        <f t="shared" si="585"/>
        <v>0.84615384615384615</v>
      </c>
      <c r="CL107" s="37"/>
      <c r="CM107" s="29"/>
      <c r="CN107" s="52">
        <f>IF($A83="","",$A83)</f>
        <v>46149</v>
      </c>
      <c r="CO107" s="45">
        <v>3404</v>
      </c>
      <c r="CP107" s="43">
        <f t="shared" si="586"/>
        <v>38</v>
      </c>
      <c r="CQ107" s="45">
        <v>116</v>
      </c>
      <c r="CR107" s="87">
        <f t="shared" si="587"/>
        <v>3</v>
      </c>
      <c r="CS107" s="99">
        <v>15</v>
      </c>
      <c r="CT107" s="43">
        <f t="shared" si="588"/>
        <v>0</v>
      </c>
      <c r="CU107" s="43">
        <v>0</v>
      </c>
      <c r="CV107" s="44" t="str">
        <f t="shared" si="712"/>
        <v>ゲーム機柄ワイヤレスイヤホン</v>
      </c>
      <c r="CW107" s="48">
        <f t="shared" si="709"/>
        <v>700</v>
      </c>
      <c r="CX107" s="45">
        <f t="shared" si="591"/>
        <v>0</v>
      </c>
      <c r="CY107" s="89">
        <f t="shared" si="592"/>
        <v>0</v>
      </c>
      <c r="CZ107" s="37"/>
      <c r="DA107" s="29"/>
      <c r="DB107" s="47"/>
      <c r="DC107" s="67"/>
      <c r="DD107" s="45" t="str">
        <f t="shared" si="686"/>
        <v/>
      </c>
      <c r="DE107" s="45"/>
      <c r="DF107" s="45"/>
      <c r="DG107" s="45"/>
      <c r="DH107" s="45" t="str">
        <f t="shared" si="687"/>
        <v/>
      </c>
      <c r="DI107" s="45"/>
      <c r="DJ107" s="45"/>
      <c r="DK107" s="45"/>
      <c r="DL107" s="45" t="str">
        <f t="shared" si="647"/>
        <v/>
      </c>
      <c r="DM107" s="46" t="str">
        <f t="shared" si="648"/>
        <v/>
      </c>
      <c r="DN107" s="37"/>
      <c r="DO107" s="29"/>
      <c r="DP107" s="47"/>
      <c r="DQ107" s="45"/>
      <c r="DR107" s="45" t="str">
        <f t="shared" si="688"/>
        <v/>
      </c>
      <c r="DS107" s="45"/>
      <c r="DT107" s="45" t="str">
        <f t="shared" si="689"/>
        <v/>
      </c>
      <c r="DU107" s="45"/>
      <c r="DV107" s="45" t="str">
        <f t="shared" si="690"/>
        <v/>
      </c>
      <c r="DW107" s="45"/>
      <c r="DX107" s="45"/>
      <c r="DY107" s="45"/>
      <c r="DZ107" s="45" t="str">
        <f t="shared" si="649"/>
        <v/>
      </c>
      <c r="EA107" s="46" t="str">
        <f t="shared" si="650"/>
        <v/>
      </c>
      <c r="EB107" s="37"/>
      <c r="ED107" s="47"/>
      <c r="EE107" s="67"/>
      <c r="EF107" s="45" t="str">
        <f t="shared" si="691"/>
        <v/>
      </c>
      <c r="EG107" s="45"/>
      <c r="EH107" s="45"/>
      <c r="EI107" s="45"/>
      <c r="EJ107" s="45" t="str">
        <f t="shared" si="692"/>
        <v/>
      </c>
      <c r="EK107" s="45"/>
      <c r="EL107" s="45"/>
      <c r="EM107" s="45"/>
      <c r="EN107" s="45" t="str">
        <f t="shared" si="651"/>
        <v/>
      </c>
      <c r="EO107" s="46" t="str">
        <f t="shared" si="652"/>
        <v/>
      </c>
      <c r="EP107" s="37"/>
      <c r="ER107" s="47"/>
      <c r="ES107" s="67"/>
      <c r="ET107" s="45" t="str">
        <f t="shared" si="693"/>
        <v/>
      </c>
      <c r="EU107" s="45"/>
      <c r="EV107" s="45"/>
      <c r="EW107" s="45"/>
      <c r="EX107" s="45" t="str">
        <f t="shared" si="694"/>
        <v/>
      </c>
      <c r="EY107" s="45"/>
      <c r="EZ107" s="45"/>
      <c r="FA107" s="45"/>
      <c r="FB107" s="45" t="str">
        <f t="shared" si="653"/>
        <v/>
      </c>
      <c r="FC107" s="46" t="str">
        <f t="shared" si="654"/>
        <v/>
      </c>
      <c r="FD107" s="37"/>
      <c r="FF107" s="47"/>
      <c r="FG107" s="67"/>
      <c r="FH107" s="45" t="str">
        <f t="shared" si="695"/>
        <v/>
      </c>
      <c r="FI107" s="45"/>
      <c r="FJ107" s="45"/>
      <c r="FK107" s="45"/>
      <c r="FL107" s="45" t="str">
        <f t="shared" si="696"/>
        <v/>
      </c>
      <c r="FM107" s="45"/>
      <c r="FN107" s="45"/>
      <c r="FO107" s="45"/>
      <c r="FP107" s="45" t="str">
        <f t="shared" si="655"/>
        <v/>
      </c>
      <c r="FQ107" s="46" t="str">
        <f t="shared" si="656"/>
        <v/>
      </c>
      <c r="FR107" s="37"/>
      <c r="FS107" s="29"/>
      <c r="FT107" s="47"/>
      <c r="FU107" s="67"/>
      <c r="FV107" s="45" t="str">
        <f t="shared" si="697"/>
        <v/>
      </c>
      <c r="FW107" s="45"/>
      <c r="FX107" s="45"/>
      <c r="FY107" s="45"/>
      <c r="FZ107" s="45" t="str">
        <f t="shared" si="698"/>
        <v/>
      </c>
      <c r="GA107" s="45"/>
      <c r="GB107" s="45"/>
      <c r="GC107" s="45"/>
      <c r="GD107" s="45" t="str">
        <f t="shared" si="657"/>
        <v/>
      </c>
      <c r="GE107" s="46" t="str">
        <f t="shared" si="658"/>
        <v/>
      </c>
      <c r="GF107" s="37"/>
      <c r="GH107" s="47"/>
      <c r="GI107" s="67"/>
      <c r="GJ107" s="45" t="str">
        <f t="shared" si="699"/>
        <v/>
      </c>
      <c r="GK107" s="45"/>
      <c r="GL107" s="45"/>
      <c r="GM107" s="45"/>
      <c r="GN107" s="45" t="str">
        <f t="shared" si="700"/>
        <v/>
      </c>
      <c r="GO107" s="45"/>
      <c r="GP107" s="45"/>
      <c r="GQ107" s="45"/>
      <c r="GR107" s="45" t="str">
        <f t="shared" si="659"/>
        <v/>
      </c>
      <c r="GS107" s="46" t="str">
        <f t="shared" si="660"/>
        <v/>
      </c>
      <c r="GT107" s="37"/>
      <c r="GU107" s="61"/>
      <c r="GV107" s="52">
        <f>IF($A83="","",$A83)</f>
        <v>46149</v>
      </c>
      <c r="GW107" s="62" t="s">
        <v>1143</v>
      </c>
      <c r="GX107" s="45">
        <v>731</v>
      </c>
      <c r="GY107" s="43">
        <f t="shared" si="593"/>
        <v>28</v>
      </c>
      <c r="GZ107" s="45">
        <v>37</v>
      </c>
      <c r="HA107" s="87">
        <f t="shared" si="594"/>
        <v>0</v>
      </c>
      <c r="HB107" s="99">
        <v>2</v>
      </c>
      <c r="HC107" s="43">
        <f t="shared" si="595"/>
        <v>0</v>
      </c>
      <c r="HD107" s="43">
        <v>1</v>
      </c>
      <c r="HE107" s="44" t="str">
        <f t="shared" si="672"/>
        <v>プチドロ</v>
      </c>
      <c r="HF107" s="48">
        <f t="shared" si="673"/>
        <v>1500</v>
      </c>
      <c r="HG107" s="45">
        <f t="shared" si="598"/>
        <v>0</v>
      </c>
      <c r="HH107" s="89">
        <f t="shared" si="599"/>
        <v>0</v>
      </c>
      <c r="HI107" s="37"/>
      <c r="HK107" s="52">
        <f>IF($A83="","",$A83)</f>
        <v>46149</v>
      </c>
      <c r="HL107" s="45">
        <v>3070</v>
      </c>
      <c r="HM107" s="43">
        <f t="shared" si="600"/>
        <v>12</v>
      </c>
      <c r="HN107" s="45">
        <v>51</v>
      </c>
      <c r="HO107" s="87">
        <f t="shared" si="601"/>
        <v>1</v>
      </c>
      <c r="HP107" s="99">
        <v>10</v>
      </c>
      <c r="HQ107" s="43">
        <f t="shared" si="602"/>
        <v>1</v>
      </c>
      <c r="HR107" s="43">
        <v>11</v>
      </c>
      <c r="HS107" s="44" t="str">
        <f t="shared" si="603"/>
        <v>キティボアバンスクリップ</v>
      </c>
      <c r="HT107" s="48">
        <f t="shared" si="604"/>
        <v>1100</v>
      </c>
      <c r="HU107" s="45">
        <f t="shared" si="605"/>
        <v>1100</v>
      </c>
      <c r="HV107" s="89">
        <f t="shared" si="606"/>
        <v>0.91666666666666663</v>
      </c>
      <c r="HW107" s="37" t="s">
        <v>1368</v>
      </c>
      <c r="HX107" s="360"/>
      <c r="HY107" s="52">
        <f>IF($A83="","",$A83)</f>
        <v>46149</v>
      </c>
      <c r="HZ107" s="45">
        <v>10392</v>
      </c>
      <c r="IA107" s="43">
        <f t="shared" si="607"/>
        <v>174</v>
      </c>
      <c r="IB107" s="45">
        <v>380</v>
      </c>
      <c r="IC107" s="87">
        <f t="shared" si="608"/>
        <v>2</v>
      </c>
      <c r="ID107" s="99">
        <v>15</v>
      </c>
      <c r="IE107" s="43">
        <f t="shared" si="609"/>
        <v>2</v>
      </c>
      <c r="IF107" s="43">
        <v>6</v>
      </c>
      <c r="IG107" s="44" t="str">
        <f t="shared" si="610"/>
        <v>日焼けキティマルチケース</v>
      </c>
      <c r="IH107" s="48">
        <f t="shared" si="611"/>
        <v>1000</v>
      </c>
      <c r="II107" s="45">
        <f t="shared" si="612"/>
        <v>2000</v>
      </c>
      <c r="IJ107" s="89">
        <f t="shared" si="613"/>
        <v>0.11494252873563218</v>
      </c>
      <c r="IK107" s="37"/>
      <c r="IL107" s="29"/>
      <c r="IM107" s="52">
        <f>IF($A83="","",$A83)</f>
        <v>46149</v>
      </c>
      <c r="IN107" s="45">
        <v>1207</v>
      </c>
      <c r="IO107" s="43">
        <f t="shared" si="614"/>
        <v>60</v>
      </c>
      <c r="IP107" s="45">
        <v>247</v>
      </c>
      <c r="IQ107" s="87">
        <f t="shared" si="615"/>
        <v>0</v>
      </c>
      <c r="IR107" s="99">
        <v>13</v>
      </c>
      <c r="IS107" s="43">
        <f t="shared" si="616"/>
        <v>0</v>
      </c>
      <c r="IT107" s="43">
        <v>4</v>
      </c>
      <c r="IU107" s="44" t="str">
        <f t="shared" si="674"/>
        <v>ゲーム機イヤホン</v>
      </c>
      <c r="IV107" s="48">
        <f t="shared" si="675"/>
        <v>1000</v>
      </c>
      <c r="IW107" s="45">
        <f t="shared" si="617"/>
        <v>0</v>
      </c>
      <c r="IX107" s="89">
        <f t="shared" si="618"/>
        <v>0</v>
      </c>
      <c r="IY107" s="37" t="s">
        <v>1362</v>
      </c>
      <c r="IZ107" s="61"/>
      <c r="JA107" s="52">
        <f>IF($A83="","",$A83)</f>
        <v>46149</v>
      </c>
      <c r="JB107" s="45">
        <v>8054</v>
      </c>
      <c r="JC107" s="43">
        <f t="shared" si="619"/>
        <v>45</v>
      </c>
      <c r="JD107" s="45">
        <v>252</v>
      </c>
      <c r="JE107" s="87">
        <f t="shared" si="620"/>
        <v>1</v>
      </c>
      <c r="JF107" s="99">
        <v>11</v>
      </c>
      <c r="JG107" s="43">
        <f t="shared" si="621"/>
        <v>1</v>
      </c>
      <c r="JH107" s="43">
        <v>0</v>
      </c>
      <c r="JI107" s="44" t="str">
        <f t="shared" si="636"/>
        <v>液晶デジカメ</v>
      </c>
      <c r="JJ107" s="48">
        <f t="shared" si="637"/>
        <v>1100</v>
      </c>
      <c r="JK107" s="45">
        <f t="shared" si="622"/>
        <v>1100</v>
      </c>
      <c r="JL107" s="89">
        <f t="shared" si="623"/>
        <v>0.24444444444444444</v>
      </c>
      <c r="JM107" s="37"/>
      <c r="JN107" s="29"/>
      <c r="JO107" s="52">
        <f>IF($A83="","",$A83)</f>
        <v>46149</v>
      </c>
      <c r="JP107" s="45">
        <v>879</v>
      </c>
      <c r="JQ107" s="43">
        <f t="shared" si="624"/>
        <v>28</v>
      </c>
      <c r="JR107" s="45">
        <v>350</v>
      </c>
      <c r="JS107" s="87">
        <f t="shared" si="625"/>
        <v>2</v>
      </c>
      <c r="JT107" s="99">
        <v>8</v>
      </c>
      <c r="JU107" s="43">
        <f t="shared" si="626"/>
        <v>1</v>
      </c>
      <c r="JV107" s="43">
        <v>4</v>
      </c>
      <c r="JW107" s="44" t="str">
        <f t="shared" si="710"/>
        <v>キティボアバンスクリップ</v>
      </c>
      <c r="JX107" s="48">
        <f t="shared" si="711"/>
        <v>1100</v>
      </c>
      <c r="JY107" s="45">
        <f t="shared" si="629"/>
        <v>1100</v>
      </c>
      <c r="JZ107" s="89">
        <f t="shared" si="630"/>
        <v>0.39285714285714285</v>
      </c>
      <c r="KA107" s="37"/>
      <c r="KB107" s="51"/>
      <c r="KC107" s="52">
        <f>IF($A83="","",$A83)</f>
        <v>46149</v>
      </c>
      <c r="KD107" s="45">
        <v>1386</v>
      </c>
      <c r="KE107" s="43">
        <f>IF(KD107="","",KD107-KD103)</f>
        <v>42</v>
      </c>
      <c r="KF107" s="45">
        <v>164</v>
      </c>
      <c r="KG107" s="87">
        <f>IF(KF107="","",KF107-KF103)</f>
        <v>3</v>
      </c>
      <c r="KH107" s="99">
        <v>15</v>
      </c>
      <c r="KI107" s="43">
        <f>IF(KH107="","",KH103+KJ103-KH107)</f>
        <v>3</v>
      </c>
      <c r="KJ107" s="43">
        <v>0</v>
      </c>
      <c r="KK107" s="44" t="s">
        <v>971</v>
      </c>
      <c r="KL107" s="226">
        <v>792</v>
      </c>
      <c r="KM107" s="45">
        <f>IF(KH107="","",KI107*KL107)</f>
        <v>2376</v>
      </c>
      <c r="KN107" s="89">
        <f>IF(KI107="","",KM107/(KE107*100))</f>
        <v>0.56571428571428573</v>
      </c>
      <c r="KO107" s="37"/>
      <c r="KP107" s="29"/>
      <c r="KQ107" s="52">
        <f>IF($A83="","",$A83)</f>
        <v>46149</v>
      </c>
      <c r="KR107" s="45">
        <v>885</v>
      </c>
      <c r="KS107" s="58">
        <f>IF(KR107="","",KR107-KR103)</f>
        <v>14</v>
      </c>
      <c r="KT107" s="45">
        <v>104</v>
      </c>
      <c r="KU107" s="87">
        <f>IF(KT107="","",KT107-KT103)</f>
        <v>0</v>
      </c>
      <c r="KV107" s="99">
        <v>8</v>
      </c>
      <c r="KW107" s="43">
        <f>IF(KV107="","",KV103+KX103-KV107)</f>
        <v>0</v>
      </c>
      <c r="KX107" s="43">
        <v>0</v>
      </c>
      <c r="KY107" s="44" t="s">
        <v>138</v>
      </c>
      <c r="KZ107" s="48">
        <v>1100</v>
      </c>
      <c r="LA107" s="45">
        <f>IF(KV107="","",KW107*KZ107)</f>
        <v>0</v>
      </c>
      <c r="LB107" s="89">
        <f>IF(KW107="","",LA107/(KS107*100))</f>
        <v>0</v>
      </c>
      <c r="LC107" s="37"/>
      <c r="LD107" s="29"/>
      <c r="LE107" s="75"/>
      <c r="LF107" s="76"/>
      <c r="LG107" s="76"/>
      <c r="LH107" s="76"/>
      <c r="LI107" s="76" t="str">
        <f t="shared" si="569"/>
        <v/>
      </c>
      <c r="LJ107" s="77"/>
      <c r="LK107" s="76" t="str">
        <f t="shared" si="570"/>
        <v/>
      </c>
      <c r="LL107" s="76"/>
      <c r="LM107" s="78" t="str">
        <f>IF(LF105="","",LM104)</f>
        <v/>
      </c>
      <c r="LN107" s="79" t="str">
        <f>IF(LG105="","",LN104)</f>
        <v/>
      </c>
      <c r="LO107" s="76" t="str">
        <f t="shared" si="571"/>
        <v/>
      </c>
      <c r="LP107" s="80"/>
      <c r="LQ107" s="37"/>
      <c r="LR107" s="29"/>
      <c r="LS107" s="47"/>
      <c r="LT107" s="67"/>
      <c r="LU107" s="45" t="str">
        <f t="shared" si="701"/>
        <v/>
      </c>
      <c r="LV107" s="45"/>
      <c r="LW107" s="45"/>
      <c r="LX107" s="45"/>
      <c r="LY107" s="45" t="str">
        <f t="shared" si="702"/>
        <v/>
      </c>
      <c r="LZ107" s="45"/>
      <c r="MA107" s="45"/>
      <c r="MB107" s="45"/>
      <c r="MC107" s="45" t="str">
        <f t="shared" si="661"/>
        <v/>
      </c>
      <c r="MD107" s="46" t="str">
        <f t="shared" si="662"/>
        <v/>
      </c>
      <c r="ME107" s="37"/>
      <c r="MF107" s="29"/>
      <c r="MG107" s="47"/>
      <c r="MH107" s="67"/>
      <c r="MI107" s="45" t="str">
        <f t="shared" si="703"/>
        <v/>
      </c>
      <c r="MJ107" s="45"/>
      <c r="MK107" s="45"/>
      <c r="ML107" s="45"/>
      <c r="MM107" s="45" t="str">
        <f t="shared" si="704"/>
        <v/>
      </c>
      <c r="MN107" s="45"/>
      <c r="MO107" s="45"/>
      <c r="MP107" s="45"/>
      <c r="MQ107" s="45" t="str">
        <f t="shared" si="663"/>
        <v/>
      </c>
      <c r="MR107" s="46" t="str">
        <f t="shared" si="664"/>
        <v/>
      </c>
      <c r="MS107" s="37"/>
      <c r="MT107" s="29"/>
      <c r="MU107" s="47"/>
      <c r="MV107" s="67"/>
      <c r="MW107" s="45" t="str">
        <f t="shared" si="705"/>
        <v/>
      </c>
      <c r="MX107" s="45"/>
      <c r="MY107" s="45"/>
      <c r="MZ107" s="45"/>
      <c r="NA107" s="45" t="str">
        <f t="shared" si="706"/>
        <v/>
      </c>
      <c r="NB107" s="45"/>
      <c r="NC107" s="45"/>
      <c r="ND107" s="45"/>
      <c r="NE107" s="45" t="str">
        <f t="shared" si="665"/>
        <v/>
      </c>
      <c r="NF107" s="46" t="str">
        <f t="shared" si="666"/>
        <v/>
      </c>
      <c r="NG107" s="37"/>
      <c r="NH107" s="29"/>
      <c r="NI107" s="47"/>
      <c r="NJ107" s="67"/>
      <c r="NK107" s="45" t="str">
        <f t="shared" si="707"/>
        <v/>
      </c>
      <c r="NL107" s="45"/>
      <c r="NM107" s="45"/>
      <c r="NN107" s="45"/>
      <c r="NO107" s="45" t="str">
        <f t="shared" si="708"/>
        <v/>
      </c>
      <c r="NP107" s="45"/>
      <c r="NQ107" s="45"/>
      <c r="NR107" s="45"/>
      <c r="NS107" s="45" t="str">
        <f t="shared" si="667"/>
        <v/>
      </c>
      <c r="NT107" s="46" t="str">
        <f t="shared" si="668"/>
        <v/>
      </c>
      <c r="NU107" s="37"/>
    </row>
    <row r="108" spans="1:385" ht="15" customHeight="1" thickTop="1" x14ac:dyDescent="0.25">
      <c r="A108" s="38"/>
      <c r="B108" s="39"/>
      <c r="C108" s="40"/>
      <c r="D108" s="40"/>
      <c r="E108" s="41"/>
      <c r="F108" s="41"/>
      <c r="G108" s="40"/>
      <c r="H108" s="42"/>
      <c r="I108" s="45"/>
      <c r="J108" s="45" t="str">
        <f t="shared" si="676"/>
        <v/>
      </c>
      <c r="K108" s="45"/>
      <c r="L108" s="45"/>
      <c r="M108" s="45"/>
      <c r="N108" s="45" t="str">
        <f t="shared" si="677"/>
        <v/>
      </c>
      <c r="O108" s="45"/>
      <c r="P108" s="45"/>
      <c r="Q108" s="45"/>
      <c r="R108" s="45" t="str">
        <f t="shared" si="639"/>
        <v/>
      </c>
      <c r="S108" s="46" t="str">
        <f t="shared" si="640"/>
        <v/>
      </c>
      <c r="T108" s="37"/>
      <c r="U108" s="29"/>
      <c r="V108" s="47"/>
      <c r="W108" s="67"/>
      <c r="X108" s="45" t="str">
        <f t="shared" si="678"/>
        <v/>
      </c>
      <c r="Y108" s="45"/>
      <c r="Z108" s="45"/>
      <c r="AA108" s="45"/>
      <c r="AB108" s="45" t="str">
        <f t="shared" si="679"/>
        <v/>
      </c>
      <c r="AC108" s="45"/>
      <c r="AD108" s="45"/>
      <c r="AE108" s="45"/>
      <c r="AF108" s="45" t="str">
        <f t="shared" si="641"/>
        <v/>
      </c>
      <c r="AG108" s="46" t="str">
        <f t="shared" si="642"/>
        <v/>
      </c>
      <c r="AH108" s="37"/>
      <c r="AI108" s="29"/>
      <c r="AJ108" s="47"/>
      <c r="AK108" s="45"/>
      <c r="AL108" s="45" t="str">
        <f t="shared" si="680"/>
        <v/>
      </c>
      <c r="AM108" s="45"/>
      <c r="AN108" s="45" t="str">
        <f t="shared" si="681"/>
        <v/>
      </c>
      <c r="AO108" s="45"/>
      <c r="AP108" s="45" t="str">
        <f t="shared" si="682"/>
        <v/>
      </c>
      <c r="AQ108" s="45"/>
      <c r="AR108" s="45"/>
      <c r="AS108" s="45"/>
      <c r="AT108" s="45" t="str">
        <f t="shared" si="643"/>
        <v/>
      </c>
      <c r="AU108" s="46" t="str">
        <f t="shared" si="644"/>
        <v/>
      </c>
      <c r="AV108" s="37"/>
      <c r="AW108" s="29"/>
      <c r="AX108" s="47"/>
      <c r="AY108" s="45"/>
      <c r="AZ108" s="45" t="str">
        <f t="shared" si="683"/>
        <v/>
      </c>
      <c r="BA108" s="45"/>
      <c r="BB108" s="45" t="str">
        <f t="shared" si="684"/>
        <v/>
      </c>
      <c r="BC108" s="45"/>
      <c r="BD108" s="45" t="str">
        <f t="shared" si="685"/>
        <v/>
      </c>
      <c r="BE108" s="45"/>
      <c r="BF108" s="45"/>
      <c r="BG108" s="45"/>
      <c r="BH108" s="45" t="str">
        <f t="shared" si="645"/>
        <v/>
      </c>
      <c r="BI108" s="46" t="str">
        <f t="shared" si="646"/>
        <v/>
      </c>
      <c r="BJ108" s="37"/>
      <c r="BK108" s="29"/>
      <c r="BL108" s="47"/>
      <c r="BM108" s="43">
        <v>2767</v>
      </c>
      <c r="BN108" s="45">
        <f t="shared" si="572"/>
        <v>52</v>
      </c>
      <c r="BO108" s="43">
        <v>100</v>
      </c>
      <c r="BP108" s="71">
        <f t="shared" si="573"/>
        <v>1</v>
      </c>
      <c r="BQ108" s="100">
        <v>12</v>
      </c>
      <c r="BR108" s="67">
        <f t="shared" si="574"/>
        <v>1</v>
      </c>
      <c r="BS108" s="43">
        <v>2</v>
      </c>
      <c r="BT108" s="63" t="str">
        <f t="shared" si="669"/>
        <v>ベアブリック</v>
      </c>
      <c r="BU108" s="67">
        <f t="shared" si="670"/>
        <v>847</v>
      </c>
      <c r="BV108" s="43">
        <f t="shared" si="577"/>
        <v>847</v>
      </c>
      <c r="BW108" s="46">
        <f t="shared" si="578"/>
        <v>0.16288461538461538</v>
      </c>
      <c r="BX108" s="37"/>
      <c r="BY108" s="57"/>
      <c r="BZ108" s="47"/>
      <c r="CA108" s="43">
        <v>8675</v>
      </c>
      <c r="CB108" s="45">
        <f t="shared" si="579"/>
        <v>24</v>
      </c>
      <c r="CC108" s="43">
        <v>367</v>
      </c>
      <c r="CD108" s="71">
        <f t="shared" si="580"/>
        <v>1</v>
      </c>
      <c r="CE108" s="100">
        <v>10</v>
      </c>
      <c r="CF108" s="67">
        <f t="shared" si="581"/>
        <v>1</v>
      </c>
      <c r="CG108" s="43">
        <v>0</v>
      </c>
      <c r="CH108" s="63" t="str">
        <f t="shared" si="582"/>
        <v>サンリオボアバンスクリップ</v>
      </c>
      <c r="CI108" s="67">
        <f t="shared" si="583"/>
        <v>1100</v>
      </c>
      <c r="CJ108" s="43">
        <f t="shared" si="584"/>
        <v>1100</v>
      </c>
      <c r="CK108" s="46">
        <f t="shared" si="585"/>
        <v>0.45833333333333331</v>
      </c>
      <c r="CL108" s="37"/>
      <c r="CM108" s="29"/>
      <c r="CN108" s="47"/>
      <c r="CO108" s="43">
        <v>4701</v>
      </c>
      <c r="CP108" s="45">
        <f t="shared" si="586"/>
        <v>15</v>
      </c>
      <c r="CQ108" s="43">
        <v>128</v>
      </c>
      <c r="CR108" s="71">
        <f t="shared" si="587"/>
        <v>1</v>
      </c>
      <c r="CS108" s="100">
        <v>10</v>
      </c>
      <c r="CT108" s="67">
        <f t="shared" si="588"/>
        <v>1</v>
      </c>
      <c r="CU108" s="43">
        <v>0</v>
      </c>
      <c r="CV108" s="63" t="str">
        <f t="shared" si="712"/>
        <v>ギャルキティしっぽポーチ</v>
      </c>
      <c r="CW108" s="67">
        <f t="shared" si="709"/>
        <v>0</v>
      </c>
      <c r="CX108" s="43">
        <f t="shared" si="591"/>
        <v>0</v>
      </c>
      <c r="CY108" s="46">
        <f t="shared" si="592"/>
        <v>0</v>
      </c>
      <c r="CZ108" s="37"/>
      <c r="DA108" s="29"/>
      <c r="DB108" s="47"/>
      <c r="DC108" s="67"/>
      <c r="DD108" s="45" t="str">
        <f t="shared" si="686"/>
        <v/>
      </c>
      <c r="DE108" s="45"/>
      <c r="DF108" s="45"/>
      <c r="DG108" s="45"/>
      <c r="DH108" s="45" t="str">
        <f t="shared" si="687"/>
        <v/>
      </c>
      <c r="DI108" s="45"/>
      <c r="DJ108" s="45"/>
      <c r="DK108" s="45"/>
      <c r="DL108" s="45" t="str">
        <f t="shared" si="647"/>
        <v/>
      </c>
      <c r="DM108" s="46" t="str">
        <f t="shared" si="648"/>
        <v/>
      </c>
      <c r="DN108" s="37"/>
      <c r="DO108" s="29"/>
      <c r="DP108" s="47"/>
      <c r="DQ108" s="45"/>
      <c r="DR108" s="45" t="str">
        <f t="shared" si="688"/>
        <v/>
      </c>
      <c r="DS108" s="45"/>
      <c r="DT108" s="45" t="str">
        <f t="shared" si="689"/>
        <v/>
      </c>
      <c r="DU108" s="45"/>
      <c r="DV108" s="45" t="str">
        <f t="shared" si="690"/>
        <v/>
      </c>
      <c r="DW108" s="45"/>
      <c r="DX108" s="45"/>
      <c r="DY108" s="45"/>
      <c r="DZ108" s="45" t="str">
        <f t="shared" si="649"/>
        <v/>
      </c>
      <c r="EA108" s="46" t="str">
        <f t="shared" si="650"/>
        <v/>
      </c>
      <c r="EB108" s="37"/>
      <c r="ED108" s="47"/>
      <c r="EE108" s="67"/>
      <c r="EF108" s="45" t="str">
        <f t="shared" si="691"/>
        <v/>
      </c>
      <c r="EG108" s="45"/>
      <c r="EH108" s="45"/>
      <c r="EI108" s="45"/>
      <c r="EJ108" s="45" t="str">
        <f t="shared" si="692"/>
        <v/>
      </c>
      <c r="EK108" s="45"/>
      <c r="EL108" s="45"/>
      <c r="EM108" s="45"/>
      <c r="EN108" s="45" t="str">
        <f t="shared" si="651"/>
        <v/>
      </c>
      <c r="EO108" s="46" t="str">
        <f t="shared" si="652"/>
        <v/>
      </c>
      <c r="EP108" s="37"/>
      <c r="ER108" s="47"/>
      <c r="ES108" s="67"/>
      <c r="ET108" s="45" t="str">
        <f t="shared" si="693"/>
        <v/>
      </c>
      <c r="EU108" s="45"/>
      <c r="EV108" s="45"/>
      <c r="EW108" s="45"/>
      <c r="EX108" s="45" t="str">
        <f t="shared" si="694"/>
        <v/>
      </c>
      <c r="EY108" s="45"/>
      <c r="EZ108" s="45"/>
      <c r="FA108" s="45"/>
      <c r="FB108" s="45" t="str">
        <f t="shared" si="653"/>
        <v/>
      </c>
      <c r="FC108" s="46" t="str">
        <f t="shared" si="654"/>
        <v/>
      </c>
      <c r="FD108" s="37"/>
      <c r="FF108" s="47"/>
      <c r="FG108" s="67"/>
      <c r="FH108" s="45" t="str">
        <f t="shared" si="695"/>
        <v/>
      </c>
      <c r="FI108" s="45"/>
      <c r="FJ108" s="45"/>
      <c r="FK108" s="45"/>
      <c r="FL108" s="45" t="str">
        <f t="shared" si="696"/>
        <v/>
      </c>
      <c r="FM108" s="45"/>
      <c r="FN108" s="45"/>
      <c r="FO108" s="45"/>
      <c r="FP108" s="45" t="str">
        <f t="shared" si="655"/>
        <v/>
      </c>
      <c r="FQ108" s="46" t="str">
        <f t="shared" si="656"/>
        <v/>
      </c>
      <c r="FR108" s="37"/>
      <c r="FS108" s="29"/>
      <c r="FT108" s="47"/>
      <c r="FU108" s="67"/>
      <c r="FV108" s="45" t="str">
        <f t="shared" si="697"/>
        <v/>
      </c>
      <c r="FW108" s="45"/>
      <c r="FX108" s="45"/>
      <c r="FY108" s="45"/>
      <c r="FZ108" s="45" t="str">
        <f t="shared" si="698"/>
        <v/>
      </c>
      <c r="GA108" s="45"/>
      <c r="GB108" s="45"/>
      <c r="GC108" s="45"/>
      <c r="GD108" s="45" t="str">
        <f t="shared" si="657"/>
        <v/>
      </c>
      <c r="GE108" s="46" t="str">
        <f t="shared" si="658"/>
        <v/>
      </c>
      <c r="GF108" s="37"/>
      <c r="GH108" s="47"/>
      <c r="GI108" s="67"/>
      <c r="GJ108" s="45" t="str">
        <f t="shared" si="699"/>
        <v/>
      </c>
      <c r="GK108" s="45"/>
      <c r="GL108" s="45"/>
      <c r="GM108" s="45"/>
      <c r="GN108" s="45" t="str">
        <f t="shared" si="700"/>
        <v/>
      </c>
      <c r="GO108" s="45"/>
      <c r="GP108" s="45"/>
      <c r="GQ108" s="45"/>
      <c r="GR108" s="45" t="str">
        <f t="shared" si="659"/>
        <v/>
      </c>
      <c r="GS108" s="46" t="str">
        <f t="shared" si="660"/>
        <v/>
      </c>
      <c r="GT108" s="37"/>
      <c r="GU108" s="61"/>
      <c r="GV108" s="47"/>
      <c r="GW108" s="30" t="s">
        <v>1144</v>
      </c>
      <c r="GX108" s="43">
        <v>568</v>
      </c>
      <c r="GY108" s="45">
        <f t="shared" si="593"/>
        <v>5</v>
      </c>
      <c r="GZ108" s="43">
        <v>48</v>
      </c>
      <c r="HA108" s="71">
        <f t="shared" si="594"/>
        <v>0</v>
      </c>
      <c r="HB108" s="100">
        <v>3</v>
      </c>
      <c r="HC108" s="67">
        <f t="shared" si="595"/>
        <v>0</v>
      </c>
      <c r="HD108" s="43">
        <v>0</v>
      </c>
      <c r="HE108" s="63" t="str">
        <f t="shared" si="672"/>
        <v>ぷくぷくシール</v>
      </c>
      <c r="HF108" s="67">
        <f t="shared" si="673"/>
        <v>250</v>
      </c>
      <c r="HG108" s="43">
        <f t="shared" si="598"/>
        <v>0</v>
      </c>
      <c r="HH108" s="46">
        <f t="shared" si="599"/>
        <v>0</v>
      </c>
      <c r="HI108" s="37"/>
      <c r="HK108" s="47"/>
      <c r="HL108" s="43">
        <v>2031</v>
      </c>
      <c r="HM108" s="45">
        <f t="shared" si="600"/>
        <v>61</v>
      </c>
      <c r="HN108" s="43">
        <v>51</v>
      </c>
      <c r="HO108" s="71">
        <f t="shared" si="601"/>
        <v>1</v>
      </c>
      <c r="HP108" s="100">
        <v>15</v>
      </c>
      <c r="HQ108" s="67">
        <f t="shared" si="602"/>
        <v>0</v>
      </c>
      <c r="HR108" s="43">
        <v>4</v>
      </c>
      <c r="HS108" s="63" t="str">
        <f t="shared" si="603"/>
        <v>たまごっちタイルシール</v>
      </c>
      <c r="HT108" s="67">
        <f t="shared" si="604"/>
        <v>600</v>
      </c>
      <c r="HU108" s="43">
        <f t="shared" si="605"/>
        <v>0</v>
      </c>
      <c r="HV108" s="46">
        <f t="shared" si="606"/>
        <v>0</v>
      </c>
      <c r="HW108" s="37"/>
      <c r="HX108" s="360"/>
      <c r="HY108" s="47"/>
      <c r="HZ108" s="43">
        <v>6360</v>
      </c>
      <c r="IA108" s="69">
        <f t="shared" si="607"/>
        <v>2</v>
      </c>
      <c r="IB108" s="43">
        <v>197</v>
      </c>
      <c r="IC108" s="71">
        <f t="shared" si="608"/>
        <v>0</v>
      </c>
      <c r="ID108" s="100">
        <v>13</v>
      </c>
      <c r="IE108" s="67">
        <f t="shared" si="609"/>
        <v>0</v>
      </c>
      <c r="IF108" s="43">
        <v>0</v>
      </c>
      <c r="IG108" s="63" t="str">
        <f t="shared" si="610"/>
        <v>ギャルキティマスコット</v>
      </c>
      <c r="IH108" s="67">
        <f t="shared" si="611"/>
        <v>500</v>
      </c>
      <c r="II108" s="43">
        <f t="shared" si="612"/>
        <v>0</v>
      </c>
      <c r="IJ108" s="46">
        <f t="shared" si="613"/>
        <v>0</v>
      </c>
      <c r="IK108" s="37" t="s">
        <v>1365</v>
      </c>
      <c r="IL108" s="29"/>
      <c r="IM108" s="47"/>
      <c r="IN108" s="43">
        <v>7199</v>
      </c>
      <c r="IO108" s="45">
        <f t="shared" si="614"/>
        <v>41</v>
      </c>
      <c r="IP108" s="43">
        <v>219</v>
      </c>
      <c r="IQ108" s="71">
        <f t="shared" si="615"/>
        <v>2</v>
      </c>
      <c r="IR108" s="100">
        <v>21</v>
      </c>
      <c r="IS108" s="67">
        <f t="shared" si="616"/>
        <v>1</v>
      </c>
      <c r="IT108" s="43">
        <v>1</v>
      </c>
      <c r="IU108" s="63" t="str">
        <f t="shared" si="674"/>
        <v>フルーツスクイーズ</v>
      </c>
      <c r="IV108" s="67">
        <f t="shared" si="675"/>
        <v>220</v>
      </c>
      <c r="IW108" s="43">
        <f t="shared" si="617"/>
        <v>220</v>
      </c>
      <c r="IX108" s="46">
        <f t="shared" si="618"/>
        <v>5.3658536585365853E-2</v>
      </c>
      <c r="IY108" s="37" t="s">
        <v>1366</v>
      </c>
      <c r="IZ108" s="61"/>
      <c r="JA108" s="47"/>
      <c r="JB108" s="43">
        <v>5634</v>
      </c>
      <c r="JC108" s="45">
        <f t="shared" si="619"/>
        <v>35</v>
      </c>
      <c r="JD108" s="43">
        <v>172</v>
      </c>
      <c r="JE108" s="71">
        <f t="shared" si="620"/>
        <v>2</v>
      </c>
      <c r="JF108" s="100">
        <v>15</v>
      </c>
      <c r="JG108" s="67">
        <f t="shared" si="621"/>
        <v>2</v>
      </c>
      <c r="JH108" s="43">
        <v>0</v>
      </c>
      <c r="JI108" s="63" t="str">
        <f t="shared" si="636"/>
        <v>たまごっちぷかぷかKH</v>
      </c>
      <c r="JJ108" s="67">
        <f t="shared" si="637"/>
        <v>1100</v>
      </c>
      <c r="JK108" s="43">
        <f t="shared" si="622"/>
        <v>2200</v>
      </c>
      <c r="JL108" s="46">
        <f t="shared" si="623"/>
        <v>0.62857142857142856</v>
      </c>
      <c r="JM108" s="37"/>
      <c r="JN108" s="29"/>
      <c r="JO108" s="47"/>
      <c r="JP108" s="43">
        <v>7502</v>
      </c>
      <c r="JQ108" s="45">
        <f t="shared" si="624"/>
        <v>36</v>
      </c>
      <c r="JR108" s="43">
        <v>159</v>
      </c>
      <c r="JS108" s="71">
        <f t="shared" si="625"/>
        <v>3</v>
      </c>
      <c r="JT108" s="100">
        <v>30</v>
      </c>
      <c r="JU108" s="67">
        <f t="shared" si="626"/>
        <v>3</v>
      </c>
      <c r="JV108" s="43">
        <v>0</v>
      </c>
      <c r="JW108" s="63" t="str">
        <f t="shared" si="710"/>
        <v>パンケーキスクイーズ</v>
      </c>
      <c r="JX108" s="67">
        <f t="shared" si="711"/>
        <v>240</v>
      </c>
      <c r="JY108" s="43">
        <f t="shared" si="629"/>
        <v>720</v>
      </c>
      <c r="JZ108" s="46">
        <f t="shared" si="630"/>
        <v>0.2</v>
      </c>
      <c r="KA108" s="37"/>
      <c r="KB108" s="51"/>
      <c r="KC108" s="47"/>
      <c r="KD108" s="43">
        <v>1465</v>
      </c>
      <c r="KE108" s="45">
        <f>IF(KD108="","",KD108-KD104)</f>
        <v>28</v>
      </c>
      <c r="KF108" s="43">
        <v>119</v>
      </c>
      <c r="KG108" s="71">
        <f>IF(KF108="","",KF108-KF104)</f>
        <v>0</v>
      </c>
      <c r="KH108" s="100">
        <v>15</v>
      </c>
      <c r="KI108" s="67">
        <f>IF(KH108="","",KH104+KJ104-KH108)</f>
        <v>0</v>
      </c>
      <c r="KJ108" s="43">
        <v>0</v>
      </c>
      <c r="KK108" s="63" t="str">
        <f>IF(KD108="","",KK104)</f>
        <v>キティラメマルチケース</v>
      </c>
      <c r="KL108" s="67">
        <f>IF(KE108="","",KL104)</f>
        <v>1100</v>
      </c>
      <c r="KM108" s="43">
        <f>IF(KH108="","",KI108*KL108)</f>
        <v>0</v>
      </c>
      <c r="KN108" s="46">
        <f>IF(KI108="","",KM108/(KE108*100))</f>
        <v>0</v>
      </c>
      <c r="KO108" s="178" t="s">
        <v>1370</v>
      </c>
      <c r="KP108" s="29"/>
      <c r="KQ108" s="47"/>
      <c r="KR108" s="43">
        <v>1381</v>
      </c>
      <c r="KS108" s="45">
        <f>IF(KR108="","",KR108-KR104)</f>
        <v>80</v>
      </c>
      <c r="KT108" s="43">
        <v>159</v>
      </c>
      <c r="KU108" s="71">
        <f>IF(KT108="","",KT108-KT104)</f>
        <v>4</v>
      </c>
      <c r="KV108" s="100">
        <v>4</v>
      </c>
      <c r="KW108" s="67">
        <f>IF(KV108="","",KV104+KX104-KV108)</f>
        <v>4</v>
      </c>
      <c r="KX108" s="43">
        <v>8</v>
      </c>
      <c r="KY108" s="63" t="s">
        <v>1360</v>
      </c>
      <c r="KZ108" s="183">
        <v>700</v>
      </c>
      <c r="LA108" s="43">
        <f>IF(KV108="","",KW108*KZ108)</f>
        <v>2800</v>
      </c>
      <c r="LB108" s="46">
        <f>IF(KW108="","",LA108/(KS108*100))</f>
        <v>0.35</v>
      </c>
      <c r="LC108" s="37" t="s">
        <v>1369</v>
      </c>
      <c r="LD108" s="29"/>
      <c r="LE108" s="52" t="str">
        <f>IF(A86="","",A86)</f>
        <v/>
      </c>
      <c r="LF108" s="43"/>
      <c r="LG108" s="86" t="str">
        <f>IF(LF108="","",LF108-LF105)</f>
        <v/>
      </c>
      <c r="LH108" s="43"/>
      <c r="LI108" s="43" t="str">
        <f t="shared" si="569"/>
        <v/>
      </c>
      <c r="LJ108" s="43"/>
      <c r="LK108" s="87" t="str">
        <f t="shared" si="570"/>
        <v/>
      </c>
      <c r="LL108" s="43"/>
      <c r="LM108" s="65" t="str">
        <f>IF(LF108="","",LM105)</f>
        <v/>
      </c>
      <c r="LN108" s="48" t="str">
        <f>IF(LG108="","",LN105)</f>
        <v/>
      </c>
      <c r="LO108" s="87" t="str">
        <f t="shared" si="571"/>
        <v/>
      </c>
      <c r="LP108" s="53"/>
      <c r="LQ108" s="37"/>
      <c r="LR108" s="29"/>
      <c r="LS108" s="47"/>
      <c r="LT108" s="67"/>
      <c r="LU108" s="45" t="str">
        <f t="shared" si="701"/>
        <v/>
      </c>
      <c r="LV108" s="45"/>
      <c r="LW108" s="45"/>
      <c r="LX108" s="45"/>
      <c r="LY108" s="45" t="str">
        <f t="shared" si="702"/>
        <v/>
      </c>
      <c r="LZ108" s="45"/>
      <c r="MA108" s="45"/>
      <c r="MB108" s="45"/>
      <c r="MC108" s="45" t="str">
        <f t="shared" si="661"/>
        <v/>
      </c>
      <c r="MD108" s="46" t="str">
        <f t="shared" si="662"/>
        <v/>
      </c>
      <c r="ME108" s="37"/>
      <c r="MF108" s="29"/>
      <c r="MG108" s="47"/>
      <c r="MH108" s="67"/>
      <c r="MI108" s="45" t="str">
        <f t="shared" si="703"/>
        <v/>
      </c>
      <c r="MJ108" s="45"/>
      <c r="MK108" s="45"/>
      <c r="ML108" s="45"/>
      <c r="MM108" s="45" t="str">
        <f t="shared" si="704"/>
        <v/>
      </c>
      <c r="MN108" s="45"/>
      <c r="MO108" s="45"/>
      <c r="MP108" s="45"/>
      <c r="MQ108" s="45" t="str">
        <f t="shared" si="663"/>
        <v/>
      </c>
      <c r="MR108" s="46" t="str">
        <f t="shared" si="664"/>
        <v/>
      </c>
      <c r="MS108" s="37"/>
      <c r="MT108" s="29"/>
      <c r="MU108" s="47"/>
      <c r="MV108" s="67"/>
      <c r="MW108" s="45" t="str">
        <f t="shared" si="705"/>
        <v/>
      </c>
      <c r="MX108" s="45"/>
      <c r="MY108" s="45"/>
      <c r="MZ108" s="45"/>
      <c r="NA108" s="45" t="str">
        <f t="shared" si="706"/>
        <v/>
      </c>
      <c r="NB108" s="45"/>
      <c r="NC108" s="45"/>
      <c r="ND108" s="45"/>
      <c r="NE108" s="45" t="str">
        <f t="shared" si="665"/>
        <v/>
      </c>
      <c r="NF108" s="46" t="str">
        <f t="shared" si="666"/>
        <v/>
      </c>
      <c r="NG108" s="37"/>
      <c r="NH108" s="29"/>
      <c r="NI108" s="47"/>
      <c r="NJ108" s="67"/>
      <c r="NK108" s="45" t="str">
        <f t="shared" si="707"/>
        <v/>
      </c>
      <c r="NL108" s="45"/>
      <c r="NM108" s="45"/>
      <c r="NN108" s="45"/>
      <c r="NO108" s="45" t="str">
        <f t="shared" si="708"/>
        <v/>
      </c>
      <c r="NP108" s="45"/>
      <c r="NQ108" s="45"/>
      <c r="NR108" s="45"/>
      <c r="NS108" s="45" t="str">
        <f t="shared" si="667"/>
        <v/>
      </c>
      <c r="NT108" s="46" t="str">
        <f t="shared" si="668"/>
        <v/>
      </c>
      <c r="NU108" s="37"/>
    </row>
    <row r="109" spans="1:385" x14ac:dyDescent="0.25">
      <c r="A109" s="38"/>
      <c r="B109" s="39"/>
      <c r="C109" s="40"/>
      <c r="D109" s="40"/>
      <c r="E109" s="41"/>
      <c r="F109" s="41"/>
      <c r="G109" s="40"/>
      <c r="H109" s="42"/>
      <c r="I109" s="45"/>
      <c r="J109" s="45" t="str">
        <f t="shared" si="676"/>
        <v/>
      </c>
      <c r="K109" s="45"/>
      <c r="L109" s="45"/>
      <c r="M109" s="45"/>
      <c r="N109" s="45" t="str">
        <f t="shared" si="677"/>
        <v/>
      </c>
      <c r="O109" s="45"/>
      <c r="P109" s="45"/>
      <c r="Q109" s="45"/>
      <c r="R109" s="45" t="str">
        <f t="shared" si="639"/>
        <v/>
      </c>
      <c r="S109" s="46" t="str">
        <f t="shared" si="640"/>
        <v/>
      </c>
      <c r="T109" s="37"/>
      <c r="U109" s="29"/>
      <c r="V109" s="47"/>
      <c r="W109" s="67"/>
      <c r="X109" s="45" t="str">
        <f t="shared" si="678"/>
        <v/>
      </c>
      <c r="Y109" s="45"/>
      <c r="Z109" s="45"/>
      <c r="AA109" s="45"/>
      <c r="AB109" s="45" t="str">
        <f t="shared" si="679"/>
        <v/>
      </c>
      <c r="AC109" s="45"/>
      <c r="AD109" s="45"/>
      <c r="AE109" s="45"/>
      <c r="AF109" s="45" t="str">
        <f t="shared" si="641"/>
        <v/>
      </c>
      <c r="AG109" s="46" t="str">
        <f t="shared" si="642"/>
        <v/>
      </c>
      <c r="AH109" s="37"/>
      <c r="AI109" s="29"/>
      <c r="AJ109" s="47"/>
      <c r="AK109" s="45"/>
      <c r="AL109" s="45" t="str">
        <f t="shared" si="680"/>
        <v/>
      </c>
      <c r="AM109" s="45"/>
      <c r="AN109" s="45" t="str">
        <f t="shared" si="681"/>
        <v/>
      </c>
      <c r="AO109" s="45"/>
      <c r="AP109" s="45" t="str">
        <f t="shared" si="682"/>
        <v/>
      </c>
      <c r="AQ109" s="45"/>
      <c r="AR109" s="45"/>
      <c r="AS109" s="45"/>
      <c r="AT109" s="45" t="str">
        <f t="shared" si="643"/>
        <v/>
      </c>
      <c r="AU109" s="46" t="str">
        <f t="shared" si="644"/>
        <v/>
      </c>
      <c r="AV109" s="37"/>
      <c r="AW109" s="29"/>
      <c r="AX109" s="47"/>
      <c r="AY109" s="45"/>
      <c r="AZ109" s="45" t="str">
        <f t="shared" si="683"/>
        <v/>
      </c>
      <c r="BA109" s="45"/>
      <c r="BB109" s="45" t="str">
        <f t="shared" si="684"/>
        <v/>
      </c>
      <c r="BC109" s="45"/>
      <c r="BD109" s="45" t="str">
        <f t="shared" si="685"/>
        <v/>
      </c>
      <c r="BE109" s="45"/>
      <c r="BF109" s="45"/>
      <c r="BG109" s="45"/>
      <c r="BH109" s="45" t="str">
        <f t="shared" si="645"/>
        <v/>
      </c>
      <c r="BI109" s="46" t="str">
        <f t="shared" si="646"/>
        <v/>
      </c>
      <c r="BJ109" s="37"/>
      <c r="BK109" s="29"/>
      <c r="BL109" s="47"/>
      <c r="BM109" s="45">
        <v>6719</v>
      </c>
      <c r="BN109" s="45">
        <f t="shared" si="572"/>
        <v>93</v>
      </c>
      <c r="BO109" s="45">
        <v>219</v>
      </c>
      <c r="BP109" s="45">
        <f t="shared" si="573"/>
        <v>7</v>
      </c>
      <c r="BQ109" s="43">
        <v>95</v>
      </c>
      <c r="BR109" s="45">
        <f t="shared" si="574"/>
        <v>10</v>
      </c>
      <c r="BS109" s="27">
        <v>6</v>
      </c>
      <c r="BT109" s="63" t="str">
        <f t="shared" si="669"/>
        <v>ふわもちスクイーズ</v>
      </c>
      <c r="BU109" s="67">
        <f t="shared" si="670"/>
        <v>99</v>
      </c>
      <c r="BV109" s="45">
        <f t="shared" si="577"/>
        <v>990</v>
      </c>
      <c r="BW109" s="46">
        <f t="shared" si="578"/>
        <v>0.1064516129032258</v>
      </c>
      <c r="BX109" s="37"/>
      <c r="BY109" s="57"/>
      <c r="BZ109" s="47"/>
      <c r="CA109" s="45">
        <v>10746</v>
      </c>
      <c r="CB109" s="45">
        <f t="shared" si="579"/>
        <v>50</v>
      </c>
      <c r="CC109" s="45">
        <v>505</v>
      </c>
      <c r="CD109" s="45">
        <f t="shared" si="580"/>
        <v>2</v>
      </c>
      <c r="CE109" s="43">
        <v>22</v>
      </c>
      <c r="CF109" s="45">
        <f t="shared" si="581"/>
        <v>0</v>
      </c>
      <c r="CG109" s="27">
        <v>-1</v>
      </c>
      <c r="CH109" s="63" t="str">
        <f t="shared" si="582"/>
        <v>バタースクイーズ</v>
      </c>
      <c r="CI109" s="67">
        <f t="shared" si="583"/>
        <v>440</v>
      </c>
      <c r="CJ109" s="45">
        <f t="shared" si="584"/>
        <v>0</v>
      </c>
      <c r="CK109" s="46">
        <f t="shared" si="585"/>
        <v>0</v>
      </c>
      <c r="CL109" s="37"/>
      <c r="CM109" s="29"/>
      <c r="CN109" s="47"/>
      <c r="CO109" s="45">
        <v>4769</v>
      </c>
      <c r="CP109" s="45">
        <f t="shared" si="586"/>
        <v>56</v>
      </c>
      <c r="CQ109" s="45">
        <v>190</v>
      </c>
      <c r="CR109" s="45">
        <f t="shared" si="587"/>
        <v>0</v>
      </c>
      <c r="CS109" s="43">
        <v>15</v>
      </c>
      <c r="CT109" s="45">
        <f t="shared" si="588"/>
        <v>0</v>
      </c>
      <c r="CU109" s="27">
        <v>0</v>
      </c>
      <c r="CV109" s="63" t="str">
        <f t="shared" si="712"/>
        <v>たまごっちミニポシェット</v>
      </c>
      <c r="CW109" s="67">
        <f t="shared" si="709"/>
        <v>150</v>
      </c>
      <c r="CX109" s="45">
        <f t="shared" si="591"/>
        <v>0</v>
      </c>
      <c r="CY109" s="46">
        <f t="shared" si="592"/>
        <v>0</v>
      </c>
      <c r="CZ109" s="37"/>
      <c r="DA109" s="29"/>
      <c r="DB109" s="47"/>
      <c r="DC109" s="67"/>
      <c r="DD109" s="45" t="str">
        <f t="shared" si="686"/>
        <v/>
      </c>
      <c r="DE109" s="45"/>
      <c r="DF109" s="45"/>
      <c r="DG109" s="45"/>
      <c r="DH109" s="45" t="str">
        <f t="shared" si="687"/>
        <v/>
      </c>
      <c r="DI109" s="45"/>
      <c r="DJ109" s="45"/>
      <c r="DK109" s="45"/>
      <c r="DL109" s="45" t="str">
        <f t="shared" si="647"/>
        <v/>
      </c>
      <c r="DM109" s="46" t="str">
        <f t="shared" si="648"/>
        <v/>
      </c>
      <c r="DN109" s="37"/>
      <c r="DO109" s="29"/>
      <c r="DP109" s="47"/>
      <c r="DQ109" s="45"/>
      <c r="DR109" s="45" t="str">
        <f t="shared" si="688"/>
        <v/>
      </c>
      <c r="DS109" s="45"/>
      <c r="DT109" s="45" t="str">
        <f t="shared" si="689"/>
        <v/>
      </c>
      <c r="DU109" s="45"/>
      <c r="DV109" s="45" t="str">
        <f t="shared" si="690"/>
        <v/>
      </c>
      <c r="DW109" s="45"/>
      <c r="DX109" s="45"/>
      <c r="DY109" s="45"/>
      <c r="DZ109" s="45" t="str">
        <f t="shared" si="649"/>
        <v/>
      </c>
      <c r="EA109" s="46" t="str">
        <f t="shared" si="650"/>
        <v/>
      </c>
      <c r="EB109" s="37"/>
      <c r="ED109" s="47"/>
      <c r="EE109" s="67"/>
      <c r="EF109" s="45" t="str">
        <f t="shared" si="691"/>
        <v/>
      </c>
      <c r="EG109" s="45"/>
      <c r="EH109" s="45"/>
      <c r="EI109" s="45"/>
      <c r="EJ109" s="45" t="str">
        <f t="shared" si="692"/>
        <v/>
      </c>
      <c r="EK109" s="45"/>
      <c r="EL109" s="45"/>
      <c r="EM109" s="45"/>
      <c r="EN109" s="45" t="str">
        <f t="shared" si="651"/>
        <v/>
      </c>
      <c r="EO109" s="46" t="str">
        <f t="shared" si="652"/>
        <v/>
      </c>
      <c r="EP109" s="37"/>
      <c r="ER109" s="47"/>
      <c r="ES109" s="67"/>
      <c r="ET109" s="45" t="str">
        <f t="shared" si="693"/>
        <v/>
      </c>
      <c r="EU109" s="45"/>
      <c r="EV109" s="45"/>
      <c r="EW109" s="45"/>
      <c r="EX109" s="45" t="str">
        <f t="shared" si="694"/>
        <v/>
      </c>
      <c r="EY109" s="45"/>
      <c r="EZ109" s="45"/>
      <c r="FA109" s="45"/>
      <c r="FB109" s="45" t="str">
        <f t="shared" si="653"/>
        <v/>
      </c>
      <c r="FC109" s="46" t="str">
        <f t="shared" si="654"/>
        <v/>
      </c>
      <c r="FD109" s="37"/>
      <c r="FF109" s="47"/>
      <c r="FG109" s="67"/>
      <c r="FH109" s="45" t="str">
        <f t="shared" si="695"/>
        <v/>
      </c>
      <c r="FI109" s="45"/>
      <c r="FJ109" s="45"/>
      <c r="FK109" s="45"/>
      <c r="FL109" s="45" t="str">
        <f t="shared" si="696"/>
        <v/>
      </c>
      <c r="FM109" s="45"/>
      <c r="FN109" s="45"/>
      <c r="FO109" s="45"/>
      <c r="FP109" s="45" t="str">
        <f t="shared" si="655"/>
        <v/>
      </c>
      <c r="FQ109" s="46" t="str">
        <f t="shared" si="656"/>
        <v/>
      </c>
      <c r="FR109" s="37"/>
      <c r="FS109" s="29"/>
      <c r="FT109" s="47"/>
      <c r="FU109" s="67"/>
      <c r="FV109" s="45" t="str">
        <f t="shared" si="697"/>
        <v/>
      </c>
      <c r="FW109" s="45"/>
      <c r="FX109" s="45"/>
      <c r="FY109" s="45"/>
      <c r="FZ109" s="45" t="str">
        <f t="shared" si="698"/>
        <v/>
      </c>
      <c r="GA109" s="45"/>
      <c r="GB109" s="45"/>
      <c r="GC109" s="45"/>
      <c r="GD109" s="45" t="str">
        <f t="shared" si="657"/>
        <v/>
      </c>
      <c r="GE109" s="46" t="str">
        <f t="shared" si="658"/>
        <v/>
      </c>
      <c r="GF109" s="37"/>
      <c r="GH109" s="47"/>
      <c r="GI109" s="67"/>
      <c r="GJ109" s="45" t="str">
        <f t="shared" si="699"/>
        <v/>
      </c>
      <c r="GK109" s="45"/>
      <c r="GL109" s="45"/>
      <c r="GM109" s="45"/>
      <c r="GN109" s="45" t="str">
        <f t="shared" si="700"/>
        <v/>
      </c>
      <c r="GO109" s="45"/>
      <c r="GP109" s="45"/>
      <c r="GQ109" s="45"/>
      <c r="GR109" s="45" t="str">
        <f t="shared" si="659"/>
        <v/>
      </c>
      <c r="GS109" s="46" t="str">
        <f t="shared" si="660"/>
        <v/>
      </c>
      <c r="GT109" s="37"/>
      <c r="GU109" s="61"/>
      <c r="GV109" s="47"/>
      <c r="GW109" s="30" t="s">
        <v>1145</v>
      </c>
      <c r="GX109" s="45">
        <v>4378</v>
      </c>
      <c r="GY109" s="45">
        <f t="shared" si="593"/>
        <v>8</v>
      </c>
      <c r="GZ109" s="45">
        <v>121</v>
      </c>
      <c r="HA109" s="45">
        <f t="shared" si="594"/>
        <v>0</v>
      </c>
      <c r="HB109" s="43">
        <v>3</v>
      </c>
      <c r="HC109" s="45">
        <f t="shared" si="595"/>
        <v>0</v>
      </c>
      <c r="HD109" s="27">
        <v>0</v>
      </c>
      <c r="HE109" s="63" t="str">
        <f t="shared" si="672"/>
        <v>プチドロ</v>
      </c>
      <c r="HF109" s="67">
        <f t="shared" si="673"/>
        <v>1500</v>
      </c>
      <c r="HG109" s="45">
        <f t="shared" si="598"/>
        <v>0</v>
      </c>
      <c r="HH109" s="46">
        <f t="shared" si="599"/>
        <v>0</v>
      </c>
      <c r="HI109" s="37"/>
      <c r="HK109" s="47"/>
      <c r="HL109" s="45">
        <v>3925</v>
      </c>
      <c r="HM109" s="45">
        <f t="shared" si="600"/>
        <v>66</v>
      </c>
      <c r="HN109" s="45">
        <v>101</v>
      </c>
      <c r="HO109" s="45">
        <f t="shared" si="601"/>
        <v>1</v>
      </c>
      <c r="HP109" s="43">
        <v>14</v>
      </c>
      <c r="HQ109" s="45">
        <f t="shared" si="602"/>
        <v>1</v>
      </c>
      <c r="HR109" s="27">
        <v>2</v>
      </c>
      <c r="HS109" s="63" t="str">
        <f t="shared" si="603"/>
        <v>たまごっちマスコット</v>
      </c>
      <c r="HT109" s="67">
        <f t="shared" si="604"/>
        <v>1100</v>
      </c>
      <c r="HU109" s="45">
        <f t="shared" si="605"/>
        <v>1100</v>
      </c>
      <c r="HV109" s="46">
        <f t="shared" si="606"/>
        <v>0.16666666666666666</v>
      </c>
      <c r="HW109" s="37"/>
      <c r="HX109" s="360"/>
      <c r="HY109" s="47"/>
      <c r="HZ109" s="45">
        <v>10425</v>
      </c>
      <c r="IA109" s="45">
        <f t="shared" si="607"/>
        <v>50</v>
      </c>
      <c r="IB109" s="45">
        <v>341</v>
      </c>
      <c r="IC109" s="45">
        <f t="shared" si="608"/>
        <v>6</v>
      </c>
      <c r="ID109" s="43">
        <v>29</v>
      </c>
      <c r="IE109" s="45">
        <f t="shared" si="609"/>
        <v>7</v>
      </c>
      <c r="IF109" s="27">
        <v>14</v>
      </c>
      <c r="IG109" s="63" t="str">
        <f t="shared" si="610"/>
        <v>ボンボンドロップシール</v>
      </c>
      <c r="IH109" s="67">
        <f t="shared" si="611"/>
        <v>200</v>
      </c>
      <c r="II109" s="45">
        <f t="shared" si="612"/>
        <v>1400</v>
      </c>
      <c r="IJ109" s="46">
        <f t="shared" si="613"/>
        <v>0.28000000000000003</v>
      </c>
      <c r="IK109" s="37" t="s">
        <v>1367</v>
      </c>
      <c r="IL109" s="29"/>
      <c r="IM109" s="47"/>
      <c r="IN109" s="45">
        <v>7363</v>
      </c>
      <c r="IO109" s="45">
        <f t="shared" si="614"/>
        <v>304</v>
      </c>
      <c r="IP109" s="45">
        <v>463</v>
      </c>
      <c r="IQ109" s="45">
        <f t="shared" si="615"/>
        <v>8</v>
      </c>
      <c r="IR109" s="43">
        <v>2</v>
      </c>
      <c r="IS109" s="45">
        <f t="shared" si="616"/>
        <v>8</v>
      </c>
      <c r="IT109" s="27">
        <v>4</v>
      </c>
      <c r="IU109" s="63" t="s">
        <v>1363</v>
      </c>
      <c r="IV109" s="67">
        <v>700</v>
      </c>
      <c r="IW109" s="45">
        <f t="shared" si="617"/>
        <v>5600</v>
      </c>
      <c r="IX109" s="46">
        <f t="shared" si="618"/>
        <v>0.18421052631578946</v>
      </c>
      <c r="IY109" s="37"/>
      <c r="IZ109" s="61"/>
      <c r="JA109" s="47"/>
      <c r="JB109" s="45">
        <v>10845</v>
      </c>
      <c r="JC109" s="45">
        <f t="shared" si="619"/>
        <v>38</v>
      </c>
      <c r="JD109" s="45">
        <v>545</v>
      </c>
      <c r="JE109" s="45">
        <f t="shared" si="620"/>
        <v>1</v>
      </c>
      <c r="JF109" s="43">
        <v>6</v>
      </c>
      <c r="JG109" s="45">
        <f t="shared" si="621"/>
        <v>1</v>
      </c>
      <c r="JH109" s="27">
        <v>0</v>
      </c>
      <c r="JI109" s="63" t="str">
        <f t="shared" si="636"/>
        <v>サンリオファン</v>
      </c>
      <c r="JJ109" s="67">
        <f t="shared" si="637"/>
        <v>1100</v>
      </c>
      <c r="JK109" s="45">
        <f t="shared" si="622"/>
        <v>1100</v>
      </c>
      <c r="JL109" s="46">
        <f t="shared" si="623"/>
        <v>0.28947368421052633</v>
      </c>
      <c r="JM109" s="37"/>
      <c r="JN109" s="29"/>
      <c r="JO109" s="47"/>
      <c r="JP109" s="45">
        <v>7271</v>
      </c>
      <c r="JQ109" s="45">
        <f t="shared" si="624"/>
        <v>13</v>
      </c>
      <c r="JR109" s="45">
        <v>404</v>
      </c>
      <c r="JS109" s="45">
        <f t="shared" si="625"/>
        <v>4</v>
      </c>
      <c r="JT109" s="43">
        <v>284</v>
      </c>
      <c r="JU109" s="45">
        <f t="shared" si="626"/>
        <v>6</v>
      </c>
      <c r="JV109" s="27">
        <v>-272</v>
      </c>
      <c r="JW109" s="63" t="str">
        <f t="shared" si="710"/>
        <v>ブレスレット</v>
      </c>
      <c r="JX109" s="67">
        <f t="shared" si="711"/>
        <v>150</v>
      </c>
      <c r="JY109" s="45">
        <f t="shared" si="629"/>
        <v>900</v>
      </c>
      <c r="JZ109" s="46">
        <f t="shared" si="630"/>
        <v>0.69230769230769229</v>
      </c>
      <c r="KA109" s="37" t="s">
        <v>1364</v>
      </c>
      <c r="KB109" s="51"/>
      <c r="KC109" s="47"/>
      <c r="KD109" s="45">
        <v>2411</v>
      </c>
      <c r="KE109" s="45">
        <f>IF(KD109="","",KD109-KD105)</f>
        <v>53</v>
      </c>
      <c r="KF109" s="45">
        <v>84</v>
      </c>
      <c r="KG109" s="45">
        <f>IF(KF109="","",KF109-KF105)</f>
        <v>3</v>
      </c>
      <c r="KH109" s="43">
        <v>12</v>
      </c>
      <c r="KI109" s="45">
        <f>IF(KH109="","",KH105+KJ105-KH109)</f>
        <v>3</v>
      </c>
      <c r="KJ109" s="27">
        <v>4</v>
      </c>
      <c r="KK109" s="63" t="str">
        <f>IF(KD109="","",KK105)</f>
        <v>たまごっちブロックシール</v>
      </c>
      <c r="KL109" s="67">
        <f>IF(KE109="","",KL105)</f>
        <v>600</v>
      </c>
      <c r="KM109" s="45">
        <f>IF(KH109="","",KI109*KL109)</f>
        <v>1800</v>
      </c>
      <c r="KN109" s="46">
        <f>IF(KI109="","",KM109/(KE109*100))</f>
        <v>0.33962264150943394</v>
      </c>
      <c r="KO109" s="37" t="s">
        <v>1358</v>
      </c>
      <c r="KP109" s="29"/>
      <c r="KQ109" s="47"/>
      <c r="KR109" s="45">
        <v>2333</v>
      </c>
      <c r="KS109" s="45">
        <f>IF(KR109="","",KR109-KR105)</f>
        <v>75</v>
      </c>
      <c r="KT109" s="45">
        <v>236</v>
      </c>
      <c r="KU109" s="45">
        <f>IF(KT109="","",KT109-KT105)</f>
        <v>3</v>
      </c>
      <c r="KV109" s="43">
        <v>14</v>
      </c>
      <c r="KW109" s="45">
        <f>IF(KV109="","",KV105+KX105-KV109)</f>
        <v>3</v>
      </c>
      <c r="KX109" s="27">
        <v>5</v>
      </c>
      <c r="KY109" s="63" t="s">
        <v>1344</v>
      </c>
      <c r="KZ109" s="183">
        <v>182</v>
      </c>
      <c r="LA109" s="45">
        <f>IF(KV109="","",KW109*KZ109)</f>
        <v>546</v>
      </c>
      <c r="LB109" s="46">
        <f>IF(KW109="","",LA109/(KS109*100))</f>
        <v>7.2800000000000004E-2</v>
      </c>
      <c r="LC109" s="37"/>
      <c r="LD109" s="29"/>
      <c r="LE109" s="47"/>
      <c r="LF109" s="45"/>
      <c r="LG109" s="45"/>
      <c r="LH109" s="45"/>
      <c r="LI109" s="45" t="str">
        <f t="shared" si="569"/>
        <v/>
      </c>
      <c r="LJ109" s="45"/>
      <c r="LK109" s="45" t="str">
        <f t="shared" si="570"/>
        <v/>
      </c>
      <c r="LL109" s="45"/>
      <c r="LM109" s="73" t="str">
        <f>IF(LF108="","",LM106)</f>
        <v/>
      </c>
      <c r="LN109" s="67" t="str">
        <f>IF(LG108="","",LN106)</f>
        <v/>
      </c>
      <c r="LO109" s="45" t="str">
        <f t="shared" si="571"/>
        <v/>
      </c>
      <c r="LP109" s="46"/>
      <c r="LQ109" s="37"/>
      <c r="LR109" s="29"/>
      <c r="LS109" s="47"/>
      <c r="LT109" s="67"/>
      <c r="LU109" s="45" t="str">
        <f t="shared" si="701"/>
        <v/>
      </c>
      <c r="LV109" s="45"/>
      <c r="LW109" s="45"/>
      <c r="LX109" s="45"/>
      <c r="LY109" s="45" t="str">
        <f t="shared" si="702"/>
        <v/>
      </c>
      <c r="LZ109" s="45"/>
      <c r="MA109" s="45"/>
      <c r="MB109" s="45"/>
      <c r="MC109" s="45" t="str">
        <f t="shared" si="661"/>
        <v/>
      </c>
      <c r="MD109" s="46" t="str">
        <f t="shared" si="662"/>
        <v/>
      </c>
      <c r="ME109" s="37"/>
      <c r="MF109" s="29"/>
      <c r="MG109" s="47"/>
      <c r="MH109" s="67"/>
      <c r="MI109" s="45" t="str">
        <f t="shared" si="703"/>
        <v/>
      </c>
      <c r="MJ109" s="45"/>
      <c r="MK109" s="45"/>
      <c r="ML109" s="45"/>
      <c r="MM109" s="45" t="str">
        <f t="shared" si="704"/>
        <v/>
      </c>
      <c r="MN109" s="45"/>
      <c r="MO109" s="45"/>
      <c r="MP109" s="45"/>
      <c r="MQ109" s="45" t="str">
        <f t="shared" si="663"/>
        <v/>
      </c>
      <c r="MR109" s="46" t="str">
        <f t="shared" si="664"/>
        <v/>
      </c>
      <c r="MS109" s="37"/>
      <c r="MT109" s="29"/>
      <c r="MU109" s="47"/>
      <c r="MV109" s="67"/>
      <c r="MW109" s="45" t="str">
        <f t="shared" si="705"/>
        <v/>
      </c>
      <c r="MX109" s="45"/>
      <c r="MY109" s="45"/>
      <c r="MZ109" s="45"/>
      <c r="NA109" s="45" t="str">
        <f t="shared" si="706"/>
        <v/>
      </c>
      <c r="NB109" s="45"/>
      <c r="NC109" s="45"/>
      <c r="ND109" s="45"/>
      <c r="NE109" s="45" t="str">
        <f t="shared" si="665"/>
        <v/>
      </c>
      <c r="NF109" s="46" t="str">
        <f t="shared" si="666"/>
        <v/>
      </c>
      <c r="NG109" s="37"/>
      <c r="NH109" s="29"/>
      <c r="NI109" s="47"/>
      <c r="NJ109" s="67"/>
      <c r="NK109" s="45" t="str">
        <f t="shared" si="707"/>
        <v/>
      </c>
      <c r="NL109" s="45"/>
      <c r="NM109" s="45"/>
      <c r="NN109" s="45"/>
      <c r="NO109" s="45" t="str">
        <f t="shared" si="708"/>
        <v/>
      </c>
      <c r="NP109" s="45"/>
      <c r="NQ109" s="45"/>
      <c r="NR109" s="45"/>
      <c r="NS109" s="45" t="str">
        <f t="shared" si="667"/>
        <v/>
      </c>
      <c r="NT109" s="46" t="str">
        <f t="shared" si="668"/>
        <v/>
      </c>
      <c r="NU109" s="37"/>
    </row>
    <row r="110" spans="1:385" ht="15" customHeight="1" thickBot="1" x14ac:dyDescent="0.3">
      <c r="A110" s="38"/>
      <c r="B110" s="39"/>
      <c r="C110" s="40"/>
      <c r="D110" s="40"/>
      <c r="E110" s="41"/>
      <c r="F110" s="41"/>
      <c r="G110" s="40"/>
      <c r="H110" s="42"/>
      <c r="I110" s="45"/>
      <c r="J110" s="45" t="str">
        <f t="shared" si="676"/>
        <v/>
      </c>
      <c r="K110" s="45"/>
      <c r="L110" s="45"/>
      <c r="M110" s="45"/>
      <c r="N110" s="45" t="str">
        <f t="shared" si="677"/>
        <v/>
      </c>
      <c r="O110" s="45"/>
      <c r="P110" s="45"/>
      <c r="Q110" s="45"/>
      <c r="R110" s="45" t="str">
        <f t="shared" si="639"/>
        <v/>
      </c>
      <c r="S110" s="46" t="str">
        <f t="shared" si="640"/>
        <v/>
      </c>
      <c r="T110" s="37"/>
      <c r="U110" s="29"/>
      <c r="V110" s="47"/>
      <c r="W110" s="67"/>
      <c r="X110" s="45" t="str">
        <f t="shared" si="678"/>
        <v/>
      </c>
      <c r="Y110" s="45"/>
      <c r="Z110" s="45"/>
      <c r="AA110" s="45"/>
      <c r="AB110" s="45" t="str">
        <f t="shared" si="679"/>
        <v/>
      </c>
      <c r="AC110" s="45"/>
      <c r="AD110" s="45"/>
      <c r="AE110" s="45"/>
      <c r="AF110" s="45" t="str">
        <f t="shared" si="641"/>
        <v/>
      </c>
      <c r="AG110" s="46" t="str">
        <f t="shared" si="642"/>
        <v/>
      </c>
      <c r="AH110" s="37"/>
      <c r="AI110" s="29"/>
      <c r="AJ110" s="47"/>
      <c r="AK110" s="45"/>
      <c r="AL110" s="45" t="str">
        <f t="shared" si="680"/>
        <v/>
      </c>
      <c r="AM110" s="45"/>
      <c r="AN110" s="45" t="str">
        <f t="shared" si="681"/>
        <v/>
      </c>
      <c r="AO110" s="45"/>
      <c r="AP110" s="45" t="str">
        <f t="shared" si="682"/>
        <v/>
      </c>
      <c r="AQ110" s="45"/>
      <c r="AR110" s="45"/>
      <c r="AS110" s="45"/>
      <c r="AT110" s="45" t="str">
        <f t="shared" si="643"/>
        <v/>
      </c>
      <c r="AU110" s="46" t="str">
        <f t="shared" si="644"/>
        <v/>
      </c>
      <c r="AV110" s="37"/>
      <c r="AW110" s="29"/>
      <c r="AX110" s="47"/>
      <c r="AY110" s="45"/>
      <c r="AZ110" s="45" t="str">
        <f t="shared" si="683"/>
        <v/>
      </c>
      <c r="BA110" s="45"/>
      <c r="BB110" s="45" t="str">
        <f t="shared" si="684"/>
        <v/>
      </c>
      <c r="BC110" s="45"/>
      <c r="BD110" s="45" t="str">
        <f t="shared" si="685"/>
        <v/>
      </c>
      <c r="BE110" s="45"/>
      <c r="BF110" s="45"/>
      <c r="BG110" s="45"/>
      <c r="BH110" s="45" t="str">
        <f t="shared" si="645"/>
        <v/>
      </c>
      <c r="BI110" s="46" t="str">
        <f t="shared" si="646"/>
        <v/>
      </c>
      <c r="BJ110" s="37"/>
      <c r="BK110" s="29"/>
      <c r="BL110" s="75"/>
      <c r="BM110" s="76">
        <v>5574</v>
      </c>
      <c r="BN110" s="76">
        <f t="shared" si="572"/>
        <v>77</v>
      </c>
      <c r="BO110" s="76">
        <v>146</v>
      </c>
      <c r="BP110" s="76">
        <f t="shared" si="573"/>
        <v>7</v>
      </c>
      <c r="BQ110" s="76">
        <v>18</v>
      </c>
      <c r="BR110" s="76">
        <f t="shared" si="574"/>
        <v>3</v>
      </c>
      <c r="BS110" s="76">
        <v>3</v>
      </c>
      <c r="BT110" s="78" t="str">
        <f t="shared" si="669"/>
        <v>バタースクイーズ</v>
      </c>
      <c r="BU110" s="79">
        <f t="shared" si="670"/>
        <v>440</v>
      </c>
      <c r="BV110" s="76">
        <f t="shared" si="577"/>
        <v>1320</v>
      </c>
      <c r="BW110" s="80">
        <f t="shared" si="578"/>
        <v>0.17142857142857143</v>
      </c>
      <c r="BX110" s="37"/>
      <c r="BY110" s="57"/>
      <c r="BZ110" s="75"/>
      <c r="CA110" s="76">
        <v>8084</v>
      </c>
      <c r="CB110" s="76">
        <f t="shared" si="579"/>
        <v>27</v>
      </c>
      <c r="CC110" s="76">
        <v>436</v>
      </c>
      <c r="CD110" s="76">
        <f t="shared" si="580"/>
        <v>0</v>
      </c>
      <c r="CE110" s="76">
        <v>14</v>
      </c>
      <c r="CF110" s="76">
        <f t="shared" si="581"/>
        <v>0</v>
      </c>
      <c r="CG110" s="76">
        <v>0</v>
      </c>
      <c r="CH110" s="78" t="str">
        <f t="shared" si="582"/>
        <v>たまごっちMC</v>
      </c>
      <c r="CI110" s="79">
        <f t="shared" si="583"/>
        <v>1430</v>
      </c>
      <c r="CJ110" s="76">
        <f t="shared" si="584"/>
        <v>0</v>
      </c>
      <c r="CK110" s="80">
        <f t="shared" si="585"/>
        <v>0</v>
      </c>
      <c r="CL110" s="311" t="s">
        <v>1275</v>
      </c>
      <c r="CM110" s="29"/>
      <c r="CN110" s="75"/>
      <c r="CO110" s="76">
        <v>3872</v>
      </c>
      <c r="CP110" s="76">
        <f t="shared" si="586"/>
        <v>29</v>
      </c>
      <c r="CQ110" s="76">
        <v>230</v>
      </c>
      <c r="CR110" s="76">
        <f t="shared" si="587"/>
        <v>1</v>
      </c>
      <c r="CS110" s="76">
        <v>10</v>
      </c>
      <c r="CT110" s="76">
        <f t="shared" si="588"/>
        <v>1</v>
      </c>
      <c r="CU110" s="76">
        <v>6</v>
      </c>
      <c r="CV110" s="78" t="str">
        <f t="shared" si="712"/>
        <v>たまごっちブロックシール</v>
      </c>
      <c r="CW110" s="79">
        <f t="shared" si="709"/>
        <v>600</v>
      </c>
      <c r="CX110" s="76">
        <f t="shared" si="591"/>
        <v>600</v>
      </c>
      <c r="CY110" s="80">
        <f t="shared" si="592"/>
        <v>0.20689655172413793</v>
      </c>
      <c r="CZ110" s="37"/>
      <c r="DA110" s="29"/>
      <c r="DB110" s="47"/>
      <c r="DC110" s="67"/>
      <c r="DD110" s="45" t="str">
        <f t="shared" si="686"/>
        <v/>
      </c>
      <c r="DE110" s="45"/>
      <c r="DF110" s="45"/>
      <c r="DG110" s="45"/>
      <c r="DH110" s="45" t="str">
        <f t="shared" si="687"/>
        <v/>
      </c>
      <c r="DI110" s="45"/>
      <c r="DJ110" s="45"/>
      <c r="DK110" s="45"/>
      <c r="DL110" s="45" t="str">
        <f t="shared" si="647"/>
        <v/>
      </c>
      <c r="DM110" s="46" t="str">
        <f t="shared" si="648"/>
        <v/>
      </c>
      <c r="DN110" s="37"/>
      <c r="DO110" s="29"/>
      <c r="DP110" s="47"/>
      <c r="DQ110" s="45"/>
      <c r="DR110" s="45" t="str">
        <f t="shared" si="688"/>
        <v/>
      </c>
      <c r="DS110" s="45"/>
      <c r="DT110" s="45" t="str">
        <f t="shared" si="689"/>
        <v/>
      </c>
      <c r="DU110" s="45"/>
      <c r="DV110" s="45" t="str">
        <f t="shared" si="690"/>
        <v/>
      </c>
      <c r="DW110" s="45"/>
      <c r="DX110" s="45"/>
      <c r="DY110" s="45"/>
      <c r="DZ110" s="45" t="str">
        <f t="shared" si="649"/>
        <v/>
      </c>
      <c r="EA110" s="46" t="str">
        <f t="shared" si="650"/>
        <v/>
      </c>
      <c r="EB110" s="37"/>
      <c r="ED110" s="47"/>
      <c r="EE110" s="67"/>
      <c r="EF110" s="45" t="str">
        <f t="shared" si="691"/>
        <v/>
      </c>
      <c r="EG110" s="45"/>
      <c r="EH110" s="45"/>
      <c r="EI110" s="45"/>
      <c r="EJ110" s="45" t="str">
        <f t="shared" si="692"/>
        <v/>
      </c>
      <c r="EK110" s="45"/>
      <c r="EL110" s="45"/>
      <c r="EM110" s="45"/>
      <c r="EN110" s="45" t="str">
        <f t="shared" si="651"/>
        <v/>
      </c>
      <c r="EO110" s="46" t="str">
        <f t="shared" si="652"/>
        <v/>
      </c>
      <c r="EP110" s="37"/>
      <c r="ER110" s="47"/>
      <c r="ES110" s="67"/>
      <c r="ET110" s="45" t="str">
        <f t="shared" si="693"/>
        <v/>
      </c>
      <c r="EU110" s="45"/>
      <c r="EV110" s="45"/>
      <c r="EW110" s="45"/>
      <c r="EX110" s="45" t="str">
        <f t="shared" si="694"/>
        <v/>
      </c>
      <c r="EY110" s="45"/>
      <c r="EZ110" s="45"/>
      <c r="FA110" s="45"/>
      <c r="FB110" s="45" t="str">
        <f t="shared" si="653"/>
        <v/>
      </c>
      <c r="FC110" s="46" t="str">
        <f t="shared" si="654"/>
        <v/>
      </c>
      <c r="FD110" s="37"/>
      <c r="FF110" s="47"/>
      <c r="FG110" s="67"/>
      <c r="FH110" s="45" t="str">
        <f t="shared" si="695"/>
        <v/>
      </c>
      <c r="FI110" s="45"/>
      <c r="FJ110" s="45"/>
      <c r="FK110" s="45"/>
      <c r="FL110" s="45" t="str">
        <f t="shared" si="696"/>
        <v/>
      </c>
      <c r="FM110" s="45"/>
      <c r="FN110" s="45"/>
      <c r="FO110" s="45"/>
      <c r="FP110" s="45" t="str">
        <f t="shared" si="655"/>
        <v/>
      </c>
      <c r="FQ110" s="46" t="str">
        <f t="shared" si="656"/>
        <v/>
      </c>
      <c r="FR110" s="37"/>
      <c r="FS110" s="29"/>
      <c r="FT110" s="47"/>
      <c r="FU110" s="67"/>
      <c r="FV110" s="45" t="str">
        <f t="shared" si="697"/>
        <v/>
      </c>
      <c r="FW110" s="45"/>
      <c r="FX110" s="45"/>
      <c r="FY110" s="45"/>
      <c r="FZ110" s="45" t="str">
        <f t="shared" si="698"/>
        <v/>
      </c>
      <c r="GA110" s="45"/>
      <c r="GB110" s="45"/>
      <c r="GC110" s="45"/>
      <c r="GD110" s="45" t="str">
        <f t="shared" si="657"/>
        <v/>
      </c>
      <c r="GE110" s="46" t="str">
        <f t="shared" si="658"/>
        <v/>
      </c>
      <c r="GF110" s="37"/>
      <c r="GH110" s="47"/>
      <c r="GI110" s="67"/>
      <c r="GJ110" s="45" t="str">
        <f t="shared" si="699"/>
        <v/>
      </c>
      <c r="GK110" s="45"/>
      <c r="GL110" s="45"/>
      <c r="GM110" s="45"/>
      <c r="GN110" s="45" t="str">
        <f t="shared" si="700"/>
        <v/>
      </c>
      <c r="GO110" s="45"/>
      <c r="GP110" s="45"/>
      <c r="GQ110" s="45"/>
      <c r="GR110" s="45" t="str">
        <f t="shared" si="659"/>
        <v/>
      </c>
      <c r="GS110" s="46" t="str">
        <f t="shared" si="660"/>
        <v/>
      </c>
      <c r="GT110" s="37"/>
      <c r="GU110" s="61"/>
      <c r="GV110" s="75"/>
      <c r="GW110" s="84" t="s">
        <v>1146</v>
      </c>
      <c r="GX110" s="76">
        <v>19624</v>
      </c>
      <c r="GY110" s="76">
        <f t="shared" si="593"/>
        <v>133</v>
      </c>
      <c r="GZ110" s="76">
        <v>152</v>
      </c>
      <c r="HA110" s="76">
        <f t="shared" si="594"/>
        <v>1</v>
      </c>
      <c r="HB110" s="76">
        <v>2</v>
      </c>
      <c r="HC110" s="76">
        <f t="shared" si="595"/>
        <v>1</v>
      </c>
      <c r="HD110" s="76">
        <v>1</v>
      </c>
      <c r="HE110" s="78" t="str">
        <f t="shared" si="672"/>
        <v>ボンボンドロップシール</v>
      </c>
      <c r="HF110" s="79">
        <f t="shared" si="673"/>
        <v>1500</v>
      </c>
      <c r="HG110" s="76">
        <f t="shared" si="598"/>
        <v>1500</v>
      </c>
      <c r="HH110" s="80">
        <f t="shared" si="599"/>
        <v>0.11278195488721804</v>
      </c>
      <c r="HI110" s="37"/>
      <c r="HK110" s="75"/>
      <c r="HL110" s="76">
        <v>3452</v>
      </c>
      <c r="HM110" s="76">
        <f t="shared" si="600"/>
        <v>45</v>
      </c>
      <c r="HN110" s="76">
        <v>138</v>
      </c>
      <c r="HO110" s="76">
        <f t="shared" si="601"/>
        <v>1</v>
      </c>
      <c r="HP110" s="76">
        <v>29</v>
      </c>
      <c r="HQ110" s="76">
        <f t="shared" si="602"/>
        <v>3</v>
      </c>
      <c r="HR110" s="76">
        <v>0</v>
      </c>
      <c r="HS110" s="78" t="str">
        <f t="shared" si="603"/>
        <v>ボンドロシール</v>
      </c>
      <c r="HT110" s="79">
        <f t="shared" si="604"/>
        <v>200</v>
      </c>
      <c r="HU110" s="76">
        <f t="shared" si="605"/>
        <v>600</v>
      </c>
      <c r="HV110" s="80">
        <f t="shared" si="606"/>
        <v>0.13333333333333333</v>
      </c>
      <c r="HW110" s="37"/>
      <c r="HX110" s="360"/>
      <c r="HY110" s="75"/>
      <c r="HZ110" s="76">
        <v>11042</v>
      </c>
      <c r="IA110" s="76">
        <f t="shared" si="607"/>
        <v>174</v>
      </c>
      <c r="IB110" s="76">
        <v>369</v>
      </c>
      <c r="IC110" s="76">
        <f t="shared" si="608"/>
        <v>4</v>
      </c>
      <c r="ID110" s="76">
        <v>12</v>
      </c>
      <c r="IE110" s="76">
        <f t="shared" si="609"/>
        <v>3</v>
      </c>
      <c r="IF110" s="76">
        <v>8</v>
      </c>
      <c r="IG110" s="78" t="str">
        <f t="shared" si="610"/>
        <v>バタースクイーズ</v>
      </c>
      <c r="IH110" s="79">
        <f t="shared" si="611"/>
        <v>400</v>
      </c>
      <c r="II110" s="76">
        <f t="shared" si="612"/>
        <v>1200</v>
      </c>
      <c r="IJ110" s="80">
        <f t="shared" si="613"/>
        <v>6.8965517241379309E-2</v>
      </c>
      <c r="IK110" s="37"/>
      <c r="IL110" s="29"/>
      <c r="IM110" s="75"/>
      <c r="IN110" s="76">
        <v>8767</v>
      </c>
      <c r="IO110" s="76">
        <f t="shared" si="614"/>
        <v>56</v>
      </c>
      <c r="IP110" s="76">
        <v>394</v>
      </c>
      <c r="IQ110" s="76">
        <f t="shared" si="615"/>
        <v>1</v>
      </c>
      <c r="IR110" s="76">
        <v>70</v>
      </c>
      <c r="IS110" s="76">
        <f t="shared" si="616"/>
        <v>5</v>
      </c>
      <c r="IT110" s="76">
        <v>30</v>
      </c>
      <c r="IU110" s="78" t="str">
        <f t="shared" ref="IU110:IU118" si="713">IF(IN110="","",IU106)</f>
        <v>ふわもちスクイーズ</v>
      </c>
      <c r="IV110" s="79">
        <f t="shared" ref="IV110:IV118" si="714">IF(IO110="","",IV106)</f>
        <v>286</v>
      </c>
      <c r="IW110" s="76">
        <f t="shared" si="617"/>
        <v>1430</v>
      </c>
      <c r="IX110" s="80">
        <f t="shared" si="618"/>
        <v>0.25535714285714284</v>
      </c>
      <c r="IY110" s="37"/>
      <c r="IZ110" s="61"/>
      <c r="JA110" s="75"/>
      <c r="JB110" s="76">
        <v>3088</v>
      </c>
      <c r="JC110" s="76">
        <f t="shared" si="619"/>
        <v>63</v>
      </c>
      <c r="JD110" s="76">
        <v>306</v>
      </c>
      <c r="JE110" s="76">
        <f t="shared" si="620"/>
        <v>1</v>
      </c>
      <c r="JF110" s="76">
        <v>12</v>
      </c>
      <c r="JG110" s="76">
        <f t="shared" si="621"/>
        <v>0</v>
      </c>
      <c r="JH110" s="76">
        <v>6</v>
      </c>
      <c r="JI110" s="78" t="str">
        <f t="shared" si="636"/>
        <v>たまごっちタイルシール</v>
      </c>
      <c r="JJ110" s="79">
        <f t="shared" si="637"/>
        <v>650</v>
      </c>
      <c r="JK110" s="76">
        <f t="shared" si="622"/>
        <v>0</v>
      </c>
      <c r="JL110" s="80">
        <f t="shared" si="623"/>
        <v>0</v>
      </c>
      <c r="JM110" s="37"/>
      <c r="JN110" s="29"/>
      <c r="JO110" s="75"/>
      <c r="JP110" s="76">
        <v>7423</v>
      </c>
      <c r="JQ110" s="76">
        <f t="shared" si="624"/>
        <v>51</v>
      </c>
      <c r="JR110" s="76">
        <v>256</v>
      </c>
      <c r="JS110" s="76">
        <f t="shared" si="625"/>
        <v>0</v>
      </c>
      <c r="JT110" s="76">
        <v>10</v>
      </c>
      <c r="JU110" s="76">
        <f t="shared" si="626"/>
        <v>0</v>
      </c>
      <c r="JV110" s="76">
        <v>0</v>
      </c>
      <c r="JW110" s="78" t="str">
        <f t="shared" si="710"/>
        <v>キティしっぽ付ポーチ</v>
      </c>
      <c r="JX110" s="79">
        <f t="shared" si="711"/>
        <v>670</v>
      </c>
      <c r="JY110" s="76">
        <f t="shared" si="629"/>
        <v>0</v>
      </c>
      <c r="JZ110" s="80">
        <f t="shared" si="630"/>
        <v>0</v>
      </c>
      <c r="KA110" s="37"/>
      <c r="KB110" s="51"/>
      <c r="KC110" s="75"/>
      <c r="KD110" s="76">
        <v>2068</v>
      </c>
      <c r="KE110" s="76">
        <f>IF(KD110="","",KD110-KD106)</f>
        <v>41</v>
      </c>
      <c r="KF110" s="76">
        <v>169</v>
      </c>
      <c r="KG110" s="76">
        <f>IF(KF110="","",KF110-KF106)</f>
        <v>5</v>
      </c>
      <c r="KH110" s="76">
        <v>26</v>
      </c>
      <c r="KI110" s="76">
        <f>IF(KH110="","",KH106+KJ106-KH110)</f>
        <v>4</v>
      </c>
      <c r="KJ110" s="76">
        <v>0</v>
      </c>
      <c r="KK110" s="78" t="s">
        <v>1296</v>
      </c>
      <c r="KL110" s="213">
        <v>210</v>
      </c>
      <c r="KM110" s="76">
        <f>IF(KH110="","",KI110*KL110)</f>
        <v>840</v>
      </c>
      <c r="KN110" s="80">
        <f>IF(KI110="","",KM110/(KE110*100))</f>
        <v>0.20487804878048779</v>
      </c>
      <c r="KO110" s="37" t="s">
        <v>1359</v>
      </c>
      <c r="KP110" s="29"/>
      <c r="KQ110" s="75"/>
      <c r="KR110" s="76">
        <v>1591</v>
      </c>
      <c r="KS110" s="180">
        <f>IF(KR110="","",KR110-KR106)</f>
        <v>10</v>
      </c>
      <c r="KT110" s="76">
        <v>90</v>
      </c>
      <c r="KU110" s="76">
        <f>IF(KT110="","",KT110-KT106)</f>
        <v>1</v>
      </c>
      <c r="KV110" s="76">
        <v>18</v>
      </c>
      <c r="KW110" s="76">
        <f>IF(KV110="","",KV106+KX106-KV110)</f>
        <v>2</v>
      </c>
      <c r="KX110" s="76">
        <v>10</v>
      </c>
      <c r="KY110" s="78" t="str">
        <f>IF(KR110="","",KY106)</f>
        <v>ボンボンドロップシール</v>
      </c>
      <c r="KZ110" s="79">
        <f>IF(KS110="","",KZ106)</f>
        <v>200</v>
      </c>
      <c r="LA110" s="76">
        <f>IF(KV110="","",KW110*KZ110)</f>
        <v>400</v>
      </c>
      <c r="LB110" s="80">
        <f>IF(KW110="","",LA110/(KS110*100))</f>
        <v>0.4</v>
      </c>
      <c r="LC110" s="178" t="s">
        <v>1371</v>
      </c>
      <c r="LD110" s="29"/>
      <c r="LE110" s="75"/>
      <c r="LF110" s="76"/>
      <c r="LG110" s="76"/>
      <c r="LH110" s="76"/>
      <c r="LI110" s="76" t="str">
        <f t="shared" si="569"/>
        <v/>
      </c>
      <c r="LJ110" s="76"/>
      <c r="LK110" s="76" t="str">
        <f t="shared" si="570"/>
        <v/>
      </c>
      <c r="LL110" s="76"/>
      <c r="LM110" s="78" t="str">
        <f>IF(LF108="","",LM107)</f>
        <v/>
      </c>
      <c r="LN110" s="79" t="str">
        <f>IF(LG108="","",LN107)</f>
        <v/>
      </c>
      <c r="LO110" s="76" t="str">
        <f t="shared" si="571"/>
        <v/>
      </c>
      <c r="LP110" s="80"/>
      <c r="LQ110" s="37"/>
      <c r="LR110" s="29"/>
      <c r="LS110" s="47"/>
      <c r="LT110" s="67"/>
      <c r="LU110" s="45" t="str">
        <f t="shared" si="701"/>
        <v/>
      </c>
      <c r="LV110" s="45"/>
      <c r="LW110" s="45"/>
      <c r="LX110" s="45"/>
      <c r="LY110" s="45" t="str">
        <f t="shared" si="702"/>
        <v/>
      </c>
      <c r="LZ110" s="45"/>
      <c r="MA110" s="45"/>
      <c r="MB110" s="45"/>
      <c r="MC110" s="45" t="str">
        <f t="shared" si="661"/>
        <v/>
      </c>
      <c r="MD110" s="46" t="str">
        <f t="shared" si="662"/>
        <v/>
      </c>
      <c r="ME110" s="37"/>
      <c r="MF110" s="29"/>
      <c r="MG110" s="47"/>
      <c r="MH110" s="67"/>
      <c r="MI110" s="45" t="str">
        <f t="shared" si="703"/>
        <v/>
      </c>
      <c r="MJ110" s="45"/>
      <c r="MK110" s="45"/>
      <c r="ML110" s="45"/>
      <c r="MM110" s="45" t="str">
        <f t="shared" si="704"/>
        <v/>
      </c>
      <c r="MN110" s="45"/>
      <c r="MO110" s="45"/>
      <c r="MP110" s="45"/>
      <c r="MQ110" s="45" t="str">
        <f t="shared" si="663"/>
        <v/>
      </c>
      <c r="MR110" s="46" t="str">
        <f t="shared" si="664"/>
        <v/>
      </c>
      <c r="MS110" s="37"/>
      <c r="MT110" s="29"/>
      <c r="MU110" s="47"/>
      <c r="MV110" s="67"/>
      <c r="MW110" s="45" t="str">
        <f t="shared" si="705"/>
        <v/>
      </c>
      <c r="MX110" s="45"/>
      <c r="MY110" s="45"/>
      <c r="MZ110" s="45"/>
      <c r="NA110" s="45" t="str">
        <f t="shared" si="706"/>
        <v/>
      </c>
      <c r="NB110" s="45"/>
      <c r="NC110" s="45"/>
      <c r="ND110" s="45"/>
      <c r="NE110" s="45" t="str">
        <f t="shared" si="665"/>
        <v/>
      </c>
      <c r="NF110" s="46" t="str">
        <f t="shared" si="666"/>
        <v/>
      </c>
      <c r="NG110" s="37"/>
      <c r="NH110" s="29"/>
      <c r="NI110" s="47"/>
      <c r="NJ110" s="67"/>
      <c r="NK110" s="45" t="str">
        <f t="shared" si="707"/>
        <v/>
      </c>
      <c r="NL110" s="45"/>
      <c r="NM110" s="45"/>
      <c r="NN110" s="45"/>
      <c r="NO110" s="45" t="str">
        <f t="shared" si="708"/>
        <v/>
      </c>
      <c r="NP110" s="45"/>
      <c r="NQ110" s="45"/>
      <c r="NR110" s="45"/>
      <c r="NS110" s="45" t="str">
        <f t="shared" si="667"/>
        <v/>
      </c>
      <c r="NT110" s="46" t="str">
        <f t="shared" si="668"/>
        <v/>
      </c>
      <c r="NU110" s="37"/>
    </row>
    <row r="111" spans="1:385" ht="15" customHeight="1" thickTop="1" x14ac:dyDescent="0.25">
      <c r="A111" s="38"/>
      <c r="B111" s="39"/>
      <c r="C111" s="40"/>
      <c r="D111" s="40"/>
      <c r="E111" s="41"/>
      <c r="F111" s="41"/>
      <c r="G111" s="40"/>
      <c r="H111" s="42"/>
      <c r="I111" s="45"/>
      <c r="J111" s="45" t="str">
        <f t="shared" si="676"/>
        <v/>
      </c>
      <c r="K111" s="45"/>
      <c r="L111" s="45"/>
      <c r="M111" s="45"/>
      <c r="N111" s="45" t="str">
        <f t="shared" si="677"/>
        <v/>
      </c>
      <c r="O111" s="45"/>
      <c r="P111" s="45"/>
      <c r="Q111" s="45"/>
      <c r="R111" s="45" t="str">
        <f t="shared" si="639"/>
        <v/>
      </c>
      <c r="S111" s="46" t="str">
        <f t="shared" si="640"/>
        <v/>
      </c>
      <c r="T111" s="37"/>
      <c r="U111" s="29"/>
      <c r="V111" s="47"/>
      <c r="W111" s="67"/>
      <c r="X111" s="45" t="str">
        <f t="shared" si="678"/>
        <v/>
      </c>
      <c r="Y111" s="45"/>
      <c r="Z111" s="45"/>
      <c r="AA111" s="45"/>
      <c r="AB111" s="45" t="str">
        <f t="shared" si="679"/>
        <v/>
      </c>
      <c r="AC111" s="45"/>
      <c r="AD111" s="45"/>
      <c r="AE111" s="45"/>
      <c r="AF111" s="45" t="str">
        <f t="shared" si="641"/>
        <v/>
      </c>
      <c r="AG111" s="46" t="str">
        <f t="shared" si="642"/>
        <v/>
      </c>
      <c r="AH111" s="37"/>
      <c r="AI111" s="29"/>
      <c r="AJ111" s="47"/>
      <c r="AK111" s="45"/>
      <c r="AL111" s="45" t="str">
        <f t="shared" si="680"/>
        <v/>
      </c>
      <c r="AM111" s="45"/>
      <c r="AN111" s="45" t="str">
        <f t="shared" si="681"/>
        <v/>
      </c>
      <c r="AO111" s="45"/>
      <c r="AP111" s="45" t="str">
        <f t="shared" si="682"/>
        <v/>
      </c>
      <c r="AQ111" s="45"/>
      <c r="AR111" s="45"/>
      <c r="AS111" s="45"/>
      <c r="AT111" s="45" t="str">
        <f t="shared" si="643"/>
        <v/>
      </c>
      <c r="AU111" s="46" t="str">
        <f t="shared" si="644"/>
        <v/>
      </c>
      <c r="AV111" s="37"/>
      <c r="AW111" s="29"/>
      <c r="AX111" s="47"/>
      <c r="AY111" s="45"/>
      <c r="AZ111" s="45" t="str">
        <f t="shared" si="683"/>
        <v/>
      </c>
      <c r="BA111" s="45"/>
      <c r="BB111" s="45" t="str">
        <f t="shared" si="684"/>
        <v/>
      </c>
      <c r="BC111" s="45"/>
      <c r="BD111" s="45" t="str">
        <f t="shared" si="685"/>
        <v/>
      </c>
      <c r="BE111" s="45"/>
      <c r="BF111" s="45"/>
      <c r="BG111" s="45"/>
      <c r="BH111" s="45" t="str">
        <f t="shared" si="645"/>
        <v/>
      </c>
      <c r="BI111" s="46" t="str">
        <f t="shared" si="646"/>
        <v/>
      </c>
      <c r="BJ111" s="37"/>
      <c r="BK111" s="29"/>
      <c r="BL111" s="52"/>
      <c r="BM111" s="45"/>
      <c r="BN111" s="43"/>
      <c r="BO111" s="45"/>
      <c r="BP111" s="87"/>
      <c r="BQ111" s="43"/>
      <c r="BR111" s="43"/>
      <c r="BS111" s="43"/>
      <c r="BT111" s="44"/>
      <c r="BU111" s="48"/>
      <c r="BV111" s="45"/>
      <c r="BW111" s="89"/>
      <c r="BX111" s="37"/>
      <c r="BY111" s="57"/>
      <c r="BZ111" s="52"/>
      <c r="CA111" s="45"/>
      <c r="CB111" s="58"/>
      <c r="CC111" s="45"/>
      <c r="CD111" s="87"/>
      <c r="CE111" s="43"/>
      <c r="CF111" s="43"/>
      <c r="CG111" s="43"/>
      <c r="CH111" s="44"/>
      <c r="CI111" s="48"/>
      <c r="CJ111" s="45"/>
      <c r="CK111" s="89"/>
      <c r="CL111" s="37"/>
      <c r="CM111" s="29"/>
      <c r="CN111" s="52"/>
      <c r="CO111" s="45"/>
      <c r="CP111" s="43"/>
      <c r="CQ111" s="45"/>
      <c r="CR111" s="87"/>
      <c r="CS111" s="43"/>
      <c r="CT111" s="43"/>
      <c r="CU111" s="43"/>
      <c r="CV111" s="72"/>
      <c r="CW111" s="48"/>
      <c r="CX111" s="45"/>
      <c r="CY111" s="89"/>
      <c r="CZ111" s="37"/>
      <c r="DA111" s="29"/>
      <c r="DB111" s="47"/>
      <c r="DC111" s="67"/>
      <c r="DD111" s="45"/>
      <c r="DE111" s="45"/>
      <c r="DF111" s="45"/>
      <c r="DG111" s="45"/>
      <c r="DH111" s="45"/>
      <c r="DI111" s="45"/>
      <c r="DJ111" s="45"/>
      <c r="DK111" s="45"/>
      <c r="DL111" s="45"/>
      <c r="DM111" s="46"/>
      <c r="DN111" s="37"/>
      <c r="DO111" s="29"/>
      <c r="DP111" s="47"/>
      <c r="DQ111" s="45"/>
      <c r="DR111" s="45"/>
      <c r="DS111" s="45"/>
      <c r="DT111" s="45"/>
      <c r="DU111" s="45"/>
      <c r="DV111" s="45"/>
      <c r="DW111" s="45"/>
      <c r="DX111" s="45"/>
      <c r="DY111" s="45"/>
      <c r="DZ111" s="45"/>
      <c r="EA111" s="46"/>
      <c r="EB111" s="37"/>
      <c r="ED111" s="47"/>
      <c r="EE111" s="67"/>
      <c r="EF111" s="45"/>
      <c r="EG111" s="45"/>
      <c r="EH111" s="45"/>
      <c r="EI111" s="45"/>
      <c r="EJ111" s="45"/>
      <c r="EK111" s="45"/>
      <c r="EL111" s="45"/>
      <c r="EM111" s="45"/>
      <c r="EN111" s="45"/>
      <c r="EO111" s="46"/>
      <c r="EP111" s="37"/>
      <c r="ER111" s="47"/>
      <c r="ES111" s="67"/>
      <c r="ET111" s="45"/>
      <c r="EU111" s="45"/>
      <c r="EV111" s="45"/>
      <c r="EW111" s="45"/>
      <c r="EX111" s="45"/>
      <c r="EY111" s="45"/>
      <c r="EZ111" s="45"/>
      <c r="FA111" s="45"/>
      <c r="FB111" s="45"/>
      <c r="FC111" s="46"/>
      <c r="FD111" s="37"/>
      <c r="FF111" s="47"/>
      <c r="FG111" s="67"/>
      <c r="FH111" s="45"/>
      <c r="FI111" s="45"/>
      <c r="FJ111" s="45"/>
      <c r="FK111" s="45"/>
      <c r="FL111" s="45"/>
      <c r="FM111" s="45"/>
      <c r="FN111" s="45"/>
      <c r="FO111" s="45"/>
      <c r="FP111" s="45"/>
      <c r="FQ111" s="46"/>
      <c r="FR111" s="37"/>
      <c r="FS111" s="29"/>
      <c r="FT111" s="47"/>
      <c r="FU111" s="67"/>
      <c r="FV111" s="45"/>
      <c r="FW111" s="45"/>
      <c r="FX111" s="45"/>
      <c r="FY111" s="45"/>
      <c r="FZ111" s="45"/>
      <c r="GA111" s="45"/>
      <c r="GB111" s="45"/>
      <c r="GC111" s="45"/>
      <c r="GD111" s="45"/>
      <c r="GE111" s="46"/>
      <c r="GF111" s="37"/>
      <c r="GH111" s="47"/>
      <c r="GI111" s="67"/>
      <c r="GJ111" s="45"/>
      <c r="GK111" s="45"/>
      <c r="GL111" s="45"/>
      <c r="GM111" s="45"/>
      <c r="GN111" s="45"/>
      <c r="GO111" s="45"/>
      <c r="GP111" s="45"/>
      <c r="GQ111" s="45"/>
      <c r="GR111" s="45"/>
      <c r="GS111" s="46"/>
      <c r="GT111" s="37"/>
      <c r="GU111" s="61"/>
      <c r="GV111" s="52"/>
      <c r="GW111" s="62"/>
      <c r="GX111" s="45"/>
      <c r="GY111" s="43"/>
      <c r="GZ111" s="45"/>
      <c r="HA111" s="87"/>
      <c r="HB111" s="43"/>
      <c r="HC111" s="43"/>
      <c r="HD111" s="43"/>
      <c r="HE111" s="44"/>
      <c r="HF111" s="48"/>
      <c r="HG111" s="45"/>
      <c r="HH111" s="89"/>
      <c r="HI111" s="37"/>
      <c r="HK111" s="52"/>
      <c r="HL111" s="45"/>
      <c r="HM111" s="43"/>
      <c r="HN111" s="45"/>
      <c r="HO111" s="87"/>
      <c r="HP111" s="43"/>
      <c r="HQ111" s="43"/>
      <c r="HR111" s="43"/>
      <c r="HS111" s="44"/>
      <c r="HT111" s="48"/>
      <c r="HU111" s="45"/>
      <c r="HV111" s="89"/>
      <c r="HW111" s="37"/>
      <c r="HX111" s="360"/>
      <c r="HY111" s="52"/>
      <c r="HZ111" s="45"/>
      <c r="IA111" s="43"/>
      <c r="IB111" s="45"/>
      <c r="IC111" s="87"/>
      <c r="ID111" s="43"/>
      <c r="IE111" s="43"/>
      <c r="IF111" s="43"/>
      <c r="IG111" s="44"/>
      <c r="IH111" s="48"/>
      <c r="II111" s="45"/>
      <c r="IJ111" s="89"/>
      <c r="IK111" s="37"/>
      <c r="IL111" s="29"/>
      <c r="IM111" s="52"/>
      <c r="IN111" s="45"/>
      <c r="IO111" s="43"/>
      <c r="IP111" s="45"/>
      <c r="IQ111" s="87"/>
      <c r="IR111" s="43"/>
      <c r="IS111" s="43"/>
      <c r="IT111" s="43"/>
      <c r="IU111" s="44"/>
      <c r="IV111" s="48"/>
      <c r="IW111" s="45"/>
      <c r="IX111" s="89"/>
      <c r="IY111" s="37"/>
      <c r="IZ111" s="61"/>
      <c r="JA111" s="52"/>
      <c r="JB111" s="45"/>
      <c r="JC111" s="58"/>
      <c r="JD111" s="45"/>
      <c r="JE111" s="87"/>
      <c r="JF111" s="43"/>
      <c r="JG111" s="43"/>
      <c r="JH111" s="43"/>
      <c r="JI111" s="44"/>
      <c r="JJ111" s="48"/>
      <c r="JK111" s="45"/>
      <c r="JL111" s="89"/>
      <c r="JM111" s="37"/>
      <c r="JN111" s="29"/>
      <c r="JO111" s="52"/>
      <c r="JP111" s="45"/>
      <c r="JQ111" s="43"/>
      <c r="JR111" s="45"/>
      <c r="JS111" s="87"/>
      <c r="JT111" s="43"/>
      <c r="JU111" s="43"/>
      <c r="JV111" s="43"/>
      <c r="JW111" s="44"/>
      <c r="JX111" s="48"/>
      <c r="JY111" s="45"/>
      <c r="JZ111" s="89"/>
      <c r="KA111" s="37"/>
      <c r="KB111" s="51"/>
      <c r="KC111" s="52" t="str">
        <f>IF($A84="","",$A84)</f>
        <v/>
      </c>
      <c r="KD111" s="45"/>
      <c r="KE111" s="58"/>
      <c r="KF111" s="45"/>
      <c r="KG111" s="87"/>
      <c r="KH111" s="43"/>
      <c r="KI111" s="43"/>
      <c r="KJ111" s="43"/>
      <c r="KK111" s="44"/>
      <c r="KL111" s="48"/>
      <c r="KM111" s="45"/>
      <c r="KN111" s="89"/>
      <c r="KO111" s="37"/>
      <c r="KP111" s="29"/>
      <c r="KQ111" s="52"/>
      <c r="KR111" s="45"/>
      <c r="KS111" s="43"/>
      <c r="KT111" s="45"/>
      <c r="KU111" s="87"/>
      <c r="KV111" s="43"/>
      <c r="KW111" s="43"/>
      <c r="KX111" s="43"/>
      <c r="KY111" s="44"/>
      <c r="KZ111" s="48"/>
      <c r="LA111" s="45"/>
      <c r="LB111" s="89"/>
      <c r="LC111" s="37"/>
      <c r="LD111" s="29"/>
      <c r="LE111" s="52"/>
      <c r="LF111" s="43"/>
      <c r="LG111" s="86"/>
      <c r="LH111" s="43"/>
      <c r="LI111" s="43"/>
      <c r="LJ111" s="43"/>
      <c r="LK111" s="87"/>
      <c r="LL111" s="43"/>
      <c r="LM111" s="65"/>
      <c r="LN111" s="48"/>
      <c r="LO111" s="87"/>
      <c r="LP111" s="53"/>
      <c r="LQ111" s="37"/>
      <c r="LR111" s="29"/>
      <c r="LS111" s="47"/>
      <c r="LT111" s="67"/>
      <c r="LU111" s="45"/>
      <c r="LV111" s="45"/>
      <c r="LW111" s="45"/>
      <c r="LX111" s="45"/>
      <c r="LY111" s="45"/>
      <c r="LZ111" s="45"/>
      <c r="MA111" s="45"/>
      <c r="MB111" s="45"/>
      <c r="MC111" s="45"/>
      <c r="MD111" s="46"/>
      <c r="ME111" s="37"/>
      <c r="MF111" s="29"/>
      <c r="MG111" s="47"/>
      <c r="MH111" s="67"/>
      <c r="MI111" s="45"/>
      <c r="MJ111" s="45"/>
      <c r="MK111" s="45"/>
      <c r="ML111" s="45"/>
      <c r="MM111" s="45"/>
      <c r="MN111" s="45"/>
      <c r="MO111" s="45"/>
      <c r="MP111" s="45"/>
      <c r="MQ111" s="45" t="str">
        <f t="shared" si="663"/>
        <v/>
      </c>
      <c r="MR111" s="46" t="str">
        <f t="shared" si="664"/>
        <v/>
      </c>
      <c r="MS111" s="37"/>
      <c r="MT111" s="29"/>
      <c r="MU111" s="47"/>
      <c r="MV111" s="67"/>
      <c r="MW111" s="45" t="str">
        <f t="shared" si="705"/>
        <v/>
      </c>
      <c r="MX111" s="45"/>
      <c r="MY111" s="45"/>
      <c r="MZ111" s="45"/>
      <c r="NA111" s="45" t="str">
        <f t="shared" si="706"/>
        <v/>
      </c>
      <c r="NB111" s="45"/>
      <c r="NC111" s="45"/>
      <c r="ND111" s="45"/>
      <c r="NE111" s="45" t="str">
        <f t="shared" si="665"/>
        <v/>
      </c>
      <c r="NF111" s="46" t="str">
        <f t="shared" si="666"/>
        <v/>
      </c>
      <c r="NG111" s="37"/>
      <c r="NH111" s="29"/>
      <c r="NI111" s="47"/>
      <c r="NJ111" s="67"/>
      <c r="NK111" s="45" t="str">
        <f t="shared" si="707"/>
        <v/>
      </c>
      <c r="NL111" s="45"/>
      <c r="NM111" s="45"/>
      <c r="NN111" s="45"/>
      <c r="NO111" s="45" t="str">
        <f t="shared" si="708"/>
        <v/>
      </c>
      <c r="NP111" s="45"/>
      <c r="NQ111" s="45"/>
      <c r="NR111" s="45"/>
      <c r="NS111" s="45" t="str">
        <f t="shared" si="667"/>
        <v/>
      </c>
      <c r="NT111" s="46" t="str">
        <f t="shared" si="668"/>
        <v/>
      </c>
      <c r="NU111" s="37"/>
    </row>
    <row r="112" spans="1:385" x14ac:dyDescent="0.25">
      <c r="A112" s="38"/>
      <c r="B112" s="39"/>
      <c r="C112" s="40"/>
      <c r="D112" s="40"/>
      <c r="E112" s="41"/>
      <c r="F112" s="41"/>
      <c r="G112" s="40"/>
      <c r="H112" s="42"/>
      <c r="I112" s="45"/>
      <c r="J112" s="45" t="str">
        <f t="shared" si="676"/>
        <v/>
      </c>
      <c r="K112" s="45"/>
      <c r="L112" s="45"/>
      <c r="M112" s="45"/>
      <c r="N112" s="45" t="str">
        <f t="shared" si="677"/>
        <v/>
      </c>
      <c r="O112" s="45"/>
      <c r="P112" s="45"/>
      <c r="Q112" s="45"/>
      <c r="R112" s="45" t="str">
        <f t="shared" si="639"/>
        <v/>
      </c>
      <c r="S112" s="46" t="str">
        <f t="shared" si="640"/>
        <v/>
      </c>
      <c r="T112" s="37"/>
      <c r="U112" s="29"/>
      <c r="V112" s="47"/>
      <c r="W112" s="67"/>
      <c r="X112" s="45" t="str">
        <f t="shared" si="678"/>
        <v/>
      </c>
      <c r="Y112" s="45"/>
      <c r="Z112" s="45"/>
      <c r="AA112" s="45"/>
      <c r="AB112" s="45" t="str">
        <f t="shared" si="679"/>
        <v/>
      </c>
      <c r="AC112" s="45"/>
      <c r="AD112" s="45"/>
      <c r="AE112" s="45"/>
      <c r="AF112" s="45" t="str">
        <f t="shared" si="641"/>
        <v/>
      </c>
      <c r="AG112" s="46" t="str">
        <f t="shared" si="642"/>
        <v/>
      </c>
      <c r="AH112" s="37"/>
      <c r="AI112" s="29"/>
      <c r="AJ112" s="47"/>
      <c r="AK112" s="45"/>
      <c r="AL112" s="45" t="str">
        <f t="shared" si="680"/>
        <v/>
      </c>
      <c r="AM112" s="45"/>
      <c r="AN112" s="45" t="str">
        <f t="shared" si="681"/>
        <v/>
      </c>
      <c r="AO112" s="45"/>
      <c r="AP112" s="45" t="str">
        <f t="shared" si="682"/>
        <v/>
      </c>
      <c r="AQ112" s="45"/>
      <c r="AR112" s="45"/>
      <c r="AS112" s="45"/>
      <c r="AT112" s="45" t="str">
        <f t="shared" si="643"/>
        <v/>
      </c>
      <c r="AU112" s="46" t="str">
        <f t="shared" si="644"/>
        <v/>
      </c>
      <c r="AV112" s="37"/>
      <c r="AW112" s="29"/>
      <c r="AX112" s="47"/>
      <c r="AY112" s="45"/>
      <c r="AZ112" s="45" t="str">
        <f t="shared" si="683"/>
        <v/>
      </c>
      <c r="BA112" s="45"/>
      <c r="BB112" s="45" t="str">
        <f t="shared" si="684"/>
        <v/>
      </c>
      <c r="BC112" s="45"/>
      <c r="BD112" s="45" t="str">
        <f t="shared" si="685"/>
        <v/>
      </c>
      <c r="BE112" s="45"/>
      <c r="BF112" s="45"/>
      <c r="BG112" s="45"/>
      <c r="BH112" s="45" t="str">
        <f t="shared" si="645"/>
        <v/>
      </c>
      <c r="BI112" s="46" t="str">
        <f t="shared" si="646"/>
        <v/>
      </c>
      <c r="BJ112" s="37"/>
      <c r="BK112" s="29"/>
      <c r="BL112" s="47"/>
      <c r="BM112" s="43"/>
      <c r="BN112" s="45"/>
      <c r="BO112" s="43"/>
      <c r="BP112" s="45"/>
      <c r="BQ112" s="45"/>
      <c r="BR112" s="45"/>
      <c r="BS112" s="43"/>
      <c r="BT112" s="63"/>
      <c r="BU112" s="67"/>
      <c r="BV112" s="43"/>
      <c r="BW112" s="46"/>
      <c r="BX112" s="37"/>
      <c r="BY112" s="57"/>
      <c r="BZ112" s="47"/>
      <c r="CA112" s="43"/>
      <c r="CB112" s="45"/>
      <c r="CC112" s="43"/>
      <c r="CD112" s="45"/>
      <c r="CE112" s="45"/>
      <c r="CF112" s="45"/>
      <c r="CG112" s="43"/>
      <c r="CH112" s="63"/>
      <c r="CI112" s="67"/>
      <c r="CJ112" s="43"/>
      <c r="CK112" s="46"/>
      <c r="CL112" s="37"/>
      <c r="CM112" s="29"/>
      <c r="CN112" s="47"/>
      <c r="CO112" s="43"/>
      <c r="CP112" s="45"/>
      <c r="CQ112" s="43"/>
      <c r="CR112" s="45"/>
      <c r="CS112" s="45"/>
      <c r="CT112" s="45"/>
      <c r="CU112" s="43"/>
      <c r="CV112" s="63"/>
      <c r="CW112" s="67"/>
      <c r="CX112" s="43"/>
      <c r="CY112" s="46"/>
      <c r="CZ112" s="37"/>
      <c r="DA112" s="29"/>
      <c r="DB112" s="47"/>
      <c r="DC112" s="67"/>
      <c r="DD112" s="45"/>
      <c r="DE112" s="45"/>
      <c r="DF112" s="45"/>
      <c r="DG112" s="45"/>
      <c r="DH112" s="45"/>
      <c r="DI112" s="45"/>
      <c r="DJ112" s="45"/>
      <c r="DK112" s="45"/>
      <c r="DL112" s="45"/>
      <c r="DM112" s="46"/>
      <c r="DN112" s="37"/>
      <c r="DO112" s="29"/>
      <c r="DP112" s="47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6"/>
      <c r="EB112" s="37"/>
      <c r="ED112" s="47"/>
      <c r="EE112" s="67"/>
      <c r="EF112" s="45"/>
      <c r="EG112" s="45"/>
      <c r="EH112" s="45"/>
      <c r="EI112" s="45"/>
      <c r="EJ112" s="45"/>
      <c r="EK112" s="45"/>
      <c r="EL112" s="45"/>
      <c r="EM112" s="45"/>
      <c r="EN112" s="45"/>
      <c r="EO112" s="46"/>
      <c r="EP112" s="37"/>
      <c r="ER112" s="47"/>
      <c r="ES112" s="67"/>
      <c r="ET112" s="45"/>
      <c r="EU112" s="45"/>
      <c r="EV112" s="45"/>
      <c r="EW112" s="45"/>
      <c r="EX112" s="45"/>
      <c r="EY112" s="45"/>
      <c r="EZ112" s="45"/>
      <c r="FA112" s="45"/>
      <c r="FB112" s="45"/>
      <c r="FC112" s="46"/>
      <c r="FD112" s="37"/>
      <c r="FF112" s="47"/>
      <c r="FG112" s="67"/>
      <c r="FH112" s="45"/>
      <c r="FI112" s="45"/>
      <c r="FJ112" s="45"/>
      <c r="FK112" s="45"/>
      <c r="FL112" s="45"/>
      <c r="FM112" s="45"/>
      <c r="FN112" s="45"/>
      <c r="FO112" s="45"/>
      <c r="FP112" s="45"/>
      <c r="FQ112" s="46"/>
      <c r="FR112" s="37"/>
      <c r="FS112" s="29"/>
      <c r="FT112" s="47"/>
      <c r="FU112" s="67"/>
      <c r="FV112" s="45"/>
      <c r="FW112" s="45"/>
      <c r="FX112" s="45"/>
      <c r="FY112" s="45"/>
      <c r="FZ112" s="45"/>
      <c r="GA112" s="45"/>
      <c r="GB112" s="45"/>
      <c r="GC112" s="45"/>
      <c r="GD112" s="45"/>
      <c r="GE112" s="46"/>
      <c r="GF112" s="37"/>
      <c r="GH112" s="47"/>
      <c r="GI112" s="67"/>
      <c r="GJ112" s="45"/>
      <c r="GK112" s="45"/>
      <c r="GL112" s="45"/>
      <c r="GM112" s="45"/>
      <c r="GN112" s="45"/>
      <c r="GO112" s="45"/>
      <c r="GP112" s="45"/>
      <c r="GQ112" s="45"/>
      <c r="GR112" s="45"/>
      <c r="GS112" s="46"/>
      <c r="GT112" s="37"/>
      <c r="GU112" s="61"/>
      <c r="GV112" s="47"/>
      <c r="GW112" s="30"/>
      <c r="GX112" s="43"/>
      <c r="GY112" s="69"/>
      <c r="GZ112" s="43"/>
      <c r="HA112" s="45"/>
      <c r="HB112" s="45"/>
      <c r="HC112" s="45"/>
      <c r="HD112" s="43"/>
      <c r="HE112" s="63"/>
      <c r="HF112" s="67"/>
      <c r="HG112" s="43"/>
      <c r="HH112" s="46"/>
      <c r="HI112" s="37"/>
      <c r="HK112" s="47"/>
      <c r="HL112" s="43"/>
      <c r="HM112" s="45"/>
      <c r="HN112" s="43"/>
      <c r="HO112" s="45"/>
      <c r="HP112" s="45"/>
      <c r="HQ112" s="45"/>
      <c r="HR112" s="43"/>
      <c r="HS112" s="63"/>
      <c r="HT112" s="67"/>
      <c r="HU112" s="43"/>
      <c r="HV112" s="46"/>
      <c r="HW112" s="37"/>
      <c r="HX112" s="360"/>
      <c r="HY112" s="47"/>
      <c r="HZ112" s="43"/>
      <c r="IA112" s="69"/>
      <c r="IB112" s="43"/>
      <c r="IC112" s="45"/>
      <c r="ID112" s="45"/>
      <c r="IE112" s="45"/>
      <c r="IF112" s="43"/>
      <c r="IG112" s="63"/>
      <c r="IH112" s="67"/>
      <c r="II112" s="43"/>
      <c r="IJ112" s="46"/>
      <c r="IK112" s="37"/>
      <c r="IL112" s="29"/>
      <c r="IM112" s="47"/>
      <c r="IN112" s="43"/>
      <c r="IO112" s="45"/>
      <c r="IP112" s="43"/>
      <c r="IQ112" s="45"/>
      <c r="IR112" s="45"/>
      <c r="IS112" s="45"/>
      <c r="IT112" s="43"/>
      <c r="IU112" s="63"/>
      <c r="IV112" s="67"/>
      <c r="IW112" s="43"/>
      <c r="IX112" s="46"/>
      <c r="IY112" s="37"/>
      <c r="IZ112" s="61"/>
      <c r="JA112" s="47"/>
      <c r="JB112" s="43"/>
      <c r="JC112" s="45"/>
      <c r="JD112" s="43"/>
      <c r="JE112" s="45"/>
      <c r="JF112" s="45"/>
      <c r="JG112" s="45"/>
      <c r="JH112" s="43"/>
      <c r="JI112" s="63"/>
      <c r="JJ112" s="67"/>
      <c r="JK112" s="43"/>
      <c r="JL112" s="46"/>
      <c r="JM112" s="37"/>
      <c r="JN112" s="29"/>
      <c r="JO112" s="47"/>
      <c r="JP112" s="43"/>
      <c r="JQ112" s="45"/>
      <c r="JR112" s="43"/>
      <c r="JS112" s="45"/>
      <c r="JT112" s="45"/>
      <c r="JU112" s="45"/>
      <c r="JV112" s="43"/>
      <c r="JW112" s="63"/>
      <c r="JX112" s="67"/>
      <c r="JY112" s="43"/>
      <c r="JZ112" s="46"/>
      <c r="KA112" s="37"/>
      <c r="KB112" s="51"/>
      <c r="KC112" s="47"/>
      <c r="KD112" s="43"/>
      <c r="KE112" s="45"/>
      <c r="KF112" s="43"/>
      <c r="KG112" s="45"/>
      <c r="KH112" s="45"/>
      <c r="KI112" s="45"/>
      <c r="KJ112" s="43"/>
      <c r="KK112" s="63"/>
      <c r="KL112" s="67"/>
      <c r="KM112" s="43"/>
      <c r="KN112" s="46"/>
      <c r="KO112" s="37"/>
      <c r="KP112" s="29"/>
      <c r="KQ112" s="47"/>
      <c r="KR112" s="43"/>
      <c r="KS112" s="45"/>
      <c r="KT112" s="43"/>
      <c r="KU112" s="45"/>
      <c r="KV112" s="45"/>
      <c r="KW112" s="45"/>
      <c r="KX112" s="43"/>
      <c r="KY112" s="63"/>
      <c r="KZ112" s="67"/>
      <c r="LA112" s="43"/>
      <c r="LB112" s="46"/>
      <c r="LC112" s="37"/>
      <c r="LD112" s="29"/>
      <c r="LE112" s="47"/>
      <c r="LF112" s="45"/>
      <c r="LG112" s="45"/>
      <c r="LH112" s="45"/>
      <c r="LI112" s="45"/>
      <c r="LJ112" s="45"/>
      <c r="LK112" s="45"/>
      <c r="LL112" s="45"/>
      <c r="LM112" s="73"/>
      <c r="LN112" s="67"/>
      <c r="LO112" s="45"/>
      <c r="LP112" s="46"/>
      <c r="LQ112" s="37"/>
      <c r="LR112" s="29"/>
      <c r="LS112" s="47"/>
      <c r="LT112" s="67"/>
      <c r="LU112" s="45"/>
      <c r="LV112" s="45"/>
      <c r="LW112" s="45"/>
      <c r="LX112" s="45"/>
      <c r="LY112" s="45"/>
      <c r="LZ112" s="45"/>
      <c r="MA112" s="45"/>
      <c r="MB112" s="45"/>
      <c r="MC112" s="45"/>
      <c r="MD112" s="46"/>
      <c r="ME112" s="37"/>
      <c r="MF112" s="29"/>
      <c r="MG112" s="47"/>
      <c r="MH112" s="67"/>
      <c r="MI112" s="45"/>
      <c r="MJ112" s="45"/>
      <c r="MK112" s="45"/>
      <c r="ML112" s="45"/>
      <c r="MM112" s="45"/>
      <c r="MN112" s="45"/>
      <c r="MO112" s="45"/>
      <c r="MP112" s="45"/>
      <c r="MQ112" s="45" t="str">
        <f t="shared" si="663"/>
        <v/>
      </c>
      <c r="MR112" s="46" t="str">
        <f t="shared" si="664"/>
        <v/>
      </c>
      <c r="MS112" s="37"/>
      <c r="MT112" s="29"/>
      <c r="MU112" s="47"/>
      <c r="MV112" s="67"/>
      <c r="MW112" s="45" t="str">
        <f t="shared" si="705"/>
        <v/>
      </c>
      <c r="MX112" s="45"/>
      <c r="MY112" s="45"/>
      <c r="MZ112" s="45"/>
      <c r="NA112" s="45" t="str">
        <f t="shared" si="706"/>
        <v/>
      </c>
      <c r="NB112" s="45"/>
      <c r="NC112" s="45"/>
      <c r="ND112" s="45"/>
      <c r="NE112" s="45" t="str">
        <f t="shared" si="665"/>
        <v/>
      </c>
      <c r="NF112" s="46" t="str">
        <f t="shared" si="666"/>
        <v/>
      </c>
      <c r="NG112" s="37"/>
      <c r="NH112" s="29"/>
      <c r="NI112" s="47"/>
      <c r="NJ112" s="67"/>
      <c r="NK112" s="45" t="str">
        <f t="shared" si="707"/>
        <v/>
      </c>
      <c r="NL112" s="45"/>
      <c r="NM112" s="45"/>
      <c r="NN112" s="45"/>
      <c r="NO112" s="45" t="str">
        <f t="shared" si="708"/>
        <v/>
      </c>
      <c r="NP112" s="45"/>
      <c r="NQ112" s="45"/>
      <c r="NR112" s="45"/>
      <c r="NS112" s="45" t="str">
        <f t="shared" si="667"/>
        <v/>
      </c>
      <c r="NT112" s="46" t="str">
        <f t="shared" si="668"/>
        <v/>
      </c>
      <c r="NU112" s="37"/>
    </row>
    <row r="113" spans="1:385" ht="15" customHeight="1" thickBot="1" x14ac:dyDescent="0.3">
      <c r="A113" s="38"/>
      <c r="B113" s="39"/>
      <c r="C113" s="40"/>
      <c r="D113" s="40"/>
      <c r="E113" s="41"/>
      <c r="F113" s="41"/>
      <c r="G113" s="40"/>
      <c r="H113" s="42"/>
      <c r="I113" s="45"/>
      <c r="J113" s="45" t="str">
        <f t="shared" si="676"/>
        <v/>
      </c>
      <c r="K113" s="45"/>
      <c r="L113" s="45"/>
      <c r="M113" s="45"/>
      <c r="N113" s="45" t="str">
        <f t="shared" si="677"/>
        <v/>
      </c>
      <c r="O113" s="45"/>
      <c r="P113" s="45"/>
      <c r="Q113" s="45"/>
      <c r="R113" s="45" t="str">
        <f t="shared" si="639"/>
        <v/>
      </c>
      <c r="S113" s="46" t="str">
        <f t="shared" si="640"/>
        <v/>
      </c>
      <c r="T113" s="37"/>
      <c r="U113" s="29"/>
      <c r="V113" s="47"/>
      <c r="W113" s="67"/>
      <c r="X113" s="45" t="str">
        <f t="shared" si="678"/>
        <v/>
      </c>
      <c r="Y113" s="45"/>
      <c r="Z113" s="45"/>
      <c r="AA113" s="45"/>
      <c r="AB113" s="45" t="str">
        <f t="shared" si="679"/>
        <v/>
      </c>
      <c r="AC113" s="45"/>
      <c r="AD113" s="45"/>
      <c r="AE113" s="45"/>
      <c r="AF113" s="45" t="str">
        <f t="shared" si="641"/>
        <v/>
      </c>
      <c r="AG113" s="46" t="str">
        <f t="shared" si="642"/>
        <v/>
      </c>
      <c r="AH113" s="37"/>
      <c r="AI113" s="29"/>
      <c r="AJ113" s="47"/>
      <c r="AK113" s="45"/>
      <c r="AL113" s="45" t="str">
        <f t="shared" si="680"/>
        <v/>
      </c>
      <c r="AM113" s="45"/>
      <c r="AN113" s="45" t="str">
        <f t="shared" si="681"/>
        <v/>
      </c>
      <c r="AO113" s="45"/>
      <c r="AP113" s="45" t="str">
        <f t="shared" si="682"/>
        <v/>
      </c>
      <c r="AQ113" s="45"/>
      <c r="AR113" s="45"/>
      <c r="AS113" s="45"/>
      <c r="AT113" s="45" t="str">
        <f t="shared" si="643"/>
        <v/>
      </c>
      <c r="AU113" s="46" t="str">
        <f t="shared" si="644"/>
        <v/>
      </c>
      <c r="AV113" s="37"/>
      <c r="AW113" s="29"/>
      <c r="AX113" s="47"/>
      <c r="AY113" s="45"/>
      <c r="AZ113" s="45" t="str">
        <f t="shared" si="683"/>
        <v/>
      </c>
      <c r="BA113" s="45"/>
      <c r="BB113" s="45" t="str">
        <f t="shared" si="684"/>
        <v/>
      </c>
      <c r="BC113" s="45"/>
      <c r="BD113" s="45" t="str">
        <f t="shared" si="685"/>
        <v/>
      </c>
      <c r="BE113" s="45"/>
      <c r="BF113" s="45"/>
      <c r="BG113" s="45"/>
      <c r="BH113" s="45" t="str">
        <f t="shared" si="645"/>
        <v/>
      </c>
      <c r="BI113" s="46" t="str">
        <f t="shared" si="646"/>
        <v/>
      </c>
      <c r="BJ113" s="37"/>
      <c r="BK113" s="29"/>
      <c r="BL113" s="47"/>
      <c r="BM113" s="45"/>
      <c r="BN113" s="45"/>
      <c r="BO113" s="45"/>
      <c r="BP113" s="45"/>
      <c r="BQ113" s="45"/>
      <c r="BR113" s="45"/>
      <c r="BS113" s="27"/>
      <c r="BT113" s="63"/>
      <c r="BU113" s="67"/>
      <c r="BV113" s="45"/>
      <c r="BW113" s="46"/>
      <c r="BX113" s="37"/>
      <c r="BY113" s="57"/>
      <c r="BZ113" s="47"/>
      <c r="CA113" s="45"/>
      <c r="CB113" s="45"/>
      <c r="CC113" s="45"/>
      <c r="CD113" s="45"/>
      <c r="CE113" s="45"/>
      <c r="CF113" s="45"/>
      <c r="CG113" s="27"/>
      <c r="CH113" s="63"/>
      <c r="CI113" s="67"/>
      <c r="CJ113" s="45"/>
      <c r="CK113" s="46"/>
      <c r="CL113" s="37"/>
      <c r="CM113" s="29"/>
      <c r="CN113" s="47"/>
      <c r="CO113" s="45"/>
      <c r="CP113" s="45"/>
      <c r="CQ113" s="45"/>
      <c r="CR113" s="45"/>
      <c r="CS113" s="45"/>
      <c r="CT113" s="45"/>
      <c r="CU113" s="27"/>
      <c r="CV113" s="63"/>
      <c r="CW113" s="67"/>
      <c r="CX113" s="45"/>
      <c r="CY113" s="46"/>
      <c r="CZ113" s="37"/>
      <c r="DA113" s="29"/>
      <c r="DB113" s="47"/>
      <c r="DC113" s="67"/>
      <c r="DD113" s="45"/>
      <c r="DE113" s="45"/>
      <c r="DF113" s="45"/>
      <c r="DG113" s="45"/>
      <c r="DH113" s="45"/>
      <c r="DI113" s="45"/>
      <c r="DJ113" s="45"/>
      <c r="DK113" s="45"/>
      <c r="DL113" s="45"/>
      <c r="DM113" s="46"/>
      <c r="DN113" s="37"/>
      <c r="DO113" s="29"/>
      <c r="DP113" s="47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6"/>
      <c r="EB113" s="37"/>
      <c r="ED113" s="47"/>
      <c r="EE113" s="67"/>
      <c r="EF113" s="45"/>
      <c r="EG113" s="45"/>
      <c r="EH113" s="45"/>
      <c r="EI113" s="45"/>
      <c r="EJ113" s="45"/>
      <c r="EK113" s="45"/>
      <c r="EL113" s="45"/>
      <c r="EM113" s="45"/>
      <c r="EN113" s="45"/>
      <c r="EO113" s="46"/>
      <c r="EP113" s="37"/>
      <c r="ER113" s="47"/>
      <c r="ES113" s="67"/>
      <c r="ET113" s="45"/>
      <c r="EU113" s="45"/>
      <c r="EV113" s="45"/>
      <c r="EW113" s="45"/>
      <c r="EX113" s="45"/>
      <c r="EY113" s="45"/>
      <c r="EZ113" s="45"/>
      <c r="FA113" s="45"/>
      <c r="FB113" s="45"/>
      <c r="FC113" s="46"/>
      <c r="FD113" s="37"/>
      <c r="FF113" s="47"/>
      <c r="FG113" s="67"/>
      <c r="FH113" s="45"/>
      <c r="FI113" s="45"/>
      <c r="FJ113" s="45"/>
      <c r="FK113" s="45"/>
      <c r="FL113" s="45"/>
      <c r="FM113" s="45"/>
      <c r="FN113" s="45"/>
      <c r="FO113" s="45"/>
      <c r="FP113" s="45"/>
      <c r="FQ113" s="46"/>
      <c r="FR113" s="37"/>
      <c r="FS113" s="29"/>
      <c r="FT113" s="47"/>
      <c r="FU113" s="67"/>
      <c r="FV113" s="45"/>
      <c r="FW113" s="45"/>
      <c r="FX113" s="45"/>
      <c r="FY113" s="45"/>
      <c r="FZ113" s="45"/>
      <c r="GA113" s="45"/>
      <c r="GB113" s="45"/>
      <c r="GC113" s="45"/>
      <c r="GD113" s="45"/>
      <c r="GE113" s="46"/>
      <c r="GF113" s="37"/>
      <c r="GH113" s="47"/>
      <c r="GI113" s="67"/>
      <c r="GJ113" s="45"/>
      <c r="GK113" s="45"/>
      <c r="GL113" s="45"/>
      <c r="GM113" s="45"/>
      <c r="GN113" s="45"/>
      <c r="GO113" s="45"/>
      <c r="GP113" s="45"/>
      <c r="GQ113" s="45"/>
      <c r="GR113" s="45"/>
      <c r="GS113" s="46"/>
      <c r="GT113" s="37"/>
      <c r="GU113" s="61"/>
      <c r="GV113" s="47"/>
      <c r="GW113" s="30"/>
      <c r="GX113" s="45"/>
      <c r="GY113" s="45"/>
      <c r="GZ113" s="45"/>
      <c r="HA113" s="45"/>
      <c r="HB113" s="45"/>
      <c r="HC113" s="45"/>
      <c r="HD113" s="27"/>
      <c r="HE113" s="63"/>
      <c r="HF113" s="67"/>
      <c r="HG113" s="45"/>
      <c r="HH113" s="46"/>
      <c r="HI113" s="37"/>
      <c r="HK113" s="47"/>
      <c r="HL113" s="45"/>
      <c r="HM113" s="45"/>
      <c r="HN113" s="45"/>
      <c r="HO113" s="45"/>
      <c r="HP113" s="45"/>
      <c r="HQ113" s="45"/>
      <c r="HR113" s="27"/>
      <c r="HS113" s="63"/>
      <c r="HT113" s="67"/>
      <c r="HU113" s="45"/>
      <c r="HV113" s="46"/>
      <c r="HW113" s="37"/>
      <c r="HX113" s="360"/>
      <c r="HY113" s="47"/>
      <c r="HZ113" s="45"/>
      <c r="IA113" s="45"/>
      <c r="IB113" s="45"/>
      <c r="IC113" s="45"/>
      <c r="ID113" s="45"/>
      <c r="IE113" s="45"/>
      <c r="IF113" s="27"/>
      <c r="IG113" s="63"/>
      <c r="IH113" s="67"/>
      <c r="II113" s="45"/>
      <c r="IJ113" s="46"/>
      <c r="IK113" s="37"/>
      <c r="IL113" s="29"/>
      <c r="IM113" s="47"/>
      <c r="IN113" s="45"/>
      <c r="IO113" s="45"/>
      <c r="IP113" s="45"/>
      <c r="IQ113" s="45"/>
      <c r="IR113" s="45"/>
      <c r="IS113" s="45"/>
      <c r="IT113" s="27"/>
      <c r="IU113" s="63"/>
      <c r="IV113" s="67"/>
      <c r="IW113" s="45"/>
      <c r="IX113" s="46"/>
      <c r="IY113" s="37"/>
      <c r="IZ113" s="61"/>
      <c r="JA113" s="47"/>
      <c r="JB113" s="45"/>
      <c r="JC113" s="45"/>
      <c r="JD113" s="45"/>
      <c r="JE113" s="45"/>
      <c r="JF113" s="45"/>
      <c r="JG113" s="45"/>
      <c r="JH113" s="27"/>
      <c r="JI113" s="63"/>
      <c r="JJ113" s="67"/>
      <c r="JK113" s="45"/>
      <c r="JL113" s="46"/>
      <c r="JM113" s="37"/>
      <c r="JN113" s="29"/>
      <c r="JO113" s="47"/>
      <c r="JP113" s="45"/>
      <c r="JQ113" s="45"/>
      <c r="JR113" s="45"/>
      <c r="JS113" s="45"/>
      <c r="JT113" s="45"/>
      <c r="JU113" s="45"/>
      <c r="JV113" s="27"/>
      <c r="JW113" s="63"/>
      <c r="JX113" s="67"/>
      <c r="JY113" s="45"/>
      <c r="JZ113" s="46"/>
      <c r="KA113" s="37"/>
      <c r="KB113" s="51"/>
      <c r="KC113" s="47"/>
      <c r="KD113" s="45"/>
      <c r="KE113" s="45"/>
      <c r="KF113" s="45"/>
      <c r="KG113" s="45"/>
      <c r="KH113" s="45"/>
      <c r="KI113" s="45"/>
      <c r="KJ113" s="27"/>
      <c r="KK113" s="63"/>
      <c r="KL113" s="67"/>
      <c r="KM113" s="45"/>
      <c r="KN113" s="46"/>
      <c r="KO113" s="37"/>
      <c r="KP113" s="29"/>
      <c r="KQ113" s="47"/>
      <c r="KR113" s="45"/>
      <c r="KS113" s="45"/>
      <c r="KT113" s="45"/>
      <c r="KU113" s="45"/>
      <c r="KV113" s="45"/>
      <c r="KW113" s="45"/>
      <c r="KX113" s="27"/>
      <c r="KY113" s="63"/>
      <c r="KZ113" s="67"/>
      <c r="LA113" s="45"/>
      <c r="LB113" s="46"/>
      <c r="LC113" s="37"/>
      <c r="LD113" s="29"/>
      <c r="LE113" s="75"/>
      <c r="LF113" s="76"/>
      <c r="LG113" s="76"/>
      <c r="LH113" s="76"/>
      <c r="LI113" s="76"/>
      <c r="LJ113" s="76"/>
      <c r="LK113" s="76"/>
      <c r="LL113" s="76"/>
      <c r="LM113" s="78"/>
      <c r="LN113" s="79"/>
      <c r="LO113" s="76"/>
      <c r="LP113" s="80"/>
      <c r="LQ113" s="37"/>
      <c r="LR113" s="29"/>
      <c r="LS113" s="47"/>
      <c r="LT113" s="67"/>
      <c r="LU113" s="45"/>
      <c r="LV113" s="45"/>
      <c r="LW113" s="45"/>
      <c r="LX113" s="45"/>
      <c r="LY113" s="45"/>
      <c r="LZ113" s="45"/>
      <c r="MA113" s="45"/>
      <c r="MB113" s="45"/>
      <c r="MC113" s="45"/>
      <c r="MD113" s="46"/>
      <c r="ME113" s="37"/>
      <c r="MF113" s="29"/>
      <c r="MG113" s="47"/>
      <c r="MH113" s="67"/>
      <c r="MI113" s="45"/>
      <c r="MJ113" s="45"/>
      <c r="MK113" s="45"/>
      <c r="ML113" s="45"/>
      <c r="MM113" s="45"/>
      <c r="MN113" s="45"/>
      <c r="MO113" s="45"/>
      <c r="MP113" s="45"/>
      <c r="MQ113" s="45" t="str">
        <f t="shared" si="663"/>
        <v/>
      </c>
      <c r="MR113" s="46" t="str">
        <f t="shared" si="664"/>
        <v/>
      </c>
      <c r="MS113" s="37"/>
      <c r="MT113" s="29"/>
      <c r="MU113" s="47"/>
      <c r="MV113" s="67"/>
      <c r="MW113" s="45" t="str">
        <f t="shared" si="705"/>
        <v/>
      </c>
      <c r="MX113" s="45"/>
      <c r="MY113" s="45"/>
      <c r="MZ113" s="45"/>
      <c r="NA113" s="45" t="str">
        <f t="shared" si="706"/>
        <v/>
      </c>
      <c r="NB113" s="45"/>
      <c r="NC113" s="45"/>
      <c r="ND113" s="45"/>
      <c r="NE113" s="45" t="str">
        <f t="shared" si="665"/>
        <v/>
      </c>
      <c r="NF113" s="46" t="str">
        <f t="shared" si="666"/>
        <v/>
      </c>
      <c r="NG113" s="37"/>
      <c r="NH113" s="29"/>
      <c r="NI113" s="47"/>
      <c r="NJ113" s="67"/>
      <c r="NK113" s="45" t="str">
        <f t="shared" si="707"/>
        <v/>
      </c>
      <c r="NL113" s="45"/>
      <c r="NM113" s="45"/>
      <c r="NN113" s="45"/>
      <c r="NO113" s="45" t="str">
        <f t="shared" si="708"/>
        <v/>
      </c>
      <c r="NP113" s="45"/>
      <c r="NQ113" s="45"/>
      <c r="NR113" s="45"/>
      <c r="NS113" s="45" t="str">
        <f t="shared" si="667"/>
        <v/>
      </c>
      <c r="NT113" s="46" t="str">
        <f t="shared" si="668"/>
        <v/>
      </c>
      <c r="NU113" s="37"/>
    </row>
    <row r="114" spans="1:385" ht="15" customHeight="1" thickTop="1" thickBot="1" x14ac:dyDescent="0.3">
      <c r="A114" s="38"/>
      <c r="B114" s="39"/>
      <c r="C114" s="40"/>
      <c r="D114" s="40"/>
      <c r="E114" s="41"/>
      <c r="F114" s="41"/>
      <c r="G114" s="40"/>
      <c r="H114" s="42"/>
      <c r="I114" s="45"/>
      <c r="J114" s="45" t="str">
        <f t="shared" si="676"/>
        <v/>
      </c>
      <c r="K114" s="45"/>
      <c r="L114" s="45"/>
      <c r="M114" s="45"/>
      <c r="N114" s="45" t="str">
        <f t="shared" si="677"/>
        <v/>
      </c>
      <c r="O114" s="45"/>
      <c r="P114" s="45"/>
      <c r="Q114" s="45"/>
      <c r="R114" s="45" t="str">
        <f t="shared" si="639"/>
        <v/>
      </c>
      <c r="S114" s="46" t="str">
        <f t="shared" si="640"/>
        <v/>
      </c>
      <c r="T114" s="37"/>
      <c r="U114" s="29"/>
      <c r="V114" s="47"/>
      <c r="W114" s="67"/>
      <c r="X114" s="45" t="str">
        <f t="shared" si="678"/>
        <v/>
      </c>
      <c r="Y114" s="45"/>
      <c r="Z114" s="45"/>
      <c r="AA114" s="45"/>
      <c r="AB114" s="45" t="str">
        <f t="shared" si="679"/>
        <v/>
      </c>
      <c r="AC114" s="45"/>
      <c r="AD114" s="45"/>
      <c r="AE114" s="45"/>
      <c r="AF114" s="45" t="str">
        <f t="shared" si="641"/>
        <v/>
      </c>
      <c r="AG114" s="46" t="str">
        <f t="shared" si="642"/>
        <v/>
      </c>
      <c r="AH114" s="37"/>
      <c r="AI114" s="29"/>
      <c r="AJ114" s="47"/>
      <c r="AK114" s="45"/>
      <c r="AL114" s="45" t="str">
        <f t="shared" si="680"/>
        <v/>
      </c>
      <c r="AM114" s="45"/>
      <c r="AN114" s="45" t="str">
        <f t="shared" si="681"/>
        <v/>
      </c>
      <c r="AO114" s="45"/>
      <c r="AP114" s="45" t="str">
        <f t="shared" si="682"/>
        <v/>
      </c>
      <c r="AQ114" s="45"/>
      <c r="AR114" s="45"/>
      <c r="AS114" s="45"/>
      <c r="AT114" s="45" t="str">
        <f t="shared" si="643"/>
        <v/>
      </c>
      <c r="AU114" s="46" t="str">
        <f t="shared" si="644"/>
        <v/>
      </c>
      <c r="AV114" s="37"/>
      <c r="AW114" s="29"/>
      <c r="AX114" s="47"/>
      <c r="AY114" s="45"/>
      <c r="AZ114" s="45" t="str">
        <f t="shared" si="683"/>
        <v/>
      </c>
      <c r="BA114" s="45"/>
      <c r="BB114" s="45" t="str">
        <f t="shared" si="684"/>
        <v/>
      </c>
      <c r="BC114" s="45"/>
      <c r="BD114" s="45" t="str">
        <f t="shared" si="685"/>
        <v/>
      </c>
      <c r="BE114" s="45"/>
      <c r="BF114" s="45"/>
      <c r="BG114" s="45"/>
      <c r="BH114" s="45" t="str">
        <f t="shared" si="645"/>
        <v/>
      </c>
      <c r="BI114" s="46" t="str">
        <f t="shared" si="646"/>
        <v/>
      </c>
      <c r="BJ114" s="37"/>
      <c r="BK114" s="29"/>
      <c r="BL114" s="75"/>
      <c r="BM114" s="76"/>
      <c r="BN114" s="76"/>
      <c r="BO114" s="76"/>
      <c r="BP114" s="76"/>
      <c r="BQ114" s="76"/>
      <c r="BR114" s="76"/>
      <c r="BS114" s="76"/>
      <c r="BT114" s="78"/>
      <c r="BU114" s="79"/>
      <c r="BV114" s="76"/>
      <c r="BW114" s="80"/>
      <c r="BX114" s="37"/>
      <c r="BY114" s="57"/>
      <c r="BZ114" s="75"/>
      <c r="CA114" s="76"/>
      <c r="CB114" s="76"/>
      <c r="CC114" s="76"/>
      <c r="CD114" s="76"/>
      <c r="CE114" s="76"/>
      <c r="CF114" s="76"/>
      <c r="CG114" s="76"/>
      <c r="CH114" s="78"/>
      <c r="CI114" s="79"/>
      <c r="CJ114" s="76"/>
      <c r="CK114" s="80"/>
      <c r="CL114" s="37"/>
      <c r="CM114" s="29"/>
      <c r="CN114" s="75"/>
      <c r="CO114" s="76"/>
      <c r="CP114" s="76"/>
      <c r="CQ114" s="76"/>
      <c r="CR114" s="76"/>
      <c r="CS114" s="76"/>
      <c r="CT114" s="76"/>
      <c r="CU114" s="76"/>
      <c r="CV114" s="78"/>
      <c r="CW114" s="79"/>
      <c r="CX114" s="76"/>
      <c r="CY114" s="80"/>
      <c r="CZ114" s="37"/>
      <c r="DA114" s="29"/>
      <c r="DB114" s="47"/>
      <c r="DC114" s="67"/>
      <c r="DD114" s="45"/>
      <c r="DE114" s="45"/>
      <c r="DF114" s="45"/>
      <c r="DG114" s="45"/>
      <c r="DH114" s="45"/>
      <c r="DI114" s="45"/>
      <c r="DJ114" s="45"/>
      <c r="DK114" s="45"/>
      <c r="DL114" s="45"/>
      <c r="DM114" s="46"/>
      <c r="DN114" s="37"/>
      <c r="DO114" s="29"/>
      <c r="DP114" s="47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6"/>
      <c r="EB114" s="37"/>
      <c r="ED114" s="47"/>
      <c r="EE114" s="67"/>
      <c r="EF114" s="45"/>
      <c r="EG114" s="45"/>
      <c r="EH114" s="45"/>
      <c r="EI114" s="45"/>
      <c r="EJ114" s="45"/>
      <c r="EK114" s="45"/>
      <c r="EL114" s="45"/>
      <c r="EM114" s="45"/>
      <c r="EN114" s="45"/>
      <c r="EO114" s="46"/>
      <c r="EP114" s="37"/>
      <c r="ER114" s="47"/>
      <c r="ES114" s="67"/>
      <c r="ET114" s="45"/>
      <c r="EU114" s="45"/>
      <c r="EV114" s="45"/>
      <c r="EW114" s="45"/>
      <c r="EX114" s="45"/>
      <c r="EY114" s="45"/>
      <c r="EZ114" s="45"/>
      <c r="FA114" s="45"/>
      <c r="FB114" s="45"/>
      <c r="FC114" s="46"/>
      <c r="FD114" s="37"/>
      <c r="FF114" s="47"/>
      <c r="FG114" s="67"/>
      <c r="FH114" s="45"/>
      <c r="FI114" s="45"/>
      <c r="FJ114" s="45"/>
      <c r="FK114" s="45"/>
      <c r="FL114" s="45"/>
      <c r="FM114" s="45"/>
      <c r="FN114" s="45"/>
      <c r="FO114" s="45"/>
      <c r="FP114" s="45"/>
      <c r="FQ114" s="46"/>
      <c r="FR114" s="37"/>
      <c r="FS114" s="29"/>
      <c r="FT114" s="47"/>
      <c r="FU114" s="67"/>
      <c r="FV114" s="45"/>
      <c r="FW114" s="45"/>
      <c r="FX114" s="45"/>
      <c r="FY114" s="45"/>
      <c r="FZ114" s="45"/>
      <c r="GA114" s="45"/>
      <c r="GB114" s="45"/>
      <c r="GC114" s="45"/>
      <c r="GD114" s="45"/>
      <c r="GE114" s="46"/>
      <c r="GF114" s="37"/>
      <c r="GH114" s="47"/>
      <c r="GI114" s="67"/>
      <c r="GJ114" s="45"/>
      <c r="GK114" s="45"/>
      <c r="GL114" s="45"/>
      <c r="GM114" s="45"/>
      <c r="GN114" s="45"/>
      <c r="GO114" s="45"/>
      <c r="GP114" s="45"/>
      <c r="GQ114" s="45"/>
      <c r="GR114" s="45"/>
      <c r="GS114" s="46"/>
      <c r="GT114" s="37"/>
      <c r="GU114" s="61"/>
      <c r="GV114" s="75"/>
      <c r="GW114" s="84"/>
      <c r="GX114" s="76"/>
      <c r="GY114" s="76"/>
      <c r="GZ114" s="76"/>
      <c r="HA114" s="76"/>
      <c r="HB114" s="76"/>
      <c r="HC114" s="76"/>
      <c r="HD114" s="76"/>
      <c r="HE114" s="78"/>
      <c r="HF114" s="79"/>
      <c r="HG114" s="76"/>
      <c r="HH114" s="80"/>
      <c r="HI114" s="37"/>
      <c r="HK114" s="75"/>
      <c r="HL114" s="76"/>
      <c r="HM114" s="180"/>
      <c r="HN114" s="76"/>
      <c r="HO114" s="76"/>
      <c r="HP114" s="76"/>
      <c r="HQ114" s="76"/>
      <c r="HR114" s="76"/>
      <c r="HS114" s="78"/>
      <c r="HT114" s="79"/>
      <c r="HU114" s="76"/>
      <c r="HV114" s="80"/>
      <c r="HW114" s="37"/>
      <c r="HX114" s="360"/>
      <c r="HY114" s="75"/>
      <c r="HZ114" s="76"/>
      <c r="IA114" s="76"/>
      <c r="IB114" s="76"/>
      <c r="IC114" s="76"/>
      <c r="ID114" s="76"/>
      <c r="IE114" s="76"/>
      <c r="IF114" s="76"/>
      <c r="IG114" s="78"/>
      <c r="IH114" s="79"/>
      <c r="II114" s="76"/>
      <c r="IJ114" s="80"/>
      <c r="IK114" s="37"/>
      <c r="IL114" s="29"/>
      <c r="IM114" s="75"/>
      <c r="IN114" s="76"/>
      <c r="IO114" s="76"/>
      <c r="IP114" s="76"/>
      <c r="IQ114" s="76"/>
      <c r="IR114" s="76"/>
      <c r="IS114" s="76"/>
      <c r="IT114" s="76"/>
      <c r="IU114" s="78"/>
      <c r="IV114" s="79"/>
      <c r="IW114" s="76"/>
      <c r="IX114" s="80"/>
      <c r="IY114" s="37"/>
      <c r="IZ114" s="61"/>
      <c r="JA114" s="75"/>
      <c r="JB114" s="76"/>
      <c r="JC114" s="76"/>
      <c r="JD114" s="76"/>
      <c r="JE114" s="76"/>
      <c r="JF114" s="76"/>
      <c r="JG114" s="76"/>
      <c r="JH114" s="76"/>
      <c r="JI114" s="78"/>
      <c r="JJ114" s="79"/>
      <c r="JK114" s="76"/>
      <c r="JL114" s="80"/>
      <c r="JM114" s="37"/>
      <c r="JN114" s="29"/>
      <c r="JO114" s="75"/>
      <c r="JP114" s="76"/>
      <c r="JQ114" s="76"/>
      <c r="JR114" s="76"/>
      <c r="JS114" s="76"/>
      <c r="JT114" s="76"/>
      <c r="JU114" s="76"/>
      <c r="JV114" s="76"/>
      <c r="JW114" s="78"/>
      <c r="JX114" s="79"/>
      <c r="JY114" s="76"/>
      <c r="JZ114" s="80"/>
      <c r="KA114" s="37"/>
      <c r="KB114" s="51"/>
      <c r="KC114" s="75"/>
      <c r="KD114" s="76"/>
      <c r="KE114" s="76"/>
      <c r="KF114" s="76"/>
      <c r="KG114" s="76"/>
      <c r="KH114" s="76"/>
      <c r="KI114" s="76"/>
      <c r="KJ114" s="76"/>
      <c r="KK114" s="78"/>
      <c r="KL114" s="79"/>
      <c r="KM114" s="76"/>
      <c r="KN114" s="80"/>
      <c r="KO114" s="37"/>
      <c r="KP114" s="29"/>
      <c r="KQ114" s="75"/>
      <c r="KR114" s="76"/>
      <c r="KS114" s="180"/>
      <c r="KT114" s="76"/>
      <c r="KU114" s="76"/>
      <c r="KV114" s="76"/>
      <c r="KW114" s="76"/>
      <c r="KX114" s="76"/>
      <c r="KY114" s="78"/>
      <c r="KZ114" s="79"/>
      <c r="LA114" s="76"/>
      <c r="LB114" s="80"/>
      <c r="LC114" s="178"/>
      <c r="LD114" s="29"/>
      <c r="LE114" s="52"/>
      <c r="LF114" s="43"/>
      <c r="LG114" s="86"/>
      <c r="LH114" s="43"/>
      <c r="LI114" s="43"/>
      <c r="LJ114" s="43"/>
      <c r="LK114" s="87"/>
      <c r="LL114" s="43"/>
      <c r="LM114" s="65"/>
      <c r="LN114" s="48"/>
      <c r="LO114" s="87"/>
      <c r="LP114" s="53"/>
      <c r="LQ114" s="37"/>
      <c r="LR114" s="29"/>
      <c r="LS114" s="47"/>
      <c r="LT114" s="67"/>
      <c r="LU114" s="45"/>
      <c r="LV114" s="45"/>
      <c r="LW114" s="45"/>
      <c r="LX114" s="45"/>
      <c r="LY114" s="45"/>
      <c r="LZ114" s="45"/>
      <c r="MA114" s="45"/>
      <c r="MB114" s="45"/>
      <c r="MC114" s="45"/>
      <c r="MD114" s="46"/>
      <c r="ME114" s="37"/>
      <c r="MF114" s="29"/>
      <c r="MG114" s="47"/>
      <c r="MH114" s="67"/>
      <c r="MI114" s="45"/>
      <c r="MJ114" s="45"/>
      <c r="MK114" s="45"/>
      <c r="ML114" s="45"/>
      <c r="MM114" s="45"/>
      <c r="MN114" s="45"/>
      <c r="MO114" s="45"/>
      <c r="MP114" s="45"/>
      <c r="MQ114" s="45" t="str">
        <f t="shared" si="663"/>
        <v/>
      </c>
      <c r="MR114" s="46" t="str">
        <f t="shared" si="664"/>
        <v/>
      </c>
      <c r="MS114" s="37"/>
      <c r="MT114" s="29"/>
      <c r="MU114" s="47"/>
      <c r="MV114" s="67"/>
      <c r="MW114" s="45" t="str">
        <f t="shared" si="705"/>
        <v/>
      </c>
      <c r="MX114" s="45"/>
      <c r="MY114" s="45"/>
      <c r="MZ114" s="45"/>
      <c r="NA114" s="45" t="str">
        <f t="shared" si="706"/>
        <v/>
      </c>
      <c r="NB114" s="45"/>
      <c r="NC114" s="45"/>
      <c r="ND114" s="45"/>
      <c r="NE114" s="45" t="str">
        <f t="shared" si="665"/>
        <v/>
      </c>
      <c r="NF114" s="46" t="str">
        <f t="shared" si="666"/>
        <v/>
      </c>
      <c r="NG114" s="37"/>
      <c r="NH114" s="29"/>
      <c r="NI114" s="47"/>
      <c r="NJ114" s="67"/>
      <c r="NK114" s="45" t="str">
        <f t="shared" si="707"/>
        <v/>
      </c>
      <c r="NL114" s="45"/>
      <c r="NM114" s="45"/>
      <c r="NN114" s="45"/>
      <c r="NO114" s="45" t="str">
        <f t="shared" si="708"/>
        <v/>
      </c>
      <c r="NP114" s="45"/>
      <c r="NQ114" s="45"/>
      <c r="NR114" s="45"/>
      <c r="NS114" s="45" t="str">
        <f t="shared" si="667"/>
        <v/>
      </c>
      <c r="NT114" s="46" t="str">
        <f t="shared" si="668"/>
        <v/>
      </c>
      <c r="NU114" s="37"/>
    </row>
    <row r="115" spans="1:385" ht="15" customHeight="1" thickTop="1" x14ac:dyDescent="0.25">
      <c r="A115" s="38"/>
      <c r="B115" s="39"/>
      <c r="C115" s="40"/>
      <c r="D115" s="40"/>
      <c r="E115" s="41"/>
      <c r="F115" s="41"/>
      <c r="G115" s="40"/>
      <c r="H115" s="42"/>
      <c r="I115" s="45"/>
      <c r="J115" s="45" t="str">
        <f t="shared" si="676"/>
        <v/>
      </c>
      <c r="K115" s="45"/>
      <c r="L115" s="45"/>
      <c r="M115" s="45"/>
      <c r="N115" s="45" t="str">
        <f t="shared" si="677"/>
        <v/>
      </c>
      <c r="O115" s="45"/>
      <c r="P115" s="45"/>
      <c r="Q115" s="45"/>
      <c r="R115" s="45" t="str">
        <f t="shared" si="639"/>
        <v/>
      </c>
      <c r="S115" s="46" t="str">
        <f t="shared" si="640"/>
        <v/>
      </c>
      <c r="T115" s="37"/>
      <c r="U115" s="29"/>
      <c r="V115" s="47"/>
      <c r="W115" s="67"/>
      <c r="X115" s="45" t="str">
        <f t="shared" si="678"/>
        <v/>
      </c>
      <c r="Y115" s="45"/>
      <c r="Z115" s="45"/>
      <c r="AA115" s="45"/>
      <c r="AB115" s="45" t="str">
        <f t="shared" si="679"/>
        <v/>
      </c>
      <c r="AC115" s="45"/>
      <c r="AD115" s="45"/>
      <c r="AE115" s="45"/>
      <c r="AF115" s="45" t="str">
        <f t="shared" si="641"/>
        <v/>
      </c>
      <c r="AG115" s="46" t="str">
        <f t="shared" si="642"/>
        <v/>
      </c>
      <c r="AH115" s="37"/>
      <c r="AI115" s="29"/>
      <c r="AJ115" s="47"/>
      <c r="AK115" s="45"/>
      <c r="AL115" s="45" t="str">
        <f t="shared" si="680"/>
        <v/>
      </c>
      <c r="AM115" s="45"/>
      <c r="AN115" s="45" t="str">
        <f t="shared" si="681"/>
        <v/>
      </c>
      <c r="AO115" s="45"/>
      <c r="AP115" s="45" t="str">
        <f t="shared" si="682"/>
        <v/>
      </c>
      <c r="AQ115" s="45"/>
      <c r="AR115" s="45"/>
      <c r="AS115" s="45"/>
      <c r="AT115" s="45" t="str">
        <f t="shared" si="643"/>
        <v/>
      </c>
      <c r="AU115" s="46" t="str">
        <f t="shared" si="644"/>
        <v/>
      </c>
      <c r="AV115" s="37"/>
      <c r="AW115" s="29"/>
      <c r="AX115" s="47"/>
      <c r="AY115" s="45"/>
      <c r="AZ115" s="45" t="str">
        <f t="shared" si="683"/>
        <v/>
      </c>
      <c r="BA115" s="45"/>
      <c r="BB115" s="45" t="str">
        <f t="shared" si="684"/>
        <v/>
      </c>
      <c r="BC115" s="45"/>
      <c r="BD115" s="45" t="str">
        <f t="shared" si="685"/>
        <v/>
      </c>
      <c r="BE115" s="45"/>
      <c r="BF115" s="45"/>
      <c r="BG115" s="45"/>
      <c r="BH115" s="45" t="str">
        <f t="shared" si="645"/>
        <v/>
      </c>
      <c r="BI115" s="46" t="str">
        <f t="shared" si="646"/>
        <v/>
      </c>
      <c r="BJ115" s="37"/>
      <c r="BK115" s="29"/>
      <c r="BL115" s="52" t="str">
        <f>IF($A85="","",$A85)</f>
        <v/>
      </c>
      <c r="BM115" s="43"/>
      <c r="BN115" s="43" t="str">
        <f t="shared" ref="BN115:BN130" si="715">IF(BM115="","",BM115-BM111)</f>
        <v/>
      </c>
      <c r="BO115" s="43"/>
      <c r="BP115" s="87" t="str">
        <f t="shared" ref="BP115:BP130" si="716">IF(BO115="","",BO115-BO111)</f>
        <v/>
      </c>
      <c r="BQ115" s="43"/>
      <c r="BR115" s="43" t="str">
        <f t="shared" ref="BR115:BR130" si="717">IF(BQ115="","",BQ111+BS111-BQ115)</f>
        <v/>
      </c>
      <c r="BS115" s="43"/>
      <c r="BT115" s="44" t="str">
        <f t="shared" si="669"/>
        <v/>
      </c>
      <c r="BU115" s="48" t="str">
        <f t="shared" si="670"/>
        <v/>
      </c>
      <c r="BV115" s="45" t="str">
        <f t="shared" ref="BV115:BV130" si="718">IF(BQ115="","",BR115*BU115)</f>
        <v/>
      </c>
      <c r="BW115" s="89" t="str">
        <f t="shared" ref="BW115:BW130" si="719">IF(BR115="","",BV115/(BN115*100))</f>
        <v/>
      </c>
      <c r="BX115" s="37"/>
      <c r="BY115" s="57"/>
      <c r="BZ115" s="52" t="str">
        <f>IF($A85="","",$A85)</f>
        <v/>
      </c>
      <c r="CA115" s="43"/>
      <c r="CB115" s="43" t="str">
        <f t="shared" ref="CB115:CB130" si="720">IF(CA115="","",CA115-CA111)</f>
        <v/>
      </c>
      <c r="CC115" s="43"/>
      <c r="CD115" s="87" t="str">
        <f t="shared" ref="CD115:CD130" si="721">IF(CC115="","",CC115-CC111)</f>
        <v/>
      </c>
      <c r="CE115" s="43"/>
      <c r="CF115" s="43" t="str">
        <f t="shared" ref="CF115:CF130" si="722">IF(CE115="","",CE111+CG111-CE115)</f>
        <v/>
      </c>
      <c r="CG115" s="43"/>
      <c r="CH115" s="44" t="str">
        <f t="shared" ref="CH115:CH130" si="723">IF(CA115="","",CH111)</f>
        <v/>
      </c>
      <c r="CI115" s="48" t="str">
        <f t="shared" ref="CI115:CI130" si="724">IF(CB115="","",CI111)</f>
        <v/>
      </c>
      <c r="CJ115" s="45" t="str">
        <f t="shared" ref="CJ115:CJ130" si="725">IF(CE115="","",CF115*CI115)</f>
        <v/>
      </c>
      <c r="CK115" s="89" t="str">
        <f t="shared" ref="CK115:CK130" si="726">IF(CF115="","",CJ115/(CB115*100))</f>
        <v/>
      </c>
      <c r="CL115" s="37"/>
      <c r="CM115" s="29"/>
      <c r="CN115" s="52" t="str">
        <f>IF($A85="","",$A85)</f>
        <v/>
      </c>
      <c r="CO115" s="43"/>
      <c r="CP115" s="43" t="str">
        <f t="shared" ref="CP115:CP130" si="727">IF(CO115="","",CO115-CO111)</f>
        <v/>
      </c>
      <c r="CQ115" s="43"/>
      <c r="CR115" s="87" t="str">
        <f t="shared" ref="CR115:CR130" si="728">IF(CQ115="","",CQ115-CQ111)</f>
        <v/>
      </c>
      <c r="CS115" s="43"/>
      <c r="CT115" s="43" t="str">
        <f t="shared" ref="CT115:CT130" si="729">IF(CS115="","",CS111+CU111-CS115)</f>
        <v/>
      </c>
      <c r="CU115" s="43"/>
      <c r="CV115" s="44" t="str">
        <f t="shared" si="712"/>
        <v/>
      </c>
      <c r="CW115" s="48" t="str">
        <f t="shared" si="709"/>
        <v/>
      </c>
      <c r="CX115" s="45" t="str">
        <f t="shared" ref="CX115:CX130" si="730">IF(CS115="","",CT115*CW115)</f>
        <v/>
      </c>
      <c r="CY115" s="89" t="str">
        <f t="shared" ref="CY115:CY130" si="731">IF(CT115="","",CX115/(CP115*100))</f>
        <v/>
      </c>
      <c r="CZ115" s="37"/>
      <c r="DA115" s="29"/>
      <c r="DB115" s="47"/>
      <c r="DC115" s="67"/>
      <c r="DD115" s="45" t="str">
        <f t="shared" si="686"/>
        <v/>
      </c>
      <c r="DE115" s="45"/>
      <c r="DF115" s="45"/>
      <c r="DG115" s="45"/>
      <c r="DH115" s="45" t="str">
        <f t="shared" si="687"/>
        <v/>
      </c>
      <c r="DI115" s="45"/>
      <c r="DJ115" s="45"/>
      <c r="DK115" s="45"/>
      <c r="DL115" s="45" t="str">
        <f t="shared" si="647"/>
        <v/>
      </c>
      <c r="DM115" s="46" t="str">
        <f t="shared" si="648"/>
        <v/>
      </c>
      <c r="DN115" s="37"/>
      <c r="DO115" s="29"/>
      <c r="DP115" s="47"/>
      <c r="DQ115" s="45"/>
      <c r="DR115" s="45" t="str">
        <f t="shared" si="688"/>
        <v/>
      </c>
      <c r="DS115" s="45"/>
      <c r="DT115" s="45" t="str">
        <f t="shared" si="689"/>
        <v/>
      </c>
      <c r="DU115" s="45"/>
      <c r="DV115" s="45" t="str">
        <f t="shared" si="690"/>
        <v/>
      </c>
      <c r="DW115" s="45"/>
      <c r="DX115" s="45"/>
      <c r="DY115" s="45"/>
      <c r="DZ115" s="45" t="str">
        <f t="shared" si="649"/>
        <v/>
      </c>
      <c r="EA115" s="46" t="str">
        <f t="shared" si="650"/>
        <v/>
      </c>
      <c r="EB115" s="37"/>
      <c r="ED115" s="47"/>
      <c r="EE115" s="67"/>
      <c r="EF115" s="45" t="str">
        <f t="shared" si="691"/>
        <v/>
      </c>
      <c r="EG115" s="45"/>
      <c r="EH115" s="45"/>
      <c r="EI115" s="45"/>
      <c r="EJ115" s="45" t="str">
        <f t="shared" si="692"/>
        <v/>
      </c>
      <c r="EK115" s="45"/>
      <c r="EL115" s="45"/>
      <c r="EM115" s="45"/>
      <c r="EN115" s="45" t="str">
        <f t="shared" si="651"/>
        <v/>
      </c>
      <c r="EO115" s="46" t="str">
        <f t="shared" si="652"/>
        <v/>
      </c>
      <c r="EP115" s="37"/>
      <c r="ER115" s="47"/>
      <c r="ES115" s="67"/>
      <c r="ET115" s="45" t="str">
        <f t="shared" si="693"/>
        <v/>
      </c>
      <c r="EU115" s="45"/>
      <c r="EV115" s="45"/>
      <c r="EW115" s="45"/>
      <c r="EX115" s="45" t="str">
        <f t="shared" si="694"/>
        <v/>
      </c>
      <c r="EY115" s="45"/>
      <c r="EZ115" s="45"/>
      <c r="FA115" s="45"/>
      <c r="FB115" s="45" t="str">
        <f t="shared" si="653"/>
        <v/>
      </c>
      <c r="FC115" s="46" t="str">
        <f t="shared" si="654"/>
        <v/>
      </c>
      <c r="FD115" s="37"/>
      <c r="FF115" s="47"/>
      <c r="FG115" s="67"/>
      <c r="FH115" s="45" t="str">
        <f t="shared" si="695"/>
        <v/>
      </c>
      <c r="FI115" s="45"/>
      <c r="FJ115" s="45"/>
      <c r="FK115" s="45"/>
      <c r="FL115" s="45" t="str">
        <f t="shared" si="696"/>
        <v/>
      </c>
      <c r="FM115" s="45"/>
      <c r="FN115" s="45"/>
      <c r="FO115" s="45"/>
      <c r="FP115" s="45" t="str">
        <f t="shared" si="655"/>
        <v/>
      </c>
      <c r="FQ115" s="46" t="str">
        <f t="shared" si="656"/>
        <v/>
      </c>
      <c r="FR115" s="37"/>
      <c r="FS115" s="29"/>
      <c r="FT115" s="47"/>
      <c r="FU115" s="67"/>
      <c r="FV115" s="45" t="str">
        <f t="shared" si="697"/>
        <v/>
      </c>
      <c r="FW115" s="45"/>
      <c r="FX115" s="45"/>
      <c r="FY115" s="45"/>
      <c r="FZ115" s="45" t="str">
        <f t="shared" si="698"/>
        <v/>
      </c>
      <c r="GA115" s="45"/>
      <c r="GB115" s="45"/>
      <c r="GC115" s="45"/>
      <c r="GD115" s="45" t="str">
        <f t="shared" si="657"/>
        <v/>
      </c>
      <c r="GE115" s="46" t="str">
        <f t="shared" si="658"/>
        <v/>
      </c>
      <c r="GF115" s="37"/>
      <c r="GH115" s="47"/>
      <c r="GI115" s="67"/>
      <c r="GJ115" s="45" t="str">
        <f t="shared" si="699"/>
        <v/>
      </c>
      <c r="GK115" s="45"/>
      <c r="GL115" s="45"/>
      <c r="GM115" s="45"/>
      <c r="GN115" s="45" t="str">
        <f t="shared" si="700"/>
        <v/>
      </c>
      <c r="GO115" s="45"/>
      <c r="GP115" s="45"/>
      <c r="GQ115" s="45"/>
      <c r="GR115" s="45" t="str">
        <f t="shared" si="659"/>
        <v/>
      </c>
      <c r="GS115" s="46" t="str">
        <f t="shared" si="660"/>
        <v/>
      </c>
      <c r="GT115" s="37"/>
      <c r="GU115" s="61"/>
      <c r="GV115" s="52" t="str">
        <f>IF($A85="","",$A85)</f>
        <v/>
      </c>
      <c r="GW115" s="62"/>
      <c r="GX115" s="43"/>
      <c r="GY115" s="43" t="str">
        <f t="shared" ref="GY115:GY130" si="732">IF(GX115="","",GX115-GX111)</f>
        <v/>
      </c>
      <c r="GZ115" s="43"/>
      <c r="HA115" s="87" t="str">
        <f t="shared" ref="HA115:HA129" si="733">IF(GZ115="","",GZ115-GZ111)</f>
        <v/>
      </c>
      <c r="HB115" s="43"/>
      <c r="HC115" s="43" t="str">
        <f t="shared" ref="HC115:HC129" si="734">IF(HB115="","",HB111+HD111-HB115)</f>
        <v/>
      </c>
      <c r="HD115" s="43"/>
      <c r="HE115" s="44" t="str">
        <f t="shared" si="672"/>
        <v/>
      </c>
      <c r="HF115" s="48" t="str">
        <f t="shared" si="673"/>
        <v/>
      </c>
      <c r="HG115" s="45" t="str">
        <f t="shared" ref="HG115:HG130" si="735">IF(HB115="","",HC115*HF115)</f>
        <v/>
      </c>
      <c r="HH115" s="89" t="str">
        <f t="shared" si="599"/>
        <v/>
      </c>
      <c r="HI115" s="37"/>
      <c r="HK115" s="52" t="str">
        <f>IF($A85="","",$A85)</f>
        <v/>
      </c>
      <c r="HL115" s="43"/>
      <c r="HM115" s="43" t="str">
        <f t="shared" ref="HM115:HM130" si="736">IF(HL115="","",HL115-HL111)</f>
        <v/>
      </c>
      <c r="HN115" s="43"/>
      <c r="HO115" s="87" t="str">
        <f t="shared" ref="HO115:HO129" si="737">IF(HN115="","",HN115-HN111)</f>
        <v/>
      </c>
      <c r="HP115" s="43"/>
      <c r="HQ115" s="43" t="str">
        <f t="shared" ref="HQ115:HQ129" si="738">IF(HP115="","",HP111+HR111-HP115)</f>
        <v/>
      </c>
      <c r="HR115" s="43"/>
      <c r="HS115" s="44" t="str">
        <f t="shared" ref="HS115:HS130" si="739">IF(HL115="","",HS111)</f>
        <v/>
      </c>
      <c r="HT115" s="48" t="str">
        <f t="shared" ref="HT115:HT130" si="740">IF(HM115="","",HT111)</f>
        <v/>
      </c>
      <c r="HU115" s="45" t="str">
        <f t="shared" ref="HU115:HU130" si="741">IF(HP115="","",HQ115*HT115)</f>
        <v/>
      </c>
      <c r="HV115" s="89" t="str">
        <f t="shared" ref="HV115:HV130" si="742">IF(HQ115="","",HU115/(HM115*100))</f>
        <v/>
      </c>
      <c r="HW115" s="37"/>
      <c r="HX115" s="360"/>
      <c r="HY115" s="52" t="str">
        <f>IF($A85="","",$A85)</f>
        <v/>
      </c>
      <c r="HZ115" s="43"/>
      <c r="IA115" s="43" t="str">
        <f t="shared" ref="IA115:IA130" si="743">IF(HZ115="","",HZ115-HZ111)</f>
        <v/>
      </c>
      <c r="IB115" s="43"/>
      <c r="IC115" s="87" t="str">
        <f t="shared" ref="IC115:IC130" si="744">IF(IB115="","",IB115-IB111)</f>
        <v/>
      </c>
      <c r="ID115" s="43"/>
      <c r="IE115" s="43" t="str">
        <f t="shared" ref="IE115:IE130" si="745">IF(ID115="","",ID111+IF111-ID115)</f>
        <v/>
      </c>
      <c r="IF115" s="43"/>
      <c r="IG115" s="44" t="str">
        <f t="shared" ref="IG115:IG130" si="746">IF(HZ115="","",IG111)</f>
        <v/>
      </c>
      <c r="IH115" s="48" t="str">
        <f t="shared" ref="IH115:IH130" si="747">IF(IA115="","",IH111)</f>
        <v/>
      </c>
      <c r="II115" s="45" t="str">
        <f t="shared" ref="II115:II130" si="748">IF(ID115="","",IE115*IH115)</f>
        <v/>
      </c>
      <c r="IJ115" s="89" t="str">
        <f t="shared" ref="IJ115:IJ130" si="749">IF(IE115="","",II115/(IA115*100))</f>
        <v/>
      </c>
      <c r="IK115" s="37"/>
      <c r="IL115" s="29"/>
      <c r="IM115" s="52" t="str">
        <f>IF($A85="","",$A85)</f>
        <v/>
      </c>
      <c r="IN115" s="43"/>
      <c r="IO115" s="43" t="str">
        <f t="shared" ref="IO115:IO130" si="750">IF(IN115="","",IN115-IN111)</f>
        <v/>
      </c>
      <c r="IP115" s="43"/>
      <c r="IQ115" s="87" t="str">
        <f t="shared" ref="IQ115:IQ130" si="751">IF(IP115="","",IP115-IP111)</f>
        <v/>
      </c>
      <c r="IR115" s="43"/>
      <c r="IS115" s="43" t="str">
        <f t="shared" ref="IS115:IS130" si="752">IF(IR115="","",IR111+IT111-IR115)</f>
        <v/>
      </c>
      <c r="IT115" s="43"/>
      <c r="IU115" s="44" t="str">
        <f t="shared" si="713"/>
        <v/>
      </c>
      <c r="IV115" s="48" t="str">
        <f t="shared" si="714"/>
        <v/>
      </c>
      <c r="IW115" s="45" t="str">
        <f t="shared" ref="IW115:IW130" si="753">IF(IR115="","",IS115*IV115)</f>
        <v/>
      </c>
      <c r="IX115" s="89" t="str">
        <f t="shared" ref="IX115:IX130" si="754">IF(IS115="","",IW115/(IO115*100))</f>
        <v/>
      </c>
      <c r="IY115" s="37"/>
      <c r="IZ115" s="61"/>
      <c r="JA115" s="52" t="str">
        <f>IF($A85="","",$A85)</f>
        <v/>
      </c>
      <c r="JB115" s="43"/>
      <c r="JC115" s="43" t="str">
        <f t="shared" ref="JC115:JC130" si="755">IF(JB115="","",JB115-JB111)</f>
        <v/>
      </c>
      <c r="JD115" s="43"/>
      <c r="JE115" s="87" t="str">
        <f t="shared" ref="JE115:JE130" si="756">IF(JD115="","",JD115-JD111)</f>
        <v/>
      </c>
      <c r="JF115" s="43"/>
      <c r="JG115" s="43" t="str">
        <f t="shared" ref="JG115:JG130" si="757">IF(JF115="","",JF111+JH111-JF115)</f>
        <v/>
      </c>
      <c r="JH115" s="43"/>
      <c r="JI115" s="44" t="str">
        <f t="shared" ref="JI115:JI130" si="758">IF(JB115="","",JI111)</f>
        <v/>
      </c>
      <c r="JJ115" s="48" t="str">
        <f t="shared" ref="JJ115:JJ130" si="759">IF(JC115="","",JJ111)</f>
        <v/>
      </c>
      <c r="JK115" s="45" t="str">
        <f t="shared" ref="JK115:JK130" si="760">IF(JF115="","",JG115*JJ115)</f>
        <v/>
      </c>
      <c r="JL115" s="89" t="str">
        <f t="shared" ref="JL115:JL130" si="761">IF(JG115="","",JK115/(JC115*100))</f>
        <v/>
      </c>
      <c r="JM115" s="37"/>
      <c r="JN115" s="29"/>
      <c r="JO115" s="52" t="str">
        <f>IF($A85="","",$A85)</f>
        <v/>
      </c>
      <c r="JP115" s="43"/>
      <c r="JQ115" s="43" t="str">
        <f t="shared" ref="JQ115:JQ130" si="762">IF(JP115="","",JP115-JP111)</f>
        <v/>
      </c>
      <c r="JR115" s="43"/>
      <c r="JS115" s="87" t="str">
        <f t="shared" ref="JS115:JS129" si="763">IF(JR115="","",JR115-JR111)</f>
        <v/>
      </c>
      <c r="JT115" s="43"/>
      <c r="JU115" s="43" t="str">
        <f t="shared" ref="JU115:JU129" si="764">IF(JT115="","",JT111+JV111-JT115)</f>
        <v/>
      </c>
      <c r="JV115" s="43"/>
      <c r="JW115" s="44" t="str">
        <f t="shared" si="710"/>
        <v/>
      </c>
      <c r="JX115" s="48" t="str">
        <f t="shared" si="711"/>
        <v/>
      </c>
      <c r="JY115" s="45" t="str">
        <f t="shared" ref="JY115:JY130" si="765">IF(JT115="","",JU115*JX115)</f>
        <v/>
      </c>
      <c r="JZ115" s="89" t="str">
        <f t="shared" ref="JZ115:JZ130" si="766">IF(JU115="","",JY115/(JQ115*100))</f>
        <v/>
      </c>
      <c r="KA115" s="37"/>
      <c r="KB115" s="51"/>
      <c r="KC115" s="52" t="str">
        <f>IF($A85="","",$A85)</f>
        <v/>
      </c>
      <c r="KD115" s="43"/>
      <c r="KE115" s="43" t="str">
        <f>IF(KD115="","",KD115-KD111)</f>
        <v/>
      </c>
      <c r="KF115" s="43"/>
      <c r="KG115" s="87" t="str">
        <f>IF(KF115="","",KF115-KF111)</f>
        <v/>
      </c>
      <c r="KH115" s="43"/>
      <c r="KI115" s="43" t="str">
        <f>IF(KH115="","",KH111+KJ111-KH115)</f>
        <v/>
      </c>
      <c r="KJ115" s="43"/>
      <c r="KK115" s="44" t="str">
        <f>IF(KD115="","",KK111)</f>
        <v/>
      </c>
      <c r="KL115" s="48" t="str">
        <f>IF(KE115="","",KL111)</f>
        <v/>
      </c>
      <c r="KM115" s="45" t="str">
        <f>IF(KH115="","",KI115*KL115)</f>
        <v/>
      </c>
      <c r="KN115" s="89" t="str">
        <f>IF(KI115="","",KM115/(KE115*100))</f>
        <v/>
      </c>
      <c r="KO115" s="37"/>
      <c r="KP115" s="29"/>
      <c r="KQ115" s="52" t="str">
        <f>IF($A85="","",$A85)</f>
        <v/>
      </c>
      <c r="KR115" s="43"/>
      <c r="KS115" s="43" t="str">
        <f>IF(KR115="","",KR115-KR111)</f>
        <v/>
      </c>
      <c r="KT115" s="43"/>
      <c r="KU115" s="87" t="str">
        <f>IF(KT115="","",KT115-KT111)</f>
        <v/>
      </c>
      <c r="KV115" s="43"/>
      <c r="KW115" s="43" t="str">
        <f>IF(KV115="","",KV111+KX111-KV115)</f>
        <v/>
      </c>
      <c r="KX115" s="43"/>
      <c r="KY115" s="44" t="str">
        <f>IF(KR115="","",KY111)</f>
        <v/>
      </c>
      <c r="KZ115" s="48" t="str">
        <f>IF(KS115="","",KZ111)</f>
        <v/>
      </c>
      <c r="LA115" s="45" t="str">
        <f>IF(KV115="","",KW115*KZ115)</f>
        <v/>
      </c>
      <c r="LB115" s="89" t="str">
        <f>IF(KW115="","",LA115/(KS115*100))</f>
        <v/>
      </c>
      <c r="LC115" s="37"/>
      <c r="LD115" s="29"/>
      <c r="LE115" s="47"/>
      <c r="LF115" s="45"/>
      <c r="LG115" s="45"/>
      <c r="LH115" s="45"/>
      <c r="LI115" s="45" t="str">
        <f t="shared" si="569"/>
        <v/>
      </c>
      <c r="LJ115" s="45"/>
      <c r="LK115" s="45" t="str">
        <f t="shared" si="570"/>
        <v/>
      </c>
      <c r="LL115" s="45"/>
      <c r="LM115" s="73" t="str">
        <f>IF(LF114="","",LM112)</f>
        <v/>
      </c>
      <c r="LN115" s="67" t="str">
        <f>IF(LG114="","",LN112)</f>
        <v/>
      </c>
      <c r="LO115" s="45" t="str">
        <f t="shared" si="571"/>
        <v/>
      </c>
      <c r="LP115" s="46"/>
      <c r="LQ115" s="37"/>
      <c r="LR115" s="29"/>
      <c r="LS115" s="47"/>
      <c r="LT115" s="67"/>
      <c r="LU115" s="45" t="str">
        <f t="shared" si="701"/>
        <v/>
      </c>
      <c r="LV115" s="45"/>
      <c r="LW115" s="45"/>
      <c r="LX115" s="45"/>
      <c r="LY115" s="45" t="str">
        <f t="shared" si="702"/>
        <v/>
      </c>
      <c r="LZ115" s="45"/>
      <c r="MA115" s="45"/>
      <c r="MB115" s="45"/>
      <c r="MC115" s="45" t="str">
        <f t="shared" si="661"/>
        <v/>
      </c>
      <c r="MD115" s="46" t="str">
        <f t="shared" si="662"/>
        <v/>
      </c>
      <c r="ME115" s="37"/>
      <c r="MF115" s="29"/>
      <c r="MG115" s="47"/>
      <c r="MH115" s="67"/>
      <c r="MI115" s="45" t="str">
        <f t="shared" si="703"/>
        <v/>
      </c>
      <c r="MJ115" s="45"/>
      <c r="MK115" s="45"/>
      <c r="ML115" s="45"/>
      <c r="MM115" s="45" t="str">
        <f t="shared" si="704"/>
        <v/>
      </c>
      <c r="MN115" s="45"/>
      <c r="MO115" s="45"/>
      <c r="MP115" s="45"/>
      <c r="MQ115" s="45" t="str">
        <f t="shared" si="663"/>
        <v/>
      </c>
      <c r="MR115" s="46" t="str">
        <f t="shared" si="664"/>
        <v/>
      </c>
      <c r="MS115" s="37"/>
      <c r="MT115" s="29"/>
      <c r="MU115" s="47"/>
      <c r="MV115" s="67"/>
      <c r="MW115" s="45" t="str">
        <f t="shared" si="705"/>
        <v/>
      </c>
      <c r="MX115" s="45"/>
      <c r="MY115" s="45"/>
      <c r="MZ115" s="45"/>
      <c r="NA115" s="45" t="str">
        <f t="shared" si="706"/>
        <v/>
      </c>
      <c r="NB115" s="45"/>
      <c r="NC115" s="45"/>
      <c r="ND115" s="45"/>
      <c r="NE115" s="45" t="str">
        <f t="shared" si="665"/>
        <v/>
      </c>
      <c r="NF115" s="46" t="str">
        <f t="shared" si="666"/>
        <v/>
      </c>
      <c r="NG115" s="37"/>
      <c r="NH115" s="29"/>
      <c r="NI115" s="47"/>
      <c r="NJ115" s="67"/>
      <c r="NK115" s="45" t="str">
        <f t="shared" si="707"/>
        <v/>
      </c>
      <c r="NL115" s="45"/>
      <c r="NM115" s="45"/>
      <c r="NN115" s="45"/>
      <c r="NO115" s="45" t="str">
        <f t="shared" si="708"/>
        <v/>
      </c>
      <c r="NP115" s="45"/>
      <c r="NQ115" s="45"/>
      <c r="NR115" s="45"/>
      <c r="NS115" s="45" t="str">
        <f t="shared" si="667"/>
        <v/>
      </c>
      <c r="NT115" s="46" t="str">
        <f t="shared" si="668"/>
        <v/>
      </c>
      <c r="NU115" s="37"/>
    </row>
    <row r="116" spans="1:385" ht="15" customHeight="1" thickBot="1" x14ac:dyDescent="0.3">
      <c r="A116" s="38"/>
      <c r="B116" s="39"/>
      <c r="C116" s="40"/>
      <c r="D116" s="40"/>
      <c r="E116" s="41"/>
      <c r="F116" s="41"/>
      <c r="G116" s="40"/>
      <c r="H116" s="42"/>
      <c r="I116" s="45"/>
      <c r="J116" s="45" t="str">
        <f t="shared" si="676"/>
        <v/>
      </c>
      <c r="K116" s="45"/>
      <c r="L116" s="45"/>
      <c r="M116" s="45"/>
      <c r="N116" s="45" t="str">
        <f t="shared" si="677"/>
        <v/>
      </c>
      <c r="O116" s="45"/>
      <c r="P116" s="45"/>
      <c r="Q116" s="45"/>
      <c r="R116" s="45" t="str">
        <f t="shared" si="639"/>
        <v/>
      </c>
      <c r="S116" s="46" t="str">
        <f t="shared" si="640"/>
        <v/>
      </c>
      <c r="T116" s="37"/>
      <c r="U116" s="29"/>
      <c r="V116" s="47"/>
      <c r="W116" s="67"/>
      <c r="X116" s="45" t="str">
        <f t="shared" si="678"/>
        <v/>
      </c>
      <c r="Y116" s="45"/>
      <c r="Z116" s="45"/>
      <c r="AA116" s="45"/>
      <c r="AB116" s="45" t="str">
        <f t="shared" si="679"/>
        <v/>
      </c>
      <c r="AC116" s="45"/>
      <c r="AD116" s="45"/>
      <c r="AE116" s="45"/>
      <c r="AF116" s="45" t="str">
        <f t="shared" si="641"/>
        <v/>
      </c>
      <c r="AG116" s="46" t="str">
        <f t="shared" si="642"/>
        <v/>
      </c>
      <c r="AH116" s="37"/>
      <c r="AI116" s="29"/>
      <c r="AJ116" s="47"/>
      <c r="AK116" s="45"/>
      <c r="AL116" s="45" t="str">
        <f t="shared" si="680"/>
        <v/>
      </c>
      <c r="AM116" s="45"/>
      <c r="AN116" s="45" t="str">
        <f t="shared" si="681"/>
        <v/>
      </c>
      <c r="AO116" s="45"/>
      <c r="AP116" s="45" t="str">
        <f t="shared" si="682"/>
        <v/>
      </c>
      <c r="AQ116" s="45"/>
      <c r="AR116" s="45"/>
      <c r="AS116" s="45"/>
      <c r="AT116" s="45" t="str">
        <f t="shared" si="643"/>
        <v/>
      </c>
      <c r="AU116" s="46" t="str">
        <f t="shared" si="644"/>
        <v/>
      </c>
      <c r="AV116" s="37"/>
      <c r="AW116" s="29"/>
      <c r="AX116" s="47"/>
      <c r="AY116" s="45"/>
      <c r="AZ116" s="45" t="str">
        <f t="shared" si="683"/>
        <v/>
      </c>
      <c r="BA116" s="45"/>
      <c r="BB116" s="45" t="str">
        <f t="shared" si="684"/>
        <v/>
      </c>
      <c r="BC116" s="45"/>
      <c r="BD116" s="45" t="str">
        <f t="shared" si="685"/>
        <v/>
      </c>
      <c r="BE116" s="45"/>
      <c r="BF116" s="45"/>
      <c r="BG116" s="45"/>
      <c r="BH116" s="45" t="str">
        <f t="shared" si="645"/>
        <v/>
      </c>
      <c r="BI116" s="46" t="str">
        <f t="shared" si="646"/>
        <v/>
      </c>
      <c r="BJ116" s="37"/>
      <c r="BK116" s="29"/>
      <c r="BL116" s="47"/>
      <c r="BM116" s="45"/>
      <c r="BN116" s="45" t="str">
        <f t="shared" si="715"/>
        <v/>
      </c>
      <c r="BO116" s="45"/>
      <c r="BP116" s="45" t="str">
        <f t="shared" si="716"/>
        <v/>
      </c>
      <c r="BQ116" s="45"/>
      <c r="BR116" s="45" t="str">
        <f t="shared" si="717"/>
        <v/>
      </c>
      <c r="BS116" s="43"/>
      <c r="BT116" s="63" t="str">
        <f t="shared" si="669"/>
        <v/>
      </c>
      <c r="BU116" s="67" t="str">
        <f t="shared" si="670"/>
        <v/>
      </c>
      <c r="BV116" s="43" t="str">
        <f t="shared" si="718"/>
        <v/>
      </c>
      <c r="BW116" s="46" t="str">
        <f t="shared" si="719"/>
        <v/>
      </c>
      <c r="BX116" s="37"/>
      <c r="BY116" s="57"/>
      <c r="BZ116" s="47"/>
      <c r="CA116" s="45"/>
      <c r="CB116" s="45" t="str">
        <f t="shared" si="720"/>
        <v/>
      </c>
      <c r="CC116" s="45"/>
      <c r="CD116" s="45" t="str">
        <f t="shared" si="721"/>
        <v/>
      </c>
      <c r="CE116" s="45"/>
      <c r="CF116" s="45" t="str">
        <f t="shared" si="722"/>
        <v/>
      </c>
      <c r="CG116" s="43"/>
      <c r="CH116" s="63" t="str">
        <f t="shared" si="723"/>
        <v/>
      </c>
      <c r="CI116" s="67" t="str">
        <f t="shared" si="724"/>
        <v/>
      </c>
      <c r="CJ116" s="43" t="str">
        <f t="shared" si="725"/>
        <v/>
      </c>
      <c r="CK116" s="46" t="str">
        <f t="shared" si="726"/>
        <v/>
      </c>
      <c r="CL116" s="37"/>
      <c r="CM116" s="29"/>
      <c r="CN116" s="47"/>
      <c r="CO116" s="45"/>
      <c r="CP116" s="45" t="str">
        <f t="shared" si="727"/>
        <v/>
      </c>
      <c r="CQ116" s="45"/>
      <c r="CR116" s="45" t="str">
        <f t="shared" si="728"/>
        <v/>
      </c>
      <c r="CS116" s="45"/>
      <c r="CT116" s="45" t="str">
        <f t="shared" si="729"/>
        <v/>
      </c>
      <c r="CU116" s="43"/>
      <c r="CV116" s="63" t="str">
        <f t="shared" si="712"/>
        <v/>
      </c>
      <c r="CW116" s="67" t="str">
        <f t="shared" si="709"/>
        <v/>
      </c>
      <c r="CX116" s="43" t="str">
        <f t="shared" si="730"/>
        <v/>
      </c>
      <c r="CY116" s="46" t="str">
        <f t="shared" si="731"/>
        <v/>
      </c>
      <c r="CZ116" s="37"/>
      <c r="DA116" s="29"/>
      <c r="DB116" s="47"/>
      <c r="DC116" s="67"/>
      <c r="DD116" s="45" t="str">
        <f t="shared" si="686"/>
        <v/>
      </c>
      <c r="DE116" s="45"/>
      <c r="DF116" s="45"/>
      <c r="DG116" s="45"/>
      <c r="DH116" s="45" t="str">
        <f t="shared" si="687"/>
        <v/>
      </c>
      <c r="DI116" s="45"/>
      <c r="DJ116" s="45"/>
      <c r="DK116" s="45"/>
      <c r="DL116" s="45" t="str">
        <f t="shared" si="647"/>
        <v/>
      </c>
      <c r="DM116" s="46" t="str">
        <f t="shared" si="648"/>
        <v/>
      </c>
      <c r="DN116" s="37"/>
      <c r="DO116" s="29"/>
      <c r="DP116" s="47"/>
      <c r="DQ116" s="45"/>
      <c r="DR116" s="45" t="str">
        <f t="shared" si="688"/>
        <v/>
      </c>
      <c r="DS116" s="45"/>
      <c r="DT116" s="45" t="str">
        <f t="shared" si="689"/>
        <v/>
      </c>
      <c r="DU116" s="45"/>
      <c r="DV116" s="45" t="str">
        <f t="shared" si="690"/>
        <v/>
      </c>
      <c r="DW116" s="45"/>
      <c r="DX116" s="45"/>
      <c r="DY116" s="45"/>
      <c r="DZ116" s="45" t="str">
        <f t="shared" si="649"/>
        <v/>
      </c>
      <c r="EA116" s="46" t="str">
        <f t="shared" si="650"/>
        <v/>
      </c>
      <c r="EB116" s="37"/>
      <c r="ED116" s="47"/>
      <c r="EE116" s="67"/>
      <c r="EF116" s="45" t="str">
        <f t="shared" si="691"/>
        <v/>
      </c>
      <c r="EG116" s="45"/>
      <c r="EH116" s="45"/>
      <c r="EI116" s="45"/>
      <c r="EJ116" s="45" t="str">
        <f t="shared" si="692"/>
        <v/>
      </c>
      <c r="EK116" s="45"/>
      <c r="EL116" s="45"/>
      <c r="EM116" s="45"/>
      <c r="EN116" s="45" t="str">
        <f t="shared" si="651"/>
        <v/>
      </c>
      <c r="EO116" s="46" t="str">
        <f t="shared" si="652"/>
        <v/>
      </c>
      <c r="EP116" s="37"/>
      <c r="ER116" s="47"/>
      <c r="ES116" s="67"/>
      <c r="ET116" s="45" t="str">
        <f t="shared" si="693"/>
        <v/>
      </c>
      <c r="EU116" s="45"/>
      <c r="EV116" s="45"/>
      <c r="EW116" s="45"/>
      <c r="EX116" s="45" t="str">
        <f t="shared" si="694"/>
        <v/>
      </c>
      <c r="EY116" s="45"/>
      <c r="EZ116" s="45"/>
      <c r="FA116" s="45"/>
      <c r="FB116" s="45" t="str">
        <f t="shared" si="653"/>
        <v/>
      </c>
      <c r="FC116" s="46" t="str">
        <f t="shared" si="654"/>
        <v/>
      </c>
      <c r="FD116" s="37"/>
      <c r="FF116" s="47"/>
      <c r="FG116" s="67"/>
      <c r="FH116" s="45" t="str">
        <f t="shared" si="695"/>
        <v/>
      </c>
      <c r="FI116" s="45"/>
      <c r="FJ116" s="45"/>
      <c r="FK116" s="45"/>
      <c r="FL116" s="45" t="str">
        <f t="shared" si="696"/>
        <v/>
      </c>
      <c r="FM116" s="45"/>
      <c r="FN116" s="45"/>
      <c r="FO116" s="45"/>
      <c r="FP116" s="45" t="str">
        <f t="shared" si="655"/>
        <v/>
      </c>
      <c r="FQ116" s="46" t="str">
        <f t="shared" si="656"/>
        <v/>
      </c>
      <c r="FR116" s="37"/>
      <c r="FS116" s="29"/>
      <c r="FT116" s="47"/>
      <c r="FU116" s="67"/>
      <c r="FV116" s="45" t="str">
        <f t="shared" si="697"/>
        <v/>
      </c>
      <c r="FW116" s="45"/>
      <c r="FX116" s="45"/>
      <c r="FY116" s="45"/>
      <c r="FZ116" s="45" t="str">
        <f t="shared" si="698"/>
        <v/>
      </c>
      <c r="GA116" s="45"/>
      <c r="GB116" s="45"/>
      <c r="GC116" s="45"/>
      <c r="GD116" s="45" t="str">
        <f t="shared" si="657"/>
        <v/>
      </c>
      <c r="GE116" s="46" t="str">
        <f t="shared" si="658"/>
        <v/>
      </c>
      <c r="GF116" s="37"/>
      <c r="GH116" s="47"/>
      <c r="GI116" s="67"/>
      <c r="GJ116" s="45" t="str">
        <f t="shared" si="699"/>
        <v/>
      </c>
      <c r="GK116" s="45"/>
      <c r="GL116" s="45"/>
      <c r="GM116" s="45"/>
      <c r="GN116" s="45" t="str">
        <f t="shared" si="700"/>
        <v/>
      </c>
      <c r="GO116" s="45"/>
      <c r="GP116" s="45"/>
      <c r="GQ116" s="45"/>
      <c r="GR116" s="45" t="str">
        <f t="shared" si="659"/>
        <v/>
      </c>
      <c r="GS116" s="46" t="str">
        <f t="shared" si="660"/>
        <v/>
      </c>
      <c r="GT116" s="37"/>
      <c r="GU116" s="61"/>
      <c r="GV116" s="47"/>
      <c r="GW116" s="30"/>
      <c r="GX116" s="45"/>
      <c r="GY116" s="45" t="str">
        <f t="shared" si="732"/>
        <v/>
      </c>
      <c r="GZ116" s="45"/>
      <c r="HA116" s="45" t="str">
        <f t="shared" si="733"/>
        <v/>
      </c>
      <c r="HB116" s="45"/>
      <c r="HC116" s="45" t="str">
        <f t="shared" si="734"/>
        <v/>
      </c>
      <c r="HD116" s="43"/>
      <c r="HE116" s="63" t="str">
        <f t="shared" si="672"/>
        <v/>
      </c>
      <c r="HF116" s="67" t="str">
        <f t="shared" si="673"/>
        <v/>
      </c>
      <c r="HG116" s="43" t="str">
        <f t="shared" si="735"/>
        <v/>
      </c>
      <c r="HH116" s="46" t="str">
        <f t="shared" si="599"/>
        <v/>
      </c>
      <c r="HI116" s="37"/>
      <c r="HK116" s="47"/>
      <c r="HL116" s="45"/>
      <c r="HM116" s="45" t="str">
        <f t="shared" si="736"/>
        <v/>
      </c>
      <c r="HN116" s="45"/>
      <c r="HO116" s="45" t="str">
        <f t="shared" si="737"/>
        <v/>
      </c>
      <c r="HP116" s="45"/>
      <c r="HQ116" s="45" t="str">
        <f t="shared" si="738"/>
        <v/>
      </c>
      <c r="HR116" s="43"/>
      <c r="HS116" s="63" t="str">
        <f t="shared" si="739"/>
        <v/>
      </c>
      <c r="HT116" s="67" t="str">
        <f t="shared" si="740"/>
        <v/>
      </c>
      <c r="HU116" s="43" t="str">
        <f t="shared" si="741"/>
        <v/>
      </c>
      <c r="HV116" s="46" t="str">
        <f t="shared" si="742"/>
        <v/>
      </c>
      <c r="HW116" s="37"/>
      <c r="HX116" s="360"/>
      <c r="HY116" s="47"/>
      <c r="HZ116" s="45"/>
      <c r="IA116" s="45" t="str">
        <f t="shared" si="743"/>
        <v/>
      </c>
      <c r="IB116" s="45"/>
      <c r="IC116" s="45" t="str">
        <f t="shared" si="744"/>
        <v/>
      </c>
      <c r="ID116" s="45"/>
      <c r="IE116" s="45" t="str">
        <f t="shared" si="745"/>
        <v/>
      </c>
      <c r="IF116" s="43"/>
      <c r="IG116" s="63" t="str">
        <f t="shared" si="746"/>
        <v/>
      </c>
      <c r="IH116" s="67" t="str">
        <f t="shared" si="747"/>
        <v/>
      </c>
      <c r="II116" s="43" t="str">
        <f t="shared" si="748"/>
        <v/>
      </c>
      <c r="IJ116" s="46" t="str">
        <f t="shared" si="749"/>
        <v/>
      </c>
      <c r="IK116" s="37"/>
      <c r="IL116" s="29"/>
      <c r="IM116" s="47"/>
      <c r="IN116" s="45"/>
      <c r="IO116" s="45" t="str">
        <f t="shared" si="750"/>
        <v/>
      </c>
      <c r="IP116" s="45"/>
      <c r="IQ116" s="45" t="str">
        <f t="shared" si="751"/>
        <v/>
      </c>
      <c r="IR116" s="45"/>
      <c r="IS116" s="45" t="str">
        <f t="shared" si="752"/>
        <v/>
      </c>
      <c r="IT116" s="43"/>
      <c r="IU116" s="63" t="str">
        <f t="shared" si="713"/>
        <v/>
      </c>
      <c r="IV116" s="67" t="str">
        <f t="shared" si="714"/>
        <v/>
      </c>
      <c r="IW116" s="43" t="str">
        <f t="shared" si="753"/>
        <v/>
      </c>
      <c r="IX116" s="46" t="str">
        <f t="shared" si="754"/>
        <v/>
      </c>
      <c r="IY116" s="37"/>
      <c r="IZ116" s="61"/>
      <c r="JA116" s="47"/>
      <c r="JB116" s="45"/>
      <c r="JC116" s="45" t="str">
        <f t="shared" si="755"/>
        <v/>
      </c>
      <c r="JD116" s="45"/>
      <c r="JE116" s="45" t="str">
        <f t="shared" si="756"/>
        <v/>
      </c>
      <c r="JF116" s="45"/>
      <c r="JG116" s="45" t="str">
        <f t="shared" si="757"/>
        <v/>
      </c>
      <c r="JH116" s="43"/>
      <c r="JI116" s="63" t="str">
        <f t="shared" si="758"/>
        <v/>
      </c>
      <c r="JJ116" s="67" t="str">
        <f t="shared" si="759"/>
        <v/>
      </c>
      <c r="JK116" s="43" t="str">
        <f t="shared" si="760"/>
        <v/>
      </c>
      <c r="JL116" s="46" t="str">
        <f t="shared" si="761"/>
        <v/>
      </c>
      <c r="JM116" s="37"/>
      <c r="JN116" s="29"/>
      <c r="JO116" s="47"/>
      <c r="JP116" s="45"/>
      <c r="JQ116" s="45" t="str">
        <f t="shared" si="762"/>
        <v/>
      </c>
      <c r="JR116" s="45"/>
      <c r="JS116" s="45" t="str">
        <f t="shared" si="763"/>
        <v/>
      </c>
      <c r="JT116" s="45"/>
      <c r="JU116" s="45" t="str">
        <f t="shared" si="764"/>
        <v/>
      </c>
      <c r="JV116" s="43"/>
      <c r="JW116" s="63" t="str">
        <f t="shared" si="710"/>
        <v/>
      </c>
      <c r="JX116" s="67" t="str">
        <f t="shared" si="711"/>
        <v/>
      </c>
      <c r="JY116" s="43" t="str">
        <f t="shared" si="765"/>
        <v/>
      </c>
      <c r="JZ116" s="46" t="str">
        <f t="shared" si="766"/>
        <v/>
      </c>
      <c r="KA116" s="37"/>
      <c r="KB116" s="51"/>
      <c r="KC116" s="47"/>
      <c r="KD116" s="45"/>
      <c r="KE116" s="45" t="str">
        <f>IF(KD116="","",KD116-KD112)</f>
        <v/>
      </c>
      <c r="KF116" s="45"/>
      <c r="KG116" s="45" t="str">
        <f>IF(KF116="","",KF116-KF112)</f>
        <v/>
      </c>
      <c r="KH116" s="45"/>
      <c r="KI116" s="45" t="str">
        <f>IF(KH116="","",KH112+KJ112-KH116)</f>
        <v/>
      </c>
      <c r="KJ116" s="43"/>
      <c r="KK116" s="63" t="str">
        <f>IF(KD116="","",KK112)</f>
        <v/>
      </c>
      <c r="KL116" s="67" t="str">
        <f>IF(KE116="","",KL112)</f>
        <v/>
      </c>
      <c r="KM116" s="43" t="str">
        <f>IF(KH116="","",KI116*KL116)</f>
        <v/>
      </c>
      <c r="KN116" s="46" t="str">
        <f>IF(KI116="","",KM116/(KE116*100))</f>
        <v/>
      </c>
      <c r="KO116" s="37"/>
      <c r="KP116" s="29"/>
      <c r="KQ116" s="47"/>
      <c r="KR116" s="45"/>
      <c r="KS116" s="45" t="str">
        <f>IF(KR116="","",KR116-KR112)</f>
        <v/>
      </c>
      <c r="KT116" s="45"/>
      <c r="KU116" s="45" t="str">
        <f>IF(KT116="","",KT116-KT112)</f>
        <v/>
      </c>
      <c r="KV116" s="45"/>
      <c r="KW116" s="45" t="str">
        <f>IF(KV116="","",KV112+KX112-KV116)</f>
        <v/>
      </c>
      <c r="KX116" s="43"/>
      <c r="KY116" s="63" t="str">
        <f>IF(KR116="","",KY112)</f>
        <v/>
      </c>
      <c r="KZ116" s="67" t="str">
        <f>IF(KS116="","",KZ112)</f>
        <v/>
      </c>
      <c r="LA116" s="43" t="str">
        <f>IF(KV116="","",KW116*KZ116)</f>
        <v/>
      </c>
      <c r="LB116" s="46" t="str">
        <f>IF(KW116="","",LA116/(KS116*100))</f>
        <v/>
      </c>
      <c r="LC116" s="37"/>
      <c r="LD116" s="29"/>
      <c r="LE116" s="75"/>
      <c r="LF116" s="76"/>
      <c r="LG116" s="76"/>
      <c r="LH116" s="76"/>
      <c r="LI116" s="76" t="str">
        <f t="shared" si="569"/>
        <v/>
      </c>
      <c r="LJ116" s="76"/>
      <c r="LK116" s="76" t="str">
        <f t="shared" si="570"/>
        <v/>
      </c>
      <c r="LL116" s="76"/>
      <c r="LM116" s="78" t="str">
        <f>IF(LF114="","",LM113)</f>
        <v/>
      </c>
      <c r="LN116" s="79" t="str">
        <f>IF(LG114="","",LN113)</f>
        <v/>
      </c>
      <c r="LO116" s="76" t="str">
        <f t="shared" si="571"/>
        <v/>
      </c>
      <c r="LP116" s="80"/>
      <c r="LQ116" s="37"/>
      <c r="LR116" s="29"/>
      <c r="LS116" s="47"/>
      <c r="LT116" s="67"/>
      <c r="LU116" s="45" t="str">
        <f t="shared" si="701"/>
        <v/>
      </c>
      <c r="LV116" s="45"/>
      <c r="LW116" s="45"/>
      <c r="LX116" s="45"/>
      <c r="LY116" s="45" t="str">
        <f t="shared" si="702"/>
        <v/>
      </c>
      <c r="LZ116" s="45"/>
      <c r="MA116" s="45"/>
      <c r="MB116" s="45"/>
      <c r="MC116" s="45" t="str">
        <f t="shared" si="661"/>
        <v/>
      </c>
      <c r="MD116" s="46" t="str">
        <f t="shared" si="662"/>
        <v/>
      </c>
      <c r="ME116" s="37"/>
      <c r="MF116" s="29"/>
      <c r="MG116" s="47"/>
      <c r="MH116" s="67"/>
      <c r="MI116" s="45" t="str">
        <f t="shared" si="703"/>
        <v/>
      </c>
      <c r="MJ116" s="45"/>
      <c r="MK116" s="45"/>
      <c r="ML116" s="45"/>
      <c r="MM116" s="45" t="str">
        <f t="shared" si="704"/>
        <v/>
      </c>
      <c r="MN116" s="45"/>
      <c r="MO116" s="45"/>
      <c r="MP116" s="45"/>
      <c r="MQ116" s="45" t="str">
        <f t="shared" si="663"/>
        <v/>
      </c>
      <c r="MR116" s="46" t="str">
        <f t="shared" si="664"/>
        <v/>
      </c>
      <c r="MS116" s="37"/>
      <c r="MT116" s="29"/>
      <c r="MU116" s="47"/>
      <c r="MV116" s="67"/>
      <c r="MW116" s="45" t="str">
        <f t="shared" si="705"/>
        <v/>
      </c>
      <c r="MX116" s="45"/>
      <c r="MY116" s="45"/>
      <c r="MZ116" s="45"/>
      <c r="NA116" s="45" t="str">
        <f t="shared" si="706"/>
        <v/>
      </c>
      <c r="NB116" s="45"/>
      <c r="NC116" s="45"/>
      <c r="ND116" s="45"/>
      <c r="NE116" s="45" t="str">
        <f t="shared" si="665"/>
        <v/>
      </c>
      <c r="NF116" s="46" t="str">
        <f t="shared" si="666"/>
        <v/>
      </c>
      <c r="NG116" s="37"/>
      <c r="NH116" s="29"/>
      <c r="NI116" s="47"/>
      <c r="NJ116" s="67"/>
      <c r="NK116" s="45" t="str">
        <f t="shared" si="707"/>
        <v/>
      </c>
      <c r="NL116" s="45"/>
      <c r="NM116" s="45"/>
      <c r="NN116" s="45"/>
      <c r="NO116" s="45" t="str">
        <f t="shared" si="708"/>
        <v/>
      </c>
      <c r="NP116" s="45"/>
      <c r="NQ116" s="45"/>
      <c r="NR116" s="45"/>
      <c r="NS116" s="45" t="str">
        <f t="shared" si="667"/>
        <v/>
      </c>
      <c r="NT116" s="46" t="str">
        <f t="shared" si="668"/>
        <v/>
      </c>
      <c r="NU116" s="37"/>
    </row>
    <row r="117" spans="1:385" ht="15" customHeight="1" thickTop="1" x14ac:dyDescent="0.25">
      <c r="A117" s="38"/>
      <c r="B117" s="39"/>
      <c r="C117" s="40"/>
      <c r="D117" s="40"/>
      <c r="E117" s="41"/>
      <c r="F117" s="41"/>
      <c r="G117" s="40"/>
      <c r="H117" s="42"/>
      <c r="I117" s="45"/>
      <c r="J117" s="45" t="str">
        <f t="shared" si="676"/>
        <v/>
      </c>
      <c r="K117" s="45"/>
      <c r="L117" s="45"/>
      <c r="M117" s="45"/>
      <c r="N117" s="45" t="str">
        <f t="shared" si="677"/>
        <v/>
      </c>
      <c r="O117" s="45"/>
      <c r="P117" s="45"/>
      <c r="Q117" s="45"/>
      <c r="R117" s="45" t="str">
        <f t="shared" si="639"/>
        <v/>
      </c>
      <c r="S117" s="46" t="str">
        <f t="shared" si="640"/>
        <v/>
      </c>
      <c r="T117" s="37"/>
      <c r="U117" s="29"/>
      <c r="V117" s="47"/>
      <c r="W117" s="67"/>
      <c r="X117" s="45" t="str">
        <f t="shared" si="678"/>
        <v/>
      </c>
      <c r="Y117" s="45"/>
      <c r="Z117" s="45"/>
      <c r="AA117" s="45"/>
      <c r="AB117" s="45" t="str">
        <f t="shared" si="679"/>
        <v/>
      </c>
      <c r="AC117" s="45"/>
      <c r="AD117" s="45"/>
      <c r="AE117" s="45"/>
      <c r="AF117" s="45" t="str">
        <f t="shared" si="641"/>
        <v/>
      </c>
      <c r="AG117" s="46" t="str">
        <f t="shared" si="642"/>
        <v/>
      </c>
      <c r="AH117" s="37"/>
      <c r="AI117" s="29"/>
      <c r="AJ117" s="47"/>
      <c r="AK117" s="45"/>
      <c r="AL117" s="45" t="str">
        <f t="shared" si="680"/>
        <v/>
      </c>
      <c r="AM117" s="45"/>
      <c r="AN117" s="45" t="str">
        <f t="shared" si="681"/>
        <v/>
      </c>
      <c r="AO117" s="45"/>
      <c r="AP117" s="45" t="str">
        <f t="shared" si="682"/>
        <v/>
      </c>
      <c r="AQ117" s="45"/>
      <c r="AR117" s="45"/>
      <c r="AS117" s="45"/>
      <c r="AT117" s="45" t="str">
        <f t="shared" si="643"/>
        <v/>
      </c>
      <c r="AU117" s="46" t="str">
        <f t="shared" si="644"/>
        <v/>
      </c>
      <c r="AV117" s="37"/>
      <c r="AW117" s="29"/>
      <c r="AX117" s="47"/>
      <c r="AY117" s="45"/>
      <c r="AZ117" s="45" t="str">
        <f t="shared" si="683"/>
        <v/>
      </c>
      <c r="BA117" s="45"/>
      <c r="BB117" s="45" t="str">
        <f t="shared" si="684"/>
        <v/>
      </c>
      <c r="BC117" s="45"/>
      <c r="BD117" s="45" t="str">
        <f t="shared" si="685"/>
        <v/>
      </c>
      <c r="BE117" s="45"/>
      <c r="BF117" s="45"/>
      <c r="BG117" s="45"/>
      <c r="BH117" s="45" t="str">
        <f t="shared" si="645"/>
        <v/>
      </c>
      <c r="BI117" s="46" t="str">
        <f t="shared" si="646"/>
        <v/>
      </c>
      <c r="BJ117" s="37"/>
      <c r="BK117" s="29"/>
      <c r="BL117" s="47"/>
      <c r="BM117" s="45"/>
      <c r="BN117" s="45" t="str">
        <f t="shared" si="715"/>
        <v/>
      </c>
      <c r="BO117" s="45"/>
      <c r="BP117" s="45" t="str">
        <f t="shared" si="716"/>
        <v/>
      </c>
      <c r="BQ117" s="45"/>
      <c r="BR117" s="45" t="str">
        <f t="shared" si="717"/>
        <v/>
      </c>
      <c r="BS117" s="27"/>
      <c r="BT117" s="63" t="str">
        <f t="shared" si="669"/>
        <v/>
      </c>
      <c r="BU117" s="67" t="str">
        <f t="shared" si="670"/>
        <v/>
      </c>
      <c r="BV117" s="45" t="str">
        <f t="shared" si="718"/>
        <v/>
      </c>
      <c r="BW117" s="46" t="str">
        <f t="shared" si="719"/>
        <v/>
      </c>
      <c r="BX117" s="37"/>
      <c r="BY117" s="57"/>
      <c r="BZ117" s="47"/>
      <c r="CA117" s="45"/>
      <c r="CB117" s="45" t="str">
        <f t="shared" si="720"/>
        <v/>
      </c>
      <c r="CC117" s="45"/>
      <c r="CD117" s="45" t="str">
        <f t="shared" si="721"/>
        <v/>
      </c>
      <c r="CE117" s="45"/>
      <c r="CF117" s="45" t="str">
        <f t="shared" si="722"/>
        <v/>
      </c>
      <c r="CG117" s="27"/>
      <c r="CH117" s="63" t="str">
        <f t="shared" si="723"/>
        <v/>
      </c>
      <c r="CI117" s="67" t="str">
        <f t="shared" si="724"/>
        <v/>
      </c>
      <c r="CJ117" s="45" t="str">
        <f t="shared" si="725"/>
        <v/>
      </c>
      <c r="CK117" s="46" t="str">
        <f t="shared" si="726"/>
        <v/>
      </c>
      <c r="CL117" s="37"/>
      <c r="CM117" s="29"/>
      <c r="CN117" s="47"/>
      <c r="CO117" s="45"/>
      <c r="CP117" s="45" t="str">
        <f t="shared" si="727"/>
        <v/>
      </c>
      <c r="CQ117" s="45"/>
      <c r="CR117" s="45" t="str">
        <f t="shared" si="728"/>
        <v/>
      </c>
      <c r="CS117" s="45"/>
      <c r="CT117" s="45" t="str">
        <f t="shared" si="729"/>
        <v/>
      </c>
      <c r="CU117" s="27"/>
      <c r="CV117" s="63" t="str">
        <f t="shared" si="712"/>
        <v/>
      </c>
      <c r="CW117" s="67" t="str">
        <f t="shared" si="709"/>
        <v/>
      </c>
      <c r="CX117" s="45" t="str">
        <f t="shared" si="730"/>
        <v/>
      </c>
      <c r="CY117" s="46" t="str">
        <f t="shared" si="731"/>
        <v/>
      </c>
      <c r="CZ117" s="37"/>
      <c r="DA117" s="29"/>
      <c r="DB117" s="47"/>
      <c r="DC117" s="67"/>
      <c r="DD117" s="45" t="str">
        <f t="shared" si="686"/>
        <v/>
      </c>
      <c r="DE117" s="45"/>
      <c r="DF117" s="45"/>
      <c r="DG117" s="45"/>
      <c r="DH117" s="45" t="str">
        <f t="shared" si="687"/>
        <v/>
      </c>
      <c r="DI117" s="45"/>
      <c r="DJ117" s="45"/>
      <c r="DK117" s="45"/>
      <c r="DL117" s="45" t="str">
        <f t="shared" si="647"/>
        <v/>
      </c>
      <c r="DM117" s="46" t="str">
        <f t="shared" si="648"/>
        <v/>
      </c>
      <c r="DN117" s="37"/>
      <c r="DO117" s="29"/>
      <c r="DP117" s="47"/>
      <c r="DQ117" s="45"/>
      <c r="DR117" s="45" t="str">
        <f t="shared" si="688"/>
        <v/>
      </c>
      <c r="DS117" s="45"/>
      <c r="DT117" s="45" t="str">
        <f t="shared" si="689"/>
        <v/>
      </c>
      <c r="DU117" s="45"/>
      <c r="DV117" s="45" t="str">
        <f t="shared" si="690"/>
        <v/>
      </c>
      <c r="DW117" s="45"/>
      <c r="DX117" s="45"/>
      <c r="DY117" s="45"/>
      <c r="DZ117" s="45" t="str">
        <f t="shared" si="649"/>
        <v/>
      </c>
      <c r="EA117" s="46" t="str">
        <f t="shared" si="650"/>
        <v/>
      </c>
      <c r="EB117" s="37"/>
      <c r="ED117" s="47"/>
      <c r="EE117" s="67"/>
      <c r="EF117" s="45" t="str">
        <f t="shared" si="691"/>
        <v/>
      </c>
      <c r="EG117" s="45"/>
      <c r="EH117" s="45"/>
      <c r="EI117" s="45"/>
      <c r="EJ117" s="45" t="str">
        <f t="shared" si="692"/>
        <v/>
      </c>
      <c r="EK117" s="45"/>
      <c r="EL117" s="45"/>
      <c r="EM117" s="45"/>
      <c r="EN117" s="45" t="str">
        <f t="shared" si="651"/>
        <v/>
      </c>
      <c r="EO117" s="46" t="str">
        <f t="shared" si="652"/>
        <v/>
      </c>
      <c r="EP117" s="37"/>
      <c r="ER117" s="47"/>
      <c r="ES117" s="67"/>
      <c r="ET117" s="45" t="str">
        <f t="shared" si="693"/>
        <v/>
      </c>
      <c r="EU117" s="45"/>
      <c r="EV117" s="45"/>
      <c r="EW117" s="45"/>
      <c r="EX117" s="45" t="str">
        <f t="shared" si="694"/>
        <v/>
      </c>
      <c r="EY117" s="45"/>
      <c r="EZ117" s="45"/>
      <c r="FA117" s="45"/>
      <c r="FB117" s="45" t="str">
        <f t="shared" si="653"/>
        <v/>
      </c>
      <c r="FC117" s="46" t="str">
        <f t="shared" si="654"/>
        <v/>
      </c>
      <c r="FD117" s="37"/>
      <c r="FF117" s="47"/>
      <c r="FG117" s="67"/>
      <c r="FH117" s="45" t="str">
        <f t="shared" si="695"/>
        <v/>
      </c>
      <c r="FI117" s="45"/>
      <c r="FJ117" s="45"/>
      <c r="FK117" s="45"/>
      <c r="FL117" s="45" t="str">
        <f t="shared" si="696"/>
        <v/>
      </c>
      <c r="FM117" s="45"/>
      <c r="FN117" s="45"/>
      <c r="FO117" s="45"/>
      <c r="FP117" s="45" t="str">
        <f t="shared" si="655"/>
        <v/>
      </c>
      <c r="FQ117" s="46" t="str">
        <f t="shared" si="656"/>
        <v/>
      </c>
      <c r="FR117" s="37"/>
      <c r="FS117" s="29"/>
      <c r="FT117" s="47"/>
      <c r="FU117" s="67"/>
      <c r="FV117" s="45" t="str">
        <f t="shared" si="697"/>
        <v/>
      </c>
      <c r="FW117" s="45"/>
      <c r="FX117" s="45"/>
      <c r="FY117" s="45"/>
      <c r="FZ117" s="45" t="str">
        <f t="shared" si="698"/>
        <v/>
      </c>
      <c r="GA117" s="45"/>
      <c r="GB117" s="45"/>
      <c r="GC117" s="45"/>
      <c r="GD117" s="45" t="str">
        <f t="shared" si="657"/>
        <v/>
      </c>
      <c r="GE117" s="46" t="str">
        <f t="shared" si="658"/>
        <v/>
      </c>
      <c r="GF117" s="37"/>
      <c r="GH117" s="47"/>
      <c r="GI117" s="67"/>
      <c r="GJ117" s="45" t="str">
        <f t="shared" si="699"/>
        <v/>
      </c>
      <c r="GK117" s="45"/>
      <c r="GL117" s="45"/>
      <c r="GM117" s="45"/>
      <c r="GN117" s="45" t="str">
        <f t="shared" si="700"/>
        <v/>
      </c>
      <c r="GO117" s="45"/>
      <c r="GP117" s="45"/>
      <c r="GQ117" s="45"/>
      <c r="GR117" s="45" t="str">
        <f t="shared" si="659"/>
        <v/>
      </c>
      <c r="GS117" s="46" t="str">
        <f t="shared" si="660"/>
        <v/>
      </c>
      <c r="GT117" s="37"/>
      <c r="GU117" s="61"/>
      <c r="GV117" s="47"/>
      <c r="GW117" s="30"/>
      <c r="GX117" s="45"/>
      <c r="GY117" s="45" t="str">
        <f t="shared" si="732"/>
        <v/>
      </c>
      <c r="GZ117" s="45"/>
      <c r="HA117" s="45" t="str">
        <f t="shared" si="733"/>
        <v/>
      </c>
      <c r="HB117" s="45"/>
      <c r="HC117" s="45" t="str">
        <f t="shared" si="734"/>
        <v/>
      </c>
      <c r="HD117" s="27"/>
      <c r="HE117" s="63" t="str">
        <f t="shared" si="672"/>
        <v/>
      </c>
      <c r="HF117" s="67" t="str">
        <f t="shared" si="673"/>
        <v/>
      </c>
      <c r="HG117" s="45" t="str">
        <f t="shared" si="735"/>
        <v/>
      </c>
      <c r="HH117" s="46" t="str">
        <f t="shared" si="599"/>
        <v/>
      </c>
      <c r="HI117" s="37"/>
      <c r="HK117" s="47"/>
      <c r="HL117" s="45"/>
      <c r="HM117" s="45" t="str">
        <f t="shared" si="736"/>
        <v/>
      </c>
      <c r="HN117" s="45"/>
      <c r="HO117" s="45" t="str">
        <f t="shared" si="737"/>
        <v/>
      </c>
      <c r="HP117" s="45"/>
      <c r="HQ117" s="45" t="str">
        <f t="shared" si="738"/>
        <v/>
      </c>
      <c r="HR117" s="27"/>
      <c r="HS117" s="63" t="str">
        <f t="shared" si="739"/>
        <v/>
      </c>
      <c r="HT117" s="67" t="str">
        <f t="shared" si="740"/>
        <v/>
      </c>
      <c r="HU117" s="45" t="str">
        <f t="shared" si="741"/>
        <v/>
      </c>
      <c r="HV117" s="46" t="str">
        <f t="shared" si="742"/>
        <v/>
      </c>
      <c r="HW117" s="37"/>
      <c r="HX117" s="360"/>
      <c r="HY117" s="47"/>
      <c r="HZ117" s="45"/>
      <c r="IA117" s="45" t="str">
        <f t="shared" si="743"/>
        <v/>
      </c>
      <c r="IB117" s="45"/>
      <c r="IC117" s="45" t="str">
        <f t="shared" si="744"/>
        <v/>
      </c>
      <c r="ID117" s="45"/>
      <c r="IE117" s="45" t="str">
        <f t="shared" si="745"/>
        <v/>
      </c>
      <c r="IF117" s="27"/>
      <c r="IG117" s="63" t="str">
        <f t="shared" si="746"/>
        <v/>
      </c>
      <c r="IH117" s="67" t="str">
        <f t="shared" si="747"/>
        <v/>
      </c>
      <c r="II117" s="45" t="str">
        <f t="shared" si="748"/>
        <v/>
      </c>
      <c r="IJ117" s="46" t="str">
        <f t="shared" si="749"/>
        <v/>
      </c>
      <c r="IK117" s="37"/>
      <c r="IL117" s="29"/>
      <c r="IM117" s="47"/>
      <c r="IN117" s="45"/>
      <c r="IO117" s="45" t="str">
        <f t="shared" si="750"/>
        <v/>
      </c>
      <c r="IP117" s="45"/>
      <c r="IQ117" s="45" t="str">
        <f t="shared" si="751"/>
        <v/>
      </c>
      <c r="IR117" s="45"/>
      <c r="IS117" s="45" t="str">
        <f t="shared" si="752"/>
        <v/>
      </c>
      <c r="IT117" s="27"/>
      <c r="IU117" s="63" t="str">
        <f t="shared" si="713"/>
        <v/>
      </c>
      <c r="IV117" s="67" t="str">
        <f t="shared" si="714"/>
        <v/>
      </c>
      <c r="IW117" s="45" t="str">
        <f t="shared" si="753"/>
        <v/>
      </c>
      <c r="IX117" s="46" t="str">
        <f t="shared" si="754"/>
        <v/>
      </c>
      <c r="IY117" s="37"/>
      <c r="IZ117" s="61"/>
      <c r="JA117" s="47"/>
      <c r="JB117" s="45"/>
      <c r="JC117" s="45" t="str">
        <f t="shared" si="755"/>
        <v/>
      </c>
      <c r="JD117" s="45"/>
      <c r="JE117" s="45" t="str">
        <f t="shared" si="756"/>
        <v/>
      </c>
      <c r="JF117" s="45"/>
      <c r="JG117" s="45" t="str">
        <f t="shared" si="757"/>
        <v/>
      </c>
      <c r="JH117" s="27"/>
      <c r="JI117" s="63" t="str">
        <f t="shared" si="758"/>
        <v/>
      </c>
      <c r="JJ117" s="67" t="str">
        <f t="shared" si="759"/>
        <v/>
      </c>
      <c r="JK117" s="45" t="str">
        <f t="shared" si="760"/>
        <v/>
      </c>
      <c r="JL117" s="46" t="str">
        <f t="shared" si="761"/>
        <v/>
      </c>
      <c r="JM117" s="37"/>
      <c r="JN117" s="29"/>
      <c r="JO117" s="47"/>
      <c r="JP117" s="45"/>
      <c r="JQ117" s="45" t="str">
        <f t="shared" si="762"/>
        <v/>
      </c>
      <c r="JR117" s="45"/>
      <c r="JS117" s="45" t="str">
        <f t="shared" si="763"/>
        <v/>
      </c>
      <c r="JT117" s="45"/>
      <c r="JU117" s="45" t="str">
        <f t="shared" si="764"/>
        <v/>
      </c>
      <c r="JV117" s="27"/>
      <c r="JW117" s="63" t="str">
        <f t="shared" si="710"/>
        <v/>
      </c>
      <c r="JX117" s="67" t="str">
        <f t="shared" si="711"/>
        <v/>
      </c>
      <c r="JY117" s="45" t="str">
        <f t="shared" si="765"/>
        <v/>
      </c>
      <c r="JZ117" s="46" t="str">
        <f t="shared" si="766"/>
        <v/>
      </c>
      <c r="KA117" s="37"/>
      <c r="KB117" s="51"/>
      <c r="KC117" s="47"/>
      <c r="KD117" s="45"/>
      <c r="KE117" s="45" t="str">
        <f>IF(KD117="","",KD117-KD113)</f>
        <v/>
      </c>
      <c r="KF117" s="45"/>
      <c r="KG117" s="45" t="str">
        <f>IF(KF117="","",KF117-KF113)</f>
        <v/>
      </c>
      <c r="KH117" s="45"/>
      <c r="KI117" s="45" t="str">
        <f>IF(KH117="","",KH113+KJ113-KH117)</f>
        <v/>
      </c>
      <c r="KJ117" s="27"/>
      <c r="KK117" s="63" t="str">
        <f>IF(KD117="","",KK113)</f>
        <v/>
      </c>
      <c r="KL117" s="67" t="str">
        <f>IF(KE117="","",KL113)</f>
        <v/>
      </c>
      <c r="KM117" s="45" t="str">
        <f>IF(KH117="","",KI117*KL117)</f>
        <v/>
      </c>
      <c r="KN117" s="46" t="str">
        <f>IF(KI117="","",KM117/(KE117*100))</f>
        <v/>
      </c>
      <c r="KO117" s="37"/>
      <c r="KP117" s="29"/>
      <c r="KQ117" s="47"/>
      <c r="KR117" s="45"/>
      <c r="KS117" s="45" t="str">
        <f>IF(KR117="","",KR117-KR113)</f>
        <v/>
      </c>
      <c r="KT117" s="45"/>
      <c r="KU117" s="45" t="str">
        <f>IF(KT117="","",KT117-KT113)</f>
        <v/>
      </c>
      <c r="KV117" s="45"/>
      <c r="KW117" s="45" t="str">
        <f>IF(KV117="","",KV113+KX113-KV117)</f>
        <v/>
      </c>
      <c r="KX117" s="27"/>
      <c r="KY117" s="63" t="str">
        <f>IF(KR117="","",KY113)</f>
        <v/>
      </c>
      <c r="KZ117" s="67" t="str">
        <f>IF(KS117="","",KZ113)</f>
        <v/>
      </c>
      <c r="LA117" s="45" t="str">
        <f>IF(KV117="","",KW117*KZ117)</f>
        <v/>
      </c>
      <c r="LB117" s="46" t="str">
        <f>IF(KW117="","",LA117/(KS117*100))</f>
        <v/>
      </c>
      <c r="LC117" s="37"/>
      <c r="LD117" s="29"/>
      <c r="LE117" s="52"/>
      <c r="LF117" s="43"/>
      <c r="LG117" s="86" t="str">
        <f>IF(LF117="","",LF117-LF114)</f>
        <v/>
      </c>
      <c r="LH117" s="43"/>
      <c r="LI117" s="43"/>
      <c r="LJ117" s="43"/>
      <c r="LK117" s="87"/>
      <c r="LL117" s="43"/>
      <c r="LM117" s="73"/>
      <c r="LN117" s="67"/>
      <c r="LO117" s="87" t="str">
        <f t="shared" si="571"/>
        <v/>
      </c>
      <c r="LP117" s="53"/>
      <c r="LQ117" s="37"/>
      <c r="LR117" s="29"/>
      <c r="LS117" s="47"/>
      <c r="LT117" s="67"/>
      <c r="LU117" s="45" t="str">
        <f t="shared" si="701"/>
        <v/>
      </c>
      <c r="LV117" s="45"/>
      <c r="LW117" s="45"/>
      <c r="LX117" s="45"/>
      <c r="LY117" s="45" t="str">
        <f t="shared" si="702"/>
        <v/>
      </c>
      <c r="LZ117" s="45"/>
      <c r="MA117" s="45"/>
      <c r="MB117" s="45"/>
      <c r="MC117" s="45" t="str">
        <f t="shared" si="661"/>
        <v/>
      </c>
      <c r="MD117" s="46" t="str">
        <f t="shared" si="662"/>
        <v/>
      </c>
      <c r="ME117" s="37"/>
      <c r="MF117" s="29"/>
      <c r="MG117" s="47"/>
      <c r="MH117" s="67"/>
      <c r="MI117" s="45" t="str">
        <f t="shared" si="703"/>
        <v/>
      </c>
      <c r="MJ117" s="45"/>
      <c r="MK117" s="45"/>
      <c r="ML117" s="45"/>
      <c r="MM117" s="45" t="str">
        <f t="shared" si="704"/>
        <v/>
      </c>
      <c r="MN117" s="45"/>
      <c r="MO117" s="45"/>
      <c r="MP117" s="45"/>
      <c r="MQ117" s="45" t="str">
        <f t="shared" si="663"/>
        <v/>
      </c>
      <c r="MR117" s="46" t="str">
        <f t="shared" si="664"/>
        <v/>
      </c>
      <c r="MS117" s="37"/>
      <c r="MT117" s="29"/>
      <c r="MU117" s="47"/>
      <c r="MV117" s="67"/>
      <c r="MW117" s="45" t="str">
        <f t="shared" si="705"/>
        <v/>
      </c>
      <c r="MX117" s="45"/>
      <c r="MY117" s="45"/>
      <c r="MZ117" s="45"/>
      <c r="NA117" s="45" t="str">
        <f t="shared" si="706"/>
        <v/>
      </c>
      <c r="NB117" s="45"/>
      <c r="NC117" s="45"/>
      <c r="ND117" s="45"/>
      <c r="NE117" s="45" t="str">
        <f t="shared" si="665"/>
        <v/>
      </c>
      <c r="NF117" s="46" t="str">
        <f t="shared" si="666"/>
        <v/>
      </c>
      <c r="NG117" s="37"/>
      <c r="NH117" s="29"/>
      <c r="NI117" s="47"/>
      <c r="NJ117" s="67"/>
      <c r="NK117" s="45" t="str">
        <f t="shared" si="707"/>
        <v/>
      </c>
      <c r="NL117" s="45"/>
      <c r="NM117" s="45"/>
      <c r="NN117" s="45"/>
      <c r="NO117" s="45" t="str">
        <f t="shared" si="708"/>
        <v/>
      </c>
      <c r="NP117" s="45"/>
      <c r="NQ117" s="45"/>
      <c r="NR117" s="45"/>
      <c r="NS117" s="45" t="str">
        <f t="shared" si="667"/>
        <v/>
      </c>
      <c r="NT117" s="46" t="str">
        <f t="shared" si="668"/>
        <v/>
      </c>
      <c r="NU117" s="37"/>
    </row>
    <row r="118" spans="1:385" ht="15" customHeight="1" thickBot="1" x14ac:dyDescent="0.3">
      <c r="A118" s="38"/>
      <c r="B118" s="39"/>
      <c r="C118" s="40"/>
      <c r="D118" s="40"/>
      <c r="E118" s="41"/>
      <c r="F118" s="41"/>
      <c r="G118" s="40"/>
      <c r="H118" s="42"/>
      <c r="I118" s="45"/>
      <c r="J118" s="45" t="str">
        <f t="shared" si="676"/>
        <v/>
      </c>
      <c r="K118" s="45"/>
      <c r="L118" s="45"/>
      <c r="M118" s="45"/>
      <c r="N118" s="45" t="str">
        <f t="shared" si="677"/>
        <v/>
      </c>
      <c r="O118" s="45"/>
      <c r="P118" s="45"/>
      <c r="Q118" s="45"/>
      <c r="R118" s="45" t="str">
        <f t="shared" si="639"/>
        <v/>
      </c>
      <c r="S118" s="46" t="str">
        <f t="shared" si="640"/>
        <v/>
      </c>
      <c r="T118" s="37"/>
      <c r="U118" s="29"/>
      <c r="V118" s="47"/>
      <c r="W118" s="67"/>
      <c r="X118" s="45" t="str">
        <f t="shared" si="678"/>
        <v/>
      </c>
      <c r="Y118" s="45"/>
      <c r="Z118" s="45"/>
      <c r="AA118" s="45"/>
      <c r="AB118" s="45" t="str">
        <f t="shared" si="679"/>
        <v/>
      </c>
      <c r="AC118" s="45"/>
      <c r="AD118" s="45"/>
      <c r="AE118" s="45"/>
      <c r="AF118" s="45" t="str">
        <f t="shared" si="641"/>
        <v/>
      </c>
      <c r="AG118" s="46" t="str">
        <f t="shared" si="642"/>
        <v/>
      </c>
      <c r="AH118" s="37"/>
      <c r="AI118" s="29"/>
      <c r="AJ118" s="47"/>
      <c r="AK118" s="45"/>
      <c r="AL118" s="45" t="str">
        <f t="shared" si="680"/>
        <v/>
      </c>
      <c r="AM118" s="45"/>
      <c r="AN118" s="45" t="str">
        <f t="shared" si="681"/>
        <v/>
      </c>
      <c r="AO118" s="45"/>
      <c r="AP118" s="45" t="str">
        <f t="shared" si="682"/>
        <v/>
      </c>
      <c r="AQ118" s="45"/>
      <c r="AR118" s="45"/>
      <c r="AS118" s="45"/>
      <c r="AT118" s="45" t="str">
        <f t="shared" si="643"/>
        <v/>
      </c>
      <c r="AU118" s="46" t="str">
        <f t="shared" si="644"/>
        <v/>
      </c>
      <c r="AV118" s="37"/>
      <c r="AW118" s="29"/>
      <c r="AX118" s="47"/>
      <c r="AY118" s="45"/>
      <c r="AZ118" s="45" t="str">
        <f t="shared" si="683"/>
        <v/>
      </c>
      <c r="BA118" s="45"/>
      <c r="BB118" s="45" t="str">
        <f t="shared" si="684"/>
        <v/>
      </c>
      <c r="BC118" s="45"/>
      <c r="BD118" s="45" t="str">
        <f t="shared" si="685"/>
        <v/>
      </c>
      <c r="BE118" s="45"/>
      <c r="BF118" s="45"/>
      <c r="BG118" s="45"/>
      <c r="BH118" s="45" t="str">
        <f t="shared" si="645"/>
        <v/>
      </c>
      <c r="BI118" s="46" t="str">
        <f t="shared" si="646"/>
        <v/>
      </c>
      <c r="BJ118" s="37"/>
      <c r="BK118" s="29"/>
      <c r="BL118" s="75"/>
      <c r="BM118" s="76"/>
      <c r="BN118" s="76" t="str">
        <f t="shared" si="715"/>
        <v/>
      </c>
      <c r="BO118" s="76"/>
      <c r="BP118" s="76" t="str">
        <f t="shared" si="716"/>
        <v/>
      </c>
      <c r="BQ118" s="76"/>
      <c r="BR118" s="76" t="str">
        <f t="shared" si="717"/>
        <v/>
      </c>
      <c r="BS118" s="76"/>
      <c r="BT118" s="78" t="str">
        <f t="shared" si="669"/>
        <v/>
      </c>
      <c r="BU118" s="79" t="str">
        <f t="shared" si="670"/>
        <v/>
      </c>
      <c r="BV118" s="76" t="str">
        <f t="shared" si="718"/>
        <v/>
      </c>
      <c r="BW118" s="80" t="str">
        <f t="shared" si="719"/>
        <v/>
      </c>
      <c r="BX118" s="37"/>
      <c r="BY118" s="57"/>
      <c r="BZ118" s="75"/>
      <c r="CA118" s="76"/>
      <c r="CB118" s="76" t="str">
        <f t="shared" si="720"/>
        <v/>
      </c>
      <c r="CC118" s="76"/>
      <c r="CD118" s="76" t="str">
        <f t="shared" si="721"/>
        <v/>
      </c>
      <c r="CE118" s="76"/>
      <c r="CF118" s="76" t="str">
        <f t="shared" si="722"/>
        <v/>
      </c>
      <c r="CG118" s="76"/>
      <c r="CH118" s="78" t="str">
        <f t="shared" si="723"/>
        <v/>
      </c>
      <c r="CI118" s="79" t="str">
        <f t="shared" si="724"/>
        <v/>
      </c>
      <c r="CJ118" s="76" t="str">
        <f t="shared" si="725"/>
        <v/>
      </c>
      <c r="CK118" s="80" t="str">
        <f t="shared" si="726"/>
        <v/>
      </c>
      <c r="CL118" s="37"/>
      <c r="CM118" s="29"/>
      <c r="CN118" s="75"/>
      <c r="CO118" s="76"/>
      <c r="CP118" s="76" t="str">
        <f t="shared" si="727"/>
        <v/>
      </c>
      <c r="CQ118" s="76"/>
      <c r="CR118" s="76" t="str">
        <f t="shared" si="728"/>
        <v/>
      </c>
      <c r="CS118" s="76"/>
      <c r="CT118" s="76" t="str">
        <f t="shared" si="729"/>
        <v/>
      </c>
      <c r="CU118" s="76"/>
      <c r="CV118" s="78" t="str">
        <f t="shared" si="712"/>
        <v/>
      </c>
      <c r="CW118" s="79" t="str">
        <f t="shared" si="709"/>
        <v/>
      </c>
      <c r="CX118" s="76" t="str">
        <f t="shared" si="730"/>
        <v/>
      </c>
      <c r="CY118" s="80" t="str">
        <f t="shared" si="731"/>
        <v/>
      </c>
      <c r="CZ118" s="37"/>
      <c r="DA118" s="29"/>
      <c r="DB118" s="47"/>
      <c r="DC118" s="67"/>
      <c r="DD118" s="45" t="str">
        <f t="shared" si="686"/>
        <v/>
      </c>
      <c r="DE118" s="45"/>
      <c r="DF118" s="45"/>
      <c r="DG118" s="45"/>
      <c r="DH118" s="45" t="str">
        <f t="shared" si="687"/>
        <v/>
      </c>
      <c r="DI118" s="45"/>
      <c r="DJ118" s="45"/>
      <c r="DK118" s="45"/>
      <c r="DL118" s="45" t="str">
        <f t="shared" si="647"/>
        <v/>
      </c>
      <c r="DM118" s="46" t="str">
        <f t="shared" si="648"/>
        <v/>
      </c>
      <c r="DN118" s="37"/>
      <c r="DO118" s="29"/>
      <c r="DP118" s="47"/>
      <c r="DQ118" s="45"/>
      <c r="DR118" s="45" t="str">
        <f t="shared" si="688"/>
        <v/>
      </c>
      <c r="DS118" s="45"/>
      <c r="DT118" s="45" t="str">
        <f t="shared" si="689"/>
        <v/>
      </c>
      <c r="DU118" s="45"/>
      <c r="DV118" s="45" t="str">
        <f t="shared" si="690"/>
        <v/>
      </c>
      <c r="DW118" s="45"/>
      <c r="DX118" s="45"/>
      <c r="DY118" s="45"/>
      <c r="DZ118" s="45" t="str">
        <f t="shared" si="649"/>
        <v/>
      </c>
      <c r="EA118" s="46" t="str">
        <f t="shared" si="650"/>
        <v/>
      </c>
      <c r="EB118" s="37"/>
      <c r="ED118" s="47"/>
      <c r="EE118" s="67"/>
      <c r="EF118" s="45" t="str">
        <f t="shared" si="691"/>
        <v/>
      </c>
      <c r="EG118" s="45"/>
      <c r="EH118" s="45"/>
      <c r="EI118" s="45"/>
      <c r="EJ118" s="45" t="str">
        <f t="shared" si="692"/>
        <v/>
      </c>
      <c r="EK118" s="45"/>
      <c r="EL118" s="45"/>
      <c r="EM118" s="45"/>
      <c r="EN118" s="45" t="str">
        <f t="shared" si="651"/>
        <v/>
      </c>
      <c r="EO118" s="46" t="str">
        <f t="shared" si="652"/>
        <v/>
      </c>
      <c r="EP118" s="37"/>
      <c r="ER118" s="47"/>
      <c r="ES118" s="67"/>
      <c r="ET118" s="45" t="str">
        <f t="shared" si="693"/>
        <v/>
      </c>
      <c r="EU118" s="45"/>
      <c r="EV118" s="45"/>
      <c r="EW118" s="45"/>
      <c r="EX118" s="45" t="str">
        <f t="shared" si="694"/>
        <v/>
      </c>
      <c r="EY118" s="45"/>
      <c r="EZ118" s="45"/>
      <c r="FA118" s="45"/>
      <c r="FB118" s="45" t="str">
        <f t="shared" si="653"/>
        <v/>
      </c>
      <c r="FC118" s="46" t="str">
        <f t="shared" si="654"/>
        <v/>
      </c>
      <c r="FD118" s="37"/>
      <c r="FF118" s="47"/>
      <c r="FG118" s="67"/>
      <c r="FH118" s="45" t="str">
        <f t="shared" si="695"/>
        <v/>
      </c>
      <c r="FI118" s="45"/>
      <c r="FJ118" s="45"/>
      <c r="FK118" s="45"/>
      <c r="FL118" s="45" t="str">
        <f t="shared" si="696"/>
        <v/>
      </c>
      <c r="FM118" s="45"/>
      <c r="FN118" s="45"/>
      <c r="FO118" s="45"/>
      <c r="FP118" s="45" t="str">
        <f t="shared" si="655"/>
        <v/>
      </c>
      <c r="FQ118" s="46" t="str">
        <f t="shared" si="656"/>
        <v/>
      </c>
      <c r="FR118" s="37"/>
      <c r="FS118" s="29"/>
      <c r="FT118" s="47"/>
      <c r="FU118" s="67"/>
      <c r="FV118" s="45" t="str">
        <f t="shared" si="697"/>
        <v/>
      </c>
      <c r="FW118" s="45"/>
      <c r="FX118" s="45"/>
      <c r="FY118" s="45"/>
      <c r="FZ118" s="45" t="str">
        <f t="shared" si="698"/>
        <v/>
      </c>
      <c r="GA118" s="45"/>
      <c r="GB118" s="45"/>
      <c r="GC118" s="45"/>
      <c r="GD118" s="45" t="str">
        <f t="shared" si="657"/>
        <v/>
      </c>
      <c r="GE118" s="46" t="str">
        <f t="shared" si="658"/>
        <v/>
      </c>
      <c r="GF118" s="37"/>
      <c r="GH118" s="47"/>
      <c r="GI118" s="67"/>
      <c r="GJ118" s="45" t="str">
        <f t="shared" si="699"/>
        <v/>
      </c>
      <c r="GK118" s="45"/>
      <c r="GL118" s="45"/>
      <c r="GM118" s="45"/>
      <c r="GN118" s="45" t="str">
        <f t="shared" si="700"/>
        <v/>
      </c>
      <c r="GO118" s="45"/>
      <c r="GP118" s="45"/>
      <c r="GQ118" s="45"/>
      <c r="GR118" s="45" t="str">
        <f t="shared" si="659"/>
        <v/>
      </c>
      <c r="GS118" s="46" t="str">
        <f t="shared" si="660"/>
        <v/>
      </c>
      <c r="GT118" s="37"/>
      <c r="GU118" s="61"/>
      <c r="GV118" s="75"/>
      <c r="GW118" s="84"/>
      <c r="GX118" s="76"/>
      <c r="GY118" s="76" t="str">
        <f t="shared" si="732"/>
        <v/>
      </c>
      <c r="GZ118" s="76"/>
      <c r="HA118" s="76" t="str">
        <f t="shared" si="733"/>
        <v/>
      </c>
      <c r="HB118" s="76"/>
      <c r="HC118" s="76" t="str">
        <f t="shared" si="734"/>
        <v/>
      </c>
      <c r="HD118" s="76"/>
      <c r="HE118" s="78" t="str">
        <f t="shared" si="672"/>
        <v/>
      </c>
      <c r="HF118" s="79" t="str">
        <f t="shared" si="673"/>
        <v/>
      </c>
      <c r="HG118" s="76" t="str">
        <f t="shared" si="735"/>
        <v/>
      </c>
      <c r="HH118" s="80" t="str">
        <f t="shared" si="599"/>
        <v/>
      </c>
      <c r="HI118" s="37"/>
      <c r="HK118" s="75"/>
      <c r="HL118" s="76"/>
      <c r="HM118" s="76" t="str">
        <f t="shared" si="736"/>
        <v/>
      </c>
      <c r="HN118" s="76"/>
      <c r="HO118" s="76" t="str">
        <f t="shared" si="737"/>
        <v/>
      </c>
      <c r="HP118" s="76"/>
      <c r="HQ118" s="76" t="str">
        <f t="shared" si="738"/>
        <v/>
      </c>
      <c r="HR118" s="76"/>
      <c r="HS118" s="78" t="str">
        <f t="shared" si="739"/>
        <v/>
      </c>
      <c r="HT118" s="79" t="str">
        <f t="shared" si="740"/>
        <v/>
      </c>
      <c r="HU118" s="76" t="str">
        <f t="shared" si="741"/>
        <v/>
      </c>
      <c r="HV118" s="80" t="str">
        <f t="shared" si="742"/>
        <v/>
      </c>
      <c r="HW118" s="37"/>
      <c r="HX118" s="360"/>
      <c r="HY118" s="75"/>
      <c r="HZ118" s="76"/>
      <c r="IA118" s="76" t="str">
        <f t="shared" si="743"/>
        <v/>
      </c>
      <c r="IB118" s="76"/>
      <c r="IC118" s="76" t="str">
        <f t="shared" si="744"/>
        <v/>
      </c>
      <c r="ID118" s="76"/>
      <c r="IE118" s="76" t="str">
        <f t="shared" si="745"/>
        <v/>
      </c>
      <c r="IF118" s="76"/>
      <c r="IG118" s="78" t="str">
        <f t="shared" si="746"/>
        <v/>
      </c>
      <c r="IH118" s="79" t="str">
        <f t="shared" si="747"/>
        <v/>
      </c>
      <c r="II118" s="76" t="str">
        <f t="shared" si="748"/>
        <v/>
      </c>
      <c r="IJ118" s="80" t="str">
        <f t="shared" si="749"/>
        <v/>
      </c>
      <c r="IK118" s="37"/>
      <c r="IL118" s="29"/>
      <c r="IM118" s="75"/>
      <c r="IN118" s="76"/>
      <c r="IO118" s="76" t="str">
        <f t="shared" si="750"/>
        <v/>
      </c>
      <c r="IP118" s="76"/>
      <c r="IQ118" s="76" t="str">
        <f t="shared" si="751"/>
        <v/>
      </c>
      <c r="IR118" s="76"/>
      <c r="IS118" s="76" t="str">
        <f t="shared" si="752"/>
        <v/>
      </c>
      <c r="IT118" s="76"/>
      <c r="IU118" s="78" t="str">
        <f t="shared" si="713"/>
        <v/>
      </c>
      <c r="IV118" s="79" t="str">
        <f t="shared" si="714"/>
        <v/>
      </c>
      <c r="IW118" s="76" t="str">
        <f t="shared" si="753"/>
        <v/>
      </c>
      <c r="IX118" s="80" t="str">
        <f t="shared" si="754"/>
        <v/>
      </c>
      <c r="IY118" s="37"/>
      <c r="IZ118" s="61"/>
      <c r="JA118" s="75"/>
      <c r="JB118" s="76"/>
      <c r="JC118" s="76" t="str">
        <f t="shared" si="755"/>
        <v/>
      </c>
      <c r="JD118" s="76"/>
      <c r="JE118" s="76" t="str">
        <f t="shared" si="756"/>
        <v/>
      </c>
      <c r="JF118" s="76"/>
      <c r="JG118" s="76" t="str">
        <f t="shared" si="757"/>
        <v/>
      </c>
      <c r="JH118" s="76"/>
      <c r="JI118" s="78" t="str">
        <f t="shared" si="758"/>
        <v/>
      </c>
      <c r="JJ118" s="79" t="str">
        <f t="shared" si="759"/>
        <v/>
      </c>
      <c r="JK118" s="76" t="str">
        <f t="shared" si="760"/>
        <v/>
      </c>
      <c r="JL118" s="80" t="str">
        <f t="shared" si="761"/>
        <v/>
      </c>
      <c r="JM118" s="37"/>
      <c r="JN118" s="29"/>
      <c r="JO118" s="75"/>
      <c r="JP118" s="76"/>
      <c r="JQ118" s="76" t="str">
        <f t="shared" si="762"/>
        <v/>
      </c>
      <c r="JR118" s="76"/>
      <c r="JS118" s="76" t="str">
        <f t="shared" si="763"/>
        <v/>
      </c>
      <c r="JT118" s="76"/>
      <c r="JU118" s="76" t="str">
        <f t="shared" si="764"/>
        <v/>
      </c>
      <c r="JV118" s="76"/>
      <c r="JW118" s="78" t="str">
        <f t="shared" si="710"/>
        <v/>
      </c>
      <c r="JX118" s="79" t="str">
        <f t="shared" si="711"/>
        <v/>
      </c>
      <c r="JY118" s="76" t="str">
        <f t="shared" si="765"/>
        <v/>
      </c>
      <c r="JZ118" s="80" t="str">
        <f t="shared" si="766"/>
        <v/>
      </c>
      <c r="KA118" s="37"/>
      <c r="KB118" s="51"/>
      <c r="KC118" s="75"/>
      <c r="KD118" s="76"/>
      <c r="KE118" s="76" t="str">
        <f>IF(KD118="","",KD118-KD114)</f>
        <v/>
      </c>
      <c r="KF118" s="76"/>
      <c r="KG118" s="76" t="str">
        <f>IF(KF118="","",KF118-KF114)</f>
        <v/>
      </c>
      <c r="KH118" s="76"/>
      <c r="KI118" s="76" t="str">
        <f>IF(KH118="","",KH114+KJ114-KH118)</f>
        <v/>
      </c>
      <c r="KJ118" s="76"/>
      <c r="KK118" s="78" t="str">
        <f>IF(KD118="","",KK114)</f>
        <v/>
      </c>
      <c r="KL118" s="79" t="str">
        <f>IF(KE118="","",KL114)</f>
        <v/>
      </c>
      <c r="KM118" s="76" t="str">
        <f>IF(KH118="","",KI118*KL118)</f>
        <v/>
      </c>
      <c r="KN118" s="80" t="str">
        <f>IF(KI118="","",KM118/(KE118*100))</f>
        <v/>
      </c>
      <c r="KO118" s="37"/>
      <c r="KP118" s="29"/>
      <c r="KQ118" s="75"/>
      <c r="KR118" s="76"/>
      <c r="KS118" s="76" t="str">
        <f>IF(KR118="","",KR118-KR114)</f>
        <v/>
      </c>
      <c r="KT118" s="76"/>
      <c r="KU118" s="76" t="str">
        <f>IF(KT118="","",KT118-KT114)</f>
        <v/>
      </c>
      <c r="KV118" s="76"/>
      <c r="KW118" s="76" t="str">
        <f>IF(KV118="","",KV114+KX114-KV118)</f>
        <v/>
      </c>
      <c r="KX118" s="76"/>
      <c r="KY118" s="78" t="str">
        <f>IF(KR118="","",KY114)</f>
        <v/>
      </c>
      <c r="KZ118" s="79" t="str">
        <f>IF(KS118="","",KZ114)</f>
        <v/>
      </c>
      <c r="LA118" s="76" t="str">
        <f>IF(KV118="","",KW118*KZ118)</f>
        <v/>
      </c>
      <c r="LB118" s="80" t="str">
        <f>IF(KW118="","",LA118/(KS118*100))</f>
        <v/>
      </c>
      <c r="LC118" s="37"/>
      <c r="LD118" s="29"/>
      <c r="LE118" s="47"/>
      <c r="LF118" s="45"/>
      <c r="LG118" s="45"/>
      <c r="LH118" s="45"/>
      <c r="LI118" s="45"/>
      <c r="LJ118" s="45"/>
      <c r="LK118" s="45"/>
      <c r="LL118" s="45"/>
      <c r="LM118" s="63"/>
      <c r="LN118" s="67"/>
      <c r="LO118" s="45" t="str">
        <f t="shared" si="571"/>
        <v/>
      </c>
      <c r="LP118" s="46"/>
      <c r="LQ118" s="37"/>
      <c r="LR118" s="29"/>
      <c r="LS118" s="47"/>
      <c r="LT118" s="67"/>
      <c r="LU118" s="45" t="str">
        <f t="shared" si="701"/>
        <v/>
      </c>
      <c r="LV118" s="45"/>
      <c r="LW118" s="45"/>
      <c r="LX118" s="45"/>
      <c r="LY118" s="45" t="str">
        <f t="shared" si="702"/>
        <v/>
      </c>
      <c r="LZ118" s="45"/>
      <c r="MA118" s="45"/>
      <c r="MB118" s="45"/>
      <c r="MC118" s="45" t="str">
        <f t="shared" si="661"/>
        <v/>
      </c>
      <c r="MD118" s="46" t="str">
        <f t="shared" si="662"/>
        <v/>
      </c>
      <c r="ME118" s="37"/>
      <c r="MF118" s="29"/>
      <c r="MG118" s="47"/>
      <c r="MH118" s="67"/>
      <c r="MI118" s="45" t="str">
        <f t="shared" si="703"/>
        <v/>
      </c>
      <c r="MJ118" s="45"/>
      <c r="MK118" s="45"/>
      <c r="ML118" s="45"/>
      <c r="MM118" s="45" t="str">
        <f t="shared" si="704"/>
        <v/>
      </c>
      <c r="MN118" s="45"/>
      <c r="MO118" s="45"/>
      <c r="MP118" s="45"/>
      <c r="MQ118" s="45" t="str">
        <f t="shared" si="663"/>
        <v/>
      </c>
      <c r="MR118" s="46" t="str">
        <f t="shared" si="664"/>
        <v/>
      </c>
      <c r="MS118" s="37"/>
      <c r="MT118" s="29"/>
      <c r="MU118" s="47"/>
      <c r="MV118" s="67"/>
      <c r="MW118" s="45" t="str">
        <f t="shared" si="705"/>
        <v/>
      </c>
      <c r="MX118" s="45"/>
      <c r="MY118" s="45"/>
      <c r="MZ118" s="45"/>
      <c r="NA118" s="45" t="str">
        <f t="shared" si="706"/>
        <v/>
      </c>
      <c r="NB118" s="45"/>
      <c r="NC118" s="45"/>
      <c r="ND118" s="45"/>
      <c r="NE118" s="45" t="str">
        <f t="shared" si="665"/>
        <v/>
      </c>
      <c r="NF118" s="46" t="str">
        <f t="shared" si="666"/>
        <v/>
      </c>
      <c r="NG118" s="37"/>
      <c r="NH118" s="29"/>
      <c r="NI118" s="47"/>
      <c r="NJ118" s="67"/>
      <c r="NK118" s="45" t="str">
        <f t="shared" si="707"/>
        <v/>
      </c>
      <c r="NL118" s="45"/>
      <c r="NM118" s="45"/>
      <c r="NN118" s="45"/>
      <c r="NO118" s="45" t="str">
        <f t="shared" si="708"/>
        <v/>
      </c>
      <c r="NP118" s="45"/>
      <c r="NQ118" s="45"/>
      <c r="NR118" s="45"/>
      <c r="NS118" s="45" t="str">
        <f t="shared" si="667"/>
        <v/>
      </c>
      <c r="NT118" s="46" t="str">
        <f t="shared" si="668"/>
        <v/>
      </c>
      <c r="NU118" s="37"/>
    </row>
    <row r="119" spans="1:385" ht="15" customHeight="1" thickTop="1" thickBot="1" x14ac:dyDescent="0.3">
      <c r="A119" s="38"/>
      <c r="B119" s="39"/>
      <c r="C119" s="40"/>
      <c r="D119" s="40"/>
      <c r="E119" s="41"/>
      <c r="F119" s="41"/>
      <c r="G119" s="40"/>
      <c r="H119" s="42"/>
      <c r="I119" s="45"/>
      <c r="J119" s="45" t="str">
        <f t="shared" si="676"/>
        <v/>
      </c>
      <c r="K119" s="45"/>
      <c r="L119" s="45"/>
      <c r="M119" s="45"/>
      <c r="N119" s="45" t="str">
        <f t="shared" si="677"/>
        <v/>
      </c>
      <c r="O119" s="45"/>
      <c r="P119" s="45"/>
      <c r="Q119" s="45"/>
      <c r="R119" s="45" t="str">
        <f t="shared" si="639"/>
        <v/>
      </c>
      <c r="S119" s="46" t="str">
        <f t="shared" si="640"/>
        <v/>
      </c>
      <c r="T119" s="37"/>
      <c r="U119" s="29"/>
      <c r="V119" s="47"/>
      <c r="W119" s="67"/>
      <c r="X119" s="45" t="str">
        <f t="shared" si="678"/>
        <v/>
      </c>
      <c r="Y119" s="45"/>
      <c r="Z119" s="45"/>
      <c r="AA119" s="45"/>
      <c r="AB119" s="45" t="str">
        <f t="shared" si="679"/>
        <v/>
      </c>
      <c r="AC119" s="45"/>
      <c r="AD119" s="45"/>
      <c r="AE119" s="45"/>
      <c r="AF119" s="45" t="str">
        <f t="shared" si="641"/>
        <v/>
      </c>
      <c r="AG119" s="46" t="str">
        <f t="shared" si="642"/>
        <v/>
      </c>
      <c r="AH119" s="37"/>
      <c r="AI119" s="29"/>
      <c r="AJ119" s="47"/>
      <c r="AK119" s="45"/>
      <c r="AL119" s="45" t="str">
        <f t="shared" si="680"/>
        <v/>
      </c>
      <c r="AM119" s="45"/>
      <c r="AN119" s="45" t="str">
        <f t="shared" si="681"/>
        <v/>
      </c>
      <c r="AO119" s="45"/>
      <c r="AP119" s="45" t="str">
        <f t="shared" si="682"/>
        <v/>
      </c>
      <c r="AQ119" s="45"/>
      <c r="AR119" s="45"/>
      <c r="AS119" s="45"/>
      <c r="AT119" s="45" t="str">
        <f t="shared" si="643"/>
        <v/>
      </c>
      <c r="AU119" s="46" t="str">
        <f t="shared" si="644"/>
        <v/>
      </c>
      <c r="AV119" s="37"/>
      <c r="AW119" s="29"/>
      <c r="AX119" s="47"/>
      <c r="AY119" s="45"/>
      <c r="AZ119" s="45" t="str">
        <f t="shared" si="683"/>
        <v/>
      </c>
      <c r="BA119" s="45"/>
      <c r="BB119" s="45" t="str">
        <f t="shared" si="684"/>
        <v/>
      </c>
      <c r="BC119" s="45"/>
      <c r="BD119" s="45" t="str">
        <f t="shared" si="685"/>
        <v/>
      </c>
      <c r="BE119" s="45"/>
      <c r="BF119" s="45"/>
      <c r="BG119" s="45"/>
      <c r="BH119" s="45" t="str">
        <f t="shared" si="645"/>
        <v/>
      </c>
      <c r="BI119" s="46" t="str">
        <f t="shared" si="646"/>
        <v/>
      </c>
      <c r="BJ119" s="37"/>
      <c r="BK119" s="29"/>
      <c r="BL119" s="52" t="str">
        <f>IF($A86="","",$A86)</f>
        <v/>
      </c>
      <c r="BM119" s="43"/>
      <c r="BN119" s="43" t="str">
        <f t="shared" si="715"/>
        <v/>
      </c>
      <c r="BO119" s="43"/>
      <c r="BP119" s="87" t="str">
        <f t="shared" si="716"/>
        <v/>
      </c>
      <c r="BQ119" s="43"/>
      <c r="BR119" s="43" t="str">
        <f t="shared" si="717"/>
        <v/>
      </c>
      <c r="BS119" s="43"/>
      <c r="BT119" s="44" t="str">
        <f t="shared" si="669"/>
        <v/>
      </c>
      <c r="BU119" s="48" t="str">
        <f t="shared" si="670"/>
        <v/>
      </c>
      <c r="BV119" s="45" t="str">
        <f t="shared" si="718"/>
        <v/>
      </c>
      <c r="BW119" s="89" t="str">
        <f t="shared" si="719"/>
        <v/>
      </c>
      <c r="BX119" s="37"/>
      <c r="BY119" s="57"/>
      <c r="BZ119" s="52" t="str">
        <f>IF($A86="","",$A86)</f>
        <v/>
      </c>
      <c r="CA119" s="43"/>
      <c r="CB119" s="43" t="str">
        <f t="shared" si="720"/>
        <v/>
      </c>
      <c r="CC119" s="43"/>
      <c r="CD119" s="87" t="str">
        <f t="shared" si="721"/>
        <v/>
      </c>
      <c r="CE119" s="43"/>
      <c r="CF119" s="43" t="str">
        <f t="shared" si="722"/>
        <v/>
      </c>
      <c r="CG119" s="43"/>
      <c r="CH119" s="44" t="str">
        <f t="shared" si="723"/>
        <v/>
      </c>
      <c r="CI119" s="48" t="str">
        <f t="shared" si="724"/>
        <v/>
      </c>
      <c r="CJ119" s="45" t="str">
        <f t="shared" si="725"/>
        <v/>
      </c>
      <c r="CK119" s="89" t="str">
        <f t="shared" si="726"/>
        <v/>
      </c>
      <c r="CL119" s="37"/>
      <c r="CM119" s="29"/>
      <c r="CN119" s="52" t="str">
        <f>IF($A86="","",$A86)</f>
        <v/>
      </c>
      <c r="CO119" s="43"/>
      <c r="CP119" s="43" t="str">
        <f t="shared" si="727"/>
        <v/>
      </c>
      <c r="CQ119" s="43"/>
      <c r="CR119" s="87" t="str">
        <f t="shared" si="728"/>
        <v/>
      </c>
      <c r="CS119" s="43"/>
      <c r="CT119" s="43" t="str">
        <f t="shared" si="729"/>
        <v/>
      </c>
      <c r="CU119" s="43"/>
      <c r="CV119" s="44" t="str">
        <f t="shared" si="712"/>
        <v/>
      </c>
      <c r="CW119" s="48" t="str">
        <f t="shared" si="709"/>
        <v/>
      </c>
      <c r="CX119" s="45" t="str">
        <f t="shared" si="730"/>
        <v/>
      </c>
      <c r="CY119" s="89" t="str">
        <f t="shared" si="731"/>
        <v/>
      </c>
      <c r="CZ119" s="37"/>
      <c r="DA119" s="29"/>
      <c r="DB119" s="47"/>
      <c r="DC119" s="67"/>
      <c r="DD119" s="45" t="str">
        <f t="shared" si="686"/>
        <v/>
      </c>
      <c r="DE119" s="45"/>
      <c r="DF119" s="45"/>
      <c r="DG119" s="45"/>
      <c r="DH119" s="45" t="str">
        <f t="shared" si="687"/>
        <v/>
      </c>
      <c r="DI119" s="45"/>
      <c r="DJ119" s="45"/>
      <c r="DK119" s="45"/>
      <c r="DL119" s="45" t="str">
        <f t="shared" si="647"/>
        <v/>
      </c>
      <c r="DM119" s="46" t="str">
        <f t="shared" si="648"/>
        <v/>
      </c>
      <c r="DN119" s="37"/>
      <c r="DO119" s="29"/>
      <c r="DP119" s="47"/>
      <c r="DQ119" s="45"/>
      <c r="DR119" s="45" t="str">
        <f t="shared" si="688"/>
        <v/>
      </c>
      <c r="DS119" s="45"/>
      <c r="DT119" s="45" t="str">
        <f t="shared" si="689"/>
        <v/>
      </c>
      <c r="DU119" s="45"/>
      <c r="DV119" s="45" t="str">
        <f t="shared" si="690"/>
        <v/>
      </c>
      <c r="DW119" s="45"/>
      <c r="DX119" s="45"/>
      <c r="DY119" s="45"/>
      <c r="DZ119" s="45" t="str">
        <f t="shared" si="649"/>
        <v/>
      </c>
      <c r="EA119" s="46" t="str">
        <f t="shared" si="650"/>
        <v/>
      </c>
      <c r="EB119" s="37"/>
      <c r="ED119" s="47"/>
      <c r="EE119" s="67"/>
      <c r="EF119" s="45" t="str">
        <f t="shared" si="691"/>
        <v/>
      </c>
      <c r="EG119" s="45"/>
      <c r="EH119" s="45"/>
      <c r="EI119" s="45"/>
      <c r="EJ119" s="45" t="str">
        <f t="shared" si="692"/>
        <v/>
      </c>
      <c r="EK119" s="45"/>
      <c r="EL119" s="45"/>
      <c r="EM119" s="45"/>
      <c r="EN119" s="45" t="str">
        <f t="shared" si="651"/>
        <v/>
      </c>
      <c r="EO119" s="46" t="str">
        <f t="shared" si="652"/>
        <v/>
      </c>
      <c r="EP119" s="37"/>
      <c r="ER119" s="47"/>
      <c r="ES119" s="67"/>
      <c r="ET119" s="45" t="str">
        <f t="shared" si="693"/>
        <v/>
      </c>
      <c r="EU119" s="45"/>
      <c r="EV119" s="45"/>
      <c r="EW119" s="45"/>
      <c r="EX119" s="45" t="str">
        <f t="shared" si="694"/>
        <v/>
      </c>
      <c r="EY119" s="45"/>
      <c r="EZ119" s="45"/>
      <c r="FA119" s="45"/>
      <c r="FB119" s="45" t="str">
        <f t="shared" si="653"/>
        <v/>
      </c>
      <c r="FC119" s="46" t="str">
        <f t="shared" si="654"/>
        <v/>
      </c>
      <c r="FD119" s="37"/>
      <c r="FF119" s="47"/>
      <c r="FG119" s="67"/>
      <c r="FH119" s="45" t="str">
        <f t="shared" si="695"/>
        <v/>
      </c>
      <c r="FI119" s="45"/>
      <c r="FJ119" s="45"/>
      <c r="FK119" s="45"/>
      <c r="FL119" s="45" t="str">
        <f t="shared" si="696"/>
        <v/>
      </c>
      <c r="FM119" s="45"/>
      <c r="FN119" s="45"/>
      <c r="FO119" s="45"/>
      <c r="FP119" s="45" t="str">
        <f t="shared" si="655"/>
        <v/>
      </c>
      <c r="FQ119" s="46" t="str">
        <f t="shared" si="656"/>
        <v/>
      </c>
      <c r="FR119" s="37"/>
      <c r="FS119" s="29"/>
      <c r="FT119" s="47"/>
      <c r="FU119" s="67"/>
      <c r="FV119" s="45" t="str">
        <f t="shared" si="697"/>
        <v/>
      </c>
      <c r="FW119" s="45"/>
      <c r="FX119" s="45"/>
      <c r="FY119" s="45"/>
      <c r="FZ119" s="45" t="str">
        <f t="shared" si="698"/>
        <v/>
      </c>
      <c r="GA119" s="45"/>
      <c r="GB119" s="45"/>
      <c r="GC119" s="45"/>
      <c r="GD119" s="45" t="str">
        <f t="shared" si="657"/>
        <v/>
      </c>
      <c r="GE119" s="46" t="str">
        <f t="shared" si="658"/>
        <v/>
      </c>
      <c r="GF119" s="37"/>
      <c r="GH119" s="47"/>
      <c r="GI119" s="67"/>
      <c r="GJ119" s="45" t="str">
        <f t="shared" si="699"/>
        <v/>
      </c>
      <c r="GK119" s="45"/>
      <c r="GL119" s="45"/>
      <c r="GM119" s="45"/>
      <c r="GN119" s="45" t="str">
        <f t="shared" si="700"/>
        <v/>
      </c>
      <c r="GO119" s="45"/>
      <c r="GP119" s="45"/>
      <c r="GQ119" s="45"/>
      <c r="GR119" s="45" t="str">
        <f t="shared" si="659"/>
        <v/>
      </c>
      <c r="GS119" s="46" t="str">
        <f t="shared" si="660"/>
        <v/>
      </c>
      <c r="GT119" s="37"/>
      <c r="GU119" s="61"/>
      <c r="GV119" s="52" t="str">
        <f>IF($A86="","",$A86)</f>
        <v/>
      </c>
      <c r="GW119" s="62"/>
      <c r="GX119" s="43"/>
      <c r="GY119" s="43" t="str">
        <f t="shared" si="732"/>
        <v/>
      </c>
      <c r="GZ119" s="43"/>
      <c r="HA119" s="87" t="str">
        <f t="shared" si="733"/>
        <v/>
      </c>
      <c r="HB119" s="43"/>
      <c r="HC119" s="43" t="str">
        <f t="shared" si="734"/>
        <v/>
      </c>
      <c r="HD119" s="43"/>
      <c r="HE119" s="44" t="str">
        <f>IF(GX119="","",HE115)</f>
        <v/>
      </c>
      <c r="HF119" s="48" t="str">
        <f>IF(GX119="","",HF115)</f>
        <v/>
      </c>
      <c r="HG119" s="45" t="str">
        <f t="shared" si="735"/>
        <v/>
      </c>
      <c r="HH119" s="89" t="str">
        <f t="shared" si="599"/>
        <v/>
      </c>
      <c r="HI119" s="37"/>
      <c r="HK119" s="52" t="str">
        <f>IF($A86="","",$A86)</f>
        <v/>
      </c>
      <c r="HL119" s="43"/>
      <c r="HM119" s="43" t="str">
        <f t="shared" si="736"/>
        <v/>
      </c>
      <c r="HN119" s="43"/>
      <c r="HO119" s="87" t="str">
        <f t="shared" si="737"/>
        <v/>
      </c>
      <c r="HP119" s="43"/>
      <c r="HQ119" s="43" t="str">
        <f t="shared" si="738"/>
        <v/>
      </c>
      <c r="HR119" s="43"/>
      <c r="HS119" s="44" t="str">
        <f t="shared" si="739"/>
        <v/>
      </c>
      <c r="HT119" s="48" t="str">
        <f t="shared" si="740"/>
        <v/>
      </c>
      <c r="HU119" s="45" t="str">
        <f t="shared" si="741"/>
        <v/>
      </c>
      <c r="HV119" s="89" t="str">
        <f t="shared" si="742"/>
        <v/>
      </c>
      <c r="HW119" s="37"/>
      <c r="HX119" s="360"/>
      <c r="HY119" s="52" t="str">
        <f>IF($A86="","",$A86)</f>
        <v/>
      </c>
      <c r="HZ119" s="43"/>
      <c r="IA119" s="43" t="str">
        <f t="shared" si="743"/>
        <v/>
      </c>
      <c r="IB119" s="43"/>
      <c r="IC119" s="87" t="str">
        <f t="shared" si="744"/>
        <v/>
      </c>
      <c r="ID119" s="43"/>
      <c r="IE119" s="43" t="str">
        <f t="shared" si="745"/>
        <v/>
      </c>
      <c r="IF119" s="43"/>
      <c r="IG119" s="44" t="str">
        <f t="shared" si="746"/>
        <v/>
      </c>
      <c r="IH119" s="48" t="str">
        <f t="shared" si="747"/>
        <v/>
      </c>
      <c r="II119" s="45" t="str">
        <f t="shared" si="748"/>
        <v/>
      </c>
      <c r="IJ119" s="89" t="str">
        <f t="shared" si="749"/>
        <v/>
      </c>
      <c r="IK119" s="37"/>
      <c r="IL119" s="29"/>
      <c r="IM119" s="52" t="str">
        <f>IF($A86="","",$A86)</f>
        <v/>
      </c>
      <c r="IN119" s="43"/>
      <c r="IO119" s="43" t="str">
        <f t="shared" si="750"/>
        <v/>
      </c>
      <c r="IP119" s="43"/>
      <c r="IQ119" s="87" t="str">
        <f t="shared" si="751"/>
        <v/>
      </c>
      <c r="IR119" s="43"/>
      <c r="IS119" s="43" t="str">
        <f t="shared" si="752"/>
        <v/>
      </c>
      <c r="IT119" s="43"/>
      <c r="IU119" s="44"/>
      <c r="IV119" s="48" t="str">
        <f t="shared" ref="IV119:IV130" si="767">IF(IO119="","",IV115)</f>
        <v/>
      </c>
      <c r="IW119" s="45" t="str">
        <f t="shared" si="753"/>
        <v/>
      </c>
      <c r="IX119" s="89" t="str">
        <f t="shared" si="754"/>
        <v/>
      </c>
      <c r="IY119" s="37"/>
      <c r="IZ119" s="61"/>
      <c r="JA119" s="52" t="str">
        <f>IF($A86="","",$A86)</f>
        <v/>
      </c>
      <c r="JB119" s="43"/>
      <c r="JC119" s="43" t="str">
        <f t="shared" si="755"/>
        <v/>
      </c>
      <c r="JD119" s="43"/>
      <c r="JE119" s="87" t="str">
        <f t="shared" si="756"/>
        <v/>
      </c>
      <c r="JF119" s="43"/>
      <c r="JG119" s="43" t="str">
        <f t="shared" si="757"/>
        <v/>
      </c>
      <c r="JH119" s="43"/>
      <c r="JI119" s="44" t="str">
        <f t="shared" si="758"/>
        <v/>
      </c>
      <c r="JJ119" s="48" t="str">
        <f t="shared" si="759"/>
        <v/>
      </c>
      <c r="JK119" s="45" t="str">
        <f t="shared" si="760"/>
        <v/>
      </c>
      <c r="JL119" s="89" t="str">
        <f t="shared" si="761"/>
        <v/>
      </c>
      <c r="JM119" s="37"/>
      <c r="JN119" s="29"/>
      <c r="JO119" s="52" t="str">
        <f>IF($A86="","",$A86)</f>
        <v/>
      </c>
      <c r="JP119" s="43"/>
      <c r="JQ119" s="43" t="str">
        <f t="shared" si="762"/>
        <v/>
      </c>
      <c r="JR119" s="43"/>
      <c r="JS119" s="87" t="str">
        <f t="shared" si="763"/>
        <v/>
      </c>
      <c r="JT119" s="43"/>
      <c r="JU119" s="43" t="str">
        <f t="shared" si="764"/>
        <v/>
      </c>
      <c r="JV119" s="43"/>
      <c r="JW119" s="44" t="str">
        <f t="shared" si="710"/>
        <v/>
      </c>
      <c r="JX119" s="48" t="str">
        <f t="shared" si="711"/>
        <v/>
      </c>
      <c r="JY119" s="45" t="str">
        <f t="shared" si="765"/>
        <v/>
      </c>
      <c r="JZ119" s="89" t="str">
        <f t="shared" si="766"/>
        <v/>
      </c>
      <c r="KA119" s="37"/>
      <c r="KB119" s="51"/>
      <c r="KC119" s="52" t="str">
        <f>IF($A86="","",$A86)</f>
        <v/>
      </c>
      <c r="KD119" s="43"/>
      <c r="KE119" s="43" t="str">
        <f>IF(KD119="","",KD119-KD115)</f>
        <v/>
      </c>
      <c r="KF119" s="43"/>
      <c r="KG119" s="87" t="str">
        <f>IF(KF119="","",KF119-KF115)</f>
        <v/>
      </c>
      <c r="KH119" s="43"/>
      <c r="KI119" s="43" t="str">
        <f>IF(KH119="","",KH115+KJ115-KH119)</f>
        <v/>
      </c>
      <c r="KJ119" s="43"/>
      <c r="KK119" s="44" t="str">
        <f>IF(KD119="","",KK115)</f>
        <v/>
      </c>
      <c r="KL119" s="48" t="str">
        <f>IF(KE119="","",KL115)</f>
        <v/>
      </c>
      <c r="KM119" s="45" t="str">
        <f>IF(KH119="","",KI119*KL119)</f>
        <v/>
      </c>
      <c r="KN119" s="89" t="str">
        <f>IF(KI119="","",KM119/(KE119*100))</f>
        <v/>
      </c>
      <c r="KO119" s="37"/>
      <c r="KP119" s="29"/>
      <c r="KQ119" s="52" t="str">
        <f>IF($A86="","",$A86)</f>
        <v/>
      </c>
      <c r="KR119" s="43"/>
      <c r="KS119" s="43" t="str">
        <f>IF(KR119="","",KR119-KR115)</f>
        <v/>
      </c>
      <c r="KT119" s="43"/>
      <c r="KU119" s="87" t="str">
        <f>IF(KT119="","",KT119-KT115)</f>
        <v/>
      </c>
      <c r="KV119" s="43"/>
      <c r="KW119" s="43" t="str">
        <f>IF(KV119="","",KV115+KX115-KV119)</f>
        <v/>
      </c>
      <c r="KX119" s="43"/>
      <c r="KY119" s="44" t="str">
        <f>IF(KR119="","",KY115)</f>
        <v/>
      </c>
      <c r="KZ119" s="48" t="str">
        <f>IF(KS119="","",KZ115)</f>
        <v/>
      </c>
      <c r="LA119" s="45" t="str">
        <f>IF(KV119="","",KW119*KZ119)</f>
        <v/>
      </c>
      <c r="LB119" s="89" t="str">
        <f>IF(KW119="","",LA119/(KS119*100))</f>
        <v/>
      </c>
      <c r="LC119" s="37"/>
      <c r="LD119" s="29"/>
      <c r="LE119" s="75"/>
      <c r="LF119" s="76"/>
      <c r="LG119" s="76"/>
      <c r="LH119" s="76"/>
      <c r="LI119" s="76"/>
      <c r="LJ119" s="76"/>
      <c r="LK119" s="76"/>
      <c r="LL119" s="76"/>
      <c r="LM119" s="78"/>
      <c r="LN119" s="79"/>
      <c r="LO119" s="76" t="str">
        <f t="shared" si="571"/>
        <v/>
      </c>
      <c r="LP119" s="80"/>
      <c r="LQ119" s="37"/>
      <c r="LR119" s="29"/>
      <c r="LS119" s="47"/>
      <c r="LT119" s="67"/>
      <c r="LU119" s="45" t="str">
        <f t="shared" si="701"/>
        <v/>
      </c>
      <c r="LV119" s="45"/>
      <c r="LW119" s="45"/>
      <c r="LX119" s="45"/>
      <c r="LY119" s="45" t="str">
        <f t="shared" si="702"/>
        <v/>
      </c>
      <c r="LZ119" s="45"/>
      <c r="MA119" s="45"/>
      <c r="MB119" s="45"/>
      <c r="MC119" s="45" t="str">
        <f t="shared" si="661"/>
        <v/>
      </c>
      <c r="MD119" s="46" t="str">
        <f t="shared" si="662"/>
        <v/>
      </c>
      <c r="ME119" s="37"/>
      <c r="MF119" s="29"/>
      <c r="MG119" s="47"/>
      <c r="MH119" s="67"/>
      <c r="MI119" s="45" t="str">
        <f t="shared" si="703"/>
        <v/>
      </c>
      <c r="MJ119" s="45"/>
      <c r="MK119" s="45"/>
      <c r="ML119" s="45"/>
      <c r="MM119" s="45" t="str">
        <f t="shared" si="704"/>
        <v/>
      </c>
      <c r="MN119" s="45"/>
      <c r="MO119" s="45"/>
      <c r="MP119" s="45"/>
      <c r="MQ119" s="45" t="str">
        <f t="shared" si="663"/>
        <v/>
      </c>
      <c r="MR119" s="46" t="str">
        <f t="shared" si="664"/>
        <v/>
      </c>
      <c r="MS119" s="37"/>
      <c r="MT119" s="29"/>
      <c r="MU119" s="47"/>
      <c r="MV119" s="67"/>
      <c r="MW119" s="45" t="str">
        <f t="shared" si="705"/>
        <v/>
      </c>
      <c r="MX119" s="45"/>
      <c r="MY119" s="45"/>
      <c r="MZ119" s="45"/>
      <c r="NA119" s="45" t="str">
        <f t="shared" si="706"/>
        <v/>
      </c>
      <c r="NB119" s="45"/>
      <c r="NC119" s="45"/>
      <c r="ND119" s="45"/>
      <c r="NE119" s="45" t="str">
        <f t="shared" si="665"/>
        <v/>
      </c>
      <c r="NF119" s="46" t="str">
        <f t="shared" si="666"/>
        <v/>
      </c>
      <c r="NG119" s="37"/>
      <c r="NH119" s="29"/>
      <c r="NI119" s="47"/>
      <c r="NJ119" s="67"/>
      <c r="NK119" s="45" t="str">
        <f t="shared" si="707"/>
        <v/>
      </c>
      <c r="NL119" s="45"/>
      <c r="NM119" s="45"/>
      <c r="NN119" s="45"/>
      <c r="NO119" s="45" t="str">
        <f t="shared" si="708"/>
        <v/>
      </c>
      <c r="NP119" s="45"/>
      <c r="NQ119" s="45"/>
      <c r="NR119" s="45"/>
      <c r="NS119" s="45" t="str">
        <f t="shared" si="667"/>
        <v/>
      </c>
      <c r="NT119" s="46" t="str">
        <f t="shared" si="668"/>
        <v/>
      </c>
      <c r="NU119" s="37"/>
    </row>
    <row r="120" spans="1:385" ht="15" customHeight="1" thickTop="1" x14ac:dyDescent="0.25">
      <c r="A120" s="38"/>
      <c r="B120" s="39"/>
      <c r="C120" s="40"/>
      <c r="D120" s="40"/>
      <c r="E120" s="41"/>
      <c r="F120" s="41"/>
      <c r="G120" s="40"/>
      <c r="H120" s="42"/>
      <c r="I120" s="45"/>
      <c r="J120" s="45" t="str">
        <f t="shared" si="676"/>
        <v/>
      </c>
      <c r="K120" s="45"/>
      <c r="L120" s="45"/>
      <c r="M120" s="45"/>
      <c r="N120" s="45" t="str">
        <f t="shared" si="677"/>
        <v/>
      </c>
      <c r="O120" s="45"/>
      <c r="P120" s="45"/>
      <c r="Q120" s="45"/>
      <c r="R120" s="45" t="str">
        <f t="shared" si="639"/>
        <v/>
      </c>
      <c r="S120" s="46" t="str">
        <f t="shared" si="640"/>
        <v/>
      </c>
      <c r="T120" s="37"/>
      <c r="U120" s="29"/>
      <c r="V120" s="47"/>
      <c r="W120" s="67"/>
      <c r="X120" s="45" t="str">
        <f t="shared" si="678"/>
        <v/>
      </c>
      <c r="Y120" s="45"/>
      <c r="Z120" s="45"/>
      <c r="AA120" s="45"/>
      <c r="AB120" s="45" t="str">
        <f t="shared" si="679"/>
        <v/>
      </c>
      <c r="AC120" s="45"/>
      <c r="AD120" s="45"/>
      <c r="AE120" s="45"/>
      <c r="AF120" s="45" t="str">
        <f t="shared" si="641"/>
        <v/>
      </c>
      <c r="AG120" s="46" t="str">
        <f t="shared" si="642"/>
        <v/>
      </c>
      <c r="AH120" s="37"/>
      <c r="AI120" s="29"/>
      <c r="AJ120" s="47"/>
      <c r="AK120" s="45"/>
      <c r="AL120" s="45" t="str">
        <f t="shared" si="680"/>
        <v/>
      </c>
      <c r="AM120" s="45"/>
      <c r="AN120" s="45" t="str">
        <f t="shared" si="681"/>
        <v/>
      </c>
      <c r="AO120" s="45"/>
      <c r="AP120" s="45" t="str">
        <f t="shared" si="682"/>
        <v/>
      </c>
      <c r="AQ120" s="45"/>
      <c r="AR120" s="45"/>
      <c r="AS120" s="45"/>
      <c r="AT120" s="45" t="str">
        <f t="shared" si="643"/>
        <v/>
      </c>
      <c r="AU120" s="46" t="str">
        <f t="shared" si="644"/>
        <v/>
      </c>
      <c r="AV120" s="37"/>
      <c r="AW120" s="29"/>
      <c r="AX120" s="47"/>
      <c r="AY120" s="45"/>
      <c r="AZ120" s="45" t="str">
        <f t="shared" si="683"/>
        <v/>
      </c>
      <c r="BA120" s="45"/>
      <c r="BB120" s="45" t="str">
        <f t="shared" si="684"/>
        <v/>
      </c>
      <c r="BC120" s="45"/>
      <c r="BD120" s="45" t="str">
        <f t="shared" si="685"/>
        <v/>
      </c>
      <c r="BE120" s="45"/>
      <c r="BF120" s="45"/>
      <c r="BG120" s="45"/>
      <c r="BH120" s="45" t="str">
        <f t="shared" si="645"/>
        <v/>
      </c>
      <c r="BI120" s="46" t="str">
        <f t="shared" si="646"/>
        <v/>
      </c>
      <c r="BJ120" s="37"/>
      <c r="BK120" s="29"/>
      <c r="BL120" s="47"/>
      <c r="BM120" s="45"/>
      <c r="BN120" s="45" t="str">
        <f t="shared" si="715"/>
        <v/>
      </c>
      <c r="BO120" s="45"/>
      <c r="BP120" s="45" t="str">
        <f t="shared" si="716"/>
        <v/>
      </c>
      <c r="BQ120" s="45"/>
      <c r="BR120" s="45" t="str">
        <f t="shared" si="717"/>
        <v/>
      </c>
      <c r="BS120" s="45"/>
      <c r="BT120" s="63" t="str">
        <f t="shared" si="669"/>
        <v/>
      </c>
      <c r="BU120" s="67" t="str">
        <f t="shared" si="670"/>
        <v/>
      </c>
      <c r="BV120" s="43" t="str">
        <f t="shared" si="718"/>
        <v/>
      </c>
      <c r="BW120" s="46" t="str">
        <f t="shared" si="719"/>
        <v/>
      </c>
      <c r="BX120" s="37"/>
      <c r="BY120" s="57"/>
      <c r="BZ120" s="47"/>
      <c r="CA120" s="45"/>
      <c r="CB120" s="45" t="str">
        <f t="shared" si="720"/>
        <v/>
      </c>
      <c r="CC120" s="45"/>
      <c r="CD120" s="45" t="str">
        <f t="shared" si="721"/>
        <v/>
      </c>
      <c r="CE120" s="45"/>
      <c r="CF120" s="45" t="str">
        <f t="shared" si="722"/>
        <v/>
      </c>
      <c r="CG120" s="45"/>
      <c r="CH120" s="63" t="str">
        <f t="shared" si="723"/>
        <v/>
      </c>
      <c r="CI120" s="67" t="str">
        <f t="shared" si="724"/>
        <v/>
      </c>
      <c r="CJ120" s="43" t="str">
        <f t="shared" si="725"/>
        <v/>
      </c>
      <c r="CK120" s="46" t="str">
        <f t="shared" si="726"/>
        <v/>
      </c>
      <c r="CL120" s="37"/>
      <c r="CM120" s="29"/>
      <c r="CN120" s="47"/>
      <c r="CO120" s="45"/>
      <c r="CP120" s="45" t="str">
        <f t="shared" si="727"/>
        <v/>
      </c>
      <c r="CQ120" s="45"/>
      <c r="CR120" s="45" t="str">
        <f t="shared" si="728"/>
        <v/>
      </c>
      <c r="CS120" s="45"/>
      <c r="CT120" s="45" t="str">
        <f t="shared" si="729"/>
        <v/>
      </c>
      <c r="CU120" s="45"/>
      <c r="CV120" s="63" t="str">
        <f t="shared" si="712"/>
        <v/>
      </c>
      <c r="CW120" s="67" t="str">
        <f t="shared" si="709"/>
        <v/>
      </c>
      <c r="CX120" s="43" t="str">
        <f t="shared" si="730"/>
        <v/>
      </c>
      <c r="CY120" s="46" t="str">
        <f t="shared" si="731"/>
        <v/>
      </c>
      <c r="CZ120" s="37"/>
      <c r="DA120" s="29"/>
      <c r="DB120" s="47"/>
      <c r="DC120" s="67"/>
      <c r="DD120" s="45" t="str">
        <f t="shared" si="686"/>
        <v/>
      </c>
      <c r="DE120" s="45"/>
      <c r="DF120" s="45"/>
      <c r="DG120" s="45"/>
      <c r="DH120" s="45" t="str">
        <f t="shared" si="687"/>
        <v/>
      </c>
      <c r="DI120" s="45"/>
      <c r="DJ120" s="45"/>
      <c r="DK120" s="45"/>
      <c r="DL120" s="45" t="str">
        <f t="shared" si="647"/>
        <v/>
      </c>
      <c r="DM120" s="46" t="str">
        <f t="shared" si="648"/>
        <v/>
      </c>
      <c r="DN120" s="37"/>
      <c r="DO120" s="29"/>
      <c r="DP120" s="47"/>
      <c r="DQ120" s="45"/>
      <c r="DR120" s="45" t="str">
        <f t="shared" si="688"/>
        <v/>
      </c>
      <c r="DS120" s="45"/>
      <c r="DT120" s="45" t="str">
        <f t="shared" si="689"/>
        <v/>
      </c>
      <c r="DU120" s="45"/>
      <c r="DV120" s="45" t="str">
        <f t="shared" si="690"/>
        <v/>
      </c>
      <c r="DW120" s="45"/>
      <c r="DX120" s="45"/>
      <c r="DY120" s="45"/>
      <c r="DZ120" s="45" t="str">
        <f t="shared" si="649"/>
        <v/>
      </c>
      <c r="EA120" s="46" t="str">
        <f t="shared" si="650"/>
        <v/>
      </c>
      <c r="EB120" s="37"/>
      <c r="ED120" s="47"/>
      <c r="EE120" s="67"/>
      <c r="EF120" s="45" t="str">
        <f t="shared" si="691"/>
        <v/>
      </c>
      <c r="EG120" s="45"/>
      <c r="EH120" s="45"/>
      <c r="EI120" s="45"/>
      <c r="EJ120" s="45" t="str">
        <f t="shared" si="692"/>
        <v/>
      </c>
      <c r="EK120" s="45"/>
      <c r="EL120" s="45"/>
      <c r="EM120" s="45"/>
      <c r="EN120" s="45" t="str">
        <f t="shared" si="651"/>
        <v/>
      </c>
      <c r="EO120" s="46" t="str">
        <f t="shared" si="652"/>
        <v/>
      </c>
      <c r="EP120" s="37"/>
      <c r="ER120" s="47"/>
      <c r="ES120" s="67"/>
      <c r="ET120" s="45" t="str">
        <f t="shared" si="693"/>
        <v/>
      </c>
      <c r="EU120" s="45"/>
      <c r="EV120" s="45"/>
      <c r="EW120" s="45"/>
      <c r="EX120" s="45" t="str">
        <f t="shared" si="694"/>
        <v/>
      </c>
      <c r="EY120" s="45"/>
      <c r="EZ120" s="45"/>
      <c r="FA120" s="45"/>
      <c r="FB120" s="45" t="str">
        <f t="shared" si="653"/>
        <v/>
      </c>
      <c r="FC120" s="46" t="str">
        <f t="shared" si="654"/>
        <v/>
      </c>
      <c r="FD120" s="37"/>
      <c r="FF120" s="47"/>
      <c r="FG120" s="67"/>
      <c r="FH120" s="45" t="str">
        <f t="shared" si="695"/>
        <v/>
      </c>
      <c r="FI120" s="45"/>
      <c r="FJ120" s="45"/>
      <c r="FK120" s="45"/>
      <c r="FL120" s="45" t="str">
        <f t="shared" si="696"/>
        <v/>
      </c>
      <c r="FM120" s="45"/>
      <c r="FN120" s="45"/>
      <c r="FO120" s="45"/>
      <c r="FP120" s="45" t="str">
        <f t="shared" si="655"/>
        <v/>
      </c>
      <c r="FQ120" s="46" t="str">
        <f t="shared" si="656"/>
        <v/>
      </c>
      <c r="FR120" s="37"/>
      <c r="FS120" s="29"/>
      <c r="FT120" s="47"/>
      <c r="FU120" s="67"/>
      <c r="FV120" s="45" t="str">
        <f t="shared" si="697"/>
        <v/>
      </c>
      <c r="FW120" s="45"/>
      <c r="FX120" s="45"/>
      <c r="FY120" s="45"/>
      <c r="FZ120" s="45" t="str">
        <f t="shared" si="698"/>
        <v/>
      </c>
      <c r="GA120" s="45"/>
      <c r="GB120" s="45"/>
      <c r="GC120" s="45"/>
      <c r="GD120" s="45" t="str">
        <f t="shared" si="657"/>
        <v/>
      </c>
      <c r="GE120" s="46" t="str">
        <f t="shared" si="658"/>
        <v/>
      </c>
      <c r="GF120" s="37"/>
      <c r="GH120" s="47"/>
      <c r="GI120" s="67"/>
      <c r="GJ120" s="45" t="str">
        <f t="shared" si="699"/>
        <v/>
      </c>
      <c r="GK120" s="45"/>
      <c r="GL120" s="45"/>
      <c r="GM120" s="45"/>
      <c r="GN120" s="45" t="str">
        <f t="shared" si="700"/>
        <v/>
      </c>
      <c r="GO120" s="45"/>
      <c r="GP120" s="45"/>
      <c r="GQ120" s="45"/>
      <c r="GR120" s="45" t="str">
        <f t="shared" si="659"/>
        <v/>
      </c>
      <c r="GS120" s="46" t="str">
        <f t="shared" si="660"/>
        <v/>
      </c>
      <c r="GT120" s="37"/>
      <c r="GU120" s="61"/>
      <c r="GV120" s="47"/>
      <c r="GW120" s="30"/>
      <c r="GX120" s="45"/>
      <c r="GY120" s="45" t="str">
        <f t="shared" si="732"/>
        <v/>
      </c>
      <c r="GZ120" s="45"/>
      <c r="HA120" s="45" t="str">
        <f t="shared" si="733"/>
        <v/>
      </c>
      <c r="HB120" s="45"/>
      <c r="HC120" s="45" t="str">
        <f t="shared" si="734"/>
        <v/>
      </c>
      <c r="HD120" s="45"/>
      <c r="HE120" s="63" t="str">
        <f>IF(GX119="","",HE116)</f>
        <v/>
      </c>
      <c r="HF120" s="67" t="str">
        <f>IF(GX119="","",HF116)</f>
        <v/>
      </c>
      <c r="HG120" s="43" t="str">
        <f t="shared" si="735"/>
        <v/>
      </c>
      <c r="HH120" s="46" t="str">
        <f t="shared" si="599"/>
        <v/>
      </c>
      <c r="HI120" s="37"/>
      <c r="HK120" s="47"/>
      <c r="HL120" s="45"/>
      <c r="HM120" s="45" t="str">
        <f t="shared" si="736"/>
        <v/>
      </c>
      <c r="HN120" s="45"/>
      <c r="HO120" s="45" t="str">
        <f t="shared" si="737"/>
        <v/>
      </c>
      <c r="HP120" s="45"/>
      <c r="HQ120" s="45" t="str">
        <f t="shared" si="738"/>
        <v/>
      </c>
      <c r="HR120" s="45"/>
      <c r="HS120" s="63" t="str">
        <f t="shared" si="739"/>
        <v/>
      </c>
      <c r="HT120" s="67" t="str">
        <f t="shared" si="740"/>
        <v/>
      </c>
      <c r="HU120" s="43" t="str">
        <f t="shared" si="741"/>
        <v/>
      </c>
      <c r="HV120" s="46" t="str">
        <f t="shared" si="742"/>
        <v/>
      </c>
      <c r="HW120" s="37"/>
      <c r="HX120" s="360"/>
      <c r="HY120" s="47"/>
      <c r="HZ120" s="45"/>
      <c r="IA120" s="45" t="str">
        <f t="shared" si="743"/>
        <v/>
      </c>
      <c r="IB120" s="45"/>
      <c r="IC120" s="45" t="str">
        <f t="shared" si="744"/>
        <v/>
      </c>
      <c r="ID120" s="45"/>
      <c r="IE120" s="45" t="str">
        <f t="shared" si="745"/>
        <v/>
      </c>
      <c r="IF120" s="45"/>
      <c r="IG120" s="63" t="str">
        <f t="shared" si="746"/>
        <v/>
      </c>
      <c r="IH120" s="67" t="str">
        <f t="shared" si="747"/>
        <v/>
      </c>
      <c r="II120" s="43" t="str">
        <f t="shared" si="748"/>
        <v/>
      </c>
      <c r="IJ120" s="46" t="str">
        <f t="shared" si="749"/>
        <v/>
      </c>
      <c r="IK120" s="37"/>
      <c r="IL120" s="29"/>
      <c r="IM120" s="47"/>
      <c r="IN120" s="45"/>
      <c r="IO120" s="45" t="str">
        <f t="shared" si="750"/>
        <v/>
      </c>
      <c r="IP120" s="45"/>
      <c r="IQ120" s="45" t="str">
        <f t="shared" si="751"/>
        <v/>
      </c>
      <c r="IR120" s="45"/>
      <c r="IS120" s="45" t="str">
        <f t="shared" si="752"/>
        <v/>
      </c>
      <c r="IT120" s="45"/>
      <c r="IU120" s="63" t="str">
        <f t="shared" ref="IU120:IU130" si="768">IF(IN120="","",IU116)</f>
        <v/>
      </c>
      <c r="IV120" s="67" t="str">
        <f t="shared" si="767"/>
        <v/>
      </c>
      <c r="IW120" s="43" t="str">
        <f t="shared" si="753"/>
        <v/>
      </c>
      <c r="IX120" s="46" t="str">
        <f t="shared" si="754"/>
        <v/>
      </c>
      <c r="IY120" s="37"/>
      <c r="IZ120" s="61"/>
      <c r="JA120" s="47"/>
      <c r="JB120" s="45"/>
      <c r="JC120" s="45" t="str">
        <f t="shared" si="755"/>
        <v/>
      </c>
      <c r="JD120" s="45"/>
      <c r="JE120" s="45" t="str">
        <f t="shared" si="756"/>
        <v/>
      </c>
      <c r="JF120" s="45"/>
      <c r="JG120" s="45" t="str">
        <f t="shared" si="757"/>
        <v/>
      </c>
      <c r="JH120" s="45"/>
      <c r="JI120" s="63" t="str">
        <f t="shared" si="758"/>
        <v/>
      </c>
      <c r="JJ120" s="67" t="str">
        <f t="shared" si="759"/>
        <v/>
      </c>
      <c r="JK120" s="43" t="str">
        <f t="shared" si="760"/>
        <v/>
      </c>
      <c r="JL120" s="46" t="str">
        <f t="shared" si="761"/>
        <v/>
      </c>
      <c r="JM120" s="37"/>
      <c r="JN120" s="29"/>
      <c r="JO120" s="47"/>
      <c r="JP120" s="45"/>
      <c r="JQ120" s="45" t="str">
        <f t="shared" si="762"/>
        <v/>
      </c>
      <c r="JR120" s="45"/>
      <c r="JS120" s="45" t="str">
        <f t="shared" si="763"/>
        <v/>
      </c>
      <c r="JT120" s="45"/>
      <c r="JU120" s="45" t="str">
        <f t="shared" si="764"/>
        <v/>
      </c>
      <c r="JV120" s="45"/>
      <c r="JW120" s="63" t="str">
        <f t="shared" si="710"/>
        <v/>
      </c>
      <c r="JX120" s="67" t="str">
        <f t="shared" si="711"/>
        <v/>
      </c>
      <c r="JY120" s="43" t="str">
        <f t="shared" si="765"/>
        <v/>
      </c>
      <c r="JZ120" s="46" t="str">
        <f t="shared" si="766"/>
        <v/>
      </c>
      <c r="KA120" s="37"/>
      <c r="KB120" s="51"/>
      <c r="KC120" s="47"/>
      <c r="KD120" s="45"/>
      <c r="KE120" s="45" t="str">
        <f>IF(KD120="","",KD120-KD116)</f>
        <v/>
      </c>
      <c r="KF120" s="45"/>
      <c r="KG120" s="45" t="str">
        <f>IF(KF120="","",KF120-KF116)</f>
        <v/>
      </c>
      <c r="KH120" s="45"/>
      <c r="KI120" s="45" t="str">
        <f>IF(KH120="","",KH116+KJ116-KH120)</f>
        <v/>
      </c>
      <c r="KJ120" s="45"/>
      <c r="KK120" s="63" t="str">
        <f>IF(KD120="","",KK116)</f>
        <v/>
      </c>
      <c r="KL120" s="67" t="str">
        <f>IF(KE120="","",KL116)</f>
        <v/>
      </c>
      <c r="KM120" s="43" t="str">
        <f>IF(KH120="","",KI120*KL120)</f>
        <v/>
      </c>
      <c r="KN120" s="46" t="str">
        <f>IF(KI120="","",KM120/(KE120*100))</f>
        <v/>
      </c>
      <c r="KO120" s="37"/>
      <c r="KP120" s="29"/>
      <c r="KQ120" s="47"/>
      <c r="KR120" s="45"/>
      <c r="KS120" s="45" t="str">
        <f>IF(KR120="","",KR120-KR116)</f>
        <v/>
      </c>
      <c r="KT120" s="45"/>
      <c r="KU120" s="45" t="str">
        <f>IF(KT120="","",KT120-KT116)</f>
        <v/>
      </c>
      <c r="KV120" s="45"/>
      <c r="KW120" s="45" t="str">
        <f>IF(KV120="","",KV116+KX116-KV120)</f>
        <v/>
      </c>
      <c r="KX120" s="45"/>
      <c r="KY120" s="63" t="str">
        <f>IF(KR120="","",KY116)</f>
        <v/>
      </c>
      <c r="KZ120" s="67" t="str">
        <f>IF(KS120="","",KZ116)</f>
        <v/>
      </c>
      <c r="LA120" s="43" t="str">
        <f>IF(KV120="","",KW120*KZ120)</f>
        <v/>
      </c>
      <c r="LB120" s="46" t="str">
        <f>IF(KW120="","",LA120/(KS120*100))</f>
        <v/>
      </c>
      <c r="LC120" s="37"/>
      <c r="LD120" s="29"/>
      <c r="LE120" s="52"/>
      <c r="LF120" s="43"/>
      <c r="LG120" s="86" t="str">
        <f>IF(LF120="","",LF120-LF117)</f>
        <v/>
      </c>
      <c r="LH120" s="43"/>
      <c r="LI120" s="43"/>
      <c r="LJ120" s="43"/>
      <c r="LK120" s="87"/>
      <c r="LL120" s="43"/>
      <c r="LM120" s="73"/>
      <c r="LN120" s="67"/>
      <c r="LO120" s="87" t="str">
        <f t="shared" si="571"/>
        <v/>
      </c>
      <c r="LP120" s="53"/>
      <c r="LQ120" s="37"/>
      <c r="LR120" s="29"/>
      <c r="LS120" s="47"/>
      <c r="LT120" s="67"/>
      <c r="LU120" s="45" t="str">
        <f t="shared" si="701"/>
        <v/>
      </c>
      <c r="LV120" s="45"/>
      <c r="LW120" s="45"/>
      <c r="LX120" s="45"/>
      <c r="LY120" s="45" t="str">
        <f t="shared" si="702"/>
        <v/>
      </c>
      <c r="LZ120" s="45"/>
      <c r="MA120" s="45"/>
      <c r="MB120" s="45"/>
      <c r="MC120" s="45" t="str">
        <f t="shared" si="661"/>
        <v/>
      </c>
      <c r="MD120" s="46" t="str">
        <f t="shared" si="662"/>
        <v/>
      </c>
      <c r="ME120" s="37"/>
      <c r="MF120" s="29"/>
      <c r="MG120" s="47"/>
      <c r="MH120" s="67"/>
      <c r="MI120" s="45" t="str">
        <f t="shared" si="703"/>
        <v/>
      </c>
      <c r="MJ120" s="45"/>
      <c r="MK120" s="45"/>
      <c r="ML120" s="45"/>
      <c r="MM120" s="45" t="str">
        <f t="shared" si="704"/>
        <v/>
      </c>
      <c r="MN120" s="45"/>
      <c r="MO120" s="45"/>
      <c r="MP120" s="45"/>
      <c r="MQ120" s="45" t="str">
        <f t="shared" si="663"/>
        <v/>
      </c>
      <c r="MR120" s="46" t="str">
        <f t="shared" si="664"/>
        <v/>
      </c>
      <c r="MS120" s="37"/>
      <c r="MT120" s="29"/>
      <c r="MU120" s="47"/>
      <c r="MV120" s="67"/>
      <c r="MW120" s="45" t="str">
        <f t="shared" si="705"/>
        <v/>
      </c>
      <c r="MX120" s="45"/>
      <c r="MY120" s="45"/>
      <c r="MZ120" s="45"/>
      <c r="NA120" s="45" t="str">
        <f t="shared" si="706"/>
        <v/>
      </c>
      <c r="NB120" s="45"/>
      <c r="NC120" s="45"/>
      <c r="ND120" s="45"/>
      <c r="NE120" s="45" t="str">
        <f t="shared" si="665"/>
        <v/>
      </c>
      <c r="NF120" s="46" t="str">
        <f t="shared" si="666"/>
        <v/>
      </c>
      <c r="NG120" s="37"/>
      <c r="NH120" s="29"/>
      <c r="NI120" s="47"/>
      <c r="NJ120" s="67"/>
      <c r="NK120" s="45" t="str">
        <f t="shared" si="707"/>
        <v/>
      </c>
      <c r="NL120" s="45"/>
      <c r="NM120" s="45"/>
      <c r="NN120" s="45"/>
      <c r="NO120" s="45" t="str">
        <f t="shared" si="708"/>
        <v/>
      </c>
      <c r="NP120" s="45"/>
      <c r="NQ120" s="45"/>
      <c r="NR120" s="45"/>
      <c r="NS120" s="45" t="str">
        <f t="shared" si="667"/>
        <v/>
      </c>
      <c r="NT120" s="46" t="str">
        <f t="shared" si="668"/>
        <v/>
      </c>
      <c r="NU120" s="37"/>
    </row>
    <row r="121" spans="1:385" x14ac:dyDescent="0.25">
      <c r="A121" s="38"/>
      <c r="B121" s="39"/>
      <c r="C121" s="40"/>
      <c r="D121" s="40"/>
      <c r="E121" s="41"/>
      <c r="F121" s="41"/>
      <c r="G121" s="40"/>
      <c r="H121" s="42"/>
      <c r="I121" s="45"/>
      <c r="J121" s="45" t="str">
        <f t="shared" si="676"/>
        <v/>
      </c>
      <c r="K121" s="45"/>
      <c r="L121" s="45"/>
      <c r="M121" s="45"/>
      <c r="N121" s="45" t="str">
        <f t="shared" si="677"/>
        <v/>
      </c>
      <c r="O121" s="45"/>
      <c r="P121" s="45"/>
      <c r="Q121" s="45"/>
      <c r="R121" s="45" t="str">
        <f t="shared" si="639"/>
        <v/>
      </c>
      <c r="S121" s="46" t="str">
        <f t="shared" si="640"/>
        <v/>
      </c>
      <c r="T121" s="37"/>
      <c r="U121" s="29"/>
      <c r="V121" s="47"/>
      <c r="W121" s="67"/>
      <c r="X121" s="45" t="str">
        <f t="shared" si="678"/>
        <v/>
      </c>
      <c r="Y121" s="45"/>
      <c r="Z121" s="45"/>
      <c r="AA121" s="45"/>
      <c r="AB121" s="45" t="str">
        <f t="shared" si="679"/>
        <v/>
      </c>
      <c r="AC121" s="45"/>
      <c r="AD121" s="45"/>
      <c r="AE121" s="45"/>
      <c r="AF121" s="45" t="str">
        <f t="shared" si="641"/>
        <v/>
      </c>
      <c r="AG121" s="46" t="str">
        <f t="shared" si="642"/>
        <v/>
      </c>
      <c r="AH121" s="37"/>
      <c r="AI121" s="29"/>
      <c r="AJ121" s="47"/>
      <c r="AK121" s="45"/>
      <c r="AL121" s="45" t="str">
        <f t="shared" si="680"/>
        <v/>
      </c>
      <c r="AM121" s="45"/>
      <c r="AN121" s="45" t="str">
        <f t="shared" si="681"/>
        <v/>
      </c>
      <c r="AO121" s="45"/>
      <c r="AP121" s="45" t="str">
        <f t="shared" si="682"/>
        <v/>
      </c>
      <c r="AQ121" s="45"/>
      <c r="AR121" s="45"/>
      <c r="AS121" s="45"/>
      <c r="AT121" s="45" t="str">
        <f t="shared" si="643"/>
        <v/>
      </c>
      <c r="AU121" s="46" t="str">
        <f t="shared" si="644"/>
        <v/>
      </c>
      <c r="AV121" s="37"/>
      <c r="AW121" s="29"/>
      <c r="AX121" s="47"/>
      <c r="AY121" s="45"/>
      <c r="AZ121" s="45" t="str">
        <f t="shared" si="683"/>
        <v/>
      </c>
      <c r="BA121" s="45"/>
      <c r="BB121" s="45" t="str">
        <f t="shared" si="684"/>
        <v/>
      </c>
      <c r="BC121" s="45"/>
      <c r="BD121" s="45" t="str">
        <f t="shared" si="685"/>
        <v/>
      </c>
      <c r="BE121" s="45"/>
      <c r="BF121" s="45"/>
      <c r="BG121" s="45"/>
      <c r="BH121" s="45" t="str">
        <f t="shared" si="645"/>
        <v/>
      </c>
      <c r="BI121" s="46" t="str">
        <f t="shared" si="646"/>
        <v/>
      </c>
      <c r="BJ121" s="37"/>
      <c r="BK121" s="29"/>
      <c r="BL121" s="47"/>
      <c r="BM121" s="45"/>
      <c r="BN121" s="45" t="str">
        <f t="shared" si="715"/>
        <v/>
      </c>
      <c r="BO121" s="45"/>
      <c r="BP121" s="45" t="str">
        <f t="shared" si="716"/>
        <v/>
      </c>
      <c r="BQ121" s="45"/>
      <c r="BR121" s="45" t="str">
        <f t="shared" si="717"/>
        <v/>
      </c>
      <c r="BS121" s="45"/>
      <c r="BT121" s="63" t="str">
        <f t="shared" si="669"/>
        <v/>
      </c>
      <c r="BU121" s="67" t="str">
        <f t="shared" si="670"/>
        <v/>
      </c>
      <c r="BV121" s="45" t="str">
        <f t="shared" si="718"/>
        <v/>
      </c>
      <c r="BW121" s="46" t="str">
        <f t="shared" si="719"/>
        <v/>
      </c>
      <c r="BX121" s="37"/>
      <c r="BY121" s="57"/>
      <c r="BZ121" s="47"/>
      <c r="CA121" s="45"/>
      <c r="CB121" s="45" t="str">
        <f t="shared" si="720"/>
        <v/>
      </c>
      <c r="CC121" s="45"/>
      <c r="CD121" s="45" t="str">
        <f t="shared" si="721"/>
        <v/>
      </c>
      <c r="CE121" s="45"/>
      <c r="CF121" s="45" t="str">
        <f t="shared" si="722"/>
        <v/>
      </c>
      <c r="CG121" s="45"/>
      <c r="CH121" s="63" t="str">
        <f t="shared" si="723"/>
        <v/>
      </c>
      <c r="CI121" s="67" t="str">
        <f t="shared" si="724"/>
        <v/>
      </c>
      <c r="CJ121" s="45" t="str">
        <f t="shared" si="725"/>
        <v/>
      </c>
      <c r="CK121" s="46" t="str">
        <f t="shared" si="726"/>
        <v/>
      </c>
      <c r="CL121" s="37"/>
      <c r="CM121" s="29"/>
      <c r="CN121" s="47"/>
      <c r="CO121" s="45"/>
      <c r="CP121" s="45" t="str">
        <f t="shared" si="727"/>
        <v/>
      </c>
      <c r="CQ121" s="45"/>
      <c r="CR121" s="45" t="str">
        <f t="shared" si="728"/>
        <v/>
      </c>
      <c r="CS121" s="45"/>
      <c r="CT121" s="45" t="str">
        <f t="shared" si="729"/>
        <v/>
      </c>
      <c r="CU121" s="45"/>
      <c r="CV121" s="63" t="str">
        <f t="shared" si="712"/>
        <v/>
      </c>
      <c r="CW121" s="67" t="str">
        <f t="shared" si="709"/>
        <v/>
      </c>
      <c r="CX121" s="45" t="str">
        <f t="shared" si="730"/>
        <v/>
      </c>
      <c r="CY121" s="46" t="str">
        <f t="shared" si="731"/>
        <v/>
      </c>
      <c r="CZ121" s="37"/>
      <c r="DA121" s="29"/>
      <c r="DB121" s="47"/>
      <c r="DC121" s="67"/>
      <c r="DD121" s="45" t="str">
        <f t="shared" si="686"/>
        <v/>
      </c>
      <c r="DE121" s="45"/>
      <c r="DF121" s="45"/>
      <c r="DG121" s="45"/>
      <c r="DH121" s="45" t="str">
        <f t="shared" si="687"/>
        <v/>
      </c>
      <c r="DI121" s="45"/>
      <c r="DJ121" s="45"/>
      <c r="DK121" s="45"/>
      <c r="DL121" s="45" t="str">
        <f t="shared" si="647"/>
        <v/>
      </c>
      <c r="DM121" s="46" t="str">
        <f t="shared" si="648"/>
        <v/>
      </c>
      <c r="DN121" s="37"/>
      <c r="DO121" s="29"/>
      <c r="DP121" s="47"/>
      <c r="DQ121" s="45"/>
      <c r="DR121" s="45" t="str">
        <f t="shared" si="688"/>
        <v/>
      </c>
      <c r="DS121" s="45"/>
      <c r="DT121" s="45" t="str">
        <f t="shared" si="689"/>
        <v/>
      </c>
      <c r="DU121" s="45"/>
      <c r="DV121" s="45" t="str">
        <f t="shared" si="690"/>
        <v/>
      </c>
      <c r="DW121" s="45"/>
      <c r="DX121" s="45"/>
      <c r="DY121" s="45"/>
      <c r="DZ121" s="45" t="str">
        <f t="shared" si="649"/>
        <v/>
      </c>
      <c r="EA121" s="46" t="str">
        <f t="shared" si="650"/>
        <v/>
      </c>
      <c r="EB121" s="37"/>
      <c r="ED121" s="47"/>
      <c r="EE121" s="67"/>
      <c r="EF121" s="45" t="str">
        <f t="shared" si="691"/>
        <v/>
      </c>
      <c r="EG121" s="45"/>
      <c r="EH121" s="45"/>
      <c r="EI121" s="45"/>
      <c r="EJ121" s="45" t="str">
        <f t="shared" si="692"/>
        <v/>
      </c>
      <c r="EK121" s="45"/>
      <c r="EL121" s="45"/>
      <c r="EM121" s="45"/>
      <c r="EN121" s="45" t="str">
        <f t="shared" si="651"/>
        <v/>
      </c>
      <c r="EO121" s="46" t="str">
        <f t="shared" si="652"/>
        <v/>
      </c>
      <c r="EP121" s="37"/>
      <c r="ER121" s="47"/>
      <c r="ES121" s="67"/>
      <c r="ET121" s="45" t="str">
        <f t="shared" si="693"/>
        <v/>
      </c>
      <c r="EU121" s="45"/>
      <c r="EV121" s="45"/>
      <c r="EW121" s="45"/>
      <c r="EX121" s="45" t="str">
        <f t="shared" si="694"/>
        <v/>
      </c>
      <c r="EY121" s="45"/>
      <c r="EZ121" s="45"/>
      <c r="FA121" s="45"/>
      <c r="FB121" s="45" t="str">
        <f t="shared" si="653"/>
        <v/>
      </c>
      <c r="FC121" s="46" t="str">
        <f t="shared" si="654"/>
        <v/>
      </c>
      <c r="FD121" s="37"/>
      <c r="FF121" s="47"/>
      <c r="FG121" s="67"/>
      <c r="FH121" s="45" t="str">
        <f t="shared" si="695"/>
        <v/>
      </c>
      <c r="FI121" s="45"/>
      <c r="FJ121" s="45"/>
      <c r="FK121" s="45"/>
      <c r="FL121" s="45" t="str">
        <f t="shared" si="696"/>
        <v/>
      </c>
      <c r="FM121" s="45"/>
      <c r="FN121" s="45"/>
      <c r="FO121" s="45"/>
      <c r="FP121" s="45" t="str">
        <f t="shared" si="655"/>
        <v/>
      </c>
      <c r="FQ121" s="46" t="str">
        <f t="shared" si="656"/>
        <v/>
      </c>
      <c r="FR121" s="37"/>
      <c r="FS121" s="29"/>
      <c r="FT121" s="47"/>
      <c r="FU121" s="67"/>
      <c r="FV121" s="45" t="str">
        <f t="shared" si="697"/>
        <v/>
      </c>
      <c r="FW121" s="45"/>
      <c r="FX121" s="45"/>
      <c r="FY121" s="45"/>
      <c r="FZ121" s="45" t="str">
        <f t="shared" si="698"/>
        <v/>
      </c>
      <c r="GA121" s="45"/>
      <c r="GB121" s="45"/>
      <c r="GC121" s="45"/>
      <c r="GD121" s="45" t="str">
        <f t="shared" si="657"/>
        <v/>
      </c>
      <c r="GE121" s="46" t="str">
        <f t="shared" si="658"/>
        <v/>
      </c>
      <c r="GF121" s="37"/>
      <c r="GH121" s="47"/>
      <c r="GI121" s="67"/>
      <c r="GJ121" s="45" t="str">
        <f t="shared" si="699"/>
        <v/>
      </c>
      <c r="GK121" s="45"/>
      <c r="GL121" s="45"/>
      <c r="GM121" s="45"/>
      <c r="GN121" s="45" t="str">
        <f t="shared" si="700"/>
        <v/>
      </c>
      <c r="GO121" s="45"/>
      <c r="GP121" s="45"/>
      <c r="GQ121" s="45"/>
      <c r="GR121" s="45" t="str">
        <f t="shared" si="659"/>
        <v/>
      </c>
      <c r="GS121" s="46" t="str">
        <f t="shared" si="660"/>
        <v/>
      </c>
      <c r="GT121" s="37"/>
      <c r="GU121" s="61"/>
      <c r="GV121" s="47"/>
      <c r="GW121" s="30"/>
      <c r="GX121" s="45"/>
      <c r="GY121" s="45" t="str">
        <f t="shared" si="732"/>
        <v/>
      </c>
      <c r="GZ121" s="45"/>
      <c r="HA121" s="45" t="str">
        <f t="shared" si="733"/>
        <v/>
      </c>
      <c r="HB121" s="45"/>
      <c r="HC121" s="45" t="str">
        <f t="shared" si="734"/>
        <v/>
      </c>
      <c r="HD121" s="45"/>
      <c r="HE121" s="63" t="str">
        <f>IF(GX119="","",HE117)</f>
        <v/>
      </c>
      <c r="HF121" s="67" t="str">
        <f>IF(GX119="","",HF117)</f>
        <v/>
      </c>
      <c r="HG121" s="45" t="str">
        <f t="shared" si="735"/>
        <v/>
      </c>
      <c r="HH121" s="46" t="str">
        <f>IF(HC121="","",HG121/(GY120*100))</f>
        <v/>
      </c>
      <c r="HI121" s="37"/>
      <c r="HK121" s="47"/>
      <c r="HL121" s="45"/>
      <c r="HM121" s="45" t="str">
        <f t="shared" si="736"/>
        <v/>
      </c>
      <c r="HN121" s="45"/>
      <c r="HO121" s="45" t="str">
        <f t="shared" si="737"/>
        <v/>
      </c>
      <c r="HP121" s="45"/>
      <c r="HQ121" s="45" t="str">
        <f t="shared" si="738"/>
        <v/>
      </c>
      <c r="HR121" s="45"/>
      <c r="HS121" s="63" t="str">
        <f t="shared" si="739"/>
        <v/>
      </c>
      <c r="HT121" s="67" t="str">
        <f t="shared" si="740"/>
        <v/>
      </c>
      <c r="HU121" s="45" t="str">
        <f t="shared" si="741"/>
        <v/>
      </c>
      <c r="HV121" s="46" t="str">
        <f t="shared" si="742"/>
        <v/>
      </c>
      <c r="HW121" s="37"/>
      <c r="HX121" s="360"/>
      <c r="HY121" s="47"/>
      <c r="HZ121" s="45"/>
      <c r="IA121" s="45" t="str">
        <f t="shared" si="743"/>
        <v/>
      </c>
      <c r="IB121" s="45"/>
      <c r="IC121" s="45" t="str">
        <f t="shared" si="744"/>
        <v/>
      </c>
      <c r="ID121" s="45"/>
      <c r="IE121" s="45" t="str">
        <f t="shared" si="745"/>
        <v/>
      </c>
      <c r="IF121" s="45"/>
      <c r="IG121" s="63" t="str">
        <f t="shared" si="746"/>
        <v/>
      </c>
      <c r="IH121" s="67" t="str">
        <f t="shared" si="747"/>
        <v/>
      </c>
      <c r="II121" s="45" t="str">
        <f t="shared" si="748"/>
        <v/>
      </c>
      <c r="IJ121" s="46" t="str">
        <f t="shared" si="749"/>
        <v/>
      </c>
      <c r="IK121" s="37"/>
      <c r="IL121" s="29"/>
      <c r="IM121" s="47"/>
      <c r="IN121" s="45"/>
      <c r="IO121" s="45" t="str">
        <f t="shared" si="750"/>
        <v/>
      </c>
      <c r="IP121" s="45"/>
      <c r="IQ121" s="45" t="str">
        <f t="shared" si="751"/>
        <v/>
      </c>
      <c r="IR121" s="45"/>
      <c r="IS121" s="45" t="str">
        <f t="shared" si="752"/>
        <v/>
      </c>
      <c r="IT121" s="45"/>
      <c r="IU121" s="63" t="str">
        <f t="shared" si="768"/>
        <v/>
      </c>
      <c r="IV121" s="67" t="str">
        <f t="shared" si="767"/>
        <v/>
      </c>
      <c r="IW121" s="45" t="str">
        <f t="shared" si="753"/>
        <v/>
      </c>
      <c r="IX121" s="46" t="str">
        <f t="shared" si="754"/>
        <v/>
      </c>
      <c r="IY121" s="37"/>
      <c r="IZ121" s="61"/>
      <c r="JA121" s="47"/>
      <c r="JB121" s="45"/>
      <c r="JC121" s="45" t="str">
        <f t="shared" si="755"/>
        <v/>
      </c>
      <c r="JD121" s="45"/>
      <c r="JE121" s="45" t="str">
        <f t="shared" si="756"/>
        <v/>
      </c>
      <c r="JF121" s="45"/>
      <c r="JG121" s="45" t="str">
        <f t="shared" si="757"/>
        <v/>
      </c>
      <c r="JH121" s="45"/>
      <c r="JI121" s="63" t="str">
        <f t="shared" si="758"/>
        <v/>
      </c>
      <c r="JJ121" s="67" t="str">
        <f t="shared" si="759"/>
        <v/>
      </c>
      <c r="JK121" s="45" t="str">
        <f t="shared" si="760"/>
        <v/>
      </c>
      <c r="JL121" s="46" t="str">
        <f t="shared" si="761"/>
        <v/>
      </c>
      <c r="JM121" s="37"/>
      <c r="JN121" s="29"/>
      <c r="JO121" s="47"/>
      <c r="JP121" s="45"/>
      <c r="JQ121" s="45" t="str">
        <f t="shared" si="762"/>
        <v/>
      </c>
      <c r="JR121" s="45"/>
      <c r="JS121" s="45" t="str">
        <f t="shared" si="763"/>
        <v/>
      </c>
      <c r="JT121" s="45"/>
      <c r="JU121" s="45" t="str">
        <f t="shared" si="764"/>
        <v/>
      </c>
      <c r="JV121" s="45"/>
      <c r="JW121" s="63" t="str">
        <f t="shared" si="710"/>
        <v/>
      </c>
      <c r="JX121" s="67" t="str">
        <f t="shared" si="711"/>
        <v/>
      </c>
      <c r="JY121" s="45" t="str">
        <f t="shared" si="765"/>
        <v/>
      </c>
      <c r="JZ121" s="46" t="str">
        <f t="shared" si="766"/>
        <v/>
      </c>
      <c r="KA121" s="37"/>
      <c r="KB121" s="51"/>
      <c r="KC121" s="47"/>
      <c r="KD121" s="45"/>
      <c r="KE121" s="45" t="str">
        <f>IF(KD121="","",KD121-KD117)</f>
        <v/>
      </c>
      <c r="KF121" s="45"/>
      <c r="KG121" s="45" t="str">
        <f>IF(KF121="","",KF121-KF117)</f>
        <v/>
      </c>
      <c r="KH121" s="45"/>
      <c r="KI121" s="45" t="str">
        <f>IF(KH121="","",KH117+KJ117-KH121)</f>
        <v/>
      </c>
      <c r="KJ121" s="45"/>
      <c r="KK121" s="63" t="str">
        <f>IF(KD121="","",KK117)</f>
        <v/>
      </c>
      <c r="KL121" s="67" t="str">
        <f>IF(KE121="","",KL117)</f>
        <v/>
      </c>
      <c r="KM121" s="45" t="str">
        <f>IF(KH121="","",KI121*KL121)</f>
        <v/>
      </c>
      <c r="KN121" s="46" t="str">
        <f>IF(KI121="","",KM121/(KE121*100))</f>
        <v/>
      </c>
      <c r="KO121" s="37"/>
      <c r="KP121" s="29"/>
      <c r="KQ121" s="47"/>
      <c r="KR121" s="45"/>
      <c r="KS121" s="45" t="str">
        <f>IF(KR121="","",KR121-KR117)</f>
        <v/>
      </c>
      <c r="KT121" s="45"/>
      <c r="KU121" s="45" t="str">
        <f>IF(KT121="","",KT121-KT117)</f>
        <v/>
      </c>
      <c r="KV121" s="45"/>
      <c r="KW121" s="45" t="str">
        <f>IF(KV121="","",KV117+KX117-KV121)</f>
        <v/>
      </c>
      <c r="KX121" s="45"/>
      <c r="KY121" s="63" t="str">
        <f>IF(KR121="","",KY117)</f>
        <v/>
      </c>
      <c r="KZ121" s="67" t="str">
        <f>IF(KS121="","",KZ117)</f>
        <v/>
      </c>
      <c r="LA121" s="45" t="str">
        <f>IF(KV121="","",KW121*KZ121)</f>
        <v/>
      </c>
      <c r="LB121" s="46" t="str">
        <f>IF(KW121="","",LA121/(KS121*100))</f>
        <v/>
      </c>
      <c r="LC121" s="37"/>
      <c r="LD121" s="29"/>
      <c r="LE121" s="52"/>
      <c r="LF121" s="43"/>
      <c r="LG121" s="45"/>
      <c r="LH121" s="45"/>
      <c r="LI121" s="45"/>
      <c r="LJ121" s="45"/>
      <c r="LK121" s="45"/>
      <c r="LL121" s="45"/>
      <c r="LM121" s="63"/>
      <c r="LN121" s="67"/>
      <c r="LO121" s="45" t="str">
        <f t="shared" si="571"/>
        <v/>
      </c>
      <c r="LP121" s="46"/>
      <c r="LQ121" s="37"/>
      <c r="LR121" s="29"/>
      <c r="LS121" s="47"/>
      <c r="LT121" s="67"/>
      <c r="LU121" s="45" t="str">
        <f t="shared" si="701"/>
        <v/>
      </c>
      <c r="LV121" s="45"/>
      <c r="LW121" s="45"/>
      <c r="LX121" s="45"/>
      <c r="LY121" s="45" t="str">
        <f t="shared" si="702"/>
        <v/>
      </c>
      <c r="LZ121" s="45"/>
      <c r="MA121" s="45"/>
      <c r="MB121" s="45"/>
      <c r="MC121" s="45" t="str">
        <f t="shared" si="661"/>
        <v/>
      </c>
      <c r="MD121" s="46" t="str">
        <f t="shared" si="662"/>
        <v/>
      </c>
      <c r="ME121" s="37"/>
      <c r="MF121" s="29"/>
      <c r="MG121" s="47"/>
      <c r="MH121" s="67"/>
      <c r="MI121" s="45" t="str">
        <f t="shared" si="703"/>
        <v/>
      </c>
      <c r="MJ121" s="45"/>
      <c r="MK121" s="45"/>
      <c r="ML121" s="45"/>
      <c r="MM121" s="45" t="str">
        <f t="shared" si="704"/>
        <v/>
      </c>
      <c r="MN121" s="45"/>
      <c r="MO121" s="45"/>
      <c r="MP121" s="45"/>
      <c r="MQ121" s="45" t="str">
        <f t="shared" si="663"/>
        <v/>
      </c>
      <c r="MR121" s="46" t="str">
        <f t="shared" si="664"/>
        <v/>
      </c>
      <c r="MS121" s="37"/>
      <c r="MT121" s="29"/>
      <c r="MU121" s="47"/>
      <c r="MV121" s="67"/>
      <c r="MW121" s="45" t="str">
        <f t="shared" si="705"/>
        <v/>
      </c>
      <c r="MX121" s="45"/>
      <c r="MY121" s="45"/>
      <c r="MZ121" s="45"/>
      <c r="NA121" s="45" t="str">
        <f t="shared" si="706"/>
        <v/>
      </c>
      <c r="NB121" s="45"/>
      <c r="NC121" s="45"/>
      <c r="ND121" s="45"/>
      <c r="NE121" s="45" t="str">
        <f t="shared" si="665"/>
        <v/>
      </c>
      <c r="NF121" s="46" t="str">
        <f t="shared" si="666"/>
        <v/>
      </c>
      <c r="NG121" s="37"/>
      <c r="NH121" s="29"/>
      <c r="NI121" s="47"/>
      <c r="NJ121" s="67"/>
      <c r="NK121" s="45" t="str">
        <f t="shared" si="707"/>
        <v/>
      </c>
      <c r="NL121" s="45"/>
      <c r="NM121" s="45"/>
      <c r="NN121" s="45"/>
      <c r="NO121" s="45" t="str">
        <f t="shared" si="708"/>
        <v/>
      </c>
      <c r="NP121" s="45"/>
      <c r="NQ121" s="45"/>
      <c r="NR121" s="45"/>
      <c r="NS121" s="45" t="str">
        <f t="shared" si="667"/>
        <v/>
      </c>
      <c r="NT121" s="46" t="str">
        <f t="shared" si="668"/>
        <v/>
      </c>
      <c r="NU121" s="37"/>
    </row>
    <row r="122" spans="1:385" ht="15" customHeight="1" thickBot="1" x14ac:dyDescent="0.3">
      <c r="A122" s="38"/>
      <c r="B122" s="39"/>
      <c r="C122" s="40"/>
      <c r="D122" s="40"/>
      <c r="E122" s="41"/>
      <c r="F122" s="41"/>
      <c r="G122" s="40"/>
      <c r="H122" s="42"/>
      <c r="I122" s="45"/>
      <c r="J122" s="45" t="str">
        <f t="shared" si="676"/>
        <v/>
      </c>
      <c r="K122" s="45"/>
      <c r="L122" s="45"/>
      <c r="M122" s="45"/>
      <c r="N122" s="45" t="str">
        <f t="shared" si="677"/>
        <v/>
      </c>
      <c r="O122" s="45"/>
      <c r="P122" s="45"/>
      <c r="Q122" s="45"/>
      <c r="R122" s="45" t="str">
        <f t="shared" si="639"/>
        <v/>
      </c>
      <c r="S122" s="46" t="str">
        <f t="shared" si="640"/>
        <v/>
      </c>
      <c r="T122" s="37"/>
      <c r="U122" s="29"/>
      <c r="V122" s="47"/>
      <c r="W122" s="67"/>
      <c r="X122" s="45" t="str">
        <f t="shared" si="678"/>
        <v/>
      </c>
      <c r="Y122" s="45"/>
      <c r="Z122" s="45"/>
      <c r="AA122" s="45"/>
      <c r="AB122" s="45" t="str">
        <f t="shared" si="679"/>
        <v/>
      </c>
      <c r="AC122" s="45"/>
      <c r="AD122" s="45"/>
      <c r="AE122" s="45"/>
      <c r="AF122" s="45" t="str">
        <f t="shared" si="641"/>
        <v/>
      </c>
      <c r="AG122" s="46" t="str">
        <f t="shared" si="642"/>
        <v/>
      </c>
      <c r="AH122" s="37"/>
      <c r="AI122" s="29"/>
      <c r="AJ122" s="47"/>
      <c r="AK122" s="45"/>
      <c r="AL122" s="45" t="str">
        <f t="shared" si="680"/>
        <v/>
      </c>
      <c r="AM122" s="45"/>
      <c r="AN122" s="45" t="str">
        <f t="shared" si="681"/>
        <v/>
      </c>
      <c r="AO122" s="45"/>
      <c r="AP122" s="45" t="str">
        <f t="shared" si="682"/>
        <v/>
      </c>
      <c r="AQ122" s="45"/>
      <c r="AR122" s="45"/>
      <c r="AS122" s="45"/>
      <c r="AT122" s="45" t="str">
        <f t="shared" si="643"/>
        <v/>
      </c>
      <c r="AU122" s="46" t="str">
        <f t="shared" si="644"/>
        <v/>
      </c>
      <c r="AV122" s="37"/>
      <c r="AW122" s="29"/>
      <c r="AX122" s="47"/>
      <c r="AY122" s="45"/>
      <c r="AZ122" s="45" t="str">
        <f t="shared" si="683"/>
        <v/>
      </c>
      <c r="BA122" s="45"/>
      <c r="BB122" s="45" t="str">
        <f t="shared" si="684"/>
        <v/>
      </c>
      <c r="BC122" s="45"/>
      <c r="BD122" s="45" t="str">
        <f t="shared" si="685"/>
        <v/>
      </c>
      <c r="BE122" s="45"/>
      <c r="BF122" s="45"/>
      <c r="BG122" s="45"/>
      <c r="BH122" s="45" t="str">
        <f t="shared" si="645"/>
        <v/>
      </c>
      <c r="BI122" s="46" t="str">
        <f t="shared" si="646"/>
        <v/>
      </c>
      <c r="BJ122" s="37"/>
      <c r="BK122" s="29"/>
      <c r="BL122" s="75"/>
      <c r="BM122" s="76"/>
      <c r="BN122" s="76" t="str">
        <f t="shared" si="715"/>
        <v/>
      </c>
      <c r="BO122" s="76"/>
      <c r="BP122" s="76" t="str">
        <f t="shared" si="716"/>
        <v/>
      </c>
      <c r="BQ122" s="76"/>
      <c r="BR122" s="76" t="str">
        <f t="shared" si="717"/>
        <v/>
      </c>
      <c r="BS122" s="76"/>
      <c r="BT122" s="78" t="str">
        <f t="shared" si="669"/>
        <v/>
      </c>
      <c r="BU122" s="79" t="str">
        <f t="shared" si="670"/>
        <v/>
      </c>
      <c r="BV122" s="76" t="str">
        <f t="shared" si="718"/>
        <v/>
      </c>
      <c r="BW122" s="80" t="str">
        <f t="shared" si="719"/>
        <v/>
      </c>
      <c r="BX122" s="37"/>
      <c r="BY122" s="57"/>
      <c r="BZ122" s="75"/>
      <c r="CA122" s="76"/>
      <c r="CB122" s="76" t="str">
        <f t="shared" si="720"/>
        <v/>
      </c>
      <c r="CC122" s="76"/>
      <c r="CD122" s="76" t="str">
        <f t="shared" si="721"/>
        <v/>
      </c>
      <c r="CE122" s="76"/>
      <c r="CF122" s="76" t="str">
        <f t="shared" si="722"/>
        <v/>
      </c>
      <c r="CG122" s="76"/>
      <c r="CH122" s="78" t="str">
        <f t="shared" si="723"/>
        <v/>
      </c>
      <c r="CI122" s="79" t="str">
        <f t="shared" si="724"/>
        <v/>
      </c>
      <c r="CJ122" s="76" t="str">
        <f t="shared" si="725"/>
        <v/>
      </c>
      <c r="CK122" s="80" t="str">
        <f t="shared" si="726"/>
        <v/>
      </c>
      <c r="CL122" s="37"/>
      <c r="CM122" s="29"/>
      <c r="CN122" s="75"/>
      <c r="CO122" s="76"/>
      <c r="CP122" s="76" t="str">
        <f t="shared" si="727"/>
        <v/>
      </c>
      <c r="CQ122" s="76"/>
      <c r="CR122" s="76" t="str">
        <f t="shared" si="728"/>
        <v/>
      </c>
      <c r="CS122" s="76"/>
      <c r="CT122" s="76" t="str">
        <f t="shared" si="729"/>
        <v/>
      </c>
      <c r="CU122" s="76"/>
      <c r="CV122" s="78" t="str">
        <f t="shared" si="712"/>
        <v/>
      </c>
      <c r="CW122" s="79" t="str">
        <f t="shared" si="709"/>
        <v/>
      </c>
      <c r="CX122" s="76" t="str">
        <f t="shared" si="730"/>
        <v/>
      </c>
      <c r="CY122" s="80" t="str">
        <f t="shared" si="731"/>
        <v/>
      </c>
      <c r="CZ122" s="37"/>
      <c r="DA122" s="29"/>
      <c r="DB122" s="47"/>
      <c r="DC122" s="67"/>
      <c r="DD122" s="45" t="str">
        <f t="shared" si="686"/>
        <v/>
      </c>
      <c r="DE122" s="45"/>
      <c r="DF122" s="45"/>
      <c r="DG122" s="45"/>
      <c r="DH122" s="45" t="str">
        <f t="shared" si="687"/>
        <v/>
      </c>
      <c r="DI122" s="45"/>
      <c r="DJ122" s="45"/>
      <c r="DK122" s="45"/>
      <c r="DL122" s="45" t="str">
        <f t="shared" si="647"/>
        <v/>
      </c>
      <c r="DM122" s="46" t="str">
        <f t="shared" si="648"/>
        <v/>
      </c>
      <c r="DN122" s="37"/>
      <c r="DO122" s="29"/>
      <c r="DP122" s="47"/>
      <c r="DQ122" s="45"/>
      <c r="DR122" s="45" t="str">
        <f t="shared" si="688"/>
        <v/>
      </c>
      <c r="DS122" s="45"/>
      <c r="DT122" s="45" t="str">
        <f t="shared" si="689"/>
        <v/>
      </c>
      <c r="DU122" s="45"/>
      <c r="DV122" s="45" t="str">
        <f t="shared" si="690"/>
        <v/>
      </c>
      <c r="DW122" s="45"/>
      <c r="DX122" s="45"/>
      <c r="DY122" s="45"/>
      <c r="DZ122" s="45" t="str">
        <f t="shared" si="649"/>
        <v/>
      </c>
      <c r="EA122" s="46" t="str">
        <f t="shared" si="650"/>
        <v/>
      </c>
      <c r="EB122" s="37"/>
      <c r="ED122" s="47"/>
      <c r="EE122" s="67"/>
      <c r="EF122" s="45" t="str">
        <f t="shared" si="691"/>
        <v/>
      </c>
      <c r="EG122" s="45"/>
      <c r="EH122" s="45"/>
      <c r="EI122" s="45"/>
      <c r="EJ122" s="45" t="str">
        <f t="shared" si="692"/>
        <v/>
      </c>
      <c r="EK122" s="45"/>
      <c r="EL122" s="45"/>
      <c r="EM122" s="45"/>
      <c r="EN122" s="45" t="str">
        <f t="shared" si="651"/>
        <v/>
      </c>
      <c r="EO122" s="46" t="str">
        <f t="shared" si="652"/>
        <v/>
      </c>
      <c r="EP122" s="37"/>
      <c r="ER122" s="47"/>
      <c r="ES122" s="67"/>
      <c r="ET122" s="45" t="str">
        <f t="shared" si="693"/>
        <v/>
      </c>
      <c r="EU122" s="45"/>
      <c r="EV122" s="45"/>
      <c r="EW122" s="45"/>
      <c r="EX122" s="45" t="str">
        <f t="shared" si="694"/>
        <v/>
      </c>
      <c r="EY122" s="45"/>
      <c r="EZ122" s="45"/>
      <c r="FA122" s="45"/>
      <c r="FB122" s="45" t="str">
        <f t="shared" si="653"/>
        <v/>
      </c>
      <c r="FC122" s="46" t="str">
        <f t="shared" si="654"/>
        <v/>
      </c>
      <c r="FD122" s="37"/>
      <c r="FF122" s="47"/>
      <c r="FG122" s="67"/>
      <c r="FH122" s="45" t="str">
        <f t="shared" si="695"/>
        <v/>
      </c>
      <c r="FI122" s="45"/>
      <c r="FJ122" s="45"/>
      <c r="FK122" s="45"/>
      <c r="FL122" s="45" t="str">
        <f t="shared" si="696"/>
        <v/>
      </c>
      <c r="FM122" s="45"/>
      <c r="FN122" s="45"/>
      <c r="FO122" s="45"/>
      <c r="FP122" s="45" t="str">
        <f t="shared" si="655"/>
        <v/>
      </c>
      <c r="FQ122" s="46" t="str">
        <f t="shared" si="656"/>
        <v/>
      </c>
      <c r="FR122" s="37"/>
      <c r="FS122" s="29"/>
      <c r="FT122" s="47"/>
      <c r="FU122" s="67"/>
      <c r="FV122" s="45" t="str">
        <f t="shared" si="697"/>
        <v/>
      </c>
      <c r="FW122" s="45"/>
      <c r="FX122" s="45"/>
      <c r="FY122" s="45"/>
      <c r="FZ122" s="45" t="str">
        <f t="shared" si="698"/>
        <v/>
      </c>
      <c r="GA122" s="45"/>
      <c r="GB122" s="45"/>
      <c r="GC122" s="45"/>
      <c r="GD122" s="45" t="str">
        <f t="shared" si="657"/>
        <v/>
      </c>
      <c r="GE122" s="46" t="str">
        <f t="shared" si="658"/>
        <v/>
      </c>
      <c r="GF122" s="37"/>
      <c r="GH122" s="47"/>
      <c r="GI122" s="67"/>
      <c r="GJ122" s="45" t="str">
        <f t="shared" si="699"/>
        <v/>
      </c>
      <c r="GK122" s="45"/>
      <c r="GL122" s="45"/>
      <c r="GM122" s="45"/>
      <c r="GN122" s="45" t="str">
        <f t="shared" si="700"/>
        <v/>
      </c>
      <c r="GO122" s="45"/>
      <c r="GP122" s="45"/>
      <c r="GQ122" s="45"/>
      <c r="GR122" s="45" t="str">
        <f t="shared" si="659"/>
        <v/>
      </c>
      <c r="GS122" s="46" t="str">
        <f t="shared" si="660"/>
        <v/>
      </c>
      <c r="GT122" s="37"/>
      <c r="GU122" s="61"/>
      <c r="GV122" s="75"/>
      <c r="GW122" s="84"/>
      <c r="GX122" s="76"/>
      <c r="GY122" s="76" t="str">
        <f t="shared" si="732"/>
        <v/>
      </c>
      <c r="GZ122" s="76"/>
      <c r="HA122" s="76" t="str">
        <f t="shared" si="733"/>
        <v/>
      </c>
      <c r="HB122" s="76"/>
      <c r="HC122" s="76" t="str">
        <f t="shared" si="734"/>
        <v/>
      </c>
      <c r="HD122" s="76"/>
      <c r="HE122" s="78" t="str">
        <f>IF(GX119="","",HE118)</f>
        <v/>
      </c>
      <c r="HF122" s="79" t="str">
        <f>IF(GX119="","",HF118)</f>
        <v/>
      </c>
      <c r="HG122" s="76" t="str">
        <f t="shared" si="735"/>
        <v/>
      </c>
      <c r="HH122" s="80" t="str">
        <f>IF(HC122="","",HG122/(GY120*100))</f>
        <v/>
      </c>
      <c r="HI122" s="37"/>
      <c r="HK122" s="75"/>
      <c r="HL122" s="76"/>
      <c r="HM122" s="76" t="str">
        <f t="shared" si="736"/>
        <v/>
      </c>
      <c r="HN122" s="76"/>
      <c r="HO122" s="76" t="str">
        <f t="shared" si="737"/>
        <v/>
      </c>
      <c r="HP122" s="76"/>
      <c r="HQ122" s="76" t="str">
        <f t="shared" si="738"/>
        <v/>
      </c>
      <c r="HR122" s="76"/>
      <c r="HS122" s="78" t="str">
        <f t="shared" si="739"/>
        <v/>
      </c>
      <c r="HT122" s="79" t="str">
        <f t="shared" si="740"/>
        <v/>
      </c>
      <c r="HU122" s="76" t="str">
        <f t="shared" si="741"/>
        <v/>
      </c>
      <c r="HV122" s="80" t="str">
        <f t="shared" si="742"/>
        <v/>
      </c>
      <c r="HW122" s="37"/>
      <c r="HX122" s="360"/>
      <c r="HY122" s="75"/>
      <c r="HZ122" s="76"/>
      <c r="IA122" s="76" t="str">
        <f t="shared" si="743"/>
        <v/>
      </c>
      <c r="IB122" s="76"/>
      <c r="IC122" s="76" t="str">
        <f t="shared" si="744"/>
        <v/>
      </c>
      <c r="ID122" s="76"/>
      <c r="IE122" s="76" t="str">
        <f t="shared" si="745"/>
        <v/>
      </c>
      <c r="IF122" s="76"/>
      <c r="IG122" s="78" t="str">
        <f t="shared" si="746"/>
        <v/>
      </c>
      <c r="IH122" s="79" t="str">
        <f t="shared" si="747"/>
        <v/>
      </c>
      <c r="II122" s="76" t="str">
        <f t="shared" si="748"/>
        <v/>
      </c>
      <c r="IJ122" s="80" t="str">
        <f t="shared" si="749"/>
        <v/>
      </c>
      <c r="IK122" s="37"/>
      <c r="IL122" s="29"/>
      <c r="IM122" s="75"/>
      <c r="IN122" s="76"/>
      <c r="IO122" s="76" t="str">
        <f t="shared" si="750"/>
        <v/>
      </c>
      <c r="IP122" s="76"/>
      <c r="IQ122" s="76" t="str">
        <f t="shared" si="751"/>
        <v/>
      </c>
      <c r="IR122" s="76"/>
      <c r="IS122" s="76" t="str">
        <f t="shared" si="752"/>
        <v/>
      </c>
      <c r="IT122" s="76"/>
      <c r="IU122" s="78" t="str">
        <f t="shared" si="768"/>
        <v/>
      </c>
      <c r="IV122" s="79" t="str">
        <f t="shared" si="767"/>
        <v/>
      </c>
      <c r="IW122" s="76" t="str">
        <f t="shared" si="753"/>
        <v/>
      </c>
      <c r="IX122" s="80" t="str">
        <f t="shared" si="754"/>
        <v/>
      </c>
      <c r="IY122" s="37"/>
      <c r="IZ122" s="61"/>
      <c r="JA122" s="75"/>
      <c r="JB122" s="76"/>
      <c r="JC122" s="76" t="str">
        <f t="shared" si="755"/>
        <v/>
      </c>
      <c r="JD122" s="76"/>
      <c r="JE122" s="76" t="str">
        <f t="shared" si="756"/>
        <v/>
      </c>
      <c r="JF122" s="76"/>
      <c r="JG122" s="76" t="str">
        <f t="shared" si="757"/>
        <v/>
      </c>
      <c r="JH122" s="76"/>
      <c r="JI122" s="78" t="str">
        <f t="shared" si="758"/>
        <v/>
      </c>
      <c r="JJ122" s="79" t="str">
        <f t="shared" si="759"/>
        <v/>
      </c>
      <c r="JK122" s="76" t="str">
        <f t="shared" si="760"/>
        <v/>
      </c>
      <c r="JL122" s="80" t="str">
        <f t="shared" si="761"/>
        <v/>
      </c>
      <c r="JM122" s="37"/>
      <c r="JN122" s="29"/>
      <c r="JO122" s="75"/>
      <c r="JP122" s="76"/>
      <c r="JQ122" s="76" t="str">
        <f t="shared" si="762"/>
        <v/>
      </c>
      <c r="JR122" s="76"/>
      <c r="JS122" s="76" t="str">
        <f t="shared" si="763"/>
        <v/>
      </c>
      <c r="JT122" s="76"/>
      <c r="JU122" s="76" t="str">
        <f t="shared" si="764"/>
        <v/>
      </c>
      <c r="JV122" s="76"/>
      <c r="JW122" s="78" t="str">
        <f t="shared" si="710"/>
        <v/>
      </c>
      <c r="JX122" s="79" t="str">
        <f t="shared" si="711"/>
        <v/>
      </c>
      <c r="JY122" s="76" t="str">
        <f t="shared" si="765"/>
        <v/>
      </c>
      <c r="JZ122" s="80" t="str">
        <f t="shared" si="766"/>
        <v/>
      </c>
      <c r="KA122" s="37"/>
      <c r="KB122" s="51"/>
      <c r="KC122" s="75"/>
      <c r="KD122" s="76"/>
      <c r="KE122" s="76" t="str">
        <f>IF(KD122="","",KD122-KD118)</f>
        <v/>
      </c>
      <c r="KF122" s="76"/>
      <c r="KG122" s="76" t="str">
        <f>IF(KF122="","",KF122-KF118)</f>
        <v/>
      </c>
      <c r="KH122" s="76"/>
      <c r="KI122" s="76" t="str">
        <f>IF(KH122="","",KH118+KJ118-KH122)</f>
        <v/>
      </c>
      <c r="KJ122" s="76"/>
      <c r="KK122" s="78" t="str">
        <f>IF(KD122="","",KK118)</f>
        <v/>
      </c>
      <c r="KL122" s="79" t="str">
        <f>IF(KE122="","",KL118)</f>
        <v/>
      </c>
      <c r="KM122" s="76" t="str">
        <f>IF(KH122="","",KI122*KL122)</f>
        <v/>
      </c>
      <c r="KN122" s="80" t="str">
        <f>IF(KI122="","",KM122/(KE122*100))</f>
        <v/>
      </c>
      <c r="KO122" s="37"/>
      <c r="KP122" s="29"/>
      <c r="KQ122" s="75"/>
      <c r="KR122" s="76"/>
      <c r="KS122" s="76" t="str">
        <f>IF(KR122="","",KR122-KR118)</f>
        <v/>
      </c>
      <c r="KT122" s="76"/>
      <c r="KU122" s="76" t="str">
        <f>IF(KT122="","",KT122-KT118)</f>
        <v/>
      </c>
      <c r="KV122" s="76"/>
      <c r="KW122" s="76" t="str">
        <f>IF(KV122="","",KV118+KX118-KV122)</f>
        <v/>
      </c>
      <c r="KX122" s="76"/>
      <c r="KY122" s="78" t="str">
        <f>IF(KR122="","",KY118)</f>
        <v/>
      </c>
      <c r="KZ122" s="79" t="str">
        <f>IF(KS122="","",KZ118)</f>
        <v/>
      </c>
      <c r="LA122" s="76" t="str">
        <f>IF(KV122="","",KW122*KZ122)</f>
        <v/>
      </c>
      <c r="LB122" s="80" t="str">
        <f>IF(KW122="","",LA122/(KS122*100))</f>
        <v/>
      </c>
      <c r="LC122" s="37"/>
      <c r="LD122" s="29"/>
      <c r="LE122" s="95"/>
      <c r="LF122" s="27"/>
      <c r="LG122" s="76"/>
      <c r="LH122" s="76"/>
      <c r="LI122" s="76"/>
      <c r="LJ122" s="76"/>
      <c r="LK122" s="76"/>
      <c r="LL122" s="76"/>
      <c r="LM122" s="78"/>
      <c r="LN122" s="79"/>
      <c r="LO122" s="76" t="str">
        <f t="shared" si="571"/>
        <v/>
      </c>
      <c r="LP122" s="80"/>
      <c r="LQ122" s="37"/>
      <c r="LR122" s="29"/>
      <c r="LS122" s="47"/>
      <c r="LT122" s="67"/>
      <c r="LU122" s="45" t="str">
        <f t="shared" si="701"/>
        <v/>
      </c>
      <c r="LV122" s="45"/>
      <c r="LW122" s="45"/>
      <c r="LX122" s="45"/>
      <c r="LY122" s="45" t="str">
        <f t="shared" si="702"/>
        <v/>
      </c>
      <c r="LZ122" s="45"/>
      <c r="MA122" s="45"/>
      <c r="MB122" s="45"/>
      <c r="MC122" s="45" t="str">
        <f t="shared" si="661"/>
        <v/>
      </c>
      <c r="MD122" s="46" t="str">
        <f t="shared" si="662"/>
        <v/>
      </c>
      <c r="ME122" s="37"/>
      <c r="MF122" s="29"/>
      <c r="MG122" s="47"/>
      <c r="MH122" s="67"/>
      <c r="MI122" s="45" t="str">
        <f t="shared" si="703"/>
        <v/>
      </c>
      <c r="MJ122" s="45"/>
      <c r="MK122" s="45"/>
      <c r="ML122" s="45"/>
      <c r="MM122" s="45" t="str">
        <f t="shared" si="704"/>
        <v/>
      </c>
      <c r="MN122" s="45"/>
      <c r="MO122" s="45"/>
      <c r="MP122" s="45"/>
      <c r="MQ122" s="45" t="str">
        <f t="shared" si="663"/>
        <v/>
      </c>
      <c r="MR122" s="46" t="str">
        <f t="shared" si="664"/>
        <v/>
      </c>
      <c r="MS122" s="37"/>
      <c r="MT122" s="29"/>
      <c r="MU122" s="47"/>
      <c r="MV122" s="67"/>
      <c r="MW122" s="45" t="str">
        <f t="shared" si="705"/>
        <v/>
      </c>
      <c r="MX122" s="45"/>
      <c r="MY122" s="45"/>
      <c r="MZ122" s="45"/>
      <c r="NA122" s="45" t="str">
        <f t="shared" si="706"/>
        <v/>
      </c>
      <c r="NB122" s="45"/>
      <c r="NC122" s="45"/>
      <c r="ND122" s="45"/>
      <c r="NE122" s="45" t="str">
        <f t="shared" si="665"/>
        <v/>
      </c>
      <c r="NF122" s="46" t="str">
        <f t="shared" si="666"/>
        <v/>
      </c>
      <c r="NG122" s="37"/>
      <c r="NH122" s="29"/>
      <c r="NI122" s="47"/>
      <c r="NJ122" s="67"/>
      <c r="NK122" s="45" t="str">
        <f t="shared" si="707"/>
        <v/>
      </c>
      <c r="NL122" s="45"/>
      <c r="NM122" s="45"/>
      <c r="NN122" s="45"/>
      <c r="NO122" s="45" t="str">
        <f t="shared" si="708"/>
        <v/>
      </c>
      <c r="NP122" s="45"/>
      <c r="NQ122" s="45"/>
      <c r="NR122" s="45"/>
      <c r="NS122" s="45" t="str">
        <f t="shared" si="667"/>
        <v/>
      </c>
      <c r="NT122" s="46" t="str">
        <f t="shared" si="668"/>
        <v/>
      </c>
      <c r="NU122" s="37"/>
    </row>
    <row r="123" spans="1:385" ht="15" customHeight="1" thickTop="1" x14ac:dyDescent="0.25">
      <c r="A123" s="38"/>
      <c r="B123" s="39"/>
      <c r="C123" s="40"/>
      <c r="D123" s="40"/>
      <c r="E123" s="41"/>
      <c r="F123" s="41"/>
      <c r="G123" s="40"/>
      <c r="H123" s="42"/>
      <c r="I123" s="45"/>
      <c r="J123" s="45" t="str">
        <f t="shared" si="676"/>
        <v/>
      </c>
      <c r="K123" s="45"/>
      <c r="L123" s="45"/>
      <c r="M123" s="45"/>
      <c r="N123" s="45" t="str">
        <f t="shared" si="677"/>
        <v/>
      </c>
      <c r="O123" s="45"/>
      <c r="P123" s="45"/>
      <c r="Q123" s="45"/>
      <c r="R123" s="45" t="str">
        <f t="shared" si="639"/>
        <v/>
      </c>
      <c r="S123" s="46" t="str">
        <f t="shared" si="640"/>
        <v/>
      </c>
      <c r="T123" s="37"/>
      <c r="U123" s="29"/>
      <c r="V123" s="47"/>
      <c r="W123" s="67"/>
      <c r="X123" s="45"/>
      <c r="Y123" s="45"/>
      <c r="Z123" s="45"/>
      <c r="AA123" s="45"/>
      <c r="AB123" s="45"/>
      <c r="AC123" s="45"/>
      <c r="AD123" s="45"/>
      <c r="AE123" s="45"/>
      <c r="AF123" s="45"/>
      <c r="AG123" s="46"/>
      <c r="AH123" s="37"/>
      <c r="AI123" s="29"/>
      <c r="AJ123" s="47"/>
      <c r="AK123" s="45"/>
      <c r="AL123" s="45" t="str">
        <f t="shared" si="680"/>
        <v/>
      </c>
      <c r="AM123" s="45"/>
      <c r="AN123" s="45" t="str">
        <f t="shared" si="681"/>
        <v/>
      </c>
      <c r="AO123" s="45"/>
      <c r="AP123" s="45" t="str">
        <f t="shared" si="682"/>
        <v/>
      </c>
      <c r="AQ123" s="45"/>
      <c r="AR123" s="45"/>
      <c r="AS123" s="45"/>
      <c r="AT123" s="45" t="str">
        <f t="shared" si="643"/>
        <v/>
      </c>
      <c r="AU123" s="46" t="str">
        <f t="shared" si="644"/>
        <v/>
      </c>
      <c r="AV123" s="37"/>
      <c r="AW123" s="29"/>
      <c r="AX123" s="47"/>
      <c r="AY123" s="45"/>
      <c r="AZ123" s="45" t="str">
        <f t="shared" si="683"/>
        <v/>
      </c>
      <c r="BA123" s="45"/>
      <c r="BB123" s="45" t="str">
        <f t="shared" si="684"/>
        <v/>
      </c>
      <c r="BC123" s="45"/>
      <c r="BD123" s="45" t="str">
        <f t="shared" si="685"/>
        <v/>
      </c>
      <c r="BE123" s="45"/>
      <c r="BF123" s="45"/>
      <c r="BG123" s="45"/>
      <c r="BH123" s="45" t="str">
        <f t="shared" si="645"/>
        <v/>
      </c>
      <c r="BI123" s="46" t="str">
        <f t="shared" si="646"/>
        <v/>
      </c>
      <c r="BJ123" s="37"/>
      <c r="BK123" s="29"/>
      <c r="BL123" s="52" t="str">
        <f>IF($A87="","",$A87)</f>
        <v/>
      </c>
      <c r="BM123" s="43"/>
      <c r="BN123" s="43" t="str">
        <f t="shared" si="715"/>
        <v/>
      </c>
      <c r="BO123" s="43"/>
      <c r="BP123" s="87" t="str">
        <f t="shared" si="716"/>
        <v/>
      </c>
      <c r="BQ123" s="43"/>
      <c r="BR123" s="43" t="str">
        <f t="shared" si="717"/>
        <v/>
      </c>
      <c r="BS123" s="43"/>
      <c r="BT123" s="44" t="str">
        <f t="shared" si="669"/>
        <v/>
      </c>
      <c r="BU123" s="48" t="str">
        <f t="shared" si="670"/>
        <v/>
      </c>
      <c r="BV123" s="45" t="str">
        <f t="shared" si="718"/>
        <v/>
      </c>
      <c r="BW123" s="89" t="str">
        <f t="shared" si="719"/>
        <v/>
      </c>
      <c r="BX123" s="37"/>
      <c r="BY123" s="57"/>
      <c r="BZ123" s="52" t="str">
        <f>IF($A87="","",$A87)</f>
        <v/>
      </c>
      <c r="CA123" s="43"/>
      <c r="CB123" s="43" t="str">
        <f t="shared" si="720"/>
        <v/>
      </c>
      <c r="CC123" s="43"/>
      <c r="CD123" s="87" t="str">
        <f t="shared" si="721"/>
        <v/>
      </c>
      <c r="CE123" s="43"/>
      <c r="CF123" s="43" t="str">
        <f t="shared" si="722"/>
        <v/>
      </c>
      <c r="CG123" s="43"/>
      <c r="CH123" s="44" t="str">
        <f t="shared" si="723"/>
        <v/>
      </c>
      <c r="CI123" s="48" t="str">
        <f t="shared" si="724"/>
        <v/>
      </c>
      <c r="CJ123" s="45" t="str">
        <f t="shared" si="725"/>
        <v/>
      </c>
      <c r="CK123" s="89" t="str">
        <f t="shared" si="726"/>
        <v/>
      </c>
      <c r="CL123" s="37"/>
      <c r="CM123" s="29"/>
      <c r="CN123" s="52" t="str">
        <f>IF($A87="","",$A87)</f>
        <v/>
      </c>
      <c r="CO123" s="43"/>
      <c r="CP123" s="43" t="str">
        <f t="shared" si="727"/>
        <v/>
      </c>
      <c r="CQ123" s="43"/>
      <c r="CR123" s="87" t="str">
        <f t="shared" si="728"/>
        <v/>
      </c>
      <c r="CS123" s="43"/>
      <c r="CT123" s="43" t="str">
        <f t="shared" si="729"/>
        <v/>
      </c>
      <c r="CU123" s="43"/>
      <c r="CV123" s="44" t="str">
        <f t="shared" si="712"/>
        <v/>
      </c>
      <c r="CW123" s="48" t="str">
        <f t="shared" si="709"/>
        <v/>
      </c>
      <c r="CX123" s="45" t="str">
        <f t="shared" si="730"/>
        <v/>
      </c>
      <c r="CY123" s="89" t="str">
        <f t="shared" si="731"/>
        <v/>
      </c>
      <c r="CZ123" s="37"/>
      <c r="DA123" s="29"/>
      <c r="DB123" s="47"/>
      <c r="DC123" s="67"/>
      <c r="DD123" s="45"/>
      <c r="DE123" s="45"/>
      <c r="DF123" s="45"/>
      <c r="DG123" s="45"/>
      <c r="DH123" s="45"/>
      <c r="DI123" s="45"/>
      <c r="DJ123" s="45"/>
      <c r="DK123" s="45"/>
      <c r="DL123" s="45"/>
      <c r="DM123" s="46"/>
      <c r="DN123" s="37"/>
      <c r="DO123" s="29"/>
      <c r="DP123" s="47"/>
      <c r="DQ123" s="45"/>
      <c r="DR123" s="45" t="str">
        <f t="shared" si="688"/>
        <v/>
      </c>
      <c r="DS123" s="45"/>
      <c r="DT123" s="45" t="str">
        <f t="shared" si="689"/>
        <v/>
      </c>
      <c r="DU123" s="45"/>
      <c r="DV123" s="45" t="str">
        <f t="shared" si="690"/>
        <v/>
      </c>
      <c r="DW123" s="45"/>
      <c r="DX123" s="45"/>
      <c r="DY123" s="45"/>
      <c r="DZ123" s="45" t="str">
        <f t="shared" si="649"/>
        <v/>
      </c>
      <c r="EA123" s="46" t="str">
        <f t="shared" si="650"/>
        <v/>
      </c>
      <c r="EB123" s="37"/>
      <c r="ED123" s="47"/>
      <c r="EE123" s="67"/>
      <c r="EF123" s="45"/>
      <c r="EG123" s="45"/>
      <c r="EH123" s="45"/>
      <c r="EI123" s="45"/>
      <c r="EJ123" s="45"/>
      <c r="EK123" s="45"/>
      <c r="EL123" s="45"/>
      <c r="EM123" s="45"/>
      <c r="EN123" s="45"/>
      <c r="EO123" s="46"/>
      <c r="EP123" s="37"/>
      <c r="ER123" s="47"/>
      <c r="ES123" s="67"/>
      <c r="ET123" s="45"/>
      <c r="EU123" s="45"/>
      <c r="EV123" s="45"/>
      <c r="EW123" s="45"/>
      <c r="EX123" s="45"/>
      <c r="EY123" s="45"/>
      <c r="EZ123" s="45"/>
      <c r="FA123" s="45"/>
      <c r="FB123" s="45"/>
      <c r="FC123" s="46"/>
      <c r="FD123" s="37"/>
      <c r="FF123" s="47"/>
      <c r="FG123" s="67"/>
      <c r="FH123" s="45"/>
      <c r="FI123" s="45"/>
      <c r="FJ123" s="45"/>
      <c r="FK123" s="45"/>
      <c r="FL123" s="45"/>
      <c r="FM123" s="45"/>
      <c r="FN123" s="45"/>
      <c r="FO123" s="45"/>
      <c r="FP123" s="45"/>
      <c r="FQ123" s="46"/>
      <c r="FR123" s="37"/>
      <c r="FS123" s="29"/>
      <c r="FT123" s="47"/>
      <c r="FU123" s="67"/>
      <c r="FV123" s="45"/>
      <c r="FW123" s="45"/>
      <c r="FX123" s="45"/>
      <c r="FY123" s="45"/>
      <c r="FZ123" s="45"/>
      <c r="GA123" s="45"/>
      <c r="GB123" s="45"/>
      <c r="GC123" s="45"/>
      <c r="GD123" s="45"/>
      <c r="GE123" s="46"/>
      <c r="GF123" s="37"/>
      <c r="GH123" s="47"/>
      <c r="GI123" s="67"/>
      <c r="GJ123" s="45"/>
      <c r="GK123" s="45"/>
      <c r="GL123" s="45"/>
      <c r="GM123" s="45"/>
      <c r="GN123" s="45"/>
      <c r="GO123" s="45"/>
      <c r="GP123" s="45"/>
      <c r="GQ123" s="45"/>
      <c r="GR123" s="45"/>
      <c r="GS123" s="46"/>
      <c r="GT123" s="37"/>
      <c r="GU123" s="61"/>
      <c r="GV123" s="52" t="str">
        <f>IF($A87="","",$A87)</f>
        <v/>
      </c>
      <c r="GW123" s="62"/>
      <c r="GX123" s="43"/>
      <c r="GY123" s="43" t="str">
        <f t="shared" si="732"/>
        <v/>
      </c>
      <c r="GZ123" s="43"/>
      <c r="HA123" s="87" t="str">
        <f t="shared" si="733"/>
        <v/>
      </c>
      <c r="HB123" s="43"/>
      <c r="HC123" s="43" t="str">
        <f t="shared" si="734"/>
        <v/>
      </c>
      <c r="HD123" s="43"/>
      <c r="HE123" s="44" t="str">
        <f>IF(GX123="","",HE119)</f>
        <v/>
      </c>
      <c r="HF123" s="48" t="str">
        <f>IF(GX123="","",HF119)</f>
        <v/>
      </c>
      <c r="HG123" s="45" t="str">
        <f t="shared" si="735"/>
        <v/>
      </c>
      <c r="HH123" s="89" t="str">
        <f t="shared" ref="HH123:HH130" si="769">IF(HC123="","",HG123/(GY123*100))</f>
        <v/>
      </c>
      <c r="HI123" s="37"/>
      <c r="HK123" s="52" t="str">
        <f>IF($A87="","",$A87)</f>
        <v/>
      </c>
      <c r="HL123" s="43"/>
      <c r="HM123" s="43" t="str">
        <f t="shared" si="736"/>
        <v/>
      </c>
      <c r="HN123" s="43"/>
      <c r="HO123" s="87" t="str">
        <f t="shared" si="737"/>
        <v/>
      </c>
      <c r="HP123" s="43"/>
      <c r="HQ123" s="43" t="str">
        <f t="shared" si="738"/>
        <v/>
      </c>
      <c r="HR123" s="43"/>
      <c r="HS123" s="44" t="str">
        <f t="shared" si="739"/>
        <v/>
      </c>
      <c r="HT123" s="48" t="str">
        <f t="shared" si="740"/>
        <v/>
      </c>
      <c r="HU123" s="45" t="str">
        <f t="shared" si="741"/>
        <v/>
      </c>
      <c r="HV123" s="89" t="str">
        <f t="shared" si="742"/>
        <v/>
      </c>
      <c r="HW123" s="37"/>
      <c r="HX123" s="360"/>
      <c r="HY123" s="52" t="str">
        <f>IF($A87="","",$A87)</f>
        <v/>
      </c>
      <c r="HZ123" s="43"/>
      <c r="IA123" s="43" t="str">
        <f t="shared" si="743"/>
        <v/>
      </c>
      <c r="IB123" s="43"/>
      <c r="IC123" s="87" t="str">
        <f t="shared" si="744"/>
        <v/>
      </c>
      <c r="ID123" s="43"/>
      <c r="IE123" s="43" t="str">
        <f t="shared" si="745"/>
        <v/>
      </c>
      <c r="IF123" s="43"/>
      <c r="IG123" s="44" t="str">
        <f t="shared" si="746"/>
        <v/>
      </c>
      <c r="IH123" s="48" t="str">
        <f t="shared" si="747"/>
        <v/>
      </c>
      <c r="II123" s="45" t="str">
        <f t="shared" si="748"/>
        <v/>
      </c>
      <c r="IJ123" s="89" t="str">
        <f t="shared" si="749"/>
        <v/>
      </c>
      <c r="IK123" s="37"/>
      <c r="IL123" s="29"/>
      <c r="IM123" s="52" t="str">
        <f>IF($A87="","",$A87)</f>
        <v/>
      </c>
      <c r="IN123" s="43"/>
      <c r="IO123" s="43" t="str">
        <f t="shared" si="750"/>
        <v/>
      </c>
      <c r="IP123" s="43"/>
      <c r="IQ123" s="87" t="str">
        <f t="shared" si="751"/>
        <v/>
      </c>
      <c r="IR123" s="43"/>
      <c r="IS123" s="43" t="str">
        <f t="shared" si="752"/>
        <v/>
      </c>
      <c r="IT123" s="43"/>
      <c r="IU123" s="44" t="str">
        <f t="shared" si="768"/>
        <v/>
      </c>
      <c r="IV123" s="48" t="str">
        <f t="shared" si="767"/>
        <v/>
      </c>
      <c r="IW123" s="45" t="str">
        <f t="shared" si="753"/>
        <v/>
      </c>
      <c r="IX123" s="89" t="str">
        <f t="shared" si="754"/>
        <v/>
      </c>
      <c r="IY123" s="37"/>
      <c r="IZ123" s="61"/>
      <c r="JA123" s="52" t="str">
        <f>IF($A87="","",$A87)</f>
        <v/>
      </c>
      <c r="JB123" s="43"/>
      <c r="JC123" s="43" t="str">
        <f t="shared" si="755"/>
        <v/>
      </c>
      <c r="JD123" s="43"/>
      <c r="JE123" s="87" t="str">
        <f t="shared" si="756"/>
        <v/>
      </c>
      <c r="JF123" s="43"/>
      <c r="JG123" s="43" t="str">
        <f t="shared" si="757"/>
        <v/>
      </c>
      <c r="JH123" s="43"/>
      <c r="JI123" s="44" t="str">
        <f t="shared" si="758"/>
        <v/>
      </c>
      <c r="JJ123" s="48" t="str">
        <f t="shared" si="759"/>
        <v/>
      </c>
      <c r="JK123" s="45" t="str">
        <f t="shared" si="760"/>
        <v/>
      </c>
      <c r="JL123" s="89" t="str">
        <f t="shared" si="761"/>
        <v/>
      </c>
      <c r="JM123" s="37"/>
      <c r="JN123" s="29"/>
      <c r="JO123" s="52" t="str">
        <f>IF($A87="","",$A87)</f>
        <v/>
      </c>
      <c r="JP123" s="43"/>
      <c r="JQ123" s="43" t="str">
        <f t="shared" si="762"/>
        <v/>
      </c>
      <c r="JR123" s="43"/>
      <c r="JS123" s="87" t="str">
        <f t="shared" si="763"/>
        <v/>
      </c>
      <c r="JT123" s="43"/>
      <c r="JU123" s="43" t="str">
        <f t="shared" si="764"/>
        <v/>
      </c>
      <c r="JV123" s="43"/>
      <c r="JW123" s="44" t="str">
        <f t="shared" si="710"/>
        <v/>
      </c>
      <c r="JX123" s="48" t="str">
        <f t="shared" si="711"/>
        <v/>
      </c>
      <c r="JY123" s="45" t="str">
        <f t="shared" si="765"/>
        <v/>
      </c>
      <c r="JZ123" s="89" t="str">
        <f t="shared" si="766"/>
        <v/>
      </c>
      <c r="KA123" s="37"/>
      <c r="KB123" s="51"/>
      <c r="KC123" s="52" t="str">
        <f>IF($A87="","",$A87)</f>
        <v/>
      </c>
      <c r="KD123" s="43"/>
      <c r="KE123" s="43" t="str">
        <f>IF(KD123="","",KD123-KD119)</f>
        <v/>
      </c>
      <c r="KF123" s="43"/>
      <c r="KG123" s="87" t="str">
        <f>IF(KF123="","",KF123-KF119)</f>
        <v/>
      </c>
      <c r="KH123" s="43"/>
      <c r="KI123" s="43" t="str">
        <f>IF(KH123="","",KH119+KJ119-KH123)</f>
        <v/>
      </c>
      <c r="KJ123" s="43"/>
      <c r="KK123" s="44" t="str">
        <f>IF(KD123="","",KK119)</f>
        <v/>
      </c>
      <c r="KL123" s="48" t="str">
        <f>IF(KE123="","",KL119)</f>
        <v/>
      </c>
      <c r="KM123" s="45" t="str">
        <f>IF(KH123="","",KI123*KL123)</f>
        <v/>
      </c>
      <c r="KN123" s="89" t="str">
        <f>IF(KI123="","",KM123/(KE123*100))</f>
        <v/>
      </c>
      <c r="KO123" s="37"/>
      <c r="KP123" s="29"/>
      <c r="KQ123" s="52" t="str">
        <f>IF($A87="","",$A87)</f>
        <v/>
      </c>
      <c r="KR123" s="43"/>
      <c r="KS123" s="43" t="str">
        <f>IF(KR123="","",KR123-KR119)</f>
        <v/>
      </c>
      <c r="KT123" s="43"/>
      <c r="KU123" s="87" t="str">
        <f>IF(KT123="","",KT123-KT119)</f>
        <v/>
      </c>
      <c r="KV123" s="43"/>
      <c r="KW123" s="43" t="str">
        <f>IF(KV123="","",KV119+KX119-KV123)</f>
        <v/>
      </c>
      <c r="KX123" s="43"/>
      <c r="KY123" s="44" t="str">
        <f>IF(KR123="","",KY119)</f>
        <v/>
      </c>
      <c r="KZ123" s="48" t="str">
        <f>IF(KS123="","",KZ119)</f>
        <v/>
      </c>
      <c r="LA123" s="45" t="str">
        <f>IF(KV123="","",KW123*KZ123)</f>
        <v/>
      </c>
      <c r="LB123" s="89" t="str">
        <f>IF(KW123="","",LA123/(KS123*100))</f>
        <v/>
      </c>
      <c r="LC123" s="37"/>
      <c r="LD123" s="29"/>
      <c r="LE123" s="101"/>
      <c r="LF123" s="87"/>
      <c r="LG123" s="87"/>
      <c r="LH123" s="87"/>
      <c r="LI123" s="87"/>
      <c r="LJ123" s="87"/>
      <c r="LK123" s="87" t="str">
        <f>IF(LJ123="","",#REF!+#REF!-LJ123)</f>
        <v/>
      </c>
      <c r="LL123" s="87"/>
      <c r="LM123" s="102"/>
      <c r="LN123" s="103"/>
      <c r="LO123" s="87"/>
      <c r="LP123" s="89"/>
      <c r="LQ123" s="37"/>
      <c r="LR123" s="29"/>
      <c r="LS123" s="47"/>
      <c r="LT123" s="67"/>
      <c r="LU123" s="45"/>
      <c r="LV123" s="45"/>
      <c r="LW123" s="45"/>
      <c r="LX123" s="45"/>
      <c r="LY123" s="45"/>
      <c r="LZ123" s="45"/>
      <c r="MA123" s="45"/>
      <c r="MB123" s="45"/>
      <c r="MC123" s="45"/>
      <c r="MD123" s="46"/>
      <c r="ME123" s="37"/>
      <c r="MF123" s="29"/>
      <c r="MG123" s="47"/>
      <c r="MH123" s="67"/>
      <c r="MI123" s="45"/>
      <c r="MJ123" s="45"/>
      <c r="MK123" s="45"/>
      <c r="ML123" s="45"/>
      <c r="MM123" s="45"/>
      <c r="MN123" s="45"/>
      <c r="MO123" s="45"/>
      <c r="MP123" s="45"/>
      <c r="MQ123" s="45"/>
      <c r="MR123" s="46"/>
      <c r="MS123" s="37"/>
      <c r="MT123" s="29"/>
      <c r="MU123" s="47"/>
      <c r="MV123" s="67"/>
      <c r="MW123" s="45"/>
      <c r="MX123" s="45"/>
      <c r="MY123" s="45"/>
      <c r="MZ123" s="45"/>
      <c r="NA123" s="45"/>
      <c r="NB123" s="45"/>
      <c r="NC123" s="45"/>
      <c r="ND123" s="45"/>
      <c r="NE123" s="45"/>
      <c r="NF123" s="46"/>
      <c r="NG123" s="37"/>
      <c r="NH123" s="29"/>
      <c r="NI123" s="47"/>
      <c r="NJ123" s="67"/>
      <c r="NK123" s="45"/>
      <c r="NL123" s="45"/>
      <c r="NM123" s="45"/>
      <c r="NN123" s="45"/>
      <c r="NO123" s="45"/>
      <c r="NP123" s="45"/>
      <c r="NQ123" s="45"/>
      <c r="NR123" s="45"/>
      <c r="NS123" s="45"/>
      <c r="NT123" s="46"/>
      <c r="NU123" s="37"/>
    </row>
    <row r="124" spans="1:385" x14ac:dyDescent="0.25">
      <c r="A124" s="38"/>
      <c r="B124" s="39"/>
      <c r="C124" s="40"/>
      <c r="D124" s="40"/>
      <c r="E124" s="41"/>
      <c r="F124" s="41"/>
      <c r="G124" s="40"/>
      <c r="H124" s="42"/>
      <c r="I124" s="45"/>
      <c r="J124" s="45" t="str">
        <f t="shared" si="676"/>
        <v/>
      </c>
      <c r="K124" s="45"/>
      <c r="L124" s="45"/>
      <c r="M124" s="45"/>
      <c r="N124" s="45" t="str">
        <f t="shared" si="677"/>
        <v/>
      </c>
      <c r="O124" s="45"/>
      <c r="P124" s="45"/>
      <c r="Q124" s="45"/>
      <c r="R124" s="45" t="str">
        <f t="shared" si="639"/>
        <v/>
      </c>
      <c r="S124" s="46" t="str">
        <f t="shared" si="640"/>
        <v/>
      </c>
      <c r="T124" s="37"/>
      <c r="U124" s="29"/>
      <c r="V124" s="47"/>
      <c r="W124" s="67"/>
      <c r="X124" s="45" t="str">
        <f>IF(W124="","",W124-#REF!)</f>
        <v/>
      </c>
      <c r="Y124" s="45"/>
      <c r="Z124" s="45"/>
      <c r="AA124" s="45"/>
      <c r="AB124" s="45" t="str">
        <f>IF(AA124="","",#REF!+#REF!-AA124)</f>
        <v/>
      </c>
      <c r="AC124" s="45"/>
      <c r="AD124" s="45"/>
      <c r="AE124" s="45"/>
      <c r="AF124" s="45" t="str">
        <f>IF(AE124="","",AB124*AE124)</f>
        <v/>
      </c>
      <c r="AG124" s="46" t="str">
        <f>IF(AF124="","",AF124/(X124*100))</f>
        <v/>
      </c>
      <c r="AH124" s="37"/>
      <c r="AI124" s="29"/>
      <c r="AJ124" s="47"/>
      <c r="AK124" s="45"/>
      <c r="AL124" s="45" t="str">
        <f t="shared" si="680"/>
        <v/>
      </c>
      <c r="AM124" s="45"/>
      <c r="AN124" s="45" t="str">
        <f t="shared" si="681"/>
        <v/>
      </c>
      <c r="AO124" s="45"/>
      <c r="AP124" s="45" t="str">
        <f t="shared" si="682"/>
        <v/>
      </c>
      <c r="AQ124" s="45"/>
      <c r="AR124" s="45"/>
      <c r="AS124" s="45"/>
      <c r="AT124" s="45" t="str">
        <f t="shared" si="643"/>
        <v/>
      </c>
      <c r="AU124" s="46" t="str">
        <f t="shared" si="644"/>
        <v/>
      </c>
      <c r="AV124" s="37"/>
      <c r="AW124" s="29"/>
      <c r="AX124" s="47"/>
      <c r="AY124" s="45"/>
      <c r="AZ124" s="45" t="str">
        <f t="shared" si="683"/>
        <v/>
      </c>
      <c r="BA124" s="45"/>
      <c r="BB124" s="45" t="str">
        <f t="shared" si="684"/>
        <v/>
      </c>
      <c r="BC124" s="45"/>
      <c r="BD124" s="45" t="str">
        <f t="shared" si="685"/>
        <v/>
      </c>
      <c r="BE124" s="45"/>
      <c r="BF124" s="45"/>
      <c r="BG124" s="45"/>
      <c r="BH124" s="45" t="str">
        <f t="shared" si="645"/>
        <v/>
      </c>
      <c r="BI124" s="46" t="str">
        <f t="shared" si="646"/>
        <v/>
      </c>
      <c r="BJ124" s="37"/>
      <c r="BK124" s="29"/>
      <c r="BL124" s="47"/>
      <c r="BM124" s="45"/>
      <c r="BN124" s="45" t="str">
        <f t="shared" si="715"/>
        <v/>
      </c>
      <c r="BO124" s="45"/>
      <c r="BP124" s="45" t="str">
        <f t="shared" si="716"/>
        <v/>
      </c>
      <c r="BQ124" s="45"/>
      <c r="BR124" s="45" t="str">
        <f t="shared" si="717"/>
        <v/>
      </c>
      <c r="BS124" s="45"/>
      <c r="BT124" s="63" t="str">
        <f t="shared" si="669"/>
        <v/>
      </c>
      <c r="BU124" s="67" t="str">
        <f t="shared" si="670"/>
        <v/>
      </c>
      <c r="BV124" s="43" t="str">
        <f t="shared" si="718"/>
        <v/>
      </c>
      <c r="BW124" s="46" t="str">
        <f t="shared" si="719"/>
        <v/>
      </c>
      <c r="BX124" s="37"/>
      <c r="BY124" s="57"/>
      <c r="BZ124" s="47"/>
      <c r="CA124" s="45"/>
      <c r="CB124" s="45" t="str">
        <f t="shared" si="720"/>
        <v/>
      </c>
      <c r="CC124" s="45"/>
      <c r="CD124" s="45" t="str">
        <f t="shared" si="721"/>
        <v/>
      </c>
      <c r="CE124" s="45"/>
      <c r="CF124" s="45" t="str">
        <f t="shared" si="722"/>
        <v/>
      </c>
      <c r="CG124" s="45"/>
      <c r="CH124" s="63" t="str">
        <f t="shared" si="723"/>
        <v/>
      </c>
      <c r="CI124" s="67" t="str">
        <f t="shared" si="724"/>
        <v/>
      </c>
      <c r="CJ124" s="43" t="str">
        <f t="shared" si="725"/>
        <v/>
      </c>
      <c r="CK124" s="46" t="str">
        <f t="shared" si="726"/>
        <v/>
      </c>
      <c r="CL124" s="37"/>
      <c r="CM124" s="29"/>
      <c r="CN124" s="47"/>
      <c r="CO124" s="45"/>
      <c r="CP124" s="45" t="str">
        <f t="shared" si="727"/>
        <v/>
      </c>
      <c r="CQ124" s="45"/>
      <c r="CR124" s="45" t="str">
        <f t="shared" si="728"/>
        <v/>
      </c>
      <c r="CS124" s="45"/>
      <c r="CT124" s="45" t="str">
        <f t="shared" si="729"/>
        <v/>
      </c>
      <c r="CU124" s="45"/>
      <c r="CV124" s="63" t="str">
        <f t="shared" si="712"/>
        <v/>
      </c>
      <c r="CW124" s="67" t="str">
        <f t="shared" si="709"/>
        <v/>
      </c>
      <c r="CX124" s="43" t="str">
        <f t="shared" si="730"/>
        <v/>
      </c>
      <c r="CY124" s="46" t="str">
        <f t="shared" si="731"/>
        <v/>
      </c>
      <c r="CZ124" s="37"/>
      <c r="DA124" s="29"/>
      <c r="DB124" s="47"/>
      <c r="DC124" s="67"/>
      <c r="DD124" s="45" t="str">
        <f>IF(DC124="","",DC124-#REF!)</f>
        <v/>
      </c>
      <c r="DE124" s="45"/>
      <c r="DF124" s="45"/>
      <c r="DG124" s="45"/>
      <c r="DH124" s="45" t="str">
        <f>IF(DG124="","",#REF!+#REF!-DG124)</f>
        <v/>
      </c>
      <c r="DI124" s="45"/>
      <c r="DJ124" s="45"/>
      <c r="DK124" s="45"/>
      <c r="DL124" s="45" t="str">
        <f>IF(DK124="","",DH124*DK124)</f>
        <v/>
      </c>
      <c r="DM124" s="46" t="str">
        <f>IF(DL124="","",DL124/(DD124*100))</f>
        <v/>
      </c>
      <c r="DN124" s="37"/>
      <c r="DO124" s="29"/>
      <c r="DP124" s="47"/>
      <c r="DQ124" s="45"/>
      <c r="DR124" s="45" t="str">
        <f t="shared" si="688"/>
        <v/>
      </c>
      <c r="DS124" s="45"/>
      <c r="DT124" s="45" t="str">
        <f t="shared" si="689"/>
        <v/>
      </c>
      <c r="DU124" s="45"/>
      <c r="DV124" s="45" t="str">
        <f t="shared" si="690"/>
        <v/>
      </c>
      <c r="DW124" s="45"/>
      <c r="DX124" s="45"/>
      <c r="DY124" s="45"/>
      <c r="DZ124" s="45" t="str">
        <f t="shared" si="649"/>
        <v/>
      </c>
      <c r="EA124" s="46" t="str">
        <f t="shared" si="650"/>
        <v/>
      </c>
      <c r="EB124" s="37"/>
      <c r="ED124" s="47"/>
      <c r="EE124" s="67"/>
      <c r="EF124" s="45" t="str">
        <f>IF(EE124="","",EE124-#REF!)</f>
        <v/>
      </c>
      <c r="EG124" s="45"/>
      <c r="EH124" s="45"/>
      <c r="EI124" s="45"/>
      <c r="EJ124" s="45" t="str">
        <f>IF(EI124="","",#REF!+#REF!-EI124)</f>
        <v/>
      </c>
      <c r="EK124" s="45"/>
      <c r="EL124" s="45"/>
      <c r="EM124" s="45"/>
      <c r="EN124" s="45" t="str">
        <f>IF(EM124="","",EJ124*EM124)</f>
        <v/>
      </c>
      <c r="EO124" s="46" t="str">
        <f>IF(EN124="","",EN124/(EF124*100))</f>
        <v/>
      </c>
      <c r="EP124" s="37"/>
      <c r="ER124" s="47"/>
      <c r="ES124" s="67"/>
      <c r="ET124" s="45" t="str">
        <f>IF(ES124="","",ES124-#REF!)</f>
        <v/>
      </c>
      <c r="EU124" s="45"/>
      <c r="EV124" s="45"/>
      <c r="EW124" s="45"/>
      <c r="EX124" s="45" t="str">
        <f>IF(EW124="","",#REF!+#REF!-EW124)</f>
        <v/>
      </c>
      <c r="EY124" s="45"/>
      <c r="EZ124" s="45"/>
      <c r="FA124" s="45"/>
      <c r="FB124" s="45" t="str">
        <f>IF(FA124="","",EX124*FA124)</f>
        <v/>
      </c>
      <c r="FC124" s="46" t="str">
        <f>IF(FB124="","",FB124/(ET124*100))</f>
        <v/>
      </c>
      <c r="FD124" s="37"/>
      <c r="FF124" s="47"/>
      <c r="FG124" s="67"/>
      <c r="FH124" s="45" t="str">
        <f>IF(FG124="","",FG124-#REF!)</f>
        <v/>
      </c>
      <c r="FI124" s="45"/>
      <c r="FJ124" s="45"/>
      <c r="FK124" s="45"/>
      <c r="FL124" s="45" t="str">
        <f>IF(FK124="","",#REF!+#REF!-FK124)</f>
        <v/>
      </c>
      <c r="FM124" s="45"/>
      <c r="FN124" s="45"/>
      <c r="FO124" s="45"/>
      <c r="FP124" s="45" t="str">
        <f>IF(FO124="","",FL124*FO124)</f>
        <v/>
      </c>
      <c r="FQ124" s="46" t="str">
        <f>IF(FP124="","",FP124/(FH124*100))</f>
        <v/>
      </c>
      <c r="FR124" s="37"/>
      <c r="FS124" s="29"/>
      <c r="FT124" s="47"/>
      <c r="FU124" s="67"/>
      <c r="FV124" s="45" t="str">
        <f>IF(FU124="","",FU124-#REF!)</f>
        <v/>
      </c>
      <c r="FW124" s="45"/>
      <c r="FX124" s="45"/>
      <c r="FY124" s="45"/>
      <c r="FZ124" s="45" t="str">
        <f>IF(FY124="","",#REF!+#REF!-FY124)</f>
        <v/>
      </c>
      <c r="GA124" s="45"/>
      <c r="GB124" s="45"/>
      <c r="GC124" s="45"/>
      <c r="GD124" s="45" t="str">
        <f>IF(GC124="","",FZ124*GC124)</f>
        <v/>
      </c>
      <c r="GE124" s="46" t="str">
        <f>IF(GD124="","",GD124/(FV124*100))</f>
        <v/>
      </c>
      <c r="GF124" s="37"/>
      <c r="GH124" s="47"/>
      <c r="GI124" s="67"/>
      <c r="GJ124" s="45" t="str">
        <f>IF(GI124="","",GI124-#REF!)</f>
        <v/>
      </c>
      <c r="GK124" s="45"/>
      <c r="GL124" s="45"/>
      <c r="GM124" s="45"/>
      <c r="GN124" s="45" t="str">
        <f>IF(GM124="","",#REF!+#REF!-GM124)</f>
        <v/>
      </c>
      <c r="GO124" s="45"/>
      <c r="GP124" s="45"/>
      <c r="GQ124" s="45"/>
      <c r="GR124" s="45" t="str">
        <f>IF(GQ124="","",GN124*GQ124)</f>
        <v/>
      </c>
      <c r="GS124" s="46" t="str">
        <f>IF(GR124="","",GR124/(GJ124*100))</f>
        <v/>
      </c>
      <c r="GT124" s="37"/>
      <c r="GU124" s="61"/>
      <c r="GV124" s="47"/>
      <c r="GW124" s="30"/>
      <c r="GX124" s="45"/>
      <c r="GY124" s="45" t="str">
        <f t="shared" si="732"/>
        <v/>
      </c>
      <c r="GZ124" s="45"/>
      <c r="HA124" s="45" t="str">
        <f t="shared" si="733"/>
        <v/>
      </c>
      <c r="HB124" s="45"/>
      <c r="HC124" s="45" t="str">
        <f t="shared" si="734"/>
        <v/>
      </c>
      <c r="HD124" s="45"/>
      <c r="HE124" s="63" t="str">
        <f>IF(GX123="","",HE120)</f>
        <v/>
      </c>
      <c r="HF124" s="67" t="str">
        <f>IF(GX123="","",HF120)</f>
        <v/>
      </c>
      <c r="HG124" s="43" t="str">
        <f t="shared" si="735"/>
        <v/>
      </c>
      <c r="HH124" s="46" t="str">
        <f t="shared" si="769"/>
        <v/>
      </c>
      <c r="HI124" s="37"/>
      <c r="HK124" s="47"/>
      <c r="HL124" s="45"/>
      <c r="HM124" s="45" t="str">
        <f t="shared" si="736"/>
        <v/>
      </c>
      <c r="HN124" s="45"/>
      <c r="HO124" s="45" t="str">
        <f t="shared" si="737"/>
        <v/>
      </c>
      <c r="HP124" s="45"/>
      <c r="HQ124" s="45" t="str">
        <f t="shared" si="738"/>
        <v/>
      </c>
      <c r="HR124" s="45"/>
      <c r="HS124" s="63" t="str">
        <f t="shared" si="739"/>
        <v/>
      </c>
      <c r="HT124" s="67" t="str">
        <f t="shared" si="740"/>
        <v/>
      </c>
      <c r="HU124" s="43" t="str">
        <f t="shared" si="741"/>
        <v/>
      </c>
      <c r="HV124" s="46" t="str">
        <f t="shared" si="742"/>
        <v/>
      </c>
      <c r="HW124" s="37"/>
      <c r="HX124" s="360"/>
      <c r="HY124" s="47"/>
      <c r="HZ124" s="45"/>
      <c r="IA124" s="45" t="str">
        <f t="shared" si="743"/>
        <v/>
      </c>
      <c r="IB124" s="45"/>
      <c r="IC124" s="45" t="str">
        <f t="shared" si="744"/>
        <v/>
      </c>
      <c r="ID124" s="45"/>
      <c r="IE124" s="45" t="str">
        <f t="shared" si="745"/>
        <v/>
      </c>
      <c r="IF124" s="45"/>
      <c r="IG124" s="63" t="str">
        <f t="shared" si="746"/>
        <v/>
      </c>
      <c r="IH124" s="67" t="str">
        <f t="shared" si="747"/>
        <v/>
      </c>
      <c r="II124" s="43" t="str">
        <f t="shared" si="748"/>
        <v/>
      </c>
      <c r="IJ124" s="46" t="str">
        <f t="shared" si="749"/>
        <v/>
      </c>
      <c r="IK124" s="37"/>
      <c r="IL124" s="29"/>
      <c r="IM124" s="47"/>
      <c r="IN124" s="45"/>
      <c r="IO124" s="45" t="str">
        <f t="shared" si="750"/>
        <v/>
      </c>
      <c r="IP124" s="45"/>
      <c r="IQ124" s="45" t="str">
        <f t="shared" si="751"/>
        <v/>
      </c>
      <c r="IR124" s="45"/>
      <c r="IS124" s="45" t="str">
        <f t="shared" si="752"/>
        <v/>
      </c>
      <c r="IT124" s="45"/>
      <c r="IU124" s="63" t="str">
        <f t="shared" si="768"/>
        <v/>
      </c>
      <c r="IV124" s="67" t="str">
        <f t="shared" si="767"/>
        <v/>
      </c>
      <c r="IW124" s="43" t="str">
        <f t="shared" si="753"/>
        <v/>
      </c>
      <c r="IX124" s="46" t="str">
        <f t="shared" si="754"/>
        <v/>
      </c>
      <c r="IY124" s="37"/>
      <c r="IZ124" s="61"/>
      <c r="JA124" s="47"/>
      <c r="JB124" s="45"/>
      <c r="JC124" s="45" t="str">
        <f t="shared" si="755"/>
        <v/>
      </c>
      <c r="JD124" s="45"/>
      <c r="JE124" s="45" t="str">
        <f t="shared" si="756"/>
        <v/>
      </c>
      <c r="JF124" s="45"/>
      <c r="JG124" s="45" t="str">
        <f t="shared" si="757"/>
        <v/>
      </c>
      <c r="JH124" s="45"/>
      <c r="JI124" s="63" t="str">
        <f t="shared" si="758"/>
        <v/>
      </c>
      <c r="JJ124" s="67" t="str">
        <f t="shared" si="759"/>
        <v/>
      </c>
      <c r="JK124" s="43" t="str">
        <f t="shared" si="760"/>
        <v/>
      </c>
      <c r="JL124" s="46" t="str">
        <f t="shared" si="761"/>
        <v/>
      </c>
      <c r="JM124" s="37"/>
      <c r="JN124" s="29"/>
      <c r="JO124" s="47"/>
      <c r="JP124" s="45"/>
      <c r="JQ124" s="45" t="str">
        <f t="shared" si="762"/>
        <v/>
      </c>
      <c r="JR124" s="45"/>
      <c r="JS124" s="45" t="str">
        <f t="shared" si="763"/>
        <v/>
      </c>
      <c r="JT124" s="45"/>
      <c r="JU124" s="45" t="str">
        <f t="shared" si="764"/>
        <v/>
      </c>
      <c r="JV124" s="45"/>
      <c r="JW124" s="63" t="str">
        <f t="shared" si="710"/>
        <v/>
      </c>
      <c r="JX124" s="67" t="str">
        <f t="shared" si="711"/>
        <v/>
      </c>
      <c r="JY124" s="43" t="str">
        <f t="shared" si="765"/>
        <v/>
      </c>
      <c r="JZ124" s="46" t="str">
        <f t="shared" si="766"/>
        <v/>
      </c>
      <c r="KA124" s="37"/>
      <c r="KB124" s="51"/>
      <c r="KC124" s="47"/>
      <c r="KD124" s="45"/>
      <c r="KE124" s="45" t="str">
        <f>IF(KD124="","",KD124-KD120)</f>
        <v/>
      </c>
      <c r="KF124" s="45"/>
      <c r="KG124" s="45" t="str">
        <f>IF(KF124="","",KF124-KF120)</f>
        <v/>
      </c>
      <c r="KH124" s="45"/>
      <c r="KI124" s="45" t="str">
        <f>IF(KH124="","",KH120+KJ120-KH124)</f>
        <v/>
      </c>
      <c r="KJ124" s="45"/>
      <c r="KK124" s="63" t="str">
        <f>IF(KD124="","",KK120)</f>
        <v/>
      </c>
      <c r="KL124" s="67" t="str">
        <f>IF(KE124="","",KL120)</f>
        <v/>
      </c>
      <c r="KM124" s="43" t="str">
        <f>IF(KH124="","",KI124*KL124)</f>
        <v/>
      </c>
      <c r="KN124" s="46" t="str">
        <f>IF(KI124="","",KM124/(KE124*100))</f>
        <v/>
      </c>
      <c r="KO124" s="37"/>
      <c r="KP124" s="29"/>
      <c r="KQ124" s="47"/>
      <c r="KR124" s="45"/>
      <c r="KS124" s="45" t="str">
        <f>IF(KR124="","",KR124-KR120)</f>
        <v/>
      </c>
      <c r="KT124" s="45"/>
      <c r="KU124" s="45" t="str">
        <f>IF(KT124="","",KT124-KT120)</f>
        <v/>
      </c>
      <c r="KV124" s="45"/>
      <c r="KW124" s="45" t="str">
        <f>IF(KV124="","",KV120+KX120-KV124)</f>
        <v/>
      </c>
      <c r="KX124" s="45"/>
      <c r="KY124" s="63" t="str">
        <f>IF(KR124="","",KY120)</f>
        <v/>
      </c>
      <c r="KZ124" s="67" t="str">
        <f>IF(KS124="","",KZ120)</f>
        <v/>
      </c>
      <c r="LA124" s="43" t="str">
        <f>IF(KV124="","",KW124*KZ124)</f>
        <v/>
      </c>
      <c r="LB124" s="46" t="str">
        <f>IF(KW124="","",LA124/(KS124*100))</f>
        <v/>
      </c>
      <c r="LC124" s="37"/>
      <c r="LD124" s="29"/>
      <c r="LE124" s="47"/>
      <c r="LF124" s="45"/>
      <c r="LG124" s="45"/>
      <c r="LH124" s="45"/>
      <c r="LI124" s="45"/>
      <c r="LJ124" s="45"/>
      <c r="LK124" s="45" t="str">
        <f>IF(LJ124="","",#REF!+#REF!-LJ124)</f>
        <v/>
      </c>
      <c r="LL124" s="45"/>
      <c r="LM124" s="63"/>
      <c r="LN124" s="67"/>
      <c r="LO124" s="45"/>
      <c r="LP124" s="46"/>
      <c r="LQ124" s="37"/>
      <c r="LR124" s="29"/>
      <c r="LS124" s="47"/>
      <c r="LT124" s="67"/>
      <c r="LU124" s="45" t="str">
        <f>IF(LT124="","",LT124-#REF!)</f>
        <v/>
      </c>
      <c r="LV124" s="45"/>
      <c r="LW124" s="45"/>
      <c r="LX124" s="45"/>
      <c r="LY124" s="45" t="str">
        <f>IF(LX124="","",#REF!+#REF!-LX124)</f>
        <v/>
      </c>
      <c r="LZ124" s="45"/>
      <c r="MA124" s="45"/>
      <c r="MB124" s="45"/>
      <c r="MC124" s="45" t="str">
        <f>IF(MB124="","",LY124*MB124)</f>
        <v/>
      </c>
      <c r="MD124" s="46" t="str">
        <f>IF(MC124="","",MC124/(LU124*100))</f>
        <v/>
      </c>
      <c r="ME124" s="37"/>
      <c r="MF124" s="29"/>
      <c r="MG124" s="47"/>
      <c r="MH124" s="67"/>
      <c r="MI124" s="45" t="str">
        <f>IF(MH124="","",MH124-#REF!)</f>
        <v/>
      </c>
      <c r="MJ124" s="45"/>
      <c r="MK124" s="45"/>
      <c r="ML124" s="45"/>
      <c r="MM124" s="45" t="str">
        <f>IF(ML124="","",#REF!+#REF!-ML124)</f>
        <v/>
      </c>
      <c r="MN124" s="45"/>
      <c r="MO124" s="45"/>
      <c r="MP124" s="45"/>
      <c r="MQ124" s="45" t="str">
        <f>IF(MP124="","",MM124*MP124)</f>
        <v/>
      </c>
      <c r="MR124" s="46" t="str">
        <f>IF(MQ124="","",MQ124/(MI124*100))</f>
        <v/>
      </c>
      <c r="MS124" s="37"/>
      <c r="MT124" s="29"/>
      <c r="MU124" s="47"/>
      <c r="MV124" s="67"/>
      <c r="MW124" s="45" t="str">
        <f>IF(MV124="","",MV124-#REF!)</f>
        <v/>
      </c>
      <c r="MX124" s="45"/>
      <c r="MY124" s="45"/>
      <c r="MZ124" s="45"/>
      <c r="NA124" s="45" t="str">
        <f>IF(MZ124="","",#REF!+#REF!-MZ124)</f>
        <v/>
      </c>
      <c r="NB124" s="45"/>
      <c r="NC124" s="45"/>
      <c r="ND124" s="45"/>
      <c r="NE124" s="45" t="str">
        <f>IF(ND124="","",NA124*ND124)</f>
        <v/>
      </c>
      <c r="NF124" s="46" t="str">
        <f>IF(NE124="","",NE124/(MW124*100))</f>
        <v/>
      </c>
      <c r="NG124" s="37"/>
      <c r="NH124" s="29"/>
      <c r="NI124" s="47"/>
      <c r="NJ124" s="67"/>
      <c r="NK124" s="45" t="str">
        <f>IF(NJ124="","",NJ124)</f>
        <v/>
      </c>
      <c r="NL124" s="45"/>
      <c r="NM124" s="45"/>
      <c r="NN124" s="45"/>
      <c r="NO124" s="45" t="str">
        <f>IF(NN124="","",#REF!+#REF!-NN124)</f>
        <v/>
      </c>
      <c r="NP124" s="45"/>
      <c r="NQ124" s="45"/>
      <c r="NR124" s="45"/>
      <c r="NS124" s="45" t="str">
        <f>IF(NR124="","",NO124*NR124)</f>
        <v/>
      </c>
      <c r="NT124" s="46" t="str">
        <f>IF(NS124="","",NS124/(NK124*100))</f>
        <v/>
      </c>
      <c r="NU124" s="37"/>
    </row>
    <row r="125" spans="1:385" ht="15" customHeight="1" thickBot="1" x14ac:dyDescent="0.3">
      <c r="A125" s="38"/>
      <c r="B125" s="39"/>
      <c r="C125" s="40"/>
      <c r="D125" s="40"/>
      <c r="E125" s="41"/>
      <c r="F125" s="41"/>
      <c r="G125" s="40"/>
      <c r="H125" s="42"/>
      <c r="I125" s="45"/>
      <c r="J125" s="45" t="str">
        <f t="shared" si="676"/>
        <v/>
      </c>
      <c r="K125" s="45"/>
      <c r="L125" s="45"/>
      <c r="M125" s="45"/>
      <c r="N125" s="45" t="str">
        <f t="shared" si="677"/>
        <v/>
      </c>
      <c r="O125" s="45"/>
      <c r="P125" s="45"/>
      <c r="Q125" s="45"/>
      <c r="R125" s="45" t="str">
        <f t="shared" si="639"/>
        <v/>
      </c>
      <c r="S125" s="46" t="str">
        <f t="shared" si="640"/>
        <v/>
      </c>
      <c r="T125" s="37"/>
      <c r="U125" s="29"/>
      <c r="V125" s="47"/>
      <c r="W125" s="67"/>
      <c r="X125" s="45" t="str">
        <f>IF(W125="","",W125-W124)</f>
        <v/>
      </c>
      <c r="Y125" s="45"/>
      <c r="Z125" s="45"/>
      <c r="AA125" s="45"/>
      <c r="AB125" s="45" t="str">
        <f>IF(AA125="","",AA124+AC124-AA125)</f>
        <v/>
      </c>
      <c r="AC125" s="45"/>
      <c r="AD125" s="45"/>
      <c r="AE125" s="45"/>
      <c r="AF125" s="45" t="str">
        <f>IF(AE125="","",AB125*AE125)</f>
        <v/>
      </c>
      <c r="AG125" s="46" t="str">
        <f>IF(AF125="","",AF125/(X125*100))</f>
        <v/>
      </c>
      <c r="AH125" s="37"/>
      <c r="AI125" s="29"/>
      <c r="AJ125" s="47"/>
      <c r="AK125" s="45"/>
      <c r="AL125" s="45" t="str">
        <f t="shared" si="680"/>
        <v/>
      </c>
      <c r="AM125" s="45"/>
      <c r="AN125" s="45" t="str">
        <f t="shared" si="681"/>
        <v/>
      </c>
      <c r="AO125" s="45"/>
      <c r="AP125" s="45" t="str">
        <f t="shared" si="682"/>
        <v/>
      </c>
      <c r="AQ125" s="45"/>
      <c r="AR125" s="45"/>
      <c r="AS125" s="45"/>
      <c r="AT125" s="45" t="str">
        <f t="shared" si="643"/>
        <v/>
      </c>
      <c r="AU125" s="46" t="str">
        <f t="shared" si="644"/>
        <v/>
      </c>
      <c r="AV125" s="37"/>
      <c r="AW125" s="29"/>
      <c r="AX125" s="47"/>
      <c r="AY125" s="45"/>
      <c r="AZ125" s="45" t="str">
        <f t="shared" si="683"/>
        <v/>
      </c>
      <c r="BA125" s="45"/>
      <c r="BB125" s="45" t="str">
        <f t="shared" si="684"/>
        <v/>
      </c>
      <c r="BC125" s="45"/>
      <c r="BD125" s="45" t="str">
        <f t="shared" si="685"/>
        <v/>
      </c>
      <c r="BE125" s="45"/>
      <c r="BF125" s="45"/>
      <c r="BG125" s="45"/>
      <c r="BH125" s="45" t="str">
        <f t="shared" si="645"/>
        <v/>
      </c>
      <c r="BI125" s="46" t="str">
        <f t="shared" si="646"/>
        <v/>
      </c>
      <c r="BJ125" s="37"/>
      <c r="BK125" s="29"/>
      <c r="BL125" s="47"/>
      <c r="BM125" s="45"/>
      <c r="BN125" s="45" t="str">
        <f t="shared" si="715"/>
        <v/>
      </c>
      <c r="BO125" s="45"/>
      <c r="BP125" s="45" t="str">
        <f t="shared" si="716"/>
        <v/>
      </c>
      <c r="BQ125" s="45"/>
      <c r="BR125" s="45" t="str">
        <f t="shared" si="717"/>
        <v/>
      </c>
      <c r="BS125" s="45"/>
      <c r="BT125" s="63" t="str">
        <f t="shared" si="669"/>
        <v/>
      </c>
      <c r="BU125" s="67" t="str">
        <f t="shared" si="670"/>
        <v/>
      </c>
      <c r="BV125" s="45" t="str">
        <f t="shared" si="718"/>
        <v/>
      </c>
      <c r="BW125" s="46" t="str">
        <f t="shared" si="719"/>
        <v/>
      </c>
      <c r="BX125" s="37"/>
      <c r="BY125" s="57"/>
      <c r="BZ125" s="47"/>
      <c r="CA125" s="45"/>
      <c r="CB125" s="45" t="str">
        <f t="shared" si="720"/>
        <v/>
      </c>
      <c r="CC125" s="45"/>
      <c r="CD125" s="45" t="str">
        <f t="shared" si="721"/>
        <v/>
      </c>
      <c r="CE125" s="45"/>
      <c r="CF125" s="45" t="str">
        <f t="shared" si="722"/>
        <v/>
      </c>
      <c r="CG125" s="45"/>
      <c r="CH125" s="63" t="str">
        <f t="shared" si="723"/>
        <v/>
      </c>
      <c r="CI125" s="67" t="str">
        <f t="shared" si="724"/>
        <v/>
      </c>
      <c r="CJ125" s="45" t="str">
        <f t="shared" si="725"/>
        <v/>
      </c>
      <c r="CK125" s="46" t="str">
        <f t="shared" si="726"/>
        <v/>
      </c>
      <c r="CL125" s="37"/>
      <c r="CM125" s="29"/>
      <c r="CN125" s="47"/>
      <c r="CO125" s="45"/>
      <c r="CP125" s="45" t="str">
        <f t="shared" si="727"/>
        <v/>
      </c>
      <c r="CQ125" s="45"/>
      <c r="CR125" s="45" t="str">
        <f t="shared" si="728"/>
        <v/>
      </c>
      <c r="CS125" s="45"/>
      <c r="CT125" s="45" t="str">
        <f t="shared" si="729"/>
        <v/>
      </c>
      <c r="CU125" s="45"/>
      <c r="CV125" s="63" t="str">
        <f t="shared" si="712"/>
        <v/>
      </c>
      <c r="CW125" s="67" t="str">
        <f t="shared" si="709"/>
        <v/>
      </c>
      <c r="CX125" s="45" t="str">
        <f t="shared" si="730"/>
        <v/>
      </c>
      <c r="CY125" s="46" t="str">
        <f t="shared" si="731"/>
        <v/>
      </c>
      <c r="CZ125" s="37"/>
      <c r="DA125" s="29"/>
      <c r="DB125" s="47"/>
      <c r="DC125" s="67"/>
      <c r="DD125" s="45" t="str">
        <f>IF(DC125="","",DC125-DC124)</f>
        <v/>
      </c>
      <c r="DE125" s="45"/>
      <c r="DF125" s="45"/>
      <c r="DG125" s="45"/>
      <c r="DH125" s="45" t="str">
        <f>IF(DG125="","",DG124+DI124-DG125)</f>
        <v/>
      </c>
      <c r="DI125" s="45"/>
      <c r="DJ125" s="45"/>
      <c r="DK125" s="45"/>
      <c r="DL125" s="45" t="str">
        <f>IF(DK125="","",DH125*DK125)</f>
        <v/>
      </c>
      <c r="DM125" s="46" t="str">
        <f>IF(DL125="","",DL125/(DD125*100))</f>
        <v/>
      </c>
      <c r="DN125" s="37"/>
      <c r="DO125" s="29"/>
      <c r="DP125" s="47"/>
      <c r="DQ125" s="45"/>
      <c r="DR125" s="45" t="str">
        <f t="shared" si="688"/>
        <v/>
      </c>
      <c r="DS125" s="45"/>
      <c r="DT125" s="45" t="str">
        <f t="shared" si="689"/>
        <v/>
      </c>
      <c r="DU125" s="45"/>
      <c r="DV125" s="45" t="str">
        <f t="shared" si="690"/>
        <v/>
      </c>
      <c r="DW125" s="45"/>
      <c r="DX125" s="45"/>
      <c r="DY125" s="45"/>
      <c r="DZ125" s="45" t="str">
        <f t="shared" si="649"/>
        <v/>
      </c>
      <c r="EA125" s="46" t="str">
        <f t="shared" si="650"/>
        <v/>
      </c>
      <c r="EB125" s="37"/>
      <c r="ED125" s="47"/>
      <c r="EE125" s="67"/>
      <c r="EF125" s="45" t="str">
        <f>IF(EE125="","",EE125-EE124)</f>
        <v/>
      </c>
      <c r="EG125" s="45"/>
      <c r="EH125" s="45"/>
      <c r="EI125" s="45"/>
      <c r="EJ125" s="45" t="str">
        <f>IF(EI125="","",EI124+EK124-EI125)</f>
        <v/>
      </c>
      <c r="EK125" s="45"/>
      <c r="EL125" s="45"/>
      <c r="EM125" s="45"/>
      <c r="EN125" s="45" t="str">
        <f>IF(EM125="","",EJ125*EM125)</f>
        <v/>
      </c>
      <c r="EO125" s="46" t="str">
        <f>IF(EN125="","",EN125/(EF125*100))</f>
        <v/>
      </c>
      <c r="EP125" s="37"/>
      <c r="ER125" s="47"/>
      <c r="ES125" s="67"/>
      <c r="ET125" s="45" t="str">
        <f>IF(ES125="","",ES125-ES124)</f>
        <v/>
      </c>
      <c r="EU125" s="45"/>
      <c r="EV125" s="45"/>
      <c r="EW125" s="45"/>
      <c r="EX125" s="45" t="str">
        <f>IF(EW125="","",EW124+EY124-EW125)</f>
        <v/>
      </c>
      <c r="EY125" s="45"/>
      <c r="EZ125" s="45"/>
      <c r="FA125" s="45"/>
      <c r="FB125" s="45" t="str">
        <f>IF(FA125="","",EX125*FA125)</f>
        <v/>
      </c>
      <c r="FC125" s="46" t="str">
        <f>IF(FB125="","",FB125/(ET125*100))</f>
        <v/>
      </c>
      <c r="FD125" s="37"/>
      <c r="FF125" s="47"/>
      <c r="FG125" s="67"/>
      <c r="FH125" s="45" t="str">
        <f>IF(FG125="","",FG125-FG124)</f>
        <v/>
      </c>
      <c r="FI125" s="45"/>
      <c r="FJ125" s="45"/>
      <c r="FK125" s="45"/>
      <c r="FL125" s="45" t="str">
        <f>IF(FK125="","",FK124+FM124-FK125)</f>
        <v/>
      </c>
      <c r="FM125" s="45"/>
      <c r="FN125" s="45"/>
      <c r="FO125" s="45"/>
      <c r="FP125" s="45" t="str">
        <f>IF(FO125="","",FL125*FO125)</f>
        <v/>
      </c>
      <c r="FQ125" s="46" t="str">
        <f>IF(FP125="","",FP125/(FH125*100))</f>
        <v/>
      </c>
      <c r="FR125" s="37"/>
      <c r="FS125" s="29"/>
      <c r="FT125" s="47"/>
      <c r="FU125" s="67"/>
      <c r="FV125" s="45" t="str">
        <f>IF(FU125="","",FU125-FU124)</f>
        <v/>
      </c>
      <c r="FW125" s="45"/>
      <c r="FX125" s="45"/>
      <c r="FY125" s="45"/>
      <c r="FZ125" s="45" t="str">
        <f>IF(FY125="","",FY124+GA124-FY125)</f>
        <v/>
      </c>
      <c r="GA125" s="45"/>
      <c r="GB125" s="45"/>
      <c r="GC125" s="45"/>
      <c r="GD125" s="45" t="str">
        <f>IF(GC125="","",FZ125*GC125)</f>
        <v/>
      </c>
      <c r="GE125" s="46" t="str">
        <f>IF(GD125="","",GD125/(FV125*100))</f>
        <v/>
      </c>
      <c r="GF125" s="37"/>
      <c r="GH125" s="47"/>
      <c r="GI125" s="67"/>
      <c r="GJ125" s="45" t="str">
        <f>IF(GI125="","",GI125-GI124)</f>
        <v/>
      </c>
      <c r="GK125" s="45"/>
      <c r="GL125" s="45"/>
      <c r="GM125" s="45"/>
      <c r="GN125" s="45" t="str">
        <f>IF(GM125="","",GM124+GO124-GM125)</f>
        <v/>
      </c>
      <c r="GO125" s="45"/>
      <c r="GP125" s="45"/>
      <c r="GQ125" s="45"/>
      <c r="GR125" s="45" t="str">
        <f>IF(GQ125="","",GN125*GQ125)</f>
        <v/>
      </c>
      <c r="GS125" s="46" t="str">
        <f>IF(GR125="","",GR125/(GJ125*100))</f>
        <v/>
      </c>
      <c r="GT125" s="37"/>
      <c r="GU125" s="61"/>
      <c r="GV125" s="47"/>
      <c r="GW125" s="30"/>
      <c r="GX125" s="45"/>
      <c r="GY125" s="45" t="str">
        <f t="shared" si="732"/>
        <v/>
      </c>
      <c r="GZ125" s="45"/>
      <c r="HA125" s="45" t="str">
        <f t="shared" si="733"/>
        <v/>
      </c>
      <c r="HB125" s="45"/>
      <c r="HC125" s="45" t="str">
        <f t="shared" si="734"/>
        <v/>
      </c>
      <c r="HD125" s="45"/>
      <c r="HE125" s="63" t="str">
        <f>IF(GX123="","",HE121)</f>
        <v/>
      </c>
      <c r="HF125" s="67" t="str">
        <f>IF(GX123="","",HF121)</f>
        <v/>
      </c>
      <c r="HG125" s="45" t="str">
        <f t="shared" si="735"/>
        <v/>
      </c>
      <c r="HH125" s="46" t="str">
        <f t="shared" si="769"/>
        <v/>
      </c>
      <c r="HI125" s="37"/>
      <c r="HK125" s="47"/>
      <c r="HL125" s="45"/>
      <c r="HM125" s="45" t="str">
        <f t="shared" si="736"/>
        <v/>
      </c>
      <c r="HN125" s="45"/>
      <c r="HO125" s="45" t="str">
        <f t="shared" si="737"/>
        <v/>
      </c>
      <c r="HP125" s="45"/>
      <c r="HQ125" s="45" t="str">
        <f t="shared" si="738"/>
        <v/>
      </c>
      <c r="HR125" s="45"/>
      <c r="HS125" s="63" t="str">
        <f t="shared" si="739"/>
        <v/>
      </c>
      <c r="HT125" s="67" t="str">
        <f t="shared" si="740"/>
        <v/>
      </c>
      <c r="HU125" s="45" t="str">
        <f t="shared" si="741"/>
        <v/>
      </c>
      <c r="HV125" s="46" t="str">
        <f t="shared" si="742"/>
        <v/>
      </c>
      <c r="HW125" s="37"/>
      <c r="HX125" s="360"/>
      <c r="HY125" s="47"/>
      <c r="HZ125" s="45"/>
      <c r="IA125" s="45" t="str">
        <f t="shared" si="743"/>
        <v/>
      </c>
      <c r="IB125" s="45"/>
      <c r="IC125" s="45" t="str">
        <f t="shared" si="744"/>
        <v/>
      </c>
      <c r="ID125" s="45"/>
      <c r="IE125" s="45" t="str">
        <f t="shared" si="745"/>
        <v/>
      </c>
      <c r="IF125" s="45"/>
      <c r="IG125" s="63" t="str">
        <f t="shared" si="746"/>
        <v/>
      </c>
      <c r="IH125" s="67" t="str">
        <f t="shared" si="747"/>
        <v/>
      </c>
      <c r="II125" s="45" t="str">
        <f t="shared" si="748"/>
        <v/>
      </c>
      <c r="IJ125" s="46" t="str">
        <f t="shared" si="749"/>
        <v/>
      </c>
      <c r="IK125" s="37"/>
      <c r="IL125" s="29"/>
      <c r="IM125" s="47"/>
      <c r="IN125" s="45"/>
      <c r="IO125" s="45" t="str">
        <f t="shared" si="750"/>
        <v/>
      </c>
      <c r="IP125" s="45"/>
      <c r="IQ125" s="45" t="str">
        <f t="shared" si="751"/>
        <v/>
      </c>
      <c r="IR125" s="45"/>
      <c r="IS125" s="45" t="str">
        <f t="shared" si="752"/>
        <v/>
      </c>
      <c r="IT125" s="45"/>
      <c r="IU125" s="63" t="str">
        <f t="shared" si="768"/>
        <v/>
      </c>
      <c r="IV125" s="67" t="str">
        <f t="shared" si="767"/>
        <v/>
      </c>
      <c r="IW125" s="45" t="str">
        <f t="shared" si="753"/>
        <v/>
      </c>
      <c r="IX125" s="46" t="str">
        <f t="shared" si="754"/>
        <v/>
      </c>
      <c r="IY125" s="37"/>
      <c r="IZ125" s="61"/>
      <c r="JA125" s="47"/>
      <c r="JB125" s="45"/>
      <c r="JC125" s="45" t="str">
        <f t="shared" si="755"/>
        <v/>
      </c>
      <c r="JD125" s="45"/>
      <c r="JE125" s="45" t="str">
        <f t="shared" si="756"/>
        <v/>
      </c>
      <c r="JF125" s="45"/>
      <c r="JG125" s="45" t="str">
        <f t="shared" si="757"/>
        <v/>
      </c>
      <c r="JH125" s="45"/>
      <c r="JI125" s="63" t="str">
        <f t="shared" si="758"/>
        <v/>
      </c>
      <c r="JJ125" s="67" t="str">
        <f t="shared" si="759"/>
        <v/>
      </c>
      <c r="JK125" s="45" t="str">
        <f t="shared" si="760"/>
        <v/>
      </c>
      <c r="JL125" s="46" t="str">
        <f t="shared" si="761"/>
        <v/>
      </c>
      <c r="JM125" s="37"/>
      <c r="JN125" s="29"/>
      <c r="JO125" s="47"/>
      <c r="JP125" s="45"/>
      <c r="JQ125" s="45" t="str">
        <f t="shared" si="762"/>
        <v/>
      </c>
      <c r="JR125" s="45"/>
      <c r="JS125" s="45" t="str">
        <f t="shared" si="763"/>
        <v/>
      </c>
      <c r="JT125" s="45"/>
      <c r="JU125" s="45" t="str">
        <f t="shared" si="764"/>
        <v/>
      </c>
      <c r="JV125" s="45"/>
      <c r="JW125" s="63" t="str">
        <f t="shared" si="710"/>
        <v/>
      </c>
      <c r="JX125" s="67" t="str">
        <f t="shared" si="711"/>
        <v/>
      </c>
      <c r="JY125" s="45" t="str">
        <f t="shared" si="765"/>
        <v/>
      </c>
      <c r="JZ125" s="46" t="str">
        <f t="shared" si="766"/>
        <v/>
      </c>
      <c r="KA125" s="37"/>
      <c r="KB125" s="51"/>
      <c r="KC125" s="47"/>
      <c r="KD125" s="45"/>
      <c r="KE125" s="45" t="str">
        <f>IF(KD125="","",KD125-KD121)</f>
        <v/>
      </c>
      <c r="KF125" s="45"/>
      <c r="KG125" s="45" t="str">
        <f>IF(KF125="","",KF125-KF121)</f>
        <v/>
      </c>
      <c r="KH125" s="45"/>
      <c r="KI125" s="45" t="str">
        <f>IF(KH125="","",KH121+KJ121-KH125)</f>
        <v/>
      </c>
      <c r="KJ125" s="45"/>
      <c r="KK125" s="63" t="str">
        <f>IF(KD125="","",KK121)</f>
        <v/>
      </c>
      <c r="KL125" s="67" t="str">
        <f>IF(KE125="","",KL121)</f>
        <v/>
      </c>
      <c r="KM125" s="45" t="str">
        <f>IF(KH125="","",KI125*KL125)</f>
        <v/>
      </c>
      <c r="KN125" s="46" t="str">
        <f>IF(KI125="","",KM125/(KE125*100))</f>
        <v/>
      </c>
      <c r="KO125" s="37"/>
      <c r="KP125" s="29"/>
      <c r="KQ125" s="47"/>
      <c r="KR125" s="45"/>
      <c r="KS125" s="45" t="str">
        <f>IF(KR125="","",KR125-KR121)</f>
        <v/>
      </c>
      <c r="KT125" s="45"/>
      <c r="KU125" s="45" t="str">
        <f>IF(KT125="","",KT125-KT121)</f>
        <v/>
      </c>
      <c r="KV125" s="45"/>
      <c r="KW125" s="45" t="str">
        <f>IF(KV125="","",KV121+KX121-KV125)</f>
        <v/>
      </c>
      <c r="KX125" s="45"/>
      <c r="KY125" s="63" t="str">
        <f>IF(KR125="","",KY121)</f>
        <v/>
      </c>
      <c r="KZ125" s="67" t="str">
        <f>IF(KS125="","",KZ121)</f>
        <v/>
      </c>
      <c r="LA125" s="45" t="str">
        <f>IF(KV125="","",KW125*KZ125)</f>
        <v/>
      </c>
      <c r="LB125" s="46" t="str">
        <f>IF(KW125="","",LA125/(KS125*100))</f>
        <v/>
      </c>
      <c r="LC125" s="37"/>
      <c r="LD125" s="29"/>
      <c r="LE125" s="75"/>
      <c r="LF125" s="76"/>
      <c r="LG125" s="76"/>
      <c r="LH125" s="76"/>
      <c r="LI125" s="76"/>
      <c r="LJ125" s="76"/>
      <c r="LK125" s="76" t="str">
        <f>IF(LJ125="","",#REF!+#REF!-LJ125)</f>
        <v/>
      </c>
      <c r="LL125" s="76"/>
      <c r="LM125" s="78"/>
      <c r="LN125" s="79"/>
      <c r="LO125" s="76"/>
      <c r="LP125" s="80"/>
      <c r="LQ125" s="37"/>
      <c r="LR125" s="29"/>
      <c r="LS125" s="47"/>
      <c r="LT125" s="67"/>
      <c r="LU125" s="45" t="str">
        <f>IF(LT125="","",LT125-LT124)</f>
        <v/>
      </c>
      <c r="LV125" s="45"/>
      <c r="LW125" s="45"/>
      <c r="LX125" s="45"/>
      <c r="LY125" s="45" t="str">
        <f>IF(LX125="","",LX124+LZ124-LX125)</f>
        <v/>
      </c>
      <c r="LZ125" s="45"/>
      <c r="MA125" s="45"/>
      <c r="MB125" s="45"/>
      <c r="MC125" s="45" t="str">
        <f>IF(MB125="","",LY125*MB125)</f>
        <v/>
      </c>
      <c r="MD125" s="46" t="str">
        <f>IF(MC125="","",MC125/(LU125*100))</f>
        <v/>
      </c>
      <c r="ME125" s="37"/>
      <c r="MF125" s="29"/>
      <c r="MG125" s="47"/>
      <c r="MH125" s="67"/>
      <c r="MI125" s="45" t="str">
        <f>IF(MH125="","",MH125-MH124)</f>
        <v/>
      </c>
      <c r="MJ125" s="45"/>
      <c r="MK125" s="45"/>
      <c r="ML125" s="45"/>
      <c r="MM125" s="45" t="str">
        <f>IF(ML125="","",ML124+MN124-ML125)</f>
        <v/>
      </c>
      <c r="MN125" s="45"/>
      <c r="MO125" s="45"/>
      <c r="MP125" s="45"/>
      <c r="MQ125" s="45" t="str">
        <f>IF(MP125="","",MM125*MP125)</f>
        <v/>
      </c>
      <c r="MR125" s="46" t="str">
        <f>IF(MQ125="","",MQ125/(MI125*100))</f>
        <v/>
      </c>
      <c r="MS125" s="37"/>
      <c r="MT125" s="29"/>
      <c r="MU125" s="47"/>
      <c r="MV125" s="67"/>
      <c r="MW125" s="45" t="str">
        <f>IF(MV125="","",MV125-MV124)</f>
        <v/>
      </c>
      <c r="MX125" s="45"/>
      <c r="MY125" s="45"/>
      <c r="MZ125" s="45"/>
      <c r="NA125" s="45" t="str">
        <f>IF(MZ125="","",MZ124+NB124-MZ125)</f>
        <v/>
      </c>
      <c r="NB125" s="45"/>
      <c r="NC125" s="45"/>
      <c r="ND125" s="45"/>
      <c r="NE125" s="45" t="str">
        <f>IF(ND125="","",NA125*ND125)</f>
        <v/>
      </c>
      <c r="NF125" s="46" t="str">
        <f>IF(NE125="","",NE125/(MW125*100))</f>
        <v/>
      </c>
      <c r="NG125" s="37"/>
      <c r="NH125" s="29"/>
      <c r="NI125" s="47"/>
      <c r="NJ125" s="67"/>
      <c r="NK125" s="45" t="str">
        <f>IF(NJ125="","",NJ125-NJ124)</f>
        <v/>
      </c>
      <c r="NL125" s="45"/>
      <c r="NM125" s="45"/>
      <c r="NN125" s="45"/>
      <c r="NO125" s="45" t="str">
        <f>IF(NN125="","",NN124+NP124-NN125)</f>
        <v/>
      </c>
      <c r="NP125" s="45"/>
      <c r="NQ125" s="45"/>
      <c r="NR125" s="45"/>
      <c r="NS125" s="45" t="str">
        <f>IF(NR125="","",NO125*NR125)</f>
        <v/>
      </c>
      <c r="NT125" s="46" t="str">
        <f>IF(NS125="","",NS125/(NK125*100))</f>
        <v/>
      </c>
      <c r="NU125" s="37"/>
    </row>
    <row r="126" spans="1:385" ht="15" customHeight="1" thickTop="1" thickBot="1" x14ac:dyDescent="0.3">
      <c r="A126" s="38"/>
      <c r="B126" s="39"/>
      <c r="C126" s="40"/>
      <c r="D126" s="40"/>
      <c r="E126" s="41"/>
      <c r="F126" s="41"/>
      <c r="G126" s="40"/>
      <c r="H126" s="42"/>
      <c r="I126" s="45"/>
      <c r="J126" s="45" t="str">
        <f t="shared" si="676"/>
        <v/>
      </c>
      <c r="K126" s="45"/>
      <c r="L126" s="45"/>
      <c r="M126" s="45"/>
      <c r="N126" s="45" t="str">
        <f t="shared" si="677"/>
        <v/>
      </c>
      <c r="O126" s="45"/>
      <c r="P126" s="45"/>
      <c r="Q126" s="45"/>
      <c r="R126" s="45" t="str">
        <f t="shared" si="639"/>
        <v/>
      </c>
      <c r="S126" s="46" t="str">
        <f t="shared" si="640"/>
        <v/>
      </c>
      <c r="T126" s="37"/>
      <c r="U126" s="29"/>
      <c r="V126" s="47"/>
      <c r="W126" s="67"/>
      <c r="X126" s="45" t="str">
        <f>IF(W126="","",W126-W125)</f>
        <v/>
      </c>
      <c r="Y126" s="45"/>
      <c r="Z126" s="45"/>
      <c r="AA126" s="45"/>
      <c r="AB126" s="45" t="str">
        <f>IF(AA126="","",AA125+AC125-AA126)</f>
        <v/>
      </c>
      <c r="AC126" s="45"/>
      <c r="AD126" s="45"/>
      <c r="AE126" s="45"/>
      <c r="AF126" s="45" t="str">
        <f>IF(AE126="","",AB126*AE126)</f>
        <v/>
      </c>
      <c r="AG126" s="46" t="str">
        <f>IF(AF126="","",AF126/(X126*100))</f>
        <v/>
      </c>
      <c r="AH126" s="37"/>
      <c r="AI126" s="29"/>
      <c r="AJ126" s="47"/>
      <c r="AK126" s="45"/>
      <c r="AL126" s="45" t="str">
        <f t="shared" si="680"/>
        <v/>
      </c>
      <c r="AM126" s="45"/>
      <c r="AN126" s="45" t="str">
        <f t="shared" si="681"/>
        <v/>
      </c>
      <c r="AO126" s="45"/>
      <c r="AP126" s="45" t="str">
        <f t="shared" si="682"/>
        <v/>
      </c>
      <c r="AQ126" s="45"/>
      <c r="AR126" s="45"/>
      <c r="AS126" s="45"/>
      <c r="AT126" s="45" t="str">
        <f t="shared" si="643"/>
        <v/>
      </c>
      <c r="AU126" s="46" t="str">
        <f t="shared" si="644"/>
        <v/>
      </c>
      <c r="AV126" s="37"/>
      <c r="AW126" s="29"/>
      <c r="AX126" s="47"/>
      <c r="AY126" s="45"/>
      <c r="AZ126" s="45" t="str">
        <f t="shared" si="683"/>
        <v/>
      </c>
      <c r="BA126" s="45"/>
      <c r="BB126" s="45" t="str">
        <f t="shared" si="684"/>
        <v/>
      </c>
      <c r="BC126" s="45"/>
      <c r="BD126" s="45" t="str">
        <f t="shared" si="685"/>
        <v/>
      </c>
      <c r="BE126" s="45"/>
      <c r="BF126" s="45"/>
      <c r="BG126" s="45"/>
      <c r="BH126" s="45" t="str">
        <f t="shared" si="645"/>
        <v/>
      </c>
      <c r="BI126" s="46" t="str">
        <f t="shared" si="646"/>
        <v/>
      </c>
      <c r="BJ126" s="37"/>
      <c r="BK126" s="29"/>
      <c r="BL126" s="75"/>
      <c r="BM126" s="76"/>
      <c r="BN126" s="76" t="str">
        <f t="shared" si="715"/>
        <v/>
      </c>
      <c r="BO126" s="76"/>
      <c r="BP126" s="76" t="str">
        <f t="shared" si="716"/>
        <v/>
      </c>
      <c r="BQ126" s="76"/>
      <c r="BR126" s="76" t="str">
        <f t="shared" si="717"/>
        <v/>
      </c>
      <c r="BS126" s="76"/>
      <c r="BT126" s="78" t="str">
        <f t="shared" si="669"/>
        <v/>
      </c>
      <c r="BU126" s="79" t="str">
        <f t="shared" si="670"/>
        <v/>
      </c>
      <c r="BV126" s="76" t="str">
        <f t="shared" si="718"/>
        <v/>
      </c>
      <c r="BW126" s="80" t="str">
        <f t="shared" si="719"/>
        <v/>
      </c>
      <c r="BX126" s="37"/>
      <c r="BY126" s="57"/>
      <c r="BZ126" s="75"/>
      <c r="CA126" s="76"/>
      <c r="CB126" s="76" t="str">
        <f t="shared" si="720"/>
        <v/>
      </c>
      <c r="CC126" s="76"/>
      <c r="CD126" s="76" t="str">
        <f t="shared" si="721"/>
        <v/>
      </c>
      <c r="CE126" s="76"/>
      <c r="CF126" s="76" t="str">
        <f t="shared" si="722"/>
        <v/>
      </c>
      <c r="CG126" s="76"/>
      <c r="CH126" s="78" t="str">
        <f t="shared" si="723"/>
        <v/>
      </c>
      <c r="CI126" s="79" t="str">
        <f t="shared" si="724"/>
        <v/>
      </c>
      <c r="CJ126" s="76" t="str">
        <f t="shared" si="725"/>
        <v/>
      </c>
      <c r="CK126" s="80" t="str">
        <f t="shared" si="726"/>
        <v/>
      </c>
      <c r="CL126" s="37"/>
      <c r="CM126" s="29"/>
      <c r="CN126" s="75"/>
      <c r="CO126" s="76"/>
      <c r="CP126" s="76" t="str">
        <f t="shared" si="727"/>
        <v/>
      </c>
      <c r="CQ126" s="76"/>
      <c r="CR126" s="76" t="str">
        <f t="shared" si="728"/>
        <v/>
      </c>
      <c r="CS126" s="76"/>
      <c r="CT126" s="76" t="str">
        <f t="shared" si="729"/>
        <v/>
      </c>
      <c r="CU126" s="76"/>
      <c r="CV126" s="78" t="str">
        <f t="shared" si="712"/>
        <v/>
      </c>
      <c r="CW126" s="79" t="str">
        <f t="shared" si="709"/>
        <v/>
      </c>
      <c r="CX126" s="76" t="str">
        <f t="shared" si="730"/>
        <v/>
      </c>
      <c r="CY126" s="80" t="str">
        <f t="shared" si="731"/>
        <v/>
      </c>
      <c r="CZ126" s="37"/>
      <c r="DA126" s="29"/>
      <c r="DB126" s="47"/>
      <c r="DC126" s="67"/>
      <c r="DD126" s="45" t="str">
        <f>IF(DC126="","",DC126-DC125)</f>
        <v/>
      </c>
      <c r="DE126" s="45"/>
      <c r="DF126" s="45"/>
      <c r="DG126" s="45"/>
      <c r="DH126" s="45" t="str">
        <f>IF(DG126="","",DG125+DI125-DG126)</f>
        <v/>
      </c>
      <c r="DI126" s="45"/>
      <c r="DJ126" s="45"/>
      <c r="DK126" s="45"/>
      <c r="DL126" s="45" t="str">
        <f>IF(DK126="","",DH126*DK126)</f>
        <v/>
      </c>
      <c r="DM126" s="46" t="str">
        <f>IF(DL126="","",DL126/(DD126*100))</f>
        <v/>
      </c>
      <c r="DN126" s="37"/>
      <c r="DO126" s="29"/>
      <c r="DP126" s="47"/>
      <c r="DQ126" s="45"/>
      <c r="DR126" s="45" t="str">
        <f t="shared" si="688"/>
        <v/>
      </c>
      <c r="DS126" s="45"/>
      <c r="DT126" s="45" t="str">
        <f t="shared" si="689"/>
        <v/>
      </c>
      <c r="DU126" s="45"/>
      <c r="DV126" s="45" t="str">
        <f t="shared" si="690"/>
        <v/>
      </c>
      <c r="DW126" s="45"/>
      <c r="DX126" s="45"/>
      <c r="DY126" s="45"/>
      <c r="DZ126" s="45" t="str">
        <f t="shared" si="649"/>
        <v/>
      </c>
      <c r="EA126" s="46" t="str">
        <f t="shared" si="650"/>
        <v/>
      </c>
      <c r="EB126" s="37"/>
      <c r="ED126" s="47"/>
      <c r="EE126" s="67"/>
      <c r="EF126" s="45" t="str">
        <f>IF(EE126="","",EE126-EE125)</f>
        <v/>
      </c>
      <c r="EG126" s="45"/>
      <c r="EH126" s="45"/>
      <c r="EI126" s="45"/>
      <c r="EJ126" s="45" t="str">
        <f>IF(EI126="","",EI125+EK125-EI126)</f>
        <v/>
      </c>
      <c r="EK126" s="45"/>
      <c r="EL126" s="45"/>
      <c r="EM126" s="45"/>
      <c r="EN126" s="45" t="str">
        <f>IF(EM126="","",EJ126*EM126)</f>
        <v/>
      </c>
      <c r="EO126" s="46" t="str">
        <f>IF(EN126="","",EN126/(EF126*100))</f>
        <v/>
      </c>
      <c r="EP126" s="37"/>
      <c r="ER126" s="47"/>
      <c r="ES126" s="67"/>
      <c r="ET126" s="45" t="str">
        <f>IF(ES126="","",ES126-ES125)</f>
        <v/>
      </c>
      <c r="EU126" s="45"/>
      <c r="EV126" s="45"/>
      <c r="EW126" s="45"/>
      <c r="EX126" s="45" t="str">
        <f>IF(EW126="","",EW125+EY125-EW126)</f>
        <v/>
      </c>
      <c r="EY126" s="45"/>
      <c r="EZ126" s="45"/>
      <c r="FA126" s="45"/>
      <c r="FB126" s="45" t="str">
        <f>IF(FA126="","",EX126*FA126)</f>
        <v/>
      </c>
      <c r="FC126" s="46" t="str">
        <f>IF(FB126="","",FB126/(ET126*100))</f>
        <v/>
      </c>
      <c r="FD126" s="37"/>
      <c r="FF126" s="47"/>
      <c r="FG126" s="67"/>
      <c r="FH126" s="45" t="str">
        <f>IF(FG126="","",FG126-FG125)</f>
        <v/>
      </c>
      <c r="FI126" s="45"/>
      <c r="FJ126" s="45"/>
      <c r="FK126" s="45"/>
      <c r="FL126" s="45" t="str">
        <f>IF(FK126="","",FK125+FM125-FK126)</f>
        <v/>
      </c>
      <c r="FM126" s="45"/>
      <c r="FN126" s="45"/>
      <c r="FO126" s="45"/>
      <c r="FP126" s="45" t="str">
        <f>IF(FO126="","",FL126*FO126)</f>
        <v/>
      </c>
      <c r="FQ126" s="46" t="str">
        <f>IF(FP126="","",FP126/(FH126*100))</f>
        <v/>
      </c>
      <c r="FR126" s="37"/>
      <c r="FS126" s="29"/>
      <c r="FT126" s="47"/>
      <c r="FU126" s="67"/>
      <c r="FV126" s="45" t="str">
        <f>IF(FU126="","",FU126-FU125)</f>
        <v/>
      </c>
      <c r="FW126" s="45"/>
      <c r="FX126" s="45"/>
      <c r="FY126" s="45"/>
      <c r="FZ126" s="45" t="str">
        <f>IF(FY126="","",FY125+GA125-FY126)</f>
        <v/>
      </c>
      <c r="GA126" s="45"/>
      <c r="GB126" s="45"/>
      <c r="GC126" s="45"/>
      <c r="GD126" s="45" t="str">
        <f>IF(GC126="","",FZ126*GC126)</f>
        <v/>
      </c>
      <c r="GE126" s="46" t="str">
        <f>IF(GD126="","",GD126/(FV126*100))</f>
        <v/>
      </c>
      <c r="GF126" s="37"/>
      <c r="GH126" s="47"/>
      <c r="GI126" s="67"/>
      <c r="GJ126" s="45" t="str">
        <f>IF(GI126="","",GI126-GI125)</f>
        <v/>
      </c>
      <c r="GK126" s="45"/>
      <c r="GL126" s="45"/>
      <c r="GM126" s="45"/>
      <c r="GN126" s="45" t="str">
        <f>IF(GM126="","",GM125+GO125-GM126)</f>
        <v/>
      </c>
      <c r="GO126" s="45"/>
      <c r="GP126" s="45"/>
      <c r="GQ126" s="45"/>
      <c r="GR126" s="45" t="str">
        <f>IF(GQ126="","",GN126*GQ126)</f>
        <v/>
      </c>
      <c r="GS126" s="46" t="str">
        <f>IF(GR126="","",GR126/(GJ126*100))</f>
        <v/>
      </c>
      <c r="GT126" s="37"/>
      <c r="GU126" s="61"/>
      <c r="GV126" s="75"/>
      <c r="GW126" s="84"/>
      <c r="GX126" s="76"/>
      <c r="GY126" s="76" t="str">
        <f t="shared" si="732"/>
        <v/>
      </c>
      <c r="GZ126" s="76"/>
      <c r="HA126" s="76" t="str">
        <f t="shared" si="733"/>
        <v/>
      </c>
      <c r="HB126" s="76"/>
      <c r="HC126" s="76" t="str">
        <f t="shared" si="734"/>
        <v/>
      </c>
      <c r="HD126" s="76"/>
      <c r="HE126" s="78" t="str">
        <f>IF(GX123="","",HE122)</f>
        <v/>
      </c>
      <c r="HF126" s="79" t="str">
        <f>IF(GX123="","",HF122)</f>
        <v/>
      </c>
      <c r="HG126" s="76" t="str">
        <f t="shared" si="735"/>
        <v/>
      </c>
      <c r="HH126" s="80" t="str">
        <f t="shared" si="769"/>
        <v/>
      </c>
      <c r="HI126" s="37"/>
      <c r="HK126" s="75"/>
      <c r="HL126" s="76"/>
      <c r="HM126" s="76" t="str">
        <f t="shared" si="736"/>
        <v/>
      </c>
      <c r="HN126" s="76"/>
      <c r="HO126" s="76" t="str">
        <f t="shared" si="737"/>
        <v/>
      </c>
      <c r="HP126" s="76"/>
      <c r="HQ126" s="76" t="str">
        <f t="shared" si="738"/>
        <v/>
      </c>
      <c r="HR126" s="76"/>
      <c r="HS126" s="78" t="str">
        <f t="shared" si="739"/>
        <v/>
      </c>
      <c r="HT126" s="79" t="str">
        <f t="shared" si="740"/>
        <v/>
      </c>
      <c r="HU126" s="76" t="str">
        <f t="shared" si="741"/>
        <v/>
      </c>
      <c r="HV126" s="80" t="str">
        <f t="shared" si="742"/>
        <v/>
      </c>
      <c r="HW126" s="37"/>
      <c r="HX126" s="360"/>
      <c r="HY126" s="75"/>
      <c r="HZ126" s="76"/>
      <c r="IA126" s="76" t="str">
        <f t="shared" si="743"/>
        <v/>
      </c>
      <c r="IB126" s="76"/>
      <c r="IC126" s="76" t="str">
        <f t="shared" si="744"/>
        <v/>
      </c>
      <c r="ID126" s="76"/>
      <c r="IE126" s="76" t="str">
        <f t="shared" si="745"/>
        <v/>
      </c>
      <c r="IF126" s="76"/>
      <c r="IG126" s="78" t="str">
        <f t="shared" si="746"/>
        <v/>
      </c>
      <c r="IH126" s="79" t="str">
        <f t="shared" si="747"/>
        <v/>
      </c>
      <c r="II126" s="76" t="str">
        <f t="shared" si="748"/>
        <v/>
      </c>
      <c r="IJ126" s="80" t="str">
        <f t="shared" si="749"/>
        <v/>
      </c>
      <c r="IK126" s="37"/>
      <c r="IL126" s="29"/>
      <c r="IM126" s="75"/>
      <c r="IN126" s="76"/>
      <c r="IO126" s="76" t="str">
        <f t="shared" si="750"/>
        <v/>
      </c>
      <c r="IP126" s="76"/>
      <c r="IQ126" s="76" t="str">
        <f t="shared" si="751"/>
        <v/>
      </c>
      <c r="IR126" s="76"/>
      <c r="IS126" s="76" t="str">
        <f t="shared" si="752"/>
        <v/>
      </c>
      <c r="IT126" s="76"/>
      <c r="IU126" s="78" t="str">
        <f t="shared" si="768"/>
        <v/>
      </c>
      <c r="IV126" s="79" t="str">
        <f t="shared" si="767"/>
        <v/>
      </c>
      <c r="IW126" s="76" t="str">
        <f t="shared" si="753"/>
        <v/>
      </c>
      <c r="IX126" s="80" t="str">
        <f t="shared" si="754"/>
        <v/>
      </c>
      <c r="IY126" s="37"/>
      <c r="IZ126" s="61"/>
      <c r="JA126" s="75"/>
      <c r="JB126" s="76"/>
      <c r="JC126" s="76" t="str">
        <f t="shared" si="755"/>
        <v/>
      </c>
      <c r="JD126" s="76"/>
      <c r="JE126" s="76" t="str">
        <f t="shared" si="756"/>
        <v/>
      </c>
      <c r="JF126" s="76"/>
      <c r="JG126" s="76" t="str">
        <f t="shared" si="757"/>
        <v/>
      </c>
      <c r="JH126" s="76"/>
      <c r="JI126" s="78" t="str">
        <f t="shared" si="758"/>
        <v/>
      </c>
      <c r="JJ126" s="79" t="str">
        <f t="shared" si="759"/>
        <v/>
      </c>
      <c r="JK126" s="76" t="str">
        <f t="shared" si="760"/>
        <v/>
      </c>
      <c r="JL126" s="80" t="str">
        <f t="shared" si="761"/>
        <v/>
      </c>
      <c r="JM126" s="37"/>
      <c r="JN126" s="29"/>
      <c r="JO126" s="75"/>
      <c r="JP126" s="76"/>
      <c r="JQ126" s="76" t="str">
        <f t="shared" si="762"/>
        <v/>
      </c>
      <c r="JR126" s="76"/>
      <c r="JS126" s="76" t="str">
        <f t="shared" si="763"/>
        <v/>
      </c>
      <c r="JT126" s="76"/>
      <c r="JU126" s="76" t="str">
        <f t="shared" si="764"/>
        <v/>
      </c>
      <c r="JV126" s="76"/>
      <c r="JW126" s="78" t="str">
        <f t="shared" si="710"/>
        <v/>
      </c>
      <c r="JX126" s="79" t="str">
        <f t="shared" si="711"/>
        <v/>
      </c>
      <c r="JY126" s="76" t="str">
        <f t="shared" si="765"/>
        <v/>
      </c>
      <c r="JZ126" s="80" t="str">
        <f t="shared" si="766"/>
        <v/>
      </c>
      <c r="KA126" s="37"/>
      <c r="KB126" s="51"/>
      <c r="KC126" s="75"/>
      <c r="KD126" s="76"/>
      <c r="KE126" s="76" t="str">
        <f>IF(KD126="","",KD126-KD122)</f>
        <v/>
      </c>
      <c r="KF126" s="76"/>
      <c r="KG126" s="76" t="str">
        <f>IF(KF126="","",KF126-KF122)</f>
        <v/>
      </c>
      <c r="KH126" s="76"/>
      <c r="KI126" s="76" t="str">
        <f>IF(KH126="","",KH122+KJ122-KH126)</f>
        <v/>
      </c>
      <c r="KJ126" s="76"/>
      <c r="KK126" s="78" t="str">
        <f>IF(KD126="","",KK122)</f>
        <v/>
      </c>
      <c r="KL126" s="79" t="str">
        <f>IF(KE126="","",KL122)</f>
        <v/>
      </c>
      <c r="KM126" s="76" t="str">
        <f>IF(KH126="","",KI126*KL126)</f>
        <v/>
      </c>
      <c r="KN126" s="80" t="str">
        <f>IF(KI126="","",KM126/(KE126*100))</f>
        <v/>
      </c>
      <c r="KO126" s="37"/>
      <c r="KP126" s="29"/>
      <c r="KQ126" s="75"/>
      <c r="KR126" s="76"/>
      <c r="KS126" s="76" t="str">
        <f>IF(KR126="","",KR126-KR122)</f>
        <v/>
      </c>
      <c r="KT126" s="76"/>
      <c r="KU126" s="76" t="str">
        <f>IF(KT126="","",KT126-KT122)</f>
        <v/>
      </c>
      <c r="KV126" s="76"/>
      <c r="KW126" s="76" t="str">
        <f>IF(KV126="","",KV122+KX122-KV126)</f>
        <v/>
      </c>
      <c r="KX126" s="76"/>
      <c r="KY126" s="78" t="str">
        <f>IF(KR126="","",KY122)</f>
        <v/>
      </c>
      <c r="KZ126" s="79" t="str">
        <f>IF(KS126="","",KZ122)</f>
        <v/>
      </c>
      <c r="LA126" s="76" t="str">
        <f>IF(KV126="","",KW126*KZ126)</f>
        <v/>
      </c>
      <c r="LB126" s="80" t="str">
        <f>IF(KW126="","",LA126/(KS126*100))</f>
        <v/>
      </c>
      <c r="LC126" s="37"/>
      <c r="LD126" s="29"/>
      <c r="LE126" s="101"/>
      <c r="LF126" s="87"/>
      <c r="LG126" s="87"/>
      <c r="LH126" s="87"/>
      <c r="LI126" s="87"/>
      <c r="LJ126" s="87"/>
      <c r="LK126" s="87" t="str">
        <f>IF(LJ126="","",LJ123+LL123-LJ126)</f>
        <v/>
      </c>
      <c r="LL126" s="87"/>
      <c r="LM126" s="102"/>
      <c r="LN126" s="103"/>
      <c r="LO126" s="87"/>
      <c r="LP126" s="89"/>
      <c r="LQ126" s="37"/>
      <c r="LR126" s="29"/>
      <c r="LS126" s="47"/>
      <c r="LT126" s="67"/>
      <c r="LU126" s="45" t="str">
        <f>IF(LT126="","",LT126-LT125)</f>
        <v/>
      </c>
      <c r="LV126" s="45"/>
      <c r="LW126" s="45"/>
      <c r="LX126" s="45"/>
      <c r="LY126" s="45" t="str">
        <f>IF(LX126="","",LX125+LZ125-LX126)</f>
        <v/>
      </c>
      <c r="LZ126" s="45"/>
      <c r="MA126" s="45"/>
      <c r="MB126" s="45"/>
      <c r="MC126" s="45" t="str">
        <f>IF(MB126="","",LY126*MB126)</f>
        <v/>
      </c>
      <c r="MD126" s="46" t="str">
        <f>IF(MC126="","",MC126/(LU126*100))</f>
        <v/>
      </c>
      <c r="ME126" s="37"/>
      <c r="MF126" s="29"/>
      <c r="MG126" s="47"/>
      <c r="MH126" s="67"/>
      <c r="MI126" s="45" t="str">
        <f>IF(MH126="","",MH126-MH125)</f>
        <v/>
      </c>
      <c r="MJ126" s="45"/>
      <c r="MK126" s="45"/>
      <c r="ML126" s="45"/>
      <c r="MM126" s="45" t="str">
        <f>IF(ML126="","",ML125+MN125-ML126)</f>
        <v/>
      </c>
      <c r="MN126" s="45"/>
      <c r="MO126" s="45"/>
      <c r="MP126" s="45"/>
      <c r="MQ126" s="45" t="str">
        <f>IF(MP126="","",MM126*MP126)</f>
        <v/>
      </c>
      <c r="MR126" s="46" t="str">
        <f>IF(MQ126="","",MQ126/(MI126*100))</f>
        <v/>
      </c>
      <c r="MS126" s="37"/>
      <c r="MT126" s="29"/>
      <c r="MU126" s="47"/>
      <c r="MV126" s="67"/>
      <c r="MW126" s="45" t="str">
        <f>IF(MV126="","",MV126-MV125)</f>
        <v/>
      </c>
      <c r="MX126" s="45"/>
      <c r="MY126" s="45"/>
      <c r="MZ126" s="45"/>
      <c r="NA126" s="45" t="str">
        <f>IF(MZ126="","",MZ125+NB125-MZ126)</f>
        <v/>
      </c>
      <c r="NB126" s="45"/>
      <c r="NC126" s="45"/>
      <c r="ND126" s="45"/>
      <c r="NE126" s="45" t="str">
        <f>IF(ND126="","",NA126*ND126)</f>
        <v/>
      </c>
      <c r="NF126" s="46" t="str">
        <f>IF(NE126="","",NE126/(MW126*100))</f>
        <v/>
      </c>
      <c r="NG126" s="37"/>
      <c r="NH126" s="29"/>
      <c r="NI126" s="47"/>
      <c r="NJ126" s="67"/>
      <c r="NK126" s="45" t="str">
        <f>IF(NJ126="","",NJ126-NJ125)</f>
        <v/>
      </c>
      <c r="NL126" s="45"/>
      <c r="NM126" s="45"/>
      <c r="NN126" s="45"/>
      <c r="NO126" s="45" t="str">
        <f>IF(NN126="","",NN125+NP125-NN126)</f>
        <v/>
      </c>
      <c r="NP126" s="45"/>
      <c r="NQ126" s="45"/>
      <c r="NR126" s="45"/>
      <c r="NS126" s="45" t="str">
        <f>IF(NR126="","",NO126*NR126)</f>
        <v/>
      </c>
      <c r="NT126" s="46" t="str">
        <f>IF(NS126="","",NS126/(NK126*100))</f>
        <v/>
      </c>
      <c r="NU126" s="37"/>
    </row>
    <row r="127" spans="1:385" ht="15" customHeight="1" thickTop="1" x14ac:dyDescent="0.25">
      <c r="A127" s="38"/>
      <c r="B127" s="39"/>
      <c r="C127" s="40"/>
      <c r="D127" s="40"/>
      <c r="E127" s="41"/>
      <c r="F127" s="41"/>
      <c r="G127" s="40"/>
      <c r="H127" s="42"/>
      <c r="I127" s="45"/>
      <c r="J127" s="45"/>
      <c r="K127" s="45"/>
      <c r="L127" s="45"/>
      <c r="M127" s="45"/>
      <c r="N127" s="45" t="str">
        <f t="shared" si="677"/>
        <v/>
      </c>
      <c r="O127" s="45"/>
      <c r="P127" s="45"/>
      <c r="Q127" s="45"/>
      <c r="R127" s="45" t="str">
        <f t="shared" si="639"/>
        <v/>
      </c>
      <c r="S127" s="46" t="str">
        <f t="shared" si="640"/>
        <v/>
      </c>
      <c r="T127" s="37"/>
      <c r="U127" s="29"/>
      <c r="V127" s="47"/>
      <c r="W127" s="67"/>
      <c r="X127" s="45"/>
      <c r="Y127" s="45"/>
      <c r="Z127" s="45"/>
      <c r="AA127" s="45"/>
      <c r="AB127" s="45" t="str">
        <f>IF(AA127="","",AA126+AC126-AA127)</f>
        <v/>
      </c>
      <c r="AC127" s="45"/>
      <c r="AD127" s="45"/>
      <c r="AE127" s="45"/>
      <c r="AF127" s="45" t="str">
        <f>IF(AE127="","",AB127*AE127)</f>
        <v/>
      </c>
      <c r="AG127" s="46" t="str">
        <f>IF(AF127="","",AF127/(X127*100))</f>
        <v/>
      </c>
      <c r="AH127" s="37"/>
      <c r="AI127" s="29"/>
      <c r="AJ127" s="47"/>
      <c r="AK127" s="45"/>
      <c r="AL127" s="45"/>
      <c r="AM127" s="45"/>
      <c r="AN127" s="45" t="str">
        <f t="shared" si="681"/>
        <v/>
      </c>
      <c r="AO127" s="45"/>
      <c r="AP127" s="45" t="str">
        <f t="shared" si="682"/>
        <v/>
      </c>
      <c r="AQ127" s="45"/>
      <c r="AR127" s="45"/>
      <c r="AS127" s="45"/>
      <c r="AT127" s="45" t="str">
        <f t="shared" si="643"/>
        <v/>
      </c>
      <c r="AU127" s="46" t="str">
        <f t="shared" si="644"/>
        <v/>
      </c>
      <c r="AV127" s="37"/>
      <c r="AW127" s="29"/>
      <c r="AX127" s="47"/>
      <c r="AY127" s="45"/>
      <c r="AZ127" s="45"/>
      <c r="BA127" s="45"/>
      <c r="BB127" s="45" t="str">
        <f t="shared" si="684"/>
        <v/>
      </c>
      <c r="BC127" s="45"/>
      <c r="BD127" s="45" t="str">
        <f t="shared" si="685"/>
        <v/>
      </c>
      <c r="BE127" s="45"/>
      <c r="BF127" s="45"/>
      <c r="BG127" s="45"/>
      <c r="BH127" s="45" t="str">
        <f t="shared" si="645"/>
        <v/>
      </c>
      <c r="BI127" s="46" t="str">
        <f t="shared" si="646"/>
        <v/>
      </c>
      <c r="BJ127" s="37"/>
      <c r="BK127" s="29"/>
      <c r="BL127" s="52" t="str">
        <f>IF($A88="","",$A88)</f>
        <v/>
      </c>
      <c r="BM127" s="43"/>
      <c r="BN127" s="43" t="str">
        <f t="shared" si="715"/>
        <v/>
      </c>
      <c r="BO127" s="43"/>
      <c r="BP127" s="87" t="str">
        <f t="shared" si="716"/>
        <v/>
      </c>
      <c r="BQ127" s="43"/>
      <c r="BR127" s="43" t="str">
        <f t="shared" si="717"/>
        <v/>
      </c>
      <c r="BS127" s="43"/>
      <c r="BT127" s="44" t="str">
        <f t="shared" si="669"/>
        <v/>
      </c>
      <c r="BU127" s="48" t="str">
        <f t="shared" si="670"/>
        <v/>
      </c>
      <c r="BV127" s="87" t="str">
        <f t="shared" si="718"/>
        <v/>
      </c>
      <c r="BW127" s="89" t="str">
        <f t="shared" si="719"/>
        <v/>
      </c>
      <c r="BX127" s="37"/>
      <c r="BY127" s="57"/>
      <c r="BZ127" s="52" t="str">
        <f>IF($A88="","",$A88)</f>
        <v/>
      </c>
      <c r="CA127" s="43"/>
      <c r="CB127" s="43" t="str">
        <f t="shared" si="720"/>
        <v/>
      </c>
      <c r="CC127" s="43"/>
      <c r="CD127" s="87" t="str">
        <f t="shared" si="721"/>
        <v/>
      </c>
      <c r="CE127" s="43"/>
      <c r="CF127" s="43" t="str">
        <f t="shared" si="722"/>
        <v/>
      </c>
      <c r="CG127" s="43"/>
      <c r="CH127" s="44" t="str">
        <f t="shared" si="723"/>
        <v/>
      </c>
      <c r="CI127" s="48" t="str">
        <f t="shared" si="724"/>
        <v/>
      </c>
      <c r="CJ127" s="87" t="str">
        <f t="shared" si="725"/>
        <v/>
      </c>
      <c r="CK127" s="89" t="str">
        <f t="shared" si="726"/>
        <v/>
      </c>
      <c r="CL127" s="37"/>
      <c r="CM127" s="29"/>
      <c r="CN127" s="52" t="str">
        <f>IF($A88="","",$A88)</f>
        <v/>
      </c>
      <c r="CO127" s="43"/>
      <c r="CP127" s="43" t="str">
        <f t="shared" si="727"/>
        <v/>
      </c>
      <c r="CQ127" s="43"/>
      <c r="CR127" s="87" t="str">
        <f t="shared" si="728"/>
        <v/>
      </c>
      <c r="CS127" s="43"/>
      <c r="CT127" s="43" t="str">
        <f t="shared" si="729"/>
        <v/>
      </c>
      <c r="CU127" s="43"/>
      <c r="CV127" s="44" t="str">
        <f t="shared" si="712"/>
        <v/>
      </c>
      <c r="CW127" s="48" t="str">
        <f t="shared" si="709"/>
        <v/>
      </c>
      <c r="CX127" s="87" t="str">
        <f t="shared" si="730"/>
        <v/>
      </c>
      <c r="CY127" s="89" t="str">
        <f t="shared" si="731"/>
        <v/>
      </c>
      <c r="CZ127" s="37"/>
      <c r="DA127" s="29"/>
      <c r="DB127" s="47"/>
      <c r="DC127" s="67"/>
      <c r="DD127" s="45"/>
      <c r="DE127" s="45"/>
      <c r="DF127" s="45"/>
      <c r="DG127" s="45"/>
      <c r="DH127" s="45" t="str">
        <f>IF(DG127="","",DG126+DI126-DG127)</f>
        <v/>
      </c>
      <c r="DI127" s="45"/>
      <c r="DJ127" s="45"/>
      <c r="DK127" s="45"/>
      <c r="DL127" s="45" t="str">
        <f>IF(DK127="","",DH127*DK127)</f>
        <v/>
      </c>
      <c r="DM127" s="46" t="str">
        <f>IF(DL127="","",DL127/(DD127*100))</f>
        <v/>
      </c>
      <c r="DN127" s="37"/>
      <c r="DO127" s="29"/>
      <c r="DP127" s="47"/>
      <c r="DQ127" s="45"/>
      <c r="DR127" s="45"/>
      <c r="DS127" s="45"/>
      <c r="DT127" s="45" t="str">
        <f t="shared" si="689"/>
        <v/>
      </c>
      <c r="DU127" s="45"/>
      <c r="DV127" s="45" t="str">
        <f t="shared" si="690"/>
        <v/>
      </c>
      <c r="DW127" s="45"/>
      <c r="DX127" s="45"/>
      <c r="DY127" s="45"/>
      <c r="DZ127" s="45" t="str">
        <f t="shared" si="649"/>
        <v/>
      </c>
      <c r="EA127" s="46" t="str">
        <f t="shared" si="650"/>
        <v/>
      </c>
      <c r="EB127" s="37"/>
      <c r="ED127" s="47"/>
      <c r="EE127" s="67"/>
      <c r="EF127" s="45"/>
      <c r="EG127" s="45"/>
      <c r="EH127" s="45"/>
      <c r="EI127" s="45"/>
      <c r="EJ127" s="45" t="str">
        <f>IF(EI127="","",EI126+EK126-EI127)</f>
        <v/>
      </c>
      <c r="EK127" s="45"/>
      <c r="EL127" s="45"/>
      <c r="EM127" s="45"/>
      <c r="EN127" s="45" t="str">
        <f>IF(EM127="","",EJ127*EM127)</f>
        <v/>
      </c>
      <c r="EO127" s="46" t="str">
        <f>IF(EN127="","",EN127/(EF127*100))</f>
        <v/>
      </c>
      <c r="EP127" s="37"/>
      <c r="ER127" s="47"/>
      <c r="ES127" s="67"/>
      <c r="ET127" s="45"/>
      <c r="EU127" s="45"/>
      <c r="EV127" s="45"/>
      <c r="EW127" s="45"/>
      <c r="EX127" s="45" t="str">
        <f>IF(EW127="","",EW126+EY126-EW127)</f>
        <v/>
      </c>
      <c r="EY127" s="45"/>
      <c r="EZ127" s="45"/>
      <c r="FA127" s="45"/>
      <c r="FB127" s="45" t="str">
        <f>IF(FA127="","",EX127*FA127)</f>
        <v/>
      </c>
      <c r="FC127" s="46" t="str">
        <f>IF(FB127="","",FB127/(ET127*100))</f>
        <v/>
      </c>
      <c r="FD127" s="37"/>
      <c r="FF127" s="47"/>
      <c r="FG127" s="67"/>
      <c r="FH127" s="45"/>
      <c r="FI127" s="45"/>
      <c r="FJ127" s="45"/>
      <c r="FK127" s="45"/>
      <c r="FL127" s="45" t="str">
        <f>IF(FK127="","",FK126+FM126-FK127)</f>
        <v/>
      </c>
      <c r="FM127" s="45"/>
      <c r="FN127" s="45"/>
      <c r="FO127" s="45"/>
      <c r="FP127" s="45" t="str">
        <f>IF(FO127="","",FL127*FO127)</f>
        <v/>
      </c>
      <c r="FQ127" s="46" t="str">
        <f>IF(FP127="","",FP127/(FH127*100))</f>
        <v/>
      </c>
      <c r="FR127" s="37"/>
      <c r="FS127" s="29"/>
      <c r="FT127" s="47"/>
      <c r="FU127" s="67"/>
      <c r="FV127" s="45"/>
      <c r="FW127" s="45"/>
      <c r="FX127" s="45"/>
      <c r="FY127" s="45"/>
      <c r="FZ127" s="45" t="str">
        <f>IF(FY127="","",FY126+GA126-FY127)</f>
        <v/>
      </c>
      <c r="GA127" s="45"/>
      <c r="GB127" s="45"/>
      <c r="GC127" s="45"/>
      <c r="GD127" s="45" t="str">
        <f>IF(GC127="","",FZ127*GC127)</f>
        <v/>
      </c>
      <c r="GE127" s="46" t="str">
        <f>IF(GD127="","",GD127/(FV127*100))</f>
        <v/>
      </c>
      <c r="GF127" s="37"/>
      <c r="GH127" s="47"/>
      <c r="GI127" s="67"/>
      <c r="GJ127" s="45"/>
      <c r="GK127" s="45"/>
      <c r="GL127" s="45"/>
      <c r="GM127" s="45"/>
      <c r="GN127" s="45" t="str">
        <f>IF(GM127="","",GM126+GO126-GM127)</f>
        <v/>
      </c>
      <c r="GO127" s="45"/>
      <c r="GP127" s="45"/>
      <c r="GQ127" s="45"/>
      <c r="GR127" s="45" t="str">
        <f>IF(GQ127="","",GN127*GQ127)</f>
        <v/>
      </c>
      <c r="GS127" s="46" t="str">
        <f>IF(GR127="","",GR127/(GJ127*100))</f>
        <v/>
      </c>
      <c r="GT127" s="37"/>
      <c r="GU127" s="61"/>
      <c r="GV127" s="52" t="str">
        <f>IF($A88="","",$A88)</f>
        <v/>
      </c>
      <c r="GW127" s="62"/>
      <c r="GX127" s="43"/>
      <c r="GY127" s="43" t="str">
        <f t="shared" si="732"/>
        <v/>
      </c>
      <c r="GZ127" s="43"/>
      <c r="HA127" s="87" t="str">
        <f t="shared" si="733"/>
        <v/>
      </c>
      <c r="HB127" s="43"/>
      <c r="HC127" s="43" t="str">
        <f t="shared" si="734"/>
        <v/>
      </c>
      <c r="HD127" s="43"/>
      <c r="HE127" s="44" t="str">
        <f t="shared" ref="HE127:HF130" si="770">IF(GX127="","",HE123)</f>
        <v/>
      </c>
      <c r="HF127" s="48" t="str">
        <f t="shared" si="770"/>
        <v/>
      </c>
      <c r="HG127" s="87" t="str">
        <f t="shared" si="735"/>
        <v/>
      </c>
      <c r="HH127" s="89" t="str">
        <f t="shared" si="769"/>
        <v/>
      </c>
      <c r="HI127" s="37"/>
      <c r="HK127" s="52" t="str">
        <f>IF($A88="","",$A88)</f>
        <v/>
      </c>
      <c r="HL127" s="43"/>
      <c r="HM127" s="43" t="str">
        <f t="shared" si="736"/>
        <v/>
      </c>
      <c r="HN127" s="43"/>
      <c r="HO127" s="87" t="str">
        <f t="shared" si="737"/>
        <v/>
      </c>
      <c r="HP127" s="43"/>
      <c r="HQ127" s="43" t="str">
        <f t="shared" si="738"/>
        <v/>
      </c>
      <c r="HR127" s="43"/>
      <c r="HS127" s="44" t="str">
        <f t="shared" si="739"/>
        <v/>
      </c>
      <c r="HT127" s="48" t="str">
        <f t="shared" si="740"/>
        <v/>
      </c>
      <c r="HU127" s="87" t="str">
        <f t="shared" si="741"/>
        <v/>
      </c>
      <c r="HV127" s="89" t="str">
        <f t="shared" si="742"/>
        <v/>
      </c>
      <c r="HW127" s="37"/>
      <c r="HX127" s="360"/>
      <c r="HY127" s="52" t="str">
        <f>IF($A88="","",$A88)</f>
        <v/>
      </c>
      <c r="HZ127" s="43"/>
      <c r="IA127" s="43" t="str">
        <f t="shared" si="743"/>
        <v/>
      </c>
      <c r="IB127" s="43"/>
      <c r="IC127" s="87" t="str">
        <f t="shared" si="744"/>
        <v/>
      </c>
      <c r="ID127" s="43"/>
      <c r="IE127" s="43" t="str">
        <f t="shared" si="745"/>
        <v/>
      </c>
      <c r="IF127" s="43"/>
      <c r="IG127" s="44" t="str">
        <f t="shared" si="746"/>
        <v/>
      </c>
      <c r="IH127" s="48" t="str">
        <f t="shared" si="747"/>
        <v/>
      </c>
      <c r="II127" s="87" t="str">
        <f t="shared" si="748"/>
        <v/>
      </c>
      <c r="IJ127" s="89" t="str">
        <f t="shared" si="749"/>
        <v/>
      </c>
      <c r="IK127" s="37"/>
      <c r="IL127" s="29"/>
      <c r="IM127" s="52" t="str">
        <f>IF($A88="","",$A88)</f>
        <v/>
      </c>
      <c r="IN127" s="43"/>
      <c r="IO127" s="43" t="str">
        <f t="shared" si="750"/>
        <v/>
      </c>
      <c r="IP127" s="43"/>
      <c r="IQ127" s="87" t="str">
        <f t="shared" si="751"/>
        <v/>
      </c>
      <c r="IR127" s="43"/>
      <c r="IS127" s="43" t="str">
        <f t="shared" si="752"/>
        <v/>
      </c>
      <c r="IT127" s="43"/>
      <c r="IU127" s="44" t="str">
        <f t="shared" si="768"/>
        <v/>
      </c>
      <c r="IV127" s="48" t="str">
        <f t="shared" si="767"/>
        <v/>
      </c>
      <c r="IW127" s="87" t="str">
        <f t="shared" si="753"/>
        <v/>
      </c>
      <c r="IX127" s="89" t="str">
        <f t="shared" si="754"/>
        <v/>
      </c>
      <c r="IY127" s="37"/>
      <c r="IZ127" s="61"/>
      <c r="JA127" s="52" t="str">
        <f>IF($A88="","",$A88)</f>
        <v/>
      </c>
      <c r="JB127" s="43"/>
      <c r="JC127" s="43" t="str">
        <f t="shared" si="755"/>
        <v/>
      </c>
      <c r="JD127" s="43"/>
      <c r="JE127" s="87" t="str">
        <f t="shared" si="756"/>
        <v/>
      </c>
      <c r="JF127" s="43"/>
      <c r="JG127" s="43" t="str">
        <f t="shared" si="757"/>
        <v/>
      </c>
      <c r="JH127" s="43"/>
      <c r="JI127" s="44" t="str">
        <f t="shared" si="758"/>
        <v/>
      </c>
      <c r="JJ127" s="48" t="str">
        <f t="shared" si="759"/>
        <v/>
      </c>
      <c r="JK127" s="87" t="str">
        <f t="shared" si="760"/>
        <v/>
      </c>
      <c r="JL127" s="89" t="str">
        <f t="shared" si="761"/>
        <v/>
      </c>
      <c r="JM127" s="37"/>
      <c r="JN127" s="29"/>
      <c r="JO127" s="52" t="str">
        <f>IF($A88="","",$A88)</f>
        <v/>
      </c>
      <c r="JP127" s="43"/>
      <c r="JQ127" s="43" t="str">
        <f t="shared" si="762"/>
        <v/>
      </c>
      <c r="JR127" s="43"/>
      <c r="JS127" s="87" t="str">
        <f t="shared" si="763"/>
        <v/>
      </c>
      <c r="JT127" s="43"/>
      <c r="JU127" s="43" t="str">
        <f t="shared" si="764"/>
        <v/>
      </c>
      <c r="JV127" s="43"/>
      <c r="JW127" s="44" t="str">
        <f t="shared" si="710"/>
        <v/>
      </c>
      <c r="JX127" s="48" t="str">
        <f t="shared" si="711"/>
        <v/>
      </c>
      <c r="JY127" s="87" t="str">
        <f t="shared" si="765"/>
        <v/>
      </c>
      <c r="JZ127" s="89" t="str">
        <f t="shared" si="766"/>
        <v/>
      </c>
      <c r="KA127" s="37"/>
      <c r="KB127" s="51"/>
      <c r="KC127" s="52" t="str">
        <f>IF($A88="","",$A88)</f>
        <v/>
      </c>
      <c r="KD127" s="43"/>
      <c r="KE127" s="43" t="str">
        <f>IF(KD127="","",KD127-KD123)</f>
        <v/>
      </c>
      <c r="KF127" s="43"/>
      <c r="KG127" s="87" t="str">
        <f>IF(KF127="","",KF127-KF123)</f>
        <v/>
      </c>
      <c r="KH127" s="43"/>
      <c r="KI127" s="43" t="str">
        <f>IF(KH127="","",KH123+KJ123-KH127)</f>
        <v/>
      </c>
      <c r="KJ127" s="43"/>
      <c r="KK127" s="44" t="str">
        <f>IF(KD127="","",KK123)</f>
        <v/>
      </c>
      <c r="KL127" s="48" t="str">
        <f>IF(KE127="","",KL123)</f>
        <v/>
      </c>
      <c r="KM127" s="87" t="str">
        <f>IF(KH127="","",KI127*KL127)</f>
        <v/>
      </c>
      <c r="KN127" s="89" t="str">
        <f>IF(KI127="","",KM127/(KE127*100))</f>
        <v/>
      </c>
      <c r="KO127" s="37"/>
      <c r="KP127" s="29"/>
      <c r="KQ127" s="52" t="str">
        <f>IF($A88="","",$A88)</f>
        <v/>
      </c>
      <c r="KR127" s="43"/>
      <c r="KS127" s="43" t="str">
        <f>IF(KR127="","",KR127-KR123)</f>
        <v/>
      </c>
      <c r="KT127" s="43"/>
      <c r="KU127" s="87" t="str">
        <f>IF(KT127="","",KT127-KT123)</f>
        <v/>
      </c>
      <c r="KV127" s="43"/>
      <c r="KW127" s="43" t="str">
        <f>IF(KV127="","",KV123+KX123-KV127)</f>
        <v/>
      </c>
      <c r="KX127" s="43"/>
      <c r="KY127" s="44" t="str">
        <f>IF(KR127="","",KY123)</f>
        <v/>
      </c>
      <c r="KZ127" s="48" t="str">
        <f>IF(KS127="","",KZ123)</f>
        <v/>
      </c>
      <c r="LA127" s="87" t="str">
        <f>IF(KV127="","",KW127*KZ127)</f>
        <v/>
      </c>
      <c r="LB127" s="89" t="str">
        <f>IF(KW127="","",LA127/(KS127*100))</f>
        <v/>
      </c>
      <c r="LC127" s="37"/>
      <c r="LD127" s="29"/>
      <c r="LE127" s="47"/>
      <c r="LF127" s="45"/>
      <c r="LG127" s="45"/>
      <c r="LH127" s="45"/>
      <c r="LI127" s="45"/>
      <c r="LJ127" s="45"/>
      <c r="LK127" s="45"/>
      <c r="LL127" s="45"/>
      <c r="LM127" s="63"/>
      <c r="LN127" s="45"/>
      <c r="LO127" s="45"/>
      <c r="LP127" s="45"/>
      <c r="LQ127" s="37"/>
      <c r="LR127" s="29"/>
      <c r="LS127" s="47"/>
      <c r="LT127" s="67"/>
      <c r="LU127" s="45"/>
      <c r="LV127" s="45"/>
      <c r="LW127" s="45"/>
      <c r="LX127" s="45"/>
      <c r="LY127" s="45" t="str">
        <f>IF(LX127="","",LX126+LZ126-LX127)</f>
        <v/>
      </c>
      <c r="LZ127" s="45"/>
      <c r="MA127" s="45"/>
      <c r="MB127" s="45"/>
      <c r="MC127" s="45" t="str">
        <f>IF(MB127="","",LY127*MB127)</f>
        <v/>
      </c>
      <c r="MD127" s="46" t="str">
        <f>IF(MC127="","",MC127/(LU127*100))</f>
        <v/>
      </c>
      <c r="ME127" s="37"/>
      <c r="MF127" s="29"/>
      <c r="MG127" s="47"/>
      <c r="MH127" s="67"/>
      <c r="MI127" s="45"/>
      <c r="MJ127" s="45"/>
      <c r="MK127" s="45"/>
      <c r="ML127" s="45"/>
      <c r="MM127" s="45" t="str">
        <f>IF(ML127="","",ML126+MN126-ML127)</f>
        <v/>
      </c>
      <c r="MN127" s="45"/>
      <c r="MO127" s="45"/>
      <c r="MP127" s="45"/>
      <c r="MQ127" s="45" t="str">
        <f>IF(MP127="","",MM127*MP127)</f>
        <v/>
      </c>
      <c r="MR127" s="46" t="str">
        <f>IF(MQ127="","",MQ127/(MI127*100))</f>
        <v/>
      </c>
      <c r="MS127" s="37"/>
      <c r="MT127" s="29"/>
      <c r="MU127" s="47"/>
      <c r="MV127" s="67"/>
      <c r="MW127" s="45"/>
      <c r="MX127" s="45"/>
      <c r="MY127" s="45"/>
      <c r="MZ127" s="45"/>
      <c r="NA127" s="45" t="str">
        <f>IF(MZ127="","",MZ126+NB126-MZ127)</f>
        <v/>
      </c>
      <c r="NB127" s="45"/>
      <c r="NC127" s="45"/>
      <c r="ND127" s="45"/>
      <c r="NE127" s="45" t="str">
        <f>IF(ND127="","",NA127*ND127)</f>
        <v/>
      </c>
      <c r="NF127" s="46" t="str">
        <f>IF(NE127="","",NE127/(MW127*100))</f>
        <v/>
      </c>
      <c r="NG127" s="37"/>
      <c r="NH127" s="29"/>
      <c r="NI127" s="47"/>
      <c r="NJ127" s="67"/>
      <c r="NK127" s="45"/>
      <c r="NL127" s="45"/>
      <c r="NM127" s="45"/>
      <c r="NN127" s="45"/>
      <c r="NO127" s="45" t="str">
        <f>IF(NN127="","",NN126+NP126-NN127)</f>
        <v/>
      </c>
      <c r="NP127" s="45"/>
      <c r="NQ127" s="45"/>
      <c r="NR127" s="45"/>
      <c r="NS127" s="45" t="str">
        <f>IF(NR127="","",NO127*NR127)</f>
        <v/>
      </c>
      <c r="NT127" s="46" t="str">
        <f>IF(NS127="","",NS127/(NK127*100))</f>
        <v/>
      </c>
      <c r="NU127" s="37"/>
    </row>
    <row r="128" spans="1:385" x14ac:dyDescent="0.25">
      <c r="A128" s="38"/>
      <c r="B128" s="39"/>
      <c r="C128" s="40"/>
      <c r="D128" s="40"/>
      <c r="E128" s="41"/>
      <c r="F128" s="41"/>
      <c r="G128" s="40"/>
      <c r="H128" s="42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6"/>
      <c r="T128" s="37"/>
      <c r="U128" s="29"/>
      <c r="V128" s="47"/>
      <c r="W128" s="67"/>
      <c r="X128" s="45"/>
      <c r="Y128" s="45"/>
      <c r="Z128" s="45"/>
      <c r="AA128" s="45"/>
      <c r="AB128" s="45"/>
      <c r="AC128" s="45"/>
      <c r="AD128" s="45"/>
      <c r="AE128" s="45"/>
      <c r="AF128" s="45"/>
      <c r="AG128" s="46"/>
      <c r="AH128" s="37"/>
      <c r="AI128" s="29"/>
      <c r="AJ128" s="47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6"/>
      <c r="AV128" s="37"/>
      <c r="AW128" s="29"/>
      <c r="AX128" s="47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6"/>
      <c r="BJ128" s="37"/>
      <c r="BK128" s="29"/>
      <c r="BL128" s="52"/>
      <c r="BM128" s="43"/>
      <c r="BN128" s="45" t="str">
        <f t="shared" si="715"/>
        <v/>
      </c>
      <c r="BO128" s="43"/>
      <c r="BP128" s="45" t="str">
        <f t="shared" si="716"/>
        <v/>
      </c>
      <c r="BQ128" s="43"/>
      <c r="BR128" s="45" t="str">
        <f t="shared" si="717"/>
        <v/>
      </c>
      <c r="BS128" s="43"/>
      <c r="BT128" s="63" t="str">
        <f t="shared" si="669"/>
        <v/>
      </c>
      <c r="BU128" s="67" t="str">
        <f t="shared" si="670"/>
        <v/>
      </c>
      <c r="BV128" s="45" t="str">
        <f t="shared" si="718"/>
        <v/>
      </c>
      <c r="BW128" s="46" t="str">
        <f t="shared" si="719"/>
        <v/>
      </c>
      <c r="BX128" s="37"/>
      <c r="BY128" s="57"/>
      <c r="BZ128" s="52"/>
      <c r="CA128" s="43"/>
      <c r="CB128" s="45" t="str">
        <f t="shared" si="720"/>
        <v/>
      </c>
      <c r="CC128" s="43"/>
      <c r="CD128" s="45" t="str">
        <f t="shared" si="721"/>
        <v/>
      </c>
      <c r="CE128" s="43"/>
      <c r="CF128" s="45" t="str">
        <f t="shared" si="722"/>
        <v/>
      </c>
      <c r="CG128" s="43"/>
      <c r="CH128" s="63" t="str">
        <f t="shared" si="723"/>
        <v/>
      </c>
      <c r="CI128" s="67" t="str">
        <f t="shared" si="724"/>
        <v/>
      </c>
      <c r="CJ128" s="45" t="str">
        <f t="shared" si="725"/>
        <v/>
      </c>
      <c r="CK128" s="46" t="str">
        <f t="shared" si="726"/>
        <v/>
      </c>
      <c r="CL128" s="37"/>
      <c r="CM128" s="29"/>
      <c r="CN128" s="52"/>
      <c r="CO128" s="43"/>
      <c r="CP128" s="45" t="str">
        <f t="shared" si="727"/>
        <v/>
      </c>
      <c r="CQ128" s="43"/>
      <c r="CR128" s="45" t="str">
        <f t="shared" si="728"/>
        <v/>
      </c>
      <c r="CS128" s="43"/>
      <c r="CT128" s="45" t="str">
        <f t="shared" si="729"/>
        <v/>
      </c>
      <c r="CU128" s="43"/>
      <c r="CV128" s="63" t="str">
        <f t="shared" si="712"/>
        <v/>
      </c>
      <c r="CW128" s="67" t="str">
        <f t="shared" si="709"/>
        <v/>
      </c>
      <c r="CX128" s="45" t="str">
        <f t="shared" si="730"/>
        <v/>
      </c>
      <c r="CY128" s="46" t="str">
        <f t="shared" si="731"/>
        <v/>
      </c>
      <c r="CZ128" s="37"/>
      <c r="DA128" s="29"/>
      <c r="DB128" s="47"/>
      <c r="DC128" s="67"/>
      <c r="DD128" s="45"/>
      <c r="DE128" s="45"/>
      <c r="DF128" s="45"/>
      <c r="DG128" s="45"/>
      <c r="DH128" s="45"/>
      <c r="DI128" s="45"/>
      <c r="DJ128" s="45"/>
      <c r="DK128" s="45"/>
      <c r="DL128" s="45"/>
      <c r="DM128" s="46"/>
      <c r="DN128" s="37"/>
      <c r="DO128" s="29"/>
      <c r="DP128" s="47"/>
      <c r="DQ128" s="45"/>
      <c r="DR128" s="45"/>
      <c r="DS128" s="45"/>
      <c r="DT128" s="45"/>
      <c r="DU128" s="45"/>
      <c r="DV128" s="45"/>
      <c r="DW128" s="45"/>
      <c r="DX128" s="45"/>
      <c r="DY128" s="45"/>
      <c r="DZ128" s="45"/>
      <c r="EA128" s="46"/>
      <c r="EB128" s="37"/>
      <c r="ED128" s="47"/>
      <c r="EE128" s="67"/>
      <c r="EF128" s="45"/>
      <c r="EG128" s="45"/>
      <c r="EH128" s="45"/>
      <c r="EI128" s="45"/>
      <c r="EJ128" s="45"/>
      <c r="EK128" s="45"/>
      <c r="EL128" s="45"/>
      <c r="EM128" s="45"/>
      <c r="EN128" s="45"/>
      <c r="EO128" s="46"/>
      <c r="EP128" s="37"/>
      <c r="ER128" s="47"/>
      <c r="ES128" s="67"/>
      <c r="ET128" s="45"/>
      <c r="EU128" s="45"/>
      <c r="EV128" s="45"/>
      <c r="EW128" s="45"/>
      <c r="EX128" s="45"/>
      <c r="EY128" s="45"/>
      <c r="EZ128" s="45"/>
      <c r="FA128" s="45"/>
      <c r="FB128" s="45"/>
      <c r="FC128" s="46"/>
      <c r="FD128" s="37"/>
      <c r="FF128" s="47"/>
      <c r="FG128" s="67"/>
      <c r="FH128" s="45"/>
      <c r="FI128" s="45"/>
      <c r="FJ128" s="45"/>
      <c r="FK128" s="45"/>
      <c r="FL128" s="45"/>
      <c r="FM128" s="45"/>
      <c r="FN128" s="45"/>
      <c r="FO128" s="45"/>
      <c r="FP128" s="45"/>
      <c r="FQ128" s="46"/>
      <c r="FR128" s="37"/>
      <c r="FS128" s="29"/>
      <c r="FT128" s="47"/>
      <c r="FU128" s="67"/>
      <c r="FV128" s="45"/>
      <c r="FW128" s="45"/>
      <c r="FX128" s="45"/>
      <c r="FY128" s="45"/>
      <c r="FZ128" s="45"/>
      <c r="GA128" s="45"/>
      <c r="GB128" s="45"/>
      <c r="GC128" s="45"/>
      <c r="GD128" s="45"/>
      <c r="GE128" s="46"/>
      <c r="GF128" s="37"/>
      <c r="GH128" s="47"/>
      <c r="GI128" s="67"/>
      <c r="GJ128" s="45"/>
      <c r="GK128" s="45"/>
      <c r="GL128" s="45"/>
      <c r="GM128" s="45"/>
      <c r="GN128" s="45"/>
      <c r="GO128" s="45"/>
      <c r="GP128" s="45"/>
      <c r="GQ128" s="45"/>
      <c r="GR128" s="45"/>
      <c r="GS128" s="46"/>
      <c r="GT128" s="37"/>
      <c r="GU128" s="61"/>
      <c r="GV128" s="52"/>
      <c r="GW128" s="62"/>
      <c r="GX128" s="43"/>
      <c r="GY128" s="45" t="str">
        <f t="shared" si="732"/>
        <v/>
      </c>
      <c r="GZ128" s="43"/>
      <c r="HA128" s="45" t="str">
        <f t="shared" si="733"/>
        <v/>
      </c>
      <c r="HB128" s="43"/>
      <c r="HC128" s="45" t="str">
        <f t="shared" si="734"/>
        <v/>
      </c>
      <c r="HD128" s="43"/>
      <c r="HE128" s="63" t="str">
        <f t="shared" si="770"/>
        <v/>
      </c>
      <c r="HF128" s="67" t="str">
        <f t="shared" si="770"/>
        <v/>
      </c>
      <c r="HG128" s="45" t="str">
        <f t="shared" si="735"/>
        <v/>
      </c>
      <c r="HH128" s="46" t="str">
        <f t="shared" si="769"/>
        <v/>
      </c>
      <c r="HI128" s="37"/>
      <c r="HK128" s="52"/>
      <c r="HL128" s="43"/>
      <c r="HM128" s="45" t="str">
        <f t="shared" si="736"/>
        <v/>
      </c>
      <c r="HN128" s="43"/>
      <c r="HO128" s="45" t="str">
        <f t="shared" si="737"/>
        <v/>
      </c>
      <c r="HP128" s="43"/>
      <c r="HQ128" s="45" t="str">
        <f t="shared" si="738"/>
        <v/>
      </c>
      <c r="HR128" s="43"/>
      <c r="HS128" s="63" t="str">
        <f t="shared" si="739"/>
        <v/>
      </c>
      <c r="HT128" s="67" t="str">
        <f t="shared" si="740"/>
        <v/>
      </c>
      <c r="HU128" s="45" t="str">
        <f t="shared" si="741"/>
        <v/>
      </c>
      <c r="HV128" s="46" t="str">
        <f t="shared" si="742"/>
        <v/>
      </c>
      <c r="HW128" s="37"/>
      <c r="HX128" s="360"/>
      <c r="HY128" s="52"/>
      <c r="HZ128" s="43"/>
      <c r="IA128" s="45" t="str">
        <f t="shared" si="743"/>
        <v/>
      </c>
      <c r="IB128" s="43"/>
      <c r="IC128" s="45" t="str">
        <f t="shared" si="744"/>
        <v/>
      </c>
      <c r="ID128" s="43"/>
      <c r="IE128" s="45" t="str">
        <f t="shared" si="745"/>
        <v/>
      </c>
      <c r="IF128" s="43"/>
      <c r="IG128" s="63" t="str">
        <f t="shared" si="746"/>
        <v/>
      </c>
      <c r="IH128" s="67" t="str">
        <f t="shared" si="747"/>
        <v/>
      </c>
      <c r="II128" s="45" t="str">
        <f t="shared" si="748"/>
        <v/>
      </c>
      <c r="IJ128" s="46" t="str">
        <f t="shared" si="749"/>
        <v/>
      </c>
      <c r="IK128" s="37"/>
      <c r="IL128" s="29"/>
      <c r="IM128" s="52"/>
      <c r="IN128" s="43"/>
      <c r="IO128" s="45" t="str">
        <f t="shared" si="750"/>
        <v/>
      </c>
      <c r="IP128" s="43"/>
      <c r="IQ128" s="45" t="str">
        <f t="shared" si="751"/>
        <v/>
      </c>
      <c r="IR128" s="43"/>
      <c r="IS128" s="45" t="str">
        <f t="shared" si="752"/>
        <v/>
      </c>
      <c r="IT128" s="43"/>
      <c r="IU128" s="63" t="str">
        <f t="shared" si="768"/>
        <v/>
      </c>
      <c r="IV128" s="67" t="str">
        <f t="shared" si="767"/>
        <v/>
      </c>
      <c r="IW128" s="45" t="str">
        <f t="shared" si="753"/>
        <v/>
      </c>
      <c r="IX128" s="46" t="str">
        <f t="shared" si="754"/>
        <v/>
      </c>
      <c r="IY128" s="37"/>
      <c r="IZ128" s="61"/>
      <c r="JA128" s="52"/>
      <c r="JB128" s="43"/>
      <c r="JC128" s="45" t="str">
        <f t="shared" si="755"/>
        <v/>
      </c>
      <c r="JD128" s="43"/>
      <c r="JE128" s="45" t="str">
        <f t="shared" si="756"/>
        <v/>
      </c>
      <c r="JF128" s="43"/>
      <c r="JG128" s="45" t="str">
        <f t="shared" si="757"/>
        <v/>
      </c>
      <c r="JH128" s="43"/>
      <c r="JI128" s="63" t="str">
        <f t="shared" si="758"/>
        <v/>
      </c>
      <c r="JJ128" s="67" t="str">
        <f t="shared" si="759"/>
        <v/>
      </c>
      <c r="JK128" s="45" t="str">
        <f t="shared" si="760"/>
        <v/>
      </c>
      <c r="JL128" s="46" t="str">
        <f t="shared" si="761"/>
        <v/>
      </c>
      <c r="JM128" s="37"/>
      <c r="JN128" s="29"/>
      <c r="JO128" s="52"/>
      <c r="JP128" s="43"/>
      <c r="JQ128" s="45" t="str">
        <f t="shared" si="762"/>
        <v/>
      </c>
      <c r="JR128" s="43"/>
      <c r="JS128" s="45" t="str">
        <f t="shared" si="763"/>
        <v/>
      </c>
      <c r="JT128" s="43"/>
      <c r="JU128" s="45" t="str">
        <f t="shared" si="764"/>
        <v/>
      </c>
      <c r="JV128" s="43"/>
      <c r="JW128" s="63" t="str">
        <f t="shared" si="710"/>
        <v/>
      </c>
      <c r="JX128" s="67" t="str">
        <f t="shared" si="711"/>
        <v/>
      </c>
      <c r="JY128" s="45" t="str">
        <f t="shared" si="765"/>
        <v/>
      </c>
      <c r="JZ128" s="46" t="str">
        <f t="shared" si="766"/>
        <v/>
      </c>
      <c r="KA128" s="37"/>
      <c r="KB128" s="51"/>
      <c r="KC128" s="52"/>
      <c r="KD128" s="43"/>
      <c r="KE128" s="45" t="str">
        <f>IF(KD128="","",KD128-KD124)</f>
        <v/>
      </c>
      <c r="KF128" s="43"/>
      <c r="KG128" s="45" t="str">
        <f>IF(KF128="","",KF128-KF124)</f>
        <v/>
      </c>
      <c r="KH128" s="43"/>
      <c r="KI128" s="45" t="str">
        <f>IF(KH128="","",KH124+KJ124-KH128)</f>
        <v/>
      </c>
      <c r="KJ128" s="43"/>
      <c r="KK128" s="63" t="str">
        <f>IF(KD128="","",KK124)</f>
        <v/>
      </c>
      <c r="KL128" s="67" t="str">
        <f>IF(KE128="","",KL124)</f>
        <v/>
      </c>
      <c r="KM128" s="45" t="str">
        <f>IF(KH128="","",KI128*KL128)</f>
        <v/>
      </c>
      <c r="KN128" s="46" t="str">
        <f>IF(KI128="","",KM128/(KE128*100))</f>
        <v/>
      </c>
      <c r="KO128" s="37"/>
      <c r="KP128" s="29"/>
      <c r="KQ128" s="52"/>
      <c r="KR128" s="43"/>
      <c r="KS128" s="45" t="str">
        <f>IF(KR128="","",KR128-KR124)</f>
        <v/>
      </c>
      <c r="KT128" s="43"/>
      <c r="KU128" s="45" t="str">
        <f>IF(KT128="","",KT128-KT124)</f>
        <v/>
      </c>
      <c r="KV128" s="43"/>
      <c r="KW128" s="45" t="str">
        <f>IF(KV128="","",KV124+KX124-KV128)</f>
        <v/>
      </c>
      <c r="KX128" s="43"/>
      <c r="KY128" s="63" t="str">
        <f>IF(KR128="","",KY124)</f>
        <v/>
      </c>
      <c r="KZ128" s="67" t="str">
        <f>IF(KS128="","",KZ124)</f>
        <v/>
      </c>
      <c r="LA128" s="45" t="str">
        <f>IF(KV128="","",KW128*KZ128)</f>
        <v/>
      </c>
      <c r="LB128" s="46" t="str">
        <f>IF(KW128="","",LA128/(KS128*100))</f>
        <v/>
      </c>
      <c r="LC128" s="37"/>
      <c r="LD128" s="29"/>
      <c r="LE128" s="47"/>
      <c r="LF128" s="45"/>
      <c r="LG128" s="45"/>
      <c r="LH128" s="45"/>
      <c r="LI128" s="45"/>
      <c r="LJ128" s="45"/>
      <c r="LK128" s="45"/>
      <c r="LL128" s="45"/>
      <c r="LM128" s="63"/>
      <c r="LN128" s="45"/>
      <c r="LO128" s="45"/>
      <c r="LP128" s="45"/>
      <c r="LQ128" s="37"/>
      <c r="LR128" s="29"/>
      <c r="LS128" s="47"/>
      <c r="LT128" s="67"/>
      <c r="LU128" s="45"/>
      <c r="LV128" s="45"/>
      <c r="LW128" s="45"/>
      <c r="LX128" s="45"/>
      <c r="LY128" s="45"/>
      <c r="LZ128" s="45"/>
      <c r="MA128" s="45"/>
      <c r="MB128" s="45"/>
      <c r="MC128" s="45"/>
      <c r="MD128" s="46"/>
      <c r="ME128" s="37"/>
      <c r="MF128" s="29"/>
      <c r="MG128" s="47"/>
      <c r="MH128" s="67"/>
      <c r="MI128" s="45"/>
      <c r="MJ128" s="45"/>
      <c r="MK128" s="45"/>
      <c r="ML128" s="45"/>
      <c r="MM128" s="45"/>
      <c r="MN128" s="45"/>
      <c r="MO128" s="45"/>
      <c r="MP128" s="45"/>
      <c r="MQ128" s="45"/>
      <c r="MR128" s="46"/>
      <c r="MS128" s="37"/>
      <c r="MT128" s="29"/>
      <c r="MU128" s="47"/>
      <c r="MV128" s="67"/>
      <c r="MW128" s="45"/>
      <c r="MX128" s="45"/>
      <c r="MY128" s="45"/>
      <c r="MZ128" s="45"/>
      <c r="NA128" s="45"/>
      <c r="NB128" s="45"/>
      <c r="NC128" s="45"/>
      <c r="ND128" s="45"/>
      <c r="NE128" s="45"/>
      <c r="NF128" s="46"/>
      <c r="NG128" s="37"/>
      <c r="NH128" s="29"/>
      <c r="NI128" s="47"/>
      <c r="NJ128" s="67"/>
      <c r="NK128" s="45"/>
      <c r="NL128" s="45"/>
      <c r="NM128" s="45"/>
      <c r="NN128" s="45"/>
      <c r="NO128" s="45"/>
      <c r="NP128" s="45"/>
      <c r="NQ128" s="45"/>
      <c r="NR128" s="45"/>
      <c r="NS128" s="45"/>
      <c r="NT128" s="46"/>
      <c r="NU128" s="37"/>
    </row>
    <row r="129" spans="1:385" x14ac:dyDescent="0.25">
      <c r="A129" s="38"/>
      <c r="B129" s="39"/>
      <c r="C129" s="40"/>
      <c r="D129" s="40"/>
      <c r="E129" s="41"/>
      <c r="F129" s="41"/>
      <c r="G129" s="40"/>
      <c r="H129" s="42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6"/>
      <c r="T129" s="37"/>
      <c r="U129" s="29"/>
      <c r="V129" s="47"/>
      <c r="W129" s="67"/>
      <c r="X129" s="45"/>
      <c r="Y129" s="45"/>
      <c r="Z129" s="45"/>
      <c r="AA129" s="45"/>
      <c r="AB129" s="45"/>
      <c r="AC129" s="45"/>
      <c r="AD129" s="45"/>
      <c r="AE129" s="45"/>
      <c r="AF129" s="45"/>
      <c r="AG129" s="46"/>
      <c r="AH129" s="37"/>
      <c r="AI129" s="29"/>
      <c r="AJ129" s="47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6"/>
      <c r="AV129" s="37"/>
      <c r="AW129" s="29"/>
      <c r="AX129" s="47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6"/>
      <c r="BJ129" s="37"/>
      <c r="BK129" s="29"/>
      <c r="BL129" s="52"/>
      <c r="BM129" s="43"/>
      <c r="BN129" s="45" t="str">
        <f t="shared" si="715"/>
        <v/>
      </c>
      <c r="BO129" s="43"/>
      <c r="BP129" s="45" t="str">
        <f t="shared" si="716"/>
        <v/>
      </c>
      <c r="BQ129" s="43"/>
      <c r="BR129" s="45" t="str">
        <f t="shared" si="717"/>
        <v/>
      </c>
      <c r="BS129" s="43"/>
      <c r="BT129" s="63" t="str">
        <f t="shared" si="669"/>
        <v/>
      </c>
      <c r="BU129" s="67" t="str">
        <f t="shared" si="670"/>
        <v/>
      </c>
      <c r="BV129" s="45" t="str">
        <f t="shared" si="718"/>
        <v/>
      </c>
      <c r="BW129" s="46" t="str">
        <f t="shared" si="719"/>
        <v/>
      </c>
      <c r="BX129" s="37"/>
      <c r="BY129" s="57"/>
      <c r="BZ129" s="52"/>
      <c r="CA129" s="43"/>
      <c r="CB129" s="45" t="str">
        <f t="shared" si="720"/>
        <v/>
      </c>
      <c r="CC129" s="43"/>
      <c r="CD129" s="45" t="str">
        <f t="shared" si="721"/>
        <v/>
      </c>
      <c r="CE129" s="43"/>
      <c r="CF129" s="45" t="str">
        <f t="shared" si="722"/>
        <v/>
      </c>
      <c r="CG129" s="43"/>
      <c r="CH129" s="63" t="str">
        <f t="shared" si="723"/>
        <v/>
      </c>
      <c r="CI129" s="67" t="str">
        <f t="shared" si="724"/>
        <v/>
      </c>
      <c r="CJ129" s="45" t="str">
        <f t="shared" si="725"/>
        <v/>
      </c>
      <c r="CK129" s="46" t="str">
        <f t="shared" si="726"/>
        <v/>
      </c>
      <c r="CL129" s="37"/>
      <c r="CM129" s="29"/>
      <c r="CN129" s="52"/>
      <c r="CO129" s="43"/>
      <c r="CP129" s="45" t="str">
        <f t="shared" si="727"/>
        <v/>
      </c>
      <c r="CQ129" s="43"/>
      <c r="CR129" s="45" t="str">
        <f t="shared" si="728"/>
        <v/>
      </c>
      <c r="CS129" s="43"/>
      <c r="CT129" s="45" t="str">
        <f t="shared" si="729"/>
        <v/>
      </c>
      <c r="CU129" s="43"/>
      <c r="CV129" s="63" t="str">
        <f t="shared" si="712"/>
        <v/>
      </c>
      <c r="CW129" s="67" t="str">
        <f t="shared" si="709"/>
        <v/>
      </c>
      <c r="CX129" s="45" t="str">
        <f t="shared" si="730"/>
        <v/>
      </c>
      <c r="CY129" s="46" t="str">
        <f t="shared" si="731"/>
        <v/>
      </c>
      <c r="CZ129" s="37"/>
      <c r="DA129" s="29"/>
      <c r="DB129" s="47"/>
      <c r="DC129" s="67"/>
      <c r="DD129" s="45"/>
      <c r="DE129" s="45"/>
      <c r="DF129" s="45"/>
      <c r="DG129" s="45"/>
      <c r="DH129" s="45"/>
      <c r="DI129" s="45"/>
      <c r="DJ129" s="45"/>
      <c r="DK129" s="45"/>
      <c r="DL129" s="45"/>
      <c r="DM129" s="46"/>
      <c r="DN129" s="37"/>
      <c r="DO129" s="29"/>
      <c r="DP129" s="47"/>
      <c r="DQ129" s="45"/>
      <c r="DR129" s="45"/>
      <c r="DS129" s="45"/>
      <c r="DT129" s="45"/>
      <c r="DU129" s="45"/>
      <c r="DV129" s="45"/>
      <c r="DW129" s="45"/>
      <c r="DX129" s="45"/>
      <c r="DY129" s="45"/>
      <c r="DZ129" s="45"/>
      <c r="EA129" s="46"/>
      <c r="EB129" s="37"/>
      <c r="ED129" s="47"/>
      <c r="EE129" s="67"/>
      <c r="EF129" s="45"/>
      <c r="EG129" s="45"/>
      <c r="EH129" s="45"/>
      <c r="EI129" s="45"/>
      <c r="EJ129" s="45"/>
      <c r="EK129" s="45"/>
      <c r="EL129" s="45"/>
      <c r="EM129" s="45"/>
      <c r="EN129" s="45"/>
      <c r="EO129" s="46"/>
      <c r="EP129" s="37"/>
      <c r="ER129" s="47"/>
      <c r="ES129" s="67"/>
      <c r="ET129" s="45"/>
      <c r="EU129" s="45"/>
      <c r="EV129" s="45"/>
      <c r="EW129" s="45"/>
      <c r="EX129" s="45"/>
      <c r="EY129" s="45"/>
      <c r="EZ129" s="45"/>
      <c r="FA129" s="45"/>
      <c r="FB129" s="45"/>
      <c r="FC129" s="46"/>
      <c r="FD129" s="37"/>
      <c r="FF129" s="47"/>
      <c r="FG129" s="67"/>
      <c r="FH129" s="45"/>
      <c r="FI129" s="45"/>
      <c r="FJ129" s="45"/>
      <c r="FK129" s="45"/>
      <c r="FL129" s="45"/>
      <c r="FM129" s="45"/>
      <c r="FN129" s="45"/>
      <c r="FO129" s="45"/>
      <c r="FP129" s="45"/>
      <c r="FQ129" s="46"/>
      <c r="FR129" s="37"/>
      <c r="FS129" s="29"/>
      <c r="FT129" s="47"/>
      <c r="FU129" s="67"/>
      <c r="FV129" s="45"/>
      <c r="FW129" s="45"/>
      <c r="FX129" s="45"/>
      <c r="FY129" s="45"/>
      <c r="FZ129" s="45"/>
      <c r="GA129" s="45"/>
      <c r="GB129" s="45"/>
      <c r="GC129" s="45"/>
      <c r="GD129" s="45"/>
      <c r="GE129" s="46"/>
      <c r="GF129" s="37"/>
      <c r="GH129" s="47"/>
      <c r="GI129" s="67"/>
      <c r="GJ129" s="45"/>
      <c r="GK129" s="45"/>
      <c r="GL129" s="45"/>
      <c r="GM129" s="45"/>
      <c r="GN129" s="45"/>
      <c r="GO129" s="45"/>
      <c r="GP129" s="45"/>
      <c r="GQ129" s="45"/>
      <c r="GR129" s="45"/>
      <c r="GS129" s="46"/>
      <c r="GT129" s="37"/>
      <c r="GU129" s="61"/>
      <c r="GV129" s="52"/>
      <c r="GW129" s="62"/>
      <c r="GX129" s="43"/>
      <c r="GY129" s="45" t="str">
        <f t="shared" si="732"/>
        <v/>
      </c>
      <c r="GZ129" s="43"/>
      <c r="HA129" s="45" t="str">
        <f t="shared" si="733"/>
        <v/>
      </c>
      <c r="HB129" s="43"/>
      <c r="HC129" s="45" t="str">
        <f t="shared" si="734"/>
        <v/>
      </c>
      <c r="HD129" s="43"/>
      <c r="HE129" s="63" t="str">
        <f t="shared" si="770"/>
        <v/>
      </c>
      <c r="HF129" s="67" t="str">
        <f t="shared" si="770"/>
        <v/>
      </c>
      <c r="HG129" s="45" t="str">
        <f t="shared" si="735"/>
        <v/>
      </c>
      <c r="HH129" s="46" t="str">
        <f t="shared" si="769"/>
        <v/>
      </c>
      <c r="HI129" s="37"/>
      <c r="HK129" s="52"/>
      <c r="HL129" s="43"/>
      <c r="HM129" s="45" t="str">
        <f t="shared" si="736"/>
        <v/>
      </c>
      <c r="HN129" s="43"/>
      <c r="HO129" s="45" t="str">
        <f t="shared" si="737"/>
        <v/>
      </c>
      <c r="HP129" s="43"/>
      <c r="HQ129" s="45" t="str">
        <f t="shared" si="738"/>
        <v/>
      </c>
      <c r="HR129" s="43"/>
      <c r="HS129" s="63" t="str">
        <f t="shared" si="739"/>
        <v/>
      </c>
      <c r="HT129" s="67" t="str">
        <f t="shared" si="740"/>
        <v/>
      </c>
      <c r="HU129" s="45" t="str">
        <f t="shared" si="741"/>
        <v/>
      </c>
      <c r="HV129" s="46" t="str">
        <f t="shared" si="742"/>
        <v/>
      </c>
      <c r="HW129" s="37"/>
      <c r="HX129" s="360"/>
      <c r="HY129" s="52"/>
      <c r="HZ129" s="43"/>
      <c r="IA129" s="45" t="str">
        <f t="shared" si="743"/>
        <v/>
      </c>
      <c r="IB129" s="43"/>
      <c r="IC129" s="45" t="str">
        <f t="shared" si="744"/>
        <v/>
      </c>
      <c r="ID129" s="43"/>
      <c r="IE129" s="45" t="str">
        <f t="shared" si="745"/>
        <v/>
      </c>
      <c r="IF129" s="43"/>
      <c r="IG129" s="63" t="str">
        <f t="shared" si="746"/>
        <v/>
      </c>
      <c r="IH129" s="67" t="str">
        <f t="shared" si="747"/>
        <v/>
      </c>
      <c r="II129" s="45" t="str">
        <f t="shared" si="748"/>
        <v/>
      </c>
      <c r="IJ129" s="46" t="str">
        <f t="shared" si="749"/>
        <v/>
      </c>
      <c r="IK129" s="37"/>
      <c r="IL129" s="29"/>
      <c r="IM129" s="52"/>
      <c r="IN129" s="43"/>
      <c r="IO129" s="45" t="str">
        <f t="shared" si="750"/>
        <v/>
      </c>
      <c r="IP129" s="43"/>
      <c r="IQ129" s="45" t="str">
        <f t="shared" si="751"/>
        <v/>
      </c>
      <c r="IR129" s="43"/>
      <c r="IS129" s="45" t="str">
        <f t="shared" si="752"/>
        <v/>
      </c>
      <c r="IT129" s="43"/>
      <c r="IU129" s="63" t="str">
        <f t="shared" si="768"/>
        <v/>
      </c>
      <c r="IV129" s="67" t="str">
        <f t="shared" si="767"/>
        <v/>
      </c>
      <c r="IW129" s="45" t="str">
        <f t="shared" si="753"/>
        <v/>
      </c>
      <c r="IX129" s="46" t="str">
        <f t="shared" si="754"/>
        <v/>
      </c>
      <c r="IY129" s="37"/>
      <c r="IZ129" s="61"/>
      <c r="JA129" s="52"/>
      <c r="JB129" s="43"/>
      <c r="JC129" s="45" t="str">
        <f t="shared" si="755"/>
        <v/>
      </c>
      <c r="JD129" s="43"/>
      <c r="JE129" s="45" t="str">
        <f t="shared" si="756"/>
        <v/>
      </c>
      <c r="JF129" s="43"/>
      <c r="JG129" s="45" t="str">
        <f t="shared" si="757"/>
        <v/>
      </c>
      <c r="JH129" s="43"/>
      <c r="JI129" s="63" t="str">
        <f t="shared" si="758"/>
        <v/>
      </c>
      <c r="JJ129" s="67" t="str">
        <f t="shared" si="759"/>
        <v/>
      </c>
      <c r="JK129" s="45" t="str">
        <f t="shared" si="760"/>
        <v/>
      </c>
      <c r="JL129" s="46" t="str">
        <f t="shared" si="761"/>
        <v/>
      </c>
      <c r="JM129" s="37"/>
      <c r="JN129" s="29"/>
      <c r="JO129" s="52"/>
      <c r="JP129" s="43"/>
      <c r="JQ129" s="45" t="str">
        <f t="shared" si="762"/>
        <v/>
      </c>
      <c r="JR129" s="43"/>
      <c r="JS129" s="45" t="str">
        <f t="shared" si="763"/>
        <v/>
      </c>
      <c r="JT129" s="43"/>
      <c r="JU129" s="45" t="str">
        <f t="shared" si="764"/>
        <v/>
      </c>
      <c r="JV129" s="43"/>
      <c r="JW129" s="63" t="str">
        <f t="shared" si="710"/>
        <v/>
      </c>
      <c r="JX129" s="67" t="str">
        <f t="shared" si="711"/>
        <v/>
      </c>
      <c r="JY129" s="45" t="str">
        <f t="shared" si="765"/>
        <v/>
      </c>
      <c r="JZ129" s="46" t="str">
        <f t="shared" si="766"/>
        <v/>
      </c>
      <c r="KA129" s="37"/>
      <c r="KB129" s="51"/>
      <c r="KC129" s="52"/>
      <c r="KD129" s="43"/>
      <c r="KE129" s="45" t="str">
        <f>IF(KD129="","",KD129-KD125)</f>
        <v/>
      </c>
      <c r="KF129" s="43"/>
      <c r="KG129" s="45" t="str">
        <f>IF(KF129="","",KF129-KF125)</f>
        <v/>
      </c>
      <c r="KH129" s="43"/>
      <c r="KI129" s="45" t="str">
        <f>IF(KH129="","",KH125+KJ125-KH129)</f>
        <v/>
      </c>
      <c r="KJ129" s="43"/>
      <c r="KK129" s="63" t="str">
        <f>IF(KD129="","",KK125)</f>
        <v/>
      </c>
      <c r="KL129" s="67" t="str">
        <f>IF(KE129="","",KL125)</f>
        <v/>
      </c>
      <c r="KM129" s="45" t="str">
        <f>IF(KH129="","",KI129*KL129)</f>
        <v/>
      </c>
      <c r="KN129" s="46" t="str">
        <f>IF(KI129="","",KM129/(KE129*100))</f>
        <v/>
      </c>
      <c r="KO129" s="37"/>
      <c r="KP129" s="29"/>
      <c r="KQ129" s="52"/>
      <c r="KR129" s="43"/>
      <c r="KS129" s="45" t="str">
        <f>IF(KR129="","",KR129-KR125)</f>
        <v/>
      </c>
      <c r="KT129" s="43"/>
      <c r="KU129" s="45" t="str">
        <f>IF(KT129="","",KT129-KT125)</f>
        <v/>
      </c>
      <c r="KV129" s="43"/>
      <c r="KW129" s="45" t="str">
        <f>IF(KV129="","",KV125+KX125-KV129)</f>
        <v/>
      </c>
      <c r="KX129" s="43"/>
      <c r="KY129" s="63" t="str">
        <f>IF(KR129="","",KY125)</f>
        <v/>
      </c>
      <c r="KZ129" s="67" t="str">
        <f>IF(KS129="","",KZ125)</f>
        <v/>
      </c>
      <c r="LA129" s="45" t="str">
        <f>IF(KV129="","",KW129*KZ129)</f>
        <v/>
      </c>
      <c r="LB129" s="46" t="str">
        <f>IF(KW129="","",LA129/(KS129*100))</f>
        <v/>
      </c>
      <c r="LC129" s="37"/>
      <c r="LD129" s="29"/>
      <c r="LE129" s="47"/>
      <c r="LF129" s="45"/>
      <c r="LG129" s="45"/>
      <c r="LH129" s="45"/>
      <c r="LI129" s="45"/>
      <c r="LJ129" s="45"/>
      <c r="LK129" s="45"/>
      <c r="LL129" s="45"/>
      <c r="LM129" s="63"/>
      <c r="LN129" s="45"/>
      <c r="LO129" s="45"/>
      <c r="LP129" s="45"/>
      <c r="LQ129" s="37"/>
      <c r="LR129" s="29"/>
      <c r="LS129" s="47"/>
      <c r="LT129" s="67"/>
      <c r="LU129" s="45"/>
      <c r="LV129" s="45"/>
      <c r="LW129" s="45"/>
      <c r="LX129" s="45"/>
      <c r="LY129" s="45"/>
      <c r="LZ129" s="45"/>
      <c r="MA129" s="45"/>
      <c r="MB129" s="45"/>
      <c r="MC129" s="45"/>
      <c r="MD129" s="46"/>
      <c r="ME129" s="37"/>
      <c r="MF129" s="29"/>
      <c r="MG129" s="47"/>
      <c r="MH129" s="67"/>
      <c r="MI129" s="45"/>
      <c r="MJ129" s="45"/>
      <c r="MK129" s="45"/>
      <c r="ML129" s="45"/>
      <c r="MM129" s="45"/>
      <c r="MN129" s="45"/>
      <c r="MO129" s="45"/>
      <c r="MP129" s="45"/>
      <c r="MQ129" s="45"/>
      <c r="MR129" s="46"/>
      <c r="MS129" s="37"/>
      <c r="MT129" s="29"/>
      <c r="MU129" s="47"/>
      <c r="MV129" s="67"/>
      <c r="MW129" s="45"/>
      <c r="MX129" s="45"/>
      <c r="MY129" s="45"/>
      <c r="MZ129" s="45"/>
      <c r="NA129" s="45"/>
      <c r="NB129" s="45"/>
      <c r="NC129" s="45"/>
      <c r="ND129" s="45"/>
      <c r="NE129" s="45"/>
      <c r="NF129" s="46"/>
      <c r="NG129" s="37"/>
      <c r="NH129" s="29"/>
      <c r="NI129" s="47"/>
      <c r="NJ129" s="67"/>
      <c r="NK129" s="45"/>
      <c r="NL129" s="45"/>
      <c r="NM129" s="45"/>
      <c r="NN129" s="45"/>
      <c r="NO129" s="45"/>
      <c r="NP129" s="45"/>
      <c r="NQ129" s="45"/>
      <c r="NR129" s="45"/>
      <c r="NS129" s="45"/>
      <c r="NT129" s="46"/>
      <c r="NU129" s="37"/>
    </row>
    <row r="130" spans="1:385" ht="15" customHeight="1" thickBot="1" x14ac:dyDescent="0.3">
      <c r="A130" s="38"/>
      <c r="B130" s="39"/>
      <c r="C130" s="40"/>
      <c r="D130" s="40"/>
      <c r="E130" s="41"/>
      <c r="F130" s="41"/>
      <c r="G130" s="40"/>
      <c r="H130" s="42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6"/>
      <c r="T130" s="37"/>
      <c r="U130" s="29"/>
      <c r="V130" s="47"/>
      <c r="W130" s="67"/>
      <c r="X130" s="45"/>
      <c r="Y130" s="45"/>
      <c r="Z130" s="45"/>
      <c r="AA130" s="45"/>
      <c r="AB130" s="45"/>
      <c r="AC130" s="45"/>
      <c r="AD130" s="45"/>
      <c r="AE130" s="45"/>
      <c r="AF130" s="45"/>
      <c r="AG130" s="46"/>
      <c r="AH130" s="37"/>
      <c r="AI130" s="29"/>
      <c r="AJ130" s="47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6"/>
      <c r="AV130" s="37"/>
      <c r="AW130" s="29"/>
      <c r="AX130" s="47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6"/>
      <c r="BJ130" s="37"/>
      <c r="BK130" s="29"/>
      <c r="BL130" s="52"/>
      <c r="BM130" s="43"/>
      <c r="BN130" s="45" t="str">
        <f t="shared" si="715"/>
        <v/>
      </c>
      <c r="BO130" s="45"/>
      <c r="BP130" s="45" t="str">
        <f t="shared" si="716"/>
        <v/>
      </c>
      <c r="BQ130" s="45"/>
      <c r="BR130" s="45" t="str">
        <f t="shared" si="717"/>
        <v/>
      </c>
      <c r="BS130" s="43"/>
      <c r="BT130" s="78" t="str">
        <f t="shared" si="669"/>
        <v/>
      </c>
      <c r="BU130" s="79" t="str">
        <f t="shared" si="670"/>
        <v/>
      </c>
      <c r="BV130" s="76" t="str">
        <f t="shared" si="718"/>
        <v/>
      </c>
      <c r="BW130" s="80" t="str">
        <f t="shared" si="719"/>
        <v/>
      </c>
      <c r="BX130" s="37"/>
      <c r="BY130" s="57"/>
      <c r="BZ130" s="52"/>
      <c r="CA130" s="43"/>
      <c r="CB130" s="45" t="str">
        <f t="shared" si="720"/>
        <v/>
      </c>
      <c r="CC130" s="45"/>
      <c r="CD130" s="45" t="str">
        <f t="shared" si="721"/>
        <v/>
      </c>
      <c r="CE130" s="45"/>
      <c r="CF130" s="45" t="str">
        <f t="shared" si="722"/>
        <v/>
      </c>
      <c r="CG130" s="43"/>
      <c r="CH130" s="78" t="str">
        <f t="shared" si="723"/>
        <v/>
      </c>
      <c r="CI130" s="79" t="str">
        <f t="shared" si="724"/>
        <v/>
      </c>
      <c r="CJ130" s="76" t="str">
        <f t="shared" si="725"/>
        <v/>
      </c>
      <c r="CK130" s="80" t="str">
        <f t="shared" si="726"/>
        <v/>
      </c>
      <c r="CL130" s="37"/>
      <c r="CM130" s="29"/>
      <c r="CN130" s="52"/>
      <c r="CO130" s="43"/>
      <c r="CP130" s="45" t="str">
        <f t="shared" si="727"/>
        <v/>
      </c>
      <c r="CQ130" s="45"/>
      <c r="CR130" s="45" t="str">
        <f t="shared" si="728"/>
        <v/>
      </c>
      <c r="CS130" s="45"/>
      <c r="CT130" s="45" t="str">
        <f t="shared" si="729"/>
        <v/>
      </c>
      <c r="CU130" s="43"/>
      <c r="CV130" s="78" t="str">
        <f t="shared" si="712"/>
        <v/>
      </c>
      <c r="CW130" s="79" t="str">
        <f t="shared" si="709"/>
        <v/>
      </c>
      <c r="CX130" s="76" t="str">
        <f t="shared" si="730"/>
        <v/>
      </c>
      <c r="CY130" s="80" t="str">
        <f t="shared" si="731"/>
        <v/>
      </c>
      <c r="CZ130" s="37"/>
      <c r="DA130" s="29"/>
      <c r="DB130" s="47"/>
      <c r="DC130" s="67"/>
      <c r="DD130" s="45"/>
      <c r="DE130" s="45"/>
      <c r="DF130" s="45"/>
      <c r="DG130" s="45"/>
      <c r="DH130" s="45"/>
      <c r="DI130" s="45"/>
      <c r="DJ130" s="45"/>
      <c r="DK130" s="45"/>
      <c r="DL130" s="45"/>
      <c r="DM130" s="46"/>
      <c r="DN130" s="37"/>
      <c r="DO130" s="29"/>
      <c r="DP130" s="47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  <c r="EA130" s="46"/>
      <c r="EB130" s="37"/>
      <c r="ED130" s="47"/>
      <c r="EE130" s="67"/>
      <c r="EF130" s="45"/>
      <c r="EG130" s="45"/>
      <c r="EH130" s="45"/>
      <c r="EI130" s="45"/>
      <c r="EJ130" s="45"/>
      <c r="EK130" s="45"/>
      <c r="EL130" s="45"/>
      <c r="EM130" s="45"/>
      <c r="EN130" s="45"/>
      <c r="EO130" s="46"/>
      <c r="EP130" s="37"/>
      <c r="ER130" s="47"/>
      <c r="ES130" s="67"/>
      <c r="ET130" s="45"/>
      <c r="EU130" s="45"/>
      <c r="EV130" s="45"/>
      <c r="EW130" s="45"/>
      <c r="EX130" s="45"/>
      <c r="EY130" s="45"/>
      <c r="EZ130" s="45"/>
      <c r="FA130" s="45"/>
      <c r="FB130" s="45"/>
      <c r="FC130" s="46"/>
      <c r="FD130" s="37"/>
      <c r="FF130" s="47"/>
      <c r="FG130" s="67"/>
      <c r="FH130" s="45"/>
      <c r="FI130" s="45"/>
      <c r="FJ130" s="45"/>
      <c r="FK130" s="45"/>
      <c r="FL130" s="45"/>
      <c r="FM130" s="45"/>
      <c r="FN130" s="45"/>
      <c r="FO130" s="45"/>
      <c r="FP130" s="45"/>
      <c r="FQ130" s="46"/>
      <c r="FR130" s="37"/>
      <c r="FS130" s="29"/>
      <c r="FT130" s="47"/>
      <c r="FU130" s="67"/>
      <c r="FV130" s="45"/>
      <c r="FW130" s="45"/>
      <c r="FX130" s="45"/>
      <c r="FY130" s="45"/>
      <c r="FZ130" s="45"/>
      <c r="GA130" s="45"/>
      <c r="GB130" s="45"/>
      <c r="GC130" s="45"/>
      <c r="GD130" s="45"/>
      <c r="GE130" s="46"/>
      <c r="GF130" s="37"/>
      <c r="GH130" s="47"/>
      <c r="GI130" s="67"/>
      <c r="GJ130" s="45"/>
      <c r="GK130" s="45"/>
      <c r="GL130" s="45"/>
      <c r="GM130" s="45"/>
      <c r="GN130" s="45"/>
      <c r="GO130" s="45"/>
      <c r="GP130" s="45"/>
      <c r="GQ130" s="45"/>
      <c r="GR130" s="45"/>
      <c r="GS130" s="46"/>
      <c r="GT130" s="37"/>
      <c r="GU130" s="61"/>
      <c r="GV130" s="52"/>
      <c r="GW130" s="62"/>
      <c r="GX130" s="43"/>
      <c r="GY130" s="45" t="str">
        <f t="shared" si="732"/>
        <v/>
      </c>
      <c r="GZ130" s="45"/>
      <c r="HA130" s="45"/>
      <c r="HB130" s="45"/>
      <c r="HC130" s="45"/>
      <c r="HD130" s="43"/>
      <c r="HE130" s="78" t="str">
        <f t="shared" si="770"/>
        <v/>
      </c>
      <c r="HF130" s="79" t="str">
        <f t="shared" si="770"/>
        <v/>
      </c>
      <c r="HG130" s="76" t="str">
        <f t="shared" si="735"/>
        <v/>
      </c>
      <c r="HH130" s="80" t="str">
        <f t="shared" si="769"/>
        <v/>
      </c>
      <c r="HI130" s="37"/>
      <c r="HK130" s="52"/>
      <c r="HL130" s="43"/>
      <c r="HM130" s="45" t="str">
        <f t="shared" si="736"/>
        <v/>
      </c>
      <c r="HN130" s="45"/>
      <c r="HO130" s="45"/>
      <c r="HP130" s="45"/>
      <c r="HQ130" s="45"/>
      <c r="HR130" s="43"/>
      <c r="HS130" s="78" t="str">
        <f t="shared" si="739"/>
        <v/>
      </c>
      <c r="HT130" s="79" t="str">
        <f t="shared" si="740"/>
        <v/>
      </c>
      <c r="HU130" s="76" t="str">
        <f t="shared" si="741"/>
        <v/>
      </c>
      <c r="HV130" s="80" t="str">
        <f t="shared" si="742"/>
        <v/>
      </c>
      <c r="HW130" s="37"/>
      <c r="HX130" s="360"/>
      <c r="HY130" s="52"/>
      <c r="HZ130" s="43"/>
      <c r="IA130" s="45" t="str">
        <f t="shared" si="743"/>
        <v/>
      </c>
      <c r="IB130" s="45"/>
      <c r="IC130" s="45" t="str">
        <f t="shared" si="744"/>
        <v/>
      </c>
      <c r="ID130" s="45"/>
      <c r="IE130" s="45" t="str">
        <f t="shared" si="745"/>
        <v/>
      </c>
      <c r="IF130" s="43"/>
      <c r="IG130" s="78" t="str">
        <f t="shared" si="746"/>
        <v/>
      </c>
      <c r="IH130" s="79" t="str">
        <f t="shared" si="747"/>
        <v/>
      </c>
      <c r="II130" s="76" t="str">
        <f t="shared" si="748"/>
        <v/>
      </c>
      <c r="IJ130" s="80" t="str">
        <f t="shared" si="749"/>
        <v/>
      </c>
      <c r="IK130" s="37"/>
      <c r="IL130" s="29"/>
      <c r="IM130" s="52"/>
      <c r="IN130" s="43"/>
      <c r="IO130" s="45" t="str">
        <f t="shared" si="750"/>
        <v/>
      </c>
      <c r="IP130" s="45"/>
      <c r="IQ130" s="45" t="str">
        <f t="shared" si="751"/>
        <v/>
      </c>
      <c r="IR130" s="45"/>
      <c r="IS130" s="45" t="str">
        <f t="shared" si="752"/>
        <v/>
      </c>
      <c r="IT130" s="43"/>
      <c r="IU130" s="78" t="str">
        <f t="shared" si="768"/>
        <v/>
      </c>
      <c r="IV130" s="79" t="str">
        <f t="shared" si="767"/>
        <v/>
      </c>
      <c r="IW130" s="76" t="str">
        <f t="shared" si="753"/>
        <v/>
      </c>
      <c r="IX130" s="80" t="str">
        <f t="shared" si="754"/>
        <v/>
      </c>
      <c r="IY130" s="37"/>
      <c r="IZ130" s="61"/>
      <c r="JA130" s="52"/>
      <c r="JB130" s="43"/>
      <c r="JC130" s="45" t="str">
        <f t="shared" si="755"/>
        <v/>
      </c>
      <c r="JD130" s="45"/>
      <c r="JE130" s="45" t="str">
        <f t="shared" si="756"/>
        <v/>
      </c>
      <c r="JF130" s="45"/>
      <c r="JG130" s="45" t="str">
        <f t="shared" si="757"/>
        <v/>
      </c>
      <c r="JH130" s="43"/>
      <c r="JI130" s="78" t="str">
        <f t="shared" si="758"/>
        <v/>
      </c>
      <c r="JJ130" s="79" t="str">
        <f t="shared" si="759"/>
        <v/>
      </c>
      <c r="JK130" s="76" t="str">
        <f t="shared" si="760"/>
        <v/>
      </c>
      <c r="JL130" s="80" t="str">
        <f t="shared" si="761"/>
        <v/>
      </c>
      <c r="JM130" s="37"/>
      <c r="JN130" s="29"/>
      <c r="JO130" s="52"/>
      <c r="JP130" s="43"/>
      <c r="JQ130" s="45" t="str">
        <f t="shared" si="762"/>
        <v/>
      </c>
      <c r="JR130" s="45"/>
      <c r="JS130" s="45"/>
      <c r="JT130" s="45"/>
      <c r="JU130" s="45"/>
      <c r="JV130" s="43"/>
      <c r="JW130" s="78" t="str">
        <f t="shared" si="710"/>
        <v/>
      </c>
      <c r="JX130" s="79" t="str">
        <f t="shared" si="711"/>
        <v/>
      </c>
      <c r="JY130" s="76" t="str">
        <f t="shared" si="765"/>
        <v/>
      </c>
      <c r="JZ130" s="80" t="str">
        <f t="shared" si="766"/>
        <v/>
      </c>
      <c r="KA130" s="37"/>
      <c r="KB130" s="51"/>
      <c r="KC130" s="52"/>
      <c r="KD130" s="43"/>
      <c r="KE130" s="45" t="str">
        <f>IF(KD130="","",KD130-KD126)</f>
        <v/>
      </c>
      <c r="KF130" s="45"/>
      <c r="KG130" s="45" t="str">
        <f>IF(KF130="","",KF130-KF126)</f>
        <v/>
      </c>
      <c r="KH130" s="45"/>
      <c r="KI130" s="45" t="str">
        <f>IF(KH130="","",KH126+KJ126-KH130)</f>
        <v/>
      </c>
      <c r="KJ130" s="43"/>
      <c r="KK130" s="78" t="str">
        <f>IF(KD130="","",KK126)</f>
        <v/>
      </c>
      <c r="KL130" s="79" t="str">
        <f>IF(KE130="","",KL126)</f>
        <v/>
      </c>
      <c r="KM130" s="76" t="str">
        <f>IF(KH130="","",KI130*KL130)</f>
        <v/>
      </c>
      <c r="KN130" s="80" t="str">
        <f>IF(KI130="","",KM130/(KE130*100))</f>
        <v/>
      </c>
      <c r="KO130" s="37"/>
      <c r="KP130" s="29"/>
      <c r="KQ130" s="52"/>
      <c r="KR130" s="43"/>
      <c r="KS130" s="45" t="str">
        <f>IF(KR130="","",KR130-KR126)</f>
        <v/>
      </c>
      <c r="KT130" s="45"/>
      <c r="KU130" s="45" t="str">
        <f>IF(KT130="","",KT130-KT126)</f>
        <v/>
      </c>
      <c r="KV130" s="45"/>
      <c r="KW130" s="45" t="str">
        <f>IF(KV130="","",KV126+KX126-KV130)</f>
        <v/>
      </c>
      <c r="KX130" s="43"/>
      <c r="KY130" s="78" t="str">
        <f>IF(KR130="","",KY126)</f>
        <v/>
      </c>
      <c r="KZ130" s="79" t="str">
        <f>IF(KS130="","",KZ126)</f>
        <v/>
      </c>
      <c r="LA130" s="76" t="str">
        <f>IF(KV130="","",KW130*KZ130)</f>
        <v/>
      </c>
      <c r="LB130" s="80" t="str">
        <f>IF(KW130="","",LA130/(KS130*100))</f>
        <v/>
      </c>
      <c r="LC130" s="37"/>
      <c r="LD130" s="29"/>
      <c r="LE130" s="47"/>
      <c r="LF130" s="45"/>
      <c r="LG130" s="45"/>
      <c r="LH130" s="45"/>
      <c r="LI130" s="45"/>
      <c r="LJ130" s="45"/>
      <c r="LK130" s="45"/>
      <c r="LL130" s="45"/>
      <c r="LM130" s="63"/>
      <c r="LN130" s="45"/>
      <c r="LO130" s="45"/>
      <c r="LP130" s="45"/>
      <c r="LQ130" s="37"/>
      <c r="LR130" s="29"/>
      <c r="LS130" s="47"/>
      <c r="LT130" s="67"/>
      <c r="LU130" s="45"/>
      <c r="LV130" s="45"/>
      <c r="LW130" s="45"/>
      <c r="LX130" s="45"/>
      <c r="LY130" s="45"/>
      <c r="LZ130" s="45"/>
      <c r="MA130" s="45"/>
      <c r="MB130" s="45"/>
      <c r="MC130" s="45"/>
      <c r="MD130" s="46"/>
      <c r="ME130" s="37"/>
      <c r="MF130" s="29"/>
      <c r="MG130" s="47"/>
      <c r="MH130" s="67"/>
      <c r="MI130" s="45"/>
      <c r="MJ130" s="45"/>
      <c r="MK130" s="45"/>
      <c r="ML130" s="45"/>
      <c r="MM130" s="45"/>
      <c r="MN130" s="45"/>
      <c r="MO130" s="45"/>
      <c r="MP130" s="45"/>
      <c r="MQ130" s="45"/>
      <c r="MR130" s="46"/>
      <c r="MS130" s="37"/>
      <c r="MT130" s="29"/>
      <c r="MU130" s="47"/>
      <c r="MV130" s="67"/>
      <c r="MW130" s="45"/>
      <c r="MX130" s="45"/>
      <c r="MY130" s="45"/>
      <c r="MZ130" s="45"/>
      <c r="NA130" s="45"/>
      <c r="NB130" s="45"/>
      <c r="NC130" s="45"/>
      <c r="ND130" s="45"/>
      <c r="NE130" s="45"/>
      <c r="NF130" s="46"/>
      <c r="NG130" s="37"/>
      <c r="NH130" s="29"/>
      <c r="NI130" s="47"/>
      <c r="NJ130" s="67"/>
      <c r="NK130" s="45"/>
      <c r="NL130" s="45"/>
      <c r="NM130" s="45"/>
      <c r="NN130" s="45"/>
      <c r="NO130" s="45"/>
      <c r="NP130" s="45"/>
      <c r="NQ130" s="45"/>
      <c r="NR130" s="45"/>
      <c r="NS130" s="45"/>
      <c r="NT130" s="46"/>
      <c r="NU130" s="37"/>
    </row>
    <row r="131" spans="1:385" ht="15" customHeight="1" thickTop="1" x14ac:dyDescent="0.25">
      <c r="A131" s="104" t="s">
        <v>1189</v>
      </c>
      <c r="B131" s="39"/>
      <c r="C131" s="40"/>
      <c r="D131" s="40"/>
      <c r="E131" s="41"/>
      <c r="F131" s="41"/>
      <c r="G131" s="40"/>
      <c r="H131" s="42"/>
      <c r="I131" s="25" t="s">
        <v>29</v>
      </c>
      <c r="J131" s="45">
        <f>SUM(J75:J127)*100</f>
        <v>55200</v>
      </c>
      <c r="K131" s="45"/>
      <c r="L131" s="45"/>
      <c r="M131" s="25"/>
      <c r="N131" s="45"/>
      <c r="O131" s="45"/>
      <c r="P131" s="45"/>
      <c r="Q131" s="45"/>
      <c r="R131" s="45"/>
      <c r="S131" s="45"/>
      <c r="T131" s="37"/>
      <c r="U131" s="29"/>
      <c r="V131" s="47"/>
      <c r="W131" s="105" t="s">
        <v>29</v>
      </c>
      <c r="X131" s="45">
        <f>SUM(X75:X127)*100</f>
        <v>42600</v>
      </c>
      <c r="Y131" s="45"/>
      <c r="Z131" s="45"/>
      <c r="AA131" s="25"/>
      <c r="AB131" s="45"/>
      <c r="AC131" s="45"/>
      <c r="AD131" s="45"/>
      <c r="AE131" s="45"/>
      <c r="AF131" s="45"/>
      <c r="AG131" s="45"/>
      <c r="AH131" s="37"/>
      <c r="AI131" s="29"/>
      <c r="AJ131" s="47"/>
      <c r="AK131" s="25" t="s">
        <v>29</v>
      </c>
      <c r="AL131" s="45">
        <f>SUM(AL75:AL127)*100</f>
        <v>77900</v>
      </c>
      <c r="AM131" s="45"/>
      <c r="AN131" s="45"/>
      <c r="AO131" s="25"/>
      <c r="AP131" s="45"/>
      <c r="AQ131" s="45"/>
      <c r="AR131" s="45"/>
      <c r="AS131" s="45"/>
      <c r="AT131" s="45"/>
      <c r="AU131" s="45"/>
      <c r="AV131" s="37"/>
      <c r="AW131" s="29"/>
      <c r="AX131" s="47"/>
      <c r="AY131" s="25" t="s">
        <v>29</v>
      </c>
      <c r="AZ131" s="45">
        <f>SUM(AZ75:AZ127)*100</f>
        <v>316000</v>
      </c>
      <c r="BA131" s="45"/>
      <c r="BB131" s="45"/>
      <c r="BC131" s="25"/>
      <c r="BD131" s="45"/>
      <c r="BE131" s="45"/>
      <c r="BF131" s="45"/>
      <c r="BG131" s="45"/>
      <c r="BH131" s="45"/>
      <c r="BI131" s="45"/>
      <c r="BJ131" s="37"/>
      <c r="BK131" s="29"/>
      <c r="BL131" s="47"/>
      <c r="BM131" s="25" t="s">
        <v>29</v>
      </c>
      <c r="BN131" s="43">
        <f>SUM(BN75:BN127)*100</f>
        <v>236700</v>
      </c>
      <c r="BO131" s="43"/>
      <c r="BP131" s="43"/>
      <c r="BQ131" s="25"/>
      <c r="BR131" s="45"/>
      <c r="BS131" s="45"/>
      <c r="BT131" s="319" t="s">
        <v>31</v>
      </c>
      <c r="BU131" s="319"/>
      <c r="BV131" s="45">
        <f>SUM(BV75:BV127)</f>
        <v>42878</v>
      </c>
      <c r="BW131" s="45"/>
      <c r="BX131" s="37"/>
      <c r="BY131" s="57"/>
      <c r="BZ131" s="47"/>
      <c r="CA131" s="25" t="s">
        <v>29</v>
      </c>
      <c r="CB131" s="43">
        <f>SUM(CB75:CB127)*100</f>
        <v>110800</v>
      </c>
      <c r="CC131" s="43"/>
      <c r="CD131" s="43"/>
      <c r="CE131" s="106"/>
      <c r="CF131" s="43"/>
      <c r="CG131" s="45"/>
      <c r="CH131" s="329" t="s">
        <v>31</v>
      </c>
      <c r="CI131" s="329"/>
      <c r="CJ131" s="45">
        <f>SUM(CJ75:CJ127)</f>
        <v>28820</v>
      </c>
      <c r="CK131" s="107"/>
      <c r="CL131" s="37"/>
      <c r="CM131" s="29"/>
      <c r="CN131" s="47"/>
      <c r="CO131" s="25" t="s">
        <v>29</v>
      </c>
      <c r="CP131" s="43">
        <f>SUM(CP75:CP127)*100</f>
        <v>119700</v>
      </c>
      <c r="CQ131" s="43"/>
      <c r="CR131" s="43"/>
      <c r="CS131" s="106"/>
      <c r="CT131" s="43"/>
      <c r="CU131" s="45"/>
      <c r="CV131" s="329" t="s">
        <v>31</v>
      </c>
      <c r="CW131" s="329"/>
      <c r="CX131" s="45">
        <f>SUM(CX75:CX127)</f>
        <v>10600</v>
      </c>
      <c r="CY131" s="107"/>
      <c r="CZ131" s="37"/>
      <c r="DA131" s="29"/>
      <c r="DB131" s="47"/>
      <c r="DC131" s="105" t="s">
        <v>29</v>
      </c>
      <c r="DD131" s="45">
        <f>SUM(DD75:DD127)*100</f>
        <v>33600</v>
      </c>
      <c r="DE131" s="45"/>
      <c r="DF131" s="45"/>
      <c r="DG131" s="25"/>
      <c r="DH131" s="45"/>
      <c r="DI131" s="45"/>
      <c r="DJ131" s="45"/>
      <c r="DK131" s="45"/>
      <c r="DL131" s="45"/>
      <c r="DM131" s="45"/>
      <c r="DN131" s="37"/>
      <c r="DO131" s="29"/>
      <c r="DP131" s="47"/>
      <c r="DQ131" s="25" t="s">
        <v>29</v>
      </c>
      <c r="DR131" s="45">
        <f>SUM(DR75:DR127)*100</f>
        <v>60500</v>
      </c>
      <c r="DS131" s="45"/>
      <c r="DT131" s="45"/>
      <c r="DU131" s="25"/>
      <c r="DV131" s="45"/>
      <c r="DW131" s="45"/>
      <c r="DX131" s="45"/>
      <c r="DY131" s="45"/>
      <c r="DZ131" s="45"/>
      <c r="EA131" s="45"/>
      <c r="EB131" s="37"/>
      <c r="ED131" s="47"/>
      <c r="EE131" s="105" t="s">
        <v>29</v>
      </c>
      <c r="EF131" s="45">
        <f>SUM(EF75:EF127)*100</f>
        <v>138100</v>
      </c>
      <c r="EG131" s="45"/>
      <c r="EH131" s="45">
        <f>SUM(EH75:EH122)</f>
        <v>56</v>
      </c>
      <c r="EI131" s="25" t="s">
        <v>30</v>
      </c>
      <c r="EJ131" s="45"/>
      <c r="EK131" s="45"/>
      <c r="EL131" s="45"/>
      <c r="EM131" s="45"/>
      <c r="EN131" s="45"/>
      <c r="EO131" s="45"/>
      <c r="EP131" s="37"/>
      <c r="ER131" s="47"/>
      <c r="ES131" s="105" t="s">
        <v>29</v>
      </c>
      <c r="ET131" s="45">
        <f>SUM(ET75:ET127)*100</f>
        <v>127000</v>
      </c>
      <c r="EU131" s="45"/>
      <c r="EV131" s="45">
        <f>SUM(EV75:EV122)</f>
        <v>35</v>
      </c>
      <c r="EW131" s="25" t="s">
        <v>30</v>
      </c>
      <c r="EX131" s="45"/>
      <c r="EY131" s="45"/>
      <c r="EZ131" s="45"/>
      <c r="FA131" s="45"/>
      <c r="FB131" s="45"/>
      <c r="FC131" s="45"/>
      <c r="FD131" s="37"/>
      <c r="FF131" s="47"/>
      <c r="FG131" s="105" t="s">
        <v>29</v>
      </c>
      <c r="FH131" s="45">
        <f>SUM(FH75:FH127)*100</f>
        <v>75900</v>
      </c>
      <c r="FI131" s="45"/>
      <c r="FJ131" s="45">
        <f>SUM(FJ75:FJ122)</f>
        <v>23</v>
      </c>
      <c r="FK131" s="25" t="s">
        <v>30</v>
      </c>
      <c r="FL131" s="45"/>
      <c r="FM131" s="45"/>
      <c r="FN131" s="45"/>
      <c r="FO131" s="45"/>
      <c r="FP131" s="45"/>
      <c r="FQ131" s="45"/>
      <c r="FR131" s="37"/>
      <c r="FS131" s="29"/>
      <c r="FT131" s="47"/>
      <c r="FU131" s="105" t="s">
        <v>29</v>
      </c>
      <c r="FV131" s="45">
        <f>SUM(FV75:FV127)*100</f>
        <v>75500</v>
      </c>
      <c r="FW131" s="45"/>
      <c r="FX131" s="45"/>
      <c r="FY131" s="25"/>
      <c r="FZ131" s="45"/>
      <c r="GA131" s="45"/>
      <c r="GB131" s="45"/>
      <c r="GC131" s="45"/>
      <c r="GD131" s="45"/>
      <c r="GE131" s="45"/>
      <c r="GF131" s="37"/>
      <c r="GH131" s="47"/>
      <c r="GI131" s="105" t="s">
        <v>29</v>
      </c>
      <c r="GJ131" s="45">
        <f>SUM(GJ75:GJ127)*100</f>
        <v>56800</v>
      </c>
      <c r="GK131" s="45"/>
      <c r="GL131" s="45">
        <f>SUM(GL75:GL122)</f>
        <v>34</v>
      </c>
      <c r="GM131" s="25" t="s">
        <v>30</v>
      </c>
      <c r="GN131" s="45"/>
      <c r="GO131" s="45"/>
      <c r="GP131" s="45"/>
      <c r="GQ131" s="45"/>
      <c r="GR131" s="45"/>
      <c r="GS131" s="45"/>
      <c r="GT131" s="37"/>
      <c r="GU131" s="61"/>
      <c r="GV131" s="47"/>
      <c r="GW131" s="30"/>
      <c r="GX131" s="25" t="s">
        <v>29</v>
      </c>
      <c r="GY131" s="43">
        <f>SUM(GY75:GY127)*100</f>
        <v>206600</v>
      </c>
      <c r="GZ131" s="43"/>
      <c r="HA131" s="43"/>
      <c r="HB131" s="25"/>
      <c r="HC131" s="45"/>
      <c r="HD131" s="45"/>
      <c r="HE131" s="319" t="s">
        <v>31</v>
      </c>
      <c r="HF131" s="319"/>
      <c r="HG131" s="45">
        <f>SUM(HG75:HG127)</f>
        <v>20190</v>
      </c>
      <c r="HH131" s="45"/>
      <c r="HI131" s="37"/>
      <c r="HK131" s="47"/>
      <c r="HL131" s="25" t="s">
        <v>29</v>
      </c>
      <c r="HM131" s="43">
        <f>SUM(HM75:HM127)*100</f>
        <v>177600</v>
      </c>
      <c r="HN131" s="43">
        <v>71</v>
      </c>
      <c r="HO131" s="43"/>
      <c r="HP131" s="25"/>
      <c r="HQ131" s="45"/>
      <c r="HR131" s="45"/>
      <c r="HS131" s="319" t="s">
        <v>31</v>
      </c>
      <c r="HT131" s="319"/>
      <c r="HU131" s="45">
        <f>SUM(HU75:HU127)</f>
        <v>24800</v>
      </c>
      <c r="HV131" s="45"/>
      <c r="HW131" s="37"/>
      <c r="HX131" s="360"/>
      <c r="HY131" s="47"/>
      <c r="HZ131" s="25" t="s">
        <v>29</v>
      </c>
      <c r="IA131" s="43">
        <f>SUM(IA75:IA127)*100</f>
        <v>259200</v>
      </c>
      <c r="IB131" s="43"/>
      <c r="IC131" s="43"/>
      <c r="ID131" s="25"/>
      <c r="IE131" s="45"/>
      <c r="IF131" s="45"/>
      <c r="IG131" s="319" t="s">
        <v>31</v>
      </c>
      <c r="IH131" s="319"/>
      <c r="II131" s="45">
        <f>SUM(II75:II127)</f>
        <v>30400</v>
      </c>
      <c r="IJ131" s="45"/>
      <c r="IK131" s="37"/>
      <c r="IL131" s="29"/>
      <c r="IM131" s="47"/>
      <c r="IN131" s="25" t="s">
        <v>29</v>
      </c>
      <c r="IO131" s="43">
        <f>SUM(IO75:IO127)*100</f>
        <v>233000</v>
      </c>
      <c r="IP131" s="43"/>
      <c r="IQ131" s="43"/>
      <c r="IR131" s="25"/>
      <c r="IS131" s="45"/>
      <c r="IT131" s="45"/>
      <c r="IU131" s="319" t="s">
        <v>31</v>
      </c>
      <c r="IV131" s="319"/>
      <c r="IW131" s="45">
        <f>SUM(IW75:IW127)</f>
        <v>43598</v>
      </c>
      <c r="IX131" s="45"/>
      <c r="IY131" s="37"/>
      <c r="IZ131" s="61"/>
      <c r="JA131" s="47"/>
      <c r="JB131" s="25" t="s">
        <v>29</v>
      </c>
      <c r="JC131" s="43">
        <f>SUM(JC75:JC127)*100</f>
        <v>217800</v>
      </c>
      <c r="JD131" s="43"/>
      <c r="JE131" s="43"/>
      <c r="JF131" s="25"/>
      <c r="JG131" s="45"/>
      <c r="JH131" s="45"/>
      <c r="JI131" s="319" t="s">
        <v>31</v>
      </c>
      <c r="JJ131" s="319"/>
      <c r="JK131" s="45">
        <f>SUM(JK75:JK127)</f>
        <v>57550</v>
      </c>
      <c r="JL131" s="45"/>
      <c r="JM131" s="37"/>
      <c r="JN131" s="29"/>
      <c r="JO131" s="47"/>
      <c r="JP131" s="25" t="s">
        <v>29</v>
      </c>
      <c r="JQ131" s="43">
        <f>SUM(JQ75:JQ127)*100</f>
        <v>158000</v>
      </c>
      <c r="JR131" s="43"/>
      <c r="JS131" s="43"/>
      <c r="JT131" s="25"/>
      <c r="JU131" s="45"/>
      <c r="JV131" s="45"/>
      <c r="JW131" s="319" t="s">
        <v>31</v>
      </c>
      <c r="JX131" s="319"/>
      <c r="JY131" s="45">
        <f>SUM(JY75:JY127)</f>
        <v>29295</v>
      </c>
      <c r="JZ131" s="45"/>
      <c r="KA131" s="37"/>
      <c r="KB131" s="51"/>
      <c r="KC131" s="47"/>
      <c r="KD131" s="25" t="s">
        <v>29</v>
      </c>
      <c r="KE131" s="43">
        <f>SUM(KE75:KE127)*100</f>
        <v>130700</v>
      </c>
      <c r="KF131" s="43"/>
      <c r="KG131" s="43"/>
      <c r="KH131" s="106"/>
      <c r="KI131" s="43"/>
      <c r="KJ131" s="45"/>
      <c r="KK131" s="319" t="s">
        <v>31</v>
      </c>
      <c r="KL131" s="319"/>
      <c r="KM131" s="45">
        <f>SUM(KM75:KM127)</f>
        <v>59092</v>
      </c>
      <c r="KN131" s="107"/>
      <c r="KO131" s="37"/>
      <c r="KP131" s="29"/>
      <c r="KQ131" s="47"/>
      <c r="KR131" s="25" t="s">
        <v>29</v>
      </c>
      <c r="KS131" s="43">
        <f>SUM(KS75:KS127)*100</f>
        <v>154200</v>
      </c>
      <c r="KT131" s="43"/>
      <c r="KU131" s="43"/>
      <c r="KV131" s="25"/>
      <c r="KW131" s="45"/>
      <c r="KX131" s="45"/>
      <c r="KY131" s="319" t="s">
        <v>31</v>
      </c>
      <c r="KZ131" s="319"/>
      <c r="LA131" s="45">
        <f>SUM(LA75:LA127)</f>
        <v>30336</v>
      </c>
      <c r="LB131" s="45"/>
      <c r="LC131" s="37"/>
      <c r="LD131" s="29"/>
      <c r="LE131" s="47"/>
      <c r="LF131" s="45"/>
      <c r="LG131" s="45"/>
      <c r="LH131" s="45"/>
      <c r="LI131" s="45"/>
      <c r="LJ131" s="45"/>
      <c r="LK131" s="45"/>
      <c r="LL131" s="45"/>
      <c r="LM131" s="63"/>
      <c r="LN131" s="45"/>
      <c r="LO131" s="45"/>
      <c r="LP131" s="45"/>
      <c r="LQ131" s="37"/>
      <c r="LR131" s="29"/>
      <c r="LS131" s="47"/>
      <c r="LT131" s="105" t="s">
        <v>29</v>
      </c>
      <c r="LU131" s="45">
        <f>SUM(LU75:LU127)*100</f>
        <v>53700</v>
      </c>
      <c r="LV131" s="45"/>
      <c r="LW131" s="45"/>
      <c r="LX131" s="25"/>
      <c r="LY131" s="45"/>
      <c r="LZ131" s="45"/>
      <c r="MA131" s="45"/>
      <c r="MB131" s="45"/>
      <c r="MC131" s="45"/>
      <c r="MD131" s="45"/>
      <c r="ME131" s="37"/>
      <c r="MF131" s="29"/>
      <c r="MG131" s="47"/>
      <c r="MH131" s="105" t="s">
        <v>29</v>
      </c>
      <c r="MI131" s="45">
        <f>SUM(MI75:MI127)*100</f>
        <v>51000</v>
      </c>
      <c r="MJ131" s="45"/>
      <c r="MK131" s="45">
        <f>SUM(MK75:MK122)</f>
        <v>6</v>
      </c>
      <c r="ML131" s="25" t="s">
        <v>30</v>
      </c>
      <c r="MM131" s="45"/>
      <c r="MN131" s="45"/>
      <c r="MO131" s="45"/>
      <c r="MP131" s="45"/>
      <c r="MQ131" s="45"/>
      <c r="MR131" s="45"/>
      <c r="MS131" s="37"/>
      <c r="MT131" s="29"/>
      <c r="MU131" s="47"/>
      <c r="MV131" s="105" t="s">
        <v>29</v>
      </c>
      <c r="MW131" s="45">
        <f>SUM(MW75:MW127)*100</f>
        <v>332900</v>
      </c>
      <c r="MX131" s="45"/>
      <c r="MY131" s="45"/>
      <c r="MZ131" s="25"/>
      <c r="NA131" s="45"/>
      <c r="NB131" s="45"/>
      <c r="NC131" s="45"/>
      <c r="ND131" s="45"/>
      <c r="NE131" s="45"/>
      <c r="NF131" s="45"/>
      <c r="NG131" s="37"/>
      <c r="NH131" s="29"/>
      <c r="NI131" s="47"/>
      <c r="NJ131" s="105" t="s">
        <v>29</v>
      </c>
      <c r="NK131" s="45">
        <f>SUM(NK75:NK127)*100</f>
        <v>91700</v>
      </c>
      <c r="NL131" s="45"/>
      <c r="NM131" s="45"/>
      <c r="NN131" s="25"/>
      <c r="NO131" s="45"/>
      <c r="NP131" s="45"/>
      <c r="NQ131" s="45"/>
      <c r="NR131" s="45"/>
      <c r="NS131" s="45"/>
      <c r="NT131" s="45"/>
      <c r="NU131" s="37"/>
    </row>
    <row r="132" spans="1:385" x14ac:dyDescent="0.25">
      <c r="A132" s="108">
        <f>DATEDIF(A$155,A$83,"d")</f>
        <v>29</v>
      </c>
      <c r="B132" s="39"/>
      <c r="C132" s="40"/>
      <c r="D132" s="40"/>
      <c r="E132" s="41"/>
      <c r="F132" s="41"/>
      <c r="G132" s="40"/>
      <c r="H132" s="42"/>
      <c r="I132" s="25" t="s">
        <v>32</v>
      </c>
      <c r="J132" s="45">
        <f>J131/A132</f>
        <v>1903.4482758620691</v>
      </c>
      <c r="K132" s="45">
        <f>J132*$A133</f>
        <v>55200</v>
      </c>
      <c r="L132" s="45"/>
      <c r="M132" s="25"/>
      <c r="N132" s="45"/>
      <c r="O132" s="45"/>
      <c r="P132" s="45"/>
      <c r="Q132" s="45"/>
      <c r="R132" s="45"/>
      <c r="S132" s="45"/>
      <c r="T132" s="37"/>
      <c r="U132" s="29"/>
      <c r="V132" s="47"/>
      <c r="W132" s="105" t="s">
        <v>32</v>
      </c>
      <c r="X132" s="45">
        <f>X131/A132</f>
        <v>1468.9655172413793</v>
      </c>
      <c r="Y132" s="45">
        <f>X132*$A133</f>
        <v>42600</v>
      </c>
      <c r="Z132" s="45"/>
      <c r="AA132" s="25"/>
      <c r="AB132" s="45"/>
      <c r="AC132" s="45"/>
      <c r="AD132" s="45"/>
      <c r="AE132" s="45"/>
      <c r="AF132" s="45"/>
      <c r="AG132" s="45"/>
      <c r="AH132" s="37"/>
      <c r="AI132" s="29"/>
      <c r="AJ132" s="47"/>
      <c r="AK132" s="25" t="s">
        <v>32</v>
      </c>
      <c r="AL132" s="45">
        <f>AL131/A132</f>
        <v>2686.2068965517242</v>
      </c>
      <c r="AM132" s="45">
        <f>AL132*$A133</f>
        <v>77900</v>
      </c>
      <c r="AN132" s="45"/>
      <c r="AO132" s="25"/>
      <c r="AP132" s="45"/>
      <c r="AQ132" s="45"/>
      <c r="AR132" s="45"/>
      <c r="AS132" s="45"/>
      <c r="AT132" s="45"/>
      <c r="AU132" s="45"/>
      <c r="AV132" s="37"/>
      <c r="AW132" s="29"/>
      <c r="AX132" s="47"/>
      <c r="AY132" s="25" t="s">
        <v>32</v>
      </c>
      <c r="AZ132" s="45">
        <f>AZ131/A132</f>
        <v>10896.551724137931</v>
      </c>
      <c r="BA132" s="45">
        <f>AZ132*$A133</f>
        <v>316000</v>
      </c>
      <c r="BB132" s="45"/>
      <c r="BC132" s="25"/>
      <c r="BD132" s="45"/>
      <c r="BE132" s="45"/>
      <c r="BF132" s="45"/>
      <c r="BG132" s="45"/>
      <c r="BH132" s="45"/>
      <c r="BI132" s="45"/>
      <c r="BJ132" s="37"/>
      <c r="BK132" s="29"/>
      <c r="BL132" s="47"/>
      <c r="BM132" s="25" t="s">
        <v>32</v>
      </c>
      <c r="BN132" s="45">
        <f>BN131/A132</f>
        <v>8162.0689655172409</v>
      </c>
      <c r="BO132" s="45">
        <f>BN132*$A133</f>
        <v>236700</v>
      </c>
      <c r="BP132" s="45"/>
      <c r="BQ132" s="25"/>
      <c r="BR132" s="45"/>
      <c r="BS132" s="45"/>
      <c r="BT132" s="319" t="s">
        <v>33</v>
      </c>
      <c r="BU132" s="319"/>
      <c r="BV132" s="45"/>
      <c r="BW132" s="107">
        <f>BV131/BN131</f>
        <v>0.18114913392479931</v>
      </c>
      <c r="BX132" s="37"/>
      <c r="BY132" s="57"/>
      <c r="BZ132" s="47"/>
      <c r="CA132" s="25" t="s">
        <v>32</v>
      </c>
      <c r="CB132" s="45">
        <f>CB131/A132</f>
        <v>3820.6896551724139</v>
      </c>
      <c r="CC132" s="45">
        <f>CB132*$A133</f>
        <v>110800</v>
      </c>
      <c r="CD132" s="45"/>
      <c r="CE132" s="25"/>
      <c r="CF132" s="45"/>
      <c r="CG132" s="45"/>
      <c r="CH132" s="329" t="s">
        <v>33</v>
      </c>
      <c r="CI132" s="329"/>
      <c r="CJ132" s="45"/>
      <c r="CK132" s="107">
        <f>CJ131/CB131</f>
        <v>0.26010830324909745</v>
      </c>
      <c r="CL132" s="37"/>
      <c r="CM132" s="29"/>
      <c r="CN132" s="47"/>
      <c r="CO132" s="25" t="s">
        <v>32</v>
      </c>
      <c r="CP132" s="45">
        <f>CP131/A132</f>
        <v>4127.5862068965516</v>
      </c>
      <c r="CQ132" s="45">
        <f>CP132*$A133</f>
        <v>119700</v>
      </c>
      <c r="CR132" s="45"/>
      <c r="CS132" s="25"/>
      <c r="CT132" s="45"/>
      <c r="CU132" s="45"/>
      <c r="CV132" s="329" t="s">
        <v>33</v>
      </c>
      <c r="CW132" s="329"/>
      <c r="CX132" s="45"/>
      <c r="CY132" s="107">
        <f>CX131/CP131</f>
        <v>8.8554720133667497E-2</v>
      </c>
      <c r="CZ132" s="37"/>
      <c r="DA132" s="29"/>
      <c r="DB132" s="47"/>
      <c r="DC132" s="105" t="s">
        <v>32</v>
      </c>
      <c r="DD132" s="45">
        <f>DD131/A132</f>
        <v>1158.6206896551723</v>
      </c>
      <c r="DE132" s="45">
        <f>DD132*$A133</f>
        <v>33600</v>
      </c>
      <c r="DF132" s="45"/>
      <c r="DG132" s="25"/>
      <c r="DH132" s="45"/>
      <c r="DI132" s="45"/>
      <c r="DJ132" s="45"/>
      <c r="DK132" s="45"/>
      <c r="DL132" s="45"/>
      <c r="DM132" s="45"/>
      <c r="DN132" s="37"/>
      <c r="DO132" s="29"/>
      <c r="DP132" s="47"/>
      <c r="DQ132" s="25" t="s">
        <v>32</v>
      </c>
      <c r="DR132" s="45">
        <f>DR131/A132</f>
        <v>2086.2068965517242</v>
      </c>
      <c r="DS132" s="45">
        <f>DR132*$A133</f>
        <v>60500</v>
      </c>
      <c r="DT132" s="45"/>
      <c r="DU132" s="25"/>
      <c r="DV132" s="45"/>
      <c r="DW132" s="45"/>
      <c r="DX132" s="45"/>
      <c r="DY132" s="45"/>
      <c r="DZ132" s="45"/>
      <c r="EA132" s="45"/>
      <c r="EB132" s="37"/>
      <c r="ED132" s="47"/>
      <c r="EE132" s="105" t="s">
        <v>32</v>
      </c>
      <c r="EF132" s="45">
        <f>EF131/A132</f>
        <v>4762.0689655172409</v>
      </c>
      <c r="EG132" s="45">
        <f>EF132*$A133</f>
        <v>138100</v>
      </c>
      <c r="EH132" s="45"/>
      <c r="EI132" s="25"/>
      <c r="EJ132" s="45"/>
      <c r="EK132" s="45"/>
      <c r="EL132" s="45"/>
      <c r="EM132" s="45"/>
      <c r="EN132" s="45"/>
      <c r="EO132" s="45"/>
      <c r="EP132" s="37"/>
      <c r="ER132" s="47"/>
      <c r="ES132" s="105" t="s">
        <v>32</v>
      </c>
      <c r="ET132" s="45">
        <f>ET131/A132</f>
        <v>4379.3103448275861</v>
      </c>
      <c r="EU132" s="45">
        <f>ET132*$A133</f>
        <v>127000</v>
      </c>
      <c r="EV132" s="45"/>
      <c r="EW132" s="25"/>
      <c r="EX132" s="45"/>
      <c r="EY132" s="45"/>
      <c r="EZ132" s="45"/>
      <c r="FA132" s="45"/>
      <c r="FB132" s="45"/>
      <c r="FC132" s="45"/>
      <c r="FD132" s="37"/>
      <c r="FF132" s="47"/>
      <c r="FG132" s="105" t="s">
        <v>32</v>
      </c>
      <c r="FH132" s="45">
        <f>FH131/A132</f>
        <v>2617.2413793103447</v>
      </c>
      <c r="FI132" s="45">
        <f>FH132*$A133</f>
        <v>75900</v>
      </c>
      <c r="FJ132" s="45"/>
      <c r="FK132" s="25"/>
      <c r="FL132" s="45"/>
      <c r="FM132" s="45"/>
      <c r="FN132" s="45"/>
      <c r="FO132" s="45"/>
      <c r="FP132" s="45"/>
      <c r="FQ132" s="45"/>
      <c r="FR132" s="37"/>
      <c r="FS132" s="29"/>
      <c r="FT132" s="47"/>
      <c r="FU132" s="105" t="s">
        <v>32</v>
      </c>
      <c r="FV132" s="45">
        <f>FV131/A132</f>
        <v>2603.4482758620688</v>
      </c>
      <c r="FW132" s="45">
        <f>FV132*$A133</f>
        <v>75500</v>
      </c>
      <c r="FX132" s="45"/>
      <c r="FY132" s="25"/>
      <c r="FZ132" s="45"/>
      <c r="GA132" s="45"/>
      <c r="GB132" s="45"/>
      <c r="GC132" s="45"/>
      <c r="GD132" s="45"/>
      <c r="GE132" s="45"/>
      <c r="GF132" s="37"/>
      <c r="GH132" s="47"/>
      <c r="GI132" s="105" t="s">
        <v>32</v>
      </c>
      <c r="GJ132" s="45">
        <f>GJ131/A132</f>
        <v>1958.6206896551723</v>
      </c>
      <c r="GK132" s="45">
        <f>GJ132*$A133</f>
        <v>56800</v>
      </c>
      <c r="GL132" s="45"/>
      <c r="GM132" s="25"/>
      <c r="GN132" s="45"/>
      <c r="GO132" s="45"/>
      <c r="GP132" s="45"/>
      <c r="GQ132" s="45"/>
      <c r="GR132" s="45"/>
      <c r="GS132" s="45"/>
      <c r="GT132" s="37"/>
      <c r="GU132" s="61"/>
      <c r="GV132" s="47"/>
      <c r="GW132" s="30"/>
      <c r="GX132" s="25" t="s">
        <v>32</v>
      </c>
      <c r="GY132" s="45">
        <f>GY131/A132</f>
        <v>7124.1379310344828</v>
      </c>
      <c r="GZ132" s="45">
        <f>GY132*$A133</f>
        <v>206600</v>
      </c>
      <c r="HA132" s="45"/>
      <c r="HB132" s="25"/>
      <c r="HC132" s="45"/>
      <c r="HD132" s="45"/>
      <c r="HE132" s="319" t="s">
        <v>33</v>
      </c>
      <c r="HF132" s="319"/>
      <c r="HG132" s="45"/>
      <c r="HH132" s="107">
        <f>HG131/GY131</f>
        <v>9.7725072604065821E-2</v>
      </c>
      <c r="HI132" s="37"/>
      <c r="HK132" s="47"/>
      <c r="HL132" s="25" t="s">
        <v>32</v>
      </c>
      <c r="HM132" s="45">
        <f>HM131/A132</f>
        <v>6124.1379310344828</v>
      </c>
      <c r="HN132" s="45">
        <f>HM132*$A133</f>
        <v>177600</v>
      </c>
      <c r="HO132" s="45"/>
      <c r="HP132" s="25"/>
      <c r="HQ132" s="45"/>
      <c r="HR132" s="45"/>
      <c r="HS132" s="319" t="s">
        <v>33</v>
      </c>
      <c r="HT132" s="319"/>
      <c r="HU132" s="45"/>
      <c r="HV132" s="107">
        <f>HU131/HM131</f>
        <v>0.13963963963963963</v>
      </c>
      <c r="HW132" s="37"/>
      <c r="HX132" s="360"/>
      <c r="HY132" s="47"/>
      <c r="HZ132" s="25" t="s">
        <v>32</v>
      </c>
      <c r="IA132" s="45">
        <f>IA131/A132</f>
        <v>8937.9310344827591</v>
      </c>
      <c r="IB132" s="45">
        <f>IA132*$A133</f>
        <v>259200</v>
      </c>
      <c r="IC132" s="45"/>
      <c r="ID132" s="25"/>
      <c r="IE132" s="45"/>
      <c r="IF132" s="45"/>
      <c r="IG132" s="319" t="s">
        <v>33</v>
      </c>
      <c r="IH132" s="319"/>
      <c r="II132" s="45"/>
      <c r="IJ132" s="107">
        <f>II131/IA131</f>
        <v>0.11728395061728394</v>
      </c>
      <c r="IK132" s="37"/>
      <c r="IL132" s="29"/>
      <c r="IM132" s="47"/>
      <c r="IN132" s="25" t="s">
        <v>32</v>
      </c>
      <c r="IO132" s="45">
        <f>IO131/A132</f>
        <v>8034.4827586206893</v>
      </c>
      <c r="IP132" s="45">
        <f>IO132*$A133</f>
        <v>233000</v>
      </c>
      <c r="IQ132" s="45"/>
      <c r="IR132" s="25"/>
      <c r="IS132" s="45"/>
      <c r="IT132" s="45"/>
      <c r="IU132" s="319" t="s">
        <v>33</v>
      </c>
      <c r="IV132" s="319"/>
      <c r="IW132" s="45"/>
      <c r="IX132" s="107">
        <f>IW131/IO131</f>
        <v>0.18711587982832617</v>
      </c>
      <c r="IY132" s="37"/>
      <c r="IZ132" s="61"/>
      <c r="JA132" s="47"/>
      <c r="JB132" s="25" t="s">
        <v>32</v>
      </c>
      <c r="JC132" s="45">
        <f>JC131/A132</f>
        <v>7510.3448275862065</v>
      </c>
      <c r="JD132" s="45">
        <f>JC132*$A133</f>
        <v>217800</v>
      </c>
      <c r="JE132" s="45"/>
      <c r="JF132" s="25"/>
      <c r="JG132" s="45"/>
      <c r="JH132" s="45"/>
      <c r="JI132" s="319" t="s">
        <v>33</v>
      </c>
      <c r="JJ132" s="319"/>
      <c r="JK132" s="45"/>
      <c r="JL132" s="107">
        <f>JK131/JC131</f>
        <v>0.26423324150596877</v>
      </c>
      <c r="JM132" s="37"/>
      <c r="JN132" s="29"/>
      <c r="JO132" s="47"/>
      <c r="JP132" s="25" t="s">
        <v>32</v>
      </c>
      <c r="JQ132" s="45">
        <f>JQ131/A132</f>
        <v>5448.2758620689656</v>
      </c>
      <c r="JR132" s="45">
        <f>JQ132*$A133</f>
        <v>158000</v>
      </c>
      <c r="JS132" s="45"/>
      <c r="JT132" s="25"/>
      <c r="JU132" s="45"/>
      <c r="JV132" s="45"/>
      <c r="JW132" s="319" t="s">
        <v>33</v>
      </c>
      <c r="JX132" s="319"/>
      <c r="JY132" s="45"/>
      <c r="JZ132" s="107">
        <f>JY131/JQ131</f>
        <v>0.1854113924050633</v>
      </c>
      <c r="KA132" s="37"/>
      <c r="KB132" s="51"/>
      <c r="KC132" s="47"/>
      <c r="KD132" s="25" t="s">
        <v>32</v>
      </c>
      <c r="KE132" s="45">
        <f>KE131/A132</f>
        <v>4506.8965517241377</v>
      </c>
      <c r="KF132" s="45">
        <f>KE132*$A133</f>
        <v>130700</v>
      </c>
      <c r="KG132" s="45"/>
      <c r="KH132" s="25"/>
      <c r="KI132" s="45"/>
      <c r="KJ132" s="45"/>
      <c r="KK132" s="319" t="s">
        <v>33</v>
      </c>
      <c r="KL132" s="319"/>
      <c r="KM132" s="45"/>
      <c r="KN132" s="107">
        <f>KM131/KE131</f>
        <v>0.45211935730680947</v>
      </c>
      <c r="KO132" s="37"/>
      <c r="KP132" s="29"/>
      <c r="KQ132" s="47"/>
      <c r="KR132" s="25" t="s">
        <v>32</v>
      </c>
      <c r="KS132" s="45">
        <f>KS131/A132</f>
        <v>5317.2413793103451</v>
      </c>
      <c r="KT132" s="45">
        <f>KS132*$A133</f>
        <v>154200</v>
      </c>
      <c r="KU132" s="45"/>
      <c r="KV132" s="25"/>
      <c r="KW132" s="45"/>
      <c r="KX132" s="45"/>
      <c r="KY132" s="319" t="s">
        <v>33</v>
      </c>
      <c r="KZ132" s="319"/>
      <c r="LA132" s="45"/>
      <c r="LB132" s="107">
        <f>LA131/KS131</f>
        <v>0.19673151750972762</v>
      </c>
      <c r="LC132" s="37"/>
      <c r="LD132" s="29"/>
      <c r="LE132" s="47"/>
      <c r="LF132" s="25" t="s">
        <v>29</v>
      </c>
      <c r="LG132" s="45">
        <f>SUM(LG75:LG131)*100</f>
        <v>169700</v>
      </c>
      <c r="LH132" s="45"/>
      <c r="LI132" s="45"/>
      <c r="LJ132" s="25"/>
      <c r="LK132" s="45"/>
      <c r="LL132" s="45"/>
      <c r="LM132" s="63"/>
      <c r="LN132" s="25" t="s">
        <v>34</v>
      </c>
      <c r="LO132" s="109">
        <f>SUM(LO75:LO131)</f>
        <v>1500</v>
      </c>
      <c r="LP132" s="107">
        <f>LO132/LG132</f>
        <v>8.8391278727165592E-3</v>
      </c>
      <c r="LQ132" s="37"/>
      <c r="LR132" s="29"/>
      <c r="LS132" s="47"/>
      <c r="LT132" s="105" t="s">
        <v>32</v>
      </c>
      <c r="LU132" s="45">
        <f>LU131/A132</f>
        <v>1851.7241379310344</v>
      </c>
      <c r="LV132" s="45">
        <f>LU132*$A133</f>
        <v>53700</v>
      </c>
      <c r="LW132" s="45"/>
      <c r="LX132" s="25"/>
      <c r="LY132" s="45"/>
      <c r="LZ132" s="45"/>
      <c r="MA132" s="45"/>
      <c r="MB132" s="45"/>
      <c r="MC132" s="45"/>
      <c r="MD132" s="45"/>
      <c r="ME132" s="37"/>
      <c r="MF132" s="29"/>
      <c r="MG132" s="47"/>
      <c r="MH132" s="105" t="s">
        <v>32</v>
      </c>
      <c r="MI132" s="45">
        <f>MI131/A132</f>
        <v>1758.6206896551723</v>
      </c>
      <c r="MJ132" s="45">
        <f>MI132*$A133</f>
        <v>51000</v>
      </c>
      <c r="MK132" s="45"/>
      <c r="ML132" s="25"/>
      <c r="MM132" s="45"/>
      <c r="MN132" s="45"/>
      <c r="MO132" s="45"/>
      <c r="MP132" s="45"/>
      <c r="MQ132" s="45"/>
      <c r="MR132" s="45"/>
      <c r="MS132" s="37"/>
      <c r="MT132" s="29"/>
      <c r="MU132" s="47"/>
      <c r="MV132" s="105" t="s">
        <v>32</v>
      </c>
      <c r="MW132" s="45">
        <f>MW131/A132</f>
        <v>11479.310344827587</v>
      </c>
      <c r="MX132" s="45">
        <f>MW132*$A133</f>
        <v>332900</v>
      </c>
      <c r="MY132" s="45"/>
      <c r="MZ132" s="25"/>
      <c r="NA132" s="45"/>
      <c r="NB132" s="45"/>
      <c r="NC132" s="45"/>
      <c r="ND132" s="45"/>
      <c r="NE132" s="45"/>
      <c r="NF132" s="45"/>
      <c r="NG132" s="37"/>
      <c r="NH132" s="29"/>
      <c r="NI132" s="47"/>
      <c r="NJ132" s="105" t="s">
        <v>32</v>
      </c>
      <c r="NK132" s="45">
        <f>NK131/A132</f>
        <v>3162.0689655172414</v>
      </c>
      <c r="NL132" s="45">
        <f>NK132*$A133</f>
        <v>91700</v>
      </c>
      <c r="NM132" s="45"/>
      <c r="NN132" s="25"/>
      <c r="NO132" s="45"/>
      <c r="NP132" s="45"/>
      <c r="NQ132" s="45"/>
      <c r="NR132" s="45"/>
      <c r="NS132" s="45"/>
      <c r="NT132" s="45"/>
      <c r="NU132" s="37"/>
    </row>
    <row r="133" spans="1:385" x14ac:dyDescent="0.25">
      <c r="A133" s="110">
        <v>29</v>
      </c>
      <c r="B133" s="39"/>
      <c r="C133" s="40"/>
      <c r="D133" s="40"/>
      <c r="E133" s="41"/>
      <c r="F133" s="41"/>
      <c r="G133" s="40"/>
      <c r="H133" s="42"/>
      <c r="I133" s="25" t="s">
        <v>35</v>
      </c>
      <c r="J133" s="45">
        <f>J131*K141</f>
        <v>33120</v>
      </c>
      <c r="K133" s="45"/>
      <c r="L133" s="45"/>
      <c r="M133" s="25" t="s">
        <v>34</v>
      </c>
      <c r="N133" s="45">
        <f>SUM(R75:R127)</f>
        <v>9438</v>
      </c>
      <c r="O133" s="107">
        <f>N133/J131</f>
        <v>0.17097826086956522</v>
      </c>
      <c r="P133" s="107"/>
      <c r="Q133" s="45"/>
      <c r="R133" s="45"/>
      <c r="S133" s="45"/>
      <c r="T133" s="37"/>
      <c r="U133" s="29"/>
      <c r="V133" s="47"/>
      <c r="W133" s="105" t="s">
        <v>35</v>
      </c>
      <c r="X133" s="45">
        <f>X131*K141</f>
        <v>25560</v>
      </c>
      <c r="Y133" s="45"/>
      <c r="Z133" s="45"/>
      <c r="AA133" s="25" t="s">
        <v>34</v>
      </c>
      <c r="AB133" s="45">
        <f>SUM(AF75:AF127)</f>
        <v>9234</v>
      </c>
      <c r="AC133" s="107">
        <f>AB133/X131</f>
        <v>0.21676056338028168</v>
      </c>
      <c r="AD133" s="107"/>
      <c r="AE133" s="45"/>
      <c r="AF133" s="45"/>
      <c r="AG133" s="45"/>
      <c r="AH133" s="37"/>
      <c r="AI133" s="29"/>
      <c r="AJ133" s="47"/>
      <c r="AK133" s="25" t="s">
        <v>35</v>
      </c>
      <c r="AL133" s="45">
        <f>AL131*K141</f>
        <v>46740</v>
      </c>
      <c r="AM133" s="45"/>
      <c r="AN133" s="45"/>
      <c r="AO133" s="25" t="s">
        <v>34</v>
      </c>
      <c r="AP133" s="45">
        <f>SUM(AT74:AT126)</f>
        <v>9680</v>
      </c>
      <c r="AQ133" s="107">
        <f>AP133/AL131</f>
        <v>0.12426187419768935</v>
      </c>
      <c r="AR133" s="107"/>
      <c r="AS133" s="45"/>
      <c r="AT133" s="45"/>
      <c r="AU133" s="45"/>
      <c r="AV133" s="37"/>
      <c r="AW133" s="29"/>
      <c r="AX133" s="47"/>
      <c r="AY133" s="25"/>
      <c r="AZ133" s="45"/>
      <c r="BA133" s="45"/>
      <c r="BB133" s="45"/>
      <c r="BC133" s="25" t="s">
        <v>34</v>
      </c>
      <c r="BD133" s="45">
        <f>SUM(BH75:BH127)</f>
        <v>64500</v>
      </c>
      <c r="BE133" s="107">
        <f>BD133/AZ131</f>
        <v>0.20411392405063292</v>
      </c>
      <c r="BF133" s="107"/>
      <c r="BG133" s="45"/>
      <c r="BH133" s="45"/>
      <c r="BI133" s="45"/>
      <c r="BJ133" s="37"/>
      <c r="BK133" s="29"/>
      <c r="BL133" s="47"/>
      <c r="BM133" s="25" t="s">
        <v>35</v>
      </c>
      <c r="BN133" s="45">
        <f>BN131*K141</f>
        <v>142020</v>
      </c>
      <c r="BO133" s="45"/>
      <c r="BP133" s="45"/>
      <c r="BQ133" s="25"/>
      <c r="BR133" s="45"/>
      <c r="BS133" s="45"/>
      <c r="BT133" s="319" t="s">
        <v>36</v>
      </c>
      <c r="BU133" s="319"/>
      <c r="BV133" s="45">
        <f>BN133-BV131</f>
        <v>99142</v>
      </c>
      <c r="BW133" s="107">
        <f>BV133/BN131</f>
        <v>0.41885086607520067</v>
      </c>
      <c r="BX133" s="37"/>
      <c r="BY133" s="57"/>
      <c r="BZ133" s="47"/>
      <c r="CA133" s="25" t="s">
        <v>35</v>
      </c>
      <c r="CB133" s="45">
        <f>CB131*K141</f>
        <v>66480</v>
      </c>
      <c r="CC133" s="45"/>
      <c r="CD133" s="45"/>
      <c r="CE133" s="25"/>
      <c r="CF133" s="45"/>
      <c r="CG133" s="45"/>
      <c r="CH133" s="329" t="s">
        <v>36</v>
      </c>
      <c r="CI133" s="329"/>
      <c r="CJ133" s="45">
        <f>CB133-CJ131</f>
        <v>37660</v>
      </c>
      <c r="CK133" s="107">
        <f>CJ133/CB131</f>
        <v>0.33989169675090253</v>
      </c>
      <c r="CL133" s="37"/>
      <c r="CM133" s="29"/>
      <c r="CN133" s="47"/>
      <c r="CO133" s="25" t="s">
        <v>35</v>
      </c>
      <c r="CP133" s="45">
        <f>CP131*K141</f>
        <v>71820</v>
      </c>
      <c r="CQ133" s="45"/>
      <c r="CR133" s="45"/>
      <c r="CS133" s="25"/>
      <c r="CT133" s="45"/>
      <c r="CU133" s="45"/>
      <c r="CV133" s="329" t="s">
        <v>36</v>
      </c>
      <c r="CW133" s="329"/>
      <c r="CX133" s="45">
        <f>CP133-CX131</f>
        <v>61220</v>
      </c>
      <c r="CY133" s="107">
        <f>CX133/CP131</f>
        <v>0.51144527986633248</v>
      </c>
      <c r="CZ133" s="37"/>
      <c r="DA133" s="29"/>
      <c r="DB133" s="47"/>
      <c r="DC133" s="105" t="s">
        <v>35</v>
      </c>
      <c r="DD133" s="45">
        <f>DD131*K141</f>
        <v>20160</v>
      </c>
      <c r="DE133" s="45"/>
      <c r="DF133" s="45"/>
      <c r="DG133" s="25" t="s">
        <v>34</v>
      </c>
      <c r="DH133" s="45">
        <f>SUM(DL75:DL127)</f>
        <v>7700</v>
      </c>
      <c r="DI133" s="107">
        <f>DH133/DD131</f>
        <v>0.22916666666666666</v>
      </c>
      <c r="DJ133" s="107"/>
      <c r="DK133" s="45"/>
      <c r="DL133" s="45"/>
      <c r="DM133" s="45"/>
      <c r="DN133" s="37"/>
      <c r="DO133" s="29"/>
      <c r="DP133" s="47"/>
      <c r="DQ133" s="25" t="s">
        <v>35</v>
      </c>
      <c r="DR133" s="45">
        <f>DR131*$K141</f>
        <v>36300</v>
      </c>
      <c r="DS133" s="45"/>
      <c r="DT133" s="45"/>
      <c r="DU133" s="25" t="s">
        <v>34</v>
      </c>
      <c r="DV133" s="45">
        <f>SUM(DZ75:DZ126)</f>
        <v>21600</v>
      </c>
      <c r="DW133" s="107">
        <f>DV133/DR131</f>
        <v>0.35702479338842974</v>
      </c>
      <c r="DX133" s="107"/>
      <c r="DY133" s="45"/>
      <c r="DZ133" s="45"/>
      <c r="EA133" s="45"/>
      <c r="EB133" s="37"/>
      <c r="ED133" s="47"/>
      <c r="EE133" s="105" t="s">
        <v>35</v>
      </c>
      <c r="EF133" s="45">
        <f>EF131*$K141</f>
        <v>82860</v>
      </c>
      <c r="EG133" s="45"/>
      <c r="EH133" s="45"/>
      <c r="EI133" s="25" t="s">
        <v>34</v>
      </c>
      <c r="EJ133" s="45">
        <f>SUM(EN75:EN127)</f>
        <v>66385</v>
      </c>
      <c r="EK133" s="107">
        <f>EJ133/EF131</f>
        <v>0.48070238957277334</v>
      </c>
      <c r="EL133" s="107"/>
      <c r="EM133" s="45"/>
      <c r="EN133" s="45"/>
      <c r="EO133" s="45"/>
      <c r="EP133" s="37"/>
      <c r="ER133" s="47"/>
      <c r="ES133" s="105" t="s">
        <v>35</v>
      </c>
      <c r="ET133" s="45">
        <f>ET131*$K141</f>
        <v>76200</v>
      </c>
      <c r="EU133" s="45"/>
      <c r="EV133" s="45"/>
      <c r="EW133" s="25" t="s">
        <v>34</v>
      </c>
      <c r="EX133" s="45">
        <f>SUM(FB75:FB127)</f>
        <v>35530</v>
      </c>
      <c r="EY133" s="107">
        <f>EX133/ET131</f>
        <v>0.27976377952755904</v>
      </c>
      <c r="EZ133" s="107"/>
      <c r="FA133" s="45"/>
      <c r="FB133" s="45"/>
      <c r="FC133" s="45"/>
      <c r="FD133" s="37"/>
      <c r="FF133" s="47"/>
      <c r="FG133" s="105" t="s">
        <v>35</v>
      </c>
      <c r="FH133" s="45">
        <f>FH131*$K141</f>
        <v>45540</v>
      </c>
      <c r="FI133" s="45"/>
      <c r="FJ133" s="45"/>
      <c r="FK133" s="25" t="s">
        <v>34</v>
      </c>
      <c r="FL133" s="45">
        <f>SUM(FP75:FP127)</f>
        <v>26000</v>
      </c>
      <c r="FM133" s="107">
        <f>FL133/FH131</f>
        <v>0.34255599472990778</v>
      </c>
      <c r="FN133" s="107"/>
      <c r="FO133" s="45"/>
      <c r="FP133" s="45"/>
      <c r="FQ133" s="45"/>
      <c r="FR133" s="37"/>
      <c r="FS133" s="29"/>
      <c r="FT133" s="47"/>
      <c r="FU133" s="105" t="s">
        <v>35</v>
      </c>
      <c r="FV133" s="45">
        <f>FV131*BB141</f>
        <v>0</v>
      </c>
      <c r="FW133" s="45"/>
      <c r="FX133" s="45"/>
      <c r="FY133" s="25" t="s">
        <v>34</v>
      </c>
      <c r="FZ133" s="45">
        <f>SUM(GD75:GD127)</f>
        <v>28000</v>
      </c>
      <c r="GA133" s="107">
        <f>FZ133/FV131</f>
        <v>0.37086092715231789</v>
      </c>
      <c r="GB133" s="107"/>
      <c r="GC133" s="45"/>
      <c r="GD133" s="45"/>
      <c r="GE133" s="45"/>
      <c r="GF133" s="37"/>
      <c r="GH133" s="47"/>
      <c r="GI133" s="105" t="s">
        <v>35</v>
      </c>
      <c r="GJ133" s="45">
        <f>GJ131*$K141</f>
        <v>34080</v>
      </c>
      <c r="GK133" s="45"/>
      <c r="GL133" s="45"/>
      <c r="GM133" s="25" t="s">
        <v>34</v>
      </c>
      <c r="GN133" s="45">
        <f>SUM(GR75:GR127)</f>
        <v>33814</v>
      </c>
      <c r="GO133" s="107">
        <f>GN133/GJ131</f>
        <v>0.59531690140845073</v>
      </c>
      <c r="GP133" s="107"/>
      <c r="GQ133" s="45"/>
      <c r="GR133" s="45"/>
      <c r="GS133" s="45"/>
      <c r="GT133" s="37"/>
      <c r="GU133" s="61"/>
      <c r="GV133" s="47"/>
      <c r="GW133" s="30"/>
      <c r="GX133" s="25" t="s">
        <v>35</v>
      </c>
      <c r="GY133" s="45">
        <f>GY131*$K141</f>
        <v>123960</v>
      </c>
      <c r="GZ133" s="45"/>
      <c r="HA133" s="45"/>
      <c r="HB133" s="25"/>
      <c r="HC133" s="45"/>
      <c r="HD133" s="45"/>
      <c r="HE133" s="319" t="s">
        <v>36</v>
      </c>
      <c r="HF133" s="319"/>
      <c r="HG133" s="45">
        <f>GY133-HG131</f>
        <v>103770</v>
      </c>
      <c r="HH133" s="107">
        <f>HG133/GY131</f>
        <v>0.50227492739593416</v>
      </c>
      <c r="HI133" s="37"/>
      <c r="HK133" s="47"/>
      <c r="HL133" s="25" t="s">
        <v>35</v>
      </c>
      <c r="HM133" s="45">
        <f>HM131*$K141</f>
        <v>106560</v>
      </c>
      <c r="HN133" s="45"/>
      <c r="HO133" s="45"/>
      <c r="HP133" s="25"/>
      <c r="HQ133" s="45"/>
      <c r="HR133" s="45"/>
      <c r="HS133" s="319" t="s">
        <v>36</v>
      </c>
      <c r="HT133" s="319"/>
      <c r="HU133" s="45">
        <f>HM133-HU131</f>
        <v>81760</v>
      </c>
      <c r="HV133" s="107">
        <f>HU133/HM131</f>
        <v>0.46036036036036038</v>
      </c>
      <c r="HW133" s="37"/>
      <c r="HX133" s="360"/>
      <c r="HY133" s="47"/>
      <c r="HZ133" s="25" t="s">
        <v>35</v>
      </c>
      <c r="IA133" s="45">
        <f>IA131*$K141</f>
        <v>155520</v>
      </c>
      <c r="IB133" s="45"/>
      <c r="IC133" s="45"/>
      <c r="ID133" s="25"/>
      <c r="IE133" s="45"/>
      <c r="IF133" s="45"/>
      <c r="IG133" s="319" t="s">
        <v>36</v>
      </c>
      <c r="IH133" s="319"/>
      <c r="II133" s="45">
        <f>IA133-II131</f>
        <v>125120</v>
      </c>
      <c r="IJ133" s="107">
        <f>II133/IA131</f>
        <v>0.48271604938271606</v>
      </c>
      <c r="IK133" s="37"/>
      <c r="IL133" s="29"/>
      <c r="IM133" s="47"/>
      <c r="IN133" s="25" t="s">
        <v>35</v>
      </c>
      <c r="IO133" s="45">
        <f>IO131*$K141</f>
        <v>139800</v>
      </c>
      <c r="IP133" s="45"/>
      <c r="IQ133" s="45"/>
      <c r="IR133" s="25"/>
      <c r="IS133" s="45"/>
      <c r="IT133" s="45"/>
      <c r="IU133" s="319" t="s">
        <v>36</v>
      </c>
      <c r="IV133" s="319"/>
      <c r="IW133" s="45">
        <f>IO133-IW131</f>
        <v>96202</v>
      </c>
      <c r="IX133" s="107">
        <f>IW133/IO131</f>
        <v>0.41288412017167381</v>
      </c>
      <c r="IY133" s="37"/>
      <c r="IZ133" s="61"/>
      <c r="JA133" s="47"/>
      <c r="JB133" s="25" t="s">
        <v>35</v>
      </c>
      <c r="JC133" s="45">
        <f>JC131*$K141</f>
        <v>130680</v>
      </c>
      <c r="JD133" s="45"/>
      <c r="JE133" s="45"/>
      <c r="JF133" s="25"/>
      <c r="JG133" s="45"/>
      <c r="JH133" s="45"/>
      <c r="JI133" s="319" t="s">
        <v>36</v>
      </c>
      <c r="JJ133" s="319"/>
      <c r="JK133" s="45">
        <f>JC133-JK131</f>
        <v>73130</v>
      </c>
      <c r="JL133" s="107">
        <f>JK133/JC131</f>
        <v>0.3357667584940312</v>
      </c>
      <c r="JM133" s="37"/>
      <c r="JN133" s="29"/>
      <c r="JO133" s="47"/>
      <c r="JP133" s="25" t="s">
        <v>35</v>
      </c>
      <c r="JQ133" s="45">
        <f>JQ131*$K141</f>
        <v>94800</v>
      </c>
      <c r="JR133" s="45"/>
      <c r="JS133" s="45"/>
      <c r="JT133" s="25"/>
      <c r="JU133" s="45"/>
      <c r="JV133" s="45"/>
      <c r="JW133" s="319" t="s">
        <v>36</v>
      </c>
      <c r="JX133" s="319"/>
      <c r="JY133" s="45">
        <f>JQ133-JY131</f>
        <v>65505</v>
      </c>
      <c r="JZ133" s="107">
        <f>JY133/JQ131</f>
        <v>0.41458860759493671</v>
      </c>
      <c r="KA133" s="37"/>
      <c r="KB133" s="51"/>
      <c r="KC133" s="47"/>
      <c r="KD133" s="25" t="s">
        <v>35</v>
      </c>
      <c r="KE133" s="45">
        <f>KE131*K141</f>
        <v>78420</v>
      </c>
      <c r="KF133" s="45"/>
      <c r="KG133" s="45"/>
      <c r="KH133" s="25"/>
      <c r="KI133" s="45"/>
      <c r="KJ133" s="45"/>
      <c r="KK133" s="319" t="s">
        <v>36</v>
      </c>
      <c r="KL133" s="319"/>
      <c r="KM133" s="45">
        <f>KE133-KM131</f>
        <v>19328</v>
      </c>
      <c r="KN133" s="107">
        <f>KM133/KE131</f>
        <v>0.14788064269319051</v>
      </c>
      <c r="KO133" s="37"/>
      <c r="KP133" s="29"/>
      <c r="KQ133" s="47"/>
      <c r="KR133" s="25" t="s">
        <v>35</v>
      </c>
      <c r="KS133" s="45">
        <f>KS131*K141</f>
        <v>92520</v>
      </c>
      <c r="KT133" s="45"/>
      <c r="KU133" s="45"/>
      <c r="KV133" s="25"/>
      <c r="KW133" s="45"/>
      <c r="KX133" s="45"/>
      <c r="KY133" s="319" t="s">
        <v>36</v>
      </c>
      <c r="KZ133" s="319"/>
      <c r="LA133" s="45">
        <f>KS133-LA131</f>
        <v>62184</v>
      </c>
      <c r="LB133" s="107">
        <f>LA133/KS131</f>
        <v>0.40326848249027236</v>
      </c>
      <c r="LC133" s="37"/>
      <c r="LD133" s="29"/>
      <c r="LE133" s="47"/>
      <c r="LF133" s="25" t="s">
        <v>32</v>
      </c>
      <c r="LG133" s="45">
        <f>LG132/A132</f>
        <v>5851.7241379310344</v>
      </c>
      <c r="LH133" s="45">
        <f>LG133*$A133</f>
        <v>169700</v>
      </c>
      <c r="LI133" s="45"/>
      <c r="LJ133" s="25"/>
      <c r="LK133" s="45"/>
      <c r="LL133" s="45"/>
      <c r="LM133" s="63"/>
      <c r="LN133" s="25" t="s">
        <v>36</v>
      </c>
      <c r="LO133" s="45">
        <f>LG134-LO132</f>
        <v>100320</v>
      </c>
      <c r="LP133" s="107">
        <f>LO133/LG132</f>
        <v>0.59116087212728341</v>
      </c>
      <c r="LQ133" s="37"/>
      <c r="LR133" s="29"/>
      <c r="LS133" s="47"/>
      <c r="LT133" s="105" t="s">
        <v>35</v>
      </c>
      <c r="LU133" s="45">
        <f>LU131*K141</f>
        <v>32220</v>
      </c>
      <c r="LV133" s="45"/>
      <c r="LW133" s="45"/>
      <c r="LX133" s="25" t="s">
        <v>34</v>
      </c>
      <c r="LY133" s="45">
        <f>SUM(MC75:MC127)</f>
        <v>19550</v>
      </c>
      <c r="LZ133" s="107">
        <f>LY133/LU131</f>
        <v>0.36405959031657353</v>
      </c>
      <c r="MA133" s="107"/>
      <c r="MB133" s="45"/>
      <c r="MC133" s="45"/>
      <c r="MD133" s="45"/>
      <c r="ME133" s="37"/>
      <c r="MF133" s="29"/>
      <c r="MG133" s="47"/>
      <c r="MH133" s="105" t="s">
        <v>35</v>
      </c>
      <c r="MI133" s="45">
        <f>MI131*$K141</f>
        <v>30600</v>
      </c>
      <c r="MJ133" s="45"/>
      <c r="MK133" s="45"/>
      <c r="ML133" s="25" t="s">
        <v>34</v>
      </c>
      <c r="MM133" s="45">
        <f>SUM(MQ75:MQ127)</f>
        <v>6600</v>
      </c>
      <c r="MN133" s="107">
        <f>MM133/MI131</f>
        <v>0.12941176470588237</v>
      </c>
      <c r="MO133" s="107"/>
      <c r="MP133" s="45"/>
      <c r="MQ133" s="45"/>
      <c r="MR133" s="45"/>
      <c r="MS133" s="37"/>
      <c r="MT133" s="29"/>
      <c r="MU133" s="47"/>
      <c r="MV133" s="105" t="s">
        <v>35</v>
      </c>
      <c r="MW133" s="45">
        <f>MW131*$K141</f>
        <v>199740</v>
      </c>
      <c r="MX133" s="45"/>
      <c r="MY133" s="45"/>
      <c r="MZ133" s="25" t="s">
        <v>34</v>
      </c>
      <c r="NA133" s="45">
        <f>SUM(NE75:NE127)</f>
        <v>48000</v>
      </c>
      <c r="NB133" s="107">
        <f>NA133/MW131</f>
        <v>0.14418744367677983</v>
      </c>
      <c r="NC133" s="107"/>
      <c r="ND133" s="45"/>
      <c r="NE133" s="45"/>
      <c r="NF133" s="45"/>
      <c r="NG133" s="37"/>
      <c r="NH133" s="29"/>
      <c r="NI133" s="47"/>
      <c r="NJ133" s="105" t="s">
        <v>35</v>
      </c>
      <c r="NK133" s="45">
        <f>NK131*$K141</f>
        <v>55020</v>
      </c>
      <c r="NL133" s="45"/>
      <c r="NM133" s="45"/>
      <c r="NN133" s="25" t="s">
        <v>34</v>
      </c>
      <c r="NO133" s="45">
        <f>SUM(NS75:NS127)</f>
        <v>23100</v>
      </c>
      <c r="NP133" s="107">
        <f>NO133/NK131</f>
        <v>0.25190839694656486</v>
      </c>
      <c r="NQ133" s="107"/>
      <c r="NR133" s="45"/>
      <c r="NS133" s="45"/>
      <c r="NT133" s="45"/>
      <c r="NU133" s="37"/>
    </row>
    <row r="134" spans="1:385" x14ac:dyDescent="0.25">
      <c r="A134" s="38"/>
      <c r="B134" s="39"/>
      <c r="C134" s="40"/>
      <c r="D134" s="40"/>
      <c r="E134" s="41"/>
      <c r="F134" s="41"/>
      <c r="G134" s="40"/>
      <c r="H134" s="42"/>
      <c r="I134" s="25" t="s">
        <v>37</v>
      </c>
      <c r="J134" s="45">
        <f>J203</f>
        <v>36400</v>
      </c>
      <c r="K134" s="45"/>
      <c r="L134" s="45"/>
      <c r="M134" s="25" t="s">
        <v>36</v>
      </c>
      <c r="N134" s="45">
        <f>J133-N133</f>
        <v>23682</v>
      </c>
      <c r="O134" s="107">
        <f>N134/J131</f>
        <v>0.42902173913043479</v>
      </c>
      <c r="P134" s="107"/>
      <c r="Q134" s="46"/>
      <c r="R134" s="46"/>
      <c r="S134" s="46"/>
      <c r="T134" s="37"/>
      <c r="U134" s="29"/>
      <c r="V134" s="47"/>
      <c r="W134" s="105" t="s">
        <v>37</v>
      </c>
      <c r="X134" s="45">
        <f>X203</f>
        <v>83000</v>
      </c>
      <c r="Y134" s="45"/>
      <c r="Z134" s="45"/>
      <c r="AA134" s="25" t="s">
        <v>36</v>
      </c>
      <c r="AB134" s="45">
        <f>X133-AB133</f>
        <v>16326</v>
      </c>
      <c r="AC134" s="107">
        <f>AB134/X131</f>
        <v>0.38323943661971832</v>
      </c>
      <c r="AD134" s="107"/>
      <c r="AE134" s="46"/>
      <c r="AF134" s="46"/>
      <c r="AG134" s="46"/>
      <c r="AH134" s="37"/>
      <c r="AI134" s="29"/>
      <c r="AJ134" s="47"/>
      <c r="AK134" s="25" t="s">
        <v>37</v>
      </c>
      <c r="AL134" s="45">
        <f>AL203</f>
        <v>93700</v>
      </c>
      <c r="AM134" s="45"/>
      <c r="AN134" s="45"/>
      <c r="AO134" s="25" t="s">
        <v>36</v>
      </c>
      <c r="AP134" s="45">
        <f>AL133-AP133</f>
        <v>37060</v>
      </c>
      <c r="AQ134" s="107">
        <f>AP134/AL131</f>
        <v>0.47573812580231067</v>
      </c>
      <c r="AR134" s="107"/>
      <c r="AS134" s="46"/>
      <c r="AT134" s="46"/>
      <c r="AU134" s="46"/>
      <c r="AV134" s="37"/>
      <c r="AW134" s="29"/>
      <c r="AX134" s="47"/>
      <c r="AY134" s="25" t="s">
        <v>35</v>
      </c>
      <c r="AZ134" s="45">
        <f>AZ131*K141</f>
        <v>189600</v>
      </c>
      <c r="BA134" s="45"/>
      <c r="BB134" s="45"/>
      <c r="BC134" s="25" t="s">
        <v>36</v>
      </c>
      <c r="BD134" s="45">
        <f>AZ134-BD133</f>
        <v>125100</v>
      </c>
      <c r="BE134" s="107">
        <f>BD134/AZ131</f>
        <v>0.39588607594936709</v>
      </c>
      <c r="BF134" s="107"/>
      <c r="BG134" s="46"/>
      <c r="BH134" s="46"/>
      <c r="BI134" s="46"/>
      <c r="BJ134" s="37"/>
      <c r="BK134" s="29"/>
      <c r="BL134" s="47"/>
      <c r="BM134" s="25" t="s">
        <v>37</v>
      </c>
      <c r="BN134" s="45">
        <f>BN203</f>
        <v>271200</v>
      </c>
      <c r="BO134" s="45"/>
      <c r="BP134" s="45"/>
      <c r="BQ134" s="25"/>
      <c r="BR134" s="45"/>
      <c r="BS134" s="45"/>
      <c r="BT134" s="325" t="s">
        <v>1190</v>
      </c>
      <c r="BU134" s="327"/>
      <c r="BV134" s="43">
        <f>(BQ107+BS107)*BU107+(BQ108+BS108)*BU108+(BQ109+BS109)*BU109+(BQ110+BS110)*BU110</f>
        <v>47597</v>
      </c>
      <c r="BW134" s="46"/>
      <c r="BX134" s="37"/>
      <c r="BY134" s="57"/>
      <c r="BZ134" s="47"/>
      <c r="CA134" s="25" t="s">
        <v>37</v>
      </c>
      <c r="CB134" s="45">
        <f>CB203</f>
        <v>145300</v>
      </c>
      <c r="CC134" s="45"/>
      <c r="CD134" s="45"/>
      <c r="CE134" s="25"/>
      <c r="CF134" s="45"/>
      <c r="CG134" s="71"/>
      <c r="CH134" s="325" t="s">
        <v>1190</v>
      </c>
      <c r="CI134" s="327"/>
      <c r="CJ134" s="43">
        <f>(CE107+CG107)*CI107+(CE108+CG108)*CI108+(CE109+CG109)*CI109+(CE110+CG110)*CI110</f>
        <v>53460</v>
      </c>
      <c r="CK134" s="46"/>
      <c r="CL134" s="37"/>
      <c r="CM134" s="29"/>
      <c r="CN134" s="47"/>
      <c r="CO134" s="25" t="s">
        <v>37</v>
      </c>
      <c r="CP134" s="45">
        <f>CP203</f>
        <v>126700</v>
      </c>
      <c r="CQ134" s="45"/>
      <c r="CR134" s="45"/>
      <c r="CS134" s="25"/>
      <c r="CT134" s="45"/>
      <c r="CU134" s="71"/>
      <c r="CV134" s="325" t="s">
        <v>1190</v>
      </c>
      <c r="CW134" s="327"/>
      <c r="CX134" s="43">
        <f>(CS107+CU107)*CW107+(CS108+CU108)*CW108+(CS109+CU109)*CW109+(CS110+CU110)*CW110</f>
        <v>22350</v>
      </c>
      <c r="CY134" s="46"/>
      <c r="CZ134" s="37"/>
      <c r="DA134" s="29"/>
      <c r="DB134" s="47"/>
      <c r="DC134" s="105" t="s">
        <v>37</v>
      </c>
      <c r="DD134" s="45">
        <f>DD203</f>
        <v>40200</v>
      </c>
      <c r="DE134" s="45"/>
      <c r="DF134" s="45"/>
      <c r="DG134" s="25" t="s">
        <v>36</v>
      </c>
      <c r="DH134" s="45">
        <f>DD133-DH133</f>
        <v>12460</v>
      </c>
      <c r="DI134" s="107">
        <f>DH134/DD131</f>
        <v>0.37083333333333335</v>
      </c>
      <c r="DJ134" s="107"/>
      <c r="DK134" s="46"/>
      <c r="DL134" s="46"/>
      <c r="DM134" s="46"/>
      <c r="DN134" s="37"/>
      <c r="DO134" s="29"/>
      <c r="DP134" s="47"/>
      <c r="DQ134" s="25" t="s">
        <v>37</v>
      </c>
      <c r="DR134" s="45">
        <f>DR203</f>
        <v>69700</v>
      </c>
      <c r="DS134" s="45"/>
      <c r="DT134" s="45"/>
      <c r="DU134" s="25" t="s">
        <v>36</v>
      </c>
      <c r="DV134" s="45">
        <f>DR133-DV133</f>
        <v>14700</v>
      </c>
      <c r="DW134" s="107">
        <f>DV134/DR131</f>
        <v>0.24297520661157024</v>
      </c>
      <c r="DX134" s="107"/>
      <c r="DY134" s="46"/>
      <c r="DZ134" s="46"/>
      <c r="EA134" s="46"/>
      <c r="EB134" s="37"/>
      <c r="ED134" s="47"/>
      <c r="EE134" s="105" t="s">
        <v>37</v>
      </c>
      <c r="EF134" s="45">
        <f>HN203</f>
        <v>71</v>
      </c>
      <c r="EG134" s="45"/>
      <c r="EH134" s="45"/>
      <c r="EI134" s="25" t="s">
        <v>36</v>
      </c>
      <c r="EJ134" s="45">
        <f>EF133-EJ133</f>
        <v>16475</v>
      </c>
      <c r="EK134" s="107">
        <f>EJ134/EF131</f>
        <v>0.11929761042722664</v>
      </c>
      <c r="EL134" s="107"/>
      <c r="EM134" s="46"/>
      <c r="EN134" s="46"/>
      <c r="EO134" s="46"/>
      <c r="EP134" s="37"/>
      <c r="ER134" s="47"/>
      <c r="ES134" s="105" t="s">
        <v>37</v>
      </c>
      <c r="ET134" s="45">
        <f>GJ203</f>
        <v>43700</v>
      </c>
      <c r="EU134" s="45"/>
      <c r="EV134" s="45"/>
      <c r="EW134" s="25" t="s">
        <v>36</v>
      </c>
      <c r="EX134" s="45">
        <f>ET133-EX133</f>
        <v>40670</v>
      </c>
      <c r="EY134" s="107">
        <f>EX134/ET131</f>
        <v>0.32023622047244094</v>
      </c>
      <c r="EZ134" s="107"/>
      <c r="FA134" s="46"/>
      <c r="FB134" s="46"/>
      <c r="FC134" s="46"/>
      <c r="FD134" s="37"/>
      <c r="FF134" s="47"/>
      <c r="FG134" s="105" t="s">
        <v>37</v>
      </c>
      <c r="FH134" s="45">
        <f>HM203</f>
        <v>180900</v>
      </c>
      <c r="FI134" s="45"/>
      <c r="FJ134" s="45"/>
      <c r="FK134" s="25" t="s">
        <v>36</v>
      </c>
      <c r="FL134" s="45">
        <f>FH133-FL133</f>
        <v>19540</v>
      </c>
      <c r="FM134" s="107">
        <f>FL134/FH131</f>
        <v>0.2574440052700922</v>
      </c>
      <c r="FN134" s="107"/>
      <c r="FO134" s="46"/>
      <c r="FP134" s="46"/>
      <c r="FQ134" s="46"/>
      <c r="FR134" s="37"/>
      <c r="FS134" s="29"/>
      <c r="FT134" s="47"/>
      <c r="FU134" s="105" t="s">
        <v>37</v>
      </c>
      <c r="FV134" s="45" t="str">
        <f>FG203</f>
        <v>合計</v>
      </c>
      <c r="FW134" s="45"/>
      <c r="FX134" s="45"/>
      <c r="FY134" s="25" t="s">
        <v>36</v>
      </c>
      <c r="FZ134" s="45">
        <f>FV133-FZ133</f>
        <v>-28000</v>
      </c>
      <c r="GA134" s="107">
        <f>FZ134/FV131</f>
        <v>-0.37086092715231789</v>
      </c>
      <c r="GB134" s="107"/>
      <c r="GC134" s="46"/>
      <c r="GD134" s="46"/>
      <c r="GE134" s="46"/>
      <c r="GF134" s="37"/>
      <c r="GH134" s="47"/>
      <c r="GI134" s="105" t="s">
        <v>37</v>
      </c>
      <c r="GJ134" s="45">
        <f>HA203</f>
        <v>0</v>
      </c>
      <c r="GK134" s="45"/>
      <c r="GL134" s="45"/>
      <c r="GM134" s="25" t="s">
        <v>36</v>
      </c>
      <c r="GN134" s="45">
        <f>GJ133-GN133</f>
        <v>266</v>
      </c>
      <c r="GO134" s="107">
        <f>GN134/GJ131</f>
        <v>4.6830985915492958E-3</v>
      </c>
      <c r="GP134" s="107"/>
      <c r="GQ134" s="46"/>
      <c r="GR134" s="46"/>
      <c r="GS134" s="46"/>
      <c r="GT134" s="37"/>
      <c r="GU134" s="61"/>
      <c r="GV134" s="47"/>
      <c r="GW134" s="30"/>
      <c r="GX134" s="25" t="s">
        <v>37</v>
      </c>
      <c r="GY134" s="45">
        <f>GY203</f>
        <v>356200</v>
      </c>
      <c r="GZ134" s="45"/>
      <c r="HA134" s="45"/>
      <c r="HB134" s="25"/>
      <c r="HC134" s="45"/>
      <c r="HD134" s="45"/>
      <c r="HE134" s="325" t="s">
        <v>1190</v>
      </c>
      <c r="HF134" s="327"/>
      <c r="HG134" s="43">
        <f>(HB107+HD107)*HF107+(HB108+HD108)*HF108+(HB109+HD109)*HF109+(HB110+HD110)*HF110</f>
        <v>14250</v>
      </c>
      <c r="HH134" s="46"/>
      <c r="HI134" s="37"/>
      <c r="HK134" s="47"/>
      <c r="HL134" s="25" t="s">
        <v>37</v>
      </c>
      <c r="HM134" s="45">
        <f>HM203</f>
        <v>180900</v>
      </c>
      <c r="HN134" s="45"/>
      <c r="HO134" s="45"/>
      <c r="HP134" s="25"/>
      <c r="HQ134" s="45"/>
      <c r="HR134" s="45"/>
      <c r="HS134" s="325" t="s">
        <v>1190</v>
      </c>
      <c r="HT134" s="327"/>
      <c r="HU134" s="43">
        <f>(HP107+HR107)*HT107+(HP108+HR108)*HT108+(HP109+HR109)*HT109+(HP110+HR110)*HT110</f>
        <v>57900</v>
      </c>
      <c r="HV134" s="46"/>
      <c r="HW134" s="37"/>
      <c r="HX134" s="360"/>
      <c r="HY134" s="47"/>
      <c r="HZ134" s="25" t="s">
        <v>37</v>
      </c>
      <c r="IA134" s="45">
        <f>IA203</f>
        <v>255400</v>
      </c>
      <c r="IB134" s="45"/>
      <c r="IC134" s="45"/>
      <c r="ID134" s="25"/>
      <c r="IE134" s="45"/>
      <c r="IF134" s="45"/>
      <c r="IG134" s="325" t="s">
        <v>1190</v>
      </c>
      <c r="IH134" s="327"/>
      <c r="II134" s="43">
        <f>(ID107+IF107)*IH107+(ID108+IF108)*IH108+(ID109+IF109)*IH109+(ID110+IF110)*IH110</f>
        <v>44100</v>
      </c>
      <c r="IJ134" s="46"/>
      <c r="IK134" s="37"/>
      <c r="IL134" s="29"/>
      <c r="IM134" s="47"/>
      <c r="IN134" s="25" t="s">
        <v>37</v>
      </c>
      <c r="IO134" s="45">
        <f>IO203</f>
        <v>160100</v>
      </c>
      <c r="IP134" s="45"/>
      <c r="IQ134" s="45"/>
      <c r="IR134" s="25"/>
      <c r="IS134" s="45"/>
      <c r="IT134" s="45"/>
      <c r="IU134" s="325" t="s">
        <v>1190</v>
      </c>
      <c r="IV134" s="327"/>
      <c r="IW134" s="43">
        <f>(IR107+IT107)*IV107+(IR108+IT108)*IV108+(IR109+IT109)*IV109+(IR110+IT110)*IV110</f>
        <v>54640</v>
      </c>
      <c r="IX134" s="46"/>
      <c r="IY134" s="37"/>
      <c r="IZ134" s="61"/>
      <c r="JA134" s="47"/>
      <c r="JB134" s="25" t="s">
        <v>37</v>
      </c>
      <c r="JC134" s="45">
        <f>JC203</f>
        <v>244500</v>
      </c>
      <c r="JD134" s="45"/>
      <c r="JE134" s="45"/>
      <c r="JF134" s="25"/>
      <c r="JG134" s="45"/>
      <c r="JH134" s="45"/>
      <c r="JI134" s="325" t="s">
        <v>1190</v>
      </c>
      <c r="JJ134" s="327"/>
      <c r="JK134" s="43">
        <f>(JF107+JH107)*JJ107+(JF108+JH108)*JJ108+(JF109+JH109)*JJ109+(JF110+JH110)*JJ110</f>
        <v>46900</v>
      </c>
      <c r="JL134" s="46"/>
      <c r="JM134" s="37"/>
      <c r="JN134" s="29"/>
      <c r="JO134" s="47"/>
      <c r="JP134" s="25" t="s">
        <v>37</v>
      </c>
      <c r="JQ134" s="45">
        <f>JQ203</f>
        <v>133800</v>
      </c>
      <c r="JR134" s="45"/>
      <c r="JS134" s="45"/>
      <c r="JT134" s="25"/>
      <c r="JU134" s="45"/>
      <c r="JV134" s="45"/>
      <c r="JW134" s="325" t="s">
        <v>1190</v>
      </c>
      <c r="JX134" s="327"/>
      <c r="JY134" s="43">
        <f>(JT107+JV107)*JX107+(JT108+JV108)*JX108+(JT109+JV109)*JX109+(JT110+JV110)*JX110</f>
        <v>28900</v>
      </c>
      <c r="JZ134" s="46"/>
      <c r="KA134" s="37"/>
      <c r="KB134" s="51"/>
      <c r="KC134" s="47"/>
      <c r="KD134" s="25" t="s">
        <v>37</v>
      </c>
      <c r="KE134" s="45">
        <f>KE203</f>
        <v>153600</v>
      </c>
      <c r="KF134" s="45"/>
      <c r="KG134" s="45"/>
      <c r="KH134" s="25"/>
      <c r="KI134" s="45"/>
      <c r="KJ134" s="71"/>
      <c r="KK134" s="325" t="s">
        <v>1190</v>
      </c>
      <c r="KL134" s="327"/>
      <c r="KM134" s="43">
        <f>(KH107+KJ107)*KL107+(KH108+KJ108)*KL108+(KH109+KJ109)*KL109+(KH110+KJ110)*KL110</f>
        <v>43440</v>
      </c>
      <c r="KN134" s="46"/>
      <c r="KO134" s="37"/>
      <c r="KP134" s="29"/>
      <c r="KQ134" s="47"/>
      <c r="KR134" s="25" t="s">
        <v>37</v>
      </c>
      <c r="KS134" s="45">
        <f>KS203</f>
        <v>240800</v>
      </c>
      <c r="KT134" s="45"/>
      <c r="KU134" s="45"/>
      <c r="KV134" s="25"/>
      <c r="KW134" s="45"/>
      <c r="KX134" s="45"/>
      <c r="KY134" s="325" t="s">
        <v>1190</v>
      </c>
      <c r="KZ134" s="327"/>
      <c r="LA134" s="43">
        <f>(KV107+KX107)*KZ107+(KV108+KX108)*KZ108+(KV109+KX109)*KZ109+(KV110+KX110)*KZ110</f>
        <v>26258</v>
      </c>
      <c r="LB134" s="46"/>
      <c r="LC134" s="37"/>
      <c r="LD134" s="29"/>
      <c r="LE134" s="47"/>
      <c r="LF134" s="25" t="s">
        <v>35</v>
      </c>
      <c r="LG134" s="45">
        <f>LG132*K141</f>
        <v>101820</v>
      </c>
      <c r="LH134" s="45"/>
      <c r="LI134" s="45"/>
      <c r="LJ134" s="25"/>
      <c r="LK134" s="45"/>
      <c r="LL134" s="45"/>
      <c r="LM134" s="71"/>
      <c r="LN134" s="319" t="s">
        <v>33</v>
      </c>
      <c r="LO134" s="328"/>
      <c r="LP134" s="107">
        <f>LO132/LG132</f>
        <v>8.8391278727165592E-3</v>
      </c>
      <c r="LQ134" s="37"/>
      <c r="LR134" s="29"/>
      <c r="LS134" s="47"/>
      <c r="LT134" s="105" t="s">
        <v>37</v>
      </c>
      <c r="LU134" s="45">
        <f>LU203</f>
        <v>58700</v>
      </c>
      <c r="LV134" s="45"/>
      <c r="LW134" s="45"/>
      <c r="LX134" s="25" t="s">
        <v>36</v>
      </c>
      <c r="LY134" s="45">
        <f>LU133-LY133</f>
        <v>12670</v>
      </c>
      <c r="LZ134" s="107">
        <f>LY134/LU131</f>
        <v>0.23594040968342644</v>
      </c>
      <c r="MA134" s="107"/>
      <c r="MB134" s="46"/>
      <c r="MC134" s="46"/>
      <c r="MD134" s="46"/>
      <c r="ME134" s="37"/>
      <c r="MF134" s="29"/>
      <c r="MG134" s="47"/>
      <c r="MH134" s="105" t="s">
        <v>37</v>
      </c>
      <c r="MI134" s="45">
        <f>MI203</f>
        <v>67400</v>
      </c>
      <c r="MJ134" s="45"/>
      <c r="MK134" s="45"/>
      <c r="ML134" s="25" t="s">
        <v>36</v>
      </c>
      <c r="MM134" s="45">
        <f>MI133-MM133</f>
        <v>24000</v>
      </c>
      <c r="MN134" s="107">
        <f>MM134/MI131</f>
        <v>0.47058823529411764</v>
      </c>
      <c r="MO134" s="107"/>
      <c r="MP134" s="46"/>
      <c r="MQ134" s="46"/>
      <c r="MR134" s="46"/>
      <c r="MS134" s="37"/>
      <c r="MT134" s="29"/>
      <c r="MU134" s="47"/>
      <c r="MV134" s="105" t="s">
        <v>37</v>
      </c>
      <c r="MW134" s="45">
        <f>MW203</f>
        <v>538700</v>
      </c>
      <c r="MX134" s="45"/>
      <c r="MY134" s="45"/>
      <c r="MZ134" s="25" t="s">
        <v>36</v>
      </c>
      <c r="NA134" s="45">
        <f>MW133-NA133</f>
        <v>151740</v>
      </c>
      <c r="NB134" s="107">
        <f>NA134/MW131</f>
        <v>0.45581255632322021</v>
      </c>
      <c r="NC134" s="107"/>
      <c r="ND134" s="46"/>
      <c r="NE134" s="46"/>
      <c r="NF134" s="46"/>
      <c r="NG134" s="37"/>
      <c r="NH134" s="29"/>
      <c r="NI134" s="47"/>
      <c r="NJ134" s="105" t="s">
        <v>37</v>
      </c>
      <c r="NK134" s="45">
        <f>NK203</f>
        <v>82700</v>
      </c>
      <c r="NL134" s="45"/>
      <c r="NM134" s="45"/>
      <c r="NN134" s="25" t="s">
        <v>36</v>
      </c>
      <c r="NO134" s="45">
        <f>NK133-NO133</f>
        <v>31920</v>
      </c>
      <c r="NP134" s="107">
        <f>NO134/NK131</f>
        <v>0.34809160305343512</v>
      </c>
      <c r="NQ134" s="107"/>
      <c r="NR134" s="46"/>
      <c r="NS134" s="46"/>
      <c r="NT134" s="46"/>
      <c r="NU134" s="37"/>
    </row>
    <row r="135" spans="1:385" x14ac:dyDescent="0.25">
      <c r="A135" s="38"/>
      <c r="B135" s="39"/>
      <c r="C135" s="40"/>
      <c r="D135" s="40"/>
      <c r="E135" s="41"/>
      <c r="F135" s="41"/>
      <c r="G135" s="40"/>
      <c r="H135" s="42"/>
      <c r="I135" s="45"/>
      <c r="J135" s="45"/>
      <c r="K135" s="45"/>
      <c r="L135" s="45"/>
      <c r="M135" s="319" t="s">
        <v>1190</v>
      </c>
      <c r="N135" s="326"/>
      <c r="O135" s="45">
        <f>(M83+O83)*Q83</f>
        <v>23452</v>
      </c>
      <c r="P135" s="45"/>
      <c r="Q135" s="46"/>
      <c r="R135" s="46"/>
      <c r="S135" s="46"/>
      <c r="T135" s="37"/>
      <c r="U135" s="29"/>
      <c r="V135" s="47"/>
      <c r="W135" s="67"/>
      <c r="X135" s="45"/>
      <c r="Y135" s="45"/>
      <c r="Z135" s="45"/>
      <c r="AA135" s="319" t="s">
        <v>1190</v>
      </c>
      <c r="AB135" s="326"/>
      <c r="AC135" s="45">
        <f>(AA83+AC83)*AE83</f>
        <v>16416</v>
      </c>
      <c r="AD135" s="45"/>
      <c r="AE135" s="46"/>
      <c r="AF135" s="46"/>
      <c r="AG135" s="46"/>
      <c r="AH135" s="37"/>
      <c r="AI135" s="29"/>
      <c r="AJ135" s="47"/>
      <c r="AK135" s="45"/>
      <c r="AL135" s="45"/>
      <c r="AM135" s="45"/>
      <c r="AN135" s="45"/>
      <c r="AO135" s="319" t="s">
        <v>1190</v>
      </c>
      <c r="AP135" s="326"/>
      <c r="AQ135" s="45">
        <f>(AO83+AQ83)*AS83</f>
        <v>40480</v>
      </c>
      <c r="AR135" s="45"/>
      <c r="AS135" s="46"/>
      <c r="AT135" s="46"/>
      <c r="AU135" s="46"/>
      <c r="AV135" s="37"/>
      <c r="AW135" s="29"/>
      <c r="AX135" s="47"/>
      <c r="AY135" s="111" t="s">
        <v>37</v>
      </c>
      <c r="AZ135" s="99">
        <f>AZ203</f>
        <v>465400</v>
      </c>
      <c r="BA135" s="45"/>
      <c r="BB135" s="45"/>
      <c r="BC135" s="319" t="s">
        <v>1190</v>
      </c>
      <c r="BD135" s="326"/>
      <c r="BE135" s="45">
        <f>(BC83+BE83)*BG83</f>
        <v>52500</v>
      </c>
      <c r="BF135" s="45"/>
      <c r="BG135" s="46"/>
      <c r="BH135" s="46"/>
      <c r="BI135" s="46"/>
      <c r="BJ135" s="37"/>
      <c r="BK135" s="29"/>
      <c r="BL135" s="47"/>
      <c r="BM135" s="45"/>
      <c r="BN135" s="99"/>
      <c r="BO135" s="45"/>
      <c r="BP135" s="45"/>
      <c r="BQ135" s="25"/>
      <c r="BR135" s="45"/>
      <c r="BS135" s="45"/>
      <c r="BT135" s="114"/>
      <c r="BU135" s="105"/>
      <c r="BV135" s="46"/>
      <c r="BW135" s="46"/>
      <c r="BX135" s="37"/>
      <c r="BY135" s="57"/>
      <c r="BZ135" s="47"/>
      <c r="CA135" s="45"/>
      <c r="CB135" s="45"/>
      <c r="CC135" s="45"/>
      <c r="CD135" s="45"/>
      <c r="CE135" s="25"/>
      <c r="CF135" s="45"/>
      <c r="CG135" s="71"/>
      <c r="CH135" s="115"/>
      <c r="CI135" s="112"/>
      <c r="CJ135" s="67"/>
      <c r="CK135" s="46"/>
      <c r="CL135" s="37"/>
      <c r="CM135" s="29"/>
      <c r="CN135" s="47"/>
      <c r="CO135" s="45"/>
      <c r="CP135" s="45"/>
      <c r="CQ135" s="45"/>
      <c r="CR135" s="45"/>
      <c r="CS135" s="25"/>
      <c r="CT135" s="45"/>
      <c r="CU135" s="71"/>
      <c r="CV135" s="115"/>
      <c r="CW135" s="112"/>
      <c r="CX135" s="67"/>
      <c r="CY135" s="46"/>
      <c r="CZ135" s="37"/>
      <c r="DA135" s="29"/>
      <c r="DB135" s="47"/>
      <c r="DC135" s="67"/>
      <c r="DD135" s="45"/>
      <c r="DE135" s="45"/>
      <c r="DF135" s="45"/>
      <c r="DG135" s="319" t="s">
        <v>1190</v>
      </c>
      <c r="DH135" s="326"/>
      <c r="DI135" s="45">
        <f>(DG83+DI83)*DK83</f>
        <v>16060</v>
      </c>
      <c r="DJ135" s="45"/>
      <c r="DK135" s="46"/>
      <c r="DL135" s="46"/>
      <c r="DM135" s="46"/>
      <c r="DN135" s="37"/>
      <c r="DO135" s="29"/>
      <c r="DP135" s="47"/>
      <c r="DU135" s="319" t="s">
        <v>1190</v>
      </c>
      <c r="DV135" s="326"/>
      <c r="DW135" s="45">
        <f>(DU83+DW83)*DY83</f>
        <v>48600</v>
      </c>
      <c r="DX135" s="45"/>
      <c r="DY135" s="46"/>
      <c r="DZ135" s="46"/>
      <c r="EA135" s="46"/>
      <c r="EB135" s="37"/>
      <c r="ED135" s="47"/>
      <c r="EE135" s="67"/>
      <c r="EF135" s="45"/>
      <c r="EG135" s="45"/>
      <c r="EH135" s="45"/>
      <c r="EI135" s="319" t="s">
        <v>1190</v>
      </c>
      <c r="EJ135" s="326"/>
      <c r="EK135" s="45">
        <f>(EI83+EK83)*EM83</f>
        <v>65450</v>
      </c>
      <c r="EL135" s="45"/>
      <c r="EM135" s="46"/>
      <c r="EN135" s="46"/>
      <c r="EO135" s="46"/>
      <c r="EP135" s="37"/>
      <c r="ER135" s="47"/>
      <c r="ES135" s="67"/>
      <c r="ET135" s="45"/>
      <c r="EU135" s="45"/>
      <c r="EV135" s="45"/>
      <c r="EW135" s="319" t="s">
        <v>1190</v>
      </c>
      <c r="EX135" s="326"/>
      <c r="EY135" s="45">
        <f>(EW83+EY83)*FA83</f>
        <v>58905</v>
      </c>
      <c r="EZ135" s="45"/>
      <c r="FA135" s="46"/>
      <c r="FB135" s="46"/>
      <c r="FC135" s="46"/>
      <c r="FD135" s="37"/>
      <c r="FF135" s="47"/>
      <c r="FG135" s="67"/>
      <c r="FH135" s="45"/>
      <c r="FI135" s="45"/>
      <c r="FJ135" s="45"/>
      <c r="FK135" s="319" t="s">
        <v>1190</v>
      </c>
      <c r="FL135" s="326"/>
      <c r="FM135" s="45">
        <f>(FK83+FM83)*FO83</f>
        <v>43000</v>
      </c>
      <c r="FN135" s="45"/>
      <c r="FO135" s="46"/>
      <c r="FP135" s="46"/>
      <c r="FQ135" s="46"/>
      <c r="FR135" s="37"/>
      <c r="FS135" s="29"/>
      <c r="FT135" s="47"/>
      <c r="FU135" s="67"/>
      <c r="FV135" s="45"/>
      <c r="FW135" s="45"/>
      <c r="FX135" s="45"/>
      <c r="FY135" s="319" t="s">
        <v>1190</v>
      </c>
      <c r="FZ135" s="326"/>
      <c r="GA135" s="45">
        <f>(FY83+GA83)*GC83</f>
        <v>96400</v>
      </c>
      <c r="GB135" s="45"/>
      <c r="GC135" s="46"/>
      <c r="GD135" s="46"/>
      <c r="GE135" s="46"/>
      <c r="GF135" s="37"/>
      <c r="GH135" s="47"/>
      <c r="GI135" s="67"/>
      <c r="GJ135" s="45"/>
      <c r="GK135" s="45"/>
      <c r="GL135" s="45"/>
      <c r="GM135" s="319" t="s">
        <v>1190</v>
      </c>
      <c r="GN135" s="326"/>
      <c r="GO135" s="45">
        <f>(GM83+GO83)*GQ83</f>
        <v>60610</v>
      </c>
      <c r="GP135" s="45"/>
      <c r="GQ135" s="46"/>
      <c r="GR135" s="46"/>
      <c r="GS135" s="46"/>
      <c r="GT135" s="37"/>
      <c r="GU135" s="61"/>
      <c r="GV135" s="47"/>
      <c r="GW135" s="30"/>
      <c r="GX135" s="45"/>
      <c r="GY135" s="45"/>
      <c r="GZ135" s="45"/>
      <c r="HA135" s="45"/>
      <c r="HB135" s="25"/>
      <c r="HC135" s="45"/>
      <c r="HD135" s="45"/>
      <c r="HE135" s="71"/>
      <c r="HF135" s="112"/>
      <c r="HG135" s="67"/>
      <c r="HH135" s="46"/>
      <c r="HI135" s="37"/>
      <c r="HK135" s="47"/>
      <c r="HL135" s="45"/>
      <c r="HM135" s="45"/>
      <c r="HN135" s="45"/>
      <c r="HO135" s="45"/>
      <c r="HP135" s="25"/>
      <c r="HQ135" s="45"/>
      <c r="HR135" s="45"/>
      <c r="HS135" s="71"/>
      <c r="HT135" s="112"/>
      <c r="HU135" s="67"/>
      <c r="HV135" s="46"/>
      <c r="HW135" s="37"/>
      <c r="HX135" s="360"/>
      <c r="HY135" s="47"/>
      <c r="HZ135" s="45"/>
      <c r="IA135" s="99"/>
      <c r="IB135" s="45"/>
      <c r="IC135" s="45"/>
      <c r="ID135" s="25"/>
      <c r="IE135" s="45"/>
      <c r="IF135" s="45"/>
      <c r="IG135" s="116"/>
      <c r="IH135" s="105"/>
      <c r="II135" s="46"/>
      <c r="IJ135" s="46"/>
      <c r="IK135" s="37"/>
      <c r="IL135" s="29"/>
      <c r="IM135" s="47"/>
      <c r="IN135" s="45"/>
      <c r="IO135" s="45"/>
      <c r="IP135" s="45"/>
      <c r="IQ135" s="45"/>
      <c r="IR135" s="25"/>
      <c r="IS135" s="45"/>
      <c r="IT135" s="45"/>
      <c r="IU135" s="71"/>
      <c r="IV135" s="112"/>
      <c r="IW135" s="67"/>
      <c r="IX135" s="46"/>
      <c r="IY135" s="37"/>
      <c r="IZ135" s="61"/>
      <c r="JA135" s="47"/>
      <c r="JB135" s="45"/>
      <c r="JC135" s="99"/>
      <c r="JD135" s="45"/>
      <c r="JE135" s="45"/>
      <c r="JF135" s="25"/>
      <c r="JG135" s="45"/>
      <c r="JH135" s="45"/>
      <c r="JI135" s="116"/>
      <c r="JJ135" s="105"/>
      <c r="JK135" s="46"/>
      <c r="JL135" s="46"/>
      <c r="JM135" s="37"/>
      <c r="JN135" s="29"/>
      <c r="JO135" s="47"/>
      <c r="JP135" s="45"/>
      <c r="JQ135" s="45"/>
      <c r="JR135" s="45"/>
      <c r="JS135" s="45"/>
      <c r="JT135" s="25"/>
      <c r="JU135" s="45"/>
      <c r="JV135" s="45"/>
      <c r="JW135" s="71"/>
      <c r="JX135" s="112"/>
      <c r="JY135" s="67"/>
      <c r="JZ135" s="46"/>
      <c r="KA135" s="37"/>
      <c r="KB135" s="51"/>
      <c r="KC135" s="47"/>
      <c r="KD135" s="45"/>
      <c r="KE135" s="45"/>
      <c r="KF135" s="45"/>
      <c r="KG135" s="45"/>
      <c r="KH135" s="25"/>
      <c r="KI135" s="45"/>
      <c r="KJ135" s="71"/>
      <c r="KK135" s="59"/>
      <c r="KL135" s="112"/>
      <c r="KM135" s="67"/>
      <c r="KN135" s="46"/>
      <c r="KO135" s="37"/>
      <c r="KP135" s="29"/>
      <c r="KQ135" s="47"/>
      <c r="KR135" s="45"/>
      <c r="KS135" s="45"/>
      <c r="KT135" s="45"/>
      <c r="KU135" s="45"/>
      <c r="KV135" s="25"/>
      <c r="KW135" s="45"/>
      <c r="KX135" s="45"/>
      <c r="KY135" s="113"/>
      <c r="KZ135" s="112"/>
      <c r="LA135" s="67"/>
      <c r="LB135" s="46"/>
      <c r="LC135" s="37"/>
      <c r="LD135" s="29"/>
      <c r="LE135" s="47"/>
      <c r="LF135" s="25" t="s">
        <v>37</v>
      </c>
      <c r="LG135" s="45">
        <f>LG204</f>
        <v>366000</v>
      </c>
      <c r="LH135" s="45"/>
      <c r="LI135" s="45"/>
      <c r="LJ135" s="25"/>
      <c r="LK135" s="45"/>
      <c r="LL135" s="71"/>
      <c r="LM135" s="26"/>
      <c r="LN135" s="325" t="s">
        <v>1190</v>
      </c>
      <c r="LO135" s="327"/>
      <c r="LP135" s="43">
        <f>(LJ99+LL99)*LN99+(LJ100+LL100)*LN100+(LJ101+LL101)*LN101</f>
        <v>8400</v>
      </c>
      <c r="LQ135" s="37"/>
      <c r="LR135" s="29"/>
      <c r="LS135" s="47"/>
      <c r="LT135" s="67"/>
      <c r="LU135" s="45"/>
      <c r="LV135" s="45"/>
      <c r="LW135" s="45"/>
      <c r="LX135" s="319" t="s">
        <v>1190</v>
      </c>
      <c r="LY135" s="326"/>
      <c r="LZ135" s="45">
        <f>(LX83+LZ83)*MB83</f>
        <v>34000</v>
      </c>
      <c r="MA135" s="45"/>
      <c r="MB135" s="46"/>
      <c r="MC135" s="46"/>
      <c r="MD135" s="46"/>
      <c r="ME135" s="37"/>
      <c r="MF135" s="29"/>
      <c r="MG135" s="47"/>
      <c r="MH135" s="67"/>
      <c r="MI135" s="45"/>
      <c r="MJ135" s="45"/>
      <c r="MK135" s="45"/>
      <c r="ML135" s="319" t="s">
        <v>1190</v>
      </c>
      <c r="MM135" s="326"/>
      <c r="MN135" s="45">
        <f>(ML83+MN83)*MP83</f>
        <v>15400</v>
      </c>
      <c r="MO135" s="45"/>
      <c r="MP135" s="46"/>
      <c r="MQ135" s="46"/>
      <c r="MR135" s="46"/>
      <c r="MS135" s="37"/>
      <c r="MT135" s="29"/>
      <c r="MU135" s="47"/>
      <c r="MV135" s="67"/>
      <c r="MW135" s="45"/>
      <c r="MX135" s="45"/>
      <c r="MY135" s="45"/>
      <c r="MZ135" s="319" t="s">
        <v>1190</v>
      </c>
      <c r="NA135" s="326"/>
      <c r="NB135" s="45">
        <f>(MZ83+NB83)*ND83</f>
        <v>54000</v>
      </c>
      <c r="NC135" s="45"/>
      <c r="ND135" s="46"/>
      <c r="NE135" s="46"/>
      <c r="NF135" s="46"/>
      <c r="NG135" s="37"/>
      <c r="NH135" s="29"/>
      <c r="NI135" s="47"/>
      <c r="NJ135" s="67"/>
      <c r="NK135" s="45"/>
      <c r="NL135" s="45"/>
      <c r="NM135" s="45"/>
      <c r="NN135" s="319" t="s">
        <v>1190</v>
      </c>
      <c r="NO135" s="326"/>
      <c r="NP135" s="45">
        <f>(NN83+NP83)*NR83</f>
        <v>44000</v>
      </c>
      <c r="NQ135" s="45"/>
      <c r="NR135" s="46"/>
      <c r="NS135" s="46"/>
      <c r="NT135" s="46"/>
      <c r="NU135" s="37"/>
    </row>
    <row r="136" spans="1:385" x14ac:dyDescent="0.25">
      <c r="A136" s="38"/>
      <c r="B136" s="39"/>
      <c r="C136" s="40"/>
      <c r="D136" s="40"/>
      <c r="E136" s="41"/>
      <c r="F136" s="41"/>
      <c r="G136" s="40"/>
      <c r="H136" s="42"/>
      <c r="I136" s="45"/>
      <c r="J136" s="45"/>
      <c r="K136" s="45"/>
      <c r="L136" s="45"/>
      <c r="M136" s="25"/>
      <c r="N136" s="45"/>
      <c r="O136" s="45"/>
      <c r="P136" s="45"/>
      <c r="Q136" s="46"/>
      <c r="R136" s="46"/>
      <c r="S136" s="46"/>
      <c r="T136" s="37"/>
      <c r="U136" s="29"/>
      <c r="V136" s="47"/>
      <c r="W136" s="67"/>
      <c r="X136" s="45"/>
      <c r="Y136" s="45"/>
      <c r="Z136" s="45"/>
      <c r="AA136" s="25"/>
      <c r="AB136" s="45"/>
      <c r="AC136" s="45"/>
      <c r="AD136" s="45"/>
      <c r="AE136" s="46"/>
      <c r="AF136" s="46"/>
      <c r="AG136" s="46"/>
      <c r="AH136" s="37"/>
      <c r="AI136" s="29"/>
      <c r="AJ136" s="47"/>
      <c r="AK136" s="45"/>
      <c r="AL136" s="45"/>
      <c r="AM136" s="45"/>
      <c r="AN136" s="45"/>
      <c r="AO136" s="25"/>
      <c r="AP136" s="45"/>
      <c r="AQ136" s="45"/>
      <c r="AR136" s="45"/>
      <c r="AS136" s="46"/>
      <c r="AT136" s="46"/>
      <c r="AU136" s="46"/>
      <c r="AV136" s="37"/>
      <c r="AW136" s="29"/>
      <c r="AX136" s="117"/>
      <c r="AY136" s="118"/>
      <c r="AZ136" s="118"/>
      <c r="BA136" s="67"/>
      <c r="BB136" s="45"/>
      <c r="BC136" s="25"/>
      <c r="BD136" s="45"/>
      <c r="BE136" s="107"/>
      <c r="BF136" s="107"/>
      <c r="BG136" s="46"/>
      <c r="BH136" s="46"/>
      <c r="BI136" s="46"/>
      <c r="BJ136" s="37"/>
      <c r="BK136" s="29"/>
      <c r="BL136" s="47"/>
      <c r="BM136" s="45"/>
      <c r="BN136" s="99"/>
      <c r="BO136" s="45"/>
      <c r="BP136" s="45"/>
      <c r="BQ136" s="25"/>
      <c r="BR136" s="45"/>
      <c r="BS136" s="45"/>
      <c r="BT136" s="114"/>
      <c r="BU136" s="124"/>
      <c r="BV136" s="46"/>
      <c r="BW136" s="46"/>
      <c r="BX136" s="37"/>
      <c r="BY136" s="57"/>
      <c r="BZ136" s="47"/>
      <c r="CA136" s="45"/>
      <c r="CB136" s="45"/>
      <c r="CC136" s="45"/>
      <c r="CD136" s="45"/>
      <c r="CE136" s="25"/>
      <c r="CF136" s="45"/>
      <c r="CG136" s="45"/>
      <c r="CH136" s="125"/>
      <c r="CI136" s="120"/>
      <c r="CJ136" s="121" t="s">
        <v>1191</v>
      </c>
      <c r="CK136" s="46"/>
      <c r="CL136" s="37"/>
      <c r="CM136" s="29"/>
      <c r="CN136" s="47"/>
      <c r="CO136" s="45"/>
      <c r="CP136" s="45"/>
      <c r="CQ136" s="45"/>
      <c r="CR136" s="45"/>
      <c r="CS136" s="25"/>
      <c r="CT136" s="45"/>
      <c r="CU136" s="45"/>
      <c r="CV136" s="125"/>
      <c r="CW136" s="120"/>
      <c r="CX136" s="121" t="s">
        <v>1191</v>
      </c>
      <c r="CY136" s="46"/>
      <c r="CZ136" s="37"/>
      <c r="DA136" s="29"/>
      <c r="DB136" s="47"/>
      <c r="DC136" s="67"/>
      <c r="DD136" s="45"/>
      <c r="DE136" s="45"/>
      <c r="DF136" s="45"/>
      <c r="DG136" s="25"/>
      <c r="DH136" s="45"/>
      <c r="DI136" s="45"/>
      <c r="DJ136" s="45"/>
      <c r="DK136" s="46"/>
      <c r="DL136" s="46"/>
      <c r="DM136" s="46"/>
      <c r="DN136" s="37"/>
      <c r="DO136" s="29"/>
      <c r="DP136" s="47"/>
      <c r="DQ136" s="25"/>
      <c r="DR136" s="45"/>
      <c r="DS136" s="45"/>
      <c r="DT136" s="45"/>
      <c r="DU136" s="25"/>
      <c r="DV136" s="45"/>
      <c r="DW136" s="107"/>
      <c r="DX136" s="107"/>
      <c r="DY136" s="46"/>
      <c r="DZ136" s="46"/>
      <c r="EA136" s="46"/>
      <c r="EB136" s="37"/>
      <c r="ED136" s="47"/>
      <c r="EE136" s="67"/>
      <c r="EF136" s="45"/>
      <c r="EG136" s="45"/>
      <c r="EH136" s="45"/>
      <c r="EI136" s="25"/>
      <c r="EJ136" s="45"/>
      <c r="EK136" s="45"/>
      <c r="EL136" s="45"/>
      <c r="EM136" s="46"/>
      <c r="EN136" s="46"/>
      <c r="EO136" s="46"/>
      <c r="EP136" s="37"/>
      <c r="ER136" s="47"/>
      <c r="ES136" s="67"/>
      <c r="ET136" s="45"/>
      <c r="EU136" s="45"/>
      <c r="EV136" s="45"/>
      <c r="EW136" s="25"/>
      <c r="EX136" s="45"/>
      <c r="EY136" s="45"/>
      <c r="EZ136" s="45"/>
      <c r="FA136" s="46"/>
      <c r="FB136" s="46"/>
      <c r="FC136" s="46"/>
      <c r="FD136" s="37"/>
      <c r="FF136" s="47"/>
      <c r="FG136" s="67"/>
      <c r="FH136" s="45"/>
      <c r="FI136" s="45"/>
      <c r="FJ136" s="45"/>
      <c r="FK136" s="25"/>
      <c r="FL136" s="45"/>
      <c r="FM136" s="45"/>
      <c r="FN136" s="45"/>
      <c r="FO136" s="46"/>
      <c r="FP136" s="46"/>
      <c r="FQ136" s="46"/>
      <c r="FR136" s="37"/>
      <c r="FS136" s="29"/>
      <c r="FT136" s="47"/>
      <c r="FU136" s="67"/>
      <c r="FV136" s="45"/>
      <c r="FW136" s="45"/>
      <c r="FX136" s="45"/>
      <c r="FY136" s="25"/>
      <c r="FZ136" s="45"/>
      <c r="GA136" s="45"/>
      <c r="GB136" s="45"/>
      <c r="GC136" s="46"/>
      <c r="GD136" s="46"/>
      <c r="GE136" s="46"/>
      <c r="GF136" s="37"/>
      <c r="GH136" s="47"/>
      <c r="GI136" s="67"/>
      <c r="GJ136" s="45"/>
      <c r="GK136" s="45"/>
      <c r="GL136" s="45"/>
      <c r="GM136" s="25"/>
      <c r="GN136" s="45"/>
      <c r="GO136" s="45"/>
      <c r="GP136" s="45"/>
      <c r="GQ136" s="46"/>
      <c r="GR136" s="46"/>
      <c r="GS136" s="46"/>
      <c r="GT136" s="37"/>
      <c r="GU136" s="61"/>
      <c r="GV136" s="47"/>
      <c r="GW136" s="30"/>
      <c r="GX136" s="45"/>
      <c r="GY136" s="45"/>
      <c r="GZ136" s="45"/>
      <c r="HA136" s="45"/>
      <c r="HB136" s="25"/>
      <c r="HC136" s="45"/>
      <c r="HD136" s="45"/>
      <c r="HE136" s="126"/>
      <c r="HF136" s="120"/>
      <c r="HG136" s="123"/>
      <c r="HH136" s="46"/>
      <c r="HI136" s="37"/>
      <c r="HK136" s="47"/>
      <c r="HL136" s="45"/>
      <c r="HM136" s="45"/>
      <c r="HN136" s="45"/>
      <c r="HO136" s="45"/>
      <c r="HP136" s="25"/>
      <c r="HQ136" s="45"/>
      <c r="HR136" s="45"/>
      <c r="HS136" s="126"/>
      <c r="HT136" s="120"/>
      <c r="HU136" s="123"/>
      <c r="HV136" s="46"/>
      <c r="HW136" s="37"/>
      <c r="HX136" s="360"/>
      <c r="HY136" s="47"/>
      <c r="HZ136" s="45"/>
      <c r="IA136" s="99"/>
      <c r="IB136" s="45"/>
      <c r="IC136" s="45"/>
      <c r="ID136" s="25"/>
      <c r="IE136" s="45"/>
      <c r="IF136" s="45"/>
      <c r="IG136" s="116"/>
      <c r="IH136" s="124"/>
      <c r="II136" s="46"/>
      <c r="IJ136" s="46"/>
      <c r="IK136" s="37"/>
      <c r="IL136" s="29"/>
      <c r="IM136" s="47"/>
      <c r="IN136" s="45"/>
      <c r="IO136" s="45"/>
      <c r="IP136" s="45"/>
      <c r="IQ136" s="45"/>
      <c r="IR136" s="25"/>
      <c r="IS136" s="45"/>
      <c r="IT136" s="45"/>
      <c r="IU136" s="126"/>
      <c r="IV136" s="120"/>
      <c r="IW136" s="123"/>
      <c r="IX136" s="46"/>
      <c r="IY136" s="37"/>
      <c r="IZ136" s="61"/>
      <c r="JA136" s="47"/>
      <c r="JB136" s="45"/>
      <c r="JC136" s="99"/>
      <c r="JD136" s="45"/>
      <c r="JE136" s="45"/>
      <c r="JF136" s="25"/>
      <c r="JG136" s="45"/>
      <c r="JH136" s="45"/>
      <c r="JI136" s="116"/>
      <c r="JJ136" s="124"/>
      <c r="JK136" s="46"/>
      <c r="JL136" s="46"/>
      <c r="JM136" s="37"/>
      <c r="JN136" s="29"/>
      <c r="JO136" s="47"/>
      <c r="JP136" s="45"/>
      <c r="JQ136" s="45"/>
      <c r="JR136" s="45"/>
      <c r="JS136" s="45"/>
      <c r="JT136" s="25"/>
      <c r="JU136" s="45"/>
      <c r="JV136" s="45"/>
      <c r="JW136" s="126"/>
      <c r="JX136" s="120"/>
      <c r="JY136" s="123"/>
      <c r="JZ136" s="46"/>
      <c r="KA136" s="37"/>
      <c r="KB136" s="51"/>
      <c r="KC136" s="47"/>
      <c r="KD136" s="45"/>
      <c r="KE136" s="45"/>
      <c r="KF136" s="45"/>
      <c r="KG136" s="45"/>
      <c r="KH136" s="25"/>
      <c r="KI136" s="45"/>
      <c r="KJ136" s="45"/>
      <c r="KK136" s="119"/>
      <c r="KL136" s="120"/>
      <c r="KM136" s="121" t="s">
        <v>1191</v>
      </c>
      <c r="KN136" s="46"/>
      <c r="KO136" s="37"/>
      <c r="KP136" s="29"/>
      <c r="KQ136" s="47"/>
      <c r="KR136" s="45"/>
      <c r="KS136" s="45"/>
      <c r="KT136" s="45"/>
      <c r="KU136" s="45"/>
      <c r="KV136" s="25"/>
      <c r="KW136" s="45"/>
      <c r="KX136" s="45"/>
      <c r="KY136" s="122"/>
      <c r="KZ136" s="120"/>
      <c r="LA136" s="123"/>
      <c r="LB136" s="46"/>
      <c r="LC136" s="37"/>
      <c r="LD136" s="29"/>
      <c r="LE136" s="47"/>
      <c r="LF136" s="25"/>
      <c r="LG136" s="45"/>
      <c r="LH136" s="45"/>
      <c r="LI136" s="45"/>
      <c r="LJ136" s="25"/>
      <c r="LK136" s="45"/>
      <c r="LL136" s="71"/>
      <c r="LM136" s="26"/>
      <c r="LN136" s="120"/>
      <c r="LO136" s="123"/>
      <c r="LP136" s="46"/>
      <c r="LQ136" s="37"/>
      <c r="LR136" s="29"/>
      <c r="LS136" s="47"/>
      <c r="LT136" s="67"/>
      <c r="LU136" s="45"/>
      <c r="LV136" s="45"/>
      <c r="LW136" s="45"/>
      <c r="LX136" s="25"/>
      <c r="LY136" s="45"/>
      <c r="LZ136" s="45"/>
      <c r="MA136" s="45"/>
      <c r="MB136" s="46"/>
      <c r="MC136" s="46"/>
      <c r="MD136" s="46"/>
      <c r="ME136" s="37"/>
      <c r="MF136" s="29"/>
      <c r="MG136" s="47"/>
      <c r="MH136" s="67"/>
      <c r="MI136" s="45"/>
      <c r="MJ136" s="45"/>
      <c r="MK136" s="45"/>
      <c r="ML136" s="25"/>
      <c r="MM136" s="45"/>
      <c r="MN136" s="45"/>
      <c r="MO136" s="45"/>
      <c r="MP136" s="46"/>
      <c r="MQ136" s="46"/>
      <c r="MR136" s="46"/>
      <c r="MS136" s="37"/>
      <c r="MT136" s="29"/>
      <c r="MU136" s="47"/>
      <c r="MV136" s="67"/>
      <c r="MW136" s="45"/>
      <c r="MX136" s="45"/>
      <c r="MY136" s="45"/>
      <c r="MZ136" s="25"/>
      <c r="NA136" s="45"/>
      <c r="NB136" s="45"/>
      <c r="NC136" s="45"/>
      <c r="ND136" s="46"/>
      <c r="NE136" s="46"/>
      <c r="NF136" s="46"/>
      <c r="NG136" s="37"/>
      <c r="NH136" s="29"/>
      <c r="NI136" s="47"/>
      <c r="NJ136" s="67"/>
      <c r="NK136" s="45"/>
      <c r="NL136" s="45"/>
      <c r="NM136" s="45"/>
      <c r="NN136" s="25"/>
      <c r="NO136" s="45"/>
      <c r="NP136" s="45"/>
      <c r="NQ136" s="45"/>
      <c r="NR136" s="46"/>
      <c r="NS136" s="46"/>
      <c r="NT136" s="46"/>
      <c r="NU136" s="37"/>
    </row>
    <row r="137" spans="1:385" x14ac:dyDescent="0.25">
      <c r="A137" s="38"/>
      <c r="B137" s="39"/>
      <c r="C137" s="40"/>
      <c r="D137" s="40"/>
      <c r="E137" s="41"/>
      <c r="F137" s="41"/>
      <c r="G137" s="40"/>
      <c r="H137" s="42"/>
      <c r="I137" s="45"/>
      <c r="J137" s="45"/>
      <c r="K137" s="45"/>
      <c r="L137" s="45"/>
      <c r="M137" s="25"/>
      <c r="N137" s="45"/>
      <c r="O137" s="107"/>
      <c r="P137" s="107"/>
      <c r="Q137" s="45"/>
      <c r="R137" s="45"/>
      <c r="S137" s="45"/>
      <c r="T137" s="37"/>
      <c r="U137" s="29"/>
      <c r="V137" s="47"/>
      <c r="W137" s="67"/>
      <c r="X137" s="45"/>
      <c r="Y137" s="45"/>
      <c r="Z137" s="45"/>
      <c r="AA137" s="25"/>
      <c r="AB137" s="45"/>
      <c r="AC137" s="107"/>
      <c r="AD137" s="107"/>
      <c r="AE137" s="45"/>
      <c r="AF137" s="45"/>
      <c r="AG137" s="45"/>
      <c r="AH137" s="37"/>
      <c r="AI137" s="29"/>
      <c r="AJ137" s="47"/>
      <c r="AK137" s="45"/>
      <c r="AL137" s="45"/>
      <c r="AM137" s="45"/>
      <c r="AN137" s="45"/>
      <c r="AO137" s="25"/>
      <c r="AP137" s="45"/>
      <c r="AQ137" s="45"/>
      <c r="AR137" s="45"/>
      <c r="AS137" s="45"/>
      <c r="AT137" s="45"/>
      <c r="AU137" s="45"/>
      <c r="AV137" s="37"/>
      <c r="AW137" s="29"/>
      <c r="AX137" s="47"/>
      <c r="AY137" s="43"/>
      <c r="AZ137" s="43"/>
      <c r="BA137" s="45"/>
      <c r="BB137" s="45"/>
      <c r="BC137" s="25"/>
      <c r="BD137" s="45"/>
      <c r="BE137" s="45"/>
      <c r="BF137" s="45"/>
      <c r="BG137" s="45"/>
      <c r="BH137" s="45"/>
      <c r="BI137" s="45"/>
      <c r="BJ137" s="37"/>
      <c r="BK137" s="29"/>
      <c r="BL137" s="322" t="s">
        <v>38</v>
      </c>
      <c r="BM137" s="322"/>
      <c r="BN137" s="127">
        <f>SUM(BN75,BN79,BN83,BN87,BN91,BN95,BN99,BN103,BN107,BN111,BN115,BN119,BN123)*100</f>
        <v>39700</v>
      </c>
      <c r="BO137" s="67"/>
      <c r="BP137" s="45"/>
      <c r="BQ137" s="25">
        <f>BN137/BR137</f>
        <v>2335.294117647059</v>
      </c>
      <c r="BR137" s="127">
        <f>SUM(BR75,BR79,BR83,BR87,BR92,BR95,BR100,BR103,BR107,BR111,BR115,BR119,BR123)</f>
        <v>17</v>
      </c>
      <c r="BS137" s="45"/>
      <c r="BT137" s="44" t="str">
        <f t="shared" ref="BT137:BU140" si="771">BT75</f>
        <v>ゲーム機柄イヤホン</v>
      </c>
      <c r="BU137" s="43">
        <f t="shared" si="771"/>
        <v>1100</v>
      </c>
      <c r="BV137" s="127">
        <f>SUM(BV75,BV79,BV83,BV87,BV91,BV95,BV99,BV103,BV107,BV111,BV115,BV119,BV123)</f>
        <v>9900</v>
      </c>
      <c r="BW137" s="107">
        <f>BV137/BN137</f>
        <v>0.24937027707808565</v>
      </c>
      <c r="BX137" s="37"/>
      <c r="BY137" s="57"/>
      <c r="BZ137" s="322" t="s">
        <v>38</v>
      </c>
      <c r="CA137" s="322"/>
      <c r="CB137" s="127">
        <f>SUM(CB75,CB79,CB83,CB87,CB91,CB95,CB99,CB103,CB107,CB111,CB115,CB119,CB123)*100</f>
        <v>21200</v>
      </c>
      <c r="CC137" s="67"/>
      <c r="CD137" s="45"/>
      <c r="CE137" s="25">
        <f>CB137/CF137</f>
        <v>2120</v>
      </c>
      <c r="CF137" s="127">
        <f>SUM(CF75,CF79,CF83,CF87,CF92,CF95,CF100,CF103,CF107,CF111,CF115,CF119,CF123)</f>
        <v>10</v>
      </c>
      <c r="CG137" s="45"/>
      <c r="CH137" s="44" t="str">
        <f t="shared" ref="CH137:CI140" si="772">CH75</f>
        <v>雪見だいふくイヤホン</v>
      </c>
      <c r="CI137" s="43">
        <f t="shared" si="772"/>
        <v>1100</v>
      </c>
      <c r="CJ137" s="127">
        <f>SUM(CJ75,CJ79,CJ83,CJ87,CJ91,CJ95,CJ99,CJ103,CJ107,CJ111,CJ115,CJ119,CJ123)</f>
        <v>11000</v>
      </c>
      <c r="CK137" s="107">
        <f>CJ137/CB137</f>
        <v>0.51886792452830188</v>
      </c>
      <c r="CL137" s="37"/>
      <c r="CM137" s="29"/>
      <c r="CN137" s="322" t="s">
        <v>38</v>
      </c>
      <c r="CO137" s="322"/>
      <c r="CP137" s="127">
        <f>SUM(CP75,CP79,CP83,CP87,CP91,CP95,CP99,CP103,CP107,CP111,CP115,CP119,CP123)*100</f>
        <v>20800</v>
      </c>
      <c r="CQ137" s="67"/>
      <c r="CR137" s="45"/>
      <c r="CS137" s="25">
        <f>CP137/CT137</f>
        <v>2971.4285714285716</v>
      </c>
      <c r="CT137" s="127">
        <f>SUM(CT75,CT79,CT83,CT87,CT92,CT95,CT100,CT103,CT107,CT111,CT115,CT119,CT123)</f>
        <v>7</v>
      </c>
      <c r="CU137" s="45"/>
      <c r="CV137" s="44" t="str">
        <f t="shared" ref="CV137:CW140" si="773">CV75</f>
        <v>ゲーム機柄ワイヤレスイヤホン</v>
      </c>
      <c r="CW137" s="43">
        <f t="shared" si="773"/>
        <v>700</v>
      </c>
      <c r="CX137" s="127">
        <f>SUM(CX75,CX79,CX83,CX87,CX91,CX95,CX99,CX103,CX107,CX111,CX115,CX119,CX123)</f>
        <v>2800</v>
      </c>
      <c r="CY137" s="107">
        <f>CX137/CP137</f>
        <v>0.13461538461538461</v>
      </c>
      <c r="CZ137" s="37"/>
      <c r="DA137" s="29"/>
      <c r="DB137" s="47"/>
      <c r="DC137" s="67"/>
      <c r="DD137" s="45"/>
      <c r="DE137" s="45"/>
      <c r="DF137" s="45"/>
      <c r="DG137" s="25"/>
      <c r="DH137" s="45"/>
      <c r="DI137" s="107"/>
      <c r="DJ137" s="107"/>
      <c r="DK137" s="45"/>
      <c r="DL137" s="45"/>
      <c r="DM137" s="45"/>
      <c r="DN137" s="37"/>
      <c r="DO137" s="29"/>
      <c r="DP137" s="47"/>
      <c r="DY137" s="45"/>
      <c r="DZ137" s="45"/>
      <c r="EA137" s="45"/>
      <c r="EB137" s="37"/>
      <c r="EC137" s="128"/>
      <c r="ED137" s="47"/>
      <c r="EE137" s="67"/>
      <c r="EF137" s="45"/>
      <c r="EG137" s="45"/>
      <c r="EH137" s="45"/>
      <c r="EI137" s="25"/>
      <c r="EJ137" s="45"/>
      <c r="EK137" s="107"/>
      <c r="EL137" s="107"/>
      <c r="EM137" s="45"/>
      <c r="EN137" s="45"/>
      <c r="EO137" s="45"/>
      <c r="EP137" s="37"/>
      <c r="EQ137" s="128"/>
      <c r="ER137" s="47"/>
      <c r="ES137" s="67"/>
      <c r="ET137" s="45"/>
      <c r="EU137" s="45"/>
      <c r="EV137" s="45"/>
      <c r="EW137" s="25"/>
      <c r="EX137" s="45"/>
      <c r="EY137" s="107"/>
      <c r="EZ137" s="107"/>
      <c r="FA137" s="45"/>
      <c r="FB137" s="45"/>
      <c r="FC137" s="45"/>
      <c r="FD137" s="37"/>
      <c r="FE137" s="129"/>
      <c r="FF137" s="47"/>
      <c r="FG137" s="67"/>
      <c r="FH137" s="45"/>
      <c r="FI137" s="45"/>
      <c r="FJ137" s="45"/>
      <c r="FK137" s="25"/>
      <c r="FL137" s="45"/>
      <c r="FM137" s="107"/>
      <c r="FN137" s="107"/>
      <c r="FO137" s="45"/>
      <c r="FP137" s="45"/>
      <c r="FQ137" s="45"/>
      <c r="FR137" s="37"/>
      <c r="FS137" s="29"/>
      <c r="FT137" s="47"/>
      <c r="FU137" s="67"/>
      <c r="FV137" s="45"/>
      <c r="FW137" s="45"/>
      <c r="FX137" s="45"/>
      <c r="FY137" s="25"/>
      <c r="FZ137" s="45"/>
      <c r="GA137" s="107"/>
      <c r="GB137" s="107"/>
      <c r="GC137" s="45"/>
      <c r="GD137" s="45"/>
      <c r="GE137" s="45"/>
      <c r="GF137" s="37"/>
      <c r="GG137" s="128"/>
      <c r="GH137" s="47"/>
      <c r="GI137" s="67"/>
      <c r="GJ137" s="45"/>
      <c r="GK137" s="45"/>
      <c r="GL137" s="45"/>
      <c r="GM137" s="25"/>
      <c r="GN137" s="45"/>
      <c r="GO137" s="107"/>
      <c r="GP137" s="107"/>
      <c r="GQ137" s="45"/>
      <c r="GR137" s="45"/>
      <c r="GS137" s="45"/>
      <c r="GT137" s="37"/>
      <c r="GU137" s="130"/>
      <c r="GV137" s="322" t="s">
        <v>38</v>
      </c>
      <c r="GW137" s="322"/>
      <c r="GX137" s="322"/>
      <c r="GY137" s="127">
        <f>SUM(GY75,GY79,GY83,GY87,GY91,GY95,GY99,GY103,GY107,GY111,GY115,GY119,GY123)*100</f>
        <v>27600</v>
      </c>
      <c r="GZ137" s="67"/>
      <c r="HA137" s="45"/>
      <c r="HB137" s="25">
        <f>GY137/HC137</f>
        <v>5520</v>
      </c>
      <c r="HC137" s="127">
        <f>SUM(HC75,HC79,HC83,HC87,HC92,HC95,HC100,HC103,HC107,HC111,HC115,HC119,HC123)</f>
        <v>5</v>
      </c>
      <c r="HD137" s="45"/>
      <c r="HE137" s="44" t="str">
        <f t="shared" ref="HE137:HF140" si="774">HE75</f>
        <v>おしりぷにぷにシール</v>
      </c>
      <c r="HF137" s="43">
        <f t="shared" si="774"/>
        <v>220</v>
      </c>
      <c r="HG137" s="127">
        <f>SUM(HG75,HG79,HG83,HG87,HG91,HG95,HG99,HG103,HG107,HG111,HG115,HG119,HG123)</f>
        <v>3220</v>
      </c>
      <c r="HH137" s="107">
        <f>HG137/GY137</f>
        <v>0.11666666666666667</v>
      </c>
      <c r="HI137" s="37"/>
      <c r="HJ137" s="128"/>
      <c r="HK137" s="322" t="s">
        <v>38</v>
      </c>
      <c r="HL137" s="322"/>
      <c r="HM137" s="127">
        <f>SUM(HM75,HM79,HM83,HM87,HM91,HM95,HM99,HM103,HM107,HM111,HM115,HM119,HM123)*100</f>
        <v>19100</v>
      </c>
      <c r="HN137" s="67"/>
      <c r="HO137" s="45"/>
      <c r="HP137" s="25">
        <f>HM137/HQ137</f>
        <v>9550</v>
      </c>
      <c r="HQ137" s="127">
        <f>SUM(HQ75,HQ79,HQ83,HQ87,HQ92,HQ95,HQ100,HQ103,HQ107,HQ111,HQ115,HQ119,HQ123)</f>
        <v>2</v>
      </c>
      <c r="HR137" s="45"/>
      <c r="HS137" s="44" t="str">
        <f t="shared" ref="HS137:HT140" si="775">HS75</f>
        <v>キティボアバンスクリップ</v>
      </c>
      <c r="HT137" s="43">
        <f t="shared" si="775"/>
        <v>1100</v>
      </c>
      <c r="HU137" s="127">
        <f>SUM(HU75,HU79,HU83,HU87,HU91,HU95,HU99,HU103,HU107,HU111,HU115,HU119,HU123)</f>
        <v>2200</v>
      </c>
      <c r="HV137" s="107">
        <f>HU137/HM137</f>
        <v>0.11518324607329843</v>
      </c>
      <c r="HW137" s="37"/>
      <c r="HX137" s="360"/>
      <c r="HY137" s="322" t="s">
        <v>38</v>
      </c>
      <c r="HZ137" s="322"/>
      <c r="IA137" s="127">
        <f>SUM(IA75,IA79,IA83,IA87,IA91,IA95,IA99,IA103,IA107,IA111,IA115,IA119,IA123)*100</f>
        <v>77200</v>
      </c>
      <c r="IB137" s="67"/>
      <c r="IC137" s="45"/>
      <c r="ID137" s="25">
        <f>IA137/IE137</f>
        <v>11028.571428571429</v>
      </c>
      <c r="IE137" s="127">
        <f>SUM(IE75,IE79,IE83,IE87,IE92,IE95,IE100,IE103,IE107,IE111,IE115,IE119,IE123)</f>
        <v>7</v>
      </c>
      <c r="IF137" s="45"/>
      <c r="IG137" s="44" t="str">
        <f t="shared" ref="IG137:IH140" si="776">IG75</f>
        <v>日焼けキティマルチケース</v>
      </c>
      <c r="IH137" s="43">
        <f t="shared" si="776"/>
        <v>1000</v>
      </c>
      <c r="II137" s="127">
        <f>SUM(II75,II79,II83,II87,II91,II95,II99,II103,II107,II111,II115,II119,II123)</f>
        <v>7000</v>
      </c>
      <c r="IJ137" s="107">
        <f>II137/IA137</f>
        <v>9.0673575129533682E-2</v>
      </c>
      <c r="IK137" s="37"/>
      <c r="IL137" s="29"/>
      <c r="IM137" s="322" t="s">
        <v>38</v>
      </c>
      <c r="IN137" s="322"/>
      <c r="IO137" s="127">
        <f>SUM(IO75,IO79,IO83,IO87,IO91,IO95,IO99,IO103,IO107,IO111,IO115,IO119,IO123)*100</f>
        <v>38300</v>
      </c>
      <c r="IP137" s="67"/>
      <c r="IQ137" s="45"/>
      <c r="IR137" s="25">
        <f>IO137/IS137</f>
        <v>2127.7777777777778</v>
      </c>
      <c r="IS137" s="127">
        <f>SUM(IS75,IS79,IS83,IS87,IS92,IS95,IS100,IS103,IS107,IS111,IS115,IS119,IS123)</f>
        <v>18</v>
      </c>
      <c r="IT137" s="45"/>
      <c r="IU137" s="44" t="str">
        <f t="shared" ref="IU137:IV140" si="777">IU75</f>
        <v>モンチッチがま口</v>
      </c>
      <c r="IV137" s="43">
        <f t="shared" si="777"/>
        <v>400</v>
      </c>
      <c r="IW137" s="127">
        <f>SUM(IW75,IW79,IW83,IW87,IW91,IW95,IW99,IW103,IW107,IW111,IW115,IW119,IW123)</f>
        <v>4400</v>
      </c>
      <c r="IX137" s="107">
        <f>IW137/IO137</f>
        <v>0.11488250652741515</v>
      </c>
      <c r="IY137" s="37"/>
      <c r="IZ137" s="130"/>
      <c r="JA137" s="322" t="s">
        <v>38</v>
      </c>
      <c r="JB137" s="322"/>
      <c r="JC137" s="127">
        <f>SUM(JC75,JC79,JC83,JC87,JC91,JC95,JC99,JC103,JC107,JC111,JC115,JC119,JC123)*100</f>
        <v>48500</v>
      </c>
      <c r="JD137" s="67"/>
      <c r="JE137" s="45"/>
      <c r="JF137" s="25">
        <f>JC137/JG137</f>
        <v>4041.6666666666665</v>
      </c>
      <c r="JG137" s="127">
        <f>SUM(JG75,JG79,JG83,JG87,JG92,JG95,JG100,JG103,JG107,JG111,JG115,JG119,JG123)</f>
        <v>12</v>
      </c>
      <c r="JH137" s="45"/>
      <c r="JI137" s="44" t="str">
        <f t="shared" ref="JI137:JJ140" si="778">JI75</f>
        <v>液晶デジカメ</v>
      </c>
      <c r="JJ137" s="43">
        <f t="shared" si="778"/>
        <v>1100</v>
      </c>
      <c r="JK137" s="127">
        <f>SUM(JK75,JK79,JK83,JK87,JK91,JK95,JK99,JK103,JK107,JK111,JK115,JK119,JK123)</f>
        <v>11000</v>
      </c>
      <c r="JL137" s="107">
        <f>JK137/JC137</f>
        <v>0.22680412371134021</v>
      </c>
      <c r="JM137" s="37"/>
      <c r="JN137" s="29"/>
      <c r="JO137" s="322" t="s">
        <v>38</v>
      </c>
      <c r="JP137" s="322"/>
      <c r="JQ137" s="127">
        <f>SUM(JQ75,JQ79,JQ83,JQ87,JQ91,JQ95,JQ99,JQ103,JQ107,JQ111,JQ115,JQ119,JQ123)*100</f>
        <v>51900</v>
      </c>
      <c r="JR137" s="67"/>
      <c r="JS137" s="45"/>
      <c r="JT137" s="25">
        <f>JQ137/JU137</f>
        <v>6487.5</v>
      </c>
      <c r="JU137" s="127">
        <f>SUM(JU75,JU79,JU83,JU87,JU92,JU95,JU100,JU103,JU107,JU111,JU115,JU119,JU123)</f>
        <v>8</v>
      </c>
      <c r="JV137" s="45"/>
      <c r="JW137" s="44" t="str">
        <f t="shared" ref="JW137:JX140" si="779">JW75</f>
        <v>キティボアバンスクリップ</v>
      </c>
      <c r="JX137" s="43">
        <f t="shared" si="779"/>
        <v>1100</v>
      </c>
      <c r="JY137" s="127">
        <f>SUM(JY75,JY79,JY83,JY87,JY91,JY95,JY99,JY103,JY107,JY111,JY115,JY119,JY123)</f>
        <v>12100</v>
      </c>
      <c r="JZ137" s="107">
        <f>JY137/JQ137</f>
        <v>0.23314065510597304</v>
      </c>
      <c r="KA137" s="37"/>
      <c r="KB137" s="51"/>
      <c r="KC137" s="322" t="s">
        <v>38</v>
      </c>
      <c r="KD137" s="322"/>
      <c r="KE137" s="127">
        <f>SUM(KE75,KE79,KE83,KE87,KE91,KE95,KE99,KE103,KE107,KE111,KE115,KE119,KE123)*100</f>
        <v>22600</v>
      </c>
      <c r="KF137" s="67"/>
      <c r="KG137" s="45"/>
      <c r="KH137" s="25">
        <f>KE137/KI137</f>
        <v>1076.1904761904761</v>
      </c>
      <c r="KI137" s="127">
        <f>SUM(KI75,KI79,KI83,KI87,KI92,KI95,KI100,KI103,KI107,KI111,KI115,KI119,KI123)</f>
        <v>21</v>
      </c>
      <c r="KJ137" s="45"/>
      <c r="KK137" s="44" t="str">
        <f>KK75</f>
        <v>キティギャルマスコット</v>
      </c>
      <c r="KL137" s="43">
        <f>KL75</f>
        <v>660</v>
      </c>
      <c r="KM137" s="127">
        <f>SUM(KM75,KM79,KM83,KM87,KM91,KM95,KM99,KM103,KM107,KM111,KM115,KM119,KM123)</f>
        <v>17072</v>
      </c>
      <c r="KN137" s="107">
        <f>KM137/KE137</f>
        <v>0.7553982300884956</v>
      </c>
      <c r="KO137" s="37"/>
      <c r="KP137" s="29"/>
      <c r="KQ137" s="322" t="s">
        <v>38</v>
      </c>
      <c r="KR137" s="322"/>
      <c r="KS137" s="127">
        <f>SUM(KS75,KS79,KS83,KS87,KS91,KS95,KS99,KS103,KS107,KS111,KS115,KS119,KS123)*100</f>
        <v>30700</v>
      </c>
      <c r="KT137" s="67"/>
      <c r="KU137" s="45"/>
      <c r="KV137" s="25">
        <f>KS137/KW137</f>
        <v>2790.909090909091</v>
      </c>
      <c r="KW137" s="127">
        <f>SUM(KW75,KW79,KW83,KW87,KW92,KW95,KW100,KW103,KW107,KW111,KW115,KW119,KW123)</f>
        <v>11</v>
      </c>
      <c r="KX137" s="45"/>
      <c r="KY137" s="68" t="str">
        <f>KY75</f>
        <v>デジタルミニカメラ</v>
      </c>
      <c r="KZ137" s="43">
        <f>KZ75</f>
        <v>780</v>
      </c>
      <c r="LA137" s="127">
        <f>SUM(LA75,LA79,LA83,LA87,LA91,LA95,LA99,LA103,LA107,LA111,LA115,LA119,LA123)</f>
        <v>3390</v>
      </c>
      <c r="LB137" s="107">
        <f>LA137/KS137</f>
        <v>0.11042345276872964</v>
      </c>
      <c r="LC137" s="37"/>
      <c r="LD137" s="29"/>
      <c r="LE137" s="47"/>
      <c r="LH137" s="45"/>
      <c r="LI137" s="45"/>
      <c r="LJ137" s="25"/>
      <c r="LK137" s="45"/>
      <c r="LL137" s="45"/>
      <c r="LM137" s="44"/>
      <c r="LN137" s="43"/>
      <c r="LO137" s="131"/>
      <c r="LP137" s="107"/>
      <c r="LQ137" s="37"/>
      <c r="LR137" s="29"/>
      <c r="LS137" s="47"/>
      <c r="LT137" s="67"/>
      <c r="LU137" s="45"/>
      <c r="LV137" s="45"/>
      <c r="LW137" s="45"/>
      <c r="LX137" s="25"/>
      <c r="LY137" s="45"/>
      <c r="LZ137" s="107"/>
      <c r="MA137" s="107"/>
      <c r="MB137" s="45"/>
      <c r="MC137" s="45"/>
      <c r="MD137" s="45"/>
      <c r="ME137" s="37"/>
      <c r="MF137" s="29"/>
      <c r="MG137" s="47"/>
      <c r="MH137" s="67"/>
      <c r="MI137" s="45"/>
      <c r="MJ137" s="45"/>
      <c r="MK137" s="45"/>
      <c r="ML137" s="25"/>
      <c r="MM137" s="45"/>
      <c r="MN137" s="107"/>
      <c r="MO137" s="107"/>
      <c r="MP137" s="45"/>
      <c r="MQ137" s="45"/>
      <c r="MR137" s="45"/>
      <c r="MS137" s="37"/>
      <c r="MT137" s="29"/>
      <c r="MU137" s="47"/>
      <c r="MV137" s="67"/>
      <c r="MW137" s="45"/>
      <c r="MX137" s="45"/>
      <c r="MY137" s="45"/>
      <c r="MZ137" s="25"/>
      <c r="NA137" s="45"/>
      <c r="NB137" s="107"/>
      <c r="NC137" s="107"/>
      <c r="ND137" s="45"/>
      <c r="NE137" s="45"/>
      <c r="NF137" s="45"/>
      <c r="NG137" s="37"/>
      <c r="NH137" s="29"/>
      <c r="NI137" s="47"/>
      <c r="NJ137" s="67"/>
      <c r="NK137" s="45"/>
      <c r="NL137" s="45"/>
      <c r="NM137" s="45"/>
      <c r="NN137" s="25"/>
      <c r="NO137" s="45"/>
      <c r="NP137" s="107"/>
      <c r="NQ137" s="107"/>
      <c r="NR137" s="45"/>
      <c r="NS137" s="45"/>
      <c r="NT137" s="45"/>
      <c r="NU137" s="37"/>
    </row>
    <row r="138" spans="1:385" x14ac:dyDescent="0.25">
      <c r="A138" s="38"/>
      <c r="B138" s="132"/>
      <c r="C138" s="40"/>
      <c r="D138" s="40"/>
      <c r="E138" s="41"/>
      <c r="F138" s="133"/>
      <c r="G138" s="134"/>
      <c r="H138" s="135"/>
      <c r="I138" s="71"/>
      <c r="J138" s="67"/>
      <c r="K138" s="45"/>
      <c r="L138" s="45"/>
      <c r="M138" s="25"/>
      <c r="N138" s="45"/>
      <c r="O138" s="107"/>
      <c r="P138" s="107"/>
      <c r="Q138" s="45"/>
      <c r="R138" s="45"/>
      <c r="S138" s="45"/>
      <c r="T138" s="37"/>
      <c r="U138" s="29"/>
      <c r="V138" s="47"/>
      <c r="W138" s="45"/>
      <c r="X138" s="45"/>
      <c r="Y138" s="45"/>
      <c r="Z138" s="45"/>
      <c r="AA138" s="25"/>
      <c r="AB138" s="45"/>
      <c r="AC138" s="107"/>
      <c r="AD138" s="107"/>
      <c r="AE138" s="45"/>
      <c r="AF138" s="45"/>
      <c r="AG138" s="45"/>
      <c r="AH138" s="37"/>
      <c r="AI138" s="29"/>
      <c r="AJ138" s="47"/>
      <c r="AK138" s="45"/>
      <c r="AL138" s="45"/>
      <c r="AM138" s="45"/>
      <c r="AN138" s="45"/>
      <c r="AO138" s="25"/>
      <c r="AP138" s="45"/>
      <c r="AQ138" s="45"/>
      <c r="AR138" s="45"/>
      <c r="AS138" s="45"/>
      <c r="AT138" s="45"/>
      <c r="AU138" s="45"/>
      <c r="AV138" s="37"/>
      <c r="AW138" s="29"/>
      <c r="AX138" s="47"/>
      <c r="AY138" s="45"/>
      <c r="AZ138" s="45"/>
      <c r="BA138" s="45"/>
      <c r="BB138" s="45"/>
      <c r="BC138" s="25"/>
      <c r="BD138" s="45"/>
      <c r="BE138" s="45"/>
      <c r="BF138" s="45"/>
      <c r="BG138" s="45"/>
      <c r="BH138" s="45"/>
      <c r="BI138" s="45"/>
      <c r="BJ138" s="37"/>
      <c r="BK138" s="29"/>
      <c r="BL138" s="322" t="s">
        <v>38</v>
      </c>
      <c r="BM138" s="322"/>
      <c r="BN138" s="127">
        <f>SUM(BN76,BN80,BN84,BN88,BN92,BN96,BN100,BN104,BN108,BN112,BN116,BN120,BN124)*100</f>
        <v>28500</v>
      </c>
      <c r="BO138" s="67"/>
      <c r="BP138" s="45"/>
      <c r="BQ138" s="25">
        <f>BN138/BR138</f>
        <v>1676.4705882352941</v>
      </c>
      <c r="BR138" s="127">
        <f>SUM(BR76,BR80,BR84,BR88,BR92,BR96,BR99,BR104,BR108,BR112,BR116,BR120,BR124)</f>
        <v>17</v>
      </c>
      <c r="BS138" s="45"/>
      <c r="BT138" s="44" t="str">
        <f t="shared" si="771"/>
        <v>液晶ミニカメラ</v>
      </c>
      <c r="BU138" s="43">
        <f t="shared" si="771"/>
        <v>1100</v>
      </c>
      <c r="BV138" s="127">
        <f>SUM(BV76,BV80,BV84,BV88,BV92,BV96,BV99,BV104,BV108,BV112,BV116,BV120,BV124)</f>
        <v>16170</v>
      </c>
      <c r="BW138" s="107">
        <f>BV138/BN138</f>
        <v>0.56736842105263163</v>
      </c>
      <c r="BX138" s="37"/>
      <c r="BY138" s="57"/>
      <c r="BZ138" s="322" t="s">
        <v>38</v>
      </c>
      <c r="CA138" s="322"/>
      <c r="CB138" s="127">
        <f>SUM(CB76,CB80,CB84,CB88,CB92,CB96,CB100,CB104,CB108,CB112,CB116,CB120,CB124)*100</f>
        <v>22700</v>
      </c>
      <c r="CC138" s="67"/>
      <c r="CD138" s="45"/>
      <c r="CE138" s="25">
        <f>CB138/CF138</f>
        <v>3783.3333333333335</v>
      </c>
      <c r="CF138" s="127">
        <f>SUM(CF76,CF80,CF84,CF88,CF92,CF96,CF99,CF104,CF108,CF112,CF116,CF120,CF124)</f>
        <v>6</v>
      </c>
      <c r="CG138" s="45"/>
      <c r="CH138" s="44" t="str">
        <f t="shared" si="772"/>
        <v>サンリオボアバンスクリップ</v>
      </c>
      <c r="CI138" s="43">
        <f t="shared" si="772"/>
        <v>1100</v>
      </c>
      <c r="CJ138" s="127">
        <f>SUM(CJ76,CJ80,CJ84,CJ88,CJ92,CJ96,CJ99,CJ104,CJ108,CJ112,CJ116,CJ120,CJ124)</f>
        <v>6600</v>
      </c>
      <c r="CK138" s="107">
        <f>CJ138/CB138</f>
        <v>0.29074889867841408</v>
      </c>
      <c r="CL138" s="37"/>
      <c r="CM138" s="29"/>
      <c r="CN138" s="322" t="s">
        <v>38</v>
      </c>
      <c r="CO138" s="322"/>
      <c r="CP138" s="127">
        <f>SUM(CP76,CP80,CP84,CP88,CP92,CP96,CP100,CP104,CP108,CP112,CP116,CP120,CP124)*100</f>
        <v>30800</v>
      </c>
      <c r="CQ138" s="67"/>
      <c r="CR138" s="45"/>
      <c r="CS138" s="25">
        <f>CP138/CT138</f>
        <v>5133.333333333333</v>
      </c>
      <c r="CT138" s="127">
        <f>SUM(CT76,CT80,CT84,CT88,CT92,CT96,CT99,CT104,CT108,CT112,CT116,CT120,CT124)</f>
        <v>6</v>
      </c>
      <c r="CU138" s="45"/>
      <c r="CV138" s="44" t="str">
        <f t="shared" si="773"/>
        <v>ギャルキティしっぽポーチ</v>
      </c>
      <c r="CW138" s="43">
        <f t="shared" si="773"/>
        <v>0</v>
      </c>
      <c r="CX138" s="127">
        <f>SUM(CX76,CX80,CX84,CX88,CX92,CX96,CX99,CX104,CX108,CX112,CX116,CX120,CX124)</f>
        <v>0</v>
      </c>
      <c r="CY138" s="107">
        <f>CX138/CP138</f>
        <v>0</v>
      </c>
      <c r="CZ138" s="37"/>
      <c r="DA138" s="29"/>
      <c r="DB138" s="47"/>
      <c r="DC138" s="45"/>
      <c r="DD138" s="45"/>
      <c r="DE138" s="45"/>
      <c r="DF138" s="45"/>
      <c r="DG138" s="25"/>
      <c r="DH138" s="45"/>
      <c r="DI138" s="107"/>
      <c r="DJ138" s="107"/>
      <c r="DK138" s="45"/>
      <c r="DL138" s="45"/>
      <c r="DM138" s="45"/>
      <c r="DN138" s="37"/>
      <c r="DO138" s="29"/>
      <c r="DP138" s="47"/>
      <c r="DQ138" s="45"/>
      <c r="DR138" s="45"/>
      <c r="DS138" s="45"/>
      <c r="DT138" s="45"/>
      <c r="DU138" s="25"/>
      <c r="DV138" s="45"/>
      <c r="DW138" s="45"/>
      <c r="DX138" s="45"/>
      <c r="DY138" s="45"/>
      <c r="DZ138" s="45"/>
      <c r="EA138" s="45"/>
      <c r="EB138" s="37"/>
      <c r="EC138" s="29"/>
      <c r="ED138" s="47"/>
      <c r="EE138" s="45"/>
      <c r="EF138" s="45"/>
      <c r="EG138" s="45"/>
      <c r="EH138" s="45"/>
      <c r="EI138" s="25"/>
      <c r="EJ138" s="45"/>
      <c r="EK138" s="107"/>
      <c r="EL138" s="107"/>
      <c r="EM138" s="45"/>
      <c r="EN138" s="45"/>
      <c r="EO138" s="45"/>
      <c r="EP138" s="37"/>
      <c r="EQ138" s="29"/>
      <c r="ER138" s="47"/>
      <c r="ES138" s="45"/>
      <c r="ET138" s="45"/>
      <c r="EU138" s="45"/>
      <c r="EV138" s="45"/>
      <c r="EW138" s="25"/>
      <c r="EX138" s="45"/>
      <c r="EY138" s="107"/>
      <c r="EZ138" s="107"/>
      <c r="FA138" s="45"/>
      <c r="FB138" s="45"/>
      <c r="FC138" s="45"/>
      <c r="FD138" s="37"/>
      <c r="FE138" s="60"/>
      <c r="FF138" s="47"/>
      <c r="FG138" s="45"/>
      <c r="FH138" s="45"/>
      <c r="FI138" s="45"/>
      <c r="FJ138" s="45"/>
      <c r="FK138" s="25"/>
      <c r="FL138" s="45"/>
      <c r="FM138" s="107"/>
      <c r="FN138" s="107"/>
      <c r="FO138" s="45"/>
      <c r="FP138" s="45"/>
      <c r="FQ138" s="45"/>
      <c r="FR138" s="37"/>
      <c r="FS138" s="29"/>
      <c r="FT138" s="47"/>
      <c r="FU138" s="45"/>
      <c r="FV138" s="45"/>
      <c r="FW138" s="45"/>
      <c r="FX138" s="45"/>
      <c r="FY138" s="25"/>
      <c r="FZ138" s="45"/>
      <c r="GA138" s="107"/>
      <c r="GB138" s="107"/>
      <c r="GC138" s="45"/>
      <c r="GD138" s="45"/>
      <c r="GE138" s="45"/>
      <c r="GF138" s="37"/>
      <c r="GG138" s="29"/>
      <c r="GH138" s="47"/>
      <c r="GI138" s="45"/>
      <c r="GJ138" s="45"/>
      <c r="GK138" s="45"/>
      <c r="GL138" s="45"/>
      <c r="GM138" s="25"/>
      <c r="GN138" s="45"/>
      <c r="GO138" s="107"/>
      <c r="GP138" s="107"/>
      <c r="GQ138" s="45"/>
      <c r="GR138" s="45"/>
      <c r="GS138" s="45"/>
      <c r="GT138" s="37"/>
      <c r="GU138" s="130"/>
      <c r="GV138" s="322" t="s">
        <v>38</v>
      </c>
      <c r="GW138" s="322"/>
      <c r="GX138" s="322"/>
      <c r="GY138" s="127">
        <f>SUM(GY76,GY80,GY84,GY88,GY92,GY96,GY100,GY104,GY108,GY112,GY116,GY120,GY124)*100</f>
        <v>21400</v>
      </c>
      <c r="GZ138" s="67"/>
      <c r="HA138" s="45"/>
      <c r="HB138" s="25">
        <f>GY138/HC138</f>
        <v>3566.6666666666665</v>
      </c>
      <c r="HC138" s="127">
        <f>SUM(HC76,HC80,HC84,HC88,HC92,HC96,HC99,HC104,HC108,HC112,HC116,HC120,HC124)</f>
        <v>6</v>
      </c>
      <c r="HD138" s="45"/>
      <c r="HE138" s="44" t="str">
        <f t="shared" si="774"/>
        <v>余り物</v>
      </c>
      <c r="HF138" s="43">
        <f t="shared" si="774"/>
        <v>500</v>
      </c>
      <c r="HG138" s="127">
        <f>SUM(HG76,HG80,HG84,HG88,HG92,HG96,HG99,HG104,HG108,HG112,HG116,HG120,HG124)</f>
        <v>3000</v>
      </c>
      <c r="HH138" s="107">
        <f>HG138/GY138</f>
        <v>0.14018691588785046</v>
      </c>
      <c r="HI138" s="37"/>
      <c r="HJ138" s="29"/>
      <c r="HK138" s="322" t="s">
        <v>38</v>
      </c>
      <c r="HL138" s="322"/>
      <c r="HM138" s="127">
        <f>SUM(HM76,HM80,HM84,HM88,HM92,HM96,HM100,HM104,HM108,HM112,HM116,HM120,HM124)*100</f>
        <v>54800</v>
      </c>
      <c r="HN138" s="67"/>
      <c r="HO138" s="45"/>
      <c r="HP138" s="25">
        <f>HM138/HQ138</f>
        <v>3914.2857142857142</v>
      </c>
      <c r="HQ138" s="127">
        <f>SUM(HQ76,HQ80,HQ84,HQ88,HQ92,HQ96,HQ99,HQ104,HQ108,HQ112,HQ116,HQ120,HQ124)</f>
        <v>14</v>
      </c>
      <c r="HR138" s="45"/>
      <c r="HS138" s="44" t="str">
        <f t="shared" si="775"/>
        <v>たまごっちタイルシール</v>
      </c>
      <c r="HT138" s="43">
        <f t="shared" si="775"/>
        <v>600</v>
      </c>
      <c r="HU138" s="127">
        <f>SUM(HU76,HU80,HU84,HU88,HU92,HU96,HU99,HU104,HU108,HU112,HU116,HU120,HU124)</f>
        <v>8900</v>
      </c>
      <c r="HV138" s="107">
        <f>HU138/HM138</f>
        <v>0.16240875912408759</v>
      </c>
      <c r="HW138" s="37"/>
      <c r="HX138" s="360"/>
      <c r="HY138" s="322" t="s">
        <v>38</v>
      </c>
      <c r="HZ138" s="322"/>
      <c r="IA138" s="127">
        <f>SUM(IA76,IA80,IA84,IA88,IA92,IA96,IA100,IA104,IA108,IA112,IA116,IA120,IA124)*100</f>
        <v>14900</v>
      </c>
      <c r="IB138" s="67"/>
      <c r="IC138" s="45"/>
      <c r="ID138" s="25">
        <f>IA138/IE138</f>
        <v>1490</v>
      </c>
      <c r="IE138" s="127">
        <f>SUM(IE76,IE80,IE84,IE88,IE92,IE96,IE99,IE104,IE108,IE112,IE116,IE120,IE124)</f>
        <v>10</v>
      </c>
      <c r="IF138" s="45"/>
      <c r="IG138" s="44" t="str">
        <f t="shared" si="776"/>
        <v>ギャルキティマスコット</v>
      </c>
      <c r="IH138" s="43">
        <f t="shared" si="776"/>
        <v>500</v>
      </c>
      <c r="II138" s="127">
        <f>SUM(II76,II80,II84,II88,II92,II96,II99,II104,II108,II112,II116,II120,II124)</f>
        <v>5500</v>
      </c>
      <c r="IJ138" s="107">
        <f>II138/IA138</f>
        <v>0.36912751677852351</v>
      </c>
      <c r="IK138" s="37"/>
      <c r="IL138" s="29"/>
      <c r="IM138" s="322" t="s">
        <v>38</v>
      </c>
      <c r="IN138" s="322"/>
      <c r="IO138" s="127">
        <f>SUM(IO76,IO80,IO84,IO88,IO92,IO96,IO100,IO104,IO108,IO112,IO116,IO120,IO124)*100</f>
        <v>40300</v>
      </c>
      <c r="IP138" s="67"/>
      <c r="IQ138" s="45"/>
      <c r="IR138" s="25">
        <f>IO138/IS138</f>
        <v>2121.0526315789475</v>
      </c>
      <c r="IS138" s="127">
        <f>SUM(IS76,IS80,IS84,IS88,IS92,IS96,IS99,IS104,IS108,IS112,IS116,IS120,IS124)</f>
        <v>19</v>
      </c>
      <c r="IT138" s="45"/>
      <c r="IU138" s="44" t="str">
        <f t="shared" si="777"/>
        <v>雪見イヤホン</v>
      </c>
      <c r="IV138" s="43">
        <f t="shared" si="777"/>
        <v>1100</v>
      </c>
      <c r="IW138" s="127">
        <f>SUM(IW76,IW80,IW84,IW88,IW92,IW96,IW99,IW104,IW108,IW112,IW116,IW120,IW124)</f>
        <v>6280</v>
      </c>
      <c r="IX138" s="107">
        <f>IW138/IO138</f>
        <v>0.15583126550868487</v>
      </c>
      <c r="IY138" s="37"/>
      <c r="IZ138" s="130"/>
      <c r="JA138" s="322" t="s">
        <v>38</v>
      </c>
      <c r="JB138" s="322"/>
      <c r="JC138" s="127">
        <f>SUM(JC76,JC80,JC84,JC88,JC92,JC96,JC100,JC104,JC108,JC112,JC116,JC120,JC124)*100</f>
        <v>31400</v>
      </c>
      <c r="JD138" s="67"/>
      <c r="JE138" s="45"/>
      <c r="JF138" s="25">
        <f>JC138/JG138</f>
        <v>3488.8888888888887</v>
      </c>
      <c r="JG138" s="127">
        <f>SUM(JG76,JG80,JG84,JG88,JG92,JG96,JG99,JG104,JG108,JG112,JG116,JG120,JG124)</f>
        <v>9</v>
      </c>
      <c r="JH138" s="45"/>
      <c r="JI138" s="44" t="str">
        <f t="shared" si="778"/>
        <v>たまごっちぷかぷかKH</v>
      </c>
      <c r="JJ138" s="43">
        <f t="shared" si="778"/>
        <v>1100</v>
      </c>
      <c r="JK138" s="127">
        <f>SUM(JK76,JK80,JK84,JK88,JK92,JK96,JK99,JK104,JK108,JK112,JK116,JK120,JK124)</f>
        <v>9900</v>
      </c>
      <c r="JL138" s="107">
        <f>JK138/JC138</f>
        <v>0.31528662420382164</v>
      </c>
      <c r="JM138" s="37"/>
      <c r="JN138" s="29"/>
      <c r="JO138" s="322" t="s">
        <v>38</v>
      </c>
      <c r="JP138" s="322"/>
      <c r="JQ138" s="127">
        <f>SUM(JQ76,JQ80,JQ84,JQ88,JQ92,JQ96,JQ100,JQ104,JQ108,JQ112,JQ116,JQ120,JQ124)*100</f>
        <v>28900</v>
      </c>
      <c r="JR138" s="67"/>
      <c r="JS138" s="45"/>
      <c r="JT138" s="25">
        <f>JQ138/JU138</f>
        <v>2064.2857142857142</v>
      </c>
      <c r="JU138" s="127">
        <f>SUM(JU76,JU80,JU84,JU88,JU92,JU96,JU99,JU104,JU108,JU112,JU116,JU120,JU124)</f>
        <v>14</v>
      </c>
      <c r="JV138" s="45"/>
      <c r="JW138" s="44" t="str">
        <f t="shared" si="779"/>
        <v>モンチッチマスコット2</v>
      </c>
      <c r="JX138" s="43">
        <f t="shared" si="779"/>
        <v>539</v>
      </c>
      <c r="JY138" s="127">
        <f>SUM(JY76,JY80,JY84,JY88,JY92,JY96,JY99,JY104,JY108,JY112,JY116,JY120,JY124)</f>
        <v>5715</v>
      </c>
      <c r="JZ138" s="107">
        <f>JY138/JQ138</f>
        <v>0.19775086505190312</v>
      </c>
      <c r="KA138" s="37"/>
      <c r="KB138" s="51"/>
      <c r="KC138" s="322" t="s">
        <v>38</v>
      </c>
      <c r="KD138" s="322"/>
      <c r="KE138" s="127">
        <f>SUM(KE76,KE80,KE84,KE88,KE92,KE96,KE100,KE104,KE108,KE112,KE116,KE120,KE124)*100</f>
        <v>30300</v>
      </c>
      <c r="KF138" s="67"/>
      <c r="KG138" s="45"/>
      <c r="KH138" s="25">
        <f>KE138/KI138</f>
        <v>3787.5</v>
      </c>
      <c r="KI138" s="127">
        <f>SUM(KI76,KI80,KI84,KI88,KI92,KI96,KI99,KI104,KI108,KI112,KI116,KI120,KI124)</f>
        <v>8</v>
      </c>
      <c r="KJ138" s="45"/>
      <c r="KK138" s="44" t="str">
        <f>KK76</f>
        <v>キティボアバンスクリップ</v>
      </c>
      <c r="KL138" s="43">
        <f>KL76</f>
        <v>1100</v>
      </c>
      <c r="KM138" s="127">
        <f>SUM(KM76,KM80,KM84,KM88,KM92,KM96,KM99,KM104,KM108,KM112,KM116,KM120,KM124)</f>
        <v>8272</v>
      </c>
      <c r="KN138" s="107">
        <f>KM138/KE138</f>
        <v>0.27300330033003301</v>
      </c>
      <c r="KO138" s="37"/>
      <c r="KP138" s="29"/>
      <c r="KQ138" s="322" t="s">
        <v>38</v>
      </c>
      <c r="KR138" s="322"/>
      <c r="KS138" s="127">
        <f>SUM(KS76,KS80,KS84,KS88,KS92,KS96,KS100,KS104,KS108,KS112,KS116,KS120,KS124)*100</f>
        <v>34500</v>
      </c>
      <c r="KT138" s="67"/>
      <c r="KU138" s="45"/>
      <c r="KV138" s="25">
        <f>KS138/KW138</f>
        <v>2156.25</v>
      </c>
      <c r="KW138" s="127">
        <f>SUM(KW76,KW80,KW84,KW88,KW92,KW96,KW99,KW104,KW108,KW112,KW116,KW120,KW124)</f>
        <v>16</v>
      </c>
      <c r="KX138" s="45"/>
      <c r="KY138" s="68" t="str">
        <f>KY76</f>
        <v>ギャルキティフェイスポーチ</v>
      </c>
      <c r="KZ138" s="43">
        <f>KZ76</f>
        <v>750</v>
      </c>
      <c r="LA138" s="127">
        <f>SUM(LA76,LA80,LA84,LA88,LA92,LA96,LA99,LA104,LA108,LA112,LA116,LA120,LA124)</f>
        <v>11260</v>
      </c>
      <c r="LB138" s="107">
        <f>LA138/KS138</f>
        <v>0.3263768115942029</v>
      </c>
      <c r="LC138" s="37"/>
      <c r="LD138" s="29"/>
      <c r="LE138" s="47"/>
      <c r="LF138" s="45"/>
      <c r="LG138" s="45"/>
      <c r="LH138" s="45"/>
      <c r="LI138" s="45"/>
      <c r="LJ138" s="25"/>
      <c r="LK138" s="45"/>
      <c r="LL138" s="45"/>
      <c r="LM138" s="63"/>
      <c r="LN138" s="67"/>
      <c r="LO138" s="45"/>
      <c r="LP138" s="46"/>
      <c r="LQ138" s="37"/>
      <c r="LR138" s="29"/>
      <c r="LS138" s="47"/>
      <c r="LT138" s="45"/>
      <c r="LU138" s="45"/>
      <c r="LV138" s="45"/>
      <c r="LW138" s="45"/>
      <c r="LX138" s="25"/>
      <c r="LY138" s="45"/>
      <c r="LZ138" s="107"/>
      <c r="MA138" s="107"/>
      <c r="MB138" s="45"/>
      <c r="MC138" s="45"/>
      <c r="MD138" s="45"/>
      <c r="ME138" s="37"/>
      <c r="MF138" s="29"/>
      <c r="MG138" s="47"/>
      <c r="MH138" s="45"/>
      <c r="MI138" s="45"/>
      <c r="MJ138" s="45"/>
      <c r="MK138" s="45"/>
      <c r="ML138" s="25"/>
      <c r="MM138" s="45"/>
      <c r="MN138" s="107"/>
      <c r="MO138" s="107"/>
      <c r="MP138" s="45"/>
      <c r="MQ138" s="45"/>
      <c r="MR138" s="45"/>
      <c r="MS138" s="37"/>
      <c r="MT138" s="29"/>
      <c r="MU138" s="47"/>
      <c r="MV138" s="45"/>
      <c r="MW138" s="45"/>
      <c r="MX138" s="45"/>
      <c r="MY138" s="45"/>
      <c r="MZ138" s="25"/>
      <c r="NA138" s="45"/>
      <c r="NB138" s="107"/>
      <c r="NC138" s="107"/>
      <c r="ND138" s="45"/>
      <c r="NE138" s="45"/>
      <c r="NF138" s="45"/>
      <c r="NG138" s="37"/>
      <c r="NH138" s="29"/>
      <c r="NI138" s="47"/>
      <c r="NJ138" s="45"/>
      <c r="NK138" s="45"/>
      <c r="NL138" s="45"/>
      <c r="NM138" s="45"/>
      <c r="NN138" s="25"/>
      <c r="NO138" s="45"/>
      <c r="NP138" s="107"/>
      <c r="NQ138" s="107"/>
      <c r="NR138" s="45"/>
      <c r="NS138" s="45"/>
      <c r="NT138" s="45"/>
      <c r="NU138" s="37"/>
    </row>
    <row r="139" spans="1:385" x14ac:dyDescent="0.25">
      <c r="A139" s="136" t="s">
        <v>1192</v>
      </c>
      <c r="B139" s="137">
        <f t="shared" ref="B139:G139" si="780">SUMIF(B75:B138,"&gt;=0")</f>
        <v>37624</v>
      </c>
      <c r="C139" s="137">
        <f t="shared" si="780"/>
        <v>10133</v>
      </c>
      <c r="D139" s="137">
        <f t="shared" si="780"/>
        <v>3246</v>
      </c>
      <c r="E139" s="137">
        <f t="shared" si="780"/>
        <v>15673</v>
      </c>
      <c r="F139" s="137">
        <f t="shared" si="780"/>
        <v>5924</v>
      </c>
      <c r="G139" s="138">
        <f t="shared" si="780"/>
        <v>2651</v>
      </c>
      <c r="H139" s="135"/>
      <c r="I139" s="319">
        <f>J131+AL131+DR131+AZ131+BN131+KS131+CP131+LG132+DD131+LU131+KE131+CB131+IA131+IO131+JC131+JQ131+NK131+MW131+MI131+X131+FH131+FV131+GY131+HM131+GJ131+EF131+ET131</f>
        <v>3762400</v>
      </c>
      <c r="J139" s="319"/>
      <c r="K139" s="33" t="s">
        <v>45</v>
      </c>
      <c r="L139" s="45"/>
      <c r="M139" s="325" t="s">
        <v>1190</v>
      </c>
      <c r="N139" s="325"/>
      <c r="O139" s="139">
        <f>O135+LP135+DI135+LZ135+CX134+CJ134+KM134+BV134+AQ135+BE135+DW135+LA134+AC135+II134+IW134+JK134+JY134+NP135+NB135+MN135</f>
        <v>720953</v>
      </c>
      <c r="P139" s="139"/>
      <c r="Q139" s="45"/>
      <c r="R139" s="45"/>
      <c r="S139" s="45"/>
      <c r="T139" s="37"/>
      <c r="U139" s="29"/>
      <c r="V139" s="47"/>
      <c r="W139" s="319"/>
      <c r="X139" s="319"/>
      <c r="Y139" s="33"/>
      <c r="Z139" s="45"/>
      <c r="AA139" s="25"/>
      <c r="AB139" s="45"/>
      <c r="AC139" s="107"/>
      <c r="AD139" s="107"/>
      <c r="AE139" s="45"/>
      <c r="AF139" s="45"/>
      <c r="AG139" s="45"/>
      <c r="AH139" s="37"/>
      <c r="AI139" s="29"/>
      <c r="AJ139" s="47"/>
      <c r="AK139" s="45"/>
      <c r="AL139" s="45"/>
      <c r="AM139" s="45"/>
      <c r="AN139" s="45"/>
      <c r="AO139" s="25"/>
      <c r="AP139" s="45"/>
      <c r="AQ139" s="45"/>
      <c r="AR139" s="45"/>
      <c r="AS139" s="45"/>
      <c r="AT139" s="45"/>
      <c r="AU139" s="45"/>
      <c r="AV139" s="37"/>
      <c r="AW139" s="29"/>
      <c r="AX139" s="47"/>
      <c r="AY139" s="45"/>
      <c r="AZ139" s="45"/>
      <c r="BA139" s="45"/>
      <c r="BB139" s="45"/>
      <c r="BC139" s="25"/>
      <c r="BD139" s="45"/>
      <c r="BE139" s="45"/>
      <c r="BF139" s="45"/>
      <c r="BG139" s="45"/>
      <c r="BH139" s="45"/>
      <c r="BI139" s="45"/>
      <c r="BJ139" s="37"/>
      <c r="BK139" s="29"/>
      <c r="BL139" s="322" t="s">
        <v>38</v>
      </c>
      <c r="BM139" s="322"/>
      <c r="BN139" s="127">
        <f>SUM(BN77,BN81,BN85,BN89,BN93,BN97,BN101,BN105,BN109,BN113,BN117,BN121,BN125)*100</f>
        <v>71200</v>
      </c>
      <c r="BO139" s="67"/>
      <c r="BP139" s="45"/>
      <c r="BQ139" s="25">
        <f>BN139/BR139</f>
        <v>2157.5757575757575</v>
      </c>
      <c r="BR139" s="127">
        <f>SUM(BR77,BR81,BR85,BR89,BR93,BR97,BR101,BR105,BR109,BR113,BR117,BR121,BR125)</f>
        <v>33</v>
      </c>
      <c r="BS139" s="45"/>
      <c r="BT139" s="44" t="str">
        <f t="shared" si="771"/>
        <v>ふわもちスクイーズ</v>
      </c>
      <c r="BU139" s="43">
        <f t="shared" si="771"/>
        <v>99</v>
      </c>
      <c r="BV139" s="127">
        <f>SUM(BV77,BV81,BV85,BV89,BV93,BV97,BV101,BV105,BV109,BV113,BV117,BV121,BV125)</f>
        <v>3267</v>
      </c>
      <c r="BW139" s="107">
        <f>BV139/BN139</f>
        <v>4.5884831460674159E-2</v>
      </c>
      <c r="BX139" s="37"/>
      <c r="BY139" s="57"/>
      <c r="BZ139" s="322" t="s">
        <v>38</v>
      </c>
      <c r="CA139" s="322"/>
      <c r="CB139" s="127">
        <f>SUM(CB77,CB81,CB85,CB89,CB93,CB97,CB101,CB105,CB109,CB113,CB117,CB121,CB125)*100</f>
        <v>38700</v>
      </c>
      <c r="CC139" s="67"/>
      <c r="CD139" s="45"/>
      <c r="CE139" s="25">
        <f>CB139/CF139</f>
        <v>3870</v>
      </c>
      <c r="CF139" s="127">
        <f>SUM(CF77,CF81,CF85,CF89,CF93,CF97,CF101,CF105,CF109,CF113,CF117,CF121,CF125)</f>
        <v>10</v>
      </c>
      <c r="CG139" s="45"/>
      <c r="CH139" s="44" t="str">
        <f t="shared" si="772"/>
        <v>バタースクイーズ</v>
      </c>
      <c r="CI139" s="43">
        <f t="shared" si="772"/>
        <v>440</v>
      </c>
      <c r="CJ139" s="127">
        <f>SUM(CJ77,CJ81,CJ85,CJ89,CJ93,CJ97,CJ101,CJ105,CJ109,CJ113,CJ117,CJ121,CJ125)</f>
        <v>4400</v>
      </c>
      <c r="CK139" s="107">
        <f>CJ139/CB139</f>
        <v>0.11369509043927649</v>
      </c>
      <c r="CL139" s="37"/>
      <c r="CM139" s="29"/>
      <c r="CN139" s="322" t="s">
        <v>38</v>
      </c>
      <c r="CO139" s="322"/>
      <c r="CP139" s="127">
        <f>SUM(CP77,CP81,CP85,CP89,CP93,CP97,CP101,CP105,CP109,CP113,CP117,CP121,CP125)*100</f>
        <v>31400</v>
      </c>
      <c r="CQ139" s="67"/>
      <c r="CR139" s="45"/>
      <c r="CS139" s="25">
        <f>CP139/CT139</f>
        <v>1308.3333333333333</v>
      </c>
      <c r="CT139" s="127">
        <f>SUM(CT77,CT81,CT85,CT89,CT93,CT97,CT101,CT105,CT109,CT113,CT117,CT121,CT125)</f>
        <v>24</v>
      </c>
      <c r="CU139" s="45"/>
      <c r="CV139" s="44" t="str">
        <f t="shared" si="773"/>
        <v>ボンドロシール</v>
      </c>
      <c r="CW139" s="43">
        <f t="shared" si="773"/>
        <v>150</v>
      </c>
      <c r="CX139" s="127">
        <f>SUM(CX77,CX81,CX85,CX89,CX93,CX97,CX101,CX105,CX109,CX113,CX117,CX121,CX125)</f>
        <v>3600</v>
      </c>
      <c r="CY139" s="107">
        <f>CX139/CP139</f>
        <v>0.11464968152866242</v>
      </c>
      <c r="CZ139" s="37"/>
      <c r="DA139" s="29"/>
      <c r="DB139" s="47"/>
      <c r="DC139" s="319"/>
      <c r="DD139" s="319"/>
      <c r="DE139" s="33"/>
      <c r="DF139" s="45"/>
      <c r="DG139" s="25"/>
      <c r="DH139" s="45"/>
      <c r="DI139" s="107"/>
      <c r="DJ139" s="107"/>
      <c r="DK139" s="45"/>
      <c r="DL139" s="45"/>
      <c r="DM139" s="45"/>
      <c r="DN139" s="37"/>
      <c r="DO139" s="29"/>
      <c r="DP139" s="47"/>
      <c r="DQ139" s="45"/>
      <c r="DR139" s="45"/>
      <c r="DS139" s="45"/>
      <c r="DT139" s="45"/>
      <c r="DU139" s="25"/>
      <c r="DV139" s="45"/>
      <c r="DW139" s="45"/>
      <c r="DX139" s="45"/>
      <c r="DY139" s="45"/>
      <c r="DZ139" s="45"/>
      <c r="EA139" s="45"/>
      <c r="EB139" s="37"/>
      <c r="EC139" s="29"/>
      <c r="ED139" s="47"/>
      <c r="EE139" s="319"/>
      <c r="EF139" s="319"/>
      <c r="EG139" s="33"/>
      <c r="EH139" s="45"/>
      <c r="EI139" s="25"/>
      <c r="EJ139" s="45"/>
      <c r="EK139" s="107"/>
      <c r="EL139" s="107"/>
      <c r="EM139" s="45"/>
      <c r="EN139" s="45"/>
      <c r="EO139" s="45"/>
      <c r="EP139" s="37"/>
      <c r="EQ139" s="29"/>
      <c r="ER139" s="47"/>
      <c r="ES139" s="319"/>
      <c r="ET139" s="319"/>
      <c r="EU139" s="33"/>
      <c r="EV139" s="45"/>
      <c r="EW139" s="25"/>
      <c r="EX139" s="45"/>
      <c r="EY139" s="107"/>
      <c r="EZ139" s="107"/>
      <c r="FA139" s="45"/>
      <c r="FB139" s="45"/>
      <c r="FC139" s="45"/>
      <c r="FD139" s="37"/>
      <c r="FE139" s="60"/>
      <c r="FF139" s="47"/>
      <c r="FG139" s="319"/>
      <c r="FH139" s="319"/>
      <c r="FI139" s="33"/>
      <c r="FJ139" s="45"/>
      <c r="FK139" s="25"/>
      <c r="FL139" s="45"/>
      <c r="FM139" s="107"/>
      <c r="FN139" s="107"/>
      <c r="FO139" s="45"/>
      <c r="FP139" s="45"/>
      <c r="FQ139" s="45"/>
      <c r="FR139" s="37"/>
      <c r="FS139" s="29"/>
      <c r="FT139" s="47"/>
      <c r="FU139" s="319"/>
      <c r="FV139" s="319"/>
      <c r="FW139" s="33"/>
      <c r="FX139" s="45"/>
      <c r="FY139" s="25"/>
      <c r="FZ139" s="45"/>
      <c r="GA139" s="107"/>
      <c r="GB139" s="107"/>
      <c r="GC139" s="45"/>
      <c r="GD139" s="45"/>
      <c r="GE139" s="45"/>
      <c r="GF139" s="37"/>
      <c r="GG139" s="29"/>
      <c r="GH139" s="47"/>
      <c r="GI139" s="319"/>
      <c r="GJ139" s="319"/>
      <c r="GK139" s="33"/>
      <c r="GL139" s="45"/>
      <c r="GM139" s="25"/>
      <c r="GN139" s="45"/>
      <c r="GO139" s="107"/>
      <c r="GP139" s="107"/>
      <c r="GQ139" s="45"/>
      <c r="GR139" s="45"/>
      <c r="GS139" s="45"/>
      <c r="GT139" s="37"/>
      <c r="GU139" s="130"/>
      <c r="GV139" s="322" t="s">
        <v>38</v>
      </c>
      <c r="GW139" s="322"/>
      <c r="GX139" s="322"/>
      <c r="GY139" s="127">
        <f>SUM(GY77,GY81,GY85,GY89,GY93,GY97,GY101,GY105,GY109,GY113,GY117,GY121,GY125)*100</f>
        <v>30200</v>
      </c>
      <c r="GZ139" s="67"/>
      <c r="HA139" s="45"/>
      <c r="HB139" s="25">
        <f>GY139/HC139</f>
        <v>4314.2857142857147</v>
      </c>
      <c r="HC139" s="127">
        <f>SUM(HC77,HC81,HC85,HC89,HC93,HC97,HC101,HC105,HC109,HC113,HC117,HC121,HC125)</f>
        <v>7</v>
      </c>
      <c r="HD139" s="45"/>
      <c r="HE139" s="44" t="str">
        <f t="shared" si="774"/>
        <v>おしりぷにぷにシール</v>
      </c>
      <c r="HF139" s="43">
        <f t="shared" si="774"/>
        <v>220</v>
      </c>
      <c r="HG139" s="127">
        <f>SUM(HG77,HG81,HG85,HG89,HG93,HG97,HG101,HG105,HG109,HG113,HG117,HG121,HG125)</f>
        <v>9220</v>
      </c>
      <c r="HH139" s="107">
        <f>HG139/GY139</f>
        <v>0.30529801324503314</v>
      </c>
      <c r="HI139" s="37"/>
      <c r="HJ139" s="29"/>
      <c r="HK139" s="322" t="s">
        <v>38</v>
      </c>
      <c r="HL139" s="322"/>
      <c r="HM139" s="127">
        <f>SUM(HM77,HM81,HM85,HM89,HM93,HM97,HM101,HM105,HM109,HM113,HM117,HM121,HM125)*100</f>
        <v>53000</v>
      </c>
      <c r="HN139" s="67"/>
      <c r="HO139" s="45"/>
      <c r="HP139" s="25">
        <f>HM139/HQ139</f>
        <v>5300</v>
      </c>
      <c r="HQ139" s="127">
        <f>SUM(HQ77,HQ81,HQ85,HQ89,HQ93,HQ97,HQ101,HQ105,HQ109,HQ113,HQ117,HQ121,HQ125)</f>
        <v>10</v>
      </c>
      <c r="HR139" s="45"/>
      <c r="HS139" s="44" t="str">
        <f t="shared" si="775"/>
        <v>たまごっちマスコット</v>
      </c>
      <c r="HT139" s="43">
        <f t="shared" si="775"/>
        <v>1100</v>
      </c>
      <c r="HU139" s="127">
        <f>SUM(HU77,HU81,HU85,HU89,HU93,HU97,HU101,HU105,HU109,HU113,HU117,HU121,HU125)</f>
        <v>11000</v>
      </c>
      <c r="HV139" s="107">
        <f>HU139/HM139</f>
        <v>0.20754716981132076</v>
      </c>
      <c r="HW139" s="37"/>
      <c r="HX139" s="360"/>
      <c r="HY139" s="322" t="s">
        <v>38</v>
      </c>
      <c r="HZ139" s="322"/>
      <c r="IA139" s="127">
        <f>SUM(IA77,IA81,IA85,IA89,IA93,IA97,IA101,IA105,IA109,IA113,IA117,IA121,IA125)*100</f>
        <v>43200</v>
      </c>
      <c r="IB139" s="67"/>
      <c r="IC139" s="45"/>
      <c r="ID139" s="25">
        <f>IA139/IE139</f>
        <v>800</v>
      </c>
      <c r="IE139" s="127">
        <f>SUM(IE77,IE81,IE85,IE89,IE93,IE97,IE101,IE105,IE109,IE113,IE117,IE121,IE125)</f>
        <v>54</v>
      </c>
      <c r="IF139" s="45"/>
      <c r="IG139" s="44" t="str">
        <f t="shared" si="776"/>
        <v>ボンボンドロップシール</v>
      </c>
      <c r="IH139" s="43">
        <f t="shared" si="776"/>
        <v>200</v>
      </c>
      <c r="II139" s="127">
        <f>SUM(II77,II81,II85,II89,II93,II97,II101,II105,II109,II113,II117,II121,II125)</f>
        <v>10800</v>
      </c>
      <c r="IJ139" s="107">
        <f>II139/IA139</f>
        <v>0.25</v>
      </c>
      <c r="IK139" s="37"/>
      <c r="IL139" s="29"/>
      <c r="IM139" s="322" t="s">
        <v>38</v>
      </c>
      <c r="IN139" s="322"/>
      <c r="IO139" s="127">
        <f>SUM(IO77,IO81,IO85,IO89,IO93,IO97,IO101,IO105,IO109,IO113,IO117,IO121,IO125)*100</f>
        <v>59000</v>
      </c>
      <c r="IP139" s="67"/>
      <c r="IQ139" s="45"/>
      <c r="IR139" s="25">
        <f>IO139/IS139</f>
        <v>3687.5</v>
      </c>
      <c r="IS139" s="127">
        <f>SUM(IS77,IS81,IS85,IS89,IS93,IS97,IS101,IS105,IS109,IS113,IS117,IS121,IS125)</f>
        <v>16</v>
      </c>
      <c r="IT139" s="45"/>
      <c r="IU139" s="44" t="str">
        <f t="shared" si="777"/>
        <v>たまごっちヘアクリップ</v>
      </c>
      <c r="IV139" s="43">
        <f t="shared" si="777"/>
        <v>1100</v>
      </c>
      <c r="IW139" s="127">
        <f>SUM(IW77,IW81,IW85,IW89,IW93,IW97,IW101,IW105,IW109,IW113,IW117,IW121,IW125)</f>
        <v>14400</v>
      </c>
      <c r="IX139" s="107">
        <f>IW139/IO139</f>
        <v>0.2440677966101695</v>
      </c>
      <c r="IY139" s="37"/>
      <c r="IZ139" s="130"/>
      <c r="JA139" s="322" t="s">
        <v>38</v>
      </c>
      <c r="JB139" s="322"/>
      <c r="JC139" s="127">
        <f>SUM(JC77,JC81,JC85,JC89,JC93,JC97,JC101,JC105,JC109,JC113,JC117,JC121,JC125)*100</f>
        <v>65200</v>
      </c>
      <c r="JD139" s="67"/>
      <c r="JE139" s="45"/>
      <c r="JF139" s="25">
        <f>JC139/JG139</f>
        <v>5015.3846153846152</v>
      </c>
      <c r="JG139" s="127">
        <f>SUM(JG77,JG81,JG85,JG89,JG93,JG97,JG101,JG105,JG109,JG113,JG117,JG121,JG125)</f>
        <v>13</v>
      </c>
      <c r="JH139" s="45"/>
      <c r="JI139" s="44" t="str">
        <f t="shared" si="778"/>
        <v>たまごっちマスコット</v>
      </c>
      <c r="JJ139" s="43">
        <f t="shared" si="778"/>
        <v>1100</v>
      </c>
      <c r="JK139" s="127">
        <f>SUM(JK77,JK81,JK85,JK89,JK93,JK97,JK101,JK105,JK109,JK113,JK117,JK121,JK125)</f>
        <v>14300</v>
      </c>
      <c r="JL139" s="107">
        <f>JK139/JC139</f>
        <v>0.21932515337423314</v>
      </c>
      <c r="JM139" s="37"/>
      <c r="JN139" s="29"/>
      <c r="JO139" s="322" t="s">
        <v>38</v>
      </c>
      <c r="JP139" s="322"/>
      <c r="JQ139" s="127">
        <f>SUM(JQ77,JQ81,JQ85,JQ89,JQ93,JQ97,JQ101,JQ105,JQ109,JQ113,JQ117,JQ121,JQ125)*100</f>
        <v>17500</v>
      </c>
      <c r="JR139" s="67"/>
      <c r="JS139" s="45"/>
      <c r="JT139" s="25">
        <f>JQ139/JU139</f>
        <v>265.15151515151513</v>
      </c>
      <c r="JU139" s="127">
        <f>SUM(JU77,JU81,JU85,JU89,JU93,JU97,JU101,JU105,JU109,JU113,JU117,JU121,JU125)</f>
        <v>66</v>
      </c>
      <c r="JV139" s="45"/>
      <c r="JW139" s="44" t="str">
        <f t="shared" si="779"/>
        <v>ブレスレット</v>
      </c>
      <c r="JX139" s="43">
        <f t="shared" si="779"/>
        <v>150</v>
      </c>
      <c r="JY139" s="127">
        <f>SUM(JY77,JY81,JY85,JY89,JY93,JY97,JY101,JY105,JY109,JY113,JY117,JY121,JY125)</f>
        <v>9900</v>
      </c>
      <c r="JZ139" s="107">
        <f>JY139/JQ139</f>
        <v>0.56571428571428573</v>
      </c>
      <c r="KA139" s="37"/>
      <c r="KB139" s="51"/>
      <c r="KC139" s="322" t="s">
        <v>38</v>
      </c>
      <c r="KD139" s="322"/>
      <c r="KE139" s="127">
        <f>SUM(KE77,KE81,KE85,KE89,KE93,KE97,KE101,KE105,KE109,KE113,KE117,KE121,KE125)*100</f>
        <v>46600</v>
      </c>
      <c r="KF139" s="67"/>
      <c r="KG139" s="45"/>
      <c r="KH139" s="25">
        <f>KE139/KI139</f>
        <v>3106.6666666666665</v>
      </c>
      <c r="KI139" s="127">
        <f>SUM(KI77,KI81,KI85,KI89,KI93,KI97,KI101,KI105,KI109,KI113,KI117,KI121,KI125)</f>
        <v>15</v>
      </c>
      <c r="KJ139" s="45"/>
      <c r="KK139" s="44" t="str">
        <f>KK77</f>
        <v>たまごっちマスコット</v>
      </c>
      <c r="KL139" s="43">
        <f>KL77</f>
        <v>1430</v>
      </c>
      <c r="KM139" s="127">
        <f>SUM(KM77,KM81,KM85,KM89,KM93,KM97,KM101,KM105,KM109,KM113,KM117,KM121,KM125)</f>
        <v>12320</v>
      </c>
      <c r="KN139" s="107">
        <f>KM139/KE139</f>
        <v>0.26437768240343346</v>
      </c>
      <c r="KO139" s="37"/>
      <c r="KP139" s="29"/>
      <c r="KQ139" s="322" t="s">
        <v>38</v>
      </c>
      <c r="KR139" s="322"/>
      <c r="KS139" s="127">
        <f>SUM(KS77,KS81,KS85,KS89,KS93,KS97,KS101,KS105,KS109,KS113,KS117,KS121,KS125)*100</f>
        <v>60700</v>
      </c>
      <c r="KT139" s="67"/>
      <c r="KU139" s="45"/>
      <c r="KV139" s="25">
        <f>KS139/KW139</f>
        <v>3194.7368421052633</v>
      </c>
      <c r="KW139" s="127">
        <f>SUM(KW77,KW81,KW85,KW89,KW93,KW97,KW101,KW105,KW109,KW113,KW117,KW121,KW125)</f>
        <v>19</v>
      </c>
      <c r="KX139" s="45"/>
      <c r="KY139" s="68" t="str">
        <f>KY77</f>
        <v>たまごっちブロックシール</v>
      </c>
      <c r="KZ139" s="43">
        <f>KZ77</f>
        <v>250</v>
      </c>
      <c r="LA139" s="127">
        <f>SUM(LA77,LA81,LA85,LA89,LA93,LA97,LA101,LA105,LA109,LA113,LA117,LA121,LA125)</f>
        <v>9896</v>
      </c>
      <c r="LB139" s="107">
        <f>LA139/KS139</f>
        <v>0.16303130148270181</v>
      </c>
      <c r="LC139" s="37"/>
      <c r="LD139" s="29"/>
      <c r="LE139" s="47"/>
      <c r="LF139" s="45"/>
      <c r="LG139" s="45"/>
      <c r="LH139" s="45"/>
      <c r="LI139" s="45"/>
      <c r="LJ139" s="25"/>
      <c r="LK139" s="45"/>
      <c r="LL139" s="45"/>
      <c r="LM139" s="63"/>
      <c r="LN139" s="67"/>
      <c r="LO139" s="45"/>
      <c r="LP139" s="46"/>
      <c r="LQ139" s="37"/>
      <c r="LR139" s="29"/>
      <c r="LS139" s="47"/>
      <c r="LT139" s="319"/>
      <c r="LU139" s="319"/>
      <c r="LV139" s="33"/>
      <c r="LW139" s="45"/>
      <c r="LX139" s="25"/>
      <c r="LY139" s="45"/>
      <c r="LZ139" s="107"/>
      <c r="MA139" s="107"/>
      <c r="MB139" s="45"/>
      <c r="MC139" s="45"/>
      <c r="MD139" s="45"/>
      <c r="ME139" s="37"/>
      <c r="MF139" s="29"/>
      <c r="MG139" s="47"/>
      <c r="MH139" s="319"/>
      <c r="MI139" s="319"/>
      <c r="MJ139" s="33"/>
      <c r="MK139" s="45"/>
      <c r="ML139" s="25"/>
      <c r="MM139" s="45"/>
      <c r="MN139" s="107"/>
      <c r="MO139" s="107"/>
      <c r="MP139" s="45"/>
      <c r="MQ139" s="45"/>
      <c r="MR139" s="45"/>
      <c r="MS139" s="37"/>
      <c r="MT139" s="29"/>
      <c r="MU139" s="47"/>
      <c r="MV139" s="319"/>
      <c r="MW139" s="319"/>
      <c r="MX139" s="33"/>
      <c r="MY139" s="45"/>
      <c r="MZ139" s="25"/>
      <c r="NA139" s="45"/>
      <c r="NB139" s="107"/>
      <c r="NC139" s="107"/>
      <c r="ND139" s="45"/>
      <c r="NE139" s="45"/>
      <c r="NF139" s="45"/>
      <c r="NG139" s="37"/>
      <c r="NH139" s="29"/>
      <c r="NI139" s="47"/>
      <c r="NJ139" s="319"/>
      <c r="NK139" s="319"/>
      <c r="NL139" s="33"/>
      <c r="NM139" s="45"/>
      <c r="NN139" s="25"/>
      <c r="NO139" s="45"/>
      <c r="NP139" s="107"/>
      <c r="NQ139" s="107"/>
      <c r="NR139" s="45"/>
      <c r="NS139" s="45"/>
      <c r="NT139" s="45"/>
      <c r="NU139" s="37"/>
    </row>
    <row r="140" spans="1:385" ht="15" customHeight="1" thickBot="1" x14ac:dyDescent="0.3">
      <c r="A140" s="140" t="s">
        <v>40</v>
      </c>
      <c r="B140" s="141">
        <f>B139/A132</f>
        <v>1297.3793103448277</v>
      </c>
      <c r="C140" s="142">
        <f>C139/A132</f>
        <v>349.41379310344826</v>
      </c>
      <c r="D140" s="142">
        <f>D139/A132</f>
        <v>111.93103448275862</v>
      </c>
      <c r="E140" s="143">
        <f>E139/A132</f>
        <v>540.44827586206895</v>
      </c>
      <c r="F140" s="137">
        <f>F139/A132</f>
        <v>204.27586206896552</v>
      </c>
      <c r="G140" s="138">
        <f>G139/A132</f>
        <v>91.41379310344827</v>
      </c>
      <c r="H140" s="135"/>
      <c r="I140" s="319">
        <f>I139/A132</f>
        <v>129737.93103448275</v>
      </c>
      <c r="J140" s="319"/>
      <c r="K140" s="45">
        <f>I140*A133</f>
        <v>3762400</v>
      </c>
      <c r="L140" s="45"/>
      <c r="M140" s="25" t="s">
        <v>41</v>
      </c>
      <c r="N140" s="45">
        <f>N133+AP133+DV133+BD134+BV131+LA131+CX131+LO132+DH133+LY133+KM131+CJ131+II131+IW131+JK131+JY131+NA133+MM133+AB133+NO133+EJ133+EX133+FL133+FZ133+GN133+HG131+HU131</f>
        <v>848790</v>
      </c>
      <c r="O140" s="107">
        <f>N140/I139</f>
        <v>0.22559802253880501</v>
      </c>
      <c r="P140" s="107"/>
      <c r="Q140" s="46"/>
      <c r="R140" s="46"/>
      <c r="S140" s="46"/>
      <c r="T140" s="37"/>
      <c r="U140" s="29"/>
      <c r="V140" s="47"/>
      <c r="W140" s="319"/>
      <c r="X140" s="319"/>
      <c r="Y140" s="45"/>
      <c r="Z140" s="45"/>
      <c r="AA140" s="25"/>
      <c r="AB140" s="45"/>
      <c r="AC140" s="107"/>
      <c r="AD140" s="107"/>
      <c r="AE140" s="46"/>
      <c r="AF140" s="46"/>
      <c r="AG140" s="46"/>
      <c r="AH140" s="37"/>
      <c r="AI140" s="29"/>
      <c r="AJ140" s="47"/>
      <c r="AK140" s="45"/>
      <c r="AL140" s="45"/>
      <c r="AM140" s="45"/>
      <c r="AN140" s="45"/>
      <c r="AO140" s="25"/>
      <c r="AP140" s="45"/>
      <c r="AQ140" s="45"/>
      <c r="AR140" s="45"/>
      <c r="AS140" s="45"/>
      <c r="AT140" s="45"/>
      <c r="AU140" s="45"/>
      <c r="AV140" s="37"/>
      <c r="AW140" s="29"/>
      <c r="AX140" s="47"/>
      <c r="AY140" s="45"/>
      <c r="AZ140" s="45"/>
      <c r="BA140" s="45"/>
      <c r="BB140" s="45"/>
      <c r="BC140" s="25"/>
      <c r="BD140" s="45"/>
      <c r="BE140" s="45"/>
      <c r="BF140" s="45"/>
      <c r="BG140" s="45"/>
      <c r="BH140" s="45"/>
      <c r="BI140" s="45"/>
      <c r="BJ140" s="37"/>
      <c r="BK140" s="29"/>
      <c r="BL140" s="322" t="s">
        <v>38</v>
      </c>
      <c r="BM140" s="322"/>
      <c r="BN140" s="127">
        <f>SUM(BN78,BN82,BN86,BN90,BN94,BN98,BN102,BN106,BN110,BN114,BN118,BN122,BN126)*100</f>
        <v>97300</v>
      </c>
      <c r="BO140" s="67"/>
      <c r="BP140" s="45"/>
      <c r="BQ140" s="25">
        <f>BN140/BR140</f>
        <v>3892</v>
      </c>
      <c r="BR140" s="127">
        <f>SUM(BR78,BR82,BR86,BR90,BR94,BR98,BR102,BR106,BR110,BR114,BR118,BR122,BR126)</f>
        <v>25</v>
      </c>
      <c r="BS140" s="45"/>
      <c r="BT140" s="44" t="str">
        <f t="shared" si="771"/>
        <v>バタースクイーズ</v>
      </c>
      <c r="BU140" s="43">
        <f t="shared" si="771"/>
        <v>440</v>
      </c>
      <c r="BV140" s="127">
        <f>SUM(BV78,BV82,BV86,BV90,BV94,BV98,BV102,BV106,BV110,BV114,BV118,BV122,BV126)</f>
        <v>11000</v>
      </c>
      <c r="BW140" s="107">
        <f>BV140/BN140</f>
        <v>0.11305241521068859</v>
      </c>
      <c r="BX140" s="37"/>
      <c r="BY140" s="57"/>
      <c r="BZ140" s="322" t="s">
        <v>38</v>
      </c>
      <c r="CA140" s="322"/>
      <c r="CB140" s="127">
        <f>SUM(CB78,CB82,CB86,CB90,CB94,CB98,CB102,CB106,CB110,CB114,CB118,CB122,CB126)*100</f>
        <v>28200</v>
      </c>
      <c r="CC140" s="67"/>
      <c r="CD140" s="45"/>
      <c r="CE140" s="25">
        <f>CB140/CF140</f>
        <v>7050</v>
      </c>
      <c r="CF140" s="127">
        <f>SUM(CF78,CF82,CF86,CF90,CF94,CF98,CF102,CF106,CF110,CF114,CF118,CF122,CF126)</f>
        <v>4</v>
      </c>
      <c r="CG140" s="45"/>
      <c r="CH140" s="44" t="str">
        <f t="shared" si="772"/>
        <v>たまごっちMC</v>
      </c>
      <c r="CI140" s="43">
        <f t="shared" si="772"/>
        <v>1430</v>
      </c>
      <c r="CJ140" s="127">
        <f>SUM(CJ78,CJ82,CJ86,CJ90,CJ94,CJ98,CJ102,CJ106,CJ110,CJ114,CJ118,CJ122,CJ126)</f>
        <v>5720</v>
      </c>
      <c r="CK140" s="107">
        <f>CJ140/CB140</f>
        <v>0.2028368794326241</v>
      </c>
      <c r="CL140" s="37"/>
      <c r="CM140" s="29"/>
      <c r="CN140" s="322" t="s">
        <v>38</v>
      </c>
      <c r="CO140" s="322"/>
      <c r="CP140" s="127">
        <f>SUM(CP78,CP82,CP86,CP90,CP94,CP98,CP102,CP106,CP110,CP114,CP118,CP122,CP126)*100</f>
        <v>36700</v>
      </c>
      <c r="CQ140" s="67"/>
      <c r="CR140" s="45"/>
      <c r="CS140" s="25">
        <f>CP140/CT140</f>
        <v>5242.8571428571431</v>
      </c>
      <c r="CT140" s="127">
        <f>SUM(CT78,CT82,CT86,CT90,CT94,CT98,CT102,CT106,CT110,CT114,CT118,CT122,CT126)</f>
        <v>7</v>
      </c>
      <c r="CU140" s="45"/>
      <c r="CV140" s="44" t="str">
        <f t="shared" si="773"/>
        <v>たまごっちブロックシール</v>
      </c>
      <c r="CW140" s="43">
        <f t="shared" si="773"/>
        <v>600</v>
      </c>
      <c r="CX140" s="127">
        <f>SUM(CX78,CX82,CX86,CX90,CX94,CX98,CX102,CX106,CX110,CX114,CX118,CX122,CX126)</f>
        <v>4200</v>
      </c>
      <c r="CY140" s="107">
        <f>CX140/CP140</f>
        <v>0.11444141689373297</v>
      </c>
      <c r="CZ140" s="37"/>
      <c r="DA140" s="29"/>
      <c r="DB140" s="47"/>
      <c r="DC140" s="319"/>
      <c r="DD140" s="319"/>
      <c r="DE140" s="45"/>
      <c r="DF140" s="45"/>
      <c r="DG140" s="25"/>
      <c r="DH140" s="45"/>
      <c r="DI140" s="107"/>
      <c r="DJ140" s="107"/>
      <c r="DK140" s="46"/>
      <c r="DL140" s="46"/>
      <c r="DM140" s="46"/>
      <c r="DN140" s="37"/>
      <c r="DO140" s="29"/>
      <c r="DP140" s="47"/>
      <c r="DQ140" s="45"/>
      <c r="DR140" s="45"/>
      <c r="DS140" s="45"/>
      <c r="DT140" s="45"/>
      <c r="DU140" s="25"/>
      <c r="DV140" s="45"/>
      <c r="DW140" s="45"/>
      <c r="DX140" s="45"/>
      <c r="DY140" s="45"/>
      <c r="DZ140" s="45"/>
      <c r="EA140" s="45"/>
      <c r="EB140" s="37"/>
      <c r="EC140" s="29"/>
      <c r="ED140" s="47"/>
      <c r="EE140" s="319"/>
      <c r="EF140" s="319"/>
      <c r="EG140" s="45"/>
      <c r="EH140" s="45"/>
      <c r="EI140" s="25"/>
      <c r="EJ140" s="45"/>
      <c r="EK140" s="107"/>
      <c r="EL140" s="107"/>
      <c r="EM140" s="46"/>
      <c r="EN140" s="46"/>
      <c r="EO140" s="46"/>
      <c r="EP140" s="37"/>
      <c r="EQ140" s="29"/>
      <c r="ER140" s="47"/>
      <c r="ES140" s="319"/>
      <c r="ET140" s="319"/>
      <c r="EU140" s="45"/>
      <c r="EV140" s="45"/>
      <c r="EW140" s="25"/>
      <c r="EX140" s="45"/>
      <c r="EY140" s="107"/>
      <c r="EZ140" s="107"/>
      <c r="FA140" s="46"/>
      <c r="FB140" s="46"/>
      <c r="FC140" s="46"/>
      <c r="FD140" s="37"/>
      <c r="FE140" s="60"/>
      <c r="FF140" s="47"/>
      <c r="FG140" s="319"/>
      <c r="FH140" s="319"/>
      <c r="FI140" s="45"/>
      <c r="FJ140" s="45"/>
      <c r="FK140" s="25"/>
      <c r="FL140" s="45"/>
      <c r="FM140" s="107"/>
      <c r="FN140" s="107"/>
      <c r="FO140" s="46"/>
      <c r="FP140" s="46"/>
      <c r="FQ140" s="46"/>
      <c r="FR140" s="37"/>
      <c r="FS140" s="29"/>
      <c r="FT140" s="47"/>
      <c r="FU140" s="319"/>
      <c r="FV140" s="319"/>
      <c r="FW140" s="45"/>
      <c r="FX140" s="45"/>
      <c r="FY140" s="25"/>
      <c r="FZ140" s="45"/>
      <c r="GA140" s="107"/>
      <c r="GB140" s="107"/>
      <c r="GC140" s="46"/>
      <c r="GD140" s="46"/>
      <c r="GE140" s="46"/>
      <c r="GF140" s="37"/>
      <c r="GG140" s="29"/>
      <c r="GH140" s="47"/>
      <c r="GI140" s="319"/>
      <c r="GJ140" s="319"/>
      <c r="GK140" s="45"/>
      <c r="GL140" s="45"/>
      <c r="GM140" s="25"/>
      <c r="GN140" s="45"/>
      <c r="GO140" s="107"/>
      <c r="GP140" s="107"/>
      <c r="GQ140" s="46"/>
      <c r="GR140" s="46"/>
      <c r="GS140" s="46"/>
      <c r="GT140" s="37"/>
      <c r="GU140" s="130"/>
      <c r="GV140" s="322" t="s">
        <v>38</v>
      </c>
      <c r="GW140" s="322"/>
      <c r="GX140" s="322"/>
      <c r="GY140" s="127">
        <f>SUM(GY78,GY82,GY86,GY90,GY94,GY98,GY102,GY106,GY110,GY114,GY118,GY122,GY126)*100</f>
        <v>127400</v>
      </c>
      <c r="GZ140" s="67"/>
      <c r="HA140" s="45"/>
      <c r="HB140" s="25">
        <f>GY140/HC140</f>
        <v>31850</v>
      </c>
      <c r="HC140" s="127">
        <f>SUM(HC78,HC82,HC86,HC90,HC94,HC98,HC102,HC106,HC110,HC114,HC118,HC122,HC126)</f>
        <v>4</v>
      </c>
      <c r="HD140" s="45"/>
      <c r="HE140" s="44" t="str">
        <f t="shared" si="774"/>
        <v>ボンボンドロップシール</v>
      </c>
      <c r="HF140" s="43">
        <f t="shared" si="774"/>
        <v>1500</v>
      </c>
      <c r="HG140" s="127">
        <f>SUM(HG78,HG82,HG86,HG90,HG94,HG98,HG102,HG106,HG110,HG114,HG118,HG122,HG126)</f>
        <v>6000</v>
      </c>
      <c r="HH140" s="107">
        <f>HG140/GY140</f>
        <v>4.709576138147567E-2</v>
      </c>
      <c r="HI140" s="37"/>
      <c r="HJ140" s="29"/>
      <c r="HK140" s="322" t="s">
        <v>38</v>
      </c>
      <c r="HL140" s="322"/>
      <c r="HM140" s="127">
        <f>SUM(HM78,HM82,HM86,HM90,HM94,HM98,HM102,HM106,HM110,HM114,HM118,HM122,HM126)*100</f>
        <v>50700</v>
      </c>
      <c r="HN140" s="67"/>
      <c r="HO140" s="45"/>
      <c r="HP140" s="25">
        <f>HM140/HQ140</f>
        <v>2668.4210526315787</v>
      </c>
      <c r="HQ140" s="127">
        <f>SUM(HQ78,HQ82,HQ86,HQ90,HQ94,HQ98,HQ102,HQ106,HQ110,HQ114,HQ118,HQ122,HQ126)</f>
        <v>19</v>
      </c>
      <c r="HR140" s="45"/>
      <c r="HS140" s="44" t="str">
        <f t="shared" si="775"/>
        <v>ボンドロシール</v>
      </c>
      <c r="HT140" s="43">
        <f t="shared" si="775"/>
        <v>200</v>
      </c>
      <c r="HU140" s="127">
        <f>SUM(HU78,HU82,HU86,HU90,HU94,HU98,HU102,HU106,HU110,HU114,HU118,HU122,HU126)</f>
        <v>3800</v>
      </c>
      <c r="HV140" s="107">
        <f>HU140/HM140</f>
        <v>7.4950690335305714E-2</v>
      </c>
      <c r="HW140" s="37"/>
      <c r="HX140" s="360"/>
      <c r="HY140" s="322" t="s">
        <v>38</v>
      </c>
      <c r="HZ140" s="322"/>
      <c r="IA140" s="127">
        <f>SUM(IA78,IA82,IA86,IA90,IA94,IA98,IA102,IA106,IA110,IA114,IA118,IA122,IA126)*100</f>
        <v>123900</v>
      </c>
      <c r="IB140" s="67"/>
      <c r="IC140" s="45"/>
      <c r="ID140" s="25">
        <f>IA140/IE140</f>
        <v>6521.0526315789475</v>
      </c>
      <c r="IE140" s="127">
        <f>SUM(IE78,IE82,IE86,IE90,IE94,IE98,IE102,IE106,IE110,IE114,IE118,IE122,IE126)</f>
        <v>19</v>
      </c>
      <c r="IF140" s="45"/>
      <c r="IG140" s="44" t="str">
        <f t="shared" si="776"/>
        <v>バタースクイーズ</v>
      </c>
      <c r="IH140" s="43">
        <f t="shared" si="776"/>
        <v>400</v>
      </c>
      <c r="II140" s="127">
        <f>SUM(II78,II82,II86,II90,II94,II98,II102,II106,II110,II114,II118,II122,II126)</f>
        <v>7600</v>
      </c>
      <c r="IJ140" s="107">
        <f>II140/IA140</f>
        <v>6.1339790153349477E-2</v>
      </c>
      <c r="IK140" s="37"/>
      <c r="IL140" s="29"/>
      <c r="IM140" s="322" t="s">
        <v>38</v>
      </c>
      <c r="IN140" s="322"/>
      <c r="IO140" s="127">
        <f>SUM(IO78,IO82,IO86,IO90,IO94,IO98,IO102,IO106,IO110,IO114,IO118,IO122,IO126)*100</f>
        <v>95400</v>
      </c>
      <c r="IP140" s="67"/>
      <c r="IQ140" s="45"/>
      <c r="IR140" s="25">
        <f>IO140/IS140</f>
        <v>1467.6923076923076</v>
      </c>
      <c r="IS140" s="127">
        <f>SUM(IS78,IS82,IS86,IS90,IS94,IS98,IS102,IS106,IS110,IS114,IS118,IS122,IS126)</f>
        <v>65</v>
      </c>
      <c r="IT140" s="45"/>
      <c r="IU140" s="44" t="str">
        <f t="shared" si="777"/>
        <v>ふわもちスクイーズ</v>
      </c>
      <c r="IV140" s="43">
        <f t="shared" si="777"/>
        <v>286</v>
      </c>
      <c r="IW140" s="127">
        <f>SUM(IW78,IW82,IW86,IW90,IW94,IW98,IW102,IW106,IW110,IW114,IW118,IW122,IW126)</f>
        <v>18418</v>
      </c>
      <c r="IX140" s="107">
        <f>IW140/IO140</f>
        <v>0.1930607966457023</v>
      </c>
      <c r="IY140" s="37"/>
      <c r="IZ140" s="130"/>
      <c r="JA140" s="322" t="s">
        <v>38</v>
      </c>
      <c r="JB140" s="322"/>
      <c r="JC140" s="127">
        <f>SUM(JC78,JC82,JC86,JC90,JC94,JC98,JC102,JC106,JC110,JC114,JC118,JC122,JC126)*100</f>
        <v>72700</v>
      </c>
      <c r="JD140" s="67"/>
      <c r="JE140" s="45"/>
      <c r="JF140" s="25">
        <f>JC140/JG140</f>
        <v>2345.1612903225805</v>
      </c>
      <c r="JG140" s="127">
        <f>SUM(JG78,JG82,JG86,JG90,JG94,JG98,JG102,JG106,JG110,JG114,JG118,JG122,JG126)</f>
        <v>31</v>
      </c>
      <c r="JH140" s="45"/>
      <c r="JI140" s="44" t="str">
        <f t="shared" si="778"/>
        <v>たまごっちタイルシール</v>
      </c>
      <c r="JJ140" s="43">
        <f t="shared" si="778"/>
        <v>650</v>
      </c>
      <c r="JK140" s="127">
        <f>SUM(JK78,JK82,JK86,JK90,JK94,JK98,JK102,JK106,JK110,JK114,JK118,JK122,JK126)</f>
        <v>20150</v>
      </c>
      <c r="JL140" s="107">
        <f>JK140/JC140</f>
        <v>0.27716643741403024</v>
      </c>
      <c r="JM140" s="37"/>
      <c r="JN140" s="29"/>
      <c r="JO140" s="322" t="s">
        <v>38</v>
      </c>
      <c r="JP140" s="322"/>
      <c r="JQ140" s="127">
        <f>SUM(JQ78,JQ82,JQ86,JQ90,JQ94,JQ98,JQ102,JQ106,JQ110,JQ114,JQ118,JQ122,JQ126)*100</f>
        <v>59700</v>
      </c>
      <c r="JR140" s="67"/>
      <c r="JS140" s="45"/>
      <c r="JT140" s="25">
        <f>JQ140/JU140</f>
        <v>14925</v>
      </c>
      <c r="JU140" s="127">
        <f>SUM(JU78,JU82,JU86,JU90,JU94,JU98,JU102,JU106,JU110,JU114,JU118,JU122,JU126)</f>
        <v>4</v>
      </c>
      <c r="JV140" s="45"/>
      <c r="JW140" s="44" t="str">
        <f t="shared" si="779"/>
        <v>キティしっぽ付ポーチ</v>
      </c>
      <c r="JX140" s="43">
        <f t="shared" si="779"/>
        <v>670</v>
      </c>
      <c r="JY140" s="127">
        <f>SUM(JY78,JY82,JY86,JY90,JY94,JY98,JY102,JY106,JY110,JY114,JY118,JY122,JY126)</f>
        <v>2680</v>
      </c>
      <c r="JZ140" s="107">
        <f>JY140/JQ140</f>
        <v>4.4891122278056951E-2</v>
      </c>
      <c r="KA140" s="37"/>
      <c r="KB140" s="51"/>
      <c r="KC140" s="322" t="s">
        <v>38</v>
      </c>
      <c r="KD140" s="322"/>
      <c r="KE140" s="127">
        <f>SUM(KE78,KE82,KE86,KE90,KE94,KE98,KE102,KE106,KE110,KE114,KE118,KE122,KE126)*100</f>
        <v>31200</v>
      </c>
      <c r="KF140" s="67"/>
      <c r="KG140" s="45"/>
      <c r="KH140" s="25">
        <f>KE140/KI140</f>
        <v>1560</v>
      </c>
      <c r="KI140" s="127">
        <f>SUM(KI78,KI82,KI86,KI90,KI94,KI98,KI102,KI106,KI110,KI114,KI118,KI122,KI126)</f>
        <v>20</v>
      </c>
      <c r="KJ140" s="45"/>
      <c r="KK140" s="44" t="str">
        <f>KK78</f>
        <v>モンチチフルーツマスコット</v>
      </c>
      <c r="KL140" s="43">
        <f>KL78</f>
        <v>570</v>
      </c>
      <c r="KM140" s="127">
        <f>SUM(KM78,KM82,KM86,KM90,KM94,KM98,KM102,KM106,KM110,KM114,KM118,KM122,KM126)</f>
        <v>22000</v>
      </c>
      <c r="KN140" s="107">
        <f>KM140/KE140</f>
        <v>0.70512820512820518</v>
      </c>
      <c r="KO140" s="37"/>
      <c r="KP140" s="29"/>
      <c r="KQ140" s="322" t="s">
        <v>38</v>
      </c>
      <c r="KR140" s="322"/>
      <c r="KS140" s="127">
        <f>SUM(KS78,KS82,KS86,KS90,KS94,KS98,KS102,KS106,KS110,KS114,KS118,KS122,KS126)*100</f>
        <v>28300</v>
      </c>
      <c r="KT140" s="67"/>
      <c r="KU140" s="45"/>
      <c r="KV140" s="25">
        <f>KS140/KW140</f>
        <v>1179.1666666666667</v>
      </c>
      <c r="KW140" s="127">
        <f>SUM(KW78,KW82,KW86,KW90,KW94,KW98,KW102,KW106,KW110,KW114,KW118,KW122,KW126)</f>
        <v>24</v>
      </c>
      <c r="KX140" s="45"/>
      <c r="KY140" s="68" t="str">
        <f>KY78</f>
        <v>ボンボンドロップシール</v>
      </c>
      <c r="KZ140" s="43">
        <f>KZ78</f>
        <v>200</v>
      </c>
      <c r="LA140" s="127">
        <f>SUM(LA78,LA82,LA86,LA90,LA94,LA98,LA102,LA106,LA110,LA114,LA118,LA122,LA126)</f>
        <v>4800</v>
      </c>
      <c r="LB140" s="107">
        <f>LA140/KS140</f>
        <v>0.16961130742049471</v>
      </c>
      <c r="LC140" s="37"/>
      <c r="LD140" s="29"/>
      <c r="LE140" s="47"/>
      <c r="LF140" s="45"/>
      <c r="LG140" s="45"/>
      <c r="LH140" s="45"/>
      <c r="LI140" s="45"/>
      <c r="LJ140" s="25"/>
      <c r="LK140" s="45"/>
      <c r="LL140" s="45"/>
      <c r="LM140" s="63"/>
      <c r="LN140" s="67"/>
      <c r="LO140" s="45"/>
      <c r="LP140" s="46"/>
      <c r="LQ140" s="37"/>
      <c r="LR140" s="29"/>
      <c r="LS140" s="47"/>
      <c r="LT140" s="319"/>
      <c r="LU140" s="319"/>
      <c r="LV140" s="45"/>
      <c r="LW140" s="45"/>
      <c r="LX140" s="25"/>
      <c r="LY140" s="45"/>
      <c r="LZ140" s="107"/>
      <c r="MA140" s="107"/>
      <c r="MB140" s="46"/>
      <c r="MC140" s="46"/>
      <c r="MD140" s="46"/>
      <c r="ME140" s="37"/>
      <c r="MF140" s="29"/>
      <c r="MG140" s="47"/>
      <c r="MH140" s="319"/>
      <c r="MI140" s="319"/>
      <c r="MJ140" s="45"/>
      <c r="MK140" s="45"/>
      <c r="ML140" s="25"/>
      <c r="MM140" s="45"/>
      <c r="MN140" s="107"/>
      <c r="MO140" s="107"/>
      <c r="MP140" s="46"/>
      <c r="MQ140" s="46"/>
      <c r="MR140" s="46"/>
      <c r="MS140" s="37"/>
      <c r="MT140" s="29"/>
      <c r="MU140" s="47"/>
      <c r="MV140" s="319"/>
      <c r="MW140" s="319"/>
      <c r="MX140" s="45"/>
      <c r="MY140" s="45"/>
      <c r="MZ140" s="25"/>
      <c r="NA140" s="45"/>
      <c r="NB140" s="107"/>
      <c r="NC140" s="107"/>
      <c r="ND140" s="46"/>
      <c r="NE140" s="46"/>
      <c r="NF140" s="46"/>
      <c r="NG140" s="37"/>
      <c r="NH140" s="29"/>
      <c r="NI140" s="47"/>
      <c r="NJ140" s="319"/>
      <c r="NK140" s="319"/>
      <c r="NL140" s="45"/>
      <c r="NM140" s="45"/>
      <c r="NN140" s="25"/>
      <c r="NO140" s="45"/>
      <c r="NP140" s="107"/>
      <c r="NQ140" s="107"/>
      <c r="NR140" s="46"/>
      <c r="NS140" s="46"/>
      <c r="NT140" s="46"/>
      <c r="NU140" s="37"/>
    </row>
    <row r="141" spans="1:385" ht="15" customHeight="1" thickTop="1" x14ac:dyDescent="0.25">
      <c r="A141" s="144" t="s">
        <v>1193</v>
      </c>
      <c r="B141" s="145">
        <f t="shared" ref="B141:G141" si="781">B140*$A133</f>
        <v>37624</v>
      </c>
      <c r="C141" s="146">
        <f t="shared" si="781"/>
        <v>10133</v>
      </c>
      <c r="D141" s="146">
        <f t="shared" si="781"/>
        <v>3246</v>
      </c>
      <c r="E141" s="137">
        <f t="shared" si="781"/>
        <v>15673</v>
      </c>
      <c r="F141" s="137">
        <f t="shared" si="781"/>
        <v>5924</v>
      </c>
      <c r="G141" s="138">
        <f t="shared" si="781"/>
        <v>2651</v>
      </c>
      <c r="H141" s="42"/>
      <c r="I141" s="319">
        <f>I139*K141</f>
        <v>2257440</v>
      </c>
      <c r="J141" s="319"/>
      <c r="K141" s="147">
        <v>0.6</v>
      </c>
      <c r="L141" s="99"/>
      <c r="M141" s="111" t="s">
        <v>36</v>
      </c>
      <c r="N141" s="99">
        <f>I141-N140</f>
        <v>1408650</v>
      </c>
      <c r="O141" s="147">
        <f>N141/I139</f>
        <v>0.37440197746119497</v>
      </c>
      <c r="P141" s="147"/>
      <c r="Q141" s="148"/>
      <c r="R141" s="148"/>
      <c r="S141" s="148"/>
      <c r="T141" s="149"/>
      <c r="U141" s="29"/>
      <c r="V141" s="47"/>
      <c r="W141" s="319"/>
      <c r="X141" s="319"/>
      <c r="Y141" s="107"/>
      <c r="Z141" s="45"/>
      <c r="AA141" s="25"/>
      <c r="AB141" s="45"/>
      <c r="AC141" s="107"/>
      <c r="AD141" s="107"/>
      <c r="AE141" s="46"/>
      <c r="AF141" s="46"/>
      <c r="AG141" s="46"/>
      <c r="AH141" s="37"/>
      <c r="AI141" s="29"/>
      <c r="AJ141" s="47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37"/>
      <c r="AW141" s="29"/>
      <c r="AX141" s="47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37"/>
      <c r="BK141" s="29"/>
      <c r="BL141" s="47"/>
      <c r="BM141" s="25" t="s">
        <v>29</v>
      </c>
      <c r="BN141" s="45">
        <f>SUM(BN137:BN140)</f>
        <v>236700</v>
      </c>
      <c r="BO141" s="45"/>
      <c r="BP141" s="45"/>
      <c r="BQ141" s="45"/>
      <c r="BR141" s="45">
        <f>SUM(BR137:BR140)</f>
        <v>92</v>
      </c>
      <c r="BS141" s="45"/>
      <c r="BT141" s="318" t="s">
        <v>43</v>
      </c>
      <c r="BU141" s="318"/>
      <c r="BV141" s="43">
        <f>SUM(BV137:BV140)</f>
        <v>40337</v>
      </c>
      <c r="BW141" s="150">
        <f>BV141/BN141</f>
        <v>0.17041402619349388</v>
      </c>
      <c r="BX141" s="37"/>
      <c r="BY141" s="57"/>
      <c r="BZ141" s="47"/>
      <c r="CA141" s="25" t="s">
        <v>29</v>
      </c>
      <c r="CB141" s="45">
        <f>SUM(CB137:CB140)</f>
        <v>110800</v>
      </c>
      <c r="CC141" s="45"/>
      <c r="CD141" s="45"/>
      <c r="CE141" s="45"/>
      <c r="CF141" s="45">
        <f>SUM(CF137:CF140)</f>
        <v>30</v>
      </c>
      <c r="CG141" s="45"/>
      <c r="CH141" s="323" t="s">
        <v>43</v>
      </c>
      <c r="CI141" s="323"/>
      <c r="CJ141" s="43">
        <f>SUM(CJ137:CJ140)</f>
        <v>27720</v>
      </c>
      <c r="CK141" s="150">
        <f>CJ141/CB141</f>
        <v>0.25018050541516246</v>
      </c>
      <c r="CL141" s="55"/>
      <c r="CM141" s="29"/>
      <c r="CN141" s="47"/>
      <c r="CO141" s="25" t="s">
        <v>29</v>
      </c>
      <c r="CP141" s="45">
        <f>SUM(CP137:CP140)</f>
        <v>119700</v>
      </c>
      <c r="CQ141" s="45"/>
      <c r="CR141" s="45"/>
      <c r="CS141" s="45"/>
      <c r="CT141" s="45">
        <f>SUM(CT137:CT140)</f>
        <v>44</v>
      </c>
      <c r="CU141" s="45"/>
      <c r="CV141" s="324" t="s">
        <v>43</v>
      </c>
      <c r="CW141" s="324"/>
      <c r="CX141" s="43">
        <f>SUM(CX137:CX140)</f>
        <v>10600</v>
      </c>
      <c r="CY141" s="150">
        <f>CX141/CP141</f>
        <v>8.8554720133667497E-2</v>
      </c>
      <c r="CZ141" s="55"/>
      <c r="DA141" s="29"/>
      <c r="DB141" s="47"/>
      <c r="DC141" s="319"/>
      <c r="DD141" s="319"/>
      <c r="DE141" s="107"/>
      <c r="DF141" s="45"/>
      <c r="DG141" s="25"/>
      <c r="DH141" s="45"/>
      <c r="DI141" s="107"/>
      <c r="DJ141" s="107"/>
      <c r="DK141" s="46"/>
      <c r="DL141" s="46"/>
      <c r="DM141" s="46"/>
      <c r="DN141" s="37"/>
      <c r="DO141" s="29"/>
      <c r="DP141" s="47"/>
      <c r="DQ141" s="45"/>
      <c r="DR141" s="45"/>
      <c r="DS141" s="45"/>
      <c r="DT141" s="45"/>
      <c r="DU141" s="45"/>
      <c r="DV141" s="45"/>
      <c r="DW141" s="45"/>
      <c r="DX141" s="45"/>
      <c r="DY141" s="45"/>
      <c r="DZ141" s="45"/>
      <c r="EA141" s="45"/>
      <c r="EB141" s="37"/>
      <c r="EC141" s="29"/>
      <c r="ED141" s="47"/>
      <c r="EE141" s="319"/>
      <c r="EF141" s="319"/>
      <c r="EG141" s="107"/>
      <c r="EH141" s="45"/>
      <c r="EI141" s="25"/>
      <c r="EJ141" s="45"/>
      <c r="EK141" s="107"/>
      <c r="EL141" s="107"/>
      <c r="EM141" s="46"/>
      <c r="EN141" s="46"/>
      <c r="EO141" s="46"/>
      <c r="EP141" s="37"/>
      <c r="EQ141" s="29"/>
      <c r="ER141" s="47"/>
      <c r="ES141" s="319"/>
      <c r="ET141" s="319"/>
      <c r="EU141" s="107"/>
      <c r="EV141" s="45"/>
      <c r="EW141" s="25"/>
      <c r="EX141" s="45"/>
      <c r="EY141" s="107"/>
      <c r="EZ141" s="107"/>
      <c r="FA141" s="46"/>
      <c r="FB141" s="46"/>
      <c r="FC141" s="46"/>
      <c r="FD141" s="37"/>
      <c r="FE141" s="60"/>
      <c r="FF141" s="47"/>
      <c r="FG141" s="319"/>
      <c r="FH141" s="319"/>
      <c r="FI141" s="107"/>
      <c r="FJ141" s="45"/>
      <c r="FK141" s="25"/>
      <c r="FL141" s="45"/>
      <c r="FM141" s="107"/>
      <c r="FN141" s="107"/>
      <c r="FO141" s="46"/>
      <c r="FP141" s="46"/>
      <c r="FQ141" s="46"/>
      <c r="FR141" s="37"/>
      <c r="FS141" s="29"/>
      <c r="FT141" s="47"/>
      <c r="FU141" s="319"/>
      <c r="FV141" s="319"/>
      <c r="FW141" s="107"/>
      <c r="FX141" s="45"/>
      <c r="FY141" s="25"/>
      <c r="FZ141" s="45"/>
      <c r="GA141" s="107"/>
      <c r="GB141" s="107"/>
      <c r="GC141" s="46"/>
      <c r="GD141" s="46"/>
      <c r="GE141" s="46"/>
      <c r="GF141" s="37"/>
      <c r="GG141" s="29"/>
      <c r="GH141" s="47"/>
      <c r="GI141" s="319"/>
      <c r="GJ141" s="319"/>
      <c r="GK141" s="107"/>
      <c r="GL141" s="45"/>
      <c r="GM141" s="25"/>
      <c r="GN141" s="45"/>
      <c r="GO141" s="107"/>
      <c r="GP141" s="107"/>
      <c r="GQ141" s="46"/>
      <c r="GR141" s="46"/>
      <c r="GS141" s="46"/>
      <c r="GT141" s="37"/>
      <c r="GU141" s="61"/>
      <c r="GV141" s="47"/>
      <c r="GW141" s="30"/>
      <c r="GX141" s="25" t="s">
        <v>29</v>
      </c>
      <c r="GY141" s="45">
        <f>SUM(GY137:GY140)</f>
        <v>206600</v>
      </c>
      <c r="GZ141" s="45"/>
      <c r="HA141" s="45"/>
      <c r="HB141" s="45"/>
      <c r="HC141" s="45">
        <f>SUM(HC137:HC140)</f>
        <v>22</v>
      </c>
      <c r="HD141" s="45"/>
      <c r="HE141" s="318" t="s">
        <v>43</v>
      </c>
      <c r="HF141" s="318"/>
      <c r="HG141" s="43">
        <f>SUM(HG137:HG140)</f>
        <v>21440</v>
      </c>
      <c r="HH141" s="150">
        <f>HG141/GY141</f>
        <v>0.10377541142303968</v>
      </c>
      <c r="HI141" s="37"/>
      <c r="HJ141" s="29"/>
      <c r="HK141" s="47"/>
      <c r="HL141" s="25" t="s">
        <v>29</v>
      </c>
      <c r="HM141" s="45">
        <f>SUM(HM137:HM140)</f>
        <v>177600</v>
      </c>
      <c r="HN141" s="45"/>
      <c r="HO141" s="45"/>
      <c r="HP141" s="45"/>
      <c r="HQ141" s="45">
        <f>SUM(HQ137:HQ140)</f>
        <v>45</v>
      </c>
      <c r="HR141" s="45"/>
      <c r="HS141" s="318" t="s">
        <v>43</v>
      </c>
      <c r="HT141" s="318"/>
      <c r="HU141" s="43">
        <f>SUM(HU137:HU140)</f>
        <v>25900</v>
      </c>
      <c r="HV141" s="150">
        <f>HU141/HM141</f>
        <v>0.14583333333333334</v>
      </c>
      <c r="HW141" s="37"/>
      <c r="HX141" s="360"/>
      <c r="HY141" s="47"/>
      <c r="HZ141" s="25" t="s">
        <v>29</v>
      </c>
      <c r="IA141" s="45">
        <f>SUM(IA137:IA140)</f>
        <v>259200</v>
      </c>
      <c r="IB141" s="45"/>
      <c r="IC141" s="45"/>
      <c r="ID141" s="45"/>
      <c r="IE141" s="45">
        <f>SUM(IE137:IE140)</f>
        <v>90</v>
      </c>
      <c r="IF141" s="45"/>
      <c r="IG141" s="318" t="s">
        <v>43</v>
      </c>
      <c r="IH141" s="318"/>
      <c r="II141" s="43">
        <f>SUM(II137:II140)</f>
        <v>30900</v>
      </c>
      <c r="IJ141" s="150">
        <f>II141/IA141</f>
        <v>0.11921296296296297</v>
      </c>
      <c r="IK141" s="37"/>
      <c r="IL141" s="29"/>
      <c r="IM141" s="47"/>
      <c r="IN141" s="25" t="s">
        <v>29</v>
      </c>
      <c r="IO141" s="45">
        <f>SUM(IO137:IO140)</f>
        <v>233000</v>
      </c>
      <c r="IP141" s="45"/>
      <c r="IQ141" s="45"/>
      <c r="IR141" s="45"/>
      <c r="IS141" s="45">
        <f>SUM(IS137:IS140)</f>
        <v>118</v>
      </c>
      <c r="IT141" s="45"/>
      <c r="IU141" s="318" t="s">
        <v>43</v>
      </c>
      <c r="IV141" s="318"/>
      <c r="IW141" s="43">
        <f>SUM(IW137:IW140)</f>
        <v>43498</v>
      </c>
      <c r="IX141" s="150">
        <f>IW141/IO141</f>
        <v>0.18668669527896994</v>
      </c>
      <c r="IY141" s="37"/>
      <c r="IZ141" s="61"/>
      <c r="JA141" s="47"/>
      <c r="JB141" s="25" t="s">
        <v>29</v>
      </c>
      <c r="JC141" s="45">
        <f>SUM(JC137:JC140)</f>
        <v>217800</v>
      </c>
      <c r="JD141" s="45"/>
      <c r="JE141" s="45"/>
      <c r="JF141" s="45"/>
      <c r="JG141" s="45">
        <f>SUM(JG137:JG140)</f>
        <v>65</v>
      </c>
      <c r="JH141" s="45"/>
      <c r="JI141" s="318" t="s">
        <v>43</v>
      </c>
      <c r="JJ141" s="318"/>
      <c r="JK141" s="43">
        <f>SUM(JK137:JK140)</f>
        <v>55350</v>
      </c>
      <c r="JL141" s="150">
        <f>JK141/JC141</f>
        <v>0.25413223140495866</v>
      </c>
      <c r="JM141" s="37"/>
      <c r="JN141" s="29"/>
      <c r="JO141" s="47"/>
      <c r="JP141" s="25" t="s">
        <v>29</v>
      </c>
      <c r="JQ141" s="45">
        <f>SUM(JQ137:JQ140)</f>
        <v>158000</v>
      </c>
      <c r="JR141" s="45"/>
      <c r="JS141" s="45"/>
      <c r="JT141" s="45"/>
      <c r="JU141" s="45">
        <f>SUM(JU137:JU140)</f>
        <v>92</v>
      </c>
      <c r="JV141" s="45"/>
      <c r="JW141" s="318" t="s">
        <v>43</v>
      </c>
      <c r="JX141" s="318"/>
      <c r="JY141" s="43">
        <f>SUM(JY137:JY140)</f>
        <v>30395</v>
      </c>
      <c r="JZ141" s="150">
        <f>JY141/JQ141</f>
        <v>0.19237341772151897</v>
      </c>
      <c r="KA141" s="37"/>
      <c r="KB141" s="51"/>
      <c r="KC141" s="47"/>
      <c r="KD141" s="25" t="s">
        <v>29</v>
      </c>
      <c r="KE141" s="45">
        <f>SUM(KE137:KE140)</f>
        <v>130700</v>
      </c>
      <c r="KF141" s="45"/>
      <c r="KG141" s="45"/>
      <c r="KH141" s="45"/>
      <c r="KI141" s="45">
        <f>SUM(KI137:KI140)</f>
        <v>64</v>
      </c>
      <c r="KJ141" s="45"/>
      <c r="KK141" s="322" t="s">
        <v>43</v>
      </c>
      <c r="KL141" s="322"/>
      <c r="KM141" s="43">
        <f>SUM(KM137:KM140)</f>
        <v>59664</v>
      </c>
      <c r="KN141" s="150">
        <f>KM141/KE141</f>
        <v>0.45649579188982403</v>
      </c>
      <c r="KO141" s="55"/>
      <c r="KP141" s="29"/>
      <c r="KQ141" s="47"/>
      <c r="KR141" s="25" t="s">
        <v>29</v>
      </c>
      <c r="KS141" s="45">
        <f>SUM(KS137:KS140)</f>
        <v>154200</v>
      </c>
      <c r="KT141" s="45"/>
      <c r="KU141" s="45"/>
      <c r="KV141" s="45"/>
      <c r="KW141" s="45">
        <f>SUM(KW137:KW140)</f>
        <v>70</v>
      </c>
      <c r="KX141" s="45"/>
      <c r="KY141" s="318" t="s">
        <v>43</v>
      </c>
      <c r="KZ141" s="318"/>
      <c r="LA141" s="43">
        <f>SUM(LA137:LA140)</f>
        <v>29346</v>
      </c>
      <c r="LB141" s="150">
        <f>LA141/KS141</f>
        <v>0.19031128404669262</v>
      </c>
      <c r="LC141" s="37"/>
      <c r="LD141" s="29"/>
      <c r="LE141" s="47"/>
      <c r="LF141" s="45"/>
      <c r="LG141" s="45"/>
      <c r="LH141" s="45"/>
      <c r="LI141" s="45"/>
      <c r="LJ141" s="45"/>
      <c r="LK141" s="45"/>
      <c r="LL141" s="45"/>
      <c r="LM141" s="44"/>
      <c r="LN141" s="43"/>
      <c r="LO141" s="43"/>
      <c r="LP141" s="43"/>
      <c r="LQ141" s="37"/>
      <c r="LR141" s="29"/>
      <c r="LS141" s="47"/>
      <c r="LT141" s="319"/>
      <c r="LU141" s="319"/>
      <c r="LV141" s="107"/>
      <c r="LW141" s="45"/>
      <c r="LX141" s="25"/>
      <c r="LY141" s="45"/>
      <c r="LZ141" s="107"/>
      <c r="MA141" s="107"/>
      <c r="MB141" s="46"/>
      <c r="MC141" s="46"/>
      <c r="MD141" s="46"/>
      <c r="ME141" s="37"/>
      <c r="MF141" s="29"/>
      <c r="MG141" s="47"/>
      <c r="MH141" s="319"/>
      <c r="MI141" s="319"/>
      <c r="MJ141" s="107"/>
      <c r="MK141" s="45"/>
      <c r="ML141" s="25"/>
      <c r="MM141" s="45"/>
      <c r="MN141" s="107"/>
      <c r="MO141" s="107"/>
      <c r="MP141" s="46"/>
      <c r="MQ141" s="46"/>
      <c r="MR141" s="46"/>
      <c r="MS141" s="37"/>
      <c r="MT141" s="29"/>
      <c r="MU141" s="47"/>
      <c r="MV141" s="319"/>
      <c r="MW141" s="319"/>
      <c r="MX141" s="107"/>
      <c r="MY141" s="45"/>
      <c r="MZ141" s="25"/>
      <c r="NA141" s="45"/>
      <c r="NB141" s="107"/>
      <c r="NC141" s="107"/>
      <c r="ND141" s="46"/>
      <c r="NE141" s="46"/>
      <c r="NF141" s="46"/>
      <c r="NG141" s="37"/>
      <c r="NH141" s="29"/>
      <c r="NI141" s="47"/>
      <c r="NJ141" s="319"/>
      <c r="NK141" s="319"/>
      <c r="NL141" s="107"/>
      <c r="NM141" s="45"/>
      <c r="NN141" s="25"/>
      <c r="NO141" s="45"/>
      <c r="NP141" s="107"/>
      <c r="NQ141" s="107"/>
      <c r="NR141" s="46"/>
      <c r="NS141" s="46"/>
      <c r="NT141" s="46"/>
      <c r="NU141" s="37"/>
    </row>
    <row r="142" spans="1:385" x14ac:dyDescent="0.25">
      <c r="A142" s="151" t="s">
        <v>639</v>
      </c>
      <c r="B142" s="142">
        <f>SUM(C142:E142)</f>
        <v>8786</v>
      </c>
      <c r="C142" s="142">
        <f>SUM(D142:F142)</f>
        <v>5853</v>
      </c>
      <c r="D142" s="152">
        <v>1593</v>
      </c>
      <c r="E142" s="142">
        <v>1340</v>
      </c>
      <c r="F142" s="153">
        <v>2920</v>
      </c>
      <c r="G142" s="138">
        <v>0</v>
      </c>
      <c r="H142" s="135"/>
      <c r="I142" s="155"/>
      <c r="J142" s="156"/>
      <c r="K142" s="157"/>
      <c r="L142" s="158"/>
      <c r="M142" s="155"/>
      <c r="N142" s="158"/>
      <c r="O142" s="159"/>
      <c r="P142" s="159"/>
      <c r="Q142" s="159"/>
      <c r="R142" s="159"/>
      <c r="S142" s="159"/>
      <c r="T142" s="160"/>
      <c r="U142" s="29"/>
      <c r="V142" s="161"/>
      <c r="W142" s="31"/>
      <c r="Y142" s="162"/>
      <c r="Z142" s="29"/>
      <c r="AA142" s="31"/>
      <c r="AB142" s="29"/>
      <c r="AC142" s="128"/>
      <c r="AD142" s="128"/>
      <c r="AE142" s="128"/>
      <c r="AF142" s="128"/>
      <c r="AG142" s="128"/>
      <c r="AH142" s="51"/>
      <c r="AI142" s="29"/>
      <c r="AJ142" s="161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1"/>
      <c r="AW142" s="29"/>
      <c r="AX142" s="161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51"/>
      <c r="BK142" s="29"/>
      <c r="BL142" s="161"/>
      <c r="BM142" s="31"/>
      <c r="BN142" s="29"/>
      <c r="BO142" s="29"/>
      <c r="BP142" s="29"/>
      <c r="BQ142" s="29"/>
      <c r="BR142" s="29"/>
      <c r="BS142" s="29"/>
      <c r="BT142" s="164"/>
      <c r="BV142" s="29"/>
      <c r="BW142" s="162"/>
      <c r="BX142" s="51"/>
      <c r="BY142" s="57"/>
      <c r="BZ142" s="51"/>
      <c r="CA142" s="51"/>
      <c r="CB142" s="51"/>
      <c r="CC142" s="51"/>
      <c r="CD142" s="51"/>
      <c r="CE142" s="51"/>
      <c r="CF142" s="51"/>
      <c r="CG142" s="51"/>
      <c r="CH142" s="165"/>
      <c r="CI142" s="51"/>
      <c r="CJ142" s="51"/>
      <c r="CK142" s="51"/>
      <c r="CL142" s="51"/>
      <c r="CM142" s="29"/>
      <c r="CN142" s="161"/>
      <c r="CO142" s="31"/>
      <c r="CP142" s="29"/>
      <c r="CQ142" s="29"/>
      <c r="CR142" s="29"/>
      <c r="CS142" s="29"/>
      <c r="CT142" s="29"/>
      <c r="CU142" s="29"/>
      <c r="CV142" s="164"/>
      <c r="CX142" s="29"/>
      <c r="CY142" s="162"/>
      <c r="CZ142" s="51"/>
      <c r="DA142" s="29"/>
      <c r="DB142" s="161"/>
      <c r="DC142" s="31"/>
      <c r="DE142" s="162"/>
      <c r="DF142" s="29"/>
      <c r="DG142" s="31"/>
      <c r="DH142" s="29"/>
      <c r="DI142" s="128"/>
      <c r="DJ142" s="128"/>
      <c r="DK142" s="128"/>
      <c r="DL142" s="128"/>
      <c r="DM142" s="128"/>
      <c r="DN142" s="51"/>
      <c r="DO142" s="29"/>
      <c r="DP142" s="161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  <c r="EA142" s="29"/>
      <c r="EB142" s="51"/>
      <c r="GU142" s="51"/>
      <c r="GV142" s="29"/>
      <c r="GW142" s="31"/>
      <c r="GX142" s="29"/>
      <c r="GY142" s="29"/>
      <c r="GZ142" s="29"/>
      <c r="HB142" s="166"/>
      <c r="HC142" s="29"/>
      <c r="HD142" s="29"/>
      <c r="HE142" s="29"/>
      <c r="HF142" s="29"/>
      <c r="HG142" s="29"/>
      <c r="HK142" s="29"/>
      <c r="HL142" s="29"/>
      <c r="HM142" s="29"/>
      <c r="HN142" s="29"/>
      <c r="HP142" s="166"/>
      <c r="HQ142" s="29"/>
      <c r="HR142" s="29"/>
      <c r="HS142" s="29"/>
      <c r="HT142" s="29"/>
      <c r="HU142" s="29"/>
      <c r="HX142" s="360"/>
      <c r="HY142" s="161"/>
      <c r="HZ142" s="31"/>
      <c r="IA142" s="29"/>
      <c r="IB142" s="29"/>
      <c r="IC142" s="29"/>
      <c r="ID142" s="29"/>
      <c r="IE142" s="29"/>
      <c r="IF142" s="29"/>
      <c r="IG142" s="167"/>
      <c r="II142" s="29"/>
      <c r="IJ142" s="162"/>
      <c r="IK142" s="51"/>
      <c r="IL142" s="29"/>
      <c r="IM142" s="161"/>
      <c r="IN142" s="31"/>
      <c r="IR142" s="29"/>
      <c r="IS142" s="29"/>
      <c r="IT142" s="29"/>
      <c r="IU142" s="29"/>
      <c r="IW142" s="29"/>
      <c r="IX142" s="162"/>
      <c r="IY142" s="51"/>
      <c r="IZ142" s="51"/>
      <c r="JA142" s="161"/>
      <c r="JB142" s="31"/>
      <c r="JC142" s="29"/>
      <c r="JD142" s="29"/>
      <c r="JE142" s="29"/>
      <c r="JF142" s="29"/>
      <c r="JG142" s="29"/>
      <c r="JH142" s="29"/>
      <c r="JI142" s="167"/>
      <c r="JK142" s="29"/>
      <c r="JL142" s="162"/>
      <c r="JM142" s="51"/>
      <c r="JN142" s="29"/>
      <c r="JO142" s="161"/>
      <c r="JP142" s="31"/>
      <c r="JT142" s="29"/>
      <c r="JU142" s="29"/>
      <c r="JV142" s="29"/>
      <c r="JW142" s="29"/>
      <c r="JY142" s="29"/>
      <c r="JZ142" s="162"/>
      <c r="KA142" s="51"/>
      <c r="KB142" s="51"/>
      <c r="KC142" s="51"/>
      <c r="KD142" s="51"/>
      <c r="KE142" s="51"/>
      <c r="KF142" s="51"/>
      <c r="KG142" s="51"/>
      <c r="KH142" s="51"/>
      <c r="KI142" s="51"/>
      <c r="KJ142" s="51"/>
      <c r="KK142" s="51"/>
      <c r="KL142" s="51"/>
      <c r="KM142" s="51"/>
      <c r="KN142" s="51"/>
      <c r="KO142" s="51"/>
      <c r="KP142" s="29"/>
      <c r="KQ142" s="161"/>
      <c r="KR142" s="31"/>
      <c r="KV142" s="29"/>
      <c r="KW142" s="29"/>
      <c r="KX142" s="29"/>
      <c r="KY142" s="163"/>
      <c r="LA142" s="29"/>
      <c r="LB142" s="162"/>
      <c r="LC142" s="51"/>
      <c r="LD142" s="29"/>
      <c r="LE142" s="161"/>
      <c r="LF142" s="29"/>
      <c r="LG142" s="29"/>
      <c r="LH142" s="29"/>
      <c r="LI142" s="29"/>
      <c r="LJ142" s="29"/>
      <c r="LK142" s="29"/>
      <c r="LL142" s="29"/>
      <c r="LM142" s="168"/>
      <c r="LN142" s="29"/>
      <c r="LO142" s="29"/>
      <c r="LP142" s="29"/>
      <c r="LQ142" s="51"/>
      <c r="LR142" s="29"/>
      <c r="LS142" s="161"/>
      <c r="LT142" s="31"/>
      <c r="LV142" s="162"/>
      <c r="LW142" s="29"/>
      <c r="LX142" s="31"/>
      <c r="LY142" s="29"/>
      <c r="LZ142" s="128"/>
      <c r="MA142" s="128"/>
      <c r="MB142" s="128"/>
      <c r="MC142" s="128"/>
      <c r="MD142" s="128"/>
      <c r="ME142" s="51"/>
      <c r="MF142" s="29"/>
      <c r="MG142" s="161"/>
      <c r="MH142" s="31"/>
      <c r="MJ142" s="162"/>
      <c r="MK142" s="29"/>
      <c r="ML142" s="31"/>
      <c r="MM142" s="29"/>
      <c r="MN142" s="128"/>
      <c r="MO142" s="128"/>
      <c r="MP142" s="128"/>
      <c r="MQ142" s="128"/>
      <c r="MR142" s="128"/>
      <c r="MS142" s="51"/>
      <c r="MT142" s="29"/>
      <c r="MU142" s="161"/>
      <c r="MV142" s="31"/>
      <c r="MX142" s="162"/>
      <c r="MY142" s="29"/>
      <c r="MZ142" s="31"/>
      <c r="NA142" s="29"/>
      <c r="NB142" s="128"/>
      <c r="NC142" s="128"/>
      <c r="ND142" s="128"/>
      <c r="NE142" s="128"/>
      <c r="NF142" s="128"/>
      <c r="NG142" s="51"/>
      <c r="NH142" s="29"/>
      <c r="NI142" s="161"/>
      <c r="NJ142" s="31"/>
      <c r="NL142" s="162"/>
      <c r="NM142" s="29"/>
      <c r="NN142" s="31"/>
      <c r="NO142" s="29"/>
      <c r="NP142" s="128"/>
      <c r="NQ142" s="128"/>
      <c r="NR142" s="128"/>
      <c r="NS142" s="128"/>
      <c r="NT142" s="128"/>
      <c r="NU142" s="51"/>
    </row>
    <row r="143" spans="1:385" x14ac:dyDescent="0.25">
      <c r="A143" s="169" t="s">
        <v>44</v>
      </c>
      <c r="B143" s="170">
        <f t="shared" ref="B143:G143" si="782">SUM(B141:B142)</f>
        <v>46410</v>
      </c>
      <c r="C143" s="170">
        <f t="shared" si="782"/>
        <v>15986</v>
      </c>
      <c r="D143" s="170">
        <f t="shared" si="782"/>
        <v>4839</v>
      </c>
      <c r="E143" s="170">
        <f t="shared" si="782"/>
        <v>17013</v>
      </c>
      <c r="F143" s="171">
        <f t="shared" si="782"/>
        <v>8844</v>
      </c>
      <c r="G143" s="138">
        <f t="shared" si="782"/>
        <v>2651</v>
      </c>
      <c r="H143" s="135"/>
      <c r="I143" s="320"/>
      <c r="J143" s="320"/>
      <c r="K143" s="162"/>
      <c r="L143" s="29"/>
      <c r="M143" s="321"/>
      <c r="N143" s="321"/>
      <c r="O143" s="29"/>
      <c r="P143" s="29"/>
      <c r="Q143" s="128"/>
      <c r="R143" s="128"/>
      <c r="S143" s="128"/>
      <c r="T143" s="51"/>
      <c r="U143" s="29"/>
      <c r="V143" s="172"/>
      <c r="W143" s="320"/>
      <c r="X143" s="320"/>
      <c r="Y143" s="162"/>
      <c r="Z143" s="29"/>
      <c r="AA143" s="31"/>
      <c r="AB143" s="29"/>
      <c r="AC143" s="128"/>
      <c r="AD143" s="128"/>
      <c r="AE143" s="128"/>
      <c r="AF143" s="128"/>
      <c r="AG143" s="128"/>
      <c r="AH143" s="51"/>
      <c r="AI143" s="29"/>
      <c r="AJ143" s="161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1"/>
      <c r="AW143" s="29"/>
      <c r="AX143" s="161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51"/>
      <c r="BK143" s="29"/>
      <c r="BL143" s="161"/>
      <c r="BM143" s="31"/>
      <c r="BN143" s="29"/>
      <c r="BO143" s="29"/>
      <c r="BP143" s="29"/>
      <c r="BQ143" s="29"/>
      <c r="BR143" s="29"/>
      <c r="BS143" s="29"/>
      <c r="BT143" s="164"/>
      <c r="BV143" s="29"/>
      <c r="BW143" s="162"/>
      <c r="BX143" s="51"/>
      <c r="BY143" s="57"/>
      <c r="BZ143" s="51"/>
      <c r="CA143" s="51"/>
      <c r="CB143" s="51"/>
      <c r="CC143" s="51"/>
      <c r="CD143" s="51"/>
      <c r="CE143" s="51"/>
      <c r="CF143" s="51"/>
      <c r="CG143" s="51"/>
      <c r="CH143" s="165"/>
      <c r="CI143" s="51"/>
      <c r="CJ143" s="51"/>
      <c r="CK143" s="51"/>
      <c r="CL143" s="51"/>
      <c r="CM143" s="29"/>
      <c r="CN143" s="161"/>
      <c r="CO143" s="31"/>
      <c r="CP143" s="29"/>
      <c r="CQ143" s="29"/>
      <c r="CR143" s="29"/>
      <c r="CS143" s="29"/>
      <c r="CT143" s="29"/>
      <c r="CU143" s="29"/>
      <c r="CV143" s="164"/>
      <c r="CX143" s="29"/>
      <c r="CY143" s="162"/>
      <c r="CZ143" s="51"/>
      <c r="DA143" s="29"/>
      <c r="DB143" s="172"/>
      <c r="DC143" s="320"/>
      <c r="DD143" s="320"/>
      <c r="DE143" s="162"/>
      <c r="DF143" s="29"/>
      <c r="DG143" s="31"/>
      <c r="DH143" s="29"/>
      <c r="DI143" s="128"/>
      <c r="DJ143" s="128"/>
      <c r="DK143" s="128"/>
      <c r="DL143" s="128"/>
      <c r="DM143" s="128"/>
      <c r="DN143" s="51"/>
      <c r="DO143" s="29"/>
      <c r="DP143" s="161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  <c r="EA143" s="29"/>
      <c r="EB143" s="51"/>
      <c r="GU143" s="51"/>
      <c r="HX143" s="360"/>
      <c r="HY143" s="161"/>
      <c r="HZ143" s="31"/>
      <c r="IA143" s="29"/>
      <c r="IB143" s="29"/>
      <c r="IC143" s="29"/>
      <c r="ID143" s="29"/>
      <c r="IE143" s="29"/>
      <c r="IF143" s="29"/>
      <c r="IG143" s="167"/>
      <c r="II143" s="29"/>
      <c r="IJ143" s="162"/>
      <c r="IK143" s="51"/>
      <c r="IL143" s="29"/>
      <c r="IM143" s="161"/>
      <c r="IN143" s="31"/>
      <c r="IR143" s="29"/>
      <c r="IS143" s="29"/>
      <c r="IT143" s="29"/>
      <c r="IU143" s="29"/>
      <c r="IW143" s="29"/>
      <c r="IX143" s="162"/>
      <c r="IY143" s="51"/>
      <c r="IZ143" s="51"/>
      <c r="JA143" s="161"/>
      <c r="JB143" s="31"/>
      <c r="JC143" s="29"/>
      <c r="JD143" s="29"/>
      <c r="JE143" s="29"/>
      <c r="JF143" s="29"/>
      <c r="JG143" s="29"/>
      <c r="JH143" s="29"/>
      <c r="JI143" s="167"/>
      <c r="JK143" s="29"/>
      <c r="JL143" s="162"/>
      <c r="JM143" s="51"/>
      <c r="JN143" s="29"/>
      <c r="JO143" s="161"/>
      <c r="JP143" s="31"/>
      <c r="JT143" s="29"/>
      <c r="JU143" s="29"/>
      <c r="JV143" s="29"/>
      <c r="JW143" s="29"/>
      <c r="JY143" s="29"/>
      <c r="JZ143" s="162"/>
      <c r="KA143" s="51"/>
      <c r="KB143" s="51"/>
      <c r="KC143" s="51"/>
      <c r="KD143" s="51"/>
      <c r="KE143" s="51"/>
      <c r="KF143" s="51"/>
      <c r="KG143" s="51"/>
      <c r="KH143" s="51"/>
      <c r="KI143" s="51"/>
      <c r="KJ143" s="51"/>
      <c r="KK143" s="51"/>
      <c r="KL143" s="51"/>
      <c r="KM143" s="51"/>
      <c r="KN143" s="51"/>
      <c r="KO143" s="51"/>
      <c r="KP143" s="29"/>
      <c r="KQ143" s="161"/>
      <c r="KR143" s="31"/>
      <c r="KV143" s="29"/>
      <c r="KW143" s="29"/>
      <c r="KX143" s="29"/>
      <c r="KY143" s="163"/>
      <c r="LA143" s="29"/>
      <c r="LB143" s="162"/>
      <c r="LC143" s="51"/>
      <c r="LD143" s="29"/>
      <c r="LE143" s="161"/>
      <c r="LF143" s="29"/>
      <c r="LG143" s="29"/>
      <c r="LH143" s="29"/>
      <c r="LI143" s="29"/>
      <c r="LJ143" s="29"/>
      <c r="LK143" s="29"/>
      <c r="LL143" s="29"/>
      <c r="LM143" s="168"/>
      <c r="LN143" s="29"/>
      <c r="LO143" s="29"/>
      <c r="LP143" s="29"/>
      <c r="LQ143" s="51"/>
      <c r="LR143" s="29"/>
      <c r="LS143" s="172"/>
      <c r="LT143" s="320"/>
      <c r="LU143" s="320"/>
      <c r="LV143" s="162"/>
      <c r="LW143" s="29"/>
      <c r="LX143" s="31"/>
      <c r="LY143" s="29"/>
      <c r="LZ143" s="128"/>
      <c r="MA143" s="128"/>
      <c r="MB143" s="128"/>
      <c r="MC143" s="128"/>
      <c r="MD143" s="128"/>
      <c r="ME143" s="51"/>
      <c r="MF143" s="29"/>
      <c r="MG143" s="172"/>
      <c r="MH143" s="320"/>
      <c r="MI143" s="320"/>
      <c r="MJ143" s="162"/>
      <c r="MK143" s="29"/>
      <c r="ML143" s="31"/>
      <c r="MM143" s="29"/>
      <c r="MN143" s="128"/>
      <c r="MO143" s="128"/>
      <c r="MP143" s="128"/>
      <c r="MQ143" s="128"/>
      <c r="MR143" s="128"/>
      <c r="MS143" s="51"/>
      <c r="MT143" s="29"/>
      <c r="MU143" s="172"/>
      <c r="MV143" s="320"/>
      <c r="MW143" s="320"/>
      <c r="MX143" s="162"/>
      <c r="MY143" s="29"/>
      <c r="MZ143" s="31"/>
      <c r="NA143" s="29"/>
      <c r="NB143" s="128"/>
      <c r="NC143" s="128"/>
      <c r="ND143" s="128"/>
      <c r="NE143" s="128"/>
      <c r="NF143" s="128"/>
      <c r="NG143" s="51"/>
      <c r="NH143" s="29"/>
      <c r="NI143" s="172"/>
      <c r="NJ143" s="320"/>
      <c r="NK143" s="320"/>
      <c r="NL143" s="162"/>
      <c r="NM143" s="29"/>
      <c r="NN143" s="31"/>
      <c r="NO143" s="29"/>
      <c r="NP143" s="128"/>
      <c r="NQ143" s="128"/>
      <c r="NR143" s="128"/>
      <c r="NS143" s="128"/>
      <c r="NT143" s="128"/>
      <c r="NU143" s="51"/>
    </row>
    <row r="144" spans="1:385" x14ac:dyDescent="0.25">
      <c r="A144" s="174"/>
      <c r="B144" s="135"/>
      <c r="C144" s="135"/>
      <c r="D144" s="135"/>
      <c r="E144" s="135"/>
      <c r="F144" s="135"/>
      <c r="G144" s="135"/>
      <c r="H144" s="135"/>
      <c r="I144" s="31"/>
      <c r="K144" s="162"/>
      <c r="L144" s="29"/>
      <c r="M144" s="31"/>
      <c r="N144" s="29"/>
      <c r="O144" s="128"/>
      <c r="P144" s="128"/>
      <c r="Q144" s="128"/>
      <c r="R144" s="128"/>
      <c r="S144" s="128"/>
      <c r="T144" s="51"/>
      <c r="U144" s="29"/>
      <c r="V144" s="161"/>
      <c r="W144" s="31"/>
      <c r="Y144" s="162"/>
      <c r="Z144" s="29"/>
      <c r="AA144" s="31"/>
      <c r="AB144" s="29"/>
      <c r="AC144" s="128"/>
      <c r="AD144" s="128"/>
      <c r="AE144" s="128"/>
      <c r="AF144" s="128"/>
      <c r="AG144" s="128"/>
      <c r="AH144" s="51"/>
      <c r="AI144" s="29"/>
      <c r="AJ144" s="161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1"/>
      <c r="AW144" s="29"/>
      <c r="AX144" s="161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51"/>
      <c r="BK144" s="29"/>
      <c r="BL144" s="161"/>
      <c r="BM144" s="31"/>
      <c r="BN144" s="29"/>
      <c r="BO144" s="29"/>
      <c r="BP144" s="29"/>
      <c r="BQ144" s="29"/>
      <c r="BR144" s="29"/>
      <c r="BS144" s="29"/>
      <c r="BT144" s="164"/>
      <c r="BV144" s="29"/>
      <c r="BW144" s="162"/>
      <c r="BX144" s="51"/>
      <c r="BY144" s="57"/>
      <c r="BZ144" s="51"/>
      <c r="CA144" s="51"/>
      <c r="CB144" s="51"/>
      <c r="CC144" s="51"/>
      <c r="CD144" s="51"/>
      <c r="CE144" s="51"/>
      <c r="CF144" s="51"/>
      <c r="CG144" s="51"/>
      <c r="CH144" s="165"/>
      <c r="CI144" s="51"/>
      <c r="CJ144" s="51"/>
      <c r="CK144" s="51"/>
      <c r="CL144" s="51"/>
      <c r="CM144" s="29"/>
      <c r="CN144" s="161"/>
      <c r="CO144" s="31"/>
      <c r="CP144" s="29"/>
      <c r="CQ144" s="29"/>
      <c r="CR144" s="29"/>
      <c r="CS144" s="29"/>
      <c r="CT144" s="29"/>
      <c r="CU144" s="29"/>
      <c r="CV144" s="164"/>
      <c r="CX144" s="29"/>
      <c r="CY144" s="162"/>
      <c r="CZ144" s="51"/>
      <c r="DA144" s="29"/>
      <c r="DB144" s="161"/>
      <c r="DC144" s="31"/>
      <c r="DE144" s="162"/>
      <c r="DF144" s="29"/>
      <c r="DG144" s="31"/>
      <c r="DH144" s="29"/>
      <c r="DI144" s="128"/>
      <c r="DJ144" s="128"/>
      <c r="DK144" s="128"/>
      <c r="DL144" s="128"/>
      <c r="DM144" s="128"/>
      <c r="DN144" s="51"/>
      <c r="DO144" s="29"/>
      <c r="DP144" s="161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51"/>
      <c r="GU144" s="51"/>
      <c r="HX144" s="360"/>
      <c r="HY144" s="161"/>
      <c r="HZ144" s="31"/>
      <c r="IA144" s="29"/>
      <c r="IB144" s="29"/>
      <c r="IC144" s="29"/>
      <c r="ID144" s="29"/>
      <c r="IE144" s="29"/>
      <c r="IF144" s="29"/>
      <c r="IG144" s="167"/>
      <c r="II144" s="29"/>
      <c r="IJ144" s="162"/>
      <c r="IK144" s="51"/>
      <c r="IL144" s="29"/>
      <c r="IM144" s="161"/>
      <c r="IN144" s="31"/>
      <c r="IO144" s="29"/>
      <c r="IP144" s="29"/>
      <c r="IQ144" s="29"/>
      <c r="IR144" s="29"/>
      <c r="IS144" s="29"/>
      <c r="IT144" s="29"/>
      <c r="IU144" s="176"/>
      <c r="IW144" s="29"/>
      <c r="IX144" s="162"/>
      <c r="IY144" s="51"/>
      <c r="IZ144" s="51"/>
      <c r="JA144" s="161"/>
      <c r="JB144" s="31"/>
      <c r="JC144" s="29"/>
      <c r="JD144" s="29"/>
      <c r="JE144" s="29"/>
      <c r="JF144" s="29"/>
      <c r="JG144" s="29"/>
      <c r="JH144" s="29"/>
      <c r="JI144" s="167"/>
      <c r="JK144" s="29"/>
      <c r="JL144" s="162"/>
      <c r="JM144" s="51"/>
      <c r="JN144" s="29"/>
      <c r="JO144" s="161"/>
      <c r="JP144" s="31"/>
      <c r="JQ144" s="29"/>
      <c r="JR144" s="29"/>
      <c r="JS144" s="29"/>
      <c r="JT144" s="29"/>
      <c r="JU144" s="29"/>
      <c r="JV144" s="29"/>
      <c r="JW144" s="176"/>
      <c r="JY144" s="29"/>
      <c r="JZ144" s="162"/>
      <c r="KA144" s="51"/>
      <c r="KB144" s="51"/>
      <c r="KC144" s="51"/>
      <c r="KD144" s="51"/>
      <c r="KE144" s="51"/>
      <c r="KF144" s="51"/>
      <c r="KG144" s="51"/>
      <c r="KH144" s="51"/>
      <c r="KI144" s="51"/>
      <c r="KJ144" s="51"/>
      <c r="KK144" s="51"/>
      <c r="KL144" s="51"/>
      <c r="KM144" s="51"/>
      <c r="KN144" s="51"/>
      <c r="KO144" s="51"/>
      <c r="KP144" s="29"/>
      <c r="KQ144" s="161"/>
      <c r="KR144" s="31"/>
      <c r="KS144" s="29"/>
      <c r="KT144" s="29"/>
      <c r="KU144" s="29"/>
      <c r="KV144" s="29"/>
      <c r="KW144" s="29"/>
      <c r="KX144" s="29"/>
      <c r="KY144" s="175"/>
      <c r="LA144" s="29"/>
      <c r="LB144" s="162"/>
      <c r="LC144" s="51"/>
      <c r="LD144" s="29"/>
      <c r="LE144" s="161"/>
      <c r="LF144" s="29"/>
      <c r="LG144" s="29"/>
      <c r="LH144" s="29"/>
      <c r="LI144" s="29"/>
      <c r="LJ144" s="29"/>
      <c r="LK144" s="29"/>
      <c r="LL144" s="29"/>
      <c r="LM144" s="168"/>
      <c r="LN144" s="29"/>
      <c r="LO144" s="29"/>
      <c r="LP144" s="29"/>
      <c r="LQ144" s="51"/>
      <c r="LR144" s="29"/>
      <c r="LS144" s="161"/>
      <c r="LT144" s="31"/>
      <c r="LV144" s="162"/>
      <c r="LW144" s="29"/>
      <c r="LX144" s="31"/>
      <c r="LY144" s="29"/>
      <c r="LZ144" s="128"/>
      <c r="MA144" s="128"/>
      <c r="MB144" s="128"/>
      <c r="MC144" s="128"/>
      <c r="MD144" s="128"/>
      <c r="ME144" s="51"/>
      <c r="MF144" s="29"/>
      <c r="MG144" s="161"/>
      <c r="MH144" s="31"/>
      <c r="MJ144" s="162"/>
      <c r="MK144" s="29"/>
      <c r="ML144" s="31"/>
      <c r="MM144" s="29"/>
      <c r="MN144" s="128"/>
      <c r="MO144" s="128"/>
      <c r="MP144" s="128"/>
      <c r="MQ144" s="128"/>
      <c r="MR144" s="128"/>
      <c r="MS144" s="51"/>
      <c r="MT144" s="29"/>
      <c r="MU144" s="161"/>
      <c r="MV144" s="31"/>
      <c r="MX144" s="162"/>
      <c r="MY144" s="29"/>
      <c r="MZ144" s="31"/>
      <c r="NA144" s="29"/>
      <c r="NB144" s="128"/>
      <c r="NC144" s="128"/>
      <c r="ND144" s="128"/>
      <c r="NE144" s="128"/>
      <c r="NF144" s="128"/>
      <c r="NG144" s="51"/>
      <c r="NH144" s="29"/>
      <c r="NI144" s="161"/>
      <c r="NJ144" s="31"/>
      <c r="NL144" s="162"/>
      <c r="NM144" s="29"/>
      <c r="NN144" s="31"/>
      <c r="NO144" s="29"/>
      <c r="NP144" s="128"/>
      <c r="NQ144" s="128"/>
      <c r="NR144" s="128"/>
      <c r="NS144" s="128"/>
      <c r="NT144" s="128"/>
      <c r="NU144" s="51"/>
    </row>
    <row r="145" spans="1:385" s="17" customFormat="1" ht="15" customHeight="1" x14ac:dyDescent="0.25">
      <c r="A145" s="1"/>
      <c r="B145" s="2"/>
      <c r="C145" s="2"/>
      <c r="D145" s="2"/>
      <c r="E145" s="2"/>
      <c r="F145" s="2"/>
      <c r="G145" s="2"/>
      <c r="H145" s="2"/>
      <c r="I145" s="333" t="s">
        <v>1159</v>
      </c>
      <c r="J145" s="333"/>
      <c r="K145" s="333"/>
      <c r="L145" s="333"/>
      <c r="M145" s="3" t="s">
        <v>1</v>
      </c>
      <c r="N145" s="3"/>
      <c r="O145" s="3"/>
      <c r="P145" s="3"/>
      <c r="Q145" s="3"/>
      <c r="R145" s="3"/>
      <c r="S145" s="3"/>
      <c r="T145" s="3"/>
      <c r="U145" s="4"/>
      <c r="V145" s="5"/>
      <c r="W145" s="334" t="s">
        <v>1160</v>
      </c>
      <c r="X145" s="334"/>
      <c r="Y145" s="334"/>
      <c r="Z145" s="334"/>
      <c r="AA145" s="4" t="s">
        <v>72</v>
      </c>
      <c r="AB145" s="4"/>
      <c r="AC145" s="4"/>
      <c r="AD145" s="4"/>
      <c r="AE145" s="4"/>
      <c r="AF145" s="4"/>
      <c r="AG145" s="4"/>
      <c r="AH145" s="4"/>
      <c r="AI145" s="3"/>
      <c r="AJ145" s="335" t="s">
        <v>1161</v>
      </c>
      <c r="AK145" s="335"/>
      <c r="AL145" s="335"/>
      <c r="AM145" s="3" t="s">
        <v>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36" t="s">
        <v>1162</v>
      </c>
      <c r="AY145" s="336"/>
      <c r="AZ145" s="336"/>
      <c r="BA145" s="3" t="s">
        <v>1</v>
      </c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36" t="s">
        <v>738</v>
      </c>
      <c r="BM145" s="336"/>
      <c r="BN145" s="336"/>
      <c r="BO145" s="3" t="s">
        <v>1</v>
      </c>
      <c r="BP145" s="3"/>
      <c r="BQ145" s="3"/>
      <c r="BR145" s="3"/>
      <c r="BS145" s="3"/>
      <c r="BT145" s="3"/>
      <c r="BU145" s="3"/>
      <c r="BV145" s="3"/>
      <c r="BW145" s="3"/>
      <c r="BX145" s="3"/>
      <c r="BY145" s="6"/>
      <c r="BZ145" s="337" t="s">
        <v>1165</v>
      </c>
      <c r="CA145" s="337"/>
      <c r="CB145" s="337"/>
      <c r="CC145" s="7" t="s">
        <v>73</v>
      </c>
      <c r="CD145" s="7"/>
      <c r="CE145" s="6"/>
      <c r="CF145" s="6"/>
      <c r="CG145" s="6"/>
      <c r="CH145" s="6"/>
      <c r="CI145" s="6"/>
      <c r="CJ145" s="6"/>
      <c r="CK145" s="6"/>
      <c r="CL145" s="6"/>
      <c r="CM145" s="6"/>
      <c r="CN145" s="337" t="s">
        <v>1166</v>
      </c>
      <c r="CO145" s="337"/>
      <c r="CP145" s="337"/>
      <c r="CQ145" s="6" t="s">
        <v>4</v>
      </c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8"/>
      <c r="DC145" s="338" t="s">
        <v>1167</v>
      </c>
      <c r="DD145" s="338"/>
      <c r="DE145" s="338"/>
      <c r="DF145" s="338"/>
      <c r="DG145" s="6" t="s">
        <v>4</v>
      </c>
      <c r="DH145" s="6"/>
      <c r="DI145" s="6"/>
      <c r="DJ145" s="6"/>
      <c r="DK145" s="6"/>
      <c r="DL145" s="6"/>
      <c r="DM145" s="6"/>
      <c r="DN145" s="6"/>
      <c r="DO145" s="6"/>
      <c r="DP145" s="337" t="s">
        <v>1168</v>
      </c>
      <c r="DQ145" s="337"/>
      <c r="DR145" s="337"/>
      <c r="DS145" s="6" t="s">
        <v>73</v>
      </c>
      <c r="DT145" s="6"/>
      <c r="DU145" s="6"/>
      <c r="DV145" s="6"/>
      <c r="DW145" s="6"/>
      <c r="DX145" s="6"/>
      <c r="DY145" s="6"/>
      <c r="DZ145" s="6"/>
      <c r="EA145" s="6"/>
      <c r="EB145" s="6"/>
      <c r="EC145" s="9"/>
      <c r="ED145" s="10"/>
      <c r="EE145" s="339" t="s">
        <v>1169</v>
      </c>
      <c r="EF145" s="339"/>
      <c r="EG145" s="339"/>
      <c r="EH145" s="339"/>
      <c r="EI145" s="9" t="s">
        <v>4</v>
      </c>
      <c r="EJ145" s="9"/>
      <c r="EK145" s="9"/>
      <c r="EL145" s="9"/>
      <c r="EM145" s="9"/>
      <c r="EN145" s="9"/>
      <c r="EO145" s="9"/>
      <c r="EP145" s="9"/>
      <c r="EQ145" s="9"/>
      <c r="ER145" s="10"/>
      <c r="ES145" s="339" t="s">
        <v>1170</v>
      </c>
      <c r="ET145" s="339"/>
      <c r="EU145" s="339"/>
      <c r="EV145" s="339"/>
      <c r="EW145" s="9" t="s">
        <v>4</v>
      </c>
      <c r="EX145" s="9"/>
      <c r="EY145" s="9"/>
      <c r="EZ145" s="9"/>
      <c r="FA145" s="9"/>
      <c r="FB145" s="9"/>
      <c r="FC145" s="9"/>
      <c r="FD145" s="9"/>
      <c r="FE145" s="11"/>
      <c r="FF145" s="12"/>
      <c r="FG145" s="340" t="s">
        <v>1171</v>
      </c>
      <c r="FH145" s="340"/>
      <c r="FI145" s="340"/>
      <c r="FJ145" s="340"/>
      <c r="FK145" s="13" t="s">
        <v>4</v>
      </c>
      <c r="FL145" s="13"/>
      <c r="FM145" s="13"/>
      <c r="FN145" s="13"/>
      <c r="FO145" s="13"/>
      <c r="FP145" s="13"/>
      <c r="FQ145" s="13"/>
      <c r="FR145" s="13"/>
      <c r="FS145" s="13"/>
      <c r="FT145" s="12"/>
      <c r="FU145" s="340" t="s">
        <v>1172</v>
      </c>
      <c r="FV145" s="340"/>
      <c r="FW145" s="340"/>
      <c r="FX145" s="340"/>
      <c r="FY145" s="13" t="s">
        <v>4</v>
      </c>
      <c r="FZ145" s="13"/>
      <c r="GA145" s="13"/>
      <c r="GB145" s="13"/>
      <c r="GC145" s="13"/>
      <c r="GD145" s="13"/>
      <c r="GE145" s="13"/>
      <c r="GF145" s="13"/>
      <c r="GG145" s="11"/>
      <c r="GH145" s="12"/>
      <c r="GI145" s="340" t="s">
        <v>1173</v>
      </c>
      <c r="GJ145" s="340"/>
      <c r="GK145" s="340"/>
      <c r="GL145" s="340"/>
      <c r="GM145" s="13" t="s">
        <v>4</v>
      </c>
      <c r="GN145" s="13"/>
      <c r="GO145" s="13"/>
      <c r="GP145" s="13"/>
      <c r="GQ145" s="13"/>
      <c r="GR145" s="13"/>
      <c r="GS145" s="13"/>
      <c r="GT145" s="13"/>
      <c r="GU145" s="13"/>
      <c r="GV145" s="330" t="s">
        <v>1174</v>
      </c>
      <c r="GW145" s="330"/>
      <c r="GX145" s="330"/>
      <c r="GY145" s="330"/>
      <c r="GZ145" s="13" t="s">
        <v>4</v>
      </c>
      <c r="HA145" s="13"/>
      <c r="HB145" s="13"/>
      <c r="HC145" s="13"/>
      <c r="HD145" s="13"/>
      <c r="HE145" s="13"/>
      <c r="HF145" s="13"/>
      <c r="HG145" s="13"/>
      <c r="HH145" s="13"/>
      <c r="HI145" s="13"/>
      <c r="HJ145" s="11"/>
      <c r="HK145" s="330" t="s">
        <v>1175</v>
      </c>
      <c r="HL145" s="330"/>
      <c r="HM145" s="330"/>
      <c r="HN145" s="13" t="s">
        <v>4</v>
      </c>
      <c r="HO145" s="13"/>
      <c r="HP145" s="13"/>
      <c r="HQ145" s="13"/>
      <c r="HR145" s="13"/>
      <c r="HS145" s="13"/>
      <c r="HT145" s="13"/>
      <c r="HU145" s="13"/>
      <c r="HV145" s="13"/>
      <c r="HW145" s="13"/>
      <c r="HX145" s="355"/>
      <c r="HY145" s="331" t="s">
        <v>1176</v>
      </c>
      <c r="HZ145" s="331"/>
      <c r="IA145" s="331"/>
      <c r="IB145" s="14" t="s">
        <v>4</v>
      </c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331" t="s">
        <v>1177</v>
      </c>
      <c r="IN145" s="331"/>
      <c r="IO145" s="331"/>
      <c r="IP145" s="14" t="s">
        <v>4</v>
      </c>
      <c r="IQ145" s="14"/>
      <c r="IR145" s="14"/>
      <c r="IS145" s="14"/>
      <c r="IT145" s="14"/>
      <c r="IU145" s="14"/>
      <c r="IV145" s="14"/>
      <c r="IW145" s="14"/>
      <c r="IX145" s="14"/>
      <c r="IY145" s="14"/>
      <c r="IZ145" s="14"/>
      <c r="JA145" s="331" t="s">
        <v>1178</v>
      </c>
      <c r="JB145" s="331"/>
      <c r="JC145" s="331"/>
      <c r="JD145" s="14" t="s">
        <v>4</v>
      </c>
      <c r="JE145" s="14"/>
      <c r="JF145" s="14"/>
      <c r="JG145" s="14"/>
      <c r="JH145" s="14"/>
      <c r="JI145" s="14"/>
      <c r="JJ145" s="14"/>
      <c r="JK145" s="14"/>
      <c r="JL145" s="14"/>
      <c r="JM145" s="14"/>
      <c r="JN145" s="14"/>
      <c r="JO145" s="331" t="s">
        <v>1179</v>
      </c>
      <c r="JP145" s="331"/>
      <c r="JQ145" s="331"/>
      <c r="JR145" s="14" t="s">
        <v>4</v>
      </c>
      <c r="JS145" s="14"/>
      <c r="JT145" s="14"/>
      <c r="JU145" s="14"/>
      <c r="JV145" s="14"/>
      <c r="JW145" s="14"/>
      <c r="JX145" s="14"/>
      <c r="JY145" s="14"/>
      <c r="JZ145" s="14"/>
      <c r="KA145" s="14"/>
      <c r="KB145" s="3"/>
      <c r="KC145" s="336" t="s">
        <v>1163</v>
      </c>
      <c r="KD145" s="336"/>
      <c r="KE145" s="336"/>
      <c r="KF145" s="3" t="s">
        <v>1</v>
      </c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36" t="s">
        <v>739</v>
      </c>
      <c r="KR145" s="336"/>
      <c r="KS145" s="336"/>
      <c r="KT145" s="3" t="s">
        <v>1</v>
      </c>
      <c r="KU145" s="3"/>
      <c r="KV145" s="3"/>
      <c r="KW145" s="3"/>
      <c r="KX145" s="3"/>
      <c r="KY145" s="3"/>
      <c r="KZ145" s="3"/>
      <c r="LA145" s="3"/>
      <c r="LB145" s="3"/>
      <c r="LC145" s="3"/>
      <c r="LD145" s="14"/>
      <c r="LE145" s="331" t="s">
        <v>6</v>
      </c>
      <c r="LF145" s="331"/>
      <c r="LG145" s="331"/>
      <c r="LH145" s="14" t="s">
        <v>4</v>
      </c>
      <c r="LI145" s="14"/>
      <c r="LJ145" s="14"/>
      <c r="LK145" s="14"/>
      <c r="LL145" s="14"/>
      <c r="LM145" s="15"/>
      <c r="LN145" s="14"/>
      <c r="LO145" s="14"/>
      <c r="LP145" s="14"/>
      <c r="LQ145" s="14"/>
      <c r="LR145" s="14"/>
      <c r="LS145" s="16"/>
      <c r="LT145" s="332" t="s">
        <v>1180</v>
      </c>
      <c r="LU145" s="332"/>
      <c r="LV145" s="332"/>
      <c r="LW145" s="332"/>
      <c r="LX145" s="14" t="s">
        <v>4</v>
      </c>
      <c r="LY145" s="14"/>
      <c r="LZ145" s="14"/>
      <c r="MA145" s="14"/>
      <c r="MB145" s="14"/>
      <c r="MC145" s="14"/>
      <c r="MD145" s="14"/>
      <c r="ME145" s="14"/>
      <c r="MF145" s="14"/>
      <c r="MG145" s="16"/>
      <c r="MH145" s="332" t="s">
        <v>1181</v>
      </c>
      <c r="MI145" s="332"/>
      <c r="MJ145" s="332"/>
      <c r="MK145" s="332"/>
      <c r="ML145" s="14" t="s">
        <v>4</v>
      </c>
      <c r="MM145" s="14"/>
      <c r="MN145" s="14"/>
      <c r="MO145" s="14"/>
      <c r="MP145" s="14"/>
      <c r="MQ145" s="14"/>
      <c r="MR145" s="14"/>
      <c r="MS145" s="14"/>
      <c r="MT145" s="14"/>
      <c r="MU145" s="16"/>
      <c r="MV145" s="332" t="s">
        <v>1182</v>
      </c>
      <c r="MW145" s="332"/>
      <c r="MX145" s="332"/>
      <c r="MY145" s="332"/>
      <c r="MZ145" s="14" t="s">
        <v>4</v>
      </c>
      <c r="NA145" s="14"/>
      <c r="NB145" s="14"/>
      <c r="NC145" s="14"/>
      <c r="ND145" s="14"/>
      <c r="NE145" s="14"/>
      <c r="NF145" s="14"/>
      <c r="NG145" s="14"/>
      <c r="NH145" s="14"/>
      <c r="NI145" s="16"/>
      <c r="NJ145" s="332" t="s">
        <v>1183</v>
      </c>
      <c r="NK145" s="332"/>
      <c r="NL145" s="332"/>
      <c r="NM145" s="332"/>
      <c r="NN145" s="14" t="s">
        <v>4</v>
      </c>
      <c r="NO145" s="14"/>
      <c r="NP145" s="14"/>
      <c r="NQ145" s="14"/>
      <c r="NR145" s="14"/>
      <c r="NS145" s="14"/>
      <c r="NT145" s="14"/>
      <c r="NU145" s="14"/>
    </row>
    <row r="146" spans="1:385" x14ac:dyDescent="0.25">
      <c r="A146" s="18" t="s">
        <v>7</v>
      </c>
      <c r="B146" s="19" t="s">
        <v>1184</v>
      </c>
      <c r="C146" s="20" t="s">
        <v>1185</v>
      </c>
      <c r="D146" s="20" t="s">
        <v>1186</v>
      </c>
      <c r="E146" s="21" t="s">
        <v>1187</v>
      </c>
      <c r="F146" s="22" t="s">
        <v>1188</v>
      </c>
      <c r="G146" s="23" t="s">
        <v>718</v>
      </c>
      <c r="H146" s="24"/>
      <c r="I146" s="25" t="s">
        <v>8</v>
      </c>
      <c r="J146" s="25" t="s">
        <v>9</v>
      </c>
      <c r="K146" s="26" t="s">
        <v>10</v>
      </c>
      <c r="L146" s="25" t="s">
        <v>9</v>
      </c>
      <c r="M146" s="25" t="s">
        <v>11</v>
      </c>
      <c r="N146" s="25" t="s">
        <v>12</v>
      </c>
      <c r="O146" s="25" t="s">
        <v>13</v>
      </c>
      <c r="P146" s="25" t="s">
        <v>1081</v>
      </c>
      <c r="Q146" s="25" t="s">
        <v>14</v>
      </c>
      <c r="R146" s="25" t="s">
        <v>15</v>
      </c>
      <c r="S146" s="25" t="s">
        <v>16</v>
      </c>
      <c r="T146" s="25" t="s">
        <v>17</v>
      </c>
      <c r="U146" s="27"/>
      <c r="V146" s="28" t="s">
        <v>7</v>
      </c>
      <c r="W146" s="25" t="s">
        <v>8</v>
      </c>
      <c r="X146" s="25" t="s">
        <v>9</v>
      </c>
      <c r="Y146" s="26" t="s">
        <v>10</v>
      </c>
      <c r="Z146" s="25" t="s">
        <v>9</v>
      </c>
      <c r="AA146" s="25" t="s">
        <v>11</v>
      </c>
      <c r="AB146" s="25" t="s">
        <v>12</v>
      </c>
      <c r="AC146" s="25" t="s">
        <v>13</v>
      </c>
      <c r="AD146" s="25" t="s">
        <v>1081</v>
      </c>
      <c r="AE146" s="25" t="s">
        <v>14</v>
      </c>
      <c r="AF146" s="25" t="s">
        <v>15</v>
      </c>
      <c r="AG146" s="25" t="s">
        <v>16</v>
      </c>
      <c r="AH146" s="25" t="s">
        <v>17</v>
      </c>
      <c r="AI146" s="29"/>
      <c r="AJ146" s="30" t="s">
        <v>7</v>
      </c>
      <c r="AK146" s="25" t="s">
        <v>8</v>
      </c>
      <c r="AL146" s="25" t="s">
        <v>9</v>
      </c>
      <c r="AM146" s="26" t="s">
        <v>10</v>
      </c>
      <c r="AN146" s="25" t="s">
        <v>9</v>
      </c>
      <c r="AO146" s="25" t="s">
        <v>11</v>
      </c>
      <c r="AP146" s="25" t="s">
        <v>12</v>
      </c>
      <c r="AQ146" s="25" t="s">
        <v>13</v>
      </c>
      <c r="AR146" s="25" t="s">
        <v>1081</v>
      </c>
      <c r="AS146" s="25" t="s">
        <v>14</v>
      </c>
      <c r="AT146" s="25" t="s">
        <v>15</v>
      </c>
      <c r="AU146" s="25" t="s">
        <v>16</v>
      </c>
      <c r="AV146" s="25" t="s">
        <v>17</v>
      </c>
      <c r="AW146" s="29"/>
      <c r="AX146" s="30" t="s">
        <v>7</v>
      </c>
      <c r="AY146" s="25" t="s">
        <v>8</v>
      </c>
      <c r="AZ146" s="25" t="s">
        <v>9</v>
      </c>
      <c r="BA146" s="26" t="s">
        <v>10</v>
      </c>
      <c r="BB146" s="25" t="s">
        <v>9</v>
      </c>
      <c r="BC146" s="25" t="s">
        <v>11</v>
      </c>
      <c r="BD146" s="25" t="s">
        <v>12</v>
      </c>
      <c r="BE146" s="25" t="s">
        <v>13</v>
      </c>
      <c r="BF146" s="25" t="s">
        <v>1081</v>
      </c>
      <c r="BG146" s="25" t="s">
        <v>14</v>
      </c>
      <c r="BH146" s="25" t="s">
        <v>15</v>
      </c>
      <c r="BI146" s="25" t="s">
        <v>16</v>
      </c>
      <c r="BJ146" s="25" t="s">
        <v>17</v>
      </c>
      <c r="BK146" s="29"/>
      <c r="BL146" s="30" t="s">
        <v>7</v>
      </c>
      <c r="BM146" s="25" t="s">
        <v>8</v>
      </c>
      <c r="BN146" s="25" t="s">
        <v>9</v>
      </c>
      <c r="BO146" s="26" t="s">
        <v>10</v>
      </c>
      <c r="BP146" s="25" t="s">
        <v>9</v>
      </c>
      <c r="BQ146" s="25" t="s">
        <v>11</v>
      </c>
      <c r="BR146" s="25" t="s">
        <v>12</v>
      </c>
      <c r="BS146" s="25" t="s">
        <v>13</v>
      </c>
      <c r="BT146" s="33" t="s">
        <v>18</v>
      </c>
      <c r="BU146" s="25" t="s">
        <v>14</v>
      </c>
      <c r="BV146" s="25" t="s">
        <v>12</v>
      </c>
      <c r="BW146" s="25" t="s">
        <v>19</v>
      </c>
      <c r="BX146" s="25" t="s">
        <v>17</v>
      </c>
      <c r="BY146" s="34"/>
      <c r="BZ146" s="30" t="s">
        <v>7</v>
      </c>
      <c r="CA146" s="25" t="s">
        <v>8</v>
      </c>
      <c r="CB146" s="25" t="s">
        <v>9</v>
      </c>
      <c r="CC146" s="26" t="s">
        <v>10</v>
      </c>
      <c r="CD146" s="25" t="s">
        <v>9</v>
      </c>
      <c r="CE146" s="25" t="s">
        <v>11</v>
      </c>
      <c r="CF146" s="25" t="s">
        <v>12</v>
      </c>
      <c r="CG146" s="25" t="s">
        <v>13</v>
      </c>
      <c r="CH146" s="33" t="s">
        <v>18</v>
      </c>
      <c r="CI146" s="25" t="s">
        <v>14</v>
      </c>
      <c r="CJ146" s="25" t="s">
        <v>12</v>
      </c>
      <c r="CK146" s="25" t="s">
        <v>19</v>
      </c>
      <c r="CL146" s="25" t="s">
        <v>17</v>
      </c>
      <c r="CM146" s="27"/>
      <c r="CN146" s="30" t="s">
        <v>7</v>
      </c>
      <c r="CO146" s="25" t="s">
        <v>8</v>
      </c>
      <c r="CP146" s="25" t="s">
        <v>9</v>
      </c>
      <c r="CQ146" s="26" t="s">
        <v>10</v>
      </c>
      <c r="CR146" s="25" t="s">
        <v>9</v>
      </c>
      <c r="CS146" s="25" t="s">
        <v>11</v>
      </c>
      <c r="CT146" s="25" t="s">
        <v>12</v>
      </c>
      <c r="CU146" s="25" t="s">
        <v>13</v>
      </c>
      <c r="CV146" s="33" t="s">
        <v>18</v>
      </c>
      <c r="CW146" s="25" t="s">
        <v>14</v>
      </c>
      <c r="CX146" s="25" t="s">
        <v>12</v>
      </c>
      <c r="CY146" s="25" t="s">
        <v>19</v>
      </c>
      <c r="CZ146" s="25" t="s">
        <v>17</v>
      </c>
      <c r="DA146" s="29"/>
      <c r="DB146" s="28" t="s">
        <v>7</v>
      </c>
      <c r="DC146" s="25" t="s">
        <v>8</v>
      </c>
      <c r="DD146" s="25" t="s">
        <v>9</v>
      </c>
      <c r="DE146" s="26" t="s">
        <v>10</v>
      </c>
      <c r="DF146" s="25" t="s">
        <v>9</v>
      </c>
      <c r="DG146" s="25" t="s">
        <v>11</v>
      </c>
      <c r="DH146" s="25" t="s">
        <v>12</v>
      </c>
      <c r="DI146" s="25" t="s">
        <v>13</v>
      </c>
      <c r="DJ146" s="25" t="s">
        <v>1081</v>
      </c>
      <c r="DK146" s="25" t="s">
        <v>14</v>
      </c>
      <c r="DL146" s="25" t="s">
        <v>15</v>
      </c>
      <c r="DM146" s="25" t="s">
        <v>16</v>
      </c>
      <c r="DN146" s="25" t="s">
        <v>17</v>
      </c>
      <c r="DO146" s="29"/>
      <c r="DP146" s="30" t="s">
        <v>7</v>
      </c>
      <c r="DQ146" s="25" t="s">
        <v>8</v>
      </c>
      <c r="DR146" s="25" t="s">
        <v>9</v>
      </c>
      <c r="DS146" s="26" t="s">
        <v>10</v>
      </c>
      <c r="DT146" s="25" t="s">
        <v>9</v>
      </c>
      <c r="DU146" s="25" t="s">
        <v>11</v>
      </c>
      <c r="DV146" s="25" t="s">
        <v>12</v>
      </c>
      <c r="DW146" s="25" t="s">
        <v>13</v>
      </c>
      <c r="DX146" s="25" t="s">
        <v>1081</v>
      </c>
      <c r="DY146" s="25" t="s">
        <v>14</v>
      </c>
      <c r="DZ146" s="25" t="s">
        <v>15</v>
      </c>
      <c r="EA146" s="25" t="s">
        <v>16</v>
      </c>
      <c r="EB146" s="25" t="s">
        <v>17</v>
      </c>
      <c r="EC146" s="31"/>
      <c r="ED146" s="28" t="s">
        <v>7</v>
      </c>
      <c r="EE146" s="25" t="s">
        <v>8</v>
      </c>
      <c r="EF146" s="25" t="s">
        <v>9</v>
      </c>
      <c r="EG146" s="26" t="s">
        <v>10</v>
      </c>
      <c r="EH146" s="25" t="s">
        <v>9</v>
      </c>
      <c r="EI146" s="25" t="s">
        <v>11</v>
      </c>
      <c r="EJ146" s="25" t="s">
        <v>12</v>
      </c>
      <c r="EK146" s="25" t="s">
        <v>13</v>
      </c>
      <c r="EL146" s="25" t="s">
        <v>1081</v>
      </c>
      <c r="EM146" s="25" t="s">
        <v>14</v>
      </c>
      <c r="EN146" s="25" t="s">
        <v>15</v>
      </c>
      <c r="EO146" s="25" t="s">
        <v>16</v>
      </c>
      <c r="EP146" s="25" t="s">
        <v>17</v>
      </c>
      <c r="EQ146" s="31"/>
      <c r="ER146" s="28" t="s">
        <v>7</v>
      </c>
      <c r="ES146" s="25" t="s">
        <v>8</v>
      </c>
      <c r="ET146" s="25" t="s">
        <v>9</v>
      </c>
      <c r="EU146" s="26" t="s">
        <v>10</v>
      </c>
      <c r="EV146" s="25" t="s">
        <v>9</v>
      </c>
      <c r="EW146" s="25" t="s">
        <v>11</v>
      </c>
      <c r="EX146" s="25" t="s">
        <v>12</v>
      </c>
      <c r="EY146" s="25" t="s">
        <v>13</v>
      </c>
      <c r="EZ146" s="25" t="s">
        <v>1081</v>
      </c>
      <c r="FA146" s="25" t="s">
        <v>14</v>
      </c>
      <c r="FB146" s="25" t="s">
        <v>15</v>
      </c>
      <c r="FC146" s="25" t="s">
        <v>16</v>
      </c>
      <c r="FD146" s="25" t="s">
        <v>17</v>
      </c>
      <c r="FE146" s="35"/>
      <c r="FF146" s="28" t="s">
        <v>7</v>
      </c>
      <c r="FG146" s="25" t="s">
        <v>8</v>
      </c>
      <c r="FH146" s="25" t="s">
        <v>9</v>
      </c>
      <c r="FI146" s="26" t="s">
        <v>10</v>
      </c>
      <c r="FJ146" s="25" t="s">
        <v>9</v>
      </c>
      <c r="FK146" s="25" t="s">
        <v>11</v>
      </c>
      <c r="FL146" s="25" t="s">
        <v>12</v>
      </c>
      <c r="FM146" s="25" t="s">
        <v>13</v>
      </c>
      <c r="FN146" s="25" t="s">
        <v>1081</v>
      </c>
      <c r="FO146" s="25" t="s">
        <v>14</v>
      </c>
      <c r="FP146" s="25" t="s">
        <v>15</v>
      </c>
      <c r="FQ146" s="25" t="s">
        <v>16</v>
      </c>
      <c r="FR146" s="25" t="s">
        <v>17</v>
      </c>
      <c r="FS146" s="27"/>
      <c r="FT146" s="28" t="s">
        <v>7</v>
      </c>
      <c r="FU146" s="25" t="s">
        <v>8</v>
      </c>
      <c r="FV146" s="25" t="s">
        <v>9</v>
      </c>
      <c r="FW146" s="26" t="s">
        <v>10</v>
      </c>
      <c r="FX146" s="25" t="s">
        <v>9</v>
      </c>
      <c r="FY146" s="25" t="s">
        <v>11</v>
      </c>
      <c r="FZ146" s="25" t="s">
        <v>12</v>
      </c>
      <c r="GA146" s="25" t="s">
        <v>13</v>
      </c>
      <c r="GB146" s="25" t="s">
        <v>1081</v>
      </c>
      <c r="GC146" s="25" t="s">
        <v>14</v>
      </c>
      <c r="GD146" s="25" t="s">
        <v>15</v>
      </c>
      <c r="GE146" s="25" t="s">
        <v>16</v>
      </c>
      <c r="GF146" s="25" t="s">
        <v>17</v>
      </c>
      <c r="GG146" s="31"/>
      <c r="GH146" s="28" t="s">
        <v>7</v>
      </c>
      <c r="GI146" s="25" t="s">
        <v>8</v>
      </c>
      <c r="GJ146" s="25" t="s">
        <v>9</v>
      </c>
      <c r="GK146" s="26" t="s">
        <v>10</v>
      </c>
      <c r="GL146" s="25" t="s">
        <v>9</v>
      </c>
      <c r="GM146" s="25" t="s">
        <v>11</v>
      </c>
      <c r="GN146" s="25" t="s">
        <v>12</v>
      </c>
      <c r="GO146" s="25" t="s">
        <v>13</v>
      </c>
      <c r="GP146" s="25" t="s">
        <v>1081</v>
      </c>
      <c r="GQ146" s="25" t="s">
        <v>14</v>
      </c>
      <c r="GR146" s="25" t="s">
        <v>15</v>
      </c>
      <c r="GS146" s="25" t="s">
        <v>16</v>
      </c>
      <c r="GT146" s="25" t="s">
        <v>17</v>
      </c>
      <c r="GU146" s="36"/>
      <c r="GV146" s="30" t="s">
        <v>7</v>
      </c>
      <c r="GW146" s="30"/>
      <c r="GX146" s="25" t="s">
        <v>8</v>
      </c>
      <c r="GY146" s="25" t="s">
        <v>9</v>
      </c>
      <c r="GZ146" s="26" t="s">
        <v>10</v>
      </c>
      <c r="HA146" s="25" t="s">
        <v>9</v>
      </c>
      <c r="HB146" s="25" t="s">
        <v>11</v>
      </c>
      <c r="HC146" s="25" t="s">
        <v>12</v>
      </c>
      <c r="HD146" s="25" t="s">
        <v>13</v>
      </c>
      <c r="HE146" s="25" t="s">
        <v>18</v>
      </c>
      <c r="HF146" s="25" t="s">
        <v>14</v>
      </c>
      <c r="HG146" s="25" t="s">
        <v>12</v>
      </c>
      <c r="HH146" s="25" t="s">
        <v>19</v>
      </c>
      <c r="HI146" s="25" t="s">
        <v>17</v>
      </c>
      <c r="HJ146" s="31"/>
      <c r="HK146" s="30" t="s">
        <v>7</v>
      </c>
      <c r="HL146" s="25" t="s">
        <v>8</v>
      </c>
      <c r="HM146" s="25" t="s">
        <v>9</v>
      </c>
      <c r="HN146" s="26" t="s">
        <v>10</v>
      </c>
      <c r="HO146" s="25" t="s">
        <v>9</v>
      </c>
      <c r="HP146" s="25" t="s">
        <v>11</v>
      </c>
      <c r="HQ146" s="25" t="s">
        <v>12</v>
      </c>
      <c r="HR146" s="25" t="s">
        <v>13</v>
      </c>
      <c r="HS146" s="25" t="s">
        <v>18</v>
      </c>
      <c r="HT146" s="25" t="s">
        <v>14</v>
      </c>
      <c r="HU146" s="25" t="s">
        <v>12</v>
      </c>
      <c r="HV146" s="25" t="s">
        <v>19</v>
      </c>
      <c r="HW146" s="25" t="s">
        <v>17</v>
      </c>
      <c r="HX146" s="360"/>
      <c r="HY146" s="30" t="s">
        <v>7</v>
      </c>
      <c r="HZ146" s="25" t="s">
        <v>8</v>
      </c>
      <c r="IA146" s="25" t="s">
        <v>9</v>
      </c>
      <c r="IB146" s="26" t="s">
        <v>10</v>
      </c>
      <c r="IC146" s="25" t="s">
        <v>9</v>
      </c>
      <c r="ID146" s="25" t="s">
        <v>11</v>
      </c>
      <c r="IE146" s="25" t="s">
        <v>12</v>
      </c>
      <c r="IF146" s="25" t="s">
        <v>13</v>
      </c>
      <c r="IG146" s="26" t="s">
        <v>18</v>
      </c>
      <c r="IH146" s="25" t="s">
        <v>14</v>
      </c>
      <c r="II146" s="25" t="s">
        <v>12</v>
      </c>
      <c r="IJ146" s="25" t="s">
        <v>19</v>
      </c>
      <c r="IK146" s="25" t="s">
        <v>17</v>
      </c>
      <c r="IL146" s="29"/>
      <c r="IM146" s="30" t="s">
        <v>7</v>
      </c>
      <c r="IN146" s="25" t="s">
        <v>8</v>
      </c>
      <c r="IO146" s="25" t="s">
        <v>9</v>
      </c>
      <c r="IP146" s="26" t="s">
        <v>10</v>
      </c>
      <c r="IQ146" s="25" t="s">
        <v>9</v>
      </c>
      <c r="IR146" s="25" t="s">
        <v>11</v>
      </c>
      <c r="IS146" s="25" t="s">
        <v>12</v>
      </c>
      <c r="IT146" s="25" t="s">
        <v>13</v>
      </c>
      <c r="IU146" s="25" t="s">
        <v>18</v>
      </c>
      <c r="IV146" s="25" t="s">
        <v>14</v>
      </c>
      <c r="IW146" s="25" t="s">
        <v>12</v>
      </c>
      <c r="IX146" s="25" t="s">
        <v>19</v>
      </c>
      <c r="IY146" s="25" t="s">
        <v>17</v>
      </c>
      <c r="IZ146" s="36"/>
      <c r="JA146" s="30" t="s">
        <v>7</v>
      </c>
      <c r="JB146" s="25" t="s">
        <v>8</v>
      </c>
      <c r="JC146" s="25" t="s">
        <v>9</v>
      </c>
      <c r="JD146" s="26" t="s">
        <v>10</v>
      </c>
      <c r="JE146" s="25" t="s">
        <v>9</v>
      </c>
      <c r="JF146" s="25" t="s">
        <v>11</v>
      </c>
      <c r="JG146" s="25" t="s">
        <v>12</v>
      </c>
      <c r="JH146" s="25" t="s">
        <v>13</v>
      </c>
      <c r="JI146" s="26" t="s">
        <v>18</v>
      </c>
      <c r="JJ146" s="25" t="s">
        <v>14</v>
      </c>
      <c r="JK146" s="25" t="s">
        <v>12</v>
      </c>
      <c r="JL146" s="25" t="s">
        <v>19</v>
      </c>
      <c r="JM146" s="25" t="s">
        <v>17</v>
      </c>
      <c r="JN146" s="29"/>
      <c r="JO146" s="30" t="s">
        <v>7</v>
      </c>
      <c r="JP146" s="25" t="s">
        <v>8</v>
      </c>
      <c r="JQ146" s="25" t="s">
        <v>9</v>
      </c>
      <c r="JR146" s="26" t="s">
        <v>10</v>
      </c>
      <c r="JS146" s="25" t="s">
        <v>9</v>
      </c>
      <c r="JT146" s="25" t="s">
        <v>11</v>
      </c>
      <c r="JU146" s="25" t="s">
        <v>12</v>
      </c>
      <c r="JV146" s="25" t="s">
        <v>13</v>
      </c>
      <c r="JW146" s="25" t="s">
        <v>18</v>
      </c>
      <c r="JX146" s="25" t="s">
        <v>14</v>
      </c>
      <c r="JY146" s="25" t="s">
        <v>12</v>
      </c>
      <c r="JZ146" s="25" t="s">
        <v>19</v>
      </c>
      <c r="KA146" s="25" t="s">
        <v>17</v>
      </c>
      <c r="KB146" s="31"/>
      <c r="KC146" s="30" t="s">
        <v>7</v>
      </c>
      <c r="KD146" s="25" t="s">
        <v>8</v>
      </c>
      <c r="KE146" s="25" t="s">
        <v>9</v>
      </c>
      <c r="KF146" s="26" t="s">
        <v>10</v>
      </c>
      <c r="KG146" s="25" t="s">
        <v>9</v>
      </c>
      <c r="KH146" s="25" t="s">
        <v>11</v>
      </c>
      <c r="KI146" s="25" t="s">
        <v>12</v>
      </c>
      <c r="KJ146" s="25" t="s">
        <v>13</v>
      </c>
      <c r="KK146" s="25" t="s">
        <v>18</v>
      </c>
      <c r="KL146" s="25" t="s">
        <v>14</v>
      </c>
      <c r="KM146" s="25" t="s">
        <v>12</v>
      </c>
      <c r="KN146" s="25" t="s">
        <v>19</v>
      </c>
      <c r="KO146" s="25" t="s">
        <v>17</v>
      </c>
      <c r="KP146" s="29"/>
      <c r="KQ146" s="30" t="s">
        <v>7</v>
      </c>
      <c r="KR146" s="25" t="s">
        <v>8</v>
      </c>
      <c r="KS146" s="25" t="s">
        <v>9</v>
      </c>
      <c r="KT146" s="26" t="s">
        <v>10</v>
      </c>
      <c r="KU146" s="25" t="s">
        <v>9</v>
      </c>
      <c r="KV146" s="25" t="s">
        <v>11</v>
      </c>
      <c r="KW146" s="25" t="s">
        <v>12</v>
      </c>
      <c r="KX146" s="25" t="s">
        <v>13</v>
      </c>
      <c r="KY146" s="32" t="s">
        <v>18</v>
      </c>
      <c r="KZ146" s="25" t="s">
        <v>14</v>
      </c>
      <c r="LA146" s="25" t="s">
        <v>12</v>
      </c>
      <c r="LB146" s="25" t="s">
        <v>19</v>
      </c>
      <c r="LC146" s="25" t="s">
        <v>17</v>
      </c>
      <c r="LD146" s="27"/>
      <c r="LE146" s="30" t="s">
        <v>7</v>
      </c>
      <c r="LF146" s="25" t="s">
        <v>8</v>
      </c>
      <c r="LG146" s="25" t="s">
        <v>9</v>
      </c>
      <c r="LH146" s="26" t="s">
        <v>10</v>
      </c>
      <c r="LI146" s="25" t="s">
        <v>9</v>
      </c>
      <c r="LJ146" s="25" t="s">
        <v>11</v>
      </c>
      <c r="LK146" s="25" t="s">
        <v>12</v>
      </c>
      <c r="LL146" s="25" t="s">
        <v>13</v>
      </c>
      <c r="LM146" s="26" t="s">
        <v>18</v>
      </c>
      <c r="LN146" s="25" t="s">
        <v>14</v>
      </c>
      <c r="LO146" s="25" t="s">
        <v>12</v>
      </c>
      <c r="LP146" s="25" t="s">
        <v>19</v>
      </c>
      <c r="LQ146" s="25" t="s">
        <v>17</v>
      </c>
      <c r="LR146" s="27"/>
      <c r="LS146" s="28" t="s">
        <v>7</v>
      </c>
      <c r="LT146" s="25" t="s">
        <v>8</v>
      </c>
      <c r="LU146" s="25" t="s">
        <v>9</v>
      </c>
      <c r="LV146" s="26" t="s">
        <v>10</v>
      </c>
      <c r="LW146" s="25" t="s">
        <v>9</v>
      </c>
      <c r="LX146" s="25" t="s">
        <v>11</v>
      </c>
      <c r="LY146" s="25" t="s">
        <v>12</v>
      </c>
      <c r="LZ146" s="25" t="s">
        <v>13</v>
      </c>
      <c r="MA146" s="25" t="s">
        <v>1081</v>
      </c>
      <c r="MB146" s="25" t="s">
        <v>14</v>
      </c>
      <c r="MC146" s="25" t="s">
        <v>15</v>
      </c>
      <c r="MD146" s="25" t="s">
        <v>16</v>
      </c>
      <c r="ME146" s="25" t="s">
        <v>17</v>
      </c>
      <c r="MF146" s="29"/>
      <c r="MG146" s="28" t="s">
        <v>7</v>
      </c>
      <c r="MH146" s="25" t="s">
        <v>8</v>
      </c>
      <c r="MI146" s="25" t="s">
        <v>9</v>
      </c>
      <c r="MJ146" s="26" t="s">
        <v>10</v>
      </c>
      <c r="MK146" s="25" t="s">
        <v>9</v>
      </c>
      <c r="ML146" s="25" t="s">
        <v>11</v>
      </c>
      <c r="MM146" s="25" t="s">
        <v>12</v>
      </c>
      <c r="MN146" s="25" t="s">
        <v>13</v>
      </c>
      <c r="MO146" s="25" t="s">
        <v>1081</v>
      </c>
      <c r="MP146" s="25" t="s">
        <v>14</v>
      </c>
      <c r="MQ146" s="25" t="s">
        <v>15</v>
      </c>
      <c r="MR146" s="25" t="s">
        <v>16</v>
      </c>
      <c r="MS146" s="37"/>
      <c r="MT146" s="27"/>
      <c r="MU146" s="28" t="s">
        <v>7</v>
      </c>
      <c r="MV146" s="25" t="s">
        <v>8</v>
      </c>
      <c r="MW146" s="25" t="s">
        <v>9</v>
      </c>
      <c r="MX146" s="26" t="s">
        <v>10</v>
      </c>
      <c r="MY146" s="25" t="s">
        <v>9</v>
      </c>
      <c r="MZ146" s="25" t="s">
        <v>11</v>
      </c>
      <c r="NA146" s="25" t="s">
        <v>12</v>
      </c>
      <c r="NB146" s="25" t="s">
        <v>13</v>
      </c>
      <c r="NC146" s="25" t="s">
        <v>1081</v>
      </c>
      <c r="ND146" s="25" t="s">
        <v>14</v>
      </c>
      <c r="NE146" s="25" t="s">
        <v>15</v>
      </c>
      <c r="NF146" s="25" t="s">
        <v>16</v>
      </c>
      <c r="NG146" s="25" t="s">
        <v>17</v>
      </c>
      <c r="NH146" s="29"/>
      <c r="NI146" s="28" t="s">
        <v>7</v>
      </c>
      <c r="NJ146" s="25" t="s">
        <v>8</v>
      </c>
      <c r="NK146" s="25" t="s">
        <v>9</v>
      </c>
      <c r="NL146" s="26" t="s">
        <v>10</v>
      </c>
      <c r="NM146" s="25" t="s">
        <v>9</v>
      </c>
      <c r="NN146" s="25" t="s">
        <v>11</v>
      </c>
      <c r="NO146" s="25" t="s">
        <v>12</v>
      </c>
      <c r="NP146" s="25" t="s">
        <v>13</v>
      </c>
      <c r="NQ146" s="25" t="s">
        <v>1081</v>
      </c>
      <c r="NR146" s="25" t="s">
        <v>14</v>
      </c>
      <c r="NS146" s="25" t="s">
        <v>15</v>
      </c>
      <c r="NT146" s="25" t="s">
        <v>16</v>
      </c>
      <c r="NU146" s="25" t="s">
        <v>17</v>
      </c>
    </row>
    <row r="147" spans="1:385" x14ac:dyDescent="0.25">
      <c r="A147" s="38">
        <v>46093</v>
      </c>
      <c r="B147" s="39">
        <v>3207</v>
      </c>
      <c r="C147" s="40">
        <v>725</v>
      </c>
      <c r="D147" s="40">
        <v>263</v>
      </c>
      <c r="E147" s="41">
        <v>1447</v>
      </c>
      <c r="F147" s="41">
        <v>620</v>
      </c>
      <c r="G147" s="40">
        <v>152</v>
      </c>
      <c r="H147" s="42"/>
      <c r="I147" s="43">
        <v>6542</v>
      </c>
      <c r="J147" s="43">
        <v>17</v>
      </c>
      <c r="K147" s="43">
        <v>230</v>
      </c>
      <c r="L147" s="43">
        <v>3</v>
      </c>
      <c r="M147" s="43">
        <v>72</v>
      </c>
      <c r="N147" s="43">
        <v>2</v>
      </c>
      <c r="O147" s="43">
        <v>0</v>
      </c>
      <c r="P147" s="44" t="s">
        <v>1083</v>
      </c>
      <c r="Q147" s="45">
        <v>130</v>
      </c>
      <c r="R147" s="45">
        <v>260</v>
      </c>
      <c r="S147" s="46">
        <v>0.15294117647058825</v>
      </c>
      <c r="T147" s="37" t="s">
        <v>1082</v>
      </c>
      <c r="U147" s="29"/>
      <c r="V147" s="47">
        <v>46093</v>
      </c>
      <c r="W147" s="48">
        <v>16400</v>
      </c>
      <c r="X147" s="43">
        <v>60</v>
      </c>
      <c r="Y147" s="43">
        <v>607</v>
      </c>
      <c r="Z147" s="43">
        <v>4</v>
      </c>
      <c r="AA147" s="43">
        <v>14</v>
      </c>
      <c r="AB147" s="43">
        <v>4</v>
      </c>
      <c r="AC147" s="43">
        <v>0</v>
      </c>
      <c r="AD147" s="44" t="s">
        <v>1194</v>
      </c>
      <c r="AE147" s="45">
        <v>1026</v>
      </c>
      <c r="AF147" s="45">
        <v>4104</v>
      </c>
      <c r="AG147" s="46">
        <v>0.68400000000000005</v>
      </c>
      <c r="AH147" s="37" t="s">
        <v>997</v>
      </c>
      <c r="AI147" s="29"/>
      <c r="AJ147" s="47">
        <v>46093</v>
      </c>
      <c r="AK147" s="43">
        <v>20382</v>
      </c>
      <c r="AL147" s="43">
        <v>22</v>
      </c>
      <c r="AM147" s="43">
        <v>412</v>
      </c>
      <c r="AN147" s="43">
        <v>1</v>
      </c>
      <c r="AO147" s="43">
        <v>31</v>
      </c>
      <c r="AP147" s="43">
        <v>1</v>
      </c>
      <c r="AQ147" s="43">
        <v>0</v>
      </c>
      <c r="AR147" s="44" t="s">
        <v>1084</v>
      </c>
      <c r="AS147" s="43">
        <v>880</v>
      </c>
      <c r="AT147" s="45">
        <v>880</v>
      </c>
      <c r="AU147" s="46">
        <v>0.4</v>
      </c>
      <c r="AV147" s="37"/>
      <c r="AW147" s="29"/>
      <c r="AX147" s="47">
        <v>46093</v>
      </c>
      <c r="AY147" s="49">
        <v>40074</v>
      </c>
      <c r="AZ147" s="49">
        <v>384</v>
      </c>
      <c r="BA147" s="49">
        <v>731</v>
      </c>
      <c r="BB147" s="49">
        <v>4</v>
      </c>
      <c r="BC147" s="49">
        <v>31</v>
      </c>
      <c r="BD147" s="49">
        <v>7</v>
      </c>
      <c r="BE147" s="49">
        <v>6</v>
      </c>
      <c r="BF147" s="44" t="s">
        <v>1085</v>
      </c>
      <c r="BG147" s="49">
        <v>1500</v>
      </c>
      <c r="BH147" s="49">
        <v>10500</v>
      </c>
      <c r="BI147" s="50">
        <v>0.2734375</v>
      </c>
      <c r="BJ147" s="37"/>
      <c r="BK147" s="29"/>
      <c r="BL147" s="52">
        <v>46093</v>
      </c>
      <c r="BM147" s="43">
        <v>2868</v>
      </c>
      <c r="BN147" s="43">
        <v>2</v>
      </c>
      <c r="BO147" s="43">
        <v>74</v>
      </c>
      <c r="BP147" s="43">
        <v>0</v>
      </c>
      <c r="BQ147" s="43">
        <v>17</v>
      </c>
      <c r="BR147" s="43">
        <v>0</v>
      </c>
      <c r="BS147" s="43">
        <v>0</v>
      </c>
      <c r="BT147" s="56" t="s">
        <v>782</v>
      </c>
      <c r="BU147" s="43">
        <v>1100</v>
      </c>
      <c r="BV147" s="43">
        <v>0</v>
      </c>
      <c r="BW147" s="53">
        <v>0</v>
      </c>
      <c r="BX147" s="55"/>
      <c r="BY147" s="57"/>
      <c r="BZ147" s="52">
        <v>46093</v>
      </c>
      <c r="CA147" s="45">
        <v>8987</v>
      </c>
      <c r="CB147" s="58">
        <v>32</v>
      </c>
      <c r="CC147" s="43">
        <v>326</v>
      </c>
      <c r="CD147" s="43">
        <v>3</v>
      </c>
      <c r="CE147" s="43">
        <v>11</v>
      </c>
      <c r="CF147" s="43">
        <v>3</v>
      </c>
      <c r="CG147" s="59">
        <v>0</v>
      </c>
      <c r="CH147" s="44" t="s">
        <v>751</v>
      </c>
      <c r="CI147" s="48">
        <v>1100</v>
      </c>
      <c r="CJ147" s="43">
        <v>3300</v>
      </c>
      <c r="CK147" s="53">
        <v>1.03125</v>
      </c>
      <c r="CL147" s="37"/>
      <c r="CM147" s="29"/>
      <c r="CN147" s="52">
        <v>46093</v>
      </c>
      <c r="CO147" s="43">
        <v>2894</v>
      </c>
      <c r="CP147" s="58">
        <v>19</v>
      </c>
      <c r="CQ147" s="43">
        <v>96</v>
      </c>
      <c r="CR147" s="43">
        <v>0</v>
      </c>
      <c r="CS147" s="43">
        <v>23</v>
      </c>
      <c r="CT147" s="43">
        <v>0</v>
      </c>
      <c r="CU147" s="59">
        <v>0</v>
      </c>
      <c r="CV147" s="44" t="s">
        <v>980</v>
      </c>
      <c r="CW147" s="48">
        <v>700</v>
      </c>
      <c r="CX147" s="43">
        <v>0</v>
      </c>
      <c r="CY147" s="53">
        <v>0</v>
      </c>
      <c r="CZ147" s="37"/>
      <c r="DA147" s="29"/>
      <c r="DB147" s="47">
        <v>46093</v>
      </c>
      <c r="DC147" s="48">
        <v>31939</v>
      </c>
      <c r="DD147" s="43">
        <v>34</v>
      </c>
      <c r="DE147" s="43">
        <v>1592</v>
      </c>
      <c r="DF147" s="43">
        <v>7</v>
      </c>
      <c r="DG147" s="43">
        <v>32</v>
      </c>
      <c r="DH147" s="43">
        <v>8</v>
      </c>
      <c r="DI147" s="43">
        <v>17</v>
      </c>
      <c r="DJ147" s="44" t="s">
        <v>1086</v>
      </c>
      <c r="DK147" s="43">
        <v>220</v>
      </c>
      <c r="DL147" s="45">
        <v>1760</v>
      </c>
      <c r="DM147" s="46">
        <v>0.51764705882352946</v>
      </c>
      <c r="DN147" s="37" t="s">
        <v>566</v>
      </c>
      <c r="DO147" s="29"/>
      <c r="DP147" s="47">
        <v>46093</v>
      </c>
      <c r="DQ147" s="43">
        <v>11033</v>
      </c>
      <c r="DR147" s="58">
        <v>102</v>
      </c>
      <c r="DS147" s="43">
        <v>316</v>
      </c>
      <c r="DT147" s="43">
        <v>2</v>
      </c>
      <c r="DU147" s="43">
        <v>46</v>
      </c>
      <c r="DV147" s="43">
        <v>2</v>
      </c>
      <c r="DW147" s="43">
        <v>13</v>
      </c>
      <c r="DX147" s="44" t="s">
        <v>1087</v>
      </c>
      <c r="DY147" s="45">
        <v>1080</v>
      </c>
      <c r="DZ147" s="45">
        <v>1452</v>
      </c>
      <c r="EA147" s="46">
        <v>0.1423529411764706</v>
      </c>
      <c r="EB147" s="37"/>
      <c r="EC147" s="29"/>
      <c r="ED147" s="47">
        <v>46093</v>
      </c>
      <c r="EE147" s="48">
        <v>4624</v>
      </c>
      <c r="EF147" s="43">
        <v>104</v>
      </c>
      <c r="EG147" s="43">
        <v>112</v>
      </c>
      <c r="EH147" s="43">
        <v>3</v>
      </c>
      <c r="EI147" s="43">
        <v>51</v>
      </c>
      <c r="EJ147" s="43">
        <v>3</v>
      </c>
      <c r="EK147" s="43">
        <v>0</v>
      </c>
      <c r="EL147" s="44" t="s">
        <v>1088</v>
      </c>
      <c r="EM147" s="43">
        <v>935</v>
      </c>
      <c r="EN147" s="45">
        <v>2805</v>
      </c>
      <c r="EO147" s="46">
        <v>0.26971153846153845</v>
      </c>
      <c r="EP147" s="37"/>
      <c r="EQ147" s="29"/>
      <c r="ER147" s="47">
        <v>46093</v>
      </c>
      <c r="ES147" s="48">
        <v>2533</v>
      </c>
      <c r="ET147" s="43">
        <v>48</v>
      </c>
      <c r="EU147" s="43">
        <v>65</v>
      </c>
      <c r="EV147" s="43">
        <v>1</v>
      </c>
      <c r="EW147" s="43">
        <v>56</v>
      </c>
      <c r="EX147" s="43">
        <v>1</v>
      </c>
      <c r="EY147" s="43">
        <v>0</v>
      </c>
      <c r="EZ147" s="44" t="s">
        <v>1089</v>
      </c>
      <c r="FA147" s="43">
        <v>935</v>
      </c>
      <c r="FB147" s="45">
        <v>700</v>
      </c>
      <c r="FC147" s="46">
        <v>0.14583333333333334</v>
      </c>
      <c r="FD147" s="37"/>
      <c r="FE147" s="60"/>
      <c r="FF147" s="47">
        <v>46093</v>
      </c>
      <c r="FG147" s="48">
        <v>5220</v>
      </c>
      <c r="FH147" s="43">
        <v>59</v>
      </c>
      <c r="FI147" s="43">
        <v>441</v>
      </c>
      <c r="FJ147" s="43">
        <v>4</v>
      </c>
      <c r="FK147" s="43">
        <v>30</v>
      </c>
      <c r="FL147" s="43">
        <v>4</v>
      </c>
      <c r="FM147" s="43">
        <v>1</v>
      </c>
      <c r="FN147" s="44" t="s">
        <v>1090</v>
      </c>
      <c r="FO147" s="43">
        <v>1000</v>
      </c>
      <c r="FP147" s="45">
        <v>4000</v>
      </c>
      <c r="FQ147" s="46">
        <v>0.67796610169491522</v>
      </c>
      <c r="FR147" s="37"/>
      <c r="FS147" s="29"/>
      <c r="FT147" s="47">
        <v>46093</v>
      </c>
      <c r="FU147" s="48">
        <v>3563</v>
      </c>
      <c r="FV147" s="43">
        <v>16</v>
      </c>
      <c r="FW147" s="43">
        <v>264</v>
      </c>
      <c r="FX147" s="43">
        <v>0</v>
      </c>
      <c r="FY147" s="43">
        <v>336</v>
      </c>
      <c r="FZ147" s="43">
        <v>0</v>
      </c>
      <c r="GA147" s="43">
        <v>0</v>
      </c>
      <c r="GB147" s="44" t="s">
        <v>1091</v>
      </c>
      <c r="GC147" s="45">
        <v>200</v>
      </c>
      <c r="GD147" s="45">
        <v>0</v>
      </c>
      <c r="GE147" s="46">
        <v>0</v>
      </c>
      <c r="GF147" s="37"/>
      <c r="GG147" s="29"/>
      <c r="GH147" s="47">
        <v>46093</v>
      </c>
      <c r="GI147" s="48">
        <v>1226</v>
      </c>
      <c r="GJ147" s="58">
        <v>27</v>
      </c>
      <c r="GK147" s="43">
        <v>167</v>
      </c>
      <c r="GL147" s="43">
        <v>6</v>
      </c>
      <c r="GM147" s="43">
        <v>76</v>
      </c>
      <c r="GN147" s="43">
        <v>6</v>
      </c>
      <c r="GO147" s="43">
        <v>0</v>
      </c>
      <c r="GP147" s="44" t="s">
        <v>1092</v>
      </c>
      <c r="GQ147" s="43">
        <v>638</v>
      </c>
      <c r="GR147" s="45">
        <v>2520</v>
      </c>
      <c r="GS147" s="46">
        <v>0.93333333333333335</v>
      </c>
      <c r="GT147" s="37"/>
      <c r="GU147" s="61"/>
      <c r="GV147" s="52">
        <v>46093</v>
      </c>
      <c r="GW147" s="62" t="s">
        <v>1143</v>
      </c>
      <c r="GX147" s="43">
        <v>275</v>
      </c>
      <c r="GY147" s="43">
        <v>18</v>
      </c>
      <c r="GZ147" s="45">
        <v>14</v>
      </c>
      <c r="HA147" s="43">
        <v>3</v>
      </c>
      <c r="HB147" s="43">
        <v>0</v>
      </c>
      <c r="HC147" s="43">
        <v>3</v>
      </c>
      <c r="HD147" s="43">
        <v>3</v>
      </c>
      <c r="HE147" s="63" t="s">
        <v>929</v>
      </c>
      <c r="HF147" s="43">
        <v>1500</v>
      </c>
      <c r="HG147" s="43">
        <v>4500</v>
      </c>
      <c r="HH147" s="53">
        <v>2.5</v>
      </c>
      <c r="HI147" s="55"/>
      <c r="HJ147" s="29"/>
      <c r="HK147" s="52">
        <v>46093</v>
      </c>
      <c r="HL147" s="43">
        <v>2524</v>
      </c>
      <c r="HM147" s="43">
        <v>13</v>
      </c>
      <c r="HN147" s="45">
        <v>45</v>
      </c>
      <c r="HO147" s="43">
        <v>0</v>
      </c>
      <c r="HP147" s="43">
        <v>11</v>
      </c>
      <c r="HQ147" s="43">
        <v>0</v>
      </c>
      <c r="HR147" s="43">
        <v>0</v>
      </c>
      <c r="HS147" s="63" t="s">
        <v>774</v>
      </c>
      <c r="HT147" s="43">
        <v>1100</v>
      </c>
      <c r="HU147" s="43">
        <v>0</v>
      </c>
      <c r="HV147" s="53">
        <v>0</v>
      </c>
      <c r="HW147" s="55"/>
      <c r="HX147" s="360"/>
      <c r="HY147" s="52">
        <v>46093</v>
      </c>
      <c r="HZ147" s="43">
        <v>9382</v>
      </c>
      <c r="IA147" s="58">
        <v>11</v>
      </c>
      <c r="IB147" s="45">
        <v>368</v>
      </c>
      <c r="IC147" s="43">
        <v>1</v>
      </c>
      <c r="ID147" s="43">
        <v>10</v>
      </c>
      <c r="IE147" s="43">
        <v>1</v>
      </c>
      <c r="IF147" s="43">
        <v>0</v>
      </c>
      <c r="IG147" s="44" t="s">
        <v>872</v>
      </c>
      <c r="IH147" s="43">
        <v>1300</v>
      </c>
      <c r="II147" s="43">
        <v>1300</v>
      </c>
      <c r="IJ147" s="53">
        <v>1.1818181818181819</v>
      </c>
      <c r="IK147" s="55"/>
      <c r="IL147" s="29"/>
      <c r="IM147" s="52">
        <v>46093</v>
      </c>
      <c r="IN147" s="43">
        <v>341</v>
      </c>
      <c r="IO147" s="43">
        <v>10</v>
      </c>
      <c r="IP147" s="45">
        <v>229</v>
      </c>
      <c r="IQ147" s="43">
        <v>0</v>
      </c>
      <c r="IR147" s="43">
        <v>19</v>
      </c>
      <c r="IS147" s="43">
        <v>0</v>
      </c>
      <c r="IT147" s="43">
        <v>0</v>
      </c>
      <c r="IU147" s="63" t="s">
        <v>871</v>
      </c>
      <c r="IV147" s="43">
        <v>400</v>
      </c>
      <c r="IW147" s="43">
        <v>0</v>
      </c>
      <c r="IX147" s="53">
        <v>0</v>
      </c>
      <c r="IY147" s="55"/>
      <c r="IZ147" s="61"/>
      <c r="JA147" s="52">
        <v>46093</v>
      </c>
      <c r="JB147" s="43">
        <v>7265</v>
      </c>
      <c r="JC147" s="43">
        <v>18</v>
      </c>
      <c r="JD147" s="45">
        <v>234</v>
      </c>
      <c r="JE147" s="43">
        <v>1</v>
      </c>
      <c r="JF147" s="43">
        <v>7</v>
      </c>
      <c r="JG147" s="43">
        <v>1</v>
      </c>
      <c r="JH147" s="43">
        <v>0</v>
      </c>
      <c r="JI147" s="44" t="s">
        <v>966</v>
      </c>
      <c r="JJ147" s="43">
        <v>1100</v>
      </c>
      <c r="JK147" s="43">
        <v>1100</v>
      </c>
      <c r="JL147" s="53">
        <v>0.61111111111111116</v>
      </c>
      <c r="JM147" s="55"/>
      <c r="JN147" s="29"/>
      <c r="JO147" s="52">
        <v>46093</v>
      </c>
      <c r="JP147" s="43">
        <v>5557</v>
      </c>
      <c r="JQ147" s="58">
        <v>4</v>
      </c>
      <c r="JR147" s="45">
        <v>318</v>
      </c>
      <c r="JS147" s="43">
        <v>1</v>
      </c>
      <c r="JT147" s="43">
        <v>4</v>
      </c>
      <c r="JU147" s="43">
        <v>1</v>
      </c>
      <c r="JV147" s="43">
        <v>0</v>
      </c>
      <c r="JW147" s="64" t="s">
        <v>774</v>
      </c>
      <c r="JX147" s="43">
        <v>1100</v>
      </c>
      <c r="JY147" s="43">
        <v>1100</v>
      </c>
      <c r="JZ147" s="53">
        <v>2.75</v>
      </c>
      <c r="KA147" s="55" t="s">
        <v>1005</v>
      </c>
      <c r="KB147" s="51"/>
      <c r="KC147" s="52">
        <v>46093</v>
      </c>
      <c r="KD147" s="45">
        <v>14524</v>
      </c>
      <c r="KE147" s="43">
        <v>16</v>
      </c>
      <c r="KF147" s="43">
        <v>526</v>
      </c>
      <c r="KG147" s="43">
        <v>0</v>
      </c>
      <c r="KH147" s="43">
        <v>18</v>
      </c>
      <c r="KI147" s="43">
        <v>0</v>
      </c>
      <c r="KJ147" s="43">
        <v>0</v>
      </c>
      <c r="KK147" s="44" t="s">
        <v>818</v>
      </c>
      <c r="KL147" s="48">
        <v>660</v>
      </c>
      <c r="KM147" s="43">
        <v>0</v>
      </c>
      <c r="KN147" s="53">
        <v>0</v>
      </c>
      <c r="KO147" s="37"/>
      <c r="KP147" s="29"/>
      <c r="KQ147" s="52">
        <v>46093</v>
      </c>
      <c r="KR147" s="43">
        <v>3142</v>
      </c>
      <c r="KS147" s="43">
        <v>33</v>
      </c>
      <c r="KT147" s="43">
        <v>60</v>
      </c>
      <c r="KU147" s="43">
        <v>1</v>
      </c>
      <c r="KV147" s="43">
        <v>8</v>
      </c>
      <c r="KW147" s="43">
        <v>1</v>
      </c>
      <c r="KX147" s="43">
        <v>0</v>
      </c>
      <c r="KY147" s="54" t="s">
        <v>744</v>
      </c>
      <c r="KZ147" s="43">
        <v>900</v>
      </c>
      <c r="LA147" s="43">
        <v>900</v>
      </c>
      <c r="LB147" s="53">
        <v>0.27272727272727271</v>
      </c>
      <c r="LC147" s="55"/>
      <c r="LD147" s="29"/>
      <c r="LE147" s="52">
        <v>46093</v>
      </c>
      <c r="LF147" s="43">
        <v>82562</v>
      </c>
      <c r="LG147" s="43">
        <v>203</v>
      </c>
      <c r="LH147" s="43">
        <v>445</v>
      </c>
      <c r="LI147" s="43">
        <v>0</v>
      </c>
      <c r="LJ147" s="43">
        <v>2</v>
      </c>
      <c r="LK147" s="43">
        <v>0</v>
      </c>
      <c r="LL147" s="43">
        <v>0</v>
      </c>
      <c r="LM147" s="65" t="s">
        <v>915</v>
      </c>
      <c r="LN147" s="48">
        <v>1200</v>
      </c>
      <c r="LO147" s="43">
        <v>0</v>
      </c>
      <c r="LP147" s="53"/>
      <c r="LQ147" s="55"/>
      <c r="LR147" s="29"/>
      <c r="LS147" s="47">
        <v>46093</v>
      </c>
      <c r="LT147" s="48">
        <v>23863</v>
      </c>
      <c r="LU147" s="43">
        <v>30</v>
      </c>
      <c r="LV147" s="43">
        <v>1155</v>
      </c>
      <c r="LW147" s="43">
        <v>2</v>
      </c>
      <c r="LX147" s="43">
        <v>29</v>
      </c>
      <c r="LY147" s="43">
        <v>2</v>
      </c>
      <c r="LZ147" s="43">
        <v>0</v>
      </c>
      <c r="MA147" s="44" t="s">
        <v>1084</v>
      </c>
      <c r="MB147" s="45">
        <v>850</v>
      </c>
      <c r="MC147" s="45">
        <v>2200</v>
      </c>
      <c r="MD147" s="46">
        <v>0.73333333333333328</v>
      </c>
      <c r="ME147" s="37"/>
      <c r="MF147" s="29"/>
      <c r="MG147" s="47">
        <v>46093</v>
      </c>
      <c r="MH147" s="48">
        <v>10423</v>
      </c>
      <c r="MI147" s="66">
        <v>113</v>
      </c>
      <c r="MJ147" s="43">
        <v>431</v>
      </c>
      <c r="MK147" s="43">
        <v>1</v>
      </c>
      <c r="ML147" s="43">
        <v>14</v>
      </c>
      <c r="MM147" s="43">
        <v>1</v>
      </c>
      <c r="MN147" s="43">
        <v>0</v>
      </c>
      <c r="MO147" s="44" t="s">
        <v>1093</v>
      </c>
      <c r="MP147" s="43">
        <v>1100</v>
      </c>
      <c r="MQ147" s="45">
        <v>1100</v>
      </c>
      <c r="MR147" s="46">
        <v>9.7345132743362831E-2</v>
      </c>
      <c r="MS147" s="37" t="s">
        <v>1003</v>
      </c>
      <c r="MT147" s="29"/>
      <c r="MU147" s="47">
        <v>46093</v>
      </c>
      <c r="MV147" s="48">
        <v>5573</v>
      </c>
      <c r="MW147" s="58">
        <v>536</v>
      </c>
      <c r="MX147" s="43">
        <v>501</v>
      </c>
      <c r="MY147" s="43">
        <v>2</v>
      </c>
      <c r="MZ147" s="43">
        <v>27</v>
      </c>
      <c r="NA147" s="43">
        <v>3</v>
      </c>
      <c r="NB147" s="43">
        <v>10</v>
      </c>
      <c r="NC147" s="44" t="s">
        <v>1085</v>
      </c>
      <c r="ND147" s="45">
        <v>1500</v>
      </c>
      <c r="NE147" s="45">
        <v>4500</v>
      </c>
      <c r="NF147" s="46">
        <v>8.3955223880597021E-2</v>
      </c>
      <c r="NG147" s="37" t="s">
        <v>1002</v>
      </c>
      <c r="NH147" s="29"/>
      <c r="NI147" s="47">
        <v>46093</v>
      </c>
      <c r="NJ147" s="48">
        <v>13973</v>
      </c>
      <c r="NK147" s="43">
        <v>20</v>
      </c>
      <c r="NL147" s="43">
        <v>240</v>
      </c>
      <c r="NM147" s="43">
        <v>1</v>
      </c>
      <c r="NN147" s="43">
        <v>35</v>
      </c>
      <c r="NO147" s="43">
        <v>1</v>
      </c>
      <c r="NP147" s="43">
        <v>-11</v>
      </c>
      <c r="NQ147" s="44" t="s">
        <v>1094</v>
      </c>
      <c r="NR147" s="43">
        <v>1100</v>
      </c>
      <c r="NS147" s="45">
        <v>1100</v>
      </c>
      <c r="NT147" s="46">
        <v>0.55000000000000004</v>
      </c>
      <c r="NU147" s="37" t="s">
        <v>1004</v>
      </c>
    </row>
    <row r="148" spans="1:385" x14ac:dyDescent="0.25">
      <c r="A148" s="38">
        <v>46097</v>
      </c>
      <c r="B148" s="39">
        <f>IF(A148="","",SUM(J148,LG150,AL148,DR148,AZ148,DD148,LU148,NK148,MW148,MI148,X148,FH148,FV148,GJ148)+SUM(GY151:GY154)+SUM(HM151:HM154,EF148,ET148)+SUM(CP151:CP154)+SUM(BN151:BN154)+SUM(KS151:KS154)+SUM(KE151:KE154)+SUM(CB151:CB154)+SUM(IA151:IA154)+SUM(IO151:IO154)+SUM(JC151:JC154)+SUM(JQ151:JQ154))</f>
        <v>6149</v>
      </c>
      <c r="C148" s="40">
        <f>IF(A148="","",SUM(J148,X148,AL148,AZ148)+SUM(KE151:KE154)+SUM(KS151:KS154)+SUM(BN151:BN154))</f>
        <v>1962</v>
      </c>
      <c r="D148" s="40">
        <f>IF(A148="","",SUM(DD148,DR148)+SUM(CB151:CB154)+SUM(CP151:CP154))</f>
        <v>428</v>
      </c>
      <c r="E148" s="41">
        <f>IF(A148="","",SUM(NK148,MW148,MI148,LG150,LU148)+SUM(IA151:IA154)+SUM(IO151:IO154)+SUM(JC151:JC154)+SUM(JQ151:JQ154)+HB159)</f>
        <v>2771</v>
      </c>
      <c r="F148" s="41">
        <f>IF(B148="","",SUM(FH148,FV148,GJ148)+SUM(HM151:HM154)+SUM(GY151:GY154))</f>
        <v>872</v>
      </c>
      <c r="G148" s="40">
        <f>IF(A148="","",SUM(EF148,ET148))</f>
        <v>119</v>
      </c>
      <c r="H148" s="42"/>
      <c r="I148" s="45">
        <v>6584</v>
      </c>
      <c r="J148" s="45">
        <f t="shared" ref="J148:J160" si="783">IF(I148="","",I148-I147)</f>
        <v>42</v>
      </c>
      <c r="K148" s="45">
        <v>237</v>
      </c>
      <c r="L148" s="45">
        <f t="shared" ref="L148:L160" si="784">IF(K148="","",K148-K147)</f>
        <v>7</v>
      </c>
      <c r="M148" s="45">
        <v>66</v>
      </c>
      <c r="N148" s="45">
        <f t="shared" ref="N148:N160" si="785">IF(M148="","",M147+O147-M148)</f>
        <v>6</v>
      </c>
      <c r="O148" s="45">
        <v>32</v>
      </c>
      <c r="P148" s="44" t="str">
        <f t="shared" ref="P148:P173" si="786">IF(I148="","",P147)</f>
        <v>AIまきまきシール</v>
      </c>
      <c r="Q148" s="43">
        <f t="shared" ref="Q148:Q160" si="787">IF(I148="","",Q147)</f>
        <v>130</v>
      </c>
      <c r="R148" s="45">
        <f t="shared" ref="R148:R160" si="788">IF(Q148="","",N148*Q148)</f>
        <v>780</v>
      </c>
      <c r="S148" s="46">
        <f t="shared" ref="S148:S160" si="789">IF(R148="","",R148/(J148*100))</f>
        <v>0.18571428571428572</v>
      </c>
      <c r="T148" s="37"/>
      <c r="U148" s="29"/>
      <c r="V148" s="52">
        <f t="shared" ref="V148:V167" si="790">IF($A148="","",$A148)</f>
        <v>46097</v>
      </c>
      <c r="W148" s="45">
        <v>16534</v>
      </c>
      <c r="X148" s="45">
        <f t="shared" ref="X148:X160" si="791">IF(W148="","",W148-W147)</f>
        <v>134</v>
      </c>
      <c r="Y148" s="45">
        <v>611</v>
      </c>
      <c r="Z148" s="45">
        <f t="shared" ref="Z148:Z160" si="792">IF(Y148="","",Y148-Y147)</f>
        <v>4</v>
      </c>
      <c r="AA148" s="45">
        <v>10</v>
      </c>
      <c r="AB148" s="45">
        <f t="shared" ref="AB148:AB160" si="793">IF(AA148="","",AA147+AC147-AA148)</f>
        <v>4</v>
      </c>
      <c r="AC148" s="45">
        <v>9</v>
      </c>
      <c r="AD148" s="44" t="str">
        <f t="shared" ref="AD148:AD173" si="794">IF(W148="","",AD147)</f>
        <v>サンリオボアポーチ</v>
      </c>
      <c r="AE148" s="43">
        <f t="shared" ref="AE148:AE160" si="795">IF(W148="","",AE147)</f>
        <v>1026</v>
      </c>
      <c r="AF148" s="45">
        <f t="shared" ref="AF148:AF160" si="796">IF(AE148="","",AB148*AE148)</f>
        <v>4104</v>
      </c>
      <c r="AG148" s="46">
        <f t="shared" ref="AG148:AG160" si="797">IF(AF148="","",AF148/(X148*100))</f>
        <v>0.3062686567164179</v>
      </c>
      <c r="AH148" s="37" t="s">
        <v>1047</v>
      </c>
      <c r="AI148" s="29"/>
      <c r="AJ148" s="52">
        <f t="shared" ref="AJ148:AJ167" si="798">IF($A148="","",$A148)</f>
        <v>46097</v>
      </c>
      <c r="AK148" s="45">
        <v>20483</v>
      </c>
      <c r="AL148" s="45">
        <f t="shared" ref="AL148:AL160" si="799">IF(AK148="","",AK148-AK147)</f>
        <v>101</v>
      </c>
      <c r="AM148" s="45">
        <v>413</v>
      </c>
      <c r="AN148" s="45">
        <f t="shared" ref="AN148:AN160" si="800">IF(AM148="","",AM148-AM147)</f>
        <v>1</v>
      </c>
      <c r="AO148" s="45">
        <v>30</v>
      </c>
      <c r="AP148" s="45">
        <f t="shared" ref="AP148:AP160" si="801">IF(AO148="","",AO147+AQ147-AO148)</f>
        <v>1</v>
      </c>
      <c r="AQ148" s="45">
        <v>0</v>
      </c>
      <c r="AR148" s="44" t="str">
        <f t="shared" ref="AR148:AR173" si="802">IF(AK148="","",AR147)</f>
        <v>ルララ</v>
      </c>
      <c r="AS148" s="43">
        <f t="shared" ref="AS148:AS160" si="803">IF(AK148="","",AS147)</f>
        <v>880</v>
      </c>
      <c r="AT148" s="45">
        <f t="shared" ref="AT148:AT160" si="804">IF(AS148="","",AP148*AS148)</f>
        <v>880</v>
      </c>
      <c r="AU148" s="46">
        <f t="shared" ref="AU148:AU160" si="805">IF(AT148="","",AT148/(AL148*100))</f>
        <v>8.7128712871287123E-2</v>
      </c>
      <c r="AV148" s="37"/>
      <c r="AW148" s="29"/>
      <c r="AX148" s="52">
        <f t="shared" ref="AX148:AX167" si="806">IF($A148="","",$A148)</f>
        <v>46097</v>
      </c>
      <c r="AY148" s="45">
        <v>40926</v>
      </c>
      <c r="AZ148" s="45">
        <f t="shared" ref="AZ148:AZ160" si="807">IF(AY148="","",AY148-AY147)</f>
        <v>852</v>
      </c>
      <c r="BA148" s="45">
        <v>742</v>
      </c>
      <c r="BB148" s="45">
        <f t="shared" ref="BB148:BB160" si="808">IF(BA148="","",BA148-BA147)</f>
        <v>11</v>
      </c>
      <c r="BC148" s="45">
        <v>26</v>
      </c>
      <c r="BD148" s="45">
        <f t="shared" ref="BD148:BD160" si="809">IF(BC148="","",BC147+BE147-BC148)</f>
        <v>11</v>
      </c>
      <c r="BE148" s="45">
        <v>9</v>
      </c>
      <c r="BF148" s="44" t="str">
        <f t="shared" ref="BF148:BF173" si="810">IF(AY148="","",BF147)</f>
        <v>ボンボンドロップシール</v>
      </c>
      <c r="BG148" s="43">
        <f t="shared" ref="BG148:BG160" si="811">IF(AY148="","",BG147)</f>
        <v>1500</v>
      </c>
      <c r="BH148" s="45">
        <f t="shared" ref="BH148:BH160" si="812">IF(BG148="","",BD148*BG148)</f>
        <v>16500</v>
      </c>
      <c r="BI148" s="46">
        <f t="shared" ref="BI148:BI160" si="813">IF(BH148="","",BH148/(AZ148*100))</f>
        <v>0.19366197183098591</v>
      </c>
      <c r="BJ148" s="37"/>
      <c r="BK148" s="29"/>
      <c r="BL148" s="47"/>
      <c r="BM148" s="45">
        <v>2266</v>
      </c>
      <c r="BN148" s="69">
        <v>9</v>
      </c>
      <c r="BO148" s="45">
        <v>65</v>
      </c>
      <c r="BP148" s="45">
        <v>2</v>
      </c>
      <c r="BQ148" s="45">
        <v>15</v>
      </c>
      <c r="BR148" s="43">
        <v>2</v>
      </c>
      <c r="BS148" s="45">
        <v>0</v>
      </c>
      <c r="BT148" s="70" t="s">
        <v>910</v>
      </c>
      <c r="BU148" s="45">
        <v>660</v>
      </c>
      <c r="BV148" s="45">
        <v>1320</v>
      </c>
      <c r="BW148" s="46">
        <v>1.4666666666666666</v>
      </c>
      <c r="BX148" s="37" t="s">
        <v>995</v>
      </c>
      <c r="BY148" s="57"/>
      <c r="BZ148" s="47"/>
      <c r="CA148" s="45">
        <v>8182</v>
      </c>
      <c r="CB148" s="69">
        <v>8</v>
      </c>
      <c r="CC148" s="43">
        <v>350</v>
      </c>
      <c r="CD148" s="45">
        <v>1</v>
      </c>
      <c r="CE148" s="45">
        <v>14</v>
      </c>
      <c r="CF148" s="43">
        <v>2</v>
      </c>
      <c r="CG148" s="71">
        <v>0</v>
      </c>
      <c r="CH148" s="63" t="s">
        <v>993</v>
      </c>
      <c r="CI148" s="67">
        <v>500</v>
      </c>
      <c r="CJ148" s="45">
        <v>1000</v>
      </c>
      <c r="CK148" s="46">
        <v>1.25</v>
      </c>
      <c r="CL148" s="37" t="s">
        <v>999</v>
      </c>
      <c r="CM148" s="29"/>
      <c r="CN148" s="47"/>
      <c r="CO148" s="45">
        <v>4197</v>
      </c>
      <c r="CP148" s="69">
        <v>2</v>
      </c>
      <c r="CQ148" s="45">
        <v>114</v>
      </c>
      <c r="CR148" s="45">
        <v>0</v>
      </c>
      <c r="CS148" s="45">
        <v>10</v>
      </c>
      <c r="CT148" s="43">
        <v>0</v>
      </c>
      <c r="CU148" s="71">
        <v>0</v>
      </c>
      <c r="CV148" s="63" t="s">
        <v>971</v>
      </c>
      <c r="CW148" s="67">
        <v>660</v>
      </c>
      <c r="CX148" s="45">
        <v>0</v>
      </c>
      <c r="CY148" s="46">
        <v>0</v>
      </c>
      <c r="CZ148" s="37"/>
      <c r="DA148" s="29"/>
      <c r="DB148" s="52">
        <f t="shared" ref="DB148:DB167" si="814">IF($A148="","",$A148)</f>
        <v>46097</v>
      </c>
      <c r="DC148" s="45">
        <v>32008</v>
      </c>
      <c r="DD148" s="45">
        <f t="shared" ref="DD148:DD160" si="815">IF(DC148="","",DC148-DC147)</f>
        <v>69</v>
      </c>
      <c r="DE148" s="45">
        <v>1601</v>
      </c>
      <c r="DF148" s="45">
        <f t="shared" ref="DF148:DF160" si="816">IF(DE148="","",DE148-DE147)</f>
        <v>9</v>
      </c>
      <c r="DG148" s="45">
        <v>37</v>
      </c>
      <c r="DH148" s="45">
        <f t="shared" ref="DH148:DH160" si="817">IF(DG148="","",DG147+DI147-DG148)</f>
        <v>12</v>
      </c>
      <c r="DI148" s="45">
        <v>5</v>
      </c>
      <c r="DJ148" s="44" t="str">
        <f t="shared" ref="DJ148:DJ173" si="818">IF(DC148="","",DJ147)</f>
        <v>DNぷくぷくシール</v>
      </c>
      <c r="DK148" s="43">
        <f t="shared" ref="DK148:DK160" si="819">IF(DC148="","",DK147)</f>
        <v>220</v>
      </c>
      <c r="DL148" s="45">
        <f t="shared" ref="DL148:DL160" si="820">IF(DK148="","",DH148*DK148)</f>
        <v>2640</v>
      </c>
      <c r="DM148" s="46">
        <f t="shared" ref="DM148:DM160" si="821">IF(DL148="","",DL148/(DD148*100))</f>
        <v>0.38260869565217392</v>
      </c>
      <c r="DN148" s="37"/>
      <c r="DO148" s="29"/>
      <c r="DP148" s="52">
        <f t="shared" ref="DP148:DP167" si="822">IF($A148="","",$A148)</f>
        <v>46097</v>
      </c>
      <c r="DQ148" s="45">
        <v>11117</v>
      </c>
      <c r="DR148" s="45">
        <f t="shared" ref="DR148:DR160" si="823">IF(DQ148="","",DQ148-DQ147)</f>
        <v>84</v>
      </c>
      <c r="DS148" s="45">
        <v>317</v>
      </c>
      <c r="DT148" s="45">
        <f t="shared" ref="DT148:DT160" si="824">IF(DS148="","",DS148-DS147)</f>
        <v>1</v>
      </c>
      <c r="DU148" s="45">
        <v>58</v>
      </c>
      <c r="DV148" s="45">
        <f t="shared" ref="DV148:DV160" si="825">IF(DU148="","",DU147+DW147-DU148)</f>
        <v>1</v>
      </c>
      <c r="DW148" s="45">
        <v>0</v>
      </c>
      <c r="DX148" s="44" t="str">
        <f t="shared" ref="DX148:DX173" si="826">IF(DQ148="","",DX147)</f>
        <v>サンリオバニティポーチ</v>
      </c>
      <c r="DY148" s="43">
        <f t="shared" ref="DY148:DY160" si="827">IF(DQ148="","",DY147)</f>
        <v>1080</v>
      </c>
      <c r="DZ148" s="45">
        <f t="shared" ref="DZ148:DZ160" si="828">IF(DY148="","",DV148*DY148)</f>
        <v>1080</v>
      </c>
      <c r="EA148" s="46">
        <f t="shared" ref="EA148:EA160" si="829">IF(DZ148="","",DZ148/(DR148*100))</f>
        <v>0.12857142857142856</v>
      </c>
      <c r="EB148" s="37"/>
      <c r="EC148" s="29"/>
      <c r="ED148" s="52">
        <f t="shared" ref="ED148:ED167" si="830">IF($A148="","",$A148)</f>
        <v>46097</v>
      </c>
      <c r="EE148" s="45">
        <v>4678</v>
      </c>
      <c r="EF148" s="45">
        <f t="shared" ref="EF148:EF160" si="831">IF(EE148="","",EE148-EE147)</f>
        <v>54</v>
      </c>
      <c r="EG148" s="45">
        <v>112</v>
      </c>
      <c r="EH148" s="45">
        <f t="shared" ref="EH148:EH160" si="832">IF(EG148="","",EG148-EG147)</f>
        <v>0</v>
      </c>
      <c r="EI148" s="45">
        <v>51</v>
      </c>
      <c r="EJ148" s="45">
        <f t="shared" ref="EJ148:EJ160" si="833">IF(EI148="","",EI147+EK147-EI148)</f>
        <v>0</v>
      </c>
      <c r="EK148" s="45">
        <v>6</v>
      </c>
      <c r="EL148" s="44" t="str">
        <f t="shared" ref="EL148:EL173" si="834">IF(EE148="","",EL147)</f>
        <v>サンリオヒョウ柄マスコットポーチ</v>
      </c>
      <c r="EM148" s="43">
        <f t="shared" ref="EM148:EM160" si="835">IF(EE148="","",EM147)</f>
        <v>935</v>
      </c>
      <c r="EN148" s="45">
        <f t="shared" ref="EN148:EN160" si="836">IF(EM148="","",EJ148*EM148)</f>
        <v>0</v>
      </c>
      <c r="EO148" s="46">
        <f t="shared" ref="EO148:EO160" si="837">IF(EN148="","",EN148/(EF148*100))</f>
        <v>0</v>
      </c>
      <c r="EP148" s="37"/>
      <c r="EQ148" s="29"/>
      <c r="ER148" s="52">
        <f t="shared" ref="ER148:ER167" si="838">IF($A148="","",$A148)</f>
        <v>46097</v>
      </c>
      <c r="ES148" s="45">
        <v>2598</v>
      </c>
      <c r="ET148" s="45">
        <f t="shared" ref="ET148:ET160" si="839">IF(ES148="","",ES148-ES147)</f>
        <v>65</v>
      </c>
      <c r="EU148" s="45">
        <v>67</v>
      </c>
      <c r="EV148" s="45">
        <f t="shared" ref="EV148:EV159" si="840">IF(EU148="","",EU148-EU147)</f>
        <v>2</v>
      </c>
      <c r="EW148" s="45">
        <v>54</v>
      </c>
      <c r="EX148" s="45">
        <f t="shared" ref="EX148:EX160" si="841">IF(EW148="","",EW147+EY147-EW148)</f>
        <v>2</v>
      </c>
      <c r="EY148" s="45">
        <v>0</v>
      </c>
      <c r="EZ148" s="44" t="str">
        <f t="shared" ref="EZ148:EZ173" si="842">IF(ES148="","",EZ147)</f>
        <v>ギャルキティマスコットポーチ</v>
      </c>
      <c r="FA148" s="43">
        <f t="shared" ref="FA148:FA160" si="843">IF(ES148="","",FA147)</f>
        <v>935</v>
      </c>
      <c r="FB148" s="45">
        <f t="shared" ref="FB148:FB160" si="844">IF(FA148="","",EX148*FA148)</f>
        <v>1870</v>
      </c>
      <c r="FC148" s="46">
        <f t="shared" ref="FC148:FC160" si="845">IF(FB148="","",FB148/(ET148*100))</f>
        <v>0.28769230769230769</v>
      </c>
      <c r="FD148" s="37"/>
      <c r="FE148" s="60"/>
      <c r="FF148" s="52">
        <f t="shared" ref="FF148:FF167" si="846">IF($A148="","",$A148)</f>
        <v>46097</v>
      </c>
      <c r="FG148" s="45">
        <v>5276</v>
      </c>
      <c r="FH148" s="45">
        <f t="shared" ref="FH148:FH160" si="847">IF(FG148="","",FG148-FG147)</f>
        <v>56</v>
      </c>
      <c r="FI148" s="45">
        <v>441</v>
      </c>
      <c r="FJ148" s="45">
        <f t="shared" ref="FJ148:FJ160" si="848">IF(FI148="","",FI148-FI147)</f>
        <v>0</v>
      </c>
      <c r="FK148" s="45">
        <v>31</v>
      </c>
      <c r="FL148" s="45">
        <f t="shared" ref="FL148:FL160" si="849">IF(FK148="","",FK147+FM147-FK148)</f>
        <v>0</v>
      </c>
      <c r="FM148" s="45">
        <v>0</v>
      </c>
      <c r="FN148" s="44" t="str">
        <f t="shared" ref="FN148:FN173" si="850">IF(FG148="","",FN147)</f>
        <v>サミュエル</v>
      </c>
      <c r="FO148" s="43">
        <f t="shared" ref="FO148:FO160" si="851">IF(FG148="","",FO147)</f>
        <v>1000</v>
      </c>
      <c r="FP148" s="45">
        <f t="shared" ref="FP148:FP160" si="852">IF(FO148="","",FL148*FO148)</f>
        <v>0</v>
      </c>
      <c r="FQ148" s="46">
        <f t="shared" ref="FQ148:FQ160" si="853">IF(FP148="","",FP148/(FH148*100))</f>
        <v>0</v>
      </c>
      <c r="FR148" s="37"/>
      <c r="FS148" s="29"/>
      <c r="FT148" s="52">
        <f t="shared" ref="FT148:FT167" si="854">IF($A148="","",$A148)</f>
        <v>46097</v>
      </c>
      <c r="FU148" s="45">
        <v>3624</v>
      </c>
      <c r="FV148" s="45">
        <f t="shared" ref="FV148:FV160" si="855">IF(FU148="","",FU148-FU147)</f>
        <v>61</v>
      </c>
      <c r="FW148" s="45">
        <v>272</v>
      </c>
      <c r="FX148" s="45">
        <f t="shared" ref="FX148:FX160" si="856">IF(FW148="","",FW148-FW147)</f>
        <v>8</v>
      </c>
      <c r="FY148" s="45">
        <v>320</v>
      </c>
      <c r="FZ148" s="45">
        <f t="shared" ref="FZ148:FZ160" si="857">IF(FY148="","",FY147+GA147-FY148)</f>
        <v>16</v>
      </c>
      <c r="GA148" s="45">
        <v>60</v>
      </c>
      <c r="GB148" s="44" t="str">
        <f t="shared" ref="GB148:GB173" si="858">IF(FU148="","",GB147)</f>
        <v>余り物</v>
      </c>
      <c r="GC148" s="43">
        <f t="shared" ref="GC148:GC160" si="859">IF(FU148="","",GC147)</f>
        <v>200</v>
      </c>
      <c r="GD148" s="45">
        <f t="shared" ref="GD148:GD160" si="860">IF(GC148="","",FZ148*GC148)</f>
        <v>3200</v>
      </c>
      <c r="GE148" s="46">
        <f t="shared" ref="GE148:GE160" si="861">IF(GD148="","",GD148/(FV148*100))</f>
        <v>0.52459016393442626</v>
      </c>
      <c r="GF148" s="37"/>
      <c r="GG148" s="29"/>
      <c r="GH148" s="52">
        <f t="shared" ref="GH148:GH167" si="862">IF($A148="","",$A148)</f>
        <v>46097</v>
      </c>
      <c r="GI148" s="45">
        <v>1257</v>
      </c>
      <c r="GJ148" s="45">
        <f t="shared" ref="GJ148:GJ160" si="863">IF(GI148="","",GI148-GI147)</f>
        <v>31</v>
      </c>
      <c r="GK148" s="45">
        <v>174</v>
      </c>
      <c r="GL148" s="45">
        <f t="shared" ref="GL148:GL160" si="864">IF(GK148="","",GK148-GK147)</f>
        <v>7</v>
      </c>
      <c r="GM148" s="45">
        <v>70</v>
      </c>
      <c r="GN148" s="45">
        <f t="shared" ref="GN148:GN160" si="865">IF(GM148="","",GM147+GO147-GM148)</f>
        <v>6</v>
      </c>
      <c r="GO148" s="45">
        <v>40</v>
      </c>
      <c r="GP148" s="44" t="str">
        <f t="shared" ref="GP148:GP173" si="866">IF(GI148="","",GP147)</f>
        <v>サンリオウインターMC</v>
      </c>
      <c r="GQ148" s="43">
        <f t="shared" ref="GQ148:GQ160" si="867">IF(GI148="","",GQ147)</f>
        <v>638</v>
      </c>
      <c r="GR148" s="45">
        <f t="shared" ref="GR148:GR160" si="868">IF(GQ148="","",GN148*GQ148)</f>
        <v>3828</v>
      </c>
      <c r="GS148" s="46">
        <f t="shared" ref="GS148:GS160" si="869">IF(GR148="","",GR148/(GJ148*100))</f>
        <v>1.2348387096774194</v>
      </c>
      <c r="GT148" s="37" t="s">
        <v>1023</v>
      </c>
      <c r="GU148" s="61"/>
      <c r="GV148" s="47"/>
      <c r="GW148" s="30" t="s">
        <v>1144</v>
      </c>
      <c r="GX148" s="45">
        <v>237</v>
      </c>
      <c r="GY148" s="45">
        <v>29</v>
      </c>
      <c r="GZ148" s="43">
        <v>17</v>
      </c>
      <c r="HA148" s="45">
        <v>3</v>
      </c>
      <c r="HB148" s="45">
        <v>0</v>
      </c>
      <c r="HC148" s="43">
        <v>3</v>
      </c>
      <c r="HD148" s="45">
        <v>3</v>
      </c>
      <c r="HE148" s="44" t="s">
        <v>976</v>
      </c>
      <c r="HF148" s="43">
        <v>500</v>
      </c>
      <c r="HG148" s="45">
        <v>1500</v>
      </c>
      <c r="HH148" s="46">
        <v>0.51724137931034486</v>
      </c>
      <c r="HI148" s="37"/>
      <c r="HJ148" s="29"/>
      <c r="HK148" s="47"/>
      <c r="HL148" s="45">
        <v>1303</v>
      </c>
      <c r="HM148" s="45">
        <v>2</v>
      </c>
      <c r="HN148" s="43">
        <v>40</v>
      </c>
      <c r="HO148" s="45">
        <v>1</v>
      </c>
      <c r="HP148" s="45">
        <v>11</v>
      </c>
      <c r="HQ148" s="43">
        <v>1</v>
      </c>
      <c r="HR148" s="45">
        <v>0</v>
      </c>
      <c r="HS148" s="44" t="s">
        <v>985</v>
      </c>
      <c r="HT148" s="43">
        <v>900</v>
      </c>
      <c r="HU148" s="45">
        <v>900</v>
      </c>
      <c r="HV148" s="46">
        <v>4.5</v>
      </c>
      <c r="HW148" s="37"/>
      <c r="HX148" s="360"/>
      <c r="HY148" s="47"/>
      <c r="HZ148" s="45">
        <v>5952</v>
      </c>
      <c r="IA148" s="45">
        <v>43</v>
      </c>
      <c r="IB148" s="43">
        <v>174</v>
      </c>
      <c r="IC148" s="45">
        <v>0</v>
      </c>
      <c r="ID148" s="45">
        <v>12</v>
      </c>
      <c r="IE148" s="43">
        <v>0</v>
      </c>
      <c r="IF148" s="45">
        <v>0</v>
      </c>
      <c r="IG148" s="63" t="s">
        <v>212</v>
      </c>
      <c r="IH148" s="45">
        <v>500</v>
      </c>
      <c r="II148" s="45">
        <v>0</v>
      </c>
      <c r="IJ148" s="46">
        <v>0</v>
      </c>
      <c r="IK148" s="37"/>
      <c r="IL148" s="29"/>
      <c r="IM148" s="47"/>
      <c r="IN148" s="45">
        <v>6654</v>
      </c>
      <c r="IO148" s="69">
        <v>11</v>
      </c>
      <c r="IP148" s="43">
        <v>176</v>
      </c>
      <c r="IQ148" s="45">
        <v>2</v>
      </c>
      <c r="IR148" s="45">
        <v>3</v>
      </c>
      <c r="IS148" s="43">
        <v>3</v>
      </c>
      <c r="IT148" s="45">
        <v>33</v>
      </c>
      <c r="IU148" s="44" t="s">
        <v>987</v>
      </c>
      <c r="IV148" s="43">
        <v>0</v>
      </c>
      <c r="IW148" s="45">
        <v>0</v>
      </c>
      <c r="IX148" s="46">
        <v>0</v>
      </c>
      <c r="IY148" s="37" t="s">
        <v>1006</v>
      </c>
      <c r="IZ148" s="61"/>
      <c r="JA148" s="47"/>
      <c r="JB148" s="45">
        <v>4912</v>
      </c>
      <c r="JC148" s="45">
        <v>0</v>
      </c>
      <c r="JD148" s="43">
        <v>142</v>
      </c>
      <c r="JE148" s="45">
        <v>1</v>
      </c>
      <c r="JF148" s="45">
        <v>10</v>
      </c>
      <c r="JG148" s="43">
        <v>1</v>
      </c>
      <c r="JH148" s="45">
        <v>0</v>
      </c>
      <c r="JI148" s="63" t="s">
        <v>245</v>
      </c>
      <c r="JJ148" s="45">
        <v>700</v>
      </c>
      <c r="JK148" s="45">
        <v>700</v>
      </c>
      <c r="JL148" s="46" t="e">
        <v>#DIV/0!</v>
      </c>
      <c r="JM148" s="37" t="s">
        <v>1001</v>
      </c>
      <c r="JN148" s="29"/>
      <c r="JO148" s="47"/>
      <c r="JP148" s="45">
        <v>6877</v>
      </c>
      <c r="JQ148" s="45">
        <v>20</v>
      </c>
      <c r="JR148" s="43">
        <v>142</v>
      </c>
      <c r="JS148" s="45">
        <v>0</v>
      </c>
      <c r="JT148" s="45">
        <v>12</v>
      </c>
      <c r="JU148" s="43">
        <v>1</v>
      </c>
      <c r="JV148" s="45">
        <v>0</v>
      </c>
      <c r="JW148" s="72" t="s">
        <v>608</v>
      </c>
      <c r="JX148" s="43">
        <v>539</v>
      </c>
      <c r="JY148" s="45">
        <v>539</v>
      </c>
      <c r="JZ148" s="46">
        <v>0.26950000000000002</v>
      </c>
      <c r="KA148" s="37"/>
      <c r="KB148" s="51"/>
      <c r="KC148" s="47"/>
      <c r="KD148" s="45">
        <v>11816</v>
      </c>
      <c r="KE148" s="45">
        <v>4</v>
      </c>
      <c r="KF148" s="43">
        <v>345</v>
      </c>
      <c r="KG148" s="45">
        <v>0</v>
      </c>
      <c r="KH148" s="45">
        <v>11</v>
      </c>
      <c r="KI148" s="43">
        <v>0</v>
      </c>
      <c r="KJ148" s="43">
        <v>0</v>
      </c>
      <c r="KK148" s="63" t="s">
        <v>971</v>
      </c>
      <c r="KL148" s="67">
        <v>1100</v>
      </c>
      <c r="KM148" s="45">
        <v>0</v>
      </c>
      <c r="KN148" s="46">
        <v>0</v>
      </c>
      <c r="KO148" s="37"/>
      <c r="KP148" s="29"/>
      <c r="KQ148" s="47"/>
      <c r="KR148" s="45">
        <v>3346</v>
      </c>
      <c r="KS148" s="45">
        <v>40</v>
      </c>
      <c r="KT148" s="45">
        <v>88</v>
      </c>
      <c r="KU148" s="45">
        <v>2</v>
      </c>
      <c r="KV148" s="45">
        <v>9</v>
      </c>
      <c r="KW148" s="43">
        <v>2</v>
      </c>
      <c r="KX148" s="45">
        <v>0</v>
      </c>
      <c r="KY148" s="68" t="s">
        <v>923</v>
      </c>
      <c r="KZ148" s="43">
        <v>750</v>
      </c>
      <c r="LA148" s="45">
        <v>2000</v>
      </c>
      <c r="LB148" s="46">
        <v>0.5</v>
      </c>
      <c r="LC148" t="s">
        <v>755</v>
      </c>
      <c r="LD148" s="29"/>
      <c r="LE148" s="47"/>
      <c r="LF148" s="45"/>
      <c r="LG148" s="45"/>
      <c r="LH148" s="45">
        <v>532</v>
      </c>
      <c r="LI148" s="45">
        <v>0</v>
      </c>
      <c r="LJ148" s="43">
        <v>2</v>
      </c>
      <c r="LK148" s="45">
        <v>0</v>
      </c>
      <c r="LL148" s="45">
        <v>0</v>
      </c>
      <c r="LM148" s="73" t="s">
        <v>915</v>
      </c>
      <c r="LN148" s="67">
        <v>1500</v>
      </c>
      <c r="LO148" s="45">
        <v>0</v>
      </c>
      <c r="LP148" s="46"/>
      <c r="LQ148" s="37"/>
      <c r="LR148" s="29"/>
      <c r="LS148" s="52">
        <f t="shared" ref="LS148:LS167" si="870">IF($A148="","",$A148)</f>
        <v>46097</v>
      </c>
      <c r="LT148" s="45">
        <v>23940</v>
      </c>
      <c r="LU148" s="45">
        <f t="shared" ref="LU148:LU160" si="871">IF(LT148="","",LT148-LT147)</f>
        <v>77</v>
      </c>
      <c r="LV148" s="45">
        <v>1158</v>
      </c>
      <c r="LW148" s="45">
        <f t="shared" ref="LW148:LW160" si="872">IF(LV148="","",LV148-LV147)</f>
        <v>3</v>
      </c>
      <c r="LX148" s="45">
        <v>26</v>
      </c>
      <c r="LY148" s="45">
        <f t="shared" ref="LY148:LY160" si="873">IF(LX148="","",LX147+LZ147-LX148)</f>
        <v>3</v>
      </c>
      <c r="LZ148" s="45">
        <v>0</v>
      </c>
      <c r="MA148" s="44" t="str">
        <f t="shared" ref="MA148:MA173" si="874">IF(LT148="","",MA147)</f>
        <v>ルララ</v>
      </c>
      <c r="MB148" s="43">
        <f t="shared" ref="MB148:MB160" si="875">IF(LT148="","",MB147)</f>
        <v>850</v>
      </c>
      <c r="MC148" s="45">
        <f t="shared" ref="MC148:MC160" si="876">IF(MB148="","",LY148*MB148)</f>
        <v>2550</v>
      </c>
      <c r="MD148" s="46">
        <f t="shared" ref="MD148:MD160" si="877">IF(MC148="","",MC148/(LU148*100))</f>
        <v>0.33116883116883117</v>
      </c>
      <c r="ME148" s="37"/>
      <c r="MF148" s="29"/>
      <c r="MG148" s="52">
        <f t="shared" ref="MG148:MG167" si="878">IF($A148="","",$A148)</f>
        <v>46097</v>
      </c>
      <c r="MH148" s="45">
        <v>10498</v>
      </c>
      <c r="MI148" s="45">
        <f t="shared" ref="MI148:MI160" si="879">IF(MH148="","",MH148-MH147)</f>
        <v>75</v>
      </c>
      <c r="MJ148" s="45">
        <v>433</v>
      </c>
      <c r="MK148" s="45">
        <f t="shared" ref="MK148:MK160" si="880">IF(MJ148="","",MJ148-MJ147)</f>
        <v>2</v>
      </c>
      <c r="ML148" s="45">
        <v>12</v>
      </c>
      <c r="MM148" s="45">
        <f t="shared" ref="MM148:MM160" si="881">IF(ML148="","",ML147+MN147-ML148)</f>
        <v>2</v>
      </c>
      <c r="MN148" s="45">
        <v>8</v>
      </c>
      <c r="MO148" s="44" t="str">
        <f t="shared" ref="MO148:MO173" si="882">IF(MH148="","",MO147)</f>
        <v>たまごっちボアポーチ</v>
      </c>
      <c r="MP148" s="43">
        <f t="shared" ref="MP148:MP160" si="883">IF(MH148="","",MP147)</f>
        <v>1100</v>
      </c>
      <c r="MQ148" s="45">
        <f t="shared" ref="MQ148:MQ160" si="884">IF(MP148="","",MM148*MP148)</f>
        <v>2200</v>
      </c>
      <c r="MR148" s="46">
        <f t="shared" ref="MR148:MR160" si="885">IF(MQ148="","",MQ148/(MI148*100))</f>
        <v>0.29333333333333333</v>
      </c>
      <c r="MS148" s="177" t="s">
        <v>965</v>
      </c>
      <c r="MT148" s="29"/>
      <c r="MU148" s="52">
        <f t="shared" ref="MU148:MU167" si="886">IF($A148="","",$A148)</f>
        <v>46097</v>
      </c>
      <c r="MV148" s="45">
        <v>6554</v>
      </c>
      <c r="MW148" s="45">
        <f t="shared" ref="MW148:MW160" si="887">IF(MV148="","",MV148-MV147)</f>
        <v>981</v>
      </c>
      <c r="MX148" s="45">
        <v>508</v>
      </c>
      <c r="MY148" s="45">
        <f t="shared" ref="MY148:MY160" si="888">IF(MX148="","",MX148-MX147)</f>
        <v>7</v>
      </c>
      <c r="MZ148" s="45">
        <v>30</v>
      </c>
      <c r="NA148" s="45">
        <f t="shared" ref="NA148:NA160" si="889">IF(MZ148="","",MZ147+NB147-MZ148)</f>
        <v>7</v>
      </c>
      <c r="NB148" s="45">
        <v>8</v>
      </c>
      <c r="NC148" s="44" t="str">
        <f t="shared" ref="NC148:NC173" si="890">IF(MV148="","",NC147)</f>
        <v>ボンボンドロップシール</v>
      </c>
      <c r="ND148" s="43">
        <f t="shared" ref="ND148:ND160" si="891">IF(MV148="","",ND147)</f>
        <v>1500</v>
      </c>
      <c r="NE148" s="45">
        <f t="shared" ref="NE148:NE160" si="892">IF(ND148="","",NA148*ND148)</f>
        <v>10500</v>
      </c>
      <c r="NF148" s="46">
        <f t="shared" ref="NF148:NF160" si="893">IF(NE148="","",NE148/(MW148*100))</f>
        <v>0.10703363914373089</v>
      </c>
      <c r="NG148" s="37" t="s">
        <v>915</v>
      </c>
      <c r="NH148" s="29"/>
      <c r="NI148" s="52">
        <f t="shared" ref="NI148:NI167" si="894">IF($A148="","",$A148)</f>
        <v>46097</v>
      </c>
      <c r="NJ148" s="45">
        <v>14175</v>
      </c>
      <c r="NK148" s="45">
        <f t="shared" ref="NK148:NK160" si="895">IF(NJ148="","",NJ148-NJ147)</f>
        <v>202</v>
      </c>
      <c r="NL148" s="45">
        <v>246</v>
      </c>
      <c r="NM148" s="45">
        <f t="shared" ref="NM148:NM160" si="896">IF(NL148="","",NL148-NL147)</f>
        <v>6</v>
      </c>
      <c r="NN148" s="45">
        <v>18</v>
      </c>
      <c r="NO148" s="45">
        <f t="shared" ref="NO148:NO160" si="897">IF(NN148="","",NN147+NP147-NN148)</f>
        <v>6</v>
      </c>
      <c r="NP148" s="45">
        <v>10</v>
      </c>
      <c r="NQ148" s="44" t="str">
        <f t="shared" ref="NQ148:NQ173" si="898">IF(NJ148="","",NQ147)</f>
        <v>たまごっちヘアバンド</v>
      </c>
      <c r="NR148" s="43">
        <f t="shared" ref="NR148:NR160" si="899">IF(NJ148="","",NR147)</f>
        <v>1100</v>
      </c>
      <c r="NS148" s="45">
        <f t="shared" ref="NS148:NS160" si="900">IF(NR148="","",NO148*NR148)</f>
        <v>6600</v>
      </c>
      <c r="NT148" s="46">
        <f t="shared" ref="NT148:NT160" si="901">IF(NS148="","",NS148/(NK148*100))</f>
        <v>0.32673267326732675</v>
      </c>
      <c r="NU148" s="37"/>
    </row>
    <row r="149" spans="1:385" ht="15" customHeight="1" thickBot="1" x14ac:dyDescent="0.3">
      <c r="A149" s="38">
        <v>46101</v>
      </c>
      <c r="B149" s="39">
        <f>IF(A149="","",SUM(J149,LG153,AL149,DR149,AZ149,DD149,LU149,NK149,MW149,MI149,X149,FH149,FV149,GJ149,EF149,ET149)+SUM(HM155:HM158)+SUM(GY155:GY158)+SUM(CP155:CP158)+SUM(BN155:BN158)+SUM(KS155:KS158)+SUM(KE155:KE158)+SUM(CB155:CB158)+SUM(IA155:IA158)+SUM(IO155:IO158)+SUM(JC155:JC158)+SUM(JQ155:JQ158))</f>
        <v>4409</v>
      </c>
      <c r="C149" s="40">
        <f>IF(A149="","",SUM(J149,X149,AL149,AZ149)+SUM(KE155:KE158)+SUM(KS155:KS158)+SUM(BN155:BN158))</f>
        <v>1475</v>
      </c>
      <c r="D149" s="40">
        <f>IF(A149="","",SUM(DD149,DR149)+SUM(CB155:CB158)+SUM(CP155:CP158))</f>
        <v>175</v>
      </c>
      <c r="E149" s="41">
        <f>IF(A149="","",SUM(NK149,MW149,MI149,LG153,LU149)+SUM(IA155:IA158)+SUM(IO155:IO158)+SUM(JC155:JC158)+SUM(JQ155:JQ158))</f>
        <v>1898</v>
      </c>
      <c r="F149" s="41">
        <f>IF(B149="","",SUM(FH149,FV149,GJ149)+SUM(HM155:HM158)+SUM(GY155:GY158))</f>
        <v>689</v>
      </c>
      <c r="G149" s="40">
        <f>IF(A149="","",SUM(EF149,ET149))</f>
        <v>172</v>
      </c>
      <c r="H149" s="42"/>
      <c r="I149" s="45">
        <v>6624</v>
      </c>
      <c r="J149" s="45">
        <f t="shared" si="783"/>
        <v>40</v>
      </c>
      <c r="K149" s="45">
        <v>245</v>
      </c>
      <c r="L149" s="45">
        <f t="shared" si="784"/>
        <v>8</v>
      </c>
      <c r="M149" s="45">
        <v>90</v>
      </c>
      <c r="N149" s="45">
        <f t="shared" si="785"/>
        <v>8</v>
      </c>
      <c r="O149" s="45">
        <v>0</v>
      </c>
      <c r="P149" s="44" t="str">
        <f t="shared" si="786"/>
        <v>AIまきまきシール</v>
      </c>
      <c r="Q149" s="43">
        <f t="shared" si="787"/>
        <v>130</v>
      </c>
      <c r="R149" s="45">
        <f t="shared" si="788"/>
        <v>1040</v>
      </c>
      <c r="S149" s="46">
        <f t="shared" si="789"/>
        <v>0.26</v>
      </c>
      <c r="T149" s="37"/>
      <c r="U149" s="29"/>
      <c r="V149" s="52">
        <f t="shared" si="790"/>
        <v>46101</v>
      </c>
      <c r="W149" s="45">
        <v>16634</v>
      </c>
      <c r="X149" s="45">
        <f t="shared" si="791"/>
        <v>100</v>
      </c>
      <c r="Y149" s="45">
        <v>613</v>
      </c>
      <c r="Z149" s="45">
        <f t="shared" si="792"/>
        <v>2</v>
      </c>
      <c r="AA149" s="45">
        <v>17</v>
      </c>
      <c r="AB149" s="45">
        <f t="shared" si="793"/>
        <v>2</v>
      </c>
      <c r="AC149" s="45"/>
      <c r="AD149" s="44" t="str">
        <f t="shared" si="794"/>
        <v>サンリオボアポーチ</v>
      </c>
      <c r="AE149" s="43">
        <f t="shared" si="795"/>
        <v>1026</v>
      </c>
      <c r="AF149" s="45">
        <f t="shared" si="796"/>
        <v>2052</v>
      </c>
      <c r="AG149" s="46">
        <f t="shared" si="797"/>
        <v>0.20519999999999999</v>
      </c>
      <c r="AH149" s="37"/>
      <c r="AI149" s="29"/>
      <c r="AJ149" s="52">
        <f t="shared" si="798"/>
        <v>46101</v>
      </c>
      <c r="AK149" s="45">
        <v>20563</v>
      </c>
      <c r="AL149" s="45">
        <f t="shared" si="799"/>
        <v>80</v>
      </c>
      <c r="AM149" s="45">
        <v>415</v>
      </c>
      <c r="AN149" s="45">
        <f t="shared" si="800"/>
        <v>2</v>
      </c>
      <c r="AO149" s="45">
        <v>28</v>
      </c>
      <c r="AP149" s="45">
        <f t="shared" si="801"/>
        <v>2</v>
      </c>
      <c r="AQ149" s="45"/>
      <c r="AR149" s="44" t="str">
        <f t="shared" si="802"/>
        <v>ルララ</v>
      </c>
      <c r="AS149" s="43">
        <f t="shared" si="803"/>
        <v>880</v>
      </c>
      <c r="AT149" s="45">
        <f t="shared" si="804"/>
        <v>1760</v>
      </c>
      <c r="AU149" s="46">
        <f t="shared" si="805"/>
        <v>0.22</v>
      </c>
      <c r="AV149" s="37"/>
      <c r="AW149" s="29"/>
      <c r="AX149" s="52">
        <f t="shared" si="806"/>
        <v>46101</v>
      </c>
      <c r="AY149" s="45">
        <v>41475</v>
      </c>
      <c r="AZ149" s="45">
        <f t="shared" si="807"/>
        <v>549</v>
      </c>
      <c r="BA149" s="45">
        <v>749</v>
      </c>
      <c r="BB149" s="45">
        <f t="shared" si="808"/>
        <v>7</v>
      </c>
      <c r="BC149" s="45">
        <v>30</v>
      </c>
      <c r="BD149" s="45">
        <f t="shared" si="809"/>
        <v>5</v>
      </c>
      <c r="BE149" s="45">
        <v>2</v>
      </c>
      <c r="BF149" s="44" t="str">
        <f t="shared" si="810"/>
        <v>ボンボンドロップシール</v>
      </c>
      <c r="BG149" s="43">
        <f t="shared" si="811"/>
        <v>1500</v>
      </c>
      <c r="BH149" s="45">
        <f t="shared" si="812"/>
        <v>7500</v>
      </c>
      <c r="BI149" s="46">
        <f t="shared" si="813"/>
        <v>0.13661202185792351</v>
      </c>
      <c r="BJ149" s="37"/>
      <c r="BK149" s="29"/>
      <c r="BL149" s="47"/>
      <c r="BM149" s="45">
        <v>5509</v>
      </c>
      <c r="BN149" s="45">
        <v>50</v>
      </c>
      <c r="BO149" s="45">
        <v>176</v>
      </c>
      <c r="BP149" s="45">
        <v>2</v>
      </c>
      <c r="BQ149" s="45">
        <v>9</v>
      </c>
      <c r="BR149" s="43">
        <v>0</v>
      </c>
      <c r="BS149" s="45">
        <v>0</v>
      </c>
      <c r="BT149" s="70" t="s">
        <v>784</v>
      </c>
      <c r="BU149" s="45">
        <v>1100</v>
      </c>
      <c r="BV149" s="45">
        <v>0</v>
      </c>
      <c r="BW149" s="46">
        <v>0</v>
      </c>
      <c r="BX149" s="37"/>
      <c r="BY149" s="57"/>
      <c r="BZ149" s="47"/>
      <c r="CA149" s="45">
        <v>9864</v>
      </c>
      <c r="CB149" s="45">
        <v>38</v>
      </c>
      <c r="CC149" s="45">
        <v>468</v>
      </c>
      <c r="CD149" s="45">
        <v>1</v>
      </c>
      <c r="CE149" s="45">
        <v>9</v>
      </c>
      <c r="CF149" s="43">
        <v>1</v>
      </c>
      <c r="CG149" s="71">
        <v>0</v>
      </c>
      <c r="CH149" s="63" t="s">
        <v>784</v>
      </c>
      <c r="CI149" s="45">
        <v>1100</v>
      </c>
      <c r="CJ149">
        <v>1100</v>
      </c>
      <c r="CK149" s="46">
        <v>0.28947368421052633</v>
      </c>
      <c r="CL149" s="37"/>
      <c r="CM149" s="29"/>
      <c r="CN149" s="47"/>
      <c r="CO149" s="45">
        <v>4080</v>
      </c>
      <c r="CP149" s="45">
        <v>13</v>
      </c>
      <c r="CQ149" s="45">
        <v>129</v>
      </c>
      <c r="CR149" s="45">
        <v>2</v>
      </c>
      <c r="CS149" s="45">
        <v>9</v>
      </c>
      <c r="CT149" s="43">
        <v>2</v>
      </c>
      <c r="CU149" s="71">
        <v>0</v>
      </c>
      <c r="CV149" s="63" t="s">
        <v>893</v>
      </c>
      <c r="CW149" s="45">
        <v>880</v>
      </c>
      <c r="CX149" s="45">
        <v>1760</v>
      </c>
      <c r="CY149" s="46">
        <v>1.3538461538461539</v>
      </c>
      <c r="CZ149" s="37" t="s">
        <v>998</v>
      </c>
      <c r="DA149" s="29"/>
      <c r="DB149" s="52">
        <f t="shared" si="814"/>
        <v>46101</v>
      </c>
      <c r="DC149" s="45">
        <v>32044</v>
      </c>
      <c r="DD149" s="45">
        <f t="shared" si="815"/>
        <v>36</v>
      </c>
      <c r="DE149" s="45">
        <v>1606</v>
      </c>
      <c r="DF149" s="45">
        <f t="shared" si="816"/>
        <v>5</v>
      </c>
      <c r="DG149" s="45">
        <v>36</v>
      </c>
      <c r="DH149" s="45">
        <f t="shared" si="817"/>
        <v>6</v>
      </c>
      <c r="DI149" s="45">
        <v>0</v>
      </c>
      <c r="DJ149" s="44" t="str">
        <f t="shared" si="818"/>
        <v>DNぷくぷくシール</v>
      </c>
      <c r="DK149" s="43">
        <f t="shared" si="819"/>
        <v>220</v>
      </c>
      <c r="DL149" s="45">
        <f t="shared" si="820"/>
        <v>1320</v>
      </c>
      <c r="DM149" s="46">
        <f t="shared" si="821"/>
        <v>0.36666666666666664</v>
      </c>
      <c r="DN149" s="37" t="s">
        <v>1045</v>
      </c>
      <c r="DO149" s="29"/>
      <c r="DP149" s="52">
        <f t="shared" si="822"/>
        <v>46101</v>
      </c>
      <c r="DQ149" s="45">
        <v>11173</v>
      </c>
      <c r="DR149" s="45">
        <f t="shared" si="823"/>
        <v>56</v>
      </c>
      <c r="DS149" s="45">
        <v>319</v>
      </c>
      <c r="DT149" s="45">
        <f t="shared" si="824"/>
        <v>2</v>
      </c>
      <c r="DU149" s="45">
        <v>56</v>
      </c>
      <c r="DV149" s="45">
        <f t="shared" si="825"/>
        <v>2</v>
      </c>
      <c r="DW149" s="45">
        <v>4</v>
      </c>
      <c r="DX149" s="44" t="str">
        <f t="shared" si="826"/>
        <v>サンリオバニティポーチ</v>
      </c>
      <c r="DY149" s="43">
        <f t="shared" si="827"/>
        <v>1080</v>
      </c>
      <c r="DZ149" s="45">
        <f t="shared" si="828"/>
        <v>2160</v>
      </c>
      <c r="EA149" s="46">
        <f t="shared" si="829"/>
        <v>0.38571428571428573</v>
      </c>
      <c r="EB149" s="37"/>
      <c r="EC149" s="29"/>
      <c r="ED149" s="52">
        <f t="shared" si="830"/>
        <v>46101</v>
      </c>
      <c r="EE149" s="45">
        <v>4789</v>
      </c>
      <c r="EF149" s="45">
        <f t="shared" si="831"/>
        <v>111</v>
      </c>
      <c r="EG149" s="45">
        <v>114</v>
      </c>
      <c r="EH149" s="45">
        <f t="shared" si="832"/>
        <v>2</v>
      </c>
      <c r="EI149" s="45">
        <v>55</v>
      </c>
      <c r="EJ149" s="45">
        <f t="shared" si="833"/>
        <v>2</v>
      </c>
      <c r="EK149" s="45">
        <v>0</v>
      </c>
      <c r="EL149" s="44" t="str">
        <f t="shared" si="834"/>
        <v>サンリオヒョウ柄マスコットポーチ</v>
      </c>
      <c r="EM149" s="43">
        <f t="shared" si="835"/>
        <v>935</v>
      </c>
      <c r="EN149" s="45">
        <f t="shared" si="836"/>
        <v>1870</v>
      </c>
      <c r="EO149" s="46">
        <f t="shared" si="837"/>
        <v>0.16846846846846847</v>
      </c>
      <c r="EP149" s="37"/>
      <c r="EQ149" s="29"/>
      <c r="ER149" s="52">
        <f t="shared" si="838"/>
        <v>46101</v>
      </c>
      <c r="ES149" s="45">
        <v>2659</v>
      </c>
      <c r="ET149" s="45">
        <f t="shared" si="839"/>
        <v>61</v>
      </c>
      <c r="EU149" s="45">
        <v>67</v>
      </c>
      <c r="EV149" s="45">
        <f t="shared" si="840"/>
        <v>0</v>
      </c>
      <c r="EW149" s="45">
        <v>54</v>
      </c>
      <c r="EX149" s="45">
        <f t="shared" si="841"/>
        <v>0</v>
      </c>
      <c r="EY149" s="45">
        <v>0</v>
      </c>
      <c r="EZ149" s="44" t="str">
        <f t="shared" si="842"/>
        <v>ギャルキティマスコットポーチ</v>
      </c>
      <c r="FA149" s="43">
        <f t="shared" si="843"/>
        <v>935</v>
      </c>
      <c r="FB149" s="45">
        <f t="shared" si="844"/>
        <v>0</v>
      </c>
      <c r="FC149" s="46">
        <f t="shared" si="845"/>
        <v>0</v>
      </c>
      <c r="FD149" s="37"/>
      <c r="FE149" s="60"/>
      <c r="FF149" s="52">
        <f t="shared" si="846"/>
        <v>46101</v>
      </c>
      <c r="FG149" s="45">
        <v>5358</v>
      </c>
      <c r="FH149" s="45">
        <f t="shared" si="847"/>
        <v>82</v>
      </c>
      <c r="FI149" s="45">
        <v>443</v>
      </c>
      <c r="FJ149" s="45">
        <f t="shared" si="848"/>
        <v>2</v>
      </c>
      <c r="FK149" s="45">
        <v>28</v>
      </c>
      <c r="FL149" s="45">
        <f t="shared" si="849"/>
        <v>3</v>
      </c>
      <c r="FM149" s="45">
        <v>0</v>
      </c>
      <c r="FN149" s="44" t="str">
        <f t="shared" si="850"/>
        <v>サミュエル</v>
      </c>
      <c r="FO149" s="43">
        <f t="shared" si="851"/>
        <v>1000</v>
      </c>
      <c r="FP149" s="45">
        <f t="shared" si="852"/>
        <v>3000</v>
      </c>
      <c r="FQ149" s="46">
        <f t="shared" si="853"/>
        <v>0.36585365853658536</v>
      </c>
      <c r="FR149" s="37"/>
      <c r="FS149" s="29"/>
      <c r="FT149" s="52">
        <f t="shared" si="854"/>
        <v>46101</v>
      </c>
      <c r="FU149" s="45">
        <v>3736</v>
      </c>
      <c r="FV149" s="45">
        <f t="shared" si="855"/>
        <v>112</v>
      </c>
      <c r="FW149" s="45">
        <v>284</v>
      </c>
      <c r="FX149" s="45">
        <f t="shared" si="856"/>
        <v>12</v>
      </c>
      <c r="FY149" s="45">
        <v>360</v>
      </c>
      <c r="FZ149" s="45">
        <f t="shared" si="857"/>
        <v>20</v>
      </c>
      <c r="GA149" s="45">
        <v>0</v>
      </c>
      <c r="GB149" s="44" t="str">
        <f t="shared" si="858"/>
        <v>余り物</v>
      </c>
      <c r="GC149" s="43">
        <f t="shared" si="859"/>
        <v>200</v>
      </c>
      <c r="GD149" s="45">
        <f t="shared" si="860"/>
        <v>4000</v>
      </c>
      <c r="GE149" s="46">
        <f t="shared" si="861"/>
        <v>0.35714285714285715</v>
      </c>
      <c r="GF149" s="37"/>
      <c r="GG149" s="29"/>
      <c r="GH149" s="52">
        <f t="shared" si="862"/>
        <v>46101</v>
      </c>
      <c r="GI149" s="45">
        <v>1323</v>
      </c>
      <c r="GJ149" s="45">
        <f t="shared" si="863"/>
        <v>66</v>
      </c>
      <c r="GK149" s="45">
        <v>185</v>
      </c>
      <c r="GL149" s="45">
        <f t="shared" si="864"/>
        <v>11</v>
      </c>
      <c r="GM149" s="45">
        <v>96</v>
      </c>
      <c r="GN149" s="45">
        <f t="shared" si="865"/>
        <v>14</v>
      </c>
      <c r="GO149" s="45">
        <v>14</v>
      </c>
      <c r="GP149" s="44" t="str">
        <f t="shared" si="866"/>
        <v>サンリオウインターMC</v>
      </c>
      <c r="GQ149" s="43">
        <f t="shared" si="867"/>
        <v>638</v>
      </c>
      <c r="GR149" s="45">
        <f t="shared" si="868"/>
        <v>8932</v>
      </c>
      <c r="GS149" s="46">
        <f t="shared" si="869"/>
        <v>1.3533333333333333</v>
      </c>
      <c r="GT149" s="37" t="s">
        <v>281</v>
      </c>
      <c r="GU149" s="61"/>
      <c r="GV149" s="47"/>
      <c r="GW149" s="30" t="s">
        <v>1145</v>
      </c>
      <c r="GX149" s="45">
        <v>3833</v>
      </c>
      <c r="GY149" s="45">
        <v>26</v>
      </c>
      <c r="GZ149" s="45">
        <v>90</v>
      </c>
      <c r="HA149" s="45">
        <v>2</v>
      </c>
      <c r="HB149" s="45">
        <v>1</v>
      </c>
      <c r="HC149" s="43">
        <v>2</v>
      </c>
      <c r="HD149" s="45">
        <v>2</v>
      </c>
      <c r="HE149" s="63" t="s">
        <v>976</v>
      </c>
      <c r="HF149" s="45">
        <v>500</v>
      </c>
      <c r="HG149" s="45">
        <v>1000</v>
      </c>
      <c r="HH149" s="46">
        <v>0.34482758620689657</v>
      </c>
      <c r="HI149" s="37"/>
      <c r="HJ149" s="29"/>
      <c r="HK149" s="47"/>
      <c r="HL149" s="45">
        <v>2807</v>
      </c>
      <c r="HM149" s="45">
        <v>31</v>
      </c>
      <c r="HN149" s="45">
        <v>80</v>
      </c>
      <c r="HO149" s="45">
        <v>2</v>
      </c>
      <c r="HP149" s="45">
        <v>16</v>
      </c>
      <c r="HQ149" s="43">
        <v>1</v>
      </c>
      <c r="HR149" s="45">
        <v>0</v>
      </c>
      <c r="HS149" s="63" t="s">
        <v>924</v>
      </c>
      <c r="HT149" s="45">
        <v>1100</v>
      </c>
      <c r="HU149" s="45">
        <v>1100</v>
      </c>
      <c r="HV149" s="46">
        <v>0.35483870967741937</v>
      </c>
      <c r="HW149" s="37"/>
      <c r="HX149" s="360"/>
      <c r="HY149" s="47"/>
      <c r="HZ149" s="45">
        <v>9325</v>
      </c>
      <c r="IA149" s="45">
        <v>75</v>
      </c>
      <c r="IB149" s="45">
        <v>261</v>
      </c>
      <c r="IC149" s="45">
        <v>3</v>
      </c>
      <c r="ID149" s="45">
        <v>30</v>
      </c>
      <c r="IE149" s="43">
        <v>4</v>
      </c>
      <c r="IF149" s="45">
        <v>0</v>
      </c>
      <c r="IG149" s="63" t="s">
        <v>685</v>
      </c>
      <c r="IH149" s="45">
        <v>200</v>
      </c>
      <c r="II149" s="45">
        <v>800</v>
      </c>
      <c r="IJ149" s="46">
        <v>0.10666666666666667</v>
      </c>
      <c r="IK149" s="37"/>
      <c r="IL149" s="29"/>
      <c r="IM149" s="47"/>
      <c r="IN149" s="45">
        <v>6125</v>
      </c>
      <c r="IO149" s="45">
        <v>47</v>
      </c>
      <c r="IP149" s="45">
        <v>429</v>
      </c>
      <c r="IQ149" s="45">
        <v>1</v>
      </c>
      <c r="IR149" s="45">
        <v>32</v>
      </c>
      <c r="IS149" s="43">
        <v>1</v>
      </c>
      <c r="IT149" s="45">
        <v>0</v>
      </c>
      <c r="IU149" s="63" t="s">
        <v>943</v>
      </c>
      <c r="IV149" s="45">
        <v>1100</v>
      </c>
      <c r="IW149" s="45">
        <v>1100</v>
      </c>
      <c r="IX149" s="46">
        <v>0.23404255319148937</v>
      </c>
      <c r="IY149" s="37"/>
      <c r="IZ149" s="61"/>
      <c r="JA149" s="47"/>
      <c r="JB149" s="45">
        <v>9648</v>
      </c>
      <c r="JC149" s="69">
        <v>75</v>
      </c>
      <c r="JD149" s="45">
        <v>525</v>
      </c>
      <c r="JE149" s="45">
        <v>1</v>
      </c>
      <c r="JF149" s="45">
        <v>14</v>
      </c>
      <c r="JG149" s="43">
        <v>1</v>
      </c>
      <c r="JH149" s="45">
        <v>0</v>
      </c>
      <c r="JI149" s="63" t="s">
        <v>924</v>
      </c>
      <c r="JJ149" s="45">
        <v>1100</v>
      </c>
      <c r="JK149" s="45">
        <v>1100</v>
      </c>
      <c r="JL149" s="46">
        <v>0.14666666666666667</v>
      </c>
      <c r="JM149" s="37"/>
      <c r="JN149" s="29"/>
      <c r="JO149" s="47"/>
      <c r="JP149" s="45">
        <v>6874</v>
      </c>
      <c r="JQ149" s="45">
        <v>10</v>
      </c>
      <c r="JR149" s="45">
        <v>317</v>
      </c>
      <c r="JS149" s="45">
        <v>0</v>
      </c>
      <c r="JT149" s="45">
        <v>290</v>
      </c>
      <c r="JU149" s="43">
        <v>10</v>
      </c>
      <c r="JV149" s="45">
        <v>0</v>
      </c>
      <c r="JW149" s="63" t="s">
        <v>42</v>
      </c>
      <c r="JX149" s="45">
        <v>150</v>
      </c>
      <c r="JY149" s="45">
        <v>1500</v>
      </c>
      <c r="JZ149" s="46">
        <v>1.5</v>
      </c>
      <c r="KA149" s="37"/>
      <c r="KB149" s="51"/>
      <c r="KC149" s="47"/>
      <c r="KD149" s="45">
        <v>14224</v>
      </c>
      <c r="KE149" s="45">
        <v>15</v>
      </c>
      <c r="KF149" s="45">
        <v>761</v>
      </c>
      <c r="KG149" s="45">
        <v>2</v>
      </c>
      <c r="KH149" s="45">
        <v>14</v>
      </c>
      <c r="KI149" s="74">
        <v>2</v>
      </c>
      <c r="KJ149" s="27">
        <v>2</v>
      </c>
      <c r="KK149" s="63" t="s">
        <v>924</v>
      </c>
      <c r="KL149" s="45">
        <v>1100</v>
      </c>
      <c r="KM149">
        <v>2200</v>
      </c>
      <c r="KN149" s="46">
        <v>1.4666666666666666</v>
      </c>
      <c r="KO149" s="37" t="s">
        <v>994</v>
      </c>
      <c r="KP149" s="29"/>
      <c r="KQ149" s="47"/>
      <c r="KR149" s="45">
        <v>3873</v>
      </c>
      <c r="KS149" s="45">
        <v>7</v>
      </c>
      <c r="KT149" s="45">
        <v>122</v>
      </c>
      <c r="KU149" s="45">
        <v>0</v>
      </c>
      <c r="KV149" s="45">
        <v>10</v>
      </c>
      <c r="KW149" s="43">
        <v>0</v>
      </c>
      <c r="KX149" s="45">
        <v>0</v>
      </c>
      <c r="KY149" s="54" t="s">
        <v>554</v>
      </c>
      <c r="KZ149" s="45">
        <v>0</v>
      </c>
      <c r="LA149" s="45">
        <v>0</v>
      </c>
      <c r="LB149" s="46">
        <v>0</v>
      </c>
      <c r="LC149" s="37"/>
      <c r="LD149" s="29"/>
      <c r="LE149" s="75"/>
      <c r="LF149" s="76"/>
      <c r="LG149" s="76"/>
      <c r="LH149" s="76">
        <v>1166</v>
      </c>
      <c r="LI149" s="76">
        <v>0</v>
      </c>
      <c r="LJ149" s="77">
        <v>2</v>
      </c>
      <c r="LK149" s="76">
        <v>0</v>
      </c>
      <c r="LL149" s="76">
        <v>0</v>
      </c>
      <c r="LM149" s="78" t="s">
        <v>915</v>
      </c>
      <c r="LN149" s="79">
        <v>1500</v>
      </c>
      <c r="LO149" s="76">
        <v>0</v>
      </c>
      <c r="LP149" s="80"/>
      <c r="LQ149" s="37"/>
      <c r="LR149" s="29"/>
      <c r="LS149" s="52">
        <f t="shared" si="870"/>
        <v>46101</v>
      </c>
      <c r="LT149" s="45">
        <v>23969</v>
      </c>
      <c r="LU149" s="45">
        <f t="shared" si="871"/>
        <v>29</v>
      </c>
      <c r="LV149" s="45">
        <v>1159</v>
      </c>
      <c r="LW149" s="45">
        <f t="shared" si="872"/>
        <v>1</v>
      </c>
      <c r="LX149" s="45">
        <v>25</v>
      </c>
      <c r="LY149" s="45">
        <f t="shared" si="873"/>
        <v>1</v>
      </c>
      <c r="LZ149" s="45">
        <v>0</v>
      </c>
      <c r="MA149" s="44" t="str">
        <f t="shared" si="874"/>
        <v>ルララ</v>
      </c>
      <c r="MB149" s="43">
        <f t="shared" si="875"/>
        <v>850</v>
      </c>
      <c r="MC149" s="45">
        <f t="shared" si="876"/>
        <v>850</v>
      </c>
      <c r="MD149" s="46">
        <f t="shared" si="877"/>
        <v>0.29310344827586204</v>
      </c>
      <c r="ME149" s="178" t="s">
        <v>1042</v>
      </c>
      <c r="MF149" s="29"/>
      <c r="MG149" s="52">
        <f t="shared" si="878"/>
        <v>46101</v>
      </c>
      <c r="MH149" s="45">
        <v>10560</v>
      </c>
      <c r="MI149" s="45">
        <f t="shared" si="879"/>
        <v>62</v>
      </c>
      <c r="MJ149" s="45">
        <v>434</v>
      </c>
      <c r="MK149" s="45">
        <f t="shared" si="880"/>
        <v>1</v>
      </c>
      <c r="ML149" s="45">
        <v>19</v>
      </c>
      <c r="MM149" s="45">
        <f t="shared" si="881"/>
        <v>1</v>
      </c>
      <c r="MN149" s="45">
        <v>1</v>
      </c>
      <c r="MO149" s="44" t="str">
        <f t="shared" si="882"/>
        <v>たまごっちボアポーチ</v>
      </c>
      <c r="MP149" s="43">
        <f t="shared" si="883"/>
        <v>1100</v>
      </c>
      <c r="MQ149" s="45">
        <f t="shared" si="884"/>
        <v>1100</v>
      </c>
      <c r="MR149" s="46">
        <f t="shared" si="885"/>
        <v>0.17741935483870969</v>
      </c>
      <c r="MS149" s="37" t="s">
        <v>1041</v>
      </c>
      <c r="MT149" s="29"/>
      <c r="MU149" s="52">
        <f t="shared" si="886"/>
        <v>46101</v>
      </c>
      <c r="MV149" s="45">
        <v>7136</v>
      </c>
      <c r="MW149" s="45">
        <f t="shared" si="887"/>
        <v>582</v>
      </c>
      <c r="MX149" s="45">
        <v>512</v>
      </c>
      <c r="MY149" s="45">
        <f t="shared" si="888"/>
        <v>4</v>
      </c>
      <c r="MZ149" s="45">
        <v>32</v>
      </c>
      <c r="NA149" s="45">
        <f t="shared" si="889"/>
        <v>6</v>
      </c>
      <c r="NB149" s="45">
        <v>3</v>
      </c>
      <c r="NC149" s="44" t="str">
        <f t="shared" si="890"/>
        <v>ボンボンドロップシール</v>
      </c>
      <c r="ND149" s="43">
        <f t="shared" si="891"/>
        <v>1500</v>
      </c>
      <c r="NE149" s="45">
        <f t="shared" si="892"/>
        <v>9000</v>
      </c>
      <c r="NF149" s="46">
        <f t="shared" si="893"/>
        <v>0.15463917525773196</v>
      </c>
      <c r="NG149" s="37"/>
      <c r="NH149" s="29"/>
      <c r="NI149" s="52">
        <f t="shared" si="894"/>
        <v>46101</v>
      </c>
      <c r="NJ149" s="45">
        <v>14302</v>
      </c>
      <c r="NK149" s="45">
        <f t="shared" si="895"/>
        <v>127</v>
      </c>
      <c r="NL149" s="45">
        <v>255</v>
      </c>
      <c r="NM149" s="45">
        <f t="shared" si="896"/>
        <v>9</v>
      </c>
      <c r="NN149" s="45">
        <v>18</v>
      </c>
      <c r="NO149" s="45">
        <f t="shared" si="897"/>
        <v>10</v>
      </c>
      <c r="NP149" s="45">
        <v>6</v>
      </c>
      <c r="NQ149" s="44" t="str">
        <f t="shared" si="898"/>
        <v>たまごっちヘアバンド</v>
      </c>
      <c r="NR149" s="43">
        <f t="shared" si="899"/>
        <v>1100</v>
      </c>
      <c r="NS149" s="45">
        <f t="shared" si="900"/>
        <v>11000</v>
      </c>
      <c r="NT149" s="46">
        <f t="shared" si="901"/>
        <v>0.86614173228346458</v>
      </c>
      <c r="NU149" s="37"/>
    </row>
    <row r="150" spans="1:385" ht="15" customHeight="1" thickTop="1" thickBot="1" x14ac:dyDescent="0.3">
      <c r="A150" s="38">
        <v>46104</v>
      </c>
      <c r="B150" s="39">
        <f>IF(A150="","",SUM(J150,LG156,AL150,DR150,AZ150,DD150,LU150,NK150,MW150,MI150,X150,FH150,FV150,GJ150,EF150,ET150)+SUM(GY159:GY162)+SUM(HM159:HM162)+SUM(CP159:CP162)+SUM(BN159:BN162)+SUM(KS159:KS162)+SUM(KE159:KE162)+SUM(CB159:CB162)+SUM(IA159:IA162)+SUM(IO159:IO162)+SUM(JC159:JC162)+SUM(JQ159:JQ162))</f>
        <v>5847</v>
      </c>
      <c r="C150" s="40">
        <f>IF(A150="","",SUM(J150,X150,AL150,AZ150)+SUM(KE159:KE162)+SUM(KS159:KS162)+SUM(BN159:BN162))</f>
        <v>1758</v>
      </c>
      <c r="D150" s="40">
        <f>IF(A150="","",SUM(DD150,DR150)+SUM(CB159:CB162)+SUM(CP159:CP162))</f>
        <v>450</v>
      </c>
      <c r="E150" s="41">
        <f>IF(A150="","",SUM(NK150,MW150,MI150,LG156,LU150)+SUM(IA159:IA162)+SUM(IO159:IO162)+SUM(JC159:JC162)+SUM(JQ159:JQ162))</f>
        <v>2449</v>
      </c>
      <c r="F150" s="41">
        <f>IF(B150="","",SUM(FH150,FV150,GJ150)+SUM(HM159:HM162)+SUM(GY159:GY162))</f>
        <v>1020</v>
      </c>
      <c r="G150" s="40">
        <f>IF(A150="","",SUM(EF150,ET150))</f>
        <v>170</v>
      </c>
      <c r="H150" s="42"/>
      <c r="I150" s="45">
        <v>6677</v>
      </c>
      <c r="J150" s="45">
        <f t="shared" si="783"/>
        <v>53</v>
      </c>
      <c r="K150" s="45">
        <v>254</v>
      </c>
      <c r="L150" s="45">
        <f t="shared" si="784"/>
        <v>9</v>
      </c>
      <c r="M150" s="45">
        <v>75</v>
      </c>
      <c r="N150" s="45">
        <f t="shared" si="785"/>
        <v>15</v>
      </c>
      <c r="O150" s="45">
        <v>0</v>
      </c>
      <c r="P150" s="44" t="str">
        <f t="shared" si="786"/>
        <v>AIまきまきシール</v>
      </c>
      <c r="Q150" s="43">
        <f t="shared" si="787"/>
        <v>130</v>
      </c>
      <c r="R150" s="45">
        <f t="shared" si="788"/>
        <v>1950</v>
      </c>
      <c r="S150" s="46">
        <f t="shared" si="789"/>
        <v>0.36792452830188677</v>
      </c>
      <c r="T150" s="37"/>
      <c r="U150" s="29"/>
      <c r="V150" s="52">
        <f t="shared" si="790"/>
        <v>46104</v>
      </c>
      <c r="W150" s="45">
        <v>16724</v>
      </c>
      <c r="X150" s="45">
        <f t="shared" si="791"/>
        <v>90</v>
      </c>
      <c r="Y150" s="45">
        <v>614</v>
      </c>
      <c r="Z150" s="45">
        <f t="shared" si="792"/>
        <v>1</v>
      </c>
      <c r="AA150" s="45">
        <v>15</v>
      </c>
      <c r="AB150" s="45">
        <f t="shared" si="793"/>
        <v>2</v>
      </c>
      <c r="AC150" s="45">
        <v>4</v>
      </c>
      <c r="AD150" s="44" t="str">
        <f t="shared" si="794"/>
        <v>サンリオボアポーチ</v>
      </c>
      <c r="AE150" s="43">
        <f t="shared" si="795"/>
        <v>1026</v>
      </c>
      <c r="AF150" s="45">
        <f t="shared" si="796"/>
        <v>2052</v>
      </c>
      <c r="AG150" s="46">
        <f t="shared" si="797"/>
        <v>0.22800000000000001</v>
      </c>
      <c r="AH150" s="37"/>
      <c r="AI150" s="29"/>
      <c r="AJ150" s="52">
        <f t="shared" si="798"/>
        <v>46104</v>
      </c>
      <c r="AK150" s="45">
        <v>20701</v>
      </c>
      <c r="AL150" s="45">
        <f t="shared" si="799"/>
        <v>138</v>
      </c>
      <c r="AM150" s="45">
        <v>417</v>
      </c>
      <c r="AN150" s="45">
        <f t="shared" si="800"/>
        <v>2</v>
      </c>
      <c r="AO150" s="45">
        <v>26</v>
      </c>
      <c r="AP150" s="45">
        <f t="shared" si="801"/>
        <v>2</v>
      </c>
      <c r="AQ150" s="45">
        <v>0</v>
      </c>
      <c r="AR150" s="44" t="str">
        <f t="shared" si="802"/>
        <v>ルララ</v>
      </c>
      <c r="AS150" s="43">
        <f t="shared" si="803"/>
        <v>880</v>
      </c>
      <c r="AT150" s="45">
        <f t="shared" si="804"/>
        <v>1760</v>
      </c>
      <c r="AU150" s="46">
        <f t="shared" si="805"/>
        <v>0.12753623188405797</v>
      </c>
      <c r="AV150" s="37"/>
      <c r="AW150" s="29"/>
      <c r="AX150" s="52">
        <f t="shared" si="806"/>
        <v>46104</v>
      </c>
      <c r="AY150" s="45">
        <v>42088</v>
      </c>
      <c r="AZ150" s="45">
        <f t="shared" si="807"/>
        <v>613</v>
      </c>
      <c r="BA150" s="45">
        <v>756</v>
      </c>
      <c r="BB150" s="45">
        <f t="shared" si="808"/>
        <v>7</v>
      </c>
      <c r="BC150" s="45">
        <v>24</v>
      </c>
      <c r="BD150" s="45">
        <f t="shared" si="809"/>
        <v>8</v>
      </c>
      <c r="BE150" s="45">
        <v>6</v>
      </c>
      <c r="BF150" s="44" t="str">
        <f t="shared" si="810"/>
        <v>ボンボンドロップシール</v>
      </c>
      <c r="BG150" s="43">
        <f t="shared" si="811"/>
        <v>1500</v>
      </c>
      <c r="BH150" s="45">
        <f t="shared" si="812"/>
        <v>12000</v>
      </c>
      <c r="BI150" s="46">
        <f t="shared" si="813"/>
        <v>0.19575856443719414</v>
      </c>
      <c r="BJ150" s="37"/>
      <c r="BK150" s="29"/>
      <c r="BL150" s="75"/>
      <c r="BM150" s="76">
        <v>3080</v>
      </c>
      <c r="BN150" s="76">
        <v>11</v>
      </c>
      <c r="BO150" s="76">
        <v>46</v>
      </c>
      <c r="BP150" s="76">
        <v>0</v>
      </c>
      <c r="BQ150" s="76">
        <v>8</v>
      </c>
      <c r="BR150" s="76">
        <v>0</v>
      </c>
      <c r="BS150" s="76">
        <v>12</v>
      </c>
      <c r="BT150" s="82" t="s">
        <v>909</v>
      </c>
      <c r="BU150" s="76">
        <v>930</v>
      </c>
      <c r="BV150" s="76">
        <v>0</v>
      </c>
      <c r="BW150" s="80">
        <v>0</v>
      </c>
      <c r="BX150" s="37" t="s">
        <v>996</v>
      </c>
      <c r="BY150" s="57"/>
      <c r="BZ150" s="75"/>
      <c r="CA150" s="76">
        <v>7497</v>
      </c>
      <c r="CB150" s="76">
        <v>7</v>
      </c>
      <c r="CC150" s="76">
        <v>412</v>
      </c>
      <c r="CD150" s="76">
        <v>0</v>
      </c>
      <c r="CE150" s="76">
        <v>28</v>
      </c>
      <c r="CF150" s="76">
        <v>0</v>
      </c>
      <c r="CG150" s="83">
        <v>12</v>
      </c>
      <c r="CH150" s="78" t="s">
        <v>913</v>
      </c>
      <c r="CI150" s="79">
        <v>200</v>
      </c>
      <c r="CJ150" s="76">
        <v>0</v>
      </c>
      <c r="CK150" s="80">
        <v>0</v>
      </c>
      <c r="CL150" s="37" t="s">
        <v>1000</v>
      </c>
      <c r="CM150" s="29"/>
      <c r="CN150" s="75"/>
      <c r="CO150" s="76">
        <v>3153</v>
      </c>
      <c r="CP150" s="76">
        <v>8</v>
      </c>
      <c r="CQ150" s="76">
        <v>207</v>
      </c>
      <c r="CR150" s="76">
        <v>1</v>
      </c>
      <c r="CS150" s="76">
        <v>268</v>
      </c>
      <c r="CT150" s="76">
        <v>2</v>
      </c>
      <c r="CU150" s="83">
        <v>0</v>
      </c>
      <c r="CV150" s="78" t="s">
        <v>87</v>
      </c>
      <c r="CW150" s="79">
        <v>250</v>
      </c>
      <c r="CX150" s="76">
        <v>500</v>
      </c>
      <c r="CY150" s="80">
        <v>0.625</v>
      </c>
      <c r="CZ150" s="37"/>
      <c r="DA150" s="29"/>
      <c r="DB150" s="52">
        <f t="shared" si="814"/>
        <v>46104</v>
      </c>
      <c r="DC150" s="45">
        <v>32087</v>
      </c>
      <c r="DD150" s="45">
        <f t="shared" si="815"/>
        <v>43</v>
      </c>
      <c r="DE150" s="45">
        <v>1609</v>
      </c>
      <c r="DF150" s="45">
        <f t="shared" si="816"/>
        <v>3</v>
      </c>
      <c r="DG150" s="45">
        <v>32</v>
      </c>
      <c r="DH150" s="45">
        <f t="shared" si="817"/>
        <v>4</v>
      </c>
      <c r="DI150" s="45">
        <v>0</v>
      </c>
      <c r="DJ150" s="44" t="str">
        <f t="shared" si="818"/>
        <v>DNぷくぷくシール</v>
      </c>
      <c r="DK150" s="43">
        <f t="shared" si="819"/>
        <v>220</v>
      </c>
      <c r="DL150" s="45">
        <f t="shared" si="820"/>
        <v>880</v>
      </c>
      <c r="DM150" s="46">
        <f t="shared" si="821"/>
        <v>0.20465116279069767</v>
      </c>
      <c r="DN150" s="54" t="s">
        <v>1050</v>
      </c>
      <c r="DO150" s="29"/>
      <c r="DP150" s="52">
        <f t="shared" si="822"/>
        <v>46104</v>
      </c>
      <c r="DQ150" s="45">
        <v>11272</v>
      </c>
      <c r="DR150" s="45">
        <f t="shared" si="823"/>
        <v>99</v>
      </c>
      <c r="DS150" s="45">
        <v>322</v>
      </c>
      <c r="DT150" s="45">
        <f t="shared" si="824"/>
        <v>3</v>
      </c>
      <c r="DU150" s="45">
        <v>57</v>
      </c>
      <c r="DV150" s="45">
        <f t="shared" si="825"/>
        <v>3</v>
      </c>
      <c r="DW150" s="45">
        <v>2</v>
      </c>
      <c r="DX150" s="44" t="str">
        <f t="shared" si="826"/>
        <v>サンリオバニティポーチ</v>
      </c>
      <c r="DY150" s="43">
        <f t="shared" si="827"/>
        <v>1080</v>
      </c>
      <c r="DZ150" s="45">
        <f t="shared" si="828"/>
        <v>3240</v>
      </c>
      <c r="EA150" s="46">
        <f t="shared" si="829"/>
        <v>0.32727272727272727</v>
      </c>
      <c r="EB150" s="54"/>
      <c r="EC150" s="29"/>
      <c r="ED150" s="52">
        <f t="shared" si="830"/>
        <v>46104</v>
      </c>
      <c r="EE150" s="45">
        <v>4888</v>
      </c>
      <c r="EF150" s="45">
        <f t="shared" si="831"/>
        <v>99</v>
      </c>
      <c r="EG150" s="45">
        <v>116</v>
      </c>
      <c r="EH150" s="45">
        <f t="shared" si="832"/>
        <v>2</v>
      </c>
      <c r="EI150" s="45">
        <v>53</v>
      </c>
      <c r="EJ150" s="45">
        <f t="shared" si="833"/>
        <v>2</v>
      </c>
      <c r="EK150" s="45">
        <v>0</v>
      </c>
      <c r="EL150" s="44" t="str">
        <f t="shared" si="834"/>
        <v>サンリオヒョウ柄マスコットポーチ</v>
      </c>
      <c r="EM150" s="43">
        <f t="shared" si="835"/>
        <v>935</v>
      </c>
      <c r="EN150" s="45">
        <f t="shared" si="836"/>
        <v>1870</v>
      </c>
      <c r="EO150" s="46">
        <f t="shared" si="837"/>
        <v>0.18888888888888888</v>
      </c>
      <c r="EP150" s="54"/>
      <c r="EQ150" s="29"/>
      <c r="ER150" s="52">
        <f t="shared" si="838"/>
        <v>46104</v>
      </c>
      <c r="ES150" s="45">
        <v>2730</v>
      </c>
      <c r="ET150" s="45">
        <f t="shared" si="839"/>
        <v>71</v>
      </c>
      <c r="EU150" s="45">
        <v>69</v>
      </c>
      <c r="EV150" s="45">
        <f t="shared" si="840"/>
        <v>2</v>
      </c>
      <c r="EW150" s="45">
        <v>50</v>
      </c>
      <c r="EX150" s="45">
        <f t="shared" si="841"/>
        <v>4</v>
      </c>
      <c r="EY150" s="45">
        <v>7</v>
      </c>
      <c r="EZ150" s="44" t="str">
        <f t="shared" si="842"/>
        <v>ギャルキティマスコットポーチ</v>
      </c>
      <c r="FA150" s="43">
        <f t="shared" si="843"/>
        <v>935</v>
      </c>
      <c r="FB150" s="45">
        <f t="shared" si="844"/>
        <v>3740</v>
      </c>
      <c r="FC150" s="46">
        <f t="shared" si="845"/>
        <v>0.52676056338028165</v>
      </c>
      <c r="FD150" s="54"/>
      <c r="FE150" s="60"/>
      <c r="FF150" s="52">
        <f t="shared" si="846"/>
        <v>46104</v>
      </c>
      <c r="FG150" s="45">
        <v>5434</v>
      </c>
      <c r="FH150" s="45">
        <f t="shared" si="847"/>
        <v>76</v>
      </c>
      <c r="FI150" s="45">
        <v>444</v>
      </c>
      <c r="FJ150" s="45">
        <f t="shared" si="848"/>
        <v>1</v>
      </c>
      <c r="FK150" s="45">
        <v>27</v>
      </c>
      <c r="FL150" s="45">
        <f t="shared" si="849"/>
        <v>1</v>
      </c>
      <c r="FM150" s="45">
        <v>0</v>
      </c>
      <c r="FN150" s="44" t="str">
        <f t="shared" si="850"/>
        <v>サミュエル</v>
      </c>
      <c r="FO150" s="43">
        <f t="shared" si="851"/>
        <v>1000</v>
      </c>
      <c r="FP150" s="45">
        <f t="shared" si="852"/>
        <v>1000</v>
      </c>
      <c r="FQ150" s="46">
        <f t="shared" si="853"/>
        <v>0.13157894736842105</v>
      </c>
      <c r="FR150" s="54"/>
      <c r="FS150" s="29"/>
      <c r="FT150" s="52">
        <f t="shared" si="854"/>
        <v>46104</v>
      </c>
      <c r="FU150" s="45">
        <v>3830</v>
      </c>
      <c r="FV150" s="45">
        <f t="shared" si="855"/>
        <v>94</v>
      </c>
      <c r="FW150" s="45">
        <v>288</v>
      </c>
      <c r="FX150" s="45">
        <f t="shared" si="856"/>
        <v>4</v>
      </c>
      <c r="FY150" s="45">
        <v>350</v>
      </c>
      <c r="FZ150" s="45">
        <f t="shared" si="857"/>
        <v>10</v>
      </c>
      <c r="GA150" s="45">
        <v>0</v>
      </c>
      <c r="GB150" s="44" t="str">
        <f t="shared" si="858"/>
        <v>余り物</v>
      </c>
      <c r="GC150" s="43">
        <f t="shared" si="859"/>
        <v>200</v>
      </c>
      <c r="GD150" s="45">
        <f t="shared" si="860"/>
        <v>2000</v>
      </c>
      <c r="GE150" s="46">
        <f t="shared" si="861"/>
        <v>0.21276595744680851</v>
      </c>
      <c r="GF150" s="54"/>
      <c r="GG150" s="29"/>
      <c r="GH150" s="52">
        <f t="shared" si="862"/>
        <v>46104</v>
      </c>
      <c r="GI150" s="45">
        <v>1354</v>
      </c>
      <c r="GJ150" s="69">
        <f t="shared" si="863"/>
        <v>31</v>
      </c>
      <c r="GK150" s="45">
        <v>191</v>
      </c>
      <c r="GL150" s="45">
        <f t="shared" si="864"/>
        <v>6</v>
      </c>
      <c r="GM150" s="45">
        <v>100</v>
      </c>
      <c r="GN150" s="45">
        <f t="shared" si="865"/>
        <v>10</v>
      </c>
      <c r="GO150" s="45">
        <v>8</v>
      </c>
      <c r="GP150" s="44" t="str">
        <f t="shared" si="866"/>
        <v>サンリオウインターMC</v>
      </c>
      <c r="GQ150" s="43">
        <f t="shared" si="867"/>
        <v>638</v>
      </c>
      <c r="GR150" s="45">
        <f t="shared" si="868"/>
        <v>6380</v>
      </c>
      <c r="GS150" s="46">
        <f t="shared" si="869"/>
        <v>2.0580645161290323</v>
      </c>
      <c r="GT150" s="54" t="s">
        <v>1055</v>
      </c>
      <c r="GU150" s="61"/>
      <c r="GV150" s="75"/>
      <c r="GW150" s="84" t="s">
        <v>1146</v>
      </c>
      <c r="GX150" s="76">
        <v>15752</v>
      </c>
      <c r="GY150" s="76">
        <v>351</v>
      </c>
      <c r="GZ150" s="76">
        <v>131</v>
      </c>
      <c r="HA150" s="76">
        <v>1</v>
      </c>
      <c r="HB150" s="76">
        <v>2</v>
      </c>
      <c r="HC150" s="76">
        <v>1</v>
      </c>
      <c r="HD150" s="76">
        <v>1</v>
      </c>
      <c r="HE150" s="78" t="s">
        <v>685</v>
      </c>
      <c r="HF150" s="76">
        <v>2000</v>
      </c>
      <c r="HG150" s="76">
        <v>2000</v>
      </c>
      <c r="HH150" s="80">
        <v>0.68965517241379315</v>
      </c>
      <c r="HI150" s="37"/>
      <c r="HJ150" s="29"/>
      <c r="HK150" s="75"/>
      <c r="HL150" s="76">
        <v>2353</v>
      </c>
      <c r="HM150" s="76">
        <v>48</v>
      </c>
      <c r="HN150" s="76">
        <v>70</v>
      </c>
      <c r="HO150" s="76">
        <v>7</v>
      </c>
      <c r="HP150" s="76">
        <v>25</v>
      </c>
      <c r="HQ150" s="76">
        <v>7</v>
      </c>
      <c r="HR150" s="76">
        <v>7</v>
      </c>
      <c r="HS150" s="78" t="s">
        <v>913</v>
      </c>
      <c r="HT150" s="76">
        <v>200</v>
      </c>
      <c r="HU150" s="76">
        <v>1400</v>
      </c>
      <c r="HV150" s="80">
        <v>0.29166666666666669</v>
      </c>
      <c r="HW150" s="37"/>
      <c r="HX150" s="360"/>
      <c r="HY150" s="75"/>
      <c r="HZ150" s="76">
        <v>8561</v>
      </c>
      <c r="IA150" s="76">
        <v>18</v>
      </c>
      <c r="IB150" s="76">
        <v>333</v>
      </c>
      <c r="IC150" s="76">
        <v>0</v>
      </c>
      <c r="ID150" s="76">
        <v>14</v>
      </c>
      <c r="IE150" s="76">
        <v>0</v>
      </c>
      <c r="IF150" s="76">
        <v>0</v>
      </c>
      <c r="IG150" s="78" t="s">
        <v>751</v>
      </c>
      <c r="IH150" s="76">
        <v>1100</v>
      </c>
      <c r="II150" s="76">
        <v>0</v>
      </c>
      <c r="IJ150" s="80">
        <v>0</v>
      </c>
      <c r="IK150" s="37"/>
      <c r="IL150" s="29"/>
      <c r="IM150" s="75"/>
      <c r="IN150" s="76">
        <v>7605</v>
      </c>
      <c r="IO150" s="76">
        <v>52</v>
      </c>
      <c r="IP150" s="76">
        <v>325</v>
      </c>
      <c r="IQ150" s="76">
        <v>0</v>
      </c>
      <c r="IR150" s="76">
        <v>26</v>
      </c>
      <c r="IS150" s="76">
        <v>-1</v>
      </c>
      <c r="IT150" s="76">
        <v>0</v>
      </c>
      <c r="IU150" s="78" t="s">
        <v>860</v>
      </c>
      <c r="IV150" s="76">
        <v>200</v>
      </c>
      <c r="IW150" s="76">
        <v>-200</v>
      </c>
      <c r="IX150" s="80">
        <v>-3.8461538461538464E-2</v>
      </c>
      <c r="IY150" s="37"/>
      <c r="IZ150" s="61"/>
      <c r="JA150" s="75"/>
      <c r="JB150" s="76">
        <v>1280</v>
      </c>
      <c r="JC150" s="76">
        <v>14</v>
      </c>
      <c r="JD150" s="76">
        <v>255</v>
      </c>
      <c r="JE150" s="76">
        <v>0</v>
      </c>
      <c r="JF150" s="76">
        <v>12</v>
      </c>
      <c r="JG150" s="76">
        <v>0</v>
      </c>
      <c r="JH150" s="76">
        <v>0</v>
      </c>
      <c r="JI150" s="85" t="s">
        <v>554</v>
      </c>
      <c r="JJ150" s="76">
        <v>500</v>
      </c>
      <c r="JK150" s="76">
        <v>0</v>
      </c>
      <c r="JL150" s="80">
        <v>0</v>
      </c>
      <c r="JM150" s="37"/>
      <c r="JN150" s="29"/>
      <c r="JO150" s="75"/>
      <c r="JP150" s="76">
        <v>6603</v>
      </c>
      <c r="JQ150" s="76">
        <v>137</v>
      </c>
      <c r="JR150" s="76">
        <v>242</v>
      </c>
      <c r="JS150" s="76">
        <v>4</v>
      </c>
      <c r="JT150" s="76">
        <v>8</v>
      </c>
      <c r="JU150" s="76">
        <v>0</v>
      </c>
      <c r="JV150" s="76">
        <v>0</v>
      </c>
      <c r="JW150" s="78" t="s">
        <v>918</v>
      </c>
      <c r="JX150" s="76">
        <v>670</v>
      </c>
      <c r="JY150" s="76">
        <v>0</v>
      </c>
      <c r="JZ150" s="80">
        <v>0</v>
      </c>
      <c r="KA150" s="37"/>
      <c r="KB150" s="51"/>
      <c r="KC150" s="75"/>
      <c r="KD150" s="76">
        <v>15836</v>
      </c>
      <c r="KE150" s="76">
        <v>9</v>
      </c>
      <c r="KF150" s="76">
        <v>842</v>
      </c>
      <c r="KG150" s="76">
        <v>3</v>
      </c>
      <c r="KH150" s="76">
        <v>316</v>
      </c>
      <c r="KI150" s="76">
        <v>3</v>
      </c>
      <c r="KJ150" s="76">
        <v>0</v>
      </c>
      <c r="KK150" s="78" t="s">
        <v>42</v>
      </c>
      <c r="KL150" s="79">
        <v>60</v>
      </c>
      <c r="KM150" s="76">
        <v>180</v>
      </c>
      <c r="KN150" s="80">
        <v>0.2</v>
      </c>
      <c r="KO150" s="37"/>
      <c r="KP150" s="29"/>
      <c r="KQ150" s="75"/>
      <c r="KR150" s="76">
        <v>4871</v>
      </c>
      <c r="KS150" s="76">
        <v>46</v>
      </c>
      <c r="KT150" s="76">
        <v>111</v>
      </c>
      <c r="KU150" s="76">
        <v>3</v>
      </c>
      <c r="KV150" s="76">
        <v>30</v>
      </c>
      <c r="KW150" s="76">
        <v>3</v>
      </c>
      <c r="KX150" s="76">
        <v>12</v>
      </c>
      <c r="KY150" s="81" t="s">
        <v>685</v>
      </c>
      <c r="KZ150" s="76">
        <v>200</v>
      </c>
      <c r="LA150" s="76">
        <v>600</v>
      </c>
      <c r="LB150" s="80">
        <v>0.13043478260869565</v>
      </c>
      <c r="LC150" s="37"/>
      <c r="LD150" s="29"/>
      <c r="LE150" s="52">
        <f>IF(A148="","",A148)</f>
        <v>46097</v>
      </c>
      <c r="LF150" s="43">
        <v>83185</v>
      </c>
      <c r="LG150" s="86">
        <f>IF(LF150="","",LF150-LF147)</f>
        <v>623</v>
      </c>
      <c r="LH150" s="43">
        <v>445</v>
      </c>
      <c r="LI150" s="43">
        <f t="shared" ref="LI150:LI188" si="902">IF(LH150="","",LH150-LH147)</f>
        <v>0</v>
      </c>
      <c r="LJ150" s="43">
        <v>2</v>
      </c>
      <c r="LK150" s="87">
        <f t="shared" ref="LK150:LK188" si="903">IF(LJ150="","",LJ147+LL147-LJ150)</f>
        <v>0</v>
      </c>
      <c r="LL150" s="43">
        <v>0</v>
      </c>
      <c r="LM150" s="65" t="str">
        <f>IF(LF150="","",LM147)</f>
        <v>ボンドロ</v>
      </c>
      <c r="LN150" s="48">
        <f>IF(LG150="","",LN147)</f>
        <v>1200</v>
      </c>
      <c r="LO150" s="87">
        <f t="shared" ref="LO150:LO194" si="904">IF(LJ150="","",LK150*LN150)</f>
        <v>0</v>
      </c>
      <c r="LP150" s="53"/>
      <c r="LQ150" s="37"/>
      <c r="LR150" s="29"/>
      <c r="LS150" s="52">
        <f t="shared" si="870"/>
        <v>46104</v>
      </c>
      <c r="LT150" s="45">
        <v>24068</v>
      </c>
      <c r="LU150" s="45">
        <f t="shared" si="871"/>
        <v>99</v>
      </c>
      <c r="LV150" s="45">
        <v>1163</v>
      </c>
      <c r="LW150" s="45">
        <f t="shared" si="872"/>
        <v>4</v>
      </c>
      <c r="LX150" s="45">
        <v>20</v>
      </c>
      <c r="LY150" s="45">
        <f t="shared" si="873"/>
        <v>5</v>
      </c>
      <c r="LZ150" s="45">
        <v>0</v>
      </c>
      <c r="MA150" s="44" t="str">
        <f t="shared" si="874"/>
        <v>ルララ</v>
      </c>
      <c r="MB150" s="43">
        <f t="shared" si="875"/>
        <v>850</v>
      </c>
      <c r="MC150" s="45">
        <f t="shared" si="876"/>
        <v>4250</v>
      </c>
      <c r="MD150" s="46">
        <f t="shared" si="877"/>
        <v>0.42929292929292928</v>
      </c>
      <c r="ME150" s="37"/>
      <c r="MF150" s="29"/>
      <c r="MG150" s="52">
        <f t="shared" si="878"/>
        <v>46104</v>
      </c>
      <c r="MH150" s="45">
        <v>10618</v>
      </c>
      <c r="MI150" s="45">
        <f t="shared" si="879"/>
        <v>58</v>
      </c>
      <c r="MJ150" s="45">
        <v>435</v>
      </c>
      <c r="MK150" s="45">
        <f t="shared" si="880"/>
        <v>1</v>
      </c>
      <c r="ML150" s="45">
        <v>19</v>
      </c>
      <c r="MM150" s="45">
        <f t="shared" si="881"/>
        <v>1</v>
      </c>
      <c r="MN150" s="45"/>
      <c r="MO150" s="44" t="str">
        <f t="shared" si="882"/>
        <v>たまごっちボアポーチ</v>
      </c>
      <c r="MP150" s="43">
        <f t="shared" si="883"/>
        <v>1100</v>
      </c>
      <c r="MQ150" s="45">
        <f t="shared" si="884"/>
        <v>1100</v>
      </c>
      <c r="MR150" s="46">
        <f t="shared" si="885"/>
        <v>0.18965517241379309</v>
      </c>
      <c r="MS150" s="37" t="s">
        <v>1054</v>
      </c>
      <c r="MT150" s="29"/>
      <c r="MU150" s="52">
        <f t="shared" si="886"/>
        <v>46104</v>
      </c>
      <c r="MV150" s="45">
        <v>7764</v>
      </c>
      <c r="MW150" s="45">
        <f t="shared" si="887"/>
        <v>628</v>
      </c>
      <c r="MX150" s="45">
        <v>517</v>
      </c>
      <c r="MY150" s="45">
        <f t="shared" si="888"/>
        <v>5</v>
      </c>
      <c r="MZ150" s="45">
        <v>27</v>
      </c>
      <c r="NA150" s="45">
        <f t="shared" si="889"/>
        <v>8</v>
      </c>
      <c r="NB150" s="45">
        <v>0</v>
      </c>
      <c r="NC150" s="44" t="str">
        <f t="shared" si="890"/>
        <v>ボンボンドロップシール</v>
      </c>
      <c r="ND150" s="43">
        <f t="shared" si="891"/>
        <v>1500</v>
      </c>
      <c r="NE150" s="45">
        <f t="shared" si="892"/>
        <v>12000</v>
      </c>
      <c r="NF150" s="46">
        <f t="shared" si="893"/>
        <v>0.19108280254777071</v>
      </c>
      <c r="NG150" s="37"/>
      <c r="NH150" s="29"/>
      <c r="NI150" s="52">
        <f t="shared" si="894"/>
        <v>46104</v>
      </c>
      <c r="NJ150" s="45">
        <v>14407</v>
      </c>
      <c r="NK150" s="45">
        <f t="shared" si="895"/>
        <v>105</v>
      </c>
      <c r="NL150" s="45">
        <v>262</v>
      </c>
      <c r="NM150" s="45">
        <f t="shared" si="896"/>
        <v>7</v>
      </c>
      <c r="NN150" s="45">
        <v>16</v>
      </c>
      <c r="NO150" s="45">
        <f t="shared" si="897"/>
        <v>8</v>
      </c>
      <c r="NP150" s="45">
        <v>1</v>
      </c>
      <c r="NQ150" s="44" t="str">
        <f t="shared" si="898"/>
        <v>たまごっちヘアバンド</v>
      </c>
      <c r="NR150" s="43">
        <f t="shared" si="899"/>
        <v>1100</v>
      </c>
      <c r="NS150" s="45">
        <f t="shared" si="900"/>
        <v>8800</v>
      </c>
      <c r="NT150" s="46">
        <f t="shared" si="901"/>
        <v>0.83809523809523812</v>
      </c>
      <c r="NU150" s="37" t="s">
        <v>1061</v>
      </c>
    </row>
    <row r="151" spans="1:385" ht="15" customHeight="1" thickTop="1" x14ac:dyDescent="0.25">
      <c r="A151" s="38">
        <v>46108</v>
      </c>
      <c r="B151" s="39">
        <f>IF(A151="","",SUM(J151,LG159,AL151,DR151,AZ151,DD151,LU151,NK151,MW151,MI151,X151,FH151,GJ151,FV151,EF151,ET151)+SUM(GY163:GY166)+SUM(HM163:HM166)+SUM(CP163:CP166)+SUM(BN163:BN166)+SUM(KS163:KS166)+SUM(KE163:KE166)+SUM(CB163:CB166)+SUM(IA163:IA166)+SUM(IO163:IO166)+SUM(JC163:JC166)+SUM(JQ163:JQ166))</f>
        <v>4579</v>
      </c>
      <c r="C151" s="40">
        <f>IF(A151="","",SUM(J151,X151,AL151,AZ151)+SUM(KE163:KE166)+SUM(KS163:KS166)+SUM(BN163:BN166))</f>
        <v>1264</v>
      </c>
      <c r="D151" s="40">
        <f>IF(A151="","",SUM(DD151,DR151)+SUM(CB163:CB166)+SUM(CP163:CP166))</f>
        <v>387</v>
      </c>
      <c r="E151" s="41">
        <f>IF(A151="","",SUM(NK151,MW151,MI151,LG159,LU151)+SUM(IA163:IA166)+SUM(IO163:IO166)+SUM(JC163:JC166)+SUM(JQ163:JQ166))</f>
        <v>1923</v>
      </c>
      <c r="F151" s="88">
        <f>IF(B151="","",SUM(FH151,FV151,GJ151)+SUM(HM163:HM166)+SUM(GY163:GY166))</f>
        <v>771</v>
      </c>
      <c r="G151" s="40">
        <f>IF(A151="","",SUM(EF151,ET151))</f>
        <v>234</v>
      </c>
      <c r="H151" s="42"/>
      <c r="I151" s="45">
        <v>6688</v>
      </c>
      <c r="J151" s="45">
        <f t="shared" si="783"/>
        <v>11</v>
      </c>
      <c r="K151" s="45">
        <v>255</v>
      </c>
      <c r="L151" s="45">
        <f t="shared" si="784"/>
        <v>1</v>
      </c>
      <c r="M151" s="45">
        <v>74</v>
      </c>
      <c r="N151" s="45">
        <f t="shared" si="785"/>
        <v>1</v>
      </c>
      <c r="O151" s="179">
        <v>0</v>
      </c>
      <c r="P151" s="44" t="str">
        <f t="shared" si="786"/>
        <v>AIまきまきシール</v>
      </c>
      <c r="Q151" s="43">
        <f t="shared" si="787"/>
        <v>130</v>
      </c>
      <c r="R151" s="45">
        <f t="shared" si="788"/>
        <v>130</v>
      </c>
      <c r="S151" s="46">
        <f t="shared" si="789"/>
        <v>0.11818181818181818</v>
      </c>
      <c r="T151" s="37"/>
      <c r="U151" s="29"/>
      <c r="V151" s="52">
        <f t="shared" si="790"/>
        <v>46108</v>
      </c>
      <c r="W151" s="45">
        <v>16845</v>
      </c>
      <c r="X151" s="45">
        <f t="shared" si="791"/>
        <v>121</v>
      </c>
      <c r="Y151" s="45">
        <v>616</v>
      </c>
      <c r="Z151" s="45">
        <f t="shared" si="792"/>
        <v>2</v>
      </c>
      <c r="AA151" s="45">
        <v>17</v>
      </c>
      <c r="AB151" s="45">
        <f t="shared" si="793"/>
        <v>2</v>
      </c>
      <c r="AC151" s="45">
        <v>2</v>
      </c>
      <c r="AD151" s="44" t="str">
        <f t="shared" si="794"/>
        <v>サンリオボアポーチ</v>
      </c>
      <c r="AE151" s="43">
        <f t="shared" si="795"/>
        <v>1026</v>
      </c>
      <c r="AF151" s="45">
        <f t="shared" si="796"/>
        <v>2052</v>
      </c>
      <c r="AG151" s="46">
        <f t="shared" si="797"/>
        <v>0.16958677685950413</v>
      </c>
      <c r="AH151" s="37"/>
      <c r="AI151" s="29"/>
      <c r="AJ151" s="52">
        <f t="shared" si="798"/>
        <v>46108</v>
      </c>
      <c r="AK151" s="45">
        <v>20744</v>
      </c>
      <c r="AL151" s="45">
        <f t="shared" si="799"/>
        <v>43</v>
      </c>
      <c r="AM151" s="45">
        <v>417</v>
      </c>
      <c r="AN151" s="45">
        <f t="shared" si="800"/>
        <v>0</v>
      </c>
      <c r="AO151" s="45">
        <v>26</v>
      </c>
      <c r="AP151" s="45">
        <f t="shared" si="801"/>
        <v>0</v>
      </c>
      <c r="AQ151" s="45">
        <v>0</v>
      </c>
      <c r="AR151" s="44" t="str">
        <f t="shared" si="802"/>
        <v>ルララ</v>
      </c>
      <c r="AS151" s="43">
        <f t="shared" si="803"/>
        <v>880</v>
      </c>
      <c r="AT151" s="45">
        <f t="shared" si="804"/>
        <v>0</v>
      </c>
      <c r="AU151" s="46">
        <f t="shared" si="805"/>
        <v>0</v>
      </c>
      <c r="AV151" s="37"/>
      <c r="AW151" s="29"/>
      <c r="AX151" s="52">
        <f t="shared" si="806"/>
        <v>46108</v>
      </c>
      <c r="AY151" s="45">
        <v>42452</v>
      </c>
      <c r="AZ151" s="45">
        <f t="shared" si="807"/>
        <v>364</v>
      </c>
      <c r="BA151" s="45">
        <v>760</v>
      </c>
      <c r="BB151" s="45">
        <f t="shared" si="808"/>
        <v>4</v>
      </c>
      <c r="BC151" s="45">
        <v>24</v>
      </c>
      <c r="BD151" s="45">
        <f t="shared" si="809"/>
        <v>6</v>
      </c>
      <c r="BE151" s="45">
        <v>5</v>
      </c>
      <c r="BF151" s="44" t="str">
        <f t="shared" si="810"/>
        <v>ボンボンドロップシール</v>
      </c>
      <c r="BG151" s="43">
        <f t="shared" si="811"/>
        <v>1500</v>
      </c>
      <c r="BH151" s="45">
        <f t="shared" si="812"/>
        <v>9000</v>
      </c>
      <c r="BI151" s="46">
        <f t="shared" si="813"/>
        <v>0.24725274725274726</v>
      </c>
      <c r="BJ151" s="37"/>
      <c r="BK151" s="29"/>
      <c r="BL151" s="52">
        <f>IF($A148="","",$A148)</f>
        <v>46097</v>
      </c>
      <c r="BM151" s="45">
        <v>2938</v>
      </c>
      <c r="BN151" s="43">
        <f t="shared" ref="BN151:BN182" si="905">IF(BM151="","",BM151-BM147)</f>
        <v>70</v>
      </c>
      <c r="BO151" s="45">
        <v>80</v>
      </c>
      <c r="BP151" s="87">
        <f t="shared" ref="BP151:BP182" si="906">IF(BO151="","",BO151-BO147)</f>
        <v>6</v>
      </c>
      <c r="BQ151" s="43">
        <v>14</v>
      </c>
      <c r="BR151" s="43">
        <f t="shared" ref="BR151:BR182" si="907">IF(BQ151="","",BQ147+BS147-BQ151)</f>
        <v>3</v>
      </c>
      <c r="BS151" s="43">
        <v>5</v>
      </c>
      <c r="BT151" s="44" t="str">
        <f t="shared" ref="BT151:BU153" si="908">IF(BM151="","",BT147)</f>
        <v>ゲーム機柄イヤホン</v>
      </c>
      <c r="BU151" s="48">
        <f t="shared" si="908"/>
        <v>1100</v>
      </c>
      <c r="BV151" s="45">
        <f t="shared" ref="BV151:BV182" si="909">IF(BQ151="","",BR151*BU151)</f>
        <v>3300</v>
      </c>
      <c r="BW151" s="89">
        <f t="shared" ref="BW151:BW182" si="910">IF(BR151="","",BV151/(BN151*100))</f>
        <v>0.47142857142857142</v>
      </c>
      <c r="BX151" s="37"/>
      <c r="BY151" s="57"/>
      <c r="BZ151" s="52">
        <f>IF($A148="","",$A148)</f>
        <v>46097</v>
      </c>
      <c r="CA151" s="45">
        <v>9019</v>
      </c>
      <c r="CB151" s="43">
        <f t="shared" ref="CB151:CB182" si="911">IF(CA151="","",CA151-CA147)</f>
        <v>32</v>
      </c>
      <c r="CC151" s="45">
        <v>330</v>
      </c>
      <c r="CD151" s="87">
        <f t="shared" ref="CD151:CD182" si="912">IF(CC151="","",CC151-CC147)</f>
        <v>4</v>
      </c>
      <c r="CE151" s="43">
        <v>7</v>
      </c>
      <c r="CF151" s="43">
        <f t="shared" ref="CF151:CF182" si="913">IF(CE151="","",CE147+CG147-CE151)</f>
        <v>4</v>
      </c>
      <c r="CG151" s="43">
        <v>4</v>
      </c>
      <c r="CH151" s="44" t="str">
        <f t="shared" ref="CH151:CI157" si="914">IF(CA151="","",CH147)</f>
        <v>雪見だいふくイヤホン</v>
      </c>
      <c r="CI151" s="48">
        <f t="shared" si="914"/>
        <v>1100</v>
      </c>
      <c r="CJ151" s="45">
        <f t="shared" ref="CJ151:CJ182" si="915">IF(CE151="","",CF151*CI151)</f>
        <v>4400</v>
      </c>
      <c r="CK151" s="89">
        <f t="shared" ref="CK151:CK182" si="916">IF(CF151="","",CJ151/(CB151*100))</f>
        <v>1.375</v>
      </c>
      <c r="CL151" s="37"/>
      <c r="CM151" s="29"/>
      <c r="CN151" s="52">
        <f>IF($A148="","",$A148)</f>
        <v>46097</v>
      </c>
      <c r="CO151" s="45">
        <v>2939</v>
      </c>
      <c r="CP151" s="43">
        <f t="shared" ref="CP151:CP182" si="917">IF(CO151="","",CO151-CO147)</f>
        <v>45</v>
      </c>
      <c r="CQ151" s="45">
        <v>97</v>
      </c>
      <c r="CR151" s="87">
        <f t="shared" ref="CR151:CR182" si="918">IF(CQ151="","",CQ151-CQ147)</f>
        <v>1</v>
      </c>
      <c r="CS151" s="43">
        <v>22</v>
      </c>
      <c r="CT151" s="43">
        <f t="shared" ref="CT151:CT182" si="919">IF(CS151="","",CS147+CU147-CS151)</f>
        <v>1</v>
      </c>
      <c r="CU151" s="43">
        <v>0</v>
      </c>
      <c r="CV151" s="44" t="str">
        <f t="shared" ref="CV151:CV167" si="920">IF(CO151="","",CV147)</f>
        <v>ゲーム機柄ワイヤレスイヤホン</v>
      </c>
      <c r="CW151" s="48">
        <f t="shared" ref="CW151:CW167" si="921">IF(CP151="","",CW147)</f>
        <v>700</v>
      </c>
      <c r="CX151" s="45">
        <f t="shared" ref="CX151:CX182" si="922">IF(CS151="","",CT151*CW151)</f>
        <v>700</v>
      </c>
      <c r="CY151" s="89">
        <f t="shared" ref="CY151:CY182" si="923">IF(CT151="","",CX151/(CP151*100))</f>
        <v>0.15555555555555556</v>
      </c>
      <c r="CZ151" s="37"/>
      <c r="DA151" s="29"/>
      <c r="DB151" s="52">
        <f t="shared" si="814"/>
        <v>46108</v>
      </c>
      <c r="DC151" s="45">
        <v>32116</v>
      </c>
      <c r="DD151" s="69">
        <f t="shared" si="815"/>
        <v>29</v>
      </c>
      <c r="DE151" s="45">
        <v>1611</v>
      </c>
      <c r="DF151" s="45">
        <f t="shared" si="816"/>
        <v>2</v>
      </c>
      <c r="DG151" s="45">
        <v>31</v>
      </c>
      <c r="DH151" s="45">
        <f t="shared" si="817"/>
        <v>1</v>
      </c>
      <c r="DI151" s="69">
        <v>0</v>
      </c>
      <c r="DJ151" s="44" t="str">
        <f t="shared" si="818"/>
        <v>DNぷくぷくシール</v>
      </c>
      <c r="DK151" s="43">
        <f t="shared" si="819"/>
        <v>220</v>
      </c>
      <c r="DL151" s="45">
        <f t="shared" si="820"/>
        <v>220</v>
      </c>
      <c r="DM151" s="46">
        <f t="shared" si="821"/>
        <v>7.586206896551724E-2</v>
      </c>
      <c r="DN151" s="37" t="s">
        <v>1072</v>
      </c>
      <c r="DO151" s="29"/>
      <c r="DP151" s="52">
        <f t="shared" si="822"/>
        <v>46108</v>
      </c>
      <c r="DQ151" s="45">
        <v>11333</v>
      </c>
      <c r="DR151" s="45">
        <f t="shared" si="823"/>
        <v>61</v>
      </c>
      <c r="DS151" s="45">
        <v>325</v>
      </c>
      <c r="DT151" s="45">
        <f t="shared" si="824"/>
        <v>3</v>
      </c>
      <c r="DU151" s="45">
        <v>56</v>
      </c>
      <c r="DV151" s="45">
        <f t="shared" si="825"/>
        <v>3</v>
      </c>
      <c r="DW151" s="45">
        <v>5</v>
      </c>
      <c r="DX151" s="44" t="str">
        <f t="shared" si="826"/>
        <v>サンリオバニティポーチ</v>
      </c>
      <c r="DY151" s="43">
        <f t="shared" si="827"/>
        <v>1080</v>
      </c>
      <c r="DZ151" s="45">
        <f t="shared" si="828"/>
        <v>3240</v>
      </c>
      <c r="EA151" s="46">
        <f t="shared" si="829"/>
        <v>0.5311475409836065</v>
      </c>
      <c r="EB151" s="37"/>
      <c r="EC151" s="29"/>
      <c r="ED151" s="52">
        <f t="shared" si="830"/>
        <v>46108</v>
      </c>
      <c r="EE151" s="45">
        <v>5022</v>
      </c>
      <c r="EF151" s="45">
        <f t="shared" si="831"/>
        <v>134</v>
      </c>
      <c r="EG151" s="45">
        <v>119</v>
      </c>
      <c r="EH151" s="45">
        <f t="shared" si="832"/>
        <v>3</v>
      </c>
      <c r="EI151" s="45">
        <v>50</v>
      </c>
      <c r="EJ151" s="45">
        <f t="shared" si="833"/>
        <v>3</v>
      </c>
      <c r="EK151" s="45">
        <v>3</v>
      </c>
      <c r="EL151" s="44" t="str">
        <f t="shared" si="834"/>
        <v>サンリオヒョウ柄マスコットポーチ</v>
      </c>
      <c r="EM151" s="43">
        <f t="shared" si="835"/>
        <v>935</v>
      </c>
      <c r="EN151" s="45">
        <f t="shared" si="836"/>
        <v>2805</v>
      </c>
      <c r="EO151" s="46">
        <f t="shared" si="837"/>
        <v>0.20932835820895523</v>
      </c>
      <c r="EP151" s="37"/>
      <c r="EQ151" s="29"/>
      <c r="ER151" s="52">
        <f t="shared" si="838"/>
        <v>46108</v>
      </c>
      <c r="ES151" s="45">
        <v>2830</v>
      </c>
      <c r="ET151" s="45">
        <f t="shared" si="839"/>
        <v>100</v>
      </c>
      <c r="EU151" s="45">
        <v>70</v>
      </c>
      <c r="EV151" s="45">
        <f t="shared" si="840"/>
        <v>1</v>
      </c>
      <c r="EW151" s="45">
        <v>56</v>
      </c>
      <c r="EX151" s="45">
        <f t="shared" si="841"/>
        <v>1</v>
      </c>
      <c r="EY151" s="45">
        <v>4</v>
      </c>
      <c r="EZ151" s="44" t="str">
        <f t="shared" si="842"/>
        <v>ギャルキティマスコットポーチ</v>
      </c>
      <c r="FA151" s="43">
        <f t="shared" si="843"/>
        <v>935</v>
      </c>
      <c r="FB151" s="45">
        <f t="shared" si="844"/>
        <v>935</v>
      </c>
      <c r="FC151" s="46">
        <f t="shared" si="845"/>
        <v>9.35E-2</v>
      </c>
      <c r="FD151" s="37"/>
      <c r="FE151" s="60"/>
      <c r="FF151" s="52">
        <f t="shared" si="846"/>
        <v>46108</v>
      </c>
      <c r="FG151" s="45">
        <v>5463</v>
      </c>
      <c r="FH151" s="45">
        <f t="shared" si="847"/>
        <v>29</v>
      </c>
      <c r="FI151" s="45">
        <v>445</v>
      </c>
      <c r="FJ151" s="45">
        <f t="shared" si="848"/>
        <v>1</v>
      </c>
      <c r="FK151" s="45">
        <v>26</v>
      </c>
      <c r="FL151" s="45">
        <f t="shared" si="849"/>
        <v>1</v>
      </c>
      <c r="FM151" s="45">
        <v>0</v>
      </c>
      <c r="FN151" s="44" t="str">
        <f t="shared" si="850"/>
        <v>サミュエル</v>
      </c>
      <c r="FO151" s="43">
        <f t="shared" si="851"/>
        <v>1000</v>
      </c>
      <c r="FP151" s="45">
        <f t="shared" si="852"/>
        <v>1000</v>
      </c>
      <c r="FQ151" s="46">
        <f t="shared" si="853"/>
        <v>0.34482758620689657</v>
      </c>
      <c r="FR151" s="37"/>
      <c r="FS151" s="29"/>
      <c r="FT151" s="52">
        <f t="shared" si="854"/>
        <v>46108</v>
      </c>
      <c r="FU151" s="45">
        <v>3852</v>
      </c>
      <c r="FV151" s="45">
        <f t="shared" si="855"/>
        <v>22</v>
      </c>
      <c r="FW151" s="45">
        <v>291</v>
      </c>
      <c r="FX151" s="45">
        <f t="shared" si="856"/>
        <v>3</v>
      </c>
      <c r="FY151" s="45">
        <v>340</v>
      </c>
      <c r="FZ151" s="45">
        <f t="shared" si="857"/>
        <v>10</v>
      </c>
      <c r="GA151" s="45">
        <v>60</v>
      </c>
      <c r="GB151" s="44" t="str">
        <f t="shared" si="858"/>
        <v>余り物</v>
      </c>
      <c r="GC151" s="43">
        <f t="shared" si="859"/>
        <v>200</v>
      </c>
      <c r="GD151" s="45">
        <f t="shared" si="860"/>
        <v>2000</v>
      </c>
      <c r="GE151" s="46">
        <f t="shared" si="861"/>
        <v>0.90909090909090906</v>
      </c>
      <c r="GF151" s="37"/>
      <c r="GG151" s="29"/>
      <c r="GH151" s="52">
        <f t="shared" si="862"/>
        <v>46108</v>
      </c>
      <c r="GI151" s="45">
        <v>1405</v>
      </c>
      <c r="GJ151" s="45">
        <f t="shared" si="863"/>
        <v>51</v>
      </c>
      <c r="GK151" s="45">
        <v>203</v>
      </c>
      <c r="GL151" s="45">
        <f t="shared" si="864"/>
        <v>12</v>
      </c>
      <c r="GM151" s="45">
        <v>96</v>
      </c>
      <c r="GN151" s="45">
        <f t="shared" si="865"/>
        <v>12</v>
      </c>
      <c r="GO151" s="45">
        <v>30</v>
      </c>
      <c r="GP151" s="44" t="str">
        <f t="shared" si="866"/>
        <v>サンリオウインターMC</v>
      </c>
      <c r="GQ151" s="43">
        <f t="shared" si="867"/>
        <v>638</v>
      </c>
      <c r="GR151" s="45">
        <f t="shared" si="868"/>
        <v>7656</v>
      </c>
      <c r="GS151" s="46">
        <f t="shared" si="869"/>
        <v>1.5011764705882353</v>
      </c>
      <c r="GT151" s="37"/>
      <c r="GU151" s="61"/>
      <c r="GV151" s="52">
        <f>IF($A148="","",$A148)</f>
        <v>46097</v>
      </c>
      <c r="GW151" s="62" t="s">
        <v>1143</v>
      </c>
      <c r="GX151" s="45">
        <v>315</v>
      </c>
      <c r="GY151" s="43">
        <f t="shared" ref="GY151:GY182" si="924">IF(GX151="","",GX151-GX147)</f>
        <v>40</v>
      </c>
      <c r="GZ151" s="45">
        <v>16</v>
      </c>
      <c r="HA151" s="87">
        <f t="shared" ref="HA151:HA182" si="925">IF(GZ151="","",GZ151-GZ147)</f>
        <v>2</v>
      </c>
      <c r="HB151" s="43">
        <v>0</v>
      </c>
      <c r="HC151" s="43">
        <f t="shared" ref="HC151:HC182" si="926">IF(HB151="","",HB147+HD147-HB151)</f>
        <v>3</v>
      </c>
      <c r="HD151" s="43">
        <v>3</v>
      </c>
      <c r="HE151" s="44" t="str">
        <f>IF(GX151="","",HE147)</f>
        <v>ジュエルドロップシール</v>
      </c>
      <c r="HF151" s="48">
        <f>IF(GX151="","",HF147)</f>
        <v>1500</v>
      </c>
      <c r="HG151" s="45">
        <f t="shared" ref="HG151:HG182" si="927">IF(HB151="","",HC151*HF151)</f>
        <v>4500</v>
      </c>
      <c r="HH151" s="89">
        <f t="shared" ref="HH151:HH156" si="928">IF(HC151="","",HG151/(GY151*100))</f>
        <v>1.125</v>
      </c>
      <c r="HI151" s="37" t="s">
        <v>1020</v>
      </c>
      <c r="HK151" s="52">
        <f>IF($A148="","",$A148)</f>
        <v>46097</v>
      </c>
      <c r="HL151" s="45">
        <v>2538</v>
      </c>
      <c r="HM151" s="58">
        <f t="shared" ref="HM151:HM182" si="929">IF(HL151="","",HL151-HL147)</f>
        <v>14</v>
      </c>
      <c r="HN151" s="45">
        <v>45</v>
      </c>
      <c r="HO151" s="87">
        <f t="shared" ref="HO151:HO182" si="930">IF(HN151="","",HN151-HN147)</f>
        <v>0</v>
      </c>
      <c r="HP151" s="43">
        <v>11</v>
      </c>
      <c r="HQ151" s="43">
        <f t="shared" ref="HQ151:HQ182" si="931">IF(HP151="","",HP147+HR147-HP151)</f>
        <v>0</v>
      </c>
      <c r="HR151" s="43">
        <v>2</v>
      </c>
      <c r="HS151" s="44" t="str">
        <f t="shared" ref="HS151:HS182" si="932">IF(HL151="","",HS147)</f>
        <v>キティボアバンスクリップ</v>
      </c>
      <c r="HT151" s="48">
        <f t="shared" ref="HT151:HT182" si="933">IF(HM151="","",HT147)</f>
        <v>1100</v>
      </c>
      <c r="HU151" s="45">
        <f t="shared" ref="HU151:HU182" si="934">IF(HP151="","",HQ151*HT151)</f>
        <v>0</v>
      </c>
      <c r="HV151" s="89">
        <f t="shared" ref="HV151:HV182" si="935">IF(HQ151="","",HU151/(HM151*100))</f>
        <v>0</v>
      </c>
      <c r="HW151" s="37" t="s">
        <v>783</v>
      </c>
      <c r="HX151" s="360"/>
      <c r="HY151" s="52">
        <f>IF($A148="","",$A148)</f>
        <v>46097</v>
      </c>
      <c r="HZ151" s="45">
        <v>9433</v>
      </c>
      <c r="IA151" s="43">
        <f t="shared" ref="IA151:IA182" si="936">IF(HZ151="","",HZ151-HZ147)</f>
        <v>51</v>
      </c>
      <c r="IB151" s="45">
        <v>369</v>
      </c>
      <c r="IC151" s="87">
        <f t="shared" ref="IC151:IC182" si="937">IF(IB151="","",IB151-IB147)</f>
        <v>1</v>
      </c>
      <c r="ID151" s="43">
        <v>9</v>
      </c>
      <c r="IE151" s="43">
        <f t="shared" ref="IE151:IE182" si="938">IF(ID151="","",ID147+IF147-ID151)</f>
        <v>1</v>
      </c>
      <c r="IF151" s="43">
        <v>0</v>
      </c>
      <c r="IG151" s="44" t="str">
        <f t="shared" ref="IG151:IG161" si="939">IF(HZ151="","",IG147)</f>
        <v>サンリオデニムポーチ</v>
      </c>
      <c r="IH151" s="48">
        <f t="shared" ref="IH151:IH161" si="940">IF(IA151="","",IH147)</f>
        <v>1300</v>
      </c>
      <c r="II151" s="45">
        <f t="shared" ref="II151:II182" si="941">IF(ID151="","",IE151*IH151)</f>
        <v>1300</v>
      </c>
      <c r="IJ151" s="89">
        <f t="shared" ref="IJ151:IJ182" si="942">IF(IE151="","",II151/(IA151*100))</f>
        <v>0.25490196078431371</v>
      </c>
      <c r="IK151" s="37"/>
      <c r="IL151" s="29"/>
      <c r="IM151" s="52">
        <f>IF($A148="","",$A148)</f>
        <v>46097</v>
      </c>
      <c r="IN151" s="45">
        <v>380</v>
      </c>
      <c r="IO151" s="43">
        <f t="shared" ref="IO151:IO182" si="943">IF(IN151="","",IN151-IN147)</f>
        <v>39</v>
      </c>
      <c r="IP151" s="45">
        <v>230</v>
      </c>
      <c r="IQ151" s="87">
        <f t="shared" ref="IQ151:IQ182" si="944">IF(IP151="","",IP151-IP147)</f>
        <v>1</v>
      </c>
      <c r="IR151" s="43">
        <v>18</v>
      </c>
      <c r="IS151" s="43">
        <f t="shared" ref="IS151:IS182" si="945">IF(IR151="","",IR147+IT147-IR151)</f>
        <v>1</v>
      </c>
      <c r="IT151" s="43">
        <v>0</v>
      </c>
      <c r="IU151" s="44" t="str">
        <f>IF(IN151="","",IU147)</f>
        <v>モンチッチがま口</v>
      </c>
      <c r="IV151" s="48">
        <f>IF(IO151="","",IV147)</f>
        <v>400</v>
      </c>
      <c r="IW151" s="45">
        <f t="shared" ref="IW151:IW182" si="946">IF(IR151="","",IS151*IV151)</f>
        <v>400</v>
      </c>
      <c r="IX151" s="89">
        <f t="shared" ref="IX151:IX182" si="947">IF(IS151="","",IW151/(IO151*100))</f>
        <v>0.10256410256410256</v>
      </c>
      <c r="IY151" s="37"/>
      <c r="IZ151" s="61"/>
      <c r="JA151" s="52">
        <f>IF($A148="","",$A148)</f>
        <v>46097</v>
      </c>
      <c r="JB151" s="45">
        <v>7296</v>
      </c>
      <c r="JC151" s="43">
        <f t="shared" ref="JC151:JC182" si="948">IF(JB151="","",JB151-JB147)</f>
        <v>31</v>
      </c>
      <c r="JD151" s="45">
        <v>236</v>
      </c>
      <c r="JE151" s="87">
        <f t="shared" ref="JE151:JE182" si="949">IF(JD151="","",JD151-JD147)</f>
        <v>2</v>
      </c>
      <c r="JF151" s="43">
        <v>7</v>
      </c>
      <c r="JG151" s="43">
        <f t="shared" ref="JG151:JG182" si="950">IF(JF151="","",JF147+JH147-JF151)</f>
        <v>0</v>
      </c>
      <c r="JH151" s="43">
        <v>3</v>
      </c>
      <c r="JI151" s="44" t="str">
        <f t="shared" ref="JI151:JJ157" si="951">IF(JB151="","",JI147)</f>
        <v>サンリオヒョウ柄ヘアバンド</v>
      </c>
      <c r="JJ151" s="48">
        <f t="shared" si="951"/>
        <v>1100</v>
      </c>
      <c r="JK151" s="45">
        <f t="shared" ref="JK151:JK182" si="952">IF(JF151="","",JG151*JJ151)</f>
        <v>0</v>
      </c>
      <c r="JL151" s="89">
        <f t="shared" ref="JL151:JL182" si="953">IF(JG151="","",JK151/(JC151*100))</f>
        <v>0</v>
      </c>
      <c r="JM151" s="37"/>
      <c r="JN151" s="29"/>
      <c r="JO151" s="52">
        <f>IF($A148="","",$A148)</f>
        <v>46097</v>
      </c>
      <c r="JP151" s="45">
        <v>5573</v>
      </c>
      <c r="JQ151" s="43">
        <f t="shared" ref="JQ151:JQ162" si="954">IF(JP151="","",JP151-JP147)</f>
        <v>16</v>
      </c>
      <c r="JR151" s="45">
        <v>318</v>
      </c>
      <c r="JS151" s="87">
        <f t="shared" ref="JS151:JS182" si="955">IF(JR151="","",JR151-JR147)</f>
        <v>0</v>
      </c>
      <c r="JT151" s="43">
        <v>4</v>
      </c>
      <c r="JU151" s="43">
        <f t="shared" ref="JU151:JU182" si="956">IF(JT151="","",JT147+JV147-JT151)</f>
        <v>0</v>
      </c>
      <c r="JV151" s="43">
        <v>0</v>
      </c>
      <c r="JW151" s="44" t="str">
        <f t="shared" ref="JW151:JW182" si="957">IF(JP151="","",JW147)</f>
        <v>キティボアバンスクリップ</v>
      </c>
      <c r="JX151" s="48">
        <f t="shared" ref="JX151:JX182" si="958">IF(JQ151="","",JX147)</f>
        <v>1100</v>
      </c>
      <c r="JY151" s="45">
        <f t="shared" ref="JY151:JY182" si="959">IF(JT151="","",JU151*JX151)</f>
        <v>0</v>
      </c>
      <c r="JZ151" s="89">
        <f t="shared" ref="JZ151:JZ182" si="960">IF(JU151="","",JY151/(JQ151*100))</f>
        <v>0</v>
      </c>
      <c r="KA151" s="37"/>
      <c r="KB151" s="51"/>
      <c r="KC151" s="52">
        <f>IF($A148="","",$A148)</f>
        <v>46097</v>
      </c>
      <c r="KD151" s="45">
        <v>14537</v>
      </c>
      <c r="KE151" s="58">
        <f>IF(KD151="","",KD151-KD147)</f>
        <v>13</v>
      </c>
      <c r="KF151" s="45">
        <v>526</v>
      </c>
      <c r="KG151" s="87">
        <f>IF(KF151="","",KF151-KF147)</f>
        <v>0</v>
      </c>
      <c r="KH151" s="43">
        <v>18</v>
      </c>
      <c r="KI151" s="43">
        <f>IF(KH151="","",KH147+KJ147-KH151)</f>
        <v>0</v>
      </c>
      <c r="KJ151" s="43">
        <v>0</v>
      </c>
      <c r="KK151" s="44" t="str">
        <f>IF(KD151="","",KK147)</f>
        <v>キティギャルマスコット</v>
      </c>
      <c r="KL151" s="48">
        <f>IF(KE151="","",KL147)</f>
        <v>660</v>
      </c>
      <c r="KM151" s="45">
        <f>IF(KH151="","",KI151*KL151)</f>
        <v>0</v>
      </c>
      <c r="KN151" s="89">
        <f>IF(KI151="","",KM151/(KE151*100))</f>
        <v>0</v>
      </c>
      <c r="KO151" s="37"/>
      <c r="KP151" s="29"/>
      <c r="KQ151" s="52">
        <f>IF($A148="","",$A148)</f>
        <v>46097</v>
      </c>
      <c r="KR151" s="45">
        <v>3173</v>
      </c>
      <c r="KS151" s="43">
        <f>IF(KR151="","",KR151-KR147)</f>
        <v>31</v>
      </c>
      <c r="KT151" s="45">
        <v>61</v>
      </c>
      <c r="KU151" s="87">
        <f>IF(KT151="","",KT151-KT147)</f>
        <v>1</v>
      </c>
      <c r="KV151" s="43">
        <v>7</v>
      </c>
      <c r="KW151" s="43">
        <f>IF(KV151="","",KV147+KX147-KV151)</f>
        <v>1</v>
      </c>
      <c r="KX151" s="43">
        <v>0</v>
      </c>
      <c r="KY151" s="44" t="str">
        <f>IF(KR151="","",KY147)</f>
        <v>サンリオケープポーチ</v>
      </c>
      <c r="KZ151" s="48">
        <f>IF(KS151="","",KZ147)</f>
        <v>900</v>
      </c>
      <c r="LA151" s="45">
        <f>IF(KV151="","",KW151*KZ151)</f>
        <v>900</v>
      </c>
      <c r="LB151" s="89">
        <f>IF(KW151="","",LA151/(KS151*100))</f>
        <v>0.29032258064516131</v>
      </c>
      <c r="LC151" s="37" t="s">
        <v>1010</v>
      </c>
      <c r="LD151" s="29"/>
      <c r="LE151" s="47"/>
      <c r="LF151" s="45"/>
      <c r="LG151" s="45"/>
      <c r="LH151" s="45">
        <v>532</v>
      </c>
      <c r="LI151" s="45">
        <f t="shared" si="902"/>
        <v>0</v>
      </c>
      <c r="LJ151" s="43">
        <v>2</v>
      </c>
      <c r="LK151" s="45">
        <f t="shared" si="903"/>
        <v>0</v>
      </c>
      <c r="LL151" s="45">
        <v>0</v>
      </c>
      <c r="LM151" s="73" t="str">
        <f>IF(LF150="","",LM148)</f>
        <v>ボンドロ</v>
      </c>
      <c r="LN151" s="67">
        <f>IF(LG150="","",LN148)</f>
        <v>1500</v>
      </c>
      <c r="LO151" s="45">
        <f t="shared" si="904"/>
        <v>0</v>
      </c>
      <c r="LP151" s="46"/>
      <c r="LQ151" s="37"/>
      <c r="LR151" s="29"/>
      <c r="LS151" s="52">
        <f t="shared" si="870"/>
        <v>46108</v>
      </c>
      <c r="LT151" s="45">
        <v>24133</v>
      </c>
      <c r="LU151" s="45">
        <f t="shared" si="871"/>
        <v>65</v>
      </c>
      <c r="LV151" s="45">
        <v>1164</v>
      </c>
      <c r="LW151" s="45">
        <f t="shared" si="872"/>
        <v>1</v>
      </c>
      <c r="LX151" s="45">
        <v>19</v>
      </c>
      <c r="LY151" s="45">
        <f t="shared" si="873"/>
        <v>1</v>
      </c>
      <c r="LZ151" s="45">
        <v>0</v>
      </c>
      <c r="MA151" s="44" t="str">
        <f t="shared" si="874"/>
        <v>ルララ</v>
      </c>
      <c r="MB151" s="43">
        <f t="shared" si="875"/>
        <v>850</v>
      </c>
      <c r="MC151" s="45">
        <f t="shared" si="876"/>
        <v>850</v>
      </c>
      <c r="MD151" s="46">
        <f t="shared" si="877"/>
        <v>0.13076923076923078</v>
      </c>
      <c r="ME151" s="37"/>
      <c r="MF151" s="29"/>
      <c r="MG151" s="52">
        <f t="shared" si="878"/>
        <v>46108</v>
      </c>
      <c r="MH151" s="45">
        <v>10797</v>
      </c>
      <c r="MI151" s="45">
        <f t="shared" si="879"/>
        <v>179</v>
      </c>
      <c r="MJ151" s="45">
        <v>437</v>
      </c>
      <c r="MK151" s="45">
        <f t="shared" si="880"/>
        <v>2</v>
      </c>
      <c r="ML151" s="45">
        <v>17</v>
      </c>
      <c r="MM151" s="45">
        <f t="shared" si="881"/>
        <v>2</v>
      </c>
      <c r="MN151" s="45">
        <v>2</v>
      </c>
      <c r="MO151" s="44" t="str">
        <f t="shared" si="882"/>
        <v>たまごっちボアポーチ</v>
      </c>
      <c r="MP151" s="43">
        <f t="shared" si="883"/>
        <v>1100</v>
      </c>
      <c r="MQ151" s="45">
        <f t="shared" si="884"/>
        <v>2200</v>
      </c>
      <c r="MR151" s="46">
        <f t="shared" si="885"/>
        <v>0.12290502793296089</v>
      </c>
      <c r="MS151" s="37"/>
      <c r="MT151" s="29"/>
      <c r="MU151" s="52">
        <f t="shared" si="886"/>
        <v>46108</v>
      </c>
      <c r="MV151" s="45">
        <v>8163</v>
      </c>
      <c r="MW151" s="45">
        <f t="shared" si="887"/>
        <v>399</v>
      </c>
      <c r="MX151" s="45">
        <v>520</v>
      </c>
      <c r="MY151" s="45">
        <f t="shared" si="888"/>
        <v>3</v>
      </c>
      <c r="MZ151" s="45">
        <v>27</v>
      </c>
      <c r="NA151" s="45">
        <f t="shared" si="889"/>
        <v>0</v>
      </c>
      <c r="NB151" s="45">
        <v>3</v>
      </c>
      <c r="NC151" s="44" t="str">
        <f t="shared" si="890"/>
        <v>ボンボンドロップシール</v>
      </c>
      <c r="ND151" s="43">
        <f t="shared" si="891"/>
        <v>1500</v>
      </c>
      <c r="NE151" s="45">
        <f t="shared" si="892"/>
        <v>0</v>
      </c>
      <c r="NF151" s="46">
        <f t="shared" si="893"/>
        <v>0</v>
      </c>
      <c r="NG151" s="37"/>
      <c r="NH151" s="29"/>
      <c r="NI151" s="52">
        <f t="shared" si="894"/>
        <v>46108</v>
      </c>
      <c r="NJ151" s="45">
        <v>14478</v>
      </c>
      <c r="NK151" s="45">
        <f t="shared" si="895"/>
        <v>71</v>
      </c>
      <c r="NL151" s="45">
        <v>267</v>
      </c>
      <c r="NM151" s="45">
        <f t="shared" si="896"/>
        <v>5</v>
      </c>
      <c r="NN151" s="45">
        <v>12</v>
      </c>
      <c r="NO151" s="45">
        <f t="shared" si="897"/>
        <v>5</v>
      </c>
      <c r="NP151" s="45">
        <v>0</v>
      </c>
      <c r="NQ151" s="44" t="str">
        <f t="shared" si="898"/>
        <v>たまごっちヘアバンド</v>
      </c>
      <c r="NR151" s="43">
        <f t="shared" si="899"/>
        <v>1100</v>
      </c>
      <c r="NS151" s="45">
        <f t="shared" si="900"/>
        <v>5500</v>
      </c>
      <c r="NT151" s="46">
        <f t="shared" si="901"/>
        <v>0.77464788732394363</v>
      </c>
      <c r="NU151" s="37" t="s">
        <v>1080</v>
      </c>
    </row>
    <row r="152" spans="1:385" ht="15" customHeight="1" thickBot="1" x14ac:dyDescent="0.3">
      <c r="A152" s="38">
        <v>46111</v>
      </c>
      <c r="B152" s="39">
        <f>IF(A152="","",SUM(J152,LG162,AL152,DR152,AZ152,DD152,LU152,NK152,MW152,MI152,X152,FH152,GJ152,FV152,EF152,ET152)+SUM(GY167:GY170)+SUM(HM167:HM170)+SUM(CP167:CP170)+SUM(BN167:BN170)+SUM(KS167:KS170)+SUM(KE167:KE170)+SUM(CB167:CB170)+SUM(IA167:IA170)+SUM(IO167:IO170)+SUM(JC167:JC170)+SUM(JQ167:JQ170))</f>
        <v>6267</v>
      </c>
      <c r="C152" s="40">
        <f>IF(A152="","",SUM(J152,X152,AL152,AZ152)+SUM(KE167:KE170)+SUM(KS167:KS170)+SUM(BN167:BN170))</f>
        <v>1744</v>
      </c>
      <c r="D152" s="40">
        <f>IF(A152="","",SUM(DD152,DR152)+SUM(CB167:CB170)+SUM(CP167:CP170))</f>
        <v>362</v>
      </c>
      <c r="E152" s="41">
        <f>IF(A152="","",SUM(NK152,MW152,MI152,LG162,LU152)+SUM(IA167:IA170)+SUM(IO167:IO170)+SUM(JC167:JC170)+SUM(JQ167:JQ170))</f>
        <v>2957</v>
      </c>
      <c r="F152" s="41">
        <f>IF(B152="","",SUM(FH152,FV152,GJ152)+SUM(HM167:HM170)+SUM(GY167:GY170))</f>
        <v>1023</v>
      </c>
      <c r="G152" s="40">
        <f>IF(A152="","",SUM(EF152,ET152))</f>
        <v>181</v>
      </c>
      <c r="H152" s="42"/>
      <c r="I152" s="45">
        <v>6744</v>
      </c>
      <c r="J152" s="45">
        <f t="shared" si="783"/>
        <v>56</v>
      </c>
      <c r="K152" s="45">
        <v>263</v>
      </c>
      <c r="L152" s="45">
        <f t="shared" si="784"/>
        <v>8</v>
      </c>
      <c r="M152" s="45">
        <v>66</v>
      </c>
      <c r="N152" s="45">
        <f t="shared" si="785"/>
        <v>8</v>
      </c>
      <c r="O152" s="45">
        <v>30</v>
      </c>
      <c r="P152" s="44" t="str">
        <f t="shared" si="786"/>
        <v>AIまきまきシール</v>
      </c>
      <c r="Q152" s="43">
        <f t="shared" si="787"/>
        <v>130</v>
      </c>
      <c r="R152" s="45">
        <f t="shared" si="788"/>
        <v>1040</v>
      </c>
      <c r="S152" s="46">
        <f t="shared" si="789"/>
        <v>0.18571428571428572</v>
      </c>
      <c r="T152" s="37"/>
      <c r="U152" s="29"/>
      <c r="V152" s="52">
        <f t="shared" si="790"/>
        <v>46111</v>
      </c>
      <c r="W152" s="45">
        <v>16920</v>
      </c>
      <c r="X152" s="45">
        <f t="shared" si="791"/>
        <v>75</v>
      </c>
      <c r="Y152" s="45">
        <v>618</v>
      </c>
      <c r="Z152" s="45">
        <f t="shared" si="792"/>
        <v>2</v>
      </c>
      <c r="AA152" s="45">
        <v>17</v>
      </c>
      <c r="AB152" s="45">
        <f t="shared" si="793"/>
        <v>2</v>
      </c>
      <c r="AC152" s="45">
        <v>2</v>
      </c>
      <c r="AD152" s="44" t="str">
        <f t="shared" si="794"/>
        <v>サンリオボアポーチ</v>
      </c>
      <c r="AE152" s="43">
        <f t="shared" si="795"/>
        <v>1026</v>
      </c>
      <c r="AF152" s="45">
        <f t="shared" si="796"/>
        <v>2052</v>
      </c>
      <c r="AG152" s="46">
        <f t="shared" si="797"/>
        <v>0.27360000000000001</v>
      </c>
      <c r="AH152" s="37"/>
      <c r="AI152" s="29"/>
      <c r="AJ152" s="52">
        <f t="shared" si="798"/>
        <v>46111</v>
      </c>
      <c r="AK152" s="45">
        <v>20834</v>
      </c>
      <c r="AL152" s="45">
        <f t="shared" si="799"/>
        <v>90</v>
      </c>
      <c r="AM152" s="45">
        <v>418</v>
      </c>
      <c r="AN152" s="45">
        <f t="shared" si="800"/>
        <v>1</v>
      </c>
      <c r="AO152" s="45">
        <v>25</v>
      </c>
      <c r="AP152" s="45">
        <f t="shared" si="801"/>
        <v>1</v>
      </c>
      <c r="AQ152" s="45">
        <v>20</v>
      </c>
      <c r="AR152" s="44" t="str">
        <f t="shared" si="802"/>
        <v>ルララ</v>
      </c>
      <c r="AS152" s="43">
        <f t="shared" si="803"/>
        <v>880</v>
      </c>
      <c r="AT152" s="45">
        <f t="shared" si="804"/>
        <v>880</v>
      </c>
      <c r="AU152" s="46">
        <f t="shared" si="805"/>
        <v>9.7777777777777783E-2</v>
      </c>
      <c r="AV152" s="37" t="s">
        <v>1105</v>
      </c>
      <c r="AW152" s="29"/>
      <c r="AX152" s="52">
        <f t="shared" si="806"/>
        <v>46111</v>
      </c>
      <c r="AY152" s="45">
        <v>43044</v>
      </c>
      <c r="AZ152" s="45">
        <f t="shared" si="807"/>
        <v>592</v>
      </c>
      <c r="BA152" s="45">
        <v>767</v>
      </c>
      <c r="BB152" s="45">
        <f t="shared" si="808"/>
        <v>7</v>
      </c>
      <c r="BC152" s="45">
        <v>23</v>
      </c>
      <c r="BD152" s="45">
        <f t="shared" si="809"/>
        <v>6</v>
      </c>
      <c r="BE152" s="45">
        <v>7</v>
      </c>
      <c r="BF152" s="44" t="str">
        <f t="shared" si="810"/>
        <v>ボンボンドロップシール</v>
      </c>
      <c r="BG152" s="43">
        <f t="shared" si="811"/>
        <v>1500</v>
      </c>
      <c r="BH152" s="45">
        <f t="shared" si="812"/>
        <v>9000</v>
      </c>
      <c r="BI152" s="46">
        <f t="shared" si="813"/>
        <v>0.15202702702702703</v>
      </c>
      <c r="BJ152" s="37"/>
      <c r="BK152" s="29"/>
      <c r="BL152" s="47"/>
      <c r="BM152" s="43">
        <v>2285</v>
      </c>
      <c r="BN152" s="69">
        <f t="shared" si="905"/>
        <v>19</v>
      </c>
      <c r="BO152" s="43">
        <v>66</v>
      </c>
      <c r="BP152" s="45">
        <f t="shared" si="906"/>
        <v>1</v>
      </c>
      <c r="BQ152" s="45">
        <v>13</v>
      </c>
      <c r="BR152" s="45">
        <f t="shared" si="907"/>
        <v>2</v>
      </c>
      <c r="BS152" s="43">
        <v>0</v>
      </c>
      <c r="BT152" s="63" t="str">
        <f t="shared" si="908"/>
        <v>キティウインドウチャーム</v>
      </c>
      <c r="BU152" s="67">
        <f t="shared" si="908"/>
        <v>660</v>
      </c>
      <c r="BV152" s="43">
        <f t="shared" si="909"/>
        <v>1320</v>
      </c>
      <c r="BW152" s="46">
        <f t="shared" si="910"/>
        <v>0.69473684210526321</v>
      </c>
      <c r="BX152" s="37" t="s">
        <v>325</v>
      </c>
      <c r="BY152" s="57"/>
      <c r="BZ152" s="47"/>
      <c r="CA152" s="43">
        <v>8212</v>
      </c>
      <c r="CB152" s="45">
        <f t="shared" si="911"/>
        <v>30</v>
      </c>
      <c r="CC152" s="43">
        <v>352</v>
      </c>
      <c r="CD152" s="45">
        <f t="shared" si="912"/>
        <v>2</v>
      </c>
      <c r="CE152" s="45">
        <v>12</v>
      </c>
      <c r="CF152" s="45">
        <f t="shared" si="913"/>
        <v>2</v>
      </c>
      <c r="CG152" s="43">
        <v>0</v>
      </c>
      <c r="CH152" s="63" t="str">
        <f t="shared" si="914"/>
        <v>モンチッチイヤホンケース</v>
      </c>
      <c r="CI152" s="67">
        <f t="shared" si="914"/>
        <v>500</v>
      </c>
      <c r="CJ152" s="43">
        <f t="shared" si="915"/>
        <v>1000</v>
      </c>
      <c r="CK152" s="46">
        <f t="shared" si="916"/>
        <v>0.33333333333333331</v>
      </c>
      <c r="CL152" s="37"/>
      <c r="CM152" s="29"/>
      <c r="CN152" s="47"/>
      <c r="CO152" s="43">
        <v>4209</v>
      </c>
      <c r="CP152" s="45">
        <f t="shared" si="917"/>
        <v>12</v>
      </c>
      <c r="CQ152" s="43">
        <v>114</v>
      </c>
      <c r="CR152" s="45">
        <f t="shared" si="918"/>
        <v>0</v>
      </c>
      <c r="CS152" s="45">
        <v>10</v>
      </c>
      <c r="CT152" s="45">
        <f t="shared" si="919"/>
        <v>0</v>
      </c>
      <c r="CU152" s="43">
        <v>0</v>
      </c>
      <c r="CV152" s="63" t="str">
        <f t="shared" si="920"/>
        <v>サンリオヘアバンド</v>
      </c>
      <c r="CW152" s="67">
        <f t="shared" si="921"/>
        <v>660</v>
      </c>
      <c r="CX152" s="43">
        <f t="shared" si="922"/>
        <v>0</v>
      </c>
      <c r="CY152" s="46">
        <f t="shared" si="923"/>
        <v>0</v>
      </c>
      <c r="CZ152" s="37"/>
      <c r="DA152" s="29"/>
      <c r="DB152" s="52">
        <f t="shared" si="814"/>
        <v>46111</v>
      </c>
      <c r="DC152" s="45">
        <v>32142</v>
      </c>
      <c r="DD152" s="69">
        <f t="shared" si="815"/>
        <v>26</v>
      </c>
      <c r="DE152" s="45">
        <v>1615</v>
      </c>
      <c r="DF152" s="45">
        <f t="shared" si="816"/>
        <v>4</v>
      </c>
      <c r="DG152" s="45">
        <v>27</v>
      </c>
      <c r="DH152" s="45">
        <f t="shared" si="817"/>
        <v>4</v>
      </c>
      <c r="DI152" s="45">
        <v>25</v>
      </c>
      <c r="DJ152" s="44" t="str">
        <f t="shared" si="818"/>
        <v>DNぷくぷくシール</v>
      </c>
      <c r="DK152" s="43">
        <f t="shared" si="819"/>
        <v>220</v>
      </c>
      <c r="DL152" s="45">
        <f t="shared" si="820"/>
        <v>880</v>
      </c>
      <c r="DM152" s="46">
        <f t="shared" si="821"/>
        <v>0.33846153846153848</v>
      </c>
      <c r="DN152" s="37"/>
      <c r="DO152" s="29"/>
      <c r="DP152" s="52">
        <f t="shared" si="822"/>
        <v>46111</v>
      </c>
      <c r="DQ152" s="45">
        <v>11361</v>
      </c>
      <c r="DR152" s="69">
        <f t="shared" si="823"/>
        <v>28</v>
      </c>
      <c r="DS152" s="45">
        <v>325</v>
      </c>
      <c r="DT152" s="45">
        <f t="shared" si="824"/>
        <v>0</v>
      </c>
      <c r="DU152" s="45">
        <v>61</v>
      </c>
      <c r="DV152" s="45">
        <f t="shared" si="825"/>
        <v>0</v>
      </c>
      <c r="DW152" s="45">
        <v>0</v>
      </c>
      <c r="DX152" s="44" t="str">
        <f t="shared" si="826"/>
        <v>サンリオバニティポーチ</v>
      </c>
      <c r="DY152" s="43">
        <f t="shared" si="827"/>
        <v>1080</v>
      </c>
      <c r="DZ152" s="45">
        <f t="shared" si="828"/>
        <v>0</v>
      </c>
      <c r="EA152" s="46">
        <f t="shared" si="829"/>
        <v>0</v>
      </c>
      <c r="EB152" s="37"/>
      <c r="EC152" s="29"/>
      <c r="ED152" s="52">
        <f t="shared" si="830"/>
        <v>46111</v>
      </c>
      <c r="EE152" s="45">
        <v>5137</v>
      </c>
      <c r="EF152" s="45">
        <f t="shared" si="831"/>
        <v>115</v>
      </c>
      <c r="EG152" s="45">
        <v>124</v>
      </c>
      <c r="EH152" s="45">
        <f t="shared" si="832"/>
        <v>5</v>
      </c>
      <c r="EI152" s="45">
        <v>48</v>
      </c>
      <c r="EJ152" s="45">
        <f t="shared" si="833"/>
        <v>5</v>
      </c>
      <c r="EK152" s="45">
        <v>12</v>
      </c>
      <c r="EL152" s="44" t="str">
        <f t="shared" si="834"/>
        <v>サンリオヒョウ柄マスコットポーチ</v>
      </c>
      <c r="EM152" s="43">
        <f t="shared" si="835"/>
        <v>935</v>
      </c>
      <c r="EN152" s="45">
        <f t="shared" si="836"/>
        <v>4675</v>
      </c>
      <c r="EO152" s="46">
        <f t="shared" si="837"/>
        <v>0.40652173913043477</v>
      </c>
      <c r="EP152" s="37"/>
      <c r="EQ152" s="29"/>
      <c r="ER152" s="52">
        <f t="shared" si="838"/>
        <v>46111</v>
      </c>
      <c r="ES152" s="45">
        <v>2896</v>
      </c>
      <c r="ET152" s="45">
        <f t="shared" si="839"/>
        <v>66</v>
      </c>
      <c r="EU152" s="45">
        <v>73</v>
      </c>
      <c r="EV152" s="45">
        <f t="shared" si="840"/>
        <v>3</v>
      </c>
      <c r="EW152" s="45">
        <v>55</v>
      </c>
      <c r="EX152" s="45">
        <f t="shared" si="841"/>
        <v>5</v>
      </c>
      <c r="EY152" s="45">
        <v>6</v>
      </c>
      <c r="EZ152" s="44" t="str">
        <f t="shared" si="842"/>
        <v>ギャルキティマスコットポーチ</v>
      </c>
      <c r="FA152" s="43">
        <f t="shared" si="843"/>
        <v>935</v>
      </c>
      <c r="FB152" s="45">
        <f t="shared" si="844"/>
        <v>4675</v>
      </c>
      <c r="FC152" s="46">
        <f t="shared" si="845"/>
        <v>0.70833333333333337</v>
      </c>
      <c r="FD152" s="37"/>
      <c r="FE152" s="60"/>
      <c r="FF152" s="52">
        <f t="shared" si="846"/>
        <v>46111</v>
      </c>
      <c r="FG152" s="45">
        <v>5539</v>
      </c>
      <c r="FH152" s="45">
        <f t="shared" si="847"/>
        <v>76</v>
      </c>
      <c r="FI152" s="45">
        <v>447</v>
      </c>
      <c r="FJ152" s="45">
        <f t="shared" si="848"/>
        <v>2</v>
      </c>
      <c r="FK152" s="45">
        <v>23</v>
      </c>
      <c r="FL152" s="45">
        <f t="shared" si="849"/>
        <v>3</v>
      </c>
      <c r="FM152" s="45">
        <v>0</v>
      </c>
      <c r="FN152" s="44" t="str">
        <f t="shared" si="850"/>
        <v>サミュエル</v>
      </c>
      <c r="FO152" s="43">
        <f t="shared" si="851"/>
        <v>1000</v>
      </c>
      <c r="FP152" s="45">
        <f t="shared" si="852"/>
        <v>3000</v>
      </c>
      <c r="FQ152" s="46">
        <f t="shared" si="853"/>
        <v>0.39473684210526316</v>
      </c>
      <c r="FR152" s="37"/>
      <c r="FS152" s="29"/>
      <c r="FT152" s="52">
        <f t="shared" si="854"/>
        <v>46111</v>
      </c>
      <c r="FU152" s="45">
        <v>3938</v>
      </c>
      <c r="FV152" s="45">
        <f t="shared" si="855"/>
        <v>86</v>
      </c>
      <c r="FW152" s="45">
        <v>299</v>
      </c>
      <c r="FX152" s="45">
        <f t="shared" si="856"/>
        <v>8</v>
      </c>
      <c r="FY152" s="45">
        <v>392</v>
      </c>
      <c r="FZ152" s="45">
        <f t="shared" si="857"/>
        <v>8</v>
      </c>
      <c r="GA152" s="45">
        <v>0</v>
      </c>
      <c r="GB152" s="44" t="str">
        <f t="shared" si="858"/>
        <v>余り物</v>
      </c>
      <c r="GC152" s="43">
        <f t="shared" si="859"/>
        <v>200</v>
      </c>
      <c r="GD152" s="45">
        <f t="shared" si="860"/>
        <v>1600</v>
      </c>
      <c r="GE152" s="46">
        <f t="shared" si="861"/>
        <v>0.18604651162790697</v>
      </c>
      <c r="GF152" s="37"/>
      <c r="GG152" s="29"/>
      <c r="GH152" s="52">
        <f t="shared" si="862"/>
        <v>46111</v>
      </c>
      <c r="GI152" s="45">
        <v>1449</v>
      </c>
      <c r="GJ152" s="45">
        <f t="shared" si="863"/>
        <v>44</v>
      </c>
      <c r="GK152" s="45">
        <v>220</v>
      </c>
      <c r="GL152" s="45">
        <f t="shared" si="864"/>
        <v>17</v>
      </c>
      <c r="GM152" s="45">
        <v>109</v>
      </c>
      <c r="GN152" s="45">
        <f t="shared" si="865"/>
        <v>17</v>
      </c>
      <c r="GO152" s="45">
        <v>30</v>
      </c>
      <c r="GP152" s="44" t="str">
        <f t="shared" si="866"/>
        <v>サンリオウインターMC</v>
      </c>
      <c r="GQ152" s="43">
        <f t="shared" si="867"/>
        <v>638</v>
      </c>
      <c r="GR152" s="45">
        <f t="shared" si="868"/>
        <v>10846</v>
      </c>
      <c r="GS152" s="46">
        <f t="shared" si="869"/>
        <v>2.4649999999999999</v>
      </c>
      <c r="GT152" s="37"/>
      <c r="GU152" s="61"/>
      <c r="GV152" s="47"/>
      <c r="GW152" s="30" t="s">
        <v>1144</v>
      </c>
      <c r="GX152" s="43">
        <v>255</v>
      </c>
      <c r="GY152" s="45">
        <f t="shared" si="924"/>
        <v>18</v>
      </c>
      <c r="GZ152" s="43">
        <v>20</v>
      </c>
      <c r="HA152" s="45">
        <f t="shared" si="925"/>
        <v>3</v>
      </c>
      <c r="HB152" s="45">
        <v>0</v>
      </c>
      <c r="HC152" s="45">
        <f t="shared" si="926"/>
        <v>3</v>
      </c>
      <c r="HD152" s="43">
        <v>3</v>
      </c>
      <c r="HE152" s="63" t="str">
        <f>IF(GX152="","",HE148)</f>
        <v>安価シール</v>
      </c>
      <c r="HF152" s="67">
        <f>IF(GX151="","",HF148)</f>
        <v>500</v>
      </c>
      <c r="HG152" s="43">
        <f t="shared" si="927"/>
        <v>1500</v>
      </c>
      <c r="HH152" s="46">
        <f t="shared" si="928"/>
        <v>0.83333333333333337</v>
      </c>
      <c r="HI152" s="37" t="s">
        <v>1021</v>
      </c>
      <c r="HK152" s="47"/>
      <c r="HL152" s="43">
        <v>1328</v>
      </c>
      <c r="HM152" s="69">
        <f t="shared" si="929"/>
        <v>25</v>
      </c>
      <c r="HN152" s="43">
        <v>40</v>
      </c>
      <c r="HO152" s="45">
        <f t="shared" si="930"/>
        <v>0</v>
      </c>
      <c r="HP152" s="45">
        <v>11</v>
      </c>
      <c r="HQ152" s="45">
        <f t="shared" si="931"/>
        <v>0</v>
      </c>
      <c r="HR152" s="43">
        <v>0</v>
      </c>
      <c r="HS152" s="63" t="str">
        <f t="shared" si="932"/>
        <v>サンリオ豹柄フェイスポーチ</v>
      </c>
      <c r="HT152" s="67">
        <f t="shared" si="933"/>
        <v>900</v>
      </c>
      <c r="HU152" s="43">
        <f t="shared" si="934"/>
        <v>0</v>
      </c>
      <c r="HV152" s="46">
        <f t="shared" si="935"/>
        <v>0</v>
      </c>
      <c r="HW152" s="37" t="s">
        <v>276</v>
      </c>
      <c r="HX152" s="360"/>
      <c r="HY152" s="47"/>
      <c r="HZ152" s="43">
        <v>5979</v>
      </c>
      <c r="IA152" s="45">
        <f t="shared" si="936"/>
        <v>27</v>
      </c>
      <c r="IB152" s="43">
        <v>174</v>
      </c>
      <c r="IC152" s="45">
        <f t="shared" si="937"/>
        <v>0</v>
      </c>
      <c r="ID152" s="45">
        <v>12</v>
      </c>
      <c r="IE152" s="45">
        <f t="shared" si="938"/>
        <v>0</v>
      </c>
      <c r="IF152" s="43">
        <v>0</v>
      </c>
      <c r="IG152" s="63" t="str">
        <f t="shared" si="939"/>
        <v>ギャルキティマスコット</v>
      </c>
      <c r="IH152" s="67">
        <f t="shared" si="940"/>
        <v>500</v>
      </c>
      <c r="II152" s="43">
        <f t="shared" si="941"/>
        <v>0</v>
      </c>
      <c r="IJ152" s="46">
        <f t="shared" si="942"/>
        <v>0</v>
      </c>
      <c r="IK152" s="37" t="s">
        <v>1014</v>
      </c>
      <c r="IL152" s="29"/>
      <c r="IM152" s="47"/>
      <c r="IN152" s="43">
        <v>6667</v>
      </c>
      <c r="IO152" s="45">
        <f t="shared" si="943"/>
        <v>13</v>
      </c>
      <c r="IP152" s="43">
        <v>176</v>
      </c>
      <c r="IQ152" s="45">
        <f t="shared" si="944"/>
        <v>0</v>
      </c>
      <c r="IR152" s="45">
        <v>36</v>
      </c>
      <c r="IS152" s="45">
        <f t="shared" si="945"/>
        <v>0</v>
      </c>
      <c r="IT152" s="43">
        <v>0</v>
      </c>
      <c r="IU152" s="63" t="s">
        <v>1016</v>
      </c>
      <c r="IV152" s="67">
        <f t="shared" ref="IV152:IV159" si="961">IF(IO152="","",IV148)</f>
        <v>0</v>
      </c>
      <c r="IW152" s="43">
        <f t="shared" si="946"/>
        <v>0</v>
      </c>
      <c r="IX152" s="46">
        <f t="shared" si="947"/>
        <v>0</v>
      </c>
      <c r="IY152" s="37" t="s">
        <v>1015</v>
      </c>
      <c r="IZ152" s="61"/>
      <c r="JA152" s="47"/>
      <c r="JB152" s="43">
        <v>4931</v>
      </c>
      <c r="JC152" s="45">
        <f t="shared" si="948"/>
        <v>19</v>
      </c>
      <c r="JD152" s="43">
        <v>142</v>
      </c>
      <c r="JE152" s="45">
        <f t="shared" si="949"/>
        <v>0</v>
      </c>
      <c r="JF152" s="45">
        <v>10</v>
      </c>
      <c r="JG152" s="45">
        <f t="shared" si="950"/>
        <v>0</v>
      </c>
      <c r="JH152" s="43">
        <v>0</v>
      </c>
      <c r="JI152" s="63" t="str">
        <f t="shared" si="951"/>
        <v>キティフェイスポーチ</v>
      </c>
      <c r="JJ152" s="67">
        <f t="shared" si="951"/>
        <v>700</v>
      </c>
      <c r="JK152" s="43">
        <f t="shared" si="952"/>
        <v>0</v>
      </c>
      <c r="JL152" s="46">
        <f t="shared" si="953"/>
        <v>0</v>
      </c>
      <c r="JM152" s="37"/>
      <c r="JN152" s="29"/>
      <c r="JO152" s="47"/>
      <c r="JP152" s="43">
        <v>6938</v>
      </c>
      <c r="JQ152" s="45">
        <f t="shared" si="954"/>
        <v>61</v>
      </c>
      <c r="JR152" s="43">
        <v>142</v>
      </c>
      <c r="JS152" s="45">
        <f t="shared" si="955"/>
        <v>0</v>
      </c>
      <c r="JT152" s="45">
        <v>13</v>
      </c>
      <c r="JU152" s="45">
        <f t="shared" si="956"/>
        <v>-1</v>
      </c>
      <c r="JV152" s="43">
        <v>0</v>
      </c>
      <c r="JW152" s="63" t="str">
        <f t="shared" si="957"/>
        <v>モンチッチマスコット2</v>
      </c>
      <c r="JX152" s="67">
        <f t="shared" si="958"/>
        <v>539</v>
      </c>
      <c r="JY152" s="43">
        <f t="shared" si="959"/>
        <v>-539</v>
      </c>
      <c r="JZ152" s="46">
        <f t="shared" si="960"/>
        <v>-8.8360655737704921E-2</v>
      </c>
      <c r="KA152" s="37"/>
      <c r="KB152" s="51"/>
      <c r="KC152" s="47"/>
      <c r="KD152" s="43">
        <v>11835</v>
      </c>
      <c r="KE152" s="69">
        <f>IF(KD152="","",KD152-KD148)</f>
        <v>19</v>
      </c>
      <c r="KF152" s="43">
        <v>346</v>
      </c>
      <c r="KG152" s="45">
        <f>IF(KF152="","",KF152-KF148)</f>
        <v>1</v>
      </c>
      <c r="KH152" s="45">
        <v>10</v>
      </c>
      <c r="KI152" s="45">
        <f>IF(KH152="","",KH148+KJ148-KH152)</f>
        <v>1</v>
      </c>
      <c r="KJ152" s="43">
        <v>3</v>
      </c>
      <c r="KK152" s="63" t="str">
        <f>IF(KD152="","",KK148)</f>
        <v>サンリオヘアバンド</v>
      </c>
      <c r="KL152" s="67">
        <f>IF(KE152="","",KL148)</f>
        <v>1100</v>
      </c>
      <c r="KM152" s="43">
        <f>IF(KH152="","",KI152*KL152)</f>
        <v>1100</v>
      </c>
      <c r="KN152" s="46">
        <f>IF(KI152="","",KM152/(KE152*100))</f>
        <v>0.57894736842105265</v>
      </c>
      <c r="KO152" s="37" t="s">
        <v>1009</v>
      </c>
      <c r="KP152" s="29"/>
      <c r="KQ152" s="47"/>
      <c r="KR152" s="43">
        <v>3365</v>
      </c>
      <c r="KS152" s="69">
        <f>IF(KR152="","",KR152-KR148)</f>
        <v>19</v>
      </c>
      <c r="KT152" s="43">
        <v>89</v>
      </c>
      <c r="KU152" s="45">
        <f>IF(KT152="","",KT152-KT148)</f>
        <v>1</v>
      </c>
      <c r="KV152" s="45">
        <v>8</v>
      </c>
      <c r="KW152" s="45">
        <f>IF(KV152="","",KV148+KX148-KV152)</f>
        <v>1</v>
      </c>
      <c r="KX152" s="43">
        <v>2</v>
      </c>
      <c r="KY152" s="63" t="str">
        <f>IF(KR152="","",KY148)</f>
        <v>ギャルキティフェイスポーチ</v>
      </c>
      <c r="KZ152" s="67">
        <f>IF(KS152="","",KZ148)</f>
        <v>750</v>
      </c>
      <c r="LA152" s="43">
        <f>IF(KV152="","",KW152*KZ152)</f>
        <v>750</v>
      </c>
      <c r="LB152" s="46">
        <f>IF(KW152="","",LA152/(KS152*100))</f>
        <v>0.39473684210526316</v>
      </c>
      <c r="LC152" s="37" t="s">
        <v>1011</v>
      </c>
      <c r="LD152" s="29"/>
      <c r="LE152" s="75"/>
      <c r="LF152" s="76"/>
      <c r="LG152" s="76"/>
      <c r="LH152" s="76">
        <v>1166</v>
      </c>
      <c r="LI152" s="76">
        <f t="shared" si="902"/>
        <v>0</v>
      </c>
      <c r="LJ152" s="77">
        <v>2</v>
      </c>
      <c r="LK152" s="76">
        <f t="shared" si="903"/>
        <v>0</v>
      </c>
      <c r="LL152" s="76">
        <v>0</v>
      </c>
      <c r="LM152" s="78" t="str">
        <f>IF(LF150="","",LM149)</f>
        <v>ボンドロ</v>
      </c>
      <c r="LN152" s="79">
        <f>IF(LG150="","",LN149)</f>
        <v>1500</v>
      </c>
      <c r="LO152" s="76">
        <f t="shared" si="904"/>
        <v>0</v>
      </c>
      <c r="LP152" s="80"/>
      <c r="LQ152" s="37"/>
      <c r="LR152" s="29"/>
      <c r="LS152" s="52">
        <f t="shared" si="870"/>
        <v>46111</v>
      </c>
      <c r="LT152" s="45">
        <v>24167</v>
      </c>
      <c r="LU152" s="45">
        <f t="shared" si="871"/>
        <v>34</v>
      </c>
      <c r="LV152" s="45">
        <v>1165</v>
      </c>
      <c r="LW152" s="45">
        <f t="shared" si="872"/>
        <v>1</v>
      </c>
      <c r="LX152" s="45">
        <v>18</v>
      </c>
      <c r="LY152" s="45">
        <f t="shared" si="873"/>
        <v>1</v>
      </c>
      <c r="LZ152" s="45">
        <v>0</v>
      </c>
      <c r="MA152" s="44" t="str">
        <f t="shared" si="874"/>
        <v>ルララ</v>
      </c>
      <c r="MB152" s="43">
        <f t="shared" si="875"/>
        <v>850</v>
      </c>
      <c r="MC152" s="45">
        <f t="shared" si="876"/>
        <v>850</v>
      </c>
      <c r="MD152" s="46">
        <f t="shared" si="877"/>
        <v>0.25</v>
      </c>
      <c r="ME152" s="37"/>
      <c r="MF152" s="29"/>
      <c r="MG152" s="52">
        <f t="shared" si="878"/>
        <v>46111</v>
      </c>
      <c r="MH152" s="45">
        <v>10850</v>
      </c>
      <c r="MI152" s="45">
        <f t="shared" si="879"/>
        <v>53</v>
      </c>
      <c r="MJ152" s="45">
        <v>438</v>
      </c>
      <c r="MK152" s="45">
        <f t="shared" si="880"/>
        <v>1</v>
      </c>
      <c r="ML152" s="45">
        <v>18</v>
      </c>
      <c r="MM152" s="45">
        <f t="shared" si="881"/>
        <v>1</v>
      </c>
      <c r="MN152" s="45">
        <v>1</v>
      </c>
      <c r="MO152" s="44" t="str">
        <f t="shared" si="882"/>
        <v>たまごっちボアポーチ</v>
      </c>
      <c r="MP152" s="43">
        <f t="shared" si="883"/>
        <v>1100</v>
      </c>
      <c r="MQ152" s="45">
        <f t="shared" si="884"/>
        <v>1100</v>
      </c>
      <c r="MR152" s="46">
        <f t="shared" si="885"/>
        <v>0.20754716981132076</v>
      </c>
      <c r="MS152" s="37"/>
      <c r="MT152" s="29"/>
      <c r="MU152" s="52">
        <f t="shared" si="886"/>
        <v>46111</v>
      </c>
      <c r="MV152" s="45">
        <v>8913</v>
      </c>
      <c r="MW152" s="45">
        <f t="shared" si="887"/>
        <v>750</v>
      </c>
      <c r="MX152" s="45">
        <v>526</v>
      </c>
      <c r="MY152" s="45">
        <f t="shared" si="888"/>
        <v>6</v>
      </c>
      <c r="MZ152" s="45">
        <v>24</v>
      </c>
      <c r="NA152" s="45">
        <f t="shared" si="889"/>
        <v>6</v>
      </c>
      <c r="NB152" s="45">
        <v>9</v>
      </c>
      <c r="NC152" s="44" t="str">
        <f t="shared" si="890"/>
        <v>ボンボンドロップシール</v>
      </c>
      <c r="ND152" s="43">
        <f t="shared" si="891"/>
        <v>1500</v>
      </c>
      <c r="NE152" s="45">
        <f t="shared" si="892"/>
        <v>9000</v>
      </c>
      <c r="NF152" s="46">
        <f t="shared" si="893"/>
        <v>0.12</v>
      </c>
      <c r="NG152" s="37"/>
      <c r="NH152" s="29"/>
      <c r="NI152" s="52">
        <f t="shared" si="894"/>
        <v>46111</v>
      </c>
      <c r="NJ152" s="45">
        <v>14531</v>
      </c>
      <c r="NK152" s="45">
        <f t="shared" si="895"/>
        <v>53</v>
      </c>
      <c r="NL152" s="45">
        <v>267</v>
      </c>
      <c r="NM152" s="45">
        <f t="shared" si="896"/>
        <v>0</v>
      </c>
      <c r="NN152" s="45">
        <v>12</v>
      </c>
      <c r="NO152" s="45">
        <f t="shared" si="897"/>
        <v>0</v>
      </c>
      <c r="NP152" s="45">
        <v>0</v>
      </c>
      <c r="NQ152" s="44" t="str">
        <f t="shared" si="898"/>
        <v>たまごっちヘアバンド</v>
      </c>
      <c r="NR152" s="43">
        <f t="shared" si="899"/>
        <v>1100</v>
      </c>
      <c r="NS152" s="45">
        <f t="shared" si="900"/>
        <v>0</v>
      </c>
      <c r="NT152" s="46">
        <f t="shared" si="901"/>
        <v>0</v>
      </c>
      <c r="NU152" s="37" t="s">
        <v>1099</v>
      </c>
    </row>
    <row r="153" spans="1:385" ht="15" customHeight="1" thickTop="1" x14ac:dyDescent="0.25">
      <c r="A153" s="38">
        <v>46115</v>
      </c>
      <c r="B153" s="39">
        <f>IF(A153="","",SUM(J153,LG165,AL153,DR153,AZ153,DD153,LU153,NK153,MW153,MI153,X153,FH153,FV153,GJ153,EF153,ET153)+SUM(GY171:GY174)+SUM(HM171:HM174)+SUM(CP171:CP174)+SUM(BN171:BN174)+SUM(KS171:KS174)+SUM(KE171:KE174)+SUM(CB171:CB174)+SUM(IA171:IA174)+SUM(IO171:IO174)+SUM(JC171:JC174)+SUM(JQ171:JQ174))</f>
        <v>6319</v>
      </c>
      <c r="C153" s="40">
        <f>IF(A153="","",SUM(J153,X153,AL153,AZ153)+SUM(KE171:KE174)+SUM(KS171:KS174)+SUM(BN171:BN174))</f>
        <v>1674</v>
      </c>
      <c r="D153" s="40">
        <f>IF(A153="","",SUM(DD153,DR153)+SUM(CB171:CB174)+SUM(CP171:CP174))</f>
        <v>874</v>
      </c>
      <c r="E153" s="41">
        <f>IF(A153="","",SUM(NK153,MW153,MI153,LU153,LG165)+SUM(IA171:IA174)+SUM(IO171:IO174)+SUM(JC171:JC174)+SUM(JQ171:JQ174))</f>
        <v>2287</v>
      </c>
      <c r="F153" s="41">
        <f>IF(B153="","",SUM(FH153,FV153,GJ153)+SUM(HM171:HM174)+SUM(GY171:GY174))</f>
        <v>1025</v>
      </c>
      <c r="G153" s="40">
        <f>IF(A153="","",SUM(EF153,ET153))</f>
        <v>459</v>
      </c>
      <c r="H153" s="42"/>
      <c r="I153" s="45">
        <v>6794</v>
      </c>
      <c r="J153" s="45">
        <f t="shared" si="783"/>
        <v>50</v>
      </c>
      <c r="K153" s="45">
        <v>271</v>
      </c>
      <c r="L153" s="45">
        <f t="shared" si="784"/>
        <v>8</v>
      </c>
      <c r="M153" s="45">
        <v>88</v>
      </c>
      <c r="N153" s="45">
        <f t="shared" si="785"/>
        <v>8</v>
      </c>
      <c r="O153" s="45">
        <v>10</v>
      </c>
      <c r="P153" s="44" t="str">
        <f t="shared" si="786"/>
        <v>AIまきまきシール</v>
      </c>
      <c r="Q153" s="43">
        <f t="shared" si="787"/>
        <v>130</v>
      </c>
      <c r="R153" s="45">
        <f t="shared" si="788"/>
        <v>1040</v>
      </c>
      <c r="S153" s="46">
        <f t="shared" si="789"/>
        <v>0.20799999999999999</v>
      </c>
      <c r="T153" s="37"/>
      <c r="U153" s="29"/>
      <c r="V153" s="52">
        <f t="shared" si="790"/>
        <v>46115</v>
      </c>
      <c r="W153" s="45">
        <v>17008</v>
      </c>
      <c r="X153" s="45">
        <f t="shared" si="791"/>
        <v>88</v>
      </c>
      <c r="Y153" s="45">
        <v>619</v>
      </c>
      <c r="Z153" s="45">
        <f t="shared" si="792"/>
        <v>1</v>
      </c>
      <c r="AA153" s="45">
        <v>18</v>
      </c>
      <c r="AB153" s="45">
        <f t="shared" si="793"/>
        <v>1</v>
      </c>
      <c r="AC153" s="45">
        <v>2</v>
      </c>
      <c r="AD153" s="44" t="str">
        <f t="shared" si="794"/>
        <v>サンリオボアポーチ</v>
      </c>
      <c r="AE153" s="43">
        <f t="shared" si="795"/>
        <v>1026</v>
      </c>
      <c r="AF153" s="45">
        <f t="shared" si="796"/>
        <v>1026</v>
      </c>
      <c r="AG153" s="46">
        <f t="shared" si="797"/>
        <v>0.11659090909090909</v>
      </c>
      <c r="AH153" s="37"/>
      <c r="AI153" s="29"/>
      <c r="AJ153" s="52">
        <f t="shared" si="798"/>
        <v>46115</v>
      </c>
      <c r="AK153" s="45">
        <v>20988</v>
      </c>
      <c r="AL153" s="45">
        <f t="shared" si="799"/>
        <v>154</v>
      </c>
      <c r="AM153" s="45">
        <v>422</v>
      </c>
      <c r="AN153" s="45">
        <f t="shared" si="800"/>
        <v>4</v>
      </c>
      <c r="AO153" s="45">
        <v>41</v>
      </c>
      <c r="AP153" s="45">
        <f t="shared" si="801"/>
        <v>4</v>
      </c>
      <c r="AQ153" s="45">
        <v>4</v>
      </c>
      <c r="AR153" s="44" t="str">
        <f t="shared" si="802"/>
        <v>ルララ</v>
      </c>
      <c r="AS153" s="43">
        <f t="shared" si="803"/>
        <v>880</v>
      </c>
      <c r="AT153" s="45">
        <f t="shared" si="804"/>
        <v>3520</v>
      </c>
      <c r="AU153" s="46">
        <f t="shared" si="805"/>
        <v>0.22857142857142856</v>
      </c>
      <c r="AV153" s="37"/>
      <c r="AW153" s="29"/>
      <c r="AX153" s="52">
        <f t="shared" si="806"/>
        <v>46115</v>
      </c>
      <c r="AY153" s="45">
        <v>43474</v>
      </c>
      <c r="AZ153" s="45">
        <f t="shared" si="807"/>
        <v>430</v>
      </c>
      <c r="BA153" s="45">
        <v>774</v>
      </c>
      <c r="BB153" s="45">
        <f t="shared" si="808"/>
        <v>7</v>
      </c>
      <c r="BC153" s="45">
        <v>24</v>
      </c>
      <c r="BD153" s="45">
        <f t="shared" si="809"/>
        <v>6</v>
      </c>
      <c r="BE153" s="45">
        <v>10</v>
      </c>
      <c r="BF153" s="44" t="str">
        <f t="shared" si="810"/>
        <v>ボンボンドロップシール</v>
      </c>
      <c r="BG153" s="43">
        <f t="shared" si="811"/>
        <v>1500</v>
      </c>
      <c r="BH153" s="45">
        <f t="shared" si="812"/>
        <v>9000</v>
      </c>
      <c r="BI153" s="46">
        <f t="shared" si="813"/>
        <v>0.20930232558139536</v>
      </c>
      <c r="BJ153" s="37"/>
      <c r="BK153" s="29"/>
      <c r="BL153" s="47"/>
      <c r="BM153" s="45">
        <v>5617</v>
      </c>
      <c r="BN153" s="45">
        <f t="shared" si="905"/>
        <v>108</v>
      </c>
      <c r="BO153" s="45">
        <v>183</v>
      </c>
      <c r="BP153" s="45">
        <f t="shared" si="906"/>
        <v>7</v>
      </c>
      <c r="BQ153" s="45">
        <v>9</v>
      </c>
      <c r="BR153" s="45">
        <f t="shared" si="907"/>
        <v>0</v>
      </c>
      <c r="BS153" s="27">
        <v>3</v>
      </c>
      <c r="BT153" s="63" t="str">
        <f t="shared" si="908"/>
        <v>サンリオボアバンスクリップ</v>
      </c>
      <c r="BU153" s="67">
        <f t="shared" si="908"/>
        <v>1100</v>
      </c>
      <c r="BV153" s="45">
        <f t="shared" si="909"/>
        <v>0</v>
      </c>
      <c r="BW153" s="46">
        <f t="shared" si="910"/>
        <v>0</v>
      </c>
      <c r="BX153" s="37"/>
      <c r="BY153" s="57"/>
      <c r="BZ153" s="47"/>
      <c r="CA153" s="45">
        <v>9911</v>
      </c>
      <c r="CB153" s="45">
        <f t="shared" si="911"/>
        <v>47</v>
      </c>
      <c r="CC153" s="45">
        <v>469</v>
      </c>
      <c r="CD153" s="45">
        <f t="shared" si="912"/>
        <v>1</v>
      </c>
      <c r="CE153" s="45">
        <v>8</v>
      </c>
      <c r="CF153" s="45">
        <f t="shared" si="913"/>
        <v>1</v>
      </c>
      <c r="CG153" s="27">
        <v>4</v>
      </c>
      <c r="CH153" s="63" t="str">
        <f t="shared" si="914"/>
        <v>サンリオボアバンスクリップ</v>
      </c>
      <c r="CI153" s="67">
        <f t="shared" si="914"/>
        <v>1100</v>
      </c>
      <c r="CJ153" s="45">
        <f t="shared" si="915"/>
        <v>1100</v>
      </c>
      <c r="CK153" s="46">
        <f t="shared" si="916"/>
        <v>0.23404255319148937</v>
      </c>
      <c r="CL153" s="37"/>
      <c r="CM153" s="29"/>
      <c r="CN153" s="47"/>
      <c r="CO153" s="45">
        <v>4143</v>
      </c>
      <c r="CP153" s="45">
        <f t="shared" si="917"/>
        <v>63</v>
      </c>
      <c r="CQ153" s="45">
        <v>130</v>
      </c>
      <c r="CR153" s="45">
        <f t="shared" si="918"/>
        <v>1</v>
      </c>
      <c r="CS153" s="45">
        <v>8</v>
      </c>
      <c r="CT153" s="45">
        <f t="shared" si="919"/>
        <v>1</v>
      </c>
      <c r="CU153" s="27">
        <v>1</v>
      </c>
      <c r="CV153" s="63" t="str">
        <f t="shared" si="920"/>
        <v>キティしっぽ付きポーチ</v>
      </c>
      <c r="CW153" s="67">
        <f t="shared" si="921"/>
        <v>880</v>
      </c>
      <c r="CX153" s="45">
        <f t="shared" si="922"/>
        <v>880</v>
      </c>
      <c r="CY153" s="46">
        <f t="shared" si="923"/>
        <v>0.13968253968253969</v>
      </c>
      <c r="CZ153" s="37"/>
      <c r="DA153" s="29"/>
      <c r="DB153" s="52">
        <f t="shared" si="814"/>
        <v>46115</v>
      </c>
      <c r="DC153" s="45">
        <v>32230</v>
      </c>
      <c r="DD153" s="45">
        <f t="shared" si="815"/>
        <v>88</v>
      </c>
      <c r="DE153" s="45">
        <v>1622</v>
      </c>
      <c r="DF153" s="45">
        <f t="shared" si="816"/>
        <v>7</v>
      </c>
      <c r="DG153" s="45">
        <v>45</v>
      </c>
      <c r="DH153" s="45">
        <f t="shared" si="817"/>
        <v>7</v>
      </c>
      <c r="DI153" s="45">
        <v>8</v>
      </c>
      <c r="DJ153" s="44" t="str">
        <f t="shared" si="818"/>
        <v>DNぷくぷくシール</v>
      </c>
      <c r="DK153" s="43">
        <f t="shared" si="819"/>
        <v>220</v>
      </c>
      <c r="DL153" s="45">
        <f t="shared" si="820"/>
        <v>1540</v>
      </c>
      <c r="DM153" s="46">
        <f t="shared" si="821"/>
        <v>0.17499999999999999</v>
      </c>
      <c r="DN153" s="37"/>
      <c r="DO153" s="29"/>
      <c r="DP153" s="52">
        <f t="shared" si="822"/>
        <v>46115</v>
      </c>
      <c r="DQ153" s="45">
        <v>11554</v>
      </c>
      <c r="DR153" s="45">
        <f t="shared" si="823"/>
        <v>193</v>
      </c>
      <c r="DS153" s="45">
        <v>329</v>
      </c>
      <c r="DT153" s="45">
        <f t="shared" si="824"/>
        <v>4</v>
      </c>
      <c r="DU153" s="45">
        <v>56</v>
      </c>
      <c r="DV153" s="45">
        <f t="shared" si="825"/>
        <v>5</v>
      </c>
      <c r="DW153" s="45">
        <v>4</v>
      </c>
      <c r="DX153" s="44" t="str">
        <f t="shared" si="826"/>
        <v>サンリオバニティポーチ</v>
      </c>
      <c r="DY153" s="43">
        <f t="shared" si="827"/>
        <v>1080</v>
      </c>
      <c r="DZ153" s="45">
        <f t="shared" si="828"/>
        <v>5400</v>
      </c>
      <c r="EA153" s="46">
        <f t="shared" si="829"/>
        <v>0.27979274611398963</v>
      </c>
      <c r="EB153" s="37"/>
      <c r="EC153" s="29"/>
      <c r="ED153" s="52">
        <f t="shared" si="830"/>
        <v>46115</v>
      </c>
      <c r="EE153" s="45">
        <v>5425</v>
      </c>
      <c r="EF153" s="45">
        <f t="shared" si="831"/>
        <v>288</v>
      </c>
      <c r="EG153" s="45">
        <v>127</v>
      </c>
      <c r="EH153" s="45">
        <f t="shared" si="832"/>
        <v>3</v>
      </c>
      <c r="EI153" s="45">
        <v>57</v>
      </c>
      <c r="EJ153" s="45">
        <f t="shared" si="833"/>
        <v>3</v>
      </c>
      <c r="EK153" s="45">
        <v>10</v>
      </c>
      <c r="EL153" s="44" t="str">
        <f t="shared" si="834"/>
        <v>サンリオヒョウ柄マスコットポーチ</v>
      </c>
      <c r="EM153" s="43">
        <f t="shared" si="835"/>
        <v>935</v>
      </c>
      <c r="EN153" s="45">
        <f t="shared" si="836"/>
        <v>2805</v>
      </c>
      <c r="EO153" s="46">
        <f t="shared" si="837"/>
        <v>9.7395833333333334E-2</v>
      </c>
      <c r="EP153" s="37"/>
      <c r="EQ153" s="29"/>
      <c r="ER153" s="52">
        <f t="shared" si="838"/>
        <v>46115</v>
      </c>
      <c r="ES153" s="45">
        <v>3067</v>
      </c>
      <c r="ET153" s="45">
        <f t="shared" si="839"/>
        <v>171</v>
      </c>
      <c r="EU153" s="45">
        <v>78</v>
      </c>
      <c r="EV153" s="45">
        <f t="shared" si="840"/>
        <v>5</v>
      </c>
      <c r="EW153" s="45">
        <v>56</v>
      </c>
      <c r="EX153" s="45">
        <f t="shared" si="841"/>
        <v>5</v>
      </c>
      <c r="EY153" s="45">
        <v>14</v>
      </c>
      <c r="EZ153" s="44" t="str">
        <f t="shared" si="842"/>
        <v>ギャルキティマスコットポーチ</v>
      </c>
      <c r="FA153" s="43">
        <f t="shared" si="843"/>
        <v>935</v>
      </c>
      <c r="FB153" s="45">
        <f t="shared" si="844"/>
        <v>4675</v>
      </c>
      <c r="FC153" s="46">
        <f t="shared" si="845"/>
        <v>0.27339181286549707</v>
      </c>
      <c r="FD153" s="37"/>
      <c r="FE153" s="60"/>
      <c r="FF153" s="52">
        <f t="shared" si="846"/>
        <v>46115</v>
      </c>
      <c r="FG153" s="45">
        <v>5608</v>
      </c>
      <c r="FH153" s="45">
        <f t="shared" si="847"/>
        <v>69</v>
      </c>
      <c r="FI153" s="45">
        <v>447</v>
      </c>
      <c r="FJ153" s="45">
        <f t="shared" si="848"/>
        <v>0</v>
      </c>
      <c r="FK153" s="45">
        <v>23</v>
      </c>
      <c r="FL153" s="45">
        <f t="shared" si="849"/>
        <v>0</v>
      </c>
      <c r="FM153" s="45">
        <v>0</v>
      </c>
      <c r="FN153" s="44" t="str">
        <f t="shared" si="850"/>
        <v>サミュエル</v>
      </c>
      <c r="FO153" s="43">
        <f t="shared" si="851"/>
        <v>1000</v>
      </c>
      <c r="FP153" s="45">
        <f t="shared" si="852"/>
        <v>0</v>
      </c>
      <c r="FQ153" s="46">
        <f t="shared" si="853"/>
        <v>0</v>
      </c>
      <c r="FR153" s="37"/>
      <c r="FS153" s="29"/>
      <c r="FT153" s="52">
        <f t="shared" si="854"/>
        <v>46115</v>
      </c>
      <c r="FU153" s="45">
        <v>4037</v>
      </c>
      <c r="FV153" s="45">
        <f t="shared" si="855"/>
        <v>99</v>
      </c>
      <c r="FW153" s="45">
        <v>306</v>
      </c>
      <c r="FX153" s="45">
        <f t="shared" si="856"/>
        <v>7</v>
      </c>
      <c r="FY153" s="45">
        <v>370</v>
      </c>
      <c r="FZ153" s="45">
        <f t="shared" si="857"/>
        <v>22</v>
      </c>
      <c r="GA153" s="45">
        <v>0</v>
      </c>
      <c r="GB153" s="44" t="str">
        <f t="shared" si="858"/>
        <v>余り物</v>
      </c>
      <c r="GC153" s="43">
        <f t="shared" si="859"/>
        <v>200</v>
      </c>
      <c r="GD153" s="45">
        <f t="shared" si="860"/>
        <v>4400</v>
      </c>
      <c r="GE153" s="46">
        <f t="shared" si="861"/>
        <v>0.44444444444444442</v>
      </c>
      <c r="GF153" s="37"/>
      <c r="GG153" s="29"/>
      <c r="GH153" s="52">
        <f t="shared" si="862"/>
        <v>46115</v>
      </c>
      <c r="GI153" s="45">
        <v>1539</v>
      </c>
      <c r="GJ153" s="45">
        <f t="shared" si="863"/>
        <v>90</v>
      </c>
      <c r="GK153" s="45">
        <v>246</v>
      </c>
      <c r="GL153" s="45">
        <f t="shared" si="864"/>
        <v>26</v>
      </c>
      <c r="GM153" s="45">
        <v>100</v>
      </c>
      <c r="GN153" s="45">
        <f t="shared" si="865"/>
        <v>39</v>
      </c>
      <c r="GO153" s="45">
        <v>0</v>
      </c>
      <c r="GP153" s="44" t="str">
        <f t="shared" si="866"/>
        <v>サンリオウインターMC</v>
      </c>
      <c r="GQ153" s="43">
        <f t="shared" si="867"/>
        <v>638</v>
      </c>
      <c r="GR153" s="45">
        <f t="shared" si="868"/>
        <v>24882</v>
      </c>
      <c r="GS153" s="46">
        <f t="shared" si="869"/>
        <v>2.7646666666666668</v>
      </c>
      <c r="GT153" s="37"/>
      <c r="GU153" s="61"/>
      <c r="GV153" s="47"/>
      <c r="GW153" s="30" t="s">
        <v>1145</v>
      </c>
      <c r="GX153" s="45">
        <v>3863</v>
      </c>
      <c r="GY153" s="45">
        <f t="shared" si="924"/>
        <v>30</v>
      </c>
      <c r="GZ153" s="45">
        <v>93</v>
      </c>
      <c r="HA153" s="45">
        <f t="shared" si="925"/>
        <v>3</v>
      </c>
      <c r="HB153" s="45">
        <v>0</v>
      </c>
      <c r="HC153" s="45">
        <f t="shared" si="926"/>
        <v>3</v>
      </c>
      <c r="HD153" s="27">
        <v>3</v>
      </c>
      <c r="HE153" s="63" t="str">
        <f>IF(GX151="","",HE149)</f>
        <v>安価シール</v>
      </c>
      <c r="HF153" s="67">
        <f>IF(GX151="","",HF149)</f>
        <v>500</v>
      </c>
      <c r="HG153" s="45">
        <f t="shared" si="927"/>
        <v>1500</v>
      </c>
      <c r="HH153" s="46">
        <f t="shared" si="928"/>
        <v>0.5</v>
      </c>
      <c r="HI153" s="37" t="s">
        <v>1022</v>
      </c>
      <c r="HK153" s="47"/>
      <c r="HL153" s="45">
        <v>2880</v>
      </c>
      <c r="HM153" s="45">
        <f t="shared" si="929"/>
        <v>73</v>
      </c>
      <c r="HN153" s="45">
        <v>81</v>
      </c>
      <c r="HO153" s="45">
        <f t="shared" si="930"/>
        <v>1</v>
      </c>
      <c r="HP153" s="45">
        <v>15</v>
      </c>
      <c r="HQ153" s="45">
        <f t="shared" si="931"/>
        <v>1</v>
      </c>
      <c r="HR153" s="27">
        <v>6</v>
      </c>
      <c r="HS153" s="63" t="str">
        <f t="shared" si="932"/>
        <v>たまごっちマスコット</v>
      </c>
      <c r="HT153" s="67">
        <f t="shared" si="933"/>
        <v>1100</v>
      </c>
      <c r="HU153" s="45">
        <f t="shared" si="934"/>
        <v>1100</v>
      </c>
      <c r="HV153" s="46">
        <f t="shared" si="935"/>
        <v>0.15068493150684931</v>
      </c>
      <c r="HW153" s="37"/>
      <c r="HX153" s="360"/>
      <c r="HY153" s="47"/>
      <c r="HZ153" s="45">
        <v>9434</v>
      </c>
      <c r="IA153" s="45">
        <f t="shared" si="936"/>
        <v>109</v>
      </c>
      <c r="IB153" s="45">
        <v>262</v>
      </c>
      <c r="IC153" s="45">
        <f t="shared" si="937"/>
        <v>1</v>
      </c>
      <c r="ID153" s="45">
        <v>24</v>
      </c>
      <c r="IE153" s="45">
        <f t="shared" si="938"/>
        <v>6</v>
      </c>
      <c r="IF153" s="27">
        <v>12</v>
      </c>
      <c r="IG153" s="63" t="str">
        <f t="shared" si="939"/>
        <v>ボンボンドロップシール</v>
      </c>
      <c r="IH153" s="67">
        <f t="shared" si="940"/>
        <v>200</v>
      </c>
      <c r="II153" s="45">
        <f t="shared" si="941"/>
        <v>1200</v>
      </c>
      <c r="IJ153" s="46">
        <f t="shared" si="942"/>
        <v>0.11009174311926606</v>
      </c>
      <c r="IK153" s="37"/>
      <c r="IL153" s="29"/>
      <c r="IM153" s="47"/>
      <c r="IN153" s="45">
        <v>6240</v>
      </c>
      <c r="IO153" s="45">
        <f t="shared" si="943"/>
        <v>115</v>
      </c>
      <c r="IP153" s="45">
        <v>432</v>
      </c>
      <c r="IQ153" s="45">
        <f t="shared" si="944"/>
        <v>3</v>
      </c>
      <c r="IR153" s="45">
        <v>29</v>
      </c>
      <c r="IS153" s="45">
        <f t="shared" si="945"/>
        <v>3</v>
      </c>
      <c r="IT153" s="27">
        <v>2</v>
      </c>
      <c r="IU153" s="63" t="str">
        <f>IF(IN153="","",IU149)</f>
        <v>たまごっちヘアクリップ</v>
      </c>
      <c r="IV153" s="67">
        <f t="shared" si="961"/>
        <v>1100</v>
      </c>
      <c r="IW153" s="45">
        <f t="shared" si="946"/>
        <v>3300</v>
      </c>
      <c r="IX153" s="46">
        <f t="shared" si="947"/>
        <v>0.28695652173913044</v>
      </c>
      <c r="IY153" s="37"/>
      <c r="IZ153" s="61"/>
      <c r="JA153" s="47"/>
      <c r="JB153" s="45">
        <v>9769</v>
      </c>
      <c r="JC153" s="45">
        <f t="shared" si="948"/>
        <v>121</v>
      </c>
      <c r="JD153" s="45">
        <v>527</v>
      </c>
      <c r="JE153" s="45">
        <f t="shared" si="949"/>
        <v>2</v>
      </c>
      <c r="JF153" s="45">
        <v>12</v>
      </c>
      <c r="JG153" s="45">
        <f t="shared" si="950"/>
        <v>2</v>
      </c>
      <c r="JH153" s="27">
        <v>6</v>
      </c>
      <c r="JI153" s="63" t="str">
        <f t="shared" si="951"/>
        <v>たまごっちマスコット</v>
      </c>
      <c r="JJ153" s="67">
        <f t="shared" si="951"/>
        <v>1100</v>
      </c>
      <c r="JK153" s="45">
        <f t="shared" si="952"/>
        <v>2200</v>
      </c>
      <c r="JL153" s="46">
        <f t="shared" si="953"/>
        <v>0.18181818181818182</v>
      </c>
      <c r="JM153" s="37"/>
      <c r="JN153" s="29"/>
      <c r="JO153" s="47"/>
      <c r="JP153" s="45">
        <v>6940</v>
      </c>
      <c r="JQ153" s="45">
        <f t="shared" si="954"/>
        <v>66</v>
      </c>
      <c r="JR153" s="45">
        <v>326</v>
      </c>
      <c r="JS153" s="45">
        <f t="shared" si="955"/>
        <v>9</v>
      </c>
      <c r="JT153" s="45">
        <v>280</v>
      </c>
      <c r="JU153" s="45">
        <f t="shared" si="956"/>
        <v>10</v>
      </c>
      <c r="JV153" s="27">
        <v>0</v>
      </c>
      <c r="JW153" s="63" t="str">
        <f t="shared" si="957"/>
        <v>ブレスレット</v>
      </c>
      <c r="JX153" s="67">
        <f t="shared" si="958"/>
        <v>150</v>
      </c>
      <c r="JY153" s="45">
        <f t="shared" si="959"/>
        <v>1500</v>
      </c>
      <c r="JZ153" s="46">
        <f t="shared" si="960"/>
        <v>0.22727272727272727</v>
      </c>
      <c r="KA153" s="37"/>
      <c r="KB153" s="51"/>
      <c r="KC153" s="47"/>
      <c r="KD153" s="45">
        <v>14359</v>
      </c>
      <c r="KE153" s="45">
        <f>IF(KD153="","",KD153-KD149)</f>
        <v>135</v>
      </c>
      <c r="KF153" s="45">
        <v>764</v>
      </c>
      <c r="KG153" s="45">
        <f>IF(KF153="","",KF153-KF149)</f>
        <v>3</v>
      </c>
      <c r="KH153" s="45">
        <v>13</v>
      </c>
      <c r="KI153" s="45">
        <f>IF(KH153="","",KH149+KJ149-KH153)</f>
        <v>3</v>
      </c>
      <c r="KJ153" s="27">
        <v>10</v>
      </c>
      <c r="KK153" s="63" t="str">
        <f>IF(KD153="","",KK149)</f>
        <v>たまごっちマスコット</v>
      </c>
      <c r="KL153" s="67">
        <f>IF(KE153="","",KL149)</f>
        <v>1100</v>
      </c>
      <c r="KM153" s="45">
        <f>IF(KH153="","",KI153*KL153)</f>
        <v>3300</v>
      </c>
      <c r="KN153" s="46">
        <f>IF(KI153="","",KM153/(KE153*100))</f>
        <v>0.24444444444444444</v>
      </c>
      <c r="KO153" s="37"/>
      <c r="KP153" s="29"/>
      <c r="KQ153" s="47"/>
      <c r="KR153" s="45">
        <v>3906</v>
      </c>
      <c r="KS153" s="45">
        <f>IF(KR153="","",KR153-KR149)</f>
        <v>33</v>
      </c>
      <c r="KT153" s="45">
        <v>123</v>
      </c>
      <c r="KU153" s="45">
        <f>IF(KT153="","",KT153-KT149)</f>
        <v>1</v>
      </c>
      <c r="KV153" s="45">
        <v>9</v>
      </c>
      <c r="KW153" s="45">
        <f>IF(KV153="","",KV149+KX149-KV153)</f>
        <v>1</v>
      </c>
      <c r="KX153" s="27">
        <v>10</v>
      </c>
      <c r="KY153" s="63" t="str">
        <f>IF(KR153="","",KY149)</f>
        <v>ゲームアーク</v>
      </c>
      <c r="KZ153" s="67">
        <f>IF(KS153="","",KZ149)</f>
        <v>0</v>
      </c>
      <c r="LA153" s="45">
        <f>IF(KV153="","",KW153*KZ153)</f>
        <v>0</v>
      </c>
      <c r="LB153" s="46">
        <f>IF(KW153="","",LA153/(KS153*100))</f>
        <v>0</v>
      </c>
      <c r="LC153" s="37" t="s">
        <v>1012</v>
      </c>
      <c r="LD153" s="29"/>
      <c r="LE153" s="52">
        <f>IF(A149="","",A149)</f>
        <v>46101</v>
      </c>
      <c r="LF153" s="43">
        <v>83674</v>
      </c>
      <c r="LG153" s="86">
        <f>IF(LF153="","",LF153-LF150)</f>
        <v>489</v>
      </c>
      <c r="LH153" s="43">
        <v>445</v>
      </c>
      <c r="LI153" s="43">
        <f t="shared" si="902"/>
        <v>0</v>
      </c>
      <c r="LJ153" s="43">
        <v>2</v>
      </c>
      <c r="LK153" s="87">
        <f t="shared" si="903"/>
        <v>0</v>
      </c>
      <c r="LL153" s="43">
        <v>0</v>
      </c>
      <c r="LM153" s="65" t="str">
        <f>IF(LF153="","",LM150)</f>
        <v>ボンドロ</v>
      </c>
      <c r="LN153" s="48">
        <f>IF(LG153="","",LN150)</f>
        <v>1200</v>
      </c>
      <c r="LO153" s="87">
        <f t="shared" si="904"/>
        <v>0</v>
      </c>
      <c r="LP153" s="53"/>
      <c r="LQ153" s="37"/>
      <c r="LR153" s="29"/>
      <c r="LS153" s="52">
        <f t="shared" si="870"/>
        <v>46115</v>
      </c>
      <c r="LT153" s="45">
        <v>24240</v>
      </c>
      <c r="LU153" s="45">
        <f t="shared" si="871"/>
        <v>73</v>
      </c>
      <c r="LV153" s="45">
        <v>1168</v>
      </c>
      <c r="LW153" s="45">
        <f t="shared" si="872"/>
        <v>3</v>
      </c>
      <c r="LX153" s="45">
        <v>15</v>
      </c>
      <c r="LY153" s="45">
        <f t="shared" si="873"/>
        <v>3</v>
      </c>
      <c r="LZ153" s="45">
        <v>26</v>
      </c>
      <c r="MA153" s="44" t="str">
        <f t="shared" si="874"/>
        <v>ルララ</v>
      </c>
      <c r="MB153" s="43">
        <f t="shared" si="875"/>
        <v>850</v>
      </c>
      <c r="MC153" s="45">
        <f t="shared" si="876"/>
        <v>2550</v>
      </c>
      <c r="MD153" s="46">
        <f t="shared" si="877"/>
        <v>0.34931506849315069</v>
      </c>
      <c r="ME153" s="37"/>
      <c r="MF153" s="29"/>
      <c r="MG153" s="52">
        <f t="shared" si="878"/>
        <v>46115</v>
      </c>
      <c r="MH153" s="45">
        <v>10929</v>
      </c>
      <c r="MI153" s="45">
        <f t="shared" si="879"/>
        <v>79</v>
      </c>
      <c r="MJ153" s="45">
        <v>439</v>
      </c>
      <c r="MK153" s="45">
        <f t="shared" si="880"/>
        <v>1</v>
      </c>
      <c r="ML153" s="45">
        <v>18</v>
      </c>
      <c r="MM153" s="45">
        <f t="shared" si="881"/>
        <v>1</v>
      </c>
      <c r="MN153" s="45">
        <v>0</v>
      </c>
      <c r="MO153" s="44" t="str">
        <f t="shared" si="882"/>
        <v>たまごっちボアポーチ</v>
      </c>
      <c r="MP153" s="43">
        <f t="shared" si="883"/>
        <v>1100</v>
      </c>
      <c r="MQ153" s="45">
        <f t="shared" si="884"/>
        <v>1100</v>
      </c>
      <c r="MR153" s="46">
        <f t="shared" si="885"/>
        <v>0.13924050632911392</v>
      </c>
      <c r="MS153" s="37"/>
      <c r="MT153" s="29"/>
      <c r="MU153" s="52">
        <f t="shared" si="886"/>
        <v>46115</v>
      </c>
      <c r="MV153" s="45">
        <v>9380</v>
      </c>
      <c r="MW153" s="45">
        <f t="shared" si="887"/>
        <v>467</v>
      </c>
      <c r="MX153" s="45">
        <v>531</v>
      </c>
      <c r="MY153" s="45">
        <f t="shared" si="888"/>
        <v>5</v>
      </c>
      <c r="MZ153" s="45">
        <v>28</v>
      </c>
      <c r="NA153" s="45">
        <f t="shared" si="889"/>
        <v>5</v>
      </c>
      <c r="NB153" s="45">
        <v>9</v>
      </c>
      <c r="NC153" s="44" t="str">
        <f t="shared" si="890"/>
        <v>ボンボンドロップシール</v>
      </c>
      <c r="ND153" s="43">
        <f t="shared" si="891"/>
        <v>1500</v>
      </c>
      <c r="NE153" s="45">
        <f t="shared" si="892"/>
        <v>7500</v>
      </c>
      <c r="NF153" s="46">
        <f t="shared" si="893"/>
        <v>0.16059957173447537</v>
      </c>
      <c r="NG153" s="37" t="s">
        <v>1110</v>
      </c>
      <c r="NH153" s="29"/>
      <c r="NI153" s="52">
        <f t="shared" si="894"/>
        <v>46115</v>
      </c>
      <c r="NJ153" s="45">
        <v>14673</v>
      </c>
      <c r="NK153" s="45">
        <f t="shared" si="895"/>
        <v>142</v>
      </c>
      <c r="NL153" s="45">
        <v>273</v>
      </c>
      <c r="NM153" s="45">
        <f t="shared" si="896"/>
        <v>6</v>
      </c>
      <c r="NN153" s="45">
        <v>6</v>
      </c>
      <c r="NO153" s="45">
        <f t="shared" si="897"/>
        <v>6</v>
      </c>
      <c r="NP153" s="45">
        <v>17</v>
      </c>
      <c r="NQ153" s="44" t="str">
        <f t="shared" si="898"/>
        <v>たまごっちヘアバンド</v>
      </c>
      <c r="NR153" s="43">
        <f t="shared" si="899"/>
        <v>1100</v>
      </c>
      <c r="NS153" s="45">
        <f t="shared" si="900"/>
        <v>6600</v>
      </c>
      <c r="NT153" s="46">
        <f t="shared" si="901"/>
        <v>0.46478873239436619</v>
      </c>
      <c r="NU153" s="37"/>
    </row>
    <row r="154" spans="1:385" ht="15" customHeight="1" thickBot="1" x14ac:dyDescent="0.3">
      <c r="A154" s="90">
        <v>46118</v>
      </c>
      <c r="B154" s="39">
        <f>IF(A154="","",SUM(J154,LG168,AL154,DR154,AZ154,DD154,LU154,NK154,MW154,MI154,X154)+SUM(CP175:CP178,FH154,FV154,GJ154,EF154,ET154)+SUM(GY175:GY178)+SUM(HM175:HM178)+SUM(BN175:BN178)+SUM(KS175:KS178)+SUM(KE175:KE178)+SUM(CB175:CB178)+SUM(IA175:IA178)+SUM(IO175:IO178)+SUM(JC175:JC178)+SUM(JQ175:JQ178))</f>
        <v>5837</v>
      </c>
      <c r="C154" s="40">
        <f>IF(A154="","",SUM(J154,X154,AL154,AZ154)+SUM(KE175:KE178)+SUM(KS175:KS178)+SUM(BN175:BN178))</f>
        <v>2099</v>
      </c>
      <c r="D154" s="40">
        <f>IF(A154="","",SUM(DD154,DR154)+SUM(CB175:CB178)+SUM(CP175:CP178))</f>
        <v>592</v>
      </c>
      <c r="E154" s="41">
        <f>IF(A154="","",SUM(NK154,MW154,MI154,LG168,LU154)+SUM(IA175:IA178)+SUM(IO175:IO178)+SUM(JC175:JC178)+SUM(JQ175:JQ178))</f>
        <v>2423</v>
      </c>
      <c r="F154" s="41">
        <f>IF(A154="","",SUM(FH154,FV154,GJ154)+SUM(HM175:HM178)+SUM(GY175:GY178))</f>
        <v>564</v>
      </c>
      <c r="G154" s="40">
        <f>IF(A154="","",SUM(EF154,ET154))</f>
        <v>159</v>
      </c>
      <c r="H154" s="42"/>
      <c r="I154" s="45">
        <v>6856</v>
      </c>
      <c r="J154" s="45">
        <f t="shared" si="783"/>
        <v>62</v>
      </c>
      <c r="K154" s="45">
        <v>283</v>
      </c>
      <c r="L154" s="45">
        <f t="shared" si="784"/>
        <v>12</v>
      </c>
      <c r="M154" s="45">
        <v>86</v>
      </c>
      <c r="N154" s="45">
        <f t="shared" si="785"/>
        <v>12</v>
      </c>
      <c r="O154" s="45">
        <v>15</v>
      </c>
      <c r="P154" s="44" t="str">
        <f t="shared" si="786"/>
        <v>AIまきまきシール</v>
      </c>
      <c r="Q154" s="43">
        <f t="shared" si="787"/>
        <v>130</v>
      </c>
      <c r="R154" s="45">
        <f t="shared" si="788"/>
        <v>1560</v>
      </c>
      <c r="S154" s="46">
        <f t="shared" si="789"/>
        <v>0.25161290322580643</v>
      </c>
      <c r="T154" s="37"/>
      <c r="U154" s="29"/>
      <c r="V154" s="52">
        <f t="shared" si="790"/>
        <v>46118</v>
      </c>
      <c r="W154" s="45">
        <v>17156</v>
      </c>
      <c r="X154" s="45">
        <f t="shared" si="791"/>
        <v>148</v>
      </c>
      <c r="Y154" s="45">
        <v>622</v>
      </c>
      <c r="Z154" s="45">
        <f t="shared" si="792"/>
        <v>3</v>
      </c>
      <c r="AA154" s="45">
        <v>18</v>
      </c>
      <c r="AB154" s="45">
        <f t="shared" si="793"/>
        <v>2</v>
      </c>
      <c r="AC154" s="45">
        <v>2</v>
      </c>
      <c r="AD154" s="44" t="str">
        <f t="shared" si="794"/>
        <v>サンリオボアポーチ</v>
      </c>
      <c r="AE154" s="43">
        <f t="shared" si="795"/>
        <v>1026</v>
      </c>
      <c r="AF154" s="45">
        <f t="shared" si="796"/>
        <v>2052</v>
      </c>
      <c r="AG154" s="46">
        <f t="shared" si="797"/>
        <v>0.13864864864864865</v>
      </c>
      <c r="AH154" s="37"/>
      <c r="AI154" s="29"/>
      <c r="AJ154" s="52">
        <f t="shared" si="798"/>
        <v>46118</v>
      </c>
      <c r="AK154" s="45">
        <v>21282</v>
      </c>
      <c r="AL154" s="45">
        <f t="shared" si="799"/>
        <v>294</v>
      </c>
      <c r="AM154" s="45">
        <v>425</v>
      </c>
      <c r="AN154" s="45">
        <f t="shared" si="800"/>
        <v>3</v>
      </c>
      <c r="AO154" s="45">
        <v>42</v>
      </c>
      <c r="AP154" s="45">
        <f t="shared" si="801"/>
        <v>3</v>
      </c>
      <c r="AQ154" s="45">
        <v>8</v>
      </c>
      <c r="AR154" s="44" t="str">
        <f t="shared" si="802"/>
        <v>ルララ</v>
      </c>
      <c r="AS154" s="43">
        <f t="shared" si="803"/>
        <v>880</v>
      </c>
      <c r="AT154" s="45">
        <f t="shared" si="804"/>
        <v>2640</v>
      </c>
      <c r="AU154" s="46">
        <f t="shared" si="805"/>
        <v>8.9795918367346933E-2</v>
      </c>
      <c r="AV154" s="37"/>
      <c r="AW154" s="29"/>
      <c r="AX154" s="52">
        <f t="shared" si="806"/>
        <v>46118</v>
      </c>
      <c r="AY154" s="45">
        <v>44085</v>
      </c>
      <c r="AZ154" s="45">
        <f t="shared" si="807"/>
        <v>611</v>
      </c>
      <c r="BA154" s="45">
        <v>781</v>
      </c>
      <c r="BB154" s="45">
        <f t="shared" si="808"/>
        <v>7</v>
      </c>
      <c r="BC154" s="45">
        <v>26</v>
      </c>
      <c r="BD154" s="45">
        <f t="shared" si="809"/>
        <v>8</v>
      </c>
      <c r="BE154" s="45">
        <v>7</v>
      </c>
      <c r="BF154" s="44" t="str">
        <f t="shared" si="810"/>
        <v>ボンボンドロップシール</v>
      </c>
      <c r="BG154" s="43">
        <f t="shared" si="811"/>
        <v>1500</v>
      </c>
      <c r="BH154" s="45">
        <f t="shared" si="812"/>
        <v>12000</v>
      </c>
      <c r="BI154" s="46">
        <f t="shared" si="813"/>
        <v>0.19639934533551553</v>
      </c>
      <c r="BJ154" s="37"/>
      <c r="BK154" s="29"/>
      <c r="BL154" s="75"/>
      <c r="BM154" s="76">
        <v>3285</v>
      </c>
      <c r="BN154" s="76">
        <f t="shared" si="905"/>
        <v>205</v>
      </c>
      <c r="BO154" s="76">
        <v>53</v>
      </c>
      <c r="BP154" s="76">
        <f t="shared" si="906"/>
        <v>7</v>
      </c>
      <c r="BQ154" s="76">
        <v>13</v>
      </c>
      <c r="BR154" s="76">
        <f t="shared" si="907"/>
        <v>7</v>
      </c>
      <c r="BS154" s="76">
        <v>3</v>
      </c>
      <c r="BT154" s="78" t="s">
        <v>1007</v>
      </c>
      <c r="BU154" s="79">
        <v>440</v>
      </c>
      <c r="BV154" s="76">
        <f t="shared" si="909"/>
        <v>3080</v>
      </c>
      <c r="BW154" s="80">
        <f t="shared" si="910"/>
        <v>0.15024390243902438</v>
      </c>
      <c r="BX154" s="37"/>
      <c r="BY154" s="57"/>
      <c r="BZ154" s="75"/>
      <c r="CA154" s="76">
        <v>7509</v>
      </c>
      <c r="CB154" s="76">
        <f t="shared" si="911"/>
        <v>12</v>
      </c>
      <c r="CC154" s="76">
        <v>414</v>
      </c>
      <c r="CD154" s="76">
        <f t="shared" si="912"/>
        <v>2</v>
      </c>
      <c r="CE154" s="76">
        <v>38</v>
      </c>
      <c r="CF154" s="76">
        <f t="shared" si="913"/>
        <v>2</v>
      </c>
      <c r="CG154" s="76">
        <v>-19</v>
      </c>
      <c r="CH154" s="78" t="str">
        <f t="shared" si="914"/>
        <v>ボンドロシール</v>
      </c>
      <c r="CI154" s="79">
        <f t="shared" si="914"/>
        <v>200</v>
      </c>
      <c r="CJ154" s="76">
        <f t="shared" si="915"/>
        <v>400</v>
      </c>
      <c r="CK154" s="80">
        <f t="shared" si="916"/>
        <v>0.33333333333333331</v>
      </c>
      <c r="CL154" s="37" t="s">
        <v>1013</v>
      </c>
      <c r="CM154" s="29"/>
      <c r="CN154" s="75"/>
      <c r="CO154" s="76">
        <v>3187</v>
      </c>
      <c r="CP154" s="76">
        <f t="shared" si="917"/>
        <v>34</v>
      </c>
      <c r="CQ154" s="76">
        <v>214</v>
      </c>
      <c r="CR154" s="76">
        <f t="shared" si="918"/>
        <v>7</v>
      </c>
      <c r="CS154" s="76">
        <v>253</v>
      </c>
      <c r="CT154" s="76">
        <f t="shared" si="919"/>
        <v>15</v>
      </c>
      <c r="CU154" s="76">
        <v>60</v>
      </c>
      <c r="CV154" s="78" t="str">
        <f t="shared" si="920"/>
        <v>サンリオブレスレット</v>
      </c>
      <c r="CW154" s="79">
        <f t="shared" si="921"/>
        <v>250</v>
      </c>
      <c r="CX154" s="76">
        <f t="shared" si="922"/>
        <v>3750</v>
      </c>
      <c r="CY154" s="80">
        <f t="shared" si="923"/>
        <v>1.1029411764705883</v>
      </c>
      <c r="CZ154" s="37"/>
      <c r="DA154" s="29"/>
      <c r="DB154" s="52">
        <f t="shared" si="814"/>
        <v>46118</v>
      </c>
      <c r="DC154" s="45">
        <v>32275</v>
      </c>
      <c r="DD154" s="45">
        <f t="shared" si="815"/>
        <v>45</v>
      </c>
      <c r="DE154" s="45">
        <v>1628</v>
      </c>
      <c r="DF154" s="45">
        <f t="shared" si="816"/>
        <v>6</v>
      </c>
      <c r="DG154" s="45">
        <v>47</v>
      </c>
      <c r="DH154" s="45">
        <f t="shared" si="817"/>
        <v>6</v>
      </c>
      <c r="DI154" s="45">
        <v>0</v>
      </c>
      <c r="DJ154" s="44" t="str">
        <f t="shared" si="818"/>
        <v>DNぷくぷくシール</v>
      </c>
      <c r="DK154" s="43">
        <f t="shared" si="819"/>
        <v>220</v>
      </c>
      <c r="DL154" s="45">
        <f t="shared" si="820"/>
        <v>1320</v>
      </c>
      <c r="DM154" s="46">
        <f t="shared" si="821"/>
        <v>0.29333333333333333</v>
      </c>
      <c r="DN154" s="37"/>
      <c r="DO154" s="29"/>
      <c r="DP154" s="52">
        <f t="shared" si="822"/>
        <v>46118</v>
      </c>
      <c r="DQ154" s="45">
        <v>11606</v>
      </c>
      <c r="DR154" s="45">
        <f t="shared" si="823"/>
        <v>52</v>
      </c>
      <c r="DS154" s="45">
        <v>329</v>
      </c>
      <c r="DT154" s="45">
        <f t="shared" si="824"/>
        <v>0</v>
      </c>
      <c r="DU154" s="45">
        <v>60</v>
      </c>
      <c r="DV154" s="45">
        <f t="shared" si="825"/>
        <v>0</v>
      </c>
      <c r="DW154" s="45">
        <v>0</v>
      </c>
      <c r="DX154" s="44" t="str">
        <f t="shared" si="826"/>
        <v>サンリオバニティポーチ</v>
      </c>
      <c r="DY154" s="43">
        <f t="shared" si="827"/>
        <v>1080</v>
      </c>
      <c r="DZ154" s="45">
        <f t="shared" si="828"/>
        <v>0</v>
      </c>
      <c r="EA154" s="46">
        <f t="shared" si="829"/>
        <v>0</v>
      </c>
      <c r="EB154" s="37"/>
      <c r="EC154" s="29"/>
      <c r="ED154" s="52">
        <f t="shared" si="830"/>
        <v>46118</v>
      </c>
      <c r="EE154" s="45">
        <v>5524</v>
      </c>
      <c r="EF154" s="45">
        <f t="shared" si="831"/>
        <v>99</v>
      </c>
      <c r="EG154" s="45">
        <v>133</v>
      </c>
      <c r="EH154" s="45">
        <f t="shared" si="832"/>
        <v>6</v>
      </c>
      <c r="EI154" s="45">
        <v>61</v>
      </c>
      <c r="EJ154" s="45">
        <f t="shared" si="833"/>
        <v>6</v>
      </c>
      <c r="EK154" s="45">
        <v>0</v>
      </c>
      <c r="EL154" s="44" t="str">
        <f t="shared" si="834"/>
        <v>サンリオヒョウ柄マスコットポーチ</v>
      </c>
      <c r="EM154" s="43">
        <f t="shared" si="835"/>
        <v>935</v>
      </c>
      <c r="EN154" s="45">
        <f t="shared" si="836"/>
        <v>5610</v>
      </c>
      <c r="EO154" s="46">
        <f t="shared" si="837"/>
        <v>0.56666666666666665</v>
      </c>
      <c r="EP154" s="37"/>
      <c r="EQ154" s="29"/>
      <c r="ER154" s="52">
        <f t="shared" si="838"/>
        <v>46118</v>
      </c>
      <c r="ES154" s="45">
        <v>3127</v>
      </c>
      <c r="ET154" s="45">
        <f t="shared" si="839"/>
        <v>60</v>
      </c>
      <c r="EU154" s="45">
        <v>85</v>
      </c>
      <c r="EV154" s="45">
        <f t="shared" si="840"/>
        <v>7</v>
      </c>
      <c r="EW154" s="45">
        <v>63</v>
      </c>
      <c r="EX154" s="45">
        <f t="shared" si="841"/>
        <v>7</v>
      </c>
      <c r="EY154" s="45">
        <v>0</v>
      </c>
      <c r="EZ154" s="44" t="str">
        <f t="shared" si="842"/>
        <v>ギャルキティマスコットポーチ</v>
      </c>
      <c r="FA154" s="43">
        <f t="shared" si="843"/>
        <v>935</v>
      </c>
      <c r="FB154" s="45">
        <f t="shared" si="844"/>
        <v>6545</v>
      </c>
      <c r="FC154" s="46">
        <f t="shared" si="845"/>
        <v>1.0908333333333333</v>
      </c>
      <c r="FD154" s="37"/>
      <c r="FE154" s="60"/>
      <c r="FF154" s="52">
        <f t="shared" si="846"/>
        <v>46118</v>
      </c>
      <c r="FG154" s="45">
        <v>5636</v>
      </c>
      <c r="FH154" s="45">
        <f t="shared" si="847"/>
        <v>28</v>
      </c>
      <c r="FI154" s="45">
        <v>448</v>
      </c>
      <c r="FJ154" s="45">
        <f t="shared" si="848"/>
        <v>1</v>
      </c>
      <c r="FK154" s="45">
        <v>22</v>
      </c>
      <c r="FL154" s="45">
        <f t="shared" si="849"/>
        <v>1</v>
      </c>
      <c r="FM154" s="45">
        <v>23</v>
      </c>
      <c r="FN154" s="44" t="str">
        <f t="shared" si="850"/>
        <v>サミュエル</v>
      </c>
      <c r="FO154" s="43">
        <f t="shared" si="851"/>
        <v>1000</v>
      </c>
      <c r="FP154" s="45">
        <f t="shared" si="852"/>
        <v>1000</v>
      </c>
      <c r="FQ154" s="46">
        <f t="shared" si="853"/>
        <v>0.35714285714285715</v>
      </c>
      <c r="FR154" s="37"/>
      <c r="FS154" s="29"/>
      <c r="FT154" s="52">
        <f t="shared" si="854"/>
        <v>46118</v>
      </c>
      <c r="FU154" s="45">
        <v>4096</v>
      </c>
      <c r="FV154" s="45">
        <f t="shared" si="855"/>
        <v>59</v>
      </c>
      <c r="FW154" s="45">
        <v>308</v>
      </c>
      <c r="FX154" s="45">
        <f t="shared" si="856"/>
        <v>2</v>
      </c>
      <c r="FY154" s="45">
        <v>368</v>
      </c>
      <c r="FZ154" s="45">
        <f t="shared" si="857"/>
        <v>2</v>
      </c>
      <c r="GA154" s="45">
        <v>150</v>
      </c>
      <c r="GB154" s="44" t="str">
        <f t="shared" si="858"/>
        <v>余り物</v>
      </c>
      <c r="GC154" s="43">
        <f t="shared" si="859"/>
        <v>200</v>
      </c>
      <c r="GD154" s="45">
        <f t="shared" si="860"/>
        <v>400</v>
      </c>
      <c r="GE154" s="46">
        <f t="shared" si="861"/>
        <v>6.7796610169491525E-2</v>
      </c>
      <c r="GF154" s="37"/>
      <c r="GG154" s="29"/>
      <c r="GH154" s="52">
        <f t="shared" si="862"/>
        <v>46118</v>
      </c>
      <c r="GI154" s="45">
        <v>1582</v>
      </c>
      <c r="GJ154" s="45">
        <f t="shared" si="863"/>
        <v>43</v>
      </c>
      <c r="GK154" s="45">
        <v>254</v>
      </c>
      <c r="GL154" s="45">
        <f t="shared" si="864"/>
        <v>8</v>
      </c>
      <c r="GM154" s="45">
        <v>92</v>
      </c>
      <c r="GN154" s="45">
        <f t="shared" si="865"/>
        <v>8</v>
      </c>
      <c r="GO154" s="45">
        <v>5</v>
      </c>
      <c r="GP154" s="44" t="str">
        <f t="shared" si="866"/>
        <v>サンリオウインターMC</v>
      </c>
      <c r="GQ154" s="43">
        <f t="shared" si="867"/>
        <v>638</v>
      </c>
      <c r="GR154" s="45">
        <f t="shared" si="868"/>
        <v>5104</v>
      </c>
      <c r="GS154" s="46">
        <f t="shared" si="869"/>
        <v>1.1869767441860466</v>
      </c>
      <c r="GT154" s="37" t="s">
        <v>846</v>
      </c>
      <c r="GU154" s="61"/>
      <c r="GV154" s="75"/>
      <c r="GW154" s="84" t="s">
        <v>1146</v>
      </c>
      <c r="GX154" s="76">
        <v>16128</v>
      </c>
      <c r="GY154" s="76">
        <f t="shared" si="924"/>
        <v>376</v>
      </c>
      <c r="GZ154" s="76">
        <v>134</v>
      </c>
      <c r="HA154" s="76">
        <f t="shared" si="925"/>
        <v>3</v>
      </c>
      <c r="HB154" s="76">
        <v>0</v>
      </c>
      <c r="HC154" s="76">
        <f t="shared" si="926"/>
        <v>3</v>
      </c>
      <c r="HD154" s="76">
        <v>3</v>
      </c>
      <c r="HE154" s="78" t="str">
        <f>IF(GX152="","",HE150)</f>
        <v>ボンボンドロップシール</v>
      </c>
      <c r="HF154" s="79">
        <f>IF(GX151="","",HF150)</f>
        <v>2000</v>
      </c>
      <c r="HG154" s="76">
        <f t="shared" si="927"/>
        <v>6000</v>
      </c>
      <c r="HH154" s="80">
        <f t="shared" si="928"/>
        <v>0.15957446808510639</v>
      </c>
      <c r="HI154" s="37"/>
      <c r="HK154" s="75"/>
      <c r="HL154" s="76">
        <v>2501</v>
      </c>
      <c r="HM154" s="76">
        <f t="shared" si="929"/>
        <v>148</v>
      </c>
      <c r="HN154" s="76">
        <v>78</v>
      </c>
      <c r="HO154" s="76">
        <f t="shared" si="930"/>
        <v>8</v>
      </c>
      <c r="HP154" s="76">
        <v>23</v>
      </c>
      <c r="HQ154" s="76">
        <f t="shared" si="931"/>
        <v>9</v>
      </c>
      <c r="HR154" s="76">
        <v>11</v>
      </c>
      <c r="HS154" s="78" t="str">
        <f t="shared" si="932"/>
        <v>ボンドロシール</v>
      </c>
      <c r="HT154" s="79">
        <f t="shared" si="933"/>
        <v>200</v>
      </c>
      <c r="HU154" s="76">
        <f t="shared" si="934"/>
        <v>1800</v>
      </c>
      <c r="HV154" s="80">
        <f t="shared" si="935"/>
        <v>0.12162162162162163</v>
      </c>
      <c r="HW154" s="37"/>
      <c r="HX154" s="360"/>
      <c r="HY154" s="75"/>
      <c r="HZ154" s="76">
        <v>8605</v>
      </c>
      <c r="IA154" s="76">
        <f t="shared" si="936"/>
        <v>44</v>
      </c>
      <c r="IB154" s="76">
        <v>334</v>
      </c>
      <c r="IC154" s="76">
        <f t="shared" si="937"/>
        <v>1</v>
      </c>
      <c r="ID154" s="76">
        <v>13</v>
      </c>
      <c r="IE154" s="76">
        <f t="shared" si="938"/>
        <v>1</v>
      </c>
      <c r="IF154" s="76">
        <v>0</v>
      </c>
      <c r="IG154" s="78" t="str">
        <f t="shared" si="939"/>
        <v>雪見だいふくイヤホン</v>
      </c>
      <c r="IH154" s="79">
        <f t="shared" si="940"/>
        <v>1100</v>
      </c>
      <c r="II154" s="76">
        <f t="shared" si="941"/>
        <v>1100</v>
      </c>
      <c r="IJ154" s="80">
        <f t="shared" si="942"/>
        <v>0.25</v>
      </c>
      <c r="IK154" s="37"/>
      <c r="IL154" s="29"/>
      <c r="IM154" s="75"/>
      <c r="IN154" s="76">
        <v>7643</v>
      </c>
      <c r="IO154" s="76">
        <f t="shared" si="943"/>
        <v>38</v>
      </c>
      <c r="IP154" s="76">
        <v>330</v>
      </c>
      <c r="IQ154" s="76">
        <f t="shared" si="944"/>
        <v>5</v>
      </c>
      <c r="IR154" s="76">
        <v>20</v>
      </c>
      <c r="IS154" s="76">
        <f t="shared" si="945"/>
        <v>6</v>
      </c>
      <c r="IT154" s="76">
        <v>0</v>
      </c>
      <c r="IU154" s="78" t="str">
        <f>IF(IN154="","",IU150)</f>
        <v>しばこ</v>
      </c>
      <c r="IV154" s="79">
        <f t="shared" si="961"/>
        <v>200</v>
      </c>
      <c r="IW154" s="76">
        <f t="shared" si="946"/>
        <v>1200</v>
      </c>
      <c r="IX154" s="80">
        <f t="shared" si="947"/>
        <v>0.31578947368421051</v>
      </c>
      <c r="IY154" s="37" t="s">
        <v>1017</v>
      </c>
      <c r="IZ154" s="61"/>
      <c r="JA154" s="75"/>
      <c r="JB154" s="76">
        <v>1318</v>
      </c>
      <c r="JC154" s="76">
        <f t="shared" si="948"/>
        <v>38</v>
      </c>
      <c r="JD154" s="76">
        <v>255</v>
      </c>
      <c r="JE154" s="76">
        <f t="shared" si="949"/>
        <v>0</v>
      </c>
      <c r="JF154" s="76">
        <v>12</v>
      </c>
      <c r="JG154" s="76">
        <f t="shared" si="950"/>
        <v>0</v>
      </c>
      <c r="JH154" s="76">
        <v>-5</v>
      </c>
      <c r="JI154" s="78" t="str">
        <f t="shared" si="951"/>
        <v>ゲームアーク</v>
      </c>
      <c r="JJ154" s="79">
        <f t="shared" si="951"/>
        <v>500</v>
      </c>
      <c r="JK154" s="76">
        <f t="shared" si="952"/>
        <v>0</v>
      </c>
      <c r="JL154" s="80">
        <f t="shared" si="953"/>
        <v>0</v>
      </c>
      <c r="JM154" s="37" t="s">
        <v>1018</v>
      </c>
      <c r="JN154" s="29"/>
      <c r="JO154" s="75"/>
      <c r="JP154" s="76">
        <v>6625</v>
      </c>
      <c r="JQ154" s="76">
        <f t="shared" si="954"/>
        <v>22</v>
      </c>
      <c r="JR154" s="76">
        <v>242</v>
      </c>
      <c r="JS154" s="76">
        <f t="shared" si="955"/>
        <v>0</v>
      </c>
      <c r="JT154" s="76">
        <v>8</v>
      </c>
      <c r="JU154" s="76">
        <f t="shared" si="956"/>
        <v>0</v>
      </c>
      <c r="JV154" s="76">
        <v>0</v>
      </c>
      <c r="JW154" s="78" t="str">
        <f t="shared" si="957"/>
        <v>キティしっぽ付ポーチ</v>
      </c>
      <c r="JX154" s="79">
        <f t="shared" si="958"/>
        <v>670</v>
      </c>
      <c r="JY154" s="76">
        <f t="shared" si="959"/>
        <v>0</v>
      </c>
      <c r="JZ154" s="80">
        <f t="shared" si="960"/>
        <v>0</v>
      </c>
      <c r="KA154" s="37"/>
      <c r="KB154" s="51"/>
      <c r="KC154" s="75"/>
      <c r="KD154" s="76">
        <v>15852</v>
      </c>
      <c r="KE154" s="180">
        <f>IF(KD154="","",KD154-KD150)</f>
        <v>16</v>
      </c>
      <c r="KF154" s="76">
        <v>845</v>
      </c>
      <c r="KG154" s="76">
        <f>IF(KF154="","",KF154-KF150)</f>
        <v>3</v>
      </c>
      <c r="KH154" s="76">
        <v>313</v>
      </c>
      <c r="KI154" s="76">
        <f>IF(KH154="","",KH150+KJ150-KH154)</f>
        <v>3</v>
      </c>
      <c r="KJ154" s="76">
        <v>144</v>
      </c>
      <c r="KK154" s="78" t="str">
        <f>IF(KD154="","",KK150)</f>
        <v>ブレスレット</v>
      </c>
      <c r="KL154" s="79">
        <f>IF(KE154="","",KL150)</f>
        <v>60</v>
      </c>
      <c r="KM154" s="76">
        <f>IF(KH154="","",KI154*KL154)</f>
        <v>180</v>
      </c>
      <c r="KN154" s="80">
        <f>IF(KI154="","",KM154/(KE154*100))</f>
        <v>0.1125</v>
      </c>
      <c r="KO154" s="37" t="s">
        <v>1008</v>
      </c>
      <c r="KP154" s="29"/>
      <c r="KQ154" s="75"/>
      <c r="KR154" s="76">
        <v>5036</v>
      </c>
      <c r="KS154" s="76">
        <f>IF(KR154="","",KR154-KR150)</f>
        <v>165</v>
      </c>
      <c r="KT154" s="76">
        <v>124</v>
      </c>
      <c r="KU154" s="76">
        <f>IF(KT154="","",KT154-KT150)</f>
        <v>13</v>
      </c>
      <c r="KV154" s="76">
        <v>28</v>
      </c>
      <c r="KW154" s="76">
        <f>IF(KV154="","",KV150+KX150-KV154)</f>
        <v>14</v>
      </c>
      <c r="KX154" s="76">
        <v>14</v>
      </c>
      <c r="KY154" s="78" t="str">
        <f>IF(KR154="","",KY150)</f>
        <v>ボンボンドロップシール</v>
      </c>
      <c r="KZ154" s="79">
        <f>IF(KS154="","",KZ150)</f>
        <v>200</v>
      </c>
      <c r="LA154" s="76">
        <f>IF(KV154="","",KW154*KZ154)</f>
        <v>2800</v>
      </c>
      <c r="LB154" s="80">
        <f>IF(KW154="","",LA154/(KS154*100))</f>
        <v>0.16969696969696971</v>
      </c>
      <c r="LC154" s="37"/>
      <c r="LD154" s="29"/>
      <c r="LE154" s="47"/>
      <c r="LF154" s="45"/>
      <c r="LG154" s="45"/>
      <c r="LH154" s="45">
        <v>532</v>
      </c>
      <c r="LI154" s="45">
        <f t="shared" si="902"/>
        <v>0</v>
      </c>
      <c r="LJ154" s="43">
        <v>2</v>
      </c>
      <c r="LK154" s="45">
        <f t="shared" si="903"/>
        <v>0</v>
      </c>
      <c r="LL154" s="45">
        <v>0</v>
      </c>
      <c r="LM154" s="73" t="str">
        <f>IF(LF153="","",LM151)</f>
        <v>ボンドロ</v>
      </c>
      <c r="LN154" s="67">
        <f>IF(LG153="","",LN151)</f>
        <v>1500</v>
      </c>
      <c r="LO154" s="45">
        <f t="shared" si="904"/>
        <v>0</v>
      </c>
      <c r="LP154" s="46"/>
      <c r="LQ154" s="37"/>
      <c r="LR154" s="29"/>
      <c r="LS154" s="52">
        <f t="shared" si="870"/>
        <v>46118</v>
      </c>
      <c r="LT154" s="45">
        <v>24377</v>
      </c>
      <c r="LU154" s="45">
        <f t="shared" si="871"/>
        <v>137</v>
      </c>
      <c r="LV154" s="45">
        <v>1174</v>
      </c>
      <c r="LW154" s="45">
        <f t="shared" si="872"/>
        <v>6</v>
      </c>
      <c r="LX154" s="45">
        <v>35</v>
      </c>
      <c r="LY154" s="45">
        <f t="shared" si="873"/>
        <v>6</v>
      </c>
      <c r="LZ154" s="45">
        <v>0</v>
      </c>
      <c r="MA154" s="44" t="str">
        <f t="shared" si="874"/>
        <v>ルララ</v>
      </c>
      <c r="MB154" s="43">
        <f t="shared" si="875"/>
        <v>850</v>
      </c>
      <c r="MC154" s="45">
        <f t="shared" si="876"/>
        <v>5100</v>
      </c>
      <c r="MD154" s="46">
        <f t="shared" si="877"/>
        <v>0.37226277372262773</v>
      </c>
      <c r="ME154" s="37"/>
      <c r="MF154" s="29"/>
      <c r="MG154" s="52">
        <f t="shared" si="878"/>
        <v>46118</v>
      </c>
      <c r="MH154" s="45">
        <v>10959</v>
      </c>
      <c r="MI154" s="69">
        <f t="shared" si="879"/>
        <v>30</v>
      </c>
      <c r="MJ154" s="45">
        <v>442</v>
      </c>
      <c r="MK154" s="45">
        <f t="shared" si="880"/>
        <v>3</v>
      </c>
      <c r="ML154" s="45">
        <v>15</v>
      </c>
      <c r="MM154" s="45">
        <f t="shared" si="881"/>
        <v>3</v>
      </c>
      <c r="MN154" s="45">
        <v>0</v>
      </c>
      <c r="MO154" s="44" t="str">
        <f t="shared" si="882"/>
        <v>たまごっちボアポーチ</v>
      </c>
      <c r="MP154" s="43">
        <f t="shared" si="883"/>
        <v>1100</v>
      </c>
      <c r="MQ154" s="45">
        <f t="shared" si="884"/>
        <v>3300</v>
      </c>
      <c r="MR154" s="46">
        <f t="shared" si="885"/>
        <v>1.1000000000000001</v>
      </c>
      <c r="MS154" s="37"/>
      <c r="MT154" s="29"/>
      <c r="MU154" s="52">
        <f t="shared" si="886"/>
        <v>46118</v>
      </c>
      <c r="MV154" s="45">
        <v>10153</v>
      </c>
      <c r="MW154" s="45">
        <f t="shared" si="887"/>
        <v>773</v>
      </c>
      <c r="MX154" s="45">
        <v>538</v>
      </c>
      <c r="MY154" s="45">
        <f t="shared" si="888"/>
        <v>7</v>
      </c>
      <c r="MZ154" s="45">
        <v>30</v>
      </c>
      <c r="NA154" s="45">
        <f t="shared" si="889"/>
        <v>7</v>
      </c>
      <c r="NB154" s="45">
        <v>0</v>
      </c>
      <c r="NC154" s="44" t="str">
        <f t="shared" si="890"/>
        <v>ボンボンドロップシール</v>
      </c>
      <c r="ND154" s="43">
        <f t="shared" si="891"/>
        <v>1500</v>
      </c>
      <c r="NE154" s="45">
        <f t="shared" si="892"/>
        <v>10500</v>
      </c>
      <c r="NF154" s="46">
        <f t="shared" si="893"/>
        <v>0.13583441138421734</v>
      </c>
      <c r="NG154" s="37"/>
      <c r="NH154" s="29"/>
      <c r="NI154" s="52">
        <f t="shared" si="894"/>
        <v>46118</v>
      </c>
      <c r="NJ154" s="45">
        <v>14724</v>
      </c>
      <c r="NK154" s="45">
        <f t="shared" si="895"/>
        <v>51</v>
      </c>
      <c r="NL154" s="45">
        <v>278</v>
      </c>
      <c r="NM154" s="45">
        <f t="shared" si="896"/>
        <v>5</v>
      </c>
      <c r="NN154" s="45">
        <v>17</v>
      </c>
      <c r="NO154" s="45">
        <f t="shared" si="897"/>
        <v>6</v>
      </c>
      <c r="NP154" s="45">
        <v>0</v>
      </c>
      <c r="NQ154" s="44" t="str">
        <f t="shared" si="898"/>
        <v>たまごっちヘアバンド</v>
      </c>
      <c r="NR154" s="43">
        <f t="shared" si="899"/>
        <v>1100</v>
      </c>
      <c r="NS154" s="45">
        <f t="shared" si="900"/>
        <v>6600</v>
      </c>
      <c r="NT154" s="46">
        <f t="shared" si="901"/>
        <v>1.2941176470588236</v>
      </c>
      <c r="NU154" s="37"/>
    </row>
    <row r="155" spans="1:385" ht="15" customHeight="1" thickTop="1" thickBot="1" x14ac:dyDescent="0.3">
      <c r="A155" s="38">
        <v>46120</v>
      </c>
      <c r="B155" s="39">
        <f>IF(A155="","",SUM(J155,LG171,AL155,DR155,AZ155,DD155,LU155,NK155,MW155,MI155,X155)+SUM(CP179:CP182,FH155,FV155,GJ155,EF155,ET155)+SUM(GY179:GY182)+SUM(HM179:HM182)+SUM(BN179:BN182)+SUM(KS179:KS182)+SUM(KE179:KE182)+SUM(CB179:CB182)+SUM(IA179:IA182)+SUM(IO179:IO182)+SUM(JC179:JC182)+SUM(JQ179:JQ182))</f>
        <v>2420</v>
      </c>
      <c r="C155" s="40">
        <f>IF(A155="","",SUM(J155,X155,AL155,AZ155)+SUM(KE179:KE182)+SUM(KS179:KS182)+SUM(BN179:BN182))</f>
        <v>740</v>
      </c>
      <c r="D155" s="40">
        <f>IF(A155="","",SUM(DD155,DR155)+SUM(CB179:CB182)+SUM(CP179:CP182))</f>
        <v>288</v>
      </c>
      <c r="E155" s="41">
        <f>IF(A155="","",SUM(NK155,MW155,MI155,LU155,LG171)+SUM(IA179:IA182)+SUM(IO179:IO182)+SUM(JC179:JC182)+SUM(JQ179:JQ182))</f>
        <v>921</v>
      </c>
      <c r="F155" s="41">
        <f>IF(B155="","",SUM(FH155,FV155,GJ155)+SUM(HM179:HM182)+SUM(GY179:GY182))</f>
        <v>385</v>
      </c>
      <c r="G155" s="91">
        <f>IF(A155="","",SUM(EF155,ET155))</f>
        <v>86</v>
      </c>
      <c r="H155" s="42"/>
      <c r="I155" s="45">
        <v>6889</v>
      </c>
      <c r="J155" s="45">
        <f t="shared" si="783"/>
        <v>33</v>
      </c>
      <c r="K155" s="45">
        <v>287</v>
      </c>
      <c r="L155" s="45">
        <f t="shared" si="784"/>
        <v>4</v>
      </c>
      <c r="M155" s="45">
        <v>97</v>
      </c>
      <c r="N155" s="45">
        <f t="shared" si="785"/>
        <v>4</v>
      </c>
      <c r="O155" s="45">
        <v>0</v>
      </c>
      <c r="P155" s="44" t="str">
        <f t="shared" si="786"/>
        <v>AIまきまきシール</v>
      </c>
      <c r="Q155" s="43">
        <f t="shared" si="787"/>
        <v>130</v>
      </c>
      <c r="R155" s="45">
        <f t="shared" si="788"/>
        <v>520</v>
      </c>
      <c r="S155" s="46">
        <f t="shared" si="789"/>
        <v>0.15757575757575756</v>
      </c>
      <c r="T155" s="37"/>
      <c r="U155" s="29"/>
      <c r="V155" s="52">
        <f t="shared" si="790"/>
        <v>46120</v>
      </c>
      <c r="W155" s="45">
        <v>17170</v>
      </c>
      <c r="X155" s="45">
        <f t="shared" si="791"/>
        <v>14</v>
      </c>
      <c r="Y155" s="45">
        <v>623</v>
      </c>
      <c r="Z155" s="45">
        <f t="shared" si="792"/>
        <v>1</v>
      </c>
      <c r="AA155" s="45">
        <v>19</v>
      </c>
      <c r="AB155" s="45">
        <f t="shared" si="793"/>
        <v>1</v>
      </c>
      <c r="AC155" s="45">
        <v>0</v>
      </c>
      <c r="AD155" s="44" t="str">
        <f t="shared" si="794"/>
        <v>サンリオボアポーチ</v>
      </c>
      <c r="AE155" s="43">
        <f t="shared" si="795"/>
        <v>1026</v>
      </c>
      <c r="AF155" s="45">
        <f t="shared" si="796"/>
        <v>1026</v>
      </c>
      <c r="AG155" s="46">
        <f t="shared" si="797"/>
        <v>0.73285714285714287</v>
      </c>
      <c r="AH155" s="37"/>
      <c r="AI155" s="29"/>
      <c r="AJ155" s="52">
        <f t="shared" si="798"/>
        <v>46120</v>
      </c>
      <c r="AK155" s="45">
        <v>21297</v>
      </c>
      <c r="AL155" s="45">
        <f t="shared" si="799"/>
        <v>15</v>
      </c>
      <c r="AM155" s="45">
        <v>426</v>
      </c>
      <c r="AN155" s="45">
        <f t="shared" si="800"/>
        <v>1</v>
      </c>
      <c r="AO155" s="45">
        <v>49</v>
      </c>
      <c r="AP155" s="45">
        <f t="shared" si="801"/>
        <v>1</v>
      </c>
      <c r="AQ155" s="45">
        <v>0</v>
      </c>
      <c r="AR155" s="44" t="str">
        <f t="shared" si="802"/>
        <v>ルララ</v>
      </c>
      <c r="AS155" s="43">
        <f t="shared" si="803"/>
        <v>880</v>
      </c>
      <c r="AT155" s="45">
        <f t="shared" si="804"/>
        <v>880</v>
      </c>
      <c r="AU155" s="46">
        <f t="shared" si="805"/>
        <v>0.58666666666666667</v>
      </c>
      <c r="AV155" s="37"/>
      <c r="AW155" s="29"/>
      <c r="AX155" s="52">
        <f t="shared" si="806"/>
        <v>46120</v>
      </c>
      <c r="AY155" s="45">
        <v>44344</v>
      </c>
      <c r="AZ155" s="45">
        <f t="shared" si="807"/>
        <v>259</v>
      </c>
      <c r="BA155" s="45">
        <v>783</v>
      </c>
      <c r="BB155" s="45">
        <f t="shared" si="808"/>
        <v>2</v>
      </c>
      <c r="BC155" s="45">
        <v>31</v>
      </c>
      <c r="BD155" s="45">
        <f t="shared" si="809"/>
        <v>2</v>
      </c>
      <c r="BE155" s="45">
        <v>0</v>
      </c>
      <c r="BF155" s="44" t="str">
        <f t="shared" si="810"/>
        <v>ボンボンドロップシール</v>
      </c>
      <c r="BG155" s="43">
        <f t="shared" si="811"/>
        <v>1500</v>
      </c>
      <c r="BH155" s="45">
        <f t="shared" si="812"/>
        <v>3000</v>
      </c>
      <c r="BI155" s="46">
        <f t="shared" si="813"/>
        <v>0.11583011583011583</v>
      </c>
      <c r="BJ155" s="37"/>
      <c r="BK155" s="29"/>
      <c r="BL155" s="52">
        <f>IF($A149="","",$A149)</f>
        <v>46101</v>
      </c>
      <c r="BM155" s="43">
        <v>2982</v>
      </c>
      <c r="BN155" s="43">
        <f t="shared" si="905"/>
        <v>44</v>
      </c>
      <c r="BO155" s="43">
        <v>85</v>
      </c>
      <c r="BP155" s="87">
        <f t="shared" si="906"/>
        <v>5</v>
      </c>
      <c r="BQ155" s="43">
        <v>19</v>
      </c>
      <c r="BR155" s="43">
        <f t="shared" si="907"/>
        <v>0</v>
      </c>
      <c r="BS155" s="43">
        <v>0</v>
      </c>
      <c r="BT155" s="44" t="str">
        <f t="shared" ref="BT155:BU159" si="962">IF(BM155="","",BT151)</f>
        <v>ゲーム機柄イヤホン</v>
      </c>
      <c r="BU155" s="48">
        <f t="shared" si="962"/>
        <v>1100</v>
      </c>
      <c r="BV155" s="45">
        <f t="shared" si="909"/>
        <v>0</v>
      </c>
      <c r="BW155" s="89">
        <f t="shared" si="910"/>
        <v>0</v>
      </c>
      <c r="BX155" s="37" t="s">
        <v>1027</v>
      </c>
      <c r="BY155" s="57"/>
      <c r="BZ155" s="52">
        <f>IF($A149="","",$A149)</f>
        <v>46101</v>
      </c>
      <c r="CA155" s="43">
        <v>9038</v>
      </c>
      <c r="CB155" s="43">
        <f t="shared" si="911"/>
        <v>19</v>
      </c>
      <c r="CC155" s="43">
        <v>330</v>
      </c>
      <c r="CD155" s="87">
        <f t="shared" si="912"/>
        <v>0</v>
      </c>
      <c r="CE155" s="43">
        <v>11</v>
      </c>
      <c r="CF155" s="43">
        <f t="shared" si="913"/>
        <v>0</v>
      </c>
      <c r="CG155" s="43">
        <v>0</v>
      </c>
      <c r="CH155" s="44" t="str">
        <f t="shared" si="914"/>
        <v>雪見だいふくイヤホン</v>
      </c>
      <c r="CI155" s="48">
        <f t="shared" si="914"/>
        <v>1100</v>
      </c>
      <c r="CJ155" s="45">
        <f t="shared" si="915"/>
        <v>0</v>
      </c>
      <c r="CK155" s="89">
        <f t="shared" si="916"/>
        <v>0</v>
      </c>
      <c r="CL155" s="37" t="s">
        <v>1029</v>
      </c>
      <c r="CM155" s="29"/>
      <c r="CN155" s="52">
        <f>IF($A149="","",$A149)</f>
        <v>46101</v>
      </c>
      <c r="CO155" s="45">
        <v>2939</v>
      </c>
      <c r="CP155" s="43">
        <f t="shared" si="917"/>
        <v>0</v>
      </c>
      <c r="CQ155" s="45">
        <v>97</v>
      </c>
      <c r="CR155" s="87">
        <f t="shared" si="918"/>
        <v>0</v>
      </c>
      <c r="CS155" s="43">
        <v>22</v>
      </c>
      <c r="CT155" s="43">
        <f t="shared" si="919"/>
        <v>0</v>
      </c>
      <c r="CU155" s="43">
        <v>0</v>
      </c>
      <c r="CV155" s="44" t="str">
        <f t="shared" si="920"/>
        <v>ゲーム機柄ワイヤレスイヤホン</v>
      </c>
      <c r="CW155" s="48">
        <f t="shared" si="921"/>
        <v>700</v>
      </c>
      <c r="CX155" s="45">
        <f t="shared" si="922"/>
        <v>0</v>
      </c>
      <c r="CY155" s="89" t="e">
        <f t="shared" si="923"/>
        <v>#DIV/0!</v>
      </c>
      <c r="CZ155" s="37"/>
      <c r="DA155" s="29"/>
      <c r="DB155" s="52">
        <f t="shared" si="814"/>
        <v>46120</v>
      </c>
      <c r="DC155" s="45">
        <v>32307</v>
      </c>
      <c r="DD155" s="45">
        <f t="shared" si="815"/>
        <v>32</v>
      </c>
      <c r="DE155" s="45">
        <v>1631</v>
      </c>
      <c r="DF155" s="45">
        <f t="shared" si="816"/>
        <v>3</v>
      </c>
      <c r="DG155" s="45">
        <v>40</v>
      </c>
      <c r="DH155" s="45">
        <f t="shared" si="817"/>
        <v>7</v>
      </c>
      <c r="DI155" s="45">
        <v>0</v>
      </c>
      <c r="DJ155" s="44" t="str">
        <f t="shared" si="818"/>
        <v>DNぷくぷくシール</v>
      </c>
      <c r="DK155" s="43">
        <f t="shared" si="819"/>
        <v>220</v>
      </c>
      <c r="DL155" s="45">
        <f t="shared" si="820"/>
        <v>1540</v>
      </c>
      <c r="DM155" s="46">
        <f t="shared" si="821"/>
        <v>0.48125000000000001</v>
      </c>
      <c r="DN155" s="37"/>
      <c r="DO155" s="29"/>
      <c r="DP155" s="52">
        <f t="shared" si="822"/>
        <v>46120</v>
      </c>
      <c r="DQ155" s="45">
        <v>11628</v>
      </c>
      <c r="DR155" s="45">
        <f t="shared" si="823"/>
        <v>22</v>
      </c>
      <c r="DS155" s="45">
        <v>330</v>
      </c>
      <c r="DT155" s="45">
        <f t="shared" si="824"/>
        <v>1</v>
      </c>
      <c r="DU155" s="45">
        <v>59</v>
      </c>
      <c r="DV155" s="45">
        <f t="shared" si="825"/>
        <v>1</v>
      </c>
      <c r="DW155" s="45">
        <v>0</v>
      </c>
      <c r="DX155" s="44" t="str">
        <f t="shared" si="826"/>
        <v>サンリオバニティポーチ</v>
      </c>
      <c r="DY155" s="43">
        <f t="shared" si="827"/>
        <v>1080</v>
      </c>
      <c r="DZ155" s="45">
        <f t="shared" si="828"/>
        <v>1080</v>
      </c>
      <c r="EA155" s="46">
        <f t="shared" si="829"/>
        <v>0.49090909090909091</v>
      </c>
      <c r="EB155" s="37"/>
      <c r="EC155" s="29"/>
      <c r="ED155" s="52">
        <f t="shared" si="830"/>
        <v>46120</v>
      </c>
      <c r="EE155" s="45">
        <v>5563</v>
      </c>
      <c r="EF155" s="45">
        <f t="shared" si="831"/>
        <v>39</v>
      </c>
      <c r="EG155" s="45">
        <v>134</v>
      </c>
      <c r="EH155" s="45">
        <f t="shared" si="832"/>
        <v>1</v>
      </c>
      <c r="EI155" s="45">
        <v>60</v>
      </c>
      <c r="EJ155" s="45">
        <f t="shared" si="833"/>
        <v>1</v>
      </c>
      <c r="EK155" s="45">
        <v>0</v>
      </c>
      <c r="EL155" s="44" t="str">
        <f t="shared" si="834"/>
        <v>サンリオヒョウ柄マスコットポーチ</v>
      </c>
      <c r="EM155" s="43">
        <f t="shared" si="835"/>
        <v>935</v>
      </c>
      <c r="EN155" s="45">
        <f t="shared" si="836"/>
        <v>935</v>
      </c>
      <c r="EO155" s="46">
        <f t="shared" si="837"/>
        <v>0.23974358974358975</v>
      </c>
      <c r="EP155" s="37"/>
      <c r="EQ155" s="29"/>
      <c r="ER155" s="52">
        <f t="shared" si="838"/>
        <v>46120</v>
      </c>
      <c r="ES155" s="45">
        <v>3174</v>
      </c>
      <c r="ET155" s="45">
        <f t="shared" si="839"/>
        <v>47</v>
      </c>
      <c r="EU155" s="45">
        <v>87</v>
      </c>
      <c r="EV155" s="45">
        <f t="shared" si="840"/>
        <v>2</v>
      </c>
      <c r="EW155" s="45">
        <v>60</v>
      </c>
      <c r="EX155" s="45">
        <f t="shared" si="841"/>
        <v>3</v>
      </c>
      <c r="EY155" s="45">
        <v>0</v>
      </c>
      <c r="EZ155" s="44" t="str">
        <f t="shared" si="842"/>
        <v>ギャルキティマスコットポーチ</v>
      </c>
      <c r="FA155" s="43">
        <f t="shared" si="843"/>
        <v>935</v>
      </c>
      <c r="FB155" s="45">
        <f t="shared" si="844"/>
        <v>2805</v>
      </c>
      <c r="FC155" s="46">
        <f t="shared" si="845"/>
        <v>0.59680851063829787</v>
      </c>
      <c r="FD155" s="37"/>
      <c r="FE155" s="60"/>
      <c r="FF155" s="52">
        <f t="shared" si="846"/>
        <v>46120</v>
      </c>
      <c r="FG155" s="45">
        <v>5711</v>
      </c>
      <c r="FH155" s="45">
        <f t="shared" si="847"/>
        <v>75</v>
      </c>
      <c r="FI155" s="45">
        <v>451</v>
      </c>
      <c r="FJ155" s="45">
        <f t="shared" si="848"/>
        <v>3</v>
      </c>
      <c r="FK155" s="45">
        <v>42</v>
      </c>
      <c r="FL155" s="45">
        <f t="shared" si="849"/>
        <v>3</v>
      </c>
      <c r="FM155" s="45">
        <v>0</v>
      </c>
      <c r="FN155" s="44" t="str">
        <f t="shared" si="850"/>
        <v>サミュエル</v>
      </c>
      <c r="FO155" s="43">
        <f t="shared" si="851"/>
        <v>1000</v>
      </c>
      <c r="FP155" s="45">
        <f t="shared" si="852"/>
        <v>3000</v>
      </c>
      <c r="FQ155" s="46">
        <f t="shared" si="853"/>
        <v>0.4</v>
      </c>
      <c r="FR155" s="37"/>
      <c r="FS155" s="29"/>
      <c r="FT155" s="52">
        <f t="shared" si="854"/>
        <v>46120</v>
      </c>
      <c r="FU155" s="45">
        <v>4158</v>
      </c>
      <c r="FV155" s="45">
        <f t="shared" si="855"/>
        <v>62</v>
      </c>
      <c r="FW155" s="45">
        <v>321</v>
      </c>
      <c r="FX155" s="45">
        <f t="shared" si="856"/>
        <v>13</v>
      </c>
      <c r="FY155" s="45">
        <v>500</v>
      </c>
      <c r="FZ155" s="45">
        <f t="shared" si="857"/>
        <v>18</v>
      </c>
      <c r="GA155" s="45">
        <v>6</v>
      </c>
      <c r="GB155" s="44" t="str">
        <f t="shared" si="858"/>
        <v>余り物</v>
      </c>
      <c r="GC155" s="43">
        <f t="shared" si="859"/>
        <v>200</v>
      </c>
      <c r="GD155" s="45">
        <f t="shared" si="860"/>
        <v>3600</v>
      </c>
      <c r="GE155" s="46">
        <f t="shared" si="861"/>
        <v>0.58064516129032262</v>
      </c>
      <c r="GF155" s="37"/>
      <c r="GG155" s="29"/>
      <c r="GH155" s="52">
        <f t="shared" si="862"/>
        <v>46120</v>
      </c>
      <c r="GI155" s="45">
        <v>1636</v>
      </c>
      <c r="GJ155" s="45">
        <f t="shared" si="863"/>
        <v>54</v>
      </c>
      <c r="GK155" s="45">
        <v>267</v>
      </c>
      <c r="GL155" s="45">
        <f t="shared" si="864"/>
        <v>13</v>
      </c>
      <c r="GM155" s="45">
        <v>84</v>
      </c>
      <c r="GN155" s="45">
        <f t="shared" si="865"/>
        <v>13</v>
      </c>
      <c r="GO155" s="45">
        <v>0</v>
      </c>
      <c r="GP155" s="44" t="str">
        <f t="shared" si="866"/>
        <v>サンリオウインターMC</v>
      </c>
      <c r="GQ155" s="43">
        <f t="shared" si="867"/>
        <v>638</v>
      </c>
      <c r="GR155" s="45">
        <f t="shared" si="868"/>
        <v>8294</v>
      </c>
      <c r="GS155" s="46">
        <f t="shared" si="869"/>
        <v>1.5359259259259259</v>
      </c>
      <c r="GT155" s="37" t="s">
        <v>1137</v>
      </c>
      <c r="GU155" s="61"/>
      <c r="GV155" s="52">
        <f>IF($A149="","",$A149)</f>
        <v>46101</v>
      </c>
      <c r="GW155" s="62" t="s">
        <v>1143</v>
      </c>
      <c r="GX155" s="43">
        <v>337</v>
      </c>
      <c r="GY155" s="43">
        <f t="shared" si="924"/>
        <v>22</v>
      </c>
      <c r="GZ155" s="43">
        <v>28</v>
      </c>
      <c r="HA155" s="87">
        <f t="shared" si="925"/>
        <v>12</v>
      </c>
      <c r="HB155" s="43">
        <v>3</v>
      </c>
      <c r="HC155" s="43">
        <f t="shared" si="926"/>
        <v>0</v>
      </c>
      <c r="HD155" s="43">
        <v>0</v>
      </c>
      <c r="HE155" s="44" t="s">
        <v>1019</v>
      </c>
      <c r="HF155" s="48">
        <v>220</v>
      </c>
      <c r="HG155" s="45">
        <f t="shared" si="927"/>
        <v>0</v>
      </c>
      <c r="HH155" s="89">
        <f t="shared" si="928"/>
        <v>0</v>
      </c>
      <c r="HI155" s="37"/>
      <c r="HJ155" s="29"/>
      <c r="HK155" s="52">
        <f>IF($A149="","",$A149)</f>
        <v>46101</v>
      </c>
      <c r="HL155" s="45">
        <v>2538</v>
      </c>
      <c r="HM155" s="43">
        <f t="shared" si="929"/>
        <v>0</v>
      </c>
      <c r="HN155" s="45">
        <v>45</v>
      </c>
      <c r="HO155" s="87">
        <f t="shared" si="930"/>
        <v>0</v>
      </c>
      <c r="HP155" s="43">
        <v>13</v>
      </c>
      <c r="HQ155" s="43">
        <f t="shared" si="931"/>
        <v>0</v>
      </c>
      <c r="HR155" s="43">
        <v>0</v>
      </c>
      <c r="HS155" s="44" t="str">
        <f t="shared" si="932"/>
        <v>キティボアバンスクリップ</v>
      </c>
      <c r="HT155" s="48">
        <f t="shared" si="933"/>
        <v>1100</v>
      </c>
      <c r="HU155" s="45">
        <f t="shared" si="934"/>
        <v>0</v>
      </c>
      <c r="HV155" s="89" t="e">
        <f t="shared" si="935"/>
        <v>#DIV/0!</v>
      </c>
      <c r="HW155" s="37"/>
      <c r="HX155" s="360"/>
      <c r="HY155" s="52">
        <f>IF($A149="","",$A149)</f>
        <v>46101</v>
      </c>
      <c r="HZ155" s="43">
        <v>9453</v>
      </c>
      <c r="IA155" s="43">
        <f t="shared" si="936"/>
        <v>20</v>
      </c>
      <c r="IB155" s="43">
        <v>369</v>
      </c>
      <c r="IC155" s="87">
        <f t="shared" si="937"/>
        <v>0</v>
      </c>
      <c r="ID155" s="43">
        <v>9</v>
      </c>
      <c r="IE155" s="43">
        <f t="shared" si="938"/>
        <v>0</v>
      </c>
      <c r="IF155" s="43">
        <v>0</v>
      </c>
      <c r="IG155" s="44" t="str">
        <f t="shared" si="939"/>
        <v>サンリオデニムポーチ</v>
      </c>
      <c r="IH155" s="48">
        <f t="shared" si="940"/>
        <v>1300</v>
      </c>
      <c r="II155" s="45">
        <f t="shared" si="941"/>
        <v>0</v>
      </c>
      <c r="IJ155" s="89">
        <f t="shared" si="942"/>
        <v>0</v>
      </c>
      <c r="IK155" s="37" t="s">
        <v>1040</v>
      </c>
      <c r="IL155" s="29"/>
      <c r="IM155" s="52">
        <f>IF($A149="","",$A149)</f>
        <v>46101</v>
      </c>
      <c r="IN155" s="43">
        <v>416</v>
      </c>
      <c r="IO155" s="43">
        <f t="shared" si="943"/>
        <v>36</v>
      </c>
      <c r="IP155" s="43">
        <v>230</v>
      </c>
      <c r="IQ155" s="87">
        <f t="shared" si="944"/>
        <v>0</v>
      </c>
      <c r="IR155" s="43">
        <v>18</v>
      </c>
      <c r="IS155" s="43">
        <f t="shared" si="945"/>
        <v>0</v>
      </c>
      <c r="IT155" s="43">
        <v>0</v>
      </c>
      <c r="IU155" s="44" t="str">
        <f>IF(IN155="","",IU151)</f>
        <v>モンチッチがま口</v>
      </c>
      <c r="IV155" s="48">
        <f t="shared" si="961"/>
        <v>400</v>
      </c>
      <c r="IW155" s="45">
        <f t="shared" si="946"/>
        <v>0</v>
      </c>
      <c r="IX155" s="89">
        <f t="shared" si="947"/>
        <v>0</v>
      </c>
      <c r="IY155" s="37"/>
      <c r="IZ155" s="61"/>
      <c r="JA155" s="52">
        <f>IF($A149="","",$A149)</f>
        <v>46101</v>
      </c>
      <c r="JB155" s="43">
        <v>7316</v>
      </c>
      <c r="JC155" s="43">
        <f t="shared" si="948"/>
        <v>20</v>
      </c>
      <c r="JD155" s="43">
        <v>236</v>
      </c>
      <c r="JE155" s="87">
        <f t="shared" si="949"/>
        <v>0</v>
      </c>
      <c r="JF155" s="43">
        <v>10</v>
      </c>
      <c r="JG155" s="43">
        <f t="shared" si="950"/>
        <v>0</v>
      </c>
      <c r="JH155" s="43">
        <v>0</v>
      </c>
      <c r="JI155" s="44" t="str">
        <f t="shared" si="951"/>
        <v>サンリオヒョウ柄ヘアバンド</v>
      </c>
      <c r="JJ155" s="48">
        <f t="shared" si="951"/>
        <v>1100</v>
      </c>
      <c r="JK155" s="45">
        <f t="shared" si="952"/>
        <v>0</v>
      </c>
      <c r="JL155" s="89">
        <f t="shared" si="953"/>
        <v>0</v>
      </c>
      <c r="JM155" s="181" t="s">
        <v>1043</v>
      </c>
      <c r="JN155" s="29"/>
      <c r="JO155" s="52">
        <f>IF($A149="","",$A149)</f>
        <v>46101</v>
      </c>
      <c r="JP155" s="43">
        <v>5573</v>
      </c>
      <c r="JQ155" s="43">
        <f t="shared" si="954"/>
        <v>0</v>
      </c>
      <c r="JR155" s="43">
        <v>318</v>
      </c>
      <c r="JS155" s="87">
        <f t="shared" si="955"/>
        <v>0</v>
      </c>
      <c r="JT155" s="43">
        <v>4</v>
      </c>
      <c r="JU155" s="43">
        <f t="shared" si="956"/>
        <v>0</v>
      </c>
      <c r="JV155" s="43">
        <v>10</v>
      </c>
      <c r="JW155" s="44" t="str">
        <f t="shared" si="957"/>
        <v>キティボアバンスクリップ</v>
      </c>
      <c r="JX155" s="48">
        <f t="shared" si="958"/>
        <v>1100</v>
      </c>
      <c r="JY155" s="45">
        <f t="shared" si="959"/>
        <v>0</v>
      </c>
      <c r="JZ155" s="89" t="e">
        <f t="shared" si="960"/>
        <v>#DIV/0!</v>
      </c>
      <c r="KA155" s="37" t="s">
        <v>1033</v>
      </c>
      <c r="KB155" s="51"/>
      <c r="KC155" s="52">
        <f>IF($A149="","",$A149)</f>
        <v>46101</v>
      </c>
      <c r="KD155" s="43">
        <v>14559</v>
      </c>
      <c r="KE155" s="43">
        <f>IF(KD155="","",KD155-KD151)</f>
        <v>22</v>
      </c>
      <c r="KF155" s="43">
        <v>526</v>
      </c>
      <c r="KG155" s="87">
        <f>IF(KF155="","",KF155-KF151)</f>
        <v>0</v>
      </c>
      <c r="KH155" s="43">
        <v>18</v>
      </c>
      <c r="KI155" s="43">
        <f>IF(KH155="","",KH151+KJ151-KH155)</f>
        <v>0</v>
      </c>
      <c r="KJ155" s="43">
        <v>0</v>
      </c>
      <c r="KK155" s="44" t="str">
        <f>IF(KD155="","",KK151)</f>
        <v>キティギャルマスコット</v>
      </c>
      <c r="KL155" s="48">
        <f>IF(KE155="","",KL151)</f>
        <v>660</v>
      </c>
      <c r="KM155" s="45">
        <f>IF(KH155="","",KI155*KL155)</f>
        <v>0</v>
      </c>
      <c r="KN155" s="89">
        <f>IF(KI155="","",KM155/(KE155*100))</f>
        <v>0</v>
      </c>
      <c r="KO155" s="37" t="s">
        <v>420</v>
      </c>
      <c r="KP155" s="29"/>
      <c r="KQ155" s="52">
        <f>IF($A149="","",$A149)</f>
        <v>46101</v>
      </c>
      <c r="KR155" s="43">
        <v>3350</v>
      </c>
      <c r="KS155" s="43">
        <f>IF(KR155="","",KR155-KR151)</f>
        <v>177</v>
      </c>
      <c r="KT155" s="43">
        <v>61</v>
      </c>
      <c r="KU155" s="87">
        <f>IF(KT155="","",KT155-KT151)</f>
        <v>0</v>
      </c>
      <c r="KV155" s="43">
        <v>5</v>
      </c>
      <c r="KW155" s="43">
        <f>IF(KV155="","",KV151+KX151-KV155)</f>
        <v>2</v>
      </c>
      <c r="KX155" s="43">
        <v>3</v>
      </c>
      <c r="KY155" s="44" t="s">
        <v>1062</v>
      </c>
      <c r="KZ155" s="48">
        <v>650</v>
      </c>
      <c r="LA155" s="45">
        <f>IF(KV155="","",KW155*KZ155)</f>
        <v>1300</v>
      </c>
      <c r="LB155" s="89">
        <f>IF(KW155="","",LA155/(KS155*100))</f>
        <v>7.3446327683615822E-2</v>
      </c>
      <c r="LC155" s="37"/>
      <c r="LD155" s="29"/>
      <c r="LE155" s="75"/>
      <c r="LF155" s="76"/>
      <c r="LG155" s="76"/>
      <c r="LH155" s="76">
        <v>1166</v>
      </c>
      <c r="LI155" s="76">
        <f t="shared" si="902"/>
        <v>0</v>
      </c>
      <c r="LJ155" s="77">
        <v>2</v>
      </c>
      <c r="LK155" s="76">
        <f t="shared" si="903"/>
        <v>0</v>
      </c>
      <c r="LL155" s="76">
        <v>0</v>
      </c>
      <c r="LM155" s="78" t="str">
        <f>IF(LF153="","",LM152)</f>
        <v>ボンドロ</v>
      </c>
      <c r="LN155" s="79">
        <f>IF(LG153="","",LN152)</f>
        <v>1500</v>
      </c>
      <c r="LO155" s="76">
        <f t="shared" si="904"/>
        <v>0</v>
      </c>
      <c r="LP155" s="80"/>
      <c r="LQ155" s="37"/>
      <c r="LR155" s="29"/>
      <c r="LS155" s="52">
        <f t="shared" si="870"/>
        <v>46120</v>
      </c>
      <c r="LT155" s="45">
        <v>24420</v>
      </c>
      <c r="LU155" s="45">
        <f t="shared" si="871"/>
        <v>43</v>
      </c>
      <c r="LV155" s="45">
        <v>1174</v>
      </c>
      <c r="LW155" s="45">
        <f t="shared" si="872"/>
        <v>0</v>
      </c>
      <c r="LX155" s="45">
        <v>35</v>
      </c>
      <c r="LY155" s="45">
        <f t="shared" si="873"/>
        <v>0</v>
      </c>
      <c r="LZ155" s="45">
        <v>0</v>
      </c>
      <c r="MA155" s="44" t="str">
        <f t="shared" si="874"/>
        <v>ルララ</v>
      </c>
      <c r="MB155" s="43">
        <f t="shared" si="875"/>
        <v>850</v>
      </c>
      <c r="MC155" s="45">
        <f t="shared" si="876"/>
        <v>0</v>
      </c>
      <c r="MD155" s="46">
        <f t="shared" si="877"/>
        <v>0</v>
      </c>
      <c r="ME155" s="37"/>
      <c r="MF155" s="29"/>
      <c r="MG155" s="52">
        <f t="shared" si="878"/>
        <v>46120</v>
      </c>
      <c r="MH155" s="45">
        <v>10984</v>
      </c>
      <c r="MI155" s="45">
        <f t="shared" si="879"/>
        <v>25</v>
      </c>
      <c r="MJ155" s="45">
        <v>444</v>
      </c>
      <c r="MK155" s="45">
        <f t="shared" si="880"/>
        <v>2</v>
      </c>
      <c r="ML155" s="45">
        <v>13</v>
      </c>
      <c r="MM155" s="45">
        <f t="shared" si="881"/>
        <v>2</v>
      </c>
      <c r="MN155" s="45">
        <v>0</v>
      </c>
      <c r="MO155" s="44" t="str">
        <f t="shared" si="882"/>
        <v>たまごっちボアポーチ</v>
      </c>
      <c r="MP155" s="43">
        <f t="shared" si="883"/>
        <v>1100</v>
      </c>
      <c r="MQ155" s="45">
        <f t="shared" si="884"/>
        <v>2200</v>
      </c>
      <c r="MR155" s="46">
        <f t="shared" si="885"/>
        <v>0.88</v>
      </c>
      <c r="MS155" s="37" t="s">
        <v>1125</v>
      </c>
      <c r="MT155" s="29"/>
      <c r="MU155" s="52">
        <f t="shared" si="886"/>
        <v>46120</v>
      </c>
      <c r="MV155" s="45">
        <v>10424</v>
      </c>
      <c r="MW155" s="45">
        <f t="shared" si="887"/>
        <v>271</v>
      </c>
      <c r="MX155" s="45">
        <v>539</v>
      </c>
      <c r="MY155" s="45">
        <f t="shared" si="888"/>
        <v>1</v>
      </c>
      <c r="MZ155" s="45">
        <v>28</v>
      </c>
      <c r="NA155" s="45">
        <f t="shared" si="889"/>
        <v>2</v>
      </c>
      <c r="NB155" s="45">
        <v>0</v>
      </c>
      <c r="NC155" s="44" t="str">
        <f t="shared" si="890"/>
        <v>ボンボンドロップシール</v>
      </c>
      <c r="ND155" s="43">
        <f t="shared" si="891"/>
        <v>1500</v>
      </c>
      <c r="NE155" s="45">
        <f t="shared" si="892"/>
        <v>3000</v>
      </c>
      <c r="NF155" s="46">
        <f t="shared" si="893"/>
        <v>0.11070110701107011</v>
      </c>
      <c r="NG155" s="37"/>
      <c r="NH155" s="29"/>
      <c r="NI155" s="52">
        <f t="shared" si="894"/>
        <v>46120</v>
      </c>
      <c r="NJ155" s="45">
        <v>14780</v>
      </c>
      <c r="NK155" s="45">
        <f t="shared" si="895"/>
        <v>56</v>
      </c>
      <c r="NL155" s="45">
        <v>281</v>
      </c>
      <c r="NM155" s="45">
        <f t="shared" si="896"/>
        <v>3</v>
      </c>
      <c r="NN155" s="45">
        <v>14</v>
      </c>
      <c r="NO155" s="45">
        <f t="shared" si="897"/>
        <v>3</v>
      </c>
      <c r="NP155" s="45">
        <v>0</v>
      </c>
      <c r="NQ155" s="44" t="str">
        <f t="shared" si="898"/>
        <v>たまごっちヘアバンド</v>
      </c>
      <c r="NR155" s="43">
        <f t="shared" si="899"/>
        <v>1100</v>
      </c>
      <c r="NS155" s="45">
        <f t="shared" si="900"/>
        <v>3300</v>
      </c>
      <c r="NT155" s="46">
        <f t="shared" si="901"/>
        <v>0.5892857142857143</v>
      </c>
      <c r="NU155" s="37" t="s">
        <v>1126</v>
      </c>
    </row>
    <row r="156" spans="1:385" ht="15" customHeight="1" thickTop="1" x14ac:dyDescent="0.25">
      <c r="A156" s="38"/>
      <c r="B156" s="39"/>
      <c r="C156" s="40"/>
      <c r="D156" s="40"/>
      <c r="E156" s="41"/>
      <c r="F156" s="41"/>
      <c r="G156" s="91"/>
      <c r="H156" s="42"/>
      <c r="I156" s="45"/>
      <c r="J156" s="45"/>
      <c r="K156" s="45"/>
      <c r="L156" s="45"/>
      <c r="M156" s="45"/>
      <c r="N156" s="45"/>
      <c r="O156" s="45"/>
      <c r="P156" s="44"/>
      <c r="Q156" s="43"/>
      <c r="R156" s="45"/>
      <c r="S156" s="46"/>
      <c r="T156" s="37"/>
      <c r="U156" s="29"/>
      <c r="V156" s="52"/>
      <c r="W156" s="45"/>
      <c r="X156" s="45"/>
      <c r="Y156" s="45"/>
      <c r="Z156" s="45"/>
      <c r="AA156" s="45"/>
      <c r="AB156" s="45"/>
      <c r="AC156" s="45"/>
      <c r="AD156" s="44"/>
      <c r="AE156" s="43"/>
      <c r="AF156" s="45"/>
      <c r="AG156" s="46"/>
      <c r="AH156" s="37"/>
      <c r="AI156" s="29"/>
      <c r="AJ156" s="52"/>
      <c r="AK156" s="45"/>
      <c r="AL156" s="45"/>
      <c r="AM156" s="45"/>
      <c r="AN156" s="45"/>
      <c r="AO156" s="45"/>
      <c r="AP156" s="45"/>
      <c r="AQ156" s="45"/>
      <c r="AR156" s="44"/>
      <c r="AS156" s="43"/>
      <c r="AT156" s="45"/>
      <c r="AU156" s="46"/>
      <c r="AV156" s="37"/>
      <c r="AW156" s="29"/>
      <c r="AX156" s="52"/>
      <c r="AY156" s="45"/>
      <c r="AZ156" s="45"/>
      <c r="BA156" s="45"/>
      <c r="BB156" s="45"/>
      <c r="BC156" s="45"/>
      <c r="BD156" s="45"/>
      <c r="BE156" s="45"/>
      <c r="BF156" s="44"/>
      <c r="BG156" s="43"/>
      <c r="BH156" s="45"/>
      <c r="BI156" s="46"/>
      <c r="BJ156" s="37"/>
      <c r="BK156" s="29"/>
      <c r="BL156" s="47"/>
      <c r="BM156" s="45">
        <v>2296</v>
      </c>
      <c r="BN156" s="69">
        <f t="shared" si="905"/>
        <v>11</v>
      </c>
      <c r="BO156" s="45">
        <v>66</v>
      </c>
      <c r="BP156" s="45">
        <f t="shared" si="906"/>
        <v>0</v>
      </c>
      <c r="BQ156" s="45">
        <v>13</v>
      </c>
      <c r="BR156" s="45">
        <f t="shared" si="907"/>
        <v>0</v>
      </c>
      <c r="BS156" s="43">
        <v>-3</v>
      </c>
      <c r="BT156" s="63" t="str">
        <f t="shared" si="962"/>
        <v>キティウインドウチャーム</v>
      </c>
      <c r="BU156" s="67">
        <f t="shared" si="962"/>
        <v>660</v>
      </c>
      <c r="BV156" s="43">
        <f t="shared" si="909"/>
        <v>0</v>
      </c>
      <c r="BW156" s="46">
        <f t="shared" si="910"/>
        <v>0</v>
      </c>
      <c r="BX156" s="37" t="s">
        <v>1028</v>
      </c>
      <c r="BY156" s="57"/>
      <c r="BZ156" s="47"/>
      <c r="CA156" s="45">
        <v>8236</v>
      </c>
      <c r="CB156" s="45">
        <f t="shared" si="911"/>
        <v>24</v>
      </c>
      <c r="CC156" s="45">
        <v>355</v>
      </c>
      <c r="CD156" s="45">
        <f t="shared" si="912"/>
        <v>3</v>
      </c>
      <c r="CE156" s="45">
        <v>9</v>
      </c>
      <c r="CF156" s="45">
        <f t="shared" si="913"/>
        <v>3</v>
      </c>
      <c r="CG156" s="43">
        <v>3</v>
      </c>
      <c r="CH156" s="63" t="str">
        <f t="shared" si="914"/>
        <v>モンチッチイヤホンケース</v>
      </c>
      <c r="CI156" s="67">
        <f t="shared" si="914"/>
        <v>500</v>
      </c>
      <c r="CJ156" s="43">
        <f t="shared" si="915"/>
        <v>1500</v>
      </c>
      <c r="CK156" s="46">
        <f t="shared" si="916"/>
        <v>0.625</v>
      </c>
      <c r="CL156" s="37" t="s">
        <v>1032</v>
      </c>
      <c r="CM156" s="29"/>
      <c r="CN156" s="47"/>
      <c r="CO156" s="43">
        <v>4209</v>
      </c>
      <c r="CP156" s="45">
        <f t="shared" si="917"/>
        <v>0</v>
      </c>
      <c r="CQ156" s="43">
        <v>114</v>
      </c>
      <c r="CR156" s="45">
        <f t="shared" si="918"/>
        <v>0</v>
      </c>
      <c r="CS156" s="45">
        <v>10</v>
      </c>
      <c r="CT156" s="45">
        <f t="shared" si="919"/>
        <v>0</v>
      </c>
      <c r="CU156" s="43">
        <v>0</v>
      </c>
      <c r="CV156" s="63" t="str">
        <f t="shared" si="920"/>
        <v>サンリオヘアバンド</v>
      </c>
      <c r="CW156" s="67">
        <f t="shared" si="921"/>
        <v>660</v>
      </c>
      <c r="CX156" s="43">
        <f t="shared" si="922"/>
        <v>0</v>
      </c>
      <c r="CY156" s="46" t="e">
        <f t="shared" si="923"/>
        <v>#DIV/0!</v>
      </c>
      <c r="CZ156" s="37"/>
      <c r="DA156" s="29"/>
      <c r="DB156" s="52"/>
      <c r="DC156" s="45"/>
      <c r="DD156" s="69"/>
      <c r="DE156" s="45"/>
      <c r="DF156" s="45"/>
      <c r="DG156" s="45"/>
      <c r="DH156" s="45"/>
      <c r="DI156" s="45"/>
      <c r="DJ156" s="44"/>
      <c r="DK156" s="43"/>
      <c r="DL156" s="45"/>
      <c r="DM156" s="46"/>
      <c r="DN156" s="37"/>
      <c r="DO156" s="29"/>
      <c r="DP156" s="52"/>
      <c r="DQ156" s="45"/>
      <c r="DR156" s="45"/>
      <c r="DS156" s="45"/>
      <c r="DT156" s="45"/>
      <c r="DU156" s="45"/>
      <c r="DV156" s="45"/>
      <c r="DW156" s="45"/>
      <c r="DX156" s="44"/>
      <c r="DY156" s="43"/>
      <c r="DZ156" s="45"/>
      <c r="EA156" s="46"/>
      <c r="EB156" s="37"/>
      <c r="EC156" s="29"/>
      <c r="ED156" s="52"/>
      <c r="EE156" s="45"/>
      <c r="EF156" s="45"/>
      <c r="EG156" s="45"/>
      <c r="EH156" s="45"/>
      <c r="EI156" s="45"/>
      <c r="EJ156" s="45"/>
      <c r="EK156" s="45"/>
      <c r="EL156" s="44"/>
      <c r="EM156" s="43"/>
      <c r="EN156" s="45"/>
      <c r="EO156" s="46"/>
      <c r="EP156" s="37"/>
      <c r="EQ156" s="29"/>
      <c r="ER156" s="52"/>
      <c r="ES156" s="45"/>
      <c r="ET156" s="45"/>
      <c r="EU156" s="45"/>
      <c r="EV156" s="45"/>
      <c r="EW156" s="45"/>
      <c r="EX156" s="45"/>
      <c r="EY156" s="45"/>
      <c r="EZ156" s="44"/>
      <c r="FA156" s="43"/>
      <c r="FB156" s="45"/>
      <c r="FC156" s="46"/>
      <c r="FD156" s="37"/>
      <c r="FE156" s="60"/>
      <c r="FF156" s="52"/>
      <c r="FG156" s="45"/>
      <c r="FH156" s="45"/>
      <c r="FI156" s="45"/>
      <c r="FJ156" s="45"/>
      <c r="FK156" s="45"/>
      <c r="FL156" s="45"/>
      <c r="FM156" s="45"/>
      <c r="FN156" s="44"/>
      <c r="FO156" s="43"/>
      <c r="FP156" s="45"/>
      <c r="FQ156" s="46"/>
      <c r="FR156" s="37"/>
      <c r="FS156" s="29"/>
      <c r="FT156" s="52"/>
      <c r="FU156" s="45"/>
      <c r="FV156" s="45"/>
      <c r="FW156" s="45"/>
      <c r="FX156" s="45"/>
      <c r="FY156" s="45"/>
      <c r="FZ156" s="45"/>
      <c r="GA156" s="45"/>
      <c r="GB156" s="44"/>
      <c r="GC156" s="43"/>
      <c r="GD156" s="45"/>
      <c r="GE156" s="46"/>
      <c r="GF156" s="37"/>
      <c r="GG156" s="29"/>
      <c r="GH156" s="52"/>
      <c r="GI156" s="45"/>
      <c r="GJ156" s="45"/>
      <c r="GK156" s="45"/>
      <c r="GL156" s="45"/>
      <c r="GM156" s="45"/>
      <c r="GN156" s="45"/>
      <c r="GO156" s="45"/>
      <c r="GP156" s="44"/>
      <c r="GQ156" s="43"/>
      <c r="GR156" s="45"/>
      <c r="GS156" s="46"/>
      <c r="GT156" s="37"/>
      <c r="GU156" s="61"/>
      <c r="GV156" s="47"/>
      <c r="GW156" s="30" t="s">
        <v>1144</v>
      </c>
      <c r="GX156" s="45">
        <v>258</v>
      </c>
      <c r="GY156" s="45">
        <f t="shared" si="924"/>
        <v>3</v>
      </c>
      <c r="GZ156" s="45">
        <v>32</v>
      </c>
      <c r="HA156" s="45">
        <f t="shared" si="925"/>
        <v>12</v>
      </c>
      <c r="HB156" s="45">
        <v>2</v>
      </c>
      <c r="HC156" s="45">
        <f t="shared" si="926"/>
        <v>1</v>
      </c>
      <c r="HD156" s="43">
        <v>1</v>
      </c>
      <c r="HE156" s="63" t="s">
        <v>845</v>
      </c>
      <c r="HF156" s="67">
        <v>500</v>
      </c>
      <c r="HG156" s="43">
        <f t="shared" si="927"/>
        <v>500</v>
      </c>
      <c r="HH156" s="46">
        <f t="shared" si="928"/>
        <v>1.6666666666666667</v>
      </c>
      <c r="HI156" s="37"/>
      <c r="HJ156" s="29"/>
      <c r="HK156" s="47"/>
      <c r="HL156" s="43">
        <v>1328</v>
      </c>
      <c r="HM156" s="45">
        <f t="shared" si="929"/>
        <v>0</v>
      </c>
      <c r="HN156" s="43">
        <v>40</v>
      </c>
      <c r="HO156" s="45">
        <f t="shared" si="930"/>
        <v>0</v>
      </c>
      <c r="HP156" s="45">
        <v>11</v>
      </c>
      <c r="HQ156" s="45">
        <f t="shared" si="931"/>
        <v>0</v>
      </c>
      <c r="HR156" s="43">
        <v>0</v>
      </c>
      <c r="HS156" s="63" t="str">
        <f t="shared" si="932"/>
        <v>サンリオ豹柄フェイスポーチ</v>
      </c>
      <c r="HT156" s="67">
        <f t="shared" si="933"/>
        <v>900</v>
      </c>
      <c r="HU156" s="43">
        <f t="shared" si="934"/>
        <v>0</v>
      </c>
      <c r="HV156" s="46" t="e">
        <f t="shared" si="935"/>
        <v>#DIV/0!</v>
      </c>
      <c r="HW156" s="37"/>
      <c r="HX156" s="360"/>
      <c r="HY156" s="47"/>
      <c r="HZ156" s="45">
        <v>5996</v>
      </c>
      <c r="IA156" s="45">
        <f t="shared" si="936"/>
        <v>17</v>
      </c>
      <c r="IB156" s="45">
        <v>174</v>
      </c>
      <c r="IC156" s="45">
        <f t="shared" si="937"/>
        <v>0</v>
      </c>
      <c r="ID156" s="45">
        <v>12</v>
      </c>
      <c r="IE156" s="45">
        <f t="shared" si="938"/>
        <v>0</v>
      </c>
      <c r="IF156" s="43">
        <v>0</v>
      </c>
      <c r="IG156" s="63" t="str">
        <f t="shared" si="939"/>
        <v>ギャルキティマスコット</v>
      </c>
      <c r="IH156" s="67">
        <f t="shared" si="940"/>
        <v>500</v>
      </c>
      <c r="II156" s="43">
        <f t="shared" si="941"/>
        <v>0</v>
      </c>
      <c r="IJ156" s="46">
        <f t="shared" si="942"/>
        <v>0</v>
      </c>
      <c r="IK156" s="37" t="s">
        <v>1038</v>
      </c>
      <c r="IL156" s="29"/>
      <c r="IM156" s="47"/>
      <c r="IN156" s="45">
        <v>6670</v>
      </c>
      <c r="IO156" s="45">
        <f t="shared" si="943"/>
        <v>3</v>
      </c>
      <c r="IP156" s="45">
        <v>176</v>
      </c>
      <c r="IQ156" s="45">
        <f t="shared" si="944"/>
        <v>0</v>
      </c>
      <c r="IR156" s="45">
        <v>36</v>
      </c>
      <c r="IS156" s="45">
        <f t="shared" si="945"/>
        <v>0</v>
      </c>
      <c r="IT156" s="43">
        <v>-24</v>
      </c>
      <c r="IU156" s="63" t="str">
        <f>IF(IN156="","",IU152)</f>
        <v>キティ豹柄リボンポーチ</v>
      </c>
      <c r="IV156" s="67">
        <f t="shared" si="961"/>
        <v>0</v>
      </c>
      <c r="IW156" s="43">
        <f t="shared" si="946"/>
        <v>0</v>
      </c>
      <c r="IX156" s="46">
        <f t="shared" si="947"/>
        <v>0</v>
      </c>
      <c r="IY156" s="37" t="s">
        <v>1036</v>
      </c>
      <c r="IZ156" s="61"/>
      <c r="JA156" s="47"/>
      <c r="JB156" s="45">
        <v>4944</v>
      </c>
      <c r="JC156" s="45">
        <f t="shared" si="948"/>
        <v>13</v>
      </c>
      <c r="JD156" s="45">
        <v>142</v>
      </c>
      <c r="JE156" s="45">
        <f t="shared" si="949"/>
        <v>0</v>
      </c>
      <c r="JF156" s="45">
        <v>10</v>
      </c>
      <c r="JG156" s="45">
        <f t="shared" si="950"/>
        <v>0</v>
      </c>
      <c r="JH156" s="43">
        <v>0</v>
      </c>
      <c r="JI156" s="63" t="str">
        <f t="shared" si="951"/>
        <v>キティフェイスポーチ</v>
      </c>
      <c r="JJ156" s="67">
        <f t="shared" si="951"/>
        <v>700</v>
      </c>
      <c r="JK156" s="43">
        <f t="shared" si="952"/>
        <v>0</v>
      </c>
      <c r="JL156" s="46">
        <f t="shared" si="953"/>
        <v>0</v>
      </c>
      <c r="JM156" s="181" t="s">
        <v>1044</v>
      </c>
      <c r="JN156" s="29"/>
      <c r="JO156" s="47"/>
      <c r="JP156" s="45">
        <v>6968</v>
      </c>
      <c r="JQ156" s="45">
        <f t="shared" si="954"/>
        <v>30</v>
      </c>
      <c r="JR156" s="45">
        <v>142</v>
      </c>
      <c r="JS156" s="45">
        <f t="shared" si="955"/>
        <v>0</v>
      </c>
      <c r="JT156" s="45">
        <v>13</v>
      </c>
      <c r="JU156" s="45">
        <f t="shared" si="956"/>
        <v>0</v>
      </c>
      <c r="JV156" s="43">
        <v>0</v>
      </c>
      <c r="JW156" s="63" t="str">
        <f t="shared" si="957"/>
        <v>モンチッチマスコット2</v>
      </c>
      <c r="JX156" s="67">
        <f t="shared" si="958"/>
        <v>539</v>
      </c>
      <c r="JY156" s="43">
        <f t="shared" si="959"/>
        <v>0</v>
      </c>
      <c r="JZ156" s="46">
        <f t="shared" si="960"/>
        <v>0</v>
      </c>
      <c r="KA156" s="37"/>
      <c r="KB156" s="51"/>
      <c r="KC156" s="47"/>
      <c r="KD156" s="45">
        <v>11838</v>
      </c>
      <c r="KE156" s="69">
        <f>IF(KD156="","",KD156-KD152)</f>
        <v>3</v>
      </c>
      <c r="KF156" s="45">
        <v>346</v>
      </c>
      <c r="KG156" s="45">
        <f>IF(KF156="","",KF156-KF152)</f>
        <v>0</v>
      </c>
      <c r="KH156" s="45">
        <v>13</v>
      </c>
      <c r="KI156" s="45">
        <f>IF(KH156="","",KH152+KJ152-KH156)</f>
        <v>0</v>
      </c>
      <c r="KJ156" s="43">
        <v>0</v>
      </c>
      <c r="KK156" s="63" t="s">
        <v>1070</v>
      </c>
      <c r="KL156" s="67">
        <f>IF(KE156="","",KL152)</f>
        <v>1100</v>
      </c>
      <c r="KM156" s="43">
        <f>IF(KH156="","",KI156*KL156)</f>
        <v>0</v>
      </c>
      <c r="KN156" s="46">
        <f>IF(KI156="","",KM156/(KE156*100))</f>
        <v>0</v>
      </c>
      <c r="KO156" s="37" t="s">
        <v>420</v>
      </c>
      <c r="KP156" s="29"/>
      <c r="KQ156" s="47"/>
      <c r="KR156" s="45">
        <v>3397</v>
      </c>
      <c r="KS156" s="45">
        <f>IF(KR156="","",KR156-KR152)</f>
        <v>32</v>
      </c>
      <c r="KT156" s="45">
        <v>91</v>
      </c>
      <c r="KU156" s="45">
        <f>IF(KT156="","",KT156-KT152)</f>
        <v>2</v>
      </c>
      <c r="KV156" s="45">
        <v>8</v>
      </c>
      <c r="KW156" s="45">
        <f>IF(KV156="","",KV152+KX152-KV156)</f>
        <v>2</v>
      </c>
      <c r="KX156" s="43">
        <v>3</v>
      </c>
      <c r="KY156" s="63" t="str">
        <f>IF(KR156="","",KY152)</f>
        <v>ギャルキティフェイスポーチ</v>
      </c>
      <c r="KZ156" s="67">
        <f>IF(KS156="","",KZ152)</f>
        <v>750</v>
      </c>
      <c r="LA156" s="43">
        <f>IF(KV156="","",KW156*KZ156)</f>
        <v>1500</v>
      </c>
      <c r="LB156" s="46">
        <f>IF(KW156="","",LA156/(KS156*100))</f>
        <v>0.46875</v>
      </c>
      <c r="LC156" s="37" t="s">
        <v>1025</v>
      </c>
      <c r="LD156" s="29"/>
      <c r="LE156" s="52">
        <f>IF(A150="","",A150)</f>
        <v>46104</v>
      </c>
      <c r="LF156" s="43">
        <v>84075</v>
      </c>
      <c r="LG156" s="86">
        <f>IF(LF156="","",LF156-LF153)</f>
        <v>401</v>
      </c>
      <c r="LH156" s="43">
        <v>445</v>
      </c>
      <c r="LI156" s="43">
        <f t="shared" si="902"/>
        <v>0</v>
      </c>
      <c r="LJ156" s="43">
        <v>2</v>
      </c>
      <c r="LK156" s="87">
        <f t="shared" si="903"/>
        <v>0</v>
      </c>
      <c r="LL156" s="43">
        <v>0</v>
      </c>
      <c r="LM156" s="65" t="str">
        <f>IF(LF156="","",LM153)</f>
        <v>ボンドロ</v>
      </c>
      <c r="LN156" s="48">
        <f>IF(LG156="","",LN153)</f>
        <v>1200</v>
      </c>
      <c r="LO156" s="87">
        <f t="shared" si="904"/>
        <v>0</v>
      </c>
      <c r="LP156" s="53"/>
      <c r="LQ156" s="37"/>
      <c r="LR156" s="29"/>
      <c r="LS156" s="52" t="str">
        <f t="shared" si="870"/>
        <v/>
      </c>
      <c r="LT156" s="45"/>
      <c r="LU156" s="45"/>
      <c r="LV156" s="45"/>
      <c r="LW156" s="45"/>
      <c r="LX156" s="45"/>
      <c r="LY156" s="45"/>
      <c r="LZ156" s="45"/>
      <c r="MA156" s="44"/>
      <c r="MB156" s="43"/>
      <c r="MC156" s="45"/>
      <c r="MD156" s="46"/>
      <c r="ME156" s="37"/>
      <c r="MF156" s="29"/>
      <c r="MG156" s="52"/>
      <c r="MH156" s="45"/>
      <c r="MI156" s="69"/>
      <c r="MJ156" s="45"/>
      <c r="MK156" s="45"/>
      <c r="ML156" s="45"/>
      <c r="MM156" s="45"/>
      <c r="MN156" s="45"/>
      <c r="MO156" s="44"/>
      <c r="MP156" s="43"/>
      <c r="MQ156" s="45"/>
      <c r="MR156" s="46"/>
      <c r="MS156" s="37"/>
      <c r="MT156" s="29"/>
      <c r="MU156" s="52"/>
      <c r="MV156" s="45"/>
      <c r="MW156" s="45"/>
      <c r="MX156" s="45"/>
      <c r="MY156" s="45"/>
      <c r="MZ156" s="45"/>
      <c r="NA156" s="45"/>
      <c r="NB156" s="45"/>
      <c r="NC156" s="44"/>
      <c r="ND156" s="43"/>
      <c r="NE156" s="45"/>
      <c r="NF156" s="46"/>
      <c r="NG156" s="37"/>
      <c r="NH156" s="29"/>
      <c r="NI156" s="52"/>
      <c r="NJ156" s="45"/>
      <c r="NK156" s="45"/>
      <c r="NL156" s="45"/>
      <c r="NM156" s="45"/>
      <c r="NN156" s="45"/>
      <c r="NO156" s="45"/>
      <c r="NP156" s="45"/>
      <c r="NQ156" s="44"/>
      <c r="NR156" s="43"/>
      <c r="NS156" s="45"/>
      <c r="NT156" s="46"/>
      <c r="NU156" s="37"/>
    </row>
    <row r="157" spans="1:385" x14ac:dyDescent="0.25">
      <c r="A157" s="38"/>
      <c r="B157" s="39" t="str">
        <f>IF(A157="","",SUM(J157,LG177,AL157,DR157,AZ157,DD157,LU157,NK157,MW157,MI157,X157,FH157,FV157,GJ157,EF157,ET157)+SUM(GY187:GY190)+SUM(HM187:HM190)+SUM(CP187:CP190)+SUM(BN187:BN190)+SUM(KS187:KS190)+SUM(KE187:KE190)+SUM(CB187:CB190)+SUM(IA187:IA190)+SUM(IO187:IO190)+SUM(JC187:JC190)+SUM(JQ187:JQ190))</f>
        <v/>
      </c>
      <c r="C157" s="40" t="str">
        <f>IF(A157="","",SUM(J157,X157,AL157,AZ157)+SUM(KE187:KE190)+SUM(KS187:KS190)+SUM(BN187:BN190))</f>
        <v/>
      </c>
      <c r="D157" s="40" t="str">
        <f>IF(A157="","",SUM(DD157,DR157)+SUM(CB187:CB190)+SUM(CP187:CP190))</f>
        <v/>
      </c>
      <c r="E157" s="41" t="str">
        <f>IF(A157="","",SUM(NK157,MW157,MI157,LU157,LG177)+SUM(IA187:IA190)+SUM(IO187:IO190)+SUM(JC187:JC190)+SUM(JQ187:JQ190))</f>
        <v/>
      </c>
      <c r="F157" s="41" t="str">
        <f>IF(B157="","",SUM(FH157,FV157,GJ157)+SUM(HM187:HM190)+SUM(GY187:GY190))</f>
        <v/>
      </c>
      <c r="G157" s="91" t="str">
        <f>IF(A157="","",SUM(EF157,ET157))</f>
        <v/>
      </c>
      <c r="H157" s="42"/>
      <c r="I157" s="45"/>
      <c r="J157" s="45" t="str">
        <f t="shared" si="783"/>
        <v/>
      </c>
      <c r="K157" s="45"/>
      <c r="L157" s="45" t="str">
        <f t="shared" si="784"/>
        <v/>
      </c>
      <c r="M157" s="45"/>
      <c r="N157" s="45" t="str">
        <f t="shared" si="785"/>
        <v/>
      </c>
      <c r="O157" s="45"/>
      <c r="P157" s="44" t="str">
        <f t="shared" si="786"/>
        <v/>
      </c>
      <c r="Q157" s="43" t="str">
        <f t="shared" si="787"/>
        <v/>
      </c>
      <c r="R157" s="45" t="str">
        <f t="shared" si="788"/>
        <v/>
      </c>
      <c r="S157" s="46" t="str">
        <f t="shared" si="789"/>
        <v/>
      </c>
      <c r="T157" s="37"/>
      <c r="U157" s="29"/>
      <c r="V157" s="52" t="str">
        <f t="shared" si="790"/>
        <v/>
      </c>
      <c r="W157" s="45"/>
      <c r="X157" s="45" t="str">
        <f t="shared" si="791"/>
        <v/>
      </c>
      <c r="Y157" s="45"/>
      <c r="Z157" s="45" t="str">
        <f t="shared" si="792"/>
        <v/>
      </c>
      <c r="AA157" s="45"/>
      <c r="AB157" s="45" t="str">
        <f t="shared" si="793"/>
        <v/>
      </c>
      <c r="AC157" s="45"/>
      <c r="AD157" s="44" t="str">
        <f t="shared" si="794"/>
        <v/>
      </c>
      <c r="AE157" s="43" t="str">
        <f t="shared" si="795"/>
        <v/>
      </c>
      <c r="AF157" s="45" t="str">
        <f t="shared" si="796"/>
        <v/>
      </c>
      <c r="AG157" s="46" t="str">
        <f t="shared" si="797"/>
        <v/>
      </c>
      <c r="AH157" s="37"/>
      <c r="AI157" s="29"/>
      <c r="AJ157" s="52" t="str">
        <f t="shared" si="798"/>
        <v/>
      </c>
      <c r="AK157" s="45"/>
      <c r="AL157" s="45" t="str">
        <f t="shared" si="799"/>
        <v/>
      </c>
      <c r="AM157" s="45"/>
      <c r="AN157" s="45" t="str">
        <f t="shared" si="800"/>
        <v/>
      </c>
      <c r="AO157" s="45"/>
      <c r="AP157" s="45" t="str">
        <f t="shared" si="801"/>
        <v/>
      </c>
      <c r="AQ157" s="45"/>
      <c r="AR157" s="44" t="str">
        <f t="shared" si="802"/>
        <v/>
      </c>
      <c r="AS157" s="43" t="str">
        <f t="shared" si="803"/>
        <v/>
      </c>
      <c r="AT157" s="45" t="str">
        <f t="shared" si="804"/>
        <v/>
      </c>
      <c r="AU157" s="46" t="str">
        <f t="shared" si="805"/>
        <v/>
      </c>
      <c r="AV157" s="37"/>
      <c r="AW157" s="29"/>
      <c r="AX157" s="52" t="str">
        <f t="shared" si="806"/>
        <v/>
      </c>
      <c r="AY157" s="45"/>
      <c r="AZ157" s="45" t="str">
        <f t="shared" si="807"/>
        <v/>
      </c>
      <c r="BA157" s="45"/>
      <c r="BB157" s="45" t="str">
        <f t="shared" si="808"/>
        <v/>
      </c>
      <c r="BC157" s="45"/>
      <c r="BD157" s="45" t="str">
        <f t="shared" si="809"/>
        <v/>
      </c>
      <c r="BE157" s="45"/>
      <c r="BF157" s="44" t="str">
        <f t="shared" si="810"/>
        <v/>
      </c>
      <c r="BG157" s="43" t="str">
        <f t="shared" si="811"/>
        <v/>
      </c>
      <c r="BH157" s="45" t="str">
        <f t="shared" si="812"/>
        <v/>
      </c>
      <c r="BI157" s="46" t="str">
        <f t="shared" si="813"/>
        <v/>
      </c>
      <c r="BJ157" s="37"/>
      <c r="BK157" s="29"/>
      <c r="BL157" s="47"/>
      <c r="BM157" s="45">
        <v>5652</v>
      </c>
      <c r="BN157" s="45">
        <f t="shared" si="905"/>
        <v>35</v>
      </c>
      <c r="BO157" s="45">
        <v>184</v>
      </c>
      <c r="BP157" s="45">
        <f t="shared" si="906"/>
        <v>1</v>
      </c>
      <c r="BQ157" s="45">
        <v>11</v>
      </c>
      <c r="BR157" s="45">
        <f t="shared" si="907"/>
        <v>1</v>
      </c>
      <c r="BS157" s="27">
        <v>0</v>
      </c>
      <c r="BT157" s="63" t="str">
        <f t="shared" si="962"/>
        <v>サンリオボアバンスクリップ</v>
      </c>
      <c r="BU157" s="67">
        <f t="shared" si="962"/>
        <v>1100</v>
      </c>
      <c r="BV157" s="45">
        <f t="shared" si="909"/>
        <v>1100</v>
      </c>
      <c r="BW157" s="46">
        <f t="shared" si="910"/>
        <v>0.31428571428571428</v>
      </c>
      <c r="BX157" s="37" t="s">
        <v>838</v>
      </c>
      <c r="BY157" s="57"/>
      <c r="BZ157" s="47"/>
      <c r="CA157" s="45">
        <v>9948</v>
      </c>
      <c r="CB157" s="45">
        <f t="shared" si="911"/>
        <v>37</v>
      </c>
      <c r="CC157" s="45">
        <v>469</v>
      </c>
      <c r="CD157" s="45">
        <f t="shared" si="912"/>
        <v>0</v>
      </c>
      <c r="CE157" s="45">
        <v>12</v>
      </c>
      <c r="CF157" s="45">
        <f t="shared" si="913"/>
        <v>0</v>
      </c>
      <c r="CG157" s="27">
        <v>-4</v>
      </c>
      <c r="CH157" s="63" t="str">
        <f t="shared" si="914"/>
        <v>サンリオボアバンスクリップ</v>
      </c>
      <c r="CI157" s="67">
        <f t="shared" si="914"/>
        <v>1100</v>
      </c>
      <c r="CJ157" s="45">
        <f t="shared" si="915"/>
        <v>0</v>
      </c>
      <c r="CK157" s="46">
        <f t="shared" si="916"/>
        <v>0</v>
      </c>
      <c r="CL157" s="37" t="s">
        <v>1030</v>
      </c>
      <c r="CM157" s="29"/>
      <c r="CN157" s="47"/>
      <c r="CO157" s="45">
        <v>4143</v>
      </c>
      <c r="CP157" s="45">
        <f t="shared" si="917"/>
        <v>0</v>
      </c>
      <c r="CQ157" s="45">
        <v>130</v>
      </c>
      <c r="CR157" s="45">
        <f t="shared" si="918"/>
        <v>0</v>
      </c>
      <c r="CS157" s="45">
        <v>9</v>
      </c>
      <c r="CT157" s="45">
        <f t="shared" si="919"/>
        <v>0</v>
      </c>
      <c r="CU157" s="27">
        <v>0</v>
      </c>
      <c r="CV157" s="63" t="str">
        <f t="shared" si="920"/>
        <v>キティしっぽ付きポーチ</v>
      </c>
      <c r="CW157" s="67">
        <f t="shared" si="921"/>
        <v>880</v>
      </c>
      <c r="CX157" s="45">
        <f t="shared" si="922"/>
        <v>0</v>
      </c>
      <c r="CY157" s="46" t="e">
        <f t="shared" si="923"/>
        <v>#DIV/0!</v>
      </c>
      <c r="CZ157" s="37"/>
      <c r="DA157" s="29"/>
      <c r="DB157" s="52" t="str">
        <f t="shared" si="814"/>
        <v/>
      </c>
      <c r="DC157" s="45"/>
      <c r="DD157" s="45" t="str">
        <f t="shared" si="815"/>
        <v/>
      </c>
      <c r="DE157" s="45"/>
      <c r="DF157" s="45" t="str">
        <f t="shared" si="816"/>
        <v/>
      </c>
      <c r="DG157" s="45"/>
      <c r="DH157" s="45" t="str">
        <f t="shared" si="817"/>
        <v/>
      </c>
      <c r="DI157" s="45"/>
      <c r="DJ157" s="44" t="str">
        <f t="shared" si="818"/>
        <v/>
      </c>
      <c r="DK157" s="43" t="str">
        <f t="shared" si="819"/>
        <v/>
      </c>
      <c r="DL157" s="45" t="str">
        <f t="shared" si="820"/>
        <v/>
      </c>
      <c r="DM157" s="46" t="str">
        <f t="shared" si="821"/>
        <v/>
      </c>
      <c r="DN157" s="37"/>
      <c r="DO157" s="29"/>
      <c r="DP157" s="52" t="str">
        <f t="shared" si="822"/>
        <v/>
      </c>
      <c r="DQ157" s="45"/>
      <c r="DR157" s="45" t="str">
        <f t="shared" si="823"/>
        <v/>
      </c>
      <c r="DS157" s="45"/>
      <c r="DT157" s="45" t="str">
        <f t="shared" si="824"/>
        <v/>
      </c>
      <c r="DU157" s="45"/>
      <c r="DV157" s="45" t="str">
        <f t="shared" si="825"/>
        <v/>
      </c>
      <c r="DW157" s="45"/>
      <c r="DX157" s="44" t="str">
        <f t="shared" si="826"/>
        <v/>
      </c>
      <c r="DY157" s="43" t="str">
        <f t="shared" si="827"/>
        <v/>
      </c>
      <c r="DZ157" s="45" t="str">
        <f t="shared" si="828"/>
        <v/>
      </c>
      <c r="EA157" s="46" t="str">
        <f t="shared" si="829"/>
        <v/>
      </c>
      <c r="EB157" s="37"/>
      <c r="EC157" s="29"/>
      <c r="ED157" s="52" t="str">
        <f t="shared" si="830"/>
        <v/>
      </c>
      <c r="EE157" s="45"/>
      <c r="EF157" s="45" t="str">
        <f t="shared" si="831"/>
        <v/>
      </c>
      <c r="EG157" s="45"/>
      <c r="EH157" s="45" t="str">
        <f t="shared" si="832"/>
        <v/>
      </c>
      <c r="EI157" s="45"/>
      <c r="EJ157" s="45" t="str">
        <f t="shared" si="833"/>
        <v/>
      </c>
      <c r="EK157" s="45"/>
      <c r="EL157" s="44" t="str">
        <f t="shared" si="834"/>
        <v/>
      </c>
      <c r="EM157" s="43" t="str">
        <f t="shared" si="835"/>
        <v/>
      </c>
      <c r="EN157" s="45" t="str">
        <f t="shared" si="836"/>
        <v/>
      </c>
      <c r="EO157" s="46" t="str">
        <f t="shared" si="837"/>
        <v/>
      </c>
      <c r="EP157" s="37"/>
      <c r="EQ157" s="29"/>
      <c r="ER157" s="52" t="str">
        <f t="shared" si="838"/>
        <v/>
      </c>
      <c r="ES157" s="45"/>
      <c r="ET157" s="45" t="str">
        <f t="shared" si="839"/>
        <v/>
      </c>
      <c r="EU157" s="45"/>
      <c r="EV157" s="45" t="str">
        <f t="shared" si="840"/>
        <v/>
      </c>
      <c r="EW157" s="45"/>
      <c r="EX157" s="45" t="str">
        <f t="shared" si="841"/>
        <v/>
      </c>
      <c r="EY157" s="45"/>
      <c r="EZ157" s="44" t="str">
        <f t="shared" si="842"/>
        <v/>
      </c>
      <c r="FA157" s="43" t="str">
        <f t="shared" si="843"/>
        <v/>
      </c>
      <c r="FB157" s="45" t="str">
        <f t="shared" si="844"/>
        <v/>
      </c>
      <c r="FC157" s="46" t="str">
        <f t="shared" si="845"/>
        <v/>
      </c>
      <c r="FD157" s="37"/>
      <c r="FE157" s="60"/>
      <c r="FF157" s="52" t="str">
        <f t="shared" si="846"/>
        <v/>
      </c>
      <c r="FG157" s="45"/>
      <c r="FH157" s="45" t="str">
        <f t="shared" si="847"/>
        <v/>
      </c>
      <c r="FI157" s="45"/>
      <c r="FJ157" s="45" t="str">
        <f t="shared" si="848"/>
        <v/>
      </c>
      <c r="FK157" s="45"/>
      <c r="FL157" s="45" t="str">
        <f t="shared" si="849"/>
        <v/>
      </c>
      <c r="FM157" s="45"/>
      <c r="FN157" s="44" t="str">
        <f t="shared" si="850"/>
        <v/>
      </c>
      <c r="FO157" s="43" t="str">
        <f t="shared" si="851"/>
        <v/>
      </c>
      <c r="FP157" s="45" t="str">
        <f t="shared" si="852"/>
        <v/>
      </c>
      <c r="FQ157" s="46" t="str">
        <f t="shared" si="853"/>
        <v/>
      </c>
      <c r="FR157" s="37"/>
      <c r="FS157" s="29"/>
      <c r="FT157" s="52" t="str">
        <f t="shared" si="854"/>
        <v/>
      </c>
      <c r="FU157" s="45"/>
      <c r="FV157" s="45" t="str">
        <f t="shared" si="855"/>
        <v/>
      </c>
      <c r="FW157" s="45"/>
      <c r="FX157" s="45" t="str">
        <f t="shared" si="856"/>
        <v/>
      </c>
      <c r="FY157" s="45"/>
      <c r="FZ157" s="45" t="str">
        <f t="shared" si="857"/>
        <v/>
      </c>
      <c r="GA157" s="45"/>
      <c r="GB157" s="44" t="str">
        <f t="shared" si="858"/>
        <v/>
      </c>
      <c r="GC157" s="43" t="str">
        <f t="shared" si="859"/>
        <v/>
      </c>
      <c r="GD157" s="45" t="str">
        <f t="shared" si="860"/>
        <v/>
      </c>
      <c r="GE157" s="46" t="str">
        <f t="shared" si="861"/>
        <v/>
      </c>
      <c r="GF157" s="37"/>
      <c r="GG157" s="29"/>
      <c r="GH157" s="52" t="str">
        <f t="shared" si="862"/>
        <v/>
      </c>
      <c r="GI157" s="45"/>
      <c r="GJ157" s="45" t="str">
        <f t="shared" si="863"/>
        <v/>
      </c>
      <c r="GK157" s="45"/>
      <c r="GL157" s="45" t="str">
        <f t="shared" si="864"/>
        <v/>
      </c>
      <c r="GM157" s="45"/>
      <c r="GN157" s="45" t="str">
        <f t="shared" si="865"/>
        <v/>
      </c>
      <c r="GO157" s="45"/>
      <c r="GP157" s="44" t="str">
        <f t="shared" si="866"/>
        <v/>
      </c>
      <c r="GQ157" s="43" t="str">
        <f t="shared" si="867"/>
        <v/>
      </c>
      <c r="GR157" s="45" t="str">
        <f t="shared" si="868"/>
        <v/>
      </c>
      <c r="GS157" s="46" t="str">
        <f t="shared" si="869"/>
        <v/>
      </c>
      <c r="GT157" s="37"/>
      <c r="GU157" s="61"/>
      <c r="GV157" s="47"/>
      <c r="GW157" s="30" t="s">
        <v>1145</v>
      </c>
      <c r="GX157" s="45">
        <v>3877</v>
      </c>
      <c r="GY157" s="45">
        <f t="shared" si="924"/>
        <v>14</v>
      </c>
      <c r="GZ157" s="45">
        <v>103</v>
      </c>
      <c r="HA157" s="45">
        <f t="shared" si="925"/>
        <v>10</v>
      </c>
      <c r="HB157" s="45">
        <v>3</v>
      </c>
      <c r="HC157" s="45">
        <f t="shared" si="926"/>
        <v>0</v>
      </c>
      <c r="HD157" s="27">
        <v>0</v>
      </c>
      <c r="HE157" s="63" t="s">
        <v>1019</v>
      </c>
      <c r="HF157" s="67">
        <v>220</v>
      </c>
      <c r="HG157" s="45">
        <f t="shared" si="927"/>
        <v>0</v>
      </c>
      <c r="HH157" s="46">
        <f>IF(HC157="","",HG157/(GY156*100))</f>
        <v>0</v>
      </c>
      <c r="HI157" s="37"/>
      <c r="HJ157" s="29"/>
      <c r="HK157" s="47"/>
      <c r="HL157" s="45">
        <v>2880</v>
      </c>
      <c r="HM157" s="45">
        <f t="shared" si="929"/>
        <v>0</v>
      </c>
      <c r="HN157" s="45">
        <v>81</v>
      </c>
      <c r="HO157" s="45">
        <f t="shared" si="930"/>
        <v>0</v>
      </c>
      <c r="HP157" s="45">
        <v>21</v>
      </c>
      <c r="HQ157" s="45">
        <f t="shared" si="931"/>
        <v>0</v>
      </c>
      <c r="HR157" s="27">
        <v>0</v>
      </c>
      <c r="HS157" s="63" t="str">
        <f t="shared" si="932"/>
        <v>たまごっちマスコット</v>
      </c>
      <c r="HT157" s="67">
        <f t="shared" si="933"/>
        <v>1100</v>
      </c>
      <c r="HU157" s="45">
        <f t="shared" si="934"/>
        <v>0</v>
      </c>
      <c r="HV157" s="46" t="e">
        <f t="shared" si="935"/>
        <v>#DIV/0!</v>
      </c>
      <c r="HW157" s="37"/>
      <c r="HX157" s="360"/>
      <c r="HY157" s="47"/>
      <c r="HZ157" s="45">
        <v>9524</v>
      </c>
      <c r="IA157" s="45">
        <f t="shared" si="936"/>
        <v>90</v>
      </c>
      <c r="IB157" s="45">
        <v>266</v>
      </c>
      <c r="IC157" s="45">
        <f t="shared" si="937"/>
        <v>4</v>
      </c>
      <c r="ID157" s="45">
        <v>30</v>
      </c>
      <c r="IE157" s="45">
        <f t="shared" si="938"/>
        <v>6</v>
      </c>
      <c r="IF157" s="27">
        <v>0</v>
      </c>
      <c r="IG157" s="63" t="str">
        <f t="shared" si="939"/>
        <v>ボンボンドロップシール</v>
      </c>
      <c r="IH157" s="67">
        <f t="shared" si="940"/>
        <v>200</v>
      </c>
      <c r="II157" s="45">
        <f t="shared" si="941"/>
        <v>1200</v>
      </c>
      <c r="IJ157" s="46">
        <f t="shared" si="942"/>
        <v>0.13333333333333333</v>
      </c>
      <c r="IK157" s="37"/>
      <c r="IL157" s="29"/>
      <c r="IM157" s="47"/>
      <c r="IN157" s="45">
        <v>6330</v>
      </c>
      <c r="IO157" s="45">
        <f t="shared" si="943"/>
        <v>90</v>
      </c>
      <c r="IP157" s="45">
        <v>434</v>
      </c>
      <c r="IQ157" s="45">
        <f t="shared" si="944"/>
        <v>2</v>
      </c>
      <c r="IR157" s="45">
        <v>30</v>
      </c>
      <c r="IS157" s="45">
        <f t="shared" si="945"/>
        <v>1</v>
      </c>
      <c r="IT157" s="27">
        <v>0</v>
      </c>
      <c r="IU157" s="63" t="str">
        <f>IF(IN157="","",IU153)</f>
        <v>たまごっちヘアクリップ</v>
      </c>
      <c r="IV157" s="67">
        <f t="shared" si="961"/>
        <v>1100</v>
      </c>
      <c r="IW157" s="45">
        <f t="shared" si="946"/>
        <v>1100</v>
      </c>
      <c r="IX157" s="46">
        <f t="shared" si="947"/>
        <v>0.12222222222222222</v>
      </c>
      <c r="IY157" s="37"/>
      <c r="IZ157" s="61"/>
      <c r="JA157" s="47"/>
      <c r="JB157" s="45">
        <v>9806</v>
      </c>
      <c r="JC157" s="45">
        <f t="shared" si="948"/>
        <v>37</v>
      </c>
      <c r="JD157" s="45">
        <v>529</v>
      </c>
      <c r="JE157" s="45">
        <f t="shared" si="949"/>
        <v>2</v>
      </c>
      <c r="JF157" s="45">
        <v>17</v>
      </c>
      <c r="JG157" s="45">
        <f t="shared" si="950"/>
        <v>1</v>
      </c>
      <c r="JH157" s="27">
        <v>4</v>
      </c>
      <c r="JI157" s="63" t="str">
        <f t="shared" si="951"/>
        <v>たまごっちマスコット</v>
      </c>
      <c r="JJ157" s="67">
        <f t="shared" si="951"/>
        <v>1100</v>
      </c>
      <c r="JK157" s="45">
        <f t="shared" si="952"/>
        <v>1100</v>
      </c>
      <c r="JL157" s="46">
        <f t="shared" si="953"/>
        <v>0.29729729729729731</v>
      </c>
      <c r="JM157" s="37"/>
      <c r="JN157" s="29"/>
      <c r="JO157" s="47"/>
      <c r="JP157" s="45">
        <v>6962</v>
      </c>
      <c r="JQ157" s="45">
        <f t="shared" si="954"/>
        <v>22</v>
      </c>
      <c r="JR157" s="45">
        <v>327</v>
      </c>
      <c r="JS157" s="45">
        <f t="shared" si="955"/>
        <v>1</v>
      </c>
      <c r="JT157" s="45">
        <v>270</v>
      </c>
      <c r="JU157" s="45">
        <f t="shared" si="956"/>
        <v>10</v>
      </c>
      <c r="JV157" s="27">
        <v>30</v>
      </c>
      <c r="JW157" s="63" t="str">
        <f t="shared" si="957"/>
        <v>ブレスレット</v>
      </c>
      <c r="JX157" s="67">
        <f t="shared" si="958"/>
        <v>150</v>
      </c>
      <c r="JY157" s="45">
        <f t="shared" si="959"/>
        <v>1500</v>
      </c>
      <c r="JZ157" s="46">
        <f t="shared" si="960"/>
        <v>0.68181818181818177</v>
      </c>
      <c r="KA157" s="37"/>
      <c r="KB157" s="51"/>
      <c r="KC157" s="47"/>
      <c r="KD157" s="45">
        <v>14466</v>
      </c>
      <c r="KE157" s="45">
        <f>IF(KD157="","",KD157-KD153)</f>
        <v>107</v>
      </c>
      <c r="KF157" s="45">
        <v>768</v>
      </c>
      <c r="KG157" s="45">
        <f>IF(KF157="","",KF157-KF153)</f>
        <v>4</v>
      </c>
      <c r="KH157" s="45">
        <v>19</v>
      </c>
      <c r="KI157" s="45">
        <f>IF(KH157="","",KH153+KJ153-KH157)</f>
        <v>4</v>
      </c>
      <c r="KJ157" s="27">
        <v>2</v>
      </c>
      <c r="KK157" s="63" t="str">
        <f>IF(KD157="","",KK153)</f>
        <v>たまごっちマスコット</v>
      </c>
      <c r="KL157" s="67">
        <v>1430</v>
      </c>
      <c r="KM157" s="45">
        <f>IF(KH157="","",KI157*KL157)</f>
        <v>5720</v>
      </c>
      <c r="KN157" s="46">
        <f>IF(KI157="","",KM157/(KE157*100))</f>
        <v>0.53457943925233642</v>
      </c>
      <c r="KO157" s="37"/>
      <c r="KP157" s="29"/>
      <c r="KQ157" s="47"/>
      <c r="KR157" s="45">
        <v>3922</v>
      </c>
      <c r="KS157" s="45">
        <f>IF(KR157="","",KR157-KR153)</f>
        <v>16</v>
      </c>
      <c r="KT157" s="45">
        <v>123</v>
      </c>
      <c r="KU157" s="45">
        <f>IF(KT157="","",KT157-KT153)</f>
        <v>0</v>
      </c>
      <c r="KV157" s="69">
        <v>19</v>
      </c>
      <c r="KW157" s="45">
        <f>IF(KV157="","",KV153+KX153-KV157)</f>
        <v>0</v>
      </c>
      <c r="KX157" s="27">
        <v>0</v>
      </c>
      <c r="KY157" s="63" t="s">
        <v>1049</v>
      </c>
      <c r="KZ157" s="67">
        <v>250</v>
      </c>
      <c r="LA157" s="45">
        <f>IF(KV157="","",KW157*KZ157)</f>
        <v>0</v>
      </c>
      <c r="LB157" s="46">
        <f>IF(KW157="","",LA157/(KS157*100))</f>
        <v>0</v>
      </c>
      <c r="LC157" s="37" t="s">
        <v>206</v>
      </c>
      <c r="LD157" s="29"/>
      <c r="LE157" s="47"/>
      <c r="LF157" s="45"/>
      <c r="LG157" s="45"/>
      <c r="LH157" s="45">
        <v>532</v>
      </c>
      <c r="LI157" s="45">
        <f t="shared" si="902"/>
        <v>0</v>
      </c>
      <c r="LJ157" s="43">
        <v>2</v>
      </c>
      <c r="LK157" s="45">
        <f t="shared" si="903"/>
        <v>0</v>
      </c>
      <c r="LL157" s="45">
        <v>0</v>
      </c>
      <c r="LM157" s="73" t="str">
        <f>IF(LF156="","",LM154)</f>
        <v>ボンドロ</v>
      </c>
      <c r="LN157" s="67">
        <f>IF(LG156="","",LN154)</f>
        <v>1500</v>
      </c>
      <c r="LO157" s="45">
        <f t="shared" si="904"/>
        <v>0</v>
      </c>
      <c r="LP157" s="46"/>
      <c r="LQ157" s="37"/>
      <c r="LR157" s="29"/>
      <c r="LS157" s="52" t="str">
        <f t="shared" si="870"/>
        <v/>
      </c>
      <c r="LT157" s="45"/>
      <c r="LU157" s="45" t="str">
        <f t="shared" si="871"/>
        <v/>
      </c>
      <c r="LV157" s="45"/>
      <c r="LW157" s="45" t="str">
        <f t="shared" si="872"/>
        <v/>
      </c>
      <c r="LX157" s="45"/>
      <c r="LY157" s="45" t="str">
        <f t="shared" si="873"/>
        <v/>
      </c>
      <c r="LZ157" s="45"/>
      <c r="MA157" s="44" t="str">
        <f t="shared" si="874"/>
        <v/>
      </c>
      <c r="MB157" s="43" t="str">
        <f t="shared" si="875"/>
        <v/>
      </c>
      <c r="MC157" s="45" t="str">
        <f t="shared" si="876"/>
        <v/>
      </c>
      <c r="MD157" s="46" t="str">
        <f t="shared" si="877"/>
        <v/>
      </c>
      <c r="ME157" s="37"/>
      <c r="MF157" s="29"/>
      <c r="MG157" s="52" t="str">
        <f t="shared" si="878"/>
        <v/>
      </c>
      <c r="MH157" s="45"/>
      <c r="MI157" s="45" t="str">
        <f t="shared" si="879"/>
        <v/>
      </c>
      <c r="MJ157" s="45"/>
      <c r="MK157" s="45" t="str">
        <f t="shared" si="880"/>
        <v/>
      </c>
      <c r="ML157" s="45"/>
      <c r="MM157" s="45" t="str">
        <f t="shared" si="881"/>
        <v/>
      </c>
      <c r="MN157" s="45"/>
      <c r="MO157" s="44" t="str">
        <f t="shared" si="882"/>
        <v/>
      </c>
      <c r="MP157" s="43" t="str">
        <f t="shared" si="883"/>
        <v/>
      </c>
      <c r="MQ157" s="45" t="str">
        <f t="shared" si="884"/>
        <v/>
      </c>
      <c r="MR157" s="46" t="str">
        <f t="shared" si="885"/>
        <v/>
      </c>
      <c r="MS157" s="37"/>
      <c r="MT157" s="29"/>
      <c r="MU157" s="52" t="str">
        <f t="shared" si="886"/>
        <v/>
      </c>
      <c r="MV157" s="45"/>
      <c r="MW157" s="45" t="str">
        <f t="shared" si="887"/>
        <v/>
      </c>
      <c r="MX157" s="45"/>
      <c r="MY157" s="45" t="str">
        <f t="shared" si="888"/>
        <v/>
      </c>
      <c r="MZ157" s="45"/>
      <c r="NA157" s="45" t="str">
        <f t="shared" si="889"/>
        <v/>
      </c>
      <c r="NB157" s="45"/>
      <c r="NC157" s="44" t="str">
        <f t="shared" si="890"/>
        <v/>
      </c>
      <c r="ND157" s="43" t="str">
        <f t="shared" si="891"/>
        <v/>
      </c>
      <c r="NE157" s="45" t="str">
        <f t="shared" si="892"/>
        <v/>
      </c>
      <c r="NF157" s="46" t="str">
        <f t="shared" si="893"/>
        <v/>
      </c>
      <c r="NG157" s="37"/>
      <c r="NH157" s="29"/>
      <c r="NI157" s="52" t="str">
        <f t="shared" si="894"/>
        <v/>
      </c>
      <c r="NJ157" s="45"/>
      <c r="NK157" s="45" t="str">
        <f t="shared" si="895"/>
        <v/>
      </c>
      <c r="NL157" s="45"/>
      <c r="NM157" s="45" t="str">
        <f t="shared" si="896"/>
        <v/>
      </c>
      <c r="NN157" s="45"/>
      <c r="NO157" s="45" t="str">
        <f t="shared" si="897"/>
        <v/>
      </c>
      <c r="NP157" s="45"/>
      <c r="NQ157" s="44" t="str">
        <f t="shared" si="898"/>
        <v/>
      </c>
      <c r="NR157" s="43" t="str">
        <f t="shared" si="899"/>
        <v/>
      </c>
      <c r="NS157" s="45" t="str">
        <f t="shared" si="900"/>
        <v/>
      </c>
      <c r="NT157" s="46" t="str">
        <f t="shared" si="901"/>
        <v/>
      </c>
      <c r="NU157" s="37"/>
    </row>
    <row r="158" spans="1:385" ht="15" customHeight="1" thickBot="1" x14ac:dyDescent="0.3">
      <c r="A158" s="38"/>
      <c r="B158" s="39" t="str">
        <f>IF(A158="","",SUM(J158,LG180,AL158,DR158,AZ158,DD158,LU158,NK158,MW158,MI158,X158,FH158,FV158,GJ158,EF158,ET158)+SUM(GY191:GY194)+SUM(HM191:HM194)+SUM(CP191:CP194)+SUM(BN191:BN194)+SUM(KS191:KS194)+SUM(KE191:KE194)+SUM(CB191:CB194)+SUM(IA191:IA194)+SUM(IO191:IO194)+SUM(JC191:JC194)+SUM(JQ191:JQ194))</f>
        <v/>
      </c>
      <c r="C158" s="40" t="str">
        <f>IF(A158="","",SUM(J158,X158,AL158,AZ158)+SUM(KE191:KE194)+SUM(KS191:KS194)+SUM(BN191:BN194))</f>
        <v/>
      </c>
      <c r="D158" s="40" t="str">
        <f>IF(A158="","",SUM(DD158,DR158)+SUM(CB191:CB194)+SUM(CP191:CP194))</f>
        <v/>
      </c>
      <c r="E158" s="41" t="str">
        <f>IF(A158="","",SUM(NK158,MW158,MI158,LG180,LU158)+SUM(IA191:IA194)+SUM(IO191:IO194)+SUM(JC191:JC194)+SUM(JQ191:JQ194))</f>
        <v/>
      </c>
      <c r="F158" s="41" t="str">
        <f>IF(B158="","",SUM(FH158,FV158,GJ158)+SUM(HM191:HM194)+SUM(GY191:GY194))</f>
        <v/>
      </c>
      <c r="G158" s="91" t="str">
        <f>IF(A158="","",SUM(EF158,ET158))</f>
        <v/>
      </c>
      <c r="H158" s="42"/>
      <c r="I158" s="45"/>
      <c r="J158" s="45" t="str">
        <f t="shared" si="783"/>
        <v/>
      </c>
      <c r="K158" s="45"/>
      <c r="L158" s="45" t="str">
        <f t="shared" si="784"/>
        <v/>
      </c>
      <c r="M158" s="45"/>
      <c r="N158" s="45" t="str">
        <f t="shared" si="785"/>
        <v/>
      </c>
      <c r="O158" s="45"/>
      <c r="P158" s="44" t="str">
        <f t="shared" si="786"/>
        <v/>
      </c>
      <c r="Q158" s="43" t="str">
        <f t="shared" si="787"/>
        <v/>
      </c>
      <c r="R158" s="45" t="str">
        <f t="shared" si="788"/>
        <v/>
      </c>
      <c r="S158" s="46" t="str">
        <f t="shared" si="789"/>
        <v/>
      </c>
      <c r="T158" s="37"/>
      <c r="U158" s="29"/>
      <c r="V158" s="52" t="str">
        <f t="shared" si="790"/>
        <v/>
      </c>
      <c r="W158" s="45"/>
      <c r="X158" s="45" t="str">
        <f t="shared" si="791"/>
        <v/>
      </c>
      <c r="Y158" s="45"/>
      <c r="Z158" s="45" t="str">
        <f t="shared" si="792"/>
        <v/>
      </c>
      <c r="AA158" s="45"/>
      <c r="AB158" s="45" t="str">
        <f t="shared" si="793"/>
        <v/>
      </c>
      <c r="AC158" s="45"/>
      <c r="AD158" s="44" t="str">
        <f t="shared" si="794"/>
        <v/>
      </c>
      <c r="AE158" s="43" t="str">
        <f t="shared" si="795"/>
        <v/>
      </c>
      <c r="AF158" s="45" t="str">
        <f t="shared" si="796"/>
        <v/>
      </c>
      <c r="AG158" s="46" t="str">
        <f t="shared" si="797"/>
        <v/>
      </c>
      <c r="AH158" s="37"/>
      <c r="AI158" s="29"/>
      <c r="AJ158" s="52" t="str">
        <f t="shared" si="798"/>
        <v/>
      </c>
      <c r="AK158" s="45"/>
      <c r="AL158" s="45" t="str">
        <f t="shared" si="799"/>
        <v/>
      </c>
      <c r="AM158" s="45"/>
      <c r="AN158" s="45" t="str">
        <f t="shared" si="800"/>
        <v/>
      </c>
      <c r="AO158" s="45"/>
      <c r="AP158" s="45" t="str">
        <f t="shared" si="801"/>
        <v/>
      </c>
      <c r="AQ158" s="45"/>
      <c r="AR158" s="44" t="str">
        <f t="shared" si="802"/>
        <v/>
      </c>
      <c r="AS158" s="43" t="str">
        <f t="shared" si="803"/>
        <v/>
      </c>
      <c r="AT158" s="45" t="str">
        <f t="shared" si="804"/>
        <v/>
      </c>
      <c r="AU158" s="46" t="str">
        <f t="shared" si="805"/>
        <v/>
      </c>
      <c r="AV158" s="37"/>
      <c r="AW158" s="29"/>
      <c r="AX158" s="52" t="str">
        <f t="shared" si="806"/>
        <v/>
      </c>
      <c r="AY158" s="45"/>
      <c r="AZ158" s="45" t="str">
        <f t="shared" si="807"/>
        <v/>
      </c>
      <c r="BA158" s="45"/>
      <c r="BB158" s="45" t="str">
        <f t="shared" si="808"/>
        <v/>
      </c>
      <c r="BC158" s="45"/>
      <c r="BD158" s="45" t="str">
        <f t="shared" si="809"/>
        <v/>
      </c>
      <c r="BE158" s="45"/>
      <c r="BF158" s="44" t="str">
        <f t="shared" si="810"/>
        <v/>
      </c>
      <c r="BG158" s="43" t="str">
        <f t="shared" si="811"/>
        <v/>
      </c>
      <c r="BH158" s="45" t="str">
        <f t="shared" si="812"/>
        <v/>
      </c>
      <c r="BI158" s="46" t="str">
        <f t="shared" si="813"/>
        <v/>
      </c>
      <c r="BJ158" s="37"/>
      <c r="BK158" s="29"/>
      <c r="BL158" s="75"/>
      <c r="BM158" s="76">
        <v>3445</v>
      </c>
      <c r="BN158" s="76">
        <f t="shared" si="905"/>
        <v>160</v>
      </c>
      <c r="BO158" s="76">
        <v>57</v>
      </c>
      <c r="BP158" s="76">
        <f t="shared" si="906"/>
        <v>4</v>
      </c>
      <c r="BQ158" s="76">
        <v>12</v>
      </c>
      <c r="BR158" s="76">
        <f t="shared" si="907"/>
        <v>4</v>
      </c>
      <c r="BS158" s="76">
        <v>4</v>
      </c>
      <c r="BT158" s="78" t="str">
        <f t="shared" si="962"/>
        <v>バタースクイーズ</v>
      </c>
      <c r="BU158" s="79">
        <f t="shared" si="962"/>
        <v>440</v>
      </c>
      <c r="BV158" s="76">
        <f t="shared" si="909"/>
        <v>1760</v>
      </c>
      <c r="BW158" s="80">
        <f t="shared" si="910"/>
        <v>0.11</v>
      </c>
      <c r="BX158" s="37"/>
      <c r="BY158" s="57"/>
      <c r="BZ158" s="75"/>
      <c r="CA158" s="76">
        <v>7512</v>
      </c>
      <c r="CB158" s="180">
        <f t="shared" si="911"/>
        <v>3</v>
      </c>
      <c r="CC158" s="76">
        <v>415</v>
      </c>
      <c r="CD158" s="76">
        <f t="shared" si="912"/>
        <v>1</v>
      </c>
      <c r="CE158" s="76">
        <v>18</v>
      </c>
      <c r="CF158" s="76">
        <f t="shared" si="913"/>
        <v>1</v>
      </c>
      <c r="CG158" s="76">
        <v>-10</v>
      </c>
      <c r="CH158" s="78" t="s">
        <v>1039</v>
      </c>
      <c r="CI158" s="79">
        <v>935</v>
      </c>
      <c r="CJ158" s="76">
        <f t="shared" si="915"/>
        <v>935</v>
      </c>
      <c r="CK158" s="80">
        <f t="shared" si="916"/>
        <v>3.1166666666666667</v>
      </c>
      <c r="CL158" s="37" t="s">
        <v>1035</v>
      </c>
      <c r="CM158" s="29"/>
      <c r="CN158" s="75"/>
      <c r="CO158" s="76">
        <v>3187</v>
      </c>
      <c r="CP158" s="76">
        <f t="shared" si="917"/>
        <v>0</v>
      </c>
      <c r="CQ158" s="76">
        <v>214</v>
      </c>
      <c r="CR158" s="76">
        <f t="shared" si="918"/>
        <v>0</v>
      </c>
      <c r="CS158" s="76">
        <v>313</v>
      </c>
      <c r="CT158" s="76">
        <f t="shared" si="919"/>
        <v>0</v>
      </c>
      <c r="CU158" s="76">
        <v>0</v>
      </c>
      <c r="CV158" s="78" t="str">
        <f t="shared" si="920"/>
        <v>サンリオブレスレット</v>
      </c>
      <c r="CW158" s="79">
        <f t="shared" si="921"/>
        <v>250</v>
      </c>
      <c r="CX158" s="76">
        <f t="shared" si="922"/>
        <v>0</v>
      </c>
      <c r="CY158" s="80" t="e">
        <f t="shared" si="923"/>
        <v>#DIV/0!</v>
      </c>
      <c r="CZ158" s="37"/>
      <c r="DA158" s="29"/>
      <c r="DB158" s="52" t="str">
        <f t="shared" si="814"/>
        <v/>
      </c>
      <c r="DC158" s="45"/>
      <c r="DD158" s="45" t="str">
        <f t="shared" si="815"/>
        <v/>
      </c>
      <c r="DE158" s="45"/>
      <c r="DF158" s="45" t="str">
        <f t="shared" si="816"/>
        <v/>
      </c>
      <c r="DG158" s="45"/>
      <c r="DH158" s="45" t="str">
        <f t="shared" si="817"/>
        <v/>
      </c>
      <c r="DI158" s="45"/>
      <c r="DJ158" s="44" t="str">
        <f t="shared" si="818"/>
        <v/>
      </c>
      <c r="DK158" s="43" t="str">
        <f t="shared" si="819"/>
        <v/>
      </c>
      <c r="DL158" s="45" t="str">
        <f t="shared" si="820"/>
        <v/>
      </c>
      <c r="DM158" s="46" t="str">
        <f t="shared" si="821"/>
        <v/>
      </c>
      <c r="DN158" s="37"/>
      <c r="DO158" s="29"/>
      <c r="DP158" s="52" t="str">
        <f t="shared" si="822"/>
        <v/>
      </c>
      <c r="DQ158" s="45"/>
      <c r="DR158" s="45" t="str">
        <f t="shared" si="823"/>
        <v/>
      </c>
      <c r="DS158" s="45"/>
      <c r="DT158" s="45" t="str">
        <f t="shared" si="824"/>
        <v/>
      </c>
      <c r="DU158" s="45"/>
      <c r="DV158" s="45" t="str">
        <f t="shared" si="825"/>
        <v/>
      </c>
      <c r="DW158" s="45"/>
      <c r="DX158" s="44" t="str">
        <f t="shared" si="826"/>
        <v/>
      </c>
      <c r="DY158" s="43" t="str">
        <f t="shared" si="827"/>
        <v/>
      </c>
      <c r="DZ158" s="45" t="str">
        <f t="shared" si="828"/>
        <v/>
      </c>
      <c r="EA158" s="46" t="str">
        <f t="shared" si="829"/>
        <v/>
      </c>
      <c r="EB158" s="37"/>
      <c r="EC158" s="29"/>
      <c r="ED158" s="52" t="str">
        <f t="shared" si="830"/>
        <v/>
      </c>
      <c r="EE158" s="45"/>
      <c r="EF158" s="45" t="str">
        <f t="shared" si="831"/>
        <v/>
      </c>
      <c r="EG158" s="45"/>
      <c r="EH158" s="45" t="str">
        <f t="shared" si="832"/>
        <v/>
      </c>
      <c r="EI158" s="45"/>
      <c r="EJ158" s="45" t="str">
        <f t="shared" si="833"/>
        <v/>
      </c>
      <c r="EK158" s="45"/>
      <c r="EL158" s="44" t="str">
        <f t="shared" si="834"/>
        <v/>
      </c>
      <c r="EM158" s="43" t="str">
        <f t="shared" si="835"/>
        <v/>
      </c>
      <c r="EN158" s="45" t="str">
        <f t="shared" si="836"/>
        <v/>
      </c>
      <c r="EO158" s="46" t="str">
        <f t="shared" si="837"/>
        <v/>
      </c>
      <c r="EP158" s="37"/>
      <c r="EQ158" s="29"/>
      <c r="ER158" s="52" t="str">
        <f t="shared" si="838"/>
        <v/>
      </c>
      <c r="ES158" s="45"/>
      <c r="ET158" s="45" t="str">
        <f t="shared" si="839"/>
        <v/>
      </c>
      <c r="EU158" s="45"/>
      <c r="EV158" s="45" t="str">
        <f t="shared" si="840"/>
        <v/>
      </c>
      <c r="EW158" s="45"/>
      <c r="EX158" s="45" t="str">
        <f t="shared" si="841"/>
        <v/>
      </c>
      <c r="EY158" s="45"/>
      <c r="EZ158" s="44" t="str">
        <f t="shared" si="842"/>
        <v/>
      </c>
      <c r="FA158" s="43" t="str">
        <f t="shared" si="843"/>
        <v/>
      </c>
      <c r="FB158" s="45" t="str">
        <f t="shared" si="844"/>
        <v/>
      </c>
      <c r="FC158" s="46" t="str">
        <f t="shared" si="845"/>
        <v/>
      </c>
      <c r="FD158" s="37"/>
      <c r="FE158" s="60"/>
      <c r="FF158" s="52" t="str">
        <f t="shared" si="846"/>
        <v/>
      </c>
      <c r="FG158" s="45"/>
      <c r="FH158" s="45" t="str">
        <f t="shared" si="847"/>
        <v/>
      </c>
      <c r="FI158" s="45"/>
      <c r="FJ158" s="45" t="str">
        <f t="shared" si="848"/>
        <v/>
      </c>
      <c r="FK158" s="45"/>
      <c r="FL158" s="45" t="str">
        <f t="shared" si="849"/>
        <v/>
      </c>
      <c r="FM158" s="45"/>
      <c r="FN158" s="44" t="str">
        <f t="shared" si="850"/>
        <v/>
      </c>
      <c r="FO158" s="43" t="str">
        <f t="shared" si="851"/>
        <v/>
      </c>
      <c r="FP158" s="45" t="str">
        <f t="shared" si="852"/>
        <v/>
      </c>
      <c r="FQ158" s="46" t="str">
        <f t="shared" si="853"/>
        <v/>
      </c>
      <c r="FR158" s="37"/>
      <c r="FS158" s="29"/>
      <c r="FT158" s="52" t="str">
        <f t="shared" si="854"/>
        <v/>
      </c>
      <c r="FU158" s="45"/>
      <c r="FV158" s="45" t="str">
        <f t="shared" si="855"/>
        <v/>
      </c>
      <c r="FW158" s="45"/>
      <c r="FX158" s="45" t="str">
        <f t="shared" si="856"/>
        <v/>
      </c>
      <c r="FY158" s="45"/>
      <c r="FZ158" s="45" t="str">
        <f t="shared" si="857"/>
        <v/>
      </c>
      <c r="GA158" s="45"/>
      <c r="GB158" s="44" t="str">
        <f t="shared" si="858"/>
        <v/>
      </c>
      <c r="GC158" s="43" t="str">
        <f t="shared" si="859"/>
        <v/>
      </c>
      <c r="GD158" s="45" t="str">
        <f t="shared" si="860"/>
        <v/>
      </c>
      <c r="GE158" s="46" t="str">
        <f t="shared" si="861"/>
        <v/>
      </c>
      <c r="GF158" s="37"/>
      <c r="GG158" s="29"/>
      <c r="GH158" s="52" t="str">
        <f t="shared" si="862"/>
        <v/>
      </c>
      <c r="GI158" s="45"/>
      <c r="GJ158" s="45" t="str">
        <f t="shared" si="863"/>
        <v/>
      </c>
      <c r="GK158" s="45"/>
      <c r="GL158" s="45" t="str">
        <f t="shared" si="864"/>
        <v/>
      </c>
      <c r="GM158" s="45"/>
      <c r="GN158" s="45" t="str">
        <f t="shared" si="865"/>
        <v/>
      </c>
      <c r="GO158" s="45"/>
      <c r="GP158" s="44" t="str">
        <f t="shared" si="866"/>
        <v/>
      </c>
      <c r="GQ158" s="43" t="str">
        <f t="shared" si="867"/>
        <v/>
      </c>
      <c r="GR158" s="45" t="str">
        <f t="shared" si="868"/>
        <v/>
      </c>
      <c r="GS158" s="46" t="str">
        <f t="shared" si="869"/>
        <v/>
      </c>
      <c r="GT158" s="37"/>
      <c r="GU158" s="61"/>
      <c r="GV158" s="75"/>
      <c r="GW158" s="84" t="s">
        <v>1146</v>
      </c>
      <c r="GX158" s="76">
        <v>16518</v>
      </c>
      <c r="GY158" s="76">
        <f t="shared" si="924"/>
        <v>390</v>
      </c>
      <c r="GZ158" s="76">
        <v>135</v>
      </c>
      <c r="HA158" s="76">
        <f t="shared" si="925"/>
        <v>1</v>
      </c>
      <c r="HB158" s="76">
        <v>3</v>
      </c>
      <c r="HC158" s="76">
        <f t="shared" si="926"/>
        <v>0</v>
      </c>
      <c r="HD158" s="76">
        <v>0</v>
      </c>
      <c r="HE158" s="78" t="str">
        <f>IF(GX156="","",HE154)</f>
        <v>ボンボンドロップシール</v>
      </c>
      <c r="HF158" s="79">
        <f>IF(GX155="","",HF154)</f>
        <v>2000</v>
      </c>
      <c r="HG158" s="76">
        <f t="shared" si="927"/>
        <v>0</v>
      </c>
      <c r="HH158" s="80">
        <f>IF(HC158="","",HG158/(GY156*100))</f>
        <v>0</v>
      </c>
      <c r="HI158" s="37"/>
      <c r="HJ158" s="29"/>
      <c r="HK158" s="75"/>
      <c r="HL158" s="76">
        <v>2501</v>
      </c>
      <c r="HM158" s="76">
        <f t="shared" si="929"/>
        <v>0</v>
      </c>
      <c r="HN158" s="76">
        <v>78</v>
      </c>
      <c r="HO158" s="76">
        <f t="shared" si="930"/>
        <v>0</v>
      </c>
      <c r="HP158" s="76">
        <v>34</v>
      </c>
      <c r="HQ158" s="76">
        <f t="shared" si="931"/>
        <v>0</v>
      </c>
      <c r="HR158" s="76">
        <v>0</v>
      </c>
      <c r="HS158" s="78" t="str">
        <f t="shared" si="932"/>
        <v>ボンドロシール</v>
      </c>
      <c r="HT158" s="79">
        <f t="shared" si="933"/>
        <v>200</v>
      </c>
      <c r="HU158" s="76">
        <f t="shared" si="934"/>
        <v>0</v>
      </c>
      <c r="HV158" s="80" t="e">
        <f t="shared" si="935"/>
        <v>#DIV/0!</v>
      </c>
      <c r="HW158" s="37"/>
      <c r="HX158" s="360"/>
      <c r="HY158" s="75"/>
      <c r="HZ158" s="76">
        <v>8635</v>
      </c>
      <c r="IA158" s="76">
        <f t="shared" si="936"/>
        <v>30</v>
      </c>
      <c r="IB158" s="76">
        <v>335</v>
      </c>
      <c r="IC158" s="76">
        <f t="shared" si="937"/>
        <v>1</v>
      </c>
      <c r="ID158" s="76">
        <v>12</v>
      </c>
      <c r="IE158" s="76">
        <f t="shared" si="938"/>
        <v>1</v>
      </c>
      <c r="IF158" s="76">
        <v>-7</v>
      </c>
      <c r="IG158" s="78" t="str">
        <f t="shared" si="939"/>
        <v>雪見だいふくイヤホン</v>
      </c>
      <c r="IH158" s="79">
        <f t="shared" si="940"/>
        <v>1100</v>
      </c>
      <c r="II158" s="76">
        <f t="shared" si="941"/>
        <v>1100</v>
      </c>
      <c r="IJ158" s="80">
        <f t="shared" si="942"/>
        <v>0.36666666666666664</v>
      </c>
      <c r="IK158" s="37" t="s">
        <v>1037</v>
      </c>
      <c r="IL158" s="29"/>
      <c r="IM158" s="75"/>
      <c r="IN158" s="76">
        <v>7681</v>
      </c>
      <c r="IO158" s="76">
        <f t="shared" si="943"/>
        <v>38</v>
      </c>
      <c r="IP158" s="76">
        <v>332</v>
      </c>
      <c r="IQ158" s="76">
        <f t="shared" si="944"/>
        <v>2</v>
      </c>
      <c r="IR158" s="76">
        <v>18</v>
      </c>
      <c r="IS158" s="76">
        <f t="shared" si="945"/>
        <v>2</v>
      </c>
      <c r="IT158" s="76">
        <v>0</v>
      </c>
      <c r="IU158" s="78" t="s">
        <v>1026</v>
      </c>
      <c r="IV158" s="79">
        <f t="shared" si="961"/>
        <v>200</v>
      </c>
      <c r="IW158" s="76">
        <f t="shared" si="946"/>
        <v>400</v>
      </c>
      <c r="IX158" s="80">
        <f t="shared" si="947"/>
        <v>0.10526315789473684</v>
      </c>
      <c r="IY158" s="37"/>
      <c r="IZ158" s="61"/>
      <c r="JA158" s="75"/>
      <c r="JB158" s="76">
        <v>1431</v>
      </c>
      <c r="JC158" s="76">
        <f t="shared" si="948"/>
        <v>113</v>
      </c>
      <c r="JD158" s="76">
        <v>260</v>
      </c>
      <c r="JE158" s="76">
        <f t="shared" si="949"/>
        <v>5</v>
      </c>
      <c r="JF158" s="76">
        <v>1</v>
      </c>
      <c r="JG158" s="76">
        <f t="shared" si="950"/>
        <v>6</v>
      </c>
      <c r="JH158" s="76">
        <v>6</v>
      </c>
      <c r="JI158" s="78" t="s">
        <v>1034</v>
      </c>
      <c r="JJ158" s="79">
        <v>650</v>
      </c>
      <c r="JK158" s="76">
        <f t="shared" si="952"/>
        <v>3900</v>
      </c>
      <c r="JL158" s="80">
        <f t="shared" si="953"/>
        <v>0.34513274336283184</v>
      </c>
      <c r="JM158" s="37" t="s">
        <v>281</v>
      </c>
      <c r="JN158" s="29"/>
      <c r="JO158" s="75"/>
      <c r="JP158" s="76">
        <v>6675</v>
      </c>
      <c r="JQ158" s="76">
        <f t="shared" si="954"/>
        <v>50</v>
      </c>
      <c r="JR158" s="76">
        <v>243</v>
      </c>
      <c r="JS158" s="76">
        <f t="shared" si="955"/>
        <v>1</v>
      </c>
      <c r="JT158" s="76">
        <v>8</v>
      </c>
      <c r="JU158" s="76">
        <f t="shared" si="956"/>
        <v>0</v>
      </c>
      <c r="JV158" s="76">
        <v>4</v>
      </c>
      <c r="JW158" s="78" t="str">
        <f t="shared" si="957"/>
        <v>キティしっぽ付ポーチ</v>
      </c>
      <c r="JX158" s="79">
        <f t="shared" si="958"/>
        <v>670</v>
      </c>
      <c r="JY158" s="76">
        <f t="shared" si="959"/>
        <v>0</v>
      </c>
      <c r="JZ158" s="80">
        <f t="shared" si="960"/>
        <v>0</v>
      </c>
      <c r="KA158" s="37"/>
      <c r="KB158" s="51"/>
      <c r="KC158" s="75"/>
      <c r="KD158" s="76">
        <v>15884</v>
      </c>
      <c r="KE158" s="76">
        <f>IF(KD158="","",KD158-KD154)</f>
        <v>32</v>
      </c>
      <c r="KF158" s="76">
        <v>864</v>
      </c>
      <c r="KG158" s="76">
        <f>IF(KF158="","",KF158-KF154)</f>
        <v>19</v>
      </c>
      <c r="KH158" s="76">
        <v>430</v>
      </c>
      <c r="KI158" s="76">
        <f>IF(KH158="","",KH154+KJ154-KH158)</f>
        <v>27</v>
      </c>
      <c r="KJ158" s="76">
        <v>0</v>
      </c>
      <c r="KK158" s="78" t="str">
        <f>IF(KD158="","",KK154)</f>
        <v>ブレスレット</v>
      </c>
      <c r="KL158" s="79">
        <f>IF(KE158="","",KL154)</f>
        <v>60</v>
      </c>
      <c r="KM158" s="76">
        <f>IF(KH158="","",KI158*KL158)</f>
        <v>1620</v>
      </c>
      <c r="KN158" s="80">
        <f>IF(KI158="","",KM158/(KE158*100))</f>
        <v>0.50624999999999998</v>
      </c>
      <c r="KO158" s="37" t="s">
        <v>1024</v>
      </c>
      <c r="KP158" s="29"/>
      <c r="KQ158" s="75"/>
      <c r="KR158" s="76">
        <v>5103</v>
      </c>
      <c r="KS158" s="76">
        <f>IF(KR158="","",KR158-KR154)</f>
        <v>67</v>
      </c>
      <c r="KT158" s="76">
        <v>130</v>
      </c>
      <c r="KU158" s="76">
        <f>IF(KT158="","",KT158-KT154)</f>
        <v>6</v>
      </c>
      <c r="KV158" s="76">
        <v>35</v>
      </c>
      <c r="KW158" s="76">
        <f>IF(KV158="","",KV154+KX154-KV158)</f>
        <v>7</v>
      </c>
      <c r="KX158" s="76">
        <v>4</v>
      </c>
      <c r="KY158" s="78" t="str">
        <f>IF(KR158="","",KY154)</f>
        <v>ボンボンドロップシール</v>
      </c>
      <c r="KZ158" s="79">
        <f>IF(KS158="","",KZ154)</f>
        <v>200</v>
      </c>
      <c r="LA158" s="76">
        <f>IF(KV158="","",KW158*KZ158)</f>
        <v>1400</v>
      </c>
      <c r="LB158" s="80">
        <f>IF(KW158="","",LA158/(KS158*100))</f>
        <v>0.20895522388059701</v>
      </c>
      <c r="LC158" s="37"/>
      <c r="LD158" s="29"/>
      <c r="LE158" s="92"/>
      <c r="LF158" s="76"/>
      <c r="LG158" s="76"/>
      <c r="LH158" s="76">
        <v>1166</v>
      </c>
      <c r="LI158" s="76">
        <f t="shared" si="902"/>
        <v>0</v>
      </c>
      <c r="LJ158" s="77">
        <v>2</v>
      </c>
      <c r="LK158" s="76">
        <f t="shared" si="903"/>
        <v>0</v>
      </c>
      <c r="LL158" s="76">
        <v>0</v>
      </c>
      <c r="LM158" s="78" t="str">
        <f>IF(LF156="","",LM155)</f>
        <v>ボンドロ</v>
      </c>
      <c r="LN158" s="79">
        <f>IF(LG156="","",LN155)</f>
        <v>1500</v>
      </c>
      <c r="LO158" s="76">
        <f t="shared" si="904"/>
        <v>0</v>
      </c>
      <c r="LP158" s="80"/>
      <c r="LQ158" s="37"/>
      <c r="LR158" s="29"/>
      <c r="LS158" s="52" t="str">
        <f t="shared" si="870"/>
        <v/>
      </c>
      <c r="LT158" s="45"/>
      <c r="LU158" s="45" t="str">
        <f t="shared" si="871"/>
        <v/>
      </c>
      <c r="LV158" s="45"/>
      <c r="LW158" s="45" t="str">
        <f t="shared" si="872"/>
        <v/>
      </c>
      <c r="LX158" s="45"/>
      <c r="LY158" s="45" t="str">
        <f t="shared" si="873"/>
        <v/>
      </c>
      <c r="LZ158" s="45"/>
      <c r="MA158" s="44" t="str">
        <f t="shared" si="874"/>
        <v/>
      </c>
      <c r="MB158" s="43" t="str">
        <f t="shared" si="875"/>
        <v/>
      </c>
      <c r="MC158" s="45" t="str">
        <f t="shared" si="876"/>
        <v/>
      </c>
      <c r="MD158" s="46" t="str">
        <f t="shared" si="877"/>
        <v/>
      </c>
      <c r="ME158" s="37"/>
      <c r="MF158" s="29"/>
      <c r="MG158" s="52" t="str">
        <f t="shared" si="878"/>
        <v/>
      </c>
      <c r="MH158" s="45"/>
      <c r="MI158" s="45" t="str">
        <f t="shared" si="879"/>
        <v/>
      </c>
      <c r="MJ158" s="45"/>
      <c r="MK158" s="45" t="str">
        <f t="shared" si="880"/>
        <v/>
      </c>
      <c r="ML158" s="45"/>
      <c r="MM158" s="45" t="str">
        <f t="shared" si="881"/>
        <v/>
      </c>
      <c r="MN158" s="45"/>
      <c r="MO158" s="44" t="str">
        <f t="shared" si="882"/>
        <v/>
      </c>
      <c r="MP158" s="43" t="str">
        <f t="shared" si="883"/>
        <v/>
      </c>
      <c r="MQ158" s="45" t="str">
        <f t="shared" si="884"/>
        <v/>
      </c>
      <c r="MR158" s="46" t="str">
        <f t="shared" si="885"/>
        <v/>
      </c>
      <c r="MS158" s="37"/>
      <c r="MT158" s="29"/>
      <c r="MU158" s="52" t="str">
        <f t="shared" si="886"/>
        <v/>
      </c>
      <c r="MV158" s="45"/>
      <c r="MW158" s="45" t="str">
        <f t="shared" si="887"/>
        <v/>
      </c>
      <c r="MX158" s="45"/>
      <c r="MY158" s="45" t="str">
        <f t="shared" si="888"/>
        <v/>
      </c>
      <c r="MZ158" s="45"/>
      <c r="NA158" s="45" t="str">
        <f t="shared" si="889"/>
        <v/>
      </c>
      <c r="NB158" s="45"/>
      <c r="NC158" s="44" t="str">
        <f t="shared" si="890"/>
        <v/>
      </c>
      <c r="ND158" s="43" t="str">
        <f t="shared" si="891"/>
        <v/>
      </c>
      <c r="NE158" s="45" t="str">
        <f t="shared" si="892"/>
        <v/>
      </c>
      <c r="NF158" s="46" t="str">
        <f t="shared" si="893"/>
        <v/>
      </c>
      <c r="NG158" s="37"/>
      <c r="NH158" s="29"/>
      <c r="NI158" s="52" t="str">
        <f t="shared" si="894"/>
        <v/>
      </c>
      <c r="NJ158" s="45"/>
      <c r="NK158" s="45" t="str">
        <f t="shared" si="895"/>
        <v/>
      </c>
      <c r="NL158" s="45"/>
      <c r="NM158" s="45" t="str">
        <f t="shared" si="896"/>
        <v/>
      </c>
      <c r="NN158" s="45"/>
      <c r="NO158" s="45" t="str">
        <f t="shared" si="897"/>
        <v/>
      </c>
      <c r="NP158" s="45"/>
      <c r="NQ158" s="44" t="str">
        <f t="shared" si="898"/>
        <v/>
      </c>
      <c r="NR158" s="43" t="str">
        <f t="shared" si="899"/>
        <v/>
      </c>
      <c r="NS158" s="45" t="str">
        <f t="shared" si="900"/>
        <v/>
      </c>
      <c r="NT158" s="46" t="str">
        <f t="shared" si="901"/>
        <v/>
      </c>
      <c r="NU158" s="37"/>
    </row>
    <row r="159" spans="1:385" ht="15" customHeight="1" thickTop="1" x14ac:dyDescent="0.25">
      <c r="A159" s="38"/>
      <c r="B159" s="39" t="str">
        <f>IF(A159="","",SUM(J159,LG183,AL159,DR159,AZ159,DD159,LU159,NK159,MW159,MI159,X159)+SUM(CP195:CP198)+SUM(BN195:BN198)+SUM(KS195:KS198)+SUM(KE195:KE198)+SUM(CB195:CB198)+SUM(IA195:IA198)+SUM(IO195:IO198)+SUM(JC195:JC198)+SUM(JQ195:JQ198))</f>
        <v/>
      </c>
      <c r="C159" s="40" t="str">
        <f>IF(A159="","",SUM(J159,X159,AL159,AZ159)+SUM(KE195:KE198)+SUM(KS195:KS198)+SUM(BN195:BN198))</f>
        <v/>
      </c>
      <c r="D159" s="40" t="str">
        <f>IF(A159="","",SUM(DD159,LU159)+SUM(CB195:CB198)+SUM(CP195:CP198))</f>
        <v/>
      </c>
      <c r="E159" s="41" t="str">
        <f>IF(A159="","",SUM(NK159,MW159,MI159,DR159,LG183)+SUM(IA195:IA198)+SUM(IO195:IO198)+SUM(JC195:JC198)+SUM(JQ195:JQ198))</f>
        <v/>
      </c>
      <c r="F159" s="41"/>
      <c r="G159" s="40"/>
      <c r="H159" s="42"/>
      <c r="I159" s="45"/>
      <c r="J159" s="45" t="str">
        <f t="shared" si="783"/>
        <v/>
      </c>
      <c r="K159" s="45"/>
      <c r="L159" s="45" t="str">
        <f t="shared" si="784"/>
        <v/>
      </c>
      <c r="M159" s="45"/>
      <c r="N159" s="45" t="str">
        <f t="shared" si="785"/>
        <v/>
      </c>
      <c r="O159" s="45"/>
      <c r="P159" s="44" t="str">
        <f t="shared" si="786"/>
        <v/>
      </c>
      <c r="Q159" s="43" t="str">
        <f t="shared" si="787"/>
        <v/>
      </c>
      <c r="R159" s="45" t="str">
        <f t="shared" si="788"/>
        <v/>
      </c>
      <c r="S159" s="46" t="str">
        <f t="shared" si="789"/>
        <v/>
      </c>
      <c r="T159" s="37"/>
      <c r="U159" s="29"/>
      <c r="V159" s="52" t="str">
        <f t="shared" si="790"/>
        <v/>
      </c>
      <c r="W159" s="45"/>
      <c r="X159" s="45" t="str">
        <f t="shared" si="791"/>
        <v/>
      </c>
      <c r="Y159" s="45"/>
      <c r="Z159" s="45" t="str">
        <f t="shared" si="792"/>
        <v/>
      </c>
      <c r="AA159" s="45"/>
      <c r="AB159" s="45" t="str">
        <f t="shared" si="793"/>
        <v/>
      </c>
      <c r="AC159" s="45"/>
      <c r="AD159" s="44" t="str">
        <f t="shared" si="794"/>
        <v/>
      </c>
      <c r="AE159" s="43" t="str">
        <f t="shared" si="795"/>
        <v/>
      </c>
      <c r="AF159" s="45" t="str">
        <f t="shared" si="796"/>
        <v/>
      </c>
      <c r="AG159" s="46" t="str">
        <f t="shared" si="797"/>
        <v/>
      </c>
      <c r="AH159" s="37"/>
      <c r="AI159" s="29"/>
      <c r="AJ159" s="52" t="str">
        <f t="shared" si="798"/>
        <v/>
      </c>
      <c r="AK159" s="45"/>
      <c r="AL159" s="45" t="str">
        <f t="shared" si="799"/>
        <v/>
      </c>
      <c r="AM159" s="45"/>
      <c r="AN159" s="45" t="str">
        <f t="shared" si="800"/>
        <v/>
      </c>
      <c r="AO159" s="45"/>
      <c r="AP159" s="45" t="str">
        <f t="shared" si="801"/>
        <v/>
      </c>
      <c r="AQ159" s="45"/>
      <c r="AR159" s="44" t="str">
        <f t="shared" si="802"/>
        <v/>
      </c>
      <c r="AS159" s="43" t="str">
        <f t="shared" si="803"/>
        <v/>
      </c>
      <c r="AT159" s="45" t="str">
        <f t="shared" si="804"/>
        <v/>
      </c>
      <c r="AU159" s="46" t="str">
        <f t="shared" si="805"/>
        <v/>
      </c>
      <c r="AV159" s="37"/>
      <c r="AW159" s="29"/>
      <c r="AX159" s="52" t="str">
        <f t="shared" si="806"/>
        <v/>
      </c>
      <c r="AY159" s="45"/>
      <c r="AZ159" s="45" t="str">
        <f t="shared" si="807"/>
        <v/>
      </c>
      <c r="BA159" s="45"/>
      <c r="BB159" s="45" t="str">
        <f t="shared" si="808"/>
        <v/>
      </c>
      <c r="BC159" s="45"/>
      <c r="BD159" s="45" t="str">
        <f t="shared" si="809"/>
        <v/>
      </c>
      <c r="BE159" s="45"/>
      <c r="BF159" s="44" t="str">
        <f t="shared" si="810"/>
        <v/>
      </c>
      <c r="BG159" s="43" t="str">
        <f t="shared" si="811"/>
        <v/>
      </c>
      <c r="BH159" s="45" t="str">
        <f t="shared" si="812"/>
        <v/>
      </c>
      <c r="BI159" s="46" t="str">
        <f t="shared" si="813"/>
        <v/>
      </c>
      <c r="BJ159" s="37"/>
      <c r="BK159" s="29"/>
      <c r="BL159" s="52">
        <f>IF($A150="","",$A150)</f>
        <v>46104</v>
      </c>
      <c r="BM159" s="43">
        <v>3042</v>
      </c>
      <c r="BN159" s="43">
        <f t="shared" si="905"/>
        <v>60</v>
      </c>
      <c r="BO159" s="43">
        <v>86</v>
      </c>
      <c r="BP159" s="87">
        <f t="shared" si="906"/>
        <v>1</v>
      </c>
      <c r="BQ159" s="43">
        <v>18</v>
      </c>
      <c r="BR159" s="43">
        <f t="shared" si="907"/>
        <v>1</v>
      </c>
      <c r="BS159" s="43">
        <v>0</v>
      </c>
      <c r="BT159" s="44" t="str">
        <f t="shared" si="962"/>
        <v>ゲーム機柄イヤホン</v>
      </c>
      <c r="BU159" s="48">
        <f t="shared" si="962"/>
        <v>1100</v>
      </c>
      <c r="BV159" s="45">
        <f t="shared" si="909"/>
        <v>1100</v>
      </c>
      <c r="BW159" s="89">
        <f t="shared" si="910"/>
        <v>0.18333333333333332</v>
      </c>
      <c r="BX159" s="37"/>
      <c r="BY159" s="57"/>
      <c r="BZ159" s="52">
        <f>IF($A150="","",$A150)</f>
        <v>46104</v>
      </c>
      <c r="CA159" s="43">
        <v>9045</v>
      </c>
      <c r="CB159" s="43">
        <f t="shared" si="911"/>
        <v>7</v>
      </c>
      <c r="CC159" s="43">
        <v>332</v>
      </c>
      <c r="CD159" s="87">
        <f t="shared" si="912"/>
        <v>2</v>
      </c>
      <c r="CE159" s="43">
        <v>9</v>
      </c>
      <c r="CF159" s="43">
        <f t="shared" si="913"/>
        <v>2</v>
      </c>
      <c r="CG159" s="43">
        <v>0</v>
      </c>
      <c r="CH159" s="44" t="str">
        <f>IF(CA159="","",CH155)</f>
        <v>雪見だいふくイヤホン</v>
      </c>
      <c r="CI159" s="48">
        <f>IF(CB159="","",CI155)</f>
        <v>1100</v>
      </c>
      <c r="CJ159" s="45">
        <f t="shared" si="915"/>
        <v>2200</v>
      </c>
      <c r="CK159" s="89">
        <f t="shared" si="916"/>
        <v>3.1428571428571428</v>
      </c>
      <c r="CL159" s="37" t="s">
        <v>1046</v>
      </c>
      <c r="CM159" s="29"/>
      <c r="CN159" s="52">
        <f>IF($A150="","",$A150)</f>
        <v>46104</v>
      </c>
      <c r="CO159" s="43">
        <v>3021</v>
      </c>
      <c r="CP159" s="43">
        <f t="shared" si="917"/>
        <v>82</v>
      </c>
      <c r="CQ159" s="43">
        <v>98</v>
      </c>
      <c r="CR159" s="87">
        <f t="shared" si="918"/>
        <v>1</v>
      </c>
      <c r="CS159" s="43">
        <v>21</v>
      </c>
      <c r="CT159" s="43">
        <f t="shared" si="919"/>
        <v>1</v>
      </c>
      <c r="CU159" s="43">
        <v>0</v>
      </c>
      <c r="CV159" s="44" t="str">
        <f t="shared" si="920"/>
        <v>ゲーム機柄ワイヤレスイヤホン</v>
      </c>
      <c r="CW159" s="48">
        <f t="shared" si="921"/>
        <v>700</v>
      </c>
      <c r="CX159" s="45">
        <f t="shared" si="922"/>
        <v>700</v>
      </c>
      <c r="CY159" s="89">
        <f t="shared" si="923"/>
        <v>8.5365853658536592E-2</v>
      </c>
      <c r="CZ159" s="37"/>
      <c r="DA159" s="29"/>
      <c r="DB159" s="52" t="str">
        <f t="shared" si="814"/>
        <v/>
      </c>
      <c r="DC159" s="45"/>
      <c r="DD159" s="45" t="str">
        <f t="shared" si="815"/>
        <v/>
      </c>
      <c r="DE159" s="45"/>
      <c r="DF159" s="45" t="str">
        <f t="shared" si="816"/>
        <v/>
      </c>
      <c r="DG159" s="45"/>
      <c r="DH159" s="45" t="str">
        <f t="shared" si="817"/>
        <v/>
      </c>
      <c r="DI159" s="45"/>
      <c r="DJ159" s="44" t="str">
        <f t="shared" si="818"/>
        <v/>
      </c>
      <c r="DK159" s="43" t="str">
        <f t="shared" si="819"/>
        <v/>
      </c>
      <c r="DL159" s="45" t="str">
        <f t="shared" si="820"/>
        <v/>
      </c>
      <c r="DM159" s="46" t="str">
        <f t="shared" si="821"/>
        <v/>
      </c>
      <c r="DN159" s="37"/>
      <c r="DO159" s="29"/>
      <c r="DP159" s="52" t="str">
        <f t="shared" si="822"/>
        <v/>
      </c>
      <c r="DQ159" s="45"/>
      <c r="DR159" s="45" t="str">
        <f t="shared" si="823"/>
        <v/>
      </c>
      <c r="DS159" s="45"/>
      <c r="DT159" s="45" t="str">
        <f t="shared" si="824"/>
        <v/>
      </c>
      <c r="DU159" s="45"/>
      <c r="DV159" s="45" t="str">
        <f t="shared" si="825"/>
        <v/>
      </c>
      <c r="DW159" s="45"/>
      <c r="DX159" s="44" t="str">
        <f t="shared" si="826"/>
        <v/>
      </c>
      <c r="DY159" s="43" t="str">
        <f t="shared" si="827"/>
        <v/>
      </c>
      <c r="DZ159" s="45" t="str">
        <f t="shared" si="828"/>
        <v/>
      </c>
      <c r="EA159" s="46" t="str">
        <f t="shared" si="829"/>
        <v/>
      </c>
      <c r="EB159" s="37"/>
      <c r="EC159" s="29"/>
      <c r="ED159" s="52" t="str">
        <f t="shared" si="830"/>
        <v/>
      </c>
      <c r="EE159" s="45"/>
      <c r="EF159" s="45" t="str">
        <f t="shared" si="831"/>
        <v/>
      </c>
      <c r="EG159" s="45"/>
      <c r="EH159" s="45" t="str">
        <f t="shared" si="832"/>
        <v/>
      </c>
      <c r="EI159" s="45"/>
      <c r="EJ159" s="45" t="str">
        <f t="shared" si="833"/>
        <v/>
      </c>
      <c r="EK159" s="45"/>
      <c r="EL159" s="44" t="str">
        <f t="shared" si="834"/>
        <v/>
      </c>
      <c r="EM159" s="43" t="str">
        <f t="shared" si="835"/>
        <v/>
      </c>
      <c r="EN159" s="45" t="str">
        <f t="shared" si="836"/>
        <v/>
      </c>
      <c r="EO159" s="46" t="str">
        <f t="shared" si="837"/>
        <v/>
      </c>
      <c r="EP159" s="37"/>
      <c r="EQ159" s="29"/>
      <c r="ER159" s="52" t="str">
        <f t="shared" si="838"/>
        <v/>
      </c>
      <c r="ES159" s="45"/>
      <c r="ET159" s="45" t="str">
        <f t="shared" si="839"/>
        <v/>
      </c>
      <c r="EU159" s="45"/>
      <c r="EV159" s="45" t="str">
        <f t="shared" si="840"/>
        <v/>
      </c>
      <c r="EW159" s="45"/>
      <c r="EX159" s="45" t="str">
        <f t="shared" si="841"/>
        <v/>
      </c>
      <c r="EY159" s="45"/>
      <c r="EZ159" s="44" t="str">
        <f t="shared" si="842"/>
        <v/>
      </c>
      <c r="FA159" s="43" t="str">
        <f t="shared" si="843"/>
        <v/>
      </c>
      <c r="FB159" s="45" t="str">
        <f t="shared" si="844"/>
        <v/>
      </c>
      <c r="FC159" s="46" t="str">
        <f t="shared" si="845"/>
        <v/>
      </c>
      <c r="FD159" s="37"/>
      <c r="FE159" s="60"/>
      <c r="FF159" s="52" t="str">
        <f t="shared" si="846"/>
        <v/>
      </c>
      <c r="FG159" s="45"/>
      <c r="FH159" s="45" t="str">
        <f t="shared" si="847"/>
        <v/>
      </c>
      <c r="FI159" s="45"/>
      <c r="FJ159" s="45" t="str">
        <f t="shared" si="848"/>
        <v/>
      </c>
      <c r="FK159" s="45"/>
      <c r="FL159" s="45" t="str">
        <f t="shared" si="849"/>
        <v/>
      </c>
      <c r="FM159" s="45"/>
      <c r="FN159" s="44" t="str">
        <f t="shared" si="850"/>
        <v/>
      </c>
      <c r="FO159" s="43" t="str">
        <f t="shared" si="851"/>
        <v/>
      </c>
      <c r="FP159" s="45" t="str">
        <f t="shared" si="852"/>
        <v/>
      </c>
      <c r="FQ159" s="46" t="str">
        <f t="shared" si="853"/>
        <v/>
      </c>
      <c r="FR159" s="37"/>
      <c r="FS159" s="29"/>
      <c r="FT159" s="52" t="str">
        <f t="shared" si="854"/>
        <v/>
      </c>
      <c r="FU159" s="45"/>
      <c r="FV159" s="45" t="str">
        <f t="shared" si="855"/>
        <v/>
      </c>
      <c r="FW159" s="45"/>
      <c r="FX159" s="45" t="str">
        <f t="shared" si="856"/>
        <v/>
      </c>
      <c r="FY159" s="45"/>
      <c r="FZ159" s="45" t="str">
        <f t="shared" si="857"/>
        <v/>
      </c>
      <c r="GA159" s="45"/>
      <c r="GB159" s="44" t="str">
        <f t="shared" si="858"/>
        <v/>
      </c>
      <c r="GC159" s="43" t="str">
        <f t="shared" si="859"/>
        <v/>
      </c>
      <c r="GD159" s="45" t="str">
        <f t="shared" si="860"/>
        <v/>
      </c>
      <c r="GE159" s="46" t="str">
        <f t="shared" si="861"/>
        <v/>
      </c>
      <c r="GF159" s="37"/>
      <c r="GG159" s="29"/>
      <c r="GH159" s="52" t="str">
        <f t="shared" si="862"/>
        <v/>
      </c>
      <c r="GI159" s="45"/>
      <c r="GJ159" s="45" t="str">
        <f t="shared" si="863"/>
        <v/>
      </c>
      <c r="GK159" s="45"/>
      <c r="GL159" s="45" t="str">
        <f t="shared" si="864"/>
        <v/>
      </c>
      <c r="GM159" s="45"/>
      <c r="GN159" s="45" t="str">
        <f t="shared" si="865"/>
        <v/>
      </c>
      <c r="GO159" s="45"/>
      <c r="GP159" s="44" t="str">
        <f t="shared" si="866"/>
        <v/>
      </c>
      <c r="GQ159" s="43" t="str">
        <f t="shared" si="867"/>
        <v/>
      </c>
      <c r="GR159" s="45" t="str">
        <f t="shared" si="868"/>
        <v/>
      </c>
      <c r="GS159" s="46" t="str">
        <f t="shared" si="869"/>
        <v/>
      </c>
      <c r="GT159" s="37"/>
      <c r="GU159" s="61"/>
      <c r="GV159" s="52">
        <f>IF($A150="","",$A150)</f>
        <v>46104</v>
      </c>
      <c r="GW159" s="62" t="s">
        <v>1143</v>
      </c>
      <c r="GX159" s="43">
        <v>347</v>
      </c>
      <c r="GY159" s="43">
        <f t="shared" si="924"/>
        <v>10</v>
      </c>
      <c r="GZ159" s="43">
        <v>28</v>
      </c>
      <c r="HA159" s="87">
        <f t="shared" si="925"/>
        <v>0</v>
      </c>
      <c r="HB159" s="43">
        <v>3</v>
      </c>
      <c r="HC159" s="43">
        <f t="shared" si="926"/>
        <v>0</v>
      </c>
      <c r="HD159" s="43">
        <v>0</v>
      </c>
      <c r="HE159" s="44" t="str">
        <f t="shared" ref="HE159:HE190" si="963">IF(GX159="","",HE155)</f>
        <v>おしりぷにぷにシール</v>
      </c>
      <c r="HF159" s="48">
        <f t="shared" ref="HF159:HF190" si="964">IF(GY159="","",HF155)</f>
        <v>220</v>
      </c>
      <c r="HG159" s="45">
        <f t="shared" si="927"/>
        <v>0</v>
      </c>
      <c r="HH159" s="89">
        <f t="shared" ref="HH159:HH192" si="965">IF(HC159="","",HG159/(GY159*100))</f>
        <v>0</v>
      </c>
      <c r="HI159" s="37" t="s">
        <v>1052</v>
      </c>
      <c r="HJ159" s="29"/>
      <c r="HK159" s="52">
        <f>IF($A150="","",$A150)</f>
        <v>46104</v>
      </c>
      <c r="HL159" s="43">
        <v>2646</v>
      </c>
      <c r="HM159" s="43">
        <f t="shared" si="929"/>
        <v>108</v>
      </c>
      <c r="HN159" s="43">
        <v>47</v>
      </c>
      <c r="HO159" s="87">
        <f t="shared" si="930"/>
        <v>2</v>
      </c>
      <c r="HP159" s="43">
        <v>10</v>
      </c>
      <c r="HQ159" s="43">
        <f t="shared" si="931"/>
        <v>3</v>
      </c>
      <c r="HR159" s="43">
        <v>2</v>
      </c>
      <c r="HS159" s="44" t="str">
        <f t="shared" si="932"/>
        <v>キティボアバンスクリップ</v>
      </c>
      <c r="HT159" s="48">
        <f t="shared" si="933"/>
        <v>1100</v>
      </c>
      <c r="HU159" s="45">
        <f t="shared" si="934"/>
        <v>3300</v>
      </c>
      <c r="HV159" s="89">
        <f t="shared" si="935"/>
        <v>0.30555555555555558</v>
      </c>
      <c r="HW159" s="37"/>
      <c r="HX159" s="360"/>
      <c r="HY159" s="52">
        <f>IF($A150="","",$A150)</f>
        <v>46104</v>
      </c>
      <c r="HZ159" s="43">
        <v>9492</v>
      </c>
      <c r="IA159" s="43">
        <f t="shared" si="936"/>
        <v>39</v>
      </c>
      <c r="IB159" s="43">
        <v>370</v>
      </c>
      <c r="IC159" s="87">
        <f t="shared" si="937"/>
        <v>1</v>
      </c>
      <c r="ID159" s="43">
        <v>8</v>
      </c>
      <c r="IE159" s="43">
        <f t="shared" si="938"/>
        <v>1</v>
      </c>
      <c r="IF159" s="43">
        <v>0</v>
      </c>
      <c r="IG159" s="44" t="str">
        <f t="shared" si="939"/>
        <v>サンリオデニムポーチ</v>
      </c>
      <c r="IH159" s="48">
        <f t="shared" si="940"/>
        <v>1300</v>
      </c>
      <c r="II159" s="45">
        <f t="shared" si="941"/>
        <v>1300</v>
      </c>
      <c r="IJ159" s="89">
        <f t="shared" si="942"/>
        <v>0.33333333333333331</v>
      </c>
      <c r="IK159" s="37"/>
      <c r="IL159" s="29"/>
      <c r="IM159" s="52">
        <f>IF($A150="","",$A150)</f>
        <v>46104</v>
      </c>
      <c r="IN159" s="43">
        <v>452</v>
      </c>
      <c r="IO159" s="43">
        <f t="shared" si="943"/>
        <v>36</v>
      </c>
      <c r="IP159" s="43">
        <v>231</v>
      </c>
      <c r="IQ159" s="87">
        <f t="shared" si="944"/>
        <v>1</v>
      </c>
      <c r="IR159" s="43">
        <v>17</v>
      </c>
      <c r="IS159" s="43">
        <f t="shared" si="945"/>
        <v>1</v>
      </c>
      <c r="IT159" s="43">
        <v>0</v>
      </c>
      <c r="IU159" s="44" t="str">
        <f>IF(IN159="","",IU155)</f>
        <v>モンチッチがま口</v>
      </c>
      <c r="IV159" s="48">
        <f t="shared" si="961"/>
        <v>400</v>
      </c>
      <c r="IW159" s="45">
        <f t="shared" si="946"/>
        <v>400</v>
      </c>
      <c r="IX159" s="89">
        <f t="shared" si="947"/>
        <v>0.1111111111111111</v>
      </c>
      <c r="IY159" s="37"/>
      <c r="IZ159" s="61"/>
      <c r="JA159" s="52">
        <f>IF($A150="","",$A150)</f>
        <v>46104</v>
      </c>
      <c r="JB159" s="43">
        <v>7367</v>
      </c>
      <c r="JC159" s="43">
        <f t="shared" si="948"/>
        <v>51</v>
      </c>
      <c r="JD159" s="43">
        <v>237</v>
      </c>
      <c r="JE159" s="87">
        <f t="shared" si="949"/>
        <v>1</v>
      </c>
      <c r="JF159" s="43">
        <v>9</v>
      </c>
      <c r="JG159" s="43">
        <f t="shared" si="950"/>
        <v>1</v>
      </c>
      <c r="JH159" s="43">
        <v>1</v>
      </c>
      <c r="JI159" s="44" t="str">
        <f t="shared" ref="JI159:JJ163" si="966">IF(JB159="","",JI155)</f>
        <v>サンリオヒョウ柄ヘアバンド</v>
      </c>
      <c r="JJ159" s="48">
        <f t="shared" si="966"/>
        <v>1100</v>
      </c>
      <c r="JK159" s="45">
        <f t="shared" si="952"/>
        <v>1100</v>
      </c>
      <c r="JL159" s="89">
        <f t="shared" si="953"/>
        <v>0.21568627450980393</v>
      </c>
      <c r="JM159" s="37"/>
      <c r="JN159" s="29"/>
      <c r="JO159" s="52">
        <f>IF($A150="","",$A150)</f>
        <v>46104</v>
      </c>
      <c r="JP159" s="43">
        <v>5629</v>
      </c>
      <c r="JQ159" s="43">
        <f t="shared" si="954"/>
        <v>56</v>
      </c>
      <c r="JR159" s="43">
        <v>323</v>
      </c>
      <c r="JS159" s="87">
        <f t="shared" si="955"/>
        <v>5</v>
      </c>
      <c r="JT159" s="43">
        <v>9</v>
      </c>
      <c r="JU159" s="43">
        <f t="shared" si="956"/>
        <v>5</v>
      </c>
      <c r="JV159" s="43">
        <v>3</v>
      </c>
      <c r="JW159" s="44" t="str">
        <f t="shared" si="957"/>
        <v>キティボアバンスクリップ</v>
      </c>
      <c r="JX159" s="48">
        <f t="shared" si="958"/>
        <v>1100</v>
      </c>
      <c r="JY159" s="45">
        <f t="shared" si="959"/>
        <v>5500</v>
      </c>
      <c r="JZ159" s="89">
        <f t="shared" si="960"/>
        <v>0.9821428571428571</v>
      </c>
      <c r="KA159" s="182" t="s">
        <v>1058</v>
      </c>
      <c r="KB159" s="51"/>
      <c r="KC159" s="52">
        <f>IF($A150="","",$A150)</f>
        <v>46104</v>
      </c>
      <c r="KD159" s="43">
        <v>14574</v>
      </c>
      <c r="KE159" s="58">
        <f>IF(KD159="","",KD159-KD155)</f>
        <v>15</v>
      </c>
      <c r="KF159" s="43">
        <v>527</v>
      </c>
      <c r="KG159" s="87">
        <f>IF(KF159="","",KF159-KF155)</f>
        <v>1</v>
      </c>
      <c r="KH159" s="43">
        <v>17</v>
      </c>
      <c r="KI159" s="43">
        <f>IF(KH159="","",KH155+KJ155-KH159)</f>
        <v>1</v>
      </c>
      <c r="KJ159" s="43">
        <v>0</v>
      </c>
      <c r="KK159" s="44" t="str">
        <f>IF(KD159="","",KK155)</f>
        <v>キティギャルマスコット</v>
      </c>
      <c r="KL159" s="48">
        <f>IF(KE159="","",KL155)</f>
        <v>660</v>
      </c>
      <c r="KM159" s="45">
        <f>IF(KH159="","",KI159*KL159)</f>
        <v>660</v>
      </c>
      <c r="KN159" s="89">
        <f>IF(KI159="","",KM159/(KE159*100))</f>
        <v>0.44</v>
      </c>
      <c r="KO159" s="37"/>
      <c r="KP159" s="29"/>
      <c r="KQ159" s="52">
        <f>IF($A150="","",$A150)</f>
        <v>46104</v>
      </c>
      <c r="KR159" s="43">
        <v>3536</v>
      </c>
      <c r="KS159" s="43">
        <f>IF(KR159="","",KR159-KR155)</f>
        <v>186</v>
      </c>
      <c r="KT159" s="43">
        <v>64</v>
      </c>
      <c r="KU159" s="87">
        <f>IF(KT159="","",KT159-KT155)</f>
        <v>3</v>
      </c>
      <c r="KV159" s="43">
        <v>3</v>
      </c>
      <c r="KW159" s="43">
        <f>IF(KV159="","",KV155+KX155-KV159)</f>
        <v>5</v>
      </c>
      <c r="KX159" s="43">
        <v>4</v>
      </c>
      <c r="KY159" s="44" t="str">
        <f>IF(KR159="","",KY155)</f>
        <v>たまごっちブロックシール</v>
      </c>
      <c r="KZ159" s="48">
        <f>IF(KS159="","",KZ155)</f>
        <v>650</v>
      </c>
      <c r="LA159" s="45">
        <f>IF(KV159="","",KW159*KZ159)</f>
        <v>3250</v>
      </c>
      <c r="LB159" s="89">
        <f>IF(KW159="","",LA159/(KS159*100))</f>
        <v>0.17473118279569894</v>
      </c>
      <c r="LC159" s="37"/>
      <c r="LD159" s="29"/>
      <c r="LE159" s="52">
        <f>IF(A151="","",A151)</f>
        <v>46108</v>
      </c>
      <c r="LF159" s="43">
        <v>84433</v>
      </c>
      <c r="LG159" s="86">
        <f>IF(LF159="","",LF159-LF156)</f>
        <v>358</v>
      </c>
      <c r="LH159" s="43">
        <v>445</v>
      </c>
      <c r="LI159" s="43">
        <f t="shared" si="902"/>
        <v>0</v>
      </c>
      <c r="LJ159" s="43">
        <v>2</v>
      </c>
      <c r="LK159" s="87">
        <f t="shared" si="903"/>
        <v>0</v>
      </c>
      <c r="LL159" s="43">
        <v>0</v>
      </c>
      <c r="LM159" s="65" t="str">
        <f>IF(LF159="","",LM156)</f>
        <v>ボンドロ</v>
      </c>
      <c r="LN159" s="48">
        <f>IF(LG159="","",LN156)</f>
        <v>1200</v>
      </c>
      <c r="LO159" s="87">
        <f t="shared" si="904"/>
        <v>0</v>
      </c>
      <c r="LP159" s="53"/>
      <c r="LQ159" s="37"/>
      <c r="LR159" s="29"/>
      <c r="LS159" s="52" t="str">
        <f t="shared" si="870"/>
        <v/>
      </c>
      <c r="LT159" s="45"/>
      <c r="LU159" s="45" t="str">
        <f t="shared" si="871"/>
        <v/>
      </c>
      <c r="LV159" s="45"/>
      <c r="LW159" s="45" t="str">
        <f t="shared" si="872"/>
        <v/>
      </c>
      <c r="LX159" s="45"/>
      <c r="LY159" s="45" t="str">
        <f t="shared" si="873"/>
        <v/>
      </c>
      <c r="LZ159" s="45"/>
      <c r="MA159" s="44" t="str">
        <f t="shared" si="874"/>
        <v/>
      </c>
      <c r="MB159" s="43" t="str">
        <f t="shared" si="875"/>
        <v/>
      </c>
      <c r="MC159" s="45" t="str">
        <f t="shared" si="876"/>
        <v/>
      </c>
      <c r="MD159" s="46" t="str">
        <f t="shared" si="877"/>
        <v/>
      </c>
      <c r="ME159" s="37"/>
      <c r="MF159" s="29"/>
      <c r="MG159" s="52" t="str">
        <f t="shared" si="878"/>
        <v/>
      </c>
      <c r="MH159" s="45"/>
      <c r="MI159" s="45" t="str">
        <f t="shared" si="879"/>
        <v/>
      </c>
      <c r="MJ159" s="45"/>
      <c r="MK159" s="45" t="str">
        <f t="shared" si="880"/>
        <v/>
      </c>
      <c r="ML159" s="45"/>
      <c r="MM159" s="45" t="str">
        <f t="shared" si="881"/>
        <v/>
      </c>
      <c r="MN159" s="45"/>
      <c r="MO159" s="44" t="str">
        <f t="shared" si="882"/>
        <v/>
      </c>
      <c r="MP159" s="43" t="str">
        <f t="shared" si="883"/>
        <v/>
      </c>
      <c r="MQ159" s="45" t="str">
        <f t="shared" si="884"/>
        <v/>
      </c>
      <c r="MR159" s="46" t="str">
        <f t="shared" si="885"/>
        <v/>
      </c>
      <c r="MS159" s="37"/>
      <c r="MT159" s="29"/>
      <c r="MU159" s="52" t="str">
        <f t="shared" si="886"/>
        <v/>
      </c>
      <c r="MV159" s="45"/>
      <c r="MW159" s="45" t="str">
        <f t="shared" si="887"/>
        <v/>
      </c>
      <c r="MX159" s="45"/>
      <c r="MY159" s="45" t="str">
        <f t="shared" si="888"/>
        <v/>
      </c>
      <c r="MZ159" s="45"/>
      <c r="NA159" s="45" t="str">
        <f t="shared" si="889"/>
        <v/>
      </c>
      <c r="NB159" s="45"/>
      <c r="NC159" s="44" t="str">
        <f t="shared" si="890"/>
        <v/>
      </c>
      <c r="ND159" s="43" t="str">
        <f t="shared" si="891"/>
        <v/>
      </c>
      <c r="NE159" s="45" t="str">
        <f t="shared" si="892"/>
        <v/>
      </c>
      <c r="NF159" s="46" t="str">
        <f t="shared" si="893"/>
        <v/>
      </c>
      <c r="NG159" s="37"/>
      <c r="NH159" s="29"/>
      <c r="NI159" s="52" t="str">
        <f t="shared" si="894"/>
        <v/>
      </c>
      <c r="NJ159" s="45"/>
      <c r="NK159" s="45" t="str">
        <f t="shared" si="895"/>
        <v/>
      </c>
      <c r="NL159" s="45"/>
      <c r="NM159" s="45" t="str">
        <f t="shared" si="896"/>
        <v/>
      </c>
      <c r="NN159" s="45"/>
      <c r="NO159" s="45" t="str">
        <f t="shared" si="897"/>
        <v/>
      </c>
      <c r="NP159" s="45"/>
      <c r="NQ159" s="44" t="str">
        <f t="shared" si="898"/>
        <v/>
      </c>
      <c r="NR159" s="43" t="str">
        <f t="shared" si="899"/>
        <v/>
      </c>
      <c r="NS159" s="45" t="str">
        <f t="shared" si="900"/>
        <v/>
      </c>
      <c r="NT159" s="46" t="str">
        <f t="shared" si="901"/>
        <v/>
      </c>
      <c r="NU159" s="37"/>
    </row>
    <row r="160" spans="1:385" ht="15" customHeight="1" x14ac:dyDescent="0.25">
      <c r="A160" s="38"/>
      <c r="B160" s="39" t="str">
        <f>IF(A160="","",SUM(J160,LG186,AL160,DR160,AZ160,DD160,LU160,NK160,MW160,MI160,X160)+SUM(CP199:CP202)+SUM(BN199:BN202)+SUM(KS199:KS202)+SUM(KE199:KE202)+SUM(CB199:CB202)+SUM(IA199:IA202)+SUM(IO199:IO202)+SUM(JC199:JC202)+SUM(JQ199:JQ202))</f>
        <v/>
      </c>
      <c r="C160" s="40" t="str">
        <f>IF(A160="","",SUM(J160,X160,AL160,AZ160)+SUM(KE199:KE202)+SUM(KS199:KS202)+SUM(BN199:BN202))</f>
        <v/>
      </c>
      <c r="D160" s="40" t="str">
        <f>IF(A160="","",SUM(DD160,LU160)+SUM(CB199:CB202)+SUM(CP199:CP202))</f>
        <v/>
      </c>
      <c r="E160" s="41" t="str">
        <f>IF(A160="","",SUM(NK160,MW160,MI160,DR160,LG186)+SUM(IA199:IA202)+SUM(IO199:IO202)+SUM(JC199:JC202)+SUM(JQ199:JQ202))</f>
        <v/>
      </c>
      <c r="F160" s="41"/>
      <c r="G160" s="40"/>
      <c r="H160" s="42"/>
      <c r="I160" s="45"/>
      <c r="J160" s="45" t="str">
        <f t="shared" si="783"/>
        <v/>
      </c>
      <c r="K160" s="45"/>
      <c r="L160" s="45" t="str">
        <f t="shared" si="784"/>
        <v/>
      </c>
      <c r="M160" s="45"/>
      <c r="N160" s="45" t="str">
        <f t="shared" si="785"/>
        <v/>
      </c>
      <c r="O160" s="45"/>
      <c r="P160" s="44" t="str">
        <f t="shared" si="786"/>
        <v/>
      </c>
      <c r="Q160" s="43" t="str">
        <f t="shared" si="787"/>
        <v/>
      </c>
      <c r="R160" s="45" t="str">
        <f t="shared" si="788"/>
        <v/>
      </c>
      <c r="S160" s="46" t="str">
        <f t="shared" si="789"/>
        <v/>
      </c>
      <c r="T160" s="37"/>
      <c r="U160" s="29"/>
      <c r="V160" s="52" t="str">
        <f t="shared" si="790"/>
        <v/>
      </c>
      <c r="W160" s="45"/>
      <c r="X160" s="45" t="str">
        <f t="shared" si="791"/>
        <v/>
      </c>
      <c r="Y160" s="45"/>
      <c r="Z160" s="45" t="str">
        <f t="shared" si="792"/>
        <v/>
      </c>
      <c r="AA160" s="45"/>
      <c r="AB160" s="45" t="str">
        <f t="shared" si="793"/>
        <v/>
      </c>
      <c r="AC160" s="45"/>
      <c r="AD160" s="44" t="str">
        <f t="shared" si="794"/>
        <v/>
      </c>
      <c r="AE160" s="43" t="str">
        <f t="shared" si="795"/>
        <v/>
      </c>
      <c r="AF160" s="45" t="str">
        <f t="shared" si="796"/>
        <v/>
      </c>
      <c r="AG160" s="46" t="str">
        <f t="shared" si="797"/>
        <v/>
      </c>
      <c r="AH160" s="37"/>
      <c r="AI160" s="29"/>
      <c r="AJ160" s="52" t="str">
        <f t="shared" si="798"/>
        <v/>
      </c>
      <c r="AK160" s="45"/>
      <c r="AL160" s="45" t="str">
        <f t="shared" si="799"/>
        <v/>
      </c>
      <c r="AM160" s="45"/>
      <c r="AN160" s="45" t="str">
        <f t="shared" si="800"/>
        <v/>
      </c>
      <c r="AO160" s="45"/>
      <c r="AP160" s="45" t="str">
        <f t="shared" si="801"/>
        <v/>
      </c>
      <c r="AQ160" s="45"/>
      <c r="AR160" s="44" t="str">
        <f t="shared" si="802"/>
        <v/>
      </c>
      <c r="AS160" s="43" t="str">
        <f t="shared" si="803"/>
        <v/>
      </c>
      <c r="AT160" s="45" t="str">
        <f t="shared" si="804"/>
        <v/>
      </c>
      <c r="AU160" s="46" t="str">
        <f t="shared" si="805"/>
        <v/>
      </c>
      <c r="AV160" s="37"/>
      <c r="AW160" s="29"/>
      <c r="AX160" s="52" t="str">
        <f t="shared" si="806"/>
        <v/>
      </c>
      <c r="AY160" s="45"/>
      <c r="AZ160" s="45" t="str">
        <f t="shared" si="807"/>
        <v/>
      </c>
      <c r="BA160" s="45"/>
      <c r="BB160" s="45" t="str">
        <f t="shared" si="808"/>
        <v/>
      </c>
      <c r="BC160" s="45"/>
      <c r="BD160" s="45" t="str">
        <f t="shared" si="809"/>
        <v/>
      </c>
      <c r="BE160" s="45"/>
      <c r="BF160" s="44" t="str">
        <f t="shared" si="810"/>
        <v/>
      </c>
      <c r="BG160" s="43" t="str">
        <f t="shared" si="811"/>
        <v/>
      </c>
      <c r="BH160" s="45" t="str">
        <f t="shared" si="812"/>
        <v/>
      </c>
      <c r="BI160" s="46" t="str">
        <f t="shared" si="813"/>
        <v/>
      </c>
      <c r="BJ160" s="37"/>
      <c r="BK160" s="29"/>
      <c r="BL160" s="52"/>
      <c r="BM160" s="43">
        <v>2309</v>
      </c>
      <c r="BN160" s="69">
        <f t="shared" si="905"/>
        <v>13</v>
      </c>
      <c r="BO160" s="43">
        <v>70</v>
      </c>
      <c r="BP160" s="45">
        <f t="shared" si="906"/>
        <v>4</v>
      </c>
      <c r="BQ160" s="43">
        <v>6</v>
      </c>
      <c r="BR160" s="45">
        <f t="shared" si="907"/>
        <v>4</v>
      </c>
      <c r="BS160" s="43">
        <v>0</v>
      </c>
      <c r="BT160" s="63" t="s">
        <v>514</v>
      </c>
      <c r="BU160" s="183">
        <v>1100</v>
      </c>
      <c r="BV160" s="43">
        <f t="shared" si="909"/>
        <v>4400</v>
      </c>
      <c r="BW160" s="46">
        <f t="shared" si="910"/>
        <v>3.3846153846153846</v>
      </c>
      <c r="BX160" s="37" t="s">
        <v>1046</v>
      </c>
      <c r="BY160" s="57"/>
      <c r="BZ160" s="52"/>
      <c r="CA160" s="43">
        <v>8278</v>
      </c>
      <c r="CB160" s="45">
        <f t="shared" si="911"/>
        <v>42</v>
      </c>
      <c r="CC160" s="43">
        <v>357</v>
      </c>
      <c r="CD160" s="45">
        <f t="shared" si="912"/>
        <v>2</v>
      </c>
      <c r="CE160" s="43">
        <v>10</v>
      </c>
      <c r="CF160" s="45">
        <f t="shared" si="913"/>
        <v>2</v>
      </c>
      <c r="CG160" s="43">
        <v>0</v>
      </c>
      <c r="CH160" s="63" t="s">
        <v>784</v>
      </c>
      <c r="CI160" s="67">
        <v>1100</v>
      </c>
      <c r="CJ160" s="43">
        <f t="shared" si="915"/>
        <v>2200</v>
      </c>
      <c r="CK160" s="46">
        <f t="shared" si="916"/>
        <v>0.52380952380952384</v>
      </c>
      <c r="CL160" s="37" t="s">
        <v>232</v>
      </c>
      <c r="CM160" s="29"/>
      <c r="CN160" s="52"/>
      <c r="CO160" s="43">
        <v>4225</v>
      </c>
      <c r="CP160" s="69">
        <f t="shared" si="917"/>
        <v>16</v>
      </c>
      <c r="CQ160" s="43">
        <v>114</v>
      </c>
      <c r="CR160" s="45">
        <f t="shared" si="918"/>
        <v>0</v>
      </c>
      <c r="CS160" s="43">
        <v>10</v>
      </c>
      <c r="CT160" s="45">
        <f t="shared" si="919"/>
        <v>0</v>
      </c>
      <c r="CU160" s="43">
        <v>0</v>
      </c>
      <c r="CV160" s="63" t="str">
        <f t="shared" si="920"/>
        <v>サンリオヘアバンド</v>
      </c>
      <c r="CW160" s="67">
        <f t="shared" si="921"/>
        <v>660</v>
      </c>
      <c r="CX160" s="43">
        <f t="shared" si="922"/>
        <v>0</v>
      </c>
      <c r="CY160" s="46">
        <f t="shared" si="923"/>
        <v>0</v>
      </c>
      <c r="CZ160" s="37" t="s">
        <v>1051</v>
      </c>
      <c r="DA160" s="29"/>
      <c r="DB160" s="52" t="str">
        <f t="shared" si="814"/>
        <v/>
      </c>
      <c r="DC160" s="45"/>
      <c r="DD160" s="45" t="str">
        <f t="shared" si="815"/>
        <v/>
      </c>
      <c r="DE160" s="45"/>
      <c r="DF160" s="45" t="str">
        <f t="shared" si="816"/>
        <v/>
      </c>
      <c r="DG160" s="45"/>
      <c r="DH160" s="45" t="str">
        <f t="shared" si="817"/>
        <v/>
      </c>
      <c r="DI160" s="45"/>
      <c r="DJ160" s="44" t="str">
        <f t="shared" si="818"/>
        <v/>
      </c>
      <c r="DK160" s="43" t="str">
        <f t="shared" si="819"/>
        <v/>
      </c>
      <c r="DL160" s="45" t="str">
        <f t="shared" si="820"/>
        <v/>
      </c>
      <c r="DM160" s="46" t="str">
        <f t="shared" si="821"/>
        <v/>
      </c>
      <c r="DN160" s="37"/>
      <c r="DO160" s="29"/>
      <c r="DP160" s="52" t="str">
        <f t="shared" si="822"/>
        <v/>
      </c>
      <c r="DQ160" s="45"/>
      <c r="DR160" s="45" t="str">
        <f t="shared" si="823"/>
        <v/>
      </c>
      <c r="DS160" s="45"/>
      <c r="DT160" s="45" t="str">
        <f t="shared" si="824"/>
        <v/>
      </c>
      <c r="DU160" s="45"/>
      <c r="DV160" s="45" t="str">
        <f t="shared" si="825"/>
        <v/>
      </c>
      <c r="DW160" s="45"/>
      <c r="DX160" s="44" t="str">
        <f t="shared" si="826"/>
        <v/>
      </c>
      <c r="DY160" s="43" t="str">
        <f t="shared" si="827"/>
        <v/>
      </c>
      <c r="DZ160" s="45" t="str">
        <f t="shared" si="828"/>
        <v/>
      </c>
      <c r="EA160" s="46" t="str">
        <f t="shared" si="829"/>
        <v/>
      </c>
      <c r="EB160" s="37"/>
      <c r="EC160" s="29"/>
      <c r="ED160" s="52" t="str">
        <f t="shared" si="830"/>
        <v/>
      </c>
      <c r="EE160" s="45"/>
      <c r="EF160" s="45" t="str">
        <f t="shared" si="831"/>
        <v/>
      </c>
      <c r="EG160" s="45"/>
      <c r="EH160" s="45" t="str">
        <f t="shared" si="832"/>
        <v/>
      </c>
      <c r="EI160" s="45"/>
      <c r="EJ160" s="45" t="str">
        <f t="shared" si="833"/>
        <v/>
      </c>
      <c r="EK160" s="45"/>
      <c r="EL160" s="44" t="str">
        <f t="shared" si="834"/>
        <v/>
      </c>
      <c r="EM160" s="43" t="str">
        <f t="shared" si="835"/>
        <v/>
      </c>
      <c r="EN160" s="45" t="str">
        <f t="shared" si="836"/>
        <v/>
      </c>
      <c r="EO160" s="46" t="str">
        <f t="shared" si="837"/>
        <v/>
      </c>
      <c r="EP160" s="37"/>
      <c r="EQ160" s="29"/>
      <c r="ER160" s="52" t="str">
        <f t="shared" si="838"/>
        <v/>
      </c>
      <c r="ES160" s="45"/>
      <c r="ET160" s="45" t="str">
        <f t="shared" si="839"/>
        <v/>
      </c>
      <c r="EU160" s="45"/>
      <c r="EV160" s="45"/>
      <c r="EW160" s="45"/>
      <c r="EX160" s="45" t="str">
        <f t="shared" si="841"/>
        <v/>
      </c>
      <c r="EY160" s="45"/>
      <c r="EZ160" s="44" t="str">
        <f t="shared" si="842"/>
        <v/>
      </c>
      <c r="FA160" s="43" t="str">
        <f t="shared" si="843"/>
        <v/>
      </c>
      <c r="FB160" s="45" t="str">
        <f t="shared" si="844"/>
        <v/>
      </c>
      <c r="FC160" s="46" t="str">
        <f t="shared" si="845"/>
        <v/>
      </c>
      <c r="FD160" s="37"/>
      <c r="FE160" s="60"/>
      <c r="FF160" s="52" t="str">
        <f t="shared" si="846"/>
        <v/>
      </c>
      <c r="FG160" s="45"/>
      <c r="FH160" s="45" t="str">
        <f t="shared" si="847"/>
        <v/>
      </c>
      <c r="FI160" s="45"/>
      <c r="FJ160" s="45" t="str">
        <f t="shared" si="848"/>
        <v/>
      </c>
      <c r="FK160" s="45"/>
      <c r="FL160" s="45" t="str">
        <f t="shared" si="849"/>
        <v/>
      </c>
      <c r="FM160" s="45"/>
      <c r="FN160" s="44" t="str">
        <f t="shared" si="850"/>
        <v/>
      </c>
      <c r="FO160" s="43" t="str">
        <f t="shared" si="851"/>
        <v/>
      </c>
      <c r="FP160" s="45" t="str">
        <f t="shared" si="852"/>
        <v/>
      </c>
      <c r="FQ160" s="46" t="str">
        <f t="shared" si="853"/>
        <v/>
      </c>
      <c r="FR160" s="37"/>
      <c r="FS160" s="29"/>
      <c r="FT160" s="52" t="str">
        <f t="shared" si="854"/>
        <v/>
      </c>
      <c r="FU160" s="45"/>
      <c r="FV160" s="45" t="str">
        <f t="shared" si="855"/>
        <v/>
      </c>
      <c r="FW160" s="45"/>
      <c r="FX160" s="45" t="str">
        <f t="shared" si="856"/>
        <v/>
      </c>
      <c r="FY160" s="45"/>
      <c r="FZ160" s="45" t="str">
        <f t="shared" si="857"/>
        <v/>
      </c>
      <c r="GA160" s="45"/>
      <c r="GB160" s="44" t="str">
        <f t="shared" si="858"/>
        <v/>
      </c>
      <c r="GC160" s="43" t="str">
        <f t="shared" si="859"/>
        <v/>
      </c>
      <c r="GD160" s="45" t="str">
        <f t="shared" si="860"/>
        <v/>
      </c>
      <c r="GE160" s="46" t="str">
        <f t="shared" si="861"/>
        <v/>
      </c>
      <c r="GF160" s="37"/>
      <c r="GG160" s="29"/>
      <c r="GH160" s="52" t="str">
        <f t="shared" si="862"/>
        <v/>
      </c>
      <c r="GI160" s="45"/>
      <c r="GJ160" s="45" t="str">
        <f t="shared" si="863"/>
        <v/>
      </c>
      <c r="GK160" s="45"/>
      <c r="GL160" s="45" t="str">
        <f t="shared" si="864"/>
        <v/>
      </c>
      <c r="GM160" s="45"/>
      <c r="GN160" s="45" t="str">
        <f t="shared" si="865"/>
        <v/>
      </c>
      <c r="GO160" s="45"/>
      <c r="GP160" s="44" t="str">
        <f t="shared" si="866"/>
        <v/>
      </c>
      <c r="GQ160" s="43" t="str">
        <f t="shared" si="867"/>
        <v/>
      </c>
      <c r="GR160" s="45" t="str">
        <f t="shared" si="868"/>
        <v/>
      </c>
      <c r="GS160" s="46" t="str">
        <f t="shared" si="869"/>
        <v/>
      </c>
      <c r="GT160" s="37"/>
      <c r="GU160" s="61"/>
      <c r="GV160" s="52"/>
      <c r="GW160" s="30" t="s">
        <v>1144</v>
      </c>
      <c r="GX160" s="43">
        <v>261</v>
      </c>
      <c r="GY160" s="45">
        <f t="shared" si="924"/>
        <v>3</v>
      </c>
      <c r="GZ160" s="43">
        <v>33</v>
      </c>
      <c r="HA160" s="45">
        <f t="shared" si="925"/>
        <v>1</v>
      </c>
      <c r="HB160" s="43">
        <v>2</v>
      </c>
      <c r="HC160" s="45">
        <f t="shared" si="926"/>
        <v>1</v>
      </c>
      <c r="HD160" s="43">
        <v>1</v>
      </c>
      <c r="HE160" s="63" t="str">
        <f t="shared" si="963"/>
        <v>余り物</v>
      </c>
      <c r="HF160" s="67">
        <f t="shared" si="964"/>
        <v>500</v>
      </c>
      <c r="HG160" s="43">
        <f t="shared" si="927"/>
        <v>500</v>
      </c>
      <c r="HH160" s="46">
        <f t="shared" si="965"/>
        <v>1.6666666666666667</v>
      </c>
      <c r="HI160" s="37"/>
      <c r="HJ160" s="29"/>
      <c r="HK160" s="52"/>
      <c r="HL160" s="43">
        <v>1368</v>
      </c>
      <c r="HM160" s="45">
        <f t="shared" si="929"/>
        <v>40</v>
      </c>
      <c r="HN160" s="43">
        <v>41</v>
      </c>
      <c r="HO160" s="45">
        <f t="shared" si="930"/>
        <v>1</v>
      </c>
      <c r="HP160" s="43">
        <v>10</v>
      </c>
      <c r="HQ160" s="45">
        <f t="shared" si="931"/>
        <v>1</v>
      </c>
      <c r="HR160" s="43">
        <v>0</v>
      </c>
      <c r="HS160" s="63" t="str">
        <f t="shared" si="932"/>
        <v>サンリオ豹柄フェイスポーチ</v>
      </c>
      <c r="HT160" s="67">
        <f t="shared" si="933"/>
        <v>900</v>
      </c>
      <c r="HU160" s="43">
        <f t="shared" si="934"/>
        <v>900</v>
      </c>
      <c r="HV160" s="46">
        <f t="shared" si="935"/>
        <v>0.22500000000000001</v>
      </c>
      <c r="HW160" s="37"/>
      <c r="HX160" s="360"/>
      <c r="HY160" s="52"/>
      <c r="HZ160" s="43">
        <v>6021</v>
      </c>
      <c r="IA160" s="45">
        <f t="shared" si="936"/>
        <v>25</v>
      </c>
      <c r="IB160" s="43">
        <v>178</v>
      </c>
      <c r="IC160" s="45">
        <f t="shared" si="937"/>
        <v>4</v>
      </c>
      <c r="ID160" s="43">
        <v>7</v>
      </c>
      <c r="IE160" s="45">
        <f t="shared" si="938"/>
        <v>5</v>
      </c>
      <c r="IF160" s="43">
        <v>6</v>
      </c>
      <c r="IG160" s="63" t="str">
        <f t="shared" si="939"/>
        <v>ギャルキティマスコット</v>
      </c>
      <c r="IH160" s="67">
        <f t="shared" si="940"/>
        <v>500</v>
      </c>
      <c r="II160" s="43">
        <f t="shared" si="941"/>
        <v>2500</v>
      </c>
      <c r="IJ160" s="46">
        <f t="shared" si="942"/>
        <v>1</v>
      </c>
      <c r="IK160" s="37"/>
      <c r="IL160" s="29"/>
      <c r="IM160" s="52"/>
      <c r="IN160" s="43">
        <v>6686</v>
      </c>
      <c r="IO160" s="45">
        <f t="shared" si="943"/>
        <v>16</v>
      </c>
      <c r="IP160" s="43">
        <v>180</v>
      </c>
      <c r="IQ160" s="45">
        <f t="shared" si="944"/>
        <v>4</v>
      </c>
      <c r="IR160" s="43">
        <v>8</v>
      </c>
      <c r="IS160" s="45">
        <f t="shared" si="945"/>
        <v>4</v>
      </c>
      <c r="IT160" s="43">
        <v>0</v>
      </c>
      <c r="IU160" s="63" t="s">
        <v>754</v>
      </c>
      <c r="IV160" s="67">
        <v>1100</v>
      </c>
      <c r="IW160" s="43">
        <f t="shared" si="946"/>
        <v>4400</v>
      </c>
      <c r="IX160" s="46">
        <f t="shared" si="947"/>
        <v>2.75</v>
      </c>
      <c r="IY160" s="37" t="s">
        <v>1056</v>
      </c>
      <c r="IZ160" s="61"/>
      <c r="JA160" s="52"/>
      <c r="JB160" s="43">
        <v>4966</v>
      </c>
      <c r="JC160" s="45">
        <f t="shared" si="948"/>
        <v>22</v>
      </c>
      <c r="JD160" s="43">
        <v>144</v>
      </c>
      <c r="JE160" s="45">
        <f t="shared" si="949"/>
        <v>2</v>
      </c>
      <c r="JF160" s="43">
        <v>8</v>
      </c>
      <c r="JG160" s="45">
        <f t="shared" si="950"/>
        <v>2</v>
      </c>
      <c r="JH160" s="43">
        <v>16</v>
      </c>
      <c r="JI160" s="63" t="str">
        <f t="shared" si="966"/>
        <v>キティフェイスポーチ</v>
      </c>
      <c r="JJ160" s="67">
        <f t="shared" si="966"/>
        <v>700</v>
      </c>
      <c r="JK160" s="43">
        <f t="shared" si="952"/>
        <v>1400</v>
      </c>
      <c r="JL160" s="46">
        <f t="shared" si="953"/>
        <v>0.63636363636363635</v>
      </c>
      <c r="JM160" s="37" t="s">
        <v>1060</v>
      </c>
      <c r="JN160" s="29"/>
      <c r="JO160" s="52"/>
      <c r="JP160" s="43">
        <v>7008</v>
      </c>
      <c r="JQ160" s="45">
        <f t="shared" si="954"/>
        <v>40</v>
      </c>
      <c r="JR160" s="43">
        <v>142</v>
      </c>
      <c r="JS160" s="45">
        <f t="shared" si="955"/>
        <v>0</v>
      </c>
      <c r="JT160" s="43">
        <v>13</v>
      </c>
      <c r="JU160" s="45">
        <f t="shared" si="956"/>
        <v>0</v>
      </c>
      <c r="JV160" s="43">
        <v>0</v>
      </c>
      <c r="JW160" s="63" t="str">
        <f t="shared" si="957"/>
        <v>モンチッチマスコット2</v>
      </c>
      <c r="JX160" s="67">
        <f t="shared" si="958"/>
        <v>539</v>
      </c>
      <c r="JY160" s="43">
        <f t="shared" si="959"/>
        <v>0</v>
      </c>
      <c r="JZ160" s="46">
        <f t="shared" si="960"/>
        <v>0</v>
      </c>
      <c r="KA160" s="37" t="s">
        <v>1057</v>
      </c>
      <c r="KB160" s="51"/>
      <c r="KC160" s="52"/>
      <c r="KD160" s="43">
        <v>11844</v>
      </c>
      <c r="KE160" s="69">
        <f>IF(KD160="","",KD160-KD156)</f>
        <v>6</v>
      </c>
      <c r="KF160" s="43">
        <v>347</v>
      </c>
      <c r="KG160" s="45">
        <f>IF(KF160="","",KF160-KF156)</f>
        <v>1</v>
      </c>
      <c r="KH160" s="43">
        <v>12</v>
      </c>
      <c r="KI160" s="45">
        <f>IF(KH160="","",KH156+KJ156-KH160)</f>
        <v>1</v>
      </c>
      <c r="KJ160" s="43">
        <v>0</v>
      </c>
      <c r="KK160" s="63" t="str">
        <f>IF(KD160="","",KK156)</f>
        <v>キティドデカぱっちん</v>
      </c>
      <c r="KL160" s="67">
        <f>IF(KE160="","",KL156)</f>
        <v>1100</v>
      </c>
      <c r="KM160" s="43">
        <f>IF(KH160="","",KI160*KL160)</f>
        <v>1100</v>
      </c>
      <c r="KN160" s="46">
        <f>IF(KI160="","",KM160/(KE160*100))</f>
        <v>1.8333333333333333</v>
      </c>
      <c r="KO160" s="37"/>
      <c r="KP160" s="29"/>
      <c r="KQ160" s="52"/>
      <c r="KR160" s="43">
        <v>3434</v>
      </c>
      <c r="KS160" s="45">
        <f>IF(KR160="","",KR160-KR156)</f>
        <v>37</v>
      </c>
      <c r="KT160" s="43">
        <v>91</v>
      </c>
      <c r="KU160" s="45">
        <f>IF(KT160="","",KT160-KT156)</f>
        <v>0</v>
      </c>
      <c r="KV160" s="43">
        <v>11</v>
      </c>
      <c r="KW160" s="45">
        <f>IF(KV160="","",KV156+KX156-KV160)</f>
        <v>0</v>
      </c>
      <c r="KX160" s="43">
        <v>0</v>
      </c>
      <c r="KY160" s="63" t="str">
        <f>IF(KR160="","",KY156)</f>
        <v>ギャルキティフェイスポーチ</v>
      </c>
      <c r="KZ160" s="67">
        <f>IF(KS160="","",KZ156)</f>
        <v>750</v>
      </c>
      <c r="LA160" s="43">
        <f>IF(KV160="","",KW160*KZ160)</f>
        <v>0</v>
      </c>
      <c r="LB160" s="46">
        <f>IF(KW160="","",LA160/(KS160*100))</f>
        <v>0</v>
      </c>
      <c r="LC160" s="37"/>
      <c r="LD160" s="29"/>
      <c r="LE160" s="93"/>
      <c r="LF160" s="45"/>
      <c r="LG160" s="45"/>
      <c r="LH160" s="45">
        <v>532</v>
      </c>
      <c r="LI160" s="45">
        <f t="shared" si="902"/>
        <v>0</v>
      </c>
      <c r="LJ160" s="43">
        <v>2</v>
      </c>
      <c r="LK160" s="45">
        <f t="shared" si="903"/>
        <v>0</v>
      </c>
      <c r="LL160" s="45">
        <v>0</v>
      </c>
      <c r="LM160" s="73" t="str">
        <f>IF(LF159="","",LM157)</f>
        <v>ボンドロ</v>
      </c>
      <c r="LN160" s="67">
        <f>IF(LG159="","",LN157)</f>
        <v>1500</v>
      </c>
      <c r="LO160" s="45">
        <f t="shared" si="904"/>
        <v>0</v>
      </c>
      <c r="LP160" s="46"/>
      <c r="LQ160" s="37"/>
      <c r="LR160" s="29"/>
      <c r="LS160" s="52" t="str">
        <f t="shared" si="870"/>
        <v/>
      </c>
      <c r="LT160" s="45"/>
      <c r="LU160" s="45" t="str">
        <f t="shared" si="871"/>
        <v/>
      </c>
      <c r="LV160" s="45"/>
      <c r="LW160" s="45" t="str">
        <f t="shared" si="872"/>
        <v/>
      </c>
      <c r="LX160" s="45"/>
      <c r="LY160" s="45" t="str">
        <f t="shared" si="873"/>
        <v/>
      </c>
      <c r="LZ160" s="45"/>
      <c r="MA160" s="44" t="str">
        <f t="shared" si="874"/>
        <v/>
      </c>
      <c r="MB160" s="43" t="str">
        <f t="shared" si="875"/>
        <v/>
      </c>
      <c r="MC160" s="45" t="str">
        <f t="shared" si="876"/>
        <v/>
      </c>
      <c r="MD160" s="46" t="str">
        <f t="shared" si="877"/>
        <v/>
      </c>
      <c r="ME160" s="37"/>
      <c r="MF160" s="29"/>
      <c r="MG160" s="52" t="str">
        <f t="shared" si="878"/>
        <v/>
      </c>
      <c r="MH160" s="45"/>
      <c r="MI160" s="45" t="str">
        <f t="shared" si="879"/>
        <v/>
      </c>
      <c r="MJ160" s="45"/>
      <c r="MK160" s="45" t="str">
        <f t="shared" si="880"/>
        <v/>
      </c>
      <c r="ML160" s="45"/>
      <c r="MM160" s="45" t="str">
        <f t="shared" si="881"/>
        <v/>
      </c>
      <c r="MN160" s="45"/>
      <c r="MO160" s="44" t="str">
        <f t="shared" si="882"/>
        <v/>
      </c>
      <c r="MP160" s="43" t="str">
        <f t="shared" si="883"/>
        <v/>
      </c>
      <c r="MQ160" s="45" t="str">
        <f t="shared" si="884"/>
        <v/>
      </c>
      <c r="MR160" s="46" t="str">
        <f t="shared" si="885"/>
        <v/>
      </c>
      <c r="MS160" s="37"/>
      <c r="MT160" s="29"/>
      <c r="MU160" s="52" t="str">
        <f t="shared" si="886"/>
        <v/>
      </c>
      <c r="MV160" s="45"/>
      <c r="MW160" s="45" t="str">
        <f t="shared" si="887"/>
        <v/>
      </c>
      <c r="MX160" s="45"/>
      <c r="MY160" s="45" t="str">
        <f t="shared" si="888"/>
        <v/>
      </c>
      <c r="MZ160" s="45"/>
      <c r="NA160" s="45" t="str">
        <f t="shared" si="889"/>
        <v/>
      </c>
      <c r="NB160" s="45"/>
      <c r="NC160" s="44" t="str">
        <f t="shared" si="890"/>
        <v/>
      </c>
      <c r="ND160" s="43" t="str">
        <f t="shared" si="891"/>
        <v/>
      </c>
      <c r="NE160" s="45" t="str">
        <f t="shared" si="892"/>
        <v/>
      </c>
      <c r="NF160" s="46" t="str">
        <f t="shared" si="893"/>
        <v/>
      </c>
      <c r="NG160" s="37"/>
      <c r="NH160" s="29"/>
      <c r="NI160" s="52" t="str">
        <f t="shared" si="894"/>
        <v/>
      </c>
      <c r="NJ160" s="45"/>
      <c r="NK160" s="45" t="str">
        <f t="shared" si="895"/>
        <v/>
      </c>
      <c r="NL160" s="45"/>
      <c r="NM160" s="45" t="str">
        <f t="shared" si="896"/>
        <v/>
      </c>
      <c r="NN160" s="45"/>
      <c r="NO160" s="45" t="str">
        <f t="shared" si="897"/>
        <v/>
      </c>
      <c r="NP160" s="45"/>
      <c r="NQ160" s="44" t="str">
        <f t="shared" si="898"/>
        <v/>
      </c>
      <c r="NR160" s="43" t="str">
        <f t="shared" si="899"/>
        <v/>
      </c>
      <c r="NS160" s="45" t="str">
        <f t="shared" si="900"/>
        <v/>
      </c>
      <c r="NT160" s="46" t="str">
        <f t="shared" si="901"/>
        <v/>
      </c>
      <c r="NU160" s="37"/>
    </row>
    <row r="161" spans="1:385" ht="15" customHeight="1" thickBot="1" x14ac:dyDescent="0.3">
      <c r="A161" s="38"/>
      <c r="B161" s="39"/>
      <c r="C161" s="40"/>
      <c r="D161" s="40"/>
      <c r="E161" s="41"/>
      <c r="F161" s="41"/>
      <c r="G161" s="40"/>
      <c r="H161" s="42"/>
      <c r="I161" s="45"/>
      <c r="J161" s="45"/>
      <c r="K161" s="45"/>
      <c r="L161" s="45"/>
      <c r="M161" s="45"/>
      <c r="N161" s="45"/>
      <c r="O161" s="45"/>
      <c r="P161" s="44" t="str">
        <f t="shared" si="786"/>
        <v/>
      </c>
      <c r="Q161" s="43"/>
      <c r="R161" s="45"/>
      <c r="S161" s="46"/>
      <c r="T161" s="37"/>
      <c r="U161" s="29"/>
      <c r="V161" s="52" t="str">
        <f t="shared" si="790"/>
        <v/>
      </c>
      <c r="W161" s="45"/>
      <c r="X161" s="45"/>
      <c r="Y161" s="45"/>
      <c r="Z161" s="45"/>
      <c r="AA161" s="45"/>
      <c r="AB161" s="45"/>
      <c r="AC161" s="45"/>
      <c r="AD161" s="44" t="str">
        <f t="shared" si="794"/>
        <v/>
      </c>
      <c r="AE161" s="43"/>
      <c r="AF161" s="45"/>
      <c r="AG161" s="46"/>
      <c r="AH161" s="37"/>
      <c r="AI161" s="29"/>
      <c r="AJ161" s="52" t="str">
        <f t="shared" si="798"/>
        <v/>
      </c>
      <c r="AK161" s="45"/>
      <c r="AL161" s="45"/>
      <c r="AM161" s="45"/>
      <c r="AN161" s="45"/>
      <c r="AO161" s="45"/>
      <c r="AP161" s="45"/>
      <c r="AQ161" s="45"/>
      <c r="AR161" s="44" t="str">
        <f t="shared" si="802"/>
        <v/>
      </c>
      <c r="AS161" s="43"/>
      <c r="AT161" s="45"/>
      <c r="AU161" s="46"/>
      <c r="AV161" s="37"/>
      <c r="AW161" s="29"/>
      <c r="AX161" s="52" t="str">
        <f t="shared" si="806"/>
        <v/>
      </c>
      <c r="AY161" s="45"/>
      <c r="AZ161" s="45"/>
      <c r="BA161" s="45"/>
      <c r="BB161" s="45"/>
      <c r="BC161" s="45"/>
      <c r="BD161" s="45"/>
      <c r="BE161" s="45"/>
      <c r="BF161" s="44" t="str">
        <f t="shared" si="810"/>
        <v/>
      </c>
      <c r="BG161" s="43"/>
      <c r="BH161" s="45"/>
      <c r="BI161" s="46"/>
      <c r="BJ161" s="37"/>
      <c r="BK161" s="29"/>
      <c r="BL161" s="95"/>
      <c r="BM161" s="27">
        <v>5706</v>
      </c>
      <c r="BN161" s="45">
        <f t="shared" si="905"/>
        <v>54</v>
      </c>
      <c r="BO161" s="27">
        <v>188</v>
      </c>
      <c r="BP161" s="45">
        <f t="shared" si="906"/>
        <v>4</v>
      </c>
      <c r="BQ161" s="27">
        <v>8</v>
      </c>
      <c r="BR161" s="45">
        <f t="shared" si="907"/>
        <v>3</v>
      </c>
      <c r="BS161" s="27">
        <v>3</v>
      </c>
      <c r="BT161" s="63" t="str">
        <f t="shared" ref="BT161:BT202" si="967">IF(BM161="","",BT157)</f>
        <v>サンリオボアバンスクリップ</v>
      </c>
      <c r="BU161" s="67">
        <f t="shared" ref="BU161:BU202" si="968">IF(BN161="","",BU157)</f>
        <v>1100</v>
      </c>
      <c r="BV161" s="45">
        <f t="shared" si="909"/>
        <v>3300</v>
      </c>
      <c r="BW161" s="46">
        <f t="shared" si="910"/>
        <v>0.61111111111111116</v>
      </c>
      <c r="BX161" s="37" t="s">
        <v>858</v>
      </c>
      <c r="BY161" s="57"/>
      <c r="BZ161" s="95"/>
      <c r="CA161" s="27">
        <v>10021</v>
      </c>
      <c r="CB161" s="45">
        <f t="shared" si="911"/>
        <v>73</v>
      </c>
      <c r="CC161" s="27">
        <v>471</v>
      </c>
      <c r="CD161" s="45">
        <f t="shared" si="912"/>
        <v>2</v>
      </c>
      <c r="CE161" s="27">
        <v>6</v>
      </c>
      <c r="CF161" s="45">
        <f t="shared" si="913"/>
        <v>2</v>
      </c>
      <c r="CG161" s="27">
        <v>0</v>
      </c>
      <c r="CH161" s="63" t="s">
        <v>1007</v>
      </c>
      <c r="CI161" s="67">
        <v>440</v>
      </c>
      <c r="CJ161" s="45">
        <f t="shared" si="915"/>
        <v>880</v>
      </c>
      <c r="CK161" s="46">
        <f t="shared" si="916"/>
        <v>0.12054794520547946</v>
      </c>
      <c r="CL161" s="37"/>
      <c r="CM161" s="29"/>
      <c r="CN161" s="95"/>
      <c r="CO161" s="27">
        <v>4201</v>
      </c>
      <c r="CP161" s="45">
        <f t="shared" si="917"/>
        <v>58</v>
      </c>
      <c r="CQ161" s="27">
        <v>130</v>
      </c>
      <c r="CR161" s="45">
        <f t="shared" si="918"/>
        <v>0</v>
      </c>
      <c r="CS161" s="27">
        <v>9</v>
      </c>
      <c r="CT161" s="45">
        <f t="shared" si="919"/>
        <v>0</v>
      </c>
      <c r="CU161" s="27">
        <v>0</v>
      </c>
      <c r="CV161" s="63" t="str">
        <f t="shared" si="920"/>
        <v>キティしっぽ付きポーチ</v>
      </c>
      <c r="CW161" s="67">
        <f t="shared" si="921"/>
        <v>880</v>
      </c>
      <c r="CX161" s="45">
        <f t="shared" si="922"/>
        <v>0</v>
      </c>
      <c r="CY161" s="46">
        <f t="shared" si="923"/>
        <v>0</v>
      </c>
      <c r="CZ161" s="37"/>
      <c r="DA161" s="29"/>
      <c r="DB161" s="52" t="str">
        <f t="shared" si="814"/>
        <v/>
      </c>
      <c r="DC161" s="45"/>
      <c r="DD161" s="45"/>
      <c r="DE161" s="45"/>
      <c r="DF161" s="45"/>
      <c r="DG161" s="45"/>
      <c r="DH161" s="45"/>
      <c r="DI161" s="45"/>
      <c r="DJ161" s="44" t="str">
        <f t="shared" si="818"/>
        <v/>
      </c>
      <c r="DK161" s="43"/>
      <c r="DL161" s="45"/>
      <c r="DM161" s="46"/>
      <c r="DN161" s="37"/>
      <c r="DO161" s="29"/>
      <c r="DP161" s="52" t="str">
        <f t="shared" si="822"/>
        <v/>
      </c>
      <c r="DQ161" s="45"/>
      <c r="DR161" s="45"/>
      <c r="DS161" s="45"/>
      <c r="DT161" s="45"/>
      <c r="DU161" s="45"/>
      <c r="DV161" s="45"/>
      <c r="DW161" s="45"/>
      <c r="DX161" s="44" t="str">
        <f t="shared" si="826"/>
        <v/>
      </c>
      <c r="DY161" s="43"/>
      <c r="DZ161" s="45"/>
      <c r="EA161" s="46"/>
      <c r="EB161" s="37"/>
      <c r="ED161" s="52" t="str">
        <f t="shared" si="830"/>
        <v/>
      </c>
      <c r="EE161" s="45"/>
      <c r="EF161" s="45"/>
      <c r="EG161" s="45"/>
      <c r="EH161" s="45"/>
      <c r="EI161" s="45"/>
      <c r="EJ161" s="45"/>
      <c r="EK161" s="45"/>
      <c r="EL161" s="44" t="str">
        <f t="shared" si="834"/>
        <v/>
      </c>
      <c r="EM161" s="43"/>
      <c r="EN161" s="45"/>
      <c r="EO161" s="46"/>
      <c r="EP161" s="37"/>
      <c r="ER161" s="52" t="str">
        <f t="shared" si="838"/>
        <v/>
      </c>
      <c r="ES161" s="45"/>
      <c r="ET161" s="45"/>
      <c r="EU161" s="45"/>
      <c r="EV161" s="45"/>
      <c r="EW161" s="45"/>
      <c r="EX161" s="45"/>
      <c r="EY161" s="45"/>
      <c r="EZ161" s="44" t="str">
        <f t="shared" si="842"/>
        <v/>
      </c>
      <c r="FA161" s="43"/>
      <c r="FB161" s="45"/>
      <c r="FC161" s="46"/>
      <c r="FD161" s="37"/>
      <c r="FF161" s="52" t="str">
        <f t="shared" si="846"/>
        <v/>
      </c>
      <c r="FG161" s="45"/>
      <c r="FH161" s="45"/>
      <c r="FI161" s="45"/>
      <c r="FJ161" s="45"/>
      <c r="FK161" s="45"/>
      <c r="FL161" s="45"/>
      <c r="FM161" s="45"/>
      <c r="FN161" s="44" t="str">
        <f t="shared" si="850"/>
        <v/>
      </c>
      <c r="FO161" s="43"/>
      <c r="FP161" s="45"/>
      <c r="FQ161" s="46"/>
      <c r="FR161" s="37"/>
      <c r="FS161" s="29"/>
      <c r="FT161" s="52" t="str">
        <f t="shared" si="854"/>
        <v/>
      </c>
      <c r="FU161" s="45"/>
      <c r="FV161" s="45"/>
      <c r="FW161" s="45"/>
      <c r="FX161" s="45"/>
      <c r="FY161" s="45"/>
      <c r="FZ161" s="45"/>
      <c r="GA161" s="45"/>
      <c r="GB161" s="44" t="str">
        <f t="shared" si="858"/>
        <v/>
      </c>
      <c r="GC161" s="43"/>
      <c r="GD161" s="45"/>
      <c r="GE161" s="46"/>
      <c r="GF161" s="37"/>
      <c r="GH161" s="52" t="str">
        <f t="shared" si="862"/>
        <v/>
      </c>
      <c r="GI161" s="45"/>
      <c r="GJ161" s="45"/>
      <c r="GK161" s="45"/>
      <c r="GL161" s="45"/>
      <c r="GM161" s="45"/>
      <c r="GN161" s="45"/>
      <c r="GO161" s="45"/>
      <c r="GP161" s="44" t="str">
        <f t="shared" si="866"/>
        <v/>
      </c>
      <c r="GQ161" s="43"/>
      <c r="GR161" s="45"/>
      <c r="GS161" s="46"/>
      <c r="GT161" s="37"/>
      <c r="GU161" s="61"/>
      <c r="GV161" s="95"/>
      <c r="GW161" s="30" t="s">
        <v>1145</v>
      </c>
      <c r="GX161" s="27">
        <v>3890</v>
      </c>
      <c r="GY161" s="45">
        <f t="shared" si="924"/>
        <v>13</v>
      </c>
      <c r="GZ161" s="27">
        <v>103</v>
      </c>
      <c r="HA161" s="45">
        <f t="shared" si="925"/>
        <v>0</v>
      </c>
      <c r="HB161" s="27">
        <v>3</v>
      </c>
      <c r="HC161" s="45">
        <f t="shared" si="926"/>
        <v>0</v>
      </c>
      <c r="HD161" s="27">
        <v>0</v>
      </c>
      <c r="HE161" s="63" t="str">
        <f t="shared" si="963"/>
        <v>おしりぷにぷにシール</v>
      </c>
      <c r="HF161" s="67">
        <f t="shared" si="964"/>
        <v>220</v>
      </c>
      <c r="HG161" s="45">
        <f t="shared" si="927"/>
        <v>0</v>
      </c>
      <c r="HH161" s="46">
        <f t="shared" si="965"/>
        <v>0</v>
      </c>
      <c r="HI161" s="37" t="s">
        <v>1053</v>
      </c>
      <c r="HK161" s="95"/>
      <c r="HL161" s="27">
        <v>3048</v>
      </c>
      <c r="HM161" s="45">
        <f t="shared" si="929"/>
        <v>168</v>
      </c>
      <c r="HN161" s="27">
        <v>85</v>
      </c>
      <c r="HO161" s="45">
        <f t="shared" si="930"/>
        <v>4</v>
      </c>
      <c r="HP161" s="27">
        <v>17</v>
      </c>
      <c r="HQ161" s="45">
        <f t="shared" si="931"/>
        <v>4</v>
      </c>
      <c r="HR161" s="27">
        <v>3</v>
      </c>
      <c r="HS161" s="63" t="str">
        <f t="shared" si="932"/>
        <v>たまごっちマスコット</v>
      </c>
      <c r="HT161" s="67">
        <f t="shared" si="933"/>
        <v>1100</v>
      </c>
      <c r="HU161" s="45">
        <f t="shared" si="934"/>
        <v>4400</v>
      </c>
      <c r="HV161" s="46">
        <f t="shared" si="935"/>
        <v>0.26190476190476192</v>
      </c>
      <c r="HW161" s="37"/>
      <c r="HX161" s="360"/>
      <c r="HY161" s="95"/>
      <c r="HZ161" s="27">
        <v>9635</v>
      </c>
      <c r="IA161" s="45">
        <f t="shared" si="936"/>
        <v>111</v>
      </c>
      <c r="IB161" s="27">
        <v>270</v>
      </c>
      <c r="IC161" s="45">
        <f t="shared" si="937"/>
        <v>4</v>
      </c>
      <c r="ID161" s="27">
        <v>25</v>
      </c>
      <c r="IE161" s="45">
        <f t="shared" si="938"/>
        <v>5</v>
      </c>
      <c r="IF161" s="27">
        <v>5</v>
      </c>
      <c r="IG161" s="63" t="str">
        <f t="shared" si="939"/>
        <v>ボンボンドロップシール</v>
      </c>
      <c r="IH161" s="67">
        <f t="shared" si="940"/>
        <v>200</v>
      </c>
      <c r="II161" s="45">
        <f t="shared" si="941"/>
        <v>1000</v>
      </c>
      <c r="IJ161" s="46">
        <f t="shared" si="942"/>
        <v>9.0090090090090086E-2</v>
      </c>
      <c r="IK161" s="37"/>
      <c r="IL161" s="29"/>
      <c r="IM161" s="95"/>
      <c r="IN161" s="27">
        <v>6373</v>
      </c>
      <c r="IO161" s="45">
        <f t="shared" si="943"/>
        <v>43</v>
      </c>
      <c r="IP161" s="27">
        <v>436</v>
      </c>
      <c r="IQ161" s="45">
        <f t="shared" si="944"/>
        <v>2</v>
      </c>
      <c r="IR161" s="27">
        <v>28</v>
      </c>
      <c r="IS161" s="45">
        <f t="shared" si="945"/>
        <v>2</v>
      </c>
      <c r="IT161" s="27">
        <v>0</v>
      </c>
      <c r="IU161" s="63" t="str">
        <f t="shared" ref="IU161:IU190" si="969">IF(IN161="","",IU157)</f>
        <v>たまごっちヘアクリップ</v>
      </c>
      <c r="IV161" s="67">
        <f t="shared" ref="IV161:IV190" si="970">IF(IO161="","",IV157)</f>
        <v>1100</v>
      </c>
      <c r="IW161" s="45">
        <f t="shared" si="946"/>
        <v>2200</v>
      </c>
      <c r="IX161" s="46">
        <f t="shared" si="947"/>
        <v>0.51162790697674421</v>
      </c>
      <c r="IY161" s="37"/>
      <c r="IZ161" s="61"/>
      <c r="JA161" s="95"/>
      <c r="JB161" s="27">
        <v>9946</v>
      </c>
      <c r="JC161" s="45">
        <f t="shared" si="948"/>
        <v>140</v>
      </c>
      <c r="JD161" s="27">
        <v>532</v>
      </c>
      <c r="JE161" s="45">
        <f t="shared" si="949"/>
        <v>3</v>
      </c>
      <c r="JF161" s="27">
        <v>18</v>
      </c>
      <c r="JG161" s="45">
        <f t="shared" si="950"/>
        <v>3</v>
      </c>
      <c r="JH161" s="27">
        <v>0</v>
      </c>
      <c r="JI161" s="63" t="str">
        <f t="shared" si="966"/>
        <v>たまごっちマスコット</v>
      </c>
      <c r="JJ161" s="67">
        <f t="shared" si="966"/>
        <v>1100</v>
      </c>
      <c r="JK161" s="45">
        <f t="shared" si="952"/>
        <v>3300</v>
      </c>
      <c r="JL161" s="46">
        <f t="shared" si="953"/>
        <v>0.23571428571428571</v>
      </c>
      <c r="JM161" s="37"/>
      <c r="JN161" s="29"/>
      <c r="JO161" s="95"/>
      <c r="JP161" s="27">
        <v>6986</v>
      </c>
      <c r="JQ161" s="45">
        <f t="shared" si="954"/>
        <v>24</v>
      </c>
      <c r="JR161" s="27">
        <v>333</v>
      </c>
      <c r="JS161" s="45">
        <f t="shared" si="955"/>
        <v>6</v>
      </c>
      <c r="JT161" s="27">
        <v>290</v>
      </c>
      <c r="JU161" s="45">
        <f t="shared" si="956"/>
        <v>10</v>
      </c>
      <c r="JV161" s="27">
        <v>0</v>
      </c>
      <c r="JW161" s="63" t="str">
        <f t="shared" si="957"/>
        <v>ブレスレット</v>
      </c>
      <c r="JX161" s="67">
        <f t="shared" si="958"/>
        <v>150</v>
      </c>
      <c r="JY161" s="45">
        <f t="shared" si="959"/>
        <v>1500</v>
      </c>
      <c r="JZ161" s="46">
        <f t="shared" si="960"/>
        <v>0.625</v>
      </c>
      <c r="KA161" s="37" t="s">
        <v>1059</v>
      </c>
      <c r="KB161" s="51"/>
      <c r="KC161" s="94"/>
      <c r="KD161" s="27">
        <v>14557</v>
      </c>
      <c r="KE161" s="45">
        <f>IF(KD161="","",KD161-KD157)</f>
        <v>91</v>
      </c>
      <c r="KF161" s="27">
        <v>769</v>
      </c>
      <c r="KG161" s="45">
        <f>IF(KF161="","",KF161-KF157)</f>
        <v>1</v>
      </c>
      <c r="KH161" s="27">
        <v>20</v>
      </c>
      <c r="KI161" s="45">
        <f>IF(KH161="","",KH157+KJ157-KH161)</f>
        <v>1</v>
      </c>
      <c r="KJ161" s="27">
        <v>2</v>
      </c>
      <c r="KK161" s="63" t="str">
        <f>IF(KD161="","",KK157)</f>
        <v>たまごっちマスコット</v>
      </c>
      <c r="KL161" s="67">
        <f>IF(KE161="","",KL157)</f>
        <v>1430</v>
      </c>
      <c r="KM161" s="45">
        <f>IF(KH161="","",KI161*KL161)</f>
        <v>1430</v>
      </c>
      <c r="KN161" s="46">
        <f>IF(KI161="","",KM161/(KE161*100))</f>
        <v>0.15714285714285714</v>
      </c>
      <c r="KO161" s="37"/>
      <c r="KP161" s="29"/>
      <c r="KQ161" s="95"/>
      <c r="KR161" s="27">
        <v>3970</v>
      </c>
      <c r="KS161" s="45">
        <f>IF(KR161="","",KR161-KR157)</f>
        <v>48</v>
      </c>
      <c r="KT161" s="27">
        <v>128</v>
      </c>
      <c r="KU161" s="45">
        <f>IF(KT161="","",KT161-KT157)</f>
        <v>5</v>
      </c>
      <c r="KV161" s="27">
        <v>13</v>
      </c>
      <c r="KW161" s="45">
        <f>IF(KV161="","",KV157+KX157-KV161)</f>
        <v>6</v>
      </c>
      <c r="KX161" s="27">
        <v>2</v>
      </c>
      <c r="KY161" s="63" t="str">
        <f>IF(KR161="","",KY157)</f>
        <v>忍者めし</v>
      </c>
      <c r="KZ161" s="67">
        <f>IF(KS161="","",KZ157)</f>
        <v>250</v>
      </c>
      <c r="LA161" s="45">
        <f>IF(KV161="","",KW161*KZ161)</f>
        <v>1500</v>
      </c>
      <c r="LB161" s="46">
        <f>IF(KW161="","",LA161/(KS161*100))</f>
        <v>0.3125</v>
      </c>
      <c r="LC161" s="37"/>
      <c r="LD161" s="29"/>
      <c r="LE161" s="75"/>
      <c r="LF161" s="76"/>
      <c r="LG161" s="76"/>
      <c r="LH161" s="76">
        <v>1166</v>
      </c>
      <c r="LI161" s="76">
        <f t="shared" si="902"/>
        <v>0</v>
      </c>
      <c r="LJ161" s="77">
        <v>2</v>
      </c>
      <c r="LK161" s="76">
        <f t="shared" si="903"/>
        <v>0</v>
      </c>
      <c r="LL161" s="76">
        <v>0</v>
      </c>
      <c r="LM161" s="78" t="str">
        <f>IF(LF159="","",LM158)</f>
        <v>ボンドロ</v>
      </c>
      <c r="LN161" s="79">
        <f>IF(LG159="","",LN158)</f>
        <v>1500</v>
      </c>
      <c r="LO161" s="76">
        <f t="shared" si="904"/>
        <v>0</v>
      </c>
      <c r="LP161" s="80"/>
      <c r="LQ161" s="37"/>
      <c r="LR161" s="29"/>
      <c r="LS161" s="52" t="str">
        <f t="shared" si="870"/>
        <v/>
      </c>
      <c r="LT161" s="45"/>
      <c r="LU161" s="45"/>
      <c r="LV161" s="45"/>
      <c r="LW161" s="45"/>
      <c r="LX161" s="45"/>
      <c r="LY161" s="45"/>
      <c r="LZ161" s="45"/>
      <c r="MA161" s="44" t="str">
        <f t="shared" si="874"/>
        <v/>
      </c>
      <c r="MB161" s="43"/>
      <c r="MC161" s="45"/>
      <c r="MD161" s="46"/>
      <c r="ME161" s="37"/>
      <c r="MF161" s="29"/>
      <c r="MG161" s="52" t="str">
        <f t="shared" si="878"/>
        <v/>
      </c>
      <c r="MH161" s="45"/>
      <c r="MI161" s="45"/>
      <c r="MJ161" s="45"/>
      <c r="MK161" s="45"/>
      <c r="ML161" s="45"/>
      <c r="MM161" s="45"/>
      <c r="MN161" s="45"/>
      <c r="MO161" s="44" t="str">
        <f t="shared" si="882"/>
        <v/>
      </c>
      <c r="MP161" s="43"/>
      <c r="MQ161" s="45"/>
      <c r="MR161" s="46"/>
      <c r="MS161" s="37"/>
      <c r="MT161" s="29"/>
      <c r="MU161" s="52" t="str">
        <f t="shared" si="886"/>
        <v/>
      </c>
      <c r="MV161" s="45"/>
      <c r="MW161" s="45"/>
      <c r="MX161" s="45"/>
      <c r="MY161" s="45"/>
      <c r="MZ161" s="45"/>
      <c r="NA161" s="45"/>
      <c r="NB161" s="45"/>
      <c r="NC161" s="44" t="str">
        <f t="shared" si="890"/>
        <v/>
      </c>
      <c r="ND161" s="43"/>
      <c r="NE161" s="45"/>
      <c r="NF161" s="46"/>
      <c r="NG161" s="37"/>
      <c r="NH161" s="29"/>
      <c r="NI161" s="52" t="str">
        <f t="shared" si="894"/>
        <v/>
      </c>
      <c r="NJ161" s="45"/>
      <c r="NK161" s="45"/>
      <c r="NL161" s="45"/>
      <c r="NM161" s="45"/>
      <c r="NN161" s="45"/>
      <c r="NO161" s="45"/>
      <c r="NP161" s="45"/>
      <c r="NQ161" s="44" t="str">
        <f t="shared" si="898"/>
        <v/>
      </c>
      <c r="NR161" s="43"/>
      <c r="NS161" s="45"/>
      <c r="NT161" s="46"/>
      <c r="NU161" s="37"/>
    </row>
    <row r="162" spans="1:385" ht="15" customHeight="1" thickTop="1" thickBot="1" x14ac:dyDescent="0.3">
      <c r="A162" s="38"/>
      <c r="B162" s="39"/>
      <c r="C162" s="40"/>
      <c r="D162" s="40"/>
      <c r="E162" s="41"/>
      <c r="F162" s="41"/>
      <c r="G162" s="40"/>
      <c r="H162" s="42"/>
      <c r="I162" s="45"/>
      <c r="J162" s="45" t="str">
        <f>IF(I162="","",I162-I163)</f>
        <v/>
      </c>
      <c r="K162" s="45"/>
      <c r="L162" s="45" t="str">
        <f>IF(K162="","",K162-K163)</f>
        <v/>
      </c>
      <c r="M162" s="45"/>
      <c r="N162" s="45" t="str">
        <f>IF(M162="","",M163+O163-M162)</f>
        <v/>
      </c>
      <c r="O162" s="45"/>
      <c r="P162" s="44" t="str">
        <f t="shared" si="786"/>
        <v/>
      </c>
      <c r="Q162" s="43" t="str">
        <f>IF(I162="","",Q163)</f>
        <v/>
      </c>
      <c r="R162" s="45" t="str">
        <f t="shared" ref="R162:R199" si="971">IF(Q162="","",N162*Q162)</f>
        <v/>
      </c>
      <c r="S162" s="46" t="str">
        <f t="shared" ref="S162:S199" si="972">IF(R162="","",R162/(J162*100))</f>
        <v/>
      </c>
      <c r="T162" s="37"/>
      <c r="U162" s="29"/>
      <c r="V162" s="52" t="str">
        <f t="shared" si="790"/>
        <v/>
      </c>
      <c r="W162" s="67"/>
      <c r="X162" s="45" t="str">
        <f>IF(W162="","",W162-W163)</f>
        <v/>
      </c>
      <c r="Y162" s="45"/>
      <c r="Z162" s="45" t="str">
        <f>IF(Y162="","",Y162-Y163)</f>
        <v/>
      </c>
      <c r="AA162" s="45"/>
      <c r="AB162" s="45" t="str">
        <f>IF(AA162="","",AA163+AC163-AA162)</f>
        <v/>
      </c>
      <c r="AC162" s="45"/>
      <c r="AD162" s="44" t="str">
        <f t="shared" si="794"/>
        <v/>
      </c>
      <c r="AE162" s="43" t="str">
        <f>IF(W162="","",AE163)</f>
        <v/>
      </c>
      <c r="AF162" s="45" t="str">
        <f t="shared" ref="AF162:AF194" si="973">IF(AE162="","",AB162*AE162)</f>
        <v/>
      </c>
      <c r="AG162" s="46" t="str">
        <f t="shared" ref="AG162:AG194" si="974">IF(AF162="","",AF162/(X162*100))</f>
        <v/>
      </c>
      <c r="AH162" s="37"/>
      <c r="AI162" s="29"/>
      <c r="AJ162" s="52" t="str">
        <f t="shared" si="798"/>
        <v/>
      </c>
      <c r="AK162" s="45"/>
      <c r="AL162" s="45" t="str">
        <f>IF(AK162="","",AK162-AK163)</f>
        <v/>
      </c>
      <c r="AM162" s="45"/>
      <c r="AN162" s="45" t="str">
        <f>IF(AM162="","",AM162-AM163)</f>
        <v/>
      </c>
      <c r="AO162" s="45"/>
      <c r="AP162" s="45" t="str">
        <f>IF(AO162="","",AO163+AQ163-AO162)</f>
        <v/>
      </c>
      <c r="AQ162" s="45"/>
      <c r="AR162" s="44" t="str">
        <f t="shared" si="802"/>
        <v/>
      </c>
      <c r="AS162" s="43" t="str">
        <f>IF(AK162="","",AS163)</f>
        <v/>
      </c>
      <c r="AT162" s="45" t="str">
        <f t="shared" ref="AT162:AT199" si="975">IF(AS162="","",AP162*AS162)</f>
        <v/>
      </c>
      <c r="AU162" s="46" t="str">
        <f t="shared" ref="AU162:AU199" si="976">IF(AT162="","",AT162/(AL162*100))</f>
        <v/>
      </c>
      <c r="AV162" s="37"/>
      <c r="AW162" s="29"/>
      <c r="AX162" s="52" t="str">
        <f t="shared" si="806"/>
        <v/>
      </c>
      <c r="AY162" s="45"/>
      <c r="AZ162" s="45" t="str">
        <f>IF(AY162="","",AY162-AY163)</f>
        <v/>
      </c>
      <c r="BA162" s="45"/>
      <c r="BB162" s="45" t="str">
        <f>IF(BA162="","",BA162-BA163)</f>
        <v/>
      </c>
      <c r="BC162" s="45"/>
      <c r="BD162" s="45" t="str">
        <f>IF(BC162="","",BC163+BE163-BC162)</f>
        <v/>
      </c>
      <c r="BE162" s="45"/>
      <c r="BF162" s="44" t="str">
        <f t="shared" si="810"/>
        <v/>
      </c>
      <c r="BG162" s="43" t="str">
        <f>IF(AY162="","",BG163)</f>
        <v/>
      </c>
      <c r="BH162" s="45" t="str">
        <f t="shared" ref="BH162:BH199" si="977">IF(BG162="","",BD162*BG162)</f>
        <v/>
      </c>
      <c r="BI162" s="46" t="str">
        <f t="shared" ref="BI162:BI199" si="978">IF(BH162="","",BH162/(AZ162*100))</f>
        <v/>
      </c>
      <c r="BJ162" s="37"/>
      <c r="BK162" s="29"/>
      <c r="BL162" s="75"/>
      <c r="BM162" s="76">
        <v>3675</v>
      </c>
      <c r="BN162" s="76">
        <f t="shared" si="905"/>
        <v>230</v>
      </c>
      <c r="BO162" s="76">
        <v>70</v>
      </c>
      <c r="BP162" s="76">
        <f t="shared" si="906"/>
        <v>13</v>
      </c>
      <c r="BQ162" s="76">
        <v>6</v>
      </c>
      <c r="BR162" s="184">
        <f t="shared" si="907"/>
        <v>10</v>
      </c>
      <c r="BS162" s="76">
        <v>5</v>
      </c>
      <c r="BT162" s="78" t="str">
        <f t="shared" si="967"/>
        <v>バタースクイーズ</v>
      </c>
      <c r="BU162" s="79">
        <f t="shared" si="968"/>
        <v>440</v>
      </c>
      <c r="BV162" s="76">
        <f t="shared" si="909"/>
        <v>4400</v>
      </c>
      <c r="BW162" s="80">
        <f t="shared" si="910"/>
        <v>0.19130434782608696</v>
      </c>
      <c r="BX162" s="37" t="s">
        <v>1063</v>
      </c>
      <c r="BY162" s="57"/>
      <c r="BZ162" s="75"/>
      <c r="CA162" s="76">
        <v>7537</v>
      </c>
      <c r="CB162" s="76">
        <f t="shared" si="911"/>
        <v>25</v>
      </c>
      <c r="CC162" s="76">
        <v>416</v>
      </c>
      <c r="CD162" s="76">
        <f t="shared" si="912"/>
        <v>1</v>
      </c>
      <c r="CE162" s="76">
        <v>7</v>
      </c>
      <c r="CF162" s="76">
        <f t="shared" si="913"/>
        <v>1</v>
      </c>
      <c r="CG162" s="76">
        <v>12</v>
      </c>
      <c r="CH162" s="78" t="s">
        <v>1031</v>
      </c>
      <c r="CI162" s="79">
        <v>1430</v>
      </c>
      <c r="CJ162" s="76">
        <f t="shared" si="915"/>
        <v>1430</v>
      </c>
      <c r="CK162" s="80">
        <f t="shared" si="916"/>
        <v>0.57199999999999995</v>
      </c>
      <c r="CL162" s="37"/>
      <c r="CM162" s="29"/>
      <c r="CN162" s="75"/>
      <c r="CO162" s="76">
        <v>3192</v>
      </c>
      <c r="CP162" s="76">
        <f t="shared" si="917"/>
        <v>5</v>
      </c>
      <c r="CQ162" s="76">
        <v>216</v>
      </c>
      <c r="CR162" s="76">
        <f t="shared" si="918"/>
        <v>2</v>
      </c>
      <c r="CS162" s="76">
        <v>308</v>
      </c>
      <c r="CT162" s="76">
        <f t="shared" si="919"/>
        <v>5</v>
      </c>
      <c r="CU162" s="76">
        <v>0</v>
      </c>
      <c r="CV162" s="78" t="str">
        <f t="shared" si="920"/>
        <v>サンリオブレスレット</v>
      </c>
      <c r="CW162" s="79">
        <f t="shared" si="921"/>
        <v>250</v>
      </c>
      <c r="CX162" s="76">
        <f t="shared" si="922"/>
        <v>1250</v>
      </c>
      <c r="CY162" s="80">
        <f t="shared" si="923"/>
        <v>2.5</v>
      </c>
      <c r="CZ162" s="181" t="s">
        <v>1064</v>
      </c>
      <c r="DA162" s="29"/>
      <c r="DB162" s="52" t="str">
        <f t="shared" si="814"/>
        <v/>
      </c>
      <c r="DC162" s="45"/>
      <c r="DD162" s="45" t="str">
        <f>IF(DC162="","",DC162-DC163)</f>
        <v/>
      </c>
      <c r="DE162" s="45"/>
      <c r="DF162" s="45" t="str">
        <f>IF(DE162="","",DE162-DE163)</f>
        <v/>
      </c>
      <c r="DG162" s="45"/>
      <c r="DH162" s="45" t="str">
        <f>IF(DG162="","",DG163+DI163-DG162)</f>
        <v/>
      </c>
      <c r="DI162" s="45"/>
      <c r="DJ162" s="44" t="str">
        <f t="shared" si="818"/>
        <v/>
      </c>
      <c r="DK162" s="43" t="str">
        <f>IF(DC162="","",DK163)</f>
        <v/>
      </c>
      <c r="DL162" s="45" t="str">
        <f t="shared" ref="DL162:DL194" si="979">IF(DK162="","",DH162*DK162)</f>
        <v/>
      </c>
      <c r="DM162" s="46" t="str">
        <f t="shared" ref="DM162:DM194" si="980">IF(DL162="","",DL162/(DD162*100))</f>
        <v/>
      </c>
      <c r="DN162" s="37"/>
      <c r="DO162" s="29"/>
      <c r="DP162" s="52" t="str">
        <f t="shared" si="822"/>
        <v/>
      </c>
      <c r="DQ162" s="45"/>
      <c r="DR162" s="45" t="str">
        <f>IF(DQ162="","",DQ162-DQ163)</f>
        <v/>
      </c>
      <c r="DS162" s="45"/>
      <c r="DT162" s="45" t="str">
        <f>IF(DS162="","",DS162-DS163)</f>
        <v/>
      </c>
      <c r="DU162" s="45"/>
      <c r="DV162" s="45" t="str">
        <f>IF(DU162="","",DU163+DW163-DU162)</f>
        <v/>
      </c>
      <c r="DW162" s="45"/>
      <c r="DX162" s="44" t="str">
        <f t="shared" si="826"/>
        <v/>
      </c>
      <c r="DY162" s="43" t="str">
        <f>IF(DQ162="","",DY163)</f>
        <v/>
      </c>
      <c r="DZ162" s="45" t="str">
        <f t="shared" ref="DZ162:DZ199" si="981">IF(DY162="","",DV162*DY162)</f>
        <v/>
      </c>
      <c r="EA162" s="46" t="str">
        <f t="shared" ref="EA162:EA199" si="982">IF(DZ162="","",DZ162/(DR162*100))</f>
        <v/>
      </c>
      <c r="EB162" s="37"/>
      <c r="ED162" s="52" t="str">
        <f t="shared" si="830"/>
        <v/>
      </c>
      <c r="EE162" s="45"/>
      <c r="EF162" s="45" t="str">
        <f>IF(EE162="","",EE162-EE163)</f>
        <v/>
      </c>
      <c r="EG162" s="45"/>
      <c r="EH162" s="45" t="str">
        <f>IF(EG162="","",EG162-EG163)</f>
        <v/>
      </c>
      <c r="EI162" s="45"/>
      <c r="EJ162" s="45" t="str">
        <f>IF(EI162="","",EI163+EK163-EI162)</f>
        <v/>
      </c>
      <c r="EK162" s="45"/>
      <c r="EL162" s="44" t="str">
        <f t="shared" si="834"/>
        <v/>
      </c>
      <c r="EM162" s="43" t="str">
        <f>IF(EE162="","",EM163)</f>
        <v/>
      </c>
      <c r="EN162" s="45" t="str">
        <f t="shared" ref="EN162:EN194" si="983">IF(EM162="","",EJ162*EM162)</f>
        <v/>
      </c>
      <c r="EO162" s="46" t="str">
        <f t="shared" ref="EO162:EO194" si="984">IF(EN162="","",EN162/(EF162*100))</f>
        <v/>
      </c>
      <c r="EP162" s="37"/>
      <c r="ER162" s="52" t="str">
        <f t="shared" si="838"/>
        <v/>
      </c>
      <c r="ES162" s="45"/>
      <c r="ET162" s="45" t="str">
        <f>IF(ES162="","",ES162-ES163)</f>
        <v/>
      </c>
      <c r="EU162" s="45"/>
      <c r="EV162" s="45" t="str">
        <f>IF(EU162="","",EU162-EU163)</f>
        <v/>
      </c>
      <c r="EW162" s="45"/>
      <c r="EX162" s="45" t="str">
        <f>IF(EW162="","",EW163+EY163-EW162)</f>
        <v/>
      </c>
      <c r="EY162" s="45"/>
      <c r="EZ162" s="44" t="str">
        <f t="shared" si="842"/>
        <v/>
      </c>
      <c r="FA162" s="43" t="str">
        <f>IF(ES162="","",FA163)</f>
        <v/>
      </c>
      <c r="FB162" s="45" t="str">
        <f t="shared" ref="FB162:FB194" si="985">IF(FA162="","",EX162*FA162)</f>
        <v/>
      </c>
      <c r="FC162" s="46" t="str">
        <f t="shared" ref="FC162:FC194" si="986">IF(FB162="","",FB162/(ET162*100))</f>
        <v/>
      </c>
      <c r="FD162" s="37"/>
      <c r="FF162" s="52" t="str">
        <f t="shared" si="846"/>
        <v/>
      </c>
      <c r="FG162" s="45"/>
      <c r="FH162" s="45" t="str">
        <f>IF(FG162="","",FG162-FG163)</f>
        <v/>
      </c>
      <c r="FI162" s="45"/>
      <c r="FJ162" s="45" t="str">
        <f>IF(FI162="","",FI162-FI163)</f>
        <v/>
      </c>
      <c r="FK162" s="45"/>
      <c r="FL162" s="45" t="str">
        <f>IF(FK162="","",FK163+FM163-FK162)</f>
        <v/>
      </c>
      <c r="FM162" s="45"/>
      <c r="FN162" s="44" t="str">
        <f t="shared" si="850"/>
        <v/>
      </c>
      <c r="FO162" s="43" t="str">
        <f>IF(FG162="","",FO163)</f>
        <v/>
      </c>
      <c r="FP162" s="45" t="str">
        <f t="shared" ref="FP162:FP194" si="987">IF(FO162="","",FL162*FO162)</f>
        <v/>
      </c>
      <c r="FQ162" s="46" t="str">
        <f t="shared" ref="FQ162:FQ194" si="988">IF(FP162="","",FP162/(FH162*100))</f>
        <v/>
      </c>
      <c r="FR162" s="37"/>
      <c r="FS162" s="29"/>
      <c r="FT162" s="52" t="str">
        <f t="shared" si="854"/>
        <v/>
      </c>
      <c r="FU162" s="45"/>
      <c r="FV162" s="45" t="str">
        <f>IF(FU162="","",FU162-FU163)</f>
        <v/>
      </c>
      <c r="FW162" s="45"/>
      <c r="FX162" s="45" t="str">
        <f>IF(FW162="","",FW162-FW163)</f>
        <v/>
      </c>
      <c r="FY162" s="45"/>
      <c r="FZ162" s="45" t="str">
        <f>IF(FY162="","",FY163+GA163-FY162)</f>
        <v/>
      </c>
      <c r="GA162" s="45"/>
      <c r="GB162" s="44" t="str">
        <f t="shared" si="858"/>
        <v/>
      </c>
      <c r="GC162" s="43" t="str">
        <f>IF(FU162="","",GC163)</f>
        <v/>
      </c>
      <c r="GD162" s="45" t="str">
        <f t="shared" ref="GD162:GD194" si="989">IF(GC162="","",FZ162*GC162)</f>
        <v/>
      </c>
      <c r="GE162" s="46" t="str">
        <f t="shared" ref="GE162:GE194" si="990">IF(GD162="","",GD162/(FV162*100))</f>
        <v/>
      </c>
      <c r="GF162" s="37"/>
      <c r="GH162" s="52" t="str">
        <f t="shared" si="862"/>
        <v/>
      </c>
      <c r="GI162" s="45"/>
      <c r="GJ162" s="45" t="str">
        <f>IF(GI162="","",GI162-GI163)</f>
        <v/>
      </c>
      <c r="GK162" s="45"/>
      <c r="GL162" s="45" t="str">
        <f>IF(GK162="","",GK162-GK163)</f>
        <v/>
      </c>
      <c r="GM162" s="45"/>
      <c r="GN162" s="45" t="str">
        <f>IF(GM162="","",GM163+GO163-GM162)</f>
        <v/>
      </c>
      <c r="GO162" s="45"/>
      <c r="GP162" s="44" t="str">
        <f t="shared" si="866"/>
        <v/>
      </c>
      <c r="GQ162" s="43" t="str">
        <f>IF(GI162="","",GQ163)</f>
        <v/>
      </c>
      <c r="GR162" s="45" t="str">
        <f t="shared" ref="GR162:GR194" si="991">IF(GQ162="","",GN162*GQ162)</f>
        <v/>
      </c>
      <c r="GS162" s="46" t="str">
        <f t="shared" ref="GS162:GS194" si="992">IF(GR162="","",GR162/(GJ162*100))</f>
        <v/>
      </c>
      <c r="GT162" s="37"/>
      <c r="GU162" s="61"/>
      <c r="GV162" s="75"/>
      <c r="GW162" s="84" t="s">
        <v>1146</v>
      </c>
      <c r="GX162" s="76">
        <v>16850</v>
      </c>
      <c r="GY162" s="76">
        <f t="shared" si="924"/>
        <v>332</v>
      </c>
      <c r="GZ162" s="76">
        <v>136</v>
      </c>
      <c r="HA162" s="76">
        <f t="shared" si="925"/>
        <v>1</v>
      </c>
      <c r="HB162" s="76">
        <v>2</v>
      </c>
      <c r="HC162" s="76">
        <f t="shared" si="926"/>
        <v>1</v>
      </c>
      <c r="HD162" s="76">
        <v>1</v>
      </c>
      <c r="HE162" s="78" t="str">
        <f t="shared" si="963"/>
        <v>ボンボンドロップシール</v>
      </c>
      <c r="HF162" s="79">
        <f t="shared" si="964"/>
        <v>2000</v>
      </c>
      <c r="HG162" s="76">
        <f t="shared" si="927"/>
        <v>2000</v>
      </c>
      <c r="HH162" s="80">
        <f t="shared" si="965"/>
        <v>6.0240963855421686E-2</v>
      </c>
      <c r="HI162" s="37"/>
      <c r="HK162" s="75"/>
      <c r="HL162" s="76">
        <v>2646</v>
      </c>
      <c r="HM162" s="76">
        <f t="shared" si="929"/>
        <v>145</v>
      </c>
      <c r="HN162" s="76">
        <v>88</v>
      </c>
      <c r="HO162" s="76">
        <f t="shared" si="930"/>
        <v>10</v>
      </c>
      <c r="HP162" s="76">
        <v>22</v>
      </c>
      <c r="HQ162" s="76">
        <f t="shared" si="931"/>
        <v>12</v>
      </c>
      <c r="HR162" s="76">
        <v>15</v>
      </c>
      <c r="HS162" s="78" t="str">
        <f t="shared" si="932"/>
        <v>ボンドロシール</v>
      </c>
      <c r="HT162" s="79">
        <f t="shared" si="933"/>
        <v>200</v>
      </c>
      <c r="HU162" s="76">
        <f t="shared" si="934"/>
        <v>2400</v>
      </c>
      <c r="HV162" s="80">
        <f t="shared" si="935"/>
        <v>0.16551724137931034</v>
      </c>
      <c r="HW162" s="37"/>
      <c r="HX162" s="360"/>
      <c r="HY162" s="75"/>
      <c r="HZ162" s="76">
        <v>8826</v>
      </c>
      <c r="IA162" s="76">
        <f t="shared" si="936"/>
        <v>191</v>
      </c>
      <c r="IB162" s="76">
        <v>338</v>
      </c>
      <c r="IC162" s="76">
        <f t="shared" si="937"/>
        <v>3</v>
      </c>
      <c r="ID162" s="76">
        <v>2</v>
      </c>
      <c r="IE162" s="76">
        <f t="shared" si="938"/>
        <v>3</v>
      </c>
      <c r="IF162" s="76">
        <v>6</v>
      </c>
      <c r="IG162" s="78" t="s">
        <v>1007</v>
      </c>
      <c r="IH162" s="79">
        <v>400</v>
      </c>
      <c r="II162" s="76">
        <f t="shared" si="941"/>
        <v>1200</v>
      </c>
      <c r="IJ162" s="80">
        <f t="shared" si="942"/>
        <v>6.2827225130890049E-2</v>
      </c>
      <c r="IK162" s="37"/>
      <c r="IL162" s="29"/>
      <c r="IM162" s="75"/>
      <c r="IN162" s="76">
        <v>7713</v>
      </c>
      <c r="IO162" s="76">
        <f t="shared" si="943"/>
        <v>32</v>
      </c>
      <c r="IP162" s="76">
        <v>333</v>
      </c>
      <c r="IQ162" s="76">
        <f t="shared" si="944"/>
        <v>1</v>
      </c>
      <c r="IR162" s="76">
        <v>17</v>
      </c>
      <c r="IS162" s="76">
        <f t="shared" si="945"/>
        <v>1</v>
      </c>
      <c r="IT162" s="76">
        <v>0</v>
      </c>
      <c r="IU162" s="78" t="str">
        <f t="shared" si="969"/>
        <v>忍者グミ</v>
      </c>
      <c r="IV162" s="79">
        <f t="shared" si="970"/>
        <v>200</v>
      </c>
      <c r="IW162" s="76">
        <f t="shared" si="946"/>
        <v>200</v>
      </c>
      <c r="IX162" s="80">
        <f t="shared" si="947"/>
        <v>6.25E-2</v>
      </c>
      <c r="IY162" s="37"/>
      <c r="IZ162" s="61"/>
      <c r="JA162" s="75"/>
      <c r="JB162" s="76">
        <v>1713</v>
      </c>
      <c r="JC162" s="76">
        <f t="shared" si="948"/>
        <v>282</v>
      </c>
      <c r="JD162" s="76">
        <v>263</v>
      </c>
      <c r="JE162" s="76">
        <f t="shared" si="949"/>
        <v>3</v>
      </c>
      <c r="JF162" s="76">
        <v>2</v>
      </c>
      <c r="JG162" s="76">
        <f t="shared" si="950"/>
        <v>5</v>
      </c>
      <c r="JH162" s="76">
        <v>4</v>
      </c>
      <c r="JI162" s="78" t="str">
        <f t="shared" si="966"/>
        <v>たまごっちタイルシール</v>
      </c>
      <c r="JJ162" s="79">
        <f t="shared" si="966"/>
        <v>650</v>
      </c>
      <c r="JK162" s="76">
        <f t="shared" si="952"/>
        <v>3250</v>
      </c>
      <c r="JL162" s="80">
        <f t="shared" si="953"/>
        <v>0.11524822695035461</v>
      </c>
      <c r="JM162" s="37"/>
      <c r="JN162" s="29"/>
      <c r="JO162" s="75"/>
      <c r="JP162" s="76">
        <v>6725</v>
      </c>
      <c r="JQ162" s="76">
        <f t="shared" si="954"/>
        <v>50</v>
      </c>
      <c r="JR162" s="76">
        <v>244</v>
      </c>
      <c r="JS162" s="76">
        <f t="shared" si="955"/>
        <v>1</v>
      </c>
      <c r="JT162" s="76">
        <v>11</v>
      </c>
      <c r="JU162" s="76">
        <f t="shared" si="956"/>
        <v>1</v>
      </c>
      <c r="JV162" s="76">
        <v>0</v>
      </c>
      <c r="JW162" s="78" t="str">
        <f t="shared" si="957"/>
        <v>キティしっぽ付ポーチ</v>
      </c>
      <c r="JX162" s="79">
        <f t="shared" si="958"/>
        <v>670</v>
      </c>
      <c r="JY162" s="76">
        <f t="shared" si="959"/>
        <v>670</v>
      </c>
      <c r="JZ162" s="80">
        <f t="shared" si="960"/>
        <v>0.13400000000000001</v>
      </c>
      <c r="KA162" s="37"/>
      <c r="KB162" s="51"/>
      <c r="KC162" s="75"/>
      <c r="KD162" s="76">
        <v>15899</v>
      </c>
      <c r="KE162" s="180">
        <f>IF(KD162="","",KD162-KD158)</f>
        <v>15</v>
      </c>
      <c r="KF162" s="76">
        <v>869</v>
      </c>
      <c r="KG162" s="76">
        <f>IF(KF162="","",KF162-KF158)</f>
        <v>5</v>
      </c>
      <c r="KH162" s="76">
        <v>420</v>
      </c>
      <c r="KI162" s="76">
        <f>IF(KH162="","",KH158+KJ158-KH162)</f>
        <v>10</v>
      </c>
      <c r="KJ162" s="76">
        <v>0</v>
      </c>
      <c r="KK162" s="78" t="str">
        <f>IF(KD162="","",KK158)</f>
        <v>ブレスレット</v>
      </c>
      <c r="KL162" s="79">
        <f>IF(KE162="","",KL158)</f>
        <v>60</v>
      </c>
      <c r="KM162" s="76">
        <f>IF(KH162="","",KI162*KL162)</f>
        <v>600</v>
      </c>
      <c r="KN162" s="80">
        <f>IF(KI162="","",KM162/(KE162*100))</f>
        <v>0.4</v>
      </c>
      <c r="KO162" s="37" t="s">
        <v>1048</v>
      </c>
      <c r="KP162" s="29"/>
      <c r="KQ162" s="75"/>
      <c r="KR162" s="76">
        <v>5212</v>
      </c>
      <c r="KS162" s="76">
        <f>IF(KR162="","",KR162-KR158)</f>
        <v>109</v>
      </c>
      <c r="KT162" s="76">
        <v>139</v>
      </c>
      <c r="KU162" s="76">
        <f>IF(KT162="","",KT162-KT158)</f>
        <v>9</v>
      </c>
      <c r="KV162" s="76">
        <v>28</v>
      </c>
      <c r="KW162" s="76">
        <f>IF(KV162="","",KV158+KX158-KV162)</f>
        <v>11</v>
      </c>
      <c r="KX162" s="76">
        <v>9</v>
      </c>
      <c r="KY162" s="78" t="str">
        <f>IF(KR162="","",KY158)</f>
        <v>ボンボンドロップシール</v>
      </c>
      <c r="KZ162" s="79">
        <f>IF(KS162="","",KZ158)</f>
        <v>200</v>
      </c>
      <c r="LA162" s="76">
        <f>IF(KV162="","",KW162*KZ162)</f>
        <v>2200</v>
      </c>
      <c r="LB162" s="80">
        <f>IF(KW162="","",LA162/(KS162*100))</f>
        <v>0.20183486238532111</v>
      </c>
      <c r="LC162" s="37"/>
      <c r="LD162" s="29"/>
      <c r="LE162" s="52">
        <f>IF(A152="","",A152)</f>
        <v>46111</v>
      </c>
      <c r="LF162" s="43">
        <v>85333</v>
      </c>
      <c r="LG162" s="86">
        <f>IF(LF162="","",LF162-LF159)</f>
        <v>900</v>
      </c>
      <c r="LH162" s="43">
        <v>445</v>
      </c>
      <c r="LI162" s="43">
        <f t="shared" si="902"/>
        <v>0</v>
      </c>
      <c r="LJ162" s="43">
        <v>2</v>
      </c>
      <c r="LK162" s="87">
        <f t="shared" si="903"/>
        <v>0</v>
      </c>
      <c r="LL162" s="43">
        <v>0</v>
      </c>
      <c r="LM162" s="65" t="str">
        <f>IF(LF162="","",LM159)</f>
        <v>ボンドロ</v>
      </c>
      <c r="LN162" s="48">
        <f>IF(LG162="","",LN159)</f>
        <v>1200</v>
      </c>
      <c r="LO162" s="87">
        <f t="shared" si="904"/>
        <v>0</v>
      </c>
      <c r="LP162" s="53"/>
      <c r="LQ162" s="37"/>
      <c r="LR162" s="29"/>
      <c r="LS162" s="52" t="str">
        <f t="shared" si="870"/>
        <v/>
      </c>
      <c r="LT162" s="45"/>
      <c r="LU162" s="45" t="str">
        <f>IF(LT162="","",LT162-LT163)</f>
        <v/>
      </c>
      <c r="LV162" s="45"/>
      <c r="LW162" s="45" t="str">
        <f>IF(LV162="","",LV162-LV163)</f>
        <v/>
      </c>
      <c r="LX162" s="45"/>
      <c r="LY162" s="45" t="str">
        <f>IF(LX162="","",LX163+LZ163-LX162)</f>
        <v/>
      </c>
      <c r="LZ162" s="45"/>
      <c r="MA162" s="44" t="str">
        <f t="shared" si="874"/>
        <v/>
      </c>
      <c r="MB162" s="43" t="str">
        <f>IF(LT162="","",MB163)</f>
        <v/>
      </c>
      <c r="MC162" s="45" t="str">
        <f t="shared" ref="MC162:MC194" si="993">IF(MB162="","",LY162*MB162)</f>
        <v/>
      </c>
      <c r="MD162" s="46" t="str">
        <f t="shared" ref="MD162:MD194" si="994">IF(MC162="","",MC162/(LU162*100))</f>
        <v/>
      </c>
      <c r="ME162" s="37"/>
      <c r="MF162" s="29"/>
      <c r="MG162" s="52" t="str">
        <f t="shared" si="878"/>
        <v/>
      </c>
      <c r="MH162" s="45"/>
      <c r="MI162" s="45" t="str">
        <f>IF(MH162="","",MH162-MH163)</f>
        <v/>
      </c>
      <c r="MJ162" s="45"/>
      <c r="MK162" s="45" t="str">
        <f>IF(MJ162="","",MJ162-MJ163)</f>
        <v/>
      </c>
      <c r="ML162" s="45"/>
      <c r="MM162" s="45" t="str">
        <f>IF(ML162="","",ML163+MN163-ML162)</f>
        <v/>
      </c>
      <c r="MN162" s="45"/>
      <c r="MO162" s="44" t="str">
        <f t="shared" si="882"/>
        <v/>
      </c>
      <c r="MP162" s="43" t="str">
        <f>IF(MH162="","",MP163)</f>
        <v/>
      </c>
      <c r="MQ162" s="45" t="str">
        <f t="shared" ref="MQ162:MQ194" si="995">IF(MP162="","",MM162*MP162)</f>
        <v/>
      </c>
      <c r="MR162" s="46" t="str">
        <f t="shared" ref="MR162:MR194" si="996">IF(MQ162="","",MQ162/(MI162*100))</f>
        <v/>
      </c>
      <c r="MS162" s="37"/>
      <c r="MT162" s="29"/>
      <c r="MU162" s="52" t="str">
        <f t="shared" si="886"/>
        <v/>
      </c>
      <c r="MV162" s="45"/>
      <c r="MW162" s="45" t="str">
        <f>IF(MV162="","",MV162-MV163)</f>
        <v/>
      </c>
      <c r="MX162" s="45"/>
      <c r="MY162" s="45" t="str">
        <f>IF(MX162="","",MX162-MX163)</f>
        <v/>
      </c>
      <c r="MZ162" s="45"/>
      <c r="NA162" s="45" t="str">
        <f>IF(MZ162="","",MZ163+NB163-MZ162)</f>
        <v/>
      </c>
      <c r="NB162" s="45"/>
      <c r="NC162" s="44" t="str">
        <f t="shared" si="890"/>
        <v/>
      </c>
      <c r="ND162" s="43" t="str">
        <f>IF(MV162="","",ND163)</f>
        <v/>
      </c>
      <c r="NE162" s="45" t="str">
        <f t="shared" ref="NE162:NE194" si="997">IF(ND162="","",NA162*ND162)</f>
        <v/>
      </c>
      <c r="NF162" s="46" t="str">
        <f t="shared" ref="NF162:NF194" si="998">IF(NE162="","",NE162/(MW162*100))</f>
        <v/>
      </c>
      <c r="NG162" s="37"/>
      <c r="NH162" s="29"/>
      <c r="NI162" s="52" t="str">
        <f t="shared" si="894"/>
        <v/>
      </c>
      <c r="NJ162" s="45"/>
      <c r="NK162" s="45" t="str">
        <f>IF(NJ162="","",NJ162-NJ163)</f>
        <v/>
      </c>
      <c r="NL162" s="45"/>
      <c r="NM162" s="45" t="str">
        <f>IF(NL162="","",NL162-NL163)</f>
        <v/>
      </c>
      <c r="NN162" s="45"/>
      <c r="NO162" s="45" t="str">
        <f>IF(NN162="","",NN163+NP163-NN162)</f>
        <v/>
      </c>
      <c r="NP162" s="45"/>
      <c r="NQ162" s="44" t="str">
        <f t="shared" si="898"/>
        <v/>
      </c>
      <c r="NR162" s="43" t="str">
        <f>IF(NJ162="","",NR163)</f>
        <v/>
      </c>
      <c r="NS162" s="45" t="str">
        <f t="shared" ref="NS162:NS194" si="999">IF(NR162="","",NO162*NR162)</f>
        <v/>
      </c>
      <c r="NT162" s="46" t="str">
        <f t="shared" ref="NT162:NT194" si="1000">IF(NS162="","",NS162/(NK162*100))</f>
        <v/>
      </c>
      <c r="NU162" s="37"/>
    </row>
    <row r="163" spans="1:385" ht="15" customHeight="1" thickTop="1" x14ac:dyDescent="0.25">
      <c r="A163" s="38"/>
      <c r="B163" s="39"/>
      <c r="C163" s="40"/>
      <c r="D163" s="40"/>
      <c r="E163" s="41"/>
      <c r="F163" s="41"/>
      <c r="G163" s="40"/>
      <c r="H163" s="42"/>
      <c r="I163" s="45"/>
      <c r="J163" s="45" t="str">
        <f>IF(I163="","",I163-I160)</f>
        <v/>
      </c>
      <c r="K163" s="45"/>
      <c r="L163" s="45" t="str">
        <f>IF(K163="","",K163-K160)</f>
        <v/>
      </c>
      <c r="M163" s="45"/>
      <c r="N163" s="45" t="str">
        <f>IF(M163="","",M160+O160-M163)</f>
        <v/>
      </c>
      <c r="O163" s="45"/>
      <c r="P163" s="44" t="str">
        <f t="shared" si="786"/>
        <v/>
      </c>
      <c r="Q163" s="43" t="str">
        <f>IF(I163="","",Q160)</f>
        <v/>
      </c>
      <c r="R163" s="45" t="str">
        <f t="shared" si="971"/>
        <v/>
      </c>
      <c r="S163" s="46" t="str">
        <f t="shared" si="972"/>
        <v/>
      </c>
      <c r="T163" s="37"/>
      <c r="U163" s="29"/>
      <c r="V163" s="52" t="str">
        <f t="shared" si="790"/>
        <v/>
      </c>
      <c r="W163" s="67"/>
      <c r="X163" s="45" t="str">
        <f>IF(W163="","",W163-W160)</f>
        <v/>
      </c>
      <c r="Y163" s="45"/>
      <c r="Z163" s="45" t="str">
        <f>IF(Y163="","",Y163-Y160)</f>
        <v/>
      </c>
      <c r="AA163" s="45"/>
      <c r="AB163" s="45" t="str">
        <f>IF(AA163="","",AA160+AC160-AA163)</f>
        <v/>
      </c>
      <c r="AC163" s="45"/>
      <c r="AD163" s="44" t="str">
        <f t="shared" si="794"/>
        <v/>
      </c>
      <c r="AE163" s="43" t="str">
        <f>IF(W163="","",AE160)</f>
        <v/>
      </c>
      <c r="AF163" s="45" t="str">
        <f t="shared" si="973"/>
        <v/>
      </c>
      <c r="AG163" s="46" t="str">
        <f t="shared" si="974"/>
        <v/>
      </c>
      <c r="AH163" s="37"/>
      <c r="AI163" s="29"/>
      <c r="AJ163" s="52" t="str">
        <f t="shared" si="798"/>
        <v/>
      </c>
      <c r="AK163" s="45"/>
      <c r="AL163" s="45" t="str">
        <f>IF(AK163="","",AK163-AK160)</f>
        <v/>
      </c>
      <c r="AM163" s="45"/>
      <c r="AN163" s="45" t="str">
        <f>IF(AM163="","",AM163-AM160)</f>
        <v/>
      </c>
      <c r="AO163" s="45"/>
      <c r="AP163" s="45" t="str">
        <f>IF(AO163="","",AO160+AQ160-AO163)</f>
        <v/>
      </c>
      <c r="AQ163" s="45"/>
      <c r="AR163" s="44" t="str">
        <f t="shared" si="802"/>
        <v/>
      </c>
      <c r="AS163" s="43" t="str">
        <f>IF(AK163="","",AS160)</f>
        <v/>
      </c>
      <c r="AT163" s="45" t="str">
        <f t="shared" si="975"/>
        <v/>
      </c>
      <c r="AU163" s="46" t="str">
        <f t="shared" si="976"/>
        <v/>
      </c>
      <c r="AV163" s="37"/>
      <c r="AW163" s="29"/>
      <c r="AX163" s="52" t="str">
        <f t="shared" si="806"/>
        <v/>
      </c>
      <c r="AY163" s="45"/>
      <c r="AZ163" s="45" t="str">
        <f>IF(AY163="","",AY163-AY160)</f>
        <v/>
      </c>
      <c r="BA163" s="45"/>
      <c r="BB163" s="45" t="str">
        <f>IF(BA163="","",BA163-BA160)</f>
        <v/>
      </c>
      <c r="BC163" s="45"/>
      <c r="BD163" s="45" t="str">
        <f>IF(BC163="","",BC160+BE160-BC163)</f>
        <v/>
      </c>
      <c r="BE163" s="45"/>
      <c r="BF163" s="44" t="str">
        <f t="shared" si="810"/>
        <v/>
      </c>
      <c r="BG163" s="43" t="str">
        <f>IF(AY163="","",BG160)</f>
        <v/>
      </c>
      <c r="BH163" s="45" t="str">
        <f t="shared" si="977"/>
        <v/>
      </c>
      <c r="BI163" s="46" t="str">
        <f t="shared" si="978"/>
        <v/>
      </c>
      <c r="BJ163" s="37"/>
      <c r="BK163" s="29"/>
      <c r="BL163" s="52">
        <f>IF($A151="","",$A151)</f>
        <v>46108</v>
      </c>
      <c r="BM163" s="43">
        <v>3070</v>
      </c>
      <c r="BN163" s="58">
        <f t="shared" si="905"/>
        <v>28</v>
      </c>
      <c r="BO163" s="43">
        <v>86</v>
      </c>
      <c r="BP163" s="87">
        <f t="shared" si="906"/>
        <v>0</v>
      </c>
      <c r="BQ163" s="43">
        <v>18</v>
      </c>
      <c r="BR163" s="43">
        <f t="shared" si="907"/>
        <v>0</v>
      </c>
      <c r="BS163" s="43">
        <v>0</v>
      </c>
      <c r="BT163" s="44" t="str">
        <f t="shared" si="967"/>
        <v>ゲーム機柄イヤホン</v>
      </c>
      <c r="BU163" s="48">
        <f t="shared" si="968"/>
        <v>1100</v>
      </c>
      <c r="BV163" s="45">
        <f t="shared" si="909"/>
        <v>0</v>
      </c>
      <c r="BW163" s="89">
        <f t="shared" si="910"/>
        <v>0</v>
      </c>
      <c r="BX163" s="37"/>
      <c r="BY163" s="57"/>
      <c r="BZ163" s="52">
        <f>IF($A151="","",$A151)</f>
        <v>46108</v>
      </c>
      <c r="CA163" s="43">
        <v>9130</v>
      </c>
      <c r="CB163" s="43">
        <f t="shared" si="911"/>
        <v>85</v>
      </c>
      <c r="CC163" s="43">
        <v>334</v>
      </c>
      <c r="CD163" s="87">
        <f t="shared" si="912"/>
        <v>2</v>
      </c>
      <c r="CE163" s="43">
        <v>7</v>
      </c>
      <c r="CF163" s="43">
        <f t="shared" si="913"/>
        <v>2</v>
      </c>
      <c r="CG163" s="43">
        <v>0</v>
      </c>
      <c r="CH163" s="44" t="str">
        <f t="shared" ref="CH163:CH202" si="1001">IF(CA163="","",CH159)</f>
        <v>雪見だいふくイヤホン</v>
      </c>
      <c r="CI163" s="48">
        <f t="shared" ref="CI163:CI202" si="1002">IF(CB163="","",CI159)</f>
        <v>1100</v>
      </c>
      <c r="CJ163" s="45">
        <f t="shared" si="915"/>
        <v>2200</v>
      </c>
      <c r="CK163" s="89">
        <f t="shared" si="916"/>
        <v>0.25882352941176473</v>
      </c>
      <c r="CL163" s="37"/>
      <c r="CM163" s="29"/>
      <c r="CN163" s="52">
        <f>IF($A151="","",$A151)</f>
        <v>46108</v>
      </c>
      <c r="CO163" s="43">
        <v>3040</v>
      </c>
      <c r="CP163" s="43">
        <f t="shared" si="917"/>
        <v>19</v>
      </c>
      <c r="CQ163" s="43">
        <v>98</v>
      </c>
      <c r="CR163" s="87">
        <f t="shared" si="918"/>
        <v>0</v>
      </c>
      <c r="CS163" s="43">
        <v>21</v>
      </c>
      <c r="CT163" s="43">
        <f t="shared" si="919"/>
        <v>0</v>
      </c>
      <c r="CU163" s="43">
        <v>0</v>
      </c>
      <c r="CV163" s="44" t="str">
        <f t="shared" si="920"/>
        <v>ゲーム機柄ワイヤレスイヤホン</v>
      </c>
      <c r="CW163" s="48">
        <f t="shared" si="921"/>
        <v>700</v>
      </c>
      <c r="CX163" s="45">
        <f t="shared" si="922"/>
        <v>0</v>
      </c>
      <c r="CY163" s="89">
        <f t="shared" si="923"/>
        <v>0</v>
      </c>
      <c r="CZ163" s="37" t="s">
        <v>1069</v>
      </c>
      <c r="DA163" s="29"/>
      <c r="DB163" s="52" t="str">
        <f t="shared" si="814"/>
        <v/>
      </c>
      <c r="DC163" s="45"/>
      <c r="DD163" s="45" t="str">
        <f>IF(DC163="","",DC163-DC160)</f>
        <v/>
      </c>
      <c r="DE163" s="45"/>
      <c r="DF163" s="45" t="str">
        <f>IF(DE163="","",DE163-DE160)</f>
        <v/>
      </c>
      <c r="DG163" s="45"/>
      <c r="DH163" s="45" t="str">
        <f>IF(DG163="","",DG160+DI160-DG163)</f>
        <v/>
      </c>
      <c r="DI163" s="45"/>
      <c r="DJ163" s="44" t="str">
        <f t="shared" si="818"/>
        <v/>
      </c>
      <c r="DK163" s="43" t="str">
        <f>IF(DC163="","",DK160)</f>
        <v/>
      </c>
      <c r="DL163" s="45" t="str">
        <f t="shared" si="979"/>
        <v/>
      </c>
      <c r="DM163" s="46" t="str">
        <f t="shared" si="980"/>
        <v/>
      </c>
      <c r="DN163" s="37"/>
      <c r="DO163" s="29"/>
      <c r="DP163" s="52" t="str">
        <f t="shared" si="822"/>
        <v/>
      </c>
      <c r="DQ163" s="45"/>
      <c r="DR163" s="45" t="str">
        <f>IF(DQ163="","",DQ163-DQ160)</f>
        <v/>
      </c>
      <c r="DS163" s="45"/>
      <c r="DT163" s="45" t="str">
        <f>IF(DS163="","",DS163-DS160)</f>
        <v/>
      </c>
      <c r="DU163" s="45"/>
      <c r="DV163" s="45" t="str">
        <f>IF(DU163="","",DU160+DW160-DU163)</f>
        <v/>
      </c>
      <c r="DW163" s="45"/>
      <c r="DX163" s="44" t="str">
        <f t="shared" si="826"/>
        <v/>
      </c>
      <c r="DY163" s="43" t="str">
        <f>IF(DQ163="","",DY160)</f>
        <v/>
      </c>
      <c r="DZ163" s="45" t="str">
        <f t="shared" si="981"/>
        <v/>
      </c>
      <c r="EA163" s="46" t="str">
        <f t="shared" si="982"/>
        <v/>
      </c>
      <c r="EB163" s="37"/>
      <c r="ED163" s="52" t="str">
        <f t="shared" si="830"/>
        <v/>
      </c>
      <c r="EE163" s="45"/>
      <c r="EF163" s="45" t="str">
        <f>IF(EE163="","",EE163-EE160)</f>
        <v/>
      </c>
      <c r="EG163" s="45"/>
      <c r="EH163" s="45" t="str">
        <f>IF(EG163="","",EG163-EG160)</f>
        <v/>
      </c>
      <c r="EI163" s="45"/>
      <c r="EJ163" s="45" t="str">
        <f>IF(EI163="","",EI160+EK160-EI163)</f>
        <v/>
      </c>
      <c r="EK163" s="45"/>
      <c r="EL163" s="44" t="str">
        <f t="shared" si="834"/>
        <v/>
      </c>
      <c r="EM163" s="43" t="str">
        <f>IF(EE163="","",EM160)</f>
        <v/>
      </c>
      <c r="EN163" s="45" t="str">
        <f t="shared" si="983"/>
        <v/>
      </c>
      <c r="EO163" s="46" t="str">
        <f t="shared" si="984"/>
        <v/>
      </c>
      <c r="EP163" s="37"/>
      <c r="ER163" s="52" t="str">
        <f t="shared" si="838"/>
        <v/>
      </c>
      <c r="ES163" s="45"/>
      <c r="ET163" s="45" t="str">
        <f>IF(ES163="","",ES163-ES160)</f>
        <v/>
      </c>
      <c r="EU163" s="45"/>
      <c r="EV163" s="45" t="str">
        <f>IF(EU163="","",EU163-EU160)</f>
        <v/>
      </c>
      <c r="EW163" s="45"/>
      <c r="EX163" s="45" t="str">
        <f>IF(EW163="","",EW160+EY160-EW163)</f>
        <v/>
      </c>
      <c r="EY163" s="45"/>
      <c r="EZ163" s="44" t="str">
        <f t="shared" si="842"/>
        <v/>
      </c>
      <c r="FA163" s="43" t="str">
        <f>IF(ES163="","",FA160)</f>
        <v/>
      </c>
      <c r="FB163" s="45" t="str">
        <f t="shared" si="985"/>
        <v/>
      </c>
      <c r="FC163" s="46" t="str">
        <f t="shared" si="986"/>
        <v/>
      </c>
      <c r="FD163" s="37"/>
      <c r="FF163" s="52" t="str">
        <f t="shared" si="846"/>
        <v/>
      </c>
      <c r="FG163" s="45"/>
      <c r="FH163" s="45" t="str">
        <f>IF(FG163="","",FG163-FG160)</f>
        <v/>
      </c>
      <c r="FI163" s="45"/>
      <c r="FJ163" s="45" t="str">
        <f>IF(FI163="","",FI163-FI160)</f>
        <v/>
      </c>
      <c r="FK163" s="45"/>
      <c r="FL163" s="45" t="str">
        <f>IF(FK163="","",FK160+FM160-FK163)</f>
        <v/>
      </c>
      <c r="FM163" s="45"/>
      <c r="FN163" s="44" t="str">
        <f t="shared" si="850"/>
        <v/>
      </c>
      <c r="FO163" s="43" t="str">
        <f>IF(FG163="","",FO160)</f>
        <v/>
      </c>
      <c r="FP163" s="45" t="str">
        <f t="shared" si="987"/>
        <v/>
      </c>
      <c r="FQ163" s="46" t="str">
        <f t="shared" si="988"/>
        <v/>
      </c>
      <c r="FR163" s="37"/>
      <c r="FS163" s="29"/>
      <c r="FT163" s="52" t="str">
        <f t="shared" si="854"/>
        <v/>
      </c>
      <c r="FU163" s="45"/>
      <c r="FV163" s="45" t="str">
        <f>IF(FU163="","",FU163-FU160)</f>
        <v/>
      </c>
      <c r="FW163" s="45"/>
      <c r="FX163" s="45" t="str">
        <f>IF(FW163="","",FW163-FW160)</f>
        <v/>
      </c>
      <c r="FY163" s="45"/>
      <c r="FZ163" s="45" t="str">
        <f>IF(FY163="","",FY160+GA160-FY163)</f>
        <v/>
      </c>
      <c r="GA163" s="45"/>
      <c r="GB163" s="44" t="str">
        <f t="shared" si="858"/>
        <v/>
      </c>
      <c r="GC163" s="43" t="str">
        <f>IF(FU163="","",GC160)</f>
        <v/>
      </c>
      <c r="GD163" s="45" t="str">
        <f t="shared" si="989"/>
        <v/>
      </c>
      <c r="GE163" s="46" t="str">
        <f t="shared" si="990"/>
        <v/>
      </c>
      <c r="GF163" s="37"/>
      <c r="GH163" s="52" t="str">
        <f t="shared" si="862"/>
        <v/>
      </c>
      <c r="GI163" s="45"/>
      <c r="GJ163" s="45" t="str">
        <f>IF(GI163="","",GI163-GI160)</f>
        <v/>
      </c>
      <c r="GK163" s="45"/>
      <c r="GL163" s="45" t="str">
        <f>IF(GK163="","",GK163-GK160)</f>
        <v/>
      </c>
      <c r="GM163" s="45"/>
      <c r="GN163" s="45" t="str">
        <f>IF(GM163="","",GM160+GO160-GM163)</f>
        <v/>
      </c>
      <c r="GO163" s="45"/>
      <c r="GP163" s="44" t="str">
        <f t="shared" si="866"/>
        <v/>
      </c>
      <c r="GQ163" s="43" t="str">
        <f>IF(GI163="","",GQ160)</f>
        <v/>
      </c>
      <c r="GR163" s="45" t="str">
        <f t="shared" si="991"/>
        <v/>
      </c>
      <c r="GS163" s="46" t="str">
        <f t="shared" si="992"/>
        <v/>
      </c>
      <c r="GT163" s="37"/>
      <c r="GU163" s="61"/>
      <c r="GV163" s="52">
        <f>IF($A151="","",$A151)</f>
        <v>46108</v>
      </c>
      <c r="GW163" s="62" t="s">
        <v>1143</v>
      </c>
      <c r="GX163" s="43">
        <v>367</v>
      </c>
      <c r="GY163" s="43">
        <f t="shared" si="924"/>
        <v>20</v>
      </c>
      <c r="GZ163" s="43">
        <v>30</v>
      </c>
      <c r="HA163" s="87">
        <f t="shared" si="925"/>
        <v>2</v>
      </c>
      <c r="HB163" s="43">
        <v>3</v>
      </c>
      <c r="HC163" s="43">
        <f t="shared" si="926"/>
        <v>0</v>
      </c>
      <c r="HD163" s="43">
        <v>0</v>
      </c>
      <c r="HE163" s="44" t="str">
        <f t="shared" si="963"/>
        <v>おしりぷにぷにシール</v>
      </c>
      <c r="HF163" s="48">
        <f t="shared" si="964"/>
        <v>220</v>
      </c>
      <c r="HG163" s="45">
        <f t="shared" si="927"/>
        <v>0</v>
      </c>
      <c r="HH163" s="89">
        <f t="shared" si="965"/>
        <v>0</v>
      </c>
      <c r="HI163" s="37"/>
      <c r="HK163" s="52">
        <f>IF($A151="","",$A151)</f>
        <v>46108</v>
      </c>
      <c r="HL163" s="43">
        <v>2675</v>
      </c>
      <c r="HM163" s="43">
        <f t="shared" si="929"/>
        <v>29</v>
      </c>
      <c r="HN163" s="43">
        <v>48</v>
      </c>
      <c r="HO163" s="87">
        <f t="shared" si="930"/>
        <v>1</v>
      </c>
      <c r="HP163" s="43">
        <v>12</v>
      </c>
      <c r="HQ163" s="43">
        <f t="shared" si="931"/>
        <v>0</v>
      </c>
      <c r="HR163" s="43">
        <v>1</v>
      </c>
      <c r="HS163" s="44" t="str">
        <f t="shared" si="932"/>
        <v>キティボアバンスクリップ</v>
      </c>
      <c r="HT163" s="48">
        <f t="shared" si="933"/>
        <v>1100</v>
      </c>
      <c r="HU163" s="45">
        <f t="shared" si="934"/>
        <v>0</v>
      </c>
      <c r="HV163" s="89">
        <f t="shared" si="935"/>
        <v>0</v>
      </c>
      <c r="HW163" s="37"/>
      <c r="HX163" s="360"/>
      <c r="HY163" s="52">
        <f>IF($A151="","",$A151)</f>
        <v>46108</v>
      </c>
      <c r="HZ163" s="43">
        <v>9532</v>
      </c>
      <c r="IA163" s="43">
        <f t="shared" si="936"/>
        <v>40</v>
      </c>
      <c r="IB163" s="43">
        <v>370</v>
      </c>
      <c r="IC163" s="87">
        <f t="shared" si="937"/>
        <v>0</v>
      </c>
      <c r="ID163" s="43">
        <v>8</v>
      </c>
      <c r="IE163" s="43">
        <f t="shared" si="938"/>
        <v>0</v>
      </c>
      <c r="IF163" s="43">
        <v>0</v>
      </c>
      <c r="IG163" s="44" t="str">
        <f t="shared" ref="IG163:IG202" si="1003">IF(HZ163="","",IG159)</f>
        <v>サンリオデニムポーチ</v>
      </c>
      <c r="IH163" s="48">
        <f t="shared" ref="IH163:IH202" si="1004">IF(IA163="","",IH159)</f>
        <v>1300</v>
      </c>
      <c r="II163" s="45">
        <f t="shared" si="941"/>
        <v>0</v>
      </c>
      <c r="IJ163" s="89">
        <f t="shared" si="942"/>
        <v>0</v>
      </c>
      <c r="IK163" s="37"/>
      <c r="IL163" s="29"/>
      <c r="IM163" s="52">
        <f>IF($A151="","",$A151)</f>
        <v>46108</v>
      </c>
      <c r="IN163" s="43">
        <v>477</v>
      </c>
      <c r="IO163" s="43">
        <f t="shared" si="943"/>
        <v>25</v>
      </c>
      <c r="IP163" s="43">
        <v>231</v>
      </c>
      <c r="IQ163" s="87">
        <f t="shared" si="944"/>
        <v>0</v>
      </c>
      <c r="IR163" s="43">
        <v>17</v>
      </c>
      <c r="IS163" s="43">
        <f t="shared" si="945"/>
        <v>0</v>
      </c>
      <c r="IT163" s="43">
        <v>0</v>
      </c>
      <c r="IU163" s="44" t="str">
        <f t="shared" si="969"/>
        <v>モンチッチがま口</v>
      </c>
      <c r="IV163" s="48">
        <f t="shared" si="970"/>
        <v>400</v>
      </c>
      <c r="IW163" s="45">
        <f t="shared" si="946"/>
        <v>0</v>
      </c>
      <c r="IX163" s="89">
        <f t="shared" si="947"/>
        <v>0</v>
      </c>
      <c r="IY163" s="37"/>
      <c r="IZ163" s="61"/>
      <c r="JA163" s="52">
        <f>IF($A151="","",$A151)</f>
        <v>46108</v>
      </c>
      <c r="JB163" s="43">
        <v>7420</v>
      </c>
      <c r="JC163" s="43">
        <f t="shared" si="948"/>
        <v>53</v>
      </c>
      <c r="JD163" s="43">
        <v>238</v>
      </c>
      <c r="JE163" s="87">
        <f t="shared" si="949"/>
        <v>1</v>
      </c>
      <c r="JF163" s="43">
        <v>9</v>
      </c>
      <c r="JG163" s="43">
        <f t="shared" si="950"/>
        <v>1</v>
      </c>
      <c r="JH163" s="43">
        <v>1</v>
      </c>
      <c r="JI163" s="44" t="str">
        <f t="shared" si="966"/>
        <v>サンリオヒョウ柄ヘアバンド</v>
      </c>
      <c r="JJ163" s="48">
        <f t="shared" si="966"/>
        <v>1100</v>
      </c>
      <c r="JK163" s="45">
        <f t="shared" si="952"/>
        <v>1100</v>
      </c>
      <c r="JL163" s="89">
        <f t="shared" si="953"/>
        <v>0.20754716981132076</v>
      </c>
      <c r="JM163" s="37"/>
      <c r="JN163" s="29"/>
      <c r="JO163" s="52">
        <f>IF($A151="","",$A151)</f>
        <v>46108</v>
      </c>
      <c r="JP163" s="43">
        <v>80</v>
      </c>
      <c r="JQ163" s="43">
        <v>34</v>
      </c>
      <c r="JR163" s="43">
        <v>325</v>
      </c>
      <c r="JS163" s="87">
        <f t="shared" si="955"/>
        <v>2</v>
      </c>
      <c r="JT163" s="43">
        <v>9</v>
      </c>
      <c r="JU163" s="43">
        <f t="shared" si="956"/>
        <v>3</v>
      </c>
      <c r="JV163" s="43">
        <v>2</v>
      </c>
      <c r="JW163" s="44" t="str">
        <f t="shared" si="957"/>
        <v>キティボアバンスクリップ</v>
      </c>
      <c r="JX163" s="48">
        <f t="shared" si="958"/>
        <v>1100</v>
      </c>
      <c r="JY163" s="45">
        <f t="shared" si="959"/>
        <v>3300</v>
      </c>
      <c r="JZ163" s="89">
        <f t="shared" si="960"/>
        <v>0.97058823529411764</v>
      </c>
      <c r="KA163" s="37" t="s">
        <v>1079</v>
      </c>
      <c r="KB163" s="51"/>
      <c r="KC163" s="52">
        <f>IF($A151="","",$A151)</f>
        <v>46108</v>
      </c>
      <c r="KD163" s="43">
        <v>14595</v>
      </c>
      <c r="KE163" s="58">
        <f>IF(KD163="","",KD163-KD159)</f>
        <v>21</v>
      </c>
      <c r="KF163" s="43">
        <v>527</v>
      </c>
      <c r="KG163" s="87">
        <f>IF(KF163="","",KF163-KF159)</f>
        <v>0</v>
      </c>
      <c r="KH163" s="43">
        <v>17</v>
      </c>
      <c r="KI163" s="43">
        <f>IF(KH163="","",KH159+KJ159-KH163)</f>
        <v>0</v>
      </c>
      <c r="KJ163" s="43">
        <v>0</v>
      </c>
      <c r="KK163" s="44" t="str">
        <f>IF(KD163="","",KK159)</f>
        <v>キティギャルマスコット</v>
      </c>
      <c r="KL163" s="48">
        <f>IF(KE163="","",KL159)</f>
        <v>660</v>
      </c>
      <c r="KM163" s="45">
        <f>IF(KH163="","",KI163*KL163)</f>
        <v>0</v>
      </c>
      <c r="KN163" s="89">
        <f>IF(KI163="","",KM163/(KE163*100))</f>
        <v>0</v>
      </c>
      <c r="KO163" s="37"/>
      <c r="KP163" s="29"/>
      <c r="KQ163" s="52">
        <f>IF($A151="","",$A151)</f>
        <v>46108</v>
      </c>
      <c r="KR163" s="43">
        <v>3617</v>
      </c>
      <c r="KS163" s="43">
        <f>IF(KR163="","",KR163-KR159)</f>
        <v>81</v>
      </c>
      <c r="KT163" s="43">
        <v>65</v>
      </c>
      <c r="KU163" s="87">
        <f>IF(KT163="","",KT163-KT159)</f>
        <v>1</v>
      </c>
      <c r="KV163" s="43">
        <v>6</v>
      </c>
      <c r="KW163" s="43">
        <f>IF(KV163="","",KV159+KX159-KV163)</f>
        <v>1</v>
      </c>
      <c r="KX163" s="43">
        <v>6</v>
      </c>
      <c r="KY163" s="44" t="str">
        <f>IF(KR163="","",KY159)</f>
        <v>たまごっちブロックシール</v>
      </c>
      <c r="KZ163" s="48">
        <f>IF(KS163="","",KZ159)</f>
        <v>650</v>
      </c>
      <c r="LA163" s="45">
        <f>IF(KV163="","",KW163*KZ163)</f>
        <v>650</v>
      </c>
      <c r="LB163" s="89">
        <f>IF(KW163="","",LA163/(KS163*100))</f>
        <v>8.0246913580246909E-2</v>
      </c>
      <c r="LC163" s="37" t="s">
        <v>1067</v>
      </c>
      <c r="LD163" s="29"/>
      <c r="LE163" s="93"/>
      <c r="LF163" s="45"/>
      <c r="LG163" s="45"/>
      <c r="LH163" s="45">
        <v>532</v>
      </c>
      <c r="LI163" s="45">
        <f t="shared" si="902"/>
        <v>0</v>
      </c>
      <c r="LJ163" s="43">
        <v>1</v>
      </c>
      <c r="LK163" s="45">
        <f t="shared" si="903"/>
        <v>1</v>
      </c>
      <c r="LL163" s="45">
        <v>1</v>
      </c>
      <c r="LM163" s="73" t="str">
        <f>IF(LF162="","",LM160)</f>
        <v>ボンドロ</v>
      </c>
      <c r="LN163" s="67">
        <f>IF(LG162="","",LN160)</f>
        <v>1500</v>
      </c>
      <c r="LO163" s="45">
        <f t="shared" si="904"/>
        <v>1500</v>
      </c>
      <c r="LP163" s="46"/>
      <c r="LQ163" s="37"/>
      <c r="LR163" s="29"/>
      <c r="LS163" s="52" t="str">
        <f t="shared" si="870"/>
        <v/>
      </c>
      <c r="LT163" s="45"/>
      <c r="LU163" s="45" t="str">
        <f>IF(LT163="","",LT163-LT160)</f>
        <v/>
      </c>
      <c r="LV163" s="45"/>
      <c r="LW163" s="45" t="str">
        <f>IF(LV163="","",LV163-LV160)</f>
        <v/>
      </c>
      <c r="LX163" s="45"/>
      <c r="LY163" s="45" t="str">
        <f>IF(LX163="","",LX160+LZ160-LX163)</f>
        <v/>
      </c>
      <c r="LZ163" s="45"/>
      <c r="MA163" s="44" t="str">
        <f t="shared" si="874"/>
        <v/>
      </c>
      <c r="MB163" s="43" t="str">
        <f>IF(LT163="","",MB160)</f>
        <v/>
      </c>
      <c r="MC163" s="45" t="str">
        <f t="shared" si="993"/>
        <v/>
      </c>
      <c r="MD163" s="46" t="str">
        <f t="shared" si="994"/>
        <v/>
      </c>
      <c r="ME163" s="37"/>
      <c r="MF163" s="29"/>
      <c r="MG163" s="52" t="str">
        <f t="shared" si="878"/>
        <v/>
      </c>
      <c r="MH163" s="45"/>
      <c r="MI163" s="45" t="str">
        <f>IF(MH163="","",MH163-MH160)</f>
        <v/>
      </c>
      <c r="MJ163" s="45"/>
      <c r="MK163" s="45" t="str">
        <f>IF(MJ163="","",MJ163-MJ160)</f>
        <v/>
      </c>
      <c r="ML163" s="45"/>
      <c r="MM163" s="45" t="str">
        <f>IF(ML163="","",ML160+MN160-ML163)</f>
        <v/>
      </c>
      <c r="MN163" s="45"/>
      <c r="MO163" s="44" t="str">
        <f t="shared" si="882"/>
        <v/>
      </c>
      <c r="MP163" s="43" t="str">
        <f>IF(MH163="","",MP160)</f>
        <v/>
      </c>
      <c r="MQ163" s="45" t="str">
        <f t="shared" si="995"/>
        <v/>
      </c>
      <c r="MR163" s="46" t="str">
        <f t="shared" si="996"/>
        <v/>
      </c>
      <c r="MS163" s="37"/>
      <c r="MT163" s="29"/>
      <c r="MU163" s="52" t="str">
        <f t="shared" si="886"/>
        <v/>
      </c>
      <c r="MV163" s="45"/>
      <c r="MW163" s="45" t="str">
        <f>IF(MV163="","",MV163-MV160)</f>
        <v/>
      </c>
      <c r="MX163" s="45"/>
      <c r="MY163" s="45" t="str">
        <f>IF(MX163="","",MX163-MX160)</f>
        <v/>
      </c>
      <c r="MZ163" s="45"/>
      <c r="NA163" s="45" t="str">
        <f>IF(MZ163="","",MZ160+NB160-MZ163)</f>
        <v/>
      </c>
      <c r="NB163" s="45"/>
      <c r="NC163" s="44" t="str">
        <f t="shared" si="890"/>
        <v/>
      </c>
      <c r="ND163" s="43" t="str">
        <f>IF(MV163="","",ND160)</f>
        <v/>
      </c>
      <c r="NE163" s="45" t="str">
        <f t="shared" si="997"/>
        <v/>
      </c>
      <c r="NF163" s="46" t="str">
        <f t="shared" si="998"/>
        <v/>
      </c>
      <c r="NG163" s="37"/>
      <c r="NH163" s="29"/>
      <c r="NI163" s="52" t="str">
        <f t="shared" si="894"/>
        <v/>
      </c>
      <c r="NJ163" s="45"/>
      <c r="NK163" s="45" t="str">
        <f>IF(NJ163="","",NJ163-NJ160)</f>
        <v/>
      </c>
      <c r="NL163" s="45"/>
      <c r="NM163" s="45" t="str">
        <f>IF(NL163="","",NL163-NL160)</f>
        <v/>
      </c>
      <c r="NN163" s="45"/>
      <c r="NO163" s="45" t="str">
        <f>IF(NN163="","",NN160+NP160-NN163)</f>
        <v/>
      </c>
      <c r="NP163" s="45"/>
      <c r="NQ163" s="44" t="str">
        <f t="shared" si="898"/>
        <v/>
      </c>
      <c r="NR163" s="43" t="str">
        <f>IF(NJ163="","",NR160)</f>
        <v/>
      </c>
      <c r="NS163" s="45" t="str">
        <f t="shared" si="999"/>
        <v/>
      </c>
      <c r="NT163" s="46" t="str">
        <f t="shared" si="1000"/>
        <v/>
      </c>
      <c r="NU163" s="37"/>
    </row>
    <row r="164" spans="1:385" ht="15" customHeight="1" thickBot="1" x14ac:dyDescent="0.3">
      <c r="A164" s="38"/>
      <c r="B164" s="39"/>
      <c r="C164" s="40"/>
      <c r="D164" s="40"/>
      <c r="E164" s="41"/>
      <c r="F164" s="41"/>
      <c r="G164" s="40"/>
      <c r="H164" s="42"/>
      <c r="I164" s="45"/>
      <c r="J164" s="45" t="str">
        <f>IF(I164="","",I164-I162)</f>
        <v/>
      </c>
      <c r="K164" s="45"/>
      <c r="L164" s="45" t="str">
        <f>IF(K164="","",K164-K162)</f>
        <v/>
      </c>
      <c r="M164" s="45"/>
      <c r="N164" s="45" t="str">
        <f>IF(M164="","",M162+O162-M164)</f>
        <v/>
      </c>
      <c r="O164" s="45"/>
      <c r="P164" s="44" t="str">
        <f t="shared" si="786"/>
        <v/>
      </c>
      <c r="Q164" s="43" t="str">
        <f>IF(I164="","",Q162)</f>
        <v/>
      </c>
      <c r="R164" s="45" t="str">
        <f t="shared" si="971"/>
        <v/>
      </c>
      <c r="S164" s="46" t="str">
        <f t="shared" si="972"/>
        <v/>
      </c>
      <c r="T164" s="37"/>
      <c r="U164" s="29"/>
      <c r="V164" s="52" t="str">
        <f t="shared" si="790"/>
        <v/>
      </c>
      <c r="W164" s="67"/>
      <c r="X164" s="45" t="str">
        <f>IF(W164="","",W164-W162)</f>
        <v/>
      </c>
      <c r="Y164" s="45"/>
      <c r="Z164" s="45" t="str">
        <f>IF(Y164="","",Y164-Y162)</f>
        <v/>
      </c>
      <c r="AA164" s="45"/>
      <c r="AB164" s="45" t="str">
        <f>IF(AA164="","",AA162+AC162-AA164)</f>
        <v/>
      </c>
      <c r="AC164" s="45"/>
      <c r="AD164" s="44" t="str">
        <f t="shared" si="794"/>
        <v/>
      </c>
      <c r="AE164" s="43" t="str">
        <f>IF(W164="","",AE162)</f>
        <v/>
      </c>
      <c r="AF164" s="45" t="str">
        <f t="shared" si="973"/>
        <v/>
      </c>
      <c r="AG164" s="46" t="str">
        <f t="shared" si="974"/>
        <v/>
      </c>
      <c r="AH164" s="37"/>
      <c r="AI164" s="29"/>
      <c r="AJ164" s="52" t="str">
        <f t="shared" si="798"/>
        <v/>
      </c>
      <c r="AK164" s="45"/>
      <c r="AL164" s="45" t="str">
        <f>IF(AK164="","",AK164-AK162)</f>
        <v/>
      </c>
      <c r="AM164" s="45"/>
      <c r="AN164" s="45" t="str">
        <f>IF(AM164="","",AM164-AM162)</f>
        <v/>
      </c>
      <c r="AO164" s="45"/>
      <c r="AP164" s="45" t="str">
        <f>IF(AO164="","",AO162+AQ162-AO164)</f>
        <v/>
      </c>
      <c r="AQ164" s="45"/>
      <c r="AR164" s="44" t="str">
        <f t="shared" si="802"/>
        <v/>
      </c>
      <c r="AS164" s="43" t="str">
        <f>IF(AK164="","",AS162)</f>
        <v/>
      </c>
      <c r="AT164" s="45" t="str">
        <f t="shared" si="975"/>
        <v/>
      </c>
      <c r="AU164" s="46" t="str">
        <f t="shared" si="976"/>
        <v/>
      </c>
      <c r="AV164" s="37"/>
      <c r="AW164" s="29"/>
      <c r="AX164" s="52" t="str">
        <f t="shared" si="806"/>
        <v/>
      </c>
      <c r="AY164" s="45"/>
      <c r="AZ164" s="45" t="str">
        <f>IF(AY164="","",AY164-AY162)</f>
        <v/>
      </c>
      <c r="BA164" s="45"/>
      <c r="BB164" s="45" t="str">
        <f>IF(BA164="","",BA164-BA162)</f>
        <v/>
      </c>
      <c r="BC164" s="45"/>
      <c r="BD164" s="45" t="str">
        <f>IF(BC164="","",BC162+BE162-BC164)</f>
        <v/>
      </c>
      <c r="BE164" s="45"/>
      <c r="BF164" s="44" t="str">
        <f t="shared" si="810"/>
        <v/>
      </c>
      <c r="BG164" s="43" t="str">
        <f>IF(AY164="","",BG162)</f>
        <v/>
      </c>
      <c r="BH164" s="45" t="str">
        <f t="shared" si="977"/>
        <v/>
      </c>
      <c r="BI164" s="46" t="str">
        <f t="shared" si="978"/>
        <v/>
      </c>
      <c r="BJ164" s="37"/>
      <c r="BK164" s="29"/>
      <c r="BL164" s="47"/>
      <c r="BM164" s="43">
        <v>2321</v>
      </c>
      <c r="BN164" s="69">
        <f t="shared" si="905"/>
        <v>12</v>
      </c>
      <c r="BO164" s="43">
        <v>71</v>
      </c>
      <c r="BP164" s="45">
        <f t="shared" si="906"/>
        <v>1</v>
      </c>
      <c r="BQ164" s="43">
        <v>7</v>
      </c>
      <c r="BR164" s="45">
        <f t="shared" si="907"/>
        <v>-1</v>
      </c>
      <c r="BS164" s="43">
        <v>0</v>
      </c>
      <c r="BT164" s="63" t="str">
        <f t="shared" si="967"/>
        <v>液晶ミニカメラ</v>
      </c>
      <c r="BU164" s="67">
        <f t="shared" si="968"/>
        <v>1100</v>
      </c>
      <c r="BV164" s="43">
        <f t="shared" si="909"/>
        <v>-1100</v>
      </c>
      <c r="BW164" s="46">
        <f t="shared" si="910"/>
        <v>-0.91666666666666663</v>
      </c>
      <c r="BX164" s="37"/>
      <c r="BY164" s="98"/>
      <c r="BZ164" s="47"/>
      <c r="CA164" s="43">
        <v>8339</v>
      </c>
      <c r="CB164" s="45">
        <f t="shared" si="911"/>
        <v>61</v>
      </c>
      <c r="CC164" s="43">
        <v>359</v>
      </c>
      <c r="CD164" s="45">
        <f t="shared" si="912"/>
        <v>2</v>
      </c>
      <c r="CE164" s="43">
        <v>7</v>
      </c>
      <c r="CF164" s="45">
        <f t="shared" si="913"/>
        <v>3</v>
      </c>
      <c r="CG164" s="43">
        <v>2</v>
      </c>
      <c r="CH164" s="63" t="str">
        <f t="shared" si="1001"/>
        <v>サンリオボアバンスクリップ</v>
      </c>
      <c r="CI164" s="67">
        <f t="shared" si="1002"/>
        <v>1100</v>
      </c>
      <c r="CJ164" s="43">
        <f t="shared" si="915"/>
        <v>3300</v>
      </c>
      <c r="CK164" s="46">
        <f t="shared" si="916"/>
        <v>0.54098360655737709</v>
      </c>
      <c r="CL164" s="37"/>
      <c r="CM164" s="29"/>
      <c r="CN164" s="47"/>
      <c r="CO164" s="43">
        <v>4242</v>
      </c>
      <c r="CP164" s="45">
        <f t="shared" si="917"/>
        <v>17</v>
      </c>
      <c r="CQ164" s="43">
        <v>117</v>
      </c>
      <c r="CR164" s="45">
        <f t="shared" si="918"/>
        <v>3</v>
      </c>
      <c r="CS164" s="43">
        <v>7</v>
      </c>
      <c r="CT164" s="45">
        <f t="shared" si="919"/>
        <v>3</v>
      </c>
      <c r="CU164" s="43">
        <v>2</v>
      </c>
      <c r="CV164" s="63" t="str">
        <f t="shared" si="920"/>
        <v>サンリオヘアバンド</v>
      </c>
      <c r="CW164" s="67">
        <f t="shared" si="921"/>
        <v>660</v>
      </c>
      <c r="CX164" s="43">
        <f t="shared" si="922"/>
        <v>1980</v>
      </c>
      <c r="CY164" s="46">
        <f t="shared" si="923"/>
        <v>1.1647058823529413</v>
      </c>
      <c r="CZ164" s="37" t="s">
        <v>1073</v>
      </c>
      <c r="DA164" s="29"/>
      <c r="DB164" s="52" t="str">
        <f t="shared" si="814"/>
        <v/>
      </c>
      <c r="DC164" s="45"/>
      <c r="DD164" s="45" t="str">
        <f>IF(DC164="","",DC164-DC162)</f>
        <v/>
      </c>
      <c r="DE164" s="45"/>
      <c r="DF164" s="45" t="str">
        <f>IF(DE164="","",DE164-DE162)</f>
        <v/>
      </c>
      <c r="DG164" s="45"/>
      <c r="DH164" s="45" t="str">
        <f>IF(DG164="","",DG162+DI162-DG164)</f>
        <v/>
      </c>
      <c r="DI164" s="45"/>
      <c r="DJ164" s="44" t="str">
        <f t="shared" si="818"/>
        <v/>
      </c>
      <c r="DK164" s="43" t="str">
        <f>IF(DC164="","",DK162)</f>
        <v/>
      </c>
      <c r="DL164" s="45" t="str">
        <f t="shared" si="979"/>
        <v/>
      </c>
      <c r="DM164" s="46" t="str">
        <f t="shared" si="980"/>
        <v/>
      </c>
      <c r="DN164" s="37"/>
      <c r="DO164" s="29"/>
      <c r="DP164" s="52" t="str">
        <f t="shared" si="822"/>
        <v/>
      </c>
      <c r="DQ164" s="45"/>
      <c r="DR164" s="45" t="str">
        <f>IF(DQ164="","",DQ164-DQ162)</f>
        <v/>
      </c>
      <c r="DS164" s="45"/>
      <c r="DT164" s="45" t="str">
        <f>IF(DS164="","",DS164-DS162)</f>
        <v/>
      </c>
      <c r="DU164" s="45"/>
      <c r="DV164" s="45" t="str">
        <f>IF(DU164="","",DU162+DW162-DU164)</f>
        <v/>
      </c>
      <c r="DW164" s="45"/>
      <c r="DX164" s="44" t="str">
        <f t="shared" si="826"/>
        <v/>
      </c>
      <c r="DY164" s="43" t="str">
        <f>IF(DQ164="","",DY162)</f>
        <v/>
      </c>
      <c r="DZ164" s="45" t="str">
        <f t="shared" si="981"/>
        <v/>
      </c>
      <c r="EA164" s="46" t="str">
        <f t="shared" si="982"/>
        <v/>
      </c>
      <c r="EB164" s="37"/>
      <c r="ED164" s="52" t="str">
        <f t="shared" si="830"/>
        <v/>
      </c>
      <c r="EE164" s="45"/>
      <c r="EF164" s="45" t="str">
        <f>IF(EE164="","",EE164-EE162)</f>
        <v/>
      </c>
      <c r="EG164" s="45"/>
      <c r="EH164" s="45" t="str">
        <f>IF(EG164="","",EG164-EG162)</f>
        <v/>
      </c>
      <c r="EI164" s="45"/>
      <c r="EJ164" s="45" t="str">
        <f>IF(EI164="","",EI162+EK162-EI164)</f>
        <v/>
      </c>
      <c r="EK164" s="45"/>
      <c r="EL164" s="44" t="str">
        <f t="shared" si="834"/>
        <v/>
      </c>
      <c r="EM164" s="43" t="str">
        <f>IF(EE164="","",EM162)</f>
        <v/>
      </c>
      <c r="EN164" s="45" t="str">
        <f t="shared" si="983"/>
        <v/>
      </c>
      <c r="EO164" s="46" t="str">
        <f t="shared" si="984"/>
        <v/>
      </c>
      <c r="EP164" s="37"/>
      <c r="ER164" s="52" t="str">
        <f t="shared" si="838"/>
        <v/>
      </c>
      <c r="ES164" s="45"/>
      <c r="ET164" s="45" t="str">
        <f>IF(ES164="","",ES164-ES162)</f>
        <v/>
      </c>
      <c r="EU164" s="45"/>
      <c r="EV164" s="45" t="str">
        <f>IF(EU164="","",EU164-EU162)</f>
        <v/>
      </c>
      <c r="EW164" s="45"/>
      <c r="EX164" s="45" t="str">
        <f>IF(EW164="","",EW162+EY162-EW164)</f>
        <v/>
      </c>
      <c r="EY164" s="45"/>
      <c r="EZ164" s="44" t="str">
        <f t="shared" si="842"/>
        <v/>
      </c>
      <c r="FA164" s="43" t="str">
        <f>IF(ES164="","",FA162)</f>
        <v/>
      </c>
      <c r="FB164" s="45" t="str">
        <f t="shared" si="985"/>
        <v/>
      </c>
      <c r="FC164" s="46" t="str">
        <f t="shared" si="986"/>
        <v/>
      </c>
      <c r="FD164" s="37"/>
      <c r="FF164" s="52" t="str">
        <f t="shared" si="846"/>
        <v/>
      </c>
      <c r="FG164" s="45"/>
      <c r="FH164" s="45" t="str">
        <f>IF(FG164="","",FG164-FG162)</f>
        <v/>
      </c>
      <c r="FI164" s="45"/>
      <c r="FJ164" s="45" t="str">
        <f>IF(FI164="","",FI164-FI162)</f>
        <v/>
      </c>
      <c r="FK164" s="45"/>
      <c r="FL164" s="45" t="str">
        <f>IF(FK164="","",FK162+FM162-FK164)</f>
        <v/>
      </c>
      <c r="FM164" s="45"/>
      <c r="FN164" s="44" t="str">
        <f t="shared" si="850"/>
        <v/>
      </c>
      <c r="FO164" s="43" t="str">
        <f>IF(FG164="","",FO162)</f>
        <v/>
      </c>
      <c r="FP164" s="45" t="str">
        <f t="shared" si="987"/>
        <v/>
      </c>
      <c r="FQ164" s="46" t="str">
        <f t="shared" si="988"/>
        <v/>
      </c>
      <c r="FR164" s="37"/>
      <c r="FS164" s="29"/>
      <c r="FT164" s="52" t="str">
        <f t="shared" si="854"/>
        <v/>
      </c>
      <c r="FU164" s="45"/>
      <c r="FV164" s="45" t="str">
        <f>IF(FU164="","",FU164-FU162)</f>
        <v/>
      </c>
      <c r="FW164" s="45"/>
      <c r="FX164" s="45" t="str">
        <f>IF(FW164="","",FW164-FW162)</f>
        <v/>
      </c>
      <c r="FY164" s="45"/>
      <c r="FZ164" s="45" t="str">
        <f>IF(FY164="","",FY162+GA162-FY164)</f>
        <v/>
      </c>
      <c r="GA164" s="45"/>
      <c r="GB164" s="44" t="str">
        <f t="shared" si="858"/>
        <v/>
      </c>
      <c r="GC164" s="43" t="str">
        <f>IF(FU164="","",GC162)</f>
        <v/>
      </c>
      <c r="GD164" s="45" t="str">
        <f t="shared" si="989"/>
        <v/>
      </c>
      <c r="GE164" s="46" t="str">
        <f t="shared" si="990"/>
        <v/>
      </c>
      <c r="GF164" s="37"/>
      <c r="GH164" s="52" t="str">
        <f t="shared" si="862"/>
        <v/>
      </c>
      <c r="GI164" s="45"/>
      <c r="GJ164" s="45" t="str">
        <f>IF(GI164="","",GI164-GI162)</f>
        <v/>
      </c>
      <c r="GK164" s="45"/>
      <c r="GL164" s="45" t="str">
        <f>IF(GK164="","",GK164-GK162)</f>
        <v/>
      </c>
      <c r="GM164" s="45"/>
      <c r="GN164" s="45" t="str">
        <f>IF(GM164="","",GM162+GO162-GM164)</f>
        <v/>
      </c>
      <c r="GO164" s="45"/>
      <c r="GP164" s="44" t="str">
        <f t="shared" si="866"/>
        <v/>
      </c>
      <c r="GQ164" s="43" t="str">
        <f>IF(GI164="","",GQ162)</f>
        <v/>
      </c>
      <c r="GR164" s="45" t="str">
        <f t="shared" si="991"/>
        <v/>
      </c>
      <c r="GS164" s="46" t="str">
        <f t="shared" si="992"/>
        <v/>
      </c>
      <c r="GT164" s="37"/>
      <c r="GU164" s="61"/>
      <c r="GV164" s="47"/>
      <c r="GW164" s="30" t="s">
        <v>1144</v>
      </c>
      <c r="GX164" s="43">
        <v>290</v>
      </c>
      <c r="GY164" s="45">
        <f t="shared" si="924"/>
        <v>29</v>
      </c>
      <c r="GZ164" s="43">
        <v>35</v>
      </c>
      <c r="HA164" s="45">
        <f t="shared" si="925"/>
        <v>2</v>
      </c>
      <c r="HB164" s="43">
        <v>1</v>
      </c>
      <c r="HC164" s="45">
        <f t="shared" si="926"/>
        <v>2</v>
      </c>
      <c r="HD164" s="43">
        <v>2</v>
      </c>
      <c r="HE164" s="63" t="str">
        <f t="shared" si="963"/>
        <v>余り物</v>
      </c>
      <c r="HF164" s="67">
        <f t="shared" si="964"/>
        <v>500</v>
      </c>
      <c r="HG164" s="43">
        <f t="shared" si="927"/>
        <v>1000</v>
      </c>
      <c r="HH164" s="46">
        <f t="shared" si="965"/>
        <v>0.34482758620689657</v>
      </c>
      <c r="HI164" s="37"/>
      <c r="HK164" s="47"/>
      <c r="HL164" s="43">
        <v>1392</v>
      </c>
      <c r="HM164" s="45">
        <f t="shared" si="929"/>
        <v>24</v>
      </c>
      <c r="HN164" s="43">
        <v>41</v>
      </c>
      <c r="HO164" s="45">
        <f t="shared" si="930"/>
        <v>0</v>
      </c>
      <c r="HP164" s="43">
        <v>10</v>
      </c>
      <c r="HQ164" s="45">
        <f t="shared" si="931"/>
        <v>0</v>
      </c>
      <c r="HR164" s="43">
        <v>0</v>
      </c>
      <c r="HS164" s="63" t="str">
        <f t="shared" si="932"/>
        <v>サンリオ豹柄フェイスポーチ</v>
      </c>
      <c r="HT164" s="67">
        <f t="shared" si="933"/>
        <v>900</v>
      </c>
      <c r="HU164" s="43">
        <f t="shared" si="934"/>
        <v>0</v>
      </c>
      <c r="HV164" s="46">
        <f t="shared" si="935"/>
        <v>0</v>
      </c>
      <c r="HW164" s="37"/>
      <c r="HX164" s="360"/>
      <c r="HY164" s="47"/>
      <c r="HZ164" s="43">
        <v>6041</v>
      </c>
      <c r="IA164" s="45">
        <f t="shared" si="936"/>
        <v>20</v>
      </c>
      <c r="IB164" s="43">
        <v>182</v>
      </c>
      <c r="IC164" s="45">
        <f t="shared" si="937"/>
        <v>4</v>
      </c>
      <c r="ID164" s="43">
        <v>9</v>
      </c>
      <c r="IE164" s="45">
        <f t="shared" si="938"/>
        <v>4</v>
      </c>
      <c r="IF164" s="43">
        <v>0</v>
      </c>
      <c r="IG164" s="63" t="str">
        <f t="shared" si="1003"/>
        <v>ギャルキティマスコット</v>
      </c>
      <c r="IH164" s="67">
        <f t="shared" si="1004"/>
        <v>500</v>
      </c>
      <c r="II164" s="43">
        <f t="shared" si="941"/>
        <v>2000</v>
      </c>
      <c r="IJ164" s="46">
        <f t="shared" si="942"/>
        <v>1</v>
      </c>
      <c r="IK164" s="37" t="s">
        <v>881</v>
      </c>
      <c r="IL164" s="29"/>
      <c r="IM164" s="47"/>
      <c r="IN164" s="43">
        <v>6717</v>
      </c>
      <c r="IO164" s="45">
        <f t="shared" si="943"/>
        <v>31</v>
      </c>
      <c r="IP164" s="43">
        <v>183</v>
      </c>
      <c r="IQ164" s="45">
        <f t="shared" si="944"/>
        <v>3</v>
      </c>
      <c r="IR164" s="43">
        <v>5</v>
      </c>
      <c r="IS164" s="45">
        <f t="shared" si="945"/>
        <v>3</v>
      </c>
      <c r="IT164" s="43">
        <v>0</v>
      </c>
      <c r="IU164" s="63" t="str">
        <f t="shared" si="969"/>
        <v>雪見イヤホン</v>
      </c>
      <c r="IV164" s="67">
        <f t="shared" si="970"/>
        <v>1100</v>
      </c>
      <c r="IW164" s="43">
        <f t="shared" si="946"/>
        <v>3300</v>
      </c>
      <c r="IX164" s="46">
        <f t="shared" si="947"/>
        <v>1.064516129032258</v>
      </c>
      <c r="IY164" s="37" t="s">
        <v>755</v>
      </c>
      <c r="IZ164" s="61"/>
      <c r="JA164" s="47"/>
      <c r="JB164" s="43">
        <v>5046</v>
      </c>
      <c r="JC164" s="45">
        <f t="shared" si="948"/>
        <v>80</v>
      </c>
      <c r="JD164" s="43">
        <v>147</v>
      </c>
      <c r="JE164" s="45">
        <f t="shared" si="949"/>
        <v>3</v>
      </c>
      <c r="JF164" s="43">
        <v>24</v>
      </c>
      <c r="JG164" s="45">
        <f t="shared" si="950"/>
        <v>0</v>
      </c>
      <c r="JH164" s="43">
        <v>0</v>
      </c>
      <c r="JI164" s="63" t="s">
        <v>1076</v>
      </c>
      <c r="JJ164" s="67">
        <v>1100</v>
      </c>
      <c r="JK164" s="43">
        <f t="shared" si="952"/>
        <v>0</v>
      </c>
      <c r="JL164" s="46">
        <f t="shared" si="953"/>
        <v>0</v>
      </c>
      <c r="JM164" s="185" t="s">
        <v>1078</v>
      </c>
      <c r="JN164" s="29"/>
      <c r="JO164" s="47"/>
      <c r="JP164" s="43">
        <v>7027</v>
      </c>
      <c r="JQ164" s="45">
        <f t="shared" ref="JQ164:JQ202" si="1005">IF(JP164="","",JP164-JP160)</f>
        <v>19</v>
      </c>
      <c r="JR164" s="43">
        <v>142</v>
      </c>
      <c r="JS164" s="45">
        <f t="shared" si="955"/>
        <v>0</v>
      </c>
      <c r="JT164" s="43">
        <v>13</v>
      </c>
      <c r="JU164" s="45">
        <f t="shared" si="956"/>
        <v>0</v>
      </c>
      <c r="JV164" s="43">
        <v>0</v>
      </c>
      <c r="JW164" s="63" t="str">
        <f t="shared" si="957"/>
        <v>モンチッチマスコット2</v>
      </c>
      <c r="JX164" s="67">
        <f t="shared" si="958"/>
        <v>539</v>
      </c>
      <c r="JY164" s="43">
        <f t="shared" si="959"/>
        <v>0</v>
      </c>
      <c r="JZ164" s="46">
        <f t="shared" si="960"/>
        <v>0</v>
      </c>
      <c r="KA164" s="37"/>
      <c r="KB164" s="97"/>
      <c r="KC164" s="47"/>
      <c r="KD164" s="43">
        <v>11904</v>
      </c>
      <c r="KE164" s="45">
        <f>IF(KD164="","",KD164-KD160)</f>
        <v>60</v>
      </c>
      <c r="KF164" s="43">
        <v>350</v>
      </c>
      <c r="KG164" s="45">
        <f>IF(KF164="","",KF164-KF160)</f>
        <v>3</v>
      </c>
      <c r="KH164" s="43">
        <v>9</v>
      </c>
      <c r="KI164" s="45">
        <f>IF(KH164="","",KH160+KJ160-KH164)</f>
        <v>3</v>
      </c>
      <c r="KJ164" s="43">
        <v>4</v>
      </c>
      <c r="KK164" s="63" t="str">
        <f>IF(KD164="","",KK160)</f>
        <v>キティドデカぱっちん</v>
      </c>
      <c r="KL164" s="67">
        <f>IF(KE164="","",KL160)</f>
        <v>1100</v>
      </c>
      <c r="KM164" s="43">
        <f>IF(KH164="","",KI164*KL164)</f>
        <v>3300</v>
      </c>
      <c r="KN164" s="46">
        <f>IF(KI164="","",KM164/(KE164*100))</f>
        <v>0.55000000000000004</v>
      </c>
      <c r="KO164" s="37"/>
      <c r="KP164" s="29"/>
      <c r="KQ164" s="47"/>
      <c r="KR164" s="43">
        <v>3457</v>
      </c>
      <c r="KS164" s="69">
        <f>IF(KR164="","",KR164-KR160)</f>
        <v>23</v>
      </c>
      <c r="KT164" s="43">
        <v>92</v>
      </c>
      <c r="KU164" s="45">
        <f>IF(KT164="","",KT164-KT160)</f>
        <v>1</v>
      </c>
      <c r="KV164" s="43">
        <v>10</v>
      </c>
      <c r="KW164" s="45">
        <f>IF(KV164="","",KV160+KX160-KV164)</f>
        <v>1</v>
      </c>
      <c r="KX164" s="43">
        <v>0</v>
      </c>
      <c r="KY164" s="63" t="str">
        <f>IF(KR164="","",KY160)</f>
        <v>ギャルキティフェイスポーチ</v>
      </c>
      <c r="KZ164" s="67">
        <f>IF(KS164="","",KZ160)</f>
        <v>750</v>
      </c>
      <c r="LA164" s="43">
        <f>IF(KV164="","",KW164*KZ164)</f>
        <v>750</v>
      </c>
      <c r="LB164" s="46">
        <f>IF(KW164="","",LA164/(KS164*100))</f>
        <v>0.32608695652173914</v>
      </c>
      <c r="LC164" s="37"/>
      <c r="LD164" s="29"/>
      <c r="LE164" s="75"/>
      <c r="LF164" s="76"/>
      <c r="LG164" s="76"/>
      <c r="LH164" s="76">
        <v>1166</v>
      </c>
      <c r="LI164" s="76">
        <f t="shared" si="902"/>
        <v>0</v>
      </c>
      <c r="LJ164" s="77">
        <v>2</v>
      </c>
      <c r="LK164" s="76">
        <f t="shared" si="903"/>
        <v>0</v>
      </c>
      <c r="LL164" s="76">
        <v>0</v>
      </c>
      <c r="LM164" s="78" t="str">
        <f>IF(LF162="","",LM161)</f>
        <v>ボンドロ</v>
      </c>
      <c r="LN164" s="79">
        <f>IF(LG162="","",LN161)</f>
        <v>1500</v>
      </c>
      <c r="LO164" s="76">
        <f t="shared" si="904"/>
        <v>0</v>
      </c>
      <c r="LP164" s="80"/>
      <c r="LQ164" s="37"/>
      <c r="LR164" s="29"/>
      <c r="LS164" s="52" t="str">
        <f t="shared" si="870"/>
        <v/>
      </c>
      <c r="LT164" s="45"/>
      <c r="LU164" s="45" t="str">
        <f>IF(LT164="","",LT164-LT162)</f>
        <v/>
      </c>
      <c r="LV164" s="45"/>
      <c r="LW164" s="45" t="str">
        <f>IF(LV164="","",LV164-LV162)</f>
        <v/>
      </c>
      <c r="LX164" s="45"/>
      <c r="LY164" s="45" t="str">
        <f>IF(LX164="","",LX162+LZ162-LX164)</f>
        <v/>
      </c>
      <c r="LZ164" s="45"/>
      <c r="MA164" s="44" t="str">
        <f t="shared" si="874"/>
        <v/>
      </c>
      <c r="MB164" s="43" t="str">
        <f>IF(LT164="","",MB162)</f>
        <v/>
      </c>
      <c r="MC164" s="45" t="str">
        <f t="shared" si="993"/>
        <v/>
      </c>
      <c r="MD164" s="46" t="str">
        <f t="shared" si="994"/>
        <v/>
      </c>
      <c r="ME164" s="37"/>
      <c r="MF164" s="29"/>
      <c r="MG164" s="52" t="str">
        <f t="shared" si="878"/>
        <v/>
      </c>
      <c r="MH164" s="45"/>
      <c r="MI164" s="45" t="str">
        <f>IF(MH164="","",MH164-MH162)</f>
        <v/>
      </c>
      <c r="MJ164" s="45"/>
      <c r="MK164" s="45" t="str">
        <f>IF(MJ164="","",MJ164-MJ162)</f>
        <v/>
      </c>
      <c r="ML164" s="45"/>
      <c r="MM164" s="45" t="str">
        <f>IF(ML164="","",ML162+MN162-ML164)</f>
        <v/>
      </c>
      <c r="MN164" s="45"/>
      <c r="MO164" s="44" t="str">
        <f t="shared" si="882"/>
        <v/>
      </c>
      <c r="MP164" s="43" t="str">
        <f>IF(MH164="","",MP162)</f>
        <v/>
      </c>
      <c r="MQ164" s="45" t="str">
        <f t="shared" si="995"/>
        <v/>
      </c>
      <c r="MR164" s="46" t="str">
        <f t="shared" si="996"/>
        <v/>
      </c>
      <c r="MS164" s="37"/>
      <c r="MT164" s="29"/>
      <c r="MU164" s="52" t="str">
        <f t="shared" si="886"/>
        <v/>
      </c>
      <c r="MV164" s="45"/>
      <c r="MW164" s="45" t="str">
        <f>IF(MV164="","",MV164-MV162)</f>
        <v/>
      </c>
      <c r="MX164" s="45"/>
      <c r="MY164" s="45" t="str">
        <f>IF(MX164="","",MX164-MX162)</f>
        <v/>
      </c>
      <c r="MZ164" s="45"/>
      <c r="NA164" s="45" t="str">
        <f>IF(MZ164="","",MZ162+NB162-MZ164)</f>
        <v/>
      </c>
      <c r="NB164" s="45"/>
      <c r="NC164" s="44" t="str">
        <f t="shared" si="890"/>
        <v/>
      </c>
      <c r="ND164" s="43" t="str">
        <f>IF(MV164="","",ND162)</f>
        <v/>
      </c>
      <c r="NE164" s="45" t="str">
        <f t="shared" si="997"/>
        <v/>
      </c>
      <c r="NF164" s="46" t="str">
        <f t="shared" si="998"/>
        <v/>
      </c>
      <c r="NG164" s="37"/>
      <c r="NH164" s="29"/>
      <c r="NI164" s="52" t="str">
        <f t="shared" si="894"/>
        <v/>
      </c>
      <c r="NJ164" s="45"/>
      <c r="NK164" s="45" t="str">
        <f>IF(NJ164="","",NJ164-NJ162)</f>
        <v/>
      </c>
      <c r="NL164" s="45"/>
      <c r="NM164" s="45" t="str">
        <f>IF(NL164="","",NL164-NL162)</f>
        <v/>
      </c>
      <c r="NN164" s="45"/>
      <c r="NO164" s="45" t="str">
        <f>IF(NN164="","",NN162+NP162-NN164)</f>
        <v/>
      </c>
      <c r="NP164" s="45"/>
      <c r="NQ164" s="44" t="str">
        <f t="shared" si="898"/>
        <v/>
      </c>
      <c r="NR164" s="43" t="str">
        <f>IF(NJ164="","",NR162)</f>
        <v/>
      </c>
      <c r="NS164" s="45" t="str">
        <f t="shared" si="999"/>
        <v/>
      </c>
      <c r="NT164" s="46" t="str">
        <f t="shared" si="1000"/>
        <v/>
      </c>
      <c r="NU164" s="37"/>
    </row>
    <row r="165" spans="1:385" ht="15" customHeight="1" thickTop="1" x14ac:dyDescent="0.25">
      <c r="A165" s="38"/>
      <c r="B165" s="39"/>
      <c r="C165" s="40"/>
      <c r="D165" s="40"/>
      <c r="E165" s="41"/>
      <c r="F165" s="41"/>
      <c r="G165" s="40"/>
      <c r="H165" s="42"/>
      <c r="I165" s="45"/>
      <c r="J165" s="45" t="str">
        <f>IF(I165="","",I165-#REF!)</f>
        <v/>
      </c>
      <c r="K165" s="45"/>
      <c r="L165" s="45" t="str">
        <f>IF(K165="","",K165-#REF!)</f>
        <v/>
      </c>
      <c r="M165" s="45"/>
      <c r="N165" s="45" t="str">
        <f>IF(M165="","",#REF!+#REF!-M165)</f>
        <v/>
      </c>
      <c r="O165" s="45"/>
      <c r="P165" s="44" t="str">
        <f t="shared" si="786"/>
        <v/>
      </c>
      <c r="Q165" s="43" t="str">
        <f>IF(I165="","",#REF!)</f>
        <v/>
      </c>
      <c r="R165" s="45" t="str">
        <f t="shared" si="971"/>
        <v/>
      </c>
      <c r="S165" s="46" t="str">
        <f t="shared" si="972"/>
        <v/>
      </c>
      <c r="T165" s="37"/>
      <c r="U165" s="29"/>
      <c r="V165" s="52" t="str">
        <f t="shared" si="790"/>
        <v/>
      </c>
      <c r="W165" s="67"/>
      <c r="X165" s="45" t="str">
        <f>IF(W165="","",W165-#REF!)</f>
        <v/>
      </c>
      <c r="Y165" s="45"/>
      <c r="Z165" s="45" t="str">
        <f>IF(Y165="","",Y165-#REF!)</f>
        <v/>
      </c>
      <c r="AA165" s="45"/>
      <c r="AB165" s="45" t="str">
        <f>IF(AA165="","",#REF!+#REF!-AA165)</f>
        <v/>
      </c>
      <c r="AC165" s="45"/>
      <c r="AD165" s="44" t="str">
        <f t="shared" si="794"/>
        <v/>
      </c>
      <c r="AE165" s="43" t="str">
        <f>IF(W165="","",#REF!)</f>
        <v/>
      </c>
      <c r="AF165" s="45" t="str">
        <f t="shared" si="973"/>
        <v/>
      </c>
      <c r="AG165" s="46" t="str">
        <f t="shared" si="974"/>
        <v/>
      </c>
      <c r="AH165" s="37"/>
      <c r="AI165" s="29"/>
      <c r="AJ165" s="52" t="str">
        <f t="shared" si="798"/>
        <v/>
      </c>
      <c r="AK165" s="45"/>
      <c r="AL165" s="45" t="str">
        <f>IF(AK165="","",AK165-#REF!)</f>
        <v/>
      </c>
      <c r="AM165" s="45"/>
      <c r="AN165" s="45" t="str">
        <f>IF(AM165="","",AM165-#REF!)</f>
        <v/>
      </c>
      <c r="AO165" s="45"/>
      <c r="AP165" s="45" t="str">
        <f>IF(AO165="","",#REF!+#REF!-AO165)</f>
        <v/>
      </c>
      <c r="AQ165" s="45"/>
      <c r="AR165" s="44" t="str">
        <f t="shared" si="802"/>
        <v/>
      </c>
      <c r="AS165" s="43" t="str">
        <f>IF(AK165="","",#REF!)</f>
        <v/>
      </c>
      <c r="AT165" s="45" t="str">
        <f t="shared" si="975"/>
        <v/>
      </c>
      <c r="AU165" s="46" t="str">
        <f t="shared" si="976"/>
        <v/>
      </c>
      <c r="AV165" s="37"/>
      <c r="AW165" s="29"/>
      <c r="AX165" s="52" t="str">
        <f t="shared" si="806"/>
        <v/>
      </c>
      <c r="AY165" s="45"/>
      <c r="AZ165" s="45" t="str">
        <f>IF(AY165="","",AY165-#REF!)</f>
        <v/>
      </c>
      <c r="BA165" s="45"/>
      <c r="BB165" s="45" t="str">
        <f>IF(BA165="","",BA165-#REF!)</f>
        <v/>
      </c>
      <c r="BC165" s="45"/>
      <c r="BD165" s="45" t="str">
        <f>IF(BC165="","",#REF!+#REF!-BC165)</f>
        <v/>
      </c>
      <c r="BE165" s="45"/>
      <c r="BF165" s="44" t="str">
        <f t="shared" si="810"/>
        <v/>
      </c>
      <c r="BG165" s="43" t="str">
        <f>IF(AY165="","",#REF!)</f>
        <v/>
      </c>
      <c r="BH165" s="45" t="str">
        <f t="shared" si="977"/>
        <v/>
      </c>
      <c r="BI165" s="46" t="str">
        <f t="shared" si="978"/>
        <v/>
      </c>
      <c r="BJ165" s="37"/>
      <c r="BK165" s="29"/>
      <c r="BL165" s="47"/>
      <c r="BM165" s="27">
        <v>5749</v>
      </c>
      <c r="BN165" s="45">
        <f t="shared" si="905"/>
        <v>43</v>
      </c>
      <c r="BO165" s="27">
        <v>190</v>
      </c>
      <c r="BP165" s="45">
        <f t="shared" si="906"/>
        <v>2</v>
      </c>
      <c r="BQ165" s="27">
        <v>7</v>
      </c>
      <c r="BR165" s="45">
        <f t="shared" si="907"/>
        <v>4</v>
      </c>
      <c r="BS165" s="27">
        <v>3</v>
      </c>
      <c r="BT165" s="63" t="str">
        <f t="shared" si="967"/>
        <v>サンリオボアバンスクリップ</v>
      </c>
      <c r="BU165" s="67">
        <f t="shared" si="968"/>
        <v>1100</v>
      </c>
      <c r="BV165" s="45">
        <f t="shared" si="909"/>
        <v>4400</v>
      </c>
      <c r="BW165" s="46">
        <f t="shared" si="910"/>
        <v>1.0232558139534884</v>
      </c>
      <c r="BX165" s="37" t="s">
        <v>1071</v>
      </c>
      <c r="BY165" s="57"/>
      <c r="BZ165" s="47"/>
      <c r="CA165" s="27">
        <v>10073</v>
      </c>
      <c r="CB165" s="45">
        <f t="shared" si="911"/>
        <v>52</v>
      </c>
      <c r="CC165" s="27">
        <v>472</v>
      </c>
      <c r="CD165" s="45">
        <f t="shared" si="912"/>
        <v>1</v>
      </c>
      <c r="CE165" s="27">
        <v>5</v>
      </c>
      <c r="CF165" s="45">
        <f t="shared" si="913"/>
        <v>1</v>
      </c>
      <c r="CG165" s="27">
        <v>5</v>
      </c>
      <c r="CH165" s="63" t="str">
        <f t="shared" si="1001"/>
        <v>バタースクイーズ</v>
      </c>
      <c r="CI165" s="67">
        <f t="shared" si="1002"/>
        <v>440</v>
      </c>
      <c r="CJ165" s="45">
        <f t="shared" si="915"/>
        <v>440</v>
      </c>
      <c r="CK165" s="46">
        <f t="shared" si="916"/>
        <v>8.461538461538462E-2</v>
      </c>
      <c r="CL165" s="37"/>
      <c r="CM165" s="29"/>
      <c r="CN165" s="47"/>
      <c r="CO165" s="27">
        <v>4220</v>
      </c>
      <c r="CP165" s="45">
        <f t="shared" si="917"/>
        <v>19</v>
      </c>
      <c r="CQ165" s="27">
        <v>130</v>
      </c>
      <c r="CR165" s="45">
        <f t="shared" si="918"/>
        <v>0</v>
      </c>
      <c r="CS165" s="27">
        <v>9</v>
      </c>
      <c r="CT165" s="45">
        <f t="shared" si="919"/>
        <v>0</v>
      </c>
      <c r="CU165" s="27">
        <v>21</v>
      </c>
      <c r="CV165" s="63" t="str">
        <f t="shared" si="920"/>
        <v>キティしっぽ付きポーチ</v>
      </c>
      <c r="CW165" s="67">
        <f t="shared" si="921"/>
        <v>880</v>
      </c>
      <c r="CX165" s="45">
        <f t="shared" si="922"/>
        <v>0</v>
      </c>
      <c r="CY165" s="46">
        <f t="shared" si="923"/>
        <v>0</v>
      </c>
      <c r="CZ165" s="37"/>
      <c r="DA165" s="29"/>
      <c r="DB165" s="52" t="str">
        <f t="shared" si="814"/>
        <v/>
      </c>
      <c r="DC165" s="45"/>
      <c r="DD165" s="45" t="str">
        <f>IF(DC165="","",DC165-#REF!)</f>
        <v/>
      </c>
      <c r="DE165" s="45"/>
      <c r="DF165" s="45" t="str">
        <f>IF(DE165="","",DE165-#REF!)</f>
        <v/>
      </c>
      <c r="DG165" s="45"/>
      <c r="DH165" s="45" t="str">
        <f>IF(DG165="","",#REF!+#REF!-DG165)</f>
        <v/>
      </c>
      <c r="DI165" s="45"/>
      <c r="DJ165" s="44" t="str">
        <f t="shared" si="818"/>
        <v/>
      </c>
      <c r="DK165" s="43" t="str">
        <f>IF(DC165="","",#REF!)</f>
        <v/>
      </c>
      <c r="DL165" s="45" t="str">
        <f t="shared" si="979"/>
        <v/>
      </c>
      <c r="DM165" s="46" t="str">
        <f t="shared" si="980"/>
        <v/>
      </c>
      <c r="DN165" s="37"/>
      <c r="DO165" s="29"/>
      <c r="DP165" s="52" t="str">
        <f t="shared" si="822"/>
        <v/>
      </c>
      <c r="DQ165" s="45"/>
      <c r="DR165" s="45" t="str">
        <f>IF(DQ165="","",DQ165-#REF!)</f>
        <v/>
      </c>
      <c r="DS165" s="45"/>
      <c r="DT165" s="45" t="str">
        <f>IF(DS165="","",DS165-#REF!)</f>
        <v/>
      </c>
      <c r="DU165" s="45"/>
      <c r="DV165" s="45" t="str">
        <f>IF(DU165="","",#REF!+#REF!-DU165)</f>
        <v/>
      </c>
      <c r="DW165" s="45"/>
      <c r="DX165" s="44" t="str">
        <f t="shared" si="826"/>
        <v/>
      </c>
      <c r="DY165" s="43" t="str">
        <f>IF(DQ165="","",#REF!)</f>
        <v/>
      </c>
      <c r="DZ165" s="45" t="str">
        <f t="shared" si="981"/>
        <v/>
      </c>
      <c r="EA165" s="46" t="str">
        <f t="shared" si="982"/>
        <v/>
      </c>
      <c r="EB165" s="37"/>
      <c r="ED165" s="52" t="str">
        <f t="shared" si="830"/>
        <v/>
      </c>
      <c r="EE165" s="45"/>
      <c r="EF165" s="45" t="str">
        <f>IF(EE165="","",EE165-#REF!)</f>
        <v/>
      </c>
      <c r="EG165" s="45"/>
      <c r="EH165" s="45" t="str">
        <f>IF(EG165="","",EG165-#REF!)</f>
        <v/>
      </c>
      <c r="EI165" s="45"/>
      <c r="EJ165" s="45" t="str">
        <f>IF(EI165="","",#REF!+#REF!-EI165)</f>
        <v/>
      </c>
      <c r="EK165" s="45"/>
      <c r="EL165" s="44" t="str">
        <f t="shared" si="834"/>
        <v/>
      </c>
      <c r="EM165" s="43" t="str">
        <f>IF(EE165="","",#REF!)</f>
        <v/>
      </c>
      <c r="EN165" s="45" t="str">
        <f t="shared" si="983"/>
        <v/>
      </c>
      <c r="EO165" s="46" t="str">
        <f t="shared" si="984"/>
        <v/>
      </c>
      <c r="EP165" s="37"/>
      <c r="ER165" s="52" t="str">
        <f t="shared" si="838"/>
        <v/>
      </c>
      <c r="ES165" s="45"/>
      <c r="ET165" s="45" t="str">
        <f>IF(ES165="","",ES165-#REF!)</f>
        <v/>
      </c>
      <c r="EU165" s="45"/>
      <c r="EV165" s="45" t="str">
        <f>IF(EU165="","",EU165-#REF!)</f>
        <v/>
      </c>
      <c r="EW165" s="45"/>
      <c r="EX165" s="45" t="str">
        <f>IF(EW165="","",#REF!+#REF!-EW165)</f>
        <v/>
      </c>
      <c r="EY165" s="45"/>
      <c r="EZ165" s="44" t="str">
        <f t="shared" si="842"/>
        <v/>
      </c>
      <c r="FA165" s="43" t="str">
        <f>IF(ES165="","",#REF!)</f>
        <v/>
      </c>
      <c r="FB165" s="45" t="str">
        <f t="shared" si="985"/>
        <v/>
      </c>
      <c r="FC165" s="46" t="str">
        <f t="shared" si="986"/>
        <v/>
      </c>
      <c r="FD165" s="37"/>
      <c r="FF165" s="52" t="str">
        <f t="shared" si="846"/>
        <v/>
      </c>
      <c r="FG165" s="45"/>
      <c r="FH165" s="45" t="str">
        <f>IF(FG165="","",FG165-#REF!)</f>
        <v/>
      </c>
      <c r="FI165" s="45"/>
      <c r="FJ165" s="45" t="str">
        <f>IF(FI165="","",FI165-#REF!)</f>
        <v/>
      </c>
      <c r="FK165" s="45"/>
      <c r="FL165" s="45" t="str">
        <f>IF(FK165="","",#REF!+#REF!-FK165)</f>
        <v/>
      </c>
      <c r="FM165" s="45"/>
      <c r="FN165" s="44" t="str">
        <f t="shared" si="850"/>
        <v/>
      </c>
      <c r="FO165" s="43" t="str">
        <f>IF(FG165="","",#REF!)</f>
        <v/>
      </c>
      <c r="FP165" s="45" t="str">
        <f t="shared" si="987"/>
        <v/>
      </c>
      <c r="FQ165" s="46" t="str">
        <f t="shared" si="988"/>
        <v/>
      </c>
      <c r="FR165" s="37"/>
      <c r="FS165" s="29"/>
      <c r="FT165" s="52" t="str">
        <f t="shared" si="854"/>
        <v/>
      </c>
      <c r="FU165" s="45"/>
      <c r="FV165" s="45" t="str">
        <f>IF(FU165="","",FU165-#REF!)</f>
        <v/>
      </c>
      <c r="FW165" s="45"/>
      <c r="FX165" s="45" t="str">
        <f>IF(FW165="","",FW165-#REF!)</f>
        <v/>
      </c>
      <c r="FY165" s="45"/>
      <c r="FZ165" s="45" t="str">
        <f>IF(FY165="","",#REF!+#REF!-FY165)</f>
        <v/>
      </c>
      <c r="GA165" s="45"/>
      <c r="GB165" s="44" t="str">
        <f t="shared" si="858"/>
        <v/>
      </c>
      <c r="GC165" s="43" t="str">
        <f>IF(FU165="","",#REF!)</f>
        <v/>
      </c>
      <c r="GD165" s="45" t="str">
        <f t="shared" si="989"/>
        <v/>
      </c>
      <c r="GE165" s="46" t="str">
        <f t="shared" si="990"/>
        <v/>
      </c>
      <c r="GF165" s="37"/>
      <c r="GH165" s="52" t="str">
        <f t="shared" si="862"/>
        <v/>
      </c>
      <c r="GI165" s="45"/>
      <c r="GJ165" s="45" t="str">
        <f>IF(GI165="","",GI165-#REF!)</f>
        <v/>
      </c>
      <c r="GK165" s="45"/>
      <c r="GL165" s="45" t="str">
        <f>IF(GK165="","",GK165-#REF!)</f>
        <v/>
      </c>
      <c r="GM165" s="45"/>
      <c r="GN165" s="45" t="str">
        <f>IF(GM165="","",#REF!+#REF!-GM165)</f>
        <v/>
      </c>
      <c r="GO165" s="45"/>
      <c r="GP165" s="44" t="str">
        <f t="shared" si="866"/>
        <v/>
      </c>
      <c r="GQ165" s="43" t="str">
        <f>IF(GI165="","",#REF!)</f>
        <v/>
      </c>
      <c r="GR165" s="45" t="str">
        <f t="shared" si="991"/>
        <v/>
      </c>
      <c r="GS165" s="46" t="str">
        <f t="shared" si="992"/>
        <v/>
      </c>
      <c r="GT165" s="37"/>
      <c r="GU165" s="61"/>
      <c r="GV165" s="47"/>
      <c r="GW165" s="30" t="s">
        <v>1145</v>
      </c>
      <c r="GX165" s="27">
        <v>3958</v>
      </c>
      <c r="GY165" s="45">
        <f t="shared" si="924"/>
        <v>68</v>
      </c>
      <c r="GZ165" s="27">
        <v>106</v>
      </c>
      <c r="HA165" s="45">
        <f t="shared" si="925"/>
        <v>3</v>
      </c>
      <c r="HB165" s="27">
        <v>0</v>
      </c>
      <c r="HC165" s="45">
        <f t="shared" si="926"/>
        <v>3</v>
      </c>
      <c r="HD165" s="27">
        <v>3</v>
      </c>
      <c r="HE165" s="63" t="str">
        <f t="shared" si="963"/>
        <v>おしりぷにぷにシール</v>
      </c>
      <c r="HF165" s="67">
        <f t="shared" si="964"/>
        <v>220</v>
      </c>
      <c r="HG165" s="45">
        <f t="shared" si="927"/>
        <v>660</v>
      </c>
      <c r="HH165" s="46">
        <f t="shared" si="965"/>
        <v>9.7058823529411767E-2</v>
      </c>
      <c r="HI165" s="37"/>
      <c r="HK165" s="47"/>
      <c r="HL165" s="27">
        <v>3116</v>
      </c>
      <c r="HM165" s="45">
        <f t="shared" si="929"/>
        <v>68</v>
      </c>
      <c r="HN165" s="27">
        <v>86</v>
      </c>
      <c r="HO165" s="45">
        <f t="shared" si="930"/>
        <v>1</v>
      </c>
      <c r="HP165" s="27">
        <v>19</v>
      </c>
      <c r="HQ165" s="45">
        <f t="shared" si="931"/>
        <v>1</v>
      </c>
      <c r="HR165" s="27">
        <v>1</v>
      </c>
      <c r="HS165" s="63" t="str">
        <f t="shared" si="932"/>
        <v>たまごっちマスコット</v>
      </c>
      <c r="HT165" s="67">
        <f t="shared" si="933"/>
        <v>1100</v>
      </c>
      <c r="HU165" s="45">
        <f t="shared" si="934"/>
        <v>1100</v>
      </c>
      <c r="HV165" s="46">
        <f t="shared" si="935"/>
        <v>0.16176470588235295</v>
      </c>
      <c r="HW165" s="37"/>
      <c r="HX165" s="360"/>
      <c r="HY165" s="47"/>
      <c r="HZ165" s="27">
        <v>9687</v>
      </c>
      <c r="IA165" s="45">
        <f t="shared" si="936"/>
        <v>52</v>
      </c>
      <c r="IB165" s="27">
        <v>273</v>
      </c>
      <c r="IC165" s="45">
        <f t="shared" si="937"/>
        <v>3</v>
      </c>
      <c r="ID165" s="27">
        <v>33</v>
      </c>
      <c r="IE165" s="45">
        <f t="shared" si="938"/>
        <v>-3</v>
      </c>
      <c r="IF165" s="27">
        <v>2</v>
      </c>
      <c r="IG165" s="63" t="str">
        <f t="shared" si="1003"/>
        <v>ボンボンドロップシール</v>
      </c>
      <c r="IH165" s="67">
        <f t="shared" si="1004"/>
        <v>200</v>
      </c>
      <c r="II165" s="45">
        <f t="shared" si="941"/>
        <v>-600</v>
      </c>
      <c r="IJ165" s="46">
        <f t="shared" si="942"/>
        <v>-0.11538461538461539</v>
      </c>
      <c r="IK165" s="37" t="s">
        <v>1074</v>
      </c>
      <c r="IL165" s="29"/>
      <c r="IM165" s="47"/>
      <c r="IN165" s="27">
        <v>6439</v>
      </c>
      <c r="IO165" s="45">
        <f t="shared" si="943"/>
        <v>66</v>
      </c>
      <c r="IP165" s="27">
        <v>440</v>
      </c>
      <c r="IQ165" s="45">
        <f t="shared" si="944"/>
        <v>4</v>
      </c>
      <c r="IR165" s="27">
        <v>24</v>
      </c>
      <c r="IS165" s="45">
        <f t="shared" si="945"/>
        <v>4</v>
      </c>
      <c r="IT165" s="27">
        <v>4</v>
      </c>
      <c r="IU165" s="63" t="str">
        <f t="shared" si="969"/>
        <v>たまごっちヘアクリップ</v>
      </c>
      <c r="IV165" s="67">
        <f t="shared" si="970"/>
        <v>1100</v>
      </c>
      <c r="IW165" s="45">
        <f t="shared" si="946"/>
        <v>4400</v>
      </c>
      <c r="IX165" s="46">
        <f t="shared" si="947"/>
        <v>0.66666666666666663</v>
      </c>
      <c r="IY165" s="37" t="s">
        <v>1075</v>
      </c>
      <c r="IZ165" s="61"/>
      <c r="JA165" s="47"/>
      <c r="JB165" s="27">
        <v>10015</v>
      </c>
      <c r="JC165" s="45">
        <f t="shared" si="948"/>
        <v>69</v>
      </c>
      <c r="JD165" s="27">
        <v>533</v>
      </c>
      <c r="JE165" s="45">
        <f t="shared" si="949"/>
        <v>1</v>
      </c>
      <c r="JF165" s="27">
        <v>17</v>
      </c>
      <c r="JG165" s="45">
        <f t="shared" si="950"/>
        <v>1</v>
      </c>
      <c r="JH165" s="27">
        <v>1</v>
      </c>
      <c r="JI165" s="63" t="str">
        <f t="shared" ref="JI165:JI202" si="1006">IF(JB165="","",JI161)</f>
        <v>たまごっちマスコット</v>
      </c>
      <c r="JJ165" s="67">
        <f t="shared" ref="JJ165:JJ202" si="1007">IF(JC165="","",JJ161)</f>
        <v>1100</v>
      </c>
      <c r="JK165" s="45">
        <f t="shared" si="952"/>
        <v>1100</v>
      </c>
      <c r="JL165" s="46">
        <f t="shared" si="953"/>
        <v>0.15942028985507245</v>
      </c>
      <c r="JM165" s="37"/>
      <c r="JN165" s="29"/>
      <c r="JO165" s="47"/>
      <c r="JP165" s="27">
        <v>7011</v>
      </c>
      <c r="JQ165" s="45">
        <f t="shared" si="1005"/>
        <v>25</v>
      </c>
      <c r="JR165" s="27">
        <v>339</v>
      </c>
      <c r="JS165" s="45">
        <f t="shared" si="955"/>
        <v>6</v>
      </c>
      <c r="JT165" s="27">
        <v>280</v>
      </c>
      <c r="JU165" s="45">
        <f t="shared" si="956"/>
        <v>10</v>
      </c>
      <c r="JV165" s="27">
        <v>0</v>
      </c>
      <c r="JW165" s="63" t="str">
        <f t="shared" si="957"/>
        <v>ブレスレット</v>
      </c>
      <c r="JX165" s="67">
        <f t="shared" si="958"/>
        <v>150</v>
      </c>
      <c r="JY165" s="45">
        <f t="shared" si="959"/>
        <v>1500</v>
      </c>
      <c r="JZ165" s="46">
        <f t="shared" si="960"/>
        <v>0.6</v>
      </c>
      <c r="KA165" s="37"/>
      <c r="KB165" s="51"/>
      <c r="KC165" s="47"/>
      <c r="KD165" s="27">
        <v>14706</v>
      </c>
      <c r="KE165" s="45">
        <f>IF(KD165="","",KD165-KD161)</f>
        <v>149</v>
      </c>
      <c r="KF165" s="27">
        <v>773</v>
      </c>
      <c r="KG165" s="45">
        <f>IF(KF165="","",KF165-KF161)</f>
        <v>4</v>
      </c>
      <c r="KH165" s="27">
        <v>18</v>
      </c>
      <c r="KI165" s="45">
        <f>IF(KH165="","",KH161+KJ161-KH165)</f>
        <v>4</v>
      </c>
      <c r="KJ165" s="27">
        <v>5</v>
      </c>
      <c r="KK165" s="63" t="str">
        <f>IF(KD165="","",KK161)</f>
        <v>たまごっちマスコット</v>
      </c>
      <c r="KL165" s="67">
        <f>IF(KE165="","",KL161)</f>
        <v>1430</v>
      </c>
      <c r="KM165" s="45">
        <f>IF(KH165="","",KI165*KL165)</f>
        <v>5720</v>
      </c>
      <c r="KN165" s="46">
        <f>IF(KI165="","",KM165/(KE165*100))</f>
        <v>0.38389261744966441</v>
      </c>
      <c r="KO165" s="37"/>
      <c r="KP165" s="29"/>
      <c r="KQ165" s="47"/>
      <c r="KR165" s="27">
        <v>3985</v>
      </c>
      <c r="KS165" s="69">
        <f>IF(KR165="","",KR165-KR161)</f>
        <v>15</v>
      </c>
      <c r="KT165" s="27">
        <v>131</v>
      </c>
      <c r="KU165" s="45">
        <f>IF(KT165="","",KT165-KT161)</f>
        <v>3</v>
      </c>
      <c r="KV165" s="27">
        <v>12</v>
      </c>
      <c r="KW165" s="45">
        <f>IF(KV165="","",KV161+KX161-KV165)</f>
        <v>3</v>
      </c>
      <c r="KX165" s="27">
        <v>-6</v>
      </c>
      <c r="KY165" s="63" t="str">
        <f>IF(KR165="","",KY161)</f>
        <v>忍者めし</v>
      </c>
      <c r="KZ165" s="67">
        <f>IF(KS165="","",KZ161)</f>
        <v>250</v>
      </c>
      <c r="LA165" s="45">
        <f>IF(KV165="","",KW165*KZ165)</f>
        <v>750</v>
      </c>
      <c r="LB165" s="46">
        <f>IF(KW165="","",LA165/(KS165*100))</f>
        <v>0.5</v>
      </c>
      <c r="LC165" s="37" t="s">
        <v>1066</v>
      </c>
      <c r="LD165" s="29"/>
      <c r="LE165" s="52">
        <f>IF(A153="","",A153)</f>
        <v>46115</v>
      </c>
      <c r="LF165" s="43">
        <v>85637</v>
      </c>
      <c r="LG165" s="86">
        <f>IF(LF165="","",LF165-LF162)</f>
        <v>304</v>
      </c>
      <c r="LH165" s="43">
        <v>446</v>
      </c>
      <c r="LI165" s="43">
        <f t="shared" si="902"/>
        <v>1</v>
      </c>
      <c r="LJ165" s="43">
        <v>2</v>
      </c>
      <c r="LK165" s="87">
        <f t="shared" si="903"/>
        <v>0</v>
      </c>
      <c r="LL165" s="43">
        <v>0</v>
      </c>
      <c r="LM165" s="65" t="str">
        <f>IF(LF165="","",LM162)</f>
        <v>ボンドロ</v>
      </c>
      <c r="LN165" s="48">
        <f>IF(LG165="","",LN162)</f>
        <v>1200</v>
      </c>
      <c r="LO165" s="87">
        <f t="shared" si="904"/>
        <v>0</v>
      </c>
      <c r="LP165" s="53"/>
      <c r="LQ165" s="37"/>
      <c r="LR165" s="29"/>
      <c r="LS165" s="52" t="str">
        <f t="shared" si="870"/>
        <v/>
      </c>
      <c r="LT165" s="45"/>
      <c r="LU165" s="45" t="str">
        <f>IF(LT165="","",LT165-#REF!)</f>
        <v/>
      </c>
      <c r="LV165" s="45"/>
      <c r="LW165" s="45" t="str">
        <f>IF(LV165="","",LV165-#REF!)</f>
        <v/>
      </c>
      <c r="LX165" s="45"/>
      <c r="LY165" s="45" t="str">
        <f>IF(LX165="","",#REF!+#REF!-LX165)</f>
        <v/>
      </c>
      <c r="LZ165" s="45"/>
      <c r="MA165" s="44" t="str">
        <f t="shared" si="874"/>
        <v/>
      </c>
      <c r="MB165" s="43" t="str">
        <f>IF(LT165="","",#REF!)</f>
        <v/>
      </c>
      <c r="MC165" s="45" t="str">
        <f t="shared" si="993"/>
        <v/>
      </c>
      <c r="MD165" s="46" t="str">
        <f t="shared" si="994"/>
        <v/>
      </c>
      <c r="ME165" s="37"/>
      <c r="MF165" s="29"/>
      <c r="MG165" s="52" t="str">
        <f t="shared" si="878"/>
        <v/>
      </c>
      <c r="MH165" s="45"/>
      <c r="MI165" s="45" t="str">
        <f>IF(MH165="","",MH165-#REF!)</f>
        <v/>
      </c>
      <c r="MJ165" s="45"/>
      <c r="MK165" s="45" t="str">
        <f>IF(MJ165="","",MJ165-#REF!)</f>
        <v/>
      </c>
      <c r="ML165" s="45"/>
      <c r="MM165" s="45" t="str">
        <f>IF(ML165="","",#REF!+#REF!-ML165)</f>
        <v/>
      </c>
      <c r="MN165" s="45"/>
      <c r="MO165" s="44" t="str">
        <f t="shared" si="882"/>
        <v/>
      </c>
      <c r="MP165" s="43" t="str">
        <f>IF(MH165="","",#REF!)</f>
        <v/>
      </c>
      <c r="MQ165" s="45" t="str">
        <f t="shared" si="995"/>
        <v/>
      </c>
      <c r="MR165" s="46" t="str">
        <f t="shared" si="996"/>
        <v/>
      </c>
      <c r="MS165" s="37"/>
      <c r="MT165" s="29"/>
      <c r="MU165" s="52" t="str">
        <f t="shared" si="886"/>
        <v/>
      </c>
      <c r="MV165" s="45"/>
      <c r="MW165" s="45" t="str">
        <f>IF(MV165="","",MV165-#REF!)</f>
        <v/>
      </c>
      <c r="MX165" s="45"/>
      <c r="MY165" s="45" t="str">
        <f>IF(MX165="","",MX165-#REF!)</f>
        <v/>
      </c>
      <c r="MZ165" s="45"/>
      <c r="NA165" s="45" t="str">
        <f>IF(MZ165="","",#REF!+#REF!-MZ165)</f>
        <v/>
      </c>
      <c r="NB165" s="45"/>
      <c r="NC165" s="44" t="str">
        <f t="shared" si="890"/>
        <v/>
      </c>
      <c r="ND165" s="43" t="str">
        <f>IF(MV165="","",#REF!)</f>
        <v/>
      </c>
      <c r="NE165" s="45" t="str">
        <f t="shared" si="997"/>
        <v/>
      </c>
      <c r="NF165" s="46" t="str">
        <f t="shared" si="998"/>
        <v/>
      </c>
      <c r="NG165" s="37"/>
      <c r="NH165" s="29"/>
      <c r="NI165" s="52" t="str">
        <f t="shared" si="894"/>
        <v/>
      </c>
      <c r="NJ165" s="45"/>
      <c r="NK165" s="45" t="str">
        <f>IF(NJ165="","",NJ165-#REF!)</f>
        <v/>
      </c>
      <c r="NL165" s="45"/>
      <c r="NM165" s="45" t="str">
        <f>IF(NL165="","",NL165-#REF!)</f>
        <v/>
      </c>
      <c r="NN165" s="45"/>
      <c r="NO165" s="45" t="str">
        <f>IF(NN165="","",#REF!+#REF!-NN165)</f>
        <v/>
      </c>
      <c r="NP165" s="45"/>
      <c r="NQ165" s="44" t="str">
        <f t="shared" si="898"/>
        <v/>
      </c>
      <c r="NR165" s="43" t="str">
        <f>IF(NJ165="","",#REF!)</f>
        <v/>
      </c>
      <c r="NS165" s="45" t="str">
        <f t="shared" si="999"/>
        <v/>
      </c>
      <c r="NT165" s="46" t="str">
        <f t="shared" si="1000"/>
        <v/>
      </c>
      <c r="NU165" s="37"/>
    </row>
    <row r="166" spans="1:385" ht="15" customHeight="1" thickBot="1" x14ac:dyDescent="0.3">
      <c r="A166" s="38"/>
      <c r="B166" s="39"/>
      <c r="C166" s="40"/>
      <c r="D166" s="40"/>
      <c r="E166" s="41"/>
      <c r="F166" s="41"/>
      <c r="G166" s="40"/>
      <c r="H166" s="42"/>
      <c r="I166" s="45"/>
      <c r="J166" s="45" t="str">
        <f>IF(I166="","",I166-I165)</f>
        <v/>
      </c>
      <c r="K166" s="45"/>
      <c r="L166" s="45" t="str">
        <f>IF(K166="","",K166-K165)</f>
        <v/>
      </c>
      <c r="M166" s="45"/>
      <c r="N166" s="45" t="str">
        <f>IF(M166="","",M165+O165-M166)</f>
        <v/>
      </c>
      <c r="O166" s="45"/>
      <c r="P166" s="44" t="str">
        <f t="shared" si="786"/>
        <v/>
      </c>
      <c r="Q166" s="43" t="str">
        <f>IF(I166="","",Q165)</f>
        <v/>
      </c>
      <c r="R166" s="45" t="str">
        <f t="shared" si="971"/>
        <v/>
      </c>
      <c r="S166" s="46" t="str">
        <f t="shared" si="972"/>
        <v/>
      </c>
      <c r="T166" s="37"/>
      <c r="U166" s="29"/>
      <c r="V166" s="52" t="str">
        <f t="shared" si="790"/>
        <v/>
      </c>
      <c r="W166" s="67"/>
      <c r="X166" s="45" t="str">
        <f>IF(W166="","",W166-W165)</f>
        <v/>
      </c>
      <c r="Y166" s="45"/>
      <c r="Z166" s="45" t="str">
        <f>IF(Y166="","",Y166-Y165)</f>
        <v/>
      </c>
      <c r="AA166" s="45"/>
      <c r="AB166" s="45" t="str">
        <f>IF(AA166="","",AA165+AC165-AA166)</f>
        <v/>
      </c>
      <c r="AC166" s="45"/>
      <c r="AD166" s="44" t="str">
        <f t="shared" si="794"/>
        <v/>
      </c>
      <c r="AE166" s="43" t="str">
        <f>IF(W166="","",AE165)</f>
        <v/>
      </c>
      <c r="AF166" s="45" t="str">
        <f t="shared" si="973"/>
        <v/>
      </c>
      <c r="AG166" s="46" t="str">
        <f t="shared" si="974"/>
        <v/>
      </c>
      <c r="AH166" s="37"/>
      <c r="AI166" s="29"/>
      <c r="AJ166" s="52" t="str">
        <f t="shared" si="798"/>
        <v/>
      </c>
      <c r="AK166" s="45"/>
      <c r="AL166" s="45" t="str">
        <f>IF(AK166="","",AK166-AK165)</f>
        <v/>
      </c>
      <c r="AM166" s="45"/>
      <c r="AN166" s="45" t="str">
        <f>IF(AM166="","",AM166-AM165)</f>
        <v/>
      </c>
      <c r="AO166" s="45"/>
      <c r="AP166" s="45" t="str">
        <f>IF(AO166="","",AO165+AQ165-AO166)</f>
        <v/>
      </c>
      <c r="AQ166" s="45"/>
      <c r="AR166" s="44" t="str">
        <f t="shared" si="802"/>
        <v/>
      </c>
      <c r="AS166" s="43" t="str">
        <f>IF(AK166="","",AS165)</f>
        <v/>
      </c>
      <c r="AT166" s="45" t="str">
        <f t="shared" si="975"/>
        <v/>
      </c>
      <c r="AU166" s="46" t="str">
        <f t="shared" si="976"/>
        <v/>
      </c>
      <c r="AV166" s="37"/>
      <c r="AW166" s="29"/>
      <c r="AX166" s="52" t="str">
        <f t="shared" si="806"/>
        <v/>
      </c>
      <c r="AY166" s="45"/>
      <c r="AZ166" s="45" t="str">
        <f>IF(AY166="","",AY166-AY165)</f>
        <v/>
      </c>
      <c r="BA166" s="45"/>
      <c r="BB166" s="45" t="str">
        <f>IF(BA166="","",BA166-BA165)</f>
        <v/>
      </c>
      <c r="BC166" s="45"/>
      <c r="BD166" s="45" t="str">
        <f>IF(BC166="","",BC165+BE165-BC166)</f>
        <v/>
      </c>
      <c r="BE166" s="45"/>
      <c r="BF166" s="44" t="str">
        <f t="shared" si="810"/>
        <v/>
      </c>
      <c r="BG166" s="43" t="str">
        <f>IF(AY166="","",BG165)</f>
        <v/>
      </c>
      <c r="BH166" s="45" t="str">
        <f t="shared" si="977"/>
        <v/>
      </c>
      <c r="BI166" s="46" t="str">
        <f t="shared" si="978"/>
        <v/>
      </c>
      <c r="BJ166" s="37"/>
      <c r="BK166" s="29"/>
      <c r="BL166" s="75"/>
      <c r="BM166" s="76">
        <v>3868</v>
      </c>
      <c r="BN166" s="76">
        <f t="shared" si="905"/>
        <v>193</v>
      </c>
      <c r="BO166" s="76">
        <v>79</v>
      </c>
      <c r="BP166" s="76">
        <f t="shared" si="906"/>
        <v>9</v>
      </c>
      <c r="BQ166" s="76">
        <v>7</v>
      </c>
      <c r="BR166" s="76">
        <f t="shared" si="907"/>
        <v>4</v>
      </c>
      <c r="BS166" s="76">
        <v>10</v>
      </c>
      <c r="BT166" s="78" t="str">
        <f t="shared" si="967"/>
        <v>バタースクイーズ</v>
      </c>
      <c r="BU166" s="79">
        <f t="shared" si="968"/>
        <v>440</v>
      </c>
      <c r="BV166" s="76">
        <f t="shared" si="909"/>
        <v>1760</v>
      </c>
      <c r="BW166" s="80">
        <f t="shared" si="910"/>
        <v>9.1191709844559585E-2</v>
      </c>
      <c r="BX166" s="37"/>
      <c r="BY166" s="57"/>
      <c r="BZ166" s="75"/>
      <c r="CA166" s="76">
        <v>7579</v>
      </c>
      <c r="CB166" s="76">
        <f t="shared" si="911"/>
        <v>42</v>
      </c>
      <c r="CC166" s="76">
        <v>417</v>
      </c>
      <c r="CD166" s="76">
        <f t="shared" si="912"/>
        <v>1</v>
      </c>
      <c r="CE166" s="76">
        <v>18</v>
      </c>
      <c r="CF166" s="76">
        <f t="shared" si="913"/>
        <v>1</v>
      </c>
      <c r="CG166" s="76">
        <v>3</v>
      </c>
      <c r="CH166" s="78" t="str">
        <f t="shared" si="1001"/>
        <v>たまごっちMC</v>
      </c>
      <c r="CI166" s="79">
        <f t="shared" si="1002"/>
        <v>1430</v>
      </c>
      <c r="CJ166" s="76">
        <f t="shared" si="915"/>
        <v>1430</v>
      </c>
      <c r="CK166" s="80">
        <f t="shared" si="916"/>
        <v>0.34047619047619049</v>
      </c>
      <c r="CL166" s="186" t="s">
        <v>1068</v>
      </c>
      <c r="CM166" s="29"/>
      <c r="CN166" s="75"/>
      <c r="CO166" s="76">
        <v>3194</v>
      </c>
      <c r="CP166" s="180">
        <f t="shared" si="917"/>
        <v>2</v>
      </c>
      <c r="CQ166" s="76">
        <v>217</v>
      </c>
      <c r="CR166" s="76">
        <f t="shared" si="918"/>
        <v>1</v>
      </c>
      <c r="CS166" s="76">
        <v>305</v>
      </c>
      <c r="CT166" s="76">
        <f t="shared" si="919"/>
        <v>3</v>
      </c>
      <c r="CU166" s="76">
        <v>-297</v>
      </c>
      <c r="CV166" s="78" t="str">
        <f t="shared" si="920"/>
        <v>サンリオブレスレット</v>
      </c>
      <c r="CW166" s="79">
        <f t="shared" si="921"/>
        <v>250</v>
      </c>
      <c r="CX166" s="76">
        <f t="shared" si="922"/>
        <v>750</v>
      </c>
      <c r="CY166" s="80">
        <f t="shared" si="923"/>
        <v>3.75</v>
      </c>
      <c r="CZ166" s="37" t="s">
        <v>1010</v>
      </c>
      <c r="DA166" s="29"/>
      <c r="DB166" s="52" t="str">
        <f t="shared" si="814"/>
        <v/>
      </c>
      <c r="DC166" s="45"/>
      <c r="DD166" s="45" t="str">
        <f>IF(DC166="","",DC166-DC165)</f>
        <v/>
      </c>
      <c r="DE166" s="45"/>
      <c r="DF166" s="45" t="str">
        <f>IF(DE166="","",DE166-DE165)</f>
        <v/>
      </c>
      <c r="DG166" s="45"/>
      <c r="DH166" s="45" t="str">
        <f>IF(DG166="","",DG165+DI165-DG166)</f>
        <v/>
      </c>
      <c r="DI166" s="45"/>
      <c r="DJ166" s="44" t="str">
        <f t="shared" si="818"/>
        <v/>
      </c>
      <c r="DK166" s="43" t="str">
        <f>IF(DC166="","",DK165)</f>
        <v/>
      </c>
      <c r="DL166" s="45" t="str">
        <f t="shared" si="979"/>
        <v/>
      </c>
      <c r="DM166" s="46" t="str">
        <f t="shared" si="980"/>
        <v/>
      </c>
      <c r="DN166" s="37"/>
      <c r="DO166" s="29"/>
      <c r="DP166" s="52" t="str">
        <f t="shared" si="822"/>
        <v/>
      </c>
      <c r="DQ166" s="45"/>
      <c r="DR166" s="45" t="str">
        <f>IF(DQ166="","",DQ166-DQ165)</f>
        <v/>
      </c>
      <c r="DS166" s="45"/>
      <c r="DT166" s="45" t="str">
        <f>IF(DS166="","",DS166-DS165)</f>
        <v/>
      </c>
      <c r="DU166" s="45"/>
      <c r="DV166" s="45" t="str">
        <f>IF(DU166="","",DU165+DW165-DU166)</f>
        <v/>
      </c>
      <c r="DW166" s="45"/>
      <c r="DX166" s="44" t="str">
        <f t="shared" si="826"/>
        <v/>
      </c>
      <c r="DY166" s="43" t="str">
        <f>IF(DQ166="","",DY165)</f>
        <v/>
      </c>
      <c r="DZ166" s="45" t="str">
        <f t="shared" si="981"/>
        <v/>
      </c>
      <c r="EA166" s="46" t="str">
        <f t="shared" si="982"/>
        <v/>
      </c>
      <c r="EB166" s="37"/>
      <c r="ED166" s="52" t="str">
        <f t="shared" si="830"/>
        <v/>
      </c>
      <c r="EE166" s="45"/>
      <c r="EF166" s="45" t="str">
        <f>IF(EE166="","",EE166-EE165)</f>
        <v/>
      </c>
      <c r="EG166" s="45"/>
      <c r="EH166" s="45" t="str">
        <f>IF(EG166="","",EG166-EG165)</f>
        <v/>
      </c>
      <c r="EI166" s="45"/>
      <c r="EJ166" s="45" t="str">
        <f>IF(EI166="","",EI165+EK165-EI166)</f>
        <v/>
      </c>
      <c r="EK166" s="45"/>
      <c r="EL166" s="44" t="str">
        <f t="shared" si="834"/>
        <v/>
      </c>
      <c r="EM166" s="43" t="str">
        <f>IF(EE166="","",EM165)</f>
        <v/>
      </c>
      <c r="EN166" s="45" t="str">
        <f t="shared" si="983"/>
        <v/>
      </c>
      <c r="EO166" s="46" t="str">
        <f t="shared" si="984"/>
        <v/>
      </c>
      <c r="EP166" s="37"/>
      <c r="ER166" s="52" t="str">
        <f t="shared" si="838"/>
        <v/>
      </c>
      <c r="ES166" s="45"/>
      <c r="ET166" s="45" t="str">
        <f>IF(ES166="","",ES166-ES165)</f>
        <v/>
      </c>
      <c r="EU166" s="45"/>
      <c r="EV166" s="45" t="str">
        <f>IF(EU166="","",EU166-EU165)</f>
        <v/>
      </c>
      <c r="EW166" s="45"/>
      <c r="EX166" s="45" t="str">
        <f>IF(EW166="","",EW165+EY165-EW166)</f>
        <v/>
      </c>
      <c r="EY166" s="45"/>
      <c r="EZ166" s="44" t="str">
        <f t="shared" si="842"/>
        <v/>
      </c>
      <c r="FA166" s="43" t="str">
        <f>IF(ES166="","",FA165)</f>
        <v/>
      </c>
      <c r="FB166" s="45" t="str">
        <f t="shared" si="985"/>
        <v/>
      </c>
      <c r="FC166" s="46" t="str">
        <f t="shared" si="986"/>
        <v/>
      </c>
      <c r="FD166" s="37"/>
      <c r="FF166" s="52" t="str">
        <f t="shared" si="846"/>
        <v/>
      </c>
      <c r="FG166" s="45"/>
      <c r="FH166" s="45" t="str">
        <f>IF(FG166="","",FG166-FG165)</f>
        <v/>
      </c>
      <c r="FI166" s="45"/>
      <c r="FJ166" s="45" t="str">
        <f>IF(FI166="","",FI166-FI165)</f>
        <v/>
      </c>
      <c r="FK166" s="45"/>
      <c r="FL166" s="45" t="str">
        <f>IF(FK166="","",FK165+FM165-FK166)</f>
        <v/>
      </c>
      <c r="FM166" s="45"/>
      <c r="FN166" s="44" t="str">
        <f t="shared" si="850"/>
        <v/>
      </c>
      <c r="FO166" s="43" t="str">
        <f>IF(FG166="","",FO165)</f>
        <v/>
      </c>
      <c r="FP166" s="45" t="str">
        <f t="shared" si="987"/>
        <v/>
      </c>
      <c r="FQ166" s="46" t="str">
        <f t="shared" si="988"/>
        <v/>
      </c>
      <c r="FR166" s="37"/>
      <c r="FS166" s="29"/>
      <c r="FT166" s="52" t="str">
        <f t="shared" si="854"/>
        <v/>
      </c>
      <c r="FU166" s="45"/>
      <c r="FV166" s="45" t="str">
        <f>IF(FU166="","",FU166-FU165)</f>
        <v/>
      </c>
      <c r="FW166" s="45"/>
      <c r="FX166" s="45" t="str">
        <f>IF(FW166="","",FW166-FW165)</f>
        <v/>
      </c>
      <c r="FY166" s="45"/>
      <c r="FZ166" s="45" t="str">
        <f>IF(FY166="","",FY165+GA165-FY166)</f>
        <v/>
      </c>
      <c r="GA166" s="45"/>
      <c r="GB166" s="44" t="str">
        <f t="shared" si="858"/>
        <v/>
      </c>
      <c r="GC166" s="43" t="str">
        <f>IF(FU166="","",GC165)</f>
        <v/>
      </c>
      <c r="GD166" s="45" t="str">
        <f t="shared" si="989"/>
        <v/>
      </c>
      <c r="GE166" s="46" t="str">
        <f t="shared" si="990"/>
        <v/>
      </c>
      <c r="GF166" s="37"/>
      <c r="GH166" s="52" t="str">
        <f t="shared" si="862"/>
        <v/>
      </c>
      <c r="GI166" s="45"/>
      <c r="GJ166" s="45" t="str">
        <f>IF(GI166="","",GI166-GI165)</f>
        <v/>
      </c>
      <c r="GK166" s="45"/>
      <c r="GL166" s="45" t="str">
        <f>IF(GK166="","",GK166-GK165)</f>
        <v/>
      </c>
      <c r="GM166" s="45"/>
      <c r="GN166" s="45" t="str">
        <f>IF(GM166="","",GM165+GO165-GM166)</f>
        <v/>
      </c>
      <c r="GO166" s="45"/>
      <c r="GP166" s="44" t="str">
        <f t="shared" si="866"/>
        <v/>
      </c>
      <c r="GQ166" s="43" t="str">
        <f>IF(GI166="","",GQ165)</f>
        <v/>
      </c>
      <c r="GR166" s="45" t="str">
        <f t="shared" si="991"/>
        <v/>
      </c>
      <c r="GS166" s="46" t="str">
        <f t="shared" si="992"/>
        <v/>
      </c>
      <c r="GT166" s="37"/>
      <c r="GU166" s="61"/>
      <c r="GV166" s="75"/>
      <c r="GW166" s="84" t="s">
        <v>1146</v>
      </c>
      <c r="GX166" s="76">
        <v>17211</v>
      </c>
      <c r="GY166" s="76">
        <f t="shared" si="924"/>
        <v>361</v>
      </c>
      <c r="GZ166" s="76">
        <v>138</v>
      </c>
      <c r="HA166" s="76">
        <f t="shared" si="925"/>
        <v>2</v>
      </c>
      <c r="HB166" s="76">
        <v>1</v>
      </c>
      <c r="HC166" s="76">
        <f t="shared" si="926"/>
        <v>2</v>
      </c>
      <c r="HD166" s="76">
        <v>2</v>
      </c>
      <c r="HE166" s="78" t="str">
        <f t="shared" si="963"/>
        <v>ボンボンドロップシール</v>
      </c>
      <c r="HF166" s="79">
        <f t="shared" si="964"/>
        <v>2000</v>
      </c>
      <c r="HG166" s="76">
        <f t="shared" si="927"/>
        <v>4000</v>
      </c>
      <c r="HH166" s="80">
        <f t="shared" si="965"/>
        <v>0.11080332409972299</v>
      </c>
      <c r="HI166" s="37"/>
      <c r="HK166" s="75"/>
      <c r="HL166" s="76">
        <v>2716</v>
      </c>
      <c r="HM166" s="76">
        <f t="shared" si="929"/>
        <v>70</v>
      </c>
      <c r="HN166" s="76">
        <v>95</v>
      </c>
      <c r="HO166" s="76">
        <f t="shared" si="930"/>
        <v>7</v>
      </c>
      <c r="HP166" s="76">
        <v>28</v>
      </c>
      <c r="HQ166" s="76">
        <f t="shared" si="931"/>
        <v>9</v>
      </c>
      <c r="HR166" s="76">
        <v>4</v>
      </c>
      <c r="HS166" s="78" t="str">
        <f t="shared" si="932"/>
        <v>ボンドロシール</v>
      </c>
      <c r="HT166" s="79">
        <f t="shared" si="933"/>
        <v>200</v>
      </c>
      <c r="HU166" s="76">
        <f t="shared" si="934"/>
        <v>1800</v>
      </c>
      <c r="HV166" s="80">
        <f t="shared" si="935"/>
        <v>0.25714285714285712</v>
      </c>
      <c r="HW166" s="37"/>
      <c r="HX166" s="360"/>
      <c r="HY166" s="75"/>
      <c r="HZ166" s="76">
        <v>9039</v>
      </c>
      <c r="IA166" s="76">
        <f t="shared" si="936"/>
        <v>213</v>
      </c>
      <c r="IB166" s="76">
        <v>341</v>
      </c>
      <c r="IC166" s="76">
        <f t="shared" si="937"/>
        <v>3</v>
      </c>
      <c r="ID166" s="76">
        <v>6</v>
      </c>
      <c r="IE166" s="76">
        <f t="shared" si="938"/>
        <v>2</v>
      </c>
      <c r="IF166" s="76">
        <v>5</v>
      </c>
      <c r="IG166" s="78" t="str">
        <f t="shared" si="1003"/>
        <v>バタースクイーズ</v>
      </c>
      <c r="IH166" s="79">
        <f t="shared" si="1004"/>
        <v>400</v>
      </c>
      <c r="II166" s="76">
        <f t="shared" si="941"/>
        <v>800</v>
      </c>
      <c r="IJ166" s="80">
        <f t="shared" si="942"/>
        <v>3.7558685446009391E-2</v>
      </c>
      <c r="IK166" s="37"/>
      <c r="IL166" s="29"/>
      <c r="IM166" s="75"/>
      <c r="IN166" s="76">
        <v>7736</v>
      </c>
      <c r="IO166" s="76">
        <f t="shared" si="943"/>
        <v>23</v>
      </c>
      <c r="IP166" s="76">
        <v>333</v>
      </c>
      <c r="IQ166" s="76">
        <f t="shared" si="944"/>
        <v>0</v>
      </c>
      <c r="IR166" s="76">
        <v>17</v>
      </c>
      <c r="IS166" s="76">
        <f t="shared" si="945"/>
        <v>0</v>
      </c>
      <c r="IT166" s="76">
        <v>0</v>
      </c>
      <c r="IU166" s="78" t="str">
        <f t="shared" si="969"/>
        <v>忍者グミ</v>
      </c>
      <c r="IV166" s="79">
        <f t="shared" si="970"/>
        <v>200</v>
      </c>
      <c r="IW166" s="76">
        <f t="shared" si="946"/>
        <v>0</v>
      </c>
      <c r="IX166" s="80">
        <f t="shared" si="947"/>
        <v>0</v>
      </c>
      <c r="IY166" s="37"/>
      <c r="IZ166" s="61"/>
      <c r="JA166" s="75"/>
      <c r="JB166" s="76">
        <v>1797</v>
      </c>
      <c r="JC166" s="76">
        <f t="shared" si="948"/>
        <v>84</v>
      </c>
      <c r="JD166" s="76">
        <v>267</v>
      </c>
      <c r="JE166" s="76">
        <f t="shared" si="949"/>
        <v>4</v>
      </c>
      <c r="JF166" s="76">
        <v>2</v>
      </c>
      <c r="JG166" s="76">
        <f t="shared" si="950"/>
        <v>4</v>
      </c>
      <c r="JH166" s="76">
        <v>4</v>
      </c>
      <c r="JI166" s="78" t="str">
        <f t="shared" si="1006"/>
        <v>たまごっちタイルシール</v>
      </c>
      <c r="JJ166" s="79">
        <f t="shared" si="1007"/>
        <v>650</v>
      </c>
      <c r="JK166" s="76">
        <f t="shared" si="952"/>
        <v>2600</v>
      </c>
      <c r="JL166" s="80">
        <f t="shared" si="953"/>
        <v>0.30952380952380953</v>
      </c>
      <c r="JM166" s="37"/>
      <c r="JN166" s="29"/>
      <c r="JO166" s="75"/>
      <c r="JP166" s="76">
        <v>6742</v>
      </c>
      <c r="JQ166" s="76">
        <f t="shared" si="1005"/>
        <v>17</v>
      </c>
      <c r="JR166" s="76">
        <v>244</v>
      </c>
      <c r="JS166" s="76">
        <f t="shared" si="955"/>
        <v>0</v>
      </c>
      <c r="JT166" s="76">
        <v>11</v>
      </c>
      <c r="JU166" s="76">
        <f t="shared" si="956"/>
        <v>0</v>
      </c>
      <c r="JV166" s="76">
        <v>0</v>
      </c>
      <c r="JW166" s="78" t="str">
        <f t="shared" si="957"/>
        <v>キティしっぽ付ポーチ</v>
      </c>
      <c r="JX166" s="79">
        <f t="shared" si="958"/>
        <v>670</v>
      </c>
      <c r="JY166" s="76">
        <f t="shared" si="959"/>
        <v>0</v>
      </c>
      <c r="JZ166" s="80">
        <f t="shared" si="960"/>
        <v>0</v>
      </c>
      <c r="KA166" s="37" t="s">
        <v>1077</v>
      </c>
      <c r="KB166" s="51"/>
      <c r="KC166" s="75"/>
      <c r="KD166" s="76">
        <v>15935</v>
      </c>
      <c r="KE166" s="180">
        <f>IF(KD166="","",KD166-KD162)</f>
        <v>36</v>
      </c>
      <c r="KF166" s="76">
        <v>886</v>
      </c>
      <c r="KG166" s="76">
        <f>IF(KF166="","",KF166-KF162)</f>
        <v>17</v>
      </c>
      <c r="KH166" s="76">
        <v>400</v>
      </c>
      <c r="KI166" s="76">
        <f>IF(KH166="","",KH162+KJ162-KH166)</f>
        <v>20</v>
      </c>
      <c r="KJ166" s="76">
        <v>0</v>
      </c>
      <c r="KK166" s="78" t="str">
        <f>IF(KD166="","",KK162)</f>
        <v>ブレスレット</v>
      </c>
      <c r="KL166" s="79">
        <f>IF(KE166="","",KL162)</f>
        <v>60</v>
      </c>
      <c r="KM166" s="76">
        <f>IF(KH166="","",KI166*KL166)</f>
        <v>1200</v>
      </c>
      <c r="KN166" s="80">
        <f>IF(KI166="","",KM166/(KE166*100))</f>
        <v>0.33333333333333331</v>
      </c>
      <c r="KO166" s="37" t="s">
        <v>1065</v>
      </c>
      <c r="KP166" s="29"/>
      <c r="KQ166" s="75"/>
      <c r="KR166" s="76">
        <v>5276</v>
      </c>
      <c r="KS166" s="76">
        <f>IF(KR166="","",KR166-KR162)</f>
        <v>64</v>
      </c>
      <c r="KT166" s="76">
        <v>142</v>
      </c>
      <c r="KU166" s="76">
        <f>IF(KT166="","",KT166-KT162)</f>
        <v>3</v>
      </c>
      <c r="KV166" s="76">
        <v>33</v>
      </c>
      <c r="KW166" s="76">
        <f>IF(KV166="","",KV162+KX162-KV166)</f>
        <v>4</v>
      </c>
      <c r="KX166" s="76">
        <v>2</v>
      </c>
      <c r="KY166" s="78" t="str">
        <f>IF(KR166="","",KY162)</f>
        <v>ボンボンドロップシール</v>
      </c>
      <c r="KZ166" s="79">
        <f>IF(KS166="","",KZ162)</f>
        <v>200</v>
      </c>
      <c r="LA166" s="76">
        <f>IF(KV166="","",KW166*KZ166)</f>
        <v>800</v>
      </c>
      <c r="LB166" s="80">
        <f>IF(KW166="","",LA166/(KS166*100))</f>
        <v>0.125</v>
      </c>
      <c r="LC166" s="37"/>
      <c r="LD166" s="29"/>
      <c r="LE166" s="47"/>
      <c r="LF166" s="45"/>
      <c r="LG166" s="45"/>
      <c r="LH166" s="45">
        <v>533</v>
      </c>
      <c r="LI166" s="45">
        <f t="shared" si="902"/>
        <v>1</v>
      </c>
      <c r="LJ166" s="43">
        <v>2</v>
      </c>
      <c r="LK166" s="45">
        <f t="shared" si="903"/>
        <v>0</v>
      </c>
      <c r="LL166" s="45">
        <v>0</v>
      </c>
      <c r="LM166" s="73" t="str">
        <f>IF(LF165="","",LM163)</f>
        <v>ボンドロ</v>
      </c>
      <c r="LN166" s="67">
        <f>IF(LG165="","",LN163)</f>
        <v>1500</v>
      </c>
      <c r="LO166" s="45">
        <f t="shared" si="904"/>
        <v>0</v>
      </c>
      <c r="LP166" s="46"/>
      <c r="LQ166" s="37"/>
      <c r="LR166" s="29"/>
      <c r="LS166" s="52" t="str">
        <f t="shared" si="870"/>
        <v/>
      </c>
      <c r="LT166" s="45"/>
      <c r="LU166" s="45" t="str">
        <f>IF(LT166="","",LT166-LT165)</f>
        <v/>
      </c>
      <c r="LV166" s="45"/>
      <c r="LW166" s="45" t="str">
        <f>IF(LV166="","",LV166-LV165)</f>
        <v/>
      </c>
      <c r="LX166" s="45"/>
      <c r="LY166" s="45" t="str">
        <f>IF(LX166="","",LX165+LZ165-LX166)</f>
        <v/>
      </c>
      <c r="LZ166" s="45"/>
      <c r="MA166" s="44" t="str">
        <f t="shared" si="874"/>
        <v/>
      </c>
      <c r="MB166" s="43" t="str">
        <f>IF(LT166="","",MB165)</f>
        <v/>
      </c>
      <c r="MC166" s="45" t="str">
        <f t="shared" si="993"/>
        <v/>
      </c>
      <c r="MD166" s="46" t="str">
        <f t="shared" si="994"/>
        <v/>
      </c>
      <c r="ME166" s="37"/>
      <c r="MF166" s="29"/>
      <c r="MG166" s="52" t="str">
        <f t="shared" si="878"/>
        <v/>
      </c>
      <c r="MH166" s="45"/>
      <c r="MI166" s="45" t="str">
        <f>IF(MH166="","",MH166-MH165)</f>
        <v/>
      </c>
      <c r="MJ166" s="45"/>
      <c r="MK166" s="45" t="str">
        <f>IF(MJ166="","",MJ166-MJ165)</f>
        <v/>
      </c>
      <c r="ML166" s="45"/>
      <c r="MM166" s="45" t="str">
        <f>IF(ML166="","",ML165+MN165-ML166)</f>
        <v/>
      </c>
      <c r="MN166" s="45"/>
      <c r="MO166" s="44" t="str">
        <f t="shared" si="882"/>
        <v/>
      </c>
      <c r="MP166" s="43" t="str">
        <f>IF(MH166="","",MP165)</f>
        <v/>
      </c>
      <c r="MQ166" s="45" t="str">
        <f t="shared" si="995"/>
        <v/>
      </c>
      <c r="MR166" s="46" t="str">
        <f t="shared" si="996"/>
        <v/>
      </c>
      <c r="MS166" s="37"/>
      <c r="MT166" s="29"/>
      <c r="MU166" s="52" t="str">
        <f t="shared" si="886"/>
        <v/>
      </c>
      <c r="MV166" s="45"/>
      <c r="MW166" s="45" t="str">
        <f>IF(MV166="","",MV166-MV165)</f>
        <v/>
      </c>
      <c r="MX166" s="45"/>
      <c r="MY166" s="45" t="str">
        <f>IF(MX166="","",MX166-MX165)</f>
        <v/>
      </c>
      <c r="MZ166" s="45"/>
      <c r="NA166" s="45" t="str">
        <f>IF(MZ166="","",MZ165+NB165-MZ166)</f>
        <v/>
      </c>
      <c r="NB166" s="45"/>
      <c r="NC166" s="44" t="str">
        <f t="shared" si="890"/>
        <v/>
      </c>
      <c r="ND166" s="43" t="str">
        <f>IF(MV166="","",ND165)</f>
        <v/>
      </c>
      <c r="NE166" s="45" t="str">
        <f t="shared" si="997"/>
        <v/>
      </c>
      <c r="NF166" s="46" t="str">
        <f t="shared" si="998"/>
        <v/>
      </c>
      <c r="NG166" s="37"/>
      <c r="NH166" s="29"/>
      <c r="NI166" s="52" t="str">
        <f t="shared" si="894"/>
        <v/>
      </c>
      <c r="NJ166" s="45"/>
      <c r="NK166" s="45" t="str">
        <f>IF(NJ166="","",NJ166-NJ165)</f>
        <v/>
      </c>
      <c r="NL166" s="45"/>
      <c r="NM166" s="45" t="str">
        <f>IF(NL166="","",NL166-NL165)</f>
        <v/>
      </c>
      <c r="NN166" s="45"/>
      <c r="NO166" s="45" t="str">
        <f>IF(NN166="","",NN165+NP165-NN166)</f>
        <v/>
      </c>
      <c r="NP166" s="45"/>
      <c r="NQ166" s="44" t="str">
        <f t="shared" si="898"/>
        <v/>
      </c>
      <c r="NR166" s="43" t="str">
        <f>IF(NJ166="","",NR165)</f>
        <v/>
      </c>
      <c r="NS166" s="45" t="str">
        <f t="shared" si="999"/>
        <v/>
      </c>
      <c r="NT166" s="46" t="str">
        <f t="shared" si="1000"/>
        <v/>
      </c>
      <c r="NU166" s="37"/>
    </row>
    <row r="167" spans="1:385" ht="15" customHeight="1" thickTop="1" thickBot="1" x14ac:dyDescent="0.3">
      <c r="A167" s="38"/>
      <c r="B167" s="39"/>
      <c r="C167" s="40"/>
      <c r="D167" s="40"/>
      <c r="E167" s="41"/>
      <c r="F167" s="41"/>
      <c r="G167" s="40"/>
      <c r="H167" s="42"/>
      <c r="I167" s="45"/>
      <c r="J167" s="45" t="str">
        <f>IF(I167="","",I167-I166)</f>
        <v/>
      </c>
      <c r="K167" s="45"/>
      <c r="L167" s="45" t="str">
        <f>IF(K167="","",K167-K166)</f>
        <v/>
      </c>
      <c r="M167" s="45"/>
      <c r="N167" s="45" t="str">
        <f>IF(M167="","",M166+O166-M167)</f>
        <v/>
      </c>
      <c r="O167" s="45"/>
      <c r="P167" s="44" t="str">
        <f t="shared" si="786"/>
        <v/>
      </c>
      <c r="Q167" s="43" t="str">
        <f>IF(I167="","",Q166)</f>
        <v/>
      </c>
      <c r="R167" s="45" t="str">
        <f t="shared" si="971"/>
        <v/>
      </c>
      <c r="S167" s="46" t="str">
        <f t="shared" si="972"/>
        <v/>
      </c>
      <c r="T167" s="37"/>
      <c r="U167" s="29"/>
      <c r="V167" s="52" t="str">
        <f t="shared" si="790"/>
        <v/>
      </c>
      <c r="W167" s="67"/>
      <c r="X167" s="45" t="str">
        <f>IF(W167="","",W167-W166)</f>
        <v/>
      </c>
      <c r="Y167" s="45"/>
      <c r="Z167" s="45" t="str">
        <f>IF(Y167="","",Y167-Y166)</f>
        <v/>
      </c>
      <c r="AA167" s="45"/>
      <c r="AB167" s="45" t="str">
        <f>IF(AA167="","",AA166+AC166-AA167)</f>
        <v/>
      </c>
      <c r="AC167" s="45"/>
      <c r="AD167" s="44" t="str">
        <f t="shared" si="794"/>
        <v/>
      </c>
      <c r="AE167" s="43" t="str">
        <f>IF(W167="","",AE166)</f>
        <v/>
      </c>
      <c r="AF167" s="45" t="str">
        <f t="shared" si="973"/>
        <v/>
      </c>
      <c r="AG167" s="46" t="str">
        <f t="shared" si="974"/>
        <v/>
      </c>
      <c r="AH167" s="37"/>
      <c r="AI167" s="29"/>
      <c r="AJ167" s="52" t="str">
        <f t="shared" si="798"/>
        <v/>
      </c>
      <c r="AK167" s="45"/>
      <c r="AL167" s="45" t="str">
        <f>IF(AK167="","",AK167-AK166)</f>
        <v/>
      </c>
      <c r="AM167" s="45"/>
      <c r="AN167" s="45" t="str">
        <f>IF(AM167="","",AM167-AM166)</f>
        <v/>
      </c>
      <c r="AO167" s="45"/>
      <c r="AP167" s="45" t="str">
        <f>IF(AO167="","",AO166+AQ166-AO167)</f>
        <v/>
      </c>
      <c r="AQ167" s="45"/>
      <c r="AR167" s="44" t="str">
        <f t="shared" si="802"/>
        <v/>
      </c>
      <c r="AS167" s="43" t="str">
        <f>IF(AK167="","",AS166)</f>
        <v/>
      </c>
      <c r="AT167" s="45" t="str">
        <f t="shared" si="975"/>
        <v/>
      </c>
      <c r="AU167" s="46" t="str">
        <f t="shared" si="976"/>
        <v/>
      </c>
      <c r="AV167" s="37"/>
      <c r="AW167" s="29"/>
      <c r="AX167" s="52" t="str">
        <f t="shared" si="806"/>
        <v/>
      </c>
      <c r="AY167" s="45"/>
      <c r="AZ167" s="45" t="str">
        <f>IF(AY167="","",AY167-AY166)</f>
        <v/>
      </c>
      <c r="BA167" s="45"/>
      <c r="BB167" s="45" t="str">
        <f>IF(BA167="","",BA167-BA166)</f>
        <v/>
      </c>
      <c r="BC167" s="45"/>
      <c r="BD167" s="45" t="str">
        <f>IF(BC167="","",BC166+BE166-BC167)</f>
        <v/>
      </c>
      <c r="BE167" s="45"/>
      <c r="BF167" s="44" t="str">
        <f t="shared" si="810"/>
        <v/>
      </c>
      <c r="BG167" s="43" t="str">
        <f>IF(AY167="","",BG166)</f>
        <v/>
      </c>
      <c r="BH167" s="45" t="str">
        <f t="shared" si="977"/>
        <v/>
      </c>
      <c r="BI167" s="46" t="str">
        <f t="shared" si="978"/>
        <v/>
      </c>
      <c r="BJ167" s="37"/>
      <c r="BK167" s="29"/>
      <c r="BL167" s="52">
        <f>IF($A152="","",$A152)</f>
        <v>46111</v>
      </c>
      <c r="BM167" s="43">
        <v>3099</v>
      </c>
      <c r="BN167" s="43">
        <f t="shared" si="905"/>
        <v>29</v>
      </c>
      <c r="BO167" s="43">
        <v>86</v>
      </c>
      <c r="BP167" s="87">
        <f t="shared" si="906"/>
        <v>0</v>
      </c>
      <c r="BQ167" s="43">
        <v>18</v>
      </c>
      <c r="BR167" s="43">
        <f t="shared" si="907"/>
        <v>0</v>
      </c>
      <c r="BS167" s="43">
        <v>0</v>
      </c>
      <c r="BT167" s="44" t="str">
        <f t="shared" si="967"/>
        <v>ゲーム機柄イヤホン</v>
      </c>
      <c r="BU167" s="48">
        <f t="shared" si="968"/>
        <v>1100</v>
      </c>
      <c r="BV167" s="45">
        <f t="shared" si="909"/>
        <v>0</v>
      </c>
      <c r="BW167" s="89">
        <f t="shared" si="910"/>
        <v>0</v>
      </c>
      <c r="BX167" s="37" t="s">
        <v>1095</v>
      </c>
      <c r="BY167" s="57"/>
      <c r="BZ167" s="52">
        <f>IF($A152="","",$A152)</f>
        <v>46111</v>
      </c>
      <c r="CA167" s="43">
        <v>9165</v>
      </c>
      <c r="CB167" s="43">
        <f t="shared" si="911"/>
        <v>35</v>
      </c>
      <c r="CC167" s="43">
        <v>336</v>
      </c>
      <c r="CD167" s="87">
        <f t="shared" si="912"/>
        <v>2</v>
      </c>
      <c r="CE167" s="43">
        <v>5</v>
      </c>
      <c r="CF167" s="43">
        <f t="shared" si="913"/>
        <v>2</v>
      </c>
      <c r="CG167" s="43">
        <v>0</v>
      </c>
      <c r="CH167" s="44" t="str">
        <f t="shared" si="1001"/>
        <v>雪見だいふくイヤホン</v>
      </c>
      <c r="CI167" s="48">
        <f t="shared" si="1002"/>
        <v>1100</v>
      </c>
      <c r="CJ167" s="45">
        <f t="shared" si="915"/>
        <v>2200</v>
      </c>
      <c r="CK167" s="89">
        <f t="shared" si="916"/>
        <v>0.62857142857142856</v>
      </c>
      <c r="CL167" s="37"/>
      <c r="CM167" s="29"/>
      <c r="CN167" s="52">
        <f>IF($A152="","",$A152)</f>
        <v>46111</v>
      </c>
      <c r="CO167" s="43">
        <v>3076</v>
      </c>
      <c r="CP167" s="43">
        <f t="shared" si="917"/>
        <v>36</v>
      </c>
      <c r="CQ167" s="43">
        <v>102</v>
      </c>
      <c r="CR167" s="87">
        <f t="shared" si="918"/>
        <v>4</v>
      </c>
      <c r="CS167" s="43">
        <v>17</v>
      </c>
      <c r="CT167" s="43">
        <f t="shared" si="919"/>
        <v>4</v>
      </c>
      <c r="CU167" s="43">
        <v>3</v>
      </c>
      <c r="CV167" s="44" t="str">
        <f t="shared" si="920"/>
        <v>ゲーム機柄ワイヤレスイヤホン</v>
      </c>
      <c r="CW167" s="48">
        <f t="shared" si="921"/>
        <v>700</v>
      </c>
      <c r="CX167" s="45">
        <f t="shared" si="922"/>
        <v>2800</v>
      </c>
      <c r="CY167" s="89">
        <f t="shared" si="923"/>
        <v>0.77777777777777779</v>
      </c>
      <c r="CZ167" s="37" t="s">
        <v>1025</v>
      </c>
      <c r="DA167" s="29"/>
      <c r="DB167" s="52" t="str">
        <f t="shared" si="814"/>
        <v/>
      </c>
      <c r="DC167" s="45"/>
      <c r="DD167" s="45" t="str">
        <f>IF(DC167="","",DC167-DC166)</f>
        <v/>
      </c>
      <c r="DE167" s="45"/>
      <c r="DF167" s="45" t="str">
        <f>IF(DE167="","",DE167-DE166)</f>
        <v/>
      </c>
      <c r="DG167" s="45"/>
      <c r="DH167" s="45" t="str">
        <f>IF(DG167="","",DG166+DI166-DG167)</f>
        <v/>
      </c>
      <c r="DI167" s="45"/>
      <c r="DJ167" s="44" t="str">
        <f t="shared" si="818"/>
        <v/>
      </c>
      <c r="DK167" s="43" t="str">
        <f>IF(DC167="","",DK166)</f>
        <v/>
      </c>
      <c r="DL167" s="45" t="str">
        <f t="shared" si="979"/>
        <v/>
      </c>
      <c r="DM167" s="46" t="str">
        <f t="shared" si="980"/>
        <v/>
      </c>
      <c r="DN167" s="37"/>
      <c r="DO167" s="29"/>
      <c r="DP167" s="52" t="str">
        <f t="shared" si="822"/>
        <v/>
      </c>
      <c r="DQ167" s="45"/>
      <c r="DR167" s="45" t="str">
        <f>IF(DQ167="","",DQ167-DQ166)</f>
        <v/>
      </c>
      <c r="DS167" s="45"/>
      <c r="DT167" s="45" t="str">
        <f>IF(DS167="","",DS167-DS166)</f>
        <v/>
      </c>
      <c r="DU167" s="45"/>
      <c r="DV167" s="45" t="str">
        <f>IF(DU167="","",DU166+DW166-DU167)</f>
        <v/>
      </c>
      <c r="DW167" s="45"/>
      <c r="DX167" s="44" t="str">
        <f t="shared" si="826"/>
        <v/>
      </c>
      <c r="DY167" s="43" t="str">
        <f>IF(DQ167="","",DY166)</f>
        <v/>
      </c>
      <c r="DZ167" s="45" t="str">
        <f t="shared" si="981"/>
        <v/>
      </c>
      <c r="EA167" s="46" t="str">
        <f t="shared" si="982"/>
        <v/>
      </c>
      <c r="EB167" s="37"/>
      <c r="ED167" s="52" t="str">
        <f t="shared" si="830"/>
        <v/>
      </c>
      <c r="EE167" s="45"/>
      <c r="EF167" s="45" t="str">
        <f>IF(EE167="","",EE167-EE166)</f>
        <v/>
      </c>
      <c r="EG167" s="45"/>
      <c r="EH167" s="45" t="str">
        <f>IF(EG167="","",EG167-EG166)</f>
        <v/>
      </c>
      <c r="EI167" s="45"/>
      <c r="EJ167" s="45" t="str">
        <f>IF(EI167="","",EI166+EK166-EI167)</f>
        <v/>
      </c>
      <c r="EK167" s="45"/>
      <c r="EL167" s="44" t="str">
        <f t="shared" si="834"/>
        <v/>
      </c>
      <c r="EM167" s="43" t="str">
        <f>IF(EE167="","",EM166)</f>
        <v/>
      </c>
      <c r="EN167" s="45" t="str">
        <f t="shared" si="983"/>
        <v/>
      </c>
      <c r="EO167" s="46" t="str">
        <f t="shared" si="984"/>
        <v/>
      </c>
      <c r="EP167" s="37"/>
      <c r="ER167" s="52" t="str">
        <f t="shared" si="838"/>
        <v/>
      </c>
      <c r="ES167" s="45"/>
      <c r="ET167" s="45" t="str">
        <f>IF(ES167="","",ES167-ES166)</f>
        <v/>
      </c>
      <c r="EU167" s="45"/>
      <c r="EV167" s="45" t="str">
        <f>IF(EU167="","",EU167-EU166)</f>
        <v/>
      </c>
      <c r="EW167" s="45"/>
      <c r="EX167" s="45" t="str">
        <f>IF(EW167="","",EW166+EY166-EW167)</f>
        <v/>
      </c>
      <c r="EY167" s="45"/>
      <c r="EZ167" s="44" t="str">
        <f t="shared" si="842"/>
        <v/>
      </c>
      <c r="FA167" s="43" t="str">
        <f>IF(ES167="","",FA166)</f>
        <v/>
      </c>
      <c r="FB167" s="45" t="str">
        <f t="shared" si="985"/>
        <v/>
      </c>
      <c r="FC167" s="46" t="str">
        <f t="shared" si="986"/>
        <v/>
      </c>
      <c r="FD167" s="37"/>
      <c r="FF167" s="52" t="str">
        <f t="shared" si="846"/>
        <v/>
      </c>
      <c r="FG167" s="45"/>
      <c r="FH167" s="45" t="str">
        <f>IF(FG167="","",FG167-FG166)</f>
        <v/>
      </c>
      <c r="FI167" s="45"/>
      <c r="FJ167" s="45" t="str">
        <f>IF(FI167="","",FI167-FI166)</f>
        <v/>
      </c>
      <c r="FK167" s="45"/>
      <c r="FL167" s="45" t="str">
        <f>IF(FK167="","",FK166+FM166-FK167)</f>
        <v/>
      </c>
      <c r="FM167" s="45"/>
      <c r="FN167" s="44" t="str">
        <f t="shared" si="850"/>
        <v/>
      </c>
      <c r="FO167" s="43" t="str">
        <f>IF(FG167="","",FO166)</f>
        <v/>
      </c>
      <c r="FP167" s="45" t="str">
        <f t="shared" si="987"/>
        <v/>
      </c>
      <c r="FQ167" s="46" t="str">
        <f t="shared" si="988"/>
        <v/>
      </c>
      <c r="FR167" s="37"/>
      <c r="FS167" s="29"/>
      <c r="FT167" s="52" t="str">
        <f t="shared" si="854"/>
        <v/>
      </c>
      <c r="FU167" s="45"/>
      <c r="FV167" s="45" t="str">
        <f>IF(FU167="","",FU167-FU166)</f>
        <v/>
      </c>
      <c r="FW167" s="45"/>
      <c r="FX167" s="45" t="str">
        <f>IF(FW167="","",FW167-FW166)</f>
        <v/>
      </c>
      <c r="FY167" s="45"/>
      <c r="FZ167" s="45" t="str">
        <f>IF(FY167="","",FY166+GA166-FY167)</f>
        <v/>
      </c>
      <c r="GA167" s="45"/>
      <c r="GB167" s="44" t="str">
        <f t="shared" si="858"/>
        <v/>
      </c>
      <c r="GC167" s="43" t="str">
        <f>IF(FU167="","",GC166)</f>
        <v/>
      </c>
      <c r="GD167" s="45" t="str">
        <f t="shared" si="989"/>
        <v/>
      </c>
      <c r="GE167" s="46" t="str">
        <f t="shared" si="990"/>
        <v/>
      </c>
      <c r="GF167" s="37"/>
      <c r="GH167" s="52" t="str">
        <f t="shared" si="862"/>
        <v/>
      </c>
      <c r="GI167" s="45"/>
      <c r="GJ167" s="45" t="str">
        <f>IF(GI167="","",GI167-GI166)</f>
        <v/>
      </c>
      <c r="GK167" s="45"/>
      <c r="GL167" s="45" t="str">
        <f>IF(GK167="","",GK167-GK166)</f>
        <v/>
      </c>
      <c r="GM167" s="45"/>
      <c r="GN167" s="45" t="str">
        <f>IF(GM167="","",GM166+GO166-GM167)</f>
        <v/>
      </c>
      <c r="GO167" s="45"/>
      <c r="GP167" s="44" t="str">
        <f t="shared" si="866"/>
        <v/>
      </c>
      <c r="GQ167" s="43" t="str">
        <f>IF(GI167="","",GQ166)</f>
        <v/>
      </c>
      <c r="GR167" s="45" t="str">
        <f t="shared" si="991"/>
        <v/>
      </c>
      <c r="GS167" s="46" t="str">
        <f t="shared" si="992"/>
        <v/>
      </c>
      <c r="GT167" s="37"/>
      <c r="GU167" s="61"/>
      <c r="GV167" s="52">
        <f>IF($A152="","",$A152)</f>
        <v>46111</v>
      </c>
      <c r="GW167" s="62" t="s">
        <v>1143</v>
      </c>
      <c r="GX167" s="43">
        <v>421</v>
      </c>
      <c r="GY167" s="43">
        <f t="shared" si="924"/>
        <v>54</v>
      </c>
      <c r="GZ167" s="43">
        <v>31</v>
      </c>
      <c r="HA167" s="87">
        <f t="shared" si="925"/>
        <v>1</v>
      </c>
      <c r="HB167" s="43">
        <v>0</v>
      </c>
      <c r="HC167" s="43">
        <f t="shared" si="926"/>
        <v>3</v>
      </c>
      <c r="HD167" s="43">
        <v>3</v>
      </c>
      <c r="HE167" s="44" t="str">
        <f t="shared" si="963"/>
        <v>おしりぷにぷにシール</v>
      </c>
      <c r="HF167" s="48">
        <f t="shared" si="964"/>
        <v>220</v>
      </c>
      <c r="HG167" s="45">
        <f t="shared" si="927"/>
        <v>660</v>
      </c>
      <c r="HH167" s="89">
        <f t="shared" si="965"/>
        <v>0.12222222222222222</v>
      </c>
      <c r="HI167" s="37"/>
      <c r="HK167" s="52">
        <f>IF($A152="","",$A152)</f>
        <v>46111</v>
      </c>
      <c r="HL167" s="43">
        <v>2730</v>
      </c>
      <c r="HM167" s="43">
        <f t="shared" si="929"/>
        <v>55</v>
      </c>
      <c r="HN167" s="43">
        <v>49</v>
      </c>
      <c r="HO167" s="87">
        <f t="shared" si="930"/>
        <v>1</v>
      </c>
      <c r="HP167" s="43">
        <v>12</v>
      </c>
      <c r="HQ167" s="43">
        <f t="shared" si="931"/>
        <v>1</v>
      </c>
      <c r="HR167" s="43">
        <v>1</v>
      </c>
      <c r="HS167" s="44" t="str">
        <f t="shared" si="932"/>
        <v>キティボアバンスクリップ</v>
      </c>
      <c r="HT167" s="48">
        <f t="shared" si="933"/>
        <v>1100</v>
      </c>
      <c r="HU167" s="45">
        <f t="shared" si="934"/>
        <v>1100</v>
      </c>
      <c r="HV167" s="89">
        <f t="shared" si="935"/>
        <v>0.2</v>
      </c>
      <c r="HW167" s="37"/>
      <c r="HX167" s="360"/>
      <c r="HY167" s="52">
        <f>IF($A152="","",$A152)</f>
        <v>46111</v>
      </c>
      <c r="HZ167" s="43">
        <v>9552</v>
      </c>
      <c r="IA167" s="43">
        <f t="shared" si="936"/>
        <v>20</v>
      </c>
      <c r="IB167" s="43">
        <v>371</v>
      </c>
      <c r="IC167" s="87">
        <f t="shared" si="937"/>
        <v>1</v>
      </c>
      <c r="ID167" s="43">
        <v>7</v>
      </c>
      <c r="IE167" s="43">
        <f t="shared" si="938"/>
        <v>1</v>
      </c>
      <c r="IF167" s="43">
        <v>0</v>
      </c>
      <c r="IG167" s="72" t="str">
        <f t="shared" si="1003"/>
        <v>サンリオデニムポーチ</v>
      </c>
      <c r="IH167" s="48">
        <f t="shared" si="1004"/>
        <v>1300</v>
      </c>
      <c r="II167" s="45">
        <f t="shared" si="941"/>
        <v>1300</v>
      </c>
      <c r="IJ167" s="89">
        <f t="shared" si="942"/>
        <v>0.65</v>
      </c>
      <c r="IK167" s="178" t="s">
        <v>935</v>
      </c>
      <c r="IL167" s="29"/>
      <c r="IM167" s="52">
        <f>IF($A152="","",$A152)</f>
        <v>46111</v>
      </c>
      <c r="IN167" s="43">
        <v>561</v>
      </c>
      <c r="IO167" s="43">
        <f t="shared" si="943"/>
        <v>84</v>
      </c>
      <c r="IP167" s="43">
        <v>234</v>
      </c>
      <c r="IQ167" s="87">
        <f t="shared" si="944"/>
        <v>3</v>
      </c>
      <c r="IR167" s="43">
        <v>14</v>
      </c>
      <c r="IS167" s="43">
        <f t="shared" si="945"/>
        <v>3</v>
      </c>
      <c r="IT167" s="43">
        <v>0</v>
      </c>
      <c r="IU167" s="44" t="str">
        <f t="shared" si="969"/>
        <v>モンチッチがま口</v>
      </c>
      <c r="IV167" s="48">
        <f t="shared" si="970"/>
        <v>400</v>
      </c>
      <c r="IW167" s="45">
        <f t="shared" si="946"/>
        <v>1200</v>
      </c>
      <c r="IX167" s="89">
        <f t="shared" si="947"/>
        <v>0.14285714285714285</v>
      </c>
      <c r="IY167" s="37"/>
      <c r="IZ167" s="61"/>
      <c r="JA167" s="52">
        <f>IF($A152="","",$A152)</f>
        <v>46111</v>
      </c>
      <c r="JB167" s="43">
        <v>7457</v>
      </c>
      <c r="JC167" s="43">
        <f t="shared" si="948"/>
        <v>37</v>
      </c>
      <c r="JD167" s="43">
        <v>238</v>
      </c>
      <c r="JE167" s="87">
        <f t="shared" si="949"/>
        <v>0</v>
      </c>
      <c r="JF167" s="43">
        <v>10</v>
      </c>
      <c r="JG167" s="43">
        <f t="shared" si="950"/>
        <v>0</v>
      </c>
      <c r="JH167" s="43">
        <v>0</v>
      </c>
      <c r="JI167" s="44" t="str">
        <f t="shared" si="1006"/>
        <v>サンリオヒョウ柄ヘアバンド</v>
      </c>
      <c r="JJ167" s="48">
        <f t="shared" si="1007"/>
        <v>1100</v>
      </c>
      <c r="JK167" s="45">
        <f t="shared" si="952"/>
        <v>0</v>
      </c>
      <c r="JL167" s="89">
        <f t="shared" si="953"/>
        <v>0</v>
      </c>
      <c r="JM167" s="37"/>
      <c r="JN167" s="29"/>
      <c r="JO167" s="52">
        <f>IF($A152="","",$A152)</f>
        <v>46111</v>
      </c>
      <c r="JP167" s="43">
        <v>163</v>
      </c>
      <c r="JQ167" s="43">
        <f t="shared" si="1005"/>
        <v>83</v>
      </c>
      <c r="JR167" s="43">
        <v>327</v>
      </c>
      <c r="JS167" s="87">
        <f t="shared" si="955"/>
        <v>2</v>
      </c>
      <c r="JT167" s="43">
        <v>9</v>
      </c>
      <c r="JU167" s="43">
        <f t="shared" si="956"/>
        <v>2</v>
      </c>
      <c r="JV167" s="43">
        <v>5</v>
      </c>
      <c r="JW167" s="44" t="str">
        <f t="shared" si="957"/>
        <v>キティボアバンスクリップ</v>
      </c>
      <c r="JX167" s="48">
        <f t="shared" si="958"/>
        <v>1100</v>
      </c>
      <c r="JY167" s="45">
        <f t="shared" si="959"/>
        <v>2200</v>
      </c>
      <c r="JZ167" s="89">
        <f t="shared" si="960"/>
        <v>0.26506024096385544</v>
      </c>
      <c r="KA167" s="37"/>
      <c r="KB167" s="51"/>
      <c r="KC167" s="52">
        <f>IF($A152="","",$A152)</f>
        <v>46111</v>
      </c>
      <c r="KD167" s="43">
        <v>14614</v>
      </c>
      <c r="KE167" s="58">
        <f>IF(KD167="","",KD167-KD163)</f>
        <v>19</v>
      </c>
      <c r="KF167" s="43">
        <v>530</v>
      </c>
      <c r="KG167" s="87">
        <f>IF(KF167="","",KF167-KF163)</f>
        <v>3</v>
      </c>
      <c r="KH167" s="43">
        <v>13</v>
      </c>
      <c r="KI167" s="43">
        <f>IF(KH167="","",KH163+KJ163-KH167)</f>
        <v>4</v>
      </c>
      <c r="KJ167" s="43">
        <v>3</v>
      </c>
      <c r="KK167" s="44" t="str">
        <f>IF(KD167="","",KK163)</f>
        <v>キティギャルマスコット</v>
      </c>
      <c r="KL167" s="48">
        <f>IF(KE167="","",KL163)</f>
        <v>660</v>
      </c>
      <c r="KM167" s="45">
        <f>IF(KH167="","",KI167*KL167)</f>
        <v>2640</v>
      </c>
      <c r="KN167" s="89">
        <f>IF(KI167="","",KM167/(KE167*100))</f>
        <v>1.3894736842105264</v>
      </c>
      <c r="KO167" s="37" t="s">
        <v>275</v>
      </c>
      <c r="KP167" s="29"/>
      <c r="KQ167" s="52">
        <f>IF($A152="","",$A152)</f>
        <v>46111</v>
      </c>
      <c r="KR167" s="43">
        <v>3629</v>
      </c>
      <c r="KS167" s="43">
        <f>IF(KR167="","",KR167-KR163)</f>
        <v>12</v>
      </c>
      <c r="KT167" s="43">
        <v>65</v>
      </c>
      <c r="KU167" s="87">
        <f>IF(KT167="","",KT167-KT163)</f>
        <v>0</v>
      </c>
      <c r="KV167" s="43">
        <v>12</v>
      </c>
      <c r="KW167" s="43">
        <f>IF(KV167="","",KV163+KX163-KV167)</f>
        <v>0</v>
      </c>
      <c r="KX167" s="43">
        <v>-2</v>
      </c>
      <c r="KY167" s="44" t="s">
        <v>1049</v>
      </c>
      <c r="KZ167" s="48">
        <f>IF(KS167="","",KZ163)</f>
        <v>650</v>
      </c>
      <c r="LA167" s="45">
        <f>IF(KV167="","",KW167*KZ167)</f>
        <v>0</v>
      </c>
      <c r="LB167" s="89">
        <f>IF(KW167="","",LA167/(KS167*100))</f>
        <v>0</v>
      </c>
      <c r="LC167" s="37" t="s">
        <v>1096</v>
      </c>
      <c r="LD167" s="29"/>
      <c r="LE167" s="75"/>
      <c r="LF167" s="76"/>
      <c r="LG167" s="76"/>
      <c r="LH167" s="76">
        <v>1166</v>
      </c>
      <c r="LI167" s="76">
        <f t="shared" si="902"/>
        <v>0</v>
      </c>
      <c r="LJ167" s="77">
        <v>1</v>
      </c>
      <c r="LK167" s="76">
        <f t="shared" si="903"/>
        <v>1</v>
      </c>
      <c r="LL167" s="76">
        <v>0</v>
      </c>
      <c r="LM167" s="78" t="str">
        <f>IF(LF165="","",LM164)</f>
        <v>ボンドロ</v>
      </c>
      <c r="LN167" s="79">
        <f>IF(LG165="","",LN164)</f>
        <v>1500</v>
      </c>
      <c r="LO167" s="76">
        <f t="shared" si="904"/>
        <v>1500</v>
      </c>
      <c r="LP167" s="80"/>
      <c r="LQ167" s="37"/>
      <c r="LR167" s="29"/>
      <c r="LS167" s="52" t="str">
        <f t="shared" si="870"/>
        <v/>
      </c>
      <c r="LT167" s="45"/>
      <c r="LU167" s="45" t="str">
        <f>IF(LT167="","",LT167-LT166)</f>
        <v/>
      </c>
      <c r="LV167" s="45"/>
      <c r="LW167" s="45" t="str">
        <f>IF(LV167="","",LV167-LV166)</f>
        <v/>
      </c>
      <c r="LX167" s="45"/>
      <c r="LY167" s="45" t="str">
        <f>IF(LX167="","",LX166+LZ166-LX167)</f>
        <v/>
      </c>
      <c r="LZ167" s="45"/>
      <c r="MA167" s="44" t="str">
        <f t="shared" si="874"/>
        <v/>
      </c>
      <c r="MB167" s="43" t="str">
        <f>IF(LT167="","",MB166)</f>
        <v/>
      </c>
      <c r="MC167" s="45" t="str">
        <f t="shared" si="993"/>
        <v/>
      </c>
      <c r="MD167" s="46" t="str">
        <f t="shared" si="994"/>
        <v/>
      </c>
      <c r="ME167" s="37"/>
      <c r="MF167" s="29"/>
      <c r="MG167" s="52" t="str">
        <f t="shared" si="878"/>
        <v/>
      </c>
      <c r="MH167" s="45"/>
      <c r="MI167" s="45" t="str">
        <f>IF(MH167="","",MH167-MH166)</f>
        <v/>
      </c>
      <c r="MJ167" s="45"/>
      <c r="MK167" s="45" t="str">
        <f>IF(MJ167="","",MJ167-MJ166)</f>
        <v/>
      </c>
      <c r="ML167" s="45"/>
      <c r="MM167" s="45" t="str">
        <f>IF(ML167="","",ML166+MN166-ML167)</f>
        <v/>
      </c>
      <c r="MN167" s="45"/>
      <c r="MO167" s="44" t="str">
        <f t="shared" si="882"/>
        <v/>
      </c>
      <c r="MP167" s="43" t="str">
        <f>IF(MH167="","",MP166)</f>
        <v/>
      </c>
      <c r="MQ167" s="45" t="str">
        <f t="shared" si="995"/>
        <v/>
      </c>
      <c r="MR167" s="46" t="str">
        <f t="shared" si="996"/>
        <v/>
      </c>
      <c r="MS167" s="37"/>
      <c r="MT167" s="29"/>
      <c r="MU167" s="52" t="str">
        <f t="shared" si="886"/>
        <v/>
      </c>
      <c r="MV167" s="45"/>
      <c r="MW167" s="45" t="str">
        <f>IF(MV167="","",MV167-MV166)</f>
        <v/>
      </c>
      <c r="MX167" s="45"/>
      <c r="MY167" s="45" t="str">
        <f>IF(MX167="","",MX167-MX166)</f>
        <v/>
      </c>
      <c r="MZ167" s="45"/>
      <c r="NA167" s="45" t="str">
        <f>IF(MZ167="","",MZ166+NB166-MZ167)</f>
        <v/>
      </c>
      <c r="NB167" s="45"/>
      <c r="NC167" s="44" t="str">
        <f t="shared" si="890"/>
        <v/>
      </c>
      <c r="ND167" s="43" t="str">
        <f>IF(MV167="","",ND166)</f>
        <v/>
      </c>
      <c r="NE167" s="45" t="str">
        <f t="shared" si="997"/>
        <v/>
      </c>
      <c r="NF167" s="46" t="str">
        <f t="shared" si="998"/>
        <v/>
      </c>
      <c r="NG167" s="37"/>
      <c r="NH167" s="29"/>
      <c r="NI167" s="52" t="str">
        <f t="shared" si="894"/>
        <v/>
      </c>
      <c r="NJ167" s="45"/>
      <c r="NK167" s="45" t="str">
        <f>IF(NJ167="","",NJ167-NJ166)</f>
        <v/>
      </c>
      <c r="NL167" s="45"/>
      <c r="NM167" s="45" t="str">
        <f>IF(NL167="","",NL167-NL166)</f>
        <v/>
      </c>
      <c r="NN167" s="45"/>
      <c r="NO167" s="45" t="str">
        <f>IF(NN167="","",NN166+NP166-NN167)</f>
        <v/>
      </c>
      <c r="NP167" s="45"/>
      <c r="NQ167" s="44" t="str">
        <f t="shared" si="898"/>
        <v/>
      </c>
      <c r="NR167" s="43" t="str">
        <f>IF(NJ167="","",NR166)</f>
        <v/>
      </c>
      <c r="NS167" s="45" t="str">
        <f t="shared" si="999"/>
        <v/>
      </c>
      <c r="NT167" s="46" t="str">
        <f t="shared" si="1000"/>
        <v/>
      </c>
      <c r="NU167" s="37"/>
    </row>
    <row r="168" spans="1:385" ht="15" customHeight="1" thickTop="1" x14ac:dyDescent="0.25">
      <c r="A168" s="38"/>
      <c r="B168" s="39"/>
      <c r="C168" s="40"/>
      <c r="D168" s="40"/>
      <c r="E168" s="41"/>
      <c r="F168" s="41"/>
      <c r="G168" s="40"/>
      <c r="H168" s="42"/>
      <c r="I168" s="45"/>
      <c r="J168" s="45" t="str">
        <f>IF(I168="","",I168-I167)</f>
        <v/>
      </c>
      <c r="K168" s="45"/>
      <c r="L168" s="45" t="str">
        <f>IF(K168="","",K168-K167)</f>
        <v/>
      </c>
      <c r="M168" s="45"/>
      <c r="N168" s="45" t="str">
        <f>IF(M168="","",M167+O167-M168)</f>
        <v/>
      </c>
      <c r="O168" s="45"/>
      <c r="P168" s="44" t="str">
        <f t="shared" si="786"/>
        <v/>
      </c>
      <c r="Q168" s="43" t="str">
        <f>IF(I168="","",Q167)</f>
        <v/>
      </c>
      <c r="R168" s="45" t="str">
        <f t="shared" si="971"/>
        <v/>
      </c>
      <c r="S168" s="46" t="str">
        <f t="shared" si="972"/>
        <v/>
      </c>
      <c r="T168" s="37"/>
      <c r="U168" s="29"/>
      <c r="V168" s="47"/>
      <c r="W168" s="67"/>
      <c r="X168" s="45" t="str">
        <f>IF(W168="","",W168-W167)</f>
        <v/>
      </c>
      <c r="Y168" s="45"/>
      <c r="Z168" s="45" t="str">
        <f>IF(Y168="","",Y168-Y167)</f>
        <v/>
      </c>
      <c r="AA168" s="45"/>
      <c r="AB168" s="45" t="str">
        <f>IF(AA168="","",AA167+AC167-AA168)</f>
        <v/>
      </c>
      <c r="AC168" s="45"/>
      <c r="AD168" s="44" t="str">
        <f t="shared" si="794"/>
        <v/>
      </c>
      <c r="AE168" s="45"/>
      <c r="AF168" s="45" t="str">
        <f t="shared" si="973"/>
        <v/>
      </c>
      <c r="AG168" s="46" t="str">
        <f t="shared" si="974"/>
        <v/>
      </c>
      <c r="AH168" s="37"/>
      <c r="AI168" s="29"/>
      <c r="AJ168" s="47"/>
      <c r="AK168" s="45"/>
      <c r="AL168" s="45" t="str">
        <f>IF(AK168="","",AK168-AK167)</f>
        <v/>
      </c>
      <c r="AM168" s="45"/>
      <c r="AN168" s="45" t="str">
        <f>IF(AM168="","",AM168-AM167)</f>
        <v/>
      </c>
      <c r="AO168" s="45"/>
      <c r="AP168" s="45" t="str">
        <f>IF(AO168="","",AO167+AQ167-AO168)</f>
        <v/>
      </c>
      <c r="AQ168" s="45"/>
      <c r="AR168" s="44" t="str">
        <f t="shared" si="802"/>
        <v/>
      </c>
      <c r="AS168" s="45"/>
      <c r="AT168" s="45" t="str">
        <f t="shared" si="975"/>
        <v/>
      </c>
      <c r="AU168" s="46" t="str">
        <f t="shared" si="976"/>
        <v/>
      </c>
      <c r="AV168" s="37"/>
      <c r="AW168" s="29"/>
      <c r="AX168" s="47"/>
      <c r="AY168" s="45"/>
      <c r="AZ168" s="45" t="str">
        <f>IF(AY168="","",AY168-AY167)</f>
        <v/>
      </c>
      <c r="BA168" s="45"/>
      <c r="BB168" s="45" t="str">
        <f>IF(BA168="","",BA168-BA167)</f>
        <v/>
      </c>
      <c r="BC168" s="45"/>
      <c r="BD168" s="45" t="str">
        <f>IF(BC168="","",BC167+BE167-BC168)</f>
        <v/>
      </c>
      <c r="BE168" s="45"/>
      <c r="BF168" s="44" t="str">
        <f t="shared" si="810"/>
        <v/>
      </c>
      <c r="BG168" s="45"/>
      <c r="BH168" s="45" t="str">
        <f t="shared" si="977"/>
        <v/>
      </c>
      <c r="BI168" s="46" t="str">
        <f t="shared" si="978"/>
        <v/>
      </c>
      <c r="BJ168" s="37"/>
      <c r="BK168" s="29"/>
      <c r="BL168" s="47"/>
      <c r="BM168" s="45">
        <v>2362</v>
      </c>
      <c r="BN168" s="45">
        <f t="shared" si="905"/>
        <v>41</v>
      </c>
      <c r="BO168" s="45">
        <v>73</v>
      </c>
      <c r="BP168" s="45">
        <f t="shared" si="906"/>
        <v>2</v>
      </c>
      <c r="BQ168" s="45">
        <v>4</v>
      </c>
      <c r="BR168" s="45">
        <f t="shared" si="907"/>
        <v>3</v>
      </c>
      <c r="BS168" s="43">
        <v>0</v>
      </c>
      <c r="BT168" s="63" t="str">
        <f t="shared" si="967"/>
        <v>液晶ミニカメラ</v>
      </c>
      <c r="BU168" s="67">
        <f t="shared" si="968"/>
        <v>1100</v>
      </c>
      <c r="BV168" s="43">
        <f t="shared" si="909"/>
        <v>3300</v>
      </c>
      <c r="BW168" s="46">
        <f t="shared" si="910"/>
        <v>0.80487804878048785</v>
      </c>
      <c r="BX168" s="37" t="s">
        <v>495</v>
      </c>
      <c r="BY168" s="57"/>
      <c r="BZ168" s="47"/>
      <c r="CA168" s="45">
        <v>8347</v>
      </c>
      <c r="CB168" s="69">
        <f t="shared" si="911"/>
        <v>8</v>
      </c>
      <c r="CC168" s="45">
        <v>359</v>
      </c>
      <c r="CD168" s="45">
        <f t="shared" si="912"/>
        <v>0</v>
      </c>
      <c r="CE168" s="45">
        <v>9</v>
      </c>
      <c r="CF168" s="45">
        <f t="shared" si="913"/>
        <v>0</v>
      </c>
      <c r="CG168" s="43">
        <v>0</v>
      </c>
      <c r="CH168" s="63" t="str">
        <f t="shared" si="1001"/>
        <v>サンリオボアバンスクリップ</v>
      </c>
      <c r="CI168" s="67">
        <f t="shared" si="1002"/>
        <v>1100</v>
      </c>
      <c r="CJ168" s="43">
        <f t="shared" si="915"/>
        <v>0</v>
      </c>
      <c r="CK168" s="46">
        <f t="shared" si="916"/>
        <v>0</v>
      </c>
      <c r="CL168" s="37"/>
      <c r="CM168" s="29"/>
      <c r="CN168" s="47"/>
      <c r="CO168" s="45">
        <v>4252</v>
      </c>
      <c r="CP168" s="69">
        <f t="shared" si="917"/>
        <v>10</v>
      </c>
      <c r="CQ168" s="45">
        <v>118</v>
      </c>
      <c r="CR168" s="45">
        <f t="shared" si="918"/>
        <v>1</v>
      </c>
      <c r="CS168" s="45">
        <v>8</v>
      </c>
      <c r="CT168" s="45">
        <f t="shared" si="919"/>
        <v>1</v>
      </c>
      <c r="CU168" s="43">
        <v>1</v>
      </c>
      <c r="CV168" s="63" t="s">
        <v>1098</v>
      </c>
      <c r="CW168" s="67"/>
      <c r="CX168" s="43">
        <f t="shared" si="922"/>
        <v>0</v>
      </c>
      <c r="CY168" s="46">
        <f t="shared" si="923"/>
        <v>0</v>
      </c>
      <c r="CZ168" s="37"/>
      <c r="DA168" s="29"/>
      <c r="DB168" s="47"/>
      <c r="DC168" s="45"/>
      <c r="DD168" s="45" t="str">
        <f>IF(DC168="","",DC168-DC167)</f>
        <v/>
      </c>
      <c r="DE168" s="45"/>
      <c r="DF168" s="45" t="str">
        <f>IF(DE168="","",DE168-DE167)</f>
        <v/>
      </c>
      <c r="DG168" s="45"/>
      <c r="DH168" s="45" t="str">
        <f>IF(DG168="","",DG167+DI167-DG168)</f>
        <v/>
      </c>
      <c r="DI168" s="45"/>
      <c r="DJ168" s="44" t="str">
        <f t="shared" si="818"/>
        <v/>
      </c>
      <c r="DK168" s="43" t="str">
        <f>IF(DC168="","",DK167)</f>
        <v/>
      </c>
      <c r="DL168" s="45" t="str">
        <f t="shared" si="979"/>
        <v/>
      </c>
      <c r="DM168" s="46" t="str">
        <f t="shared" si="980"/>
        <v/>
      </c>
      <c r="DN168" s="37"/>
      <c r="DO168" s="29"/>
      <c r="DP168" s="47"/>
      <c r="DQ168" s="45"/>
      <c r="DR168" s="45" t="str">
        <f>IF(DQ168="","",DQ168-DQ167)</f>
        <v/>
      </c>
      <c r="DS168" s="45"/>
      <c r="DT168" s="45" t="str">
        <f>IF(DS168="","",DS168-DS167)</f>
        <v/>
      </c>
      <c r="DU168" s="45"/>
      <c r="DV168" s="45" t="str">
        <f>IF(DU168="","",DU167+DW167-DU168)</f>
        <v/>
      </c>
      <c r="DW168" s="45"/>
      <c r="DX168" s="44" t="str">
        <f t="shared" si="826"/>
        <v/>
      </c>
      <c r="DY168" s="43" t="str">
        <f>IF(DQ168="","",DY167)</f>
        <v/>
      </c>
      <c r="DZ168" s="45" t="str">
        <f t="shared" si="981"/>
        <v/>
      </c>
      <c r="EA168" s="46" t="str">
        <f t="shared" si="982"/>
        <v/>
      </c>
      <c r="EB168" s="37"/>
      <c r="ED168" s="47"/>
      <c r="EE168" s="45"/>
      <c r="EF168" s="45" t="str">
        <f>IF(EE168="","",EE168-EE167)</f>
        <v/>
      </c>
      <c r="EG168" s="45"/>
      <c r="EH168" s="45" t="str">
        <f>IF(EG168="","",EG168-EG167)</f>
        <v/>
      </c>
      <c r="EI168" s="45"/>
      <c r="EJ168" s="45" t="str">
        <f>IF(EI168="","",EI167+EK167-EI168)</f>
        <v/>
      </c>
      <c r="EK168" s="45"/>
      <c r="EL168" s="44" t="str">
        <f t="shared" si="834"/>
        <v/>
      </c>
      <c r="EM168" s="43" t="str">
        <f>IF(EE168="","",EM167)</f>
        <v/>
      </c>
      <c r="EN168" s="45" t="str">
        <f t="shared" si="983"/>
        <v/>
      </c>
      <c r="EO168" s="46" t="str">
        <f t="shared" si="984"/>
        <v/>
      </c>
      <c r="EP168" s="37"/>
      <c r="ER168" s="47"/>
      <c r="ES168" s="45"/>
      <c r="ET168" s="45" t="str">
        <f>IF(ES168="","",ES168-ES167)</f>
        <v/>
      </c>
      <c r="EU168" s="45"/>
      <c r="EV168" s="45" t="str">
        <f>IF(EU168="","",EU168-EU167)</f>
        <v/>
      </c>
      <c r="EW168" s="45"/>
      <c r="EX168" s="45" t="str">
        <f>IF(EW168="","",EW167+EY167-EW168)</f>
        <v/>
      </c>
      <c r="EY168" s="45"/>
      <c r="EZ168" s="44" t="str">
        <f t="shared" si="842"/>
        <v/>
      </c>
      <c r="FA168" s="43" t="str">
        <f>IF(ES168="","",FA167)</f>
        <v/>
      </c>
      <c r="FB168" s="45" t="str">
        <f t="shared" si="985"/>
        <v/>
      </c>
      <c r="FC168" s="46" t="str">
        <f t="shared" si="986"/>
        <v/>
      </c>
      <c r="FD168" s="37"/>
      <c r="FF168" s="47"/>
      <c r="FG168" s="45"/>
      <c r="FH168" s="45" t="str">
        <f>IF(FG168="","",FG168-FG167)</f>
        <v/>
      </c>
      <c r="FI168" s="45"/>
      <c r="FJ168" s="45" t="str">
        <f>IF(FI168="","",FI168-FI167)</f>
        <v/>
      </c>
      <c r="FK168" s="45"/>
      <c r="FL168" s="45" t="str">
        <f>IF(FK168="","",FK167+FM167-FK168)</f>
        <v/>
      </c>
      <c r="FM168" s="45"/>
      <c r="FN168" s="44" t="str">
        <f t="shared" si="850"/>
        <v/>
      </c>
      <c r="FO168" s="43" t="str">
        <f>IF(FG168="","",FO167)</f>
        <v/>
      </c>
      <c r="FP168" s="45" t="str">
        <f t="shared" si="987"/>
        <v/>
      </c>
      <c r="FQ168" s="46" t="str">
        <f t="shared" si="988"/>
        <v/>
      </c>
      <c r="FR168" s="37"/>
      <c r="FS168" s="29"/>
      <c r="FT168" s="47"/>
      <c r="FU168" s="45"/>
      <c r="FV168" s="45" t="str">
        <f>IF(FU168="","",FU168-FU167)</f>
        <v/>
      </c>
      <c r="FW168" s="45"/>
      <c r="FX168" s="45" t="str">
        <f>IF(FW168="","",FW168-FW167)</f>
        <v/>
      </c>
      <c r="FY168" s="45"/>
      <c r="FZ168" s="45" t="str">
        <f>IF(FY168="","",FY167+GA167-FY168)</f>
        <v/>
      </c>
      <c r="GA168" s="45"/>
      <c r="GB168" s="44" t="str">
        <f t="shared" si="858"/>
        <v/>
      </c>
      <c r="GC168" s="43" t="str">
        <f>IF(FU168="","",GC167)</f>
        <v/>
      </c>
      <c r="GD168" s="45" t="str">
        <f t="shared" si="989"/>
        <v/>
      </c>
      <c r="GE168" s="46" t="str">
        <f t="shared" si="990"/>
        <v/>
      </c>
      <c r="GF168" s="37"/>
      <c r="GH168" s="47"/>
      <c r="GI168" s="45"/>
      <c r="GJ168" s="45" t="str">
        <f>IF(GI168="","",GI168-GI167)</f>
        <v/>
      </c>
      <c r="GK168" s="45"/>
      <c r="GL168" s="45" t="str">
        <f>IF(GK168="","",GK168-GK167)</f>
        <v/>
      </c>
      <c r="GM168" s="45"/>
      <c r="GN168" s="45" t="str">
        <f>IF(GM168="","",GM167+GO167-GM168)</f>
        <v/>
      </c>
      <c r="GO168" s="45"/>
      <c r="GP168" s="44" t="str">
        <f t="shared" si="866"/>
        <v/>
      </c>
      <c r="GQ168" s="43" t="str">
        <f>IF(GI168="","",GQ167)</f>
        <v/>
      </c>
      <c r="GR168" s="45" t="str">
        <f t="shared" si="991"/>
        <v/>
      </c>
      <c r="GS168" s="46" t="str">
        <f t="shared" si="992"/>
        <v/>
      </c>
      <c r="GT168" s="37"/>
      <c r="GU168" s="61"/>
      <c r="GV168" s="47"/>
      <c r="GW168" s="30" t="s">
        <v>1144</v>
      </c>
      <c r="GX168" s="45">
        <v>302</v>
      </c>
      <c r="GY168" s="45">
        <f t="shared" si="924"/>
        <v>12</v>
      </c>
      <c r="GZ168" s="45">
        <v>37</v>
      </c>
      <c r="HA168" s="45">
        <f t="shared" si="925"/>
        <v>2</v>
      </c>
      <c r="HB168" s="45">
        <v>2</v>
      </c>
      <c r="HC168" s="45">
        <f t="shared" si="926"/>
        <v>1</v>
      </c>
      <c r="HD168" s="43">
        <v>1</v>
      </c>
      <c r="HE168" s="63" t="str">
        <f t="shared" si="963"/>
        <v>余り物</v>
      </c>
      <c r="HF168" s="67">
        <f t="shared" si="964"/>
        <v>500</v>
      </c>
      <c r="HG168" s="43">
        <f t="shared" si="927"/>
        <v>500</v>
      </c>
      <c r="HH168" s="46">
        <f t="shared" si="965"/>
        <v>0.41666666666666669</v>
      </c>
      <c r="HI168" s="37"/>
      <c r="HK168" s="47"/>
      <c r="HL168" s="45">
        <v>1431</v>
      </c>
      <c r="HM168" s="45">
        <f t="shared" si="929"/>
        <v>39</v>
      </c>
      <c r="HN168" s="45">
        <v>42</v>
      </c>
      <c r="HO168" s="45">
        <f t="shared" si="930"/>
        <v>1</v>
      </c>
      <c r="HP168" s="45">
        <v>9</v>
      </c>
      <c r="HQ168" s="45">
        <f t="shared" si="931"/>
        <v>1</v>
      </c>
      <c r="HR168" s="43">
        <v>0</v>
      </c>
      <c r="HS168" s="63" t="str">
        <f t="shared" si="932"/>
        <v>サンリオ豹柄フェイスポーチ</v>
      </c>
      <c r="HT168" s="67">
        <f t="shared" si="933"/>
        <v>900</v>
      </c>
      <c r="HU168" s="43">
        <f t="shared" si="934"/>
        <v>900</v>
      </c>
      <c r="HV168" s="46">
        <f t="shared" si="935"/>
        <v>0.23076923076923078</v>
      </c>
      <c r="HW168" s="37" t="s">
        <v>1100</v>
      </c>
      <c r="HX168" s="360"/>
      <c r="HY168" s="47"/>
      <c r="HZ168" s="45">
        <v>6149</v>
      </c>
      <c r="IA168" s="45">
        <f t="shared" si="936"/>
        <v>108</v>
      </c>
      <c r="IB168" s="45">
        <v>185</v>
      </c>
      <c r="IC168" s="45">
        <f t="shared" si="937"/>
        <v>3</v>
      </c>
      <c r="ID168" s="45">
        <v>6</v>
      </c>
      <c r="IE168" s="45">
        <f t="shared" si="938"/>
        <v>3</v>
      </c>
      <c r="IF168" s="43">
        <v>5</v>
      </c>
      <c r="IG168" s="63" t="str">
        <f t="shared" si="1003"/>
        <v>ギャルキティマスコット</v>
      </c>
      <c r="IH168" s="67">
        <f t="shared" si="1004"/>
        <v>500</v>
      </c>
      <c r="II168" s="43">
        <f t="shared" si="941"/>
        <v>1500</v>
      </c>
      <c r="IJ168" s="46">
        <f t="shared" si="942"/>
        <v>0.1388888888888889</v>
      </c>
      <c r="IK168" s="37"/>
      <c r="IL168" s="29"/>
      <c r="IM168" s="47"/>
      <c r="IN168" s="45">
        <v>6739</v>
      </c>
      <c r="IO168" s="45">
        <f t="shared" si="943"/>
        <v>22</v>
      </c>
      <c r="IP168" s="45">
        <v>186</v>
      </c>
      <c r="IQ168" s="45">
        <f t="shared" si="944"/>
        <v>3</v>
      </c>
      <c r="IR168" s="45">
        <v>2</v>
      </c>
      <c r="IS168" s="45">
        <f t="shared" si="945"/>
        <v>3</v>
      </c>
      <c r="IT168" s="43">
        <v>0</v>
      </c>
      <c r="IU168" s="63" t="str">
        <f t="shared" si="969"/>
        <v>雪見イヤホン</v>
      </c>
      <c r="IV168" s="67">
        <f t="shared" si="970"/>
        <v>1100</v>
      </c>
      <c r="IW168" s="43">
        <f t="shared" si="946"/>
        <v>3300</v>
      </c>
      <c r="IX168" s="46">
        <f t="shared" si="947"/>
        <v>1.5</v>
      </c>
      <c r="IY168" s="177" t="s">
        <v>1106</v>
      </c>
      <c r="IZ168" s="61"/>
      <c r="JA168" s="47"/>
      <c r="JB168" s="45">
        <v>5098</v>
      </c>
      <c r="JC168" s="45">
        <f t="shared" si="948"/>
        <v>52</v>
      </c>
      <c r="JD168" s="45">
        <v>150</v>
      </c>
      <c r="JE168" s="45">
        <f t="shared" si="949"/>
        <v>3</v>
      </c>
      <c r="JF168" s="45">
        <v>24</v>
      </c>
      <c r="JG168" s="45">
        <f t="shared" si="950"/>
        <v>0</v>
      </c>
      <c r="JH168" s="43">
        <v>0</v>
      </c>
      <c r="JI168" s="63" t="str">
        <f t="shared" si="1006"/>
        <v>たまごっちぷかぷかKH</v>
      </c>
      <c r="JJ168" s="67">
        <f t="shared" si="1007"/>
        <v>1100</v>
      </c>
      <c r="JK168" s="43">
        <f t="shared" si="952"/>
        <v>0</v>
      </c>
      <c r="JL168" s="46">
        <f t="shared" si="953"/>
        <v>0</v>
      </c>
      <c r="JM168" s="37" t="s">
        <v>1102</v>
      </c>
      <c r="JN168" s="29"/>
      <c r="JO168" s="47"/>
      <c r="JP168" s="45">
        <v>7073</v>
      </c>
      <c r="JQ168" s="45">
        <f t="shared" si="1005"/>
        <v>46</v>
      </c>
      <c r="JR168" s="45">
        <v>146</v>
      </c>
      <c r="JS168" s="45">
        <f t="shared" si="955"/>
        <v>4</v>
      </c>
      <c r="JT168" s="45">
        <v>9</v>
      </c>
      <c r="JU168" s="45">
        <f t="shared" si="956"/>
        <v>4</v>
      </c>
      <c r="JV168" s="43">
        <v>9</v>
      </c>
      <c r="JW168" s="63" t="str">
        <f t="shared" si="957"/>
        <v>モンチッチマスコット2</v>
      </c>
      <c r="JX168" s="67">
        <f t="shared" si="958"/>
        <v>539</v>
      </c>
      <c r="JY168" s="43">
        <f t="shared" si="959"/>
        <v>2156</v>
      </c>
      <c r="JZ168" s="46">
        <f t="shared" si="960"/>
        <v>0.46869565217391307</v>
      </c>
      <c r="KA168" s="37" t="s">
        <v>1103</v>
      </c>
      <c r="KB168" s="51"/>
      <c r="KC168" s="47"/>
      <c r="KD168" s="45">
        <v>11957</v>
      </c>
      <c r="KE168" s="45">
        <f>IF(KD168="","",KD168-KD164)</f>
        <v>53</v>
      </c>
      <c r="KF168" s="45">
        <v>352</v>
      </c>
      <c r="KG168" s="45">
        <f>IF(KF168="","",KF168-KF164)</f>
        <v>2</v>
      </c>
      <c r="KH168" s="45">
        <v>11</v>
      </c>
      <c r="KI168" s="45">
        <f>IF(KH168="","",KH164+KJ164-KH168)</f>
        <v>2</v>
      </c>
      <c r="KJ168" s="43">
        <v>0</v>
      </c>
      <c r="KK168" s="63" t="str">
        <f>IF(KD168="","",KK164)</f>
        <v>キティドデカぱっちん</v>
      </c>
      <c r="KL168" s="67">
        <f>IF(KE168="","",KL164)</f>
        <v>1100</v>
      </c>
      <c r="KM168" s="43">
        <f>IF(KH168="","",KI168*KL168)</f>
        <v>2200</v>
      </c>
      <c r="KN168" s="46">
        <f>IF(KI168="","",KM168/(KE168*100))</f>
        <v>0.41509433962264153</v>
      </c>
      <c r="KO168" s="37"/>
      <c r="KP168" s="29"/>
      <c r="KQ168" s="47"/>
      <c r="KR168" s="45">
        <v>3489</v>
      </c>
      <c r="KS168" s="45">
        <f>IF(KR168="","",KR168-KR164)</f>
        <v>32</v>
      </c>
      <c r="KT168" s="45">
        <v>93</v>
      </c>
      <c r="KU168" s="45">
        <f>IF(KT168="","",KT168-KT164)</f>
        <v>1</v>
      </c>
      <c r="KV168" s="45">
        <v>8</v>
      </c>
      <c r="KW168" s="45">
        <f>IF(KV168="","",KV164+KX164-KV168)</f>
        <v>2</v>
      </c>
      <c r="KX168" s="43">
        <v>0</v>
      </c>
      <c r="KY168" s="63" t="str">
        <f>IF(KR168="","",KY164)</f>
        <v>ギャルキティフェイスポーチ</v>
      </c>
      <c r="KZ168" s="67">
        <f>IF(KS168="","",KZ164)</f>
        <v>750</v>
      </c>
      <c r="LA168" s="43">
        <f>IF(KV168="","",KW168*KZ168)</f>
        <v>1500</v>
      </c>
      <c r="LB168" s="46">
        <f>IF(KW168="","",LA168/(KS168*100))</f>
        <v>0.46875</v>
      </c>
      <c r="LC168" s="37"/>
      <c r="LD168" s="29"/>
      <c r="LE168" s="52">
        <f>IF(A154="","",A154)</f>
        <v>46118</v>
      </c>
      <c r="LF168" s="43">
        <v>85963</v>
      </c>
      <c r="LG168" s="86">
        <f>IF(LF168="","",LF168-LF165)</f>
        <v>326</v>
      </c>
      <c r="LH168" s="43">
        <v>446</v>
      </c>
      <c r="LI168" s="43">
        <f t="shared" si="902"/>
        <v>0</v>
      </c>
      <c r="LJ168" s="43">
        <v>2</v>
      </c>
      <c r="LK168" s="87">
        <f t="shared" si="903"/>
        <v>0</v>
      </c>
      <c r="LL168" s="43">
        <v>0</v>
      </c>
      <c r="LM168" s="65" t="str">
        <f>IF(LF168="","",LM165)</f>
        <v>ボンドロ</v>
      </c>
      <c r="LN168" s="48">
        <f>IF(LG168="","",LN165)</f>
        <v>1200</v>
      </c>
      <c r="LO168" s="87">
        <f t="shared" si="904"/>
        <v>0</v>
      </c>
      <c r="LP168" s="53"/>
      <c r="LQ168" s="37"/>
      <c r="LR168" s="29"/>
      <c r="LS168" s="47"/>
      <c r="LT168" s="45"/>
      <c r="LU168" s="45" t="str">
        <f>IF(LT168="","",LT168-LT167)</f>
        <v/>
      </c>
      <c r="LV168" s="45"/>
      <c r="LW168" s="45" t="str">
        <f>IF(LV168="","",LV168-LV167)</f>
        <v/>
      </c>
      <c r="LX168" s="45"/>
      <c r="LY168" s="45" t="str">
        <f>IF(LX168="","",LX167+LZ167-LX168)</f>
        <v/>
      </c>
      <c r="LZ168" s="45"/>
      <c r="MA168" s="44" t="str">
        <f t="shared" si="874"/>
        <v/>
      </c>
      <c r="MB168" s="43" t="str">
        <f>IF(LT168="","",MB167)</f>
        <v/>
      </c>
      <c r="MC168" s="45" t="str">
        <f t="shared" si="993"/>
        <v/>
      </c>
      <c r="MD168" s="46" t="str">
        <f t="shared" si="994"/>
        <v/>
      </c>
      <c r="ME168" s="37"/>
      <c r="MF168" s="29"/>
      <c r="MG168" s="47"/>
      <c r="MH168" s="45"/>
      <c r="MI168" s="45" t="str">
        <f>IF(MH168="","",MH168-MH167)</f>
        <v/>
      </c>
      <c r="MJ168" s="45"/>
      <c r="MK168" s="45" t="str">
        <f>IF(MJ168="","",MJ168-MJ167)</f>
        <v/>
      </c>
      <c r="ML168" s="45"/>
      <c r="MM168" s="45" t="str">
        <f>IF(ML168="","",ML167+MN167-ML168)</f>
        <v/>
      </c>
      <c r="MN168" s="45"/>
      <c r="MO168" s="44" t="str">
        <f t="shared" si="882"/>
        <v/>
      </c>
      <c r="MP168" s="43" t="str">
        <f>IF(MH168="","",MP167)</f>
        <v/>
      </c>
      <c r="MQ168" s="45" t="str">
        <f t="shared" si="995"/>
        <v/>
      </c>
      <c r="MR168" s="46" t="str">
        <f t="shared" si="996"/>
        <v/>
      </c>
      <c r="MS168" s="37"/>
      <c r="MT168" s="29"/>
      <c r="MU168" s="47"/>
      <c r="MV168" s="45"/>
      <c r="MW168" s="45" t="str">
        <f>IF(MV168="","",MV168-MV167)</f>
        <v/>
      </c>
      <c r="MX168" s="45"/>
      <c r="MY168" s="45" t="str">
        <f>IF(MX168="","",MX168-MX167)</f>
        <v/>
      </c>
      <c r="MZ168" s="45"/>
      <c r="NA168" s="45" t="str">
        <f>IF(MZ168="","",MZ167+NB167-MZ168)</f>
        <v/>
      </c>
      <c r="NB168" s="45"/>
      <c r="NC168" s="44" t="str">
        <f t="shared" si="890"/>
        <v/>
      </c>
      <c r="ND168" s="43" t="str">
        <f>IF(MV168="","",ND167)</f>
        <v/>
      </c>
      <c r="NE168" s="45" t="str">
        <f t="shared" si="997"/>
        <v/>
      </c>
      <c r="NF168" s="46" t="str">
        <f t="shared" si="998"/>
        <v/>
      </c>
      <c r="NG168" s="37"/>
      <c r="NH168" s="29"/>
      <c r="NI168" s="47"/>
      <c r="NJ168" s="45"/>
      <c r="NK168" s="45" t="str">
        <f>IF(NJ168="","",NJ168-NJ167)</f>
        <v/>
      </c>
      <c r="NL168" s="45"/>
      <c r="NM168" s="45" t="str">
        <f>IF(NL168="","",NL168-NL167)</f>
        <v/>
      </c>
      <c r="NN168" s="45"/>
      <c r="NO168" s="45" t="str">
        <f>IF(NN168="","",NN167+NP167-NN168)</f>
        <v/>
      </c>
      <c r="NP168" s="45"/>
      <c r="NQ168" s="44" t="str">
        <f t="shared" si="898"/>
        <v/>
      </c>
      <c r="NR168" s="43" t="str">
        <f>IF(NJ168="","",NR167)</f>
        <v/>
      </c>
      <c r="NS168" s="45" t="str">
        <f t="shared" si="999"/>
        <v/>
      </c>
      <c r="NT168" s="46" t="str">
        <f t="shared" si="1000"/>
        <v/>
      </c>
      <c r="NU168" s="37"/>
    </row>
    <row r="169" spans="1:385" x14ac:dyDescent="0.25">
      <c r="A169" s="38"/>
      <c r="B169" s="39"/>
      <c r="C169" s="40"/>
      <c r="D169" s="40"/>
      <c r="E169" s="41"/>
      <c r="F169" s="41"/>
      <c r="G169" s="40"/>
      <c r="H169" s="42"/>
      <c r="I169" s="45"/>
      <c r="J169" s="45" t="str">
        <f>IF(I169="","",I169-I168)</f>
        <v/>
      </c>
      <c r="K169" s="45"/>
      <c r="L169" s="45" t="str">
        <f>IF(K169="","",K169-K168)</f>
        <v/>
      </c>
      <c r="M169" s="45"/>
      <c r="N169" s="45" t="str">
        <f>IF(M169="","",M168+O168-M169)</f>
        <v/>
      </c>
      <c r="O169" s="45"/>
      <c r="P169" s="44" t="str">
        <f t="shared" si="786"/>
        <v/>
      </c>
      <c r="Q169" s="43" t="str">
        <f>IF(I169="","",Q168)</f>
        <v/>
      </c>
      <c r="R169" s="45" t="str">
        <f t="shared" si="971"/>
        <v/>
      </c>
      <c r="S169" s="46" t="str">
        <f t="shared" si="972"/>
        <v/>
      </c>
      <c r="T169" s="37"/>
      <c r="U169" s="29"/>
      <c r="V169" s="47"/>
      <c r="W169" s="67"/>
      <c r="X169" s="45" t="str">
        <f>IF(W169="","",W169-W168)</f>
        <v/>
      </c>
      <c r="Y169" s="45"/>
      <c r="Z169" s="45" t="str">
        <f>IF(Y169="","",Y169-Y168)</f>
        <v/>
      </c>
      <c r="AA169" s="45"/>
      <c r="AB169" s="45" t="str">
        <f>IF(AA169="","",AA168+AC168-AA169)</f>
        <v/>
      </c>
      <c r="AC169" s="45"/>
      <c r="AD169" s="44" t="str">
        <f t="shared" si="794"/>
        <v/>
      </c>
      <c r="AE169" s="45"/>
      <c r="AF169" s="45" t="str">
        <f t="shared" si="973"/>
        <v/>
      </c>
      <c r="AG169" s="46" t="str">
        <f t="shared" si="974"/>
        <v/>
      </c>
      <c r="AH169" s="37"/>
      <c r="AI169" s="29"/>
      <c r="AJ169" s="47"/>
      <c r="AK169" s="45"/>
      <c r="AL169" s="45" t="str">
        <f>IF(AK169="","",AK169-AK168)</f>
        <v/>
      </c>
      <c r="AM169" s="45"/>
      <c r="AN169" s="45" t="str">
        <f>IF(AM169="","",AM169-AM168)</f>
        <v/>
      </c>
      <c r="AO169" s="45"/>
      <c r="AP169" s="45" t="str">
        <f>IF(AO169="","",AO168+AQ168-AO169)</f>
        <v/>
      </c>
      <c r="AQ169" s="45"/>
      <c r="AR169" s="44" t="str">
        <f t="shared" si="802"/>
        <v/>
      </c>
      <c r="AS169" s="45"/>
      <c r="AT169" s="45" t="str">
        <f t="shared" si="975"/>
        <v/>
      </c>
      <c r="AU169" s="46" t="str">
        <f t="shared" si="976"/>
        <v/>
      </c>
      <c r="AV169" s="37"/>
      <c r="AW169" s="29"/>
      <c r="AX169" s="47"/>
      <c r="AY169" s="45"/>
      <c r="AZ169" s="45" t="str">
        <f>IF(AY169="","",AY169-AY168)</f>
        <v/>
      </c>
      <c r="BA169" s="45"/>
      <c r="BB169" s="45" t="str">
        <f>IF(BA169="","",BA169-BA168)</f>
        <v/>
      </c>
      <c r="BC169" s="45"/>
      <c r="BD169" s="45" t="str">
        <f>IF(BC169="","",BC168+BE168-BC169)</f>
        <v/>
      </c>
      <c r="BE169" s="45"/>
      <c r="BF169" s="44" t="str">
        <f t="shared" si="810"/>
        <v/>
      </c>
      <c r="BG169" s="45"/>
      <c r="BH169" s="45" t="str">
        <f t="shared" si="977"/>
        <v/>
      </c>
      <c r="BI169" s="46" t="str">
        <f t="shared" si="978"/>
        <v/>
      </c>
      <c r="BJ169" s="37"/>
      <c r="BK169" s="29"/>
      <c r="BL169" s="47"/>
      <c r="BM169" s="45">
        <v>5815</v>
      </c>
      <c r="BN169" s="45">
        <f t="shared" si="905"/>
        <v>66</v>
      </c>
      <c r="BO169" s="45">
        <v>191</v>
      </c>
      <c r="BP169" s="45">
        <f t="shared" si="906"/>
        <v>1</v>
      </c>
      <c r="BQ169" s="45">
        <v>9</v>
      </c>
      <c r="BR169" s="45">
        <f t="shared" si="907"/>
        <v>1</v>
      </c>
      <c r="BS169" s="27">
        <v>2</v>
      </c>
      <c r="BT169" s="63" t="str">
        <f t="shared" si="967"/>
        <v>サンリオボアバンスクリップ</v>
      </c>
      <c r="BU169" s="67">
        <f t="shared" si="968"/>
        <v>1100</v>
      </c>
      <c r="BV169" s="45">
        <f t="shared" si="909"/>
        <v>1100</v>
      </c>
      <c r="BW169" s="46">
        <f t="shared" si="910"/>
        <v>0.16666666666666666</v>
      </c>
      <c r="BX169" s="37"/>
      <c r="BY169" s="57"/>
      <c r="BZ169" s="47"/>
      <c r="CA169" s="45">
        <v>10139</v>
      </c>
      <c r="CB169" s="45">
        <f t="shared" si="911"/>
        <v>66</v>
      </c>
      <c r="CC169" s="45">
        <v>473</v>
      </c>
      <c r="CD169" s="45">
        <f t="shared" si="912"/>
        <v>1</v>
      </c>
      <c r="CE169" s="45">
        <v>9</v>
      </c>
      <c r="CF169" s="45">
        <f t="shared" si="913"/>
        <v>1</v>
      </c>
      <c r="CG169" s="27">
        <v>6</v>
      </c>
      <c r="CH169" s="63" t="str">
        <f t="shared" si="1001"/>
        <v>バタースクイーズ</v>
      </c>
      <c r="CI169" s="67">
        <f t="shared" si="1002"/>
        <v>440</v>
      </c>
      <c r="CJ169" s="45">
        <f t="shared" si="915"/>
        <v>440</v>
      </c>
      <c r="CK169" s="46">
        <f t="shared" si="916"/>
        <v>6.6666666666666666E-2</v>
      </c>
      <c r="CL169" s="37"/>
      <c r="CM169" s="29"/>
      <c r="CN169" s="47"/>
      <c r="CO169" s="45">
        <v>4285</v>
      </c>
      <c r="CP169" s="45">
        <f t="shared" si="917"/>
        <v>65</v>
      </c>
      <c r="CQ169" s="45">
        <v>151</v>
      </c>
      <c r="CR169" s="45">
        <f t="shared" si="918"/>
        <v>21</v>
      </c>
      <c r="CS169" s="45">
        <v>7</v>
      </c>
      <c r="CT169" s="45">
        <f t="shared" si="919"/>
        <v>23</v>
      </c>
      <c r="CU169" s="27">
        <v>28</v>
      </c>
      <c r="CV169" s="63" t="s">
        <v>913</v>
      </c>
      <c r="CW169" s="67">
        <v>150</v>
      </c>
      <c r="CX169" s="45">
        <f t="shared" si="922"/>
        <v>3450</v>
      </c>
      <c r="CY169" s="46">
        <f t="shared" si="923"/>
        <v>0.53076923076923077</v>
      </c>
      <c r="CZ169" s="37" t="s">
        <v>1097</v>
      </c>
      <c r="DA169" s="29"/>
      <c r="DB169" s="47"/>
      <c r="DC169" s="45"/>
      <c r="DD169" s="45" t="str">
        <f>IF(DC169="","",DC169-DC168)</f>
        <v/>
      </c>
      <c r="DE169" s="45"/>
      <c r="DF169" s="45" t="str">
        <f>IF(DE169="","",DE169-DE168)</f>
        <v/>
      </c>
      <c r="DG169" s="45"/>
      <c r="DH169" s="45" t="str">
        <f>IF(DG169="","",DG168+DI168-DG169)</f>
        <v/>
      </c>
      <c r="DI169" s="45"/>
      <c r="DJ169" s="44" t="str">
        <f t="shared" si="818"/>
        <v/>
      </c>
      <c r="DK169" s="43" t="str">
        <f>IF(DC169="","",DK168)</f>
        <v/>
      </c>
      <c r="DL169" s="45" t="str">
        <f t="shared" si="979"/>
        <v/>
      </c>
      <c r="DM169" s="46" t="str">
        <f t="shared" si="980"/>
        <v/>
      </c>
      <c r="DN169" s="37"/>
      <c r="DO169" s="29"/>
      <c r="DP169" s="47"/>
      <c r="DQ169" s="45"/>
      <c r="DR169" s="45" t="str">
        <f>IF(DQ169="","",DQ169-DQ168)</f>
        <v/>
      </c>
      <c r="DS169" s="45"/>
      <c r="DT169" s="45" t="str">
        <f>IF(DS169="","",DS169-DS168)</f>
        <v/>
      </c>
      <c r="DU169" s="45"/>
      <c r="DV169" s="45" t="str">
        <f>IF(DU169="","",DU168+DW168-DU169)</f>
        <v/>
      </c>
      <c r="DW169" s="45"/>
      <c r="DX169" s="44" t="str">
        <f t="shared" si="826"/>
        <v/>
      </c>
      <c r="DY169" s="43" t="str">
        <f>IF(DQ169="","",DY168)</f>
        <v/>
      </c>
      <c r="DZ169" s="45" t="str">
        <f t="shared" si="981"/>
        <v/>
      </c>
      <c r="EA169" s="46" t="str">
        <f t="shared" si="982"/>
        <v/>
      </c>
      <c r="EB169" s="37"/>
      <c r="ED169" s="47"/>
      <c r="EE169" s="45"/>
      <c r="EF169" s="45" t="str">
        <f>IF(EE169="","",EE169-EE168)</f>
        <v/>
      </c>
      <c r="EG169" s="45"/>
      <c r="EH169" s="45" t="str">
        <f>IF(EG169="","",EG169-EG168)</f>
        <v/>
      </c>
      <c r="EI169" s="45"/>
      <c r="EJ169" s="45" t="str">
        <f>IF(EI169="","",EI168+EK168-EI169)</f>
        <v/>
      </c>
      <c r="EK169" s="45"/>
      <c r="EL169" s="44" t="str">
        <f t="shared" si="834"/>
        <v/>
      </c>
      <c r="EM169" s="43" t="str">
        <f>IF(EE169="","",EM168)</f>
        <v/>
      </c>
      <c r="EN169" s="45" t="str">
        <f t="shared" si="983"/>
        <v/>
      </c>
      <c r="EO169" s="46" t="str">
        <f t="shared" si="984"/>
        <v/>
      </c>
      <c r="EP169" s="37"/>
      <c r="ER169" s="47"/>
      <c r="ES169" s="45"/>
      <c r="ET169" s="45" t="str">
        <f>IF(ES169="","",ES169-ES168)</f>
        <v/>
      </c>
      <c r="EU169" s="45"/>
      <c r="EV169" s="45" t="str">
        <f>IF(EU169="","",EU169-EU168)</f>
        <v/>
      </c>
      <c r="EW169" s="45"/>
      <c r="EX169" s="45" t="str">
        <f>IF(EW169="","",EW168+EY168-EW169)</f>
        <v/>
      </c>
      <c r="EY169" s="45"/>
      <c r="EZ169" s="44" t="str">
        <f t="shared" si="842"/>
        <v/>
      </c>
      <c r="FA169" s="43" t="str">
        <f>IF(ES169="","",FA168)</f>
        <v/>
      </c>
      <c r="FB169" s="45" t="str">
        <f t="shared" si="985"/>
        <v/>
      </c>
      <c r="FC169" s="46" t="str">
        <f t="shared" si="986"/>
        <v/>
      </c>
      <c r="FD169" s="37"/>
      <c r="FF169" s="47"/>
      <c r="FG169" s="45"/>
      <c r="FH169" s="45" t="str">
        <f>IF(FG169="","",FG169-FG168)</f>
        <v/>
      </c>
      <c r="FI169" s="45"/>
      <c r="FJ169" s="45" t="str">
        <f>IF(FI169="","",FI169-FI168)</f>
        <v/>
      </c>
      <c r="FK169" s="45"/>
      <c r="FL169" s="45" t="str">
        <f>IF(FK169="","",FK168+FM168-FK169)</f>
        <v/>
      </c>
      <c r="FM169" s="45"/>
      <c r="FN169" s="44" t="str">
        <f t="shared" si="850"/>
        <v/>
      </c>
      <c r="FO169" s="43" t="str">
        <f>IF(FG169="","",FO168)</f>
        <v/>
      </c>
      <c r="FP169" s="45" t="str">
        <f t="shared" si="987"/>
        <v/>
      </c>
      <c r="FQ169" s="46" t="str">
        <f t="shared" si="988"/>
        <v/>
      </c>
      <c r="FR169" s="37"/>
      <c r="FS169" s="29"/>
      <c r="FT169" s="47"/>
      <c r="FU169" s="45"/>
      <c r="FV169" s="45" t="str">
        <f>IF(FU169="","",FU169-FU168)</f>
        <v/>
      </c>
      <c r="FW169" s="45"/>
      <c r="FX169" s="45" t="str">
        <f>IF(FW169="","",FW169-FW168)</f>
        <v/>
      </c>
      <c r="FY169" s="45"/>
      <c r="FZ169" s="45" t="str">
        <f>IF(FY169="","",FY168+GA168-FY169)</f>
        <v/>
      </c>
      <c r="GA169" s="45"/>
      <c r="GB169" s="44" t="str">
        <f t="shared" si="858"/>
        <v/>
      </c>
      <c r="GC169" s="43" t="str">
        <f>IF(FU169="","",GC168)</f>
        <v/>
      </c>
      <c r="GD169" s="45" t="str">
        <f t="shared" si="989"/>
        <v/>
      </c>
      <c r="GE169" s="46" t="str">
        <f t="shared" si="990"/>
        <v/>
      </c>
      <c r="GF169" s="37"/>
      <c r="GH169" s="47"/>
      <c r="GI169" s="45"/>
      <c r="GJ169" s="45" t="str">
        <f>IF(GI169="","",GI169-GI168)</f>
        <v/>
      </c>
      <c r="GK169" s="45"/>
      <c r="GL169" s="45" t="str">
        <f>IF(GK169="","",GK169-GK168)</f>
        <v/>
      </c>
      <c r="GM169" s="45"/>
      <c r="GN169" s="45" t="str">
        <f>IF(GM169="","",GM168+GO168-GM169)</f>
        <v/>
      </c>
      <c r="GO169" s="45"/>
      <c r="GP169" s="44" t="str">
        <f t="shared" si="866"/>
        <v/>
      </c>
      <c r="GQ169" s="43" t="str">
        <f>IF(GI169="","",GQ168)</f>
        <v/>
      </c>
      <c r="GR169" s="45" t="str">
        <f t="shared" si="991"/>
        <v/>
      </c>
      <c r="GS169" s="46" t="str">
        <f t="shared" si="992"/>
        <v/>
      </c>
      <c r="GT169" s="37"/>
      <c r="GU169" s="61"/>
      <c r="GV169" s="47"/>
      <c r="GW169" s="30" t="s">
        <v>1145</v>
      </c>
      <c r="GX169" s="45">
        <v>3991</v>
      </c>
      <c r="GY169" s="45">
        <f t="shared" si="924"/>
        <v>33</v>
      </c>
      <c r="GZ169" s="45">
        <v>108</v>
      </c>
      <c r="HA169" s="45">
        <f t="shared" si="925"/>
        <v>2</v>
      </c>
      <c r="HB169" s="45">
        <v>1</v>
      </c>
      <c r="HC169" s="45">
        <f t="shared" si="926"/>
        <v>2</v>
      </c>
      <c r="HD169" s="27">
        <v>2</v>
      </c>
      <c r="HE169" s="63" t="str">
        <f t="shared" si="963"/>
        <v>おしりぷにぷにシール</v>
      </c>
      <c r="HF169" s="67">
        <f t="shared" si="964"/>
        <v>220</v>
      </c>
      <c r="HG169" s="45">
        <f t="shared" si="927"/>
        <v>440</v>
      </c>
      <c r="HH169" s="46">
        <f t="shared" si="965"/>
        <v>0.13333333333333333</v>
      </c>
      <c r="HI169" s="37"/>
      <c r="HK169" s="47"/>
      <c r="HL169" s="45">
        <v>3228</v>
      </c>
      <c r="HM169" s="45">
        <f t="shared" si="929"/>
        <v>112</v>
      </c>
      <c r="HN169" s="45">
        <v>89</v>
      </c>
      <c r="HO169" s="45">
        <f t="shared" si="930"/>
        <v>3</v>
      </c>
      <c r="HP169" s="45">
        <v>17</v>
      </c>
      <c r="HQ169" s="45">
        <f t="shared" si="931"/>
        <v>3</v>
      </c>
      <c r="HR169" s="27">
        <v>4</v>
      </c>
      <c r="HS169" s="63" t="str">
        <f t="shared" si="932"/>
        <v>たまごっちマスコット</v>
      </c>
      <c r="HT169" s="67">
        <f t="shared" si="933"/>
        <v>1100</v>
      </c>
      <c r="HU169" s="45">
        <f t="shared" si="934"/>
        <v>3300</v>
      </c>
      <c r="HV169" s="46">
        <f t="shared" si="935"/>
        <v>0.29464285714285715</v>
      </c>
      <c r="HW169" s="37"/>
      <c r="HX169" s="360"/>
      <c r="HY169" s="47"/>
      <c r="HZ169" s="45">
        <v>9811</v>
      </c>
      <c r="IA169" s="45">
        <f t="shared" si="936"/>
        <v>124</v>
      </c>
      <c r="IB169" s="45">
        <v>281</v>
      </c>
      <c r="IC169" s="45">
        <f t="shared" si="937"/>
        <v>8</v>
      </c>
      <c r="ID169" s="45">
        <v>28</v>
      </c>
      <c r="IE169" s="45">
        <f t="shared" si="938"/>
        <v>7</v>
      </c>
      <c r="IF169" s="27">
        <v>10</v>
      </c>
      <c r="IG169" s="63" t="str">
        <f t="shared" si="1003"/>
        <v>ボンボンドロップシール</v>
      </c>
      <c r="IH169" s="67">
        <f t="shared" si="1004"/>
        <v>200</v>
      </c>
      <c r="II169" s="45">
        <f t="shared" si="941"/>
        <v>1400</v>
      </c>
      <c r="IJ169" s="46">
        <f t="shared" si="942"/>
        <v>0.11290322580645161</v>
      </c>
      <c r="IK169" s="37"/>
      <c r="IL169" s="29"/>
      <c r="IM169" s="47"/>
      <c r="IN169" s="45">
        <v>6555</v>
      </c>
      <c r="IO169" s="45">
        <f t="shared" si="943"/>
        <v>116</v>
      </c>
      <c r="IP169" s="45">
        <v>443</v>
      </c>
      <c r="IQ169" s="45">
        <f t="shared" si="944"/>
        <v>3</v>
      </c>
      <c r="IR169" s="45">
        <v>25</v>
      </c>
      <c r="IS169" s="45">
        <f t="shared" si="945"/>
        <v>3</v>
      </c>
      <c r="IT169" s="27">
        <v>0</v>
      </c>
      <c r="IU169" s="63" t="str">
        <f t="shared" si="969"/>
        <v>たまごっちヘアクリップ</v>
      </c>
      <c r="IV169" s="67">
        <f t="shared" si="970"/>
        <v>1100</v>
      </c>
      <c r="IW169" s="45">
        <f t="shared" si="946"/>
        <v>3300</v>
      </c>
      <c r="IX169" s="46">
        <f t="shared" si="947"/>
        <v>0.28448275862068967</v>
      </c>
      <c r="IY169" s="37"/>
      <c r="IZ169" s="61"/>
      <c r="JA169" s="47"/>
      <c r="JB169" s="45">
        <v>10082</v>
      </c>
      <c r="JC169" s="45">
        <f t="shared" si="948"/>
        <v>67</v>
      </c>
      <c r="JD169" s="45">
        <v>534</v>
      </c>
      <c r="JE169" s="45">
        <f t="shared" si="949"/>
        <v>1</v>
      </c>
      <c r="JF169" s="45">
        <v>17</v>
      </c>
      <c r="JG169" s="45">
        <f t="shared" si="950"/>
        <v>1</v>
      </c>
      <c r="JH169" s="27">
        <v>0</v>
      </c>
      <c r="JI169" s="63" t="str">
        <f t="shared" si="1006"/>
        <v>たまごっちマスコット</v>
      </c>
      <c r="JJ169" s="67">
        <f t="shared" si="1007"/>
        <v>1100</v>
      </c>
      <c r="JK169" s="45">
        <f t="shared" si="952"/>
        <v>1100</v>
      </c>
      <c r="JL169" s="46">
        <f t="shared" si="953"/>
        <v>0.16417910447761194</v>
      </c>
      <c r="JM169" s="37"/>
      <c r="JN169" s="29"/>
      <c r="JO169" s="47"/>
      <c r="JP169" s="45">
        <v>7021</v>
      </c>
      <c r="JQ169" s="45">
        <f t="shared" si="1005"/>
        <v>10</v>
      </c>
      <c r="JR169" s="45">
        <v>343</v>
      </c>
      <c r="JS169" s="45">
        <f t="shared" si="955"/>
        <v>4</v>
      </c>
      <c r="JT169" s="45">
        <v>275</v>
      </c>
      <c r="JU169" s="45">
        <f t="shared" si="956"/>
        <v>5</v>
      </c>
      <c r="JV169" s="27">
        <v>6</v>
      </c>
      <c r="JW169" s="63" t="str">
        <f t="shared" si="957"/>
        <v>ブレスレット</v>
      </c>
      <c r="JX169" s="67">
        <f t="shared" si="958"/>
        <v>150</v>
      </c>
      <c r="JY169" s="45">
        <f t="shared" si="959"/>
        <v>750</v>
      </c>
      <c r="JZ169" s="46">
        <f t="shared" si="960"/>
        <v>0.75</v>
      </c>
      <c r="KA169" s="37" t="s">
        <v>1104</v>
      </c>
      <c r="KB169" s="51"/>
      <c r="KC169" s="47"/>
      <c r="KD169" s="45">
        <v>14796</v>
      </c>
      <c r="KE169" s="45">
        <f>IF(KD169="","",KD169-KD165)</f>
        <v>90</v>
      </c>
      <c r="KF169" s="45">
        <v>775</v>
      </c>
      <c r="KG169" s="45">
        <f>IF(KF169="","",KF169-KF165)</f>
        <v>2</v>
      </c>
      <c r="KH169" s="45">
        <v>21</v>
      </c>
      <c r="KI169" s="45">
        <f>IF(KH169="","",KH165+KJ165-KH169)</f>
        <v>2</v>
      </c>
      <c r="KJ169" s="27">
        <v>0</v>
      </c>
      <c r="KK169" s="63" t="str">
        <f>IF(KD169="","",KK165)</f>
        <v>たまごっちマスコット</v>
      </c>
      <c r="KL169" s="67">
        <f>IF(KE169="","",KL165)</f>
        <v>1430</v>
      </c>
      <c r="KM169" s="45">
        <f>IF(KH169="","",KI169*KL169)</f>
        <v>2860</v>
      </c>
      <c r="KN169" s="46">
        <f>IF(KI169="","",KM169/(KE169*100))</f>
        <v>0.31777777777777777</v>
      </c>
      <c r="KO169" s="37"/>
      <c r="KP169" s="29"/>
      <c r="KQ169" s="47"/>
      <c r="KR169" s="45">
        <v>4133</v>
      </c>
      <c r="KS169" s="45">
        <f>IF(KR169="","",KR169-KR165)</f>
        <v>148</v>
      </c>
      <c r="KT169" s="45">
        <v>134</v>
      </c>
      <c r="KU169" s="45">
        <f>IF(KT169="","",KT169-KT165)</f>
        <v>3</v>
      </c>
      <c r="KV169" s="45">
        <v>2</v>
      </c>
      <c r="KW169" s="45">
        <f>IF(KV169="","",KV165+KX165-KV169)</f>
        <v>4</v>
      </c>
      <c r="KX169" s="27">
        <v>5</v>
      </c>
      <c r="KY169" s="63" t="s">
        <v>1062</v>
      </c>
      <c r="KZ169" s="67">
        <f>IF(KS169="","",KZ165)</f>
        <v>250</v>
      </c>
      <c r="LA169" s="45">
        <f>IF(KV169="","",KW169*KZ169)</f>
        <v>1000</v>
      </c>
      <c r="LB169" s="46">
        <f>IF(KW169="","",LA169/(KS169*100))</f>
        <v>6.7567567567567571E-2</v>
      </c>
      <c r="LC169" s="37"/>
      <c r="LD169" s="29"/>
      <c r="LE169" s="47"/>
      <c r="LF169" s="45"/>
      <c r="LG169" s="45"/>
      <c r="LH169" s="45">
        <v>533</v>
      </c>
      <c r="LI169" s="45">
        <f t="shared" si="902"/>
        <v>0</v>
      </c>
      <c r="LJ169" s="43">
        <v>2</v>
      </c>
      <c r="LK169" s="45">
        <f t="shared" si="903"/>
        <v>0</v>
      </c>
      <c r="LL169" s="45">
        <v>0</v>
      </c>
      <c r="LM169" s="73" t="str">
        <f>IF(LF168="","",LM166)</f>
        <v>ボンドロ</v>
      </c>
      <c r="LN169" s="67">
        <f>IF(LG168="","",LN166)</f>
        <v>1500</v>
      </c>
      <c r="LO169" s="45">
        <f t="shared" si="904"/>
        <v>0</v>
      </c>
      <c r="LP169" s="46"/>
      <c r="LQ169" s="37"/>
      <c r="LR169" s="29"/>
      <c r="LS169" s="47"/>
      <c r="LT169" s="45"/>
      <c r="LU169" s="45" t="str">
        <f>IF(LT169="","",LT169-LT168)</f>
        <v/>
      </c>
      <c r="LV169" s="45"/>
      <c r="LW169" s="45" t="str">
        <f>IF(LV169="","",LV169-LV168)</f>
        <v/>
      </c>
      <c r="LX169" s="45"/>
      <c r="LY169" s="45" t="str">
        <f>IF(LX169="","",LX168+LZ168-LX169)</f>
        <v/>
      </c>
      <c r="LZ169" s="45"/>
      <c r="MA169" s="44" t="str">
        <f t="shared" si="874"/>
        <v/>
      </c>
      <c r="MB169" s="43" t="str">
        <f>IF(LT169="","",MB168)</f>
        <v/>
      </c>
      <c r="MC169" s="45" t="str">
        <f t="shared" si="993"/>
        <v/>
      </c>
      <c r="MD169" s="46" t="str">
        <f t="shared" si="994"/>
        <v/>
      </c>
      <c r="ME169" s="37"/>
      <c r="MF169" s="29"/>
      <c r="MG169" s="47"/>
      <c r="MH169" s="45"/>
      <c r="MI169" s="45" t="str">
        <f>IF(MH169="","",MH169-MH168)</f>
        <v/>
      </c>
      <c r="MJ169" s="45"/>
      <c r="MK169" s="45" t="str">
        <f>IF(MJ169="","",MJ169-MJ168)</f>
        <v/>
      </c>
      <c r="ML169" s="45"/>
      <c r="MM169" s="45" t="str">
        <f>IF(ML169="","",ML168+MN168-ML169)</f>
        <v/>
      </c>
      <c r="MN169" s="45"/>
      <c r="MO169" s="44" t="str">
        <f t="shared" si="882"/>
        <v/>
      </c>
      <c r="MP169" s="43" t="str">
        <f>IF(MH169="","",MP168)</f>
        <v/>
      </c>
      <c r="MQ169" s="45" t="str">
        <f t="shared" si="995"/>
        <v/>
      </c>
      <c r="MR169" s="46" t="str">
        <f t="shared" si="996"/>
        <v/>
      </c>
      <c r="MS169" s="37"/>
      <c r="MT169" s="29"/>
      <c r="MU169" s="47"/>
      <c r="MV169" s="45"/>
      <c r="MW169" s="45" t="str">
        <f>IF(MV169="","",MV169-MV168)</f>
        <v/>
      </c>
      <c r="MX169" s="45"/>
      <c r="MY169" s="45" t="str">
        <f>IF(MX169="","",MX169-MX168)</f>
        <v/>
      </c>
      <c r="MZ169" s="45"/>
      <c r="NA169" s="45" t="str">
        <f>IF(MZ169="","",MZ168+NB168-MZ169)</f>
        <v/>
      </c>
      <c r="NB169" s="45"/>
      <c r="NC169" s="44" t="str">
        <f t="shared" si="890"/>
        <v/>
      </c>
      <c r="ND169" s="43" t="str">
        <f>IF(MV169="","",ND168)</f>
        <v/>
      </c>
      <c r="NE169" s="45" t="str">
        <f t="shared" si="997"/>
        <v/>
      </c>
      <c r="NF169" s="46" t="str">
        <f t="shared" si="998"/>
        <v/>
      </c>
      <c r="NG169" s="37"/>
      <c r="NH169" s="29"/>
      <c r="NI169" s="47"/>
      <c r="NJ169" s="45"/>
      <c r="NK169" s="45" t="str">
        <f>IF(NJ169="","",NJ169-NJ168)</f>
        <v/>
      </c>
      <c r="NL169" s="45"/>
      <c r="NM169" s="45" t="str">
        <f>IF(NL169="","",NL169-NL168)</f>
        <v/>
      </c>
      <c r="NN169" s="45"/>
      <c r="NO169" s="45" t="str">
        <f>IF(NN169="","",NN168+NP168-NN169)</f>
        <v/>
      </c>
      <c r="NP169" s="45"/>
      <c r="NQ169" s="44" t="str">
        <f t="shared" si="898"/>
        <v/>
      </c>
      <c r="NR169" s="43" t="str">
        <f>IF(NJ169="","",NR168)</f>
        <v/>
      </c>
      <c r="NS169" s="45" t="str">
        <f t="shared" si="999"/>
        <v/>
      </c>
      <c r="NT169" s="46" t="str">
        <f t="shared" si="1000"/>
        <v/>
      </c>
      <c r="NU169" s="37"/>
    </row>
    <row r="170" spans="1:385" ht="15" customHeight="1" thickBot="1" x14ac:dyDescent="0.3">
      <c r="A170" s="38"/>
      <c r="B170" s="39"/>
      <c r="C170" s="40"/>
      <c r="D170" s="40"/>
      <c r="E170" s="41"/>
      <c r="F170" s="41"/>
      <c r="G170" s="40"/>
      <c r="H170" s="42"/>
      <c r="I170" s="45"/>
      <c r="J170" s="45" t="str">
        <f>IF(I170="","",I170-I169)</f>
        <v/>
      </c>
      <c r="K170" s="45"/>
      <c r="L170" s="45"/>
      <c r="M170" s="45"/>
      <c r="N170" s="45" t="str">
        <f>IF(M170="","",M169+O169-M170)</f>
        <v/>
      </c>
      <c r="O170" s="45"/>
      <c r="P170" s="44" t="str">
        <f t="shared" si="786"/>
        <v/>
      </c>
      <c r="Q170" s="43" t="str">
        <f>IF(I170="","",Q169)</f>
        <v/>
      </c>
      <c r="R170" s="45" t="str">
        <f t="shared" si="971"/>
        <v/>
      </c>
      <c r="S170" s="46" t="str">
        <f t="shared" si="972"/>
        <v/>
      </c>
      <c r="T170" s="37"/>
      <c r="U170" s="29"/>
      <c r="V170" s="47"/>
      <c r="W170" s="67"/>
      <c r="X170" s="45" t="str">
        <f>IF(W170="","",W170-W169)</f>
        <v/>
      </c>
      <c r="Y170" s="45"/>
      <c r="Z170" s="45"/>
      <c r="AA170" s="45"/>
      <c r="AB170" s="45" t="str">
        <f>IF(AA170="","",AA169+AC169-AA170)</f>
        <v/>
      </c>
      <c r="AC170" s="45"/>
      <c r="AD170" s="44" t="str">
        <f t="shared" si="794"/>
        <v/>
      </c>
      <c r="AE170" s="45"/>
      <c r="AF170" s="45" t="str">
        <f t="shared" si="973"/>
        <v/>
      </c>
      <c r="AG170" s="46" t="str">
        <f t="shared" si="974"/>
        <v/>
      </c>
      <c r="AH170" s="37"/>
      <c r="AI170" s="29"/>
      <c r="AJ170" s="47"/>
      <c r="AK170" s="45"/>
      <c r="AL170" s="45" t="str">
        <f>IF(AK170="","",AK170-AK169)</f>
        <v/>
      </c>
      <c r="AM170" s="45"/>
      <c r="AN170" s="45" t="str">
        <f>IF(AM170="","",AM170-AM169)</f>
        <v/>
      </c>
      <c r="AO170" s="45"/>
      <c r="AP170" s="45" t="str">
        <f>IF(AO170="","",AO169+AQ169-AO170)</f>
        <v/>
      </c>
      <c r="AQ170" s="45"/>
      <c r="AR170" s="44" t="str">
        <f t="shared" si="802"/>
        <v/>
      </c>
      <c r="AS170" s="45"/>
      <c r="AT170" s="45" t="str">
        <f t="shared" si="975"/>
        <v/>
      </c>
      <c r="AU170" s="46" t="str">
        <f t="shared" si="976"/>
        <v/>
      </c>
      <c r="AV170" s="37"/>
      <c r="AW170" s="29"/>
      <c r="AX170" s="47"/>
      <c r="AY170" s="45"/>
      <c r="AZ170" s="45" t="str">
        <f>IF(AY170="","",AY170-AY169)</f>
        <v/>
      </c>
      <c r="BA170" s="45"/>
      <c r="BB170" s="45" t="str">
        <f>IF(BA170="","",BA170-BA169)</f>
        <v/>
      </c>
      <c r="BC170" s="45"/>
      <c r="BD170" s="45" t="str">
        <f>IF(BC170="","",BC169+BE169-BC170)</f>
        <v/>
      </c>
      <c r="BE170" s="45"/>
      <c r="BF170" s="44" t="str">
        <f t="shared" si="810"/>
        <v/>
      </c>
      <c r="BG170" s="45"/>
      <c r="BH170" s="45" t="str">
        <f t="shared" si="977"/>
        <v/>
      </c>
      <c r="BI170" s="46" t="str">
        <f t="shared" si="978"/>
        <v/>
      </c>
      <c r="BJ170" s="37"/>
      <c r="BK170" s="29"/>
      <c r="BL170" s="75"/>
      <c r="BM170" s="76">
        <v>4137</v>
      </c>
      <c r="BN170" s="76">
        <f t="shared" si="905"/>
        <v>269</v>
      </c>
      <c r="BO170" s="76">
        <v>90</v>
      </c>
      <c r="BP170" s="76">
        <f t="shared" si="906"/>
        <v>11</v>
      </c>
      <c r="BQ170" s="76">
        <v>12</v>
      </c>
      <c r="BR170" s="76">
        <f t="shared" si="907"/>
        <v>5</v>
      </c>
      <c r="BS170" s="76">
        <v>0</v>
      </c>
      <c r="BT170" s="78" t="str">
        <f t="shared" si="967"/>
        <v>バタースクイーズ</v>
      </c>
      <c r="BU170" s="79">
        <f t="shared" si="968"/>
        <v>440</v>
      </c>
      <c r="BV170" s="76">
        <f t="shared" si="909"/>
        <v>2200</v>
      </c>
      <c r="BW170" s="80">
        <f t="shared" si="910"/>
        <v>8.1784386617100371E-2</v>
      </c>
      <c r="BX170" s="37"/>
      <c r="BY170" s="57"/>
      <c r="BZ170" s="75"/>
      <c r="CA170" s="76">
        <v>7619</v>
      </c>
      <c r="CB170" s="76">
        <f t="shared" si="911"/>
        <v>40</v>
      </c>
      <c r="CC170" s="76">
        <v>417</v>
      </c>
      <c r="CD170" s="76">
        <f t="shared" si="912"/>
        <v>0</v>
      </c>
      <c r="CE170" s="76">
        <v>21</v>
      </c>
      <c r="CF170" s="76">
        <f t="shared" si="913"/>
        <v>0</v>
      </c>
      <c r="CG170" s="76">
        <v>0</v>
      </c>
      <c r="CH170" s="78" t="str">
        <f t="shared" si="1001"/>
        <v>たまごっちMC</v>
      </c>
      <c r="CI170" s="79">
        <f t="shared" si="1002"/>
        <v>1430</v>
      </c>
      <c r="CJ170" s="76">
        <f t="shared" si="915"/>
        <v>0</v>
      </c>
      <c r="CK170" s="80">
        <f t="shared" si="916"/>
        <v>0</v>
      </c>
      <c r="CL170" s="37"/>
      <c r="CM170" s="29"/>
      <c r="CN170" s="75"/>
      <c r="CO170" s="76">
        <v>3242</v>
      </c>
      <c r="CP170" s="76">
        <f t="shared" si="917"/>
        <v>48</v>
      </c>
      <c r="CQ170" s="76">
        <v>220</v>
      </c>
      <c r="CR170" s="76">
        <f t="shared" si="918"/>
        <v>3</v>
      </c>
      <c r="CS170" s="76">
        <v>5</v>
      </c>
      <c r="CT170" s="76">
        <f t="shared" si="919"/>
        <v>3</v>
      </c>
      <c r="CU170" s="76">
        <v>6</v>
      </c>
      <c r="CV170" s="78" t="s">
        <v>1062</v>
      </c>
      <c r="CW170" s="79">
        <v>600</v>
      </c>
      <c r="CX170" s="76">
        <f t="shared" si="922"/>
        <v>1800</v>
      </c>
      <c r="CY170" s="80">
        <f t="shared" si="923"/>
        <v>0.375</v>
      </c>
      <c r="CZ170" s="37"/>
      <c r="DA170" s="29"/>
      <c r="DB170" s="47"/>
      <c r="DC170" s="45"/>
      <c r="DD170" s="45" t="str">
        <f>IF(DC170="","",DC170-DC169)</f>
        <v/>
      </c>
      <c r="DE170" s="45"/>
      <c r="DF170" s="45"/>
      <c r="DG170" s="45"/>
      <c r="DH170" s="45" t="str">
        <f>IF(DG170="","",DG169+DI169-DG170)</f>
        <v/>
      </c>
      <c r="DI170" s="45"/>
      <c r="DJ170" s="44" t="str">
        <f t="shared" si="818"/>
        <v/>
      </c>
      <c r="DK170" s="43" t="str">
        <f>IF(DC170="","",DK169)</f>
        <v/>
      </c>
      <c r="DL170" s="45" t="str">
        <f t="shared" si="979"/>
        <v/>
      </c>
      <c r="DM170" s="46" t="str">
        <f t="shared" si="980"/>
        <v/>
      </c>
      <c r="DN170" s="37"/>
      <c r="DO170" s="29"/>
      <c r="DP170" s="47"/>
      <c r="DQ170" s="45"/>
      <c r="DR170" s="45" t="str">
        <f>IF(DQ170="","",DQ170-DQ169)</f>
        <v/>
      </c>
      <c r="DS170" s="45"/>
      <c r="DT170" s="45"/>
      <c r="DU170" s="45"/>
      <c r="DV170" s="45" t="str">
        <f>IF(DU170="","",DU169+DW169-DU170)</f>
        <v/>
      </c>
      <c r="DW170" s="45"/>
      <c r="DX170" s="44" t="str">
        <f t="shared" si="826"/>
        <v/>
      </c>
      <c r="DY170" s="43" t="str">
        <f>IF(DQ170="","",DY169)</f>
        <v/>
      </c>
      <c r="DZ170" s="45" t="str">
        <f t="shared" si="981"/>
        <v/>
      </c>
      <c r="EA170" s="46" t="str">
        <f t="shared" si="982"/>
        <v/>
      </c>
      <c r="EB170" s="37"/>
      <c r="ED170" s="47"/>
      <c r="EE170" s="45"/>
      <c r="EF170" s="45" t="str">
        <f>IF(EE170="","",EE170-EE169)</f>
        <v/>
      </c>
      <c r="EG170" s="45"/>
      <c r="EH170" s="45"/>
      <c r="EI170" s="45"/>
      <c r="EJ170" s="45" t="str">
        <f>IF(EI170="","",EI169+EK169-EI170)</f>
        <v/>
      </c>
      <c r="EK170" s="45"/>
      <c r="EL170" s="44" t="str">
        <f t="shared" si="834"/>
        <v/>
      </c>
      <c r="EM170" s="43" t="str">
        <f>IF(EE170="","",EM169)</f>
        <v/>
      </c>
      <c r="EN170" s="45" t="str">
        <f t="shared" si="983"/>
        <v/>
      </c>
      <c r="EO170" s="46" t="str">
        <f t="shared" si="984"/>
        <v/>
      </c>
      <c r="EP170" s="37"/>
      <c r="ER170" s="47"/>
      <c r="ES170" s="45"/>
      <c r="ET170" s="45" t="str">
        <f>IF(ES170="","",ES170-ES169)</f>
        <v/>
      </c>
      <c r="EU170" s="45"/>
      <c r="EV170" s="45"/>
      <c r="EW170" s="45"/>
      <c r="EX170" s="45" t="str">
        <f>IF(EW170="","",EW169+EY169-EW170)</f>
        <v/>
      </c>
      <c r="EY170" s="45"/>
      <c r="EZ170" s="44" t="str">
        <f t="shared" si="842"/>
        <v/>
      </c>
      <c r="FA170" s="43" t="str">
        <f>IF(ES170="","",FA169)</f>
        <v/>
      </c>
      <c r="FB170" s="45" t="str">
        <f t="shared" si="985"/>
        <v/>
      </c>
      <c r="FC170" s="46" t="str">
        <f t="shared" si="986"/>
        <v/>
      </c>
      <c r="FD170" s="37"/>
      <c r="FF170" s="47"/>
      <c r="FG170" s="45"/>
      <c r="FH170" s="45" t="str">
        <f>IF(FG170="","",FG170-FG169)</f>
        <v/>
      </c>
      <c r="FI170" s="45"/>
      <c r="FJ170" s="45"/>
      <c r="FK170" s="45"/>
      <c r="FL170" s="45" t="str">
        <f>IF(FK170="","",FK169+FM169-FK170)</f>
        <v/>
      </c>
      <c r="FM170" s="45"/>
      <c r="FN170" s="44" t="str">
        <f t="shared" si="850"/>
        <v/>
      </c>
      <c r="FO170" s="43" t="str">
        <f>IF(FG170="","",FO169)</f>
        <v/>
      </c>
      <c r="FP170" s="45" t="str">
        <f t="shared" si="987"/>
        <v/>
      </c>
      <c r="FQ170" s="46" t="str">
        <f t="shared" si="988"/>
        <v/>
      </c>
      <c r="FR170" s="37"/>
      <c r="FS170" s="29"/>
      <c r="FT170" s="47"/>
      <c r="FU170" s="45"/>
      <c r="FV170" s="45" t="str">
        <f>IF(FU170="","",FU170-FU169)</f>
        <v/>
      </c>
      <c r="FW170" s="45"/>
      <c r="FX170" s="45"/>
      <c r="FY170" s="45"/>
      <c r="FZ170" s="45" t="str">
        <f>IF(FY170="","",FY169+GA169-FY170)</f>
        <v/>
      </c>
      <c r="GA170" s="45"/>
      <c r="GB170" s="44" t="str">
        <f t="shared" si="858"/>
        <v/>
      </c>
      <c r="GC170" s="43" t="str">
        <f>IF(FU170="","",GC169)</f>
        <v/>
      </c>
      <c r="GD170" s="45" t="str">
        <f t="shared" si="989"/>
        <v/>
      </c>
      <c r="GE170" s="46" t="str">
        <f t="shared" si="990"/>
        <v/>
      </c>
      <c r="GF170" s="37"/>
      <c r="GH170" s="47"/>
      <c r="GI170" s="45"/>
      <c r="GJ170" s="45" t="str">
        <f>IF(GI170="","",GI170-GI169)</f>
        <v/>
      </c>
      <c r="GK170" s="45"/>
      <c r="GL170" s="45"/>
      <c r="GM170" s="45"/>
      <c r="GN170" s="45" t="str">
        <f>IF(GM170="","",GM169+GO169-GM170)</f>
        <v/>
      </c>
      <c r="GO170" s="45"/>
      <c r="GP170" s="44" t="str">
        <f t="shared" si="866"/>
        <v/>
      </c>
      <c r="GQ170" s="43" t="str">
        <f>IF(GI170="","",GQ169)</f>
        <v/>
      </c>
      <c r="GR170" s="45" t="str">
        <f t="shared" si="991"/>
        <v/>
      </c>
      <c r="GS170" s="46" t="str">
        <f t="shared" si="992"/>
        <v/>
      </c>
      <c r="GT170" s="37"/>
      <c r="GU170" s="61"/>
      <c r="GV170" s="75"/>
      <c r="GW170" s="84" t="s">
        <v>1146</v>
      </c>
      <c r="GX170" s="76">
        <v>17654</v>
      </c>
      <c r="GY170" s="76">
        <f t="shared" si="924"/>
        <v>443</v>
      </c>
      <c r="GZ170" s="76">
        <v>141</v>
      </c>
      <c r="HA170" s="76">
        <f t="shared" si="925"/>
        <v>3</v>
      </c>
      <c r="HB170" s="76">
        <v>0</v>
      </c>
      <c r="HC170" s="76">
        <f t="shared" si="926"/>
        <v>3</v>
      </c>
      <c r="HD170" s="76">
        <v>3</v>
      </c>
      <c r="HE170" s="78" t="str">
        <f t="shared" si="963"/>
        <v>ボンボンドロップシール</v>
      </c>
      <c r="HF170" s="79">
        <f t="shared" si="964"/>
        <v>2000</v>
      </c>
      <c r="HG170" s="76">
        <f t="shared" si="927"/>
        <v>6000</v>
      </c>
      <c r="HH170" s="80">
        <f t="shared" si="965"/>
        <v>0.13544018058690746</v>
      </c>
      <c r="HI170" s="37"/>
      <c r="HK170" s="75"/>
      <c r="HL170" s="76">
        <v>2785</v>
      </c>
      <c r="HM170" s="76">
        <f t="shared" si="929"/>
        <v>69</v>
      </c>
      <c r="HN170" s="76">
        <v>103</v>
      </c>
      <c r="HO170" s="76">
        <f t="shared" si="930"/>
        <v>8</v>
      </c>
      <c r="HP170" s="76">
        <v>24</v>
      </c>
      <c r="HQ170" s="76">
        <f t="shared" si="931"/>
        <v>8</v>
      </c>
      <c r="HR170" s="76">
        <v>10</v>
      </c>
      <c r="HS170" s="78" t="str">
        <f t="shared" si="932"/>
        <v>ボンドロシール</v>
      </c>
      <c r="HT170" s="79">
        <f t="shared" si="933"/>
        <v>200</v>
      </c>
      <c r="HU170" s="76">
        <f t="shared" si="934"/>
        <v>1600</v>
      </c>
      <c r="HV170" s="80">
        <f t="shared" si="935"/>
        <v>0.2318840579710145</v>
      </c>
      <c r="HW170" s="37"/>
      <c r="HX170" s="360"/>
      <c r="HY170" s="75"/>
      <c r="HZ170" s="76">
        <v>9288</v>
      </c>
      <c r="IA170" s="76">
        <f t="shared" si="936"/>
        <v>249</v>
      </c>
      <c r="IB170" s="76">
        <v>345</v>
      </c>
      <c r="IC170" s="76">
        <f t="shared" si="937"/>
        <v>4</v>
      </c>
      <c r="ID170" s="76">
        <v>7</v>
      </c>
      <c r="IE170" s="76">
        <f t="shared" si="938"/>
        <v>4</v>
      </c>
      <c r="IF170" s="76">
        <v>12</v>
      </c>
      <c r="IG170" s="78" t="str">
        <f t="shared" si="1003"/>
        <v>バタースクイーズ</v>
      </c>
      <c r="IH170" s="79">
        <f t="shared" si="1004"/>
        <v>400</v>
      </c>
      <c r="II170" s="76">
        <f t="shared" si="941"/>
        <v>1600</v>
      </c>
      <c r="IJ170" s="80">
        <f t="shared" si="942"/>
        <v>6.4257028112449793E-2</v>
      </c>
      <c r="IK170" s="37"/>
      <c r="IL170" s="29"/>
      <c r="IM170" s="75"/>
      <c r="IN170" s="76">
        <v>7745</v>
      </c>
      <c r="IO170" s="76">
        <f t="shared" si="943"/>
        <v>9</v>
      </c>
      <c r="IP170" s="76">
        <v>334</v>
      </c>
      <c r="IQ170" s="76">
        <f t="shared" si="944"/>
        <v>1</v>
      </c>
      <c r="IR170" s="76">
        <v>16</v>
      </c>
      <c r="IS170" s="76">
        <f t="shared" si="945"/>
        <v>1</v>
      </c>
      <c r="IT170" s="76">
        <v>0</v>
      </c>
      <c r="IU170" s="85" t="str">
        <f t="shared" si="969"/>
        <v>忍者グミ</v>
      </c>
      <c r="IV170" s="79">
        <f t="shared" si="970"/>
        <v>200</v>
      </c>
      <c r="IW170" s="76">
        <f t="shared" si="946"/>
        <v>200</v>
      </c>
      <c r="IX170" s="80">
        <f t="shared" si="947"/>
        <v>0.22222222222222221</v>
      </c>
      <c r="IY170" s="178" t="s">
        <v>935</v>
      </c>
      <c r="IZ170" s="61"/>
      <c r="JA170" s="75"/>
      <c r="JB170" s="76">
        <v>1907</v>
      </c>
      <c r="JC170" s="76">
        <f t="shared" si="948"/>
        <v>110</v>
      </c>
      <c r="JD170" s="76">
        <v>272</v>
      </c>
      <c r="JE170" s="76">
        <f t="shared" si="949"/>
        <v>5</v>
      </c>
      <c r="JF170" s="76">
        <v>1</v>
      </c>
      <c r="JG170" s="76">
        <f t="shared" si="950"/>
        <v>5</v>
      </c>
      <c r="JH170" s="76">
        <v>10</v>
      </c>
      <c r="JI170" s="78" t="str">
        <f t="shared" si="1006"/>
        <v>たまごっちタイルシール</v>
      </c>
      <c r="JJ170" s="79">
        <f t="shared" si="1007"/>
        <v>650</v>
      </c>
      <c r="JK170" s="76">
        <f t="shared" si="952"/>
        <v>3250</v>
      </c>
      <c r="JL170" s="80">
        <f t="shared" si="953"/>
        <v>0.29545454545454547</v>
      </c>
      <c r="JM170" s="37" t="s">
        <v>1101</v>
      </c>
      <c r="JN170" s="29"/>
      <c r="JO170" s="75"/>
      <c r="JP170" s="76">
        <v>6772</v>
      </c>
      <c r="JQ170" s="76">
        <f t="shared" si="1005"/>
        <v>30</v>
      </c>
      <c r="JR170" s="76">
        <v>245</v>
      </c>
      <c r="JS170" s="76">
        <f t="shared" si="955"/>
        <v>1</v>
      </c>
      <c r="JT170" s="76">
        <v>10</v>
      </c>
      <c r="JU170" s="76">
        <f t="shared" si="956"/>
        <v>1</v>
      </c>
      <c r="JV170" s="76">
        <v>0</v>
      </c>
      <c r="JW170" s="78" t="str">
        <f t="shared" si="957"/>
        <v>キティしっぽ付ポーチ</v>
      </c>
      <c r="JX170" s="79">
        <f t="shared" si="958"/>
        <v>670</v>
      </c>
      <c r="JY170" s="76">
        <f t="shared" si="959"/>
        <v>670</v>
      </c>
      <c r="JZ170" s="80">
        <f t="shared" si="960"/>
        <v>0.22333333333333333</v>
      </c>
      <c r="KA170" s="37"/>
      <c r="KB170" s="51"/>
      <c r="KC170" s="75"/>
      <c r="KD170" s="76">
        <v>16006</v>
      </c>
      <c r="KE170" s="76">
        <f>IF(KD170="","",KD170-KD166)</f>
        <v>71</v>
      </c>
      <c r="KF170" s="76">
        <v>908</v>
      </c>
      <c r="KG170" s="76">
        <f>IF(KF170="","",KF170-KF166)</f>
        <v>22</v>
      </c>
      <c r="KH170" s="76">
        <v>350</v>
      </c>
      <c r="KI170" s="76">
        <f>IF(KH170="","",KH166+KJ166-KH170)</f>
        <v>50</v>
      </c>
      <c r="KJ170" s="76">
        <v>0</v>
      </c>
      <c r="KK170" s="78" t="str">
        <f>IF(KD170="","",KK166)</f>
        <v>ブレスレット</v>
      </c>
      <c r="KL170" s="79">
        <f>IF(KE170="","",KL166)</f>
        <v>60</v>
      </c>
      <c r="KM170" s="76">
        <f>IF(KH170="","",KI170*KL170)</f>
        <v>3000</v>
      </c>
      <c r="KN170" s="80">
        <f>IF(KI170="","",KM170/(KE170*100))</f>
        <v>0.42253521126760563</v>
      </c>
      <c r="KO170" s="37"/>
      <c r="KP170" s="29"/>
      <c r="KQ170" s="75"/>
      <c r="KR170" s="76">
        <v>5377</v>
      </c>
      <c r="KS170" s="76">
        <f>IF(KR170="","",KR170-KR166)</f>
        <v>101</v>
      </c>
      <c r="KT170" s="76">
        <v>147</v>
      </c>
      <c r="KU170" s="76">
        <f>IF(KT170="","",KT170-KT166)</f>
        <v>5</v>
      </c>
      <c r="KV170" s="76">
        <v>31</v>
      </c>
      <c r="KW170" s="76">
        <f>IF(KV170="","",KV166+KX166-KV170)</f>
        <v>4</v>
      </c>
      <c r="KX170" s="76">
        <v>0</v>
      </c>
      <c r="KY170" s="78" t="str">
        <f>IF(KR170="","",KY166)</f>
        <v>ボンボンドロップシール</v>
      </c>
      <c r="KZ170" s="79">
        <f>IF(KS170="","",KZ166)</f>
        <v>200</v>
      </c>
      <c r="LA170" s="76">
        <f>IF(KV170="","",KW170*KZ170)</f>
        <v>800</v>
      </c>
      <c r="LB170" s="80">
        <f>IF(KW170="","",LA170/(KS170*100))</f>
        <v>7.9207920792079209E-2</v>
      </c>
      <c r="LC170" s="37"/>
      <c r="LD170" s="29"/>
      <c r="LE170" s="75"/>
      <c r="LF170" s="76"/>
      <c r="LG170" s="76"/>
      <c r="LH170" s="76">
        <v>1166</v>
      </c>
      <c r="LI170" s="76">
        <f t="shared" si="902"/>
        <v>0</v>
      </c>
      <c r="LJ170" s="77">
        <v>1</v>
      </c>
      <c r="LK170" s="76">
        <f t="shared" si="903"/>
        <v>0</v>
      </c>
      <c r="LL170" s="76">
        <v>0</v>
      </c>
      <c r="LM170" s="78" t="str">
        <f>IF(LF168="","",LM167)</f>
        <v>ボンドロ</v>
      </c>
      <c r="LN170" s="79">
        <f>IF(LG168="","",LN167)</f>
        <v>1500</v>
      </c>
      <c r="LO170" s="76">
        <f t="shared" si="904"/>
        <v>0</v>
      </c>
      <c r="LP170" s="80"/>
      <c r="LQ170" s="37"/>
      <c r="LR170" s="29"/>
      <c r="LS170" s="47"/>
      <c r="LT170" s="45"/>
      <c r="LU170" s="45" t="str">
        <f>IF(LT170="","",LT170-LT169)</f>
        <v/>
      </c>
      <c r="LV170" s="45"/>
      <c r="LW170" s="45"/>
      <c r="LX170" s="45"/>
      <c r="LY170" s="45" t="str">
        <f>IF(LX170="","",LX169+LZ169-LX170)</f>
        <v/>
      </c>
      <c r="LZ170" s="45"/>
      <c r="MA170" s="44" t="str">
        <f t="shared" si="874"/>
        <v/>
      </c>
      <c r="MB170" s="43" t="str">
        <f>IF(LT170="","",MB169)</f>
        <v/>
      </c>
      <c r="MC170" s="45" t="str">
        <f t="shared" si="993"/>
        <v/>
      </c>
      <c r="MD170" s="46" t="str">
        <f t="shared" si="994"/>
        <v/>
      </c>
      <c r="ME170" s="37"/>
      <c r="MF170" s="29"/>
      <c r="MG170" s="47"/>
      <c r="MH170" s="45"/>
      <c r="MI170" s="45" t="str">
        <f>IF(MH170="","",MH170-MH169)</f>
        <v/>
      </c>
      <c r="MJ170" s="45"/>
      <c r="MK170" s="45"/>
      <c r="ML170" s="45"/>
      <c r="MM170" s="45" t="str">
        <f>IF(ML170="","",ML169+MN169-ML170)</f>
        <v/>
      </c>
      <c r="MN170" s="45"/>
      <c r="MO170" s="44" t="str">
        <f t="shared" si="882"/>
        <v/>
      </c>
      <c r="MP170" s="43" t="str">
        <f>IF(MH170="","",MP169)</f>
        <v/>
      </c>
      <c r="MQ170" s="45" t="str">
        <f t="shared" si="995"/>
        <v/>
      </c>
      <c r="MR170" s="46" t="str">
        <f t="shared" si="996"/>
        <v/>
      </c>
      <c r="MS170" s="37"/>
      <c r="MT170" s="29"/>
      <c r="MU170" s="47"/>
      <c r="MV170" s="45"/>
      <c r="MW170" s="45" t="str">
        <f>IF(MV170="","",MV170-MV169)</f>
        <v/>
      </c>
      <c r="MX170" s="45"/>
      <c r="MY170" s="45"/>
      <c r="MZ170" s="45"/>
      <c r="NA170" s="45" t="str">
        <f>IF(MZ170="","",MZ169+NB169-MZ170)</f>
        <v/>
      </c>
      <c r="NB170" s="45"/>
      <c r="NC170" s="44" t="str">
        <f t="shared" si="890"/>
        <v/>
      </c>
      <c r="ND170" s="43" t="str">
        <f>IF(MV170="","",ND169)</f>
        <v/>
      </c>
      <c r="NE170" s="45" t="str">
        <f t="shared" si="997"/>
        <v/>
      </c>
      <c r="NF170" s="46" t="str">
        <f t="shared" si="998"/>
        <v/>
      </c>
      <c r="NG170" s="37"/>
      <c r="NH170" s="29"/>
      <c r="NI170" s="47"/>
      <c r="NJ170" s="45"/>
      <c r="NK170" s="45" t="str">
        <f>IF(NJ170="","",NJ170-NJ169)</f>
        <v/>
      </c>
      <c r="NL170" s="45"/>
      <c r="NM170" s="45"/>
      <c r="NN170" s="45"/>
      <c r="NO170" s="45" t="str">
        <f>IF(NN170="","",NN169+NP169-NN170)</f>
        <v/>
      </c>
      <c r="NP170" s="45"/>
      <c r="NQ170" s="44" t="str">
        <f t="shared" si="898"/>
        <v/>
      </c>
      <c r="NR170" s="43" t="str">
        <f>IF(NJ170="","",NR169)</f>
        <v/>
      </c>
      <c r="NS170" s="45" t="str">
        <f t="shared" si="999"/>
        <v/>
      </c>
      <c r="NT170" s="46" t="str">
        <f t="shared" si="1000"/>
        <v/>
      </c>
      <c r="NU170" s="37"/>
    </row>
    <row r="171" spans="1:385" ht="15" customHeight="1" thickTop="1" x14ac:dyDescent="0.25">
      <c r="A171" s="38"/>
      <c r="B171" s="39"/>
      <c r="C171" s="40"/>
      <c r="D171" s="40"/>
      <c r="E171" s="41"/>
      <c r="F171" s="41"/>
      <c r="G171" s="40"/>
      <c r="H171" s="42"/>
      <c r="I171" s="45"/>
      <c r="J171" s="45" t="str">
        <f>IF(I171="","",I171-I172)</f>
        <v/>
      </c>
      <c r="K171" s="45"/>
      <c r="L171" s="45"/>
      <c r="M171" s="45"/>
      <c r="N171" s="45" t="str">
        <f>IF(M171="","",M172+O172-M171)</f>
        <v/>
      </c>
      <c r="O171" s="45"/>
      <c r="P171" s="44" t="str">
        <f t="shared" si="786"/>
        <v/>
      </c>
      <c r="Q171" s="43" t="str">
        <f>IF(I171="","",Q172)</f>
        <v/>
      </c>
      <c r="R171" s="45" t="str">
        <f t="shared" si="971"/>
        <v/>
      </c>
      <c r="S171" s="46" t="str">
        <f t="shared" si="972"/>
        <v/>
      </c>
      <c r="T171" s="37"/>
      <c r="U171" s="29"/>
      <c r="V171" s="47"/>
      <c r="W171" s="67"/>
      <c r="X171" s="45" t="str">
        <f>IF(W171="","",W171-W172)</f>
        <v/>
      </c>
      <c r="Y171" s="45"/>
      <c r="Z171" s="45"/>
      <c r="AA171" s="45"/>
      <c r="AB171" s="45" t="str">
        <f>IF(AA171="","",AA172+AC172-AA171)</f>
        <v/>
      </c>
      <c r="AC171" s="45"/>
      <c r="AD171" s="44" t="str">
        <f t="shared" si="794"/>
        <v/>
      </c>
      <c r="AE171" s="45"/>
      <c r="AF171" s="45" t="str">
        <f t="shared" si="973"/>
        <v/>
      </c>
      <c r="AG171" s="46" t="str">
        <f t="shared" si="974"/>
        <v/>
      </c>
      <c r="AH171" s="37"/>
      <c r="AI171" s="29"/>
      <c r="AJ171" s="47"/>
      <c r="AK171" s="45"/>
      <c r="AL171" s="45" t="str">
        <f>IF(AK171="","",AK171-AK172)</f>
        <v/>
      </c>
      <c r="AM171" s="45"/>
      <c r="AN171" s="45" t="str">
        <f>IF(AM171="","",AM171-AM172)</f>
        <v/>
      </c>
      <c r="AO171" s="45"/>
      <c r="AP171" s="45" t="str">
        <f>IF(AO171="","",AO172+AQ172-AO171)</f>
        <v/>
      </c>
      <c r="AQ171" s="45"/>
      <c r="AR171" s="44" t="str">
        <f t="shared" si="802"/>
        <v/>
      </c>
      <c r="AS171" s="45"/>
      <c r="AT171" s="45" t="str">
        <f t="shared" si="975"/>
        <v/>
      </c>
      <c r="AU171" s="46" t="str">
        <f t="shared" si="976"/>
        <v/>
      </c>
      <c r="AV171" s="37"/>
      <c r="AW171" s="29"/>
      <c r="AX171" s="47"/>
      <c r="AY171" s="45"/>
      <c r="AZ171" s="45" t="str">
        <f>IF(AY171="","",AY171-AY172)</f>
        <v/>
      </c>
      <c r="BA171" s="45"/>
      <c r="BB171" s="45" t="str">
        <f>IF(BA171="","",BA171-BA172)</f>
        <v/>
      </c>
      <c r="BC171" s="45"/>
      <c r="BD171" s="45" t="str">
        <f>IF(BC171="","",BC172+BE172-BC171)</f>
        <v/>
      </c>
      <c r="BE171" s="45"/>
      <c r="BF171" s="44" t="str">
        <f t="shared" si="810"/>
        <v/>
      </c>
      <c r="BG171" s="45"/>
      <c r="BH171" s="45" t="str">
        <f t="shared" si="977"/>
        <v/>
      </c>
      <c r="BI171" s="46" t="str">
        <f t="shared" si="978"/>
        <v/>
      </c>
      <c r="BJ171" s="37"/>
      <c r="BK171" s="29"/>
      <c r="BL171" s="52">
        <f>IF($A153="","",$A153)</f>
        <v>46115</v>
      </c>
      <c r="BM171" s="45">
        <v>3179</v>
      </c>
      <c r="BN171" s="43">
        <f t="shared" si="905"/>
        <v>80</v>
      </c>
      <c r="BO171" s="45">
        <v>88</v>
      </c>
      <c r="BP171" s="87">
        <f t="shared" si="906"/>
        <v>2</v>
      </c>
      <c r="BQ171" s="45">
        <v>16</v>
      </c>
      <c r="BR171" s="43">
        <f t="shared" si="907"/>
        <v>2</v>
      </c>
      <c r="BS171" s="43">
        <v>4</v>
      </c>
      <c r="BT171" s="44" t="str">
        <f t="shared" si="967"/>
        <v>ゲーム機柄イヤホン</v>
      </c>
      <c r="BU171" s="48">
        <f t="shared" si="968"/>
        <v>1100</v>
      </c>
      <c r="BV171" s="45">
        <f t="shared" si="909"/>
        <v>2200</v>
      </c>
      <c r="BW171" s="89">
        <f t="shared" si="910"/>
        <v>0.27500000000000002</v>
      </c>
      <c r="BX171" s="37"/>
      <c r="BY171" s="57"/>
      <c r="BZ171" s="52">
        <f>IF($A153="","",$A153)</f>
        <v>46115</v>
      </c>
      <c r="CA171" s="45">
        <v>9203</v>
      </c>
      <c r="CB171" s="43">
        <f t="shared" si="911"/>
        <v>38</v>
      </c>
      <c r="CC171" s="45">
        <v>338</v>
      </c>
      <c r="CD171" s="87">
        <f t="shared" si="912"/>
        <v>2</v>
      </c>
      <c r="CE171" s="45">
        <v>3</v>
      </c>
      <c r="CF171" s="43">
        <f t="shared" si="913"/>
        <v>2</v>
      </c>
      <c r="CG171" s="43">
        <v>8</v>
      </c>
      <c r="CH171" s="44" t="str">
        <f t="shared" si="1001"/>
        <v>雪見だいふくイヤホン</v>
      </c>
      <c r="CI171" s="48">
        <f t="shared" si="1002"/>
        <v>1100</v>
      </c>
      <c r="CJ171" s="45">
        <f t="shared" si="915"/>
        <v>2200</v>
      </c>
      <c r="CK171" s="89">
        <f t="shared" si="916"/>
        <v>0.57894736842105265</v>
      </c>
      <c r="CL171" s="37"/>
      <c r="CM171" s="29"/>
      <c r="CN171" s="52">
        <f>IF($A153="","",$A153)</f>
        <v>46115</v>
      </c>
      <c r="CO171" s="45">
        <v>3120</v>
      </c>
      <c r="CP171" s="43">
        <f t="shared" si="917"/>
        <v>44</v>
      </c>
      <c r="CQ171" s="45">
        <v>102</v>
      </c>
      <c r="CR171" s="87">
        <f t="shared" si="918"/>
        <v>0</v>
      </c>
      <c r="CS171" s="45">
        <v>20</v>
      </c>
      <c r="CT171" s="43">
        <f t="shared" si="919"/>
        <v>0</v>
      </c>
      <c r="CU171" s="43">
        <v>0</v>
      </c>
      <c r="CV171" s="44" t="str">
        <f t="shared" ref="CV171:CV202" si="1008">IF(CO171="","",CV167)</f>
        <v>ゲーム機柄ワイヤレスイヤホン</v>
      </c>
      <c r="CW171" s="48">
        <f t="shared" ref="CW171:CW202" si="1009">IF(CP171="","",CW167)</f>
        <v>700</v>
      </c>
      <c r="CX171" s="45">
        <f t="shared" si="922"/>
        <v>0</v>
      </c>
      <c r="CY171" s="89">
        <f t="shared" si="923"/>
        <v>0</v>
      </c>
      <c r="CZ171" s="37"/>
      <c r="DA171" s="29"/>
      <c r="DB171" s="47"/>
      <c r="DC171" s="45"/>
      <c r="DD171" s="45" t="str">
        <f>IF(DC171="","",DC171-DC172)</f>
        <v/>
      </c>
      <c r="DE171" s="45"/>
      <c r="DF171" s="45" t="str">
        <f>IF(DE171="","",DE171-DE172)</f>
        <v/>
      </c>
      <c r="DG171" s="45"/>
      <c r="DH171" s="45" t="str">
        <f>IF(DG171="","",DG172+DI172-DG171)</f>
        <v/>
      </c>
      <c r="DI171" s="45"/>
      <c r="DJ171" s="44" t="str">
        <f t="shared" si="818"/>
        <v/>
      </c>
      <c r="DK171" s="45"/>
      <c r="DL171" s="45" t="str">
        <f t="shared" si="979"/>
        <v/>
      </c>
      <c r="DM171" s="46" t="str">
        <f t="shared" si="980"/>
        <v/>
      </c>
      <c r="DN171" s="37"/>
      <c r="DO171" s="29"/>
      <c r="DP171" s="47"/>
      <c r="DQ171" s="45"/>
      <c r="DR171" s="45" t="str">
        <f>IF(DQ171="","",DQ171-DQ172)</f>
        <v/>
      </c>
      <c r="DS171" s="45"/>
      <c r="DT171" s="45" t="str">
        <f>IF(DS171="","",DS171-DS172)</f>
        <v/>
      </c>
      <c r="DU171" s="45"/>
      <c r="DV171" s="45" t="str">
        <f>IF(DU171="","",DU172+DW172-DU171)</f>
        <v/>
      </c>
      <c r="DW171" s="45"/>
      <c r="DX171" s="44" t="str">
        <f t="shared" si="826"/>
        <v/>
      </c>
      <c r="DY171" s="45"/>
      <c r="DZ171" s="45" t="str">
        <f t="shared" si="981"/>
        <v/>
      </c>
      <c r="EA171" s="46" t="str">
        <f t="shared" si="982"/>
        <v/>
      </c>
      <c r="EB171" s="37"/>
      <c r="ED171" s="47"/>
      <c r="EE171" s="45"/>
      <c r="EF171" s="45" t="str">
        <f>IF(EE171="","",EE171-EE172)</f>
        <v/>
      </c>
      <c r="EG171" s="45"/>
      <c r="EH171" s="45" t="str">
        <f>IF(EG171="","",EG171-EG172)</f>
        <v/>
      </c>
      <c r="EI171" s="45"/>
      <c r="EJ171" s="45" t="str">
        <f>IF(EI171="","",EI172+EK172-EI171)</f>
        <v/>
      </c>
      <c r="EK171" s="45"/>
      <c r="EL171" s="44" t="str">
        <f t="shared" si="834"/>
        <v/>
      </c>
      <c r="EM171" s="45"/>
      <c r="EN171" s="45" t="str">
        <f t="shared" si="983"/>
        <v/>
      </c>
      <c r="EO171" s="46" t="str">
        <f t="shared" si="984"/>
        <v/>
      </c>
      <c r="EP171" s="37"/>
      <c r="ER171" s="47"/>
      <c r="ES171" s="45"/>
      <c r="ET171" s="45" t="str">
        <f>IF(ES171="","",ES171-ES172)</f>
        <v/>
      </c>
      <c r="EU171" s="45"/>
      <c r="EV171" s="45" t="str">
        <f>IF(EU171="","",EU171-EU172)</f>
        <v/>
      </c>
      <c r="EW171" s="45"/>
      <c r="EX171" s="45" t="str">
        <f>IF(EW171="","",EW172+EY172-EW171)</f>
        <v/>
      </c>
      <c r="EY171" s="45"/>
      <c r="EZ171" s="44" t="str">
        <f t="shared" si="842"/>
        <v/>
      </c>
      <c r="FA171" s="45"/>
      <c r="FB171" s="45" t="str">
        <f t="shared" si="985"/>
        <v/>
      </c>
      <c r="FC171" s="46" t="str">
        <f t="shared" si="986"/>
        <v/>
      </c>
      <c r="FD171" s="37"/>
      <c r="FF171" s="47"/>
      <c r="FG171" s="45"/>
      <c r="FH171" s="45" t="str">
        <f>IF(FG171="","",FG171-FG172)</f>
        <v/>
      </c>
      <c r="FI171" s="45"/>
      <c r="FJ171" s="45" t="str">
        <f>IF(FI171="","",FI171-FI172)</f>
        <v/>
      </c>
      <c r="FK171" s="45"/>
      <c r="FL171" s="45" t="str">
        <f>IF(FK171="","",FK172+FM172-FK171)</f>
        <v/>
      </c>
      <c r="FM171" s="45"/>
      <c r="FN171" s="44" t="str">
        <f t="shared" si="850"/>
        <v/>
      </c>
      <c r="FO171" s="45"/>
      <c r="FP171" s="45" t="str">
        <f t="shared" si="987"/>
        <v/>
      </c>
      <c r="FQ171" s="46" t="str">
        <f t="shared" si="988"/>
        <v/>
      </c>
      <c r="FR171" s="37"/>
      <c r="FS171" s="29"/>
      <c r="FT171" s="47"/>
      <c r="FU171" s="45"/>
      <c r="FV171" s="45" t="str">
        <f>IF(FU171="","",FU171-FU172)</f>
        <v/>
      </c>
      <c r="FW171" s="45"/>
      <c r="FX171" s="45" t="str">
        <f>IF(FW171="","",FW171-FW172)</f>
        <v/>
      </c>
      <c r="FY171" s="45"/>
      <c r="FZ171" s="45" t="str">
        <f>IF(FY171="","",FY172+GA172-FY171)</f>
        <v/>
      </c>
      <c r="GA171" s="45"/>
      <c r="GB171" s="44" t="str">
        <f t="shared" si="858"/>
        <v/>
      </c>
      <c r="GC171" s="45"/>
      <c r="GD171" s="45" t="str">
        <f t="shared" si="989"/>
        <v/>
      </c>
      <c r="GE171" s="46" t="str">
        <f t="shared" si="990"/>
        <v/>
      </c>
      <c r="GF171" s="37"/>
      <c r="GH171" s="47"/>
      <c r="GI171" s="45"/>
      <c r="GJ171" s="45" t="str">
        <f>IF(GI171="","",GI171-GI172)</f>
        <v/>
      </c>
      <c r="GK171" s="45"/>
      <c r="GL171" s="45" t="str">
        <f>IF(GK171="","",GK171-GK172)</f>
        <v/>
      </c>
      <c r="GM171" s="45"/>
      <c r="GN171" s="45" t="str">
        <f>IF(GM171="","",GM172+GO172-GM171)</f>
        <v/>
      </c>
      <c r="GO171" s="45"/>
      <c r="GP171" s="44" t="str">
        <f t="shared" si="866"/>
        <v/>
      </c>
      <c r="GQ171" s="45"/>
      <c r="GR171" s="45" t="str">
        <f t="shared" si="991"/>
        <v/>
      </c>
      <c r="GS171" s="46" t="str">
        <f t="shared" si="992"/>
        <v/>
      </c>
      <c r="GT171" s="37"/>
      <c r="GU171" s="61"/>
      <c r="GV171" s="52">
        <f>IF($A153="","",$A153)</f>
        <v>46115</v>
      </c>
      <c r="GW171" s="62" t="s">
        <v>1143</v>
      </c>
      <c r="GX171" s="45">
        <v>444</v>
      </c>
      <c r="GY171" s="43">
        <f t="shared" si="924"/>
        <v>23</v>
      </c>
      <c r="GZ171" s="45">
        <v>33</v>
      </c>
      <c r="HA171" s="87">
        <f t="shared" si="925"/>
        <v>2</v>
      </c>
      <c r="HB171" s="45">
        <v>0</v>
      </c>
      <c r="HC171" s="43">
        <f t="shared" si="926"/>
        <v>3</v>
      </c>
      <c r="HD171" s="43">
        <v>2</v>
      </c>
      <c r="HE171" s="44" t="str">
        <f t="shared" si="963"/>
        <v>おしりぷにぷにシール</v>
      </c>
      <c r="HF171" s="48">
        <f t="shared" si="964"/>
        <v>220</v>
      </c>
      <c r="HG171" s="45">
        <f t="shared" si="927"/>
        <v>660</v>
      </c>
      <c r="HH171" s="89">
        <f t="shared" si="965"/>
        <v>0.28695652173913044</v>
      </c>
      <c r="HI171" s="37"/>
      <c r="HK171" s="52">
        <f>IF($A153="","",$A153)</f>
        <v>46115</v>
      </c>
      <c r="HL171" s="45">
        <v>2835</v>
      </c>
      <c r="HM171" s="43">
        <f t="shared" si="929"/>
        <v>105</v>
      </c>
      <c r="HN171" s="45">
        <v>49</v>
      </c>
      <c r="HO171" s="87">
        <f t="shared" si="930"/>
        <v>0</v>
      </c>
      <c r="HP171" s="45">
        <v>13</v>
      </c>
      <c r="HQ171" s="43">
        <f t="shared" si="931"/>
        <v>0</v>
      </c>
      <c r="HR171" s="43">
        <v>-1</v>
      </c>
      <c r="HS171" s="44" t="str">
        <f t="shared" si="932"/>
        <v>キティボアバンスクリップ</v>
      </c>
      <c r="HT171" s="48">
        <f t="shared" si="933"/>
        <v>1100</v>
      </c>
      <c r="HU171" s="45">
        <f t="shared" si="934"/>
        <v>0</v>
      </c>
      <c r="HV171" s="89">
        <f t="shared" si="935"/>
        <v>0</v>
      </c>
      <c r="HW171" s="37"/>
      <c r="HX171" s="360"/>
      <c r="HY171" s="52">
        <f>IF($A153="","",$A153)</f>
        <v>46115</v>
      </c>
      <c r="HZ171" s="45">
        <v>9579</v>
      </c>
      <c r="IA171" s="58">
        <f t="shared" si="936"/>
        <v>27</v>
      </c>
      <c r="IB171" s="45">
        <v>371</v>
      </c>
      <c r="IC171" s="87">
        <f t="shared" si="937"/>
        <v>0</v>
      </c>
      <c r="ID171" s="45">
        <v>7</v>
      </c>
      <c r="IE171" s="43">
        <f t="shared" si="938"/>
        <v>0</v>
      </c>
      <c r="IF171" s="43">
        <v>0</v>
      </c>
      <c r="IG171" s="44" t="str">
        <f t="shared" si="1003"/>
        <v>サンリオデニムポーチ</v>
      </c>
      <c r="IH171" s="48">
        <f t="shared" si="1004"/>
        <v>1300</v>
      </c>
      <c r="II171" s="45">
        <f t="shared" si="941"/>
        <v>0</v>
      </c>
      <c r="IJ171" s="89">
        <f t="shared" si="942"/>
        <v>0</v>
      </c>
      <c r="IK171" s="37"/>
      <c r="IL171" s="29"/>
      <c r="IM171" s="52">
        <f>IF($A153="","",$A153)</f>
        <v>46115</v>
      </c>
      <c r="IN171" s="45">
        <v>735</v>
      </c>
      <c r="IO171" s="43">
        <f t="shared" si="943"/>
        <v>174</v>
      </c>
      <c r="IP171" s="45">
        <v>236</v>
      </c>
      <c r="IQ171" s="87">
        <f t="shared" si="944"/>
        <v>2</v>
      </c>
      <c r="IR171" s="45">
        <v>12</v>
      </c>
      <c r="IS171" s="43">
        <f t="shared" si="945"/>
        <v>2</v>
      </c>
      <c r="IT171" s="43">
        <v>0</v>
      </c>
      <c r="IU171" s="44" t="str">
        <f t="shared" si="969"/>
        <v>モンチッチがま口</v>
      </c>
      <c r="IV171" s="48">
        <f t="shared" si="970"/>
        <v>400</v>
      </c>
      <c r="IW171" s="45">
        <f t="shared" si="946"/>
        <v>800</v>
      </c>
      <c r="IX171" s="89">
        <f t="shared" si="947"/>
        <v>4.5977011494252873E-2</v>
      </c>
      <c r="IY171" s="37"/>
      <c r="IZ171" s="61"/>
      <c r="JA171" s="52">
        <f>IF($A153="","",$A153)</f>
        <v>46115</v>
      </c>
      <c r="JB171" s="45">
        <v>7525</v>
      </c>
      <c r="JC171" s="43">
        <f t="shared" si="948"/>
        <v>68</v>
      </c>
      <c r="JD171" s="45">
        <v>239</v>
      </c>
      <c r="JE171" s="87">
        <f t="shared" si="949"/>
        <v>1</v>
      </c>
      <c r="JF171" s="45">
        <v>9</v>
      </c>
      <c r="JG171" s="43">
        <f t="shared" si="950"/>
        <v>1</v>
      </c>
      <c r="JH171" s="43">
        <v>0</v>
      </c>
      <c r="JI171" s="44" t="str">
        <f t="shared" si="1006"/>
        <v>サンリオヒョウ柄ヘアバンド</v>
      </c>
      <c r="JJ171" s="48">
        <f t="shared" si="1007"/>
        <v>1100</v>
      </c>
      <c r="JK171" s="45">
        <f t="shared" si="952"/>
        <v>1100</v>
      </c>
      <c r="JL171" s="89">
        <f t="shared" si="953"/>
        <v>0.16176470588235295</v>
      </c>
      <c r="JM171" s="37"/>
      <c r="JN171" s="29"/>
      <c r="JO171" s="52">
        <f>IF($A153="","",$A153)</f>
        <v>46115</v>
      </c>
      <c r="JP171" s="45">
        <v>247</v>
      </c>
      <c r="JQ171" s="43">
        <f t="shared" si="1005"/>
        <v>84</v>
      </c>
      <c r="JR171" s="45">
        <v>329</v>
      </c>
      <c r="JS171" s="87">
        <f t="shared" si="955"/>
        <v>2</v>
      </c>
      <c r="JT171" s="45">
        <v>11</v>
      </c>
      <c r="JU171" s="43">
        <f t="shared" si="956"/>
        <v>3</v>
      </c>
      <c r="JV171" s="43">
        <v>0</v>
      </c>
      <c r="JW171" s="44" t="str">
        <f t="shared" si="957"/>
        <v>キティボアバンスクリップ</v>
      </c>
      <c r="JX171" s="48">
        <f t="shared" si="958"/>
        <v>1100</v>
      </c>
      <c r="JY171" s="45">
        <f t="shared" si="959"/>
        <v>3300</v>
      </c>
      <c r="JZ171" s="89">
        <f t="shared" si="960"/>
        <v>0.39285714285714285</v>
      </c>
      <c r="KA171" s="37"/>
      <c r="KB171" s="51"/>
      <c r="KC171" s="52">
        <f>IF($A153="","",$A153)</f>
        <v>46115</v>
      </c>
      <c r="KD171" s="45">
        <v>14655</v>
      </c>
      <c r="KE171" s="43">
        <f>IF(KD171="","",KD171-KD167)</f>
        <v>41</v>
      </c>
      <c r="KF171" s="45">
        <v>533</v>
      </c>
      <c r="KG171" s="87">
        <f>IF(KF171="","",KF171-KF167)</f>
        <v>3</v>
      </c>
      <c r="KH171" s="45">
        <v>13</v>
      </c>
      <c r="KI171" s="43">
        <f>IF(KH171="","",KH167+KJ167-KH171)</f>
        <v>3</v>
      </c>
      <c r="KJ171" s="43">
        <v>0</v>
      </c>
      <c r="KK171" s="44" t="str">
        <f>IF(KD171="","",KK167)</f>
        <v>キティギャルマスコット</v>
      </c>
      <c r="KL171" s="48">
        <f>IF(KE171="","",KL167)</f>
        <v>660</v>
      </c>
      <c r="KM171" s="45">
        <f>IF(KH171="","",KI171*KL171)</f>
        <v>1980</v>
      </c>
      <c r="KN171" s="89">
        <f>IF(KI171="","",KM171/(KE171*100))</f>
        <v>0.48292682926829267</v>
      </c>
      <c r="KO171" s="37"/>
      <c r="KP171" s="29"/>
      <c r="KQ171" s="52">
        <f>IF($A153="","",$A153)</f>
        <v>46115</v>
      </c>
      <c r="KR171" s="45">
        <v>3655</v>
      </c>
      <c r="KS171" s="58">
        <f>IF(KR171="","",KR171-KR167)</f>
        <v>26</v>
      </c>
      <c r="KT171" s="45">
        <v>66</v>
      </c>
      <c r="KU171" s="87">
        <f>IF(KT171="","",KT171-KT167)</f>
        <v>1</v>
      </c>
      <c r="KV171" s="45">
        <v>8</v>
      </c>
      <c r="KW171" s="43">
        <f>IF(KV171="","",KV167+KX167-KV171)</f>
        <v>2</v>
      </c>
      <c r="KX171" s="43">
        <v>0</v>
      </c>
      <c r="KY171" s="44" t="s">
        <v>97</v>
      </c>
      <c r="KZ171" s="48"/>
      <c r="LA171" s="45">
        <f>IF(KV171="","",KW171*KZ171)</f>
        <v>0</v>
      </c>
      <c r="LB171" s="89">
        <f>IF(KW171="","",LA171/(KS171*100))</f>
        <v>0</v>
      </c>
      <c r="LC171" s="37" t="s">
        <v>1108</v>
      </c>
      <c r="LD171" s="29"/>
      <c r="LE171" s="52">
        <f>IF(A155="","",A155)</f>
        <v>46120</v>
      </c>
      <c r="LF171" s="43">
        <v>86019</v>
      </c>
      <c r="LG171" s="86">
        <f>IF(LF171="","",LF171-LF168)</f>
        <v>56</v>
      </c>
      <c r="LH171" s="43">
        <v>446</v>
      </c>
      <c r="LI171" s="43">
        <f t="shared" si="902"/>
        <v>0</v>
      </c>
      <c r="LJ171" s="43">
        <v>2</v>
      </c>
      <c r="LK171" s="87">
        <f t="shared" si="903"/>
        <v>0</v>
      </c>
      <c r="LL171" s="43">
        <v>0</v>
      </c>
      <c r="LM171" s="65" t="str">
        <f>IF(LF171="","",LM168)</f>
        <v>ボンドロ</v>
      </c>
      <c r="LN171" s="48">
        <f>IF(LG171="","",LN168)</f>
        <v>1200</v>
      </c>
      <c r="LO171" s="87">
        <f t="shared" si="904"/>
        <v>0</v>
      </c>
      <c r="LP171" s="53"/>
      <c r="LQ171" s="37"/>
      <c r="LR171" s="29"/>
      <c r="LS171" s="47"/>
      <c r="LT171" s="45"/>
      <c r="LU171" s="45" t="str">
        <f>IF(LT171="","",LT171-LT172)</f>
        <v/>
      </c>
      <c r="LV171" s="45"/>
      <c r="LW171" s="45" t="str">
        <f>IF(LV171="","",LV171-LV172)</f>
        <v/>
      </c>
      <c r="LX171" s="45"/>
      <c r="LY171" s="45" t="str">
        <f>IF(LX171="","",LX172+LZ172-LX171)</f>
        <v/>
      </c>
      <c r="LZ171" s="45"/>
      <c r="MA171" s="44" t="str">
        <f t="shared" si="874"/>
        <v/>
      </c>
      <c r="MB171" s="45"/>
      <c r="MC171" s="45" t="str">
        <f t="shared" si="993"/>
        <v/>
      </c>
      <c r="MD171" s="46" t="str">
        <f t="shared" si="994"/>
        <v/>
      </c>
      <c r="ME171" s="37"/>
      <c r="MF171" s="29"/>
      <c r="MG171" s="47"/>
      <c r="MH171" s="45"/>
      <c r="MI171" s="45" t="str">
        <f>IF(MH171="","",MH171-MH172)</f>
        <v/>
      </c>
      <c r="MJ171" s="45"/>
      <c r="MK171" s="45" t="str">
        <f>IF(MJ171="","",MJ171-MJ172)</f>
        <v/>
      </c>
      <c r="ML171" s="45"/>
      <c r="MM171" s="45" t="str">
        <f>IF(ML171="","",ML172+MN172-ML171)</f>
        <v/>
      </c>
      <c r="MN171" s="45"/>
      <c r="MO171" s="44" t="str">
        <f t="shared" si="882"/>
        <v/>
      </c>
      <c r="MP171" s="45"/>
      <c r="MQ171" s="45" t="str">
        <f t="shared" si="995"/>
        <v/>
      </c>
      <c r="MR171" s="46" t="str">
        <f t="shared" si="996"/>
        <v/>
      </c>
      <c r="MS171" s="37"/>
      <c r="MT171" s="29"/>
      <c r="MU171" s="47"/>
      <c r="MV171" s="45"/>
      <c r="MW171" s="45" t="str">
        <f>IF(MV171="","",MV171-MV172)</f>
        <v/>
      </c>
      <c r="MX171" s="45"/>
      <c r="MY171" s="45" t="str">
        <f>IF(MX171="","",MX171-MX172)</f>
        <v/>
      </c>
      <c r="MZ171" s="45"/>
      <c r="NA171" s="45" t="str">
        <f>IF(MZ171="","",MZ172+NB172-MZ171)</f>
        <v/>
      </c>
      <c r="NB171" s="45"/>
      <c r="NC171" s="44" t="str">
        <f t="shared" si="890"/>
        <v/>
      </c>
      <c r="ND171" s="45"/>
      <c r="NE171" s="45" t="str">
        <f t="shared" si="997"/>
        <v/>
      </c>
      <c r="NF171" s="46" t="str">
        <f t="shared" si="998"/>
        <v/>
      </c>
      <c r="NG171" s="37"/>
      <c r="NH171" s="29"/>
      <c r="NI171" s="47"/>
      <c r="NJ171" s="45"/>
      <c r="NK171" s="45" t="str">
        <f>IF(NJ171="","",NJ171-NJ172)</f>
        <v/>
      </c>
      <c r="NL171" s="45"/>
      <c r="NM171" s="45" t="str">
        <f>IF(NL171="","",NL171-NL172)</f>
        <v/>
      </c>
      <c r="NN171" s="45"/>
      <c r="NO171" s="45" t="str">
        <f>IF(NN171="","",NN172+NP172-NN171)</f>
        <v/>
      </c>
      <c r="NP171" s="45"/>
      <c r="NQ171" s="44" t="str">
        <f t="shared" si="898"/>
        <v/>
      </c>
      <c r="NR171" s="45"/>
      <c r="NS171" s="45" t="str">
        <f t="shared" si="999"/>
        <v/>
      </c>
      <c r="NT171" s="46" t="str">
        <f t="shared" si="1000"/>
        <v/>
      </c>
      <c r="NU171" s="37"/>
    </row>
    <row r="172" spans="1:385" ht="15" customHeight="1" x14ac:dyDescent="0.25">
      <c r="A172" s="38"/>
      <c r="B172" s="39"/>
      <c r="C172" s="40"/>
      <c r="D172" s="40"/>
      <c r="E172" s="41"/>
      <c r="F172" s="41"/>
      <c r="G172" s="40"/>
      <c r="H172" s="42"/>
      <c r="I172" s="45"/>
      <c r="J172" s="45" t="str">
        <f>IF(I172="","",I172-I170)</f>
        <v/>
      </c>
      <c r="K172" s="45"/>
      <c r="L172" s="45"/>
      <c r="M172" s="45"/>
      <c r="N172" s="45" t="str">
        <f>IF(M172="","",M170+O170-M172)</f>
        <v/>
      </c>
      <c r="O172" s="45"/>
      <c r="P172" s="44" t="str">
        <f t="shared" si="786"/>
        <v/>
      </c>
      <c r="Q172" s="43" t="str">
        <f>IF(I172="","",Q170)</f>
        <v/>
      </c>
      <c r="R172" s="45" t="str">
        <f t="shared" si="971"/>
        <v/>
      </c>
      <c r="S172" s="46" t="str">
        <f t="shared" si="972"/>
        <v/>
      </c>
      <c r="T172" s="37"/>
      <c r="U172" s="29"/>
      <c r="V172" s="47"/>
      <c r="W172" s="67"/>
      <c r="X172" s="45" t="str">
        <f>IF(W172="","",W172-W170)</f>
        <v/>
      </c>
      <c r="Y172" s="45"/>
      <c r="Z172" s="45"/>
      <c r="AA172" s="45"/>
      <c r="AB172" s="45" t="str">
        <f>IF(AA172="","",AA170+AC170-AA172)</f>
        <v/>
      </c>
      <c r="AC172" s="45"/>
      <c r="AD172" s="44" t="str">
        <f t="shared" si="794"/>
        <v/>
      </c>
      <c r="AE172" s="45"/>
      <c r="AF172" s="45" t="str">
        <f t="shared" si="973"/>
        <v/>
      </c>
      <c r="AG172" s="46" t="str">
        <f t="shared" si="974"/>
        <v/>
      </c>
      <c r="AH172" s="37"/>
      <c r="AI172" s="29"/>
      <c r="AJ172" s="47"/>
      <c r="AK172" s="45"/>
      <c r="AL172" s="45" t="str">
        <f>IF(AK172="","",AK172-AK170)</f>
        <v/>
      </c>
      <c r="AM172" s="45"/>
      <c r="AN172" s="45" t="str">
        <f>IF(AM172="","",AM172-AM170)</f>
        <v/>
      </c>
      <c r="AO172" s="45"/>
      <c r="AP172" s="45" t="str">
        <f>IF(AO172="","",AO170+AQ170-AO172)</f>
        <v/>
      </c>
      <c r="AQ172" s="45"/>
      <c r="AR172" s="44" t="str">
        <f t="shared" si="802"/>
        <v/>
      </c>
      <c r="AS172" s="45"/>
      <c r="AT172" s="45" t="str">
        <f t="shared" si="975"/>
        <v/>
      </c>
      <c r="AU172" s="46" t="str">
        <f t="shared" si="976"/>
        <v/>
      </c>
      <c r="AV172" s="37"/>
      <c r="AW172" s="29"/>
      <c r="AX172" s="47"/>
      <c r="AY172" s="45"/>
      <c r="AZ172" s="45" t="str">
        <f>IF(AY172="","",AY172-AY170)</f>
        <v/>
      </c>
      <c r="BA172" s="45"/>
      <c r="BB172" s="45" t="str">
        <f>IF(BA172="","",BA172-BA170)</f>
        <v/>
      </c>
      <c r="BC172" s="45"/>
      <c r="BD172" s="45" t="str">
        <f>IF(BC172="","",BC170+BE170-BC172)</f>
        <v/>
      </c>
      <c r="BE172" s="45"/>
      <c r="BF172" s="44" t="str">
        <f t="shared" si="810"/>
        <v/>
      </c>
      <c r="BG172" s="45"/>
      <c r="BH172" s="45" t="str">
        <f t="shared" si="977"/>
        <v/>
      </c>
      <c r="BI172" s="46" t="str">
        <f t="shared" si="978"/>
        <v/>
      </c>
      <c r="BJ172" s="37"/>
      <c r="BK172" s="29"/>
      <c r="BL172" s="52"/>
      <c r="BM172" s="43">
        <v>2434</v>
      </c>
      <c r="BN172" s="43">
        <f t="shared" si="905"/>
        <v>72</v>
      </c>
      <c r="BO172" s="43">
        <v>77</v>
      </c>
      <c r="BP172" s="45">
        <f t="shared" si="906"/>
        <v>4</v>
      </c>
      <c r="BQ172" s="43">
        <v>0</v>
      </c>
      <c r="BR172" s="45">
        <f t="shared" si="907"/>
        <v>4</v>
      </c>
      <c r="BS172" s="66">
        <v>15</v>
      </c>
      <c r="BT172" s="63" t="str">
        <f t="shared" si="967"/>
        <v>液晶ミニカメラ</v>
      </c>
      <c r="BU172" s="67">
        <f t="shared" si="968"/>
        <v>1100</v>
      </c>
      <c r="BV172" s="43">
        <f t="shared" si="909"/>
        <v>4400</v>
      </c>
      <c r="BW172" s="46">
        <f t="shared" si="910"/>
        <v>0.61111111111111116</v>
      </c>
      <c r="BX172" s="37" t="s">
        <v>1111</v>
      </c>
      <c r="BY172" s="57"/>
      <c r="BZ172" s="52"/>
      <c r="CA172" s="43">
        <v>8398</v>
      </c>
      <c r="CB172" s="43">
        <f t="shared" si="911"/>
        <v>51</v>
      </c>
      <c r="CC172" s="43">
        <v>360</v>
      </c>
      <c r="CD172" s="45">
        <f t="shared" si="912"/>
        <v>1</v>
      </c>
      <c r="CE172" s="43">
        <v>8</v>
      </c>
      <c r="CF172" s="45">
        <f t="shared" si="913"/>
        <v>1</v>
      </c>
      <c r="CG172" s="43">
        <v>0</v>
      </c>
      <c r="CH172" s="63" t="str">
        <f t="shared" si="1001"/>
        <v>サンリオボアバンスクリップ</v>
      </c>
      <c r="CI172" s="67">
        <f t="shared" si="1002"/>
        <v>1100</v>
      </c>
      <c r="CJ172" s="43">
        <f t="shared" si="915"/>
        <v>1100</v>
      </c>
      <c r="CK172" s="46">
        <f t="shared" si="916"/>
        <v>0.21568627450980393</v>
      </c>
      <c r="CL172" s="37"/>
      <c r="CM172" s="29"/>
      <c r="CN172" s="52"/>
      <c r="CO172" s="43">
        <v>4343</v>
      </c>
      <c r="CP172" s="43">
        <f t="shared" si="917"/>
        <v>91</v>
      </c>
      <c r="CQ172" s="43">
        <v>119</v>
      </c>
      <c r="CR172" s="45">
        <f t="shared" si="918"/>
        <v>1</v>
      </c>
      <c r="CS172" s="43">
        <v>8</v>
      </c>
      <c r="CT172" s="45">
        <f t="shared" si="919"/>
        <v>1</v>
      </c>
      <c r="CU172" s="43">
        <v>0</v>
      </c>
      <c r="CV172" s="63" t="str">
        <f t="shared" si="1008"/>
        <v>ギャルキティしっぽポーチ</v>
      </c>
      <c r="CW172" s="67">
        <f t="shared" si="1009"/>
        <v>0</v>
      </c>
      <c r="CX172" s="43">
        <f t="shared" si="922"/>
        <v>0</v>
      </c>
      <c r="CY172" s="46">
        <f t="shared" si="923"/>
        <v>0</v>
      </c>
      <c r="CZ172" s="37"/>
      <c r="DA172" s="29"/>
      <c r="DB172" s="47"/>
      <c r="DC172" s="45"/>
      <c r="DD172" s="45" t="str">
        <f>IF(DC172="","",DC172-DC170)</f>
        <v/>
      </c>
      <c r="DE172" s="45"/>
      <c r="DF172" s="45" t="str">
        <f>IF(DE172="","",DE172-DE170)</f>
        <v/>
      </c>
      <c r="DG172" s="45"/>
      <c r="DH172" s="45" t="str">
        <f>IF(DG172="","",DG170+DI170-DG172)</f>
        <v/>
      </c>
      <c r="DI172" s="45"/>
      <c r="DJ172" s="44" t="str">
        <f t="shared" si="818"/>
        <v/>
      </c>
      <c r="DK172" s="45"/>
      <c r="DL172" s="45" t="str">
        <f t="shared" si="979"/>
        <v/>
      </c>
      <c r="DM172" s="46" t="str">
        <f t="shared" si="980"/>
        <v/>
      </c>
      <c r="DN172" s="37"/>
      <c r="DO172" s="29"/>
      <c r="DP172" s="47"/>
      <c r="DQ172" s="45"/>
      <c r="DR172" s="45" t="str">
        <f>IF(DQ172="","",DQ172-DQ170)</f>
        <v/>
      </c>
      <c r="DS172" s="45"/>
      <c r="DT172" s="45" t="str">
        <f>IF(DS172="","",DS172-DS170)</f>
        <v/>
      </c>
      <c r="DU172" s="45"/>
      <c r="DV172" s="45" t="str">
        <f>IF(DU172="","",DU170+DW170-DU172)</f>
        <v/>
      </c>
      <c r="DW172" s="45"/>
      <c r="DX172" s="44" t="str">
        <f t="shared" si="826"/>
        <v/>
      </c>
      <c r="DY172" s="45"/>
      <c r="DZ172" s="45" t="str">
        <f t="shared" si="981"/>
        <v/>
      </c>
      <c r="EA172" s="46" t="str">
        <f t="shared" si="982"/>
        <v/>
      </c>
      <c r="EB172" s="37"/>
      <c r="ED172" s="47"/>
      <c r="EE172" s="45"/>
      <c r="EF172" s="45" t="str">
        <f>IF(EE172="","",EE172-EE170)</f>
        <v/>
      </c>
      <c r="EG172" s="45"/>
      <c r="EH172" s="45" t="str">
        <f>IF(EG172="","",EG172-EG170)</f>
        <v/>
      </c>
      <c r="EI172" s="45"/>
      <c r="EJ172" s="45" t="str">
        <f>IF(EI172="","",EI170+EK170-EI172)</f>
        <v/>
      </c>
      <c r="EK172" s="45"/>
      <c r="EL172" s="44" t="str">
        <f t="shared" si="834"/>
        <v/>
      </c>
      <c r="EM172" s="45"/>
      <c r="EN172" s="45" t="str">
        <f t="shared" si="983"/>
        <v/>
      </c>
      <c r="EO172" s="46" t="str">
        <f t="shared" si="984"/>
        <v/>
      </c>
      <c r="EP172" s="37"/>
      <c r="ER172" s="47"/>
      <c r="ES172" s="45"/>
      <c r="ET172" s="45" t="str">
        <f>IF(ES172="","",ES172-ES170)</f>
        <v/>
      </c>
      <c r="EU172" s="45"/>
      <c r="EV172" s="45" t="str">
        <f>IF(EU172="","",EU172-EU170)</f>
        <v/>
      </c>
      <c r="EW172" s="45"/>
      <c r="EX172" s="45" t="str">
        <f>IF(EW172="","",EW170+EY170-EW172)</f>
        <v/>
      </c>
      <c r="EY172" s="45"/>
      <c r="EZ172" s="44" t="str">
        <f t="shared" si="842"/>
        <v/>
      </c>
      <c r="FA172" s="45"/>
      <c r="FB172" s="45" t="str">
        <f t="shared" si="985"/>
        <v/>
      </c>
      <c r="FC172" s="46" t="str">
        <f t="shared" si="986"/>
        <v/>
      </c>
      <c r="FD172" s="37"/>
      <c r="FF172" s="47"/>
      <c r="FG172" s="45"/>
      <c r="FH172" s="45" t="str">
        <f>IF(FG172="","",FG172-FG170)</f>
        <v/>
      </c>
      <c r="FI172" s="45"/>
      <c r="FJ172" s="45" t="str">
        <f>IF(FI172="","",FI172-FI170)</f>
        <v/>
      </c>
      <c r="FK172" s="45"/>
      <c r="FL172" s="45" t="str">
        <f>IF(FK172="","",FK170+FM170-FK172)</f>
        <v/>
      </c>
      <c r="FM172" s="45"/>
      <c r="FN172" s="44" t="str">
        <f t="shared" si="850"/>
        <v/>
      </c>
      <c r="FO172" s="45"/>
      <c r="FP172" s="45" t="str">
        <f t="shared" si="987"/>
        <v/>
      </c>
      <c r="FQ172" s="46" t="str">
        <f t="shared" si="988"/>
        <v/>
      </c>
      <c r="FR172" s="37"/>
      <c r="FS172" s="29"/>
      <c r="FT172" s="47"/>
      <c r="FU172" s="45"/>
      <c r="FV172" s="45" t="str">
        <f>IF(FU172="","",FU172-FU170)</f>
        <v/>
      </c>
      <c r="FW172" s="45"/>
      <c r="FX172" s="45" t="str">
        <f>IF(FW172="","",FW172-FW170)</f>
        <v/>
      </c>
      <c r="FY172" s="45"/>
      <c r="FZ172" s="45" t="str">
        <f>IF(FY172="","",FY170+GA170-FY172)</f>
        <v/>
      </c>
      <c r="GA172" s="45"/>
      <c r="GB172" s="44" t="str">
        <f t="shared" si="858"/>
        <v/>
      </c>
      <c r="GC172" s="45"/>
      <c r="GD172" s="45" t="str">
        <f t="shared" si="989"/>
        <v/>
      </c>
      <c r="GE172" s="46" t="str">
        <f t="shared" si="990"/>
        <v/>
      </c>
      <c r="GF172" s="37"/>
      <c r="GH172" s="47"/>
      <c r="GI172" s="45"/>
      <c r="GJ172" s="45" t="str">
        <f>IF(GI172="","",GI172-GI170)</f>
        <v/>
      </c>
      <c r="GK172" s="45"/>
      <c r="GL172" s="45" t="str">
        <f>IF(GK172="","",GK172-GK170)</f>
        <v/>
      </c>
      <c r="GM172" s="45"/>
      <c r="GN172" s="45" t="str">
        <f>IF(GM172="","",GM170+GO170-GM172)</f>
        <v/>
      </c>
      <c r="GO172" s="45"/>
      <c r="GP172" s="44" t="str">
        <f t="shared" si="866"/>
        <v/>
      </c>
      <c r="GQ172" s="45"/>
      <c r="GR172" s="45" t="str">
        <f t="shared" si="991"/>
        <v/>
      </c>
      <c r="GS172" s="46" t="str">
        <f t="shared" si="992"/>
        <v/>
      </c>
      <c r="GT172" s="37"/>
      <c r="GU172" s="61"/>
      <c r="GV172" s="52"/>
      <c r="GW172" s="30" t="s">
        <v>1144</v>
      </c>
      <c r="GX172" s="43">
        <v>325</v>
      </c>
      <c r="GY172" s="43">
        <f t="shared" si="924"/>
        <v>23</v>
      </c>
      <c r="GZ172" s="43">
        <v>40</v>
      </c>
      <c r="HA172" s="45">
        <f t="shared" si="925"/>
        <v>3</v>
      </c>
      <c r="HB172" s="43">
        <v>0</v>
      </c>
      <c r="HC172" s="45">
        <f t="shared" si="926"/>
        <v>3</v>
      </c>
      <c r="HD172" s="43">
        <v>3</v>
      </c>
      <c r="HE172" s="63" t="str">
        <f t="shared" si="963"/>
        <v>余り物</v>
      </c>
      <c r="HF172" s="67">
        <f t="shared" si="964"/>
        <v>500</v>
      </c>
      <c r="HG172" s="43">
        <f t="shared" si="927"/>
        <v>1500</v>
      </c>
      <c r="HH172" s="46">
        <f t="shared" si="965"/>
        <v>0.65217391304347827</v>
      </c>
      <c r="HI172" s="37"/>
      <c r="HK172" s="52"/>
      <c r="HL172" s="43">
        <v>1455</v>
      </c>
      <c r="HM172" s="58">
        <f t="shared" si="929"/>
        <v>24</v>
      </c>
      <c r="HN172" s="43">
        <v>43</v>
      </c>
      <c r="HO172" s="45">
        <f t="shared" si="930"/>
        <v>1</v>
      </c>
      <c r="HP172" s="43">
        <v>8</v>
      </c>
      <c r="HQ172" s="45">
        <f t="shared" si="931"/>
        <v>1</v>
      </c>
      <c r="HR172" s="43">
        <v>0</v>
      </c>
      <c r="HS172" s="63" t="str">
        <f t="shared" si="932"/>
        <v>サンリオ豹柄フェイスポーチ</v>
      </c>
      <c r="HT172" s="67">
        <f t="shared" si="933"/>
        <v>900</v>
      </c>
      <c r="HU172" s="43">
        <f t="shared" si="934"/>
        <v>900</v>
      </c>
      <c r="HV172" s="46">
        <f t="shared" si="935"/>
        <v>0.375</v>
      </c>
      <c r="HW172" s="37"/>
      <c r="HX172" s="360"/>
      <c r="HY172" s="52"/>
      <c r="HZ172" s="43">
        <v>6174</v>
      </c>
      <c r="IA172" s="58">
        <f t="shared" si="936"/>
        <v>25</v>
      </c>
      <c r="IB172" s="43">
        <v>187</v>
      </c>
      <c r="IC172" s="45">
        <f t="shared" si="937"/>
        <v>2</v>
      </c>
      <c r="ID172" s="43">
        <v>10</v>
      </c>
      <c r="IE172" s="45">
        <f t="shared" si="938"/>
        <v>1</v>
      </c>
      <c r="IF172" s="43">
        <v>4</v>
      </c>
      <c r="IG172" s="63" t="str">
        <f t="shared" si="1003"/>
        <v>ギャルキティマスコット</v>
      </c>
      <c r="IH172" s="67">
        <f t="shared" si="1004"/>
        <v>500</v>
      </c>
      <c r="II172" s="43">
        <f t="shared" si="941"/>
        <v>500</v>
      </c>
      <c r="IJ172" s="46">
        <f t="shared" si="942"/>
        <v>0.2</v>
      </c>
      <c r="IK172" s="37"/>
      <c r="IL172" s="29"/>
      <c r="IM172" s="52"/>
      <c r="IN172" s="43">
        <v>6760</v>
      </c>
      <c r="IO172" s="58">
        <f t="shared" si="943"/>
        <v>21</v>
      </c>
      <c r="IP172" s="43">
        <v>188</v>
      </c>
      <c r="IQ172" s="45">
        <f t="shared" si="944"/>
        <v>2</v>
      </c>
      <c r="IR172" s="43">
        <v>0</v>
      </c>
      <c r="IS172" s="45">
        <f t="shared" si="945"/>
        <v>2</v>
      </c>
      <c r="IT172" s="66">
        <v>13</v>
      </c>
      <c r="IU172" s="63" t="str">
        <f t="shared" si="969"/>
        <v>雪見イヤホン</v>
      </c>
      <c r="IV172" s="67">
        <f t="shared" si="970"/>
        <v>1100</v>
      </c>
      <c r="IW172" s="43">
        <f t="shared" si="946"/>
        <v>2200</v>
      </c>
      <c r="IX172" s="46">
        <f t="shared" si="947"/>
        <v>1.0476190476190477</v>
      </c>
      <c r="IY172" s="37"/>
      <c r="IZ172" s="61"/>
      <c r="JA172" s="52"/>
      <c r="JB172" s="43">
        <v>5148</v>
      </c>
      <c r="JC172" s="43">
        <f t="shared" si="948"/>
        <v>50</v>
      </c>
      <c r="JD172" s="43">
        <v>155</v>
      </c>
      <c r="JE172" s="45">
        <f t="shared" si="949"/>
        <v>5</v>
      </c>
      <c r="JF172" s="43">
        <v>19</v>
      </c>
      <c r="JG172" s="45">
        <f t="shared" si="950"/>
        <v>5</v>
      </c>
      <c r="JH172" s="43">
        <v>0</v>
      </c>
      <c r="JI172" s="63" t="str">
        <f t="shared" si="1006"/>
        <v>たまごっちぷかぷかKH</v>
      </c>
      <c r="JJ172" s="67">
        <f t="shared" si="1007"/>
        <v>1100</v>
      </c>
      <c r="JK172" s="43">
        <f t="shared" si="952"/>
        <v>5500</v>
      </c>
      <c r="JL172" s="46">
        <f t="shared" si="953"/>
        <v>1.1000000000000001</v>
      </c>
      <c r="JM172" s="37" t="s">
        <v>181</v>
      </c>
      <c r="JN172" s="29"/>
      <c r="JO172" s="52"/>
      <c r="JP172" s="43">
        <v>7120</v>
      </c>
      <c r="JQ172" s="43">
        <f t="shared" si="1005"/>
        <v>47</v>
      </c>
      <c r="JR172" s="43">
        <v>146</v>
      </c>
      <c r="JS172" s="45">
        <f t="shared" si="955"/>
        <v>0</v>
      </c>
      <c r="JT172" s="43">
        <v>18</v>
      </c>
      <c r="JU172" s="45">
        <f t="shared" si="956"/>
        <v>0</v>
      </c>
      <c r="JV172" s="43">
        <v>0</v>
      </c>
      <c r="JW172" s="63" t="str">
        <f t="shared" si="957"/>
        <v>モンチッチマスコット2</v>
      </c>
      <c r="JX172" s="67">
        <f t="shared" si="958"/>
        <v>539</v>
      </c>
      <c r="JY172" s="43">
        <f t="shared" si="959"/>
        <v>0</v>
      </c>
      <c r="JZ172" s="46">
        <f t="shared" si="960"/>
        <v>0</v>
      </c>
      <c r="KA172" s="37"/>
      <c r="KB172" s="51"/>
      <c r="KC172" s="52"/>
      <c r="KD172" s="43">
        <v>11981</v>
      </c>
      <c r="KE172" s="58">
        <f>IF(KD172="","",KD172-KD168)</f>
        <v>24</v>
      </c>
      <c r="KF172" s="43">
        <v>353</v>
      </c>
      <c r="KG172" s="45">
        <f>IF(KF172="","",KF172-KF168)</f>
        <v>1</v>
      </c>
      <c r="KH172" s="43">
        <v>10</v>
      </c>
      <c r="KI172" s="45">
        <f>IF(KH172="","",KH168+KJ168-KH172)</f>
        <v>1</v>
      </c>
      <c r="KJ172" s="43">
        <v>0</v>
      </c>
      <c r="KK172" s="63" t="str">
        <f>IF(KD172="","",KK168)</f>
        <v>キティドデカぱっちん</v>
      </c>
      <c r="KL172" s="67">
        <f>IF(KE172="","",KL168)</f>
        <v>1100</v>
      </c>
      <c r="KM172" s="43">
        <f>IF(KH172="","",KI172*KL172)</f>
        <v>1100</v>
      </c>
      <c r="KN172" s="46">
        <f>IF(KI172="","",KM172/(KE172*100))</f>
        <v>0.45833333333333331</v>
      </c>
      <c r="KO172" s="37"/>
      <c r="KP172" s="29"/>
      <c r="KQ172" s="52"/>
      <c r="KR172" s="43">
        <v>3538</v>
      </c>
      <c r="KS172" s="43">
        <f>IF(KR172="","",KR172-KR168)</f>
        <v>49</v>
      </c>
      <c r="KT172" s="43">
        <v>95</v>
      </c>
      <c r="KU172" s="45">
        <f>IF(KT172="","",KT172-KT168)</f>
        <v>2</v>
      </c>
      <c r="KV172" s="43">
        <v>8</v>
      </c>
      <c r="KW172" s="45">
        <f>IF(KV172="","",KV168+KX168-KV172)</f>
        <v>0</v>
      </c>
      <c r="KX172" s="43">
        <v>0</v>
      </c>
      <c r="KY172" s="63" t="str">
        <f>IF(KR172="","",KY168)</f>
        <v>ギャルキティフェイスポーチ</v>
      </c>
      <c r="KZ172" s="67">
        <f>IF(KS172="","",KZ168)</f>
        <v>750</v>
      </c>
      <c r="LA172" s="43">
        <f>IF(KV172="","",KW172*KZ172)</f>
        <v>0</v>
      </c>
      <c r="LB172" s="46">
        <f>IF(KW172="","",LA172/(KS172*100))</f>
        <v>0</v>
      </c>
      <c r="LC172" s="37"/>
      <c r="LD172" s="29"/>
      <c r="LE172" s="47"/>
      <c r="LF172" s="45"/>
      <c r="LG172" s="45"/>
      <c r="LH172" s="45">
        <v>533</v>
      </c>
      <c r="LI172" s="45">
        <f t="shared" si="902"/>
        <v>0</v>
      </c>
      <c r="LJ172" s="43">
        <v>2</v>
      </c>
      <c r="LK172" s="45">
        <f t="shared" si="903"/>
        <v>0</v>
      </c>
      <c r="LL172" s="45">
        <v>0</v>
      </c>
      <c r="LM172" s="73" t="str">
        <f>IF(LF171="","",LM169)</f>
        <v>ボンドロ</v>
      </c>
      <c r="LN172" s="67">
        <f>IF(LG171="","",LN169)</f>
        <v>1500</v>
      </c>
      <c r="LO172" s="45">
        <f t="shared" si="904"/>
        <v>0</v>
      </c>
      <c r="LP172" s="46"/>
      <c r="LQ172" s="37"/>
      <c r="LR172" s="29"/>
      <c r="LS172" s="47"/>
      <c r="LT172" s="45"/>
      <c r="LU172" s="45" t="str">
        <f>IF(LT172="","",LT172-LT170)</f>
        <v/>
      </c>
      <c r="LV172" s="45"/>
      <c r="LW172" s="45" t="str">
        <f>IF(LV172="","",LV172-LV170)</f>
        <v/>
      </c>
      <c r="LX172" s="45"/>
      <c r="LY172" s="45" t="str">
        <f>IF(LX172="","",LX170+LZ170-LX172)</f>
        <v/>
      </c>
      <c r="LZ172" s="45"/>
      <c r="MA172" s="44" t="str">
        <f t="shared" si="874"/>
        <v/>
      </c>
      <c r="MB172" s="45"/>
      <c r="MC172" s="45" t="str">
        <f t="shared" si="993"/>
        <v/>
      </c>
      <c r="MD172" s="46" t="str">
        <f t="shared" si="994"/>
        <v/>
      </c>
      <c r="ME172" s="37"/>
      <c r="MF172" s="29"/>
      <c r="MG172" s="47"/>
      <c r="MH172" s="45"/>
      <c r="MI172" s="45" t="str">
        <f>IF(MH172="","",MH172-MH170)</f>
        <v/>
      </c>
      <c r="MJ172" s="45"/>
      <c r="MK172" s="45" t="str">
        <f>IF(MJ172="","",MJ172-MJ170)</f>
        <v/>
      </c>
      <c r="ML172" s="45"/>
      <c r="MM172" s="45" t="str">
        <f>IF(ML172="","",ML170+MN170-ML172)</f>
        <v/>
      </c>
      <c r="MN172" s="45"/>
      <c r="MO172" s="44" t="str">
        <f t="shared" si="882"/>
        <v/>
      </c>
      <c r="MP172" s="45"/>
      <c r="MQ172" s="45" t="str">
        <f t="shared" si="995"/>
        <v/>
      </c>
      <c r="MR172" s="46" t="str">
        <f t="shared" si="996"/>
        <v/>
      </c>
      <c r="MS172" s="37"/>
      <c r="MT172" s="29"/>
      <c r="MU172" s="47"/>
      <c r="MV172" s="45"/>
      <c r="MW172" s="45" t="str">
        <f>IF(MV172="","",MV172-MV170)</f>
        <v/>
      </c>
      <c r="MX172" s="45"/>
      <c r="MY172" s="45" t="str">
        <f>IF(MX172="","",MX172-MX170)</f>
        <v/>
      </c>
      <c r="MZ172" s="45"/>
      <c r="NA172" s="45" t="str">
        <f>IF(MZ172="","",MZ170+NB170-MZ172)</f>
        <v/>
      </c>
      <c r="NB172" s="45"/>
      <c r="NC172" s="44" t="str">
        <f t="shared" si="890"/>
        <v/>
      </c>
      <c r="ND172" s="45"/>
      <c r="NE172" s="45" t="str">
        <f t="shared" si="997"/>
        <v/>
      </c>
      <c r="NF172" s="46" t="str">
        <f t="shared" si="998"/>
        <v/>
      </c>
      <c r="NG172" s="37"/>
      <c r="NH172" s="29"/>
      <c r="NI172" s="47"/>
      <c r="NJ172" s="45"/>
      <c r="NK172" s="45" t="str">
        <f>IF(NJ172="","",NJ172-NJ170)</f>
        <v/>
      </c>
      <c r="NL172" s="45"/>
      <c r="NM172" s="45" t="str">
        <f>IF(NL172="","",NL172-NL170)</f>
        <v/>
      </c>
      <c r="NN172" s="45"/>
      <c r="NO172" s="45" t="str">
        <f>IF(NN172="","",NN170+NP170-NN172)</f>
        <v/>
      </c>
      <c r="NP172" s="45"/>
      <c r="NQ172" s="44" t="str">
        <f t="shared" si="898"/>
        <v/>
      </c>
      <c r="NR172" s="45"/>
      <c r="NS172" s="45" t="str">
        <f t="shared" si="999"/>
        <v/>
      </c>
      <c r="NT172" s="46" t="str">
        <f t="shared" si="1000"/>
        <v/>
      </c>
      <c r="NU172" s="37"/>
    </row>
    <row r="173" spans="1:385" ht="15" customHeight="1" thickBot="1" x14ac:dyDescent="0.3">
      <c r="A173" s="38"/>
      <c r="B173" s="39"/>
      <c r="C173" s="40"/>
      <c r="D173" s="40"/>
      <c r="E173" s="41"/>
      <c r="F173" s="41"/>
      <c r="G173" s="40"/>
      <c r="H173" s="42"/>
      <c r="I173" s="45"/>
      <c r="J173" s="45" t="str">
        <f>IF(I173="","",I173-I171)</f>
        <v/>
      </c>
      <c r="K173" s="45"/>
      <c r="L173" s="45"/>
      <c r="M173" s="45"/>
      <c r="N173" s="45" t="str">
        <f>IF(M173="","",M171+O171-M173)</f>
        <v/>
      </c>
      <c r="O173" s="45"/>
      <c r="P173" s="44" t="str">
        <f t="shared" si="786"/>
        <v/>
      </c>
      <c r="Q173" s="45"/>
      <c r="R173" s="45" t="str">
        <f t="shared" si="971"/>
        <v/>
      </c>
      <c r="S173" s="46" t="str">
        <f t="shared" si="972"/>
        <v/>
      </c>
      <c r="T173" s="37"/>
      <c r="U173" s="29"/>
      <c r="V173" s="47"/>
      <c r="W173" s="67"/>
      <c r="X173" s="45" t="str">
        <f>IF(W173="","",W173-W171)</f>
        <v/>
      </c>
      <c r="Y173" s="45"/>
      <c r="Z173" s="45"/>
      <c r="AA173" s="45"/>
      <c r="AB173" s="45" t="str">
        <f>IF(AA173="","",AA171+AC171-AA173)</f>
        <v/>
      </c>
      <c r="AC173" s="45"/>
      <c r="AD173" s="44" t="str">
        <f t="shared" si="794"/>
        <v/>
      </c>
      <c r="AE173" s="45"/>
      <c r="AF173" s="45" t="str">
        <f t="shared" si="973"/>
        <v/>
      </c>
      <c r="AG173" s="46" t="str">
        <f t="shared" si="974"/>
        <v/>
      </c>
      <c r="AH173" s="37"/>
      <c r="AI173" s="29"/>
      <c r="AJ173" s="47"/>
      <c r="AK173" s="45"/>
      <c r="AL173" s="45" t="str">
        <f>IF(AK173="","",AK173-AK171)</f>
        <v/>
      </c>
      <c r="AM173" s="45"/>
      <c r="AN173" s="45" t="str">
        <f>IF(AM173="","",AM173-AM171)</f>
        <v/>
      </c>
      <c r="AO173" s="45"/>
      <c r="AP173" s="45" t="str">
        <f>IF(AO173="","",AO171+AQ171-AO173)</f>
        <v/>
      </c>
      <c r="AQ173" s="45"/>
      <c r="AR173" s="44" t="str">
        <f t="shared" si="802"/>
        <v/>
      </c>
      <c r="AS173" s="45"/>
      <c r="AT173" s="45" t="str">
        <f t="shared" si="975"/>
        <v/>
      </c>
      <c r="AU173" s="46" t="str">
        <f t="shared" si="976"/>
        <v/>
      </c>
      <c r="AV173" s="37"/>
      <c r="AW173" s="29"/>
      <c r="AX173" s="47"/>
      <c r="AY173" s="45"/>
      <c r="AZ173" s="45" t="str">
        <f>IF(AY173="","",AY173-AY171)</f>
        <v/>
      </c>
      <c r="BA173" s="45"/>
      <c r="BB173" s="45" t="str">
        <f>IF(BA173="","",BA173-BA171)</f>
        <v/>
      </c>
      <c r="BC173" s="45"/>
      <c r="BD173" s="45" t="str">
        <f>IF(BC173="","",BC171+BE171-BC173)</f>
        <v/>
      </c>
      <c r="BE173" s="45"/>
      <c r="BF173" s="44" t="str">
        <f t="shared" si="810"/>
        <v/>
      </c>
      <c r="BG173" s="45"/>
      <c r="BH173" s="45" t="str">
        <f t="shared" si="977"/>
        <v/>
      </c>
      <c r="BI173" s="46" t="str">
        <f t="shared" si="978"/>
        <v/>
      </c>
      <c r="BJ173" s="37"/>
      <c r="BK173" s="29"/>
      <c r="BL173" s="47"/>
      <c r="BM173" s="45">
        <v>5897</v>
      </c>
      <c r="BN173" s="27">
        <f t="shared" si="905"/>
        <v>82</v>
      </c>
      <c r="BO173" s="45">
        <v>192</v>
      </c>
      <c r="BP173" s="45">
        <f t="shared" si="906"/>
        <v>1</v>
      </c>
      <c r="BQ173" s="45">
        <v>10</v>
      </c>
      <c r="BR173" s="45">
        <f t="shared" si="907"/>
        <v>1</v>
      </c>
      <c r="BS173" s="27">
        <v>0</v>
      </c>
      <c r="BT173" s="63" t="str">
        <f t="shared" si="967"/>
        <v>サンリオボアバンスクリップ</v>
      </c>
      <c r="BU173" s="67">
        <f t="shared" si="968"/>
        <v>1100</v>
      </c>
      <c r="BV173" s="45">
        <f t="shared" si="909"/>
        <v>1100</v>
      </c>
      <c r="BW173" s="46">
        <f t="shared" si="910"/>
        <v>0.13414634146341464</v>
      </c>
      <c r="BX173" s="37"/>
      <c r="BY173" s="57"/>
      <c r="BZ173" s="47"/>
      <c r="CA173" s="45">
        <v>10220</v>
      </c>
      <c r="CB173" s="27">
        <f t="shared" si="911"/>
        <v>81</v>
      </c>
      <c r="CC173" s="45">
        <v>477</v>
      </c>
      <c r="CD173" s="45">
        <f t="shared" si="912"/>
        <v>4</v>
      </c>
      <c r="CE173" s="45">
        <v>14</v>
      </c>
      <c r="CF173" s="45">
        <f t="shared" si="913"/>
        <v>1</v>
      </c>
      <c r="CG173" s="27">
        <v>1</v>
      </c>
      <c r="CH173" s="63" t="str">
        <f t="shared" si="1001"/>
        <v>バタースクイーズ</v>
      </c>
      <c r="CI173" s="67">
        <f t="shared" si="1002"/>
        <v>440</v>
      </c>
      <c r="CJ173" s="45">
        <f t="shared" si="915"/>
        <v>440</v>
      </c>
      <c r="CK173" s="46">
        <f t="shared" si="916"/>
        <v>5.4320987654320987E-2</v>
      </c>
      <c r="CL173" s="37"/>
      <c r="CM173" s="29"/>
      <c r="CN173" s="47"/>
      <c r="CO173" s="45">
        <v>4362</v>
      </c>
      <c r="CP173" s="27">
        <f t="shared" si="917"/>
        <v>77</v>
      </c>
      <c r="CQ173" s="45">
        <v>159</v>
      </c>
      <c r="CR173" s="45">
        <f t="shared" si="918"/>
        <v>8</v>
      </c>
      <c r="CS173" s="45">
        <v>22</v>
      </c>
      <c r="CT173" s="45">
        <f t="shared" si="919"/>
        <v>13</v>
      </c>
      <c r="CU173" s="27">
        <v>0</v>
      </c>
      <c r="CV173" s="63" t="str">
        <f t="shared" si="1008"/>
        <v>ボンドロシール</v>
      </c>
      <c r="CW173" s="67">
        <f t="shared" si="1009"/>
        <v>150</v>
      </c>
      <c r="CX173" s="45">
        <f t="shared" si="922"/>
        <v>1950</v>
      </c>
      <c r="CY173" s="46">
        <f t="shared" si="923"/>
        <v>0.25324675324675322</v>
      </c>
      <c r="CZ173" s="37"/>
      <c r="DA173" s="29"/>
      <c r="DB173" s="47"/>
      <c r="DC173" s="67"/>
      <c r="DD173" s="45" t="str">
        <f>IF(DC173="","",DC173-DC171)</f>
        <v/>
      </c>
      <c r="DE173" s="45"/>
      <c r="DF173" s="45"/>
      <c r="DG173" s="45"/>
      <c r="DH173" s="45" t="str">
        <f>IF(DG173="","",DG171+DI171-DG173)</f>
        <v/>
      </c>
      <c r="DI173" s="45"/>
      <c r="DJ173" s="44" t="str">
        <f t="shared" si="818"/>
        <v/>
      </c>
      <c r="DK173" s="45"/>
      <c r="DL173" s="45" t="str">
        <f t="shared" si="979"/>
        <v/>
      </c>
      <c r="DM173" s="46" t="str">
        <f t="shared" si="980"/>
        <v/>
      </c>
      <c r="DN173" s="37"/>
      <c r="DO173" s="29"/>
      <c r="DP173" s="47"/>
      <c r="DQ173" s="45"/>
      <c r="DR173" s="45" t="str">
        <f>IF(DQ173="","",DQ173-DQ171)</f>
        <v/>
      </c>
      <c r="DS173" s="45"/>
      <c r="DT173" s="45" t="str">
        <f>IF(DS173="","",DS173-DS171)</f>
        <v/>
      </c>
      <c r="DU173" s="45"/>
      <c r="DV173" s="45" t="str">
        <f>IF(DU173="","",DU171+DW171-DU173)</f>
        <v/>
      </c>
      <c r="DW173" s="45"/>
      <c r="DX173" s="44" t="str">
        <f t="shared" si="826"/>
        <v/>
      </c>
      <c r="DY173" s="45"/>
      <c r="DZ173" s="45" t="str">
        <f t="shared" si="981"/>
        <v/>
      </c>
      <c r="EA173" s="46" t="str">
        <f t="shared" si="982"/>
        <v/>
      </c>
      <c r="EB173" s="37"/>
      <c r="ED173" s="47"/>
      <c r="EE173" s="67"/>
      <c r="EF173" s="45" t="str">
        <f>IF(EE173="","",EE173-EE171)</f>
        <v/>
      </c>
      <c r="EG173" s="45"/>
      <c r="EH173" s="45"/>
      <c r="EI173" s="45"/>
      <c r="EJ173" s="45" t="str">
        <f>IF(EI173="","",EI171+EK171-EI173)</f>
        <v/>
      </c>
      <c r="EK173" s="45"/>
      <c r="EL173" s="44" t="str">
        <f t="shared" si="834"/>
        <v/>
      </c>
      <c r="EM173" s="45"/>
      <c r="EN173" s="45" t="str">
        <f t="shared" si="983"/>
        <v/>
      </c>
      <c r="EO173" s="46" t="str">
        <f t="shared" si="984"/>
        <v/>
      </c>
      <c r="EP173" s="37"/>
      <c r="ER173" s="47"/>
      <c r="ES173" s="67"/>
      <c r="ET173" s="45" t="str">
        <f>IF(ES173="","",ES173-ES171)</f>
        <v/>
      </c>
      <c r="EU173" s="45"/>
      <c r="EV173" s="45"/>
      <c r="EW173" s="45"/>
      <c r="EX173" s="45" t="str">
        <f>IF(EW173="","",EW171+EY171-EW173)</f>
        <v/>
      </c>
      <c r="EY173" s="45"/>
      <c r="EZ173" s="44" t="str">
        <f t="shared" si="842"/>
        <v/>
      </c>
      <c r="FA173" s="45"/>
      <c r="FB173" s="45" t="str">
        <f t="shared" si="985"/>
        <v/>
      </c>
      <c r="FC173" s="46" t="str">
        <f t="shared" si="986"/>
        <v/>
      </c>
      <c r="FD173" s="37"/>
      <c r="FF173" s="47"/>
      <c r="FG173" s="67"/>
      <c r="FH173" s="45" t="str">
        <f>IF(FG173="","",FG173-FG171)</f>
        <v/>
      </c>
      <c r="FI173" s="45"/>
      <c r="FJ173" s="45"/>
      <c r="FK173" s="45"/>
      <c r="FL173" s="45" t="str">
        <f>IF(FK173="","",FK171+FM171-FK173)</f>
        <v/>
      </c>
      <c r="FM173" s="45"/>
      <c r="FN173" s="44" t="str">
        <f t="shared" si="850"/>
        <v/>
      </c>
      <c r="FO173" s="45"/>
      <c r="FP173" s="45" t="str">
        <f t="shared" si="987"/>
        <v/>
      </c>
      <c r="FQ173" s="46" t="str">
        <f t="shared" si="988"/>
        <v/>
      </c>
      <c r="FR173" s="37"/>
      <c r="FS173" s="29"/>
      <c r="FT173" s="47"/>
      <c r="FU173" s="67"/>
      <c r="FV173" s="45" t="str">
        <f>IF(FU173="","",FU173-FU171)</f>
        <v/>
      </c>
      <c r="FW173" s="45"/>
      <c r="FX173" s="45"/>
      <c r="FY173" s="45"/>
      <c r="FZ173" s="45" t="str">
        <f>IF(FY173="","",FY171+GA171-FY173)</f>
        <v/>
      </c>
      <c r="GA173" s="45"/>
      <c r="GB173" s="44" t="str">
        <f t="shared" si="858"/>
        <v/>
      </c>
      <c r="GC173" s="45"/>
      <c r="GD173" s="45" t="str">
        <f t="shared" si="989"/>
        <v/>
      </c>
      <c r="GE173" s="46" t="str">
        <f t="shared" si="990"/>
        <v/>
      </c>
      <c r="GF173" s="37"/>
      <c r="GH173" s="47"/>
      <c r="GI173" s="67"/>
      <c r="GJ173" s="45" t="str">
        <f>IF(GI173="","",GI173-GI171)</f>
        <v/>
      </c>
      <c r="GK173" s="45"/>
      <c r="GL173" s="45"/>
      <c r="GM173" s="45"/>
      <c r="GN173" s="45" t="str">
        <f>IF(GM173="","",GM171+GO171-GM173)</f>
        <v/>
      </c>
      <c r="GO173" s="45"/>
      <c r="GP173" s="44" t="str">
        <f t="shared" si="866"/>
        <v/>
      </c>
      <c r="GQ173" s="45"/>
      <c r="GR173" s="45" t="str">
        <f t="shared" si="991"/>
        <v/>
      </c>
      <c r="GS173" s="46" t="str">
        <f t="shared" si="992"/>
        <v/>
      </c>
      <c r="GT173" s="37"/>
      <c r="GU173" s="61"/>
      <c r="GV173" s="47"/>
      <c r="GW173" s="30" t="s">
        <v>1145</v>
      </c>
      <c r="GX173" s="45">
        <v>4026</v>
      </c>
      <c r="GY173" s="27">
        <f t="shared" si="924"/>
        <v>35</v>
      </c>
      <c r="GZ173" s="45">
        <v>111</v>
      </c>
      <c r="HA173" s="45">
        <f t="shared" si="925"/>
        <v>3</v>
      </c>
      <c r="HB173" s="45">
        <v>0</v>
      </c>
      <c r="HC173" s="45">
        <f t="shared" si="926"/>
        <v>3</v>
      </c>
      <c r="HD173" s="27">
        <v>2</v>
      </c>
      <c r="HE173" s="63" t="str">
        <f t="shared" si="963"/>
        <v>おしりぷにぷにシール</v>
      </c>
      <c r="HF173" s="67">
        <f t="shared" si="964"/>
        <v>220</v>
      </c>
      <c r="HG173" s="45">
        <f t="shared" si="927"/>
        <v>660</v>
      </c>
      <c r="HH173" s="46">
        <f t="shared" si="965"/>
        <v>0.18857142857142858</v>
      </c>
      <c r="HI173" s="37"/>
      <c r="HK173" s="47"/>
      <c r="HL173" s="45">
        <v>3297</v>
      </c>
      <c r="HM173" s="27">
        <f t="shared" si="929"/>
        <v>69</v>
      </c>
      <c r="HN173" s="45">
        <v>90</v>
      </c>
      <c r="HO173" s="45">
        <f t="shared" si="930"/>
        <v>1</v>
      </c>
      <c r="HP173" s="45">
        <v>20</v>
      </c>
      <c r="HQ173" s="45">
        <f t="shared" si="931"/>
        <v>1</v>
      </c>
      <c r="HR173" s="27">
        <v>0</v>
      </c>
      <c r="HS173" s="63" t="str">
        <f t="shared" si="932"/>
        <v>たまごっちマスコット</v>
      </c>
      <c r="HT173" s="67">
        <f t="shared" si="933"/>
        <v>1100</v>
      </c>
      <c r="HU173" s="45">
        <f t="shared" si="934"/>
        <v>1100</v>
      </c>
      <c r="HV173" s="46">
        <f t="shared" si="935"/>
        <v>0.15942028985507245</v>
      </c>
      <c r="HW173" s="37"/>
      <c r="HX173" s="360"/>
      <c r="HY173" s="47"/>
      <c r="HZ173" s="45">
        <v>9889</v>
      </c>
      <c r="IA173" s="27">
        <f t="shared" si="936"/>
        <v>78</v>
      </c>
      <c r="IB173" s="45">
        <v>283</v>
      </c>
      <c r="IC173" s="45">
        <f t="shared" si="937"/>
        <v>2</v>
      </c>
      <c r="ID173" s="45">
        <v>30</v>
      </c>
      <c r="IE173" s="45">
        <f t="shared" si="938"/>
        <v>8</v>
      </c>
      <c r="IF173" s="27">
        <v>5</v>
      </c>
      <c r="IG173" s="63" t="str">
        <f t="shared" si="1003"/>
        <v>ボンボンドロップシール</v>
      </c>
      <c r="IH173" s="67">
        <f t="shared" si="1004"/>
        <v>200</v>
      </c>
      <c r="II173" s="45">
        <f t="shared" si="941"/>
        <v>1600</v>
      </c>
      <c r="IJ173" s="46">
        <f t="shared" si="942"/>
        <v>0.20512820512820512</v>
      </c>
      <c r="IK173" s="37"/>
      <c r="IL173" s="29"/>
      <c r="IM173" s="47"/>
      <c r="IN173" s="45">
        <v>6671</v>
      </c>
      <c r="IO173" s="27">
        <f t="shared" si="943"/>
        <v>116</v>
      </c>
      <c r="IP173" s="45">
        <v>445</v>
      </c>
      <c r="IQ173" s="45">
        <f t="shared" si="944"/>
        <v>2</v>
      </c>
      <c r="IR173" s="45">
        <v>23</v>
      </c>
      <c r="IS173" s="45">
        <f t="shared" si="945"/>
        <v>2</v>
      </c>
      <c r="IT173" s="27">
        <v>0</v>
      </c>
      <c r="IU173" s="63" t="str">
        <f t="shared" si="969"/>
        <v>たまごっちヘアクリップ</v>
      </c>
      <c r="IV173" s="67">
        <f t="shared" si="970"/>
        <v>1100</v>
      </c>
      <c r="IW173" s="45">
        <f t="shared" si="946"/>
        <v>2200</v>
      </c>
      <c r="IX173" s="46">
        <f t="shared" si="947"/>
        <v>0.18965517241379309</v>
      </c>
      <c r="IY173" s="37"/>
      <c r="IZ173" s="61"/>
      <c r="JA173" s="47"/>
      <c r="JB173" s="45">
        <v>10135</v>
      </c>
      <c r="JC173" s="27">
        <f t="shared" si="948"/>
        <v>53</v>
      </c>
      <c r="JD173" s="45">
        <v>535</v>
      </c>
      <c r="JE173" s="45">
        <f t="shared" si="949"/>
        <v>1</v>
      </c>
      <c r="JF173" s="45">
        <v>16</v>
      </c>
      <c r="JG173" s="45">
        <f t="shared" si="950"/>
        <v>1</v>
      </c>
      <c r="JH173" s="27">
        <v>0</v>
      </c>
      <c r="JI173" s="63" t="str">
        <f t="shared" si="1006"/>
        <v>たまごっちマスコット</v>
      </c>
      <c r="JJ173" s="67">
        <f t="shared" si="1007"/>
        <v>1100</v>
      </c>
      <c r="JK173" s="45">
        <f t="shared" si="952"/>
        <v>1100</v>
      </c>
      <c r="JL173" s="46">
        <f t="shared" si="953"/>
        <v>0.20754716981132076</v>
      </c>
      <c r="JM173" s="37"/>
      <c r="JN173" s="29"/>
      <c r="JO173" s="47"/>
      <c r="JP173" s="45">
        <v>7036</v>
      </c>
      <c r="JQ173" s="187">
        <f t="shared" si="1005"/>
        <v>15</v>
      </c>
      <c r="JR173" s="45">
        <v>345</v>
      </c>
      <c r="JS173" s="45">
        <f t="shared" si="955"/>
        <v>2</v>
      </c>
      <c r="JT173" s="45">
        <v>270</v>
      </c>
      <c r="JU173" s="45">
        <f t="shared" si="956"/>
        <v>11</v>
      </c>
      <c r="JV173" s="27">
        <v>0</v>
      </c>
      <c r="JW173" s="63" t="str">
        <f t="shared" si="957"/>
        <v>ブレスレット</v>
      </c>
      <c r="JX173" s="67">
        <f t="shared" si="958"/>
        <v>150</v>
      </c>
      <c r="JY173" s="45">
        <f t="shared" si="959"/>
        <v>1650</v>
      </c>
      <c r="JZ173" s="46">
        <f t="shared" si="960"/>
        <v>1.1000000000000001</v>
      </c>
      <c r="KA173" s="37"/>
      <c r="KB173" s="51"/>
      <c r="KC173" s="47"/>
      <c r="KD173" s="45">
        <v>14907</v>
      </c>
      <c r="KE173" s="27">
        <f>IF(KD173="","",KD173-KD169)</f>
        <v>111</v>
      </c>
      <c r="KF173" s="45">
        <v>777</v>
      </c>
      <c r="KG173" s="45">
        <f>IF(KF173="","",KF173-KF169)</f>
        <v>2</v>
      </c>
      <c r="KH173" s="45">
        <v>19</v>
      </c>
      <c r="KI173" s="45">
        <f>IF(KH173="","",KH169+KJ169-KH173)</f>
        <v>2</v>
      </c>
      <c r="KJ173" s="27">
        <v>0</v>
      </c>
      <c r="KK173" s="63" t="str">
        <f>IF(KD173="","",KK169)</f>
        <v>たまごっちマスコット</v>
      </c>
      <c r="KL173" s="67">
        <f>IF(KE173="","",KL169)</f>
        <v>1430</v>
      </c>
      <c r="KM173" s="45">
        <f>IF(KH173="","",KI173*KL173)</f>
        <v>2860</v>
      </c>
      <c r="KN173" s="46">
        <f>IF(KI173="","",KM173/(KE173*100))</f>
        <v>0.25765765765765763</v>
      </c>
      <c r="KO173" s="37"/>
      <c r="KP173" s="29"/>
      <c r="KQ173" s="47"/>
      <c r="KR173" s="45">
        <v>4294</v>
      </c>
      <c r="KS173" s="27">
        <f>IF(KR173="","",KR173-KR169)</f>
        <v>161</v>
      </c>
      <c r="KT173" s="45">
        <v>139</v>
      </c>
      <c r="KU173" s="45">
        <f>IF(KT173="","",KT173-KT169)</f>
        <v>5</v>
      </c>
      <c r="KV173" s="45">
        <v>1</v>
      </c>
      <c r="KW173" s="45">
        <f>IF(KV173="","",KV169+KX169-KV173)</f>
        <v>6</v>
      </c>
      <c r="KX173" s="27">
        <v>10</v>
      </c>
      <c r="KY173" s="63" t="str">
        <f>IF(KR173="","",KY169)</f>
        <v>たまごっちブロックシール</v>
      </c>
      <c r="KZ173" s="67">
        <f>IF(KS173="","",KZ169)</f>
        <v>250</v>
      </c>
      <c r="LA173" s="45">
        <f>IF(KV173="","",KW173*KZ173)</f>
        <v>1500</v>
      </c>
      <c r="LB173" s="46">
        <f>IF(KW173="","",LA173/(KS173*100))</f>
        <v>9.3167701863354033E-2</v>
      </c>
      <c r="LC173" s="37"/>
      <c r="LD173" s="29"/>
      <c r="LE173" s="75"/>
      <c r="LF173" s="76"/>
      <c r="LG173" s="76"/>
      <c r="LH173" s="76">
        <v>1166</v>
      </c>
      <c r="LI173" s="76">
        <f t="shared" si="902"/>
        <v>0</v>
      </c>
      <c r="LJ173" s="77">
        <v>1</v>
      </c>
      <c r="LK173" s="76">
        <f t="shared" si="903"/>
        <v>0</v>
      </c>
      <c r="LL173" s="76">
        <v>0</v>
      </c>
      <c r="LM173" s="78" t="str">
        <f>IF(LF171="","",LM170)</f>
        <v>ボンドロ</v>
      </c>
      <c r="LN173" s="79">
        <f>IF(LG171="","",LN170)</f>
        <v>1500</v>
      </c>
      <c r="LO173" s="76">
        <f t="shared" si="904"/>
        <v>0</v>
      </c>
      <c r="LP173" s="80"/>
      <c r="LQ173" s="37"/>
      <c r="LR173" s="29"/>
      <c r="LS173" s="47"/>
      <c r="LT173" s="67"/>
      <c r="LU173" s="45" t="str">
        <f>IF(LT173="","",LT173-LT171)</f>
        <v/>
      </c>
      <c r="LV173" s="45"/>
      <c r="LW173" s="45"/>
      <c r="LX173" s="45"/>
      <c r="LY173" s="45" t="str">
        <f>IF(LX173="","",LX171+LZ171-LX173)</f>
        <v/>
      </c>
      <c r="LZ173" s="45"/>
      <c r="MA173" s="44" t="str">
        <f t="shared" si="874"/>
        <v/>
      </c>
      <c r="MB173" s="45"/>
      <c r="MC173" s="45" t="str">
        <f t="shared" si="993"/>
        <v/>
      </c>
      <c r="MD173" s="46" t="str">
        <f t="shared" si="994"/>
        <v/>
      </c>
      <c r="ME173" s="37"/>
      <c r="MF173" s="29"/>
      <c r="MG173" s="47"/>
      <c r="MH173" s="67"/>
      <c r="MI173" s="45" t="str">
        <f>IF(MH173="","",MH173-MH171)</f>
        <v/>
      </c>
      <c r="MJ173" s="45"/>
      <c r="MK173" s="45"/>
      <c r="ML173" s="45"/>
      <c r="MM173" s="45" t="str">
        <f>IF(ML173="","",ML171+MN171-ML173)</f>
        <v/>
      </c>
      <c r="MN173" s="45"/>
      <c r="MO173" s="44" t="str">
        <f t="shared" si="882"/>
        <v/>
      </c>
      <c r="MP173" s="45"/>
      <c r="MQ173" s="45" t="str">
        <f t="shared" si="995"/>
        <v/>
      </c>
      <c r="MR173" s="46" t="str">
        <f t="shared" si="996"/>
        <v/>
      </c>
      <c r="MS173" s="37"/>
      <c r="MT173" s="29"/>
      <c r="MU173" s="47"/>
      <c r="MV173" s="67"/>
      <c r="MW173" s="45" t="str">
        <f>IF(MV173="","",MV173-MV171)</f>
        <v/>
      </c>
      <c r="MX173" s="45"/>
      <c r="MY173" s="45"/>
      <c r="MZ173" s="45"/>
      <c r="NA173" s="45" t="str">
        <f>IF(MZ173="","",MZ171+NB171-MZ173)</f>
        <v/>
      </c>
      <c r="NB173" s="45"/>
      <c r="NC173" s="44" t="str">
        <f t="shared" si="890"/>
        <v/>
      </c>
      <c r="ND173" s="45"/>
      <c r="NE173" s="45" t="str">
        <f t="shared" si="997"/>
        <v/>
      </c>
      <c r="NF173" s="46" t="str">
        <f t="shared" si="998"/>
        <v/>
      </c>
      <c r="NG173" s="37"/>
      <c r="NH173" s="29"/>
      <c r="NI173" s="47"/>
      <c r="NJ173" s="67"/>
      <c r="NK173" s="45" t="str">
        <f>IF(NJ173="","",NJ173-NJ171)</f>
        <v/>
      </c>
      <c r="NL173" s="45"/>
      <c r="NM173" s="45"/>
      <c r="NN173" s="45"/>
      <c r="NO173" s="45" t="str">
        <f>IF(NN173="","",NN171+NP171-NN173)</f>
        <v/>
      </c>
      <c r="NP173" s="45"/>
      <c r="NQ173" s="44" t="str">
        <f t="shared" si="898"/>
        <v/>
      </c>
      <c r="NR173" s="45"/>
      <c r="NS173" s="45" t="str">
        <f t="shared" si="999"/>
        <v/>
      </c>
      <c r="NT173" s="46" t="str">
        <f t="shared" si="1000"/>
        <v/>
      </c>
      <c r="NU173" s="37"/>
    </row>
    <row r="174" spans="1:385" ht="15" customHeight="1" thickTop="1" thickBot="1" x14ac:dyDescent="0.3">
      <c r="A174" s="38"/>
      <c r="B174" s="39"/>
      <c r="C174" s="40"/>
      <c r="D174" s="40"/>
      <c r="E174" s="41"/>
      <c r="F174" s="41"/>
      <c r="G174" s="40"/>
      <c r="H174" s="42"/>
      <c r="I174" s="45"/>
      <c r="J174" s="45" t="str">
        <f t="shared" ref="J174:J198" si="1010">IF(I174="","",I174-I173)</f>
        <v/>
      </c>
      <c r="K174" s="45"/>
      <c r="L174" s="45"/>
      <c r="M174" s="45"/>
      <c r="N174" s="45" t="str">
        <f t="shared" ref="N174:N199" si="1011">IF(M174="","",M173+O173-M174)</f>
        <v/>
      </c>
      <c r="O174" s="45"/>
      <c r="P174" s="45"/>
      <c r="Q174" s="45"/>
      <c r="R174" s="45" t="str">
        <f t="shared" si="971"/>
        <v/>
      </c>
      <c r="S174" s="46" t="str">
        <f t="shared" si="972"/>
        <v/>
      </c>
      <c r="T174" s="37"/>
      <c r="U174" s="29"/>
      <c r="V174" s="47"/>
      <c r="W174" s="67"/>
      <c r="X174" s="45" t="str">
        <f t="shared" ref="X174:X194" si="1012">IF(W174="","",W174-W173)</f>
        <v/>
      </c>
      <c r="Y174" s="45"/>
      <c r="Z174" s="45"/>
      <c r="AA174" s="45"/>
      <c r="AB174" s="45" t="str">
        <f t="shared" ref="AB174:AB194" si="1013">IF(AA174="","",AA173+AC173-AA174)</f>
        <v/>
      </c>
      <c r="AC174" s="45"/>
      <c r="AD174" s="45"/>
      <c r="AE174" s="45"/>
      <c r="AF174" s="45" t="str">
        <f t="shared" si="973"/>
        <v/>
      </c>
      <c r="AG174" s="46" t="str">
        <f t="shared" si="974"/>
        <v/>
      </c>
      <c r="AH174" s="37"/>
      <c r="AI174" s="29"/>
      <c r="AJ174" s="47"/>
      <c r="AK174" s="45"/>
      <c r="AL174" s="45" t="str">
        <f t="shared" ref="AL174:AL198" si="1014">IF(AK174="","",AK174-AK173)</f>
        <v/>
      </c>
      <c r="AM174" s="45"/>
      <c r="AN174" s="45" t="str">
        <f t="shared" ref="AN174:AN199" si="1015">IF(AM174="","",AM174-AM173)</f>
        <v/>
      </c>
      <c r="AO174" s="45"/>
      <c r="AP174" s="45" t="str">
        <f t="shared" ref="AP174:AP199" si="1016">IF(AO174="","",AO173+AQ173-AO174)</f>
        <v/>
      </c>
      <c r="AQ174" s="45"/>
      <c r="AR174" s="45"/>
      <c r="AS174" s="45"/>
      <c r="AT174" s="45" t="str">
        <f t="shared" si="975"/>
        <v/>
      </c>
      <c r="AU174" s="46" t="str">
        <f t="shared" si="976"/>
        <v/>
      </c>
      <c r="AV174" s="37"/>
      <c r="AW174" s="29"/>
      <c r="AX174" s="47"/>
      <c r="AY174" s="45"/>
      <c r="AZ174" s="45" t="str">
        <f t="shared" ref="AZ174:AZ198" si="1017">IF(AY174="","",AY174-AY173)</f>
        <v/>
      </c>
      <c r="BA174" s="45"/>
      <c r="BB174" s="45" t="str">
        <f t="shared" ref="BB174:BB199" si="1018">IF(BA174="","",BA174-BA173)</f>
        <v/>
      </c>
      <c r="BC174" s="45"/>
      <c r="BD174" s="45" t="str">
        <f t="shared" ref="BD174:BD199" si="1019">IF(BC174="","",BC173+BE173-BC174)</f>
        <v/>
      </c>
      <c r="BE174" s="45"/>
      <c r="BF174" s="45"/>
      <c r="BG174" s="45"/>
      <c r="BH174" s="45" t="str">
        <f t="shared" si="977"/>
        <v/>
      </c>
      <c r="BI174" s="46" t="str">
        <f t="shared" si="978"/>
        <v/>
      </c>
      <c r="BJ174" s="37"/>
      <c r="BK174" s="29"/>
      <c r="BL174" s="75"/>
      <c r="BM174" s="83">
        <v>4306</v>
      </c>
      <c r="BN174" s="77">
        <f t="shared" si="905"/>
        <v>169</v>
      </c>
      <c r="BO174" s="79">
        <v>98</v>
      </c>
      <c r="BP174" s="76">
        <f t="shared" si="906"/>
        <v>8</v>
      </c>
      <c r="BQ174" s="76">
        <v>6</v>
      </c>
      <c r="BR174" s="76">
        <f t="shared" si="907"/>
        <v>6</v>
      </c>
      <c r="BS174" s="76">
        <v>10</v>
      </c>
      <c r="BT174" s="78" t="str">
        <f t="shared" si="967"/>
        <v>バタースクイーズ</v>
      </c>
      <c r="BU174" s="79">
        <f t="shared" si="968"/>
        <v>440</v>
      </c>
      <c r="BV174" s="76">
        <f t="shared" si="909"/>
        <v>2640</v>
      </c>
      <c r="BW174" s="80">
        <f t="shared" si="910"/>
        <v>0.15621301775147928</v>
      </c>
      <c r="BX174" s="37" t="s">
        <v>1107</v>
      </c>
      <c r="BY174" s="57"/>
      <c r="BZ174" s="75"/>
      <c r="CA174" s="83">
        <v>7699</v>
      </c>
      <c r="CB174" s="77">
        <f t="shared" si="911"/>
        <v>80</v>
      </c>
      <c r="CC174" s="79">
        <v>423</v>
      </c>
      <c r="CD174" s="76">
        <f t="shared" si="912"/>
        <v>6</v>
      </c>
      <c r="CE174" s="76">
        <v>15</v>
      </c>
      <c r="CF174" s="76">
        <f t="shared" si="913"/>
        <v>6</v>
      </c>
      <c r="CG174" s="76">
        <v>0</v>
      </c>
      <c r="CH174" s="78" t="str">
        <f t="shared" si="1001"/>
        <v>たまごっちMC</v>
      </c>
      <c r="CI174" s="79">
        <f t="shared" si="1002"/>
        <v>1430</v>
      </c>
      <c r="CJ174" s="76">
        <f t="shared" si="915"/>
        <v>8580</v>
      </c>
      <c r="CK174" s="80">
        <f t="shared" si="916"/>
        <v>1.0725</v>
      </c>
      <c r="CL174" s="37"/>
      <c r="CM174" s="29"/>
      <c r="CN174" s="75"/>
      <c r="CO174" s="83">
        <v>3373</v>
      </c>
      <c r="CP174" s="77">
        <f t="shared" si="917"/>
        <v>131</v>
      </c>
      <c r="CQ174" s="79">
        <v>222</v>
      </c>
      <c r="CR174" s="76">
        <f t="shared" si="918"/>
        <v>2</v>
      </c>
      <c r="CS174" s="76">
        <v>9</v>
      </c>
      <c r="CT174" s="76">
        <f t="shared" si="919"/>
        <v>2</v>
      </c>
      <c r="CU174" s="76">
        <v>5</v>
      </c>
      <c r="CV174" s="78" t="str">
        <f t="shared" si="1008"/>
        <v>たまごっちブロックシール</v>
      </c>
      <c r="CW174" s="79">
        <f t="shared" si="1009"/>
        <v>600</v>
      </c>
      <c r="CX174" s="76">
        <f t="shared" si="922"/>
        <v>1200</v>
      </c>
      <c r="CY174" s="80">
        <f t="shared" si="923"/>
        <v>9.1603053435114504E-2</v>
      </c>
      <c r="CZ174" s="37"/>
      <c r="DA174" s="29"/>
      <c r="DB174" s="47"/>
      <c r="DC174" s="67"/>
      <c r="DD174" s="45" t="str">
        <f t="shared" ref="DD174:DD194" si="1020">IF(DC174="","",DC174-DC173)</f>
        <v/>
      </c>
      <c r="DE174" s="45"/>
      <c r="DF174" s="45"/>
      <c r="DG174" s="45"/>
      <c r="DH174" s="45" t="str">
        <f t="shared" ref="DH174:DH194" si="1021">IF(DG174="","",DG173+DI173-DG174)</f>
        <v/>
      </c>
      <c r="DI174" s="45"/>
      <c r="DJ174" s="45"/>
      <c r="DK174" s="45"/>
      <c r="DL174" s="45" t="str">
        <f t="shared" si="979"/>
        <v/>
      </c>
      <c r="DM174" s="46" t="str">
        <f t="shared" si="980"/>
        <v/>
      </c>
      <c r="DN174" s="37"/>
      <c r="DO174" s="29"/>
      <c r="DP174" s="47"/>
      <c r="DQ174" s="45"/>
      <c r="DR174" s="45" t="str">
        <f t="shared" ref="DR174:DR198" si="1022">IF(DQ174="","",DQ174-DQ173)</f>
        <v/>
      </c>
      <c r="DS174" s="45"/>
      <c r="DT174" s="45" t="str">
        <f t="shared" ref="DT174:DT199" si="1023">IF(DS174="","",DS174-DS173)</f>
        <v/>
      </c>
      <c r="DU174" s="45"/>
      <c r="DV174" s="45" t="str">
        <f t="shared" ref="DV174:DV199" si="1024">IF(DU174="","",DU173+DW173-DU174)</f>
        <v/>
      </c>
      <c r="DW174" s="45"/>
      <c r="DX174" s="45"/>
      <c r="DY174" s="45"/>
      <c r="DZ174" s="45" t="str">
        <f t="shared" si="981"/>
        <v/>
      </c>
      <c r="EA174" s="46" t="str">
        <f t="shared" si="982"/>
        <v/>
      </c>
      <c r="EB174" s="37"/>
      <c r="ED174" s="47"/>
      <c r="EE174" s="67"/>
      <c r="EF174" s="45" t="str">
        <f t="shared" ref="EF174:EF194" si="1025">IF(EE174="","",EE174-EE173)</f>
        <v/>
      </c>
      <c r="EG174" s="45"/>
      <c r="EH174" s="45"/>
      <c r="EI174" s="45"/>
      <c r="EJ174" s="45" t="str">
        <f t="shared" ref="EJ174:EJ194" si="1026">IF(EI174="","",EI173+EK173-EI174)</f>
        <v/>
      </c>
      <c r="EK174" s="45"/>
      <c r="EL174" s="45"/>
      <c r="EM174" s="45"/>
      <c r="EN174" s="45" t="str">
        <f t="shared" si="983"/>
        <v/>
      </c>
      <c r="EO174" s="46" t="str">
        <f t="shared" si="984"/>
        <v/>
      </c>
      <c r="EP174" s="37"/>
      <c r="ER174" s="47"/>
      <c r="ES174" s="67"/>
      <c r="ET174" s="45" t="str">
        <f t="shared" ref="ET174:ET194" si="1027">IF(ES174="","",ES174-ES173)</f>
        <v/>
      </c>
      <c r="EU174" s="45"/>
      <c r="EV174" s="45"/>
      <c r="EW174" s="45"/>
      <c r="EX174" s="45" t="str">
        <f t="shared" ref="EX174:EX194" si="1028">IF(EW174="","",EW173+EY173-EW174)</f>
        <v/>
      </c>
      <c r="EY174" s="45"/>
      <c r="EZ174" s="45"/>
      <c r="FA174" s="45"/>
      <c r="FB174" s="45" t="str">
        <f t="shared" si="985"/>
        <v/>
      </c>
      <c r="FC174" s="46" t="str">
        <f t="shared" si="986"/>
        <v/>
      </c>
      <c r="FD174" s="37"/>
      <c r="FF174" s="47"/>
      <c r="FG174" s="67"/>
      <c r="FH174" s="45" t="str">
        <f t="shared" ref="FH174:FH194" si="1029">IF(FG174="","",FG174-FG173)</f>
        <v/>
      </c>
      <c r="FI174" s="45"/>
      <c r="FJ174" s="45"/>
      <c r="FK174" s="45"/>
      <c r="FL174" s="45" t="str">
        <f t="shared" ref="FL174:FL194" si="1030">IF(FK174="","",FK173+FM173-FK174)</f>
        <v/>
      </c>
      <c r="FM174" s="45"/>
      <c r="FN174" s="45"/>
      <c r="FO174" s="45"/>
      <c r="FP174" s="45" t="str">
        <f t="shared" si="987"/>
        <v/>
      </c>
      <c r="FQ174" s="46" t="str">
        <f t="shared" si="988"/>
        <v/>
      </c>
      <c r="FR174" s="37"/>
      <c r="FS174" s="29"/>
      <c r="FT174" s="47"/>
      <c r="FU174" s="67"/>
      <c r="FV174" s="45" t="str">
        <f t="shared" ref="FV174:FV194" si="1031">IF(FU174="","",FU174-FU173)</f>
        <v/>
      </c>
      <c r="FW174" s="45"/>
      <c r="FX174" s="45"/>
      <c r="FY174" s="45"/>
      <c r="FZ174" s="45" t="str">
        <f t="shared" ref="FZ174:FZ194" si="1032">IF(FY174="","",FY173+GA173-FY174)</f>
        <v/>
      </c>
      <c r="GA174" s="45"/>
      <c r="GB174" s="45"/>
      <c r="GC174" s="45"/>
      <c r="GD174" s="45" t="str">
        <f t="shared" si="989"/>
        <v/>
      </c>
      <c r="GE174" s="46" t="str">
        <f t="shared" si="990"/>
        <v/>
      </c>
      <c r="GF174" s="37"/>
      <c r="GH174" s="47"/>
      <c r="GI174" s="67"/>
      <c r="GJ174" s="45" t="str">
        <f t="shared" ref="GJ174:GJ194" si="1033">IF(GI174="","",GI174-GI173)</f>
        <v/>
      </c>
      <c r="GK174" s="45"/>
      <c r="GL174" s="45"/>
      <c r="GM174" s="45"/>
      <c r="GN174" s="45" t="str">
        <f t="shared" ref="GN174:GN194" si="1034">IF(GM174="","",GM173+GO173-GM174)</f>
        <v/>
      </c>
      <c r="GO174" s="45"/>
      <c r="GP174" s="45"/>
      <c r="GQ174" s="45"/>
      <c r="GR174" s="45" t="str">
        <f t="shared" si="991"/>
        <v/>
      </c>
      <c r="GS174" s="46" t="str">
        <f t="shared" si="992"/>
        <v/>
      </c>
      <c r="GT174" s="37"/>
      <c r="GU174" s="61"/>
      <c r="GV174" s="75"/>
      <c r="GW174" s="84" t="s">
        <v>1146</v>
      </c>
      <c r="GX174" s="83">
        <v>18056</v>
      </c>
      <c r="GY174" s="77">
        <f t="shared" si="924"/>
        <v>402</v>
      </c>
      <c r="GZ174" s="79">
        <v>144</v>
      </c>
      <c r="HA174" s="76">
        <f t="shared" si="925"/>
        <v>3</v>
      </c>
      <c r="HB174" s="76">
        <v>1</v>
      </c>
      <c r="HC174" s="76">
        <f t="shared" si="926"/>
        <v>2</v>
      </c>
      <c r="HD174" s="76">
        <v>3</v>
      </c>
      <c r="HE174" s="78" t="str">
        <f t="shared" si="963"/>
        <v>ボンボンドロップシール</v>
      </c>
      <c r="HF174" s="79">
        <f t="shared" si="964"/>
        <v>2000</v>
      </c>
      <c r="HG174" s="76">
        <f t="shared" si="927"/>
        <v>4000</v>
      </c>
      <c r="HH174" s="80">
        <f t="shared" si="965"/>
        <v>9.950248756218906E-2</v>
      </c>
      <c r="HI174" s="37"/>
      <c r="HK174" s="75"/>
      <c r="HL174" s="83">
        <v>2871</v>
      </c>
      <c r="HM174" s="77">
        <f t="shared" si="929"/>
        <v>86</v>
      </c>
      <c r="HN174" s="79">
        <v>112</v>
      </c>
      <c r="HO174" s="76">
        <f t="shared" si="930"/>
        <v>9</v>
      </c>
      <c r="HP174" s="76">
        <v>24</v>
      </c>
      <c r="HQ174" s="76">
        <f t="shared" si="931"/>
        <v>10</v>
      </c>
      <c r="HR174" s="76">
        <v>12</v>
      </c>
      <c r="HS174" s="78" t="str">
        <f t="shared" si="932"/>
        <v>ボンドロシール</v>
      </c>
      <c r="HT174" s="79">
        <f t="shared" si="933"/>
        <v>200</v>
      </c>
      <c r="HU174" s="76">
        <f t="shared" si="934"/>
        <v>2000</v>
      </c>
      <c r="HV174" s="80">
        <f t="shared" si="935"/>
        <v>0.23255813953488372</v>
      </c>
      <c r="HW174" s="37" t="s">
        <v>1109</v>
      </c>
      <c r="HX174" s="360"/>
      <c r="HY174" s="75"/>
      <c r="HZ174" s="83">
        <v>9543</v>
      </c>
      <c r="IA174" s="77">
        <f t="shared" si="936"/>
        <v>255</v>
      </c>
      <c r="IB174" s="79">
        <v>348</v>
      </c>
      <c r="IC174" s="76">
        <f t="shared" si="937"/>
        <v>3</v>
      </c>
      <c r="ID174" s="76">
        <v>17</v>
      </c>
      <c r="IE174" s="76">
        <f t="shared" si="938"/>
        <v>2</v>
      </c>
      <c r="IF174" s="76">
        <v>1</v>
      </c>
      <c r="IG174" s="78" t="str">
        <f t="shared" si="1003"/>
        <v>バタースクイーズ</v>
      </c>
      <c r="IH174" s="79">
        <f t="shared" si="1004"/>
        <v>400</v>
      </c>
      <c r="II174" s="76">
        <f t="shared" si="941"/>
        <v>800</v>
      </c>
      <c r="IJ174" s="80">
        <f t="shared" si="942"/>
        <v>3.1372549019607843E-2</v>
      </c>
      <c r="IK174" s="37"/>
      <c r="IL174" s="29"/>
      <c r="IM174" s="75"/>
      <c r="IN174" s="83">
        <v>7759</v>
      </c>
      <c r="IO174" s="188">
        <f t="shared" si="943"/>
        <v>14</v>
      </c>
      <c r="IP174" s="79">
        <v>335</v>
      </c>
      <c r="IQ174" s="76">
        <f t="shared" si="944"/>
        <v>1</v>
      </c>
      <c r="IR174" s="76">
        <v>14</v>
      </c>
      <c r="IS174" s="76">
        <f t="shared" si="945"/>
        <v>2</v>
      </c>
      <c r="IT174" s="76">
        <v>0</v>
      </c>
      <c r="IU174" s="78" t="str">
        <f t="shared" si="969"/>
        <v>忍者グミ</v>
      </c>
      <c r="IV174" s="79">
        <f t="shared" si="970"/>
        <v>200</v>
      </c>
      <c r="IW174" s="76">
        <f t="shared" si="946"/>
        <v>400</v>
      </c>
      <c r="IX174" s="80">
        <f t="shared" si="947"/>
        <v>0.2857142857142857</v>
      </c>
      <c r="IY174" s="37"/>
      <c r="IZ174" s="61"/>
      <c r="JA174" s="75"/>
      <c r="JB174" s="83">
        <v>2079</v>
      </c>
      <c r="JC174" s="77">
        <f t="shared" si="948"/>
        <v>172</v>
      </c>
      <c r="JD174" s="79">
        <v>276</v>
      </c>
      <c r="JE174" s="76">
        <f t="shared" si="949"/>
        <v>4</v>
      </c>
      <c r="JF174" s="76">
        <v>6</v>
      </c>
      <c r="JG174" s="76">
        <f t="shared" si="950"/>
        <v>5</v>
      </c>
      <c r="JH174" s="76">
        <v>8</v>
      </c>
      <c r="JI174" s="78" t="str">
        <f t="shared" si="1006"/>
        <v>たまごっちタイルシール</v>
      </c>
      <c r="JJ174" s="79">
        <f t="shared" si="1007"/>
        <v>650</v>
      </c>
      <c r="JK174" s="76">
        <f t="shared" si="952"/>
        <v>3250</v>
      </c>
      <c r="JL174" s="80">
        <f t="shared" si="953"/>
        <v>0.18895348837209303</v>
      </c>
      <c r="JM174" s="37"/>
      <c r="JN174" s="29"/>
      <c r="JO174" s="75"/>
      <c r="JP174" s="83">
        <v>6795</v>
      </c>
      <c r="JQ174" s="188">
        <f t="shared" si="1005"/>
        <v>23</v>
      </c>
      <c r="JR174" s="79">
        <v>246</v>
      </c>
      <c r="JS174" s="76">
        <f t="shared" si="955"/>
        <v>1</v>
      </c>
      <c r="JT174" s="76">
        <v>10</v>
      </c>
      <c r="JU174" s="76">
        <f t="shared" si="956"/>
        <v>0</v>
      </c>
      <c r="JV174" s="76">
        <v>0</v>
      </c>
      <c r="JW174" s="78" t="str">
        <f t="shared" si="957"/>
        <v>キティしっぽ付ポーチ</v>
      </c>
      <c r="JX174" s="79">
        <f t="shared" si="958"/>
        <v>670</v>
      </c>
      <c r="JY174" s="76">
        <f t="shared" si="959"/>
        <v>0</v>
      </c>
      <c r="JZ174" s="80">
        <f t="shared" si="960"/>
        <v>0</v>
      </c>
      <c r="KA174" s="37"/>
      <c r="KB174" s="51"/>
      <c r="KC174" s="75"/>
      <c r="KD174" s="83">
        <v>16032</v>
      </c>
      <c r="KE174" s="188">
        <f>IF(KD174="","",KD174-KD170)</f>
        <v>26</v>
      </c>
      <c r="KF174" s="79">
        <v>918</v>
      </c>
      <c r="KG174" s="76">
        <f>IF(KF174="","",KF174-KF170)</f>
        <v>10</v>
      </c>
      <c r="KH174" s="76">
        <v>300</v>
      </c>
      <c r="KI174" s="76">
        <f>IF(KH174="","",KH170+KJ170-KH174)</f>
        <v>50</v>
      </c>
      <c r="KJ174" s="76">
        <v>0</v>
      </c>
      <c r="KK174" s="78" t="str">
        <f>IF(KD174="","",KK170)</f>
        <v>ブレスレット</v>
      </c>
      <c r="KL174" s="79">
        <f>IF(KE174="","",KL170)</f>
        <v>60</v>
      </c>
      <c r="KM174" s="76">
        <f>IF(KH174="","",KI174*KL174)</f>
        <v>3000</v>
      </c>
      <c r="KN174" s="80">
        <f>IF(KI174="","",KM174/(KE174*100))</f>
        <v>1.1538461538461537</v>
      </c>
      <c r="KO174" s="37"/>
      <c r="KP174" s="29"/>
      <c r="KQ174" s="75"/>
      <c r="KR174" s="83">
        <v>5488</v>
      </c>
      <c r="KS174" s="77">
        <f>IF(KR174="","",KR174-KR170)</f>
        <v>111</v>
      </c>
      <c r="KT174" s="79">
        <v>151</v>
      </c>
      <c r="KU174" s="76">
        <f>IF(KT174="","",KT174-KT170)</f>
        <v>4</v>
      </c>
      <c r="KV174" s="76">
        <v>26</v>
      </c>
      <c r="KW174" s="76">
        <f>IF(KV174="","",KV170+KX170-KV174)</f>
        <v>5</v>
      </c>
      <c r="KX174" s="76">
        <v>0</v>
      </c>
      <c r="KY174" s="78" t="str">
        <f>IF(KR174="","",KY170)</f>
        <v>ボンボンドロップシール</v>
      </c>
      <c r="KZ174" s="79">
        <f>IF(KS174="","",KZ170)</f>
        <v>200</v>
      </c>
      <c r="LA174" s="76">
        <f>IF(KV174="","",KW174*KZ174)</f>
        <v>1000</v>
      </c>
      <c r="LB174" s="80">
        <f>IF(KW174="","",LA174/(KS174*100))</f>
        <v>9.0090090090090086E-2</v>
      </c>
      <c r="LC174" s="37"/>
      <c r="LD174" s="29"/>
      <c r="LE174" s="52" t="str">
        <f>IF(A156="","",A156)</f>
        <v/>
      </c>
      <c r="LF174" s="43"/>
      <c r="LG174" s="86"/>
      <c r="LH174" s="43"/>
      <c r="LI174" s="43"/>
      <c r="LJ174" s="43"/>
      <c r="LK174" s="87"/>
      <c r="LL174" s="43"/>
      <c r="LM174" s="65"/>
      <c r="LN174" s="48"/>
      <c r="LO174" s="87"/>
      <c r="LP174" s="53"/>
      <c r="LQ174" s="37"/>
      <c r="LR174" s="29"/>
      <c r="LS174" s="47"/>
      <c r="LT174" s="67"/>
      <c r="LU174" s="45" t="str">
        <f t="shared" ref="LU174:LU194" si="1035">IF(LT174="","",LT174-LT173)</f>
        <v/>
      </c>
      <c r="LV174" s="45"/>
      <c r="LW174" s="45"/>
      <c r="LX174" s="45"/>
      <c r="LY174" s="45" t="str">
        <f t="shared" ref="LY174:LY194" si="1036">IF(LX174="","",LX173+LZ173-LX174)</f>
        <v/>
      </c>
      <c r="LZ174" s="45"/>
      <c r="MA174" s="45"/>
      <c r="MB174" s="45"/>
      <c r="MC174" s="45" t="str">
        <f t="shared" si="993"/>
        <v/>
      </c>
      <c r="MD174" s="46" t="str">
        <f t="shared" si="994"/>
        <v/>
      </c>
      <c r="ME174" s="37"/>
      <c r="MF174" s="29"/>
      <c r="MG174" s="47"/>
      <c r="MH174" s="67"/>
      <c r="MI174" s="45" t="str">
        <f t="shared" ref="MI174:MI194" si="1037">IF(MH174="","",MH174-MH173)</f>
        <v/>
      </c>
      <c r="MJ174" s="45"/>
      <c r="MK174" s="45"/>
      <c r="ML174" s="45"/>
      <c r="MM174" s="45" t="str">
        <f t="shared" ref="MM174:MM194" si="1038">IF(ML174="","",ML173+MN173-ML174)</f>
        <v/>
      </c>
      <c r="MN174" s="45"/>
      <c r="MO174" s="45"/>
      <c r="MP174" s="45"/>
      <c r="MQ174" s="45" t="str">
        <f t="shared" si="995"/>
        <v/>
      </c>
      <c r="MR174" s="46" t="str">
        <f t="shared" si="996"/>
        <v/>
      </c>
      <c r="MS174" s="37"/>
      <c r="MT174" s="29"/>
      <c r="MU174" s="47"/>
      <c r="MV174" s="67"/>
      <c r="MW174" s="45" t="str">
        <f t="shared" ref="MW174:MW194" si="1039">IF(MV174="","",MV174-MV173)</f>
        <v/>
      </c>
      <c r="MX174" s="45"/>
      <c r="MY174" s="45"/>
      <c r="MZ174" s="45"/>
      <c r="NA174" s="45" t="str">
        <f t="shared" ref="NA174:NA194" si="1040">IF(MZ174="","",MZ173+NB173-MZ174)</f>
        <v/>
      </c>
      <c r="NB174" s="45"/>
      <c r="NC174" s="45"/>
      <c r="ND174" s="45"/>
      <c r="NE174" s="45" t="str">
        <f t="shared" si="997"/>
        <v/>
      </c>
      <c r="NF174" s="46" t="str">
        <f t="shared" si="998"/>
        <v/>
      </c>
      <c r="NG174" s="37"/>
      <c r="NH174" s="29"/>
      <c r="NI174" s="47"/>
      <c r="NJ174" s="67"/>
      <c r="NK174" s="45" t="str">
        <f t="shared" ref="NK174:NK194" si="1041">IF(NJ174="","",NJ174-NJ173)</f>
        <v/>
      </c>
      <c r="NL174" s="45"/>
      <c r="NM174" s="45"/>
      <c r="NN174" s="45"/>
      <c r="NO174" s="45" t="str">
        <f t="shared" ref="NO174:NO194" si="1042">IF(NN174="","",NN173+NP173-NN174)</f>
        <v/>
      </c>
      <c r="NP174" s="45"/>
      <c r="NQ174" s="45"/>
      <c r="NR174" s="45"/>
      <c r="NS174" s="45" t="str">
        <f t="shared" si="999"/>
        <v/>
      </c>
      <c r="NT174" s="46" t="str">
        <f t="shared" si="1000"/>
        <v/>
      </c>
      <c r="NU174" s="37"/>
    </row>
    <row r="175" spans="1:385" ht="15" customHeight="1" thickTop="1" x14ac:dyDescent="0.25">
      <c r="A175" s="38"/>
      <c r="B175" s="39"/>
      <c r="C175" s="40"/>
      <c r="D175" s="40"/>
      <c r="E175" s="41"/>
      <c r="F175" s="41"/>
      <c r="G175" s="40"/>
      <c r="H175" s="42"/>
      <c r="I175" s="45"/>
      <c r="J175" s="45" t="str">
        <f t="shared" si="1010"/>
        <v/>
      </c>
      <c r="K175" s="45"/>
      <c r="L175" s="45"/>
      <c r="M175" s="45"/>
      <c r="N175" s="45" t="str">
        <f t="shared" si="1011"/>
        <v/>
      </c>
      <c r="O175" s="45"/>
      <c r="P175" s="45"/>
      <c r="Q175" s="45"/>
      <c r="R175" s="45" t="str">
        <f t="shared" si="971"/>
        <v/>
      </c>
      <c r="S175" s="46" t="str">
        <f t="shared" si="972"/>
        <v/>
      </c>
      <c r="T175" s="37"/>
      <c r="U175" s="29"/>
      <c r="V175" s="47"/>
      <c r="W175" s="67"/>
      <c r="X175" s="45" t="str">
        <f t="shared" si="1012"/>
        <v/>
      </c>
      <c r="Y175" s="45"/>
      <c r="Z175" s="45"/>
      <c r="AA175" s="45"/>
      <c r="AB175" s="45" t="str">
        <f t="shared" si="1013"/>
        <v/>
      </c>
      <c r="AC175" s="45"/>
      <c r="AD175" s="45"/>
      <c r="AE175" s="45"/>
      <c r="AF175" s="45" t="str">
        <f t="shared" si="973"/>
        <v/>
      </c>
      <c r="AG175" s="46" t="str">
        <f t="shared" si="974"/>
        <v/>
      </c>
      <c r="AH175" s="37"/>
      <c r="AI175" s="29"/>
      <c r="AJ175" s="47"/>
      <c r="AK175" s="45"/>
      <c r="AL175" s="45" t="str">
        <f t="shared" si="1014"/>
        <v/>
      </c>
      <c r="AM175" s="45"/>
      <c r="AN175" s="45" t="str">
        <f t="shared" si="1015"/>
        <v/>
      </c>
      <c r="AO175" s="45"/>
      <c r="AP175" s="45" t="str">
        <f t="shared" si="1016"/>
        <v/>
      </c>
      <c r="AQ175" s="45"/>
      <c r="AR175" s="45"/>
      <c r="AS175" s="45"/>
      <c r="AT175" s="45" t="str">
        <f t="shared" si="975"/>
        <v/>
      </c>
      <c r="AU175" s="46" t="str">
        <f t="shared" si="976"/>
        <v/>
      </c>
      <c r="AV175" s="37"/>
      <c r="AW175" s="29"/>
      <c r="AX175" s="47"/>
      <c r="AY175" s="45"/>
      <c r="AZ175" s="45" t="str">
        <f t="shared" si="1017"/>
        <v/>
      </c>
      <c r="BA175" s="45"/>
      <c r="BB175" s="45" t="str">
        <f t="shared" si="1018"/>
        <v/>
      </c>
      <c r="BC175" s="45"/>
      <c r="BD175" s="45" t="str">
        <f t="shared" si="1019"/>
        <v/>
      </c>
      <c r="BE175" s="45"/>
      <c r="BF175" s="45"/>
      <c r="BG175" s="45"/>
      <c r="BH175" s="45" t="str">
        <f t="shared" si="977"/>
        <v/>
      </c>
      <c r="BI175" s="46" t="str">
        <f t="shared" si="978"/>
        <v/>
      </c>
      <c r="BJ175" s="37"/>
      <c r="BK175" s="29"/>
      <c r="BL175" s="52">
        <f>IF($A154="","",$A154)</f>
        <v>46118</v>
      </c>
      <c r="BM175" s="45">
        <v>3259</v>
      </c>
      <c r="BN175" s="43">
        <f t="shared" si="905"/>
        <v>80</v>
      </c>
      <c r="BO175" s="45">
        <v>91</v>
      </c>
      <c r="BP175" s="87">
        <f t="shared" si="906"/>
        <v>3</v>
      </c>
      <c r="BQ175" s="45">
        <v>17</v>
      </c>
      <c r="BR175" s="43">
        <f t="shared" si="907"/>
        <v>3</v>
      </c>
      <c r="BS175" s="43">
        <v>3</v>
      </c>
      <c r="BT175" s="44" t="str">
        <f t="shared" si="967"/>
        <v>ゲーム機柄イヤホン</v>
      </c>
      <c r="BU175" s="48">
        <f t="shared" si="968"/>
        <v>1100</v>
      </c>
      <c r="BV175" s="45">
        <f t="shared" si="909"/>
        <v>3300</v>
      </c>
      <c r="BW175" s="89">
        <f t="shared" si="910"/>
        <v>0.41249999999999998</v>
      </c>
      <c r="BX175" s="37" t="s">
        <v>1112</v>
      </c>
      <c r="BY175" s="57"/>
      <c r="BZ175" s="52">
        <f>IF($A154="","",$A154)</f>
        <v>46118</v>
      </c>
      <c r="CA175" s="45">
        <v>9272</v>
      </c>
      <c r="CB175" s="43">
        <f t="shared" si="911"/>
        <v>69</v>
      </c>
      <c r="CC175" s="45">
        <v>339</v>
      </c>
      <c r="CD175" s="87">
        <f t="shared" si="912"/>
        <v>1</v>
      </c>
      <c r="CE175" s="45">
        <v>10</v>
      </c>
      <c r="CF175" s="43">
        <f t="shared" si="913"/>
        <v>1</v>
      </c>
      <c r="CG175" s="43">
        <v>0</v>
      </c>
      <c r="CH175" s="44" t="str">
        <f t="shared" si="1001"/>
        <v>雪見だいふくイヤホン</v>
      </c>
      <c r="CI175" s="48">
        <f t="shared" si="1002"/>
        <v>1100</v>
      </c>
      <c r="CJ175" s="45">
        <f t="shared" si="915"/>
        <v>1100</v>
      </c>
      <c r="CK175" s="89">
        <f t="shared" si="916"/>
        <v>0.15942028985507245</v>
      </c>
      <c r="CL175" s="37"/>
      <c r="CM175" s="29"/>
      <c r="CN175" s="52">
        <f>IF($A154="","",$A154)</f>
        <v>46118</v>
      </c>
      <c r="CO175" s="45">
        <v>3139</v>
      </c>
      <c r="CP175" s="58">
        <f t="shared" si="917"/>
        <v>19</v>
      </c>
      <c r="CQ175" s="45">
        <v>103</v>
      </c>
      <c r="CR175" s="87">
        <f t="shared" si="918"/>
        <v>1</v>
      </c>
      <c r="CS175" s="45">
        <v>19</v>
      </c>
      <c r="CT175" s="43">
        <f t="shared" si="919"/>
        <v>1</v>
      </c>
      <c r="CU175" s="43">
        <v>0</v>
      </c>
      <c r="CV175" s="44" t="str">
        <f t="shared" si="1008"/>
        <v>ゲーム機柄ワイヤレスイヤホン</v>
      </c>
      <c r="CW175" s="48">
        <f t="shared" si="1009"/>
        <v>700</v>
      </c>
      <c r="CX175" s="45">
        <f t="shared" si="922"/>
        <v>700</v>
      </c>
      <c r="CY175" s="89">
        <f t="shared" si="923"/>
        <v>0.36842105263157893</v>
      </c>
      <c r="CZ175" s="37"/>
      <c r="DA175" s="29"/>
      <c r="DB175" s="47"/>
      <c r="DC175" s="67"/>
      <c r="DD175" s="45" t="str">
        <f t="shared" si="1020"/>
        <v/>
      </c>
      <c r="DE175" s="45"/>
      <c r="DF175" s="45"/>
      <c r="DG175" s="45"/>
      <c r="DH175" s="45" t="str">
        <f t="shared" si="1021"/>
        <v/>
      </c>
      <c r="DI175" s="45"/>
      <c r="DJ175" s="45"/>
      <c r="DK175" s="45"/>
      <c r="DL175" s="45" t="str">
        <f t="shared" si="979"/>
        <v/>
      </c>
      <c r="DM175" s="46" t="str">
        <f t="shared" si="980"/>
        <v/>
      </c>
      <c r="DN175" s="37"/>
      <c r="DO175" s="29"/>
      <c r="DP175" s="47"/>
      <c r="DQ175" s="45"/>
      <c r="DR175" s="45" t="str">
        <f t="shared" si="1022"/>
        <v/>
      </c>
      <c r="DS175" s="45"/>
      <c r="DT175" s="45" t="str">
        <f t="shared" si="1023"/>
        <v/>
      </c>
      <c r="DU175" s="45"/>
      <c r="DV175" s="45" t="str">
        <f t="shared" si="1024"/>
        <v/>
      </c>
      <c r="DW175" s="45"/>
      <c r="DX175" s="45"/>
      <c r="DY175" s="45"/>
      <c r="DZ175" s="45" t="str">
        <f t="shared" si="981"/>
        <v/>
      </c>
      <c r="EA175" s="46" t="str">
        <f t="shared" si="982"/>
        <v/>
      </c>
      <c r="EB175" s="37"/>
      <c r="ED175" s="47"/>
      <c r="EE175" s="67"/>
      <c r="EF175" s="45" t="str">
        <f t="shared" si="1025"/>
        <v/>
      </c>
      <c r="EG175" s="45"/>
      <c r="EH175" s="45"/>
      <c r="EI175" s="45"/>
      <c r="EJ175" s="45" t="str">
        <f t="shared" si="1026"/>
        <v/>
      </c>
      <c r="EK175" s="45"/>
      <c r="EL175" s="45"/>
      <c r="EM175" s="45"/>
      <c r="EN175" s="45" t="str">
        <f t="shared" si="983"/>
        <v/>
      </c>
      <c r="EO175" s="46" t="str">
        <f t="shared" si="984"/>
        <v/>
      </c>
      <c r="EP175" s="37"/>
      <c r="ER175" s="47"/>
      <c r="ES175" s="67"/>
      <c r="ET175" s="45" t="str">
        <f t="shared" si="1027"/>
        <v/>
      </c>
      <c r="EU175" s="45"/>
      <c r="EV175" s="45"/>
      <c r="EW175" s="45"/>
      <c r="EX175" s="45" t="str">
        <f t="shared" si="1028"/>
        <v/>
      </c>
      <c r="EY175" s="45"/>
      <c r="EZ175" s="45"/>
      <c r="FA175" s="45"/>
      <c r="FB175" s="45" t="str">
        <f t="shared" si="985"/>
        <v/>
      </c>
      <c r="FC175" s="46" t="str">
        <f t="shared" si="986"/>
        <v/>
      </c>
      <c r="FD175" s="37"/>
      <c r="FF175" s="47"/>
      <c r="FG175" s="67"/>
      <c r="FH175" s="45" t="str">
        <f t="shared" si="1029"/>
        <v/>
      </c>
      <c r="FI175" s="45"/>
      <c r="FJ175" s="45"/>
      <c r="FK175" s="45"/>
      <c r="FL175" s="45" t="str">
        <f t="shared" si="1030"/>
        <v/>
      </c>
      <c r="FM175" s="45"/>
      <c r="FN175" s="45"/>
      <c r="FO175" s="45"/>
      <c r="FP175" s="45" t="str">
        <f t="shared" si="987"/>
        <v/>
      </c>
      <c r="FQ175" s="46" t="str">
        <f t="shared" si="988"/>
        <v/>
      </c>
      <c r="FR175" s="37"/>
      <c r="FS175" s="29"/>
      <c r="FT175" s="47"/>
      <c r="FU175" s="67"/>
      <c r="FV175" s="45" t="str">
        <f t="shared" si="1031"/>
        <v/>
      </c>
      <c r="FW175" s="45"/>
      <c r="FX175" s="45"/>
      <c r="FY175" s="45"/>
      <c r="FZ175" s="45" t="str">
        <f t="shared" si="1032"/>
        <v/>
      </c>
      <c r="GA175" s="45"/>
      <c r="GB175" s="45"/>
      <c r="GC175" s="45"/>
      <c r="GD175" s="45" t="str">
        <f t="shared" si="989"/>
        <v/>
      </c>
      <c r="GE175" s="46" t="str">
        <f t="shared" si="990"/>
        <v/>
      </c>
      <c r="GF175" s="37"/>
      <c r="GH175" s="47"/>
      <c r="GI175" s="67"/>
      <c r="GJ175" s="45" t="str">
        <f t="shared" si="1033"/>
        <v/>
      </c>
      <c r="GK175" s="45"/>
      <c r="GL175" s="45"/>
      <c r="GM175" s="45"/>
      <c r="GN175" s="45" t="str">
        <f t="shared" si="1034"/>
        <v/>
      </c>
      <c r="GO175" s="45"/>
      <c r="GP175" s="45"/>
      <c r="GQ175" s="45"/>
      <c r="GR175" s="45" t="str">
        <f t="shared" si="991"/>
        <v/>
      </c>
      <c r="GS175" s="46" t="str">
        <f t="shared" si="992"/>
        <v/>
      </c>
      <c r="GT175" s="37"/>
      <c r="GU175" s="61"/>
      <c r="GV175" s="52">
        <f>IF($A154="","",$A154)</f>
        <v>46118</v>
      </c>
      <c r="GW175" s="62" t="s">
        <v>1143</v>
      </c>
      <c r="GX175" s="45">
        <v>454</v>
      </c>
      <c r="GY175" s="43">
        <f t="shared" si="924"/>
        <v>10</v>
      </c>
      <c r="GZ175" s="45">
        <v>34</v>
      </c>
      <c r="HA175" s="87">
        <f t="shared" si="925"/>
        <v>1</v>
      </c>
      <c r="HB175" s="45">
        <v>1</v>
      </c>
      <c r="HC175" s="43">
        <f t="shared" si="926"/>
        <v>1</v>
      </c>
      <c r="HD175" s="43">
        <v>2</v>
      </c>
      <c r="HE175" s="44" t="str">
        <f t="shared" si="963"/>
        <v>おしりぷにぷにシール</v>
      </c>
      <c r="HF175" s="48">
        <f t="shared" si="964"/>
        <v>220</v>
      </c>
      <c r="HG175" s="45">
        <f t="shared" si="927"/>
        <v>220</v>
      </c>
      <c r="HH175" s="89">
        <f t="shared" si="965"/>
        <v>0.22</v>
      </c>
      <c r="HI175" s="37"/>
      <c r="HK175" s="52">
        <f>IF($A154="","",$A154)</f>
        <v>46118</v>
      </c>
      <c r="HL175" s="45">
        <v>2861</v>
      </c>
      <c r="HM175" s="43">
        <f t="shared" si="929"/>
        <v>26</v>
      </c>
      <c r="HN175" s="45">
        <v>49</v>
      </c>
      <c r="HO175" s="87">
        <f t="shared" si="930"/>
        <v>0</v>
      </c>
      <c r="HP175" s="45">
        <v>12</v>
      </c>
      <c r="HQ175" s="43">
        <f t="shared" si="931"/>
        <v>0</v>
      </c>
      <c r="HR175" s="43">
        <v>0</v>
      </c>
      <c r="HS175" s="44" t="str">
        <f t="shared" si="932"/>
        <v>キティボアバンスクリップ</v>
      </c>
      <c r="HT175" s="48">
        <f t="shared" si="933"/>
        <v>1100</v>
      </c>
      <c r="HU175" s="45">
        <f t="shared" si="934"/>
        <v>0</v>
      </c>
      <c r="HV175" s="89">
        <f t="shared" si="935"/>
        <v>0</v>
      </c>
      <c r="HW175" s="37"/>
      <c r="HX175" s="360"/>
      <c r="HY175" s="52">
        <f>IF($A154="","",$A154)</f>
        <v>46118</v>
      </c>
      <c r="HZ175" s="45">
        <v>9602</v>
      </c>
      <c r="IA175" s="43">
        <f t="shared" si="936"/>
        <v>23</v>
      </c>
      <c r="IB175" s="45">
        <v>371</v>
      </c>
      <c r="IC175" s="87">
        <f t="shared" si="937"/>
        <v>0</v>
      </c>
      <c r="ID175" s="45">
        <v>7</v>
      </c>
      <c r="IE175" s="43">
        <f t="shared" si="938"/>
        <v>0</v>
      </c>
      <c r="IF175" s="43">
        <v>6</v>
      </c>
      <c r="IG175" s="44" t="str">
        <f t="shared" si="1003"/>
        <v>サンリオデニムポーチ</v>
      </c>
      <c r="IH175" s="48">
        <f t="shared" si="1004"/>
        <v>1300</v>
      </c>
      <c r="II175" s="45">
        <f t="shared" si="941"/>
        <v>0</v>
      </c>
      <c r="IJ175" s="89">
        <f t="shared" si="942"/>
        <v>0</v>
      </c>
      <c r="IK175" s="37" t="s">
        <v>1117</v>
      </c>
      <c r="IL175" s="29"/>
      <c r="IM175" s="52">
        <f>IF($A154="","",$A154)</f>
        <v>46118</v>
      </c>
      <c r="IN175" s="45">
        <v>801</v>
      </c>
      <c r="IO175" s="43">
        <f t="shared" si="943"/>
        <v>66</v>
      </c>
      <c r="IP175" s="45">
        <v>238</v>
      </c>
      <c r="IQ175" s="87">
        <f t="shared" si="944"/>
        <v>2</v>
      </c>
      <c r="IR175" s="45">
        <v>10</v>
      </c>
      <c r="IS175" s="43">
        <f t="shared" si="945"/>
        <v>2</v>
      </c>
      <c r="IT175" s="43">
        <v>0</v>
      </c>
      <c r="IU175" s="44" t="str">
        <f t="shared" si="969"/>
        <v>モンチッチがま口</v>
      </c>
      <c r="IV175" s="48">
        <f t="shared" si="970"/>
        <v>400</v>
      </c>
      <c r="IW175" s="45">
        <f t="shared" si="946"/>
        <v>800</v>
      </c>
      <c r="IX175" s="89">
        <f t="shared" si="947"/>
        <v>0.12121212121212122</v>
      </c>
      <c r="IY175" s="37"/>
      <c r="IZ175" s="61"/>
      <c r="JA175" s="52">
        <f>IF($A154="","",$A154)</f>
        <v>46118</v>
      </c>
      <c r="JB175" s="45">
        <v>7562</v>
      </c>
      <c r="JC175" s="43">
        <f t="shared" si="948"/>
        <v>37</v>
      </c>
      <c r="JD175" s="45">
        <v>240</v>
      </c>
      <c r="JE175" s="87">
        <f t="shared" si="949"/>
        <v>1</v>
      </c>
      <c r="JF175" s="45">
        <v>8</v>
      </c>
      <c r="JG175" s="43">
        <f t="shared" si="950"/>
        <v>1</v>
      </c>
      <c r="JH175" s="43">
        <v>3</v>
      </c>
      <c r="JI175" s="44" t="str">
        <f t="shared" si="1006"/>
        <v>サンリオヒョウ柄ヘアバンド</v>
      </c>
      <c r="JJ175" s="48">
        <f t="shared" si="1007"/>
        <v>1100</v>
      </c>
      <c r="JK175" s="45">
        <f t="shared" si="952"/>
        <v>1100</v>
      </c>
      <c r="JL175" s="89">
        <f t="shared" si="953"/>
        <v>0.29729729729729731</v>
      </c>
      <c r="JM175" s="37" t="s">
        <v>1118</v>
      </c>
      <c r="JN175" s="29"/>
      <c r="JO175" s="52">
        <f>IF($A154="","",$A154)</f>
        <v>46118</v>
      </c>
      <c r="JP175" s="45">
        <v>317</v>
      </c>
      <c r="JQ175" s="43">
        <f t="shared" si="1005"/>
        <v>70</v>
      </c>
      <c r="JR175" s="45">
        <v>331</v>
      </c>
      <c r="JS175" s="87">
        <f t="shared" si="955"/>
        <v>2</v>
      </c>
      <c r="JT175" s="45">
        <v>9</v>
      </c>
      <c r="JU175" s="43">
        <f t="shared" si="956"/>
        <v>2</v>
      </c>
      <c r="JV175" s="43">
        <v>3</v>
      </c>
      <c r="JW175" s="44" t="str">
        <f t="shared" si="957"/>
        <v>キティボアバンスクリップ</v>
      </c>
      <c r="JX175" s="48">
        <f t="shared" si="958"/>
        <v>1100</v>
      </c>
      <c r="JY175" s="45">
        <f t="shared" si="959"/>
        <v>2200</v>
      </c>
      <c r="JZ175" s="89">
        <f t="shared" si="960"/>
        <v>0.31428571428571428</v>
      </c>
      <c r="KA175" s="37"/>
      <c r="KB175" s="51"/>
      <c r="KC175" s="52">
        <f>IF($A154="","",$A154)</f>
        <v>46118</v>
      </c>
      <c r="KD175" s="45">
        <v>14709</v>
      </c>
      <c r="KE175" s="43">
        <f>IF(KD175="","",KD175-KD171)</f>
        <v>54</v>
      </c>
      <c r="KF175" s="45">
        <v>535</v>
      </c>
      <c r="KG175" s="87">
        <f>IF(KF175="","",KF175-KF171)</f>
        <v>2</v>
      </c>
      <c r="KH175" s="45">
        <v>11</v>
      </c>
      <c r="KI175" s="43">
        <f>IF(KH175="","",KH171+KJ171-KH175)</f>
        <v>2</v>
      </c>
      <c r="KJ175" s="43">
        <v>2</v>
      </c>
      <c r="KK175" s="44" t="str">
        <f>IF(KD175="","",KK171)</f>
        <v>キティギャルマスコット</v>
      </c>
      <c r="KL175" s="48">
        <f>IF(KE175="","",KL171)</f>
        <v>660</v>
      </c>
      <c r="KM175" s="45">
        <f>IF(KH175="","",KI175*KL175)</f>
        <v>1320</v>
      </c>
      <c r="KN175" s="89">
        <f>IF(KI175="","",KM175/(KE175*100))</f>
        <v>0.24444444444444444</v>
      </c>
      <c r="KO175" s="37"/>
      <c r="KP175" s="29"/>
      <c r="KQ175" s="52">
        <f>IF($A154="","",$A154)</f>
        <v>46118</v>
      </c>
      <c r="KR175" s="45">
        <v>3708</v>
      </c>
      <c r="KS175" s="43">
        <f>IF(KR175="","",KR175-KR171)</f>
        <v>53</v>
      </c>
      <c r="KT175" s="45">
        <v>66</v>
      </c>
      <c r="KU175" s="87">
        <f>IF(KT175="","",KT175-KT171)</f>
        <v>0</v>
      </c>
      <c r="KV175" s="45">
        <v>8</v>
      </c>
      <c r="KW175" s="43">
        <f>IF(KV175="","",KV171+KX171-KV175)</f>
        <v>0</v>
      </c>
      <c r="KX175" s="43">
        <v>0</v>
      </c>
      <c r="KY175" s="44" t="str">
        <f>IF(KR175="","",KY171)</f>
        <v>デジタルミニカメラ</v>
      </c>
      <c r="KZ175" s="48">
        <f>IF(KS175="","",KZ171)</f>
        <v>0</v>
      </c>
      <c r="LA175" s="45">
        <f>IF(KV175="","",KW175*KZ175)</f>
        <v>0</v>
      </c>
      <c r="LB175" s="89">
        <f>IF(KW175="","",LA175/(KS175*100))</f>
        <v>0</v>
      </c>
      <c r="LC175" s="37"/>
      <c r="LD175" s="29"/>
      <c r="LE175" s="47"/>
      <c r="LF175" s="45"/>
      <c r="LG175" s="45"/>
      <c r="LH175" s="45"/>
      <c r="LI175" s="45"/>
      <c r="LJ175" s="43"/>
      <c r="LK175" s="45"/>
      <c r="LL175" s="45"/>
      <c r="LM175" s="73"/>
      <c r="LN175" s="67"/>
      <c r="LO175" s="45"/>
      <c r="LP175" s="46"/>
      <c r="LQ175" s="37"/>
      <c r="LR175" s="29"/>
      <c r="LS175" s="47"/>
      <c r="LT175" s="67"/>
      <c r="LU175" s="45" t="str">
        <f t="shared" si="1035"/>
        <v/>
      </c>
      <c r="LV175" s="45"/>
      <c r="LW175" s="45"/>
      <c r="LX175" s="45"/>
      <c r="LY175" s="45" t="str">
        <f t="shared" si="1036"/>
        <v/>
      </c>
      <c r="LZ175" s="45"/>
      <c r="MA175" s="45"/>
      <c r="MB175" s="45"/>
      <c r="MC175" s="45" t="str">
        <f t="shared" si="993"/>
        <v/>
      </c>
      <c r="MD175" s="46" t="str">
        <f t="shared" si="994"/>
        <v/>
      </c>
      <c r="ME175" s="37"/>
      <c r="MF175" s="29"/>
      <c r="MG175" s="47"/>
      <c r="MH175" s="67"/>
      <c r="MI175" s="45" t="str">
        <f t="shared" si="1037"/>
        <v/>
      </c>
      <c r="MJ175" s="45"/>
      <c r="MK175" s="45"/>
      <c r="ML175" s="45"/>
      <c r="MM175" s="45" t="str">
        <f t="shared" si="1038"/>
        <v/>
      </c>
      <c r="MN175" s="45"/>
      <c r="MO175" s="45"/>
      <c r="MP175" s="45"/>
      <c r="MQ175" s="45" t="str">
        <f t="shared" si="995"/>
        <v/>
      </c>
      <c r="MR175" s="46" t="str">
        <f t="shared" si="996"/>
        <v/>
      </c>
      <c r="MS175" s="37"/>
      <c r="MT175" s="29"/>
      <c r="MU175" s="47"/>
      <c r="MV175" s="67"/>
      <c r="MW175" s="45" t="str">
        <f t="shared" si="1039"/>
        <v/>
      </c>
      <c r="MX175" s="45"/>
      <c r="MY175" s="45"/>
      <c r="MZ175" s="45"/>
      <c r="NA175" s="45" t="str">
        <f t="shared" si="1040"/>
        <v/>
      </c>
      <c r="NB175" s="45"/>
      <c r="NC175" s="45"/>
      <c r="ND175" s="45"/>
      <c r="NE175" s="45" t="str">
        <f t="shared" si="997"/>
        <v/>
      </c>
      <c r="NF175" s="46" t="str">
        <f t="shared" si="998"/>
        <v/>
      </c>
      <c r="NG175" s="37"/>
      <c r="NH175" s="29"/>
      <c r="NI175" s="47"/>
      <c r="NJ175" s="67"/>
      <c r="NK175" s="45" t="str">
        <f t="shared" si="1041"/>
        <v/>
      </c>
      <c r="NL175" s="45"/>
      <c r="NM175" s="45"/>
      <c r="NN175" s="45"/>
      <c r="NO175" s="45" t="str">
        <f t="shared" si="1042"/>
        <v/>
      </c>
      <c r="NP175" s="45"/>
      <c r="NQ175" s="45"/>
      <c r="NR175" s="45"/>
      <c r="NS175" s="45" t="str">
        <f t="shared" si="999"/>
        <v/>
      </c>
      <c r="NT175" s="46" t="str">
        <f t="shared" si="1000"/>
        <v/>
      </c>
      <c r="NU175" s="37"/>
    </row>
    <row r="176" spans="1:385" ht="15" customHeight="1" thickBot="1" x14ac:dyDescent="0.3">
      <c r="A176" s="38"/>
      <c r="B176" s="39"/>
      <c r="C176" s="40"/>
      <c r="D176" s="40"/>
      <c r="E176" s="41"/>
      <c r="F176" s="41"/>
      <c r="G176" s="40"/>
      <c r="H176" s="42"/>
      <c r="I176" s="45"/>
      <c r="J176" s="45" t="str">
        <f t="shared" si="1010"/>
        <v/>
      </c>
      <c r="K176" s="45"/>
      <c r="L176" s="45"/>
      <c r="M176" s="45"/>
      <c r="N176" s="45" t="str">
        <f t="shared" si="1011"/>
        <v/>
      </c>
      <c r="O176" s="45"/>
      <c r="P176" s="45"/>
      <c r="Q176" s="45"/>
      <c r="R176" s="45" t="str">
        <f t="shared" si="971"/>
        <v/>
      </c>
      <c r="S176" s="46" t="str">
        <f t="shared" si="972"/>
        <v/>
      </c>
      <c r="T176" s="37"/>
      <c r="U176" s="29"/>
      <c r="V176" s="47"/>
      <c r="W176" s="67"/>
      <c r="X176" s="45" t="str">
        <f t="shared" si="1012"/>
        <v/>
      </c>
      <c r="Y176" s="45"/>
      <c r="Z176" s="45"/>
      <c r="AA176" s="45"/>
      <c r="AB176" s="45" t="str">
        <f t="shared" si="1013"/>
        <v/>
      </c>
      <c r="AC176" s="45"/>
      <c r="AD176" s="45"/>
      <c r="AE176" s="45"/>
      <c r="AF176" s="45" t="str">
        <f t="shared" si="973"/>
        <v/>
      </c>
      <c r="AG176" s="46" t="str">
        <f t="shared" si="974"/>
        <v/>
      </c>
      <c r="AH176" s="37"/>
      <c r="AI176" s="29"/>
      <c r="AJ176" s="47"/>
      <c r="AK176" s="45"/>
      <c r="AL176" s="45" t="str">
        <f t="shared" si="1014"/>
        <v/>
      </c>
      <c r="AM176" s="45"/>
      <c r="AN176" s="45" t="str">
        <f t="shared" si="1015"/>
        <v/>
      </c>
      <c r="AO176" s="45"/>
      <c r="AP176" s="45" t="str">
        <f t="shared" si="1016"/>
        <v/>
      </c>
      <c r="AQ176" s="45"/>
      <c r="AR176" s="45"/>
      <c r="AS176" s="45"/>
      <c r="AT176" s="45" t="str">
        <f t="shared" si="975"/>
        <v/>
      </c>
      <c r="AU176" s="46" t="str">
        <f t="shared" si="976"/>
        <v/>
      </c>
      <c r="AV176" s="37"/>
      <c r="AW176" s="29"/>
      <c r="AX176" s="47"/>
      <c r="AY176" s="45"/>
      <c r="AZ176" s="45" t="str">
        <f t="shared" si="1017"/>
        <v/>
      </c>
      <c r="BA176" s="45"/>
      <c r="BB176" s="45" t="str">
        <f t="shared" si="1018"/>
        <v/>
      </c>
      <c r="BC176" s="45"/>
      <c r="BD176" s="45" t="str">
        <f t="shared" si="1019"/>
        <v/>
      </c>
      <c r="BE176" s="45"/>
      <c r="BF176" s="45"/>
      <c r="BG176" s="45"/>
      <c r="BH176" s="45" t="str">
        <f t="shared" si="977"/>
        <v/>
      </c>
      <c r="BI176" s="46" t="str">
        <f t="shared" si="978"/>
        <v/>
      </c>
      <c r="BJ176" s="37"/>
      <c r="BK176" s="29"/>
      <c r="BL176" s="47"/>
      <c r="BM176" s="43">
        <v>2473</v>
      </c>
      <c r="BN176" s="69">
        <f t="shared" si="905"/>
        <v>39</v>
      </c>
      <c r="BO176" s="43">
        <v>79</v>
      </c>
      <c r="BP176" s="45">
        <f t="shared" si="906"/>
        <v>2</v>
      </c>
      <c r="BQ176" s="43">
        <v>13</v>
      </c>
      <c r="BR176" s="45">
        <f t="shared" si="907"/>
        <v>2</v>
      </c>
      <c r="BS176" s="43">
        <v>1</v>
      </c>
      <c r="BT176" s="63" t="str">
        <f t="shared" si="967"/>
        <v>液晶ミニカメラ</v>
      </c>
      <c r="BU176" s="67">
        <f t="shared" si="968"/>
        <v>1100</v>
      </c>
      <c r="BV176" s="43">
        <f t="shared" si="909"/>
        <v>2200</v>
      </c>
      <c r="BW176" s="46">
        <f t="shared" si="910"/>
        <v>0.5641025641025641</v>
      </c>
      <c r="BX176" s="37" t="s">
        <v>755</v>
      </c>
      <c r="BY176" s="57"/>
      <c r="BZ176" s="47"/>
      <c r="CA176" s="43">
        <v>8431</v>
      </c>
      <c r="CB176" s="69">
        <f t="shared" si="911"/>
        <v>33</v>
      </c>
      <c r="CC176" s="43">
        <v>360</v>
      </c>
      <c r="CD176" s="45">
        <f t="shared" si="912"/>
        <v>0</v>
      </c>
      <c r="CE176" s="43">
        <v>8</v>
      </c>
      <c r="CF176" s="45">
        <f t="shared" si="913"/>
        <v>0</v>
      </c>
      <c r="CG176" s="43">
        <v>4</v>
      </c>
      <c r="CH176" s="63" t="str">
        <f t="shared" si="1001"/>
        <v>サンリオボアバンスクリップ</v>
      </c>
      <c r="CI176" s="67">
        <f t="shared" si="1002"/>
        <v>1100</v>
      </c>
      <c r="CJ176" s="43">
        <f t="shared" si="915"/>
        <v>0</v>
      </c>
      <c r="CK176" s="46">
        <f t="shared" si="916"/>
        <v>0</v>
      </c>
      <c r="CL176" s="37" t="s">
        <v>648</v>
      </c>
      <c r="CM176" s="29"/>
      <c r="CN176" s="47"/>
      <c r="CO176" s="43">
        <v>4368</v>
      </c>
      <c r="CP176" s="69">
        <f t="shared" si="917"/>
        <v>25</v>
      </c>
      <c r="CQ176" s="43">
        <v>120</v>
      </c>
      <c r="CR176" s="45">
        <f t="shared" si="918"/>
        <v>1</v>
      </c>
      <c r="CS176" s="43">
        <v>7</v>
      </c>
      <c r="CT176" s="45">
        <f t="shared" si="919"/>
        <v>1</v>
      </c>
      <c r="CU176" s="43">
        <v>0</v>
      </c>
      <c r="CV176" s="63" t="str">
        <f t="shared" si="1008"/>
        <v>ギャルキティしっぽポーチ</v>
      </c>
      <c r="CW176" s="67">
        <f t="shared" si="1009"/>
        <v>0</v>
      </c>
      <c r="CX176" s="43">
        <f t="shared" si="922"/>
        <v>0</v>
      </c>
      <c r="CY176" s="46">
        <f t="shared" si="923"/>
        <v>0</v>
      </c>
      <c r="CZ176" s="37"/>
      <c r="DA176" s="29"/>
      <c r="DB176" s="47"/>
      <c r="DC176" s="67"/>
      <c r="DD176" s="45" t="str">
        <f t="shared" si="1020"/>
        <v/>
      </c>
      <c r="DE176" s="45"/>
      <c r="DF176" s="45"/>
      <c r="DG176" s="45"/>
      <c r="DH176" s="45" t="str">
        <f t="shared" si="1021"/>
        <v/>
      </c>
      <c r="DI176" s="45"/>
      <c r="DJ176" s="45"/>
      <c r="DK176" s="45"/>
      <c r="DL176" s="45" t="str">
        <f t="shared" si="979"/>
        <v/>
      </c>
      <c r="DM176" s="46" t="str">
        <f t="shared" si="980"/>
        <v/>
      </c>
      <c r="DN176" s="37"/>
      <c r="DO176" s="29"/>
      <c r="DP176" s="47"/>
      <c r="DQ176" s="45"/>
      <c r="DR176" s="45" t="str">
        <f t="shared" si="1022"/>
        <v/>
      </c>
      <c r="DS176" s="45"/>
      <c r="DT176" s="45" t="str">
        <f t="shared" si="1023"/>
        <v/>
      </c>
      <c r="DU176" s="45"/>
      <c r="DV176" s="45" t="str">
        <f t="shared" si="1024"/>
        <v/>
      </c>
      <c r="DW176" s="45"/>
      <c r="DX176" s="45"/>
      <c r="DY176" s="45"/>
      <c r="DZ176" s="45" t="str">
        <f t="shared" si="981"/>
        <v/>
      </c>
      <c r="EA176" s="46" t="str">
        <f t="shared" si="982"/>
        <v/>
      </c>
      <c r="EB176" s="37"/>
      <c r="ED176" s="47"/>
      <c r="EE176" s="67"/>
      <c r="EF176" s="45" t="str">
        <f t="shared" si="1025"/>
        <v/>
      </c>
      <c r="EG176" s="45"/>
      <c r="EH176" s="45"/>
      <c r="EI176" s="45"/>
      <c r="EJ176" s="45" t="str">
        <f t="shared" si="1026"/>
        <v/>
      </c>
      <c r="EK176" s="45"/>
      <c r="EL176" s="45"/>
      <c r="EM176" s="45"/>
      <c r="EN176" s="45" t="str">
        <f t="shared" si="983"/>
        <v/>
      </c>
      <c r="EO176" s="46" t="str">
        <f t="shared" si="984"/>
        <v/>
      </c>
      <c r="EP176" s="37"/>
      <c r="ER176" s="47"/>
      <c r="ES176" s="67"/>
      <c r="ET176" s="45" t="str">
        <f t="shared" si="1027"/>
        <v/>
      </c>
      <c r="EU176" s="45"/>
      <c r="EV176" s="45"/>
      <c r="EW176" s="45"/>
      <c r="EX176" s="45" t="str">
        <f t="shared" si="1028"/>
        <v/>
      </c>
      <c r="EY176" s="45"/>
      <c r="EZ176" s="45"/>
      <c r="FA176" s="45"/>
      <c r="FB176" s="45" t="str">
        <f t="shared" si="985"/>
        <v/>
      </c>
      <c r="FC176" s="46" t="str">
        <f t="shared" si="986"/>
        <v/>
      </c>
      <c r="FD176" s="37"/>
      <c r="FF176" s="47"/>
      <c r="FG176" s="67"/>
      <c r="FH176" s="45" t="str">
        <f t="shared" si="1029"/>
        <v/>
      </c>
      <c r="FI176" s="45"/>
      <c r="FJ176" s="45"/>
      <c r="FK176" s="45"/>
      <c r="FL176" s="45" t="str">
        <f t="shared" si="1030"/>
        <v/>
      </c>
      <c r="FM176" s="45"/>
      <c r="FN176" s="45"/>
      <c r="FO176" s="45"/>
      <c r="FP176" s="45" t="str">
        <f t="shared" si="987"/>
        <v/>
      </c>
      <c r="FQ176" s="46" t="str">
        <f t="shared" si="988"/>
        <v/>
      </c>
      <c r="FR176" s="37"/>
      <c r="FS176" s="29"/>
      <c r="FT176" s="47"/>
      <c r="FU176" s="67"/>
      <c r="FV176" s="45" t="str">
        <f t="shared" si="1031"/>
        <v/>
      </c>
      <c r="FW176" s="45"/>
      <c r="FX176" s="45"/>
      <c r="FY176" s="45"/>
      <c r="FZ176" s="45" t="str">
        <f t="shared" si="1032"/>
        <v/>
      </c>
      <c r="GA176" s="45"/>
      <c r="GB176" s="45"/>
      <c r="GC176" s="45"/>
      <c r="GD176" s="45" t="str">
        <f t="shared" si="989"/>
        <v/>
      </c>
      <c r="GE176" s="46" t="str">
        <f t="shared" si="990"/>
        <v/>
      </c>
      <c r="GF176" s="37"/>
      <c r="GH176" s="47"/>
      <c r="GI176" s="67"/>
      <c r="GJ176" s="45" t="str">
        <f t="shared" si="1033"/>
        <v/>
      </c>
      <c r="GK176" s="45"/>
      <c r="GL176" s="45"/>
      <c r="GM176" s="45"/>
      <c r="GN176" s="45" t="str">
        <f t="shared" si="1034"/>
        <v/>
      </c>
      <c r="GO176" s="45"/>
      <c r="GP176" s="45"/>
      <c r="GQ176" s="45"/>
      <c r="GR176" s="45" t="str">
        <f t="shared" si="991"/>
        <v/>
      </c>
      <c r="GS176" s="46" t="str">
        <f t="shared" si="992"/>
        <v/>
      </c>
      <c r="GT176" s="37"/>
      <c r="GU176" s="61"/>
      <c r="GV176" s="47"/>
      <c r="GW176" s="30" t="s">
        <v>1144</v>
      </c>
      <c r="GX176" s="43">
        <v>334</v>
      </c>
      <c r="GY176" s="45">
        <f t="shared" si="924"/>
        <v>9</v>
      </c>
      <c r="GZ176" s="43">
        <v>40</v>
      </c>
      <c r="HA176" s="45">
        <f t="shared" si="925"/>
        <v>0</v>
      </c>
      <c r="HB176" s="43">
        <v>3</v>
      </c>
      <c r="HC176" s="45">
        <f t="shared" si="926"/>
        <v>0</v>
      </c>
      <c r="HD176" s="43">
        <v>0</v>
      </c>
      <c r="HE176" s="63" t="str">
        <f t="shared" si="963"/>
        <v>余り物</v>
      </c>
      <c r="HF176" s="67">
        <f t="shared" si="964"/>
        <v>500</v>
      </c>
      <c r="HG176" s="43">
        <f t="shared" si="927"/>
        <v>0</v>
      </c>
      <c r="HH176" s="46">
        <f t="shared" si="965"/>
        <v>0</v>
      </c>
      <c r="HI176" s="37"/>
      <c r="HK176" s="47"/>
      <c r="HL176" s="43">
        <v>1478</v>
      </c>
      <c r="HM176" s="45">
        <f t="shared" si="929"/>
        <v>23</v>
      </c>
      <c r="HN176" s="43">
        <v>43</v>
      </c>
      <c r="HO176" s="45">
        <f t="shared" si="930"/>
        <v>0</v>
      </c>
      <c r="HP176" s="43">
        <v>8</v>
      </c>
      <c r="HQ176" s="45">
        <f t="shared" si="931"/>
        <v>0</v>
      </c>
      <c r="HR176" s="43">
        <v>0</v>
      </c>
      <c r="HS176" s="63" t="str">
        <f t="shared" si="932"/>
        <v>サンリオ豹柄フェイスポーチ</v>
      </c>
      <c r="HT176" s="67">
        <f t="shared" si="933"/>
        <v>900</v>
      </c>
      <c r="HU176" s="43">
        <f t="shared" si="934"/>
        <v>0</v>
      </c>
      <c r="HV176" s="46">
        <f t="shared" si="935"/>
        <v>0</v>
      </c>
      <c r="HW176" s="37"/>
      <c r="HX176" s="360"/>
      <c r="HY176" s="47"/>
      <c r="HZ176" s="43">
        <v>6193</v>
      </c>
      <c r="IA176" s="45">
        <f t="shared" si="936"/>
        <v>19</v>
      </c>
      <c r="IB176" s="43">
        <v>187</v>
      </c>
      <c r="IC176" s="45">
        <f t="shared" si="937"/>
        <v>0</v>
      </c>
      <c r="ID176" s="43">
        <v>14</v>
      </c>
      <c r="IE176" s="45">
        <f t="shared" si="938"/>
        <v>0</v>
      </c>
      <c r="IF176" s="43">
        <v>0</v>
      </c>
      <c r="IG176" s="63" t="str">
        <f t="shared" si="1003"/>
        <v>ギャルキティマスコット</v>
      </c>
      <c r="IH176" s="67">
        <f t="shared" si="1004"/>
        <v>500</v>
      </c>
      <c r="II176" s="43">
        <f t="shared" si="941"/>
        <v>0</v>
      </c>
      <c r="IJ176" s="46">
        <f t="shared" si="942"/>
        <v>0</v>
      </c>
      <c r="IK176" s="37"/>
      <c r="IL176" s="29"/>
      <c r="IM176" s="47"/>
      <c r="IN176" s="43">
        <v>6788</v>
      </c>
      <c r="IO176" s="45">
        <f t="shared" si="943"/>
        <v>28</v>
      </c>
      <c r="IP176" s="43">
        <v>191</v>
      </c>
      <c r="IQ176" s="45">
        <f t="shared" si="944"/>
        <v>3</v>
      </c>
      <c r="IR176" s="43">
        <v>10</v>
      </c>
      <c r="IS176" s="45">
        <f t="shared" si="945"/>
        <v>3</v>
      </c>
      <c r="IT176" s="43">
        <v>6</v>
      </c>
      <c r="IU176" s="63" t="str">
        <f t="shared" si="969"/>
        <v>雪見イヤホン</v>
      </c>
      <c r="IV176" s="67">
        <f t="shared" si="970"/>
        <v>1100</v>
      </c>
      <c r="IW176" s="43">
        <f t="shared" si="946"/>
        <v>3300</v>
      </c>
      <c r="IX176" s="46">
        <f t="shared" si="947"/>
        <v>1.1785714285714286</v>
      </c>
      <c r="IY176" s="37" t="s">
        <v>281</v>
      </c>
      <c r="IZ176" s="61"/>
      <c r="JA176" s="47"/>
      <c r="JB176" s="43">
        <v>5284</v>
      </c>
      <c r="JC176" s="45">
        <f t="shared" si="948"/>
        <v>136</v>
      </c>
      <c r="JD176" s="43">
        <v>159</v>
      </c>
      <c r="JE176" s="45">
        <f t="shared" si="949"/>
        <v>4</v>
      </c>
      <c r="JF176" s="43">
        <v>15</v>
      </c>
      <c r="JG176" s="45">
        <f t="shared" si="950"/>
        <v>4</v>
      </c>
      <c r="JH176" s="43">
        <v>0</v>
      </c>
      <c r="JI176" s="63" t="str">
        <f t="shared" si="1006"/>
        <v>たまごっちぷかぷかKH</v>
      </c>
      <c r="JJ176" s="67">
        <f t="shared" si="1007"/>
        <v>1100</v>
      </c>
      <c r="JK176" s="43">
        <f t="shared" si="952"/>
        <v>4400</v>
      </c>
      <c r="JL176" s="46">
        <f t="shared" si="953"/>
        <v>0.3235294117647059</v>
      </c>
      <c r="JM176" s="37"/>
      <c r="JN176" s="29"/>
      <c r="JO176" s="47"/>
      <c r="JP176" s="43">
        <v>7185</v>
      </c>
      <c r="JQ176" s="45">
        <f t="shared" si="1005"/>
        <v>65</v>
      </c>
      <c r="JR176" s="43">
        <v>147</v>
      </c>
      <c r="JS176" s="45">
        <f t="shared" si="955"/>
        <v>1</v>
      </c>
      <c r="JT176" s="43">
        <v>17</v>
      </c>
      <c r="JU176" s="45">
        <f t="shared" si="956"/>
        <v>1</v>
      </c>
      <c r="JV176" s="43">
        <v>0</v>
      </c>
      <c r="JW176" s="63" t="str">
        <f t="shared" si="957"/>
        <v>モンチッチマスコット2</v>
      </c>
      <c r="JX176" s="67">
        <f t="shared" si="958"/>
        <v>539</v>
      </c>
      <c r="JY176" s="43">
        <f t="shared" si="959"/>
        <v>539</v>
      </c>
      <c r="JZ176" s="46">
        <f t="shared" si="960"/>
        <v>8.2923076923076919E-2</v>
      </c>
      <c r="KA176" s="37"/>
      <c r="KB176" s="51"/>
      <c r="KC176" s="47"/>
      <c r="KD176" s="43">
        <v>12001</v>
      </c>
      <c r="KE176" s="69">
        <f>IF(KD176="","",KD176-KD172)</f>
        <v>20</v>
      </c>
      <c r="KF176" s="43">
        <v>355</v>
      </c>
      <c r="KG176" s="45">
        <f>IF(KF176="","",KF176-KF172)</f>
        <v>2</v>
      </c>
      <c r="KH176" s="43">
        <v>8</v>
      </c>
      <c r="KI176" s="45">
        <f>IF(KH176="","",KH172+KJ172-KH176)</f>
        <v>2</v>
      </c>
      <c r="KJ176" s="43">
        <v>3</v>
      </c>
      <c r="KK176" s="63" t="str">
        <f>IF(KD176="","",KK172)</f>
        <v>キティドデカぱっちん</v>
      </c>
      <c r="KL176" s="67">
        <f>IF(KE176="","",KL172)</f>
        <v>1100</v>
      </c>
      <c r="KM176" s="43">
        <f>IF(KH176="","",KI176*KL176)</f>
        <v>2200</v>
      </c>
      <c r="KN176" s="46">
        <f>IF(KI176="","",KM176/(KE176*100))</f>
        <v>1.1000000000000001</v>
      </c>
      <c r="KO176" s="37" t="s">
        <v>1115</v>
      </c>
      <c r="KP176" s="29"/>
      <c r="KQ176" s="47"/>
      <c r="KR176" s="43">
        <v>3595</v>
      </c>
      <c r="KS176" s="45">
        <f>IF(KR176="","",KR176-KR172)</f>
        <v>57</v>
      </c>
      <c r="KT176" s="43">
        <v>97</v>
      </c>
      <c r="KU176" s="45">
        <f>IF(KT176="","",KT176-KT172)</f>
        <v>2</v>
      </c>
      <c r="KV176" s="43">
        <v>7</v>
      </c>
      <c r="KW176" s="45">
        <f>IF(KV176="","",KV172+KX172-KV176)</f>
        <v>1</v>
      </c>
      <c r="KX176" s="43">
        <v>0</v>
      </c>
      <c r="KY176" s="63" t="str">
        <f>IF(KR176="","",KY172)</f>
        <v>ギャルキティフェイスポーチ</v>
      </c>
      <c r="KZ176" s="67">
        <f>IF(KS176="","",KZ172)</f>
        <v>750</v>
      </c>
      <c r="LA176" s="43">
        <f>IF(KV176="","",KW176*KZ176)</f>
        <v>750</v>
      </c>
      <c r="LB176" s="46">
        <f>IF(KW176="","",LA176/(KS176*100))</f>
        <v>0.13157894736842105</v>
      </c>
      <c r="LC176" s="37"/>
      <c r="LD176" s="29"/>
      <c r="LE176" s="75"/>
      <c r="LF176" s="76"/>
      <c r="LG176" s="76"/>
      <c r="LH176" s="76"/>
      <c r="LI176" s="76"/>
      <c r="LJ176" s="77"/>
      <c r="LK176" s="76"/>
      <c r="LL176" s="76"/>
      <c r="LM176" s="78"/>
      <c r="LN176" s="79"/>
      <c r="LO176" s="76"/>
      <c r="LP176" s="80"/>
      <c r="LQ176" s="37"/>
      <c r="LR176" s="29"/>
      <c r="LS176" s="47"/>
      <c r="LT176" s="67"/>
      <c r="LU176" s="45" t="str">
        <f t="shared" si="1035"/>
        <v/>
      </c>
      <c r="LV176" s="45"/>
      <c r="LW176" s="45"/>
      <c r="LX176" s="45"/>
      <c r="LY176" s="45" t="str">
        <f t="shared" si="1036"/>
        <v/>
      </c>
      <c r="LZ176" s="45"/>
      <c r="MA176" s="45"/>
      <c r="MB176" s="45"/>
      <c r="MC176" s="45" t="str">
        <f t="shared" si="993"/>
        <v/>
      </c>
      <c r="MD176" s="46" t="str">
        <f t="shared" si="994"/>
        <v/>
      </c>
      <c r="ME176" s="37"/>
      <c r="MF176" s="29"/>
      <c r="MG176" s="47"/>
      <c r="MH176" s="67"/>
      <c r="MI176" s="45" t="str">
        <f t="shared" si="1037"/>
        <v/>
      </c>
      <c r="MJ176" s="45"/>
      <c r="MK176" s="45"/>
      <c r="ML176" s="45"/>
      <c r="MM176" s="45" t="str">
        <f t="shared" si="1038"/>
        <v/>
      </c>
      <c r="MN176" s="45"/>
      <c r="MO176" s="45"/>
      <c r="MP176" s="45"/>
      <c r="MQ176" s="45" t="str">
        <f t="shared" si="995"/>
        <v/>
      </c>
      <c r="MR176" s="46" t="str">
        <f t="shared" si="996"/>
        <v/>
      </c>
      <c r="MS176" s="37"/>
      <c r="MT176" s="29"/>
      <c r="MU176" s="47"/>
      <c r="MV176" s="67"/>
      <c r="MW176" s="45" t="str">
        <f t="shared" si="1039"/>
        <v/>
      </c>
      <c r="MX176" s="45"/>
      <c r="MY176" s="45"/>
      <c r="MZ176" s="45"/>
      <c r="NA176" s="45" t="str">
        <f t="shared" si="1040"/>
        <v/>
      </c>
      <c r="NB176" s="45"/>
      <c r="NC176" s="45"/>
      <c r="ND176" s="45"/>
      <c r="NE176" s="45" t="str">
        <f t="shared" si="997"/>
        <v/>
      </c>
      <c r="NF176" s="46" t="str">
        <f t="shared" si="998"/>
        <v/>
      </c>
      <c r="NG176" s="37"/>
      <c r="NH176" s="29"/>
      <c r="NI176" s="47"/>
      <c r="NJ176" s="67"/>
      <c r="NK176" s="45" t="str">
        <f t="shared" si="1041"/>
        <v/>
      </c>
      <c r="NL176" s="45"/>
      <c r="NM176" s="45"/>
      <c r="NN176" s="45"/>
      <c r="NO176" s="45" t="str">
        <f t="shared" si="1042"/>
        <v/>
      </c>
      <c r="NP176" s="45"/>
      <c r="NQ176" s="45"/>
      <c r="NR176" s="45"/>
      <c r="NS176" s="45" t="str">
        <f t="shared" si="999"/>
        <v/>
      </c>
      <c r="NT176" s="46" t="str">
        <f t="shared" si="1000"/>
        <v/>
      </c>
      <c r="NU176" s="37"/>
    </row>
    <row r="177" spans="1:385" ht="15" customHeight="1" thickTop="1" x14ac:dyDescent="0.25">
      <c r="A177" s="38"/>
      <c r="B177" s="39"/>
      <c r="C177" s="40"/>
      <c r="D177" s="40"/>
      <c r="E177" s="41"/>
      <c r="F177" s="41"/>
      <c r="G177" s="40"/>
      <c r="H177" s="42"/>
      <c r="I177" s="45"/>
      <c r="J177" s="45" t="str">
        <f t="shared" si="1010"/>
        <v/>
      </c>
      <c r="K177" s="45"/>
      <c r="L177" s="45"/>
      <c r="M177" s="45"/>
      <c r="N177" s="45" t="str">
        <f t="shared" si="1011"/>
        <v/>
      </c>
      <c r="O177" s="45"/>
      <c r="P177" s="45"/>
      <c r="Q177" s="45"/>
      <c r="R177" s="45" t="str">
        <f t="shared" si="971"/>
        <v/>
      </c>
      <c r="S177" s="46" t="str">
        <f t="shared" si="972"/>
        <v/>
      </c>
      <c r="T177" s="37"/>
      <c r="U177" s="29"/>
      <c r="V177" s="47"/>
      <c r="W177" s="67"/>
      <c r="X177" s="45" t="str">
        <f t="shared" si="1012"/>
        <v/>
      </c>
      <c r="Y177" s="45"/>
      <c r="Z177" s="45"/>
      <c r="AA177" s="45"/>
      <c r="AB177" s="45" t="str">
        <f t="shared" si="1013"/>
        <v/>
      </c>
      <c r="AC177" s="45"/>
      <c r="AD177" s="45"/>
      <c r="AE177" s="45"/>
      <c r="AF177" s="45" t="str">
        <f t="shared" si="973"/>
        <v/>
      </c>
      <c r="AG177" s="46" t="str">
        <f t="shared" si="974"/>
        <v/>
      </c>
      <c r="AH177" s="37"/>
      <c r="AI177" s="29"/>
      <c r="AJ177" s="47"/>
      <c r="AK177" s="45"/>
      <c r="AL177" s="45" t="str">
        <f t="shared" si="1014"/>
        <v/>
      </c>
      <c r="AM177" s="45"/>
      <c r="AN177" s="45" t="str">
        <f t="shared" si="1015"/>
        <v/>
      </c>
      <c r="AO177" s="45"/>
      <c r="AP177" s="45" t="str">
        <f t="shared" si="1016"/>
        <v/>
      </c>
      <c r="AQ177" s="45"/>
      <c r="AR177" s="45"/>
      <c r="AS177" s="45"/>
      <c r="AT177" s="45" t="str">
        <f t="shared" si="975"/>
        <v/>
      </c>
      <c r="AU177" s="46" t="str">
        <f t="shared" si="976"/>
        <v/>
      </c>
      <c r="AV177" s="37"/>
      <c r="AW177" s="29"/>
      <c r="AX177" s="47"/>
      <c r="AY177" s="45"/>
      <c r="AZ177" s="45" t="str">
        <f t="shared" si="1017"/>
        <v/>
      </c>
      <c r="BA177" s="45"/>
      <c r="BB177" s="45" t="str">
        <f t="shared" si="1018"/>
        <v/>
      </c>
      <c r="BC177" s="45"/>
      <c r="BD177" s="45" t="str">
        <f t="shared" si="1019"/>
        <v/>
      </c>
      <c r="BE177" s="45"/>
      <c r="BF177" s="45"/>
      <c r="BG177" s="45"/>
      <c r="BH177" s="45" t="str">
        <f t="shared" si="977"/>
        <v/>
      </c>
      <c r="BI177" s="46" t="str">
        <f t="shared" si="978"/>
        <v/>
      </c>
      <c r="BJ177" s="37"/>
      <c r="BK177" s="29"/>
      <c r="BL177" s="47"/>
      <c r="BM177" s="45">
        <v>5969</v>
      </c>
      <c r="BN177" s="45">
        <f t="shared" si="905"/>
        <v>72</v>
      </c>
      <c r="BO177" s="45">
        <v>193</v>
      </c>
      <c r="BP177" s="45">
        <f t="shared" si="906"/>
        <v>1</v>
      </c>
      <c r="BQ177" s="45">
        <v>8</v>
      </c>
      <c r="BR177" s="45">
        <f t="shared" si="907"/>
        <v>2</v>
      </c>
      <c r="BS177" s="27">
        <v>75</v>
      </c>
      <c r="BT177" s="63" t="str">
        <f t="shared" si="967"/>
        <v>サンリオボアバンスクリップ</v>
      </c>
      <c r="BU177" s="67">
        <f t="shared" si="968"/>
        <v>1100</v>
      </c>
      <c r="BV177" s="45">
        <f t="shared" si="909"/>
        <v>2200</v>
      </c>
      <c r="BW177" s="46">
        <f t="shared" si="910"/>
        <v>0.30555555555555558</v>
      </c>
      <c r="BX177" s="37" t="s">
        <v>1116</v>
      </c>
      <c r="BY177" s="57"/>
      <c r="BZ177" s="47"/>
      <c r="CA177" s="45">
        <v>10326</v>
      </c>
      <c r="CB177" s="45">
        <f t="shared" si="911"/>
        <v>106</v>
      </c>
      <c r="CC177" s="45">
        <v>482</v>
      </c>
      <c r="CD177" s="45">
        <f t="shared" si="912"/>
        <v>5</v>
      </c>
      <c r="CE177" s="45">
        <v>12</v>
      </c>
      <c r="CF177" s="45">
        <f t="shared" si="913"/>
        <v>3</v>
      </c>
      <c r="CG177" s="27">
        <v>0</v>
      </c>
      <c r="CH177" s="63" t="str">
        <f t="shared" si="1001"/>
        <v>バタースクイーズ</v>
      </c>
      <c r="CI177" s="67">
        <f t="shared" si="1002"/>
        <v>440</v>
      </c>
      <c r="CJ177" s="45">
        <f t="shared" si="915"/>
        <v>1320</v>
      </c>
      <c r="CK177" s="46">
        <f t="shared" si="916"/>
        <v>0.12452830188679245</v>
      </c>
      <c r="CL177" s="37"/>
      <c r="CM177" s="29"/>
      <c r="CN177" s="47"/>
      <c r="CO177" s="45">
        <v>4400</v>
      </c>
      <c r="CP177" s="69">
        <f t="shared" si="917"/>
        <v>38</v>
      </c>
      <c r="CQ177" s="45">
        <v>162</v>
      </c>
      <c r="CR177" s="45">
        <f t="shared" si="918"/>
        <v>3</v>
      </c>
      <c r="CS177" s="45">
        <v>19</v>
      </c>
      <c r="CT177" s="45">
        <f t="shared" si="919"/>
        <v>3</v>
      </c>
      <c r="CU177" s="27">
        <v>18</v>
      </c>
      <c r="CV177" s="63" t="str">
        <f t="shared" si="1008"/>
        <v>ボンドロシール</v>
      </c>
      <c r="CW177" s="67">
        <f t="shared" si="1009"/>
        <v>150</v>
      </c>
      <c r="CX177" s="45">
        <f t="shared" si="922"/>
        <v>450</v>
      </c>
      <c r="CY177" s="46">
        <f t="shared" si="923"/>
        <v>0.11842105263157894</v>
      </c>
      <c r="CZ177" s="37"/>
      <c r="DA177" s="29"/>
      <c r="DB177" s="47"/>
      <c r="DC177" s="67"/>
      <c r="DD177" s="45" t="str">
        <f t="shared" si="1020"/>
        <v/>
      </c>
      <c r="DE177" s="45"/>
      <c r="DF177" s="45"/>
      <c r="DG177" s="45"/>
      <c r="DH177" s="45" t="str">
        <f t="shared" si="1021"/>
        <v/>
      </c>
      <c r="DI177" s="45"/>
      <c r="DJ177" s="45"/>
      <c r="DK177" s="45"/>
      <c r="DL177" s="45" t="str">
        <f t="shared" si="979"/>
        <v/>
      </c>
      <c r="DM177" s="46" t="str">
        <f t="shared" si="980"/>
        <v/>
      </c>
      <c r="DN177" s="37"/>
      <c r="DO177" s="29"/>
      <c r="DP177" s="47"/>
      <c r="DQ177" s="45"/>
      <c r="DR177" s="45" t="str">
        <f t="shared" si="1022"/>
        <v/>
      </c>
      <c r="DS177" s="45"/>
      <c r="DT177" s="45" t="str">
        <f t="shared" si="1023"/>
        <v/>
      </c>
      <c r="DU177" s="45"/>
      <c r="DV177" s="45" t="str">
        <f t="shared" si="1024"/>
        <v/>
      </c>
      <c r="DW177" s="45"/>
      <c r="DX177" s="45"/>
      <c r="DY177" s="45"/>
      <c r="DZ177" s="45" t="str">
        <f t="shared" si="981"/>
        <v/>
      </c>
      <c r="EA177" s="46" t="str">
        <f t="shared" si="982"/>
        <v/>
      </c>
      <c r="EB177" s="37"/>
      <c r="ED177" s="47"/>
      <c r="EE177" s="67"/>
      <c r="EF177" s="45" t="str">
        <f t="shared" si="1025"/>
        <v/>
      </c>
      <c r="EG177" s="45"/>
      <c r="EH177" s="45"/>
      <c r="EI177" s="45"/>
      <c r="EJ177" s="45" t="str">
        <f t="shared" si="1026"/>
        <v/>
      </c>
      <c r="EK177" s="45"/>
      <c r="EL177" s="45"/>
      <c r="EM177" s="45"/>
      <c r="EN177" s="45" t="str">
        <f t="shared" si="983"/>
        <v/>
      </c>
      <c r="EO177" s="46" t="str">
        <f t="shared" si="984"/>
        <v/>
      </c>
      <c r="EP177" s="37"/>
      <c r="ER177" s="47"/>
      <c r="ES177" s="67"/>
      <c r="ET177" s="45" t="str">
        <f t="shared" si="1027"/>
        <v/>
      </c>
      <c r="EU177" s="45"/>
      <c r="EV177" s="45"/>
      <c r="EW177" s="45"/>
      <c r="EX177" s="45" t="str">
        <f t="shared" si="1028"/>
        <v/>
      </c>
      <c r="EY177" s="45"/>
      <c r="EZ177" s="45"/>
      <c r="FA177" s="45"/>
      <c r="FB177" s="45" t="str">
        <f t="shared" si="985"/>
        <v/>
      </c>
      <c r="FC177" s="46" t="str">
        <f t="shared" si="986"/>
        <v/>
      </c>
      <c r="FD177" s="37"/>
      <c r="FF177" s="47"/>
      <c r="FG177" s="67"/>
      <c r="FH177" s="45" t="str">
        <f t="shared" si="1029"/>
        <v/>
      </c>
      <c r="FI177" s="45"/>
      <c r="FJ177" s="45"/>
      <c r="FK177" s="45"/>
      <c r="FL177" s="45" t="str">
        <f t="shared" si="1030"/>
        <v/>
      </c>
      <c r="FM177" s="45"/>
      <c r="FN177" s="45"/>
      <c r="FO177" s="45"/>
      <c r="FP177" s="45" t="str">
        <f t="shared" si="987"/>
        <v/>
      </c>
      <c r="FQ177" s="46" t="str">
        <f t="shared" si="988"/>
        <v/>
      </c>
      <c r="FR177" s="37"/>
      <c r="FS177" s="29"/>
      <c r="FT177" s="47"/>
      <c r="FU177" s="67"/>
      <c r="FV177" s="45" t="str">
        <f t="shared" si="1031"/>
        <v/>
      </c>
      <c r="FW177" s="45"/>
      <c r="FX177" s="45"/>
      <c r="FY177" s="45"/>
      <c r="FZ177" s="45" t="str">
        <f t="shared" si="1032"/>
        <v/>
      </c>
      <c r="GA177" s="45"/>
      <c r="GB177" s="45"/>
      <c r="GC177" s="45"/>
      <c r="GD177" s="45" t="str">
        <f t="shared" si="989"/>
        <v/>
      </c>
      <c r="GE177" s="46" t="str">
        <f t="shared" si="990"/>
        <v/>
      </c>
      <c r="GF177" s="37"/>
      <c r="GH177" s="47"/>
      <c r="GI177" s="67"/>
      <c r="GJ177" s="45" t="str">
        <f t="shared" si="1033"/>
        <v/>
      </c>
      <c r="GK177" s="45"/>
      <c r="GL177" s="45"/>
      <c r="GM177" s="45"/>
      <c r="GN177" s="45" t="str">
        <f t="shared" si="1034"/>
        <v/>
      </c>
      <c r="GO177" s="45"/>
      <c r="GP177" s="45"/>
      <c r="GQ177" s="45"/>
      <c r="GR177" s="45" t="str">
        <f t="shared" si="991"/>
        <v/>
      </c>
      <c r="GS177" s="46" t="str">
        <f t="shared" si="992"/>
        <v/>
      </c>
      <c r="GT177" s="37"/>
      <c r="GU177" s="61"/>
      <c r="GV177" s="47"/>
      <c r="GW177" s="30" t="s">
        <v>1145</v>
      </c>
      <c r="GX177" s="45">
        <v>4037</v>
      </c>
      <c r="GY177" s="45">
        <f t="shared" si="924"/>
        <v>11</v>
      </c>
      <c r="GZ177" s="45">
        <v>111</v>
      </c>
      <c r="HA177" s="45">
        <f t="shared" si="925"/>
        <v>0</v>
      </c>
      <c r="HB177" s="45">
        <v>2</v>
      </c>
      <c r="HC177" s="45">
        <f t="shared" si="926"/>
        <v>0</v>
      </c>
      <c r="HD177" s="27">
        <v>1</v>
      </c>
      <c r="HE177" s="63" t="str">
        <f t="shared" si="963"/>
        <v>おしりぷにぷにシール</v>
      </c>
      <c r="HF177" s="67">
        <f t="shared" si="964"/>
        <v>220</v>
      </c>
      <c r="HG177" s="45">
        <f t="shared" si="927"/>
        <v>0</v>
      </c>
      <c r="HH177" s="46">
        <f t="shared" si="965"/>
        <v>0</v>
      </c>
      <c r="HI177" s="37"/>
      <c r="HK177" s="47"/>
      <c r="HL177" s="45">
        <v>3380</v>
      </c>
      <c r="HM177" s="45">
        <f t="shared" si="929"/>
        <v>83</v>
      </c>
      <c r="HN177" s="45">
        <v>91</v>
      </c>
      <c r="HO177" s="45">
        <f t="shared" si="930"/>
        <v>1</v>
      </c>
      <c r="HP177" s="45">
        <v>17</v>
      </c>
      <c r="HQ177" s="45">
        <f t="shared" si="931"/>
        <v>3</v>
      </c>
      <c r="HR177" s="27">
        <v>-2</v>
      </c>
      <c r="HS177" s="63" t="str">
        <f t="shared" si="932"/>
        <v>たまごっちマスコット</v>
      </c>
      <c r="HT177" s="67">
        <f t="shared" si="933"/>
        <v>1100</v>
      </c>
      <c r="HU177" s="45">
        <f t="shared" si="934"/>
        <v>3300</v>
      </c>
      <c r="HV177" s="46">
        <f t="shared" si="935"/>
        <v>0.39759036144578314</v>
      </c>
      <c r="HW177" s="37"/>
      <c r="HX177" s="360"/>
      <c r="HY177" s="47"/>
      <c r="HZ177" s="45">
        <v>9974</v>
      </c>
      <c r="IA177" s="45">
        <f t="shared" si="936"/>
        <v>85</v>
      </c>
      <c r="IB177" s="45">
        <v>288</v>
      </c>
      <c r="IC177" s="45">
        <f t="shared" si="937"/>
        <v>5</v>
      </c>
      <c r="ID177" s="45">
        <v>30</v>
      </c>
      <c r="IE177" s="45">
        <f t="shared" si="938"/>
        <v>5</v>
      </c>
      <c r="IF177" s="27">
        <v>12</v>
      </c>
      <c r="IG177" s="63" t="str">
        <f t="shared" si="1003"/>
        <v>ボンボンドロップシール</v>
      </c>
      <c r="IH177" s="67">
        <f t="shared" si="1004"/>
        <v>200</v>
      </c>
      <c r="II177" s="45">
        <f t="shared" si="941"/>
        <v>1000</v>
      </c>
      <c r="IJ177" s="46">
        <f t="shared" si="942"/>
        <v>0.11764705882352941</v>
      </c>
      <c r="IK177" s="37"/>
      <c r="IL177" s="29"/>
      <c r="IM177" s="47"/>
      <c r="IN177" s="45">
        <v>6757</v>
      </c>
      <c r="IO177" s="45">
        <f t="shared" si="943"/>
        <v>86</v>
      </c>
      <c r="IP177" s="45">
        <v>446</v>
      </c>
      <c r="IQ177" s="45">
        <f t="shared" si="944"/>
        <v>1</v>
      </c>
      <c r="IR177" s="45">
        <v>22</v>
      </c>
      <c r="IS177" s="45">
        <f t="shared" si="945"/>
        <v>1</v>
      </c>
      <c r="IT177" s="27">
        <v>0</v>
      </c>
      <c r="IU177" s="63" t="str">
        <f t="shared" si="969"/>
        <v>たまごっちヘアクリップ</v>
      </c>
      <c r="IV177" s="67">
        <f t="shared" si="970"/>
        <v>1100</v>
      </c>
      <c r="IW177" s="45">
        <f t="shared" si="946"/>
        <v>1100</v>
      </c>
      <c r="IX177" s="46">
        <f t="shared" si="947"/>
        <v>0.12790697674418605</v>
      </c>
      <c r="IY177" s="37"/>
      <c r="IZ177" s="61"/>
      <c r="JA177" s="47"/>
      <c r="JB177" s="45">
        <v>10184</v>
      </c>
      <c r="JC177" s="45">
        <f t="shared" si="948"/>
        <v>49</v>
      </c>
      <c r="JD177" s="45">
        <v>536</v>
      </c>
      <c r="JE177" s="45">
        <f t="shared" si="949"/>
        <v>1</v>
      </c>
      <c r="JF177" s="45">
        <v>15</v>
      </c>
      <c r="JG177" s="45">
        <f t="shared" si="950"/>
        <v>1</v>
      </c>
      <c r="JH177" s="27">
        <v>0</v>
      </c>
      <c r="JI177" s="63" t="str">
        <f t="shared" si="1006"/>
        <v>たまごっちマスコット</v>
      </c>
      <c r="JJ177" s="67">
        <f t="shared" si="1007"/>
        <v>1100</v>
      </c>
      <c r="JK177" s="45">
        <f t="shared" si="952"/>
        <v>1100</v>
      </c>
      <c r="JL177" s="46">
        <f t="shared" si="953"/>
        <v>0.22448979591836735</v>
      </c>
      <c r="JM177" s="37"/>
      <c r="JN177" s="29"/>
      <c r="JO177" s="47"/>
      <c r="JP177" s="45">
        <v>7064</v>
      </c>
      <c r="JQ177" s="45">
        <f t="shared" si="1005"/>
        <v>28</v>
      </c>
      <c r="JR177" s="45">
        <v>353</v>
      </c>
      <c r="JS177" s="45">
        <f t="shared" si="955"/>
        <v>8</v>
      </c>
      <c r="JT177" s="45">
        <v>262</v>
      </c>
      <c r="JU177" s="45">
        <f t="shared" si="956"/>
        <v>8</v>
      </c>
      <c r="JV177" s="27">
        <v>50</v>
      </c>
      <c r="JW177" s="63" t="str">
        <f t="shared" si="957"/>
        <v>ブレスレット</v>
      </c>
      <c r="JX177" s="67">
        <f t="shared" si="958"/>
        <v>150</v>
      </c>
      <c r="JY177" s="45">
        <f t="shared" si="959"/>
        <v>1200</v>
      </c>
      <c r="JZ177" s="46">
        <f t="shared" si="960"/>
        <v>0.42857142857142855</v>
      </c>
      <c r="KA177" s="37"/>
      <c r="KB177" s="51"/>
      <c r="KC177" s="47"/>
      <c r="KD177" s="45">
        <v>15006</v>
      </c>
      <c r="KE177" s="45">
        <f>IF(KD177="","",KD177-KD173)</f>
        <v>99</v>
      </c>
      <c r="KF177" s="45">
        <v>783</v>
      </c>
      <c r="KG177" s="45">
        <f>IF(KF177="","",KF177-KF173)</f>
        <v>6</v>
      </c>
      <c r="KH177" s="45">
        <v>14</v>
      </c>
      <c r="KI177" s="45">
        <f>IF(KH177="","",KH173+KJ173-KH177)</f>
        <v>5</v>
      </c>
      <c r="KJ177" s="27">
        <v>2</v>
      </c>
      <c r="KK177" s="63" t="str">
        <f>IF(KD177="","",KK173)</f>
        <v>たまごっちマスコット</v>
      </c>
      <c r="KL177" s="67">
        <f>IF(KE177="","",KL173)</f>
        <v>1430</v>
      </c>
      <c r="KM177" s="45">
        <f>IF(KH177="","",KI177*KL177)</f>
        <v>7150</v>
      </c>
      <c r="KN177" s="46">
        <f>IF(KI177="","",KM177/(KE177*100))</f>
        <v>0.72222222222222221</v>
      </c>
      <c r="KO177" s="37" t="s">
        <v>371</v>
      </c>
      <c r="KP177" s="29"/>
      <c r="KQ177" s="47"/>
      <c r="KR177" s="45">
        <v>4486</v>
      </c>
      <c r="KS177" s="45">
        <f>IF(KR177="","",KR177-KR173)</f>
        <v>192</v>
      </c>
      <c r="KT177" s="45">
        <v>142</v>
      </c>
      <c r="KU177" s="45">
        <f>IF(KT177="","",KT177-KT173)</f>
        <v>3</v>
      </c>
      <c r="KV177" s="45">
        <v>7</v>
      </c>
      <c r="KW177" s="45">
        <f>IF(KV177="","",KV173+KX173-KV177)</f>
        <v>4</v>
      </c>
      <c r="KX177" s="27">
        <v>7</v>
      </c>
      <c r="KY177" s="63" t="str">
        <f>IF(KR177="","",KY173)</f>
        <v>たまごっちブロックシール</v>
      </c>
      <c r="KZ177" s="67">
        <f>IF(KS177="","",KZ173)</f>
        <v>250</v>
      </c>
      <c r="LA177" s="45">
        <f>IF(KV177="","",KW177*KZ177)</f>
        <v>1000</v>
      </c>
      <c r="LB177" s="46">
        <f>IF(KW177="","",LA177/(KS177*100))</f>
        <v>5.2083333333333336E-2</v>
      </c>
      <c r="LC177" s="37"/>
      <c r="LD177" s="29"/>
      <c r="LE177" s="52" t="str">
        <f>IF(A157="","",A157)</f>
        <v/>
      </c>
      <c r="LF177" s="43"/>
      <c r="LG177" s="86" t="str">
        <f>IF(LF177="","",LF177-LF174)</f>
        <v/>
      </c>
      <c r="LH177" s="43"/>
      <c r="LI177" s="43" t="str">
        <f t="shared" si="902"/>
        <v/>
      </c>
      <c r="LJ177" s="43"/>
      <c r="LK177" s="87" t="str">
        <f t="shared" si="903"/>
        <v/>
      </c>
      <c r="LL177" s="43"/>
      <c r="LM177" s="65" t="str">
        <f>IF(LF177="","",LM174)</f>
        <v/>
      </c>
      <c r="LN177" s="48" t="str">
        <f>IF(LG177="","",LN174)</f>
        <v/>
      </c>
      <c r="LO177" s="87" t="str">
        <f t="shared" si="904"/>
        <v/>
      </c>
      <c r="LP177" s="53"/>
      <c r="LQ177" s="37"/>
      <c r="LR177" s="29"/>
      <c r="LS177" s="47"/>
      <c r="LT177" s="67"/>
      <c r="LU177" s="45" t="str">
        <f t="shared" si="1035"/>
        <v/>
      </c>
      <c r="LV177" s="45"/>
      <c r="LW177" s="45"/>
      <c r="LX177" s="45"/>
      <c r="LY177" s="45" t="str">
        <f t="shared" si="1036"/>
        <v/>
      </c>
      <c r="LZ177" s="45"/>
      <c r="MA177" s="45"/>
      <c r="MB177" s="45"/>
      <c r="MC177" s="45" t="str">
        <f t="shared" si="993"/>
        <v/>
      </c>
      <c r="MD177" s="46" t="str">
        <f t="shared" si="994"/>
        <v/>
      </c>
      <c r="ME177" s="37"/>
      <c r="MF177" s="29"/>
      <c r="MG177" s="47"/>
      <c r="MH177" s="67"/>
      <c r="MI177" s="45" t="str">
        <f t="shared" si="1037"/>
        <v/>
      </c>
      <c r="MJ177" s="45"/>
      <c r="MK177" s="45"/>
      <c r="ML177" s="45"/>
      <c r="MM177" s="45" t="str">
        <f t="shared" si="1038"/>
        <v/>
      </c>
      <c r="MN177" s="45"/>
      <c r="MO177" s="45"/>
      <c r="MP177" s="45"/>
      <c r="MQ177" s="45" t="str">
        <f t="shared" si="995"/>
        <v/>
      </c>
      <c r="MR177" s="46" t="str">
        <f t="shared" si="996"/>
        <v/>
      </c>
      <c r="MS177" s="37"/>
      <c r="MT177" s="29"/>
      <c r="MU177" s="47"/>
      <c r="MV177" s="67"/>
      <c r="MW177" s="45" t="str">
        <f t="shared" si="1039"/>
        <v/>
      </c>
      <c r="MX177" s="45"/>
      <c r="MY177" s="45"/>
      <c r="MZ177" s="45"/>
      <c r="NA177" s="45" t="str">
        <f t="shared" si="1040"/>
        <v/>
      </c>
      <c r="NB177" s="45"/>
      <c r="NC177" s="45"/>
      <c r="ND177" s="45"/>
      <c r="NE177" s="45" t="str">
        <f t="shared" si="997"/>
        <v/>
      </c>
      <c r="NF177" s="46" t="str">
        <f t="shared" si="998"/>
        <v/>
      </c>
      <c r="NG177" s="37"/>
      <c r="NH177" s="29"/>
      <c r="NI177" s="47"/>
      <c r="NJ177" s="67"/>
      <c r="NK177" s="45" t="str">
        <f t="shared" si="1041"/>
        <v/>
      </c>
      <c r="NL177" s="45"/>
      <c r="NM177" s="45"/>
      <c r="NN177" s="45"/>
      <c r="NO177" s="45" t="str">
        <f t="shared" si="1042"/>
        <v/>
      </c>
      <c r="NP177" s="45"/>
      <c r="NQ177" s="45"/>
      <c r="NR177" s="45"/>
      <c r="NS177" s="45" t="str">
        <f t="shared" si="999"/>
        <v/>
      </c>
      <c r="NT177" s="46" t="str">
        <f t="shared" si="1000"/>
        <v/>
      </c>
      <c r="NU177" s="37"/>
    </row>
    <row r="178" spans="1:385" ht="15" customHeight="1" thickBot="1" x14ac:dyDescent="0.3">
      <c r="A178" s="38"/>
      <c r="B178" s="39"/>
      <c r="C178" s="40"/>
      <c r="D178" s="40"/>
      <c r="E178" s="41"/>
      <c r="F178" s="41"/>
      <c r="G178" s="40"/>
      <c r="H178" s="42"/>
      <c r="I178" s="45"/>
      <c r="J178" s="45" t="str">
        <f t="shared" si="1010"/>
        <v/>
      </c>
      <c r="K178" s="45"/>
      <c r="L178" s="45"/>
      <c r="M178" s="45"/>
      <c r="N178" s="45" t="str">
        <f t="shared" si="1011"/>
        <v/>
      </c>
      <c r="O178" s="45"/>
      <c r="P178" s="45"/>
      <c r="Q178" s="45"/>
      <c r="R178" s="45" t="str">
        <f t="shared" si="971"/>
        <v/>
      </c>
      <c r="S178" s="46" t="str">
        <f t="shared" si="972"/>
        <v/>
      </c>
      <c r="T178" s="37"/>
      <c r="U178" s="29"/>
      <c r="V178" s="47"/>
      <c r="W178" s="67"/>
      <c r="X178" s="45" t="str">
        <f t="shared" si="1012"/>
        <v/>
      </c>
      <c r="Y178" s="45"/>
      <c r="Z178" s="45"/>
      <c r="AA178" s="45"/>
      <c r="AB178" s="45" t="str">
        <f t="shared" si="1013"/>
        <v/>
      </c>
      <c r="AC178" s="45"/>
      <c r="AD178" s="45"/>
      <c r="AE178" s="45"/>
      <c r="AF178" s="45" t="str">
        <f t="shared" si="973"/>
        <v/>
      </c>
      <c r="AG178" s="46" t="str">
        <f t="shared" si="974"/>
        <v/>
      </c>
      <c r="AH178" s="37"/>
      <c r="AI178" s="29"/>
      <c r="AJ178" s="47"/>
      <c r="AK178" s="45"/>
      <c r="AL178" s="45" t="str">
        <f t="shared" si="1014"/>
        <v/>
      </c>
      <c r="AM178" s="45"/>
      <c r="AN178" s="45" t="str">
        <f t="shared" si="1015"/>
        <v/>
      </c>
      <c r="AO178" s="45"/>
      <c r="AP178" s="45" t="str">
        <f t="shared" si="1016"/>
        <v/>
      </c>
      <c r="AQ178" s="45"/>
      <c r="AR178" s="45"/>
      <c r="AS178" s="45"/>
      <c r="AT178" s="45" t="str">
        <f t="shared" si="975"/>
        <v/>
      </c>
      <c r="AU178" s="46" t="str">
        <f t="shared" si="976"/>
        <v/>
      </c>
      <c r="AV178" s="37"/>
      <c r="AW178" s="29"/>
      <c r="AX178" s="47"/>
      <c r="AY178" s="45"/>
      <c r="AZ178" s="45" t="str">
        <f t="shared" si="1017"/>
        <v/>
      </c>
      <c r="BA178" s="45"/>
      <c r="BB178" s="45" t="str">
        <f t="shared" si="1018"/>
        <v/>
      </c>
      <c r="BC178" s="45"/>
      <c r="BD178" s="45" t="str">
        <f t="shared" si="1019"/>
        <v/>
      </c>
      <c r="BE178" s="45"/>
      <c r="BF178" s="45"/>
      <c r="BG178" s="45"/>
      <c r="BH178" s="45" t="str">
        <f t="shared" si="977"/>
        <v/>
      </c>
      <c r="BI178" s="46" t="str">
        <f t="shared" si="978"/>
        <v/>
      </c>
      <c r="BJ178" s="37"/>
      <c r="BK178" s="29"/>
      <c r="BL178" s="75"/>
      <c r="BM178" s="76">
        <v>4504</v>
      </c>
      <c r="BN178" s="76">
        <f t="shared" si="905"/>
        <v>198</v>
      </c>
      <c r="BO178" s="76">
        <v>101</v>
      </c>
      <c r="BP178" s="76">
        <f t="shared" si="906"/>
        <v>3</v>
      </c>
      <c r="BQ178" s="76">
        <v>13</v>
      </c>
      <c r="BR178" s="76">
        <f t="shared" si="907"/>
        <v>3</v>
      </c>
      <c r="BS178" s="76">
        <v>5</v>
      </c>
      <c r="BT178" s="78" t="str">
        <f t="shared" si="967"/>
        <v>バタースクイーズ</v>
      </c>
      <c r="BU178" s="79">
        <f t="shared" si="968"/>
        <v>440</v>
      </c>
      <c r="BV178" s="76">
        <f t="shared" si="909"/>
        <v>1320</v>
      </c>
      <c r="BW178" s="80">
        <f t="shared" si="910"/>
        <v>6.6666666666666666E-2</v>
      </c>
      <c r="BX178" s="37"/>
      <c r="BY178" s="57"/>
      <c r="BZ178" s="75"/>
      <c r="CA178" s="76">
        <v>7795</v>
      </c>
      <c r="CB178" s="76">
        <f t="shared" si="911"/>
        <v>96</v>
      </c>
      <c r="CC178" s="76">
        <v>431</v>
      </c>
      <c r="CD178" s="76">
        <f t="shared" si="912"/>
        <v>8</v>
      </c>
      <c r="CE178" s="76">
        <v>7</v>
      </c>
      <c r="CF178" s="76">
        <f t="shared" si="913"/>
        <v>8</v>
      </c>
      <c r="CG178" s="76">
        <v>4</v>
      </c>
      <c r="CH178" s="78" t="str">
        <f t="shared" si="1001"/>
        <v>たまごっちMC</v>
      </c>
      <c r="CI178" s="79">
        <f t="shared" si="1002"/>
        <v>1430</v>
      </c>
      <c r="CJ178" s="76">
        <f t="shared" si="915"/>
        <v>11440</v>
      </c>
      <c r="CK178" s="80">
        <f t="shared" si="916"/>
        <v>1.1916666666666667</v>
      </c>
      <c r="CL178" s="37" t="s">
        <v>1113</v>
      </c>
      <c r="CM178" s="29"/>
      <c r="CN178" s="75"/>
      <c r="CO178" s="76">
        <v>3482</v>
      </c>
      <c r="CP178" s="76">
        <f t="shared" si="917"/>
        <v>109</v>
      </c>
      <c r="CQ178" s="76">
        <v>224</v>
      </c>
      <c r="CR178" s="76">
        <f t="shared" si="918"/>
        <v>2</v>
      </c>
      <c r="CS178" s="76">
        <v>11</v>
      </c>
      <c r="CT178" s="76">
        <f t="shared" si="919"/>
        <v>3</v>
      </c>
      <c r="CU178" s="76">
        <v>5</v>
      </c>
      <c r="CV178" s="78" t="str">
        <f t="shared" si="1008"/>
        <v>たまごっちブロックシール</v>
      </c>
      <c r="CW178" s="79">
        <f t="shared" si="1009"/>
        <v>600</v>
      </c>
      <c r="CX178" s="76">
        <f t="shared" si="922"/>
        <v>1800</v>
      </c>
      <c r="CY178" s="80">
        <f t="shared" si="923"/>
        <v>0.16513761467889909</v>
      </c>
      <c r="CZ178" s="37"/>
      <c r="DA178" s="29"/>
      <c r="DB178" s="47"/>
      <c r="DC178" s="67"/>
      <c r="DD178" s="45" t="str">
        <f t="shared" si="1020"/>
        <v/>
      </c>
      <c r="DE178" s="45"/>
      <c r="DF178" s="45"/>
      <c r="DG178" s="45"/>
      <c r="DH178" s="45" t="str">
        <f t="shared" si="1021"/>
        <v/>
      </c>
      <c r="DI178" s="45"/>
      <c r="DJ178" s="45"/>
      <c r="DK178" s="45"/>
      <c r="DL178" s="45" t="str">
        <f t="shared" si="979"/>
        <v/>
      </c>
      <c r="DM178" s="46" t="str">
        <f t="shared" si="980"/>
        <v/>
      </c>
      <c r="DN178" s="37"/>
      <c r="DO178" s="29"/>
      <c r="DP178" s="47"/>
      <c r="DQ178" s="45"/>
      <c r="DR178" s="45" t="str">
        <f t="shared" si="1022"/>
        <v/>
      </c>
      <c r="DS178" s="45"/>
      <c r="DT178" s="45" t="str">
        <f t="shared" si="1023"/>
        <v/>
      </c>
      <c r="DU178" s="45"/>
      <c r="DV178" s="45" t="str">
        <f t="shared" si="1024"/>
        <v/>
      </c>
      <c r="DW178" s="45"/>
      <c r="DX178" s="45"/>
      <c r="DY178" s="45"/>
      <c r="DZ178" s="45" t="str">
        <f t="shared" si="981"/>
        <v/>
      </c>
      <c r="EA178" s="46" t="str">
        <f t="shared" si="982"/>
        <v/>
      </c>
      <c r="EB178" s="37"/>
      <c r="ED178" s="47"/>
      <c r="EE178" s="67"/>
      <c r="EF178" s="45" t="str">
        <f t="shared" si="1025"/>
        <v/>
      </c>
      <c r="EG178" s="45"/>
      <c r="EH178" s="45"/>
      <c r="EI178" s="45"/>
      <c r="EJ178" s="45" t="str">
        <f t="shared" si="1026"/>
        <v/>
      </c>
      <c r="EK178" s="45"/>
      <c r="EL178" s="45"/>
      <c r="EM178" s="45"/>
      <c r="EN178" s="45" t="str">
        <f t="shared" si="983"/>
        <v/>
      </c>
      <c r="EO178" s="46" t="str">
        <f t="shared" si="984"/>
        <v/>
      </c>
      <c r="EP178" s="37"/>
      <c r="ER178" s="47"/>
      <c r="ES178" s="67"/>
      <c r="ET178" s="45" t="str">
        <f t="shared" si="1027"/>
        <v/>
      </c>
      <c r="EU178" s="45"/>
      <c r="EV178" s="45"/>
      <c r="EW178" s="45"/>
      <c r="EX178" s="45" t="str">
        <f t="shared" si="1028"/>
        <v/>
      </c>
      <c r="EY178" s="45"/>
      <c r="EZ178" s="45"/>
      <c r="FA178" s="45"/>
      <c r="FB178" s="45" t="str">
        <f t="shared" si="985"/>
        <v/>
      </c>
      <c r="FC178" s="46" t="str">
        <f t="shared" si="986"/>
        <v/>
      </c>
      <c r="FD178" s="37"/>
      <c r="FF178" s="47"/>
      <c r="FG178" s="67"/>
      <c r="FH178" s="45" t="str">
        <f t="shared" si="1029"/>
        <v/>
      </c>
      <c r="FI178" s="45"/>
      <c r="FJ178" s="45"/>
      <c r="FK178" s="45"/>
      <c r="FL178" s="45" t="str">
        <f t="shared" si="1030"/>
        <v/>
      </c>
      <c r="FM178" s="45"/>
      <c r="FN178" s="45"/>
      <c r="FO178" s="45"/>
      <c r="FP178" s="45" t="str">
        <f t="shared" si="987"/>
        <v/>
      </c>
      <c r="FQ178" s="46" t="str">
        <f t="shared" si="988"/>
        <v/>
      </c>
      <c r="FR178" s="37"/>
      <c r="FS178" s="29"/>
      <c r="FT178" s="47"/>
      <c r="FU178" s="67"/>
      <c r="FV178" s="45" t="str">
        <f t="shared" si="1031"/>
        <v/>
      </c>
      <c r="FW178" s="45"/>
      <c r="FX178" s="45"/>
      <c r="FY178" s="45"/>
      <c r="FZ178" s="45" t="str">
        <f t="shared" si="1032"/>
        <v/>
      </c>
      <c r="GA178" s="45"/>
      <c r="GB178" s="45"/>
      <c r="GC178" s="45"/>
      <c r="GD178" s="45" t="str">
        <f t="shared" si="989"/>
        <v/>
      </c>
      <c r="GE178" s="46" t="str">
        <f t="shared" si="990"/>
        <v/>
      </c>
      <c r="GF178" s="37"/>
      <c r="GH178" s="47"/>
      <c r="GI178" s="67"/>
      <c r="GJ178" s="45" t="str">
        <f t="shared" si="1033"/>
        <v/>
      </c>
      <c r="GK178" s="45"/>
      <c r="GL178" s="45"/>
      <c r="GM178" s="45"/>
      <c r="GN178" s="45" t="str">
        <f t="shared" si="1034"/>
        <v/>
      </c>
      <c r="GO178" s="45"/>
      <c r="GP178" s="45"/>
      <c r="GQ178" s="45"/>
      <c r="GR178" s="45" t="str">
        <f t="shared" si="991"/>
        <v/>
      </c>
      <c r="GS178" s="46" t="str">
        <f t="shared" si="992"/>
        <v/>
      </c>
      <c r="GT178" s="37"/>
      <c r="GU178" s="61"/>
      <c r="GV178" s="75"/>
      <c r="GW178" s="84" t="s">
        <v>1146</v>
      </c>
      <c r="GX178" s="76">
        <v>18272</v>
      </c>
      <c r="GY178" s="76">
        <f t="shared" si="924"/>
        <v>216</v>
      </c>
      <c r="GZ178" s="76">
        <v>146</v>
      </c>
      <c r="HA178" s="76">
        <f t="shared" si="925"/>
        <v>2</v>
      </c>
      <c r="HB178" s="76">
        <v>0</v>
      </c>
      <c r="HC178" s="76">
        <f t="shared" si="926"/>
        <v>4</v>
      </c>
      <c r="HD178" s="76">
        <v>3</v>
      </c>
      <c r="HE178" s="78" t="str">
        <f t="shared" si="963"/>
        <v>ボンボンドロップシール</v>
      </c>
      <c r="HF178" s="79">
        <f t="shared" si="964"/>
        <v>2000</v>
      </c>
      <c r="HG178" s="76">
        <f t="shared" si="927"/>
        <v>8000</v>
      </c>
      <c r="HH178" s="80">
        <f t="shared" si="965"/>
        <v>0.37037037037037035</v>
      </c>
      <c r="HI178" s="37"/>
      <c r="HK178" s="75"/>
      <c r="HL178" s="76">
        <v>2927</v>
      </c>
      <c r="HM178" s="76">
        <f t="shared" si="929"/>
        <v>56</v>
      </c>
      <c r="HN178" s="76">
        <v>119</v>
      </c>
      <c r="HO178" s="76">
        <f t="shared" si="930"/>
        <v>7</v>
      </c>
      <c r="HP178" s="76">
        <v>30</v>
      </c>
      <c r="HQ178" s="76">
        <f t="shared" si="931"/>
        <v>6</v>
      </c>
      <c r="HR178" s="76">
        <v>0</v>
      </c>
      <c r="HS178" s="78" t="str">
        <f t="shared" si="932"/>
        <v>ボンドロシール</v>
      </c>
      <c r="HT178" s="79">
        <f t="shared" si="933"/>
        <v>200</v>
      </c>
      <c r="HU178" s="76">
        <f t="shared" si="934"/>
        <v>1200</v>
      </c>
      <c r="HV178" s="80">
        <f t="shared" si="935"/>
        <v>0.21428571428571427</v>
      </c>
      <c r="HW178" s="37"/>
      <c r="HX178" s="360"/>
      <c r="HY178" s="75"/>
      <c r="HZ178" s="76">
        <v>9702</v>
      </c>
      <c r="IA178" s="76">
        <f t="shared" si="936"/>
        <v>159</v>
      </c>
      <c r="IB178" s="76">
        <v>351</v>
      </c>
      <c r="IC178" s="76">
        <f t="shared" si="937"/>
        <v>3</v>
      </c>
      <c r="ID178" s="76">
        <v>16</v>
      </c>
      <c r="IE178" s="76">
        <f t="shared" si="938"/>
        <v>2</v>
      </c>
      <c r="IF178" s="76">
        <v>1</v>
      </c>
      <c r="IG178" s="78" t="str">
        <f t="shared" si="1003"/>
        <v>バタースクイーズ</v>
      </c>
      <c r="IH178" s="79">
        <f t="shared" si="1004"/>
        <v>400</v>
      </c>
      <c r="II178" s="76">
        <f t="shared" si="941"/>
        <v>800</v>
      </c>
      <c r="IJ178" s="80">
        <f t="shared" si="942"/>
        <v>5.0314465408805034E-2</v>
      </c>
      <c r="IK178" s="37"/>
      <c r="IL178" s="29"/>
      <c r="IM178" s="75"/>
      <c r="IN178" s="76">
        <v>7775</v>
      </c>
      <c r="IO178" s="76">
        <f t="shared" si="943"/>
        <v>16</v>
      </c>
      <c r="IP178" s="76">
        <v>336</v>
      </c>
      <c r="IQ178" s="76">
        <f t="shared" si="944"/>
        <v>1</v>
      </c>
      <c r="IR178" s="76">
        <v>13</v>
      </c>
      <c r="IS178" s="76">
        <f t="shared" si="945"/>
        <v>1</v>
      </c>
      <c r="IT178" s="76">
        <v>57</v>
      </c>
      <c r="IU178" s="78" t="str">
        <f t="shared" si="969"/>
        <v>忍者グミ</v>
      </c>
      <c r="IV178" s="79">
        <f t="shared" si="970"/>
        <v>200</v>
      </c>
      <c r="IW178" s="76">
        <f t="shared" si="946"/>
        <v>200</v>
      </c>
      <c r="IX178" s="80">
        <f t="shared" si="947"/>
        <v>0.125</v>
      </c>
      <c r="IY178" s="37" t="s">
        <v>1120</v>
      </c>
      <c r="IZ178" s="61"/>
      <c r="JA178" s="75"/>
      <c r="JB178" s="76">
        <v>2308</v>
      </c>
      <c r="JC178" s="76">
        <f t="shared" si="948"/>
        <v>229</v>
      </c>
      <c r="JD178" s="76">
        <v>282</v>
      </c>
      <c r="JE178" s="76">
        <f t="shared" si="949"/>
        <v>6</v>
      </c>
      <c r="JF178" s="76">
        <v>6</v>
      </c>
      <c r="JG178" s="76">
        <f t="shared" si="950"/>
        <v>8</v>
      </c>
      <c r="JH178" s="76">
        <v>10</v>
      </c>
      <c r="JI178" s="78" t="str">
        <f t="shared" si="1006"/>
        <v>たまごっちタイルシール</v>
      </c>
      <c r="JJ178" s="79">
        <f t="shared" si="1007"/>
        <v>650</v>
      </c>
      <c r="JK178" s="76">
        <f t="shared" si="952"/>
        <v>5200</v>
      </c>
      <c r="JL178" s="80">
        <f t="shared" si="953"/>
        <v>0.22707423580786026</v>
      </c>
      <c r="JM178" s="37"/>
      <c r="JN178" s="29"/>
      <c r="JO178" s="75"/>
      <c r="JP178" s="76">
        <v>6805</v>
      </c>
      <c r="JQ178" s="76">
        <f t="shared" si="1005"/>
        <v>10</v>
      </c>
      <c r="JR178" s="76">
        <v>246</v>
      </c>
      <c r="JS178" s="76">
        <f t="shared" si="955"/>
        <v>0</v>
      </c>
      <c r="JT178" s="76">
        <v>10</v>
      </c>
      <c r="JU178" s="76">
        <f t="shared" si="956"/>
        <v>0</v>
      </c>
      <c r="JV178" s="76">
        <v>0</v>
      </c>
      <c r="JW178" s="78" t="str">
        <f t="shared" si="957"/>
        <v>キティしっぽ付ポーチ</v>
      </c>
      <c r="JX178" s="79">
        <f t="shared" si="958"/>
        <v>670</v>
      </c>
      <c r="JY178" s="76">
        <f t="shared" si="959"/>
        <v>0</v>
      </c>
      <c r="JZ178" s="80">
        <f t="shared" si="960"/>
        <v>0</v>
      </c>
      <c r="KA178" s="37" t="s">
        <v>1119</v>
      </c>
      <c r="KB178" s="51"/>
      <c r="KC178" s="75"/>
      <c r="KD178" s="76">
        <v>16075</v>
      </c>
      <c r="KE178" s="180">
        <f>IF(KD178="","",KD178-KD174)</f>
        <v>43</v>
      </c>
      <c r="KF178" s="76">
        <v>933</v>
      </c>
      <c r="KG178" s="76">
        <f>IF(KF178="","",KF178-KF174)</f>
        <v>15</v>
      </c>
      <c r="KH178" s="76">
        <v>285</v>
      </c>
      <c r="KI178" s="76">
        <f>IF(KH178="","",KH174+KJ174-KH178)</f>
        <v>15</v>
      </c>
      <c r="KJ178" s="76">
        <v>-270</v>
      </c>
      <c r="KK178" s="78" t="str">
        <f>IF(KD178="","",KK174)</f>
        <v>ブレスレット</v>
      </c>
      <c r="KL178" s="79">
        <f>IF(KE178="","",KL174)</f>
        <v>60</v>
      </c>
      <c r="KM178" s="76">
        <f>IF(KH178="","",KI178*KL178)</f>
        <v>900</v>
      </c>
      <c r="KN178" s="80">
        <f>IF(KI178="","",KM178/(KE178*100))</f>
        <v>0.20930232558139536</v>
      </c>
      <c r="KO178" s="37" t="s">
        <v>1114</v>
      </c>
      <c r="KP178" s="29"/>
      <c r="KQ178" s="75"/>
      <c r="KR178" s="76">
        <v>5565</v>
      </c>
      <c r="KS178" s="76">
        <f>IF(KR178="","",KR178-KR174)</f>
        <v>77</v>
      </c>
      <c r="KT178" s="76">
        <v>153</v>
      </c>
      <c r="KU178" s="76">
        <f>IF(KT178="","",KT178-KT174)</f>
        <v>2</v>
      </c>
      <c r="KV178" s="76">
        <v>24</v>
      </c>
      <c r="KW178" s="76">
        <f>IF(KV178="","",KV174+KX174-KV178)</f>
        <v>2</v>
      </c>
      <c r="KX178" s="76">
        <v>10</v>
      </c>
      <c r="KY178" s="78" t="str">
        <f>IF(KR178="","",KY174)</f>
        <v>ボンボンドロップシール</v>
      </c>
      <c r="KZ178" s="79">
        <f>IF(KS178="","",KZ174)</f>
        <v>200</v>
      </c>
      <c r="LA178" s="76">
        <f>IF(KV178="","",KW178*KZ178)</f>
        <v>400</v>
      </c>
      <c r="LB178" s="80">
        <f>IF(KW178="","",LA178/(KS178*100))</f>
        <v>5.1948051948051951E-2</v>
      </c>
      <c r="LC178" s="37"/>
      <c r="LD178" s="29"/>
      <c r="LE178" s="47"/>
      <c r="LF178" s="45"/>
      <c r="LG178" s="45"/>
      <c r="LH178" s="45"/>
      <c r="LI178" s="45" t="str">
        <f t="shared" si="902"/>
        <v/>
      </c>
      <c r="LJ178" s="43"/>
      <c r="LK178" s="45" t="str">
        <f t="shared" si="903"/>
        <v/>
      </c>
      <c r="LL178" s="45"/>
      <c r="LM178" s="73" t="str">
        <f>IF(LF177="","",LM175)</f>
        <v/>
      </c>
      <c r="LN178" s="67" t="str">
        <f>IF(LG177="","",LN175)</f>
        <v/>
      </c>
      <c r="LO178" s="45" t="str">
        <f t="shared" si="904"/>
        <v/>
      </c>
      <c r="LP178" s="46"/>
      <c r="LQ178" s="37"/>
      <c r="LR178" s="29"/>
      <c r="LS178" s="47"/>
      <c r="LT178" s="67"/>
      <c r="LU178" s="45" t="str">
        <f t="shared" si="1035"/>
        <v/>
      </c>
      <c r="LV178" s="45"/>
      <c r="LW178" s="45"/>
      <c r="LX178" s="45"/>
      <c r="LY178" s="45" t="str">
        <f t="shared" si="1036"/>
        <v/>
      </c>
      <c r="LZ178" s="45"/>
      <c r="MA178" s="45"/>
      <c r="MB178" s="45"/>
      <c r="MC178" s="45" t="str">
        <f t="shared" si="993"/>
        <v/>
      </c>
      <c r="MD178" s="46" t="str">
        <f t="shared" si="994"/>
        <v/>
      </c>
      <c r="ME178" s="37"/>
      <c r="MF178" s="29"/>
      <c r="MG178" s="47"/>
      <c r="MH178" s="67"/>
      <c r="MI178" s="45" t="str">
        <f t="shared" si="1037"/>
        <v/>
      </c>
      <c r="MJ178" s="45"/>
      <c r="MK178" s="45"/>
      <c r="ML178" s="45"/>
      <c r="MM178" s="45" t="str">
        <f t="shared" si="1038"/>
        <v/>
      </c>
      <c r="MN178" s="45"/>
      <c r="MO178" s="45"/>
      <c r="MP178" s="45"/>
      <c r="MQ178" s="45" t="str">
        <f t="shared" si="995"/>
        <v/>
      </c>
      <c r="MR178" s="46" t="str">
        <f t="shared" si="996"/>
        <v/>
      </c>
      <c r="MS178" s="37"/>
      <c r="MT178" s="29"/>
      <c r="MU178" s="47"/>
      <c r="MV178" s="67"/>
      <c r="MW178" s="45" t="str">
        <f t="shared" si="1039"/>
        <v/>
      </c>
      <c r="MX178" s="45"/>
      <c r="MY178" s="45"/>
      <c r="MZ178" s="45"/>
      <c r="NA178" s="45" t="str">
        <f t="shared" si="1040"/>
        <v/>
      </c>
      <c r="NB178" s="45"/>
      <c r="NC178" s="45"/>
      <c r="ND178" s="45"/>
      <c r="NE178" s="45" t="str">
        <f t="shared" si="997"/>
        <v/>
      </c>
      <c r="NF178" s="46" t="str">
        <f t="shared" si="998"/>
        <v/>
      </c>
      <c r="NG178" s="37"/>
      <c r="NH178" s="29"/>
      <c r="NI178" s="47"/>
      <c r="NJ178" s="67"/>
      <c r="NK178" s="45" t="str">
        <f t="shared" si="1041"/>
        <v/>
      </c>
      <c r="NL178" s="45"/>
      <c r="NM178" s="45"/>
      <c r="NN178" s="45"/>
      <c r="NO178" s="45" t="str">
        <f t="shared" si="1042"/>
        <v/>
      </c>
      <c r="NP178" s="45"/>
      <c r="NQ178" s="45"/>
      <c r="NR178" s="45"/>
      <c r="NS178" s="45" t="str">
        <f t="shared" si="999"/>
        <v/>
      </c>
      <c r="NT178" s="46" t="str">
        <f t="shared" si="1000"/>
        <v/>
      </c>
      <c r="NU178" s="37"/>
    </row>
    <row r="179" spans="1:385" ht="15" customHeight="1" thickTop="1" thickBot="1" x14ac:dyDescent="0.3">
      <c r="A179" s="38"/>
      <c r="B179" s="39"/>
      <c r="C179" s="40"/>
      <c r="D179" s="40"/>
      <c r="E179" s="41"/>
      <c r="F179" s="41"/>
      <c r="G179" s="40"/>
      <c r="H179" s="42"/>
      <c r="I179" s="45"/>
      <c r="J179" s="45" t="str">
        <f t="shared" si="1010"/>
        <v/>
      </c>
      <c r="K179" s="45"/>
      <c r="L179" s="45"/>
      <c r="M179" s="45"/>
      <c r="N179" s="45" t="str">
        <f t="shared" si="1011"/>
        <v/>
      </c>
      <c r="O179" s="45"/>
      <c r="P179" s="45"/>
      <c r="Q179" s="45"/>
      <c r="R179" s="45" t="str">
        <f t="shared" si="971"/>
        <v/>
      </c>
      <c r="S179" s="46" t="str">
        <f t="shared" si="972"/>
        <v/>
      </c>
      <c r="T179" s="37"/>
      <c r="U179" s="29"/>
      <c r="V179" s="47"/>
      <c r="W179" s="67"/>
      <c r="X179" s="45" t="str">
        <f t="shared" si="1012"/>
        <v/>
      </c>
      <c r="Y179" s="45"/>
      <c r="Z179" s="45"/>
      <c r="AA179" s="45"/>
      <c r="AB179" s="45" t="str">
        <f t="shared" si="1013"/>
        <v/>
      </c>
      <c r="AC179" s="45"/>
      <c r="AD179" s="45"/>
      <c r="AE179" s="45"/>
      <c r="AF179" s="45" t="str">
        <f t="shared" si="973"/>
        <v/>
      </c>
      <c r="AG179" s="46" t="str">
        <f t="shared" si="974"/>
        <v/>
      </c>
      <c r="AH179" s="37"/>
      <c r="AI179" s="29"/>
      <c r="AJ179" s="47"/>
      <c r="AK179" s="45"/>
      <c r="AL179" s="45" t="str">
        <f t="shared" si="1014"/>
        <v/>
      </c>
      <c r="AM179" s="45"/>
      <c r="AN179" s="45" t="str">
        <f t="shared" si="1015"/>
        <v/>
      </c>
      <c r="AO179" s="45"/>
      <c r="AP179" s="45" t="str">
        <f t="shared" si="1016"/>
        <v/>
      </c>
      <c r="AQ179" s="45"/>
      <c r="AR179" s="45"/>
      <c r="AS179" s="45"/>
      <c r="AT179" s="45" t="str">
        <f t="shared" si="975"/>
        <v/>
      </c>
      <c r="AU179" s="46" t="str">
        <f t="shared" si="976"/>
        <v/>
      </c>
      <c r="AV179" s="37"/>
      <c r="AW179" s="29"/>
      <c r="AX179" s="47"/>
      <c r="AY179" s="45"/>
      <c r="AZ179" s="45" t="str">
        <f t="shared" si="1017"/>
        <v/>
      </c>
      <c r="BA179" s="45"/>
      <c r="BB179" s="45" t="str">
        <f t="shared" si="1018"/>
        <v/>
      </c>
      <c r="BC179" s="45"/>
      <c r="BD179" s="45" t="str">
        <f t="shared" si="1019"/>
        <v/>
      </c>
      <c r="BE179" s="45"/>
      <c r="BF179" s="45"/>
      <c r="BG179" s="45"/>
      <c r="BH179" s="45" t="str">
        <f t="shared" si="977"/>
        <v/>
      </c>
      <c r="BI179" s="46" t="str">
        <f t="shared" si="978"/>
        <v/>
      </c>
      <c r="BJ179" s="37"/>
      <c r="BK179" s="29"/>
      <c r="BL179" s="52">
        <f>IF($A155="","",$A155)</f>
        <v>46120</v>
      </c>
      <c r="BM179" s="45">
        <v>3273</v>
      </c>
      <c r="BN179" s="43">
        <f t="shared" si="905"/>
        <v>14</v>
      </c>
      <c r="BO179" s="45">
        <v>92</v>
      </c>
      <c r="BP179" s="87">
        <f t="shared" si="906"/>
        <v>1</v>
      </c>
      <c r="BQ179" s="99">
        <v>19</v>
      </c>
      <c r="BR179" s="43">
        <f t="shared" si="907"/>
        <v>1</v>
      </c>
      <c r="BS179" s="43">
        <v>0</v>
      </c>
      <c r="BT179" s="44" t="str">
        <f t="shared" si="967"/>
        <v>ゲーム機柄イヤホン</v>
      </c>
      <c r="BU179" s="48">
        <f t="shared" si="968"/>
        <v>1100</v>
      </c>
      <c r="BV179" s="45">
        <f t="shared" si="909"/>
        <v>1100</v>
      </c>
      <c r="BW179" s="89">
        <f t="shared" si="910"/>
        <v>0.7857142857142857</v>
      </c>
      <c r="BX179" s="37" t="s">
        <v>1122</v>
      </c>
      <c r="BY179" s="57"/>
      <c r="BZ179" s="52">
        <f>IF($A155="","",$A155)</f>
        <v>46120</v>
      </c>
      <c r="CA179" s="45">
        <v>9289</v>
      </c>
      <c r="CB179" s="43">
        <f t="shared" si="911"/>
        <v>17</v>
      </c>
      <c r="CC179" s="45">
        <v>339</v>
      </c>
      <c r="CD179" s="87">
        <f t="shared" si="912"/>
        <v>0</v>
      </c>
      <c r="CE179" s="99">
        <v>9</v>
      </c>
      <c r="CF179" s="43">
        <f t="shared" si="913"/>
        <v>1</v>
      </c>
      <c r="CG179" s="43">
        <v>0</v>
      </c>
      <c r="CH179" s="44" t="str">
        <f t="shared" si="1001"/>
        <v>雪見だいふくイヤホン</v>
      </c>
      <c r="CI179" s="48">
        <f t="shared" si="1002"/>
        <v>1100</v>
      </c>
      <c r="CJ179" s="45">
        <f t="shared" si="915"/>
        <v>1100</v>
      </c>
      <c r="CK179" s="89">
        <f t="shared" si="916"/>
        <v>0.6470588235294118</v>
      </c>
      <c r="CL179" s="37"/>
      <c r="CM179" s="29"/>
      <c r="CN179" s="52">
        <f>IF($A155="","",$A155)</f>
        <v>46120</v>
      </c>
      <c r="CO179" s="45">
        <v>3196</v>
      </c>
      <c r="CP179" s="43">
        <f t="shared" si="917"/>
        <v>57</v>
      </c>
      <c r="CQ179" s="45">
        <v>106</v>
      </c>
      <c r="CR179" s="87">
        <f t="shared" si="918"/>
        <v>3</v>
      </c>
      <c r="CS179" s="99">
        <v>19</v>
      </c>
      <c r="CT179" s="43">
        <f t="shared" si="919"/>
        <v>0</v>
      </c>
      <c r="CU179" s="43">
        <v>0</v>
      </c>
      <c r="CV179" s="44" t="str">
        <f t="shared" si="1008"/>
        <v>ゲーム機柄ワイヤレスイヤホン</v>
      </c>
      <c r="CW179" s="48">
        <f t="shared" si="1009"/>
        <v>700</v>
      </c>
      <c r="CX179" s="45">
        <f t="shared" si="922"/>
        <v>0</v>
      </c>
      <c r="CY179" s="89">
        <f t="shared" si="923"/>
        <v>0</v>
      </c>
      <c r="CZ179" s="37"/>
      <c r="DA179" s="29"/>
      <c r="DB179" s="47"/>
      <c r="DC179" s="67"/>
      <c r="DD179" s="45" t="str">
        <f t="shared" si="1020"/>
        <v/>
      </c>
      <c r="DE179" s="45"/>
      <c r="DF179" s="45"/>
      <c r="DG179" s="45"/>
      <c r="DH179" s="45" t="str">
        <f t="shared" si="1021"/>
        <v/>
      </c>
      <c r="DI179" s="45"/>
      <c r="DJ179" s="45"/>
      <c r="DK179" s="45"/>
      <c r="DL179" s="45" t="str">
        <f t="shared" si="979"/>
        <v/>
      </c>
      <c r="DM179" s="46" t="str">
        <f t="shared" si="980"/>
        <v/>
      </c>
      <c r="DN179" s="37"/>
      <c r="DO179" s="29"/>
      <c r="DP179" s="47"/>
      <c r="DQ179" s="45"/>
      <c r="DR179" s="45" t="str">
        <f t="shared" si="1022"/>
        <v/>
      </c>
      <c r="DS179" s="45"/>
      <c r="DT179" s="45" t="str">
        <f t="shared" si="1023"/>
        <v/>
      </c>
      <c r="DU179" s="45"/>
      <c r="DV179" s="45" t="str">
        <f t="shared" si="1024"/>
        <v/>
      </c>
      <c r="DW179" s="45"/>
      <c r="DX179" s="45"/>
      <c r="DY179" s="45"/>
      <c r="DZ179" s="45" t="str">
        <f t="shared" si="981"/>
        <v/>
      </c>
      <c r="EA179" s="46" t="str">
        <f t="shared" si="982"/>
        <v/>
      </c>
      <c r="EB179" s="37"/>
      <c r="ED179" s="47"/>
      <c r="EE179" s="67"/>
      <c r="EF179" s="45" t="str">
        <f t="shared" si="1025"/>
        <v/>
      </c>
      <c r="EG179" s="45"/>
      <c r="EH179" s="45"/>
      <c r="EI179" s="45"/>
      <c r="EJ179" s="45" t="str">
        <f t="shared" si="1026"/>
        <v/>
      </c>
      <c r="EK179" s="45"/>
      <c r="EL179" s="45"/>
      <c r="EM179" s="45"/>
      <c r="EN179" s="45" t="str">
        <f t="shared" si="983"/>
        <v/>
      </c>
      <c r="EO179" s="46" t="str">
        <f t="shared" si="984"/>
        <v/>
      </c>
      <c r="EP179" s="37"/>
      <c r="ER179" s="47"/>
      <c r="ES179" s="67"/>
      <c r="ET179" s="45" t="str">
        <f t="shared" si="1027"/>
        <v/>
      </c>
      <c r="EU179" s="45"/>
      <c r="EV179" s="45"/>
      <c r="EW179" s="45"/>
      <c r="EX179" s="45" t="str">
        <f t="shared" si="1028"/>
        <v/>
      </c>
      <c r="EY179" s="45"/>
      <c r="EZ179" s="45"/>
      <c r="FA179" s="45"/>
      <c r="FB179" s="45" t="str">
        <f t="shared" si="985"/>
        <v/>
      </c>
      <c r="FC179" s="46" t="str">
        <f t="shared" si="986"/>
        <v/>
      </c>
      <c r="FD179" s="37"/>
      <c r="FF179" s="47"/>
      <c r="FG179" s="67"/>
      <c r="FH179" s="45" t="str">
        <f t="shared" si="1029"/>
        <v/>
      </c>
      <c r="FI179" s="45"/>
      <c r="FJ179" s="45"/>
      <c r="FK179" s="45"/>
      <c r="FL179" s="45" t="str">
        <f t="shared" si="1030"/>
        <v/>
      </c>
      <c r="FM179" s="45"/>
      <c r="FN179" s="45"/>
      <c r="FO179" s="45"/>
      <c r="FP179" s="45" t="str">
        <f t="shared" si="987"/>
        <v/>
      </c>
      <c r="FQ179" s="46" t="str">
        <f t="shared" si="988"/>
        <v/>
      </c>
      <c r="FR179" s="37"/>
      <c r="FS179" s="29"/>
      <c r="FT179" s="47"/>
      <c r="FU179" s="67"/>
      <c r="FV179" s="45" t="str">
        <f t="shared" si="1031"/>
        <v/>
      </c>
      <c r="FW179" s="45"/>
      <c r="FX179" s="45"/>
      <c r="FY179" s="45"/>
      <c r="FZ179" s="45" t="str">
        <f t="shared" si="1032"/>
        <v/>
      </c>
      <c r="GA179" s="45"/>
      <c r="GB179" s="45"/>
      <c r="GC179" s="45"/>
      <c r="GD179" s="45" t="str">
        <f t="shared" si="989"/>
        <v/>
      </c>
      <c r="GE179" s="46" t="str">
        <f t="shared" si="990"/>
        <v/>
      </c>
      <c r="GF179" s="37"/>
      <c r="GH179" s="47"/>
      <c r="GI179" s="67"/>
      <c r="GJ179" s="45" t="str">
        <f t="shared" si="1033"/>
        <v/>
      </c>
      <c r="GK179" s="45"/>
      <c r="GL179" s="45"/>
      <c r="GM179" s="45"/>
      <c r="GN179" s="45" t="str">
        <f t="shared" si="1034"/>
        <v/>
      </c>
      <c r="GO179" s="45"/>
      <c r="GP179" s="45"/>
      <c r="GQ179" s="45"/>
      <c r="GR179" s="45" t="str">
        <f t="shared" si="991"/>
        <v/>
      </c>
      <c r="GS179" s="46" t="str">
        <f t="shared" si="992"/>
        <v/>
      </c>
      <c r="GT179" s="37"/>
      <c r="GU179" s="61"/>
      <c r="GV179" s="52">
        <f>IF($A155="","",$A155)</f>
        <v>46120</v>
      </c>
      <c r="GW179" s="62" t="s">
        <v>1143</v>
      </c>
      <c r="GX179" s="45">
        <v>455</v>
      </c>
      <c r="GY179" s="43">
        <f t="shared" si="924"/>
        <v>1</v>
      </c>
      <c r="GZ179" s="45">
        <v>34</v>
      </c>
      <c r="HA179" s="87">
        <f t="shared" si="925"/>
        <v>0</v>
      </c>
      <c r="HB179" s="99">
        <v>3</v>
      </c>
      <c r="HC179" s="43">
        <f t="shared" si="926"/>
        <v>0</v>
      </c>
      <c r="HD179" s="43">
        <v>0</v>
      </c>
      <c r="HE179" s="44" t="str">
        <f t="shared" si="963"/>
        <v>おしりぷにぷにシール</v>
      </c>
      <c r="HF179" s="48">
        <f t="shared" si="964"/>
        <v>220</v>
      </c>
      <c r="HG179" s="45">
        <f t="shared" si="927"/>
        <v>0</v>
      </c>
      <c r="HH179" s="89">
        <f t="shared" si="965"/>
        <v>0</v>
      </c>
      <c r="HI179" s="37"/>
      <c r="HK179" s="52">
        <f>IF($A155="","",$A155)</f>
        <v>46120</v>
      </c>
      <c r="HL179" s="45">
        <v>2879</v>
      </c>
      <c r="HM179" s="43">
        <f t="shared" si="929"/>
        <v>18</v>
      </c>
      <c r="HN179" s="45">
        <v>49</v>
      </c>
      <c r="HO179" s="87">
        <f t="shared" si="930"/>
        <v>0</v>
      </c>
      <c r="HP179" s="99">
        <v>12</v>
      </c>
      <c r="HQ179" s="43">
        <f t="shared" si="931"/>
        <v>0</v>
      </c>
      <c r="HR179" s="43">
        <v>0</v>
      </c>
      <c r="HS179" s="44" t="str">
        <f t="shared" si="932"/>
        <v>キティボアバンスクリップ</v>
      </c>
      <c r="HT179" s="48">
        <f t="shared" si="933"/>
        <v>1100</v>
      </c>
      <c r="HU179" s="45">
        <f t="shared" si="934"/>
        <v>0</v>
      </c>
      <c r="HV179" s="89">
        <f t="shared" si="935"/>
        <v>0</v>
      </c>
      <c r="HW179" s="37"/>
      <c r="HX179" s="360"/>
      <c r="HY179" s="52">
        <f>IF($A155="","",$A155)</f>
        <v>46120</v>
      </c>
      <c r="HZ179" s="45">
        <v>9620</v>
      </c>
      <c r="IA179" s="43">
        <f t="shared" si="936"/>
        <v>18</v>
      </c>
      <c r="IB179" s="45">
        <v>372</v>
      </c>
      <c r="IC179" s="87">
        <f t="shared" si="937"/>
        <v>1</v>
      </c>
      <c r="ID179" s="99">
        <v>12</v>
      </c>
      <c r="IE179" s="43">
        <f t="shared" si="938"/>
        <v>1</v>
      </c>
      <c r="IF179" s="43">
        <v>0</v>
      </c>
      <c r="IG179" s="44" t="s">
        <v>1127</v>
      </c>
      <c r="IH179" s="48">
        <v>1000</v>
      </c>
      <c r="II179" s="45">
        <f t="shared" si="941"/>
        <v>1000</v>
      </c>
      <c r="IJ179" s="89">
        <f t="shared" si="942"/>
        <v>0.55555555555555558</v>
      </c>
      <c r="IK179" s="37" t="s">
        <v>1128</v>
      </c>
      <c r="IL179" s="29"/>
      <c r="IM179" s="52">
        <f>IF($A155="","",$A155)</f>
        <v>46120</v>
      </c>
      <c r="IN179" s="45">
        <v>824</v>
      </c>
      <c r="IO179" s="43">
        <f t="shared" si="943"/>
        <v>23</v>
      </c>
      <c r="IP179" s="45">
        <v>239</v>
      </c>
      <c r="IQ179" s="87">
        <f t="shared" si="944"/>
        <v>1</v>
      </c>
      <c r="IR179" s="99">
        <v>9</v>
      </c>
      <c r="IS179" s="43">
        <f t="shared" si="945"/>
        <v>1</v>
      </c>
      <c r="IT179" s="43">
        <v>0</v>
      </c>
      <c r="IU179" s="44" t="str">
        <f t="shared" si="969"/>
        <v>モンチッチがま口</v>
      </c>
      <c r="IV179" s="48">
        <f t="shared" si="970"/>
        <v>400</v>
      </c>
      <c r="IW179" s="45">
        <f t="shared" si="946"/>
        <v>400</v>
      </c>
      <c r="IX179" s="89">
        <f t="shared" si="947"/>
        <v>0.17391304347826086</v>
      </c>
      <c r="IY179" s="37"/>
      <c r="IZ179" s="61"/>
      <c r="JA179" s="52">
        <f>IF($A155="","",$A155)</f>
        <v>46120</v>
      </c>
      <c r="JB179" s="45">
        <v>7569</v>
      </c>
      <c r="JC179" s="66">
        <f t="shared" si="948"/>
        <v>7</v>
      </c>
      <c r="JD179" s="45">
        <v>240</v>
      </c>
      <c r="JE179" s="87">
        <f t="shared" si="949"/>
        <v>0</v>
      </c>
      <c r="JF179" s="99">
        <v>11</v>
      </c>
      <c r="JG179" s="43">
        <f t="shared" si="950"/>
        <v>0</v>
      </c>
      <c r="JH179" s="43">
        <v>0</v>
      </c>
      <c r="JI179" s="44" t="s">
        <v>699</v>
      </c>
      <c r="JJ179" s="48">
        <f t="shared" si="1007"/>
        <v>1100</v>
      </c>
      <c r="JK179" s="45">
        <f t="shared" si="952"/>
        <v>0</v>
      </c>
      <c r="JL179" s="89">
        <f t="shared" si="953"/>
        <v>0</v>
      </c>
      <c r="JM179" s="37"/>
      <c r="JN179" s="29"/>
      <c r="JO179" s="52">
        <f>IF($A155="","",$A155)</f>
        <v>46120</v>
      </c>
      <c r="JP179" s="45">
        <v>360</v>
      </c>
      <c r="JQ179" s="43">
        <f t="shared" si="1005"/>
        <v>43</v>
      </c>
      <c r="JR179" s="45">
        <v>332</v>
      </c>
      <c r="JS179" s="87">
        <f t="shared" si="955"/>
        <v>1</v>
      </c>
      <c r="JT179" s="99">
        <v>11</v>
      </c>
      <c r="JU179" s="43">
        <f t="shared" si="956"/>
        <v>1</v>
      </c>
      <c r="JV179" s="43">
        <v>0</v>
      </c>
      <c r="JW179" s="44" t="str">
        <f t="shared" si="957"/>
        <v>キティボアバンスクリップ</v>
      </c>
      <c r="JX179" s="48">
        <f t="shared" si="958"/>
        <v>1100</v>
      </c>
      <c r="JY179" s="45">
        <f t="shared" si="959"/>
        <v>1100</v>
      </c>
      <c r="JZ179" s="89">
        <f t="shared" si="960"/>
        <v>0.2558139534883721</v>
      </c>
      <c r="KA179" s="37"/>
      <c r="KB179" s="51"/>
      <c r="KC179" s="52">
        <f>IF($A155="","",$A155)</f>
        <v>46120</v>
      </c>
      <c r="KD179" s="45">
        <v>14728</v>
      </c>
      <c r="KE179" s="43">
        <f>IF(KD179="","",KD179-KD175)</f>
        <v>19</v>
      </c>
      <c r="KF179" s="45">
        <v>536</v>
      </c>
      <c r="KG179" s="87">
        <f>IF(KF179="","",KF179-KF175)</f>
        <v>1</v>
      </c>
      <c r="KH179" s="99">
        <v>12</v>
      </c>
      <c r="KI179" s="43">
        <f>IF(KH179="","",KH175+KJ175-KH179)</f>
        <v>1</v>
      </c>
      <c r="KJ179" s="43">
        <v>0</v>
      </c>
      <c r="KK179" s="44" t="str">
        <f>IF(KD179="","",KK175)</f>
        <v>キティギャルマスコット</v>
      </c>
      <c r="KL179" s="48">
        <f>IF(KE179="","",KL175)</f>
        <v>660</v>
      </c>
      <c r="KM179" s="45">
        <f>IF(KH179="","",KI179*KL179)</f>
        <v>660</v>
      </c>
      <c r="KN179" s="89">
        <f>IF(KI179="","",KM179/(KE179*100))</f>
        <v>0.3473684210526316</v>
      </c>
      <c r="KO179" s="178" t="s">
        <v>1131</v>
      </c>
      <c r="KP179" s="29"/>
      <c r="KQ179" s="52">
        <f>IF($A155="","",$A155)</f>
        <v>46120</v>
      </c>
      <c r="KR179" s="45">
        <v>3714</v>
      </c>
      <c r="KS179" s="43">
        <f>IF(KR179="","",KR179-KR175)</f>
        <v>6</v>
      </c>
      <c r="KT179" s="45">
        <v>66</v>
      </c>
      <c r="KU179" s="87">
        <f>IF(KT179="","",KT179-KT175)</f>
        <v>0</v>
      </c>
      <c r="KV179" s="99">
        <v>8</v>
      </c>
      <c r="KW179" s="43">
        <f>IF(KV179="","",KV175+KX175-KV179)</f>
        <v>0</v>
      </c>
      <c r="KX179" s="43">
        <v>0</v>
      </c>
      <c r="KY179" s="44" t="str">
        <f>IF(KR179="","",KY175)</f>
        <v>デジタルミニカメラ</v>
      </c>
      <c r="KZ179" s="48">
        <f>IF(KS179="","",KZ175)</f>
        <v>0</v>
      </c>
      <c r="LA179" s="45">
        <f>IF(KV179="","",KW179*KZ179)</f>
        <v>0</v>
      </c>
      <c r="LB179" s="89">
        <f>IF(KW179="","",LA179/(KS179*100))</f>
        <v>0</v>
      </c>
      <c r="LC179" s="37"/>
      <c r="LD179" s="29"/>
      <c r="LE179" s="75"/>
      <c r="LF179" s="76"/>
      <c r="LG179" s="76"/>
      <c r="LH179" s="76"/>
      <c r="LI179" s="76" t="str">
        <f t="shared" si="902"/>
        <v/>
      </c>
      <c r="LJ179" s="77"/>
      <c r="LK179" s="76" t="str">
        <f t="shared" si="903"/>
        <v/>
      </c>
      <c r="LL179" s="76"/>
      <c r="LM179" s="78" t="str">
        <f>IF(LF177="","",LM176)</f>
        <v/>
      </c>
      <c r="LN179" s="79" t="str">
        <f>IF(LG177="","",LN176)</f>
        <v/>
      </c>
      <c r="LO179" s="76" t="str">
        <f t="shared" si="904"/>
        <v/>
      </c>
      <c r="LP179" s="80"/>
      <c r="LQ179" s="37"/>
      <c r="LR179" s="29"/>
      <c r="LS179" s="47"/>
      <c r="LT179" s="67"/>
      <c r="LU179" s="45" t="str">
        <f t="shared" si="1035"/>
        <v/>
      </c>
      <c r="LV179" s="45"/>
      <c r="LW179" s="45"/>
      <c r="LX179" s="45"/>
      <c r="LY179" s="45" t="str">
        <f t="shared" si="1036"/>
        <v/>
      </c>
      <c r="LZ179" s="45"/>
      <c r="MA179" s="45"/>
      <c r="MB179" s="45"/>
      <c r="MC179" s="45" t="str">
        <f t="shared" si="993"/>
        <v/>
      </c>
      <c r="MD179" s="46" t="str">
        <f t="shared" si="994"/>
        <v/>
      </c>
      <c r="ME179" s="37"/>
      <c r="MF179" s="29"/>
      <c r="MG179" s="47"/>
      <c r="MH179" s="67"/>
      <c r="MI179" s="45" t="str">
        <f t="shared" si="1037"/>
        <v/>
      </c>
      <c r="MJ179" s="45"/>
      <c r="MK179" s="45"/>
      <c r="ML179" s="45"/>
      <c r="MM179" s="45" t="str">
        <f t="shared" si="1038"/>
        <v/>
      </c>
      <c r="MN179" s="45"/>
      <c r="MO179" s="45"/>
      <c r="MP179" s="45"/>
      <c r="MQ179" s="45" t="str">
        <f t="shared" si="995"/>
        <v/>
      </c>
      <c r="MR179" s="46" t="str">
        <f t="shared" si="996"/>
        <v/>
      </c>
      <c r="MS179" s="37"/>
      <c r="MT179" s="29"/>
      <c r="MU179" s="47"/>
      <c r="MV179" s="67"/>
      <c r="MW179" s="45" t="str">
        <f t="shared" si="1039"/>
        <v/>
      </c>
      <c r="MX179" s="45"/>
      <c r="MY179" s="45"/>
      <c r="MZ179" s="45"/>
      <c r="NA179" s="45" t="str">
        <f t="shared" si="1040"/>
        <v/>
      </c>
      <c r="NB179" s="45"/>
      <c r="NC179" s="45"/>
      <c r="ND179" s="45"/>
      <c r="NE179" s="45" t="str">
        <f t="shared" si="997"/>
        <v/>
      </c>
      <c r="NF179" s="46" t="str">
        <f t="shared" si="998"/>
        <v/>
      </c>
      <c r="NG179" s="37"/>
      <c r="NH179" s="29"/>
      <c r="NI179" s="47"/>
      <c r="NJ179" s="67"/>
      <c r="NK179" s="45" t="str">
        <f t="shared" si="1041"/>
        <v/>
      </c>
      <c r="NL179" s="45"/>
      <c r="NM179" s="45"/>
      <c r="NN179" s="45"/>
      <c r="NO179" s="45" t="str">
        <f t="shared" si="1042"/>
        <v/>
      </c>
      <c r="NP179" s="45"/>
      <c r="NQ179" s="45"/>
      <c r="NR179" s="45"/>
      <c r="NS179" s="45" t="str">
        <f t="shared" si="999"/>
        <v/>
      </c>
      <c r="NT179" s="46" t="str">
        <f t="shared" si="1000"/>
        <v/>
      </c>
      <c r="NU179" s="37"/>
    </row>
    <row r="180" spans="1:385" ht="15" customHeight="1" thickTop="1" x14ac:dyDescent="0.25">
      <c r="A180" s="38"/>
      <c r="B180" s="39"/>
      <c r="C180" s="40"/>
      <c r="D180" s="40"/>
      <c r="E180" s="41"/>
      <c r="F180" s="41"/>
      <c r="G180" s="40"/>
      <c r="H180" s="42"/>
      <c r="I180" s="45"/>
      <c r="J180" s="45" t="str">
        <f t="shared" si="1010"/>
        <v/>
      </c>
      <c r="K180" s="45"/>
      <c r="L180" s="45"/>
      <c r="M180" s="45"/>
      <c r="N180" s="45" t="str">
        <f t="shared" si="1011"/>
        <v/>
      </c>
      <c r="O180" s="45"/>
      <c r="P180" s="45"/>
      <c r="Q180" s="45"/>
      <c r="R180" s="45" t="str">
        <f t="shared" si="971"/>
        <v/>
      </c>
      <c r="S180" s="46" t="str">
        <f t="shared" si="972"/>
        <v/>
      </c>
      <c r="T180" s="37"/>
      <c r="U180" s="29"/>
      <c r="V180" s="47"/>
      <c r="W180" s="67"/>
      <c r="X180" s="45" t="str">
        <f t="shared" si="1012"/>
        <v/>
      </c>
      <c r="Y180" s="45"/>
      <c r="Z180" s="45"/>
      <c r="AA180" s="45"/>
      <c r="AB180" s="45" t="str">
        <f t="shared" si="1013"/>
        <v/>
      </c>
      <c r="AC180" s="45"/>
      <c r="AD180" s="45"/>
      <c r="AE180" s="45"/>
      <c r="AF180" s="45" t="str">
        <f t="shared" si="973"/>
        <v/>
      </c>
      <c r="AG180" s="46" t="str">
        <f t="shared" si="974"/>
        <v/>
      </c>
      <c r="AH180" s="37"/>
      <c r="AI180" s="29"/>
      <c r="AJ180" s="47"/>
      <c r="AK180" s="45"/>
      <c r="AL180" s="45" t="str">
        <f t="shared" si="1014"/>
        <v/>
      </c>
      <c r="AM180" s="45"/>
      <c r="AN180" s="45" t="str">
        <f t="shared" si="1015"/>
        <v/>
      </c>
      <c r="AO180" s="45"/>
      <c r="AP180" s="45" t="str">
        <f t="shared" si="1016"/>
        <v/>
      </c>
      <c r="AQ180" s="45"/>
      <c r="AR180" s="45"/>
      <c r="AS180" s="45"/>
      <c r="AT180" s="45" t="str">
        <f t="shared" si="975"/>
        <v/>
      </c>
      <c r="AU180" s="46" t="str">
        <f t="shared" si="976"/>
        <v/>
      </c>
      <c r="AV180" s="37"/>
      <c r="AW180" s="29"/>
      <c r="AX180" s="47"/>
      <c r="AY180" s="45"/>
      <c r="AZ180" s="45" t="str">
        <f t="shared" si="1017"/>
        <v/>
      </c>
      <c r="BA180" s="45"/>
      <c r="BB180" s="45" t="str">
        <f t="shared" si="1018"/>
        <v/>
      </c>
      <c r="BC180" s="45"/>
      <c r="BD180" s="45" t="str">
        <f t="shared" si="1019"/>
        <v/>
      </c>
      <c r="BE180" s="45"/>
      <c r="BF180" s="45"/>
      <c r="BG180" s="45"/>
      <c r="BH180" s="45" t="str">
        <f t="shared" si="977"/>
        <v/>
      </c>
      <c r="BI180" s="46" t="str">
        <f t="shared" si="978"/>
        <v/>
      </c>
      <c r="BJ180" s="37"/>
      <c r="BK180" s="29"/>
      <c r="BL180" s="47"/>
      <c r="BM180" s="43">
        <v>2482</v>
      </c>
      <c r="BN180" s="45">
        <f t="shared" si="905"/>
        <v>9</v>
      </c>
      <c r="BO180" s="43">
        <v>80</v>
      </c>
      <c r="BP180" s="71">
        <f t="shared" si="906"/>
        <v>1</v>
      </c>
      <c r="BQ180" s="100">
        <v>13</v>
      </c>
      <c r="BR180" s="67">
        <f t="shared" si="907"/>
        <v>1</v>
      </c>
      <c r="BS180" s="43">
        <v>0</v>
      </c>
      <c r="BT180" s="63" t="str">
        <f t="shared" si="967"/>
        <v>液晶ミニカメラ</v>
      </c>
      <c r="BU180" s="67">
        <f t="shared" si="968"/>
        <v>1100</v>
      </c>
      <c r="BV180" s="43">
        <f t="shared" si="909"/>
        <v>1100</v>
      </c>
      <c r="BW180" s="46">
        <f t="shared" si="910"/>
        <v>1.2222222222222223</v>
      </c>
      <c r="BX180" s="37" t="s">
        <v>1123</v>
      </c>
      <c r="BY180" s="57"/>
      <c r="BZ180" s="47"/>
      <c r="CA180" s="43">
        <v>8448</v>
      </c>
      <c r="CB180" s="45">
        <f t="shared" si="911"/>
        <v>17</v>
      </c>
      <c r="CC180" s="43">
        <v>360</v>
      </c>
      <c r="CD180" s="71">
        <f t="shared" si="912"/>
        <v>0</v>
      </c>
      <c r="CE180" s="100">
        <v>11</v>
      </c>
      <c r="CF180" s="67">
        <f t="shared" si="913"/>
        <v>1</v>
      </c>
      <c r="CG180" s="43">
        <v>0</v>
      </c>
      <c r="CH180" s="63" t="str">
        <f t="shared" si="1001"/>
        <v>サンリオボアバンスクリップ</v>
      </c>
      <c r="CI180" s="67">
        <f t="shared" si="1002"/>
        <v>1100</v>
      </c>
      <c r="CJ180" s="43">
        <f t="shared" si="915"/>
        <v>1100</v>
      </c>
      <c r="CK180" s="46">
        <f t="shared" si="916"/>
        <v>0.6470588235294118</v>
      </c>
      <c r="CL180" s="178" t="s">
        <v>1131</v>
      </c>
      <c r="CM180" s="29"/>
      <c r="CN180" s="47"/>
      <c r="CO180" s="43">
        <v>4393</v>
      </c>
      <c r="CP180" s="45">
        <f t="shared" si="917"/>
        <v>25</v>
      </c>
      <c r="CQ180" s="43">
        <v>121</v>
      </c>
      <c r="CR180" s="71">
        <f t="shared" si="918"/>
        <v>1</v>
      </c>
      <c r="CS180" s="100">
        <v>6</v>
      </c>
      <c r="CT180" s="67">
        <f t="shared" si="919"/>
        <v>1</v>
      </c>
      <c r="CU180" s="43">
        <v>0</v>
      </c>
      <c r="CV180" s="63" t="str">
        <f t="shared" si="1008"/>
        <v>ギャルキティしっぽポーチ</v>
      </c>
      <c r="CW180" s="67">
        <f t="shared" si="1009"/>
        <v>0</v>
      </c>
      <c r="CX180" s="43">
        <f t="shared" si="922"/>
        <v>0</v>
      </c>
      <c r="CY180" s="46">
        <f t="shared" si="923"/>
        <v>0</v>
      </c>
      <c r="CZ180" s="37" t="s">
        <v>648</v>
      </c>
      <c r="DA180" s="29"/>
      <c r="DB180" s="47"/>
      <c r="DC180" s="67"/>
      <c r="DD180" s="45" t="str">
        <f t="shared" si="1020"/>
        <v/>
      </c>
      <c r="DE180" s="45"/>
      <c r="DF180" s="45"/>
      <c r="DG180" s="45"/>
      <c r="DH180" s="45" t="str">
        <f t="shared" si="1021"/>
        <v/>
      </c>
      <c r="DI180" s="45"/>
      <c r="DJ180" s="45"/>
      <c r="DK180" s="45"/>
      <c r="DL180" s="45" t="str">
        <f t="shared" si="979"/>
        <v/>
      </c>
      <c r="DM180" s="46" t="str">
        <f t="shared" si="980"/>
        <v/>
      </c>
      <c r="DN180" s="37"/>
      <c r="DO180" s="29"/>
      <c r="DP180" s="47"/>
      <c r="DQ180" s="45"/>
      <c r="DR180" s="45" t="str">
        <f t="shared" si="1022"/>
        <v/>
      </c>
      <c r="DS180" s="45"/>
      <c r="DT180" s="45" t="str">
        <f t="shared" si="1023"/>
        <v/>
      </c>
      <c r="DU180" s="45"/>
      <c r="DV180" s="45" t="str">
        <f t="shared" si="1024"/>
        <v/>
      </c>
      <c r="DW180" s="45"/>
      <c r="DX180" s="45"/>
      <c r="DY180" s="45"/>
      <c r="DZ180" s="45" t="str">
        <f t="shared" si="981"/>
        <v/>
      </c>
      <c r="EA180" s="46" t="str">
        <f t="shared" si="982"/>
        <v/>
      </c>
      <c r="EB180" s="37"/>
      <c r="ED180" s="47"/>
      <c r="EE180" s="67"/>
      <c r="EF180" s="45" t="str">
        <f t="shared" si="1025"/>
        <v/>
      </c>
      <c r="EG180" s="45"/>
      <c r="EH180" s="45"/>
      <c r="EI180" s="45"/>
      <c r="EJ180" s="45" t="str">
        <f t="shared" si="1026"/>
        <v/>
      </c>
      <c r="EK180" s="45"/>
      <c r="EL180" s="45"/>
      <c r="EM180" s="45"/>
      <c r="EN180" s="45" t="str">
        <f t="shared" si="983"/>
        <v/>
      </c>
      <c r="EO180" s="46" t="str">
        <f t="shared" si="984"/>
        <v/>
      </c>
      <c r="EP180" s="37"/>
      <c r="ER180" s="47"/>
      <c r="ES180" s="67"/>
      <c r="ET180" s="45" t="str">
        <f t="shared" si="1027"/>
        <v/>
      </c>
      <c r="EU180" s="45"/>
      <c r="EV180" s="45"/>
      <c r="EW180" s="45"/>
      <c r="EX180" s="45" t="str">
        <f t="shared" si="1028"/>
        <v/>
      </c>
      <c r="EY180" s="45"/>
      <c r="EZ180" s="45"/>
      <c r="FA180" s="45"/>
      <c r="FB180" s="45" t="str">
        <f t="shared" si="985"/>
        <v/>
      </c>
      <c r="FC180" s="46" t="str">
        <f t="shared" si="986"/>
        <v/>
      </c>
      <c r="FD180" s="37"/>
      <c r="FF180" s="47"/>
      <c r="FG180" s="67"/>
      <c r="FH180" s="45" t="str">
        <f t="shared" si="1029"/>
        <v/>
      </c>
      <c r="FI180" s="45"/>
      <c r="FJ180" s="45"/>
      <c r="FK180" s="45"/>
      <c r="FL180" s="45" t="str">
        <f t="shared" si="1030"/>
        <v/>
      </c>
      <c r="FM180" s="45"/>
      <c r="FN180" s="45"/>
      <c r="FO180" s="45"/>
      <c r="FP180" s="45" t="str">
        <f t="shared" si="987"/>
        <v/>
      </c>
      <c r="FQ180" s="46" t="str">
        <f t="shared" si="988"/>
        <v/>
      </c>
      <c r="FR180" s="37"/>
      <c r="FS180" s="29"/>
      <c r="FT180" s="47"/>
      <c r="FU180" s="67"/>
      <c r="FV180" s="45" t="str">
        <f t="shared" si="1031"/>
        <v/>
      </c>
      <c r="FW180" s="45"/>
      <c r="FX180" s="45"/>
      <c r="FY180" s="45"/>
      <c r="FZ180" s="45" t="str">
        <f t="shared" si="1032"/>
        <v/>
      </c>
      <c r="GA180" s="45"/>
      <c r="GB180" s="45"/>
      <c r="GC180" s="45"/>
      <c r="GD180" s="45" t="str">
        <f t="shared" si="989"/>
        <v/>
      </c>
      <c r="GE180" s="46" t="str">
        <f t="shared" si="990"/>
        <v/>
      </c>
      <c r="GF180" s="37"/>
      <c r="GH180" s="47"/>
      <c r="GI180" s="67"/>
      <c r="GJ180" s="45" t="str">
        <f t="shared" si="1033"/>
        <v/>
      </c>
      <c r="GK180" s="45"/>
      <c r="GL180" s="45"/>
      <c r="GM180" s="45"/>
      <c r="GN180" s="45" t="str">
        <f t="shared" si="1034"/>
        <v/>
      </c>
      <c r="GO180" s="45"/>
      <c r="GP180" s="45"/>
      <c r="GQ180" s="45"/>
      <c r="GR180" s="45" t="str">
        <f t="shared" si="991"/>
        <v/>
      </c>
      <c r="GS180" s="46" t="str">
        <f t="shared" si="992"/>
        <v/>
      </c>
      <c r="GT180" s="37"/>
      <c r="GU180" s="61"/>
      <c r="GV180" s="47"/>
      <c r="GW180" s="30" t="s">
        <v>1144</v>
      </c>
      <c r="GX180" s="43">
        <v>354</v>
      </c>
      <c r="GY180" s="45">
        <f t="shared" si="924"/>
        <v>20</v>
      </c>
      <c r="GZ180" s="43">
        <v>42</v>
      </c>
      <c r="HA180" s="71">
        <f t="shared" si="925"/>
        <v>2</v>
      </c>
      <c r="HB180" s="100">
        <v>1</v>
      </c>
      <c r="HC180" s="67">
        <f t="shared" si="926"/>
        <v>2</v>
      </c>
      <c r="HD180" s="43">
        <v>2</v>
      </c>
      <c r="HE180" s="63" t="str">
        <f t="shared" si="963"/>
        <v>余り物</v>
      </c>
      <c r="HF180" s="67">
        <f t="shared" si="964"/>
        <v>500</v>
      </c>
      <c r="HG180" s="43">
        <f t="shared" si="927"/>
        <v>1000</v>
      </c>
      <c r="HH180" s="46">
        <f t="shared" si="965"/>
        <v>0.5</v>
      </c>
      <c r="HI180" s="37" t="s">
        <v>1140</v>
      </c>
      <c r="HK180" s="47"/>
      <c r="HL180" s="43">
        <v>1483</v>
      </c>
      <c r="HM180" s="45">
        <f t="shared" si="929"/>
        <v>5</v>
      </c>
      <c r="HN180" s="43">
        <v>44</v>
      </c>
      <c r="HO180" s="71">
        <f t="shared" si="930"/>
        <v>1</v>
      </c>
      <c r="HP180" s="100">
        <v>7</v>
      </c>
      <c r="HQ180" s="67">
        <f t="shared" si="931"/>
        <v>1</v>
      </c>
      <c r="HR180" s="43">
        <v>9</v>
      </c>
      <c r="HS180" s="63" t="str">
        <f t="shared" si="932"/>
        <v>サンリオ豹柄フェイスポーチ</v>
      </c>
      <c r="HT180" s="67">
        <f t="shared" si="933"/>
        <v>900</v>
      </c>
      <c r="HU180" s="43">
        <f t="shared" si="934"/>
        <v>900</v>
      </c>
      <c r="HV180" s="46">
        <f t="shared" si="935"/>
        <v>1.8</v>
      </c>
      <c r="HW180" s="37" t="s">
        <v>1124</v>
      </c>
      <c r="HX180" s="360"/>
      <c r="HY180" s="47"/>
      <c r="HZ180" s="43">
        <v>6211</v>
      </c>
      <c r="IA180" s="45">
        <f t="shared" si="936"/>
        <v>18</v>
      </c>
      <c r="IB180" s="43">
        <v>188</v>
      </c>
      <c r="IC180" s="71">
        <f t="shared" si="937"/>
        <v>1</v>
      </c>
      <c r="ID180" s="100">
        <v>13</v>
      </c>
      <c r="IE180" s="67">
        <f t="shared" si="938"/>
        <v>1</v>
      </c>
      <c r="IF180" s="43">
        <v>0</v>
      </c>
      <c r="IG180" s="63" t="str">
        <f t="shared" si="1003"/>
        <v>ギャルキティマスコット</v>
      </c>
      <c r="IH180" s="67">
        <f t="shared" si="1004"/>
        <v>500</v>
      </c>
      <c r="II180" s="43">
        <f t="shared" si="941"/>
        <v>500</v>
      </c>
      <c r="IJ180" s="46">
        <f t="shared" si="942"/>
        <v>0.27777777777777779</v>
      </c>
      <c r="IK180" s="37"/>
      <c r="IL180" s="29"/>
      <c r="IM180" s="47"/>
      <c r="IN180" s="43">
        <v>6796</v>
      </c>
      <c r="IO180" s="45">
        <f t="shared" si="943"/>
        <v>8</v>
      </c>
      <c r="IP180" s="43">
        <v>192</v>
      </c>
      <c r="IQ180" s="71">
        <f t="shared" si="944"/>
        <v>1</v>
      </c>
      <c r="IR180" s="100">
        <v>15</v>
      </c>
      <c r="IS180" s="67">
        <f t="shared" si="945"/>
        <v>1</v>
      </c>
      <c r="IT180" s="43">
        <v>0</v>
      </c>
      <c r="IU180" s="63" t="str">
        <f t="shared" si="969"/>
        <v>雪見イヤホン</v>
      </c>
      <c r="IV180" s="67">
        <f t="shared" si="970"/>
        <v>1100</v>
      </c>
      <c r="IW180" s="43">
        <f t="shared" si="946"/>
        <v>1100</v>
      </c>
      <c r="IX180" s="46">
        <f t="shared" si="947"/>
        <v>1.375</v>
      </c>
      <c r="IY180" s="37" t="s">
        <v>1129</v>
      </c>
      <c r="IZ180" s="61"/>
      <c r="JA180" s="47"/>
      <c r="JB180" s="43">
        <v>5320</v>
      </c>
      <c r="JC180" s="189">
        <f t="shared" si="948"/>
        <v>36</v>
      </c>
      <c r="JD180" s="43">
        <v>160</v>
      </c>
      <c r="JE180" s="71">
        <f t="shared" si="949"/>
        <v>1</v>
      </c>
      <c r="JF180" s="100">
        <v>14</v>
      </c>
      <c r="JG180" s="67">
        <f t="shared" si="950"/>
        <v>1</v>
      </c>
      <c r="JH180" s="43">
        <v>0</v>
      </c>
      <c r="JI180" s="63" t="str">
        <f t="shared" si="1006"/>
        <v>たまごっちぷかぷかKH</v>
      </c>
      <c r="JJ180" s="67">
        <f t="shared" si="1007"/>
        <v>1100</v>
      </c>
      <c r="JK180" s="43">
        <f t="shared" si="952"/>
        <v>1100</v>
      </c>
      <c r="JL180" s="46">
        <f t="shared" si="953"/>
        <v>0.30555555555555558</v>
      </c>
      <c r="JM180" s="37"/>
      <c r="JN180" s="29"/>
      <c r="JO180" s="47"/>
      <c r="JP180" s="43">
        <v>7213</v>
      </c>
      <c r="JQ180" s="45">
        <f t="shared" si="1005"/>
        <v>28</v>
      </c>
      <c r="JR180" s="43">
        <v>147</v>
      </c>
      <c r="JS180" s="71">
        <f t="shared" si="955"/>
        <v>0</v>
      </c>
      <c r="JT180" s="100">
        <v>17</v>
      </c>
      <c r="JU180" s="67">
        <f t="shared" si="956"/>
        <v>0</v>
      </c>
      <c r="JV180" s="43">
        <v>0</v>
      </c>
      <c r="JW180" s="63" t="str">
        <f t="shared" si="957"/>
        <v>モンチッチマスコット2</v>
      </c>
      <c r="JX180" s="67">
        <f t="shared" si="958"/>
        <v>539</v>
      </c>
      <c r="JY180" s="43">
        <f t="shared" si="959"/>
        <v>0</v>
      </c>
      <c r="JZ180" s="46">
        <f t="shared" si="960"/>
        <v>0</v>
      </c>
      <c r="KA180" s="37"/>
      <c r="KB180" s="51"/>
      <c r="KC180" s="47"/>
      <c r="KD180" s="43">
        <v>12050</v>
      </c>
      <c r="KE180" s="45">
        <f>IF(KD180="","",KD180-KD176)</f>
        <v>49</v>
      </c>
      <c r="KF180" s="43">
        <v>356</v>
      </c>
      <c r="KG180" s="71">
        <f>IF(KF180="","",KF180-KF176)</f>
        <v>1</v>
      </c>
      <c r="KH180" s="100">
        <v>9</v>
      </c>
      <c r="KI180" s="67">
        <f>IF(KH180="","",KH176+KJ176-KH180)</f>
        <v>2</v>
      </c>
      <c r="KJ180" s="43">
        <v>0</v>
      </c>
      <c r="KK180" s="63" t="s">
        <v>774</v>
      </c>
      <c r="KL180" s="67">
        <f>IF(KE180="","",KL176)</f>
        <v>1100</v>
      </c>
      <c r="KM180" s="43">
        <f>IF(KH180="","",KI180*KL180)</f>
        <v>2200</v>
      </c>
      <c r="KN180" s="46">
        <f>IF(KI180="","",KM180/(KE180*100))</f>
        <v>0.44897959183673469</v>
      </c>
      <c r="KO180" s="37"/>
      <c r="KP180" s="29"/>
      <c r="KQ180" s="47"/>
      <c r="KR180" s="43">
        <v>3651</v>
      </c>
      <c r="KS180" s="45">
        <f>IF(KR180="","",KR180-KR176)</f>
        <v>56</v>
      </c>
      <c r="KT180" s="43">
        <v>98</v>
      </c>
      <c r="KU180" s="71">
        <f>IF(KT180="","",KT180-KT176)</f>
        <v>1</v>
      </c>
      <c r="KV180" s="100">
        <v>6</v>
      </c>
      <c r="KW180" s="67">
        <f>IF(KV180="","",KV176+KX176-KV180)</f>
        <v>1</v>
      </c>
      <c r="KX180" s="43">
        <v>0</v>
      </c>
      <c r="KY180" s="63" t="str">
        <f>IF(KR180="","",KY176)</f>
        <v>ギャルキティフェイスポーチ</v>
      </c>
      <c r="KZ180" s="67">
        <f>IF(KS180="","",KZ176)</f>
        <v>750</v>
      </c>
      <c r="LA180" s="43">
        <f>IF(KV180="","",KW180*KZ180)</f>
        <v>750</v>
      </c>
      <c r="LB180" s="46">
        <f>IF(KW180="","",LA180/(KS180*100))</f>
        <v>0.13392857142857142</v>
      </c>
      <c r="LC180" s="37"/>
      <c r="LD180" s="29"/>
      <c r="LE180" s="52" t="str">
        <f>IF(A158="","",A158)</f>
        <v/>
      </c>
      <c r="LF180" s="43"/>
      <c r="LG180" s="86" t="str">
        <f>IF(LF180="","",LF180-LF177)</f>
        <v/>
      </c>
      <c r="LH180" s="43"/>
      <c r="LI180" s="43" t="str">
        <f t="shared" si="902"/>
        <v/>
      </c>
      <c r="LJ180" s="43"/>
      <c r="LK180" s="87" t="str">
        <f t="shared" si="903"/>
        <v/>
      </c>
      <c r="LL180" s="43"/>
      <c r="LM180" s="65" t="str">
        <f>IF(LF180="","",LM177)</f>
        <v/>
      </c>
      <c r="LN180" s="48" t="str">
        <f>IF(LG180="","",LN177)</f>
        <v/>
      </c>
      <c r="LO180" s="87" t="str">
        <f t="shared" si="904"/>
        <v/>
      </c>
      <c r="LP180" s="53"/>
      <c r="LQ180" s="37"/>
      <c r="LR180" s="29"/>
      <c r="LS180" s="47"/>
      <c r="LT180" s="67"/>
      <c r="LU180" s="45" t="str">
        <f t="shared" si="1035"/>
        <v/>
      </c>
      <c r="LV180" s="45"/>
      <c r="LW180" s="45"/>
      <c r="LX180" s="45"/>
      <c r="LY180" s="45" t="str">
        <f t="shared" si="1036"/>
        <v/>
      </c>
      <c r="LZ180" s="45"/>
      <c r="MA180" s="45"/>
      <c r="MB180" s="45"/>
      <c r="MC180" s="45" t="str">
        <f t="shared" si="993"/>
        <v/>
      </c>
      <c r="MD180" s="46" t="str">
        <f t="shared" si="994"/>
        <v/>
      </c>
      <c r="ME180" s="37"/>
      <c r="MF180" s="29"/>
      <c r="MG180" s="47"/>
      <c r="MH180" s="67"/>
      <c r="MI180" s="45" t="str">
        <f t="shared" si="1037"/>
        <v/>
      </c>
      <c r="MJ180" s="45"/>
      <c r="MK180" s="45"/>
      <c r="ML180" s="45"/>
      <c r="MM180" s="45" t="str">
        <f t="shared" si="1038"/>
        <v/>
      </c>
      <c r="MN180" s="45"/>
      <c r="MO180" s="45"/>
      <c r="MP180" s="45"/>
      <c r="MQ180" s="45" t="str">
        <f t="shared" si="995"/>
        <v/>
      </c>
      <c r="MR180" s="46" t="str">
        <f t="shared" si="996"/>
        <v/>
      </c>
      <c r="MS180" s="37"/>
      <c r="MT180" s="29"/>
      <c r="MU180" s="47"/>
      <c r="MV180" s="67"/>
      <c r="MW180" s="45" t="str">
        <f t="shared" si="1039"/>
        <v/>
      </c>
      <c r="MX180" s="45"/>
      <c r="MY180" s="45"/>
      <c r="MZ180" s="45"/>
      <c r="NA180" s="45" t="str">
        <f t="shared" si="1040"/>
        <v/>
      </c>
      <c r="NB180" s="45"/>
      <c r="NC180" s="45"/>
      <c r="ND180" s="45"/>
      <c r="NE180" s="45" t="str">
        <f t="shared" si="997"/>
        <v/>
      </c>
      <c r="NF180" s="46" t="str">
        <f t="shared" si="998"/>
        <v/>
      </c>
      <c r="NG180" s="37"/>
      <c r="NH180" s="29"/>
      <c r="NI180" s="47"/>
      <c r="NJ180" s="67"/>
      <c r="NK180" s="45" t="str">
        <f t="shared" si="1041"/>
        <v/>
      </c>
      <c r="NL180" s="45"/>
      <c r="NM180" s="45"/>
      <c r="NN180" s="45"/>
      <c r="NO180" s="45" t="str">
        <f t="shared" si="1042"/>
        <v/>
      </c>
      <c r="NP180" s="45"/>
      <c r="NQ180" s="45"/>
      <c r="NR180" s="45"/>
      <c r="NS180" s="45" t="str">
        <f t="shared" si="999"/>
        <v/>
      </c>
      <c r="NT180" s="46" t="str">
        <f t="shared" si="1000"/>
        <v/>
      </c>
      <c r="NU180" s="37"/>
    </row>
    <row r="181" spans="1:385" x14ac:dyDescent="0.25">
      <c r="A181" s="38"/>
      <c r="B181" s="39"/>
      <c r="C181" s="40"/>
      <c r="D181" s="40"/>
      <c r="E181" s="41"/>
      <c r="F181" s="41"/>
      <c r="G181" s="40"/>
      <c r="H181" s="42"/>
      <c r="I181" s="45"/>
      <c r="J181" s="45" t="str">
        <f t="shared" si="1010"/>
        <v/>
      </c>
      <c r="K181" s="45"/>
      <c r="L181" s="45"/>
      <c r="M181" s="45"/>
      <c r="N181" s="45" t="str">
        <f t="shared" si="1011"/>
        <v/>
      </c>
      <c r="O181" s="45"/>
      <c r="P181" s="45"/>
      <c r="Q181" s="45"/>
      <c r="R181" s="45" t="str">
        <f t="shared" si="971"/>
        <v/>
      </c>
      <c r="S181" s="46" t="str">
        <f t="shared" si="972"/>
        <v/>
      </c>
      <c r="T181" s="37"/>
      <c r="U181" s="29"/>
      <c r="V181" s="47"/>
      <c r="W181" s="67"/>
      <c r="X181" s="45" t="str">
        <f t="shared" si="1012"/>
        <v/>
      </c>
      <c r="Y181" s="45"/>
      <c r="Z181" s="45"/>
      <c r="AA181" s="45"/>
      <c r="AB181" s="45" t="str">
        <f t="shared" si="1013"/>
        <v/>
      </c>
      <c r="AC181" s="45"/>
      <c r="AD181" s="45"/>
      <c r="AE181" s="45"/>
      <c r="AF181" s="45" t="str">
        <f t="shared" si="973"/>
        <v/>
      </c>
      <c r="AG181" s="46" t="str">
        <f t="shared" si="974"/>
        <v/>
      </c>
      <c r="AH181" s="37"/>
      <c r="AI181" s="29"/>
      <c r="AJ181" s="47"/>
      <c r="AK181" s="45"/>
      <c r="AL181" s="45" t="str">
        <f t="shared" si="1014"/>
        <v/>
      </c>
      <c r="AM181" s="45"/>
      <c r="AN181" s="45" t="str">
        <f t="shared" si="1015"/>
        <v/>
      </c>
      <c r="AO181" s="45"/>
      <c r="AP181" s="45" t="str">
        <f t="shared" si="1016"/>
        <v/>
      </c>
      <c r="AQ181" s="45"/>
      <c r="AR181" s="45"/>
      <c r="AS181" s="45"/>
      <c r="AT181" s="45" t="str">
        <f t="shared" si="975"/>
        <v/>
      </c>
      <c r="AU181" s="46" t="str">
        <f t="shared" si="976"/>
        <v/>
      </c>
      <c r="AV181" s="37"/>
      <c r="AW181" s="29"/>
      <c r="AX181" s="47"/>
      <c r="AY181" s="45"/>
      <c r="AZ181" s="45" t="str">
        <f t="shared" si="1017"/>
        <v/>
      </c>
      <c r="BA181" s="45"/>
      <c r="BB181" s="45" t="str">
        <f t="shared" si="1018"/>
        <v/>
      </c>
      <c r="BC181" s="45"/>
      <c r="BD181" s="45" t="str">
        <f t="shared" si="1019"/>
        <v/>
      </c>
      <c r="BE181" s="45"/>
      <c r="BF181" s="45"/>
      <c r="BG181" s="45"/>
      <c r="BH181" s="45" t="str">
        <f t="shared" si="977"/>
        <v/>
      </c>
      <c r="BI181" s="46" t="str">
        <f t="shared" si="978"/>
        <v/>
      </c>
      <c r="BJ181" s="37"/>
      <c r="BK181" s="29"/>
      <c r="BL181" s="47"/>
      <c r="BM181" s="45">
        <v>6007</v>
      </c>
      <c r="BN181" s="45">
        <f t="shared" si="905"/>
        <v>38</v>
      </c>
      <c r="BO181" s="45">
        <v>194</v>
      </c>
      <c r="BP181" s="45">
        <f t="shared" si="906"/>
        <v>1</v>
      </c>
      <c r="BQ181" s="43">
        <v>82</v>
      </c>
      <c r="BR181" s="45">
        <f t="shared" si="907"/>
        <v>1</v>
      </c>
      <c r="BS181" s="27">
        <v>0</v>
      </c>
      <c r="BT181" s="63" t="s">
        <v>1130</v>
      </c>
      <c r="BU181" s="67">
        <v>99</v>
      </c>
      <c r="BV181" s="45">
        <f t="shared" si="909"/>
        <v>99</v>
      </c>
      <c r="BW181" s="46">
        <f t="shared" si="910"/>
        <v>2.6052631578947369E-2</v>
      </c>
      <c r="BX181" s="37"/>
      <c r="BY181" s="57"/>
      <c r="BZ181" s="47"/>
      <c r="CA181" s="45">
        <v>10359</v>
      </c>
      <c r="CB181" s="45">
        <f t="shared" si="911"/>
        <v>33</v>
      </c>
      <c r="CC181" s="45">
        <v>483</v>
      </c>
      <c r="CD181" s="45">
        <f t="shared" si="912"/>
        <v>1</v>
      </c>
      <c r="CE181" s="43">
        <v>12</v>
      </c>
      <c r="CF181" s="45">
        <f t="shared" si="913"/>
        <v>0</v>
      </c>
      <c r="CG181" s="27">
        <v>0</v>
      </c>
      <c r="CH181" s="63" t="str">
        <f t="shared" si="1001"/>
        <v>バタースクイーズ</v>
      </c>
      <c r="CI181" s="67">
        <f t="shared" si="1002"/>
        <v>440</v>
      </c>
      <c r="CJ181" s="45">
        <f t="shared" si="915"/>
        <v>0</v>
      </c>
      <c r="CK181" s="46">
        <f t="shared" si="916"/>
        <v>0</v>
      </c>
      <c r="CL181" s="37"/>
      <c r="CM181" s="29"/>
      <c r="CN181" s="47"/>
      <c r="CO181" s="45">
        <v>4455</v>
      </c>
      <c r="CP181" s="45">
        <f t="shared" si="917"/>
        <v>55</v>
      </c>
      <c r="CQ181" s="45">
        <v>168</v>
      </c>
      <c r="CR181" s="45">
        <f t="shared" si="918"/>
        <v>6</v>
      </c>
      <c r="CS181" s="43">
        <v>30</v>
      </c>
      <c r="CT181" s="45">
        <f t="shared" si="919"/>
        <v>7</v>
      </c>
      <c r="CU181" s="27">
        <v>0</v>
      </c>
      <c r="CV181" s="63" t="str">
        <f t="shared" si="1008"/>
        <v>ボンドロシール</v>
      </c>
      <c r="CW181" s="67">
        <f t="shared" si="1009"/>
        <v>150</v>
      </c>
      <c r="CX181" s="45">
        <f t="shared" si="922"/>
        <v>1050</v>
      </c>
      <c r="CY181" s="46">
        <f t="shared" si="923"/>
        <v>0.19090909090909092</v>
      </c>
      <c r="CZ181" s="37"/>
      <c r="DA181" s="29"/>
      <c r="DB181" s="47"/>
      <c r="DC181" s="67"/>
      <c r="DD181" s="45" t="str">
        <f t="shared" si="1020"/>
        <v/>
      </c>
      <c r="DE181" s="45"/>
      <c r="DF181" s="45"/>
      <c r="DG181" s="45"/>
      <c r="DH181" s="45" t="str">
        <f t="shared" si="1021"/>
        <v/>
      </c>
      <c r="DI181" s="45"/>
      <c r="DJ181" s="45"/>
      <c r="DK181" s="45"/>
      <c r="DL181" s="45" t="str">
        <f t="shared" si="979"/>
        <v/>
      </c>
      <c r="DM181" s="46" t="str">
        <f t="shared" si="980"/>
        <v/>
      </c>
      <c r="DN181" s="37"/>
      <c r="DO181" s="29"/>
      <c r="DP181" s="47"/>
      <c r="DQ181" s="45"/>
      <c r="DR181" s="45" t="str">
        <f t="shared" si="1022"/>
        <v/>
      </c>
      <c r="DS181" s="45"/>
      <c r="DT181" s="45" t="str">
        <f t="shared" si="1023"/>
        <v/>
      </c>
      <c r="DU181" s="45"/>
      <c r="DV181" s="45" t="str">
        <f t="shared" si="1024"/>
        <v/>
      </c>
      <c r="DW181" s="45"/>
      <c r="DX181" s="45"/>
      <c r="DY181" s="45"/>
      <c r="DZ181" s="45" t="str">
        <f t="shared" si="981"/>
        <v/>
      </c>
      <c r="EA181" s="46" t="str">
        <f t="shared" si="982"/>
        <v/>
      </c>
      <c r="EB181" s="37"/>
      <c r="ED181" s="47"/>
      <c r="EE181" s="67"/>
      <c r="EF181" s="45" t="str">
        <f t="shared" si="1025"/>
        <v/>
      </c>
      <c r="EG181" s="45"/>
      <c r="EH181" s="45"/>
      <c r="EI181" s="45"/>
      <c r="EJ181" s="45" t="str">
        <f t="shared" si="1026"/>
        <v/>
      </c>
      <c r="EK181" s="45"/>
      <c r="EL181" s="45"/>
      <c r="EM181" s="45"/>
      <c r="EN181" s="45" t="str">
        <f t="shared" si="983"/>
        <v/>
      </c>
      <c r="EO181" s="46" t="str">
        <f t="shared" si="984"/>
        <v/>
      </c>
      <c r="EP181" s="37"/>
      <c r="ER181" s="47"/>
      <c r="ES181" s="67"/>
      <c r="ET181" s="45" t="str">
        <f t="shared" si="1027"/>
        <v/>
      </c>
      <c r="EU181" s="45"/>
      <c r="EV181" s="45"/>
      <c r="EW181" s="45"/>
      <c r="EX181" s="45" t="str">
        <f t="shared" si="1028"/>
        <v/>
      </c>
      <c r="EY181" s="45"/>
      <c r="EZ181" s="45"/>
      <c r="FA181" s="45"/>
      <c r="FB181" s="45" t="str">
        <f t="shared" si="985"/>
        <v/>
      </c>
      <c r="FC181" s="46" t="str">
        <f t="shared" si="986"/>
        <v/>
      </c>
      <c r="FD181" s="37"/>
      <c r="FF181" s="47"/>
      <c r="FG181" s="67"/>
      <c r="FH181" s="45" t="str">
        <f t="shared" si="1029"/>
        <v/>
      </c>
      <c r="FI181" s="45"/>
      <c r="FJ181" s="45"/>
      <c r="FK181" s="45"/>
      <c r="FL181" s="45" t="str">
        <f t="shared" si="1030"/>
        <v/>
      </c>
      <c r="FM181" s="45"/>
      <c r="FN181" s="45"/>
      <c r="FO181" s="45"/>
      <c r="FP181" s="45" t="str">
        <f t="shared" si="987"/>
        <v/>
      </c>
      <c r="FQ181" s="46" t="str">
        <f t="shared" si="988"/>
        <v/>
      </c>
      <c r="FR181" s="37"/>
      <c r="FS181" s="29"/>
      <c r="FT181" s="47"/>
      <c r="FU181" s="67"/>
      <c r="FV181" s="45" t="str">
        <f t="shared" si="1031"/>
        <v/>
      </c>
      <c r="FW181" s="45"/>
      <c r="FX181" s="45"/>
      <c r="FY181" s="45"/>
      <c r="FZ181" s="45" t="str">
        <f t="shared" si="1032"/>
        <v/>
      </c>
      <c r="GA181" s="45"/>
      <c r="GB181" s="45"/>
      <c r="GC181" s="45"/>
      <c r="GD181" s="45" t="str">
        <f t="shared" si="989"/>
        <v/>
      </c>
      <c r="GE181" s="46" t="str">
        <f t="shared" si="990"/>
        <v/>
      </c>
      <c r="GF181" s="37"/>
      <c r="GH181" s="47"/>
      <c r="GI181" s="67"/>
      <c r="GJ181" s="45" t="str">
        <f t="shared" si="1033"/>
        <v/>
      </c>
      <c r="GK181" s="45"/>
      <c r="GL181" s="45"/>
      <c r="GM181" s="45"/>
      <c r="GN181" s="45" t="str">
        <f t="shared" si="1034"/>
        <v/>
      </c>
      <c r="GO181" s="45"/>
      <c r="GP181" s="45"/>
      <c r="GQ181" s="45"/>
      <c r="GR181" s="45" t="str">
        <f t="shared" si="991"/>
        <v/>
      </c>
      <c r="GS181" s="46" t="str">
        <f t="shared" si="992"/>
        <v/>
      </c>
      <c r="GT181" s="37"/>
      <c r="GU181" s="61"/>
      <c r="GV181" s="47"/>
      <c r="GW181" s="30" t="s">
        <v>1145</v>
      </c>
      <c r="GX181" s="45">
        <v>4076</v>
      </c>
      <c r="GY181" s="45">
        <f t="shared" si="924"/>
        <v>39</v>
      </c>
      <c r="GZ181" s="45">
        <v>112</v>
      </c>
      <c r="HA181" s="45">
        <f t="shared" si="925"/>
        <v>1</v>
      </c>
      <c r="HB181" s="43">
        <v>2</v>
      </c>
      <c r="HC181" s="45">
        <f t="shared" si="926"/>
        <v>1</v>
      </c>
      <c r="HD181" s="27">
        <v>0</v>
      </c>
      <c r="HE181" s="63" t="str">
        <f t="shared" si="963"/>
        <v>おしりぷにぷにシール</v>
      </c>
      <c r="HF181" s="67">
        <f t="shared" si="964"/>
        <v>220</v>
      </c>
      <c r="HG181" s="45">
        <f t="shared" si="927"/>
        <v>220</v>
      </c>
      <c r="HH181" s="46">
        <f t="shared" si="965"/>
        <v>5.6410256410256411E-2</v>
      </c>
      <c r="HI181" s="37"/>
      <c r="HK181" s="47"/>
      <c r="HL181" s="45">
        <v>3395</v>
      </c>
      <c r="HM181" s="45">
        <f t="shared" si="929"/>
        <v>15</v>
      </c>
      <c r="HN181" s="45">
        <v>91</v>
      </c>
      <c r="HO181" s="45">
        <f t="shared" si="930"/>
        <v>0</v>
      </c>
      <c r="HP181" s="43">
        <v>15</v>
      </c>
      <c r="HQ181" s="45">
        <f t="shared" si="931"/>
        <v>0</v>
      </c>
      <c r="HR181" s="27">
        <v>0</v>
      </c>
      <c r="HS181" s="63" t="str">
        <f t="shared" si="932"/>
        <v>たまごっちマスコット</v>
      </c>
      <c r="HT181" s="67">
        <f t="shared" si="933"/>
        <v>1100</v>
      </c>
      <c r="HU181" s="45">
        <f t="shared" si="934"/>
        <v>0</v>
      </c>
      <c r="HV181" s="46">
        <f t="shared" si="935"/>
        <v>0</v>
      </c>
      <c r="HW181" s="37"/>
      <c r="HX181" s="360"/>
      <c r="HY181" s="47"/>
      <c r="HZ181" s="45">
        <v>9993</v>
      </c>
      <c r="IA181" s="45">
        <f t="shared" si="936"/>
        <v>19</v>
      </c>
      <c r="IB181" s="45">
        <v>292</v>
      </c>
      <c r="IC181" s="45">
        <f t="shared" si="937"/>
        <v>4</v>
      </c>
      <c r="ID181" s="43">
        <v>38</v>
      </c>
      <c r="IE181" s="45">
        <f t="shared" si="938"/>
        <v>4</v>
      </c>
      <c r="IF181" s="27">
        <v>0</v>
      </c>
      <c r="IG181" s="63" t="str">
        <f t="shared" si="1003"/>
        <v>ボンボンドロップシール</v>
      </c>
      <c r="IH181" s="67">
        <f t="shared" si="1004"/>
        <v>200</v>
      </c>
      <c r="II181" s="45">
        <f t="shared" si="941"/>
        <v>800</v>
      </c>
      <c r="IJ181" s="46">
        <f t="shared" si="942"/>
        <v>0.42105263157894735</v>
      </c>
      <c r="IK181" s="37" t="s">
        <v>297</v>
      </c>
      <c r="IL181" s="29"/>
      <c r="IM181" s="47"/>
      <c r="IN181" s="45">
        <v>6773</v>
      </c>
      <c r="IO181" s="45">
        <f t="shared" si="943"/>
        <v>16</v>
      </c>
      <c r="IP181" s="45">
        <v>447</v>
      </c>
      <c r="IQ181" s="45">
        <f t="shared" si="944"/>
        <v>1</v>
      </c>
      <c r="IR181" s="43">
        <v>21</v>
      </c>
      <c r="IS181" s="45">
        <f t="shared" si="945"/>
        <v>1</v>
      </c>
      <c r="IT181" s="27">
        <v>0</v>
      </c>
      <c r="IU181" s="63" t="str">
        <f t="shared" si="969"/>
        <v>たまごっちヘアクリップ</v>
      </c>
      <c r="IV181" s="67">
        <f t="shared" si="970"/>
        <v>1100</v>
      </c>
      <c r="IW181" s="45">
        <f t="shared" si="946"/>
        <v>1100</v>
      </c>
      <c r="IX181" s="46">
        <f t="shared" si="947"/>
        <v>0.6875</v>
      </c>
      <c r="IY181" s="37"/>
      <c r="IZ181" s="61"/>
      <c r="JA181" s="47"/>
      <c r="JB181" s="45">
        <v>10193</v>
      </c>
      <c r="JC181" s="189">
        <f t="shared" si="948"/>
        <v>9</v>
      </c>
      <c r="JD181" s="45">
        <v>536</v>
      </c>
      <c r="JE181" s="45">
        <f t="shared" si="949"/>
        <v>0</v>
      </c>
      <c r="JF181" s="43">
        <v>15</v>
      </c>
      <c r="JG181" s="45">
        <f t="shared" si="950"/>
        <v>0</v>
      </c>
      <c r="JH181" s="27">
        <v>0</v>
      </c>
      <c r="JI181" s="63" t="str">
        <f t="shared" si="1006"/>
        <v>たまごっちマスコット</v>
      </c>
      <c r="JJ181" s="67">
        <f t="shared" si="1007"/>
        <v>1100</v>
      </c>
      <c r="JK181" s="45">
        <f t="shared" si="952"/>
        <v>0</v>
      </c>
      <c r="JL181" s="46">
        <f t="shared" si="953"/>
        <v>0</v>
      </c>
      <c r="JM181" s="37" t="s">
        <v>297</v>
      </c>
      <c r="JN181" s="29"/>
      <c r="JO181" s="47"/>
      <c r="JP181" s="45">
        <v>7096</v>
      </c>
      <c r="JQ181" s="45">
        <f t="shared" si="1005"/>
        <v>32</v>
      </c>
      <c r="JR181" s="45">
        <v>361</v>
      </c>
      <c r="JS181" s="45">
        <f t="shared" si="955"/>
        <v>8</v>
      </c>
      <c r="JT181" s="43">
        <v>300</v>
      </c>
      <c r="JU181" s="45">
        <f t="shared" si="956"/>
        <v>12</v>
      </c>
      <c r="JV181" s="27">
        <v>0</v>
      </c>
      <c r="JW181" s="63" t="str">
        <f t="shared" si="957"/>
        <v>ブレスレット</v>
      </c>
      <c r="JX181" s="67">
        <f t="shared" si="958"/>
        <v>150</v>
      </c>
      <c r="JY181" s="45">
        <f t="shared" si="959"/>
        <v>1800</v>
      </c>
      <c r="JZ181" s="46">
        <f t="shared" si="960"/>
        <v>0.5625</v>
      </c>
      <c r="KA181" s="37"/>
      <c r="KB181" s="51"/>
      <c r="KC181" s="47"/>
      <c r="KD181" s="45">
        <v>15016</v>
      </c>
      <c r="KE181" s="45">
        <f>IF(KD181="","",KD181-KD177)</f>
        <v>10</v>
      </c>
      <c r="KF181" s="45">
        <v>784</v>
      </c>
      <c r="KG181" s="45">
        <f>IF(KF181="","",KF181-KF177)</f>
        <v>1</v>
      </c>
      <c r="KH181" s="43">
        <v>15</v>
      </c>
      <c r="KI181" s="45">
        <f>IF(KH181="","",KH177+KJ177-KH181)</f>
        <v>1</v>
      </c>
      <c r="KJ181" s="27">
        <v>0</v>
      </c>
      <c r="KK181" s="63" t="str">
        <f>IF(KD181="","",KK177)</f>
        <v>たまごっちマスコット</v>
      </c>
      <c r="KL181" s="67">
        <f>IF(KE181="","",KL177)</f>
        <v>1430</v>
      </c>
      <c r="KM181" s="45">
        <f>IF(KH181="","",KI181*KL181)</f>
        <v>1430</v>
      </c>
      <c r="KN181" s="46">
        <f>IF(KI181="","",KM181/(KE181*100))</f>
        <v>1.43</v>
      </c>
      <c r="KO181" s="37" t="s">
        <v>991</v>
      </c>
      <c r="KP181" s="29"/>
      <c r="KQ181" s="47"/>
      <c r="KR181" s="45">
        <v>4560</v>
      </c>
      <c r="KS181" s="45">
        <f>IF(KR181="","",KR181-KR177)</f>
        <v>74</v>
      </c>
      <c r="KT181" s="45">
        <v>144</v>
      </c>
      <c r="KU181" s="45">
        <f>IF(KT181="","",KT181-KT177)</f>
        <v>2</v>
      </c>
      <c r="KV181" s="43">
        <v>12</v>
      </c>
      <c r="KW181" s="45">
        <f>IF(KV181="","",KV177+KX177-KV181)</f>
        <v>2</v>
      </c>
      <c r="KX181" s="27">
        <v>0</v>
      </c>
      <c r="KY181" s="63" t="str">
        <f>IF(KR181="","",KY177)</f>
        <v>たまごっちブロックシール</v>
      </c>
      <c r="KZ181" s="67">
        <f>IF(KS181="","",KZ177)</f>
        <v>250</v>
      </c>
      <c r="LA181" s="45">
        <f>IF(KV181="","",KW181*KZ181)</f>
        <v>500</v>
      </c>
      <c r="LB181" s="46">
        <f>IF(KW181="","",LA181/(KS181*100))</f>
        <v>6.7567567567567571E-2</v>
      </c>
      <c r="LC181" s="37"/>
      <c r="LD181" s="29"/>
      <c r="LE181" s="47"/>
      <c r="LF181" s="45"/>
      <c r="LG181" s="45"/>
      <c r="LH181" s="45"/>
      <c r="LI181" s="45" t="str">
        <f t="shared" si="902"/>
        <v/>
      </c>
      <c r="LJ181" s="45"/>
      <c r="LK181" s="45" t="str">
        <f t="shared" si="903"/>
        <v/>
      </c>
      <c r="LL181" s="45"/>
      <c r="LM181" s="73" t="str">
        <f>IF(LF180="","",LM178)</f>
        <v/>
      </c>
      <c r="LN181" s="67" t="str">
        <f>IF(LG180="","",LN178)</f>
        <v/>
      </c>
      <c r="LO181" s="45" t="str">
        <f t="shared" si="904"/>
        <v/>
      </c>
      <c r="LP181" s="46"/>
      <c r="LQ181" s="37"/>
      <c r="LR181" s="29"/>
      <c r="LS181" s="47"/>
      <c r="LT181" s="67"/>
      <c r="LU181" s="45" t="str">
        <f t="shared" si="1035"/>
        <v/>
      </c>
      <c r="LV181" s="45"/>
      <c r="LW181" s="45"/>
      <c r="LX181" s="45"/>
      <c r="LY181" s="45" t="str">
        <f t="shared" si="1036"/>
        <v/>
      </c>
      <c r="LZ181" s="45"/>
      <c r="MA181" s="45"/>
      <c r="MB181" s="45"/>
      <c r="MC181" s="45" t="str">
        <f t="shared" si="993"/>
        <v/>
      </c>
      <c r="MD181" s="46" t="str">
        <f t="shared" si="994"/>
        <v/>
      </c>
      <c r="ME181" s="37"/>
      <c r="MF181" s="29"/>
      <c r="MG181" s="47"/>
      <c r="MH181" s="67"/>
      <c r="MI181" s="45" t="str">
        <f t="shared" si="1037"/>
        <v/>
      </c>
      <c r="MJ181" s="45"/>
      <c r="MK181" s="45"/>
      <c r="ML181" s="45"/>
      <c r="MM181" s="45" t="str">
        <f t="shared" si="1038"/>
        <v/>
      </c>
      <c r="MN181" s="45"/>
      <c r="MO181" s="45"/>
      <c r="MP181" s="45"/>
      <c r="MQ181" s="45" t="str">
        <f t="shared" si="995"/>
        <v/>
      </c>
      <c r="MR181" s="46" t="str">
        <f t="shared" si="996"/>
        <v/>
      </c>
      <c r="MS181" s="37"/>
      <c r="MT181" s="29"/>
      <c r="MU181" s="47"/>
      <c r="MV181" s="67"/>
      <c r="MW181" s="45" t="str">
        <f t="shared" si="1039"/>
        <v/>
      </c>
      <c r="MX181" s="45"/>
      <c r="MY181" s="45"/>
      <c r="MZ181" s="45"/>
      <c r="NA181" s="45" t="str">
        <f t="shared" si="1040"/>
        <v/>
      </c>
      <c r="NB181" s="45"/>
      <c r="NC181" s="45"/>
      <c r="ND181" s="45"/>
      <c r="NE181" s="45" t="str">
        <f t="shared" si="997"/>
        <v/>
      </c>
      <c r="NF181" s="46" t="str">
        <f t="shared" si="998"/>
        <v/>
      </c>
      <c r="NG181" s="37"/>
      <c r="NH181" s="29"/>
      <c r="NI181" s="47"/>
      <c r="NJ181" s="67"/>
      <c r="NK181" s="45" t="str">
        <f t="shared" si="1041"/>
        <v/>
      </c>
      <c r="NL181" s="45"/>
      <c r="NM181" s="45"/>
      <c r="NN181" s="45"/>
      <c r="NO181" s="45" t="str">
        <f t="shared" si="1042"/>
        <v/>
      </c>
      <c r="NP181" s="45"/>
      <c r="NQ181" s="45"/>
      <c r="NR181" s="45"/>
      <c r="NS181" s="45" t="str">
        <f t="shared" si="999"/>
        <v/>
      </c>
      <c r="NT181" s="46" t="str">
        <f t="shared" si="1000"/>
        <v/>
      </c>
      <c r="NU181" s="37"/>
    </row>
    <row r="182" spans="1:385" ht="15" customHeight="1" thickBot="1" x14ac:dyDescent="0.3">
      <c r="A182" s="38"/>
      <c r="B182" s="39"/>
      <c r="C182" s="40"/>
      <c r="D182" s="40"/>
      <c r="E182" s="41"/>
      <c r="F182" s="41"/>
      <c r="G182" s="40"/>
      <c r="H182" s="42"/>
      <c r="I182" s="45"/>
      <c r="J182" s="45" t="str">
        <f t="shared" si="1010"/>
        <v/>
      </c>
      <c r="K182" s="45"/>
      <c r="L182" s="45"/>
      <c r="M182" s="45"/>
      <c r="N182" s="45" t="str">
        <f t="shared" si="1011"/>
        <v/>
      </c>
      <c r="O182" s="45"/>
      <c r="P182" s="45"/>
      <c r="Q182" s="45"/>
      <c r="R182" s="45" t="str">
        <f t="shared" si="971"/>
        <v/>
      </c>
      <c r="S182" s="46" t="str">
        <f t="shared" si="972"/>
        <v/>
      </c>
      <c r="T182" s="37"/>
      <c r="U182" s="29"/>
      <c r="V182" s="47"/>
      <c r="W182" s="67"/>
      <c r="X182" s="45" t="str">
        <f t="shared" si="1012"/>
        <v/>
      </c>
      <c r="Y182" s="45"/>
      <c r="Z182" s="45"/>
      <c r="AA182" s="45"/>
      <c r="AB182" s="45" t="str">
        <f t="shared" si="1013"/>
        <v/>
      </c>
      <c r="AC182" s="45"/>
      <c r="AD182" s="45"/>
      <c r="AE182" s="45"/>
      <c r="AF182" s="45" t="str">
        <f t="shared" si="973"/>
        <v/>
      </c>
      <c r="AG182" s="46" t="str">
        <f t="shared" si="974"/>
        <v/>
      </c>
      <c r="AH182" s="37"/>
      <c r="AI182" s="29"/>
      <c r="AJ182" s="47"/>
      <c r="AK182" s="45"/>
      <c r="AL182" s="45" t="str">
        <f t="shared" si="1014"/>
        <v/>
      </c>
      <c r="AM182" s="45"/>
      <c r="AN182" s="45" t="str">
        <f t="shared" si="1015"/>
        <v/>
      </c>
      <c r="AO182" s="45"/>
      <c r="AP182" s="45" t="str">
        <f t="shared" si="1016"/>
        <v/>
      </c>
      <c r="AQ182" s="45"/>
      <c r="AR182" s="45"/>
      <c r="AS182" s="45"/>
      <c r="AT182" s="45" t="str">
        <f t="shared" si="975"/>
        <v/>
      </c>
      <c r="AU182" s="46" t="str">
        <f t="shared" si="976"/>
        <v/>
      </c>
      <c r="AV182" s="37"/>
      <c r="AW182" s="29"/>
      <c r="AX182" s="47"/>
      <c r="AY182" s="45"/>
      <c r="AZ182" s="45" t="str">
        <f t="shared" si="1017"/>
        <v/>
      </c>
      <c r="BA182" s="45"/>
      <c r="BB182" s="45" t="str">
        <f t="shared" si="1018"/>
        <v/>
      </c>
      <c r="BC182" s="45"/>
      <c r="BD182" s="45" t="str">
        <f t="shared" si="1019"/>
        <v/>
      </c>
      <c r="BE182" s="45"/>
      <c r="BF182" s="45"/>
      <c r="BG182" s="45"/>
      <c r="BH182" s="45" t="str">
        <f t="shared" si="977"/>
        <v/>
      </c>
      <c r="BI182" s="46" t="str">
        <f t="shared" si="978"/>
        <v/>
      </c>
      <c r="BJ182" s="37"/>
      <c r="BK182" s="29"/>
      <c r="BL182" s="75"/>
      <c r="BM182" s="76">
        <v>4601</v>
      </c>
      <c r="BN182" s="76">
        <f t="shared" si="905"/>
        <v>97</v>
      </c>
      <c r="BO182" s="76">
        <v>104</v>
      </c>
      <c r="BP182" s="76">
        <f t="shared" si="906"/>
        <v>3</v>
      </c>
      <c r="BQ182" s="76">
        <v>15</v>
      </c>
      <c r="BR182" s="76">
        <f t="shared" si="907"/>
        <v>3</v>
      </c>
      <c r="BS182" s="76">
        <v>0</v>
      </c>
      <c r="BT182" s="78" t="str">
        <f t="shared" si="967"/>
        <v>バタースクイーズ</v>
      </c>
      <c r="BU182" s="79">
        <f t="shared" si="968"/>
        <v>440</v>
      </c>
      <c r="BV182" s="76">
        <f t="shared" si="909"/>
        <v>1320</v>
      </c>
      <c r="BW182" s="80">
        <f t="shared" si="910"/>
        <v>0.13608247422680411</v>
      </c>
      <c r="BX182" s="37"/>
      <c r="BY182" s="57"/>
      <c r="BZ182" s="75"/>
      <c r="CA182" s="76">
        <v>7802</v>
      </c>
      <c r="CB182" s="76">
        <f t="shared" si="911"/>
        <v>7</v>
      </c>
      <c r="CC182" s="76">
        <v>431</v>
      </c>
      <c r="CD182" s="76">
        <f t="shared" si="912"/>
        <v>0</v>
      </c>
      <c r="CE182" s="76">
        <v>11</v>
      </c>
      <c r="CF182" s="76">
        <f t="shared" si="913"/>
        <v>0</v>
      </c>
      <c r="CG182" s="76">
        <v>0</v>
      </c>
      <c r="CH182" s="78" t="str">
        <f t="shared" si="1001"/>
        <v>たまごっちMC</v>
      </c>
      <c r="CI182" s="79">
        <f t="shared" si="1002"/>
        <v>1430</v>
      </c>
      <c r="CJ182" s="76">
        <f t="shared" si="915"/>
        <v>0</v>
      </c>
      <c r="CK182" s="80">
        <f t="shared" si="916"/>
        <v>0</v>
      </c>
      <c r="CL182" s="37"/>
      <c r="CM182" s="29"/>
      <c r="CN182" s="75"/>
      <c r="CO182" s="76">
        <v>3505</v>
      </c>
      <c r="CP182" s="76">
        <f t="shared" si="917"/>
        <v>23</v>
      </c>
      <c r="CQ182" s="76">
        <v>225</v>
      </c>
      <c r="CR182" s="76">
        <f t="shared" si="918"/>
        <v>1</v>
      </c>
      <c r="CS182" s="76">
        <v>15</v>
      </c>
      <c r="CT182" s="76">
        <f t="shared" si="919"/>
        <v>1</v>
      </c>
      <c r="CU182" s="76">
        <v>0</v>
      </c>
      <c r="CV182" s="78" t="str">
        <f t="shared" si="1008"/>
        <v>たまごっちブロックシール</v>
      </c>
      <c r="CW182" s="79">
        <f t="shared" si="1009"/>
        <v>600</v>
      </c>
      <c r="CX182" s="76">
        <f t="shared" si="922"/>
        <v>600</v>
      </c>
      <c r="CY182" s="80">
        <f t="shared" si="923"/>
        <v>0.2608695652173913</v>
      </c>
      <c r="CZ182" s="37"/>
      <c r="DA182" s="29"/>
      <c r="DB182" s="47"/>
      <c r="DC182" s="67"/>
      <c r="DD182" s="45" t="str">
        <f t="shared" si="1020"/>
        <v/>
      </c>
      <c r="DE182" s="45"/>
      <c r="DF182" s="45"/>
      <c r="DG182" s="45"/>
      <c r="DH182" s="45" t="str">
        <f t="shared" si="1021"/>
        <v/>
      </c>
      <c r="DI182" s="45"/>
      <c r="DJ182" s="45"/>
      <c r="DK182" s="45"/>
      <c r="DL182" s="45" t="str">
        <f t="shared" si="979"/>
        <v/>
      </c>
      <c r="DM182" s="46" t="str">
        <f t="shared" si="980"/>
        <v/>
      </c>
      <c r="DN182" s="37"/>
      <c r="DO182" s="29"/>
      <c r="DP182" s="47"/>
      <c r="DQ182" s="45"/>
      <c r="DR182" s="45" t="str">
        <f t="shared" si="1022"/>
        <v/>
      </c>
      <c r="DS182" s="45"/>
      <c r="DT182" s="45" t="str">
        <f t="shared" si="1023"/>
        <v/>
      </c>
      <c r="DU182" s="45"/>
      <c r="DV182" s="45" t="str">
        <f t="shared" si="1024"/>
        <v/>
      </c>
      <c r="DW182" s="45"/>
      <c r="DX182" s="45"/>
      <c r="DY182" s="45"/>
      <c r="DZ182" s="45" t="str">
        <f t="shared" si="981"/>
        <v/>
      </c>
      <c r="EA182" s="46" t="str">
        <f t="shared" si="982"/>
        <v/>
      </c>
      <c r="EB182" s="37"/>
      <c r="ED182" s="47"/>
      <c r="EE182" s="67"/>
      <c r="EF182" s="45" t="str">
        <f t="shared" si="1025"/>
        <v/>
      </c>
      <c r="EG182" s="45"/>
      <c r="EH182" s="45"/>
      <c r="EI182" s="45"/>
      <c r="EJ182" s="45" t="str">
        <f t="shared" si="1026"/>
        <v/>
      </c>
      <c r="EK182" s="45"/>
      <c r="EL182" s="45"/>
      <c r="EM182" s="45"/>
      <c r="EN182" s="45" t="str">
        <f t="shared" si="983"/>
        <v/>
      </c>
      <c r="EO182" s="46" t="str">
        <f t="shared" si="984"/>
        <v/>
      </c>
      <c r="EP182" s="37"/>
      <c r="ER182" s="47"/>
      <c r="ES182" s="67"/>
      <c r="ET182" s="45" t="str">
        <f t="shared" si="1027"/>
        <v/>
      </c>
      <c r="EU182" s="45"/>
      <c r="EV182" s="45"/>
      <c r="EW182" s="45"/>
      <c r="EX182" s="45" t="str">
        <f t="shared" si="1028"/>
        <v/>
      </c>
      <c r="EY182" s="45"/>
      <c r="EZ182" s="45"/>
      <c r="FA182" s="45"/>
      <c r="FB182" s="45" t="str">
        <f t="shared" si="985"/>
        <v/>
      </c>
      <c r="FC182" s="46" t="str">
        <f t="shared" si="986"/>
        <v/>
      </c>
      <c r="FD182" s="37"/>
      <c r="FF182" s="47"/>
      <c r="FG182" s="67"/>
      <c r="FH182" s="45" t="str">
        <f t="shared" si="1029"/>
        <v/>
      </c>
      <c r="FI182" s="45"/>
      <c r="FJ182" s="45"/>
      <c r="FK182" s="45"/>
      <c r="FL182" s="45" t="str">
        <f t="shared" si="1030"/>
        <v/>
      </c>
      <c r="FM182" s="45"/>
      <c r="FN182" s="45"/>
      <c r="FO182" s="45"/>
      <c r="FP182" s="45" t="str">
        <f t="shared" si="987"/>
        <v/>
      </c>
      <c r="FQ182" s="46" t="str">
        <f t="shared" si="988"/>
        <v/>
      </c>
      <c r="FR182" s="37"/>
      <c r="FS182" s="29"/>
      <c r="FT182" s="47"/>
      <c r="FU182" s="67"/>
      <c r="FV182" s="45" t="str">
        <f t="shared" si="1031"/>
        <v/>
      </c>
      <c r="FW182" s="45"/>
      <c r="FX182" s="45"/>
      <c r="FY182" s="45"/>
      <c r="FZ182" s="45" t="str">
        <f t="shared" si="1032"/>
        <v/>
      </c>
      <c r="GA182" s="45"/>
      <c r="GB182" s="45"/>
      <c r="GC182" s="45"/>
      <c r="GD182" s="45" t="str">
        <f t="shared" si="989"/>
        <v/>
      </c>
      <c r="GE182" s="46" t="str">
        <f t="shared" si="990"/>
        <v/>
      </c>
      <c r="GF182" s="37"/>
      <c r="GH182" s="47"/>
      <c r="GI182" s="67"/>
      <c r="GJ182" s="45" t="str">
        <f t="shared" si="1033"/>
        <v/>
      </c>
      <c r="GK182" s="45"/>
      <c r="GL182" s="45"/>
      <c r="GM182" s="45"/>
      <c r="GN182" s="45" t="str">
        <f t="shared" si="1034"/>
        <v/>
      </c>
      <c r="GO182" s="45"/>
      <c r="GP182" s="45"/>
      <c r="GQ182" s="45"/>
      <c r="GR182" s="45" t="str">
        <f t="shared" si="991"/>
        <v/>
      </c>
      <c r="GS182" s="46" t="str">
        <f t="shared" si="992"/>
        <v/>
      </c>
      <c r="GT182" s="37"/>
      <c r="GU182" s="61"/>
      <c r="GV182" s="75"/>
      <c r="GW182" s="84" t="s">
        <v>1146</v>
      </c>
      <c r="GX182" s="76">
        <v>18350</v>
      </c>
      <c r="GY182" s="76">
        <f t="shared" si="924"/>
        <v>78</v>
      </c>
      <c r="GZ182" s="76">
        <v>146</v>
      </c>
      <c r="HA182" s="76">
        <f t="shared" si="925"/>
        <v>0</v>
      </c>
      <c r="HB182" s="76">
        <v>3</v>
      </c>
      <c r="HC182" s="76">
        <f t="shared" si="926"/>
        <v>0</v>
      </c>
      <c r="HD182" s="76">
        <v>0</v>
      </c>
      <c r="HE182" s="78" t="str">
        <f t="shared" si="963"/>
        <v>ボンボンドロップシール</v>
      </c>
      <c r="HF182" s="79">
        <f t="shared" si="964"/>
        <v>2000</v>
      </c>
      <c r="HG182" s="76">
        <f t="shared" si="927"/>
        <v>0</v>
      </c>
      <c r="HH182" s="80">
        <f t="shared" si="965"/>
        <v>0</v>
      </c>
      <c r="HI182" s="37"/>
      <c r="HK182" s="75"/>
      <c r="HL182" s="76">
        <v>2945</v>
      </c>
      <c r="HM182" s="76">
        <f t="shared" si="929"/>
        <v>18</v>
      </c>
      <c r="HN182" s="76">
        <v>123</v>
      </c>
      <c r="HO182" s="76">
        <f t="shared" si="930"/>
        <v>4</v>
      </c>
      <c r="HP182" s="76">
        <v>25</v>
      </c>
      <c r="HQ182" s="76">
        <f t="shared" si="931"/>
        <v>5</v>
      </c>
      <c r="HR182" s="76">
        <v>0</v>
      </c>
      <c r="HS182" s="78" t="str">
        <f t="shared" si="932"/>
        <v>ボンドロシール</v>
      </c>
      <c r="HT182" s="79">
        <f t="shared" si="933"/>
        <v>200</v>
      </c>
      <c r="HU182" s="76">
        <f t="shared" si="934"/>
        <v>1000</v>
      </c>
      <c r="HV182" s="80">
        <f t="shared" si="935"/>
        <v>0.55555555555555558</v>
      </c>
      <c r="HW182" s="37" t="s">
        <v>297</v>
      </c>
      <c r="HX182" s="360"/>
      <c r="HY182" s="75"/>
      <c r="HZ182" s="76">
        <v>9803</v>
      </c>
      <c r="IA182" s="76">
        <f t="shared" si="936"/>
        <v>101</v>
      </c>
      <c r="IB182" s="76">
        <v>352</v>
      </c>
      <c r="IC182" s="76">
        <f t="shared" si="937"/>
        <v>1</v>
      </c>
      <c r="ID182" s="76">
        <v>16</v>
      </c>
      <c r="IE182" s="76">
        <f t="shared" si="938"/>
        <v>1</v>
      </c>
      <c r="IF182" s="76">
        <v>0</v>
      </c>
      <c r="IG182" s="78" t="str">
        <f t="shared" si="1003"/>
        <v>バタースクイーズ</v>
      </c>
      <c r="IH182" s="79">
        <f t="shared" si="1004"/>
        <v>400</v>
      </c>
      <c r="II182" s="76">
        <f t="shared" si="941"/>
        <v>400</v>
      </c>
      <c r="IJ182" s="80">
        <f t="shared" si="942"/>
        <v>3.9603960396039604E-2</v>
      </c>
      <c r="IK182" s="37"/>
      <c r="IL182" s="29"/>
      <c r="IM182" s="75"/>
      <c r="IN182" s="76">
        <v>7813</v>
      </c>
      <c r="IO182" s="76">
        <f t="shared" si="943"/>
        <v>38</v>
      </c>
      <c r="IP182" s="76">
        <v>338</v>
      </c>
      <c r="IQ182" s="76">
        <f t="shared" si="944"/>
        <v>2</v>
      </c>
      <c r="IR182" s="76">
        <v>68</v>
      </c>
      <c r="IS182" s="76">
        <f t="shared" si="945"/>
        <v>2</v>
      </c>
      <c r="IT182" s="76">
        <v>0</v>
      </c>
      <c r="IU182" s="78" t="s">
        <v>1130</v>
      </c>
      <c r="IV182" s="79">
        <f t="shared" si="970"/>
        <v>200</v>
      </c>
      <c r="IW182" s="76">
        <f t="shared" si="946"/>
        <v>400</v>
      </c>
      <c r="IX182" s="80">
        <f t="shared" si="947"/>
        <v>0.10526315789473684</v>
      </c>
      <c r="IY182" s="37"/>
      <c r="IZ182" s="61"/>
      <c r="JA182" s="75"/>
      <c r="JB182" s="76">
        <v>2361</v>
      </c>
      <c r="JC182" s="190">
        <f t="shared" si="948"/>
        <v>53</v>
      </c>
      <c r="JD182" s="76">
        <v>283</v>
      </c>
      <c r="JE182" s="76">
        <f t="shared" si="949"/>
        <v>1</v>
      </c>
      <c r="JF182" s="76">
        <v>14</v>
      </c>
      <c r="JG182" s="76">
        <f t="shared" si="950"/>
        <v>2</v>
      </c>
      <c r="JH182" s="76">
        <v>0</v>
      </c>
      <c r="JI182" s="78" t="str">
        <f t="shared" si="1006"/>
        <v>たまごっちタイルシール</v>
      </c>
      <c r="JJ182" s="79">
        <f t="shared" si="1007"/>
        <v>650</v>
      </c>
      <c r="JK182" s="76">
        <f t="shared" si="952"/>
        <v>1300</v>
      </c>
      <c r="JL182" s="80">
        <f t="shared" si="953"/>
        <v>0.24528301886792453</v>
      </c>
      <c r="JM182" s="37"/>
      <c r="JN182" s="29"/>
      <c r="JO182" s="75"/>
      <c r="JP182" s="76">
        <v>6826</v>
      </c>
      <c r="JQ182" s="76">
        <f t="shared" si="1005"/>
        <v>21</v>
      </c>
      <c r="JR182" s="76">
        <v>248</v>
      </c>
      <c r="JS182" s="76">
        <f t="shared" si="955"/>
        <v>2</v>
      </c>
      <c r="JT182" s="76">
        <v>8</v>
      </c>
      <c r="JU182" s="76">
        <f t="shared" si="956"/>
        <v>2</v>
      </c>
      <c r="JV182" s="76">
        <v>0</v>
      </c>
      <c r="JW182" s="78" t="str">
        <f t="shared" si="957"/>
        <v>キティしっぽ付ポーチ</v>
      </c>
      <c r="JX182" s="79">
        <f t="shared" si="958"/>
        <v>670</v>
      </c>
      <c r="JY182" s="76">
        <f t="shared" si="959"/>
        <v>1340</v>
      </c>
      <c r="JZ182" s="80">
        <f t="shared" si="960"/>
        <v>0.63809523809523805</v>
      </c>
      <c r="KA182" s="37" t="s">
        <v>350</v>
      </c>
      <c r="KB182" s="51"/>
      <c r="KC182" s="75"/>
      <c r="KD182" s="76">
        <v>16098</v>
      </c>
      <c r="KE182" s="76">
        <f>IF(KD182="","",KD182-KD178)</f>
        <v>23</v>
      </c>
      <c r="KF182" s="76">
        <v>934</v>
      </c>
      <c r="KG182" s="76">
        <f>IF(KF182="","",KF182-KF178)</f>
        <v>1</v>
      </c>
      <c r="KH182" s="76">
        <v>14</v>
      </c>
      <c r="KI182" s="76">
        <f>IF(KH182="","",KH178+KJ178-KH182)</f>
        <v>1</v>
      </c>
      <c r="KJ182" s="76">
        <v>0</v>
      </c>
      <c r="KK182" s="78" t="s">
        <v>1121</v>
      </c>
      <c r="KL182" s="79">
        <v>570</v>
      </c>
      <c r="KM182" s="76">
        <f>IF(KH182="","",KI182*KL182)</f>
        <v>570</v>
      </c>
      <c r="KN182" s="80">
        <f>IF(KI182="","",KM182/(KE182*100))</f>
        <v>0.24782608695652175</v>
      </c>
      <c r="KO182" s="37"/>
      <c r="KP182" s="29"/>
      <c r="KQ182" s="75"/>
      <c r="KR182" s="76">
        <v>5589</v>
      </c>
      <c r="KS182" s="76">
        <f>IF(KR182="","",KR182-KR178)</f>
        <v>24</v>
      </c>
      <c r="KT182" s="76">
        <v>154</v>
      </c>
      <c r="KU182" s="76">
        <f>IF(KT182="","",KT182-KT178)</f>
        <v>1</v>
      </c>
      <c r="KV182" s="76">
        <v>32</v>
      </c>
      <c r="KW182" s="76">
        <f>IF(KV182="","",KV178+KX178-KV182)</f>
        <v>2</v>
      </c>
      <c r="KX182" s="76">
        <v>4</v>
      </c>
      <c r="KY182" s="78" t="str">
        <f>IF(KR182="","",KY178)</f>
        <v>ボンボンドロップシール</v>
      </c>
      <c r="KZ182" s="79">
        <f>IF(KS182="","",KZ178)</f>
        <v>200</v>
      </c>
      <c r="LA182" s="76">
        <f>IF(KV182="","",KW182*KZ182)</f>
        <v>400</v>
      </c>
      <c r="LB182" s="80">
        <f>IF(KW182="","",LA182/(KS182*100))</f>
        <v>0.16666666666666666</v>
      </c>
      <c r="LC182" s="37"/>
      <c r="LD182" s="29"/>
      <c r="LE182" s="75"/>
      <c r="LF182" s="76"/>
      <c r="LG182" s="76"/>
      <c r="LH182" s="76"/>
      <c r="LI182" s="76" t="str">
        <f t="shared" si="902"/>
        <v/>
      </c>
      <c r="LJ182" s="76"/>
      <c r="LK182" s="76" t="str">
        <f t="shared" si="903"/>
        <v/>
      </c>
      <c r="LL182" s="76"/>
      <c r="LM182" s="78" t="str">
        <f>IF(LF180="","",LM179)</f>
        <v/>
      </c>
      <c r="LN182" s="79" t="str">
        <f>IF(LG180="","",LN179)</f>
        <v/>
      </c>
      <c r="LO182" s="76" t="str">
        <f t="shared" si="904"/>
        <v/>
      </c>
      <c r="LP182" s="80"/>
      <c r="LQ182" s="37"/>
      <c r="LR182" s="29"/>
      <c r="LS182" s="47"/>
      <c r="LT182" s="67"/>
      <c r="LU182" s="45" t="str">
        <f t="shared" si="1035"/>
        <v/>
      </c>
      <c r="LV182" s="45"/>
      <c r="LW182" s="45"/>
      <c r="LX182" s="45"/>
      <c r="LY182" s="45" t="str">
        <f t="shared" si="1036"/>
        <v/>
      </c>
      <c r="LZ182" s="45"/>
      <c r="MA182" s="45"/>
      <c r="MB182" s="45"/>
      <c r="MC182" s="45" t="str">
        <f t="shared" si="993"/>
        <v/>
      </c>
      <c r="MD182" s="46" t="str">
        <f t="shared" si="994"/>
        <v/>
      </c>
      <c r="ME182" s="37"/>
      <c r="MF182" s="29"/>
      <c r="MG182" s="47"/>
      <c r="MH182" s="67"/>
      <c r="MI182" s="45" t="str">
        <f t="shared" si="1037"/>
        <v/>
      </c>
      <c r="MJ182" s="45"/>
      <c r="MK182" s="45"/>
      <c r="ML182" s="45"/>
      <c r="MM182" s="45" t="str">
        <f t="shared" si="1038"/>
        <v/>
      </c>
      <c r="MN182" s="45"/>
      <c r="MO182" s="45"/>
      <c r="MP182" s="45"/>
      <c r="MQ182" s="45" t="str">
        <f t="shared" si="995"/>
        <v/>
      </c>
      <c r="MR182" s="46" t="str">
        <f t="shared" si="996"/>
        <v/>
      </c>
      <c r="MS182" s="37"/>
      <c r="MT182" s="29"/>
      <c r="MU182" s="47"/>
      <c r="MV182" s="67"/>
      <c r="MW182" s="45" t="str">
        <f t="shared" si="1039"/>
        <v/>
      </c>
      <c r="MX182" s="45"/>
      <c r="MY182" s="45"/>
      <c r="MZ182" s="45"/>
      <c r="NA182" s="45" t="str">
        <f t="shared" si="1040"/>
        <v/>
      </c>
      <c r="NB182" s="45"/>
      <c r="NC182" s="45"/>
      <c r="ND182" s="45"/>
      <c r="NE182" s="45" t="str">
        <f t="shared" si="997"/>
        <v/>
      </c>
      <c r="NF182" s="46" t="str">
        <f t="shared" si="998"/>
        <v/>
      </c>
      <c r="NG182" s="37"/>
      <c r="NH182" s="29"/>
      <c r="NI182" s="47"/>
      <c r="NJ182" s="67"/>
      <c r="NK182" s="45" t="str">
        <f t="shared" si="1041"/>
        <v/>
      </c>
      <c r="NL182" s="45"/>
      <c r="NM182" s="45"/>
      <c r="NN182" s="45"/>
      <c r="NO182" s="45" t="str">
        <f t="shared" si="1042"/>
        <v/>
      </c>
      <c r="NP182" s="45"/>
      <c r="NQ182" s="45"/>
      <c r="NR182" s="45"/>
      <c r="NS182" s="45" t="str">
        <f t="shared" si="999"/>
        <v/>
      </c>
      <c r="NT182" s="46" t="str">
        <f t="shared" si="1000"/>
        <v/>
      </c>
      <c r="NU182" s="37"/>
    </row>
    <row r="183" spans="1:385" ht="15" customHeight="1" thickTop="1" x14ac:dyDescent="0.25">
      <c r="A183" s="38"/>
      <c r="B183" s="39"/>
      <c r="C183" s="40"/>
      <c r="D183" s="40"/>
      <c r="E183" s="41"/>
      <c r="F183" s="41"/>
      <c r="G183" s="40"/>
      <c r="H183" s="42"/>
      <c r="I183" s="45"/>
      <c r="J183" s="45" t="str">
        <f t="shared" si="1010"/>
        <v/>
      </c>
      <c r="K183" s="45"/>
      <c r="L183" s="45"/>
      <c r="M183" s="45"/>
      <c r="N183" s="45" t="str">
        <f t="shared" si="1011"/>
        <v/>
      </c>
      <c r="O183" s="45"/>
      <c r="P183" s="45"/>
      <c r="Q183" s="45"/>
      <c r="R183" s="45" t="str">
        <f t="shared" si="971"/>
        <v/>
      </c>
      <c r="S183" s="46" t="str">
        <f t="shared" si="972"/>
        <v/>
      </c>
      <c r="T183" s="37"/>
      <c r="U183" s="29"/>
      <c r="V183" s="47"/>
      <c r="W183" s="67"/>
      <c r="X183" s="45" t="str">
        <f t="shared" si="1012"/>
        <v/>
      </c>
      <c r="Y183" s="45"/>
      <c r="Z183" s="45"/>
      <c r="AA183" s="45"/>
      <c r="AB183" s="45" t="str">
        <f t="shared" si="1013"/>
        <v/>
      </c>
      <c r="AC183" s="45"/>
      <c r="AD183" s="45"/>
      <c r="AE183" s="45"/>
      <c r="AF183" s="45" t="str">
        <f t="shared" si="973"/>
        <v/>
      </c>
      <c r="AG183" s="46" t="str">
        <f t="shared" si="974"/>
        <v/>
      </c>
      <c r="AH183" s="37"/>
      <c r="AI183" s="29"/>
      <c r="AJ183" s="47"/>
      <c r="AK183" s="45"/>
      <c r="AL183" s="45" t="str">
        <f t="shared" si="1014"/>
        <v/>
      </c>
      <c r="AM183" s="45"/>
      <c r="AN183" s="45" t="str">
        <f t="shared" si="1015"/>
        <v/>
      </c>
      <c r="AO183" s="45"/>
      <c r="AP183" s="45" t="str">
        <f t="shared" si="1016"/>
        <v/>
      </c>
      <c r="AQ183" s="45"/>
      <c r="AR183" s="45"/>
      <c r="AS183" s="45"/>
      <c r="AT183" s="45" t="str">
        <f t="shared" si="975"/>
        <v/>
      </c>
      <c r="AU183" s="46" t="str">
        <f t="shared" si="976"/>
        <v/>
      </c>
      <c r="AV183" s="37"/>
      <c r="AW183" s="29"/>
      <c r="AX183" s="47"/>
      <c r="AY183" s="45"/>
      <c r="AZ183" s="45" t="str">
        <f t="shared" si="1017"/>
        <v/>
      </c>
      <c r="BA183" s="45"/>
      <c r="BB183" s="45" t="str">
        <f t="shared" si="1018"/>
        <v/>
      </c>
      <c r="BC183" s="45"/>
      <c r="BD183" s="45" t="str">
        <f t="shared" si="1019"/>
        <v/>
      </c>
      <c r="BE183" s="45"/>
      <c r="BF183" s="45"/>
      <c r="BG183" s="45"/>
      <c r="BH183" s="45" t="str">
        <f t="shared" si="977"/>
        <v/>
      </c>
      <c r="BI183" s="46" t="str">
        <f t="shared" si="978"/>
        <v/>
      </c>
      <c r="BJ183" s="37"/>
      <c r="BK183" s="29"/>
      <c r="BL183" s="52"/>
      <c r="BM183" s="45"/>
      <c r="BN183" s="43"/>
      <c r="BO183" s="45"/>
      <c r="BP183" s="87"/>
      <c r="BQ183" s="43"/>
      <c r="BR183" s="43"/>
      <c r="BS183" s="43"/>
      <c r="BT183" s="44"/>
      <c r="BU183" s="48"/>
      <c r="BV183" s="45"/>
      <c r="BW183" s="89"/>
      <c r="BX183" s="37"/>
      <c r="BY183" s="57"/>
      <c r="BZ183" s="52"/>
      <c r="CA183" s="45"/>
      <c r="CB183" s="43"/>
      <c r="CC183" s="45"/>
      <c r="CD183" s="87"/>
      <c r="CE183" s="43"/>
      <c r="CF183" s="43"/>
      <c r="CG183" s="43"/>
      <c r="CH183" s="44"/>
      <c r="CI183" s="48"/>
      <c r="CJ183" s="45"/>
      <c r="CK183" s="89"/>
      <c r="CL183" s="37"/>
      <c r="CM183" s="29"/>
      <c r="CN183" s="52"/>
      <c r="CO183" s="45"/>
      <c r="CP183" s="43"/>
      <c r="CQ183" s="45"/>
      <c r="CR183" s="87"/>
      <c r="CS183" s="43"/>
      <c r="CT183" s="43"/>
      <c r="CU183" s="43"/>
      <c r="CV183" s="44"/>
      <c r="CW183" s="48"/>
      <c r="CX183" s="45"/>
      <c r="CY183" s="89"/>
      <c r="CZ183" s="37"/>
      <c r="DA183" s="29"/>
      <c r="DB183" s="47"/>
      <c r="DC183" s="67"/>
      <c r="DD183" s="45" t="str">
        <f t="shared" si="1020"/>
        <v/>
      </c>
      <c r="DE183" s="45"/>
      <c r="DF183" s="45"/>
      <c r="DG183" s="45"/>
      <c r="DH183" s="45" t="str">
        <f t="shared" si="1021"/>
        <v/>
      </c>
      <c r="DI183" s="45"/>
      <c r="DJ183" s="45"/>
      <c r="DK183" s="45"/>
      <c r="DL183" s="45" t="str">
        <f t="shared" si="979"/>
        <v/>
      </c>
      <c r="DM183" s="46" t="str">
        <f t="shared" si="980"/>
        <v/>
      </c>
      <c r="DN183" s="37"/>
      <c r="DO183" s="29"/>
      <c r="DP183" s="47"/>
      <c r="DQ183" s="45"/>
      <c r="DR183" s="45" t="str">
        <f t="shared" si="1022"/>
        <v/>
      </c>
      <c r="DS183" s="45"/>
      <c r="DT183" s="45" t="str">
        <f t="shared" si="1023"/>
        <v/>
      </c>
      <c r="DU183" s="45"/>
      <c r="DV183" s="45" t="str">
        <f t="shared" si="1024"/>
        <v/>
      </c>
      <c r="DW183" s="45"/>
      <c r="DX183" s="45"/>
      <c r="DY183" s="45"/>
      <c r="DZ183" s="45" t="str">
        <f t="shared" si="981"/>
        <v/>
      </c>
      <c r="EA183" s="46" t="str">
        <f t="shared" si="982"/>
        <v/>
      </c>
      <c r="EB183" s="37"/>
      <c r="ED183" s="47"/>
      <c r="EE183" s="67"/>
      <c r="EF183" s="45" t="str">
        <f t="shared" si="1025"/>
        <v/>
      </c>
      <c r="EG183" s="45"/>
      <c r="EH183" s="45"/>
      <c r="EI183" s="45"/>
      <c r="EJ183" s="45" t="str">
        <f t="shared" si="1026"/>
        <v/>
      </c>
      <c r="EK183" s="45"/>
      <c r="EL183" s="45"/>
      <c r="EM183" s="45"/>
      <c r="EN183" s="45" t="str">
        <f t="shared" si="983"/>
        <v/>
      </c>
      <c r="EO183" s="46" t="str">
        <f t="shared" si="984"/>
        <v/>
      </c>
      <c r="EP183" s="37"/>
      <c r="ER183" s="47"/>
      <c r="ES183" s="67"/>
      <c r="ET183" s="45" t="str">
        <f t="shared" si="1027"/>
        <v/>
      </c>
      <c r="EU183" s="45"/>
      <c r="EV183" s="45"/>
      <c r="EW183" s="45"/>
      <c r="EX183" s="45" t="str">
        <f t="shared" si="1028"/>
        <v/>
      </c>
      <c r="EY183" s="45"/>
      <c r="EZ183" s="45"/>
      <c r="FA183" s="45"/>
      <c r="FB183" s="45" t="str">
        <f t="shared" si="985"/>
        <v/>
      </c>
      <c r="FC183" s="46" t="str">
        <f t="shared" si="986"/>
        <v/>
      </c>
      <c r="FD183" s="37"/>
      <c r="FF183" s="47"/>
      <c r="FG183" s="67"/>
      <c r="FH183" s="45" t="str">
        <f t="shared" si="1029"/>
        <v/>
      </c>
      <c r="FI183" s="45"/>
      <c r="FJ183" s="45"/>
      <c r="FK183" s="45"/>
      <c r="FL183" s="45" t="str">
        <f t="shared" si="1030"/>
        <v/>
      </c>
      <c r="FM183" s="45"/>
      <c r="FN183" s="45"/>
      <c r="FO183" s="45"/>
      <c r="FP183" s="45" t="str">
        <f t="shared" si="987"/>
        <v/>
      </c>
      <c r="FQ183" s="46" t="str">
        <f t="shared" si="988"/>
        <v/>
      </c>
      <c r="FR183" s="37"/>
      <c r="FS183" s="29"/>
      <c r="FT183" s="47"/>
      <c r="FU183" s="67"/>
      <c r="FV183" s="45" t="str">
        <f t="shared" si="1031"/>
        <v/>
      </c>
      <c r="FW183" s="45"/>
      <c r="FX183" s="45"/>
      <c r="FY183" s="45"/>
      <c r="FZ183" s="45" t="str">
        <f t="shared" si="1032"/>
        <v/>
      </c>
      <c r="GA183" s="45"/>
      <c r="GB183" s="45"/>
      <c r="GC183" s="45"/>
      <c r="GD183" s="45" t="str">
        <f t="shared" si="989"/>
        <v/>
      </c>
      <c r="GE183" s="46" t="str">
        <f t="shared" si="990"/>
        <v/>
      </c>
      <c r="GF183" s="37"/>
      <c r="GH183" s="47"/>
      <c r="GI183" s="67"/>
      <c r="GJ183" s="45" t="str">
        <f t="shared" si="1033"/>
        <v/>
      </c>
      <c r="GK183" s="45"/>
      <c r="GL183" s="45"/>
      <c r="GM183" s="45"/>
      <c r="GN183" s="45" t="str">
        <f t="shared" si="1034"/>
        <v/>
      </c>
      <c r="GO183" s="45"/>
      <c r="GP183" s="45"/>
      <c r="GQ183" s="45"/>
      <c r="GR183" s="45" t="str">
        <f t="shared" si="991"/>
        <v/>
      </c>
      <c r="GS183" s="46" t="str">
        <f t="shared" si="992"/>
        <v/>
      </c>
      <c r="GT183" s="37"/>
      <c r="GU183" s="61"/>
      <c r="GV183" s="52"/>
      <c r="GW183" s="62"/>
      <c r="GX183" s="45"/>
      <c r="GY183" s="43"/>
      <c r="GZ183" s="45"/>
      <c r="HA183" s="87"/>
      <c r="HB183" s="43"/>
      <c r="HC183" s="43"/>
      <c r="HD183" s="43"/>
      <c r="HE183" s="44"/>
      <c r="HF183" s="48"/>
      <c r="HG183" s="45"/>
      <c r="HH183" s="89"/>
      <c r="HI183" s="37"/>
      <c r="HK183" s="52"/>
      <c r="HL183" s="45"/>
      <c r="HM183" s="43"/>
      <c r="HN183" s="45"/>
      <c r="HO183" s="87"/>
      <c r="HP183" s="43"/>
      <c r="HQ183" s="43"/>
      <c r="HR183" s="43"/>
      <c r="HS183" s="44"/>
      <c r="HT183" s="48"/>
      <c r="HU183" s="45"/>
      <c r="HV183" s="89"/>
      <c r="HW183" s="37"/>
      <c r="HX183" s="360"/>
      <c r="HY183" s="52"/>
      <c r="HZ183" s="45"/>
      <c r="IA183" s="43"/>
      <c r="IB183" s="45"/>
      <c r="IC183" s="87"/>
      <c r="ID183" s="43"/>
      <c r="IE183" s="43"/>
      <c r="IF183" s="43"/>
      <c r="IG183" s="44"/>
      <c r="IH183" s="48"/>
      <c r="II183" s="45"/>
      <c r="IJ183" s="89"/>
      <c r="IK183" s="37"/>
      <c r="IL183" s="29"/>
      <c r="IM183" s="52"/>
      <c r="IN183" s="45"/>
      <c r="IO183" s="43"/>
      <c r="IP183" s="45"/>
      <c r="IQ183" s="87"/>
      <c r="IR183" s="43"/>
      <c r="IS183" s="43"/>
      <c r="IT183" s="43"/>
      <c r="IU183" s="44"/>
      <c r="IV183" s="48"/>
      <c r="IW183" s="45"/>
      <c r="IX183" s="89"/>
      <c r="IY183" s="37"/>
      <c r="IZ183" s="61"/>
      <c r="JA183" s="52"/>
      <c r="JB183" s="45"/>
      <c r="JC183" s="43"/>
      <c r="JD183" s="45"/>
      <c r="JE183" s="87"/>
      <c r="JF183" s="43"/>
      <c r="JG183" s="43"/>
      <c r="JH183" s="43"/>
      <c r="JI183" s="44"/>
      <c r="JJ183" s="48"/>
      <c r="JK183" s="45"/>
      <c r="JL183" s="89"/>
      <c r="JM183" s="37"/>
      <c r="JN183" s="29"/>
      <c r="JO183" s="52"/>
      <c r="JP183" s="45"/>
      <c r="JQ183" s="43"/>
      <c r="JR183" s="45"/>
      <c r="JS183" s="87"/>
      <c r="JT183" s="43"/>
      <c r="JU183" s="43"/>
      <c r="JV183" s="43"/>
      <c r="JW183" s="44"/>
      <c r="JX183" s="48"/>
      <c r="JY183" s="45"/>
      <c r="JZ183" s="89"/>
      <c r="KA183" s="37"/>
      <c r="KB183" s="51"/>
      <c r="KC183" s="52" t="str">
        <f>IF($A156="","",$A156)</f>
        <v/>
      </c>
      <c r="KD183" s="45"/>
      <c r="KE183" s="43"/>
      <c r="KF183" s="45"/>
      <c r="KG183" s="87"/>
      <c r="KH183" s="43"/>
      <c r="KI183" s="43"/>
      <c r="KJ183" s="43"/>
      <c r="KK183" s="44"/>
      <c r="KL183" s="48"/>
      <c r="KM183" s="45"/>
      <c r="KN183" s="89"/>
      <c r="KO183" s="37"/>
      <c r="KP183" s="29"/>
      <c r="KQ183" s="52"/>
      <c r="KR183" s="45"/>
      <c r="KS183" s="58"/>
      <c r="KT183" s="45"/>
      <c r="KU183" s="87"/>
      <c r="KV183" s="43"/>
      <c r="KW183" s="43"/>
      <c r="KX183" s="43"/>
      <c r="KY183" s="44"/>
      <c r="KZ183" s="48"/>
      <c r="LA183" s="45"/>
      <c r="LB183" s="89"/>
      <c r="LC183" s="37"/>
      <c r="LD183" s="29"/>
      <c r="LE183" s="52" t="str">
        <f>IF($A159="","",$A159)</f>
        <v/>
      </c>
      <c r="LF183" s="43"/>
      <c r="LG183" s="86" t="str">
        <f>IF(LF183="","",LF183-LF180)</f>
        <v/>
      </c>
      <c r="LH183" s="43"/>
      <c r="LI183" s="43" t="str">
        <f t="shared" si="902"/>
        <v/>
      </c>
      <c r="LJ183" s="43"/>
      <c r="LK183" s="87" t="str">
        <f t="shared" si="903"/>
        <v/>
      </c>
      <c r="LL183" s="43"/>
      <c r="LM183" s="65" t="str">
        <f>IF(LF183="","",LM180)</f>
        <v/>
      </c>
      <c r="LN183" s="48" t="str">
        <f>IF(LG183="","",LN180)</f>
        <v/>
      </c>
      <c r="LO183" s="87" t="str">
        <f t="shared" si="904"/>
        <v/>
      </c>
      <c r="LP183" s="53"/>
      <c r="LQ183" s="37"/>
      <c r="LR183" s="29"/>
      <c r="LS183" s="47"/>
      <c r="LT183" s="67"/>
      <c r="LU183" s="45" t="str">
        <f t="shared" si="1035"/>
        <v/>
      </c>
      <c r="LV183" s="45"/>
      <c r="LW183" s="45"/>
      <c r="LX183" s="45"/>
      <c r="LY183" s="45" t="str">
        <f t="shared" si="1036"/>
        <v/>
      </c>
      <c r="LZ183" s="45"/>
      <c r="MA183" s="45"/>
      <c r="MB183" s="45"/>
      <c r="MC183" s="45" t="str">
        <f t="shared" si="993"/>
        <v/>
      </c>
      <c r="MD183" s="46" t="str">
        <f t="shared" si="994"/>
        <v/>
      </c>
      <c r="ME183" s="37"/>
      <c r="MF183" s="29"/>
      <c r="MG183" s="47"/>
      <c r="MH183" s="67"/>
      <c r="MI183" s="45" t="str">
        <f t="shared" si="1037"/>
        <v/>
      </c>
      <c r="MJ183" s="45"/>
      <c r="MK183" s="45"/>
      <c r="ML183" s="45"/>
      <c r="MM183" s="45" t="str">
        <f t="shared" si="1038"/>
        <v/>
      </c>
      <c r="MN183" s="45"/>
      <c r="MO183" s="45"/>
      <c r="MP183" s="45"/>
      <c r="MQ183" s="45" t="str">
        <f t="shared" si="995"/>
        <v/>
      </c>
      <c r="MR183" s="46" t="str">
        <f t="shared" si="996"/>
        <v/>
      </c>
      <c r="MS183" s="37"/>
      <c r="MT183" s="29"/>
      <c r="MU183" s="47"/>
      <c r="MV183" s="67"/>
      <c r="MW183" s="45" t="str">
        <f t="shared" si="1039"/>
        <v/>
      </c>
      <c r="MX183" s="45"/>
      <c r="MY183" s="45"/>
      <c r="MZ183" s="45"/>
      <c r="NA183" s="45" t="str">
        <f t="shared" si="1040"/>
        <v/>
      </c>
      <c r="NB183" s="45"/>
      <c r="NC183" s="45"/>
      <c r="ND183" s="45"/>
      <c r="NE183" s="45" t="str">
        <f t="shared" si="997"/>
        <v/>
      </c>
      <c r="NF183" s="46" t="str">
        <f t="shared" si="998"/>
        <v/>
      </c>
      <c r="NG183" s="37"/>
      <c r="NH183" s="29"/>
      <c r="NI183" s="47"/>
      <c r="NJ183" s="67"/>
      <c r="NK183" s="45" t="str">
        <f t="shared" si="1041"/>
        <v/>
      </c>
      <c r="NL183" s="45"/>
      <c r="NM183" s="45"/>
      <c r="NN183" s="45"/>
      <c r="NO183" s="45" t="str">
        <f t="shared" si="1042"/>
        <v/>
      </c>
      <c r="NP183" s="45"/>
      <c r="NQ183" s="45"/>
      <c r="NR183" s="45"/>
      <c r="NS183" s="45" t="str">
        <f t="shared" si="999"/>
        <v/>
      </c>
      <c r="NT183" s="46" t="str">
        <f t="shared" si="1000"/>
        <v/>
      </c>
      <c r="NU183" s="37"/>
    </row>
    <row r="184" spans="1:385" x14ac:dyDescent="0.25">
      <c r="A184" s="38"/>
      <c r="B184" s="39"/>
      <c r="C184" s="40"/>
      <c r="D184" s="40"/>
      <c r="E184" s="41"/>
      <c r="F184" s="41"/>
      <c r="G184" s="40"/>
      <c r="H184" s="42"/>
      <c r="I184" s="45"/>
      <c r="J184" s="45" t="str">
        <f t="shared" si="1010"/>
        <v/>
      </c>
      <c r="K184" s="45"/>
      <c r="L184" s="45"/>
      <c r="M184" s="45"/>
      <c r="N184" s="45" t="str">
        <f t="shared" si="1011"/>
        <v/>
      </c>
      <c r="O184" s="45"/>
      <c r="P184" s="45"/>
      <c r="Q184" s="45"/>
      <c r="R184" s="45" t="str">
        <f t="shared" si="971"/>
        <v/>
      </c>
      <c r="S184" s="46" t="str">
        <f t="shared" si="972"/>
        <v/>
      </c>
      <c r="T184" s="37"/>
      <c r="U184" s="29"/>
      <c r="V184" s="47"/>
      <c r="W184" s="67"/>
      <c r="X184" s="45" t="str">
        <f t="shared" si="1012"/>
        <v/>
      </c>
      <c r="Y184" s="45"/>
      <c r="Z184" s="45"/>
      <c r="AA184" s="45"/>
      <c r="AB184" s="45" t="str">
        <f t="shared" si="1013"/>
        <v/>
      </c>
      <c r="AC184" s="45"/>
      <c r="AD184" s="45"/>
      <c r="AE184" s="45"/>
      <c r="AF184" s="45" t="str">
        <f t="shared" si="973"/>
        <v/>
      </c>
      <c r="AG184" s="46" t="str">
        <f t="shared" si="974"/>
        <v/>
      </c>
      <c r="AH184" s="37"/>
      <c r="AI184" s="29"/>
      <c r="AJ184" s="47"/>
      <c r="AK184" s="45"/>
      <c r="AL184" s="45" t="str">
        <f t="shared" si="1014"/>
        <v/>
      </c>
      <c r="AM184" s="45"/>
      <c r="AN184" s="45" t="str">
        <f t="shared" si="1015"/>
        <v/>
      </c>
      <c r="AO184" s="45"/>
      <c r="AP184" s="45" t="str">
        <f t="shared" si="1016"/>
        <v/>
      </c>
      <c r="AQ184" s="45"/>
      <c r="AR184" s="45"/>
      <c r="AS184" s="45"/>
      <c r="AT184" s="45" t="str">
        <f t="shared" si="975"/>
        <v/>
      </c>
      <c r="AU184" s="46" t="str">
        <f t="shared" si="976"/>
        <v/>
      </c>
      <c r="AV184" s="37"/>
      <c r="AW184" s="29"/>
      <c r="AX184" s="47"/>
      <c r="AY184" s="45"/>
      <c r="AZ184" s="45" t="str">
        <f t="shared" si="1017"/>
        <v/>
      </c>
      <c r="BA184" s="45"/>
      <c r="BB184" s="45" t="str">
        <f t="shared" si="1018"/>
        <v/>
      </c>
      <c r="BC184" s="45"/>
      <c r="BD184" s="45" t="str">
        <f t="shared" si="1019"/>
        <v/>
      </c>
      <c r="BE184" s="45"/>
      <c r="BF184" s="45"/>
      <c r="BG184" s="45"/>
      <c r="BH184" s="45" t="str">
        <f t="shared" si="977"/>
        <v/>
      </c>
      <c r="BI184" s="46" t="str">
        <f t="shared" si="978"/>
        <v/>
      </c>
      <c r="BJ184" s="37"/>
      <c r="BK184" s="29"/>
      <c r="BL184" s="47"/>
      <c r="BM184" s="43"/>
      <c r="BN184" s="69"/>
      <c r="BO184" s="43"/>
      <c r="BP184" s="45"/>
      <c r="BQ184" s="45"/>
      <c r="BR184" s="45"/>
      <c r="BS184" s="43"/>
      <c r="BT184" s="63"/>
      <c r="BU184" s="67"/>
      <c r="BV184" s="43"/>
      <c r="BW184" s="46"/>
      <c r="BX184" s="37"/>
      <c r="BY184" s="57"/>
      <c r="BZ184" s="47"/>
      <c r="CA184" s="43"/>
      <c r="CB184" s="45"/>
      <c r="CC184" s="43"/>
      <c r="CD184" s="45"/>
      <c r="CE184" s="45"/>
      <c r="CF184" s="45"/>
      <c r="CG184" s="43"/>
      <c r="CH184" s="63"/>
      <c r="CI184" s="67"/>
      <c r="CJ184" s="43"/>
      <c r="CK184" s="46"/>
      <c r="CL184" s="37"/>
      <c r="CM184" s="29"/>
      <c r="CN184" s="47"/>
      <c r="CO184" s="43"/>
      <c r="CP184" s="45"/>
      <c r="CQ184" s="43"/>
      <c r="CR184" s="45"/>
      <c r="CS184" s="45"/>
      <c r="CT184" s="45"/>
      <c r="CU184" s="43"/>
      <c r="CV184" s="63"/>
      <c r="CW184" s="67"/>
      <c r="CX184" s="43"/>
      <c r="CY184" s="46"/>
      <c r="CZ184" s="37"/>
      <c r="DA184" s="29"/>
      <c r="DB184" s="47"/>
      <c r="DC184" s="67"/>
      <c r="DD184" s="45" t="str">
        <f t="shared" si="1020"/>
        <v/>
      </c>
      <c r="DE184" s="45"/>
      <c r="DF184" s="45"/>
      <c r="DG184" s="45"/>
      <c r="DH184" s="45" t="str">
        <f t="shared" si="1021"/>
        <v/>
      </c>
      <c r="DI184" s="45"/>
      <c r="DJ184" s="45"/>
      <c r="DK184" s="45"/>
      <c r="DL184" s="45" t="str">
        <f t="shared" si="979"/>
        <v/>
      </c>
      <c r="DM184" s="46" t="str">
        <f t="shared" si="980"/>
        <v/>
      </c>
      <c r="DN184" s="37"/>
      <c r="DO184" s="29"/>
      <c r="DP184" s="47"/>
      <c r="DQ184" s="45"/>
      <c r="DR184" s="45" t="str">
        <f t="shared" si="1022"/>
        <v/>
      </c>
      <c r="DS184" s="45"/>
      <c r="DT184" s="45" t="str">
        <f t="shared" si="1023"/>
        <v/>
      </c>
      <c r="DU184" s="45"/>
      <c r="DV184" s="45" t="str">
        <f t="shared" si="1024"/>
        <v/>
      </c>
      <c r="DW184" s="45"/>
      <c r="DX184" s="45"/>
      <c r="DY184" s="45"/>
      <c r="DZ184" s="45" t="str">
        <f t="shared" si="981"/>
        <v/>
      </c>
      <c r="EA184" s="46" t="str">
        <f t="shared" si="982"/>
        <v/>
      </c>
      <c r="EB184" s="37"/>
      <c r="ED184" s="47"/>
      <c r="EE184" s="67"/>
      <c r="EF184" s="45" t="str">
        <f t="shared" si="1025"/>
        <v/>
      </c>
      <c r="EG184" s="45"/>
      <c r="EH184" s="45"/>
      <c r="EI184" s="45"/>
      <c r="EJ184" s="45" t="str">
        <f t="shared" si="1026"/>
        <v/>
      </c>
      <c r="EK184" s="45"/>
      <c r="EL184" s="45"/>
      <c r="EM184" s="45"/>
      <c r="EN184" s="45" t="str">
        <f t="shared" si="983"/>
        <v/>
      </c>
      <c r="EO184" s="46" t="str">
        <f t="shared" si="984"/>
        <v/>
      </c>
      <c r="EP184" s="37"/>
      <c r="ER184" s="47"/>
      <c r="ES184" s="67"/>
      <c r="ET184" s="45" t="str">
        <f t="shared" si="1027"/>
        <v/>
      </c>
      <c r="EU184" s="45"/>
      <c r="EV184" s="45"/>
      <c r="EW184" s="45"/>
      <c r="EX184" s="45" t="str">
        <f t="shared" si="1028"/>
        <v/>
      </c>
      <c r="EY184" s="45"/>
      <c r="EZ184" s="45"/>
      <c r="FA184" s="45"/>
      <c r="FB184" s="45" t="str">
        <f t="shared" si="985"/>
        <v/>
      </c>
      <c r="FC184" s="46" t="str">
        <f t="shared" si="986"/>
        <v/>
      </c>
      <c r="FD184" s="37"/>
      <c r="FF184" s="47"/>
      <c r="FG184" s="67"/>
      <c r="FH184" s="45" t="str">
        <f t="shared" si="1029"/>
        <v/>
      </c>
      <c r="FI184" s="45"/>
      <c r="FJ184" s="45"/>
      <c r="FK184" s="45"/>
      <c r="FL184" s="45" t="str">
        <f t="shared" si="1030"/>
        <v/>
      </c>
      <c r="FM184" s="45"/>
      <c r="FN184" s="45"/>
      <c r="FO184" s="45"/>
      <c r="FP184" s="45" t="str">
        <f t="shared" si="987"/>
        <v/>
      </c>
      <c r="FQ184" s="46" t="str">
        <f t="shared" si="988"/>
        <v/>
      </c>
      <c r="FR184" s="37"/>
      <c r="FS184" s="29"/>
      <c r="FT184" s="47"/>
      <c r="FU184" s="67"/>
      <c r="FV184" s="45" t="str">
        <f t="shared" si="1031"/>
        <v/>
      </c>
      <c r="FW184" s="45"/>
      <c r="FX184" s="45"/>
      <c r="FY184" s="45"/>
      <c r="FZ184" s="45" t="str">
        <f t="shared" si="1032"/>
        <v/>
      </c>
      <c r="GA184" s="45"/>
      <c r="GB184" s="45"/>
      <c r="GC184" s="45"/>
      <c r="GD184" s="45" t="str">
        <f t="shared" si="989"/>
        <v/>
      </c>
      <c r="GE184" s="46" t="str">
        <f t="shared" si="990"/>
        <v/>
      </c>
      <c r="GF184" s="37"/>
      <c r="GH184" s="47"/>
      <c r="GI184" s="67"/>
      <c r="GJ184" s="45" t="str">
        <f t="shared" si="1033"/>
        <v/>
      </c>
      <c r="GK184" s="45"/>
      <c r="GL184" s="45"/>
      <c r="GM184" s="45"/>
      <c r="GN184" s="45" t="str">
        <f t="shared" si="1034"/>
        <v/>
      </c>
      <c r="GO184" s="45"/>
      <c r="GP184" s="45"/>
      <c r="GQ184" s="45"/>
      <c r="GR184" s="45" t="str">
        <f t="shared" si="991"/>
        <v/>
      </c>
      <c r="GS184" s="46" t="str">
        <f t="shared" si="992"/>
        <v/>
      </c>
      <c r="GT184" s="37"/>
      <c r="GU184" s="61"/>
      <c r="GV184" s="47"/>
      <c r="GW184" s="30"/>
      <c r="GX184" s="43"/>
      <c r="GY184" s="45"/>
      <c r="GZ184" s="43"/>
      <c r="HA184" s="45"/>
      <c r="HB184" s="45"/>
      <c r="HC184" s="45"/>
      <c r="HD184" s="43"/>
      <c r="HE184" s="63"/>
      <c r="HF184" s="67"/>
      <c r="HG184" s="43"/>
      <c r="HH184" s="46"/>
      <c r="HI184" s="37"/>
      <c r="HK184" s="47"/>
      <c r="HL184" s="43"/>
      <c r="HM184" s="45"/>
      <c r="HN184" s="43"/>
      <c r="HO184" s="45"/>
      <c r="HP184" s="45"/>
      <c r="HQ184" s="45"/>
      <c r="HR184" s="43"/>
      <c r="HS184" s="63"/>
      <c r="HT184" s="67"/>
      <c r="HU184" s="43"/>
      <c r="HV184" s="46"/>
      <c r="HW184" s="37"/>
      <c r="HX184" s="360"/>
      <c r="HY184" s="47"/>
      <c r="HZ184" s="43"/>
      <c r="IA184" s="69"/>
      <c r="IB184" s="43"/>
      <c r="IC184" s="45"/>
      <c r="ID184" s="45"/>
      <c r="IE184" s="45"/>
      <c r="IF184" s="43"/>
      <c r="IG184" s="63"/>
      <c r="IH184" s="67"/>
      <c r="II184" s="43"/>
      <c r="IJ184" s="46"/>
      <c r="IK184" s="37"/>
      <c r="IL184" s="29"/>
      <c r="IM184" s="47"/>
      <c r="IN184" s="43"/>
      <c r="IO184" s="45"/>
      <c r="IP184" s="43"/>
      <c r="IQ184" s="45"/>
      <c r="IR184" s="45"/>
      <c r="IS184" s="45"/>
      <c r="IT184" s="43"/>
      <c r="IU184" s="63"/>
      <c r="IV184" s="67"/>
      <c r="IW184" s="43"/>
      <c r="IX184" s="46"/>
      <c r="IY184" s="37"/>
      <c r="IZ184" s="61"/>
      <c r="JA184" s="47"/>
      <c r="JB184" s="43"/>
      <c r="JC184" s="189"/>
      <c r="JD184" s="43"/>
      <c r="JE184" s="45"/>
      <c r="JF184" s="45"/>
      <c r="JG184" s="45"/>
      <c r="JH184" s="43"/>
      <c r="JI184" s="63"/>
      <c r="JJ184" s="67"/>
      <c r="JK184" s="43"/>
      <c r="JL184" s="46"/>
      <c r="JM184" s="37"/>
      <c r="JN184" s="29"/>
      <c r="JO184" s="47"/>
      <c r="JP184" s="43"/>
      <c r="JQ184" s="69"/>
      <c r="JR184" s="43"/>
      <c r="JS184" s="45"/>
      <c r="JT184" s="45"/>
      <c r="JU184" s="45"/>
      <c r="JV184" s="43"/>
      <c r="JW184" s="63"/>
      <c r="JX184" s="67"/>
      <c r="JY184" s="43"/>
      <c r="JZ184" s="46"/>
      <c r="KA184" s="37"/>
      <c r="KB184" s="51"/>
      <c r="KC184" s="47"/>
      <c r="KD184" s="43"/>
      <c r="KE184" s="45"/>
      <c r="KF184" s="43"/>
      <c r="KG184" s="45"/>
      <c r="KH184" s="45"/>
      <c r="KI184" s="45"/>
      <c r="KJ184" s="43"/>
      <c r="KK184" s="63"/>
      <c r="KL184" s="67"/>
      <c r="KM184" s="43"/>
      <c r="KN184" s="46"/>
      <c r="KO184" s="37"/>
      <c r="KP184" s="29"/>
      <c r="KQ184" s="47"/>
      <c r="KR184" s="43"/>
      <c r="KS184" s="45"/>
      <c r="KT184" s="43"/>
      <c r="KU184" s="45"/>
      <c r="KV184" s="45"/>
      <c r="KW184" s="45"/>
      <c r="KX184" s="43"/>
      <c r="KY184" s="63"/>
      <c r="KZ184" s="67"/>
      <c r="LA184" s="43"/>
      <c r="LB184" s="46"/>
      <c r="LC184" s="37"/>
      <c r="LD184" s="29"/>
      <c r="LE184" s="47"/>
      <c r="LF184" s="45"/>
      <c r="LG184" s="45"/>
      <c r="LH184" s="45"/>
      <c r="LI184" s="45" t="str">
        <f t="shared" si="902"/>
        <v/>
      </c>
      <c r="LJ184" s="45"/>
      <c r="LK184" s="45" t="str">
        <f t="shared" si="903"/>
        <v/>
      </c>
      <c r="LL184" s="45"/>
      <c r="LM184" s="73" t="str">
        <f>IF(LF183="","",LM181)</f>
        <v/>
      </c>
      <c r="LN184" s="67" t="str">
        <f>IF(LG183="","",LN181)</f>
        <v/>
      </c>
      <c r="LO184" s="45" t="str">
        <f t="shared" si="904"/>
        <v/>
      </c>
      <c r="LP184" s="46"/>
      <c r="LQ184" s="37"/>
      <c r="LR184" s="29"/>
      <c r="LS184" s="47"/>
      <c r="LT184" s="67"/>
      <c r="LU184" s="45" t="str">
        <f t="shared" si="1035"/>
        <v/>
      </c>
      <c r="LV184" s="45"/>
      <c r="LW184" s="45"/>
      <c r="LX184" s="45"/>
      <c r="LY184" s="45" t="str">
        <f t="shared" si="1036"/>
        <v/>
      </c>
      <c r="LZ184" s="45"/>
      <c r="MA184" s="45"/>
      <c r="MB184" s="45"/>
      <c r="MC184" s="45" t="str">
        <f t="shared" si="993"/>
        <v/>
      </c>
      <c r="MD184" s="46" t="str">
        <f t="shared" si="994"/>
        <v/>
      </c>
      <c r="ME184" s="37"/>
      <c r="MF184" s="29"/>
      <c r="MG184" s="47"/>
      <c r="MH184" s="67"/>
      <c r="MI184" s="45" t="str">
        <f t="shared" si="1037"/>
        <v/>
      </c>
      <c r="MJ184" s="45"/>
      <c r="MK184" s="45"/>
      <c r="ML184" s="45"/>
      <c r="MM184" s="45" t="str">
        <f t="shared" si="1038"/>
        <v/>
      </c>
      <c r="MN184" s="45"/>
      <c r="MO184" s="45"/>
      <c r="MP184" s="45"/>
      <c r="MQ184" s="45" t="str">
        <f t="shared" si="995"/>
        <v/>
      </c>
      <c r="MR184" s="46" t="str">
        <f t="shared" si="996"/>
        <v/>
      </c>
      <c r="MS184" s="37"/>
      <c r="MT184" s="29"/>
      <c r="MU184" s="47"/>
      <c r="MV184" s="67"/>
      <c r="MW184" s="45" t="str">
        <f t="shared" si="1039"/>
        <v/>
      </c>
      <c r="MX184" s="45"/>
      <c r="MY184" s="45"/>
      <c r="MZ184" s="45"/>
      <c r="NA184" s="45" t="str">
        <f t="shared" si="1040"/>
        <v/>
      </c>
      <c r="NB184" s="45"/>
      <c r="NC184" s="45"/>
      <c r="ND184" s="45"/>
      <c r="NE184" s="45" t="str">
        <f t="shared" si="997"/>
        <v/>
      </c>
      <c r="NF184" s="46" t="str">
        <f t="shared" si="998"/>
        <v/>
      </c>
      <c r="NG184" s="37"/>
      <c r="NH184" s="29"/>
      <c r="NI184" s="47"/>
      <c r="NJ184" s="67"/>
      <c r="NK184" s="45" t="str">
        <f t="shared" si="1041"/>
        <v/>
      </c>
      <c r="NL184" s="45"/>
      <c r="NM184" s="45"/>
      <c r="NN184" s="45"/>
      <c r="NO184" s="45" t="str">
        <f t="shared" si="1042"/>
        <v/>
      </c>
      <c r="NP184" s="45"/>
      <c r="NQ184" s="45"/>
      <c r="NR184" s="45"/>
      <c r="NS184" s="45" t="str">
        <f t="shared" si="999"/>
        <v/>
      </c>
      <c r="NT184" s="46" t="str">
        <f t="shared" si="1000"/>
        <v/>
      </c>
      <c r="NU184" s="37"/>
    </row>
    <row r="185" spans="1:385" ht="15" customHeight="1" thickBot="1" x14ac:dyDescent="0.3">
      <c r="A185" s="38"/>
      <c r="B185" s="39"/>
      <c r="C185" s="40"/>
      <c r="D185" s="40"/>
      <c r="E185" s="41"/>
      <c r="F185" s="41"/>
      <c r="G185" s="40"/>
      <c r="H185" s="42"/>
      <c r="I185" s="45"/>
      <c r="J185" s="45" t="str">
        <f t="shared" si="1010"/>
        <v/>
      </c>
      <c r="K185" s="45"/>
      <c r="L185" s="45"/>
      <c r="M185" s="45"/>
      <c r="N185" s="45" t="str">
        <f t="shared" si="1011"/>
        <v/>
      </c>
      <c r="O185" s="45"/>
      <c r="P185" s="45"/>
      <c r="Q185" s="45"/>
      <c r="R185" s="45" t="str">
        <f t="shared" si="971"/>
        <v/>
      </c>
      <c r="S185" s="46" t="str">
        <f t="shared" si="972"/>
        <v/>
      </c>
      <c r="T185" s="37"/>
      <c r="U185" s="29"/>
      <c r="V185" s="47"/>
      <c r="W185" s="67"/>
      <c r="X185" s="45" t="str">
        <f t="shared" si="1012"/>
        <v/>
      </c>
      <c r="Y185" s="45"/>
      <c r="Z185" s="45"/>
      <c r="AA185" s="45"/>
      <c r="AB185" s="45" t="str">
        <f t="shared" si="1013"/>
        <v/>
      </c>
      <c r="AC185" s="45"/>
      <c r="AD185" s="45"/>
      <c r="AE185" s="45"/>
      <c r="AF185" s="45" t="str">
        <f t="shared" si="973"/>
        <v/>
      </c>
      <c r="AG185" s="46" t="str">
        <f t="shared" si="974"/>
        <v/>
      </c>
      <c r="AH185" s="37"/>
      <c r="AI185" s="29"/>
      <c r="AJ185" s="47"/>
      <c r="AK185" s="45"/>
      <c r="AL185" s="45" t="str">
        <f t="shared" si="1014"/>
        <v/>
      </c>
      <c r="AM185" s="45"/>
      <c r="AN185" s="45" t="str">
        <f t="shared" si="1015"/>
        <v/>
      </c>
      <c r="AO185" s="45"/>
      <c r="AP185" s="45" t="str">
        <f t="shared" si="1016"/>
        <v/>
      </c>
      <c r="AQ185" s="45"/>
      <c r="AR185" s="45"/>
      <c r="AS185" s="45"/>
      <c r="AT185" s="45" t="str">
        <f t="shared" si="975"/>
        <v/>
      </c>
      <c r="AU185" s="46" t="str">
        <f t="shared" si="976"/>
        <v/>
      </c>
      <c r="AV185" s="37"/>
      <c r="AW185" s="29"/>
      <c r="AX185" s="47"/>
      <c r="AY185" s="45"/>
      <c r="AZ185" s="45" t="str">
        <f t="shared" si="1017"/>
        <v/>
      </c>
      <c r="BA185" s="45"/>
      <c r="BB185" s="45" t="str">
        <f t="shared" si="1018"/>
        <v/>
      </c>
      <c r="BC185" s="45"/>
      <c r="BD185" s="45" t="str">
        <f t="shared" si="1019"/>
        <v/>
      </c>
      <c r="BE185" s="45"/>
      <c r="BF185" s="45"/>
      <c r="BG185" s="45"/>
      <c r="BH185" s="45" t="str">
        <f t="shared" si="977"/>
        <v/>
      </c>
      <c r="BI185" s="46" t="str">
        <f t="shared" si="978"/>
        <v/>
      </c>
      <c r="BJ185" s="37"/>
      <c r="BK185" s="29"/>
      <c r="BL185" s="47"/>
      <c r="BM185" s="45"/>
      <c r="BN185" s="45"/>
      <c r="BO185" s="45"/>
      <c r="BP185" s="45"/>
      <c r="BQ185" s="45"/>
      <c r="BR185" s="45"/>
      <c r="BS185" s="27"/>
      <c r="BT185" s="63"/>
      <c r="BU185" s="67"/>
      <c r="BV185" s="45"/>
      <c r="BW185" s="46"/>
      <c r="BX185" s="37"/>
      <c r="BY185" s="57"/>
      <c r="BZ185" s="47"/>
      <c r="CA185" s="45"/>
      <c r="CB185" s="45"/>
      <c r="CC185" s="45"/>
      <c r="CD185" s="45"/>
      <c r="CE185" s="45"/>
      <c r="CF185" s="45"/>
      <c r="CG185" s="27"/>
      <c r="CH185" s="63"/>
      <c r="CI185" s="67"/>
      <c r="CJ185" s="45"/>
      <c r="CK185" s="46"/>
      <c r="CL185" s="37"/>
      <c r="CM185" s="29"/>
      <c r="CN185" s="47"/>
      <c r="CO185" s="45"/>
      <c r="CP185" s="45"/>
      <c r="CQ185" s="45"/>
      <c r="CR185" s="45"/>
      <c r="CS185" s="45"/>
      <c r="CT185" s="45"/>
      <c r="CU185" s="27"/>
      <c r="CV185" s="63"/>
      <c r="CW185" s="67"/>
      <c r="CX185" s="45"/>
      <c r="CY185" s="46"/>
      <c r="CZ185" s="37"/>
      <c r="DA185" s="29"/>
      <c r="DB185" s="47"/>
      <c r="DC185" s="67"/>
      <c r="DD185" s="45" t="str">
        <f t="shared" si="1020"/>
        <v/>
      </c>
      <c r="DE185" s="45"/>
      <c r="DF185" s="45"/>
      <c r="DG185" s="45"/>
      <c r="DH185" s="45" t="str">
        <f t="shared" si="1021"/>
        <v/>
      </c>
      <c r="DI185" s="45"/>
      <c r="DJ185" s="45"/>
      <c r="DK185" s="45"/>
      <c r="DL185" s="45" t="str">
        <f t="shared" si="979"/>
        <v/>
      </c>
      <c r="DM185" s="46" t="str">
        <f t="shared" si="980"/>
        <v/>
      </c>
      <c r="DN185" s="37"/>
      <c r="DO185" s="29"/>
      <c r="DP185" s="47"/>
      <c r="DQ185" s="45"/>
      <c r="DR185" s="45" t="str">
        <f t="shared" si="1022"/>
        <v/>
      </c>
      <c r="DS185" s="45"/>
      <c r="DT185" s="45" t="str">
        <f t="shared" si="1023"/>
        <v/>
      </c>
      <c r="DU185" s="45"/>
      <c r="DV185" s="45" t="str">
        <f t="shared" si="1024"/>
        <v/>
      </c>
      <c r="DW185" s="45"/>
      <c r="DX185" s="45"/>
      <c r="DY185" s="45"/>
      <c r="DZ185" s="45" t="str">
        <f t="shared" si="981"/>
        <v/>
      </c>
      <c r="EA185" s="46" t="str">
        <f t="shared" si="982"/>
        <v/>
      </c>
      <c r="EB185" s="37"/>
      <c r="ED185" s="47"/>
      <c r="EE185" s="67"/>
      <c r="EF185" s="45" t="str">
        <f t="shared" si="1025"/>
        <v/>
      </c>
      <c r="EG185" s="45"/>
      <c r="EH185" s="45"/>
      <c r="EI185" s="45"/>
      <c r="EJ185" s="45" t="str">
        <f t="shared" si="1026"/>
        <v/>
      </c>
      <c r="EK185" s="45"/>
      <c r="EL185" s="45"/>
      <c r="EM185" s="45"/>
      <c r="EN185" s="45" t="str">
        <f t="shared" si="983"/>
        <v/>
      </c>
      <c r="EO185" s="46" t="str">
        <f t="shared" si="984"/>
        <v/>
      </c>
      <c r="EP185" s="37"/>
      <c r="ER185" s="47"/>
      <c r="ES185" s="67"/>
      <c r="ET185" s="45" t="str">
        <f t="shared" si="1027"/>
        <v/>
      </c>
      <c r="EU185" s="45"/>
      <c r="EV185" s="45"/>
      <c r="EW185" s="45"/>
      <c r="EX185" s="45" t="str">
        <f t="shared" si="1028"/>
        <v/>
      </c>
      <c r="EY185" s="45"/>
      <c r="EZ185" s="45"/>
      <c r="FA185" s="45"/>
      <c r="FB185" s="45" t="str">
        <f t="shared" si="985"/>
        <v/>
      </c>
      <c r="FC185" s="46" t="str">
        <f t="shared" si="986"/>
        <v/>
      </c>
      <c r="FD185" s="37"/>
      <c r="FF185" s="47"/>
      <c r="FG185" s="67"/>
      <c r="FH185" s="45" t="str">
        <f t="shared" si="1029"/>
        <v/>
      </c>
      <c r="FI185" s="45"/>
      <c r="FJ185" s="45"/>
      <c r="FK185" s="45"/>
      <c r="FL185" s="45" t="str">
        <f t="shared" si="1030"/>
        <v/>
      </c>
      <c r="FM185" s="45"/>
      <c r="FN185" s="45"/>
      <c r="FO185" s="45"/>
      <c r="FP185" s="45" t="str">
        <f t="shared" si="987"/>
        <v/>
      </c>
      <c r="FQ185" s="46" t="str">
        <f t="shared" si="988"/>
        <v/>
      </c>
      <c r="FR185" s="37"/>
      <c r="FS185" s="29"/>
      <c r="FT185" s="47"/>
      <c r="FU185" s="67"/>
      <c r="FV185" s="45" t="str">
        <f t="shared" si="1031"/>
        <v/>
      </c>
      <c r="FW185" s="45"/>
      <c r="FX185" s="45"/>
      <c r="FY185" s="45"/>
      <c r="FZ185" s="45" t="str">
        <f t="shared" si="1032"/>
        <v/>
      </c>
      <c r="GA185" s="45"/>
      <c r="GB185" s="45"/>
      <c r="GC185" s="45"/>
      <c r="GD185" s="45" t="str">
        <f t="shared" si="989"/>
        <v/>
      </c>
      <c r="GE185" s="46" t="str">
        <f t="shared" si="990"/>
        <v/>
      </c>
      <c r="GF185" s="37"/>
      <c r="GH185" s="47"/>
      <c r="GI185" s="67"/>
      <c r="GJ185" s="45" t="str">
        <f t="shared" si="1033"/>
        <v/>
      </c>
      <c r="GK185" s="45"/>
      <c r="GL185" s="45"/>
      <c r="GM185" s="45"/>
      <c r="GN185" s="45" t="str">
        <f t="shared" si="1034"/>
        <v/>
      </c>
      <c r="GO185" s="45"/>
      <c r="GP185" s="45"/>
      <c r="GQ185" s="45"/>
      <c r="GR185" s="45" t="str">
        <f t="shared" si="991"/>
        <v/>
      </c>
      <c r="GS185" s="46" t="str">
        <f t="shared" si="992"/>
        <v/>
      </c>
      <c r="GT185" s="37"/>
      <c r="GU185" s="61"/>
      <c r="GV185" s="47"/>
      <c r="GW185" s="30"/>
      <c r="GX185" s="45"/>
      <c r="GY185" s="45"/>
      <c r="GZ185" s="45"/>
      <c r="HA185" s="45"/>
      <c r="HB185" s="45"/>
      <c r="HC185" s="45"/>
      <c r="HD185" s="27"/>
      <c r="HE185" s="63"/>
      <c r="HF185" s="67"/>
      <c r="HG185" s="45"/>
      <c r="HH185" s="46"/>
      <c r="HI185" s="37"/>
      <c r="HK185" s="47"/>
      <c r="HL185" s="45"/>
      <c r="HM185" s="69"/>
      <c r="HN185" s="45"/>
      <c r="HO185" s="45"/>
      <c r="HP185" s="45"/>
      <c r="HQ185" s="45"/>
      <c r="HR185" s="27"/>
      <c r="HS185" s="63"/>
      <c r="HT185" s="67"/>
      <c r="HU185" s="45"/>
      <c r="HV185" s="46"/>
      <c r="HW185" s="37"/>
      <c r="HX185" s="360"/>
      <c r="HY185" s="47"/>
      <c r="HZ185" s="45"/>
      <c r="IA185" s="69"/>
      <c r="IB185" s="45"/>
      <c r="IC185" s="45"/>
      <c r="ID185" s="45"/>
      <c r="IE185" s="45"/>
      <c r="IF185" s="27"/>
      <c r="IG185" s="63"/>
      <c r="IH185" s="67"/>
      <c r="II185" s="45"/>
      <c r="IJ185" s="46"/>
      <c r="IK185" s="37"/>
      <c r="IL185" s="29"/>
      <c r="IM185" s="47"/>
      <c r="IN185" s="45"/>
      <c r="IO185" s="69"/>
      <c r="IP185" s="45"/>
      <c r="IQ185" s="45"/>
      <c r="IR185" s="45"/>
      <c r="IS185" s="45"/>
      <c r="IT185" s="27"/>
      <c r="IU185" s="63"/>
      <c r="IV185" s="67"/>
      <c r="IW185" s="45"/>
      <c r="IX185" s="46"/>
      <c r="IY185" s="37"/>
      <c r="IZ185" s="61"/>
      <c r="JA185" s="47"/>
      <c r="JB185" s="45"/>
      <c r="JC185" s="69"/>
      <c r="JD185" s="45"/>
      <c r="JE185" s="45"/>
      <c r="JF185" s="45"/>
      <c r="JG185" s="45"/>
      <c r="JH185" s="27"/>
      <c r="JI185" s="63"/>
      <c r="JJ185" s="67"/>
      <c r="JK185" s="45"/>
      <c r="JL185" s="46"/>
      <c r="JM185" s="37"/>
      <c r="JN185" s="29"/>
      <c r="JO185" s="47"/>
      <c r="JP185" s="45"/>
      <c r="JQ185" s="45"/>
      <c r="JR185" s="45"/>
      <c r="JS185" s="45"/>
      <c r="JT185" s="45"/>
      <c r="JU185" s="45"/>
      <c r="JV185" s="27"/>
      <c r="JW185" s="63"/>
      <c r="JX185" s="67"/>
      <c r="JY185" s="45"/>
      <c r="JZ185" s="46"/>
      <c r="KA185" s="37"/>
      <c r="KB185" s="51"/>
      <c r="KC185" s="47"/>
      <c r="KD185" s="45"/>
      <c r="KE185" s="45"/>
      <c r="KF185" s="45"/>
      <c r="KG185" s="45"/>
      <c r="KH185" s="45"/>
      <c r="KI185" s="45"/>
      <c r="KJ185" s="27"/>
      <c r="KK185" s="63"/>
      <c r="KL185" s="67"/>
      <c r="KM185" s="45"/>
      <c r="KN185" s="46"/>
      <c r="KO185" s="37"/>
      <c r="KP185" s="29"/>
      <c r="KQ185" s="47"/>
      <c r="KR185" s="45"/>
      <c r="KS185" s="45"/>
      <c r="KT185" s="45"/>
      <c r="KU185" s="45"/>
      <c r="KV185" s="45"/>
      <c r="KW185" s="45"/>
      <c r="KX185" s="27"/>
      <c r="KY185" s="63"/>
      <c r="KZ185" s="67"/>
      <c r="LA185" s="45"/>
      <c r="LB185" s="46"/>
      <c r="LC185" s="37"/>
      <c r="LD185" s="29"/>
      <c r="LE185" s="75"/>
      <c r="LF185" s="76"/>
      <c r="LG185" s="76"/>
      <c r="LH185" s="76"/>
      <c r="LI185" s="76" t="str">
        <f t="shared" si="902"/>
        <v/>
      </c>
      <c r="LJ185" s="76"/>
      <c r="LK185" s="76" t="str">
        <f t="shared" si="903"/>
        <v/>
      </c>
      <c r="LL185" s="76"/>
      <c r="LM185" s="78" t="str">
        <f>IF(LF183="","",LM182)</f>
        <v/>
      </c>
      <c r="LN185" s="79" t="str">
        <f>IF(LG183="","",LN182)</f>
        <v/>
      </c>
      <c r="LO185" s="76" t="str">
        <f t="shared" si="904"/>
        <v/>
      </c>
      <c r="LP185" s="80"/>
      <c r="LQ185" s="37"/>
      <c r="LR185" s="29"/>
      <c r="LS185" s="47"/>
      <c r="LT185" s="67"/>
      <c r="LU185" s="45" t="str">
        <f t="shared" si="1035"/>
        <v/>
      </c>
      <c r="LV185" s="45"/>
      <c r="LW185" s="45"/>
      <c r="LX185" s="45"/>
      <c r="LY185" s="45" t="str">
        <f t="shared" si="1036"/>
        <v/>
      </c>
      <c r="LZ185" s="45"/>
      <c r="MA185" s="45"/>
      <c r="MB185" s="45"/>
      <c r="MC185" s="45" t="str">
        <f t="shared" si="993"/>
        <v/>
      </c>
      <c r="MD185" s="46" t="str">
        <f t="shared" si="994"/>
        <v/>
      </c>
      <c r="ME185" s="37"/>
      <c r="MF185" s="29"/>
      <c r="MG185" s="47"/>
      <c r="MH185" s="67"/>
      <c r="MI185" s="45" t="str">
        <f t="shared" si="1037"/>
        <v/>
      </c>
      <c r="MJ185" s="45"/>
      <c r="MK185" s="45"/>
      <c r="ML185" s="45"/>
      <c r="MM185" s="45" t="str">
        <f t="shared" si="1038"/>
        <v/>
      </c>
      <c r="MN185" s="45"/>
      <c r="MO185" s="45"/>
      <c r="MP185" s="45"/>
      <c r="MQ185" s="45" t="str">
        <f t="shared" si="995"/>
        <v/>
      </c>
      <c r="MR185" s="46" t="str">
        <f t="shared" si="996"/>
        <v/>
      </c>
      <c r="MS185" s="37"/>
      <c r="MT185" s="29"/>
      <c r="MU185" s="47"/>
      <c r="MV185" s="67"/>
      <c r="MW185" s="45" t="str">
        <f t="shared" si="1039"/>
        <v/>
      </c>
      <c r="MX185" s="45"/>
      <c r="MY185" s="45"/>
      <c r="MZ185" s="45"/>
      <c r="NA185" s="45" t="str">
        <f t="shared" si="1040"/>
        <v/>
      </c>
      <c r="NB185" s="45"/>
      <c r="NC185" s="45"/>
      <c r="ND185" s="45"/>
      <c r="NE185" s="45" t="str">
        <f t="shared" si="997"/>
        <v/>
      </c>
      <c r="NF185" s="46" t="str">
        <f t="shared" si="998"/>
        <v/>
      </c>
      <c r="NG185" s="37"/>
      <c r="NH185" s="29"/>
      <c r="NI185" s="47"/>
      <c r="NJ185" s="67"/>
      <c r="NK185" s="45" t="str">
        <f t="shared" si="1041"/>
        <v/>
      </c>
      <c r="NL185" s="45"/>
      <c r="NM185" s="45"/>
      <c r="NN185" s="45"/>
      <c r="NO185" s="45" t="str">
        <f t="shared" si="1042"/>
        <v/>
      </c>
      <c r="NP185" s="45"/>
      <c r="NQ185" s="45"/>
      <c r="NR185" s="45"/>
      <c r="NS185" s="45" t="str">
        <f t="shared" si="999"/>
        <v/>
      </c>
      <c r="NT185" s="46" t="str">
        <f t="shared" si="1000"/>
        <v/>
      </c>
      <c r="NU185" s="37"/>
    </row>
    <row r="186" spans="1:385" ht="15" customHeight="1" thickTop="1" thickBot="1" x14ac:dyDescent="0.3">
      <c r="A186" s="38"/>
      <c r="B186" s="39"/>
      <c r="C186" s="40"/>
      <c r="D186" s="40"/>
      <c r="E186" s="41"/>
      <c r="F186" s="41"/>
      <c r="G186" s="40"/>
      <c r="H186" s="42"/>
      <c r="I186" s="45"/>
      <c r="J186" s="45" t="str">
        <f t="shared" si="1010"/>
        <v/>
      </c>
      <c r="K186" s="45"/>
      <c r="L186" s="45"/>
      <c r="M186" s="45"/>
      <c r="N186" s="45" t="str">
        <f t="shared" si="1011"/>
        <v/>
      </c>
      <c r="O186" s="45"/>
      <c r="P186" s="45"/>
      <c r="Q186" s="45"/>
      <c r="R186" s="45" t="str">
        <f t="shared" si="971"/>
        <v/>
      </c>
      <c r="S186" s="46" t="str">
        <f t="shared" si="972"/>
        <v/>
      </c>
      <c r="T186" s="37"/>
      <c r="U186" s="29"/>
      <c r="V186" s="47"/>
      <c r="W186" s="67"/>
      <c r="X186" s="45" t="str">
        <f t="shared" si="1012"/>
        <v/>
      </c>
      <c r="Y186" s="45"/>
      <c r="Z186" s="45"/>
      <c r="AA186" s="45"/>
      <c r="AB186" s="45" t="str">
        <f t="shared" si="1013"/>
        <v/>
      </c>
      <c r="AC186" s="45"/>
      <c r="AD186" s="45"/>
      <c r="AE186" s="45"/>
      <c r="AF186" s="45" t="str">
        <f t="shared" si="973"/>
        <v/>
      </c>
      <c r="AG186" s="46" t="str">
        <f t="shared" si="974"/>
        <v/>
      </c>
      <c r="AH186" s="37"/>
      <c r="AI186" s="29"/>
      <c r="AJ186" s="47"/>
      <c r="AK186" s="45"/>
      <c r="AL186" s="45" t="str">
        <f t="shared" si="1014"/>
        <v/>
      </c>
      <c r="AM186" s="45"/>
      <c r="AN186" s="45" t="str">
        <f t="shared" si="1015"/>
        <v/>
      </c>
      <c r="AO186" s="45"/>
      <c r="AP186" s="45" t="str">
        <f t="shared" si="1016"/>
        <v/>
      </c>
      <c r="AQ186" s="45"/>
      <c r="AR186" s="45"/>
      <c r="AS186" s="45"/>
      <c r="AT186" s="45" t="str">
        <f t="shared" si="975"/>
        <v/>
      </c>
      <c r="AU186" s="46" t="str">
        <f t="shared" si="976"/>
        <v/>
      </c>
      <c r="AV186" s="37"/>
      <c r="AW186" s="29"/>
      <c r="AX186" s="47"/>
      <c r="AY186" s="45"/>
      <c r="AZ186" s="45" t="str">
        <f t="shared" si="1017"/>
        <v/>
      </c>
      <c r="BA186" s="45"/>
      <c r="BB186" s="45" t="str">
        <f t="shared" si="1018"/>
        <v/>
      </c>
      <c r="BC186" s="45"/>
      <c r="BD186" s="45" t="str">
        <f t="shared" si="1019"/>
        <v/>
      </c>
      <c r="BE186" s="45"/>
      <c r="BF186" s="45"/>
      <c r="BG186" s="45"/>
      <c r="BH186" s="45" t="str">
        <f t="shared" si="977"/>
        <v/>
      </c>
      <c r="BI186" s="46" t="str">
        <f t="shared" si="978"/>
        <v/>
      </c>
      <c r="BJ186" s="37"/>
      <c r="BK186" s="29"/>
      <c r="BL186" s="75"/>
      <c r="BM186" s="76"/>
      <c r="BN186" s="76"/>
      <c r="BO186" s="76"/>
      <c r="BP186" s="76"/>
      <c r="BQ186" s="76"/>
      <c r="BR186" s="76"/>
      <c r="BS186" s="76"/>
      <c r="BT186" s="78"/>
      <c r="BU186" s="79"/>
      <c r="BV186" s="76"/>
      <c r="BW186" s="80"/>
      <c r="BX186" s="37"/>
      <c r="BY186" s="57"/>
      <c r="BZ186" s="75"/>
      <c r="CA186" s="76"/>
      <c r="CB186" s="180"/>
      <c r="CC186" s="76"/>
      <c r="CD186" s="76"/>
      <c r="CE186" s="76"/>
      <c r="CF186" s="76"/>
      <c r="CG186" s="76"/>
      <c r="CH186" s="78"/>
      <c r="CI186" s="79"/>
      <c r="CJ186" s="76"/>
      <c r="CK186" s="80"/>
      <c r="CL186" s="37"/>
      <c r="CM186" s="29"/>
      <c r="CN186" s="75"/>
      <c r="CO186" s="76"/>
      <c r="CP186" s="76"/>
      <c r="CQ186" s="76"/>
      <c r="CR186" s="76"/>
      <c r="CS186" s="76"/>
      <c r="CT186" s="76"/>
      <c r="CU186" s="76"/>
      <c r="CV186" s="78"/>
      <c r="CW186" s="79"/>
      <c r="CX186" s="76"/>
      <c r="CY186" s="80"/>
      <c r="CZ186" s="37"/>
      <c r="DA186" s="29"/>
      <c r="DB186" s="47"/>
      <c r="DC186" s="67"/>
      <c r="DD186" s="45" t="str">
        <f t="shared" si="1020"/>
        <v/>
      </c>
      <c r="DE186" s="45"/>
      <c r="DF186" s="45"/>
      <c r="DG186" s="45"/>
      <c r="DH186" s="45" t="str">
        <f t="shared" si="1021"/>
        <v/>
      </c>
      <c r="DI186" s="45"/>
      <c r="DJ186" s="45"/>
      <c r="DK186" s="45"/>
      <c r="DL186" s="45" t="str">
        <f t="shared" si="979"/>
        <v/>
      </c>
      <c r="DM186" s="46" t="str">
        <f t="shared" si="980"/>
        <v/>
      </c>
      <c r="DN186" s="37"/>
      <c r="DO186" s="29"/>
      <c r="DP186" s="47"/>
      <c r="DQ186" s="45"/>
      <c r="DR186" s="45" t="str">
        <f t="shared" si="1022"/>
        <v/>
      </c>
      <c r="DS186" s="45"/>
      <c r="DT186" s="45" t="str">
        <f t="shared" si="1023"/>
        <v/>
      </c>
      <c r="DU186" s="45"/>
      <c r="DV186" s="45" t="str">
        <f t="shared" si="1024"/>
        <v/>
      </c>
      <c r="DW186" s="45"/>
      <c r="DX186" s="45"/>
      <c r="DY186" s="45"/>
      <c r="DZ186" s="45" t="str">
        <f t="shared" si="981"/>
        <v/>
      </c>
      <c r="EA186" s="46" t="str">
        <f t="shared" si="982"/>
        <v/>
      </c>
      <c r="EB186" s="37"/>
      <c r="ED186" s="47"/>
      <c r="EE186" s="67"/>
      <c r="EF186" s="45" t="str">
        <f t="shared" si="1025"/>
        <v/>
      </c>
      <c r="EG186" s="45"/>
      <c r="EH186" s="45"/>
      <c r="EI186" s="45"/>
      <c r="EJ186" s="45" t="str">
        <f t="shared" si="1026"/>
        <v/>
      </c>
      <c r="EK186" s="45"/>
      <c r="EL186" s="45"/>
      <c r="EM186" s="45"/>
      <c r="EN186" s="45" t="str">
        <f t="shared" si="983"/>
        <v/>
      </c>
      <c r="EO186" s="46" t="str">
        <f t="shared" si="984"/>
        <v/>
      </c>
      <c r="EP186" s="37"/>
      <c r="ER186" s="47"/>
      <c r="ES186" s="67"/>
      <c r="ET186" s="45" t="str">
        <f t="shared" si="1027"/>
        <v/>
      </c>
      <c r="EU186" s="45"/>
      <c r="EV186" s="45"/>
      <c r="EW186" s="45"/>
      <c r="EX186" s="45" t="str">
        <f t="shared" si="1028"/>
        <v/>
      </c>
      <c r="EY186" s="45"/>
      <c r="EZ186" s="45"/>
      <c r="FA186" s="45"/>
      <c r="FB186" s="45" t="str">
        <f t="shared" si="985"/>
        <v/>
      </c>
      <c r="FC186" s="46" t="str">
        <f t="shared" si="986"/>
        <v/>
      </c>
      <c r="FD186" s="37"/>
      <c r="FF186" s="47"/>
      <c r="FG186" s="67"/>
      <c r="FH186" s="45" t="str">
        <f t="shared" si="1029"/>
        <v/>
      </c>
      <c r="FI186" s="45"/>
      <c r="FJ186" s="45"/>
      <c r="FK186" s="45"/>
      <c r="FL186" s="45" t="str">
        <f t="shared" si="1030"/>
        <v/>
      </c>
      <c r="FM186" s="45"/>
      <c r="FN186" s="45"/>
      <c r="FO186" s="45"/>
      <c r="FP186" s="45" t="str">
        <f t="shared" si="987"/>
        <v/>
      </c>
      <c r="FQ186" s="46" t="str">
        <f t="shared" si="988"/>
        <v/>
      </c>
      <c r="FR186" s="37"/>
      <c r="FS186" s="29"/>
      <c r="FT186" s="47"/>
      <c r="FU186" s="67"/>
      <c r="FV186" s="45" t="str">
        <f t="shared" si="1031"/>
        <v/>
      </c>
      <c r="FW186" s="45"/>
      <c r="FX186" s="45"/>
      <c r="FY186" s="45"/>
      <c r="FZ186" s="45" t="str">
        <f t="shared" si="1032"/>
        <v/>
      </c>
      <c r="GA186" s="45"/>
      <c r="GB186" s="45"/>
      <c r="GC186" s="45"/>
      <c r="GD186" s="45" t="str">
        <f t="shared" si="989"/>
        <v/>
      </c>
      <c r="GE186" s="46" t="str">
        <f t="shared" si="990"/>
        <v/>
      </c>
      <c r="GF186" s="37"/>
      <c r="GH186" s="47"/>
      <c r="GI186" s="67"/>
      <c r="GJ186" s="45" t="str">
        <f t="shared" si="1033"/>
        <v/>
      </c>
      <c r="GK186" s="45"/>
      <c r="GL186" s="45"/>
      <c r="GM186" s="45"/>
      <c r="GN186" s="45" t="str">
        <f t="shared" si="1034"/>
        <v/>
      </c>
      <c r="GO186" s="45"/>
      <c r="GP186" s="45"/>
      <c r="GQ186" s="45"/>
      <c r="GR186" s="45" t="str">
        <f t="shared" si="991"/>
        <v/>
      </c>
      <c r="GS186" s="46" t="str">
        <f t="shared" si="992"/>
        <v/>
      </c>
      <c r="GT186" s="37"/>
      <c r="GU186" s="61"/>
      <c r="GV186" s="75"/>
      <c r="GW186" s="84"/>
      <c r="GX186" s="76"/>
      <c r="GY186" s="76"/>
      <c r="GZ186" s="76"/>
      <c r="HA186" s="76"/>
      <c r="HB186" s="76"/>
      <c r="HC186" s="76"/>
      <c r="HD186" s="76"/>
      <c r="HE186" s="78"/>
      <c r="HF186" s="79"/>
      <c r="HG186" s="76"/>
      <c r="HH186" s="80"/>
      <c r="HI186" s="37"/>
      <c r="HK186" s="75"/>
      <c r="HL186" s="76"/>
      <c r="HM186" s="76"/>
      <c r="HN186" s="76"/>
      <c r="HO186" s="76"/>
      <c r="HP186" s="76"/>
      <c r="HQ186" s="76"/>
      <c r="HR186" s="76"/>
      <c r="HS186" s="78"/>
      <c r="HT186" s="79"/>
      <c r="HU186" s="76"/>
      <c r="HV186" s="80"/>
      <c r="HW186" s="37"/>
      <c r="HX186" s="360"/>
      <c r="HY186" s="75"/>
      <c r="HZ186" s="76"/>
      <c r="IA186" s="76"/>
      <c r="IB186" s="76"/>
      <c r="IC186" s="76"/>
      <c r="ID186" s="76"/>
      <c r="IE186" s="76"/>
      <c r="IF186" s="76"/>
      <c r="IG186" s="78"/>
      <c r="IH186" s="79"/>
      <c r="II186" s="76"/>
      <c r="IJ186" s="80"/>
      <c r="IK186" s="37"/>
      <c r="IL186" s="29"/>
      <c r="IM186" s="75"/>
      <c r="IN186" s="76"/>
      <c r="IO186" s="76"/>
      <c r="IP186" s="76"/>
      <c r="IQ186" s="76"/>
      <c r="IR186" s="76"/>
      <c r="IS186" s="76"/>
      <c r="IT186" s="76"/>
      <c r="IU186" s="78"/>
      <c r="IV186" s="79"/>
      <c r="IW186" s="76"/>
      <c r="IX186" s="80"/>
      <c r="IY186" s="37"/>
      <c r="IZ186" s="61"/>
      <c r="JA186" s="75"/>
      <c r="JB186" s="76"/>
      <c r="JC186" s="76"/>
      <c r="JD186" s="76"/>
      <c r="JE186" s="76"/>
      <c r="JF186" s="76"/>
      <c r="JG186" s="76"/>
      <c r="JH186" s="76"/>
      <c r="JI186" s="78"/>
      <c r="JJ186" s="79"/>
      <c r="JK186" s="76"/>
      <c r="JL186" s="80"/>
      <c r="JM186" s="37"/>
      <c r="JN186" s="29"/>
      <c r="JO186" s="75"/>
      <c r="JP186" s="76"/>
      <c r="JQ186" s="76"/>
      <c r="JR186" s="76"/>
      <c r="JS186" s="76"/>
      <c r="JT186" s="76"/>
      <c r="JU186" s="76"/>
      <c r="JV186" s="76"/>
      <c r="JW186" s="78"/>
      <c r="JX186" s="79"/>
      <c r="JY186" s="76"/>
      <c r="JZ186" s="80"/>
      <c r="KA186" s="37"/>
      <c r="KB186" s="51"/>
      <c r="KC186" s="75"/>
      <c r="KD186" s="76"/>
      <c r="KE186" s="76"/>
      <c r="KF186" s="76"/>
      <c r="KG186" s="76"/>
      <c r="KH186" s="76"/>
      <c r="KI186" s="76"/>
      <c r="KJ186" s="76"/>
      <c r="KK186" s="78"/>
      <c r="KL186" s="79"/>
      <c r="KM186" s="76"/>
      <c r="KN186" s="80"/>
      <c r="KO186" s="37"/>
      <c r="KP186" s="29"/>
      <c r="KQ186" s="75"/>
      <c r="KR186" s="76"/>
      <c r="KS186" s="76"/>
      <c r="KT186" s="76"/>
      <c r="KU186" s="76"/>
      <c r="KV186" s="76"/>
      <c r="KW186" s="76"/>
      <c r="KX186" s="76"/>
      <c r="KY186" s="78"/>
      <c r="KZ186" s="79"/>
      <c r="LA186" s="76"/>
      <c r="LB186" s="80"/>
      <c r="LC186" s="37"/>
      <c r="LD186" s="29"/>
      <c r="LE186" s="52" t="str">
        <f>IF($A160="","",$A160)</f>
        <v/>
      </c>
      <c r="LF186" s="43"/>
      <c r="LG186" s="86" t="str">
        <f>IF(LF186="","",LF186-LF183)</f>
        <v/>
      </c>
      <c r="LH186" s="43"/>
      <c r="LI186" s="43" t="str">
        <f t="shared" si="902"/>
        <v/>
      </c>
      <c r="LJ186" s="43"/>
      <c r="LK186" s="87" t="str">
        <f t="shared" si="903"/>
        <v/>
      </c>
      <c r="LL186" s="43"/>
      <c r="LM186" s="65" t="str">
        <f>IF(LF186="","",LM183)</f>
        <v/>
      </c>
      <c r="LN186" s="48" t="str">
        <f>IF(LG186="","",LN183)</f>
        <v/>
      </c>
      <c r="LO186" s="87" t="str">
        <f t="shared" si="904"/>
        <v/>
      </c>
      <c r="LP186" s="53"/>
      <c r="LQ186" s="37"/>
      <c r="LR186" s="29"/>
      <c r="LS186" s="47"/>
      <c r="LT186" s="67"/>
      <c r="LU186" s="45" t="str">
        <f t="shared" si="1035"/>
        <v/>
      </c>
      <c r="LV186" s="45"/>
      <c r="LW186" s="45"/>
      <c r="LX186" s="45"/>
      <c r="LY186" s="45" t="str">
        <f t="shared" si="1036"/>
        <v/>
      </c>
      <c r="LZ186" s="45"/>
      <c r="MA186" s="45"/>
      <c r="MB186" s="45"/>
      <c r="MC186" s="45" t="str">
        <f t="shared" si="993"/>
        <v/>
      </c>
      <c r="MD186" s="46" t="str">
        <f t="shared" si="994"/>
        <v/>
      </c>
      <c r="ME186" s="37"/>
      <c r="MF186" s="29"/>
      <c r="MG186" s="47"/>
      <c r="MH186" s="67"/>
      <c r="MI186" s="45" t="str">
        <f t="shared" si="1037"/>
        <v/>
      </c>
      <c r="MJ186" s="45"/>
      <c r="MK186" s="45"/>
      <c r="ML186" s="45"/>
      <c r="MM186" s="45" t="str">
        <f t="shared" si="1038"/>
        <v/>
      </c>
      <c r="MN186" s="45"/>
      <c r="MO186" s="45"/>
      <c r="MP186" s="45"/>
      <c r="MQ186" s="45" t="str">
        <f t="shared" si="995"/>
        <v/>
      </c>
      <c r="MR186" s="46" t="str">
        <f t="shared" si="996"/>
        <v/>
      </c>
      <c r="MS186" s="37"/>
      <c r="MT186" s="29"/>
      <c r="MU186" s="47"/>
      <c r="MV186" s="67"/>
      <c r="MW186" s="45" t="str">
        <f t="shared" si="1039"/>
        <v/>
      </c>
      <c r="MX186" s="45"/>
      <c r="MY186" s="45"/>
      <c r="MZ186" s="45"/>
      <c r="NA186" s="45" t="str">
        <f t="shared" si="1040"/>
        <v/>
      </c>
      <c r="NB186" s="45"/>
      <c r="NC186" s="45"/>
      <c r="ND186" s="45"/>
      <c r="NE186" s="45" t="str">
        <f t="shared" si="997"/>
        <v/>
      </c>
      <c r="NF186" s="46" t="str">
        <f t="shared" si="998"/>
        <v/>
      </c>
      <c r="NG186" s="37"/>
      <c r="NH186" s="29"/>
      <c r="NI186" s="47"/>
      <c r="NJ186" s="67"/>
      <c r="NK186" s="45" t="str">
        <f t="shared" si="1041"/>
        <v/>
      </c>
      <c r="NL186" s="45"/>
      <c r="NM186" s="45"/>
      <c r="NN186" s="45"/>
      <c r="NO186" s="45" t="str">
        <f t="shared" si="1042"/>
        <v/>
      </c>
      <c r="NP186" s="45"/>
      <c r="NQ186" s="45"/>
      <c r="NR186" s="45"/>
      <c r="NS186" s="45" t="str">
        <f t="shared" si="999"/>
        <v/>
      </c>
      <c r="NT186" s="46" t="str">
        <f t="shared" si="1000"/>
        <v/>
      </c>
      <c r="NU186" s="37"/>
    </row>
    <row r="187" spans="1:385" ht="15" customHeight="1" thickTop="1" x14ac:dyDescent="0.25">
      <c r="A187" s="38"/>
      <c r="B187" s="39"/>
      <c r="C187" s="40"/>
      <c r="D187" s="40"/>
      <c r="E187" s="41"/>
      <c r="F187" s="41"/>
      <c r="G187" s="40"/>
      <c r="H187" s="42"/>
      <c r="I187" s="45"/>
      <c r="J187" s="45" t="str">
        <f t="shared" si="1010"/>
        <v/>
      </c>
      <c r="K187" s="45"/>
      <c r="L187" s="45"/>
      <c r="M187" s="45"/>
      <c r="N187" s="45" t="str">
        <f t="shared" si="1011"/>
        <v/>
      </c>
      <c r="O187" s="45"/>
      <c r="P187" s="45"/>
      <c r="Q187" s="45"/>
      <c r="R187" s="45" t="str">
        <f t="shared" si="971"/>
        <v/>
      </c>
      <c r="S187" s="46" t="str">
        <f t="shared" si="972"/>
        <v/>
      </c>
      <c r="T187" s="37"/>
      <c r="U187" s="29"/>
      <c r="V187" s="47"/>
      <c r="W187" s="67"/>
      <c r="X187" s="45" t="str">
        <f t="shared" si="1012"/>
        <v/>
      </c>
      <c r="Y187" s="45"/>
      <c r="Z187" s="45"/>
      <c r="AA187" s="45"/>
      <c r="AB187" s="45" t="str">
        <f t="shared" si="1013"/>
        <v/>
      </c>
      <c r="AC187" s="45"/>
      <c r="AD187" s="45"/>
      <c r="AE187" s="45"/>
      <c r="AF187" s="45" t="str">
        <f t="shared" si="973"/>
        <v/>
      </c>
      <c r="AG187" s="46" t="str">
        <f t="shared" si="974"/>
        <v/>
      </c>
      <c r="AH187" s="37"/>
      <c r="AI187" s="29"/>
      <c r="AJ187" s="47"/>
      <c r="AK187" s="45"/>
      <c r="AL187" s="45" t="str">
        <f t="shared" si="1014"/>
        <v/>
      </c>
      <c r="AM187" s="45"/>
      <c r="AN187" s="45" t="str">
        <f t="shared" si="1015"/>
        <v/>
      </c>
      <c r="AO187" s="45"/>
      <c r="AP187" s="45" t="str">
        <f t="shared" si="1016"/>
        <v/>
      </c>
      <c r="AQ187" s="45"/>
      <c r="AR187" s="45"/>
      <c r="AS187" s="45"/>
      <c r="AT187" s="45" t="str">
        <f t="shared" si="975"/>
        <v/>
      </c>
      <c r="AU187" s="46" t="str">
        <f t="shared" si="976"/>
        <v/>
      </c>
      <c r="AV187" s="37"/>
      <c r="AW187" s="29"/>
      <c r="AX187" s="47"/>
      <c r="AY187" s="45"/>
      <c r="AZ187" s="45" t="str">
        <f t="shared" si="1017"/>
        <v/>
      </c>
      <c r="BA187" s="45"/>
      <c r="BB187" s="45" t="str">
        <f t="shared" si="1018"/>
        <v/>
      </c>
      <c r="BC187" s="45"/>
      <c r="BD187" s="45" t="str">
        <f t="shared" si="1019"/>
        <v/>
      </c>
      <c r="BE187" s="45"/>
      <c r="BF187" s="45"/>
      <c r="BG187" s="45"/>
      <c r="BH187" s="45" t="str">
        <f t="shared" si="977"/>
        <v/>
      </c>
      <c r="BI187" s="46" t="str">
        <f t="shared" si="978"/>
        <v/>
      </c>
      <c r="BJ187" s="37"/>
      <c r="BK187" s="29"/>
      <c r="BL187" s="52" t="str">
        <f>IF($A157="","",$A157)</f>
        <v/>
      </c>
      <c r="BM187" s="43"/>
      <c r="BN187" s="43" t="str">
        <f t="shared" ref="BN187:BN202" si="1043">IF(BM187="","",BM187-BM183)</f>
        <v/>
      </c>
      <c r="BO187" s="43"/>
      <c r="BP187" s="87" t="str">
        <f t="shared" ref="BP187:BP202" si="1044">IF(BO187="","",BO187-BO183)</f>
        <v/>
      </c>
      <c r="BQ187" s="43"/>
      <c r="BR187" s="43" t="str">
        <f t="shared" ref="BR187:BR202" si="1045">IF(BQ187="","",BQ183+BS183-BQ187)</f>
        <v/>
      </c>
      <c r="BS187" s="43"/>
      <c r="BT187" s="44" t="str">
        <f t="shared" si="967"/>
        <v/>
      </c>
      <c r="BU187" s="48" t="str">
        <f t="shared" si="968"/>
        <v/>
      </c>
      <c r="BV187" s="45" t="str">
        <f t="shared" ref="BV187:BV202" si="1046">IF(BQ187="","",BR187*BU187)</f>
        <v/>
      </c>
      <c r="BW187" s="89" t="str">
        <f t="shared" ref="BW187:BW202" si="1047">IF(BR187="","",BV187/(BN187*100))</f>
        <v/>
      </c>
      <c r="BX187" s="37"/>
      <c r="BY187" s="57"/>
      <c r="BZ187" s="52" t="str">
        <f>IF($A157="","",$A157)</f>
        <v/>
      </c>
      <c r="CA187" s="43"/>
      <c r="CB187" s="43" t="str">
        <f t="shared" ref="CB187:CB202" si="1048">IF(CA187="","",CA187-CA183)</f>
        <v/>
      </c>
      <c r="CC187" s="43"/>
      <c r="CD187" s="87" t="str">
        <f t="shared" ref="CD187:CD202" si="1049">IF(CC187="","",CC187-CC183)</f>
        <v/>
      </c>
      <c r="CE187" s="43"/>
      <c r="CF187" s="43" t="str">
        <f t="shared" ref="CF187:CF202" si="1050">IF(CE187="","",CE183+CG183-CE187)</f>
        <v/>
      </c>
      <c r="CG187" s="43"/>
      <c r="CH187" s="44" t="str">
        <f t="shared" si="1001"/>
        <v/>
      </c>
      <c r="CI187" s="48" t="str">
        <f t="shared" si="1002"/>
        <v/>
      </c>
      <c r="CJ187" s="45" t="str">
        <f t="shared" ref="CJ187:CJ202" si="1051">IF(CE187="","",CF187*CI187)</f>
        <v/>
      </c>
      <c r="CK187" s="89" t="str">
        <f t="shared" ref="CK187:CK202" si="1052">IF(CF187="","",CJ187/(CB187*100))</f>
        <v/>
      </c>
      <c r="CL187" s="37"/>
      <c r="CM187" s="29"/>
      <c r="CN187" s="52" t="str">
        <f>IF($A157="","",$A157)</f>
        <v/>
      </c>
      <c r="CO187" s="43"/>
      <c r="CP187" s="43" t="str">
        <f t="shared" ref="CP187:CP202" si="1053">IF(CO187="","",CO187-CO183)</f>
        <v/>
      </c>
      <c r="CQ187" s="43"/>
      <c r="CR187" s="87" t="str">
        <f t="shared" ref="CR187:CR202" si="1054">IF(CQ187="","",CQ187-CQ183)</f>
        <v/>
      </c>
      <c r="CS187" s="43"/>
      <c r="CT187" s="43" t="str">
        <f t="shared" ref="CT187:CT202" si="1055">IF(CS187="","",CS183+CU183-CS187)</f>
        <v/>
      </c>
      <c r="CU187" s="43"/>
      <c r="CV187" s="44" t="str">
        <f t="shared" si="1008"/>
        <v/>
      </c>
      <c r="CW187" s="48" t="str">
        <f t="shared" si="1009"/>
        <v/>
      </c>
      <c r="CX187" s="45" t="str">
        <f t="shared" ref="CX187:CX202" si="1056">IF(CS187="","",CT187*CW187)</f>
        <v/>
      </c>
      <c r="CY187" s="89" t="str">
        <f t="shared" ref="CY187:CY202" si="1057">IF(CT187="","",CX187/(CP187*100))</f>
        <v/>
      </c>
      <c r="CZ187" s="37"/>
      <c r="DA187" s="29"/>
      <c r="DB187" s="47"/>
      <c r="DC187" s="67"/>
      <c r="DD187" s="45" t="str">
        <f t="shared" si="1020"/>
        <v/>
      </c>
      <c r="DE187" s="45"/>
      <c r="DF187" s="45"/>
      <c r="DG187" s="45"/>
      <c r="DH187" s="45" t="str">
        <f t="shared" si="1021"/>
        <v/>
      </c>
      <c r="DI187" s="45"/>
      <c r="DJ187" s="45"/>
      <c r="DK187" s="45"/>
      <c r="DL187" s="45" t="str">
        <f t="shared" si="979"/>
        <v/>
      </c>
      <c r="DM187" s="46" t="str">
        <f t="shared" si="980"/>
        <v/>
      </c>
      <c r="DN187" s="37"/>
      <c r="DO187" s="29"/>
      <c r="DP187" s="47"/>
      <c r="DQ187" s="45"/>
      <c r="DR187" s="45" t="str">
        <f t="shared" si="1022"/>
        <v/>
      </c>
      <c r="DS187" s="45"/>
      <c r="DT187" s="45" t="str">
        <f t="shared" si="1023"/>
        <v/>
      </c>
      <c r="DU187" s="45"/>
      <c r="DV187" s="45" t="str">
        <f t="shared" si="1024"/>
        <v/>
      </c>
      <c r="DW187" s="45"/>
      <c r="DX187" s="45"/>
      <c r="DY187" s="45"/>
      <c r="DZ187" s="45" t="str">
        <f t="shared" si="981"/>
        <v/>
      </c>
      <c r="EA187" s="46" t="str">
        <f t="shared" si="982"/>
        <v/>
      </c>
      <c r="EB187" s="37"/>
      <c r="ED187" s="47"/>
      <c r="EE187" s="67"/>
      <c r="EF187" s="45" t="str">
        <f t="shared" si="1025"/>
        <v/>
      </c>
      <c r="EG187" s="45"/>
      <c r="EH187" s="45"/>
      <c r="EI187" s="45"/>
      <c r="EJ187" s="45" t="str">
        <f t="shared" si="1026"/>
        <v/>
      </c>
      <c r="EK187" s="45"/>
      <c r="EL187" s="45"/>
      <c r="EM187" s="45"/>
      <c r="EN187" s="45" t="str">
        <f t="shared" si="983"/>
        <v/>
      </c>
      <c r="EO187" s="46" t="str">
        <f t="shared" si="984"/>
        <v/>
      </c>
      <c r="EP187" s="37"/>
      <c r="ER187" s="47"/>
      <c r="ES187" s="67"/>
      <c r="ET187" s="45" t="str">
        <f t="shared" si="1027"/>
        <v/>
      </c>
      <c r="EU187" s="45"/>
      <c r="EV187" s="45"/>
      <c r="EW187" s="45"/>
      <c r="EX187" s="45" t="str">
        <f t="shared" si="1028"/>
        <v/>
      </c>
      <c r="EY187" s="45"/>
      <c r="EZ187" s="45"/>
      <c r="FA187" s="45"/>
      <c r="FB187" s="45" t="str">
        <f t="shared" si="985"/>
        <v/>
      </c>
      <c r="FC187" s="46" t="str">
        <f t="shared" si="986"/>
        <v/>
      </c>
      <c r="FD187" s="37"/>
      <c r="FF187" s="47"/>
      <c r="FG187" s="67"/>
      <c r="FH187" s="45" t="str">
        <f t="shared" si="1029"/>
        <v/>
      </c>
      <c r="FI187" s="45"/>
      <c r="FJ187" s="45"/>
      <c r="FK187" s="45"/>
      <c r="FL187" s="45" t="str">
        <f t="shared" si="1030"/>
        <v/>
      </c>
      <c r="FM187" s="45"/>
      <c r="FN187" s="45"/>
      <c r="FO187" s="45"/>
      <c r="FP187" s="45" t="str">
        <f t="shared" si="987"/>
        <v/>
      </c>
      <c r="FQ187" s="46" t="str">
        <f t="shared" si="988"/>
        <v/>
      </c>
      <c r="FR187" s="37"/>
      <c r="FS187" s="29"/>
      <c r="FT187" s="47"/>
      <c r="FU187" s="67"/>
      <c r="FV187" s="45" t="str">
        <f t="shared" si="1031"/>
        <v/>
      </c>
      <c r="FW187" s="45"/>
      <c r="FX187" s="45"/>
      <c r="FY187" s="45"/>
      <c r="FZ187" s="45" t="str">
        <f t="shared" si="1032"/>
        <v/>
      </c>
      <c r="GA187" s="45"/>
      <c r="GB187" s="45"/>
      <c r="GC187" s="45"/>
      <c r="GD187" s="45" t="str">
        <f t="shared" si="989"/>
        <v/>
      </c>
      <c r="GE187" s="46" t="str">
        <f t="shared" si="990"/>
        <v/>
      </c>
      <c r="GF187" s="37"/>
      <c r="GH187" s="47"/>
      <c r="GI187" s="67"/>
      <c r="GJ187" s="45" t="str">
        <f t="shared" si="1033"/>
        <v/>
      </c>
      <c r="GK187" s="45"/>
      <c r="GL187" s="45"/>
      <c r="GM187" s="45"/>
      <c r="GN187" s="45" t="str">
        <f t="shared" si="1034"/>
        <v/>
      </c>
      <c r="GO187" s="45"/>
      <c r="GP187" s="45"/>
      <c r="GQ187" s="45"/>
      <c r="GR187" s="45" t="str">
        <f t="shared" si="991"/>
        <v/>
      </c>
      <c r="GS187" s="46" t="str">
        <f t="shared" si="992"/>
        <v/>
      </c>
      <c r="GT187" s="37"/>
      <c r="GU187" s="61"/>
      <c r="GV187" s="52" t="str">
        <f>IF($A157="","",$A157)</f>
        <v/>
      </c>
      <c r="GW187" s="62"/>
      <c r="GX187" s="43"/>
      <c r="GY187" s="43" t="str">
        <f t="shared" ref="GY187:GY202" si="1058">IF(GX187="","",GX187-GX183)</f>
        <v/>
      </c>
      <c r="GZ187" s="43"/>
      <c r="HA187" s="87" t="str">
        <f t="shared" ref="HA187:HA201" si="1059">IF(GZ187="","",GZ187-GZ183)</f>
        <v/>
      </c>
      <c r="HB187" s="43"/>
      <c r="HC187" s="43" t="str">
        <f t="shared" ref="HC187:HC201" si="1060">IF(HB187="","",HB183+HD183-HB187)</f>
        <v/>
      </c>
      <c r="HD187" s="43"/>
      <c r="HE187" s="44" t="str">
        <f t="shared" si="963"/>
        <v/>
      </c>
      <c r="HF187" s="48" t="str">
        <f t="shared" si="964"/>
        <v/>
      </c>
      <c r="HG187" s="45" t="str">
        <f t="shared" ref="HG187:HG202" si="1061">IF(HB187="","",HC187*HF187)</f>
        <v/>
      </c>
      <c r="HH187" s="89" t="str">
        <f t="shared" si="965"/>
        <v/>
      </c>
      <c r="HI187" s="37"/>
      <c r="HK187" s="52" t="str">
        <f>IF($A157="","",$A157)</f>
        <v/>
      </c>
      <c r="HL187" s="43"/>
      <c r="HM187" s="43" t="str">
        <f t="shared" ref="HM187:HM202" si="1062">IF(HL187="","",HL187-HL183)</f>
        <v/>
      </c>
      <c r="HN187" s="43"/>
      <c r="HO187" s="87" t="str">
        <f t="shared" ref="HO187:HO201" si="1063">IF(HN187="","",HN187-HN183)</f>
        <v/>
      </c>
      <c r="HP187" s="43"/>
      <c r="HQ187" s="43" t="str">
        <f t="shared" ref="HQ187:HQ201" si="1064">IF(HP187="","",HP183+HR183-HP187)</f>
        <v/>
      </c>
      <c r="HR187" s="43"/>
      <c r="HS187" s="44" t="str">
        <f t="shared" ref="HS187:HS202" si="1065">IF(HL187="","",HS183)</f>
        <v/>
      </c>
      <c r="HT187" s="48" t="str">
        <f t="shared" ref="HT187:HT202" si="1066">IF(HM187="","",HT183)</f>
        <v/>
      </c>
      <c r="HU187" s="45" t="str">
        <f t="shared" ref="HU187:HU202" si="1067">IF(HP187="","",HQ187*HT187)</f>
        <v/>
      </c>
      <c r="HV187" s="89" t="str">
        <f t="shared" ref="HV187:HV202" si="1068">IF(HQ187="","",HU187/(HM187*100))</f>
        <v/>
      </c>
      <c r="HW187" s="37"/>
      <c r="HX187" s="360"/>
      <c r="HY187" s="52" t="str">
        <f>IF($A157="","",$A157)</f>
        <v/>
      </c>
      <c r="HZ187" s="43"/>
      <c r="IA187" s="43" t="str">
        <f t="shared" ref="IA187:IA202" si="1069">IF(HZ187="","",HZ187-HZ183)</f>
        <v/>
      </c>
      <c r="IB187" s="43"/>
      <c r="IC187" s="87" t="str">
        <f t="shared" ref="IC187:IC202" si="1070">IF(IB187="","",IB187-IB183)</f>
        <v/>
      </c>
      <c r="ID187" s="43"/>
      <c r="IE187" s="43" t="str">
        <f t="shared" ref="IE187:IE202" si="1071">IF(ID187="","",ID183+IF183-ID187)</f>
        <v/>
      </c>
      <c r="IF187" s="43"/>
      <c r="IG187" s="44" t="str">
        <f t="shared" si="1003"/>
        <v/>
      </c>
      <c r="IH187" s="48" t="str">
        <f t="shared" si="1004"/>
        <v/>
      </c>
      <c r="II187" s="45" t="str">
        <f t="shared" ref="II187:II202" si="1072">IF(ID187="","",IE187*IH187)</f>
        <v/>
      </c>
      <c r="IJ187" s="89" t="str">
        <f t="shared" ref="IJ187:IJ202" si="1073">IF(IE187="","",II187/(IA187*100))</f>
        <v/>
      </c>
      <c r="IK187" s="37"/>
      <c r="IL187" s="29"/>
      <c r="IM187" s="52" t="str">
        <f>IF($A157="","",$A157)</f>
        <v/>
      </c>
      <c r="IN187" s="43"/>
      <c r="IO187" s="43" t="str">
        <f t="shared" ref="IO187:IO202" si="1074">IF(IN187="","",IN187-IN183)</f>
        <v/>
      </c>
      <c r="IP187" s="43"/>
      <c r="IQ187" s="87" t="str">
        <f t="shared" ref="IQ187:IQ202" si="1075">IF(IP187="","",IP187-IP183)</f>
        <v/>
      </c>
      <c r="IR187" s="43"/>
      <c r="IS187" s="43" t="str">
        <f t="shared" ref="IS187:IS202" si="1076">IF(IR187="","",IR183+IT183-IR187)</f>
        <v/>
      </c>
      <c r="IT187" s="43"/>
      <c r="IU187" s="44" t="str">
        <f t="shared" si="969"/>
        <v/>
      </c>
      <c r="IV187" s="48" t="str">
        <f t="shared" si="970"/>
        <v/>
      </c>
      <c r="IW187" s="45" t="str">
        <f t="shared" ref="IW187:IW202" si="1077">IF(IR187="","",IS187*IV187)</f>
        <v/>
      </c>
      <c r="IX187" s="89" t="str">
        <f t="shared" ref="IX187:IX202" si="1078">IF(IS187="","",IW187/(IO187*100))</f>
        <v/>
      </c>
      <c r="IY187" s="37"/>
      <c r="IZ187" s="61"/>
      <c r="JA187" s="52" t="str">
        <f>IF($A157="","",$A157)</f>
        <v/>
      </c>
      <c r="JB187" s="43"/>
      <c r="JC187" s="43" t="str">
        <f t="shared" ref="JC187:JC202" si="1079">IF(JB187="","",JB187-JB183)</f>
        <v/>
      </c>
      <c r="JD187" s="43"/>
      <c r="JE187" s="87" t="str">
        <f t="shared" ref="JE187:JE202" si="1080">IF(JD187="","",JD187-JD183)</f>
        <v/>
      </c>
      <c r="JF187" s="43"/>
      <c r="JG187" s="43" t="str">
        <f t="shared" ref="JG187:JG202" si="1081">IF(JF187="","",JF183+JH183-JF187)</f>
        <v/>
      </c>
      <c r="JH187" s="43"/>
      <c r="JI187" s="44" t="str">
        <f t="shared" si="1006"/>
        <v/>
      </c>
      <c r="JJ187" s="48" t="str">
        <f t="shared" si="1007"/>
        <v/>
      </c>
      <c r="JK187" s="45" t="str">
        <f t="shared" ref="JK187:JK202" si="1082">IF(JF187="","",JG187*JJ187)</f>
        <v/>
      </c>
      <c r="JL187" s="89" t="str">
        <f t="shared" ref="JL187:JL202" si="1083">IF(JG187="","",JK187/(JC187*100))</f>
        <v/>
      </c>
      <c r="JM187" s="37"/>
      <c r="JN187" s="29"/>
      <c r="JO187" s="52" t="str">
        <f>IF($A157="","",$A157)</f>
        <v/>
      </c>
      <c r="JP187" s="43"/>
      <c r="JQ187" s="43" t="str">
        <f t="shared" si="1005"/>
        <v/>
      </c>
      <c r="JR187" s="43"/>
      <c r="JS187" s="87" t="str">
        <f t="shared" ref="JS187:JS201" si="1084">IF(JR187="","",JR187-JR183)</f>
        <v/>
      </c>
      <c r="JT187" s="43"/>
      <c r="JU187" s="43" t="str">
        <f t="shared" ref="JU187:JU201" si="1085">IF(JT187="","",JT183+JV183-JT187)</f>
        <v/>
      </c>
      <c r="JV187" s="43"/>
      <c r="JW187" s="44" t="str">
        <f t="shared" ref="JW187:JW202" si="1086">IF(JP187="","",JW183)</f>
        <v/>
      </c>
      <c r="JX187" s="48" t="str">
        <f t="shared" ref="JX187:JX202" si="1087">IF(JQ187="","",JX183)</f>
        <v/>
      </c>
      <c r="JY187" s="45" t="str">
        <f t="shared" ref="JY187:JY202" si="1088">IF(JT187="","",JU187*JX187)</f>
        <v/>
      </c>
      <c r="JZ187" s="89" t="str">
        <f t="shared" ref="JZ187:JZ202" si="1089">IF(JU187="","",JY187/(JQ187*100))</f>
        <v/>
      </c>
      <c r="KA187" s="37"/>
      <c r="KB187" s="51"/>
      <c r="KC187" s="52" t="str">
        <f>IF($A157="","",$A157)</f>
        <v/>
      </c>
      <c r="KD187" s="43"/>
      <c r="KE187" s="43" t="str">
        <f>IF(KD187="","",KD187-KD183)</f>
        <v/>
      </c>
      <c r="KF187" s="43"/>
      <c r="KG187" s="87" t="str">
        <f>IF(KF187="","",KF187-KF183)</f>
        <v/>
      </c>
      <c r="KH187" s="43"/>
      <c r="KI187" s="43" t="str">
        <f>IF(KH187="","",KH183+KJ183-KH187)</f>
        <v/>
      </c>
      <c r="KJ187" s="43"/>
      <c r="KK187" s="44" t="str">
        <f>IF(KD187="","",KK183)</f>
        <v/>
      </c>
      <c r="KL187" s="48" t="str">
        <f>IF(KE187="","",KL183)</f>
        <v/>
      </c>
      <c r="KM187" s="45" t="str">
        <f>IF(KH187="","",KI187*KL187)</f>
        <v/>
      </c>
      <c r="KN187" s="89" t="str">
        <f>IF(KI187="","",KM187/(KE187*100))</f>
        <v/>
      </c>
      <c r="KO187" s="37"/>
      <c r="KP187" s="29"/>
      <c r="KQ187" s="52" t="str">
        <f>IF($A157="","",$A157)</f>
        <v/>
      </c>
      <c r="KR187" s="43"/>
      <c r="KS187" s="43" t="str">
        <f>IF(KR187="","",KR187-KR183)</f>
        <v/>
      </c>
      <c r="KT187" s="43"/>
      <c r="KU187" s="87" t="str">
        <f>IF(KT187="","",KT187-KT183)</f>
        <v/>
      </c>
      <c r="KV187" s="43"/>
      <c r="KW187" s="43" t="str">
        <f>IF(KV187="","",KV183+KX183-KV187)</f>
        <v/>
      </c>
      <c r="KX187" s="43"/>
      <c r="KY187" s="44" t="str">
        <f>IF(KR187="","",KY183)</f>
        <v/>
      </c>
      <c r="KZ187" s="48" t="str">
        <f>IF(KS187="","",KZ183)</f>
        <v/>
      </c>
      <c r="LA187" s="45" t="str">
        <f>IF(KV187="","",KW187*KZ187)</f>
        <v/>
      </c>
      <c r="LB187" s="89" t="str">
        <f>IF(KW187="","",LA187/(KS187*100))</f>
        <v/>
      </c>
      <c r="LC187" s="37"/>
      <c r="LD187" s="29"/>
      <c r="LE187" s="47"/>
      <c r="LF187" s="45"/>
      <c r="LG187" s="45"/>
      <c r="LH187" s="45"/>
      <c r="LI187" s="45" t="str">
        <f t="shared" si="902"/>
        <v/>
      </c>
      <c r="LJ187" s="45"/>
      <c r="LK187" s="45" t="str">
        <f t="shared" si="903"/>
        <v/>
      </c>
      <c r="LL187" s="45"/>
      <c r="LM187" s="73" t="str">
        <f>IF(LF186="","",LM184)</f>
        <v/>
      </c>
      <c r="LN187" s="67" t="str">
        <f>IF(LG186="","",LN184)</f>
        <v/>
      </c>
      <c r="LO187" s="45" t="str">
        <f t="shared" si="904"/>
        <v/>
      </c>
      <c r="LP187" s="46"/>
      <c r="LQ187" s="37"/>
      <c r="LR187" s="29"/>
      <c r="LS187" s="47"/>
      <c r="LT187" s="67"/>
      <c r="LU187" s="45" t="str">
        <f t="shared" si="1035"/>
        <v/>
      </c>
      <c r="LV187" s="45"/>
      <c r="LW187" s="45"/>
      <c r="LX187" s="45"/>
      <c r="LY187" s="45" t="str">
        <f t="shared" si="1036"/>
        <v/>
      </c>
      <c r="LZ187" s="45"/>
      <c r="MA187" s="45"/>
      <c r="MB187" s="45"/>
      <c r="MC187" s="45" t="str">
        <f t="shared" si="993"/>
        <v/>
      </c>
      <c r="MD187" s="46" t="str">
        <f t="shared" si="994"/>
        <v/>
      </c>
      <c r="ME187" s="37"/>
      <c r="MF187" s="29"/>
      <c r="MG187" s="47"/>
      <c r="MH187" s="67"/>
      <c r="MI187" s="45" t="str">
        <f t="shared" si="1037"/>
        <v/>
      </c>
      <c r="MJ187" s="45"/>
      <c r="MK187" s="45"/>
      <c r="ML187" s="45"/>
      <c r="MM187" s="45" t="str">
        <f t="shared" si="1038"/>
        <v/>
      </c>
      <c r="MN187" s="45"/>
      <c r="MO187" s="45"/>
      <c r="MP187" s="45"/>
      <c r="MQ187" s="45" t="str">
        <f t="shared" si="995"/>
        <v/>
      </c>
      <c r="MR187" s="46" t="str">
        <f t="shared" si="996"/>
        <v/>
      </c>
      <c r="MS187" s="37"/>
      <c r="MT187" s="29"/>
      <c r="MU187" s="47"/>
      <c r="MV187" s="67"/>
      <c r="MW187" s="45" t="str">
        <f t="shared" si="1039"/>
        <v/>
      </c>
      <c r="MX187" s="45"/>
      <c r="MY187" s="45"/>
      <c r="MZ187" s="45"/>
      <c r="NA187" s="45" t="str">
        <f t="shared" si="1040"/>
        <v/>
      </c>
      <c r="NB187" s="45"/>
      <c r="NC187" s="45"/>
      <c r="ND187" s="45"/>
      <c r="NE187" s="45" t="str">
        <f t="shared" si="997"/>
        <v/>
      </c>
      <c r="NF187" s="46" t="str">
        <f t="shared" si="998"/>
        <v/>
      </c>
      <c r="NG187" s="37"/>
      <c r="NH187" s="29"/>
      <c r="NI187" s="47"/>
      <c r="NJ187" s="67"/>
      <c r="NK187" s="45" t="str">
        <f t="shared" si="1041"/>
        <v/>
      </c>
      <c r="NL187" s="45"/>
      <c r="NM187" s="45"/>
      <c r="NN187" s="45"/>
      <c r="NO187" s="45" t="str">
        <f t="shared" si="1042"/>
        <v/>
      </c>
      <c r="NP187" s="45"/>
      <c r="NQ187" s="45"/>
      <c r="NR187" s="45"/>
      <c r="NS187" s="45" t="str">
        <f t="shared" si="999"/>
        <v/>
      </c>
      <c r="NT187" s="46" t="str">
        <f t="shared" si="1000"/>
        <v/>
      </c>
      <c r="NU187" s="37"/>
    </row>
    <row r="188" spans="1:385" ht="15" customHeight="1" thickBot="1" x14ac:dyDescent="0.3">
      <c r="A188" s="38"/>
      <c r="B188" s="39"/>
      <c r="C188" s="40"/>
      <c r="D188" s="40"/>
      <c r="E188" s="41"/>
      <c r="F188" s="41"/>
      <c r="G188" s="40"/>
      <c r="H188" s="42"/>
      <c r="I188" s="45"/>
      <c r="J188" s="45" t="str">
        <f t="shared" si="1010"/>
        <v/>
      </c>
      <c r="K188" s="45"/>
      <c r="L188" s="45"/>
      <c r="M188" s="45"/>
      <c r="N188" s="45" t="str">
        <f t="shared" si="1011"/>
        <v/>
      </c>
      <c r="O188" s="45"/>
      <c r="P188" s="45"/>
      <c r="Q188" s="45"/>
      <c r="R188" s="45" t="str">
        <f t="shared" si="971"/>
        <v/>
      </c>
      <c r="S188" s="46" t="str">
        <f t="shared" si="972"/>
        <v/>
      </c>
      <c r="T188" s="37"/>
      <c r="U188" s="29"/>
      <c r="V188" s="47"/>
      <c r="W188" s="67"/>
      <c r="X188" s="45" t="str">
        <f t="shared" si="1012"/>
        <v/>
      </c>
      <c r="Y188" s="45"/>
      <c r="Z188" s="45"/>
      <c r="AA188" s="45"/>
      <c r="AB188" s="45" t="str">
        <f t="shared" si="1013"/>
        <v/>
      </c>
      <c r="AC188" s="45"/>
      <c r="AD188" s="45"/>
      <c r="AE188" s="45"/>
      <c r="AF188" s="45" t="str">
        <f t="shared" si="973"/>
        <v/>
      </c>
      <c r="AG188" s="46" t="str">
        <f t="shared" si="974"/>
        <v/>
      </c>
      <c r="AH188" s="37"/>
      <c r="AI188" s="29"/>
      <c r="AJ188" s="47"/>
      <c r="AK188" s="45"/>
      <c r="AL188" s="45" t="str">
        <f t="shared" si="1014"/>
        <v/>
      </c>
      <c r="AM188" s="45"/>
      <c r="AN188" s="45" t="str">
        <f t="shared" si="1015"/>
        <v/>
      </c>
      <c r="AO188" s="45"/>
      <c r="AP188" s="45" t="str">
        <f t="shared" si="1016"/>
        <v/>
      </c>
      <c r="AQ188" s="45"/>
      <c r="AR188" s="45"/>
      <c r="AS188" s="45"/>
      <c r="AT188" s="45" t="str">
        <f t="shared" si="975"/>
        <v/>
      </c>
      <c r="AU188" s="46" t="str">
        <f t="shared" si="976"/>
        <v/>
      </c>
      <c r="AV188" s="37"/>
      <c r="AW188" s="29"/>
      <c r="AX188" s="47"/>
      <c r="AY188" s="45"/>
      <c r="AZ188" s="45" t="str">
        <f t="shared" si="1017"/>
        <v/>
      </c>
      <c r="BA188" s="45"/>
      <c r="BB188" s="45" t="str">
        <f t="shared" si="1018"/>
        <v/>
      </c>
      <c r="BC188" s="45"/>
      <c r="BD188" s="45" t="str">
        <f t="shared" si="1019"/>
        <v/>
      </c>
      <c r="BE188" s="45"/>
      <c r="BF188" s="45"/>
      <c r="BG188" s="45"/>
      <c r="BH188" s="45" t="str">
        <f t="shared" si="977"/>
        <v/>
      </c>
      <c r="BI188" s="46" t="str">
        <f t="shared" si="978"/>
        <v/>
      </c>
      <c r="BJ188" s="37"/>
      <c r="BK188" s="29"/>
      <c r="BL188" s="47"/>
      <c r="BM188" s="45"/>
      <c r="BN188" s="45" t="str">
        <f t="shared" si="1043"/>
        <v/>
      </c>
      <c r="BO188" s="45"/>
      <c r="BP188" s="45" t="str">
        <f t="shared" si="1044"/>
        <v/>
      </c>
      <c r="BQ188" s="45"/>
      <c r="BR188" s="45" t="str">
        <f t="shared" si="1045"/>
        <v/>
      </c>
      <c r="BS188" s="43"/>
      <c r="BT188" s="63" t="str">
        <f t="shared" si="967"/>
        <v/>
      </c>
      <c r="BU188" s="67" t="str">
        <f t="shared" si="968"/>
        <v/>
      </c>
      <c r="BV188" s="43" t="str">
        <f t="shared" si="1046"/>
        <v/>
      </c>
      <c r="BW188" s="46" t="str">
        <f t="shared" si="1047"/>
        <v/>
      </c>
      <c r="BX188" s="37"/>
      <c r="BY188" s="57"/>
      <c r="BZ188" s="47"/>
      <c r="CA188" s="45"/>
      <c r="CB188" s="45" t="str">
        <f t="shared" si="1048"/>
        <v/>
      </c>
      <c r="CC188" s="45"/>
      <c r="CD188" s="45" t="str">
        <f t="shared" si="1049"/>
        <v/>
      </c>
      <c r="CE188" s="45"/>
      <c r="CF188" s="45" t="str">
        <f t="shared" si="1050"/>
        <v/>
      </c>
      <c r="CG188" s="43"/>
      <c r="CH188" s="63" t="str">
        <f t="shared" si="1001"/>
        <v/>
      </c>
      <c r="CI188" s="67" t="str">
        <f t="shared" si="1002"/>
        <v/>
      </c>
      <c r="CJ188" s="43" t="str">
        <f t="shared" si="1051"/>
        <v/>
      </c>
      <c r="CK188" s="46" t="str">
        <f t="shared" si="1052"/>
        <v/>
      </c>
      <c r="CL188" s="37"/>
      <c r="CM188" s="29"/>
      <c r="CN188" s="47"/>
      <c r="CO188" s="45"/>
      <c r="CP188" s="45" t="str">
        <f t="shared" si="1053"/>
        <v/>
      </c>
      <c r="CQ188" s="45"/>
      <c r="CR188" s="45" t="str">
        <f t="shared" si="1054"/>
        <v/>
      </c>
      <c r="CS188" s="45"/>
      <c r="CT188" s="45" t="str">
        <f t="shared" si="1055"/>
        <v/>
      </c>
      <c r="CU188" s="43"/>
      <c r="CV188" s="63" t="str">
        <f t="shared" si="1008"/>
        <v/>
      </c>
      <c r="CW188" s="67" t="str">
        <f t="shared" si="1009"/>
        <v/>
      </c>
      <c r="CX188" s="43" t="str">
        <f t="shared" si="1056"/>
        <v/>
      </c>
      <c r="CY188" s="46" t="str">
        <f t="shared" si="1057"/>
        <v/>
      </c>
      <c r="CZ188" s="37"/>
      <c r="DA188" s="29"/>
      <c r="DB188" s="47"/>
      <c r="DC188" s="67"/>
      <c r="DD188" s="45" t="str">
        <f t="shared" si="1020"/>
        <v/>
      </c>
      <c r="DE188" s="45"/>
      <c r="DF188" s="45"/>
      <c r="DG188" s="45"/>
      <c r="DH188" s="45" t="str">
        <f t="shared" si="1021"/>
        <v/>
      </c>
      <c r="DI188" s="45"/>
      <c r="DJ188" s="45"/>
      <c r="DK188" s="45"/>
      <c r="DL188" s="45" t="str">
        <f t="shared" si="979"/>
        <v/>
      </c>
      <c r="DM188" s="46" t="str">
        <f t="shared" si="980"/>
        <v/>
      </c>
      <c r="DN188" s="37"/>
      <c r="DO188" s="29"/>
      <c r="DP188" s="47"/>
      <c r="DQ188" s="45"/>
      <c r="DR188" s="45" t="str">
        <f t="shared" si="1022"/>
        <v/>
      </c>
      <c r="DS188" s="45"/>
      <c r="DT188" s="45" t="str">
        <f t="shared" si="1023"/>
        <v/>
      </c>
      <c r="DU188" s="45"/>
      <c r="DV188" s="45" t="str">
        <f t="shared" si="1024"/>
        <v/>
      </c>
      <c r="DW188" s="45"/>
      <c r="DX188" s="45"/>
      <c r="DY188" s="45"/>
      <c r="DZ188" s="45" t="str">
        <f t="shared" si="981"/>
        <v/>
      </c>
      <c r="EA188" s="46" t="str">
        <f t="shared" si="982"/>
        <v/>
      </c>
      <c r="EB188" s="37"/>
      <c r="ED188" s="47"/>
      <c r="EE188" s="67"/>
      <c r="EF188" s="45" t="str">
        <f t="shared" si="1025"/>
        <v/>
      </c>
      <c r="EG188" s="45"/>
      <c r="EH188" s="45"/>
      <c r="EI188" s="45"/>
      <c r="EJ188" s="45" t="str">
        <f t="shared" si="1026"/>
        <v/>
      </c>
      <c r="EK188" s="45"/>
      <c r="EL188" s="45"/>
      <c r="EM188" s="45"/>
      <c r="EN188" s="45" t="str">
        <f t="shared" si="983"/>
        <v/>
      </c>
      <c r="EO188" s="46" t="str">
        <f t="shared" si="984"/>
        <v/>
      </c>
      <c r="EP188" s="37"/>
      <c r="ER188" s="47"/>
      <c r="ES188" s="67"/>
      <c r="ET188" s="45" t="str">
        <f t="shared" si="1027"/>
        <v/>
      </c>
      <c r="EU188" s="45"/>
      <c r="EV188" s="45"/>
      <c r="EW188" s="45"/>
      <c r="EX188" s="45" t="str">
        <f t="shared" si="1028"/>
        <v/>
      </c>
      <c r="EY188" s="45"/>
      <c r="EZ188" s="45"/>
      <c r="FA188" s="45"/>
      <c r="FB188" s="45" t="str">
        <f t="shared" si="985"/>
        <v/>
      </c>
      <c r="FC188" s="46" t="str">
        <f t="shared" si="986"/>
        <v/>
      </c>
      <c r="FD188" s="37"/>
      <c r="FF188" s="47"/>
      <c r="FG188" s="67"/>
      <c r="FH188" s="45" t="str">
        <f t="shared" si="1029"/>
        <v/>
      </c>
      <c r="FI188" s="45"/>
      <c r="FJ188" s="45"/>
      <c r="FK188" s="45"/>
      <c r="FL188" s="45" t="str">
        <f t="shared" si="1030"/>
        <v/>
      </c>
      <c r="FM188" s="45"/>
      <c r="FN188" s="45"/>
      <c r="FO188" s="45"/>
      <c r="FP188" s="45" t="str">
        <f t="shared" si="987"/>
        <v/>
      </c>
      <c r="FQ188" s="46" t="str">
        <f t="shared" si="988"/>
        <v/>
      </c>
      <c r="FR188" s="37"/>
      <c r="FS188" s="29"/>
      <c r="FT188" s="47"/>
      <c r="FU188" s="67"/>
      <c r="FV188" s="45" t="str">
        <f t="shared" si="1031"/>
        <v/>
      </c>
      <c r="FW188" s="45"/>
      <c r="FX188" s="45"/>
      <c r="FY188" s="45"/>
      <c r="FZ188" s="45" t="str">
        <f t="shared" si="1032"/>
        <v/>
      </c>
      <c r="GA188" s="45"/>
      <c r="GB188" s="45"/>
      <c r="GC188" s="45"/>
      <c r="GD188" s="45" t="str">
        <f t="shared" si="989"/>
        <v/>
      </c>
      <c r="GE188" s="46" t="str">
        <f t="shared" si="990"/>
        <v/>
      </c>
      <c r="GF188" s="37"/>
      <c r="GH188" s="47"/>
      <c r="GI188" s="67"/>
      <c r="GJ188" s="45" t="str">
        <f t="shared" si="1033"/>
        <v/>
      </c>
      <c r="GK188" s="45"/>
      <c r="GL188" s="45"/>
      <c r="GM188" s="45"/>
      <c r="GN188" s="45" t="str">
        <f t="shared" si="1034"/>
        <v/>
      </c>
      <c r="GO188" s="45"/>
      <c r="GP188" s="45"/>
      <c r="GQ188" s="45"/>
      <c r="GR188" s="45" t="str">
        <f t="shared" si="991"/>
        <v/>
      </c>
      <c r="GS188" s="46" t="str">
        <f t="shared" si="992"/>
        <v/>
      </c>
      <c r="GT188" s="37"/>
      <c r="GU188" s="61"/>
      <c r="GV188" s="47"/>
      <c r="GW188" s="30"/>
      <c r="GX188" s="45"/>
      <c r="GY188" s="45" t="str">
        <f t="shared" si="1058"/>
        <v/>
      </c>
      <c r="GZ188" s="45"/>
      <c r="HA188" s="45" t="str">
        <f t="shared" si="1059"/>
        <v/>
      </c>
      <c r="HB188" s="45"/>
      <c r="HC188" s="45" t="str">
        <f t="shared" si="1060"/>
        <v/>
      </c>
      <c r="HD188" s="43"/>
      <c r="HE188" s="63" t="str">
        <f t="shared" si="963"/>
        <v/>
      </c>
      <c r="HF188" s="67" t="str">
        <f t="shared" si="964"/>
        <v/>
      </c>
      <c r="HG188" s="43" t="str">
        <f t="shared" si="1061"/>
        <v/>
      </c>
      <c r="HH188" s="46" t="str">
        <f t="shared" si="965"/>
        <v/>
      </c>
      <c r="HI188" s="37"/>
      <c r="HK188" s="47"/>
      <c r="HL188" s="45"/>
      <c r="HM188" s="45" t="str">
        <f t="shared" si="1062"/>
        <v/>
      </c>
      <c r="HN188" s="45"/>
      <c r="HO188" s="45" t="str">
        <f t="shared" si="1063"/>
        <v/>
      </c>
      <c r="HP188" s="45"/>
      <c r="HQ188" s="45" t="str">
        <f t="shared" si="1064"/>
        <v/>
      </c>
      <c r="HR188" s="43"/>
      <c r="HS188" s="63" t="str">
        <f t="shared" si="1065"/>
        <v/>
      </c>
      <c r="HT188" s="67" t="str">
        <f t="shared" si="1066"/>
        <v/>
      </c>
      <c r="HU188" s="43" t="str">
        <f t="shared" si="1067"/>
        <v/>
      </c>
      <c r="HV188" s="46" t="str">
        <f t="shared" si="1068"/>
        <v/>
      </c>
      <c r="HW188" s="37"/>
      <c r="HX188" s="360"/>
      <c r="HY188" s="47"/>
      <c r="HZ188" s="45"/>
      <c r="IA188" s="45" t="str">
        <f t="shared" si="1069"/>
        <v/>
      </c>
      <c r="IB188" s="45"/>
      <c r="IC188" s="45" t="str">
        <f t="shared" si="1070"/>
        <v/>
      </c>
      <c r="ID188" s="45"/>
      <c r="IE188" s="45" t="str">
        <f t="shared" si="1071"/>
        <v/>
      </c>
      <c r="IF188" s="43"/>
      <c r="IG188" s="63" t="str">
        <f t="shared" si="1003"/>
        <v/>
      </c>
      <c r="IH188" s="67" t="str">
        <f t="shared" si="1004"/>
        <v/>
      </c>
      <c r="II188" s="43" t="str">
        <f t="shared" si="1072"/>
        <v/>
      </c>
      <c r="IJ188" s="46" t="str">
        <f t="shared" si="1073"/>
        <v/>
      </c>
      <c r="IK188" s="37"/>
      <c r="IL188" s="29"/>
      <c r="IM188" s="47"/>
      <c r="IN188" s="45"/>
      <c r="IO188" s="45" t="str">
        <f t="shared" si="1074"/>
        <v/>
      </c>
      <c r="IP188" s="45"/>
      <c r="IQ188" s="45" t="str">
        <f t="shared" si="1075"/>
        <v/>
      </c>
      <c r="IR188" s="45"/>
      <c r="IS188" s="45" t="str">
        <f t="shared" si="1076"/>
        <v/>
      </c>
      <c r="IT188" s="43"/>
      <c r="IU188" s="63" t="str">
        <f t="shared" si="969"/>
        <v/>
      </c>
      <c r="IV188" s="67" t="str">
        <f t="shared" si="970"/>
        <v/>
      </c>
      <c r="IW188" s="43" t="str">
        <f t="shared" si="1077"/>
        <v/>
      </c>
      <c r="IX188" s="46" t="str">
        <f t="shared" si="1078"/>
        <v/>
      </c>
      <c r="IY188" s="37"/>
      <c r="IZ188" s="61"/>
      <c r="JA188" s="47"/>
      <c r="JB188" s="45"/>
      <c r="JC188" s="45" t="str">
        <f t="shared" si="1079"/>
        <v/>
      </c>
      <c r="JD188" s="45"/>
      <c r="JE188" s="45" t="str">
        <f t="shared" si="1080"/>
        <v/>
      </c>
      <c r="JF188" s="45"/>
      <c r="JG188" s="45" t="str">
        <f t="shared" si="1081"/>
        <v/>
      </c>
      <c r="JH188" s="43"/>
      <c r="JI188" s="63" t="str">
        <f t="shared" si="1006"/>
        <v/>
      </c>
      <c r="JJ188" s="67" t="str">
        <f t="shared" si="1007"/>
        <v/>
      </c>
      <c r="JK188" s="43" t="str">
        <f t="shared" si="1082"/>
        <v/>
      </c>
      <c r="JL188" s="46" t="str">
        <f t="shared" si="1083"/>
        <v/>
      </c>
      <c r="JM188" s="37"/>
      <c r="JN188" s="29"/>
      <c r="JO188" s="47"/>
      <c r="JP188" s="45"/>
      <c r="JQ188" s="45" t="str">
        <f t="shared" si="1005"/>
        <v/>
      </c>
      <c r="JR188" s="45"/>
      <c r="JS188" s="45" t="str">
        <f t="shared" si="1084"/>
        <v/>
      </c>
      <c r="JT188" s="45"/>
      <c r="JU188" s="45" t="str">
        <f t="shared" si="1085"/>
        <v/>
      </c>
      <c r="JV188" s="43"/>
      <c r="JW188" s="63" t="str">
        <f t="shared" si="1086"/>
        <v/>
      </c>
      <c r="JX188" s="67" t="str">
        <f t="shared" si="1087"/>
        <v/>
      </c>
      <c r="JY188" s="43" t="str">
        <f t="shared" si="1088"/>
        <v/>
      </c>
      <c r="JZ188" s="46" t="str">
        <f t="shared" si="1089"/>
        <v/>
      </c>
      <c r="KA188" s="37"/>
      <c r="KB188" s="51"/>
      <c r="KC188" s="47"/>
      <c r="KD188" s="45"/>
      <c r="KE188" s="45" t="str">
        <f>IF(KD188="","",KD188-KD184)</f>
        <v/>
      </c>
      <c r="KF188" s="45"/>
      <c r="KG188" s="45" t="str">
        <f>IF(KF188="","",KF188-KF184)</f>
        <v/>
      </c>
      <c r="KH188" s="45"/>
      <c r="KI188" s="45" t="str">
        <f>IF(KH188="","",KH184+KJ184-KH188)</f>
        <v/>
      </c>
      <c r="KJ188" s="43"/>
      <c r="KK188" s="63" t="str">
        <f>IF(KD188="","",KK184)</f>
        <v/>
      </c>
      <c r="KL188" s="67" t="str">
        <f>IF(KE188="","",KL184)</f>
        <v/>
      </c>
      <c r="KM188" s="43" t="str">
        <f>IF(KH188="","",KI188*KL188)</f>
        <v/>
      </c>
      <c r="KN188" s="46" t="str">
        <f>IF(KI188="","",KM188/(KE188*100))</f>
        <v/>
      </c>
      <c r="KO188" s="37"/>
      <c r="KP188" s="29"/>
      <c r="KQ188" s="47"/>
      <c r="KR188" s="45"/>
      <c r="KS188" s="45" t="str">
        <f>IF(KR188="","",KR188-KR184)</f>
        <v/>
      </c>
      <c r="KT188" s="45"/>
      <c r="KU188" s="45" t="str">
        <f>IF(KT188="","",KT188-KT184)</f>
        <v/>
      </c>
      <c r="KV188" s="45"/>
      <c r="KW188" s="45" t="str">
        <f>IF(KV188="","",KV184+KX184-KV188)</f>
        <v/>
      </c>
      <c r="KX188" s="43"/>
      <c r="KY188" s="63" t="str">
        <f>IF(KR188="","",KY184)</f>
        <v/>
      </c>
      <c r="KZ188" s="67" t="str">
        <f>IF(KS188="","",KZ184)</f>
        <v/>
      </c>
      <c r="LA188" s="43" t="str">
        <f>IF(KV188="","",KW188*KZ188)</f>
        <v/>
      </c>
      <c r="LB188" s="46" t="str">
        <f>IF(KW188="","",LA188/(KS188*100))</f>
        <v/>
      </c>
      <c r="LC188" s="37"/>
      <c r="LD188" s="29"/>
      <c r="LE188" s="75"/>
      <c r="LF188" s="76"/>
      <c r="LG188" s="76"/>
      <c r="LH188" s="76"/>
      <c r="LI188" s="76" t="str">
        <f t="shared" si="902"/>
        <v/>
      </c>
      <c r="LJ188" s="76"/>
      <c r="LK188" s="76" t="str">
        <f t="shared" si="903"/>
        <v/>
      </c>
      <c r="LL188" s="76"/>
      <c r="LM188" s="78" t="str">
        <f>IF(LF186="","",LM185)</f>
        <v/>
      </c>
      <c r="LN188" s="79" t="str">
        <f>IF(LG186="","",LN185)</f>
        <v/>
      </c>
      <c r="LO188" s="76" t="str">
        <f t="shared" si="904"/>
        <v/>
      </c>
      <c r="LP188" s="80"/>
      <c r="LQ188" s="37"/>
      <c r="LR188" s="29"/>
      <c r="LS188" s="47"/>
      <c r="LT188" s="67"/>
      <c r="LU188" s="45" t="str">
        <f t="shared" si="1035"/>
        <v/>
      </c>
      <c r="LV188" s="45"/>
      <c r="LW188" s="45"/>
      <c r="LX188" s="45"/>
      <c r="LY188" s="45" t="str">
        <f t="shared" si="1036"/>
        <v/>
      </c>
      <c r="LZ188" s="45"/>
      <c r="MA188" s="45"/>
      <c r="MB188" s="45"/>
      <c r="MC188" s="45" t="str">
        <f t="shared" si="993"/>
        <v/>
      </c>
      <c r="MD188" s="46" t="str">
        <f t="shared" si="994"/>
        <v/>
      </c>
      <c r="ME188" s="37"/>
      <c r="MF188" s="29"/>
      <c r="MG188" s="47"/>
      <c r="MH188" s="67"/>
      <c r="MI188" s="45" t="str">
        <f t="shared" si="1037"/>
        <v/>
      </c>
      <c r="MJ188" s="45"/>
      <c r="MK188" s="45"/>
      <c r="ML188" s="45"/>
      <c r="MM188" s="45" t="str">
        <f t="shared" si="1038"/>
        <v/>
      </c>
      <c r="MN188" s="45"/>
      <c r="MO188" s="45"/>
      <c r="MP188" s="45"/>
      <c r="MQ188" s="45" t="str">
        <f t="shared" si="995"/>
        <v/>
      </c>
      <c r="MR188" s="46" t="str">
        <f t="shared" si="996"/>
        <v/>
      </c>
      <c r="MS188" s="37"/>
      <c r="MT188" s="29"/>
      <c r="MU188" s="47"/>
      <c r="MV188" s="67"/>
      <c r="MW188" s="45" t="str">
        <f t="shared" si="1039"/>
        <v/>
      </c>
      <c r="MX188" s="45"/>
      <c r="MY188" s="45"/>
      <c r="MZ188" s="45"/>
      <c r="NA188" s="45" t="str">
        <f t="shared" si="1040"/>
        <v/>
      </c>
      <c r="NB188" s="45"/>
      <c r="NC188" s="45"/>
      <c r="ND188" s="45"/>
      <c r="NE188" s="45" t="str">
        <f t="shared" si="997"/>
        <v/>
      </c>
      <c r="NF188" s="46" t="str">
        <f t="shared" si="998"/>
        <v/>
      </c>
      <c r="NG188" s="37"/>
      <c r="NH188" s="29"/>
      <c r="NI188" s="47"/>
      <c r="NJ188" s="67"/>
      <c r="NK188" s="45" t="str">
        <f t="shared" si="1041"/>
        <v/>
      </c>
      <c r="NL188" s="45"/>
      <c r="NM188" s="45"/>
      <c r="NN188" s="45"/>
      <c r="NO188" s="45" t="str">
        <f t="shared" si="1042"/>
        <v/>
      </c>
      <c r="NP188" s="45"/>
      <c r="NQ188" s="45"/>
      <c r="NR188" s="45"/>
      <c r="NS188" s="45" t="str">
        <f t="shared" si="999"/>
        <v/>
      </c>
      <c r="NT188" s="46" t="str">
        <f t="shared" si="1000"/>
        <v/>
      </c>
      <c r="NU188" s="37"/>
    </row>
    <row r="189" spans="1:385" ht="15" customHeight="1" thickTop="1" x14ac:dyDescent="0.25">
      <c r="A189" s="38"/>
      <c r="B189" s="39"/>
      <c r="C189" s="40"/>
      <c r="D189" s="40"/>
      <c r="E189" s="41"/>
      <c r="F189" s="41"/>
      <c r="G189" s="40"/>
      <c r="H189" s="42"/>
      <c r="I189" s="45"/>
      <c r="J189" s="45" t="str">
        <f t="shared" si="1010"/>
        <v/>
      </c>
      <c r="K189" s="45"/>
      <c r="L189" s="45"/>
      <c r="M189" s="45"/>
      <c r="N189" s="45" t="str">
        <f t="shared" si="1011"/>
        <v/>
      </c>
      <c r="O189" s="45"/>
      <c r="P189" s="45"/>
      <c r="Q189" s="45"/>
      <c r="R189" s="45" t="str">
        <f t="shared" si="971"/>
        <v/>
      </c>
      <c r="S189" s="46" t="str">
        <f t="shared" si="972"/>
        <v/>
      </c>
      <c r="T189" s="37"/>
      <c r="U189" s="29"/>
      <c r="V189" s="47"/>
      <c r="W189" s="67"/>
      <c r="X189" s="45" t="str">
        <f t="shared" si="1012"/>
        <v/>
      </c>
      <c r="Y189" s="45"/>
      <c r="Z189" s="45"/>
      <c r="AA189" s="45"/>
      <c r="AB189" s="45" t="str">
        <f t="shared" si="1013"/>
        <v/>
      </c>
      <c r="AC189" s="45"/>
      <c r="AD189" s="45"/>
      <c r="AE189" s="45"/>
      <c r="AF189" s="45" t="str">
        <f t="shared" si="973"/>
        <v/>
      </c>
      <c r="AG189" s="46" t="str">
        <f t="shared" si="974"/>
        <v/>
      </c>
      <c r="AH189" s="37"/>
      <c r="AI189" s="29"/>
      <c r="AJ189" s="47"/>
      <c r="AK189" s="45"/>
      <c r="AL189" s="45" t="str">
        <f t="shared" si="1014"/>
        <v/>
      </c>
      <c r="AM189" s="45"/>
      <c r="AN189" s="45" t="str">
        <f t="shared" si="1015"/>
        <v/>
      </c>
      <c r="AO189" s="45"/>
      <c r="AP189" s="45" t="str">
        <f t="shared" si="1016"/>
        <v/>
      </c>
      <c r="AQ189" s="45"/>
      <c r="AR189" s="45"/>
      <c r="AS189" s="45"/>
      <c r="AT189" s="45" t="str">
        <f t="shared" si="975"/>
        <v/>
      </c>
      <c r="AU189" s="46" t="str">
        <f t="shared" si="976"/>
        <v/>
      </c>
      <c r="AV189" s="37"/>
      <c r="AW189" s="29"/>
      <c r="AX189" s="47"/>
      <c r="AY189" s="45"/>
      <c r="AZ189" s="45" t="str">
        <f t="shared" si="1017"/>
        <v/>
      </c>
      <c r="BA189" s="45"/>
      <c r="BB189" s="45" t="str">
        <f t="shared" si="1018"/>
        <v/>
      </c>
      <c r="BC189" s="45"/>
      <c r="BD189" s="45" t="str">
        <f t="shared" si="1019"/>
        <v/>
      </c>
      <c r="BE189" s="45"/>
      <c r="BF189" s="45"/>
      <c r="BG189" s="45"/>
      <c r="BH189" s="45" t="str">
        <f t="shared" si="977"/>
        <v/>
      </c>
      <c r="BI189" s="46" t="str">
        <f t="shared" si="978"/>
        <v/>
      </c>
      <c r="BJ189" s="37"/>
      <c r="BK189" s="29"/>
      <c r="BL189" s="47"/>
      <c r="BM189" s="45"/>
      <c r="BN189" s="45" t="str">
        <f t="shared" si="1043"/>
        <v/>
      </c>
      <c r="BO189" s="45"/>
      <c r="BP189" s="45" t="str">
        <f t="shared" si="1044"/>
        <v/>
      </c>
      <c r="BQ189" s="45"/>
      <c r="BR189" s="45" t="str">
        <f t="shared" si="1045"/>
        <v/>
      </c>
      <c r="BS189" s="27"/>
      <c r="BT189" s="63" t="str">
        <f t="shared" si="967"/>
        <v/>
      </c>
      <c r="BU189" s="67" t="str">
        <f t="shared" si="968"/>
        <v/>
      </c>
      <c r="BV189" s="45" t="str">
        <f t="shared" si="1046"/>
        <v/>
      </c>
      <c r="BW189" s="46" t="str">
        <f t="shared" si="1047"/>
        <v/>
      </c>
      <c r="BX189" s="37"/>
      <c r="BY189" s="57"/>
      <c r="BZ189" s="47"/>
      <c r="CA189" s="45"/>
      <c r="CB189" s="45" t="str">
        <f t="shared" si="1048"/>
        <v/>
      </c>
      <c r="CC189" s="45"/>
      <c r="CD189" s="45" t="str">
        <f t="shared" si="1049"/>
        <v/>
      </c>
      <c r="CE189" s="45"/>
      <c r="CF189" s="45" t="str">
        <f t="shared" si="1050"/>
        <v/>
      </c>
      <c r="CG189" s="27"/>
      <c r="CH189" s="63" t="str">
        <f t="shared" si="1001"/>
        <v/>
      </c>
      <c r="CI189" s="67" t="str">
        <f t="shared" si="1002"/>
        <v/>
      </c>
      <c r="CJ189" s="45" t="str">
        <f t="shared" si="1051"/>
        <v/>
      </c>
      <c r="CK189" s="46" t="str">
        <f t="shared" si="1052"/>
        <v/>
      </c>
      <c r="CL189" s="37"/>
      <c r="CM189" s="29"/>
      <c r="CN189" s="47"/>
      <c r="CO189" s="45"/>
      <c r="CP189" s="45" t="str">
        <f t="shared" si="1053"/>
        <v/>
      </c>
      <c r="CQ189" s="45"/>
      <c r="CR189" s="45" t="str">
        <f t="shared" si="1054"/>
        <v/>
      </c>
      <c r="CS189" s="45"/>
      <c r="CT189" s="45" t="str">
        <f t="shared" si="1055"/>
        <v/>
      </c>
      <c r="CU189" s="27"/>
      <c r="CV189" s="63" t="str">
        <f t="shared" si="1008"/>
        <v/>
      </c>
      <c r="CW189" s="67" t="str">
        <f t="shared" si="1009"/>
        <v/>
      </c>
      <c r="CX189" s="45" t="str">
        <f t="shared" si="1056"/>
        <v/>
      </c>
      <c r="CY189" s="46" t="str">
        <f t="shared" si="1057"/>
        <v/>
      </c>
      <c r="CZ189" s="37"/>
      <c r="DA189" s="29"/>
      <c r="DB189" s="47"/>
      <c r="DC189" s="67"/>
      <c r="DD189" s="45" t="str">
        <f t="shared" si="1020"/>
        <v/>
      </c>
      <c r="DE189" s="45"/>
      <c r="DF189" s="45"/>
      <c r="DG189" s="45"/>
      <c r="DH189" s="45" t="str">
        <f t="shared" si="1021"/>
        <v/>
      </c>
      <c r="DI189" s="45"/>
      <c r="DJ189" s="45"/>
      <c r="DK189" s="45"/>
      <c r="DL189" s="45" t="str">
        <f t="shared" si="979"/>
        <v/>
      </c>
      <c r="DM189" s="46" t="str">
        <f t="shared" si="980"/>
        <v/>
      </c>
      <c r="DN189" s="37"/>
      <c r="DO189" s="29"/>
      <c r="DP189" s="47"/>
      <c r="DQ189" s="45"/>
      <c r="DR189" s="45" t="str">
        <f t="shared" si="1022"/>
        <v/>
      </c>
      <c r="DS189" s="45"/>
      <c r="DT189" s="45" t="str">
        <f t="shared" si="1023"/>
        <v/>
      </c>
      <c r="DU189" s="45"/>
      <c r="DV189" s="45" t="str">
        <f t="shared" si="1024"/>
        <v/>
      </c>
      <c r="DW189" s="45"/>
      <c r="DX189" s="45"/>
      <c r="DY189" s="45"/>
      <c r="DZ189" s="45" t="str">
        <f t="shared" si="981"/>
        <v/>
      </c>
      <c r="EA189" s="46" t="str">
        <f t="shared" si="982"/>
        <v/>
      </c>
      <c r="EB189" s="37"/>
      <c r="ED189" s="47"/>
      <c r="EE189" s="67"/>
      <c r="EF189" s="45" t="str">
        <f t="shared" si="1025"/>
        <v/>
      </c>
      <c r="EG189" s="45"/>
      <c r="EH189" s="45"/>
      <c r="EI189" s="45"/>
      <c r="EJ189" s="45" t="str">
        <f t="shared" si="1026"/>
        <v/>
      </c>
      <c r="EK189" s="45"/>
      <c r="EL189" s="45"/>
      <c r="EM189" s="45"/>
      <c r="EN189" s="45" t="str">
        <f t="shared" si="983"/>
        <v/>
      </c>
      <c r="EO189" s="46" t="str">
        <f t="shared" si="984"/>
        <v/>
      </c>
      <c r="EP189" s="37"/>
      <c r="ER189" s="47"/>
      <c r="ES189" s="67"/>
      <c r="ET189" s="45" t="str">
        <f t="shared" si="1027"/>
        <v/>
      </c>
      <c r="EU189" s="45"/>
      <c r="EV189" s="45"/>
      <c r="EW189" s="45"/>
      <c r="EX189" s="45" t="str">
        <f t="shared" si="1028"/>
        <v/>
      </c>
      <c r="EY189" s="45"/>
      <c r="EZ189" s="45"/>
      <c r="FA189" s="45"/>
      <c r="FB189" s="45" t="str">
        <f t="shared" si="985"/>
        <v/>
      </c>
      <c r="FC189" s="46" t="str">
        <f t="shared" si="986"/>
        <v/>
      </c>
      <c r="FD189" s="37"/>
      <c r="FF189" s="47"/>
      <c r="FG189" s="67"/>
      <c r="FH189" s="45" t="str">
        <f t="shared" si="1029"/>
        <v/>
      </c>
      <c r="FI189" s="45"/>
      <c r="FJ189" s="45"/>
      <c r="FK189" s="45"/>
      <c r="FL189" s="45" t="str">
        <f t="shared" si="1030"/>
        <v/>
      </c>
      <c r="FM189" s="45"/>
      <c r="FN189" s="45"/>
      <c r="FO189" s="45"/>
      <c r="FP189" s="45" t="str">
        <f t="shared" si="987"/>
        <v/>
      </c>
      <c r="FQ189" s="46" t="str">
        <f t="shared" si="988"/>
        <v/>
      </c>
      <c r="FR189" s="37"/>
      <c r="FS189" s="29"/>
      <c r="FT189" s="47"/>
      <c r="FU189" s="67"/>
      <c r="FV189" s="45" t="str">
        <f t="shared" si="1031"/>
        <v/>
      </c>
      <c r="FW189" s="45"/>
      <c r="FX189" s="45"/>
      <c r="FY189" s="45"/>
      <c r="FZ189" s="45" t="str">
        <f t="shared" si="1032"/>
        <v/>
      </c>
      <c r="GA189" s="45"/>
      <c r="GB189" s="45"/>
      <c r="GC189" s="45"/>
      <c r="GD189" s="45" t="str">
        <f t="shared" si="989"/>
        <v/>
      </c>
      <c r="GE189" s="46" t="str">
        <f t="shared" si="990"/>
        <v/>
      </c>
      <c r="GF189" s="37"/>
      <c r="GH189" s="47"/>
      <c r="GI189" s="67"/>
      <c r="GJ189" s="45" t="str">
        <f t="shared" si="1033"/>
        <v/>
      </c>
      <c r="GK189" s="45"/>
      <c r="GL189" s="45"/>
      <c r="GM189" s="45"/>
      <c r="GN189" s="45" t="str">
        <f t="shared" si="1034"/>
        <v/>
      </c>
      <c r="GO189" s="45"/>
      <c r="GP189" s="45"/>
      <c r="GQ189" s="45"/>
      <c r="GR189" s="45" t="str">
        <f t="shared" si="991"/>
        <v/>
      </c>
      <c r="GS189" s="46" t="str">
        <f t="shared" si="992"/>
        <v/>
      </c>
      <c r="GT189" s="37"/>
      <c r="GU189" s="61"/>
      <c r="GV189" s="47"/>
      <c r="GW189" s="30"/>
      <c r="GX189" s="45"/>
      <c r="GY189" s="45" t="str">
        <f t="shared" si="1058"/>
        <v/>
      </c>
      <c r="GZ189" s="45"/>
      <c r="HA189" s="45" t="str">
        <f t="shared" si="1059"/>
        <v/>
      </c>
      <c r="HB189" s="45"/>
      <c r="HC189" s="45" t="str">
        <f t="shared" si="1060"/>
        <v/>
      </c>
      <c r="HD189" s="27"/>
      <c r="HE189" s="63" t="str">
        <f t="shared" si="963"/>
        <v/>
      </c>
      <c r="HF189" s="67" t="str">
        <f t="shared" si="964"/>
        <v/>
      </c>
      <c r="HG189" s="45" t="str">
        <f t="shared" si="1061"/>
        <v/>
      </c>
      <c r="HH189" s="46" t="str">
        <f t="shared" si="965"/>
        <v/>
      </c>
      <c r="HI189" s="37"/>
      <c r="HK189" s="47"/>
      <c r="HL189" s="45"/>
      <c r="HM189" s="45" t="str">
        <f t="shared" si="1062"/>
        <v/>
      </c>
      <c r="HN189" s="45"/>
      <c r="HO189" s="45" t="str">
        <f t="shared" si="1063"/>
        <v/>
      </c>
      <c r="HP189" s="45"/>
      <c r="HQ189" s="45" t="str">
        <f t="shared" si="1064"/>
        <v/>
      </c>
      <c r="HR189" s="27"/>
      <c r="HS189" s="63" t="str">
        <f t="shared" si="1065"/>
        <v/>
      </c>
      <c r="HT189" s="67" t="str">
        <f t="shared" si="1066"/>
        <v/>
      </c>
      <c r="HU189" s="45" t="str">
        <f t="shared" si="1067"/>
        <v/>
      </c>
      <c r="HV189" s="46" t="str">
        <f t="shared" si="1068"/>
        <v/>
      </c>
      <c r="HW189" s="37"/>
      <c r="HX189" s="360"/>
      <c r="HY189" s="47"/>
      <c r="HZ189" s="45"/>
      <c r="IA189" s="45" t="str">
        <f t="shared" si="1069"/>
        <v/>
      </c>
      <c r="IB189" s="45"/>
      <c r="IC189" s="45" t="str">
        <f t="shared" si="1070"/>
        <v/>
      </c>
      <c r="ID189" s="45"/>
      <c r="IE189" s="45" t="str">
        <f t="shared" si="1071"/>
        <v/>
      </c>
      <c r="IF189" s="27"/>
      <c r="IG189" s="63" t="str">
        <f t="shared" si="1003"/>
        <v/>
      </c>
      <c r="IH189" s="67" t="str">
        <f t="shared" si="1004"/>
        <v/>
      </c>
      <c r="II189" s="45" t="str">
        <f t="shared" si="1072"/>
        <v/>
      </c>
      <c r="IJ189" s="46" t="str">
        <f t="shared" si="1073"/>
        <v/>
      </c>
      <c r="IK189" s="37"/>
      <c r="IL189" s="29"/>
      <c r="IM189" s="47"/>
      <c r="IN189" s="45"/>
      <c r="IO189" s="45" t="str">
        <f t="shared" si="1074"/>
        <v/>
      </c>
      <c r="IP189" s="45"/>
      <c r="IQ189" s="45" t="str">
        <f t="shared" si="1075"/>
        <v/>
      </c>
      <c r="IR189" s="45"/>
      <c r="IS189" s="45" t="str">
        <f t="shared" si="1076"/>
        <v/>
      </c>
      <c r="IT189" s="27"/>
      <c r="IU189" s="63" t="str">
        <f t="shared" si="969"/>
        <v/>
      </c>
      <c r="IV189" s="67" t="str">
        <f t="shared" si="970"/>
        <v/>
      </c>
      <c r="IW189" s="45" t="str">
        <f t="shared" si="1077"/>
        <v/>
      </c>
      <c r="IX189" s="46" t="str">
        <f t="shared" si="1078"/>
        <v/>
      </c>
      <c r="IY189" s="37"/>
      <c r="IZ189" s="61"/>
      <c r="JA189" s="47"/>
      <c r="JB189" s="45"/>
      <c r="JC189" s="45" t="str">
        <f t="shared" si="1079"/>
        <v/>
      </c>
      <c r="JD189" s="45"/>
      <c r="JE189" s="45" t="str">
        <f t="shared" si="1080"/>
        <v/>
      </c>
      <c r="JF189" s="45"/>
      <c r="JG189" s="45" t="str">
        <f t="shared" si="1081"/>
        <v/>
      </c>
      <c r="JH189" s="27"/>
      <c r="JI189" s="63" t="str">
        <f t="shared" si="1006"/>
        <v/>
      </c>
      <c r="JJ189" s="67" t="str">
        <f t="shared" si="1007"/>
        <v/>
      </c>
      <c r="JK189" s="45" t="str">
        <f t="shared" si="1082"/>
        <v/>
      </c>
      <c r="JL189" s="46" t="str">
        <f t="shared" si="1083"/>
        <v/>
      </c>
      <c r="JM189" s="37"/>
      <c r="JN189" s="29"/>
      <c r="JO189" s="47"/>
      <c r="JP189" s="45"/>
      <c r="JQ189" s="45" t="str">
        <f t="shared" si="1005"/>
        <v/>
      </c>
      <c r="JR189" s="45"/>
      <c r="JS189" s="45" t="str">
        <f t="shared" si="1084"/>
        <v/>
      </c>
      <c r="JT189" s="45"/>
      <c r="JU189" s="45" t="str">
        <f t="shared" si="1085"/>
        <v/>
      </c>
      <c r="JV189" s="27"/>
      <c r="JW189" s="63" t="str">
        <f t="shared" si="1086"/>
        <v/>
      </c>
      <c r="JX189" s="67" t="str">
        <f t="shared" si="1087"/>
        <v/>
      </c>
      <c r="JY189" s="45" t="str">
        <f t="shared" si="1088"/>
        <v/>
      </c>
      <c r="JZ189" s="46" t="str">
        <f t="shared" si="1089"/>
        <v/>
      </c>
      <c r="KA189" s="37"/>
      <c r="KB189" s="51"/>
      <c r="KC189" s="47"/>
      <c r="KD189" s="45"/>
      <c r="KE189" s="45" t="str">
        <f>IF(KD189="","",KD189-KD185)</f>
        <v/>
      </c>
      <c r="KF189" s="45"/>
      <c r="KG189" s="45" t="str">
        <f>IF(KF189="","",KF189-KF185)</f>
        <v/>
      </c>
      <c r="KH189" s="45"/>
      <c r="KI189" s="45" t="str">
        <f>IF(KH189="","",KH185+KJ185-KH189)</f>
        <v/>
      </c>
      <c r="KJ189" s="27"/>
      <c r="KK189" s="63" t="str">
        <f>IF(KD189="","",KK185)</f>
        <v/>
      </c>
      <c r="KL189" s="67" t="str">
        <f>IF(KE189="","",KL185)</f>
        <v/>
      </c>
      <c r="KM189" s="45" t="str">
        <f>IF(KH189="","",KI189*KL189)</f>
        <v/>
      </c>
      <c r="KN189" s="46" t="str">
        <f>IF(KI189="","",KM189/(KE189*100))</f>
        <v/>
      </c>
      <c r="KO189" s="37"/>
      <c r="KP189" s="29"/>
      <c r="KQ189" s="47"/>
      <c r="KR189" s="45"/>
      <c r="KS189" s="45" t="str">
        <f>IF(KR189="","",KR189-KR185)</f>
        <v/>
      </c>
      <c r="KT189" s="45"/>
      <c r="KU189" s="45" t="str">
        <f>IF(KT189="","",KT189-KT185)</f>
        <v/>
      </c>
      <c r="KV189" s="45"/>
      <c r="KW189" s="45" t="str">
        <f>IF(KV189="","",KV185+KX185-KV189)</f>
        <v/>
      </c>
      <c r="KX189" s="27"/>
      <c r="KY189" s="63" t="str">
        <f>IF(KR189="","",KY185)</f>
        <v/>
      </c>
      <c r="KZ189" s="67" t="str">
        <f>IF(KS189="","",KZ185)</f>
        <v/>
      </c>
      <c r="LA189" s="45" t="str">
        <f>IF(KV189="","",KW189*KZ189)</f>
        <v/>
      </c>
      <c r="LB189" s="46" t="str">
        <f>IF(KW189="","",LA189/(KS189*100))</f>
        <v/>
      </c>
      <c r="LC189" s="37"/>
      <c r="LD189" s="29"/>
      <c r="LE189" s="52"/>
      <c r="LF189" s="43"/>
      <c r="LG189" s="86" t="str">
        <f>IF(LF189="","",LF189-LF186)</f>
        <v/>
      </c>
      <c r="LH189" s="43"/>
      <c r="LI189" s="43"/>
      <c r="LJ189" s="43"/>
      <c r="LK189" s="87"/>
      <c r="LL189" s="43"/>
      <c r="LM189" s="73"/>
      <c r="LN189" s="67"/>
      <c r="LO189" s="87" t="str">
        <f t="shared" si="904"/>
        <v/>
      </c>
      <c r="LP189" s="53"/>
      <c r="LQ189" s="37"/>
      <c r="LR189" s="29"/>
      <c r="LS189" s="47"/>
      <c r="LT189" s="67"/>
      <c r="LU189" s="45" t="str">
        <f t="shared" si="1035"/>
        <v/>
      </c>
      <c r="LV189" s="45"/>
      <c r="LW189" s="45"/>
      <c r="LX189" s="45"/>
      <c r="LY189" s="45" t="str">
        <f t="shared" si="1036"/>
        <v/>
      </c>
      <c r="LZ189" s="45"/>
      <c r="MA189" s="45"/>
      <c r="MB189" s="45"/>
      <c r="MC189" s="45" t="str">
        <f t="shared" si="993"/>
        <v/>
      </c>
      <c r="MD189" s="46" t="str">
        <f t="shared" si="994"/>
        <v/>
      </c>
      <c r="ME189" s="37"/>
      <c r="MF189" s="29"/>
      <c r="MG189" s="47"/>
      <c r="MH189" s="67"/>
      <c r="MI189" s="45" t="str">
        <f t="shared" si="1037"/>
        <v/>
      </c>
      <c r="MJ189" s="45"/>
      <c r="MK189" s="45"/>
      <c r="ML189" s="45"/>
      <c r="MM189" s="45" t="str">
        <f t="shared" si="1038"/>
        <v/>
      </c>
      <c r="MN189" s="45"/>
      <c r="MO189" s="45"/>
      <c r="MP189" s="45"/>
      <c r="MQ189" s="45" t="str">
        <f t="shared" si="995"/>
        <v/>
      </c>
      <c r="MR189" s="46" t="str">
        <f t="shared" si="996"/>
        <v/>
      </c>
      <c r="MS189" s="37"/>
      <c r="MT189" s="29"/>
      <c r="MU189" s="47"/>
      <c r="MV189" s="67"/>
      <c r="MW189" s="45" t="str">
        <f t="shared" si="1039"/>
        <v/>
      </c>
      <c r="MX189" s="45"/>
      <c r="MY189" s="45"/>
      <c r="MZ189" s="45"/>
      <c r="NA189" s="45" t="str">
        <f t="shared" si="1040"/>
        <v/>
      </c>
      <c r="NB189" s="45"/>
      <c r="NC189" s="45"/>
      <c r="ND189" s="45"/>
      <c r="NE189" s="45" t="str">
        <f t="shared" si="997"/>
        <v/>
      </c>
      <c r="NF189" s="46" t="str">
        <f t="shared" si="998"/>
        <v/>
      </c>
      <c r="NG189" s="37"/>
      <c r="NH189" s="29"/>
      <c r="NI189" s="47"/>
      <c r="NJ189" s="67"/>
      <c r="NK189" s="45" t="str">
        <f t="shared" si="1041"/>
        <v/>
      </c>
      <c r="NL189" s="45"/>
      <c r="NM189" s="45"/>
      <c r="NN189" s="45"/>
      <c r="NO189" s="45" t="str">
        <f t="shared" si="1042"/>
        <v/>
      </c>
      <c r="NP189" s="45"/>
      <c r="NQ189" s="45"/>
      <c r="NR189" s="45"/>
      <c r="NS189" s="45" t="str">
        <f t="shared" si="999"/>
        <v/>
      </c>
      <c r="NT189" s="46" t="str">
        <f t="shared" si="1000"/>
        <v/>
      </c>
      <c r="NU189" s="37"/>
    </row>
    <row r="190" spans="1:385" ht="15" customHeight="1" thickBot="1" x14ac:dyDescent="0.3">
      <c r="A190" s="38"/>
      <c r="B190" s="39"/>
      <c r="C190" s="40"/>
      <c r="D190" s="40"/>
      <c r="E190" s="41"/>
      <c r="F190" s="41"/>
      <c r="G190" s="40"/>
      <c r="H190" s="42"/>
      <c r="I190" s="45"/>
      <c r="J190" s="45" t="str">
        <f t="shared" si="1010"/>
        <v/>
      </c>
      <c r="K190" s="45"/>
      <c r="L190" s="45"/>
      <c r="M190" s="45"/>
      <c r="N190" s="45" t="str">
        <f t="shared" si="1011"/>
        <v/>
      </c>
      <c r="O190" s="45"/>
      <c r="P190" s="45"/>
      <c r="Q190" s="45"/>
      <c r="R190" s="45" t="str">
        <f t="shared" si="971"/>
        <v/>
      </c>
      <c r="S190" s="46" t="str">
        <f t="shared" si="972"/>
        <v/>
      </c>
      <c r="T190" s="37"/>
      <c r="U190" s="29"/>
      <c r="V190" s="47"/>
      <c r="W190" s="67"/>
      <c r="X190" s="45" t="str">
        <f t="shared" si="1012"/>
        <v/>
      </c>
      <c r="Y190" s="45"/>
      <c r="Z190" s="45"/>
      <c r="AA190" s="45"/>
      <c r="AB190" s="45" t="str">
        <f t="shared" si="1013"/>
        <v/>
      </c>
      <c r="AC190" s="45"/>
      <c r="AD190" s="45"/>
      <c r="AE190" s="45"/>
      <c r="AF190" s="45" t="str">
        <f t="shared" si="973"/>
        <v/>
      </c>
      <c r="AG190" s="46" t="str">
        <f t="shared" si="974"/>
        <v/>
      </c>
      <c r="AH190" s="37"/>
      <c r="AI190" s="29"/>
      <c r="AJ190" s="47"/>
      <c r="AK190" s="45"/>
      <c r="AL190" s="45" t="str">
        <f t="shared" si="1014"/>
        <v/>
      </c>
      <c r="AM190" s="45"/>
      <c r="AN190" s="45" t="str">
        <f t="shared" si="1015"/>
        <v/>
      </c>
      <c r="AO190" s="45"/>
      <c r="AP190" s="45" t="str">
        <f t="shared" si="1016"/>
        <v/>
      </c>
      <c r="AQ190" s="45"/>
      <c r="AR190" s="45"/>
      <c r="AS190" s="45"/>
      <c r="AT190" s="45" t="str">
        <f t="shared" si="975"/>
        <v/>
      </c>
      <c r="AU190" s="46" t="str">
        <f t="shared" si="976"/>
        <v/>
      </c>
      <c r="AV190" s="37"/>
      <c r="AW190" s="29"/>
      <c r="AX190" s="47"/>
      <c r="AY190" s="45"/>
      <c r="AZ190" s="45" t="str">
        <f t="shared" si="1017"/>
        <v/>
      </c>
      <c r="BA190" s="45"/>
      <c r="BB190" s="45" t="str">
        <f t="shared" si="1018"/>
        <v/>
      </c>
      <c r="BC190" s="45"/>
      <c r="BD190" s="45" t="str">
        <f t="shared" si="1019"/>
        <v/>
      </c>
      <c r="BE190" s="45"/>
      <c r="BF190" s="45"/>
      <c r="BG190" s="45"/>
      <c r="BH190" s="45" t="str">
        <f t="shared" si="977"/>
        <v/>
      </c>
      <c r="BI190" s="46" t="str">
        <f t="shared" si="978"/>
        <v/>
      </c>
      <c r="BJ190" s="37"/>
      <c r="BK190" s="29"/>
      <c r="BL190" s="75"/>
      <c r="BM190" s="76"/>
      <c r="BN190" s="76" t="str">
        <f t="shared" si="1043"/>
        <v/>
      </c>
      <c r="BO190" s="76"/>
      <c r="BP190" s="76" t="str">
        <f t="shared" si="1044"/>
        <v/>
      </c>
      <c r="BQ190" s="76"/>
      <c r="BR190" s="76" t="str">
        <f t="shared" si="1045"/>
        <v/>
      </c>
      <c r="BS190" s="76"/>
      <c r="BT190" s="78" t="str">
        <f t="shared" si="967"/>
        <v/>
      </c>
      <c r="BU190" s="79" t="str">
        <f t="shared" si="968"/>
        <v/>
      </c>
      <c r="BV190" s="76" t="str">
        <f t="shared" si="1046"/>
        <v/>
      </c>
      <c r="BW190" s="80" t="str">
        <f t="shared" si="1047"/>
        <v/>
      </c>
      <c r="BX190" s="37"/>
      <c r="BY190" s="57"/>
      <c r="BZ190" s="75"/>
      <c r="CA190" s="76"/>
      <c r="CB190" s="76" t="str">
        <f t="shared" si="1048"/>
        <v/>
      </c>
      <c r="CC190" s="76"/>
      <c r="CD190" s="76" t="str">
        <f t="shared" si="1049"/>
        <v/>
      </c>
      <c r="CE190" s="76"/>
      <c r="CF190" s="76" t="str">
        <f t="shared" si="1050"/>
        <v/>
      </c>
      <c r="CG190" s="76"/>
      <c r="CH190" s="78" t="str">
        <f t="shared" si="1001"/>
        <v/>
      </c>
      <c r="CI190" s="79" t="str">
        <f t="shared" si="1002"/>
        <v/>
      </c>
      <c r="CJ190" s="76" t="str">
        <f t="shared" si="1051"/>
        <v/>
      </c>
      <c r="CK190" s="80" t="str">
        <f t="shared" si="1052"/>
        <v/>
      </c>
      <c r="CL190" s="37"/>
      <c r="CM190" s="29"/>
      <c r="CN190" s="75"/>
      <c r="CO190" s="76"/>
      <c r="CP190" s="76" t="str">
        <f t="shared" si="1053"/>
        <v/>
      </c>
      <c r="CQ190" s="76"/>
      <c r="CR190" s="76" t="str">
        <f t="shared" si="1054"/>
        <v/>
      </c>
      <c r="CS190" s="76"/>
      <c r="CT190" s="76" t="str">
        <f t="shared" si="1055"/>
        <v/>
      </c>
      <c r="CU190" s="76"/>
      <c r="CV190" s="78" t="str">
        <f t="shared" si="1008"/>
        <v/>
      </c>
      <c r="CW190" s="79" t="str">
        <f t="shared" si="1009"/>
        <v/>
      </c>
      <c r="CX190" s="76" t="str">
        <f t="shared" si="1056"/>
        <v/>
      </c>
      <c r="CY190" s="80" t="str">
        <f t="shared" si="1057"/>
        <v/>
      </c>
      <c r="CZ190" s="37"/>
      <c r="DA190" s="29"/>
      <c r="DB190" s="47"/>
      <c r="DC190" s="67"/>
      <c r="DD190" s="45" t="str">
        <f t="shared" si="1020"/>
        <v/>
      </c>
      <c r="DE190" s="45"/>
      <c r="DF190" s="45"/>
      <c r="DG190" s="45"/>
      <c r="DH190" s="45" t="str">
        <f t="shared" si="1021"/>
        <v/>
      </c>
      <c r="DI190" s="45"/>
      <c r="DJ190" s="45"/>
      <c r="DK190" s="45"/>
      <c r="DL190" s="45" t="str">
        <f t="shared" si="979"/>
        <v/>
      </c>
      <c r="DM190" s="46" t="str">
        <f t="shared" si="980"/>
        <v/>
      </c>
      <c r="DN190" s="37"/>
      <c r="DO190" s="29"/>
      <c r="DP190" s="47"/>
      <c r="DQ190" s="45"/>
      <c r="DR190" s="45" t="str">
        <f t="shared" si="1022"/>
        <v/>
      </c>
      <c r="DS190" s="45"/>
      <c r="DT190" s="45" t="str">
        <f t="shared" si="1023"/>
        <v/>
      </c>
      <c r="DU190" s="45"/>
      <c r="DV190" s="45" t="str">
        <f t="shared" si="1024"/>
        <v/>
      </c>
      <c r="DW190" s="45"/>
      <c r="DX190" s="45"/>
      <c r="DY190" s="45"/>
      <c r="DZ190" s="45" t="str">
        <f t="shared" si="981"/>
        <v/>
      </c>
      <c r="EA190" s="46" t="str">
        <f t="shared" si="982"/>
        <v/>
      </c>
      <c r="EB190" s="37"/>
      <c r="ED190" s="47"/>
      <c r="EE190" s="67"/>
      <c r="EF190" s="45" t="str">
        <f t="shared" si="1025"/>
        <v/>
      </c>
      <c r="EG190" s="45"/>
      <c r="EH190" s="45"/>
      <c r="EI190" s="45"/>
      <c r="EJ190" s="45" t="str">
        <f t="shared" si="1026"/>
        <v/>
      </c>
      <c r="EK190" s="45"/>
      <c r="EL190" s="45"/>
      <c r="EM190" s="45"/>
      <c r="EN190" s="45" t="str">
        <f t="shared" si="983"/>
        <v/>
      </c>
      <c r="EO190" s="46" t="str">
        <f t="shared" si="984"/>
        <v/>
      </c>
      <c r="EP190" s="37"/>
      <c r="ER190" s="47"/>
      <c r="ES190" s="67"/>
      <c r="ET190" s="45" t="str">
        <f t="shared" si="1027"/>
        <v/>
      </c>
      <c r="EU190" s="45"/>
      <c r="EV190" s="45"/>
      <c r="EW190" s="45"/>
      <c r="EX190" s="45" t="str">
        <f t="shared" si="1028"/>
        <v/>
      </c>
      <c r="EY190" s="45"/>
      <c r="EZ190" s="45"/>
      <c r="FA190" s="45"/>
      <c r="FB190" s="45" t="str">
        <f t="shared" si="985"/>
        <v/>
      </c>
      <c r="FC190" s="46" t="str">
        <f t="shared" si="986"/>
        <v/>
      </c>
      <c r="FD190" s="37"/>
      <c r="FF190" s="47"/>
      <c r="FG190" s="67"/>
      <c r="FH190" s="45" t="str">
        <f t="shared" si="1029"/>
        <v/>
      </c>
      <c r="FI190" s="45"/>
      <c r="FJ190" s="45"/>
      <c r="FK190" s="45"/>
      <c r="FL190" s="45" t="str">
        <f t="shared" si="1030"/>
        <v/>
      </c>
      <c r="FM190" s="45"/>
      <c r="FN190" s="45"/>
      <c r="FO190" s="45"/>
      <c r="FP190" s="45" t="str">
        <f t="shared" si="987"/>
        <v/>
      </c>
      <c r="FQ190" s="46" t="str">
        <f t="shared" si="988"/>
        <v/>
      </c>
      <c r="FR190" s="37"/>
      <c r="FS190" s="29"/>
      <c r="FT190" s="47"/>
      <c r="FU190" s="67"/>
      <c r="FV190" s="45" t="str">
        <f t="shared" si="1031"/>
        <v/>
      </c>
      <c r="FW190" s="45"/>
      <c r="FX190" s="45"/>
      <c r="FY190" s="45"/>
      <c r="FZ190" s="45" t="str">
        <f t="shared" si="1032"/>
        <v/>
      </c>
      <c r="GA190" s="45"/>
      <c r="GB190" s="45"/>
      <c r="GC190" s="45"/>
      <c r="GD190" s="45" t="str">
        <f t="shared" si="989"/>
        <v/>
      </c>
      <c r="GE190" s="46" t="str">
        <f t="shared" si="990"/>
        <v/>
      </c>
      <c r="GF190" s="37"/>
      <c r="GH190" s="47"/>
      <c r="GI190" s="67"/>
      <c r="GJ190" s="45" t="str">
        <f t="shared" si="1033"/>
        <v/>
      </c>
      <c r="GK190" s="45"/>
      <c r="GL190" s="45"/>
      <c r="GM190" s="45"/>
      <c r="GN190" s="45" t="str">
        <f t="shared" si="1034"/>
        <v/>
      </c>
      <c r="GO190" s="45"/>
      <c r="GP190" s="45"/>
      <c r="GQ190" s="45"/>
      <c r="GR190" s="45" t="str">
        <f t="shared" si="991"/>
        <v/>
      </c>
      <c r="GS190" s="46" t="str">
        <f t="shared" si="992"/>
        <v/>
      </c>
      <c r="GT190" s="37"/>
      <c r="GU190" s="61"/>
      <c r="GV190" s="75"/>
      <c r="GW190" s="84"/>
      <c r="GX190" s="76"/>
      <c r="GY190" s="76" t="str">
        <f t="shared" si="1058"/>
        <v/>
      </c>
      <c r="GZ190" s="76"/>
      <c r="HA190" s="76" t="str">
        <f t="shared" si="1059"/>
        <v/>
      </c>
      <c r="HB190" s="76"/>
      <c r="HC190" s="76" t="str">
        <f t="shared" si="1060"/>
        <v/>
      </c>
      <c r="HD190" s="76"/>
      <c r="HE190" s="78" t="str">
        <f t="shared" si="963"/>
        <v/>
      </c>
      <c r="HF190" s="79" t="str">
        <f t="shared" si="964"/>
        <v/>
      </c>
      <c r="HG190" s="76" t="str">
        <f t="shared" si="1061"/>
        <v/>
      </c>
      <c r="HH190" s="80" t="str">
        <f t="shared" si="965"/>
        <v/>
      </c>
      <c r="HI190" s="37"/>
      <c r="HK190" s="75"/>
      <c r="HL190" s="76"/>
      <c r="HM190" s="76" t="str">
        <f t="shared" si="1062"/>
        <v/>
      </c>
      <c r="HN190" s="76"/>
      <c r="HO190" s="76" t="str">
        <f t="shared" si="1063"/>
        <v/>
      </c>
      <c r="HP190" s="76"/>
      <c r="HQ190" s="76" t="str">
        <f t="shared" si="1064"/>
        <v/>
      </c>
      <c r="HR190" s="76"/>
      <c r="HS190" s="78" t="str">
        <f t="shared" si="1065"/>
        <v/>
      </c>
      <c r="HT190" s="79" t="str">
        <f t="shared" si="1066"/>
        <v/>
      </c>
      <c r="HU190" s="76" t="str">
        <f t="shared" si="1067"/>
        <v/>
      </c>
      <c r="HV190" s="80" t="str">
        <f t="shared" si="1068"/>
        <v/>
      </c>
      <c r="HW190" s="37"/>
      <c r="HX190" s="360"/>
      <c r="HY190" s="75"/>
      <c r="HZ190" s="76"/>
      <c r="IA190" s="76" t="str">
        <f t="shared" si="1069"/>
        <v/>
      </c>
      <c r="IB190" s="76"/>
      <c r="IC190" s="76" t="str">
        <f t="shared" si="1070"/>
        <v/>
      </c>
      <c r="ID190" s="76"/>
      <c r="IE190" s="76" t="str">
        <f t="shared" si="1071"/>
        <v/>
      </c>
      <c r="IF190" s="76"/>
      <c r="IG190" s="78" t="str">
        <f t="shared" si="1003"/>
        <v/>
      </c>
      <c r="IH190" s="79" t="str">
        <f t="shared" si="1004"/>
        <v/>
      </c>
      <c r="II190" s="76" t="str">
        <f t="shared" si="1072"/>
        <v/>
      </c>
      <c r="IJ190" s="80" t="str">
        <f t="shared" si="1073"/>
        <v/>
      </c>
      <c r="IK190" s="37"/>
      <c r="IL190" s="29"/>
      <c r="IM190" s="75"/>
      <c r="IN190" s="76"/>
      <c r="IO190" s="76" t="str">
        <f t="shared" si="1074"/>
        <v/>
      </c>
      <c r="IP190" s="76"/>
      <c r="IQ190" s="76" t="str">
        <f t="shared" si="1075"/>
        <v/>
      </c>
      <c r="IR190" s="76"/>
      <c r="IS190" s="76" t="str">
        <f t="shared" si="1076"/>
        <v/>
      </c>
      <c r="IT190" s="76"/>
      <c r="IU190" s="78" t="str">
        <f t="shared" si="969"/>
        <v/>
      </c>
      <c r="IV190" s="79" t="str">
        <f t="shared" si="970"/>
        <v/>
      </c>
      <c r="IW190" s="76" t="str">
        <f t="shared" si="1077"/>
        <v/>
      </c>
      <c r="IX190" s="80" t="str">
        <f t="shared" si="1078"/>
        <v/>
      </c>
      <c r="IY190" s="37"/>
      <c r="IZ190" s="61"/>
      <c r="JA190" s="75"/>
      <c r="JB190" s="76"/>
      <c r="JC190" s="76" t="str">
        <f t="shared" si="1079"/>
        <v/>
      </c>
      <c r="JD190" s="76"/>
      <c r="JE190" s="76" t="str">
        <f t="shared" si="1080"/>
        <v/>
      </c>
      <c r="JF190" s="76"/>
      <c r="JG190" s="76" t="str">
        <f t="shared" si="1081"/>
        <v/>
      </c>
      <c r="JH190" s="76"/>
      <c r="JI190" s="78" t="str">
        <f t="shared" si="1006"/>
        <v/>
      </c>
      <c r="JJ190" s="79" t="str">
        <f t="shared" si="1007"/>
        <v/>
      </c>
      <c r="JK190" s="76" t="str">
        <f t="shared" si="1082"/>
        <v/>
      </c>
      <c r="JL190" s="80" t="str">
        <f t="shared" si="1083"/>
        <v/>
      </c>
      <c r="JM190" s="37"/>
      <c r="JN190" s="29"/>
      <c r="JO190" s="75"/>
      <c r="JP190" s="76"/>
      <c r="JQ190" s="76" t="str">
        <f t="shared" si="1005"/>
        <v/>
      </c>
      <c r="JR190" s="76"/>
      <c r="JS190" s="76" t="str">
        <f t="shared" si="1084"/>
        <v/>
      </c>
      <c r="JT190" s="76"/>
      <c r="JU190" s="76" t="str">
        <f t="shared" si="1085"/>
        <v/>
      </c>
      <c r="JV190" s="76"/>
      <c r="JW190" s="78" t="str">
        <f t="shared" si="1086"/>
        <v/>
      </c>
      <c r="JX190" s="79" t="str">
        <f t="shared" si="1087"/>
        <v/>
      </c>
      <c r="JY190" s="76" t="str">
        <f t="shared" si="1088"/>
        <v/>
      </c>
      <c r="JZ190" s="80" t="str">
        <f t="shared" si="1089"/>
        <v/>
      </c>
      <c r="KA190" s="37"/>
      <c r="KB190" s="51"/>
      <c r="KC190" s="75"/>
      <c r="KD190" s="76"/>
      <c r="KE190" s="76" t="str">
        <f>IF(KD190="","",KD190-KD186)</f>
        <v/>
      </c>
      <c r="KF190" s="76"/>
      <c r="KG190" s="76" t="str">
        <f>IF(KF190="","",KF190-KF186)</f>
        <v/>
      </c>
      <c r="KH190" s="76"/>
      <c r="KI190" s="76" t="str">
        <f>IF(KH190="","",KH186+KJ186-KH190)</f>
        <v/>
      </c>
      <c r="KJ190" s="76"/>
      <c r="KK190" s="78" t="str">
        <f>IF(KD190="","",KK186)</f>
        <v/>
      </c>
      <c r="KL190" s="79" t="str">
        <f>IF(KE190="","",KL186)</f>
        <v/>
      </c>
      <c r="KM190" s="76" t="str">
        <f>IF(KH190="","",KI190*KL190)</f>
        <v/>
      </c>
      <c r="KN190" s="80" t="str">
        <f>IF(KI190="","",KM190/(KE190*100))</f>
        <v/>
      </c>
      <c r="KO190" s="37"/>
      <c r="KP190" s="29"/>
      <c r="KQ190" s="75"/>
      <c r="KR190" s="76"/>
      <c r="KS190" s="76" t="str">
        <f>IF(KR190="","",KR190-KR186)</f>
        <v/>
      </c>
      <c r="KT190" s="76"/>
      <c r="KU190" s="76" t="str">
        <f>IF(KT190="","",KT190-KT186)</f>
        <v/>
      </c>
      <c r="KV190" s="76"/>
      <c r="KW190" s="76" t="str">
        <f>IF(KV190="","",KV186+KX186-KV190)</f>
        <v/>
      </c>
      <c r="KX190" s="76"/>
      <c r="KY190" s="78" t="str">
        <f>IF(KR190="","",KY186)</f>
        <v/>
      </c>
      <c r="KZ190" s="79" t="str">
        <f>IF(KS190="","",KZ186)</f>
        <v/>
      </c>
      <c r="LA190" s="76" t="str">
        <f>IF(KV190="","",KW190*KZ190)</f>
        <v/>
      </c>
      <c r="LB190" s="80" t="str">
        <f>IF(KW190="","",LA190/(KS190*100))</f>
        <v/>
      </c>
      <c r="LC190" s="37"/>
      <c r="LD190" s="29"/>
      <c r="LE190" s="47"/>
      <c r="LF190" s="45"/>
      <c r="LG190" s="45"/>
      <c r="LH190" s="45"/>
      <c r="LI190" s="45"/>
      <c r="LJ190" s="45"/>
      <c r="LK190" s="45"/>
      <c r="LL190" s="45"/>
      <c r="LM190" s="63"/>
      <c r="LN190" s="67"/>
      <c r="LO190" s="45" t="str">
        <f t="shared" si="904"/>
        <v/>
      </c>
      <c r="LP190" s="46"/>
      <c r="LQ190" s="37"/>
      <c r="LR190" s="29"/>
      <c r="LS190" s="47"/>
      <c r="LT190" s="67"/>
      <c r="LU190" s="45" t="str">
        <f t="shared" si="1035"/>
        <v/>
      </c>
      <c r="LV190" s="45"/>
      <c r="LW190" s="45"/>
      <c r="LX190" s="45"/>
      <c r="LY190" s="45" t="str">
        <f t="shared" si="1036"/>
        <v/>
      </c>
      <c r="LZ190" s="45"/>
      <c r="MA190" s="45"/>
      <c r="MB190" s="45"/>
      <c r="MC190" s="45" t="str">
        <f t="shared" si="993"/>
        <v/>
      </c>
      <c r="MD190" s="46" t="str">
        <f t="shared" si="994"/>
        <v/>
      </c>
      <c r="ME190" s="37"/>
      <c r="MF190" s="29"/>
      <c r="MG190" s="47"/>
      <c r="MH190" s="67"/>
      <c r="MI190" s="45" t="str">
        <f t="shared" si="1037"/>
        <v/>
      </c>
      <c r="MJ190" s="45"/>
      <c r="MK190" s="45"/>
      <c r="ML190" s="45"/>
      <c r="MM190" s="45" t="str">
        <f t="shared" si="1038"/>
        <v/>
      </c>
      <c r="MN190" s="45"/>
      <c r="MO190" s="45"/>
      <c r="MP190" s="45"/>
      <c r="MQ190" s="45" t="str">
        <f t="shared" si="995"/>
        <v/>
      </c>
      <c r="MR190" s="46" t="str">
        <f t="shared" si="996"/>
        <v/>
      </c>
      <c r="MS190" s="37"/>
      <c r="MT190" s="29"/>
      <c r="MU190" s="47"/>
      <c r="MV190" s="67"/>
      <c r="MW190" s="45" t="str">
        <f t="shared" si="1039"/>
        <v/>
      </c>
      <c r="MX190" s="45"/>
      <c r="MY190" s="45"/>
      <c r="MZ190" s="45"/>
      <c r="NA190" s="45" t="str">
        <f t="shared" si="1040"/>
        <v/>
      </c>
      <c r="NB190" s="45"/>
      <c r="NC190" s="45"/>
      <c r="ND190" s="45"/>
      <c r="NE190" s="45" t="str">
        <f t="shared" si="997"/>
        <v/>
      </c>
      <c r="NF190" s="46" t="str">
        <f t="shared" si="998"/>
        <v/>
      </c>
      <c r="NG190" s="37"/>
      <c r="NH190" s="29"/>
      <c r="NI190" s="47"/>
      <c r="NJ190" s="67"/>
      <c r="NK190" s="45" t="str">
        <f t="shared" si="1041"/>
        <v/>
      </c>
      <c r="NL190" s="45"/>
      <c r="NM190" s="45"/>
      <c r="NN190" s="45"/>
      <c r="NO190" s="45" t="str">
        <f t="shared" si="1042"/>
        <v/>
      </c>
      <c r="NP190" s="45"/>
      <c r="NQ190" s="45"/>
      <c r="NR190" s="45"/>
      <c r="NS190" s="45" t="str">
        <f t="shared" si="999"/>
        <v/>
      </c>
      <c r="NT190" s="46" t="str">
        <f t="shared" si="1000"/>
        <v/>
      </c>
      <c r="NU190" s="37"/>
    </row>
    <row r="191" spans="1:385" ht="15" customHeight="1" thickTop="1" thickBot="1" x14ac:dyDescent="0.3">
      <c r="A191" s="38"/>
      <c r="B191" s="39"/>
      <c r="C191" s="40"/>
      <c r="D191" s="40"/>
      <c r="E191" s="41"/>
      <c r="F191" s="41"/>
      <c r="G191" s="40"/>
      <c r="H191" s="42"/>
      <c r="I191" s="45"/>
      <c r="J191" s="45" t="str">
        <f t="shared" si="1010"/>
        <v/>
      </c>
      <c r="K191" s="45"/>
      <c r="L191" s="45"/>
      <c r="M191" s="45"/>
      <c r="N191" s="45" t="str">
        <f t="shared" si="1011"/>
        <v/>
      </c>
      <c r="O191" s="45"/>
      <c r="P191" s="45"/>
      <c r="Q191" s="45"/>
      <c r="R191" s="45" t="str">
        <f t="shared" si="971"/>
        <v/>
      </c>
      <c r="S191" s="46" t="str">
        <f t="shared" si="972"/>
        <v/>
      </c>
      <c r="T191" s="37"/>
      <c r="U191" s="29"/>
      <c r="V191" s="47"/>
      <c r="W191" s="67"/>
      <c r="X191" s="45" t="str">
        <f t="shared" si="1012"/>
        <v/>
      </c>
      <c r="Y191" s="45"/>
      <c r="Z191" s="45"/>
      <c r="AA191" s="45"/>
      <c r="AB191" s="45" t="str">
        <f t="shared" si="1013"/>
        <v/>
      </c>
      <c r="AC191" s="45"/>
      <c r="AD191" s="45"/>
      <c r="AE191" s="45"/>
      <c r="AF191" s="45" t="str">
        <f t="shared" si="973"/>
        <v/>
      </c>
      <c r="AG191" s="46" t="str">
        <f t="shared" si="974"/>
        <v/>
      </c>
      <c r="AH191" s="37"/>
      <c r="AI191" s="29"/>
      <c r="AJ191" s="47"/>
      <c r="AK191" s="45"/>
      <c r="AL191" s="45" t="str">
        <f t="shared" si="1014"/>
        <v/>
      </c>
      <c r="AM191" s="45"/>
      <c r="AN191" s="45" t="str">
        <f t="shared" si="1015"/>
        <v/>
      </c>
      <c r="AO191" s="45"/>
      <c r="AP191" s="45" t="str">
        <f t="shared" si="1016"/>
        <v/>
      </c>
      <c r="AQ191" s="45"/>
      <c r="AR191" s="45"/>
      <c r="AS191" s="45"/>
      <c r="AT191" s="45" t="str">
        <f t="shared" si="975"/>
        <v/>
      </c>
      <c r="AU191" s="46" t="str">
        <f t="shared" si="976"/>
        <v/>
      </c>
      <c r="AV191" s="37"/>
      <c r="AW191" s="29"/>
      <c r="AX191" s="47"/>
      <c r="AY191" s="45"/>
      <c r="AZ191" s="45" t="str">
        <f t="shared" si="1017"/>
        <v/>
      </c>
      <c r="BA191" s="45"/>
      <c r="BB191" s="45" t="str">
        <f t="shared" si="1018"/>
        <v/>
      </c>
      <c r="BC191" s="45"/>
      <c r="BD191" s="45" t="str">
        <f t="shared" si="1019"/>
        <v/>
      </c>
      <c r="BE191" s="45"/>
      <c r="BF191" s="45"/>
      <c r="BG191" s="45"/>
      <c r="BH191" s="45" t="str">
        <f t="shared" si="977"/>
        <v/>
      </c>
      <c r="BI191" s="46" t="str">
        <f t="shared" si="978"/>
        <v/>
      </c>
      <c r="BJ191" s="37"/>
      <c r="BK191" s="29"/>
      <c r="BL191" s="52" t="str">
        <f>IF($A158="","",$A158)</f>
        <v/>
      </c>
      <c r="BM191" s="43"/>
      <c r="BN191" s="43" t="str">
        <f t="shared" si="1043"/>
        <v/>
      </c>
      <c r="BO191" s="43"/>
      <c r="BP191" s="87" t="str">
        <f t="shared" si="1044"/>
        <v/>
      </c>
      <c r="BQ191" s="43"/>
      <c r="BR191" s="43" t="str">
        <f t="shared" si="1045"/>
        <v/>
      </c>
      <c r="BS191" s="43"/>
      <c r="BT191" s="44" t="str">
        <f t="shared" si="967"/>
        <v/>
      </c>
      <c r="BU191" s="48" t="str">
        <f t="shared" si="968"/>
        <v/>
      </c>
      <c r="BV191" s="45" t="str">
        <f t="shared" si="1046"/>
        <v/>
      </c>
      <c r="BW191" s="89" t="str">
        <f t="shared" si="1047"/>
        <v/>
      </c>
      <c r="BX191" s="37"/>
      <c r="BY191" s="57"/>
      <c r="BZ191" s="52" t="str">
        <f>IF($A158="","",$A158)</f>
        <v/>
      </c>
      <c r="CA191" s="43"/>
      <c r="CB191" s="43" t="str">
        <f t="shared" si="1048"/>
        <v/>
      </c>
      <c r="CC191" s="43"/>
      <c r="CD191" s="87" t="str">
        <f t="shared" si="1049"/>
        <v/>
      </c>
      <c r="CE191" s="43"/>
      <c r="CF191" s="43" t="str">
        <f t="shared" si="1050"/>
        <v/>
      </c>
      <c r="CG191" s="43"/>
      <c r="CH191" s="44" t="str">
        <f t="shared" si="1001"/>
        <v/>
      </c>
      <c r="CI191" s="48" t="str">
        <f t="shared" si="1002"/>
        <v/>
      </c>
      <c r="CJ191" s="45" t="str">
        <f t="shared" si="1051"/>
        <v/>
      </c>
      <c r="CK191" s="89" t="str">
        <f t="shared" si="1052"/>
        <v/>
      </c>
      <c r="CL191" s="37"/>
      <c r="CM191" s="29"/>
      <c r="CN191" s="52" t="str">
        <f>IF($A158="","",$A158)</f>
        <v/>
      </c>
      <c r="CO191" s="43"/>
      <c r="CP191" s="43" t="str">
        <f t="shared" si="1053"/>
        <v/>
      </c>
      <c r="CQ191" s="43"/>
      <c r="CR191" s="87" t="str">
        <f t="shared" si="1054"/>
        <v/>
      </c>
      <c r="CS191" s="43"/>
      <c r="CT191" s="43" t="str">
        <f t="shared" si="1055"/>
        <v/>
      </c>
      <c r="CU191" s="43"/>
      <c r="CV191" s="44" t="str">
        <f t="shared" si="1008"/>
        <v/>
      </c>
      <c r="CW191" s="48" t="str">
        <f t="shared" si="1009"/>
        <v/>
      </c>
      <c r="CX191" s="45" t="str">
        <f t="shared" si="1056"/>
        <v/>
      </c>
      <c r="CY191" s="89" t="str">
        <f t="shared" si="1057"/>
        <v/>
      </c>
      <c r="CZ191" s="37"/>
      <c r="DA191" s="29"/>
      <c r="DB191" s="47"/>
      <c r="DC191" s="67"/>
      <c r="DD191" s="45" t="str">
        <f t="shared" si="1020"/>
        <v/>
      </c>
      <c r="DE191" s="45"/>
      <c r="DF191" s="45"/>
      <c r="DG191" s="45"/>
      <c r="DH191" s="45" t="str">
        <f t="shared" si="1021"/>
        <v/>
      </c>
      <c r="DI191" s="45"/>
      <c r="DJ191" s="45"/>
      <c r="DK191" s="45"/>
      <c r="DL191" s="45" t="str">
        <f t="shared" si="979"/>
        <v/>
      </c>
      <c r="DM191" s="46" t="str">
        <f t="shared" si="980"/>
        <v/>
      </c>
      <c r="DN191" s="37"/>
      <c r="DO191" s="29"/>
      <c r="DP191" s="47"/>
      <c r="DQ191" s="45"/>
      <c r="DR191" s="45" t="str">
        <f t="shared" si="1022"/>
        <v/>
      </c>
      <c r="DS191" s="45"/>
      <c r="DT191" s="45" t="str">
        <f t="shared" si="1023"/>
        <v/>
      </c>
      <c r="DU191" s="45"/>
      <c r="DV191" s="45" t="str">
        <f t="shared" si="1024"/>
        <v/>
      </c>
      <c r="DW191" s="45"/>
      <c r="DX191" s="45"/>
      <c r="DY191" s="45"/>
      <c r="DZ191" s="45" t="str">
        <f t="shared" si="981"/>
        <v/>
      </c>
      <c r="EA191" s="46" t="str">
        <f t="shared" si="982"/>
        <v/>
      </c>
      <c r="EB191" s="37"/>
      <c r="ED191" s="47"/>
      <c r="EE191" s="67"/>
      <c r="EF191" s="45" t="str">
        <f t="shared" si="1025"/>
        <v/>
      </c>
      <c r="EG191" s="45"/>
      <c r="EH191" s="45"/>
      <c r="EI191" s="45"/>
      <c r="EJ191" s="45" t="str">
        <f t="shared" si="1026"/>
        <v/>
      </c>
      <c r="EK191" s="45"/>
      <c r="EL191" s="45"/>
      <c r="EM191" s="45"/>
      <c r="EN191" s="45" t="str">
        <f t="shared" si="983"/>
        <v/>
      </c>
      <c r="EO191" s="46" t="str">
        <f t="shared" si="984"/>
        <v/>
      </c>
      <c r="EP191" s="37"/>
      <c r="ER191" s="47"/>
      <c r="ES191" s="67"/>
      <c r="ET191" s="45" t="str">
        <f t="shared" si="1027"/>
        <v/>
      </c>
      <c r="EU191" s="45"/>
      <c r="EV191" s="45"/>
      <c r="EW191" s="45"/>
      <c r="EX191" s="45" t="str">
        <f t="shared" si="1028"/>
        <v/>
      </c>
      <c r="EY191" s="45"/>
      <c r="EZ191" s="45"/>
      <c r="FA191" s="45"/>
      <c r="FB191" s="45" t="str">
        <f t="shared" si="985"/>
        <v/>
      </c>
      <c r="FC191" s="46" t="str">
        <f t="shared" si="986"/>
        <v/>
      </c>
      <c r="FD191" s="37"/>
      <c r="FF191" s="47"/>
      <c r="FG191" s="67"/>
      <c r="FH191" s="45" t="str">
        <f t="shared" si="1029"/>
        <v/>
      </c>
      <c r="FI191" s="45"/>
      <c r="FJ191" s="45"/>
      <c r="FK191" s="45"/>
      <c r="FL191" s="45" t="str">
        <f t="shared" si="1030"/>
        <v/>
      </c>
      <c r="FM191" s="45"/>
      <c r="FN191" s="45"/>
      <c r="FO191" s="45"/>
      <c r="FP191" s="45" t="str">
        <f t="shared" si="987"/>
        <v/>
      </c>
      <c r="FQ191" s="46" t="str">
        <f t="shared" si="988"/>
        <v/>
      </c>
      <c r="FR191" s="37"/>
      <c r="FS191" s="29"/>
      <c r="FT191" s="47"/>
      <c r="FU191" s="67"/>
      <c r="FV191" s="45" t="str">
        <f t="shared" si="1031"/>
        <v/>
      </c>
      <c r="FW191" s="45"/>
      <c r="FX191" s="45"/>
      <c r="FY191" s="45"/>
      <c r="FZ191" s="45" t="str">
        <f t="shared" si="1032"/>
        <v/>
      </c>
      <c r="GA191" s="45"/>
      <c r="GB191" s="45"/>
      <c r="GC191" s="45"/>
      <c r="GD191" s="45" t="str">
        <f t="shared" si="989"/>
        <v/>
      </c>
      <c r="GE191" s="46" t="str">
        <f t="shared" si="990"/>
        <v/>
      </c>
      <c r="GF191" s="37"/>
      <c r="GH191" s="47"/>
      <c r="GI191" s="67"/>
      <c r="GJ191" s="45" t="str">
        <f t="shared" si="1033"/>
        <v/>
      </c>
      <c r="GK191" s="45"/>
      <c r="GL191" s="45"/>
      <c r="GM191" s="45"/>
      <c r="GN191" s="45" t="str">
        <f t="shared" si="1034"/>
        <v/>
      </c>
      <c r="GO191" s="45"/>
      <c r="GP191" s="45"/>
      <c r="GQ191" s="45"/>
      <c r="GR191" s="45" t="str">
        <f t="shared" si="991"/>
        <v/>
      </c>
      <c r="GS191" s="46" t="str">
        <f t="shared" si="992"/>
        <v/>
      </c>
      <c r="GT191" s="37"/>
      <c r="GU191" s="61"/>
      <c r="GV191" s="52" t="str">
        <f>IF($A158="","",$A158)</f>
        <v/>
      </c>
      <c r="GW191" s="62"/>
      <c r="GX191" s="43"/>
      <c r="GY191" s="43" t="str">
        <f t="shared" si="1058"/>
        <v/>
      </c>
      <c r="GZ191" s="43"/>
      <c r="HA191" s="87" t="str">
        <f t="shared" si="1059"/>
        <v/>
      </c>
      <c r="HB191" s="43"/>
      <c r="HC191" s="43" t="str">
        <f t="shared" si="1060"/>
        <v/>
      </c>
      <c r="HD191" s="43"/>
      <c r="HE191" s="44" t="str">
        <f>IF(GX191="","",HE187)</f>
        <v/>
      </c>
      <c r="HF191" s="48" t="str">
        <f>IF(GX191="","",HF187)</f>
        <v/>
      </c>
      <c r="HG191" s="45" t="str">
        <f t="shared" si="1061"/>
        <v/>
      </c>
      <c r="HH191" s="89" t="str">
        <f t="shared" si="965"/>
        <v/>
      </c>
      <c r="HI191" s="37"/>
      <c r="HK191" s="52" t="str">
        <f>IF($A158="","",$A158)</f>
        <v/>
      </c>
      <c r="HL191" s="43"/>
      <c r="HM191" s="43" t="str">
        <f t="shared" si="1062"/>
        <v/>
      </c>
      <c r="HN191" s="43"/>
      <c r="HO191" s="87" t="str">
        <f t="shared" si="1063"/>
        <v/>
      </c>
      <c r="HP191" s="43"/>
      <c r="HQ191" s="43" t="str">
        <f t="shared" si="1064"/>
        <v/>
      </c>
      <c r="HR191" s="43"/>
      <c r="HS191" s="44" t="str">
        <f t="shared" si="1065"/>
        <v/>
      </c>
      <c r="HT191" s="48" t="str">
        <f t="shared" si="1066"/>
        <v/>
      </c>
      <c r="HU191" s="45" t="str">
        <f t="shared" si="1067"/>
        <v/>
      </c>
      <c r="HV191" s="89" t="str">
        <f t="shared" si="1068"/>
        <v/>
      </c>
      <c r="HW191" s="37"/>
      <c r="HX191" s="360"/>
      <c r="HY191" s="52" t="str">
        <f>IF($A158="","",$A158)</f>
        <v/>
      </c>
      <c r="HZ191" s="43"/>
      <c r="IA191" s="43" t="str">
        <f t="shared" si="1069"/>
        <v/>
      </c>
      <c r="IB191" s="43"/>
      <c r="IC191" s="87" t="str">
        <f t="shared" si="1070"/>
        <v/>
      </c>
      <c r="ID191" s="43"/>
      <c r="IE191" s="43" t="str">
        <f t="shared" si="1071"/>
        <v/>
      </c>
      <c r="IF191" s="43"/>
      <c r="IG191" s="44" t="str">
        <f t="shared" si="1003"/>
        <v/>
      </c>
      <c r="IH191" s="48" t="str">
        <f t="shared" si="1004"/>
        <v/>
      </c>
      <c r="II191" s="45" t="str">
        <f t="shared" si="1072"/>
        <v/>
      </c>
      <c r="IJ191" s="89" t="str">
        <f t="shared" si="1073"/>
        <v/>
      </c>
      <c r="IK191" s="37"/>
      <c r="IL191" s="29"/>
      <c r="IM191" s="52" t="str">
        <f>IF($A158="","",$A158)</f>
        <v/>
      </c>
      <c r="IN191" s="43"/>
      <c r="IO191" s="43" t="str">
        <f t="shared" si="1074"/>
        <v/>
      </c>
      <c r="IP191" s="43"/>
      <c r="IQ191" s="87" t="str">
        <f t="shared" si="1075"/>
        <v/>
      </c>
      <c r="IR191" s="43"/>
      <c r="IS191" s="43" t="str">
        <f t="shared" si="1076"/>
        <v/>
      </c>
      <c r="IT191" s="43"/>
      <c r="IU191" s="44"/>
      <c r="IV191" s="48" t="str">
        <f t="shared" ref="IV191:IV202" si="1090">IF(IO191="","",IV187)</f>
        <v/>
      </c>
      <c r="IW191" s="45" t="str">
        <f t="shared" si="1077"/>
        <v/>
      </c>
      <c r="IX191" s="89" t="str">
        <f t="shared" si="1078"/>
        <v/>
      </c>
      <c r="IY191" s="37"/>
      <c r="IZ191" s="61"/>
      <c r="JA191" s="52" t="str">
        <f>IF($A158="","",$A158)</f>
        <v/>
      </c>
      <c r="JB191" s="43"/>
      <c r="JC191" s="43" t="str">
        <f t="shared" si="1079"/>
        <v/>
      </c>
      <c r="JD191" s="43"/>
      <c r="JE191" s="87" t="str">
        <f t="shared" si="1080"/>
        <v/>
      </c>
      <c r="JF191" s="43"/>
      <c r="JG191" s="43" t="str">
        <f t="shared" si="1081"/>
        <v/>
      </c>
      <c r="JH191" s="43"/>
      <c r="JI191" s="44" t="str">
        <f t="shared" si="1006"/>
        <v/>
      </c>
      <c r="JJ191" s="48" t="str">
        <f t="shared" si="1007"/>
        <v/>
      </c>
      <c r="JK191" s="45" t="str">
        <f t="shared" si="1082"/>
        <v/>
      </c>
      <c r="JL191" s="89" t="str">
        <f t="shared" si="1083"/>
        <v/>
      </c>
      <c r="JM191" s="37"/>
      <c r="JN191" s="29"/>
      <c r="JO191" s="52" t="str">
        <f>IF($A158="","",$A158)</f>
        <v/>
      </c>
      <c r="JP191" s="43"/>
      <c r="JQ191" s="43" t="str">
        <f t="shared" si="1005"/>
        <v/>
      </c>
      <c r="JR191" s="43"/>
      <c r="JS191" s="87" t="str">
        <f t="shared" si="1084"/>
        <v/>
      </c>
      <c r="JT191" s="43"/>
      <c r="JU191" s="43" t="str">
        <f t="shared" si="1085"/>
        <v/>
      </c>
      <c r="JV191" s="43"/>
      <c r="JW191" s="44" t="str">
        <f t="shared" si="1086"/>
        <v/>
      </c>
      <c r="JX191" s="48" t="str">
        <f t="shared" si="1087"/>
        <v/>
      </c>
      <c r="JY191" s="45" t="str">
        <f t="shared" si="1088"/>
        <v/>
      </c>
      <c r="JZ191" s="89" t="str">
        <f t="shared" si="1089"/>
        <v/>
      </c>
      <c r="KA191" s="37"/>
      <c r="KB191" s="51"/>
      <c r="KC191" s="52" t="str">
        <f>IF($A158="","",$A158)</f>
        <v/>
      </c>
      <c r="KD191" s="43"/>
      <c r="KE191" s="43" t="str">
        <f>IF(KD191="","",KD191-KD187)</f>
        <v/>
      </c>
      <c r="KF191" s="43"/>
      <c r="KG191" s="87" t="str">
        <f>IF(KF191="","",KF191-KF187)</f>
        <v/>
      </c>
      <c r="KH191" s="43"/>
      <c r="KI191" s="43" t="str">
        <f>IF(KH191="","",KH187+KJ187-KH191)</f>
        <v/>
      </c>
      <c r="KJ191" s="43"/>
      <c r="KK191" s="44" t="str">
        <f>IF(KD191="","",KK187)</f>
        <v/>
      </c>
      <c r="KL191" s="48" t="str">
        <f>IF(KE191="","",KL187)</f>
        <v/>
      </c>
      <c r="KM191" s="45" t="str">
        <f>IF(KH191="","",KI191*KL191)</f>
        <v/>
      </c>
      <c r="KN191" s="89" t="str">
        <f>IF(KI191="","",KM191/(KE191*100))</f>
        <v/>
      </c>
      <c r="KO191" s="37"/>
      <c r="KP191" s="29"/>
      <c r="KQ191" s="52" t="str">
        <f>IF($A158="","",$A158)</f>
        <v/>
      </c>
      <c r="KR191" s="43"/>
      <c r="KS191" s="43" t="str">
        <f>IF(KR191="","",KR191-KR187)</f>
        <v/>
      </c>
      <c r="KT191" s="43"/>
      <c r="KU191" s="87" t="str">
        <f>IF(KT191="","",KT191-KT187)</f>
        <v/>
      </c>
      <c r="KV191" s="43"/>
      <c r="KW191" s="43" t="str">
        <f>IF(KV191="","",KV187+KX187-KV191)</f>
        <v/>
      </c>
      <c r="KX191" s="43"/>
      <c r="KY191" s="44" t="str">
        <f>IF(KR191="","",KY187)</f>
        <v/>
      </c>
      <c r="KZ191" s="48" t="str">
        <f>IF(KS191="","",KZ187)</f>
        <v/>
      </c>
      <c r="LA191" s="45" t="str">
        <f>IF(KV191="","",KW191*KZ191)</f>
        <v/>
      </c>
      <c r="LB191" s="89" t="str">
        <f>IF(KW191="","",LA191/(KS191*100))</f>
        <v/>
      </c>
      <c r="LC191" s="37"/>
      <c r="LD191" s="29"/>
      <c r="LE191" s="75"/>
      <c r="LF191" s="76"/>
      <c r="LG191" s="76"/>
      <c r="LH191" s="76"/>
      <c r="LI191" s="76"/>
      <c r="LJ191" s="76"/>
      <c r="LK191" s="76"/>
      <c r="LL191" s="76"/>
      <c r="LM191" s="78"/>
      <c r="LN191" s="79"/>
      <c r="LO191" s="76" t="str">
        <f t="shared" si="904"/>
        <v/>
      </c>
      <c r="LP191" s="80"/>
      <c r="LQ191" s="37"/>
      <c r="LR191" s="29"/>
      <c r="LS191" s="47"/>
      <c r="LT191" s="67"/>
      <c r="LU191" s="45" t="str">
        <f t="shared" si="1035"/>
        <v/>
      </c>
      <c r="LV191" s="45"/>
      <c r="LW191" s="45"/>
      <c r="LX191" s="45"/>
      <c r="LY191" s="45" t="str">
        <f t="shared" si="1036"/>
        <v/>
      </c>
      <c r="LZ191" s="45"/>
      <c r="MA191" s="45"/>
      <c r="MB191" s="45"/>
      <c r="MC191" s="45" t="str">
        <f t="shared" si="993"/>
        <v/>
      </c>
      <c r="MD191" s="46" t="str">
        <f t="shared" si="994"/>
        <v/>
      </c>
      <c r="ME191" s="37"/>
      <c r="MF191" s="29"/>
      <c r="MG191" s="47"/>
      <c r="MH191" s="67"/>
      <c r="MI191" s="45" t="str">
        <f t="shared" si="1037"/>
        <v/>
      </c>
      <c r="MJ191" s="45"/>
      <c r="MK191" s="45"/>
      <c r="ML191" s="45"/>
      <c r="MM191" s="45" t="str">
        <f t="shared" si="1038"/>
        <v/>
      </c>
      <c r="MN191" s="45"/>
      <c r="MO191" s="45"/>
      <c r="MP191" s="45"/>
      <c r="MQ191" s="45" t="str">
        <f t="shared" si="995"/>
        <v/>
      </c>
      <c r="MR191" s="46" t="str">
        <f t="shared" si="996"/>
        <v/>
      </c>
      <c r="MS191" s="37"/>
      <c r="MT191" s="29"/>
      <c r="MU191" s="47"/>
      <c r="MV191" s="67"/>
      <c r="MW191" s="45" t="str">
        <f t="shared" si="1039"/>
        <v/>
      </c>
      <c r="MX191" s="45"/>
      <c r="MY191" s="45"/>
      <c r="MZ191" s="45"/>
      <c r="NA191" s="45" t="str">
        <f t="shared" si="1040"/>
        <v/>
      </c>
      <c r="NB191" s="45"/>
      <c r="NC191" s="45"/>
      <c r="ND191" s="45"/>
      <c r="NE191" s="45" t="str">
        <f t="shared" si="997"/>
        <v/>
      </c>
      <c r="NF191" s="46" t="str">
        <f t="shared" si="998"/>
        <v/>
      </c>
      <c r="NG191" s="37"/>
      <c r="NH191" s="29"/>
      <c r="NI191" s="47"/>
      <c r="NJ191" s="67"/>
      <c r="NK191" s="45" t="str">
        <f t="shared" si="1041"/>
        <v/>
      </c>
      <c r="NL191" s="45"/>
      <c r="NM191" s="45"/>
      <c r="NN191" s="45"/>
      <c r="NO191" s="45" t="str">
        <f t="shared" si="1042"/>
        <v/>
      </c>
      <c r="NP191" s="45"/>
      <c r="NQ191" s="45"/>
      <c r="NR191" s="45"/>
      <c r="NS191" s="45" t="str">
        <f t="shared" si="999"/>
        <v/>
      </c>
      <c r="NT191" s="46" t="str">
        <f t="shared" si="1000"/>
        <v/>
      </c>
      <c r="NU191" s="37"/>
    </row>
    <row r="192" spans="1:385" ht="15" customHeight="1" thickTop="1" x14ac:dyDescent="0.25">
      <c r="A192" s="38"/>
      <c r="B192" s="39"/>
      <c r="C192" s="40"/>
      <c r="D192" s="40"/>
      <c r="E192" s="41"/>
      <c r="F192" s="41"/>
      <c r="G192" s="40"/>
      <c r="H192" s="42"/>
      <c r="I192" s="45"/>
      <c r="J192" s="45" t="str">
        <f t="shared" si="1010"/>
        <v/>
      </c>
      <c r="K192" s="45"/>
      <c r="L192" s="45"/>
      <c r="M192" s="45"/>
      <c r="N192" s="45" t="str">
        <f t="shared" si="1011"/>
        <v/>
      </c>
      <c r="O192" s="45"/>
      <c r="P192" s="45"/>
      <c r="Q192" s="45"/>
      <c r="R192" s="45" t="str">
        <f t="shared" si="971"/>
        <v/>
      </c>
      <c r="S192" s="46" t="str">
        <f t="shared" si="972"/>
        <v/>
      </c>
      <c r="T192" s="37"/>
      <c r="U192" s="29"/>
      <c r="V192" s="47"/>
      <c r="W192" s="67"/>
      <c r="X192" s="45" t="str">
        <f t="shared" si="1012"/>
        <v/>
      </c>
      <c r="Y192" s="45"/>
      <c r="Z192" s="45"/>
      <c r="AA192" s="45"/>
      <c r="AB192" s="45" t="str">
        <f t="shared" si="1013"/>
        <v/>
      </c>
      <c r="AC192" s="45"/>
      <c r="AD192" s="45"/>
      <c r="AE192" s="45"/>
      <c r="AF192" s="45" t="str">
        <f t="shared" si="973"/>
        <v/>
      </c>
      <c r="AG192" s="46" t="str">
        <f t="shared" si="974"/>
        <v/>
      </c>
      <c r="AH192" s="37"/>
      <c r="AI192" s="29"/>
      <c r="AJ192" s="47"/>
      <c r="AK192" s="45"/>
      <c r="AL192" s="45" t="str">
        <f t="shared" si="1014"/>
        <v/>
      </c>
      <c r="AM192" s="45"/>
      <c r="AN192" s="45" t="str">
        <f t="shared" si="1015"/>
        <v/>
      </c>
      <c r="AO192" s="45"/>
      <c r="AP192" s="45" t="str">
        <f t="shared" si="1016"/>
        <v/>
      </c>
      <c r="AQ192" s="45"/>
      <c r="AR192" s="45"/>
      <c r="AS192" s="45"/>
      <c r="AT192" s="45" t="str">
        <f t="shared" si="975"/>
        <v/>
      </c>
      <c r="AU192" s="46" t="str">
        <f t="shared" si="976"/>
        <v/>
      </c>
      <c r="AV192" s="37"/>
      <c r="AW192" s="29"/>
      <c r="AX192" s="47"/>
      <c r="AY192" s="45"/>
      <c r="AZ192" s="45" t="str">
        <f t="shared" si="1017"/>
        <v/>
      </c>
      <c r="BA192" s="45"/>
      <c r="BB192" s="45" t="str">
        <f t="shared" si="1018"/>
        <v/>
      </c>
      <c r="BC192" s="45"/>
      <c r="BD192" s="45" t="str">
        <f t="shared" si="1019"/>
        <v/>
      </c>
      <c r="BE192" s="45"/>
      <c r="BF192" s="45"/>
      <c r="BG192" s="45"/>
      <c r="BH192" s="45" t="str">
        <f t="shared" si="977"/>
        <v/>
      </c>
      <c r="BI192" s="46" t="str">
        <f t="shared" si="978"/>
        <v/>
      </c>
      <c r="BJ192" s="37"/>
      <c r="BK192" s="29"/>
      <c r="BL192" s="47"/>
      <c r="BM192" s="45"/>
      <c r="BN192" s="45" t="str">
        <f t="shared" si="1043"/>
        <v/>
      </c>
      <c r="BO192" s="45"/>
      <c r="BP192" s="45" t="str">
        <f t="shared" si="1044"/>
        <v/>
      </c>
      <c r="BQ192" s="45"/>
      <c r="BR192" s="45" t="str">
        <f t="shared" si="1045"/>
        <v/>
      </c>
      <c r="BS192" s="45"/>
      <c r="BT192" s="63" t="str">
        <f t="shared" si="967"/>
        <v/>
      </c>
      <c r="BU192" s="67" t="str">
        <f t="shared" si="968"/>
        <v/>
      </c>
      <c r="BV192" s="43" t="str">
        <f t="shared" si="1046"/>
        <v/>
      </c>
      <c r="BW192" s="46" t="str">
        <f t="shared" si="1047"/>
        <v/>
      </c>
      <c r="BX192" s="37"/>
      <c r="BY192" s="57"/>
      <c r="BZ192" s="47"/>
      <c r="CA192" s="45"/>
      <c r="CB192" s="45" t="str">
        <f t="shared" si="1048"/>
        <v/>
      </c>
      <c r="CC192" s="45"/>
      <c r="CD192" s="45" t="str">
        <f t="shared" si="1049"/>
        <v/>
      </c>
      <c r="CE192" s="45"/>
      <c r="CF192" s="45" t="str">
        <f t="shared" si="1050"/>
        <v/>
      </c>
      <c r="CG192" s="45"/>
      <c r="CH192" s="63" t="str">
        <f t="shared" si="1001"/>
        <v/>
      </c>
      <c r="CI192" s="67" t="str">
        <f t="shared" si="1002"/>
        <v/>
      </c>
      <c r="CJ192" s="43" t="str">
        <f t="shared" si="1051"/>
        <v/>
      </c>
      <c r="CK192" s="46" t="str">
        <f t="shared" si="1052"/>
        <v/>
      </c>
      <c r="CL192" s="37"/>
      <c r="CM192" s="29"/>
      <c r="CN192" s="47"/>
      <c r="CO192" s="45"/>
      <c r="CP192" s="45" t="str">
        <f t="shared" si="1053"/>
        <v/>
      </c>
      <c r="CQ192" s="45"/>
      <c r="CR192" s="45" t="str">
        <f t="shared" si="1054"/>
        <v/>
      </c>
      <c r="CS192" s="45"/>
      <c r="CT192" s="45" t="str">
        <f t="shared" si="1055"/>
        <v/>
      </c>
      <c r="CU192" s="45"/>
      <c r="CV192" s="63" t="str">
        <f t="shared" si="1008"/>
        <v/>
      </c>
      <c r="CW192" s="67" t="str">
        <f t="shared" si="1009"/>
        <v/>
      </c>
      <c r="CX192" s="43" t="str">
        <f t="shared" si="1056"/>
        <v/>
      </c>
      <c r="CY192" s="46" t="str">
        <f t="shared" si="1057"/>
        <v/>
      </c>
      <c r="CZ192" s="37"/>
      <c r="DA192" s="29"/>
      <c r="DB192" s="47"/>
      <c r="DC192" s="67"/>
      <c r="DD192" s="45" t="str">
        <f t="shared" si="1020"/>
        <v/>
      </c>
      <c r="DE192" s="45"/>
      <c r="DF192" s="45"/>
      <c r="DG192" s="45"/>
      <c r="DH192" s="45" t="str">
        <f t="shared" si="1021"/>
        <v/>
      </c>
      <c r="DI192" s="45"/>
      <c r="DJ192" s="45"/>
      <c r="DK192" s="45"/>
      <c r="DL192" s="45" t="str">
        <f t="shared" si="979"/>
        <v/>
      </c>
      <c r="DM192" s="46" t="str">
        <f t="shared" si="980"/>
        <v/>
      </c>
      <c r="DN192" s="37"/>
      <c r="DO192" s="29"/>
      <c r="DP192" s="47"/>
      <c r="DQ192" s="45"/>
      <c r="DR192" s="45" t="str">
        <f t="shared" si="1022"/>
        <v/>
      </c>
      <c r="DS192" s="45"/>
      <c r="DT192" s="45" t="str">
        <f t="shared" si="1023"/>
        <v/>
      </c>
      <c r="DU192" s="45"/>
      <c r="DV192" s="45" t="str">
        <f t="shared" si="1024"/>
        <v/>
      </c>
      <c r="DW192" s="45"/>
      <c r="DX192" s="45"/>
      <c r="DY192" s="45"/>
      <c r="DZ192" s="45" t="str">
        <f t="shared" si="981"/>
        <v/>
      </c>
      <c r="EA192" s="46" t="str">
        <f t="shared" si="982"/>
        <v/>
      </c>
      <c r="EB192" s="37"/>
      <c r="ED192" s="47"/>
      <c r="EE192" s="67"/>
      <c r="EF192" s="45" t="str">
        <f t="shared" si="1025"/>
        <v/>
      </c>
      <c r="EG192" s="45"/>
      <c r="EH192" s="45"/>
      <c r="EI192" s="45"/>
      <c r="EJ192" s="45" t="str">
        <f t="shared" si="1026"/>
        <v/>
      </c>
      <c r="EK192" s="45"/>
      <c r="EL192" s="45"/>
      <c r="EM192" s="45"/>
      <c r="EN192" s="45" t="str">
        <f t="shared" si="983"/>
        <v/>
      </c>
      <c r="EO192" s="46" t="str">
        <f t="shared" si="984"/>
        <v/>
      </c>
      <c r="EP192" s="37"/>
      <c r="ER192" s="47"/>
      <c r="ES192" s="67"/>
      <c r="ET192" s="45" t="str">
        <f t="shared" si="1027"/>
        <v/>
      </c>
      <c r="EU192" s="45"/>
      <c r="EV192" s="45"/>
      <c r="EW192" s="45"/>
      <c r="EX192" s="45" t="str">
        <f t="shared" si="1028"/>
        <v/>
      </c>
      <c r="EY192" s="45"/>
      <c r="EZ192" s="45"/>
      <c r="FA192" s="45"/>
      <c r="FB192" s="45" t="str">
        <f t="shared" si="985"/>
        <v/>
      </c>
      <c r="FC192" s="46" t="str">
        <f t="shared" si="986"/>
        <v/>
      </c>
      <c r="FD192" s="37"/>
      <c r="FF192" s="47"/>
      <c r="FG192" s="67"/>
      <c r="FH192" s="45" t="str">
        <f t="shared" si="1029"/>
        <v/>
      </c>
      <c r="FI192" s="45"/>
      <c r="FJ192" s="45"/>
      <c r="FK192" s="45"/>
      <c r="FL192" s="45" t="str">
        <f t="shared" si="1030"/>
        <v/>
      </c>
      <c r="FM192" s="45"/>
      <c r="FN192" s="45"/>
      <c r="FO192" s="45"/>
      <c r="FP192" s="45" t="str">
        <f t="shared" si="987"/>
        <v/>
      </c>
      <c r="FQ192" s="46" t="str">
        <f t="shared" si="988"/>
        <v/>
      </c>
      <c r="FR192" s="37"/>
      <c r="FS192" s="29"/>
      <c r="FT192" s="47"/>
      <c r="FU192" s="67"/>
      <c r="FV192" s="45" t="str">
        <f t="shared" si="1031"/>
        <v/>
      </c>
      <c r="FW192" s="45"/>
      <c r="FX192" s="45"/>
      <c r="FY192" s="45"/>
      <c r="FZ192" s="45" t="str">
        <f t="shared" si="1032"/>
        <v/>
      </c>
      <c r="GA192" s="45"/>
      <c r="GB192" s="45"/>
      <c r="GC192" s="45"/>
      <c r="GD192" s="45" t="str">
        <f t="shared" si="989"/>
        <v/>
      </c>
      <c r="GE192" s="46" t="str">
        <f t="shared" si="990"/>
        <v/>
      </c>
      <c r="GF192" s="37"/>
      <c r="GH192" s="47"/>
      <c r="GI192" s="67"/>
      <c r="GJ192" s="45" t="str">
        <f t="shared" si="1033"/>
        <v/>
      </c>
      <c r="GK192" s="45"/>
      <c r="GL192" s="45"/>
      <c r="GM192" s="45"/>
      <c r="GN192" s="45" t="str">
        <f t="shared" si="1034"/>
        <v/>
      </c>
      <c r="GO192" s="45"/>
      <c r="GP192" s="45"/>
      <c r="GQ192" s="45"/>
      <c r="GR192" s="45" t="str">
        <f t="shared" si="991"/>
        <v/>
      </c>
      <c r="GS192" s="46" t="str">
        <f t="shared" si="992"/>
        <v/>
      </c>
      <c r="GT192" s="37"/>
      <c r="GU192" s="61"/>
      <c r="GV192" s="47"/>
      <c r="GW192" s="30"/>
      <c r="GX192" s="45"/>
      <c r="GY192" s="45" t="str">
        <f t="shared" si="1058"/>
        <v/>
      </c>
      <c r="GZ192" s="45"/>
      <c r="HA192" s="45" t="str">
        <f t="shared" si="1059"/>
        <v/>
      </c>
      <c r="HB192" s="45"/>
      <c r="HC192" s="45" t="str">
        <f t="shared" si="1060"/>
        <v/>
      </c>
      <c r="HD192" s="45"/>
      <c r="HE192" s="63" t="str">
        <f>IF(GX191="","",HE188)</f>
        <v/>
      </c>
      <c r="HF192" s="67" t="str">
        <f>IF(GX191="","",HF188)</f>
        <v/>
      </c>
      <c r="HG192" s="43" t="str">
        <f t="shared" si="1061"/>
        <v/>
      </c>
      <c r="HH192" s="46" t="str">
        <f t="shared" si="965"/>
        <v/>
      </c>
      <c r="HI192" s="37"/>
      <c r="HK192" s="47"/>
      <c r="HL192" s="45"/>
      <c r="HM192" s="45" t="str">
        <f t="shared" si="1062"/>
        <v/>
      </c>
      <c r="HN192" s="45"/>
      <c r="HO192" s="45" t="str">
        <f t="shared" si="1063"/>
        <v/>
      </c>
      <c r="HP192" s="45"/>
      <c r="HQ192" s="45" t="str">
        <f t="shared" si="1064"/>
        <v/>
      </c>
      <c r="HR192" s="45"/>
      <c r="HS192" s="63" t="str">
        <f t="shared" si="1065"/>
        <v/>
      </c>
      <c r="HT192" s="67" t="str">
        <f t="shared" si="1066"/>
        <v/>
      </c>
      <c r="HU192" s="43" t="str">
        <f t="shared" si="1067"/>
        <v/>
      </c>
      <c r="HV192" s="46" t="str">
        <f t="shared" si="1068"/>
        <v/>
      </c>
      <c r="HW192" s="37"/>
      <c r="HX192" s="360"/>
      <c r="HY192" s="47"/>
      <c r="HZ192" s="45"/>
      <c r="IA192" s="45" t="str">
        <f t="shared" si="1069"/>
        <v/>
      </c>
      <c r="IB192" s="45"/>
      <c r="IC192" s="45" t="str">
        <f t="shared" si="1070"/>
        <v/>
      </c>
      <c r="ID192" s="45"/>
      <c r="IE192" s="45" t="str">
        <f t="shared" si="1071"/>
        <v/>
      </c>
      <c r="IF192" s="45"/>
      <c r="IG192" s="63" t="str">
        <f t="shared" si="1003"/>
        <v/>
      </c>
      <c r="IH192" s="67" t="str">
        <f t="shared" si="1004"/>
        <v/>
      </c>
      <c r="II192" s="43" t="str">
        <f t="shared" si="1072"/>
        <v/>
      </c>
      <c r="IJ192" s="46" t="str">
        <f t="shared" si="1073"/>
        <v/>
      </c>
      <c r="IK192" s="37"/>
      <c r="IL192" s="29"/>
      <c r="IM192" s="47"/>
      <c r="IN192" s="45"/>
      <c r="IO192" s="45" t="str">
        <f t="shared" si="1074"/>
        <v/>
      </c>
      <c r="IP192" s="45"/>
      <c r="IQ192" s="45" t="str">
        <f t="shared" si="1075"/>
        <v/>
      </c>
      <c r="IR192" s="45"/>
      <c r="IS192" s="45" t="str">
        <f t="shared" si="1076"/>
        <v/>
      </c>
      <c r="IT192" s="45"/>
      <c r="IU192" s="63" t="str">
        <f t="shared" ref="IU192:IU202" si="1091">IF(IN192="","",IU188)</f>
        <v/>
      </c>
      <c r="IV192" s="67" t="str">
        <f t="shared" si="1090"/>
        <v/>
      </c>
      <c r="IW192" s="43" t="str">
        <f t="shared" si="1077"/>
        <v/>
      </c>
      <c r="IX192" s="46" t="str">
        <f t="shared" si="1078"/>
        <v/>
      </c>
      <c r="IY192" s="37"/>
      <c r="IZ192" s="61"/>
      <c r="JA192" s="47"/>
      <c r="JB192" s="45"/>
      <c r="JC192" s="45" t="str">
        <f t="shared" si="1079"/>
        <v/>
      </c>
      <c r="JD192" s="45"/>
      <c r="JE192" s="45" t="str">
        <f t="shared" si="1080"/>
        <v/>
      </c>
      <c r="JF192" s="45"/>
      <c r="JG192" s="45" t="str">
        <f t="shared" si="1081"/>
        <v/>
      </c>
      <c r="JH192" s="45"/>
      <c r="JI192" s="63" t="str">
        <f t="shared" si="1006"/>
        <v/>
      </c>
      <c r="JJ192" s="67" t="str">
        <f t="shared" si="1007"/>
        <v/>
      </c>
      <c r="JK192" s="43" t="str">
        <f t="shared" si="1082"/>
        <v/>
      </c>
      <c r="JL192" s="46" t="str">
        <f t="shared" si="1083"/>
        <v/>
      </c>
      <c r="JM192" s="37"/>
      <c r="JN192" s="29"/>
      <c r="JO192" s="47"/>
      <c r="JP192" s="45"/>
      <c r="JQ192" s="45" t="str">
        <f t="shared" si="1005"/>
        <v/>
      </c>
      <c r="JR192" s="45"/>
      <c r="JS192" s="45" t="str">
        <f t="shared" si="1084"/>
        <v/>
      </c>
      <c r="JT192" s="45"/>
      <c r="JU192" s="45" t="str">
        <f t="shared" si="1085"/>
        <v/>
      </c>
      <c r="JV192" s="45"/>
      <c r="JW192" s="63" t="str">
        <f t="shared" si="1086"/>
        <v/>
      </c>
      <c r="JX192" s="67" t="str">
        <f t="shared" si="1087"/>
        <v/>
      </c>
      <c r="JY192" s="43" t="str">
        <f t="shared" si="1088"/>
        <v/>
      </c>
      <c r="JZ192" s="46" t="str">
        <f t="shared" si="1089"/>
        <v/>
      </c>
      <c r="KA192" s="37"/>
      <c r="KB192" s="51"/>
      <c r="KC192" s="47"/>
      <c r="KD192" s="45"/>
      <c r="KE192" s="45" t="str">
        <f>IF(KD192="","",KD192-KD188)</f>
        <v/>
      </c>
      <c r="KF192" s="45"/>
      <c r="KG192" s="45" t="str">
        <f>IF(KF192="","",KF192-KF188)</f>
        <v/>
      </c>
      <c r="KH192" s="45"/>
      <c r="KI192" s="45" t="str">
        <f>IF(KH192="","",KH188+KJ188-KH192)</f>
        <v/>
      </c>
      <c r="KJ192" s="45"/>
      <c r="KK192" s="63" t="str">
        <f>IF(KD192="","",KK188)</f>
        <v/>
      </c>
      <c r="KL192" s="67" t="str">
        <f>IF(KE192="","",KL188)</f>
        <v/>
      </c>
      <c r="KM192" s="43" t="str">
        <f>IF(KH192="","",KI192*KL192)</f>
        <v/>
      </c>
      <c r="KN192" s="46" t="str">
        <f>IF(KI192="","",KM192/(KE192*100))</f>
        <v/>
      </c>
      <c r="KO192" s="37"/>
      <c r="KP192" s="29"/>
      <c r="KQ192" s="47"/>
      <c r="KR192" s="45"/>
      <c r="KS192" s="45" t="str">
        <f>IF(KR192="","",KR192-KR188)</f>
        <v/>
      </c>
      <c r="KT192" s="45"/>
      <c r="KU192" s="45" t="str">
        <f>IF(KT192="","",KT192-KT188)</f>
        <v/>
      </c>
      <c r="KV192" s="45"/>
      <c r="KW192" s="45" t="str">
        <f>IF(KV192="","",KV188+KX188-KV192)</f>
        <v/>
      </c>
      <c r="KX192" s="45"/>
      <c r="KY192" s="63" t="str">
        <f>IF(KR192="","",KY188)</f>
        <v/>
      </c>
      <c r="KZ192" s="67" t="str">
        <f>IF(KS192="","",KZ188)</f>
        <v/>
      </c>
      <c r="LA192" s="43" t="str">
        <f>IF(KV192="","",KW192*KZ192)</f>
        <v/>
      </c>
      <c r="LB192" s="46" t="str">
        <f>IF(KW192="","",LA192/(KS192*100))</f>
        <v/>
      </c>
      <c r="LC192" s="37"/>
      <c r="LD192" s="29"/>
      <c r="LE192" s="52"/>
      <c r="LF192" s="43"/>
      <c r="LG192" s="86" t="str">
        <f>IF(LF192="","",LF192-LF189)</f>
        <v/>
      </c>
      <c r="LH192" s="43"/>
      <c r="LI192" s="43"/>
      <c r="LJ192" s="43"/>
      <c r="LK192" s="87"/>
      <c r="LL192" s="43"/>
      <c r="LM192" s="73"/>
      <c r="LN192" s="67"/>
      <c r="LO192" s="87" t="str">
        <f t="shared" si="904"/>
        <v/>
      </c>
      <c r="LP192" s="53"/>
      <c r="LQ192" s="37"/>
      <c r="LR192" s="29"/>
      <c r="LS192" s="47"/>
      <c r="LT192" s="67"/>
      <c r="LU192" s="45" t="str">
        <f t="shared" si="1035"/>
        <v/>
      </c>
      <c r="LV192" s="45"/>
      <c r="LW192" s="45"/>
      <c r="LX192" s="45"/>
      <c r="LY192" s="45" t="str">
        <f t="shared" si="1036"/>
        <v/>
      </c>
      <c r="LZ192" s="45"/>
      <c r="MA192" s="45"/>
      <c r="MB192" s="45"/>
      <c r="MC192" s="45" t="str">
        <f t="shared" si="993"/>
        <v/>
      </c>
      <c r="MD192" s="46" t="str">
        <f t="shared" si="994"/>
        <v/>
      </c>
      <c r="ME192" s="37"/>
      <c r="MF192" s="29"/>
      <c r="MG192" s="47"/>
      <c r="MH192" s="67"/>
      <c r="MI192" s="45" t="str">
        <f t="shared" si="1037"/>
        <v/>
      </c>
      <c r="MJ192" s="45"/>
      <c r="MK192" s="45"/>
      <c r="ML192" s="45"/>
      <c r="MM192" s="45" t="str">
        <f t="shared" si="1038"/>
        <v/>
      </c>
      <c r="MN192" s="45"/>
      <c r="MO192" s="45"/>
      <c r="MP192" s="45"/>
      <c r="MQ192" s="45" t="str">
        <f t="shared" si="995"/>
        <v/>
      </c>
      <c r="MR192" s="46" t="str">
        <f t="shared" si="996"/>
        <v/>
      </c>
      <c r="MS192" s="37"/>
      <c r="MT192" s="29"/>
      <c r="MU192" s="47"/>
      <c r="MV192" s="67"/>
      <c r="MW192" s="45" t="str">
        <f t="shared" si="1039"/>
        <v/>
      </c>
      <c r="MX192" s="45"/>
      <c r="MY192" s="45"/>
      <c r="MZ192" s="45"/>
      <c r="NA192" s="45" t="str">
        <f t="shared" si="1040"/>
        <v/>
      </c>
      <c r="NB192" s="45"/>
      <c r="NC192" s="45"/>
      <c r="ND192" s="45"/>
      <c r="NE192" s="45" t="str">
        <f t="shared" si="997"/>
        <v/>
      </c>
      <c r="NF192" s="46" t="str">
        <f t="shared" si="998"/>
        <v/>
      </c>
      <c r="NG192" s="37"/>
      <c r="NH192" s="29"/>
      <c r="NI192" s="47"/>
      <c r="NJ192" s="67"/>
      <c r="NK192" s="45" t="str">
        <f t="shared" si="1041"/>
        <v/>
      </c>
      <c r="NL192" s="45"/>
      <c r="NM192" s="45"/>
      <c r="NN192" s="45"/>
      <c r="NO192" s="45" t="str">
        <f t="shared" si="1042"/>
        <v/>
      </c>
      <c r="NP192" s="45"/>
      <c r="NQ192" s="45"/>
      <c r="NR192" s="45"/>
      <c r="NS192" s="45" t="str">
        <f t="shared" si="999"/>
        <v/>
      </c>
      <c r="NT192" s="46" t="str">
        <f t="shared" si="1000"/>
        <v/>
      </c>
      <c r="NU192" s="37"/>
    </row>
    <row r="193" spans="1:385" x14ac:dyDescent="0.25">
      <c r="A193" s="38"/>
      <c r="B193" s="39"/>
      <c r="C193" s="40"/>
      <c r="D193" s="40"/>
      <c r="E193" s="41"/>
      <c r="F193" s="41"/>
      <c r="G193" s="40"/>
      <c r="H193" s="42"/>
      <c r="I193" s="45"/>
      <c r="J193" s="45" t="str">
        <f t="shared" si="1010"/>
        <v/>
      </c>
      <c r="K193" s="45"/>
      <c r="L193" s="45"/>
      <c r="M193" s="45"/>
      <c r="N193" s="45" t="str">
        <f t="shared" si="1011"/>
        <v/>
      </c>
      <c r="O193" s="45"/>
      <c r="P193" s="45"/>
      <c r="Q193" s="45"/>
      <c r="R193" s="45" t="str">
        <f t="shared" si="971"/>
        <v/>
      </c>
      <c r="S193" s="46" t="str">
        <f t="shared" si="972"/>
        <v/>
      </c>
      <c r="T193" s="37"/>
      <c r="U193" s="29"/>
      <c r="V193" s="47"/>
      <c r="W193" s="67"/>
      <c r="X193" s="45" t="str">
        <f t="shared" si="1012"/>
        <v/>
      </c>
      <c r="Y193" s="45"/>
      <c r="Z193" s="45"/>
      <c r="AA193" s="45"/>
      <c r="AB193" s="45" t="str">
        <f t="shared" si="1013"/>
        <v/>
      </c>
      <c r="AC193" s="45"/>
      <c r="AD193" s="45"/>
      <c r="AE193" s="45"/>
      <c r="AF193" s="45" t="str">
        <f t="shared" si="973"/>
        <v/>
      </c>
      <c r="AG193" s="46" t="str">
        <f t="shared" si="974"/>
        <v/>
      </c>
      <c r="AH193" s="37"/>
      <c r="AI193" s="29"/>
      <c r="AJ193" s="47"/>
      <c r="AK193" s="45"/>
      <c r="AL193" s="45" t="str">
        <f t="shared" si="1014"/>
        <v/>
      </c>
      <c r="AM193" s="45"/>
      <c r="AN193" s="45" t="str">
        <f t="shared" si="1015"/>
        <v/>
      </c>
      <c r="AO193" s="45"/>
      <c r="AP193" s="45" t="str">
        <f t="shared" si="1016"/>
        <v/>
      </c>
      <c r="AQ193" s="45"/>
      <c r="AR193" s="45"/>
      <c r="AS193" s="45"/>
      <c r="AT193" s="45" t="str">
        <f t="shared" si="975"/>
        <v/>
      </c>
      <c r="AU193" s="46" t="str">
        <f t="shared" si="976"/>
        <v/>
      </c>
      <c r="AV193" s="37"/>
      <c r="AW193" s="29"/>
      <c r="AX193" s="47"/>
      <c r="AY193" s="45"/>
      <c r="AZ193" s="45" t="str">
        <f t="shared" si="1017"/>
        <v/>
      </c>
      <c r="BA193" s="45"/>
      <c r="BB193" s="45" t="str">
        <f t="shared" si="1018"/>
        <v/>
      </c>
      <c r="BC193" s="45"/>
      <c r="BD193" s="45" t="str">
        <f t="shared" si="1019"/>
        <v/>
      </c>
      <c r="BE193" s="45"/>
      <c r="BF193" s="45"/>
      <c r="BG193" s="45"/>
      <c r="BH193" s="45" t="str">
        <f t="shared" si="977"/>
        <v/>
      </c>
      <c r="BI193" s="46" t="str">
        <f t="shared" si="978"/>
        <v/>
      </c>
      <c r="BJ193" s="37"/>
      <c r="BK193" s="29"/>
      <c r="BL193" s="47"/>
      <c r="BM193" s="45"/>
      <c r="BN193" s="45" t="str">
        <f t="shared" si="1043"/>
        <v/>
      </c>
      <c r="BO193" s="45"/>
      <c r="BP193" s="45" t="str">
        <f t="shared" si="1044"/>
        <v/>
      </c>
      <c r="BQ193" s="45"/>
      <c r="BR193" s="45" t="str">
        <f t="shared" si="1045"/>
        <v/>
      </c>
      <c r="BS193" s="45"/>
      <c r="BT193" s="63" t="str">
        <f t="shared" si="967"/>
        <v/>
      </c>
      <c r="BU193" s="67" t="str">
        <f t="shared" si="968"/>
        <v/>
      </c>
      <c r="BV193" s="45" t="str">
        <f t="shared" si="1046"/>
        <v/>
      </c>
      <c r="BW193" s="46" t="str">
        <f t="shared" si="1047"/>
        <v/>
      </c>
      <c r="BX193" s="37"/>
      <c r="BY193" s="57"/>
      <c r="BZ193" s="47"/>
      <c r="CA193" s="45"/>
      <c r="CB193" s="45" t="str">
        <f t="shared" si="1048"/>
        <v/>
      </c>
      <c r="CC193" s="45"/>
      <c r="CD193" s="45" t="str">
        <f t="shared" si="1049"/>
        <v/>
      </c>
      <c r="CE193" s="45"/>
      <c r="CF193" s="45" t="str">
        <f t="shared" si="1050"/>
        <v/>
      </c>
      <c r="CG193" s="45"/>
      <c r="CH193" s="63" t="str">
        <f t="shared" si="1001"/>
        <v/>
      </c>
      <c r="CI193" s="67" t="str">
        <f t="shared" si="1002"/>
        <v/>
      </c>
      <c r="CJ193" s="45" t="str">
        <f t="shared" si="1051"/>
        <v/>
      </c>
      <c r="CK193" s="46" t="str">
        <f t="shared" si="1052"/>
        <v/>
      </c>
      <c r="CL193" s="37"/>
      <c r="CM193" s="29"/>
      <c r="CN193" s="47"/>
      <c r="CO193" s="45"/>
      <c r="CP193" s="45" t="str">
        <f t="shared" si="1053"/>
        <v/>
      </c>
      <c r="CQ193" s="45"/>
      <c r="CR193" s="45" t="str">
        <f t="shared" si="1054"/>
        <v/>
      </c>
      <c r="CS193" s="45"/>
      <c r="CT193" s="45" t="str">
        <f t="shared" si="1055"/>
        <v/>
      </c>
      <c r="CU193" s="45"/>
      <c r="CV193" s="63" t="str">
        <f t="shared" si="1008"/>
        <v/>
      </c>
      <c r="CW193" s="67" t="str">
        <f t="shared" si="1009"/>
        <v/>
      </c>
      <c r="CX193" s="45" t="str">
        <f t="shared" si="1056"/>
        <v/>
      </c>
      <c r="CY193" s="46" t="str">
        <f t="shared" si="1057"/>
        <v/>
      </c>
      <c r="CZ193" s="37"/>
      <c r="DA193" s="29"/>
      <c r="DB193" s="47"/>
      <c r="DC193" s="67"/>
      <c r="DD193" s="45" t="str">
        <f t="shared" si="1020"/>
        <v/>
      </c>
      <c r="DE193" s="45"/>
      <c r="DF193" s="45"/>
      <c r="DG193" s="45"/>
      <c r="DH193" s="45" t="str">
        <f t="shared" si="1021"/>
        <v/>
      </c>
      <c r="DI193" s="45"/>
      <c r="DJ193" s="45"/>
      <c r="DK193" s="45"/>
      <c r="DL193" s="45" t="str">
        <f t="shared" si="979"/>
        <v/>
      </c>
      <c r="DM193" s="46" t="str">
        <f t="shared" si="980"/>
        <v/>
      </c>
      <c r="DN193" s="37"/>
      <c r="DO193" s="29"/>
      <c r="DP193" s="47"/>
      <c r="DQ193" s="45"/>
      <c r="DR193" s="45" t="str">
        <f t="shared" si="1022"/>
        <v/>
      </c>
      <c r="DS193" s="45"/>
      <c r="DT193" s="45" t="str">
        <f t="shared" si="1023"/>
        <v/>
      </c>
      <c r="DU193" s="45"/>
      <c r="DV193" s="45" t="str">
        <f t="shared" si="1024"/>
        <v/>
      </c>
      <c r="DW193" s="45"/>
      <c r="DX193" s="45"/>
      <c r="DY193" s="45"/>
      <c r="DZ193" s="45" t="str">
        <f t="shared" si="981"/>
        <v/>
      </c>
      <c r="EA193" s="46" t="str">
        <f t="shared" si="982"/>
        <v/>
      </c>
      <c r="EB193" s="37"/>
      <c r="ED193" s="47"/>
      <c r="EE193" s="67"/>
      <c r="EF193" s="45" t="str">
        <f t="shared" si="1025"/>
        <v/>
      </c>
      <c r="EG193" s="45"/>
      <c r="EH193" s="45"/>
      <c r="EI193" s="45"/>
      <c r="EJ193" s="45" t="str">
        <f t="shared" si="1026"/>
        <v/>
      </c>
      <c r="EK193" s="45"/>
      <c r="EL193" s="45"/>
      <c r="EM193" s="45"/>
      <c r="EN193" s="45" t="str">
        <f t="shared" si="983"/>
        <v/>
      </c>
      <c r="EO193" s="46" t="str">
        <f t="shared" si="984"/>
        <v/>
      </c>
      <c r="EP193" s="37"/>
      <c r="ER193" s="47"/>
      <c r="ES193" s="67"/>
      <c r="ET193" s="45" t="str">
        <f t="shared" si="1027"/>
        <v/>
      </c>
      <c r="EU193" s="45"/>
      <c r="EV193" s="45"/>
      <c r="EW193" s="45"/>
      <c r="EX193" s="45" t="str">
        <f t="shared" si="1028"/>
        <v/>
      </c>
      <c r="EY193" s="45"/>
      <c r="EZ193" s="45"/>
      <c r="FA193" s="45"/>
      <c r="FB193" s="45" t="str">
        <f t="shared" si="985"/>
        <v/>
      </c>
      <c r="FC193" s="46" t="str">
        <f t="shared" si="986"/>
        <v/>
      </c>
      <c r="FD193" s="37"/>
      <c r="FF193" s="47"/>
      <c r="FG193" s="67"/>
      <c r="FH193" s="45" t="str">
        <f t="shared" si="1029"/>
        <v/>
      </c>
      <c r="FI193" s="45"/>
      <c r="FJ193" s="45"/>
      <c r="FK193" s="45"/>
      <c r="FL193" s="45" t="str">
        <f t="shared" si="1030"/>
        <v/>
      </c>
      <c r="FM193" s="45"/>
      <c r="FN193" s="45"/>
      <c r="FO193" s="45"/>
      <c r="FP193" s="45" t="str">
        <f t="shared" si="987"/>
        <v/>
      </c>
      <c r="FQ193" s="46" t="str">
        <f t="shared" si="988"/>
        <v/>
      </c>
      <c r="FR193" s="37"/>
      <c r="FS193" s="29"/>
      <c r="FT193" s="47"/>
      <c r="FU193" s="67"/>
      <c r="FV193" s="45" t="str">
        <f t="shared" si="1031"/>
        <v/>
      </c>
      <c r="FW193" s="45"/>
      <c r="FX193" s="45"/>
      <c r="FY193" s="45"/>
      <c r="FZ193" s="45" t="str">
        <f t="shared" si="1032"/>
        <v/>
      </c>
      <c r="GA193" s="45"/>
      <c r="GB193" s="45"/>
      <c r="GC193" s="45"/>
      <c r="GD193" s="45" t="str">
        <f t="shared" si="989"/>
        <v/>
      </c>
      <c r="GE193" s="46" t="str">
        <f t="shared" si="990"/>
        <v/>
      </c>
      <c r="GF193" s="37"/>
      <c r="GH193" s="47"/>
      <c r="GI193" s="67"/>
      <c r="GJ193" s="45" t="str">
        <f t="shared" si="1033"/>
        <v/>
      </c>
      <c r="GK193" s="45"/>
      <c r="GL193" s="45"/>
      <c r="GM193" s="45"/>
      <c r="GN193" s="45" t="str">
        <f t="shared" si="1034"/>
        <v/>
      </c>
      <c r="GO193" s="45"/>
      <c r="GP193" s="45"/>
      <c r="GQ193" s="45"/>
      <c r="GR193" s="45" t="str">
        <f t="shared" si="991"/>
        <v/>
      </c>
      <c r="GS193" s="46" t="str">
        <f t="shared" si="992"/>
        <v/>
      </c>
      <c r="GT193" s="37"/>
      <c r="GU193" s="61"/>
      <c r="GV193" s="47"/>
      <c r="GW193" s="30"/>
      <c r="GX193" s="45"/>
      <c r="GY193" s="45" t="str">
        <f t="shared" si="1058"/>
        <v/>
      </c>
      <c r="GZ193" s="45"/>
      <c r="HA193" s="45" t="str">
        <f t="shared" si="1059"/>
        <v/>
      </c>
      <c r="HB193" s="45"/>
      <c r="HC193" s="45" t="str">
        <f t="shared" si="1060"/>
        <v/>
      </c>
      <c r="HD193" s="45"/>
      <c r="HE193" s="63" t="str">
        <f>IF(GX191="","",HE189)</f>
        <v/>
      </c>
      <c r="HF193" s="67" t="str">
        <f>IF(GX191="","",HF189)</f>
        <v/>
      </c>
      <c r="HG193" s="45" t="str">
        <f t="shared" si="1061"/>
        <v/>
      </c>
      <c r="HH193" s="46" t="str">
        <f>IF(HC193="","",HG193/(GY192*100))</f>
        <v/>
      </c>
      <c r="HI193" s="37"/>
      <c r="HK193" s="47"/>
      <c r="HL193" s="45"/>
      <c r="HM193" s="45" t="str">
        <f t="shared" si="1062"/>
        <v/>
      </c>
      <c r="HN193" s="45"/>
      <c r="HO193" s="45" t="str">
        <f t="shared" si="1063"/>
        <v/>
      </c>
      <c r="HP193" s="45"/>
      <c r="HQ193" s="45" t="str">
        <f t="shared" si="1064"/>
        <v/>
      </c>
      <c r="HR193" s="45"/>
      <c r="HS193" s="63" t="str">
        <f t="shared" si="1065"/>
        <v/>
      </c>
      <c r="HT193" s="67" t="str">
        <f t="shared" si="1066"/>
        <v/>
      </c>
      <c r="HU193" s="45" t="str">
        <f t="shared" si="1067"/>
        <v/>
      </c>
      <c r="HV193" s="46" t="str">
        <f t="shared" si="1068"/>
        <v/>
      </c>
      <c r="HW193" s="37"/>
      <c r="HX193" s="360"/>
      <c r="HY193" s="47"/>
      <c r="HZ193" s="45"/>
      <c r="IA193" s="45" t="str">
        <f t="shared" si="1069"/>
        <v/>
      </c>
      <c r="IB193" s="45"/>
      <c r="IC193" s="45" t="str">
        <f t="shared" si="1070"/>
        <v/>
      </c>
      <c r="ID193" s="45"/>
      <c r="IE193" s="45" t="str">
        <f t="shared" si="1071"/>
        <v/>
      </c>
      <c r="IF193" s="45"/>
      <c r="IG193" s="63" t="str">
        <f t="shared" si="1003"/>
        <v/>
      </c>
      <c r="IH193" s="67" t="str">
        <f t="shared" si="1004"/>
        <v/>
      </c>
      <c r="II193" s="45" t="str">
        <f t="shared" si="1072"/>
        <v/>
      </c>
      <c r="IJ193" s="46" t="str">
        <f t="shared" si="1073"/>
        <v/>
      </c>
      <c r="IK193" s="37"/>
      <c r="IL193" s="29"/>
      <c r="IM193" s="47"/>
      <c r="IN193" s="45"/>
      <c r="IO193" s="45" t="str">
        <f t="shared" si="1074"/>
        <v/>
      </c>
      <c r="IP193" s="45"/>
      <c r="IQ193" s="45" t="str">
        <f t="shared" si="1075"/>
        <v/>
      </c>
      <c r="IR193" s="45"/>
      <c r="IS193" s="45" t="str">
        <f t="shared" si="1076"/>
        <v/>
      </c>
      <c r="IT193" s="45"/>
      <c r="IU193" s="63" t="str">
        <f t="shared" si="1091"/>
        <v/>
      </c>
      <c r="IV193" s="67" t="str">
        <f t="shared" si="1090"/>
        <v/>
      </c>
      <c r="IW193" s="45" t="str">
        <f t="shared" si="1077"/>
        <v/>
      </c>
      <c r="IX193" s="46" t="str">
        <f t="shared" si="1078"/>
        <v/>
      </c>
      <c r="IY193" s="37"/>
      <c r="IZ193" s="61"/>
      <c r="JA193" s="47"/>
      <c r="JB193" s="45"/>
      <c r="JC193" s="45" t="str">
        <f t="shared" si="1079"/>
        <v/>
      </c>
      <c r="JD193" s="45"/>
      <c r="JE193" s="45" t="str">
        <f t="shared" si="1080"/>
        <v/>
      </c>
      <c r="JF193" s="45"/>
      <c r="JG193" s="45" t="str">
        <f t="shared" si="1081"/>
        <v/>
      </c>
      <c r="JH193" s="45"/>
      <c r="JI193" s="63" t="str">
        <f t="shared" si="1006"/>
        <v/>
      </c>
      <c r="JJ193" s="67" t="str">
        <f t="shared" si="1007"/>
        <v/>
      </c>
      <c r="JK193" s="45" t="str">
        <f t="shared" si="1082"/>
        <v/>
      </c>
      <c r="JL193" s="46" t="str">
        <f t="shared" si="1083"/>
        <v/>
      </c>
      <c r="JM193" s="37"/>
      <c r="JN193" s="29"/>
      <c r="JO193" s="47"/>
      <c r="JP193" s="45"/>
      <c r="JQ193" s="45" t="str">
        <f t="shared" si="1005"/>
        <v/>
      </c>
      <c r="JR193" s="45"/>
      <c r="JS193" s="45" t="str">
        <f t="shared" si="1084"/>
        <v/>
      </c>
      <c r="JT193" s="45"/>
      <c r="JU193" s="45" t="str">
        <f t="shared" si="1085"/>
        <v/>
      </c>
      <c r="JV193" s="45"/>
      <c r="JW193" s="63" t="str">
        <f t="shared" si="1086"/>
        <v/>
      </c>
      <c r="JX193" s="67" t="str">
        <f t="shared" si="1087"/>
        <v/>
      </c>
      <c r="JY193" s="45" t="str">
        <f t="shared" si="1088"/>
        <v/>
      </c>
      <c r="JZ193" s="46" t="str">
        <f t="shared" si="1089"/>
        <v/>
      </c>
      <c r="KA193" s="37"/>
      <c r="KB193" s="51"/>
      <c r="KC193" s="47"/>
      <c r="KD193" s="45"/>
      <c r="KE193" s="45" t="str">
        <f>IF(KD193="","",KD193-KD189)</f>
        <v/>
      </c>
      <c r="KF193" s="45"/>
      <c r="KG193" s="45" t="str">
        <f>IF(KF193="","",KF193-KF189)</f>
        <v/>
      </c>
      <c r="KH193" s="45"/>
      <c r="KI193" s="45" t="str">
        <f>IF(KH193="","",KH189+KJ189-KH193)</f>
        <v/>
      </c>
      <c r="KJ193" s="45"/>
      <c r="KK193" s="63" t="str">
        <f>IF(KD193="","",KK189)</f>
        <v/>
      </c>
      <c r="KL193" s="67" t="str">
        <f>IF(KE193="","",KL189)</f>
        <v/>
      </c>
      <c r="KM193" s="45" t="str">
        <f>IF(KH193="","",KI193*KL193)</f>
        <v/>
      </c>
      <c r="KN193" s="46" t="str">
        <f>IF(KI193="","",KM193/(KE193*100))</f>
        <v/>
      </c>
      <c r="KO193" s="37"/>
      <c r="KP193" s="29"/>
      <c r="KQ193" s="47"/>
      <c r="KR193" s="45"/>
      <c r="KS193" s="45" t="str">
        <f>IF(KR193="","",KR193-KR189)</f>
        <v/>
      </c>
      <c r="KT193" s="45"/>
      <c r="KU193" s="45" t="str">
        <f>IF(KT193="","",KT193-KT189)</f>
        <v/>
      </c>
      <c r="KV193" s="45"/>
      <c r="KW193" s="45" t="str">
        <f>IF(KV193="","",KV189+KX189-KV193)</f>
        <v/>
      </c>
      <c r="KX193" s="45"/>
      <c r="KY193" s="63" t="str">
        <f>IF(KR193="","",KY189)</f>
        <v/>
      </c>
      <c r="KZ193" s="67" t="str">
        <f>IF(KS193="","",KZ189)</f>
        <v/>
      </c>
      <c r="LA193" s="45" t="str">
        <f>IF(KV193="","",KW193*KZ193)</f>
        <v/>
      </c>
      <c r="LB193" s="46" t="str">
        <f>IF(KW193="","",LA193/(KS193*100))</f>
        <v/>
      </c>
      <c r="LC193" s="37"/>
      <c r="LD193" s="29"/>
      <c r="LE193" s="52"/>
      <c r="LF193" s="43"/>
      <c r="LG193" s="45"/>
      <c r="LH193" s="45"/>
      <c r="LI193" s="45"/>
      <c r="LJ193" s="45"/>
      <c r="LK193" s="45"/>
      <c r="LL193" s="45"/>
      <c r="LM193" s="63"/>
      <c r="LN193" s="67"/>
      <c r="LO193" s="45" t="str">
        <f t="shared" si="904"/>
        <v/>
      </c>
      <c r="LP193" s="46"/>
      <c r="LQ193" s="37"/>
      <c r="LR193" s="29"/>
      <c r="LS193" s="47"/>
      <c r="LT193" s="67"/>
      <c r="LU193" s="45" t="str">
        <f t="shared" si="1035"/>
        <v/>
      </c>
      <c r="LV193" s="45"/>
      <c r="LW193" s="45"/>
      <c r="LX193" s="45"/>
      <c r="LY193" s="45" t="str">
        <f t="shared" si="1036"/>
        <v/>
      </c>
      <c r="LZ193" s="45"/>
      <c r="MA193" s="45"/>
      <c r="MB193" s="45"/>
      <c r="MC193" s="45" t="str">
        <f t="shared" si="993"/>
        <v/>
      </c>
      <c r="MD193" s="46" t="str">
        <f t="shared" si="994"/>
        <v/>
      </c>
      <c r="ME193" s="37"/>
      <c r="MF193" s="29"/>
      <c r="MG193" s="47"/>
      <c r="MH193" s="67"/>
      <c r="MI193" s="45" t="str">
        <f t="shared" si="1037"/>
        <v/>
      </c>
      <c r="MJ193" s="45"/>
      <c r="MK193" s="45"/>
      <c r="ML193" s="45"/>
      <c r="MM193" s="45" t="str">
        <f t="shared" si="1038"/>
        <v/>
      </c>
      <c r="MN193" s="45"/>
      <c r="MO193" s="45"/>
      <c r="MP193" s="45"/>
      <c r="MQ193" s="45" t="str">
        <f t="shared" si="995"/>
        <v/>
      </c>
      <c r="MR193" s="46" t="str">
        <f t="shared" si="996"/>
        <v/>
      </c>
      <c r="MS193" s="37"/>
      <c r="MT193" s="29"/>
      <c r="MU193" s="47"/>
      <c r="MV193" s="67"/>
      <c r="MW193" s="45" t="str">
        <f t="shared" si="1039"/>
        <v/>
      </c>
      <c r="MX193" s="45"/>
      <c r="MY193" s="45"/>
      <c r="MZ193" s="45"/>
      <c r="NA193" s="45" t="str">
        <f t="shared" si="1040"/>
        <v/>
      </c>
      <c r="NB193" s="45"/>
      <c r="NC193" s="45"/>
      <c r="ND193" s="45"/>
      <c r="NE193" s="45" t="str">
        <f t="shared" si="997"/>
        <v/>
      </c>
      <c r="NF193" s="46" t="str">
        <f t="shared" si="998"/>
        <v/>
      </c>
      <c r="NG193" s="37"/>
      <c r="NH193" s="29"/>
      <c r="NI193" s="47"/>
      <c r="NJ193" s="67"/>
      <c r="NK193" s="45" t="str">
        <f t="shared" si="1041"/>
        <v/>
      </c>
      <c r="NL193" s="45"/>
      <c r="NM193" s="45"/>
      <c r="NN193" s="45"/>
      <c r="NO193" s="45" t="str">
        <f t="shared" si="1042"/>
        <v/>
      </c>
      <c r="NP193" s="45"/>
      <c r="NQ193" s="45"/>
      <c r="NR193" s="45"/>
      <c r="NS193" s="45" t="str">
        <f t="shared" si="999"/>
        <v/>
      </c>
      <c r="NT193" s="46" t="str">
        <f t="shared" si="1000"/>
        <v/>
      </c>
      <c r="NU193" s="37"/>
    </row>
    <row r="194" spans="1:385" ht="15" customHeight="1" thickBot="1" x14ac:dyDescent="0.3">
      <c r="A194" s="38"/>
      <c r="B194" s="39"/>
      <c r="C194" s="40"/>
      <c r="D194" s="40"/>
      <c r="E194" s="41"/>
      <c r="F194" s="41"/>
      <c r="G194" s="40"/>
      <c r="H194" s="42"/>
      <c r="I194" s="45"/>
      <c r="J194" s="45" t="str">
        <f t="shared" si="1010"/>
        <v/>
      </c>
      <c r="K194" s="45"/>
      <c r="L194" s="45"/>
      <c r="M194" s="45"/>
      <c r="N194" s="45" t="str">
        <f t="shared" si="1011"/>
        <v/>
      </c>
      <c r="O194" s="45"/>
      <c r="P194" s="45"/>
      <c r="Q194" s="45"/>
      <c r="R194" s="45" t="str">
        <f t="shared" si="971"/>
        <v/>
      </c>
      <c r="S194" s="46" t="str">
        <f t="shared" si="972"/>
        <v/>
      </c>
      <c r="T194" s="37"/>
      <c r="U194" s="29"/>
      <c r="V194" s="47"/>
      <c r="W194" s="67"/>
      <c r="X194" s="45" t="str">
        <f t="shared" si="1012"/>
        <v/>
      </c>
      <c r="Y194" s="45"/>
      <c r="Z194" s="45"/>
      <c r="AA194" s="45"/>
      <c r="AB194" s="45" t="str">
        <f t="shared" si="1013"/>
        <v/>
      </c>
      <c r="AC194" s="45"/>
      <c r="AD194" s="45"/>
      <c r="AE194" s="45"/>
      <c r="AF194" s="45" t="str">
        <f t="shared" si="973"/>
        <v/>
      </c>
      <c r="AG194" s="46" t="str">
        <f t="shared" si="974"/>
        <v/>
      </c>
      <c r="AH194" s="37"/>
      <c r="AI194" s="29"/>
      <c r="AJ194" s="47"/>
      <c r="AK194" s="45"/>
      <c r="AL194" s="45" t="str">
        <f t="shared" si="1014"/>
        <v/>
      </c>
      <c r="AM194" s="45"/>
      <c r="AN194" s="45" t="str">
        <f t="shared" si="1015"/>
        <v/>
      </c>
      <c r="AO194" s="45"/>
      <c r="AP194" s="45" t="str">
        <f t="shared" si="1016"/>
        <v/>
      </c>
      <c r="AQ194" s="45"/>
      <c r="AR194" s="45"/>
      <c r="AS194" s="45"/>
      <c r="AT194" s="45" t="str">
        <f t="shared" si="975"/>
        <v/>
      </c>
      <c r="AU194" s="46" t="str">
        <f t="shared" si="976"/>
        <v/>
      </c>
      <c r="AV194" s="37"/>
      <c r="AW194" s="29"/>
      <c r="AX194" s="47"/>
      <c r="AY194" s="45"/>
      <c r="AZ194" s="45" t="str">
        <f t="shared" si="1017"/>
        <v/>
      </c>
      <c r="BA194" s="45"/>
      <c r="BB194" s="45" t="str">
        <f t="shared" si="1018"/>
        <v/>
      </c>
      <c r="BC194" s="45"/>
      <c r="BD194" s="45" t="str">
        <f t="shared" si="1019"/>
        <v/>
      </c>
      <c r="BE194" s="45"/>
      <c r="BF194" s="45"/>
      <c r="BG194" s="45"/>
      <c r="BH194" s="45" t="str">
        <f t="shared" si="977"/>
        <v/>
      </c>
      <c r="BI194" s="46" t="str">
        <f t="shared" si="978"/>
        <v/>
      </c>
      <c r="BJ194" s="37"/>
      <c r="BK194" s="29"/>
      <c r="BL194" s="75"/>
      <c r="BM194" s="76"/>
      <c r="BN194" s="76" t="str">
        <f t="shared" si="1043"/>
        <v/>
      </c>
      <c r="BO194" s="76"/>
      <c r="BP194" s="76" t="str">
        <f t="shared" si="1044"/>
        <v/>
      </c>
      <c r="BQ194" s="76"/>
      <c r="BR194" s="76" t="str">
        <f t="shared" si="1045"/>
        <v/>
      </c>
      <c r="BS194" s="76"/>
      <c r="BT194" s="78" t="str">
        <f t="shared" si="967"/>
        <v/>
      </c>
      <c r="BU194" s="79" t="str">
        <f t="shared" si="968"/>
        <v/>
      </c>
      <c r="BV194" s="76" t="str">
        <f t="shared" si="1046"/>
        <v/>
      </c>
      <c r="BW194" s="80" t="str">
        <f t="shared" si="1047"/>
        <v/>
      </c>
      <c r="BX194" s="37"/>
      <c r="BY194" s="57"/>
      <c r="BZ194" s="75"/>
      <c r="CA194" s="76"/>
      <c r="CB194" s="76" t="str">
        <f t="shared" si="1048"/>
        <v/>
      </c>
      <c r="CC194" s="76"/>
      <c r="CD194" s="76" t="str">
        <f t="shared" si="1049"/>
        <v/>
      </c>
      <c r="CE194" s="76"/>
      <c r="CF194" s="76" t="str">
        <f t="shared" si="1050"/>
        <v/>
      </c>
      <c r="CG194" s="76"/>
      <c r="CH194" s="78" t="str">
        <f t="shared" si="1001"/>
        <v/>
      </c>
      <c r="CI194" s="79" t="str">
        <f t="shared" si="1002"/>
        <v/>
      </c>
      <c r="CJ194" s="76" t="str">
        <f t="shared" si="1051"/>
        <v/>
      </c>
      <c r="CK194" s="80" t="str">
        <f t="shared" si="1052"/>
        <v/>
      </c>
      <c r="CL194" s="37"/>
      <c r="CM194" s="29"/>
      <c r="CN194" s="75"/>
      <c r="CO194" s="76"/>
      <c r="CP194" s="76" t="str">
        <f t="shared" si="1053"/>
        <v/>
      </c>
      <c r="CQ194" s="76"/>
      <c r="CR194" s="76" t="str">
        <f t="shared" si="1054"/>
        <v/>
      </c>
      <c r="CS194" s="76"/>
      <c r="CT194" s="76" t="str">
        <f t="shared" si="1055"/>
        <v/>
      </c>
      <c r="CU194" s="76"/>
      <c r="CV194" s="78" t="str">
        <f t="shared" si="1008"/>
        <v/>
      </c>
      <c r="CW194" s="79" t="str">
        <f t="shared" si="1009"/>
        <v/>
      </c>
      <c r="CX194" s="76" t="str">
        <f t="shared" si="1056"/>
        <v/>
      </c>
      <c r="CY194" s="80" t="str">
        <f t="shared" si="1057"/>
        <v/>
      </c>
      <c r="CZ194" s="37"/>
      <c r="DA194" s="29"/>
      <c r="DB194" s="47"/>
      <c r="DC194" s="67"/>
      <c r="DD194" s="45" t="str">
        <f t="shared" si="1020"/>
        <v/>
      </c>
      <c r="DE194" s="45"/>
      <c r="DF194" s="45"/>
      <c r="DG194" s="45"/>
      <c r="DH194" s="45" t="str">
        <f t="shared" si="1021"/>
        <v/>
      </c>
      <c r="DI194" s="45"/>
      <c r="DJ194" s="45"/>
      <c r="DK194" s="45"/>
      <c r="DL194" s="45" t="str">
        <f t="shared" si="979"/>
        <v/>
      </c>
      <c r="DM194" s="46" t="str">
        <f t="shared" si="980"/>
        <v/>
      </c>
      <c r="DN194" s="37"/>
      <c r="DO194" s="29"/>
      <c r="DP194" s="47"/>
      <c r="DQ194" s="45"/>
      <c r="DR194" s="45" t="str">
        <f t="shared" si="1022"/>
        <v/>
      </c>
      <c r="DS194" s="45"/>
      <c r="DT194" s="45" t="str">
        <f t="shared" si="1023"/>
        <v/>
      </c>
      <c r="DU194" s="45"/>
      <c r="DV194" s="45" t="str">
        <f t="shared" si="1024"/>
        <v/>
      </c>
      <c r="DW194" s="45"/>
      <c r="DX194" s="45"/>
      <c r="DY194" s="45"/>
      <c r="DZ194" s="45" t="str">
        <f t="shared" si="981"/>
        <v/>
      </c>
      <c r="EA194" s="46" t="str">
        <f t="shared" si="982"/>
        <v/>
      </c>
      <c r="EB194" s="37"/>
      <c r="ED194" s="47"/>
      <c r="EE194" s="67"/>
      <c r="EF194" s="45" t="str">
        <f t="shared" si="1025"/>
        <v/>
      </c>
      <c r="EG194" s="45"/>
      <c r="EH194" s="45"/>
      <c r="EI194" s="45"/>
      <c r="EJ194" s="45" t="str">
        <f t="shared" si="1026"/>
        <v/>
      </c>
      <c r="EK194" s="45"/>
      <c r="EL194" s="45"/>
      <c r="EM194" s="45"/>
      <c r="EN194" s="45" t="str">
        <f t="shared" si="983"/>
        <v/>
      </c>
      <c r="EO194" s="46" t="str">
        <f t="shared" si="984"/>
        <v/>
      </c>
      <c r="EP194" s="37"/>
      <c r="ER194" s="47"/>
      <c r="ES194" s="67"/>
      <c r="ET194" s="45" t="str">
        <f t="shared" si="1027"/>
        <v/>
      </c>
      <c r="EU194" s="45"/>
      <c r="EV194" s="45"/>
      <c r="EW194" s="45"/>
      <c r="EX194" s="45" t="str">
        <f t="shared" si="1028"/>
        <v/>
      </c>
      <c r="EY194" s="45"/>
      <c r="EZ194" s="45"/>
      <c r="FA194" s="45"/>
      <c r="FB194" s="45" t="str">
        <f t="shared" si="985"/>
        <v/>
      </c>
      <c r="FC194" s="46" t="str">
        <f t="shared" si="986"/>
        <v/>
      </c>
      <c r="FD194" s="37"/>
      <c r="FF194" s="47"/>
      <c r="FG194" s="67"/>
      <c r="FH194" s="45" t="str">
        <f t="shared" si="1029"/>
        <v/>
      </c>
      <c r="FI194" s="45"/>
      <c r="FJ194" s="45"/>
      <c r="FK194" s="45"/>
      <c r="FL194" s="45" t="str">
        <f t="shared" si="1030"/>
        <v/>
      </c>
      <c r="FM194" s="45"/>
      <c r="FN194" s="45"/>
      <c r="FO194" s="45"/>
      <c r="FP194" s="45" t="str">
        <f t="shared" si="987"/>
        <v/>
      </c>
      <c r="FQ194" s="46" t="str">
        <f t="shared" si="988"/>
        <v/>
      </c>
      <c r="FR194" s="37"/>
      <c r="FS194" s="29"/>
      <c r="FT194" s="47"/>
      <c r="FU194" s="67"/>
      <c r="FV194" s="45" t="str">
        <f t="shared" si="1031"/>
        <v/>
      </c>
      <c r="FW194" s="45"/>
      <c r="FX194" s="45"/>
      <c r="FY194" s="45"/>
      <c r="FZ194" s="45" t="str">
        <f t="shared" si="1032"/>
        <v/>
      </c>
      <c r="GA194" s="45"/>
      <c r="GB194" s="45"/>
      <c r="GC194" s="45"/>
      <c r="GD194" s="45" t="str">
        <f t="shared" si="989"/>
        <v/>
      </c>
      <c r="GE194" s="46" t="str">
        <f t="shared" si="990"/>
        <v/>
      </c>
      <c r="GF194" s="37"/>
      <c r="GH194" s="47"/>
      <c r="GI194" s="67"/>
      <c r="GJ194" s="45" t="str">
        <f t="shared" si="1033"/>
        <v/>
      </c>
      <c r="GK194" s="45"/>
      <c r="GL194" s="45"/>
      <c r="GM194" s="45"/>
      <c r="GN194" s="45" t="str">
        <f t="shared" si="1034"/>
        <v/>
      </c>
      <c r="GO194" s="45"/>
      <c r="GP194" s="45"/>
      <c r="GQ194" s="45"/>
      <c r="GR194" s="45" t="str">
        <f t="shared" si="991"/>
        <v/>
      </c>
      <c r="GS194" s="46" t="str">
        <f t="shared" si="992"/>
        <v/>
      </c>
      <c r="GT194" s="37"/>
      <c r="GU194" s="61"/>
      <c r="GV194" s="75"/>
      <c r="GW194" s="84"/>
      <c r="GX194" s="76"/>
      <c r="GY194" s="76" t="str">
        <f t="shared" si="1058"/>
        <v/>
      </c>
      <c r="GZ194" s="76"/>
      <c r="HA194" s="76" t="str">
        <f t="shared" si="1059"/>
        <v/>
      </c>
      <c r="HB194" s="76"/>
      <c r="HC194" s="76" t="str">
        <f t="shared" si="1060"/>
        <v/>
      </c>
      <c r="HD194" s="76"/>
      <c r="HE194" s="78" t="str">
        <f>IF(GX191="","",HE190)</f>
        <v/>
      </c>
      <c r="HF194" s="79" t="str">
        <f>IF(GX191="","",HF190)</f>
        <v/>
      </c>
      <c r="HG194" s="76" t="str">
        <f t="shared" si="1061"/>
        <v/>
      </c>
      <c r="HH194" s="80" t="str">
        <f>IF(HC194="","",HG194/(GY192*100))</f>
        <v/>
      </c>
      <c r="HI194" s="37"/>
      <c r="HK194" s="75"/>
      <c r="HL194" s="76"/>
      <c r="HM194" s="76" t="str">
        <f t="shared" si="1062"/>
        <v/>
      </c>
      <c r="HN194" s="76"/>
      <c r="HO194" s="76" t="str">
        <f t="shared" si="1063"/>
        <v/>
      </c>
      <c r="HP194" s="76"/>
      <c r="HQ194" s="76" t="str">
        <f t="shared" si="1064"/>
        <v/>
      </c>
      <c r="HR194" s="76"/>
      <c r="HS194" s="78" t="str">
        <f t="shared" si="1065"/>
        <v/>
      </c>
      <c r="HT194" s="79" t="str">
        <f t="shared" si="1066"/>
        <v/>
      </c>
      <c r="HU194" s="76" t="str">
        <f t="shared" si="1067"/>
        <v/>
      </c>
      <c r="HV194" s="80" t="str">
        <f t="shared" si="1068"/>
        <v/>
      </c>
      <c r="HW194" s="37"/>
      <c r="HX194" s="360"/>
      <c r="HY194" s="75"/>
      <c r="HZ194" s="76"/>
      <c r="IA194" s="76" t="str">
        <f t="shared" si="1069"/>
        <v/>
      </c>
      <c r="IB194" s="76"/>
      <c r="IC194" s="76" t="str">
        <f t="shared" si="1070"/>
        <v/>
      </c>
      <c r="ID194" s="76"/>
      <c r="IE194" s="76" t="str">
        <f t="shared" si="1071"/>
        <v/>
      </c>
      <c r="IF194" s="76"/>
      <c r="IG194" s="78" t="str">
        <f t="shared" si="1003"/>
        <v/>
      </c>
      <c r="IH194" s="79" t="str">
        <f t="shared" si="1004"/>
        <v/>
      </c>
      <c r="II194" s="76" t="str">
        <f t="shared" si="1072"/>
        <v/>
      </c>
      <c r="IJ194" s="80" t="str">
        <f t="shared" si="1073"/>
        <v/>
      </c>
      <c r="IK194" s="37"/>
      <c r="IL194" s="29"/>
      <c r="IM194" s="75"/>
      <c r="IN194" s="76"/>
      <c r="IO194" s="76" t="str">
        <f t="shared" si="1074"/>
        <v/>
      </c>
      <c r="IP194" s="76"/>
      <c r="IQ194" s="76" t="str">
        <f t="shared" si="1075"/>
        <v/>
      </c>
      <c r="IR194" s="76"/>
      <c r="IS194" s="76" t="str">
        <f t="shared" si="1076"/>
        <v/>
      </c>
      <c r="IT194" s="76"/>
      <c r="IU194" s="78" t="str">
        <f t="shared" si="1091"/>
        <v/>
      </c>
      <c r="IV194" s="79" t="str">
        <f t="shared" si="1090"/>
        <v/>
      </c>
      <c r="IW194" s="76" t="str">
        <f t="shared" si="1077"/>
        <v/>
      </c>
      <c r="IX194" s="80" t="str">
        <f t="shared" si="1078"/>
        <v/>
      </c>
      <c r="IY194" s="37"/>
      <c r="IZ194" s="61"/>
      <c r="JA194" s="75"/>
      <c r="JB194" s="76"/>
      <c r="JC194" s="76" t="str">
        <f t="shared" si="1079"/>
        <v/>
      </c>
      <c r="JD194" s="76"/>
      <c r="JE194" s="76" t="str">
        <f t="shared" si="1080"/>
        <v/>
      </c>
      <c r="JF194" s="76"/>
      <c r="JG194" s="76" t="str">
        <f t="shared" si="1081"/>
        <v/>
      </c>
      <c r="JH194" s="76"/>
      <c r="JI194" s="78" t="str">
        <f t="shared" si="1006"/>
        <v/>
      </c>
      <c r="JJ194" s="79" t="str">
        <f t="shared" si="1007"/>
        <v/>
      </c>
      <c r="JK194" s="76" t="str">
        <f t="shared" si="1082"/>
        <v/>
      </c>
      <c r="JL194" s="80" t="str">
        <f t="shared" si="1083"/>
        <v/>
      </c>
      <c r="JM194" s="37"/>
      <c r="JN194" s="29"/>
      <c r="JO194" s="75"/>
      <c r="JP194" s="76"/>
      <c r="JQ194" s="76" t="str">
        <f t="shared" si="1005"/>
        <v/>
      </c>
      <c r="JR194" s="76"/>
      <c r="JS194" s="76" t="str">
        <f t="shared" si="1084"/>
        <v/>
      </c>
      <c r="JT194" s="76"/>
      <c r="JU194" s="76" t="str">
        <f t="shared" si="1085"/>
        <v/>
      </c>
      <c r="JV194" s="76"/>
      <c r="JW194" s="78" t="str">
        <f t="shared" si="1086"/>
        <v/>
      </c>
      <c r="JX194" s="79" t="str">
        <f t="shared" si="1087"/>
        <v/>
      </c>
      <c r="JY194" s="76" t="str">
        <f t="shared" si="1088"/>
        <v/>
      </c>
      <c r="JZ194" s="80" t="str">
        <f t="shared" si="1089"/>
        <v/>
      </c>
      <c r="KA194" s="37"/>
      <c r="KB194" s="51"/>
      <c r="KC194" s="75"/>
      <c r="KD194" s="76"/>
      <c r="KE194" s="76" t="str">
        <f>IF(KD194="","",KD194-KD190)</f>
        <v/>
      </c>
      <c r="KF194" s="76"/>
      <c r="KG194" s="76" t="str">
        <f>IF(KF194="","",KF194-KF190)</f>
        <v/>
      </c>
      <c r="KH194" s="76"/>
      <c r="KI194" s="76" t="str">
        <f>IF(KH194="","",KH190+KJ190-KH194)</f>
        <v/>
      </c>
      <c r="KJ194" s="76"/>
      <c r="KK194" s="78" t="str">
        <f>IF(KD194="","",KK190)</f>
        <v/>
      </c>
      <c r="KL194" s="79" t="str">
        <f>IF(KE194="","",KL190)</f>
        <v/>
      </c>
      <c r="KM194" s="76" t="str">
        <f>IF(KH194="","",KI194*KL194)</f>
        <v/>
      </c>
      <c r="KN194" s="80" t="str">
        <f>IF(KI194="","",KM194/(KE194*100))</f>
        <v/>
      </c>
      <c r="KO194" s="37"/>
      <c r="KP194" s="29"/>
      <c r="KQ194" s="75"/>
      <c r="KR194" s="76"/>
      <c r="KS194" s="76" t="str">
        <f>IF(KR194="","",KR194-KR190)</f>
        <v/>
      </c>
      <c r="KT194" s="76"/>
      <c r="KU194" s="76" t="str">
        <f>IF(KT194="","",KT194-KT190)</f>
        <v/>
      </c>
      <c r="KV194" s="76"/>
      <c r="KW194" s="76" t="str">
        <f>IF(KV194="","",KV190+KX190-KV194)</f>
        <v/>
      </c>
      <c r="KX194" s="76"/>
      <c r="KY194" s="78" t="str">
        <f>IF(KR194="","",KY190)</f>
        <v/>
      </c>
      <c r="KZ194" s="79" t="str">
        <f>IF(KS194="","",KZ190)</f>
        <v/>
      </c>
      <c r="LA194" s="76" t="str">
        <f>IF(KV194="","",KW194*KZ194)</f>
        <v/>
      </c>
      <c r="LB194" s="80" t="str">
        <f>IF(KW194="","",LA194/(KS194*100))</f>
        <v/>
      </c>
      <c r="LC194" s="37"/>
      <c r="LD194" s="29"/>
      <c r="LE194" s="95"/>
      <c r="LF194" s="27"/>
      <c r="LG194" s="76"/>
      <c r="LH194" s="76"/>
      <c r="LI194" s="76"/>
      <c r="LJ194" s="76"/>
      <c r="LK194" s="76"/>
      <c r="LL194" s="76"/>
      <c r="LM194" s="78"/>
      <c r="LN194" s="79"/>
      <c r="LO194" s="76" t="str">
        <f t="shared" si="904"/>
        <v/>
      </c>
      <c r="LP194" s="80"/>
      <c r="LQ194" s="37"/>
      <c r="LR194" s="29"/>
      <c r="LS194" s="47"/>
      <c r="LT194" s="67"/>
      <c r="LU194" s="45" t="str">
        <f t="shared" si="1035"/>
        <v/>
      </c>
      <c r="LV194" s="45"/>
      <c r="LW194" s="45"/>
      <c r="LX194" s="45"/>
      <c r="LY194" s="45" t="str">
        <f t="shared" si="1036"/>
        <v/>
      </c>
      <c r="LZ194" s="45"/>
      <c r="MA194" s="45"/>
      <c r="MB194" s="45"/>
      <c r="MC194" s="45" t="str">
        <f t="shared" si="993"/>
        <v/>
      </c>
      <c r="MD194" s="46" t="str">
        <f t="shared" si="994"/>
        <v/>
      </c>
      <c r="ME194" s="37"/>
      <c r="MF194" s="29"/>
      <c r="MG194" s="47"/>
      <c r="MH194" s="67"/>
      <c r="MI194" s="45" t="str">
        <f t="shared" si="1037"/>
        <v/>
      </c>
      <c r="MJ194" s="45"/>
      <c r="MK194" s="45"/>
      <c r="ML194" s="45"/>
      <c r="MM194" s="45" t="str">
        <f t="shared" si="1038"/>
        <v/>
      </c>
      <c r="MN194" s="45"/>
      <c r="MO194" s="45"/>
      <c r="MP194" s="45"/>
      <c r="MQ194" s="45" t="str">
        <f t="shared" si="995"/>
        <v/>
      </c>
      <c r="MR194" s="46" t="str">
        <f t="shared" si="996"/>
        <v/>
      </c>
      <c r="MS194" s="37"/>
      <c r="MT194" s="29"/>
      <c r="MU194" s="47"/>
      <c r="MV194" s="67"/>
      <c r="MW194" s="45" t="str">
        <f t="shared" si="1039"/>
        <v/>
      </c>
      <c r="MX194" s="45"/>
      <c r="MY194" s="45"/>
      <c r="MZ194" s="45"/>
      <c r="NA194" s="45" t="str">
        <f t="shared" si="1040"/>
        <v/>
      </c>
      <c r="NB194" s="45"/>
      <c r="NC194" s="45"/>
      <c r="ND194" s="45"/>
      <c r="NE194" s="45" t="str">
        <f t="shared" si="997"/>
        <v/>
      </c>
      <c r="NF194" s="46" t="str">
        <f t="shared" si="998"/>
        <v/>
      </c>
      <c r="NG194" s="37"/>
      <c r="NH194" s="29"/>
      <c r="NI194" s="47"/>
      <c r="NJ194" s="67"/>
      <c r="NK194" s="45" t="str">
        <f t="shared" si="1041"/>
        <v/>
      </c>
      <c r="NL194" s="45"/>
      <c r="NM194" s="45"/>
      <c r="NN194" s="45"/>
      <c r="NO194" s="45" t="str">
        <f t="shared" si="1042"/>
        <v/>
      </c>
      <c r="NP194" s="45"/>
      <c r="NQ194" s="45"/>
      <c r="NR194" s="45"/>
      <c r="NS194" s="45" t="str">
        <f t="shared" si="999"/>
        <v/>
      </c>
      <c r="NT194" s="46" t="str">
        <f t="shared" si="1000"/>
        <v/>
      </c>
      <c r="NU194" s="37"/>
    </row>
    <row r="195" spans="1:385" ht="15" customHeight="1" thickTop="1" x14ac:dyDescent="0.25">
      <c r="A195" s="38"/>
      <c r="B195" s="39"/>
      <c r="C195" s="40"/>
      <c r="D195" s="40"/>
      <c r="E195" s="41"/>
      <c r="F195" s="41"/>
      <c r="G195" s="40"/>
      <c r="H195" s="42"/>
      <c r="I195" s="45"/>
      <c r="J195" s="45" t="str">
        <f t="shared" si="1010"/>
        <v/>
      </c>
      <c r="K195" s="45"/>
      <c r="L195" s="45"/>
      <c r="M195" s="45"/>
      <c r="N195" s="45" t="str">
        <f t="shared" si="1011"/>
        <v/>
      </c>
      <c r="O195" s="45"/>
      <c r="P195" s="45"/>
      <c r="Q195" s="45"/>
      <c r="R195" s="45" t="str">
        <f t="shared" si="971"/>
        <v/>
      </c>
      <c r="S195" s="46" t="str">
        <f t="shared" si="972"/>
        <v/>
      </c>
      <c r="T195" s="37"/>
      <c r="U195" s="29"/>
      <c r="V195" s="47"/>
      <c r="W195" s="67"/>
      <c r="X195" s="45"/>
      <c r="Y195" s="45"/>
      <c r="Z195" s="45"/>
      <c r="AA195" s="45"/>
      <c r="AB195" s="45"/>
      <c r="AC195" s="45"/>
      <c r="AD195" s="45"/>
      <c r="AE195" s="45"/>
      <c r="AF195" s="45"/>
      <c r="AG195" s="46"/>
      <c r="AH195" s="37"/>
      <c r="AI195" s="29"/>
      <c r="AJ195" s="47"/>
      <c r="AK195" s="45"/>
      <c r="AL195" s="45" t="str">
        <f t="shared" si="1014"/>
        <v/>
      </c>
      <c r="AM195" s="45"/>
      <c r="AN195" s="45" t="str">
        <f t="shared" si="1015"/>
        <v/>
      </c>
      <c r="AO195" s="45"/>
      <c r="AP195" s="45" t="str">
        <f t="shared" si="1016"/>
        <v/>
      </c>
      <c r="AQ195" s="45"/>
      <c r="AR195" s="45"/>
      <c r="AS195" s="45"/>
      <c r="AT195" s="45" t="str">
        <f t="shared" si="975"/>
        <v/>
      </c>
      <c r="AU195" s="46" t="str">
        <f t="shared" si="976"/>
        <v/>
      </c>
      <c r="AV195" s="37"/>
      <c r="AW195" s="29"/>
      <c r="AX195" s="47"/>
      <c r="AY195" s="45"/>
      <c r="AZ195" s="45" t="str">
        <f t="shared" si="1017"/>
        <v/>
      </c>
      <c r="BA195" s="45"/>
      <c r="BB195" s="45" t="str">
        <f t="shared" si="1018"/>
        <v/>
      </c>
      <c r="BC195" s="45"/>
      <c r="BD195" s="45" t="str">
        <f t="shared" si="1019"/>
        <v/>
      </c>
      <c r="BE195" s="45"/>
      <c r="BF195" s="45"/>
      <c r="BG195" s="45"/>
      <c r="BH195" s="45" t="str">
        <f t="shared" si="977"/>
        <v/>
      </c>
      <c r="BI195" s="46" t="str">
        <f t="shared" si="978"/>
        <v/>
      </c>
      <c r="BJ195" s="37"/>
      <c r="BK195" s="29"/>
      <c r="BL195" s="52" t="str">
        <f>IF($A159="","",$A159)</f>
        <v/>
      </c>
      <c r="BM195" s="43"/>
      <c r="BN195" s="43" t="str">
        <f t="shared" si="1043"/>
        <v/>
      </c>
      <c r="BO195" s="43"/>
      <c r="BP195" s="87" t="str">
        <f t="shared" si="1044"/>
        <v/>
      </c>
      <c r="BQ195" s="43"/>
      <c r="BR195" s="43" t="str">
        <f t="shared" si="1045"/>
        <v/>
      </c>
      <c r="BS195" s="43"/>
      <c r="BT195" s="44" t="str">
        <f t="shared" si="967"/>
        <v/>
      </c>
      <c r="BU195" s="48" t="str">
        <f t="shared" si="968"/>
        <v/>
      </c>
      <c r="BV195" s="45" t="str">
        <f t="shared" si="1046"/>
        <v/>
      </c>
      <c r="BW195" s="89" t="str">
        <f t="shared" si="1047"/>
        <v/>
      </c>
      <c r="BX195" s="37"/>
      <c r="BY195" s="57"/>
      <c r="BZ195" s="52" t="str">
        <f>IF($A159="","",$A159)</f>
        <v/>
      </c>
      <c r="CA195" s="43"/>
      <c r="CB195" s="43" t="str">
        <f t="shared" si="1048"/>
        <v/>
      </c>
      <c r="CC195" s="43"/>
      <c r="CD195" s="87" t="str">
        <f t="shared" si="1049"/>
        <v/>
      </c>
      <c r="CE195" s="43"/>
      <c r="CF195" s="43" t="str">
        <f t="shared" si="1050"/>
        <v/>
      </c>
      <c r="CG195" s="43"/>
      <c r="CH195" s="44" t="str">
        <f t="shared" si="1001"/>
        <v/>
      </c>
      <c r="CI195" s="48" t="str">
        <f t="shared" si="1002"/>
        <v/>
      </c>
      <c r="CJ195" s="45" t="str">
        <f t="shared" si="1051"/>
        <v/>
      </c>
      <c r="CK195" s="89" t="str">
        <f t="shared" si="1052"/>
        <v/>
      </c>
      <c r="CL195" s="37"/>
      <c r="CM195" s="29"/>
      <c r="CN195" s="52" t="str">
        <f>IF($A159="","",$A159)</f>
        <v/>
      </c>
      <c r="CO195" s="43"/>
      <c r="CP195" s="43" t="str">
        <f t="shared" si="1053"/>
        <v/>
      </c>
      <c r="CQ195" s="43"/>
      <c r="CR195" s="87" t="str">
        <f t="shared" si="1054"/>
        <v/>
      </c>
      <c r="CS195" s="43"/>
      <c r="CT195" s="43" t="str">
        <f t="shared" si="1055"/>
        <v/>
      </c>
      <c r="CU195" s="43"/>
      <c r="CV195" s="44" t="str">
        <f t="shared" si="1008"/>
        <v/>
      </c>
      <c r="CW195" s="48" t="str">
        <f t="shared" si="1009"/>
        <v/>
      </c>
      <c r="CX195" s="45" t="str">
        <f t="shared" si="1056"/>
        <v/>
      </c>
      <c r="CY195" s="89" t="str">
        <f t="shared" si="1057"/>
        <v/>
      </c>
      <c r="CZ195" s="37"/>
      <c r="DA195" s="29"/>
      <c r="DB195" s="47"/>
      <c r="DC195" s="67"/>
      <c r="DD195" s="45"/>
      <c r="DE195" s="45"/>
      <c r="DF195" s="45"/>
      <c r="DG195" s="45"/>
      <c r="DH195" s="45"/>
      <c r="DI195" s="45"/>
      <c r="DJ195" s="45"/>
      <c r="DK195" s="45"/>
      <c r="DL195" s="45"/>
      <c r="DM195" s="46"/>
      <c r="DN195" s="37"/>
      <c r="DO195" s="29"/>
      <c r="DP195" s="47"/>
      <c r="DQ195" s="45"/>
      <c r="DR195" s="45" t="str">
        <f t="shared" si="1022"/>
        <v/>
      </c>
      <c r="DS195" s="45"/>
      <c r="DT195" s="45" t="str">
        <f t="shared" si="1023"/>
        <v/>
      </c>
      <c r="DU195" s="45"/>
      <c r="DV195" s="45" t="str">
        <f t="shared" si="1024"/>
        <v/>
      </c>
      <c r="DW195" s="45"/>
      <c r="DX195" s="45"/>
      <c r="DY195" s="45"/>
      <c r="DZ195" s="45" t="str">
        <f t="shared" si="981"/>
        <v/>
      </c>
      <c r="EA195" s="46" t="str">
        <f t="shared" si="982"/>
        <v/>
      </c>
      <c r="EB195" s="37"/>
      <c r="ED195" s="47"/>
      <c r="EE195" s="67"/>
      <c r="EF195" s="45"/>
      <c r="EG195" s="45"/>
      <c r="EH195" s="45"/>
      <c r="EI195" s="45"/>
      <c r="EJ195" s="45"/>
      <c r="EK195" s="45"/>
      <c r="EL195" s="45"/>
      <c r="EM195" s="45"/>
      <c r="EN195" s="45"/>
      <c r="EO195" s="46"/>
      <c r="EP195" s="37"/>
      <c r="ER195" s="47"/>
      <c r="ES195" s="67"/>
      <c r="ET195" s="45"/>
      <c r="EU195" s="45"/>
      <c r="EV195" s="45"/>
      <c r="EW195" s="45"/>
      <c r="EX195" s="45"/>
      <c r="EY195" s="45"/>
      <c r="EZ195" s="45"/>
      <c r="FA195" s="45"/>
      <c r="FB195" s="45"/>
      <c r="FC195" s="46"/>
      <c r="FD195" s="37"/>
      <c r="FF195" s="47"/>
      <c r="FG195" s="67"/>
      <c r="FH195" s="45"/>
      <c r="FI195" s="45"/>
      <c r="FJ195" s="45"/>
      <c r="FK195" s="45"/>
      <c r="FL195" s="45"/>
      <c r="FM195" s="45"/>
      <c r="FN195" s="45"/>
      <c r="FO195" s="45"/>
      <c r="FP195" s="45"/>
      <c r="FQ195" s="46"/>
      <c r="FR195" s="37"/>
      <c r="FS195" s="29"/>
      <c r="FT195" s="47"/>
      <c r="FU195" s="67"/>
      <c r="FV195" s="45"/>
      <c r="FW195" s="45"/>
      <c r="FX195" s="45"/>
      <c r="FY195" s="45"/>
      <c r="FZ195" s="45"/>
      <c r="GA195" s="45"/>
      <c r="GB195" s="45"/>
      <c r="GC195" s="45"/>
      <c r="GD195" s="45"/>
      <c r="GE195" s="46"/>
      <c r="GF195" s="37"/>
      <c r="GH195" s="47"/>
      <c r="GI195" s="67"/>
      <c r="GJ195" s="45"/>
      <c r="GK195" s="45"/>
      <c r="GL195" s="45"/>
      <c r="GM195" s="45"/>
      <c r="GN195" s="45"/>
      <c r="GO195" s="45"/>
      <c r="GP195" s="45"/>
      <c r="GQ195" s="45"/>
      <c r="GR195" s="45"/>
      <c r="GS195" s="46"/>
      <c r="GT195" s="37"/>
      <c r="GU195" s="61"/>
      <c r="GV195" s="52" t="str">
        <f>IF($A159="","",$A159)</f>
        <v/>
      </c>
      <c r="GW195" s="62"/>
      <c r="GX195" s="43"/>
      <c r="GY195" s="43" t="str">
        <f t="shared" si="1058"/>
        <v/>
      </c>
      <c r="GZ195" s="43"/>
      <c r="HA195" s="87" t="str">
        <f t="shared" si="1059"/>
        <v/>
      </c>
      <c r="HB195" s="43"/>
      <c r="HC195" s="43" t="str">
        <f t="shared" si="1060"/>
        <v/>
      </c>
      <c r="HD195" s="43"/>
      <c r="HE195" s="44" t="str">
        <f>IF(GX195="","",HE191)</f>
        <v/>
      </c>
      <c r="HF195" s="48" t="str">
        <f>IF(GX195="","",HF191)</f>
        <v/>
      </c>
      <c r="HG195" s="45" t="str">
        <f t="shared" si="1061"/>
        <v/>
      </c>
      <c r="HH195" s="89" t="str">
        <f t="shared" ref="HH195:HH202" si="1092">IF(HC195="","",HG195/(GY195*100))</f>
        <v/>
      </c>
      <c r="HI195" s="37"/>
      <c r="HK195" s="52" t="str">
        <f>IF($A159="","",$A159)</f>
        <v/>
      </c>
      <c r="HL195" s="43"/>
      <c r="HM195" s="43" t="str">
        <f t="shared" si="1062"/>
        <v/>
      </c>
      <c r="HN195" s="43"/>
      <c r="HO195" s="87" t="str">
        <f t="shared" si="1063"/>
        <v/>
      </c>
      <c r="HP195" s="43"/>
      <c r="HQ195" s="43" t="str">
        <f t="shared" si="1064"/>
        <v/>
      </c>
      <c r="HR195" s="43"/>
      <c r="HS195" s="44" t="str">
        <f t="shared" si="1065"/>
        <v/>
      </c>
      <c r="HT195" s="48" t="str">
        <f t="shared" si="1066"/>
        <v/>
      </c>
      <c r="HU195" s="45" t="str">
        <f t="shared" si="1067"/>
        <v/>
      </c>
      <c r="HV195" s="89" t="str">
        <f t="shared" si="1068"/>
        <v/>
      </c>
      <c r="HW195" s="37"/>
      <c r="HX195" s="360"/>
      <c r="HY195" s="52" t="str">
        <f>IF($A159="","",$A159)</f>
        <v/>
      </c>
      <c r="HZ195" s="43"/>
      <c r="IA195" s="43" t="str">
        <f t="shared" si="1069"/>
        <v/>
      </c>
      <c r="IB195" s="43"/>
      <c r="IC195" s="87" t="str">
        <f t="shared" si="1070"/>
        <v/>
      </c>
      <c r="ID195" s="43"/>
      <c r="IE195" s="43" t="str">
        <f t="shared" si="1071"/>
        <v/>
      </c>
      <c r="IF195" s="43"/>
      <c r="IG195" s="44" t="str">
        <f t="shared" si="1003"/>
        <v/>
      </c>
      <c r="IH195" s="48" t="str">
        <f t="shared" si="1004"/>
        <v/>
      </c>
      <c r="II195" s="45" t="str">
        <f t="shared" si="1072"/>
        <v/>
      </c>
      <c r="IJ195" s="89" t="str">
        <f t="shared" si="1073"/>
        <v/>
      </c>
      <c r="IK195" s="37"/>
      <c r="IL195" s="29"/>
      <c r="IM195" s="52" t="str">
        <f>IF($A159="","",$A159)</f>
        <v/>
      </c>
      <c r="IN195" s="43"/>
      <c r="IO195" s="43" t="str">
        <f t="shared" si="1074"/>
        <v/>
      </c>
      <c r="IP195" s="43"/>
      <c r="IQ195" s="87" t="str">
        <f t="shared" si="1075"/>
        <v/>
      </c>
      <c r="IR195" s="43"/>
      <c r="IS195" s="43" t="str">
        <f t="shared" si="1076"/>
        <v/>
      </c>
      <c r="IT195" s="43"/>
      <c r="IU195" s="44" t="str">
        <f t="shared" si="1091"/>
        <v/>
      </c>
      <c r="IV195" s="48" t="str">
        <f t="shared" si="1090"/>
        <v/>
      </c>
      <c r="IW195" s="45" t="str">
        <f t="shared" si="1077"/>
        <v/>
      </c>
      <c r="IX195" s="89" t="str">
        <f t="shared" si="1078"/>
        <v/>
      </c>
      <c r="IY195" s="37"/>
      <c r="IZ195" s="61"/>
      <c r="JA195" s="52" t="str">
        <f>IF($A159="","",$A159)</f>
        <v/>
      </c>
      <c r="JB195" s="43"/>
      <c r="JC195" s="43" t="str">
        <f t="shared" si="1079"/>
        <v/>
      </c>
      <c r="JD195" s="43"/>
      <c r="JE195" s="87" t="str">
        <f t="shared" si="1080"/>
        <v/>
      </c>
      <c r="JF195" s="43"/>
      <c r="JG195" s="43" t="str">
        <f t="shared" si="1081"/>
        <v/>
      </c>
      <c r="JH195" s="43"/>
      <c r="JI195" s="44" t="str">
        <f t="shared" si="1006"/>
        <v/>
      </c>
      <c r="JJ195" s="48" t="str">
        <f t="shared" si="1007"/>
        <v/>
      </c>
      <c r="JK195" s="45" t="str">
        <f t="shared" si="1082"/>
        <v/>
      </c>
      <c r="JL195" s="89" t="str">
        <f t="shared" si="1083"/>
        <v/>
      </c>
      <c r="JM195" s="37"/>
      <c r="JN195" s="29"/>
      <c r="JO195" s="52" t="str">
        <f>IF($A159="","",$A159)</f>
        <v/>
      </c>
      <c r="JP195" s="43"/>
      <c r="JQ195" s="43" t="str">
        <f t="shared" si="1005"/>
        <v/>
      </c>
      <c r="JR195" s="43"/>
      <c r="JS195" s="87" t="str">
        <f t="shared" si="1084"/>
        <v/>
      </c>
      <c r="JT195" s="43"/>
      <c r="JU195" s="43" t="str">
        <f t="shared" si="1085"/>
        <v/>
      </c>
      <c r="JV195" s="43"/>
      <c r="JW195" s="44" t="str">
        <f t="shared" si="1086"/>
        <v/>
      </c>
      <c r="JX195" s="48" t="str">
        <f t="shared" si="1087"/>
        <v/>
      </c>
      <c r="JY195" s="45" t="str">
        <f t="shared" si="1088"/>
        <v/>
      </c>
      <c r="JZ195" s="89" t="str">
        <f t="shared" si="1089"/>
        <v/>
      </c>
      <c r="KA195" s="37"/>
      <c r="KB195" s="51"/>
      <c r="KC195" s="52" t="str">
        <f>IF($A159="","",$A159)</f>
        <v/>
      </c>
      <c r="KD195" s="43"/>
      <c r="KE195" s="43" t="str">
        <f>IF(KD195="","",KD195-KD191)</f>
        <v/>
      </c>
      <c r="KF195" s="43"/>
      <c r="KG195" s="87" t="str">
        <f>IF(KF195="","",KF195-KF191)</f>
        <v/>
      </c>
      <c r="KH195" s="43"/>
      <c r="KI195" s="43" t="str">
        <f>IF(KH195="","",KH191+KJ191-KH195)</f>
        <v/>
      </c>
      <c r="KJ195" s="43"/>
      <c r="KK195" s="44" t="str">
        <f>IF(KD195="","",KK191)</f>
        <v/>
      </c>
      <c r="KL195" s="48" t="str">
        <f>IF(KE195="","",KL191)</f>
        <v/>
      </c>
      <c r="KM195" s="45" t="str">
        <f>IF(KH195="","",KI195*KL195)</f>
        <v/>
      </c>
      <c r="KN195" s="89" t="str">
        <f>IF(KI195="","",KM195/(KE195*100))</f>
        <v/>
      </c>
      <c r="KO195" s="37"/>
      <c r="KP195" s="29"/>
      <c r="KQ195" s="52" t="str">
        <f>IF($A159="","",$A159)</f>
        <v/>
      </c>
      <c r="KR195" s="43"/>
      <c r="KS195" s="43" t="str">
        <f>IF(KR195="","",KR195-KR191)</f>
        <v/>
      </c>
      <c r="KT195" s="43"/>
      <c r="KU195" s="87" t="str">
        <f>IF(KT195="","",KT195-KT191)</f>
        <v/>
      </c>
      <c r="KV195" s="43"/>
      <c r="KW195" s="43" t="str">
        <f>IF(KV195="","",KV191+KX191-KV195)</f>
        <v/>
      </c>
      <c r="KX195" s="43"/>
      <c r="KY195" s="44" t="str">
        <f>IF(KR195="","",KY191)</f>
        <v/>
      </c>
      <c r="KZ195" s="48" t="str">
        <f>IF(KS195="","",KZ191)</f>
        <v/>
      </c>
      <c r="LA195" s="45" t="str">
        <f>IF(KV195="","",KW195*KZ195)</f>
        <v/>
      </c>
      <c r="LB195" s="89" t="str">
        <f>IF(KW195="","",LA195/(KS195*100))</f>
        <v/>
      </c>
      <c r="LC195" s="37"/>
      <c r="LD195" s="29"/>
      <c r="LE195" s="101"/>
      <c r="LF195" s="87"/>
      <c r="LG195" s="87"/>
      <c r="LH195" s="87"/>
      <c r="LI195" s="87"/>
      <c r="LJ195" s="87"/>
      <c r="LK195" s="87" t="str">
        <f>IF(LJ195="","",#REF!+#REF!-LJ195)</f>
        <v/>
      </c>
      <c r="LL195" s="87"/>
      <c r="LM195" s="102"/>
      <c r="LN195" s="103"/>
      <c r="LO195" s="87"/>
      <c r="LP195" s="89"/>
      <c r="LQ195" s="37"/>
      <c r="LR195" s="29"/>
      <c r="LS195" s="47"/>
      <c r="LT195" s="67"/>
      <c r="LU195" s="45"/>
      <c r="LV195" s="45"/>
      <c r="LW195" s="45"/>
      <c r="LX195" s="45"/>
      <c r="LY195" s="45"/>
      <c r="LZ195" s="45"/>
      <c r="MA195" s="45"/>
      <c r="MB195" s="45"/>
      <c r="MC195" s="45"/>
      <c r="MD195" s="46"/>
      <c r="ME195" s="37"/>
      <c r="MF195" s="29"/>
      <c r="MG195" s="47"/>
      <c r="MH195" s="67"/>
      <c r="MI195" s="45"/>
      <c r="MJ195" s="45"/>
      <c r="MK195" s="45"/>
      <c r="ML195" s="45"/>
      <c r="MM195" s="45"/>
      <c r="MN195" s="45"/>
      <c r="MO195" s="45"/>
      <c r="MP195" s="45"/>
      <c r="MQ195" s="45"/>
      <c r="MR195" s="46"/>
      <c r="MS195" s="37"/>
      <c r="MT195" s="29"/>
      <c r="MU195" s="47"/>
      <c r="MV195" s="67"/>
      <c r="MW195" s="45"/>
      <c r="MX195" s="45"/>
      <c r="MY195" s="45"/>
      <c r="MZ195" s="45"/>
      <c r="NA195" s="45"/>
      <c r="NB195" s="45"/>
      <c r="NC195" s="45"/>
      <c r="ND195" s="45"/>
      <c r="NE195" s="45"/>
      <c r="NF195" s="46"/>
      <c r="NG195" s="37"/>
      <c r="NH195" s="29"/>
      <c r="NI195" s="47"/>
      <c r="NJ195" s="67"/>
      <c r="NK195" s="45"/>
      <c r="NL195" s="45"/>
      <c r="NM195" s="45"/>
      <c r="NN195" s="45"/>
      <c r="NO195" s="45"/>
      <c r="NP195" s="45"/>
      <c r="NQ195" s="45"/>
      <c r="NR195" s="45"/>
      <c r="NS195" s="45"/>
      <c r="NT195" s="46"/>
      <c r="NU195" s="37"/>
    </row>
    <row r="196" spans="1:385" x14ac:dyDescent="0.25">
      <c r="A196" s="38"/>
      <c r="B196" s="39"/>
      <c r="C196" s="40"/>
      <c r="D196" s="40"/>
      <c r="E196" s="41"/>
      <c r="F196" s="41"/>
      <c r="G196" s="40"/>
      <c r="H196" s="42"/>
      <c r="I196" s="45"/>
      <c r="J196" s="45" t="str">
        <f t="shared" si="1010"/>
        <v/>
      </c>
      <c r="K196" s="45"/>
      <c r="L196" s="45"/>
      <c r="M196" s="45"/>
      <c r="N196" s="45" t="str">
        <f t="shared" si="1011"/>
        <v/>
      </c>
      <c r="O196" s="45"/>
      <c r="P196" s="45"/>
      <c r="Q196" s="45"/>
      <c r="R196" s="45" t="str">
        <f t="shared" si="971"/>
        <v/>
      </c>
      <c r="S196" s="46" t="str">
        <f t="shared" si="972"/>
        <v/>
      </c>
      <c r="T196" s="37"/>
      <c r="U196" s="29"/>
      <c r="V196" s="47"/>
      <c r="W196" s="67"/>
      <c r="X196" s="45" t="str">
        <f>IF(W196="","",W196-#REF!)</f>
        <v/>
      </c>
      <c r="Y196" s="45"/>
      <c r="Z196" s="45"/>
      <c r="AA196" s="45"/>
      <c r="AB196" s="45" t="str">
        <f>IF(AA196="","",#REF!+#REF!-AA196)</f>
        <v/>
      </c>
      <c r="AC196" s="45"/>
      <c r="AD196" s="45"/>
      <c r="AE196" s="45"/>
      <c r="AF196" s="45" t="str">
        <f>IF(AE196="","",AB196*AE196)</f>
        <v/>
      </c>
      <c r="AG196" s="46" t="str">
        <f>IF(AF196="","",AF196/(X196*100))</f>
        <v/>
      </c>
      <c r="AH196" s="37"/>
      <c r="AI196" s="29"/>
      <c r="AJ196" s="47"/>
      <c r="AK196" s="45"/>
      <c r="AL196" s="45" t="str">
        <f t="shared" si="1014"/>
        <v/>
      </c>
      <c r="AM196" s="45"/>
      <c r="AN196" s="45" t="str">
        <f t="shared" si="1015"/>
        <v/>
      </c>
      <c r="AO196" s="45"/>
      <c r="AP196" s="45" t="str">
        <f t="shared" si="1016"/>
        <v/>
      </c>
      <c r="AQ196" s="45"/>
      <c r="AR196" s="45"/>
      <c r="AS196" s="45"/>
      <c r="AT196" s="45" t="str">
        <f t="shared" si="975"/>
        <v/>
      </c>
      <c r="AU196" s="46" t="str">
        <f t="shared" si="976"/>
        <v/>
      </c>
      <c r="AV196" s="37"/>
      <c r="AW196" s="29"/>
      <c r="AX196" s="47"/>
      <c r="AY196" s="45"/>
      <c r="AZ196" s="45" t="str">
        <f t="shared" si="1017"/>
        <v/>
      </c>
      <c r="BA196" s="45"/>
      <c r="BB196" s="45" t="str">
        <f t="shared" si="1018"/>
        <v/>
      </c>
      <c r="BC196" s="45"/>
      <c r="BD196" s="45" t="str">
        <f t="shared" si="1019"/>
        <v/>
      </c>
      <c r="BE196" s="45"/>
      <c r="BF196" s="45"/>
      <c r="BG196" s="45"/>
      <c r="BH196" s="45" t="str">
        <f t="shared" si="977"/>
        <v/>
      </c>
      <c r="BI196" s="46" t="str">
        <f t="shared" si="978"/>
        <v/>
      </c>
      <c r="BJ196" s="37"/>
      <c r="BK196" s="29"/>
      <c r="BL196" s="47"/>
      <c r="BM196" s="45"/>
      <c r="BN196" s="45" t="str">
        <f t="shared" si="1043"/>
        <v/>
      </c>
      <c r="BO196" s="45"/>
      <c r="BP196" s="45" t="str">
        <f t="shared" si="1044"/>
        <v/>
      </c>
      <c r="BQ196" s="45"/>
      <c r="BR196" s="45" t="str">
        <f t="shared" si="1045"/>
        <v/>
      </c>
      <c r="BS196" s="45"/>
      <c r="BT196" s="63" t="str">
        <f t="shared" si="967"/>
        <v/>
      </c>
      <c r="BU196" s="67" t="str">
        <f t="shared" si="968"/>
        <v/>
      </c>
      <c r="BV196" s="43" t="str">
        <f t="shared" si="1046"/>
        <v/>
      </c>
      <c r="BW196" s="46" t="str">
        <f t="shared" si="1047"/>
        <v/>
      </c>
      <c r="BX196" s="37"/>
      <c r="BY196" s="57"/>
      <c r="BZ196" s="47"/>
      <c r="CA196" s="45"/>
      <c r="CB196" s="45" t="str">
        <f t="shared" si="1048"/>
        <v/>
      </c>
      <c r="CC196" s="45"/>
      <c r="CD196" s="45" t="str">
        <f t="shared" si="1049"/>
        <v/>
      </c>
      <c r="CE196" s="45"/>
      <c r="CF196" s="45" t="str">
        <f t="shared" si="1050"/>
        <v/>
      </c>
      <c r="CG196" s="45"/>
      <c r="CH196" s="63" t="str">
        <f t="shared" si="1001"/>
        <v/>
      </c>
      <c r="CI196" s="67" t="str">
        <f t="shared" si="1002"/>
        <v/>
      </c>
      <c r="CJ196" s="43" t="str">
        <f t="shared" si="1051"/>
        <v/>
      </c>
      <c r="CK196" s="46" t="str">
        <f t="shared" si="1052"/>
        <v/>
      </c>
      <c r="CL196" s="37"/>
      <c r="CM196" s="29"/>
      <c r="CN196" s="47"/>
      <c r="CO196" s="45"/>
      <c r="CP196" s="45" t="str">
        <f t="shared" si="1053"/>
        <v/>
      </c>
      <c r="CQ196" s="45"/>
      <c r="CR196" s="45" t="str">
        <f t="shared" si="1054"/>
        <v/>
      </c>
      <c r="CS196" s="45"/>
      <c r="CT196" s="45" t="str">
        <f t="shared" si="1055"/>
        <v/>
      </c>
      <c r="CU196" s="45"/>
      <c r="CV196" s="63" t="str">
        <f t="shared" si="1008"/>
        <v/>
      </c>
      <c r="CW196" s="67" t="str">
        <f t="shared" si="1009"/>
        <v/>
      </c>
      <c r="CX196" s="43" t="str">
        <f t="shared" si="1056"/>
        <v/>
      </c>
      <c r="CY196" s="46" t="str">
        <f t="shared" si="1057"/>
        <v/>
      </c>
      <c r="CZ196" s="37"/>
      <c r="DA196" s="29"/>
      <c r="DB196" s="47"/>
      <c r="DC196" s="67"/>
      <c r="DD196" s="45" t="str">
        <f>IF(DC196="","",DC196-#REF!)</f>
        <v/>
      </c>
      <c r="DE196" s="45"/>
      <c r="DF196" s="45"/>
      <c r="DG196" s="45"/>
      <c r="DH196" s="45" t="str">
        <f>IF(DG196="","",#REF!+#REF!-DG196)</f>
        <v/>
      </c>
      <c r="DI196" s="45"/>
      <c r="DJ196" s="45"/>
      <c r="DK196" s="45"/>
      <c r="DL196" s="45" t="str">
        <f>IF(DK196="","",DH196*DK196)</f>
        <v/>
      </c>
      <c r="DM196" s="46" t="str">
        <f>IF(DL196="","",DL196/(DD196*100))</f>
        <v/>
      </c>
      <c r="DN196" s="37"/>
      <c r="DO196" s="29"/>
      <c r="DP196" s="47"/>
      <c r="DQ196" s="45"/>
      <c r="DR196" s="45" t="str">
        <f t="shared" si="1022"/>
        <v/>
      </c>
      <c r="DS196" s="45"/>
      <c r="DT196" s="45" t="str">
        <f t="shared" si="1023"/>
        <v/>
      </c>
      <c r="DU196" s="45"/>
      <c r="DV196" s="45" t="str">
        <f t="shared" si="1024"/>
        <v/>
      </c>
      <c r="DW196" s="45"/>
      <c r="DX196" s="45"/>
      <c r="DY196" s="45"/>
      <c r="DZ196" s="45" t="str">
        <f t="shared" si="981"/>
        <v/>
      </c>
      <c r="EA196" s="46" t="str">
        <f t="shared" si="982"/>
        <v/>
      </c>
      <c r="EB196" s="37"/>
      <c r="ED196" s="47"/>
      <c r="EE196" s="67"/>
      <c r="EF196" s="45" t="str">
        <f>IF(EE196="","",EE196-#REF!)</f>
        <v/>
      </c>
      <c r="EG196" s="45"/>
      <c r="EH196" s="45"/>
      <c r="EI196" s="45"/>
      <c r="EJ196" s="45" t="str">
        <f>IF(EI196="","",#REF!+#REF!-EI196)</f>
        <v/>
      </c>
      <c r="EK196" s="45"/>
      <c r="EL196" s="45"/>
      <c r="EM196" s="45"/>
      <c r="EN196" s="45" t="str">
        <f>IF(EM196="","",EJ196*EM196)</f>
        <v/>
      </c>
      <c r="EO196" s="46" t="str">
        <f>IF(EN196="","",EN196/(EF196*100))</f>
        <v/>
      </c>
      <c r="EP196" s="37"/>
      <c r="ER196" s="47"/>
      <c r="ES196" s="67"/>
      <c r="ET196" s="45" t="str">
        <f>IF(ES196="","",ES196-#REF!)</f>
        <v/>
      </c>
      <c r="EU196" s="45"/>
      <c r="EV196" s="45"/>
      <c r="EW196" s="45"/>
      <c r="EX196" s="45" t="str">
        <f>IF(EW196="","",#REF!+#REF!-EW196)</f>
        <v/>
      </c>
      <c r="EY196" s="45"/>
      <c r="EZ196" s="45"/>
      <c r="FA196" s="45"/>
      <c r="FB196" s="45" t="str">
        <f>IF(FA196="","",EX196*FA196)</f>
        <v/>
      </c>
      <c r="FC196" s="46" t="str">
        <f>IF(FB196="","",FB196/(ET196*100))</f>
        <v/>
      </c>
      <c r="FD196" s="37"/>
      <c r="FF196" s="47"/>
      <c r="FG196" s="67"/>
      <c r="FH196" s="45" t="str">
        <f>IF(FG196="","",FG196-#REF!)</f>
        <v/>
      </c>
      <c r="FI196" s="45"/>
      <c r="FJ196" s="45"/>
      <c r="FK196" s="45"/>
      <c r="FL196" s="45" t="str">
        <f>IF(FK196="","",#REF!+#REF!-FK196)</f>
        <v/>
      </c>
      <c r="FM196" s="45"/>
      <c r="FN196" s="45"/>
      <c r="FO196" s="45"/>
      <c r="FP196" s="45" t="str">
        <f>IF(FO196="","",FL196*FO196)</f>
        <v/>
      </c>
      <c r="FQ196" s="46" t="str">
        <f>IF(FP196="","",FP196/(FH196*100))</f>
        <v/>
      </c>
      <c r="FR196" s="37"/>
      <c r="FS196" s="29"/>
      <c r="FT196" s="47"/>
      <c r="FU196" s="67"/>
      <c r="FV196" s="45" t="str">
        <f>IF(FU196="","",FU196-#REF!)</f>
        <v/>
      </c>
      <c r="FW196" s="45"/>
      <c r="FX196" s="45"/>
      <c r="FY196" s="45"/>
      <c r="FZ196" s="45" t="str">
        <f>IF(FY196="","",#REF!+#REF!-FY196)</f>
        <v/>
      </c>
      <c r="GA196" s="45"/>
      <c r="GB196" s="45"/>
      <c r="GC196" s="45"/>
      <c r="GD196" s="45" t="str">
        <f>IF(GC196="","",FZ196*GC196)</f>
        <v/>
      </c>
      <c r="GE196" s="46" t="str">
        <f>IF(GD196="","",GD196/(FV196*100))</f>
        <v/>
      </c>
      <c r="GF196" s="37"/>
      <c r="GH196" s="47"/>
      <c r="GI196" s="67"/>
      <c r="GJ196" s="45" t="str">
        <f>IF(GI196="","",GI196-#REF!)</f>
        <v/>
      </c>
      <c r="GK196" s="45"/>
      <c r="GL196" s="45"/>
      <c r="GM196" s="45"/>
      <c r="GN196" s="45" t="str">
        <f>IF(GM196="","",#REF!+#REF!-GM196)</f>
        <v/>
      </c>
      <c r="GO196" s="45"/>
      <c r="GP196" s="45"/>
      <c r="GQ196" s="45"/>
      <c r="GR196" s="45" t="str">
        <f>IF(GQ196="","",GN196*GQ196)</f>
        <v/>
      </c>
      <c r="GS196" s="46" t="str">
        <f>IF(GR196="","",GR196/(GJ196*100))</f>
        <v/>
      </c>
      <c r="GT196" s="37"/>
      <c r="GU196" s="61"/>
      <c r="GV196" s="47"/>
      <c r="GW196" s="30"/>
      <c r="GX196" s="45"/>
      <c r="GY196" s="45" t="str">
        <f t="shared" si="1058"/>
        <v/>
      </c>
      <c r="GZ196" s="45"/>
      <c r="HA196" s="45" t="str">
        <f t="shared" si="1059"/>
        <v/>
      </c>
      <c r="HB196" s="45"/>
      <c r="HC196" s="45" t="str">
        <f t="shared" si="1060"/>
        <v/>
      </c>
      <c r="HD196" s="45"/>
      <c r="HE196" s="63" t="str">
        <f>IF(GX195="","",HE192)</f>
        <v/>
      </c>
      <c r="HF196" s="67" t="str">
        <f>IF(GX195="","",HF192)</f>
        <v/>
      </c>
      <c r="HG196" s="43" t="str">
        <f t="shared" si="1061"/>
        <v/>
      </c>
      <c r="HH196" s="46" t="str">
        <f t="shared" si="1092"/>
        <v/>
      </c>
      <c r="HI196" s="37"/>
      <c r="HK196" s="47"/>
      <c r="HL196" s="45"/>
      <c r="HM196" s="45" t="str">
        <f t="shared" si="1062"/>
        <v/>
      </c>
      <c r="HN196" s="45"/>
      <c r="HO196" s="45" t="str">
        <f t="shared" si="1063"/>
        <v/>
      </c>
      <c r="HP196" s="45"/>
      <c r="HQ196" s="45" t="str">
        <f t="shared" si="1064"/>
        <v/>
      </c>
      <c r="HR196" s="45"/>
      <c r="HS196" s="63" t="str">
        <f t="shared" si="1065"/>
        <v/>
      </c>
      <c r="HT196" s="67" t="str">
        <f t="shared" si="1066"/>
        <v/>
      </c>
      <c r="HU196" s="43" t="str">
        <f t="shared" si="1067"/>
        <v/>
      </c>
      <c r="HV196" s="46" t="str">
        <f t="shared" si="1068"/>
        <v/>
      </c>
      <c r="HW196" s="37"/>
      <c r="HX196" s="360"/>
      <c r="HY196" s="47"/>
      <c r="HZ196" s="45"/>
      <c r="IA196" s="45" t="str">
        <f t="shared" si="1069"/>
        <v/>
      </c>
      <c r="IB196" s="45"/>
      <c r="IC196" s="45" t="str">
        <f t="shared" si="1070"/>
        <v/>
      </c>
      <c r="ID196" s="45"/>
      <c r="IE196" s="45" t="str">
        <f t="shared" si="1071"/>
        <v/>
      </c>
      <c r="IF196" s="45"/>
      <c r="IG196" s="63" t="str">
        <f t="shared" si="1003"/>
        <v/>
      </c>
      <c r="IH196" s="67" t="str">
        <f t="shared" si="1004"/>
        <v/>
      </c>
      <c r="II196" s="43" t="str">
        <f t="shared" si="1072"/>
        <v/>
      </c>
      <c r="IJ196" s="46" t="str">
        <f t="shared" si="1073"/>
        <v/>
      </c>
      <c r="IK196" s="37"/>
      <c r="IL196" s="29"/>
      <c r="IM196" s="47"/>
      <c r="IN196" s="45"/>
      <c r="IO196" s="45" t="str">
        <f t="shared" si="1074"/>
        <v/>
      </c>
      <c r="IP196" s="45"/>
      <c r="IQ196" s="45" t="str">
        <f t="shared" si="1075"/>
        <v/>
      </c>
      <c r="IR196" s="45"/>
      <c r="IS196" s="45" t="str">
        <f t="shared" si="1076"/>
        <v/>
      </c>
      <c r="IT196" s="45"/>
      <c r="IU196" s="63" t="str">
        <f t="shared" si="1091"/>
        <v/>
      </c>
      <c r="IV196" s="67" t="str">
        <f t="shared" si="1090"/>
        <v/>
      </c>
      <c r="IW196" s="43" t="str">
        <f t="shared" si="1077"/>
        <v/>
      </c>
      <c r="IX196" s="46" t="str">
        <f t="shared" si="1078"/>
        <v/>
      </c>
      <c r="IY196" s="37"/>
      <c r="IZ196" s="61"/>
      <c r="JA196" s="47"/>
      <c r="JB196" s="45"/>
      <c r="JC196" s="45" t="str">
        <f t="shared" si="1079"/>
        <v/>
      </c>
      <c r="JD196" s="45"/>
      <c r="JE196" s="45" t="str">
        <f t="shared" si="1080"/>
        <v/>
      </c>
      <c r="JF196" s="45"/>
      <c r="JG196" s="45" t="str">
        <f t="shared" si="1081"/>
        <v/>
      </c>
      <c r="JH196" s="45"/>
      <c r="JI196" s="63" t="str">
        <f t="shared" si="1006"/>
        <v/>
      </c>
      <c r="JJ196" s="67" t="str">
        <f t="shared" si="1007"/>
        <v/>
      </c>
      <c r="JK196" s="43" t="str">
        <f t="shared" si="1082"/>
        <v/>
      </c>
      <c r="JL196" s="46" t="str">
        <f t="shared" si="1083"/>
        <v/>
      </c>
      <c r="JM196" s="37"/>
      <c r="JN196" s="29"/>
      <c r="JO196" s="47"/>
      <c r="JP196" s="45"/>
      <c r="JQ196" s="45" t="str">
        <f t="shared" si="1005"/>
        <v/>
      </c>
      <c r="JR196" s="45"/>
      <c r="JS196" s="45" t="str">
        <f t="shared" si="1084"/>
        <v/>
      </c>
      <c r="JT196" s="45"/>
      <c r="JU196" s="45" t="str">
        <f t="shared" si="1085"/>
        <v/>
      </c>
      <c r="JV196" s="45"/>
      <c r="JW196" s="63" t="str">
        <f t="shared" si="1086"/>
        <v/>
      </c>
      <c r="JX196" s="67" t="str">
        <f t="shared" si="1087"/>
        <v/>
      </c>
      <c r="JY196" s="43" t="str">
        <f t="shared" si="1088"/>
        <v/>
      </c>
      <c r="JZ196" s="46" t="str">
        <f t="shared" si="1089"/>
        <v/>
      </c>
      <c r="KA196" s="37"/>
      <c r="KB196" s="51"/>
      <c r="KC196" s="47"/>
      <c r="KD196" s="45"/>
      <c r="KE196" s="45" t="str">
        <f>IF(KD196="","",KD196-KD192)</f>
        <v/>
      </c>
      <c r="KF196" s="45"/>
      <c r="KG196" s="45" t="str">
        <f>IF(KF196="","",KF196-KF192)</f>
        <v/>
      </c>
      <c r="KH196" s="45"/>
      <c r="KI196" s="45" t="str">
        <f>IF(KH196="","",KH192+KJ192-KH196)</f>
        <v/>
      </c>
      <c r="KJ196" s="45"/>
      <c r="KK196" s="63" t="str">
        <f>IF(KD196="","",KK192)</f>
        <v/>
      </c>
      <c r="KL196" s="67" t="str">
        <f>IF(KE196="","",KL192)</f>
        <v/>
      </c>
      <c r="KM196" s="43" t="str">
        <f>IF(KH196="","",KI196*KL196)</f>
        <v/>
      </c>
      <c r="KN196" s="46" t="str">
        <f>IF(KI196="","",KM196/(KE196*100))</f>
        <v/>
      </c>
      <c r="KO196" s="37"/>
      <c r="KP196" s="29"/>
      <c r="KQ196" s="47"/>
      <c r="KR196" s="45"/>
      <c r="KS196" s="45" t="str">
        <f>IF(KR196="","",KR196-KR192)</f>
        <v/>
      </c>
      <c r="KT196" s="45"/>
      <c r="KU196" s="45" t="str">
        <f>IF(KT196="","",KT196-KT192)</f>
        <v/>
      </c>
      <c r="KV196" s="45"/>
      <c r="KW196" s="45" t="str">
        <f>IF(KV196="","",KV192+KX192-KV196)</f>
        <v/>
      </c>
      <c r="KX196" s="45"/>
      <c r="KY196" s="63" t="str">
        <f>IF(KR196="","",KY192)</f>
        <v/>
      </c>
      <c r="KZ196" s="67" t="str">
        <f>IF(KS196="","",KZ192)</f>
        <v/>
      </c>
      <c r="LA196" s="43" t="str">
        <f>IF(KV196="","",KW196*KZ196)</f>
        <v/>
      </c>
      <c r="LB196" s="46" t="str">
        <f>IF(KW196="","",LA196/(KS196*100))</f>
        <v/>
      </c>
      <c r="LC196" s="37"/>
      <c r="LD196" s="29"/>
      <c r="LE196" s="47"/>
      <c r="LF196" s="45"/>
      <c r="LG196" s="45"/>
      <c r="LH196" s="45"/>
      <c r="LI196" s="45"/>
      <c r="LJ196" s="45"/>
      <c r="LK196" s="45" t="str">
        <f>IF(LJ196="","",#REF!+#REF!-LJ196)</f>
        <v/>
      </c>
      <c r="LL196" s="45"/>
      <c r="LM196" s="63"/>
      <c r="LN196" s="67"/>
      <c r="LO196" s="45"/>
      <c r="LP196" s="46"/>
      <c r="LQ196" s="37"/>
      <c r="LR196" s="29"/>
      <c r="LS196" s="47"/>
      <c r="LT196" s="67"/>
      <c r="LU196" s="45" t="str">
        <f>IF(LT196="","",LT196-#REF!)</f>
        <v/>
      </c>
      <c r="LV196" s="45"/>
      <c r="LW196" s="45"/>
      <c r="LX196" s="45"/>
      <c r="LY196" s="45" t="str">
        <f>IF(LX196="","",#REF!+#REF!-LX196)</f>
        <v/>
      </c>
      <c r="LZ196" s="45"/>
      <c r="MA196" s="45"/>
      <c r="MB196" s="45"/>
      <c r="MC196" s="45" t="str">
        <f>IF(MB196="","",LY196*MB196)</f>
        <v/>
      </c>
      <c r="MD196" s="46" t="str">
        <f>IF(MC196="","",MC196/(LU196*100))</f>
        <v/>
      </c>
      <c r="ME196" s="37"/>
      <c r="MF196" s="29"/>
      <c r="MG196" s="47"/>
      <c r="MH196" s="67"/>
      <c r="MI196" s="45" t="str">
        <f>IF(MH196="","",MH196-#REF!)</f>
        <v/>
      </c>
      <c r="MJ196" s="45"/>
      <c r="MK196" s="45"/>
      <c r="ML196" s="45"/>
      <c r="MM196" s="45" t="str">
        <f>IF(ML196="","",#REF!+#REF!-ML196)</f>
        <v/>
      </c>
      <c r="MN196" s="45"/>
      <c r="MO196" s="45"/>
      <c r="MP196" s="45"/>
      <c r="MQ196" s="45" t="str">
        <f>IF(MP196="","",MM196*MP196)</f>
        <v/>
      </c>
      <c r="MR196" s="46" t="str">
        <f>IF(MQ196="","",MQ196/(MI196*100))</f>
        <v/>
      </c>
      <c r="MS196" s="37"/>
      <c r="MT196" s="29"/>
      <c r="MU196" s="47"/>
      <c r="MV196" s="67"/>
      <c r="MW196" s="45" t="str">
        <f>IF(MV196="","",MV196-#REF!)</f>
        <v/>
      </c>
      <c r="MX196" s="45"/>
      <c r="MY196" s="45"/>
      <c r="MZ196" s="45"/>
      <c r="NA196" s="45" t="str">
        <f>IF(MZ196="","",#REF!+#REF!-MZ196)</f>
        <v/>
      </c>
      <c r="NB196" s="45"/>
      <c r="NC196" s="45"/>
      <c r="ND196" s="45"/>
      <c r="NE196" s="45" t="str">
        <f>IF(ND196="","",NA196*ND196)</f>
        <v/>
      </c>
      <c r="NF196" s="46" t="str">
        <f>IF(NE196="","",NE196/(MW196*100))</f>
        <v/>
      </c>
      <c r="NG196" s="37"/>
      <c r="NH196" s="29"/>
      <c r="NI196" s="47"/>
      <c r="NJ196" s="67"/>
      <c r="NK196" s="45" t="str">
        <f>IF(NJ196="","",NJ196-#REF!)</f>
        <v/>
      </c>
      <c r="NL196" s="45"/>
      <c r="NM196" s="45"/>
      <c r="NN196" s="45"/>
      <c r="NO196" s="45" t="str">
        <f>IF(NN196="","",#REF!+#REF!-NN196)</f>
        <v/>
      </c>
      <c r="NP196" s="45"/>
      <c r="NQ196" s="45"/>
      <c r="NR196" s="45"/>
      <c r="NS196" s="45" t="str">
        <f>IF(NR196="","",NO196*NR196)</f>
        <v/>
      </c>
      <c r="NT196" s="46" t="str">
        <f>IF(NS196="","",NS196/(NK196*100))</f>
        <v/>
      </c>
      <c r="NU196" s="37"/>
    </row>
    <row r="197" spans="1:385" ht="15" customHeight="1" thickBot="1" x14ac:dyDescent="0.3">
      <c r="A197" s="38"/>
      <c r="B197" s="39"/>
      <c r="C197" s="40"/>
      <c r="D197" s="40"/>
      <c r="E197" s="41"/>
      <c r="F197" s="41"/>
      <c r="G197" s="40"/>
      <c r="H197" s="42"/>
      <c r="I197" s="45"/>
      <c r="J197" s="45" t="str">
        <f t="shared" si="1010"/>
        <v/>
      </c>
      <c r="K197" s="45"/>
      <c r="L197" s="45"/>
      <c r="M197" s="45"/>
      <c r="N197" s="45" t="str">
        <f t="shared" si="1011"/>
        <v/>
      </c>
      <c r="O197" s="45"/>
      <c r="P197" s="45"/>
      <c r="Q197" s="45"/>
      <c r="R197" s="45" t="str">
        <f t="shared" si="971"/>
        <v/>
      </c>
      <c r="S197" s="46" t="str">
        <f t="shared" si="972"/>
        <v/>
      </c>
      <c r="T197" s="37"/>
      <c r="U197" s="29"/>
      <c r="V197" s="47"/>
      <c r="W197" s="67"/>
      <c r="X197" s="45" t="str">
        <f>IF(W197="","",W197-W196)</f>
        <v/>
      </c>
      <c r="Y197" s="45"/>
      <c r="Z197" s="45"/>
      <c r="AA197" s="45"/>
      <c r="AB197" s="45" t="str">
        <f>IF(AA197="","",AA196+AC196-AA197)</f>
        <v/>
      </c>
      <c r="AC197" s="45"/>
      <c r="AD197" s="45"/>
      <c r="AE197" s="45"/>
      <c r="AF197" s="45" t="str">
        <f>IF(AE197="","",AB197*AE197)</f>
        <v/>
      </c>
      <c r="AG197" s="46" t="str">
        <f>IF(AF197="","",AF197/(X197*100))</f>
        <v/>
      </c>
      <c r="AH197" s="37"/>
      <c r="AI197" s="29"/>
      <c r="AJ197" s="47"/>
      <c r="AK197" s="45"/>
      <c r="AL197" s="45" t="str">
        <f t="shared" si="1014"/>
        <v/>
      </c>
      <c r="AM197" s="45"/>
      <c r="AN197" s="45" t="str">
        <f t="shared" si="1015"/>
        <v/>
      </c>
      <c r="AO197" s="45"/>
      <c r="AP197" s="45" t="str">
        <f t="shared" si="1016"/>
        <v/>
      </c>
      <c r="AQ197" s="45"/>
      <c r="AR197" s="45"/>
      <c r="AS197" s="45"/>
      <c r="AT197" s="45" t="str">
        <f t="shared" si="975"/>
        <v/>
      </c>
      <c r="AU197" s="46" t="str">
        <f t="shared" si="976"/>
        <v/>
      </c>
      <c r="AV197" s="37"/>
      <c r="AW197" s="29"/>
      <c r="AX197" s="47"/>
      <c r="AY197" s="45"/>
      <c r="AZ197" s="45" t="str">
        <f t="shared" si="1017"/>
        <v/>
      </c>
      <c r="BA197" s="45"/>
      <c r="BB197" s="45" t="str">
        <f t="shared" si="1018"/>
        <v/>
      </c>
      <c r="BC197" s="45"/>
      <c r="BD197" s="45" t="str">
        <f t="shared" si="1019"/>
        <v/>
      </c>
      <c r="BE197" s="45"/>
      <c r="BF197" s="45"/>
      <c r="BG197" s="45"/>
      <c r="BH197" s="45" t="str">
        <f t="shared" si="977"/>
        <v/>
      </c>
      <c r="BI197" s="46" t="str">
        <f t="shared" si="978"/>
        <v/>
      </c>
      <c r="BJ197" s="37"/>
      <c r="BK197" s="29"/>
      <c r="BL197" s="47"/>
      <c r="BM197" s="45"/>
      <c r="BN197" s="45" t="str">
        <f t="shared" si="1043"/>
        <v/>
      </c>
      <c r="BO197" s="45"/>
      <c r="BP197" s="45" t="str">
        <f t="shared" si="1044"/>
        <v/>
      </c>
      <c r="BQ197" s="45"/>
      <c r="BR197" s="45" t="str">
        <f t="shared" si="1045"/>
        <v/>
      </c>
      <c r="BS197" s="45"/>
      <c r="BT197" s="63" t="str">
        <f t="shared" si="967"/>
        <v/>
      </c>
      <c r="BU197" s="67" t="str">
        <f t="shared" si="968"/>
        <v/>
      </c>
      <c r="BV197" s="45" t="str">
        <f t="shared" si="1046"/>
        <v/>
      </c>
      <c r="BW197" s="46" t="str">
        <f t="shared" si="1047"/>
        <v/>
      </c>
      <c r="BX197" s="37"/>
      <c r="BY197" s="57"/>
      <c r="BZ197" s="47"/>
      <c r="CA197" s="45"/>
      <c r="CB197" s="45" t="str">
        <f t="shared" si="1048"/>
        <v/>
      </c>
      <c r="CC197" s="45"/>
      <c r="CD197" s="45" t="str">
        <f t="shared" si="1049"/>
        <v/>
      </c>
      <c r="CE197" s="45"/>
      <c r="CF197" s="45" t="str">
        <f t="shared" si="1050"/>
        <v/>
      </c>
      <c r="CG197" s="45"/>
      <c r="CH197" s="63" t="str">
        <f t="shared" si="1001"/>
        <v/>
      </c>
      <c r="CI197" s="67" t="str">
        <f t="shared" si="1002"/>
        <v/>
      </c>
      <c r="CJ197" s="45" t="str">
        <f t="shared" si="1051"/>
        <v/>
      </c>
      <c r="CK197" s="46" t="str">
        <f t="shared" si="1052"/>
        <v/>
      </c>
      <c r="CL197" s="37"/>
      <c r="CM197" s="29"/>
      <c r="CN197" s="47"/>
      <c r="CO197" s="45"/>
      <c r="CP197" s="45" t="str">
        <f t="shared" si="1053"/>
        <v/>
      </c>
      <c r="CQ197" s="45"/>
      <c r="CR197" s="45" t="str">
        <f t="shared" si="1054"/>
        <v/>
      </c>
      <c r="CS197" s="45"/>
      <c r="CT197" s="45" t="str">
        <f t="shared" si="1055"/>
        <v/>
      </c>
      <c r="CU197" s="45"/>
      <c r="CV197" s="63" t="str">
        <f t="shared" si="1008"/>
        <v/>
      </c>
      <c r="CW197" s="67" t="str">
        <f t="shared" si="1009"/>
        <v/>
      </c>
      <c r="CX197" s="45" t="str">
        <f t="shared" si="1056"/>
        <v/>
      </c>
      <c r="CY197" s="46" t="str">
        <f t="shared" si="1057"/>
        <v/>
      </c>
      <c r="CZ197" s="37"/>
      <c r="DA197" s="29"/>
      <c r="DB197" s="47"/>
      <c r="DC197" s="67"/>
      <c r="DD197" s="45" t="str">
        <f>IF(DC197="","",DC197-DC196)</f>
        <v/>
      </c>
      <c r="DE197" s="45"/>
      <c r="DF197" s="45"/>
      <c r="DG197" s="45"/>
      <c r="DH197" s="45" t="str">
        <f>IF(DG197="","",DG196+DI196-DG197)</f>
        <v/>
      </c>
      <c r="DI197" s="45"/>
      <c r="DJ197" s="45"/>
      <c r="DK197" s="45"/>
      <c r="DL197" s="45" t="str">
        <f>IF(DK197="","",DH197*DK197)</f>
        <v/>
      </c>
      <c r="DM197" s="46" t="str">
        <f>IF(DL197="","",DL197/(DD197*100))</f>
        <v/>
      </c>
      <c r="DN197" s="37"/>
      <c r="DO197" s="29"/>
      <c r="DP197" s="47"/>
      <c r="DQ197" s="45"/>
      <c r="DR197" s="45" t="str">
        <f t="shared" si="1022"/>
        <v/>
      </c>
      <c r="DS197" s="45"/>
      <c r="DT197" s="45" t="str">
        <f t="shared" si="1023"/>
        <v/>
      </c>
      <c r="DU197" s="45"/>
      <c r="DV197" s="45" t="str">
        <f t="shared" si="1024"/>
        <v/>
      </c>
      <c r="DW197" s="45"/>
      <c r="DX197" s="45"/>
      <c r="DY197" s="45"/>
      <c r="DZ197" s="45" t="str">
        <f t="shared" si="981"/>
        <v/>
      </c>
      <c r="EA197" s="46" t="str">
        <f t="shared" si="982"/>
        <v/>
      </c>
      <c r="EB197" s="37"/>
      <c r="ED197" s="47"/>
      <c r="EE197" s="67"/>
      <c r="EF197" s="45" t="str">
        <f>IF(EE197="","",EE197-EE196)</f>
        <v/>
      </c>
      <c r="EG197" s="45"/>
      <c r="EH197" s="45"/>
      <c r="EI197" s="45"/>
      <c r="EJ197" s="45" t="str">
        <f>IF(EI197="","",EI196+EK196-EI197)</f>
        <v/>
      </c>
      <c r="EK197" s="45"/>
      <c r="EL197" s="45"/>
      <c r="EM197" s="45"/>
      <c r="EN197" s="45" t="str">
        <f>IF(EM197="","",EJ197*EM197)</f>
        <v/>
      </c>
      <c r="EO197" s="46" t="str">
        <f>IF(EN197="","",EN197/(EF197*100))</f>
        <v/>
      </c>
      <c r="EP197" s="37"/>
      <c r="ER197" s="47"/>
      <c r="ES197" s="67"/>
      <c r="ET197" s="45" t="str">
        <f>IF(ES197="","",ES197-ES196)</f>
        <v/>
      </c>
      <c r="EU197" s="45"/>
      <c r="EV197" s="45"/>
      <c r="EW197" s="45"/>
      <c r="EX197" s="45" t="str">
        <f>IF(EW197="","",EW196+EY196-EW197)</f>
        <v/>
      </c>
      <c r="EY197" s="45"/>
      <c r="EZ197" s="45"/>
      <c r="FA197" s="45"/>
      <c r="FB197" s="45" t="str">
        <f>IF(FA197="","",EX197*FA197)</f>
        <v/>
      </c>
      <c r="FC197" s="46" t="str">
        <f>IF(FB197="","",FB197/(ET197*100))</f>
        <v/>
      </c>
      <c r="FD197" s="37"/>
      <c r="FF197" s="47"/>
      <c r="FG197" s="67"/>
      <c r="FH197" s="45" t="str">
        <f>IF(FG197="","",FG197-FG196)</f>
        <v/>
      </c>
      <c r="FI197" s="45"/>
      <c r="FJ197" s="45"/>
      <c r="FK197" s="45"/>
      <c r="FL197" s="45" t="str">
        <f>IF(FK197="","",FK196+FM196-FK197)</f>
        <v/>
      </c>
      <c r="FM197" s="45"/>
      <c r="FN197" s="45"/>
      <c r="FO197" s="45"/>
      <c r="FP197" s="45" t="str">
        <f>IF(FO197="","",FL197*FO197)</f>
        <v/>
      </c>
      <c r="FQ197" s="46" t="str">
        <f>IF(FP197="","",FP197/(FH197*100))</f>
        <v/>
      </c>
      <c r="FR197" s="37"/>
      <c r="FS197" s="29"/>
      <c r="FT197" s="47"/>
      <c r="FU197" s="67"/>
      <c r="FV197" s="45" t="str">
        <f>IF(FU197="","",FU197-FU196)</f>
        <v/>
      </c>
      <c r="FW197" s="45"/>
      <c r="FX197" s="45"/>
      <c r="FY197" s="45"/>
      <c r="FZ197" s="45" t="str">
        <f>IF(FY197="","",FY196+GA196-FY197)</f>
        <v/>
      </c>
      <c r="GA197" s="45"/>
      <c r="GB197" s="45"/>
      <c r="GC197" s="45"/>
      <c r="GD197" s="45" t="str">
        <f>IF(GC197="","",FZ197*GC197)</f>
        <v/>
      </c>
      <c r="GE197" s="46" t="str">
        <f>IF(GD197="","",GD197/(FV197*100))</f>
        <v/>
      </c>
      <c r="GF197" s="37"/>
      <c r="GH197" s="47"/>
      <c r="GI197" s="67"/>
      <c r="GJ197" s="45" t="str">
        <f>IF(GI197="","",GI197-GI196)</f>
        <v/>
      </c>
      <c r="GK197" s="45"/>
      <c r="GL197" s="45"/>
      <c r="GM197" s="45"/>
      <c r="GN197" s="45" t="str">
        <f>IF(GM197="","",GM196+GO196-GM197)</f>
        <v/>
      </c>
      <c r="GO197" s="45"/>
      <c r="GP197" s="45"/>
      <c r="GQ197" s="45"/>
      <c r="GR197" s="45" t="str">
        <f>IF(GQ197="","",GN197*GQ197)</f>
        <v/>
      </c>
      <c r="GS197" s="46" t="str">
        <f>IF(GR197="","",GR197/(GJ197*100))</f>
        <v/>
      </c>
      <c r="GT197" s="37"/>
      <c r="GU197" s="61"/>
      <c r="GV197" s="47"/>
      <c r="GW197" s="30"/>
      <c r="GX197" s="45"/>
      <c r="GY197" s="45" t="str">
        <f t="shared" si="1058"/>
        <v/>
      </c>
      <c r="GZ197" s="45"/>
      <c r="HA197" s="45" t="str">
        <f t="shared" si="1059"/>
        <v/>
      </c>
      <c r="HB197" s="45"/>
      <c r="HC197" s="45" t="str">
        <f t="shared" si="1060"/>
        <v/>
      </c>
      <c r="HD197" s="45"/>
      <c r="HE197" s="63" t="str">
        <f>IF(GX195="","",HE193)</f>
        <v/>
      </c>
      <c r="HF197" s="67" t="str">
        <f>IF(GX195="","",HF193)</f>
        <v/>
      </c>
      <c r="HG197" s="45" t="str">
        <f t="shared" si="1061"/>
        <v/>
      </c>
      <c r="HH197" s="46" t="str">
        <f t="shared" si="1092"/>
        <v/>
      </c>
      <c r="HI197" s="37"/>
      <c r="HK197" s="47"/>
      <c r="HL197" s="45"/>
      <c r="HM197" s="45" t="str">
        <f t="shared" si="1062"/>
        <v/>
      </c>
      <c r="HN197" s="45"/>
      <c r="HO197" s="45" t="str">
        <f t="shared" si="1063"/>
        <v/>
      </c>
      <c r="HP197" s="45"/>
      <c r="HQ197" s="45" t="str">
        <f t="shared" si="1064"/>
        <v/>
      </c>
      <c r="HR197" s="45"/>
      <c r="HS197" s="63" t="str">
        <f t="shared" si="1065"/>
        <v/>
      </c>
      <c r="HT197" s="67" t="str">
        <f t="shared" si="1066"/>
        <v/>
      </c>
      <c r="HU197" s="45" t="str">
        <f t="shared" si="1067"/>
        <v/>
      </c>
      <c r="HV197" s="46" t="str">
        <f t="shared" si="1068"/>
        <v/>
      </c>
      <c r="HW197" s="37"/>
      <c r="HX197" s="360"/>
      <c r="HY197" s="47"/>
      <c r="HZ197" s="45"/>
      <c r="IA197" s="45" t="str">
        <f t="shared" si="1069"/>
        <v/>
      </c>
      <c r="IB197" s="45"/>
      <c r="IC197" s="45" t="str">
        <f t="shared" si="1070"/>
        <v/>
      </c>
      <c r="ID197" s="45"/>
      <c r="IE197" s="45" t="str">
        <f t="shared" si="1071"/>
        <v/>
      </c>
      <c r="IF197" s="45"/>
      <c r="IG197" s="63" t="str">
        <f t="shared" si="1003"/>
        <v/>
      </c>
      <c r="IH197" s="67" t="str">
        <f t="shared" si="1004"/>
        <v/>
      </c>
      <c r="II197" s="45" t="str">
        <f t="shared" si="1072"/>
        <v/>
      </c>
      <c r="IJ197" s="46" t="str">
        <f t="shared" si="1073"/>
        <v/>
      </c>
      <c r="IK197" s="37"/>
      <c r="IL197" s="29"/>
      <c r="IM197" s="47"/>
      <c r="IN197" s="45"/>
      <c r="IO197" s="45" t="str">
        <f t="shared" si="1074"/>
        <v/>
      </c>
      <c r="IP197" s="45"/>
      <c r="IQ197" s="45" t="str">
        <f t="shared" si="1075"/>
        <v/>
      </c>
      <c r="IR197" s="45"/>
      <c r="IS197" s="45" t="str">
        <f t="shared" si="1076"/>
        <v/>
      </c>
      <c r="IT197" s="45"/>
      <c r="IU197" s="63" t="str">
        <f t="shared" si="1091"/>
        <v/>
      </c>
      <c r="IV197" s="67" t="str">
        <f t="shared" si="1090"/>
        <v/>
      </c>
      <c r="IW197" s="45" t="str">
        <f t="shared" si="1077"/>
        <v/>
      </c>
      <c r="IX197" s="46" t="str">
        <f t="shared" si="1078"/>
        <v/>
      </c>
      <c r="IY197" s="37"/>
      <c r="IZ197" s="61"/>
      <c r="JA197" s="47"/>
      <c r="JB197" s="45"/>
      <c r="JC197" s="45" t="str">
        <f t="shared" si="1079"/>
        <v/>
      </c>
      <c r="JD197" s="45"/>
      <c r="JE197" s="45" t="str">
        <f t="shared" si="1080"/>
        <v/>
      </c>
      <c r="JF197" s="45"/>
      <c r="JG197" s="45" t="str">
        <f t="shared" si="1081"/>
        <v/>
      </c>
      <c r="JH197" s="45"/>
      <c r="JI197" s="63" t="str">
        <f t="shared" si="1006"/>
        <v/>
      </c>
      <c r="JJ197" s="67" t="str">
        <f t="shared" si="1007"/>
        <v/>
      </c>
      <c r="JK197" s="45" t="str">
        <f t="shared" si="1082"/>
        <v/>
      </c>
      <c r="JL197" s="46" t="str">
        <f t="shared" si="1083"/>
        <v/>
      </c>
      <c r="JM197" s="37"/>
      <c r="JN197" s="29"/>
      <c r="JO197" s="47"/>
      <c r="JP197" s="45"/>
      <c r="JQ197" s="45" t="str">
        <f t="shared" si="1005"/>
        <v/>
      </c>
      <c r="JR197" s="45"/>
      <c r="JS197" s="45" t="str">
        <f t="shared" si="1084"/>
        <v/>
      </c>
      <c r="JT197" s="45"/>
      <c r="JU197" s="45" t="str">
        <f t="shared" si="1085"/>
        <v/>
      </c>
      <c r="JV197" s="45"/>
      <c r="JW197" s="63" t="str">
        <f t="shared" si="1086"/>
        <v/>
      </c>
      <c r="JX197" s="67" t="str">
        <f t="shared" si="1087"/>
        <v/>
      </c>
      <c r="JY197" s="45" t="str">
        <f t="shared" si="1088"/>
        <v/>
      </c>
      <c r="JZ197" s="46" t="str">
        <f t="shared" si="1089"/>
        <v/>
      </c>
      <c r="KA197" s="37"/>
      <c r="KB197" s="51"/>
      <c r="KC197" s="47"/>
      <c r="KD197" s="45"/>
      <c r="KE197" s="45" t="str">
        <f>IF(KD197="","",KD197-KD193)</f>
        <v/>
      </c>
      <c r="KF197" s="45"/>
      <c r="KG197" s="45" t="str">
        <f>IF(KF197="","",KF197-KF193)</f>
        <v/>
      </c>
      <c r="KH197" s="45"/>
      <c r="KI197" s="45" t="str">
        <f>IF(KH197="","",KH193+KJ193-KH197)</f>
        <v/>
      </c>
      <c r="KJ197" s="45"/>
      <c r="KK197" s="63" t="str">
        <f>IF(KD197="","",KK193)</f>
        <v/>
      </c>
      <c r="KL197" s="67" t="str">
        <f>IF(KE197="","",KL193)</f>
        <v/>
      </c>
      <c r="KM197" s="45" t="str">
        <f>IF(KH197="","",KI197*KL197)</f>
        <v/>
      </c>
      <c r="KN197" s="46" t="str">
        <f>IF(KI197="","",KM197/(KE197*100))</f>
        <v/>
      </c>
      <c r="KO197" s="37"/>
      <c r="KP197" s="29"/>
      <c r="KQ197" s="47"/>
      <c r="KR197" s="45"/>
      <c r="KS197" s="45" t="str">
        <f>IF(KR197="","",KR197-KR193)</f>
        <v/>
      </c>
      <c r="KT197" s="45"/>
      <c r="KU197" s="45" t="str">
        <f>IF(KT197="","",KT197-KT193)</f>
        <v/>
      </c>
      <c r="KV197" s="45"/>
      <c r="KW197" s="45" t="str">
        <f>IF(KV197="","",KV193+KX193-KV197)</f>
        <v/>
      </c>
      <c r="KX197" s="45"/>
      <c r="KY197" s="63" t="str">
        <f>IF(KR197="","",KY193)</f>
        <v/>
      </c>
      <c r="KZ197" s="67" t="str">
        <f>IF(KS197="","",KZ193)</f>
        <v/>
      </c>
      <c r="LA197" s="45" t="str">
        <f>IF(KV197="","",KW197*KZ197)</f>
        <v/>
      </c>
      <c r="LB197" s="46" t="str">
        <f>IF(KW197="","",LA197/(KS197*100))</f>
        <v/>
      </c>
      <c r="LC197" s="37"/>
      <c r="LD197" s="29"/>
      <c r="LE197" s="75"/>
      <c r="LF197" s="76"/>
      <c r="LG197" s="76"/>
      <c r="LH197" s="76"/>
      <c r="LI197" s="76"/>
      <c r="LJ197" s="76"/>
      <c r="LK197" s="76" t="str">
        <f>IF(LJ197="","",#REF!+#REF!-LJ197)</f>
        <v/>
      </c>
      <c r="LL197" s="76"/>
      <c r="LM197" s="78"/>
      <c r="LN197" s="79"/>
      <c r="LO197" s="76"/>
      <c r="LP197" s="80"/>
      <c r="LQ197" s="37"/>
      <c r="LR197" s="29"/>
      <c r="LS197" s="47"/>
      <c r="LT197" s="67"/>
      <c r="LU197" s="45" t="str">
        <f>IF(LT197="","",LT197-LT196)</f>
        <v/>
      </c>
      <c r="LV197" s="45"/>
      <c r="LW197" s="45"/>
      <c r="LX197" s="45"/>
      <c r="LY197" s="45" t="str">
        <f>IF(LX197="","",LX196+LZ196-LX197)</f>
        <v/>
      </c>
      <c r="LZ197" s="45"/>
      <c r="MA197" s="45"/>
      <c r="MB197" s="45"/>
      <c r="MC197" s="45" t="str">
        <f>IF(MB197="","",LY197*MB197)</f>
        <v/>
      </c>
      <c r="MD197" s="46" t="str">
        <f>IF(MC197="","",MC197/(LU197*100))</f>
        <v/>
      </c>
      <c r="ME197" s="37"/>
      <c r="MF197" s="29"/>
      <c r="MG197" s="47"/>
      <c r="MH197" s="67"/>
      <c r="MI197" s="45" t="str">
        <f>IF(MH197="","",MH197-MH196)</f>
        <v/>
      </c>
      <c r="MJ197" s="45"/>
      <c r="MK197" s="45"/>
      <c r="ML197" s="45"/>
      <c r="MM197" s="45" t="str">
        <f>IF(ML197="","",ML196+MN196-ML197)</f>
        <v/>
      </c>
      <c r="MN197" s="45"/>
      <c r="MO197" s="45"/>
      <c r="MP197" s="45"/>
      <c r="MQ197" s="45" t="str">
        <f>IF(MP197="","",MM197*MP197)</f>
        <v/>
      </c>
      <c r="MR197" s="46" t="str">
        <f>IF(MQ197="","",MQ197/(MI197*100))</f>
        <v/>
      </c>
      <c r="MS197" s="37"/>
      <c r="MT197" s="29"/>
      <c r="MU197" s="47"/>
      <c r="MV197" s="67"/>
      <c r="MW197" s="45" t="str">
        <f>IF(MV197="","",MV197-MV196)</f>
        <v/>
      </c>
      <c r="MX197" s="45"/>
      <c r="MY197" s="45"/>
      <c r="MZ197" s="45"/>
      <c r="NA197" s="45" t="str">
        <f>IF(MZ197="","",MZ196+NB196-MZ197)</f>
        <v/>
      </c>
      <c r="NB197" s="45"/>
      <c r="NC197" s="45"/>
      <c r="ND197" s="45"/>
      <c r="NE197" s="45" t="str">
        <f>IF(ND197="","",NA197*ND197)</f>
        <v/>
      </c>
      <c r="NF197" s="46" t="str">
        <f>IF(NE197="","",NE197/(MW197*100))</f>
        <v/>
      </c>
      <c r="NG197" s="37"/>
      <c r="NH197" s="29"/>
      <c r="NI197" s="47"/>
      <c r="NJ197" s="67"/>
      <c r="NK197" s="45" t="str">
        <f>IF(NJ197="","",NJ197-NJ196)</f>
        <v/>
      </c>
      <c r="NL197" s="45"/>
      <c r="NM197" s="45"/>
      <c r="NN197" s="45"/>
      <c r="NO197" s="45" t="str">
        <f>IF(NN197="","",NN196+NP196-NN197)</f>
        <v/>
      </c>
      <c r="NP197" s="45"/>
      <c r="NQ197" s="45"/>
      <c r="NR197" s="45"/>
      <c r="NS197" s="45" t="str">
        <f>IF(NR197="","",NO197*NR197)</f>
        <v/>
      </c>
      <c r="NT197" s="46" t="str">
        <f>IF(NS197="","",NS197/(NK197*100))</f>
        <v/>
      </c>
      <c r="NU197" s="37"/>
    </row>
    <row r="198" spans="1:385" ht="15" customHeight="1" thickTop="1" thickBot="1" x14ac:dyDescent="0.3">
      <c r="A198" s="38"/>
      <c r="B198" s="39"/>
      <c r="C198" s="40"/>
      <c r="D198" s="40"/>
      <c r="E198" s="41"/>
      <c r="F198" s="41"/>
      <c r="G198" s="40"/>
      <c r="H198" s="42"/>
      <c r="I198" s="45"/>
      <c r="J198" s="45" t="str">
        <f t="shared" si="1010"/>
        <v/>
      </c>
      <c r="K198" s="45"/>
      <c r="L198" s="45"/>
      <c r="M198" s="45"/>
      <c r="N198" s="45" t="str">
        <f t="shared" si="1011"/>
        <v/>
      </c>
      <c r="O198" s="45"/>
      <c r="P198" s="45"/>
      <c r="Q198" s="45"/>
      <c r="R198" s="45" t="str">
        <f t="shared" si="971"/>
        <v/>
      </c>
      <c r="S198" s="46" t="str">
        <f t="shared" si="972"/>
        <v/>
      </c>
      <c r="T198" s="37"/>
      <c r="U198" s="29"/>
      <c r="V198" s="47"/>
      <c r="W198" s="67"/>
      <c r="X198" s="45" t="str">
        <f>IF(W198="","",W198-W197)</f>
        <v/>
      </c>
      <c r="Y198" s="45"/>
      <c r="Z198" s="45"/>
      <c r="AA198" s="45"/>
      <c r="AB198" s="45" t="str">
        <f>IF(AA198="","",AA197+AC197-AA198)</f>
        <v/>
      </c>
      <c r="AC198" s="45"/>
      <c r="AD198" s="45"/>
      <c r="AE198" s="45"/>
      <c r="AF198" s="45" t="str">
        <f>IF(AE198="","",AB198*AE198)</f>
        <v/>
      </c>
      <c r="AG198" s="46" t="str">
        <f>IF(AF198="","",AF198/(X198*100))</f>
        <v/>
      </c>
      <c r="AH198" s="37"/>
      <c r="AI198" s="29"/>
      <c r="AJ198" s="47"/>
      <c r="AK198" s="45"/>
      <c r="AL198" s="45" t="str">
        <f t="shared" si="1014"/>
        <v/>
      </c>
      <c r="AM198" s="45"/>
      <c r="AN198" s="45" t="str">
        <f t="shared" si="1015"/>
        <v/>
      </c>
      <c r="AO198" s="45"/>
      <c r="AP198" s="45" t="str">
        <f t="shared" si="1016"/>
        <v/>
      </c>
      <c r="AQ198" s="45"/>
      <c r="AR198" s="45"/>
      <c r="AS198" s="45"/>
      <c r="AT198" s="45" t="str">
        <f t="shared" si="975"/>
        <v/>
      </c>
      <c r="AU198" s="46" t="str">
        <f t="shared" si="976"/>
        <v/>
      </c>
      <c r="AV198" s="37"/>
      <c r="AW198" s="29"/>
      <c r="AX198" s="47"/>
      <c r="AY198" s="45"/>
      <c r="AZ198" s="45" t="str">
        <f t="shared" si="1017"/>
        <v/>
      </c>
      <c r="BA198" s="45"/>
      <c r="BB198" s="45" t="str">
        <f t="shared" si="1018"/>
        <v/>
      </c>
      <c r="BC198" s="45"/>
      <c r="BD198" s="45" t="str">
        <f t="shared" si="1019"/>
        <v/>
      </c>
      <c r="BE198" s="45"/>
      <c r="BF198" s="45"/>
      <c r="BG198" s="45"/>
      <c r="BH198" s="45" t="str">
        <f t="shared" si="977"/>
        <v/>
      </c>
      <c r="BI198" s="46" t="str">
        <f t="shared" si="978"/>
        <v/>
      </c>
      <c r="BJ198" s="37"/>
      <c r="BK198" s="29"/>
      <c r="BL198" s="75"/>
      <c r="BM198" s="76"/>
      <c r="BN198" s="76" t="str">
        <f t="shared" si="1043"/>
        <v/>
      </c>
      <c r="BO198" s="76"/>
      <c r="BP198" s="76" t="str">
        <f t="shared" si="1044"/>
        <v/>
      </c>
      <c r="BQ198" s="76"/>
      <c r="BR198" s="76" t="str">
        <f t="shared" si="1045"/>
        <v/>
      </c>
      <c r="BS198" s="76"/>
      <c r="BT198" s="78" t="str">
        <f t="shared" si="967"/>
        <v/>
      </c>
      <c r="BU198" s="79" t="str">
        <f t="shared" si="968"/>
        <v/>
      </c>
      <c r="BV198" s="76" t="str">
        <f t="shared" si="1046"/>
        <v/>
      </c>
      <c r="BW198" s="80" t="str">
        <f t="shared" si="1047"/>
        <v/>
      </c>
      <c r="BX198" s="37"/>
      <c r="BY198" s="57"/>
      <c r="BZ198" s="75"/>
      <c r="CA198" s="76"/>
      <c r="CB198" s="76" t="str">
        <f t="shared" si="1048"/>
        <v/>
      </c>
      <c r="CC198" s="76"/>
      <c r="CD198" s="76" t="str">
        <f t="shared" si="1049"/>
        <v/>
      </c>
      <c r="CE198" s="76"/>
      <c r="CF198" s="76" t="str">
        <f t="shared" si="1050"/>
        <v/>
      </c>
      <c r="CG198" s="76"/>
      <c r="CH198" s="78" t="str">
        <f t="shared" si="1001"/>
        <v/>
      </c>
      <c r="CI198" s="79" t="str">
        <f t="shared" si="1002"/>
        <v/>
      </c>
      <c r="CJ198" s="76" t="str">
        <f t="shared" si="1051"/>
        <v/>
      </c>
      <c r="CK198" s="80" t="str">
        <f t="shared" si="1052"/>
        <v/>
      </c>
      <c r="CL198" s="37"/>
      <c r="CM198" s="29"/>
      <c r="CN198" s="75"/>
      <c r="CO198" s="76"/>
      <c r="CP198" s="76" t="str">
        <f t="shared" si="1053"/>
        <v/>
      </c>
      <c r="CQ198" s="76"/>
      <c r="CR198" s="76" t="str">
        <f t="shared" si="1054"/>
        <v/>
      </c>
      <c r="CS198" s="76"/>
      <c r="CT198" s="76" t="str">
        <f t="shared" si="1055"/>
        <v/>
      </c>
      <c r="CU198" s="76"/>
      <c r="CV198" s="78" t="str">
        <f t="shared" si="1008"/>
        <v/>
      </c>
      <c r="CW198" s="79" t="str">
        <f t="shared" si="1009"/>
        <v/>
      </c>
      <c r="CX198" s="76" t="str">
        <f t="shared" si="1056"/>
        <v/>
      </c>
      <c r="CY198" s="80" t="str">
        <f t="shared" si="1057"/>
        <v/>
      </c>
      <c r="CZ198" s="37"/>
      <c r="DA198" s="29"/>
      <c r="DB198" s="47"/>
      <c r="DC198" s="67"/>
      <c r="DD198" s="45" t="str">
        <f>IF(DC198="","",DC198-DC197)</f>
        <v/>
      </c>
      <c r="DE198" s="45"/>
      <c r="DF198" s="45"/>
      <c r="DG198" s="45"/>
      <c r="DH198" s="45" t="str">
        <f>IF(DG198="","",DG197+DI197-DG198)</f>
        <v/>
      </c>
      <c r="DI198" s="45"/>
      <c r="DJ198" s="45"/>
      <c r="DK198" s="45"/>
      <c r="DL198" s="45" t="str">
        <f>IF(DK198="","",DH198*DK198)</f>
        <v/>
      </c>
      <c r="DM198" s="46" t="str">
        <f>IF(DL198="","",DL198/(DD198*100))</f>
        <v/>
      </c>
      <c r="DN198" s="37"/>
      <c r="DO198" s="29"/>
      <c r="DP198" s="47"/>
      <c r="DQ198" s="45"/>
      <c r="DR198" s="45" t="str">
        <f t="shared" si="1022"/>
        <v/>
      </c>
      <c r="DS198" s="45"/>
      <c r="DT198" s="45" t="str">
        <f t="shared" si="1023"/>
        <v/>
      </c>
      <c r="DU198" s="45"/>
      <c r="DV198" s="45" t="str">
        <f t="shared" si="1024"/>
        <v/>
      </c>
      <c r="DW198" s="45"/>
      <c r="DX198" s="45"/>
      <c r="DY198" s="45"/>
      <c r="DZ198" s="45" t="str">
        <f t="shared" si="981"/>
        <v/>
      </c>
      <c r="EA198" s="46" t="str">
        <f t="shared" si="982"/>
        <v/>
      </c>
      <c r="EB198" s="37"/>
      <c r="ED198" s="47"/>
      <c r="EE198" s="67"/>
      <c r="EF198" s="45" t="str">
        <f>IF(EE198="","",EE198-EE197)</f>
        <v/>
      </c>
      <c r="EG198" s="45"/>
      <c r="EH198" s="45"/>
      <c r="EI198" s="45"/>
      <c r="EJ198" s="45" t="str">
        <f>IF(EI198="","",EI197+EK197-EI198)</f>
        <v/>
      </c>
      <c r="EK198" s="45"/>
      <c r="EL198" s="45"/>
      <c r="EM198" s="45"/>
      <c r="EN198" s="45" t="str">
        <f>IF(EM198="","",EJ198*EM198)</f>
        <v/>
      </c>
      <c r="EO198" s="46" t="str">
        <f>IF(EN198="","",EN198/(EF198*100))</f>
        <v/>
      </c>
      <c r="EP198" s="37"/>
      <c r="ER198" s="47"/>
      <c r="ES198" s="67"/>
      <c r="ET198" s="45" t="str">
        <f>IF(ES198="","",ES198-ES197)</f>
        <v/>
      </c>
      <c r="EU198" s="45"/>
      <c r="EV198" s="45"/>
      <c r="EW198" s="45"/>
      <c r="EX198" s="45" t="str">
        <f>IF(EW198="","",EW197+EY197-EW198)</f>
        <v/>
      </c>
      <c r="EY198" s="45"/>
      <c r="EZ198" s="45"/>
      <c r="FA198" s="45"/>
      <c r="FB198" s="45" t="str">
        <f>IF(FA198="","",EX198*FA198)</f>
        <v/>
      </c>
      <c r="FC198" s="46" t="str">
        <f>IF(FB198="","",FB198/(ET198*100))</f>
        <v/>
      </c>
      <c r="FD198" s="37"/>
      <c r="FF198" s="47"/>
      <c r="FG198" s="67"/>
      <c r="FH198" s="45" t="str">
        <f>IF(FG198="","",FG198-FG197)</f>
        <v/>
      </c>
      <c r="FI198" s="45"/>
      <c r="FJ198" s="45"/>
      <c r="FK198" s="45"/>
      <c r="FL198" s="45" t="str">
        <f>IF(FK198="","",FK197+FM197-FK198)</f>
        <v/>
      </c>
      <c r="FM198" s="45"/>
      <c r="FN198" s="45"/>
      <c r="FO198" s="45"/>
      <c r="FP198" s="45" t="str">
        <f>IF(FO198="","",FL198*FO198)</f>
        <v/>
      </c>
      <c r="FQ198" s="46" t="str">
        <f>IF(FP198="","",FP198/(FH198*100))</f>
        <v/>
      </c>
      <c r="FR198" s="37"/>
      <c r="FS198" s="29"/>
      <c r="FT198" s="47"/>
      <c r="FU198" s="67"/>
      <c r="FV198" s="45" t="str">
        <f>IF(FU198="","",FU198-FU197)</f>
        <v/>
      </c>
      <c r="FW198" s="45"/>
      <c r="FX198" s="45"/>
      <c r="FY198" s="45"/>
      <c r="FZ198" s="45" t="str">
        <f>IF(FY198="","",FY197+GA197-FY198)</f>
        <v/>
      </c>
      <c r="GA198" s="45"/>
      <c r="GB198" s="45"/>
      <c r="GC198" s="45"/>
      <c r="GD198" s="45" t="str">
        <f>IF(GC198="","",FZ198*GC198)</f>
        <v/>
      </c>
      <c r="GE198" s="46" t="str">
        <f>IF(GD198="","",GD198/(FV198*100))</f>
        <v/>
      </c>
      <c r="GF198" s="37"/>
      <c r="GH198" s="47"/>
      <c r="GI198" s="67"/>
      <c r="GJ198" s="45" t="str">
        <f>IF(GI198="","",GI198-GI197)</f>
        <v/>
      </c>
      <c r="GK198" s="45"/>
      <c r="GL198" s="45"/>
      <c r="GM198" s="45"/>
      <c r="GN198" s="45" t="str">
        <f>IF(GM198="","",GM197+GO197-GM198)</f>
        <v/>
      </c>
      <c r="GO198" s="45"/>
      <c r="GP198" s="45"/>
      <c r="GQ198" s="45"/>
      <c r="GR198" s="45" t="str">
        <f>IF(GQ198="","",GN198*GQ198)</f>
        <v/>
      </c>
      <c r="GS198" s="46" t="str">
        <f>IF(GR198="","",GR198/(GJ198*100))</f>
        <v/>
      </c>
      <c r="GT198" s="37"/>
      <c r="GU198" s="61"/>
      <c r="GV198" s="75"/>
      <c r="GW198" s="84"/>
      <c r="GX198" s="76"/>
      <c r="GY198" s="76" t="str">
        <f t="shared" si="1058"/>
        <v/>
      </c>
      <c r="GZ198" s="76"/>
      <c r="HA198" s="76" t="str">
        <f t="shared" si="1059"/>
        <v/>
      </c>
      <c r="HB198" s="76"/>
      <c r="HC198" s="76" t="str">
        <f t="shared" si="1060"/>
        <v/>
      </c>
      <c r="HD198" s="76"/>
      <c r="HE198" s="78" t="str">
        <f>IF(GX195="","",HE194)</f>
        <v/>
      </c>
      <c r="HF198" s="79" t="str">
        <f>IF(GX195="","",HF194)</f>
        <v/>
      </c>
      <c r="HG198" s="76" t="str">
        <f t="shared" si="1061"/>
        <v/>
      </c>
      <c r="HH198" s="80" t="str">
        <f t="shared" si="1092"/>
        <v/>
      </c>
      <c r="HI198" s="37"/>
      <c r="HK198" s="75"/>
      <c r="HL198" s="76"/>
      <c r="HM198" s="76" t="str">
        <f t="shared" si="1062"/>
        <v/>
      </c>
      <c r="HN198" s="76"/>
      <c r="HO198" s="76" t="str">
        <f t="shared" si="1063"/>
        <v/>
      </c>
      <c r="HP198" s="76"/>
      <c r="HQ198" s="76" t="str">
        <f t="shared" si="1064"/>
        <v/>
      </c>
      <c r="HR198" s="76"/>
      <c r="HS198" s="78" t="str">
        <f t="shared" si="1065"/>
        <v/>
      </c>
      <c r="HT198" s="79" t="str">
        <f t="shared" si="1066"/>
        <v/>
      </c>
      <c r="HU198" s="76" t="str">
        <f t="shared" si="1067"/>
        <v/>
      </c>
      <c r="HV198" s="80" t="str">
        <f t="shared" si="1068"/>
        <v/>
      </c>
      <c r="HW198" s="37"/>
      <c r="HX198" s="360"/>
      <c r="HY198" s="75"/>
      <c r="HZ198" s="76"/>
      <c r="IA198" s="76" t="str">
        <f t="shared" si="1069"/>
        <v/>
      </c>
      <c r="IB198" s="76"/>
      <c r="IC198" s="76" t="str">
        <f t="shared" si="1070"/>
        <v/>
      </c>
      <c r="ID198" s="76"/>
      <c r="IE198" s="76" t="str">
        <f t="shared" si="1071"/>
        <v/>
      </c>
      <c r="IF198" s="76"/>
      <c r="IG198" s="78" t="str">
        <f t="shared" si="1003"/>
        <v/>
      </c>
      <c r="IH198" s="79" t="str">
        <f t="shared" si="1004"/>
        <v/>
      </c>
      <c r="II198" s="76" t="str">
        <f t="shared" si="1072"/>
        <v/>
      </c>
      <c r="IJ198" s="80" t="str">
        <f t="shared" si="1073"/>
        <v/>
      </c>
      <c r="IK198" s="37"/>
      <c r="IL198" s="29"/>
      <c r="IM198" s="75"/>
      <c r="IN198" s="76"/>
      <c r="IO198" s="76" t="str">
        <f t="shared" si="1074"/>
        <v/>
      </c>
      <c r="IP198" s="76"/>
      <c r="IQ198" s="76" t="str">
        <f t="shared" si="1075"/>
        <v/>
      </c>
      <c r="IR198" s="76"/>
      <c r="IS198" s="76" t="str">
        <f t="shared" si="1076"/>
        <v/>
      </c>
      <c r="IT198" s="76"/>
      <c r="IU198" s="78" t="str">
        <f t="shared" si="1091"/>
        <v/>
      </c>
      <c r="IV198" s="79" t="str">
        <f t="shared" si="1090"/>
        <v/>
      </c>
      <c r="IW198" s="76" t="str">
        <f t="shared" si="1077"/>
        <v/>
      </c>
      <c r="IX198" s="80" t="str">
        <f t="shared" si="1078"/>
        <v/>
      </c>
      <c r="IY198" s="37"/>
      <c r="IZ198" s="61"/>
      <c r="JA198" s="75"/>
      <c r="JB198" s="76"/>
      <c r="JC198" s="76" t="str">
        <f t="shared" si="1079"/>
        <v/>
      </c>
      <c r="JD198" s="76"/>
      <c r="JE198" s="76" t="str">
        <f t="shared" si="1080"/>
        <v/>
      </c>
      <c r="JF198" s="76"/>
      <c r="JG198" s="76" t="str">
        <f t="shared" si="1081"/>
        <v/>
      </c>
      <c r="JH198" s="76"/>
      <c r="JI198" s="78" t="str">
        <f t="shared" si="1006"/>
        <v/>
      </c>
      <c r="JJ198" s="79" t="str">
        <f t="shared" si="1007"/>
        <v/>
      </c>
      <c r="JK198" s="76" t="str">
        <f t="shared" si="1082"/>
        <v/>
      </c>
      <c r="JL198" s="80" t="str">
        <f t="shared" si="1083"/>
        <v/>
      </c>
      <c r="JM198" s="37"/>
      <c r="JN198" s="29"/>
      <c r="JO198" s="75"/>
      <c r="JP198" s="76"/>
      <c r="JQ198" s="76" t="str">
        <f t="shared" si="1005"/>
        <v/>
      </c>
      <c r="JR198" s="76"/>
      <c r="JS198" s="76" t="str">
        <f t="shared" si="1084"/>
        <v/>
      </c>
      <c r="JT198" s="76"/>
      <c r="JU198" s="76" t="str">
        <f t="shared" si="1085"/>
        <v/>
      </c>
      <c r="JV198" s="76"/>
      <c r="JW198" s="78" t="str">
        <f t="shared" si="1086"/>
        <v/>
      </c>
      <c r="JX198" s="79" t="str">
        <f t="shared" si="1087"/>
        <v/>
      </c>
      <c r="JY198" s="76" t="str">
        <f t="shared" si="1088"/>
        <v/>
      </c>
      <c r="JZ198" s="80" t="str">
        <f t="shared" si="1089"/>
        <v/>
      </c>
      <c r="KA198" s="37"/>
      <c r="KB198" s="51"/>
      <c r="KC198" s="75"/>
      <c r="KD198" s="76"/>
      <c r="KE198" s="76" t="str">
        <f>IF(KD198="","",KD198-KD194)</f>
        <v/>
      </c>
      <c r="KF198" s="76"/>
      <c r="KG198" s="76" t="str">
        <f>IF(KF198="","",KF198-KF194)</f>
        <v/>
      </c>
      <c r="KH198" s="76"/>
      <c r="KI198" s="76" t="str">
        <f>IF(KH198="","",KH194+KJ194-KH198)</f>
        <v/>
      </c>
      <c r="KJ198" s="76"/>
      <c r="KK198" s="78" t="str">
        <f>IF(KD198="","",KK194)</f>
        <v/>
      </c>
      <c r="KL198" s="79" t="str">
        <f>IF(KE198="","",KL194)</f>
        <v/>
      </c>
      <c r="KM198" s="76" t="str">
        <f>IF(KH198="","",KI198*KL198)</f>
        <v/>
      </c>
      <c r="KN198" s="80" t="str">
        <f>IF(KI198="","",KM198/(KE198*100))</f>
        <v/>
      </c>
      <c r="KO198" s="37"/>
      <c r="KP198" s="29"/>
      <c r="KQ198" s="75"/>
      <c r="KR198" s="76"/>
      <c r="KS198" s="76" t="str">
        <f>IF(KR198="","",KR198-KR194)</f>
        <v/>
      </c>
      <c r="KT198" s="76"/>
      <c r="KU198" s="76" t="str">
        <f>IF(KT198="","",KT198-KT194)</f>
        <v/>
      </c>
      <c r="KV198" s="76"/>
      <c r="KW198" s="76" t="str">
        <f>IF(KV198="","",KV194+KX194-KV198)</f>
        <v/>
      </c>
      <c r="KX198" s="76"/>
      <c r="KY198" s="78" t="str">
        <f>IF(KR198="","",KY194)</f>
        <v/>
      </c>
      <c r="KZ198" s="79" t="str">
        <f>IF(KS198="","",KZ194)</f>
        <v/>
      </c>
      <c r="LA198" s="76" t="str">
        <f>IF(KV198="","",KW198*KZ198)</f>
        <v/>
      </c>
      <c r="LB198" s="80" t="str">
        <f>IF(KW198="","",LA198/(KS198*100))</f>
        <v/>
      </c>
      <c r="LC198" s="37"/>
      <c r="LD198" s="29"/>
      <c r="LE198" s="101"/>
      <c r="LF198" s="87"/>
      <c r="LG198" s="87"/>
      <c r="LH198" s="87"/>
      <c r="LI198" s="87"/>
      <c r="LJ198" s="87"/>
      <c r="LK198" s="87" t="str">
        <f>IF(LJ198="","",LJ195+LL195-LJ198)</f>
        <v/>
      </c>
      <c r="LL198" s="87"/>
      <c r="LM198" s="102"/>
      <c r="LN198" s="103"/>
      <c r="LO198" s="87"/>
      <c r="LP198" s="89"/>
      <c r="LQ198" s="37"/>
      <c r="LR198" s="29"/>
      <c r="LS198" s="47"/>
      <c r="LT198" s="67"/>
      <c r="LU198" s="45" t="str">
        <f>IF(LT198="","",LT198-LT197)</f>
        <v/>
      </c>
      <c r="LV198" s="45"/>
      <c r="LW198" s="45"/>
      <c r="LX198" s="45"/>
      <c r="LY198" s="45" t="str">
        <f>IF(LX198="","",LX197+LZ197-LX198)</f>
        <v/>
      </c>
      <c r="LZ198" s="45"/>
      <c r="MA198" s="45"/>
      <c r="MB198" s="45"/>
      <c r="MC198" s="45" t="str">
        <f>IF(MB198="","",LY198*MB198)</f>
        <v/>
      </c>
      <c r="MD198" s="46" t="str">
        <f>IF(MC198="","",MC198/(LU198*100))</f>
        <v/>
      </c>
      <c r="ME198" s="37"/>
      <c r="MF198" s="29"/>
      <c r="MG198" s="47"/>
      <c r="MH198" s="67"/>
      <c r="MI198" s="45" t="str">
        <f>IF(MH198="","",MH198-MH197)</f>
        <v/>
      </c>
      <c r="MJ198" s="45"/>
      <c r="MK198" s="45"/>
      <c r="ML198" s="45"/>
      <c r="MM198" s="45" t="str">
        <f>IF(ML198="","",ML197+MN197-ML198)</f>
        <v/>
      </c>
      <c r="MN198" s="45"/>
      <c r="MO198" s="45"/>
      <c r="MP198" s="45"/>
      <c r="MQ198" s="45" t="str">
        <f>IF(MP198="","",MM198*MP198)</f>
        <v/>
      </c>
      <c r="MR198" s="46" t="str">
        <f>IF(MQ198="","",MQ198/(MI198*100))</f>
        <v/>
      </c>
      <c r="MS198" s="37"/>
      <c r="MT198" s="29"/>
      <c r="MU198" s="47"/>
      <c r="MV198" s="67"/>
      <c r="MW198" s="45" t="str">
        <f>IF(MV198="","",MV198-MV197)</f>
        <v/>
      </c>
      <c r="MX198" s="45"/>
      <c r="MY198" s="45"/>
      <c r="MZ198" s="45"/>
      <c r="NA198" s="45" t="str">
        <f>IF(MZ198="","",MZ197+NB197-MZ198)</f>
        <v/>
      </c>
      <c r="NB198" s="45"/>
      <c r="NC198" s="45"/>
      <c r="ND198" s="45"/>
      <c r="NE198" s="45" t="str">
        <f>IF(ND198="","",NA198*ND198)</f>
        <v/>
      </c>
      <c r="NF198" s="46" t="str">
        <f>IF(NE198="","",NE198/(MW198*100))</f>
        <v/>
      </c>
      <c r="NG198" s="37"/>
      <c r="NH198" s="29"/>
      <c r="NI198" s="47"/>
      <c r="NJ198" s="67"/>
      <c r="NK198" s="45" t="str">
        <f>IF(NJ198="","",NJ198-NJ197)</f>
        <v/>
      </c>
      <c r="NL198" s="45"/>
      <c r="NM198" s="45"/>
      <c r="NN198" s="45"/>
      <c r="NO198" s="45" t="str">
        <f>IF(NN198="","",NN197+NP197-NN198)</f>
        <v/>
      </c>
      <c r="NP198" s="45"/>
      <c r="NQ198" s="45"/>
      <c r="NR198" s="45"/>
      <c r="NS198" s="45" t="str">
        <f>IF(NR198="","",NO198*NR198)</f>
        <v/>
      </c>
      <c r="NT198" s="46" t="str">
        <f>IF(NS198="","",NS198/(NK198*100))</f>
        <v/>
      </c>
      <c r="NU198" s="37"/>
    </row>
    <row r="199" spans="1:385" ht="15" customHeight="1" thickTop="1" x14ac:dyDescent="0.25">
      <c r="A199" s="38"/>
      <c r="B199" s="39"/>
      <c r="C199" s="40"/>
      <c r="D199" s="40"/>
      <c r="E199" s="41"/>
      <c r="F199" s="41"/>
      <c r="G199" s="40"/>
      <c r="H199" s="42"/>
      <c r="I199" s="45"/>
      <c r="J199" s="45"/>
      <c r="K199" s="45"/>
      <c r="L199" s="45"/>
      <c r="M199" s="45"/>
      <c r="N199" s="45" t="str">
        <f t="shared" si="1011"/>
        <v/>
      </c>
      <c r="O199" s="45"/>
      <c r="P199" s="45"/>
      <c r="Q199" s="45"/>
      <c r="R199" s="45" t="str">
        <f t="shared" si="971"/>
        <v/>
      </c>
      <c r="S199" s="46" t="str">
        <f t="shared" si="972"/>
        <v/>
      </c>
      <c r="T199" s="37"/>
      <c r="U199" s="29"/>
      <c r="V199" s="47"/>
      <c r="W199" s="67"/>
      <c r="X199" s="45"/>
      <c r="Y199" s="45"/>
      <c r="Z199" s="45"/>
      <c r="AA199" s="45"/>
      <c r="AB199" s="45" t="str">
        <f>IF(AA199="","",AA198+AC198-AA199)</f>
        <v/>
      </c>
      <c r="AC199" s="45"/>
      <c r="AD199" s="45"/>
      <c r="AE199" s="45"/>
      <c r="AF199" s="45" t="str">
        <f>IF(AE199="","",AB199*AE199)</f>
        <v/>
      </c>
      <c r="AG199" s="46" t="str">
        <f>IF(AF199="","",AF199/(X199*100))</f>
        <v/>
      </c>
      <c r="AH199" s="37"/>
      <c r="AI199" s="29"/>
      <c r="AJ199" s="47"/>
      <c r="AK199" s="45"/>
      <c r="AL199" s="45"/>
      <c r="AM199" s="45"/>
      <c r="AN199" s="45" t="str">
        <f t="shared" si="1015"/>
        <v/>
      </c>
      <c r="AO199" s="45"/>
      <c r="AP199" s="45" t="str">
        <f t="shared" si="1016"/>
        <v/>
      </c>
      <c r="AQ199" s="45"/>
      <c r="AR199" s="45"/>
      <c r="AS199" s="45"/>
      <c r="AT199" s="45" t="str">
        <f t="shared" si="975"/>
        <v/>
      </c>
      <c r="AU199" s="46" t="str">
        <f t="shared" si="976"/>
        <v/>
      </c>
      <c r="AV199" s="37"/>
      <c r="AW199" s="29"/>
      <c r="AX199" s="47"/>
      <c r="AY199" s="45"/>
      <c r="AZ199" s="45"/>
      <c r="BA199" s="45"/>
      <c r="BB199" s="45" t="str">
        <f t="shared" si="1018"/>
        <v/>
      </c>
      <c r="BC199" s="45"/>
      <c r="BD199" s="45" t="str">
        <f t="shared" si="1019"/>
        <v/>
      </c>
      <c r="BE199" s="45"/>
      <c r="BF199" s="45"/>
      <c r="BG199" s="45"/>
      <c r="BH199" s="45" t="str">
        <f t="shared" si="977"/>
        <v/>
      </c>
      <c r="BI199" s="46" t="str">
        <f t="shared" si="978"/>
        <v/>
      </c>
      <c r="BJ199" s="37"/>
      <c r="BK199" s="29"/>
      <c r="BL199" s="52" t="str">
        <f>IF($A160="","",$A160)</f>
        <v/>
      </c>
      <c r="BM199" s="43"/>
      <c r="BN199" s="43" t="str">
        <f t="shared" si="1043"/>
        <v/>
      </c>
      <c r="BO199" s="43"/>
      <c r="BP199" s="87" t="str">
        <f t="shared" si="1044"/>
        <v/>
      </c>
      <c r="BQ199" s="43"/>
      <c r="BR199" s="43" t="str">
        <f t="shared" si="1045"/>
        <v/>
      </c>
      <c r="BS199" s="43"/>
      <c r="BT199" s="44" t="str">
        <f t="shared" si="967"/>
        <v/>
      </c>
      <c r="BU199" s="48" t="str">
        <f t="shared" si="968"/>
        <v/>
      </c>
      <c r="BV199" s="87" t="str">
        <f t="shared" si="1046"/>
        <v/>
      </c>
      <c r="BW199" s="89" t="str">
        <f t="shared" si="1047"/>
        <v/>
      </c>
      <c r="BX199" s="37"/>
      <c r="BY199" s="57"/>
      <c r="BZ199" s="52" t="str">
        <f>IF($A160="","",$A160)</f>
        <v/>
      </c>
      <c r="CA199" s="43"/>
      <c r="CB199" s="43" t="str">
        <f t="shared" si="1048"/>
        <v/>
      </c>
      <c r="CC199" s="43"/>
      <c r="CD199" s="87" t="str">
        <f t="shared" si="1049"/>
        <v/>
      </c>
      <c r="CE199" s="43"/>
      <c r="CF199" s="43" t="str">
        <f t="shared" si="1050"/>
        <v/>
      </c>
      <c r="CG199" s="43"/>
      <c r="CH199" s="44" t="str">
        <f t="shared" si="1001"/>
        <v/>
      </c>
      <c r="CI199" s="48" t="str">
        <f t="shared" si="1002"/>
        <v/>
      </c>
      <c r="CJ199" s="87" t="str">
        <f t="shared" si="1051"/>
        <v/>
      </c>
      <c r="CK199" s="89" t="str">
        <f t="shared" si="1052"/>
        <v/>
      </c>
      <c r="CL199" s="37"/>
      <c r="CM199" s="29"/>
      <c r="CN199" s="52" t="str">
        <f>IF($A160="","",$A160)</f>
        <v/>
      </c>
      <c r="CO199" s="43"/>
      <c r="CP199" s="43" t="str">
        <f t="shared" si="1053"/>
        <v/>
      </c>
      <c r="CQ199" s="43"/>
      <c r="CR199" s="87" t="str">
        <f t="shared" si="1054"/>
        <v/>
      </c>
      <c r="CS199" s="43"/>
      <c r="CT199" s="43" t="str">
        <f t="shared" si="1055"/>
        <v/>
      </c>
      <c r="CU199" s="43"/>
      <c r="CV199" s="44" t="str">
        <f t="shared" si="1008"/>
        <v/>
      </c>
      <c r="CW199" s="48" t="str">
        <f t="shared" si="1009"/>
        <v/>
      </c>
      <c r="CX199" s="87" t="str">
        <f t="shared" si="1056"/>
        <v/>
      </c>
      <c r="CY199" s="89" t="str">
        <f t="shared" si="1057"/>
        <v/>
      </c>
      <c r="CZ199" s="37"/>
      <c r="DA199" s="29"/>
      <c r="DB199" s="47"/>
      <c r="DC199" s="67"/>
      <c r="DD199" s="45"/>
      <c r="DE199" s="45"/>
      <c r="DF199" s="45"/>
      <c r="DG199" s="45"/>
      <c r="DH199" s="45" t="str">
        <f>IF(DG199="","",DG198+DI198-DG199)</f>
        <v/>
      </c>
      <c r="DI199" s="45"/>
      <c r="DJ199" s="45"/>
      <c r="DK199" s="45"/>
      <c r="DL199" s="45" t="str">
        <f>IF(DK199="","",DH199*DK199)</f>
        <v/>
      </c>
      <c r="DM199" s="46" t="str">
        <f>IF(DL199="","",DL199/(DD199*100))</f>
        <v/>
      </c>
      <c r="DN199" s="37"/>
      <c r="DO199" s="29"/>
      <c r="DP199" s="47"/>
      <c r="DQ199" s="45"/>
      <c r="DR199" s="45"/>
      <c r="DS199" s="45"/>
      <c r="DT199" s="45" t="str">
        <f t="shared" si="1023"/>
        <v/>
      </c>
      <c r="DU199" s="45"/>
      <c r="DV199" s="45" t="str">
        <f t="shared" si="1024"/>
        <v/>
      </c>
      <c r="DW199" s="45"/>
      <c r="DX199" s="45"/>
      <c r="DY199" s="45"/>
      <c r="DZ199" s="45" t="str">
        <f t="shared" si="981"/>
        <v/>
      </c>
      <c r="EA199" s="46" t="str">
        <f t="shared" si="982"/>
        <v/>
      </c>
      <c r="EB199" s="37"/>
      <c r="ED199" s="47"/>
      <c r="EE199" s="67"/>
      <c r="EF199" s="45"/>
      <c r="EG199" s="45"/>
      <c r="EH199" s="45"/>
      <c r="EI199" s="45"/>
      <c r="EJ199" s="45" t="str">
        <f>IF(EI199="","",EI198+EK198-EI199)</f>
        <v/>
      </c>
      <c r="EK199" s="45"/>
      <c r="EL199" s="45"/>
      <c r="EM199" s="45"/>
      <c r="EN199" s="45" t="str">
        <f>IF(EM199="","",EJ199*EM199)</f>
        <v/>
      </c>
      <c r="EO199" s="46" t="str">
        <f>IF(EN199="","",EN199/(EF199*100))</f>
        <v/>
      </c>
      <c r="EP199" s="37"/>
      <c r="ER199" s="47"/>
      <c r="ES199" s="67"/>
      <c r="ET199" s="45"/>
      <c r="EU199" s="45"/>
      <c r="EV199" s="45"/>
      <c r="EW199" s="45"/>
      <c r="EX199" s="45" t="str">
        <f>IF(EW199="","",EW198+EY198-EW199)</f>
        <v/>
      </c>
      <c r="EY199" s="45"/>
      <c r="EZ199" s="45"/>
      <c r="FA199" s="45"/>
      <c r="FB199" s="45" t="str">
        <f>IF(FA199="","",EX199*FA199)</f>
        <v/>
      </c>
      <c r="FC199" s="46" t="str">
        <f>IF(FB199="","",FB199/(ET199*100))</f>
        <v/>
      </c>
      <c r="FD199" s="37"/>
      <c r="FF199" s="47"/>
      <c r="FG199" s="67"/>
      <c r="FH199" s="45"/>
      <c r="FI199" s="45"/>
      <c r="FJ199" s="45"/>
      <c r="FK199" s="45"/>
      <c r="FL199" s="45" t="str">
        <f>IF(FK199="","",FK198+FM198-FK199)</f>
        <v/>
      </c>
      <c r="FM199" s="45"/>
      <c r="FN199" s="45"/>
      <c r="FO199" s="45"/>
      <c r="FP199" s="45" t="str">
        <f>IF(FO199="","",FL199*FO199)</f>
        <v/>
      </c>
      <c r="FQ199" s="46" t="str">
        <f>IF(FP199="","",FP199/(FH199*100))</f>
        <v/>
      </c>
      <c r="FR199" s="37"/>
      <c r="FS199" s="29"/>
      <c r="FT199" s="47"/>
      <c r="FU199" s="67"/>
      <c r="FV199" s="45"/>
      <c r="FW199" s="45"/>
      <c r="FX199" s="45"/>
      <c r="FY199" s="45"/>
      <c r="FZ199" s="45" t="str">
        <f>IF(FY199="","",FY198+GA198-FY199)</f>
        <v/>
      </c>
      <c r="GA199" s="45"/>
      <c r="GB199" s="45"/>
      <c r="GC199" s="45"/>
      <c r="GD199" s="45" t="str">
        <f>IF(GC199="","",FZ199*GC199)</f>
        <v/>
      </c>
      <c r="GE199" s="46" t="str">
        <f>IF(GD199="","",GD199/(FV199*100))</f>
        <v/>
      </c>
      <c r="GF199" s="37"/>
      <c r="GH199" s="47"/>
      <c r="GI199" s="67"/>
      <c r="GJ199" s="45"/>
      <c r="GK199" s="45"/>
      <c r="GL199" s="45"/>
      <c r="GM199" s="45"/>
      <c r="GN199" s="45" t="str">
        <f>IF(GM199="","",GM198+GO198-GM199)</f>
        <v/>
      </c>
      <c r="GO199" s="45"/>
      <c r="GP199" s="45"/>
      <c r="GQ199" s="45"/>
      <c r="GR199" s="45" t="str">
        <f>IF(GQ199="","",GN199*GQ199)</f>
        <v/>
      </c>
      <c r="GS199" s="46" t="str">
        <f>IF(GR199="","",GR199/(GJ199*100))</f>
        <v/>
      </c>
      <c r="GT199" s="37"/>
      <c r="GU199" s="61"/>
      <c r="GV199" s="52" t="str">
        <f>IF($A160="","",$A160)</f>
        <v/>
      </c>
      <c r="GW199" s="62"/>
      <c r="GX199" s="43"/>
      <c r="GY199" s="43" t="str">
        <f t="shared" si="1058"/>
        <v/>
      </c>
      <c r="GZ199" s="43"/>
      <c r="HA199" s="87" t="str">
        <f t="shared" si="1059"/>
        <v/>
      </c>
      <c r="HB199" s="43"/>
      <c r="HC199" s="43" t="str">
        <f t="shared" si="1060"/>
        <v/>
      </c>
      <c r="HD199" s="43"/>
      <c r="HE199" s="44" t="str">
        <f t="shared" ref="HE199:HF202" si="1093">IF(GX199="","",HE195)</f>
        <v/>
      </c>
      <c r="HF199" s="48" t="str">
        <f t="shared" si="1093"/>
        <v/>
      </c>
      <c r="HG199" s="87" t="str">
        <f t="shared" si="1061"/>
        <v/>
      </c>
      <c r="HH199" s="89" t="str">
        <f t="shared" si="1092"/>
        <v/>
      </c>
      <c r="HI199" s="37"/>
      <c r="HK199" s="52" t="str">
        <f>IF($A160="","",$A160)</f>
        <v/>
      </c>
      <c r="HL199" s="43"/>
      <c r="HM199" s="43" t="str">
        <f t="shared" si="1062"/>
        <v/>
      </c>
      <c r="HN199" s="43"/>
      <c r="HO199" s="87" t="str">
        <f t="shared" si="1063"/>
        <v/>
      </c>
      <c r="HP199" s="43"/>
      <c r="HQ199" s="43" t="str">
        <f t="shared" si="1064"/>
        <v/>
      </c>
      <c r="HR199" s="43"/>
      <c r="HS199" s="44" t="str">
        <f t="shared" si="1065"/>
        <v/>
      </c>
      <c r="HT199" s="48" t="str">
        <f t="shared" si="1066"/>
        <v/>
      </c>
      <c r="HU199" s="87" t="str">
        <f t="shared" si="1067"/>
        <v/>
      </c>
      <c r="HV199" s="89" t="str">
        <f t="shared" si="1068"/>
        <v/>
      </c>
      <c r="HW199" s="37"/>
      <c r="HX199" s="360"/>
      <c r="HY199" s="52" t="str">
        <f>IF($A160="","",$A160)</f>
        <v/>
      </c>
      <c r="HZ199" s="43"/>
      <c r="IA199" s="43" t="str">
        <f t="shared" si="1069"/>
        <v/>
      </c>
      <c r="IB199" s="43"/>
      <c r="IC199" s="87" t="str">
        <f t="shared" si="1070"/>
        <v/>
      </c>
      <c r="ID199" s="43"/>
      <c r="IE199" s="43" t="str">
        <f t="shared" si="1071"/>
        <v/>
      </c>
      <c r="IF199" s="43"/>
      <c r="IG199" s="44" t="str">
        <f t="shared" si="1003"/>
        <v/>
      </c>
      <c r="IH199" s="48" t="str">
        <f t="shared" si="1004"/>
        <v/>
      </c>
      <c r="II199" s="87" t="str">
        <f t="shared" si="1072"/>
        <v/>
      </c>
      <c r="IJ199" s="89" t="str">
        <f t="shared" si="1073"/>
        <v/>
      </c>
      <c r="IK199" s="37"/>
      <c r="IL199" s="29"/>
      <c r="IM199" s="52" t="str">
        <f>IF($A160="","",$A160)</f>
        <v/>
      </c>
      <c r="IN199" s="43"/>
      <c r="IO199" s="43" t="str">
        <f t="shared" si="1074"/>
        <v/>
      </c>
      <c r="IP199" s="43"/>
      <c r="IQ199" s="87" t="str">
        <f t="shared" si="1075"/>
        <v/>
      </c>
      <c r="IR199" s="43"/>
      <c r="IS199" s="43" t="str">
        <f t="shared" si="1076"/>
        <v/>
      </c>
      <c r="IT199" s="43"/>
      <c r="IU199" s="44" t="str">
        <f t="shared" si="1091"/>
        <v/>
      </c>
      <c r="IV199" s="48" t="str">
        <f t="shared" si="1090"/>
        <v/>
      </c>
      <c r="IW199" s="87" t="str">
        <f t="shared" si="1077"/>
        <v/>
      </c>
      <c r="IX199" s="89" t="str">
        <f t="shared" si="1078"/>
        <v/>
      </c>
      <c r="IY199" s="37"/>
      <c r="IZ199" s="61"/>
      <c r="JA199" s="52" t="str">
        <f>IF($A160="","",$A160)</f>
        <v/>
      </c>
      <c r="JB199" s="43"/>
      <c r="JC199" s="43" t="str">
        <f t="shared" si="1079"/>
        <v/>
      </c>
      <c r="JD199" s="43"/>
      <c r="JE199" s="87" t="str">
        <f t="shared" si="1080"/>
        <v/>
      </c>
      <c r="JF199" s="43"/>
      <c r="JG199" s="43" t="str">
        <f t="shared" si="1081"/>
        <v/>
      </c>
      <c r="JH199" s="43"/>
      <c r="JI199" s="44" t="str">
        <f t="shared" si="1006"/>
        <v/>
      </c>
      <c r="JJ199" s="48" t="str">
        <f t="shared" si="1007"/>
        <v/>
      </c>
      <c r="JK199" s="87" t="str">
        <f t="shared" si="1082"/>
        <v/>
      </c>
      <c r="JL199" s="89" t="str">
        <f t="shared" si="1083"/>
        <v/>
      </c>
      <c r="JM199" s="37"/>
      <c r="JN199" s="29"/>
      <c r="JO199" s="52" t="str">
        <f>IF($A160="","",$A160)</f>
        <v/>
      </c>
      <c r="JP199" s="43"/>
      <c r="JQ199" s="43" t="str">
        <f t="shared" si="1005"/>
        <v/>
      </c>
      <c r="JR199" s="43"/>
      <c r="JS199" s="87" t="str">
        <f t="shared" si="1084"/>
        <v/>
      </c>
      <c r="JT199" s="43"/>
      <c r="JU199" s="43" t="str">
        <f t="shared" si="1085"/>
        <v/>
      </c>
      <c r="JV199" s="43"/>
      <c r="JW199" s="44" t="str">
        <f t="shared" si="1086"/>
        <v/>
      </c>
      <c r="JX199" s="48" t="str">
        <f t="shared" si="1087"/>
        <v/>
      </c>
      <c r="JY199" s="87" t="str">
        <f t="shared" si="1088"/>
        <v/>
      </c>
      <c r="JZ199" s="89" t="str">
        <f t="shared" si="1089"/>
        <v/>
      </c>
      <c r="KA199" s="37"/>
      <c r="KB199" s="51"/>
      <c r="KC199" s="52" t="str">
        <f>IF($A160="","",$A160)</f>
        <v/>
      </c>
      <c r="KD199" s="43"/>
      <c r="KE199" s="43" t="str">
        <f>IF(KD199="","",KD199-KD195)</f>
        <v/>
      </c>
      <c r="KF199" s="43"/>
      <c r="KG199" s="87" t="str">
        <f>IF(KF199="","",KF199-KF195)</f>
        <v/>
      </c>
      <c r="KH199" s="43"/>
      <c r="KI199" s="43" t="str">
        <f>IF(KH199="","",KH195+KJ195-KH199)</f>
        <v/>
      </c>
      <c r="KJ199" s="43"/>
      <c r="KK199" s="44" t="str">
        <f>IF(KD199="","",KK195)</f>
        <v/>
      </c>
      <c r="KL199" s="48" t="str">
        <f>IF(KE199="","",KL195)</f>
        <v/>
      </c>
      <c r="KM199" s="87" t="str">
        <f>IF(KH199="","",KI199*KL199)</f>
        <v/>
      </c>
      <c r="KN199" s="89" t="str">
        <f>IF(KI199="","",KM199/(KE199*100))</f>
        <v/>
      </c>
      <c r="KO199" s="37"/>
      <c r="KP199" s="29"/>
      <c r="KQ199" s="52" t="str">
        <f>IF($A160="","",$A160)</f>
        <v/>
      </c>
      <c r="KR199" s="43"/>
      <c r="KS199" s="43" t="str">
        <f>IF(KR199="","",KR199-KR195)</f>
        <v/>
      </c>
      <c r="KT199" s="43"/>
      <c r="KU199" s="87" t="str">
        <f>IF(KT199="","",KT199-KT195)</f>
        <v/>
      </c>
      <c r="KV199" s="43"/>
      <c r="KW199" s="43" t="str">
        <f>IF(KV199="","",KV195+KX195-KV199)</f>
        <v/>
      </c>
      <c r="KX199" s="43"/>
      <c r="KY199" s="44" t="str">
        <f>IF(KR199="","",KY195)</f>
        <v/>
      </c>
      <c r="KZ199" s="48" t="str">
        <f>IF(KS199="","",KZ195)</f>
        <v/>
      </c>
      <c r="LA199" s="87" t="str">
        <f>IF(KV199="","",KW199*KZ199)</f>
        <v/>
      </c>
      <c r="LB199" s="89" t="str">
        <f>IF(KW199="","",LA199/(KS199*100))</f>
        <v/>
      </c>
      <c r="LC199" s="37"/>
      <c r="LD199" s="29"/>
      <c r="LE199" s="47"/>
      <c r="LF199" s="45"/>
      <c r="LG199" s="45"/>
      <c r="LH199" s="45"/>
      <c r="LI199" s="45"/>
      <c r="LJ199" s="45"/>
      <c r="LK199" s="45"/>
      <c r="LL199" s="45"/>
      <c r="LM199" s="63"/>
      <c r="LN199" s="45"/>
      <c r="LO199" s="45"/>
      <c r="LP199" s="45"/>
      <c r="LQ199" s="37"/>
      <c r="LR199" s="29"/>
      <c r="LS199" s="47"/>
      <c r="LT199" s="67"/>
      <c r="LU199" s="45"/>
      <c r="LV199" s="45"/>
      <c r="LW199" s="45"/>
      <c r="LX199" s="45"/>
      <c r="LY199" s="45" t="str">
        <f>IF(LX199="","",LX198+LZ198-LX199)</f>
        <v/>
      </c>
      <c r="LZ199" s="45"/>
      <c r="MA199" s="45"/>
      <c r="MB199" s="45"/>
      <c r="MC199" s="45" t="str">
        <f>IF(MB199="","",LY199*MB199)</f>
        <v/>
      </c>
      <c r="MD199" s="46" t="str">
        <f>IF(MC199="","",MC199/(LU199*100))</f>
        <v/>
      </c>
      <c r="ME199" s="37"/>
      <c r="MF199" s="29"/>
      <c r="MG199" s="47"/>
      <c r="MH199" s="67"/>
      <c r="MI199" s="45"/>
      <c r="MJ199" s="45"/>
      <c r="MK199" s="45"/>
      <c r="ML199" s="45"/>
      <c r="MM199" s="45" t="str">
        <f>IF(ML199="","",ML198+MN198-ML199)</f>
        <v/>
      </c>
      <c r="MN199" s="45"/>
      <c r="MO199" s="45"/>
      <c r="MP199" s="45"/>
      <c r="MQ199" s="45" t="str">
        <f>IF(MP199="","",MM199*MP199)</f>
        <v/>
      </c>
      <c r="MR199" s="46" t="str">
        <f>IF(MQ199="","",MQ199/(MI199*100))</f>
        <v/>
      </c>
      <c r="MS199" s="37"/>
      <c r="MT199" s="29"/>
      <c r="MU199" s="47"/>
      <c r="MV199" s="67"/>
      <c r="MW199" s="45"/>
      <c r="MX199" s="45"/>
      <c r="MY199" s="45"/>
      <c r="MZ199" s="45"/>
      <c r="NA199" s="45" t="str">
        <f>IF(MZ199="","",MZ198+NB198-MZ199)</f>
        <v/>
      </c>
      <c r="NB199" s="45"/>
      <c r="NC199" s="45"/>
      <c r="ND199" s="45"/>
      <c r="NE199" s="45" t="str">
        <f>IF(ND199="","",NA199*ND199)</f>
        <v/>
      </c>
      <c r="NF199" s="46" t="str">
        <f>IF(NE199="","",NE199/(MW199*100))</f>
        <v/>
      </c>
      <c r="NG199" s="37"/>
      <c r="NH199" s="29"/>
      <c r="NI199" s="47"/>
      <c r="NJ199" s="67"/>
      <c r="NK199" s="45"/>
      <c r="NL199" s="45"/>
      <c r="NM199" s="45"/>
      <c r="NN199" s="45"/>
      <c r="NO199" s="45" t="str">
        <f>IF(NN199="","",NN198+NP198-NN199)</f>
        <v/>
      </c>
      <c r="NP199" s="45"/>
      <c r="NQ199" s="45"/>
      <c r="NR199" s="45"/>
      <c r="NS199" s="45" t="str">
        <f>IF(NR199="","",NO199*NR199)</f>
        <v/>
      </c>
      <c r="NT199" s="46" t="str">
        <f>IF(NS199="","",NS199/(NK199*100))</f>
        <v/>
      </c>
      <c r="NU199" s="37"/>
    </row>
    <row r="200" spans="1:385" x14ac:dyDescent="0.25">
      <c r="A200" s="38"/>
      <c r="B200" s="39"/>
      <c r="C200" s="40"/>
      <c r="D200" s="40"/>
      <c r="E200" s="41"/>
      <c r="F200" s="41"/>
      <c r="G200" s="40"/>
      <c r="H200" s="42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6"/>
      <c r="T200" s="37"/>
      <c r="U200" s="29"/>
      <c r="V200" s="47"/>
      <c r="W200" s="67"/>
      <c r="X200" s="45"/>
      <c r="Y200" s="45"/>
      <c r="Z200" s="45"/>
      <c r="AA200" s="45"/>
      <c r="AB200" s="45"/>
      <c r="AC200" s="45"/>
      <c r="AD200" s="45"/>
      <c r="AE200" s="45"/>
      <c r="AF200" s="45"/>
      <c r="AG200" s="46"/>
      <c r="AH200" s="37"/>
      <c r="AI200" s="29"/>
      <c r="AJ200" s="47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6"/>
      <c r="AV200" s="37"/>
      <c r="AW200" s="29"/>
      <c r="AX200" s="47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6"/>
      <c r="BJ200" s="37"/>
      <c r="BK200" s="29"/>
      <c r="BL200" s="52"/>
      <c r="BM200" s="43"/>
      <c r="BN200" s="45" t="str">
        <f t="shared" si="1043"/>
        <v/>
      </c>
      <c r="BO200" s="43"/>
      <c r="BP200" s="45" t="str">
        <f t="shared" si="1044"/>
        <v/>
      </c>
      <c r="BQ200" s="43"/>
      <c r="BR200" s="45" t="str">
        <f t="shared" si="1045"/>
        <v/>
      </c>
      <c r="BS200" s="43"/>
      <c r="BT200" s="63" t="str">
        <f t="shared" si="967"/>
        <v/>
      </c>
      <c r="BU200" s="67" t="str">
        <f t="shared" si="968"/>
        <v/>
      </c>
      <c r="BV200" s="45" t="str">
        <f t="shared" si="1046"/>
        <v/>
      </c>
      <c r="BW200" s="46" t="str">
        <f t="shared" si="1047"/>
        <v/>
      </c>
      <c r="BX200" s="37"/>
      <c r="BY200" s="57"/>
      <c r="BZ200" s="52"/>
      <c r="CA200" s="43"/>
      <c r="CB200" s="45" t="str">
        <f t="shared" si="1048"/>
        <v/>
      </c>
      <c r="CC200" s="43"/>
      <c r="CD200" s="45" t="str">
        <f t="shared" si="1049"/>
        <v/>
      </c>
      <c r="CE200" s="43"/>
      <c r="CF200" s="45" t="str">
        <f t="shared" si="1050"/>
        <v/>
      </c>
      <c r="CG200" s="43"/>
      <c r="CH200" s="63" t="str">
        <f t="shared" si="1001"/>
        <v/>
      </c>
      <c r="CI200" s="67" t="str">
        <f t="shared" si="1002"/>
        <v/>
      </c>
      <c r="CJ200" s="45" t="str">
        <f t="shared" si="1051"/>
        <v/>
      </c>
      <c r="CK200" s="46" t="str">
        <f t="shared" si="1052"/>
        <v/>
      </c>
      <c r="CL200" s="37"/>
      <c r="CM200" s="29"/>
      <c r="CN200" s="52"/>
      <c r="CO200" s="43"/>
      <c r="CP200" s="45" t="str">
        <f t="shared" si="1053"/>
        <v/>
      </c>
      <c r="CQ200" s="43"/>
      <c r="CR200" s="45" t="str">
        <f t="shared" si="1054"/>
        <v/>
      </c>
      <c r="CS200" s="43"/>
      <c r="CT200" s="45" t="str">
        <f t="shared" si="1055"/>
        <v/>
      </c>
      <c r="CU200" s="43"/>
      <c r="CV200" s="63" t="str">
        <f t="shared" si="1008"/>
        <v/>
      </c>
      <c r="CW200" s="67" t="str">
        <f t="shared" si="1009"/>
        <v/>
      </c>
      <c r="CX200" s="45" t="str">
        <f t="shared" si="1056"/>
        <v/>
      </c>
      <c r="CY200" s="46" t="str">
        <f t="shared" si="1057"/>
        <v/>
      </c>
      <c r="CZ200" s="37"/>
      <c r="DA200" s="29"/>
      <c r="DB200" s="47"/>
      <c r="DC200" s="67"/>
      <c r="DD200" s="45"/>
      <c r="DE200" s="45"/>
      <c r="DF200" s="45"/>
      <c r="DG200" s="45"/>
      <c r="DH200" s="45"/>
      <c r="DI200" s="45"/>
      <c r="DJ200" s="45"/>
      <c r="DK200" s="45"/>
      <c r="DL200" s="45"/>
      <c r="DM200" s="46"/>
      <c r="DN200" s="37"/>
      <c r="DO200" s="29"/>
      <c r="DP200" s="47"/>
      <c r="DQ200" s="45"/>
      <c r="DR200" s="45"/>
      <c r="DS200" s="45"/>
      <c r="DT200" s="45"/>
      <c r="DU200" s="45"/>
      <c r="DV200" s="45"/>
      <c r="DW200" s="45"/>
      <c r="DX200" s="45"/>
      <c r="DY200" s="45"/>
      <c r="DZ200" s="45"/>
      <c r="EA200" s="46"/>
      <c r="EB200" s="37"/>
      <c r="ED200" s="47"/>
      <c r="EE200" s="67"/>
      <c r="EF200" s="45"/>
      <c r="EG200" s="45"/>
      <c r="EH200" s="45"/>
      <c r="EI200" s="45"/>
      <c r="EJ200" s="45"/>
      <c r="EK200" s="45"/>
      <c r="EL200" s="45"/>
      <c r="EM200" s="45"/>
      <c r="EN200" s="45"/>
      <c r="EO200" s="46"/>
      <c r="EP200" s="37"/>
      <c r="ER200" s="47"/>
      <c r="ES200" s="67"/>
      <c r="ET200" s="45"/>
      <c r="EU200" s="45"/>
      <c r="EV200" s="45"/>
      <c r="EW200" s="45"/>
      <c r="EX200" s="45"/>
      <c r="EY200" s="45"/>
      <c r="EZ200" s="45"/>
      <c r="FA200" s="45"/>
      <c r="FB200" s="45"/>
      <c r="FC200" s="46"/>
      <c r="FD200" s="37"/>
      <c r="FF200" s="47"/>
      <c r="FG200" s="67"/>
      <c r="FH200" s="45"/>
      <c r="FI200" s="45"/>
      <c r="FJ200" s="45"/>
      <c r="FK200" s="45"/>
      <c r="FL200" s="45"/>
      <c r="FM200" s="45"/>
      <c r="FN200" s="45"/>
      <c r="FO200" s="45"/>
      <c r="FP200" s="45"/>
      <c r="FQ200" s="46"/>
      <c r="FR200" s="37"/>
      <c r="FS200" s="29"/>
      <c r="FT200" s="47"/>
      <c r="FU200" s="67"/>
      <c r="FV200" s="45"/>
      <c r="FW200" s="45"/>
      <c r="FX200" s="45"/>
      <c r="FY200" s="45"/>
      <c r="FZ200" s="45"/>
      <c r="GA200" s="45"/>
      <c r="GB200" s="45"/>
      <c r="GC200" s="45"/>
      <c r="GD200" s="45"/>
      <c r="GE200" s="46"/>
      <c r="GF200" s="37"/>
      <c r="GH200" s="47"/>
      <c r="GI200" s="67"/>
      <c r="GJ200" s="45"/>
      <c r="GK200" s="45"/>
      <c r="GL200" s="45"/>
      <c r="GM200" s="45"/>
      <c r="GN200" s="45"/>
      <c r="GO200" s="45"/>
      <c r="GP200" s="45"/>
      <c r="GQ200" s="45"/>
      <c r="GR200" s="45"/>
      <c r="GS200" s="46"/>
      <c r="GT200" s="37"/>
      <c r="GU200" s="61"/>
      <c r="GV200" s="52"/>
      <c r="GW200" s="62"/>
      <c r="GX200" s="43"/>
      <c r="GY200" s="45" t="str">
        <f t="shared" si="1058"/>
        <v/>
      </c>
      <c r="GZ200" s="43"/>
      <c r="HA200" s="45" t="str">
        <f t="shared" si="1059"/>
        <v/>
      </c>
      <c r="HB200" s="43"/>
      <c r="HC200" s="45" t="str">
        <f t="shared" si="1060"/>
        <v/>
      </c>
      <c r="HD200" s="43"/>
      <c r="HE200" s="63" t="str">
        <f t="shared" si="1093"/>
        <v/>
      </c>
      <c r="HF200" s="67" t="str">
        <f t="shared" si="1093"/>
        <v/>
      </c>
      <c r="HG200" s="45" t="str">
        <f t="shared" si="1061"/>
        <v/>
      </c>
      <c r="HH200" s="46" t="str">
        <f t="shared" si="1092"/>
        <v/>
      </c>
      <c r="HI200" s="37"/>
      <c r="HK200" s="52"/>
      <c r="HL200" s="43"/>
      <c r="HM200" s="45" t="str">
        <f t="shared" si="1062"/>
        <v/>
      </c>
      <c r="HN200" s="43"/>
      <c r="HO200" s="45" t="str">
        <f t="shared" si="1063"/>
        <v/>
      </c>
      <c r="HP200" s="43"/>
      <c r="HQ200" s="45" t="str">
        <f t="shared" si="1064"/>
        <v/>
      </c>
      <c r="HR200" s="43"/>
      <c r="HS200" s="63" t="str">
        <f t="shared" si="1065"/>
        <v/>
      </c>
      <c r="HT200" s="67" t="str">
        <f t="shared" si="1066"/>
        <v/>
      </c>
      <c r="HU200" s="45" t="str">
        <f t="shared" si="1067"/>
        <v/>
      </c>
      <c r="HV200" s="46" t="str">
        <f t="shared" si="1068"/>
        <v/>
      </c>
      <c r="HW200" s="37"/>
      <c r="HX200" s="360"/>
      <c r="HY200" s="52"/>
      <c r="HZ200" s="43"/>
      <c r="IA200" s="45" t="str">
        <f t="shared" si="1069"/>
        <v/>
      </c>
      <c r="IB200" s="43"/>
      <c r="IC200" s="45" t="str">
        <f t="shared" si="1070"/>
        <v/>
      </c>
      <c r="ID200" s="43"/>
      <c r="IE200" s="45" t="str">
        <f t="shared" si="1071"/>
        <v/>
      </c>
      <c r="IF200" s="43"/>
      <c r="IG200" s="63" t="str">
        <f t="shared" si="1003"/>
        <v/>
      </c>
      <c r="IH200" s="67" t="str">
        <f t="shared" si="1004"/>
        <v/>
      </c>
      <c r="II200" s="45" t="str">
        <f t="shared" si="1072"/>
        <v/>
      </c>
      <c r="IJ200" s="46" t="str">
        <f t="shared" si="1073"/>
        <v/>
      </c>
      <c r="IK200" s="37"/>
      <c r="IL200" s="29"/>
      <c r="IM200" s="52"/>
      <c r="IN200" s="43"/>
      <c r="IO200" s="45" t="str">
        <f t="shared" si="1074"/>
        <v/>
      </c>
      <c r="IP200" s="43"/>
      <c r="IQ200" s="45" t="str">
        <f t="shared" si="1075"/>
        <v/>
      </c>
      <c r="IR200" s="43"/>
      <c r="IS200" s="45" t="str">
        <f t="shared" si="1076"/>
        <v/>
      </c>
      <c r="IT200" s="43"/>
      <c r="IU200" s="63" t="str">
        <f t="shared" si="1091"/>
        <v/>
      </c>
      <c r="IV200" s="67" t="str">
        <f t="shared" si="1090"/>
        <v/>
      </c>
      <c r="IW200" s="45" t="str">
        <f t="shared" si="1077"/>
        <v/>
      </c>
      <c r="IX200" s="46" t="str">
        <f t="shared" si="1078"/>
        <v/>
      </c>
      <c r="IY200" s="37"/>
      <c r="IZ200" s="61"/>
      <c r="JA200" s="52"/>
      <c r="JB200" s="43"/>
      <c r="JC200" s="45" t="str">
        <f t="shared" si="1079"/>
        <v/>
      </c>
      <c r="JD200" s="43"/>
      <c r="JE200" s="45" t="str">
        <f t="shared" si="1080"/>
        <v/>
      </c>
      <c r="JF200" s="43"/>
      <c r="JG200" s="45" t="str">
        <f t="shared" si="1081"/>
        <v/>
      </c>
      <c r="JH200" s="43"/>
      <c r="JI200" s="63" t="str">
        <f t="shared" si="1006"/>
        <v/>
      </c>
      <c r="JJ200" s="67" t="str">
        <f t="shared" si="1007"/>
        <v/>
      </c>
      <c r="JK200" s="45" t="str">
        <f t="shared" si="1082"/>
        <v/>
      </c>
      <c r="JL200" s="46" t="str">
        <f t="shared" si="1083"/>
        <v/>
      </c>
      <c r="JM200" s="37"/>
      <c r="JN200" s="29"/>
      <c r="JO200" s="52"/>
      <c r="JP200" s="43"/>
      <c r="JQ200" s="45" t="str">
        <f t="shared" si="1005"/>
        <v/>
      </c>
      <c r="JR200" s="43"/>
      <c r="JS200" s="45" t="str">
        <f t="shared" si="1084"/>
        <v/>
      </c>
      <c r="JT200" s="43"/>
      <c r="JU200" s="45" t="str">
        <f t="shared" si="1085"/>
        <v/>
      </c>
      <c r="JV200" s="43"/>
      <c r="JW200" s="63" t="str">
        <f t="shared" si="1086"/>
        <v/>
      </c>
      <c r="JX200" s="67" t="str">
        <f t="shared" si="1087"/>
        <v/>
      </c>
      <c r="JY200" s="45" t="str">
        <f t="shared" si="1088"/>
        <v/>
      </c>
      <c r="JZ200" s="46" t="str">
        <f t="shared" si="1089"/>
        <v/>
      </c>
      <c r="KA200" s="37"/>
      <c r="KB200" s="51"/>
      <c r="KC200" s="52"/>
      <c r="KD200" s="43"/>
      <c r="KE200" s="45" t="str">
        <f>IF(KD200="","",KD200-KD196)</f>
        <v/>
      </c>
      <c r="KF200" s="43"/>
      <c r="KG200" s="45" t="str">
        <f>IF(KF200="","",KF200-KF196)</f>
        <v/>
      </c>
      <c r="KH200" s="43"/>
      <c r="KI200" s="45" t="str">
        <f>IF(KH200="","",KH196+KJ196-KH200)</f>
        <v/>
      </c>
      <c r="KJ200" s="43"/>
      <c r="KK200" s="63" t="str">
        <f>IF(KD200="","",KK196)</f>
        <v/>
      </c>
      <c r="KL200" s="67" t="str">
        <f>IF(KE200="","",KL196)</f>
        <v/>
      </c>
      <c r="KM200" s="45" t="str">
        <f>IF(KH200="","",KI200*KL200)</f>
        <v/>
      </c>
      <c r="KN200" s="46" t="str">
        <f>IF(KI200="","",KM200/(KE200*100))</f>
        <v/>
      </c>
      <c r="KO200" s="37"/>
      <c r="KP200" s="29"/>
      <c r="KQ200" s="52"/>
      <c r="KR200" s="43"/>
      <c r="KS200" s="45" t="str">
        <f>IF(KR200="","",KR200-KR196)</f>
        <v/>
      </c>
      <c r="KT200" s="43"/>
      <c r="KU200" s="45" t="str">
        <f>IF(KT200="","",KT200-KT196)</f>
        <v/>
      </c>
      <c r="KV200" s="43"/>
      <c r="KW200" s="45" t="str">
        <f>IF(KV200="","",KV196+KX196-KV200)</f>
        <v/>
      </c>
      <c r="KX200" s="43"/>
      <c r="KY200" s="63" t="str">
        <f>IF(KR200="","",KY196)</f>
        <v/>
      </c>
      <c r="KZ200" s="67" t="str">
        <f>IF(KS200="","",KZ196)</f>
        <v/>
      </c>
      <c r="LA200" s="45" t="str">
        <f>IF(KV200="","",KW200*KZ200)</f>
        <v/>
      </c>
      <c r="LB200" s="46" t="str">
        <f>IF(KW200="","",LA200/(KS200*100))</f>
        <v/>
      </c>
      <c r="LC200" s="37"/>
      <c r="LD200" s="29"/>
      <c r="LE200" s="47"/>
      <c r="LF200" s="45"/>
      <c r="LG200" s="45"/>
      <c r="LH200" s="45"/>
      <c r="LI200" s="45"/>
      <c r="LJ200" s="45"/>
      <c r="LK200" s="45"/>
      <c r="LL200" s="45"/>
      <c r="LM200" s="63"/>
      <c r="LN200" s="45"/>
      <c r="LO200" s="45"/>
      <c r="LP200" s="45"/>
      <c r="LQ200" s="37"/>
      <c r="LR200" s="29"/>
      <c r="LS200" s="47"/>
      <c r="LT200" s="67"/>
      <c r="LU200" s="45"/>
      <c r="LV200" s="45"/>
      <c r="LW200" s="45"/>
      <c r="LX200" s="45"/>
      <c r="LY200" s="45"/>
      <c r="LZ200" s="45"/>
      <c r="MA200" s="45"/>
      <c r="MB200" s="45"/>
      <c r="MC200" s="45"/>
      <c r="MD200" s="46"/>
      <c r="ME200" s="37"/>
      <c r="MF200" s="29"/>
      <c r="MG200" s="47"/>
      <c r="MH200" s="67"/>
      <c r="MI200" s="45"/>
      <c r="MJ200" s="45"/>
      <c r="MK200" s="45"/>
      <c r="ML200" s="45"/>
      <c r="MM200" s="45"/>
      <c r="MN200" s="45"/>
      <c r="MO200" s="45"/>
      <c r="MP200" s="45"/>
      <c r="MQ200" s="45"/>
      <c r="MR200" s="46"/>
      <c r="MS200" s="37"/>
      <c r="MT200" s="29"/>
      <c r="MU200" s="47"/>
      <c r="MV200" s="67"/>
      <c r="MW200" s="45"/>
      <c r="MX200" s="45"/>
      <c r="MY200" s="45"/>
      <c r="MZ200" s="45"/>
      <c r="NA200" s="45"/>
      <c r="NB200" s="45"/>
      <c r="NC200" s="45"/>
      <c r="ND200" s="45"/>
      <c r="NE200" s="45"/>
      <c r="NF200" s="46"/>
      <c r="NG200" s="37"/>
      <c r="NH200" s="29"/>
      <c r="NI200" s="47"/>
      <c r="NJ200" s="67"/>
      <c r="NK200" s="45"/>
      <c r="NL200" s="45"/>
      <c r="NM200" s="45"/>
      <c r="NN200" s="45"/>
      <c r="NO200" s="45"/>
      <c r="NP200" s="45"/>
      <c r="NQ200" s="45"/>
      <c r="NR200" s="45"/>
      <c r="NS200" s="45"/>
      <c r="NT200" s="46"/>
      <c r="NU200" s="37"/>
    </row>
    <row r="201" spans="1:385" x14ac:dyDescent="0.25">
      <c r="A201" s="38"/>
      <c r="B201" s="39"/>
      <c r="C201" s="40"/>
      <c r="D201" s="40"/>
      <c r="E201" s="41"/>
      <c r="F201" s="41"/>
      <c r="G201" s="40"/>
      <c r="H201" s="42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6"/>
      <c r="T201" s="37"/>
      <c r="U201" s="29"/>
      <c r="V201" s="47"/>
      <c r="W201" s="67"/>
      <c r="X201" s="45"/>
      <c r="Y201" s="45"/>
      <c r="Z201" s="45"/>
      <c r="AA201" s="45"/>
      <c r="AB201" s="45"/>
      <c r="AC201" s="45"/>
      <c r="AD201" s="45"/>
      <c r="AE201" s="45"/>
      <c r="AF201" s="45"/>
      <c r="AG201" s="46"/>
      <c r="AH201" s="37"/>
      <c r="AI201" s="29"/>
      <c r="AJ201" s="47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6"/>
      <c r="AV201" s="37"/>
      <c r="AW201" s="29"/>
      <c r="AX201" s="47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6"/>
      <c r="BJ201" s="37"/>
      <c r="BK201" s="29"/>
      <c r="BL201" s="52"/>
      <c r="BM201" s="43"/>
      <c r="BN201" s="45" t="str">
        <f t="shared" si="1043"/>
        <v/>
      </c>
      <c r="BO201" s="43"/>
      <c r="BP201" s="45" t="str">
        <f t="shared" si="1044"/>
        <v/>
      </c>
      <c r="BQ201" s="43"/>
      <c r="BR201" s="45" t="str">
        <f t="shared" si="1045"/>
        <v/>
      </c>
      <c r="BS201" s="43"/>
      <c r="BT201" s="63" t="str">
        <f t="shared" si="967"/>
        <v/>
      </c>
      <c r="BU201" s="67" t="str">
        <f t="shared" si="968"/>
        <v/>
      </c>
      <c r="BV201" s="45" t="str">
        <f t="shared" si="1046"/>
        <v/>
      </c>
      <c r="BW201" s="46" t="str">
        <f t="shared" si="1047"/>
        <v/>
      </c>
      <c r="BX201" s="37"/>
      <c r="BY201" s="57"/>
      <c r="BZ201" s="52"/>
      <c r="CA201" s="43"/>
      <c r="CB201" s="45" t="str">
        <f t="shared" si="1048"/>
        <v/>
      </c>
      <c r="CC201" s="43"/>
      <c r="CD201" s="45" t="str">
        <f t="shared" si="1049"/>
        <v/>
      </c>
      <c r="CE201" s="43"/>
      <c r="CF201" s="45" t="str">
        <f t="shared" si="1050"/>
        <v/>
      </c>
      <c r="CG201" s="43"/>
      <c r="CH201" s="63" t="str">
        <f t="shared" si="1001"/>
        <v/>
      </c>
      <c r="CI201" s="67" t="str">
        <f t="shared" si="1002"/>
        <v/>
      </c>
      <c r="CJ201" s="45" t="str">
        <f t="shared" si="1051"/>
        <v/>
      </c>
      <c r="CK201" s="46" t="str">
        <f t="shared" si="1052"/>
        <v/>
      </c>
      <c r="CL201" s="37"/>
      <c r="CM201" s="29"/>
      <c r="CN201" s="52"/>
      <c r="CO201" s="43"/>
      <c r="CP201" s="45" t="str">
        <f t="shared" si="1053"/>
        <v/>
      </c>
      <c r="CQ201" s="43"/>
      <c r="CR201" s="45" t="str">
        <f t="shared" si="1054"/>
        <v/>
      </c>
      <c r="CS201" s="43"/>
      <c r="CT201" s="45" t="str">
        <f t="shared" si="1055"/>
        <v/>
      </c>
      <c r="CU201" s="43"/>
      <c r="CV201" s="63" t="str">
        <f t="shared" si="1008"/>
        <v/>
      </c>
      <c r="CW201" s="67" t="str">
        <f t="shared" si="1009"/>
        <v/>
      </c>
      <c r="CX201" s="45" t="str">
        <f t="shared" si="1056"/>
        <v/>
      </c>
      <c r="CY201" s="46" t="str">
        <f t="shared" si="1057"/>
        <v/>
      </c>
      <c r="CZ201" s="37"/>
      <c r="DA201" s="29"/>
      <c r="DB201" s="47"/>
      <c r="DC201" s="67"/>
      <c r="DD201" s="45"/>
      <c r="DE201" s="45"/>
      <c r="DF201" s="45"/>
      <c r="DG201" s="45"/>
      <c r="DH201" s="45"/>
      <c r="DI201" s="45"/>
      <c r="DJ201" s="45"/>
      <c r="DK201" s="45"/>
      <c r="DL201" s="45"/>
      <c r="DM201" s="46"/>
      <c r="DN201" s="37"/>
      <c r="DO201" s="29"/>
      <c r="DP201" s="47"/>
      <c r="DQ201" s="45"/>
      <c r="DR201" s="45"/>
      <c r="DS201" s="45"/>
      <c r="DT201" s="45"/>
      <c r="DU201" s="45"/>
      <c r="DV201" s="45"/>
      <c r="DW201" s="45"/>
      <c r="DX201" s="45"/>
      <c r="DY201" s="45"/>
      <c r="DZ201" s="45"/>
      <c r="EA201" s="46"/>
      <c r="EB201" s="37"/>
      <c r="ED201" s="47"/>
      <c r="EE201" s="67"/>
      <c r="EF201" s="45"/>
      <c r="EG201" s="45"/>
      <c r="EH201" s="45"/>
      <c r="EI201" s="45"/>
      <c r="EJ201" s="45"/>
      <c r="EK201" s="45"/>
      <c r="EL201" s="45"/>
      <c r="EM201" s="45"/>
      <c r="EN201" s="45"/>
      <c r="EO201" s="46"/>
      <c r="EP201" s="37"/>
      <c r="ER201" s="47"/>
      <c r="ES201" s="67"/>
      <c r="ET201" s="45"/>
      <c r="EU201" s="45"/>
      <c r="EV201" s="45"/>
      <c r="EW201" s="45"/>
      <c r="EX201" s="45"/>
      <c r="EY201" s="45"/>
      <c r="EZ201" s="45"/>
      <c r="FA201" s="45"/>
      <c r="FB201" s="45"/>
      <c r="FC201" s="46"/>
      <c r="FD201" s="37"/>
      <c r="FF201" s="47"/>
      <c r="FG201" s="67"/>
      <c r="FH201" s="45"/>
      <c r="FI201" s="45"/>
      <c r="FJ201" s="45"/>
      <c r="FK201" s="45"/>
      <c r="FL201" s="45"/>
      <c r="FM201" s="45"/>
      <c r="FN201" s="45"/>
      <c r="FO201" s="45"/>
      <c r="FP201" s="45"/>
      <c r="FQ201" s="46"/>
      <c r="FR201" s="37"/>
      <c r="FS201" s="29"/>
      <c r="FT201" s="47"/>
      <c r="FU201" s="67"/>
      <c r="FV201" s="45"/>
      <c r="FW201" s="45"/>
      <c r="FX201" s="45"/>
      <c r="FY201" s="45"/>
      <c r="FZ201" s="45"/>
      <c r="GA201" s="45"/>
      <c r="GB201" s="45"/>
      <c r="GC201" s="45"/>
      <c r="GD201" s="45"/>
      <c r="GE201" s="46"/>
      <c r="GF201" s="37"/>
      <c r="GH201" s="47"/>
      <c r="GI201" s="67"/>
      <c r="GJ201" s="45"/>
      <c r="GK201" s="45"/>
      <c r="GL201" s="45"/>
      <c r="GM201" s="45"/>
      <c r="GN201" s="45"/>
      <c r="GO201" s="45"/>
      <c r="GP201" s="45"/>
      <c r="GQ201" s="45"/>
      <c r="GR201" s="45"/>
      <c r="GS201" s="46"/>
      <c r="GT201" s="37"/>
      <c r="GU201" s="61"/>
      <c r="GV201" s="52"/>
      <c r="GW201" s="62"/>
      <c r="GX201" s="43"/>
      <c r="GY201" s="45" t="str">
        <f t="shared" si="1058"/>
        <v/>
      </c>
      <c r="GZ201" s="43"/>
      <c r="HA201" s="45" t="str">
        <f t="shared" si="1059"/>
        <v/>
      </c>
      <c r="HB201" s="43"/>
      <c r="HC201" s="45" t="str">
        <f t="shared" si="1060"/>
        <v/>
      </c>
      <c r="HD201" s="43"/>
      <c r="HE201" s="63" t="str">
        <f t="shared" si="1093"/>
        <v/>
      </c>
      <c r="HF201" s="67" t="str">
        <f t="shared" si="1093"/>
        <v/>
      </c>
      <c r="HG201" s="45" t="str">
        <f t="shared" si="1061"/>
        <v/>
      </c>
      <c r="HH201" s="46" t="str">
        <f t="shared" si="1092"/>
        <v/>
      </c>
      <c r="HI201" s="37"/>
      <c r="HK201" s="52"/>
      <c r="HL201" s="43"/>
      <c r="HM201" s="45" t="str">
        <f t="shared" si="1062"/>
        <v/>
      </c>
      <c r="HN201" s="43"/>
      <c r="HO201" s="45" t="str">
        <f t="shared" si="1063"/>
        <v/>
      </c>
      <c r="HP201" s="43"/>
      <c r="HQ201" s="45" t="str">
        <f t="shared" si="1064"/>
        <v/>
      </c>
      <c r="HR201" s="43"/>
      <c r="HS201" s="63" t="str">
        <f t="shared" si="1065"/>
        <v/>
      </c>
      <c r="HT201" s="67" t="str">
        <f t="shared" si="1066"/>
        <v/>
      </c>
      <c r="HU201" s="45" t="str">
        <f t="shared" si="1067"/>
        <v/>
      </c>
      <c r="HV201" s="46" t="str">
        <f t="shared" si="1068"/>
        <v/>
      </c>
      <c r="HW201" s="37"/>
      <c r="HX201" s="360"/>
      <c r="HY201" s="52"/>
      <c r="HZ201" s="43"/>
      <c r="IA201" s="45" t="str">
        <f t="shared" si="1069"/>
        <v/>
      </c>
      <c r="IB201" s="43"/>
      <c r="IC201" s="45" t="str">
        <f t="shared" si="1070"/>
        <v/>
      </c>
      <c r="ID201" s="43"/>
      <c r="IE201" s="45" t="str">
        <f t="shared" si="1071"/>
        <v/>
      </c>
      <c r="IF201" s="43"/>
      <c r="IG201" s="63" t="str">
        <f t="shared" si="1003"/>
        <v/>
      </c>
      <c r="IH201" s="67" t="str">
        <f t="shared" si="1004"/>
        <v/>
      </c>
      <c r="II201" s="45" t="str">
        <f t="shared" si="1072"/>
        <v/>
      </c>
      <c r="IJ201" s="46" t="str">
        <f t="shared" si="1073"/>
        <v/>
      </c>
      <c r="IK201" s="37"/>
      <c r="IL201" s="29"/>
      <c r="IM201" s="52"/>
      <c r="IN201" s="43"/>
      <c r="IO201" s="45" t="str">
        <f t="shared" si="1074"/>
        <v/>
      </c>
      <c r="IP201" s="43"/>
      <c r="IQ201" s="45" t="str">
        <f t="shared" si="1075"/>
        <v/>
      </c>
      <c r="IR201" s="43"/>
      <c r="IS201" s="45" t="str">
        <f t="shared" si="1076"/>
        <v/>
      </c>
      <c r="IT201" s="43"/>
      <c r="IU201" s="63" t="str">
        <f t="shared" si="1091"/>
        <v/>
      </c>
      <c r="IV201" s="67" t="str">
        <f t="shared" si="1090"/>
        <v/>
      </c>
      <c r="IW201" s="45" t="str">
        <f t="shared" si="1077"/>
        <v/>
      </c>
      <c r="IX201" s="46" t="str">
        <f t="shared" si="1078"/>
        <v/>
      </c>
      <c r="IY201" s="37"/>
      <c r="IZ201" s="61"/>
      <c r="JA201" s="52"/>
      <c r="JB201" s="43"/>
      <c r="JC201" s="45" t="str">
        <f t="shared" si="1079"/>
        <v/>
      </c>
      <c r="JD201" s="43"/>
      <c r="JE201" s="45" t="str">
        <f t="shared" si="1080"/>
        <v/>
      </c>
      <c r="JF201" s="43"/>
      <c r="JG201" s="45" t="str">
        <f t="shared" si="1081"/>
        <v/>
      </c>
      <c r="JH201" s="43"/>
      <c r="JI201" s="63" t="str">
        <f t="shared" si="1006"/>
        <v/>
      </c>
      <c r="JJ201" s="67" t="str">
        <f t="shared" si="1007"/>
        <v/>
      </c>
      <c r="JK201" s="45" t="str">
        <f t="shared" si="1082"/>
        <v/>
      </c>
      <c r="JL201" s="46" t="str">
        <f t="shared" si="1083"/>
        <v/>
      </c>
      <c r="JM201" s="37"/>
      <c r="JN201" s="29"/>
      <c r="JO201" s="52"/>
      <c r="JP201" s="43"/>
      <c r="JQ201" s="45" t="str">
        <f t="shared" si="1005"/>
        <v/>
      </c>
      <c r="JR201" s="43"/>
      <c r="JS201" s="45" t="str">
        <f t="shared" si="1084"/>
        <v/>
      </c>
      <c r="JT201" s="43"/>
      <c r="JU201" s="45" t="str">
        <f t="shared" si="1085"/>
        <v/>
      </c>
      <c r="JV201" s="43"/>
      <c r="JW201" s="63" t="str">
        <f t="shared" si="1086"/>
        <v/>
      </c>
      <c r="JX201" s="67" t="str">
        <f t="shared" si="1087"/>
        <v/>
      </c>
      <c r="JY201" s="45" t="str">
        <f t="shared" si="1088"/>
        <v/>
      </c>
      <c r="JZ201" s="46" t="str">
        <f t="shared" si="1089"/>
        <v/>
      </c>
      <c r="KA201" s="37"/>
      <c r="KB201" s="51"/>
      <c r="KC201" s="52"/>
      <c r="KD201" s="43"/>
      <c r="KE201" s="45" t="str">
        <f>IF(KD201="","",KD201-KD197)</f>
        <v/>
      </c>
      <c r="KF201" s="43"/>
      <c r="KG201" s="45" t="str">
        <f>IF(KF201="","",KF201-KF197)</f>
        <v/>
      </c>
      <c r="KH201" s="43"/>
      <c r="KI201" s="45" t="str">
        <f>IF(KH201="","",KH197+KJ197-KH201)</f>
        <v/>
      </c>
      <c r="KJ201" s="43"/>
      <c r="KK201" s="63" t="str">
        <f>IF(KD201="","",KK197)</f>
        <v/>
      </c>
      <c r="KL201" s="67" t="str">
        <f>IF(KE201="","",KL197)</f>
        <v/>
      </c>
      <c r="KM201" s="45" t="str">
        <f>IF(KH201="","",KI201*KL201)</f>
        <v/>
      </c>
      <c r="KN201" s="46" t="str">
        <f>IF(KI201="","",KM201/(KE201*100))</f>
        <v/>
      </c>
      <c r="KO201" s="37"/>
      <c r="KP201" s="29"/>
      <c r="KQ201" s="52"/>
      <c r="KR201" s="43"/>
      <c r="KS201" s="45" t="str">
        <f>IF(KR201="","",KR201-KR197)</f>
        <v/>
      </c>
      <c r="KT201" s="43"/>
      <c r="KU201" s="45" t="str">
        <f>IF(KT201="","",KT201-KT197)</f>
        <v/>
      </c>
      <c r="KV201" s="43"/>
      <c r="KW201" s="45" t="str">
        <f>IF(KV201="","",KV197+KX197-KV201)</f>
        <v/>
      </c>
      <c r="KX201" s="43"/>
      <c r="KY201" s="63" t="str">
        <f>IF(KR201="","",KY197)</f>
        <v/>
      </c>
      <c r="KZ201" s="67" t="str">
        <f>IF(KS201="","",KZ197)</f>
        <v/>
      </c>
      <c r="LA201" s="45" t="str">
        <f>IF(KV201="","",KW201*KZ201)</f>
        <v/>
      </c>
      <c r="LB201" s="46" t="str">
        <f>IF(KW201="","",LA201/(KS201*100))</f>
        <v/>
      </c>
      <c r="LC201" s="37"/>
      <c r="LD201" s="29"/>
      <c r="LE201" s="47"/>
      <c r="LF201" s="45"/>
      <c r="LG201" s="45"/>
      <c r="LH201" s="45"/>
      <c r="LI201" s="45"/>
      <c r="LJ201" s="45"/>
      <c r="LK201" s="45"/>
      <c r="LL201" s="45"/>
      <c r="LM201" s="63"/>
      <c r="LN201" s="45"/>
      <c r="LO201" s="45"/>
      <c r="LP201" s="45"/>
      <c r="LQ201" s="37"/>
      <c r="LR201" s="29"/>
      <c r="LS201" s="47"/>
      <c r="LT201" s="67"/>
      <c r="LU201" s="45"/>
      <c r="LV201" s="45"/>
      <c r="LW201" s="45"/>
      <c r="LX201" s="45"/>
      <c r="LY201" s="45"/>
      <c r="LZ201" s="45"/>
      <c r="MA201" s="45"/>
      <c r="MB201" s="45"/>
      <c r="MC201" s="45"/>
      <c r="MD201" s="46"/>
      <c r="ME201" s="37"/>
      <c r="MF201" s="29"/>
      <c r="MG201" s="47"/>
      <c r="MH201" s="67"/>
      <c r="MI201" s="45"/>
      <c r="MJ201" s="45"/>
      <c r="MK201" s="45"/>
      <c r="ML201" s="45"/>
      <c r="MM201" s="45"/>
      <c r="MN201" s="45"/>
      <c r="MO201" s="45"/>
      <c r="MP201" s="45"/>
      <c r="MQ201" s="45"/>
      <c r="MR201" s="46"/>
      <c r="MS201" s="37"/>
      <c r="MT201" s="29"/>
      <c r="MU201" s="47"/>
      <c r="MV201" s="67"/>
      <c r="MW201" s="45"/>
      <c r="MX201" s="45"/>
      <c r="MY201" s="45"/>
      <c r="MZ201" s="45"/>
      <c r="NA201" s="45"/>
      <c r="NB201" s="45"/>
      <c r="NC201" s="45"/>
      <c r="ND201" s="45"/>
      <c r="NE201" s="45"/>
      <c r="NF201" s="46"/>
      <c r="NG201" s="37"/>
      <c r="NH201" s="29"/>
      <c r="NI201" s="47"/>
      <c r="NJ201" s="67"/>
      <c r="NK201" s="45"/>
      <c r="NL201" s="45"/>
      <c r="NM201" s="45"/>
      <c r="NN201" s="45"/>
      <c r="NO201" s="45"/>
      <c r="NP201" s="45"/>
      <c r="NQ201" s="45"/>
      <c r="NR201" s="45"/>
      <c r="NS201" s="45"/>
      <c r="NT201" s="46"/>
      <c r="NU201" s="37"/>
    </row>
    <row r="202" spans="1:385" ht="15" customHeight="1" thickBot="1" x14ac:dyDescent="0.3">
      <c r="A202" s="38"/>
      <c r="B202" s="39"/>
      <c r="C202" s="40"/>
      <c r="D202" s="40"/>
      <c r="E202" s="41"/>
      <c r="F202" s="41"/>
      <c r="G202" s="40"/>
      <c r="H202" s="42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6"/>
      <c r="T202" s="37"/>
      <c r="U202" s="29"/>
      <c r="V202" s="47"/>
      <c r="W202" s="67"/>
      <c r="X202" s="45"/>
      <c r="Y202" s="45"/>
      <c r="Z202" s="45"/>
      <c r="AA202" s="45"/>
      <c r="AB202" s="45"/>
      <c r="AC202" s="45"/>
      <c r="AD202" s="45"/>
      <c r="AE202" s="45"/>
      <c r="AF202" s="45"/>
      <c r="AG202" s="46"/>
      <c r="AH202" s="37"/>
      <c r="AI202" s="29"/>
      <c r="AJ202" s="47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6"/>
      <c r="AV202" s="37"/>
      <c r="AW202" s="29"/>
      <c r="AX202" s="47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6"/>
      <c r="BJ202" s="37"/>
      <c r="BK202" s="29"/>
      <c r="BL202" s="52"/>
      <c r="BM202" s="43"/>
      <c r="BN202" s="45" t="str">
        <f t="shared" si="1043"/>
        <v/>
      </c>
      <c r="BO202" s="45"/>
      <c r="BP202" s="45" t="str">
        <f t="shared" si="1044"/>
        <v/>
      </c>
      <c r="BQ202" s="45"/>
      <c r="BR202" s="45" t="str">
        <f t="shared" si="1045"/>
        <v/>
      </c>
      <c r="BS202" s="43"/>
      <c r="BT202" s="78" t="str">
        <f t="shared" si="967"/>
        <v/>
      </c>
      <c r="BU202" s="79" t="str">
        <f t="shared" si="968"/>
        <v/>
      </c>
      <c r="BV202" s="76" t="str">
        <f t="shared" si="1046"/>
        <v/>
      </c>
      <c r="BW202" s="80" t="str">
        <f t="shared" si="1047"/>
        <v/>
      </c>
      <c r="BX202" s="37"/>
      <c r="BY202" s="57"/>
      <c r="BZ202" s="52"/>
      <c r="CA202" s="43"/>
      <c r="CB202" s="45" t="str">
        <f t="shared" si="1048"/>
        <v/>
      </c>
      <c r="CC202" s="45"/>
      <c r="CD202" s="45" t="str">
        <f t="shared" si="1049"/>
        <v/>
      </c>
      <c r="CE202" s="45"/>
      <c r="CF202" s="45" t="str">
        <f t="shared" si="1050"/>
        <v/>
      </c>
      <c r="CG202" s="43"/>
      <c r="CH202" s="78" t="str">
        <f t="shared" si="1001"/>
        <v/>
      </c>
      <c r="CI202" s="79" t="str">
        <f t="shared" si="1002"/>
        <v/>
      </c>
      <c r="CJ202" s="76" t="str">
        <f t="shared" si="1051"/>
        <v/>
      </c>
      <c r="CK202" s="80" t="str">
        <f t="shared" si="1052"/>
        <v/>
      </c>
      <c r="CL202" s="37"/>
      <c r="CM202" s="29"/>
      <c r="CN202" s="52"/>
      <c r="CO202" s="43"/>
      <c r="CP202" s="45" t="str">
        <f t="shared" si="1053"/>
        <v/>
      </c>
      <c r="CQ202" s="45"/>
      <c r="CR202" s="45" t="str">
        <f t="shared" si="1054"/>
        <v/>
      </c>
      <c r="CS202" s="45"/>
      <c r="CT202" s="45" t="str">
        <f t="shared" si="1055"/>
        <v/>
      </c>
      <c r="CU202" s="43"/>
      <c r="CV202" s="78" t="str">
        <f t="shared" si="1008"/>
        <v/>
      </c>
      <c r="CW202" s="79" t="str">
        <f t="shared" si="1009"/>
        <v/>
      </c>
      <c r="CX202" s="76" t="str">
        <f t="shared" si="1056"/>
        <v/>
      </c>
      <c r="CY202" s="80" t="str">
        <f t="shared" si="1057"/>
        <v/>
      </c>
      <c r="CZ202" s="37"/>
      <c r="DA202" s="29"/>
      <c r="DB202" s="47"/>
      <c r="DC202" s="67"/>
      <c r="DD202" s="45"/>
      <c r="DE202" s="45"/>
      <c r="DF202" s="45"/>
      <c r="DG202" s="45"/>
      <c r="DH202" s="45"/>
      <c r="DI202" s="45"/>
      <c r="DJ202" s="45"/>
      <c r="DK202" s="45"/>
      <c r="DL202" s="45"/>
      <c r="DM202" s="46"/>
      <c r="DN202" s="37"/>
      <c r="DO202" s="29"/>
      <c r="DP202" s="47"/>
      <c r="DQ202" s="45"/>
      <c r="DR202" s="45"/>
      <c r="DS202" s="45"/>
      <c r="DT202" s="45"/>
      <c r="DU202" s="45"/>
      <c r="DV202" s="45"/>
      <c r="DW202" s="45"/>
      <c r="DX202" s="45"/>
      <c r="DY202" s="45"/>
      <c r="DZ202" s="45"/>
      <c r="EA202" s="46"/>
      <c r="EB202" s="37"/>
      <c r="ED202" s="47"/>
      <c r="EE202" s="67"/>
      <c r="EF202" s="45"/>
      <c r="EG202" s="45"/>
      <c r="EH202" s="45"/>
      <c r="EI202" s="45"/>
      <c r="EJ202" s="45"/>
      <c r="EK202" s="45"/>
      <c r="EL202" s="45"/>
      <c r="EM202" s="45"/>
      <c r="EN202" s="45"/>
      <c r="EO202" s="46"/>
      <c r="EP202" s="37"/>
      <c r="ER202" s="47"/>
      <c r="ES202" s="67"/>
      <c r="ET202" s="45"/>
      <c r="EU202" s="45"/>
      <c r="EV202" s="45"/>
      <c r="EW202" s="45"/>
      <c r="EX202" s="45"/>
      <c r="EY202" s="45"/>
      <c r="EZ202" s="45"/>
      <c r="FA202" s="45"/>
      <c r="FB202" s="45"/>
      <c r="FC202" s="46"/>
      <c r="FD202" s="37"/>
      <c r="FF202" s="47"/>
      <c r="FG202" s="67"/>
      <c r="FH202" s="45"/>
      <c r="FI202" s="45"/>
      <c r="FJ202" s="45"/>
      <c r="FK202" s="45"/>
      <c r="FL202" s="45"/>
      <c r="FM202" s="45"/>
      <c r="FN202" s="45"/>
      <c r="FO202" s="45"/>
      <c r="FP202" s="45"/>
      <c r="FQ202" s="46"/>
      <c r="FR202" s="37"/>
      <c r="FS202" s="29"/>
      <c r="FT202" s="47"/>
      <c r="FU202" s="67"/>
      <c r="FV202" s="45"/>
      <c r="FW202" s="45"/>
      <c r="FX202" s="45"/>
      <c r="FY202" s="45"/>
      <c r="FZ202" s="45"/>
      <c r="GA202" s="45"/>
      <c r="GB202" s="45"/>
      <c r="GC202" s="45"/>
      <c r="GD202" s="45"/>
      <c r="GE202" s="46"/>
      <c r="GF202" s="37"/>
      <c r="GH202" s="47"/>
      <c r="GI202" s="67"/>
      <c r="GJ202" s="45"/>
      <c r="GK202" s="45"/>
      <c r="GL202" s="45"/>
      <c r="GM202" s="45"/>
      <c r="GN202" s="45"/>
      <c r="GO202" s="45"/>
      <c r="GP202" s="45"/>
      <c r="GQ202" s="45"/>
      <c r="GR202" s="45"/>
      <c r="GS202" s="46"/>
      <c r="GT202" s="37"/>
      <c r="GU202" s="61"/>
      <c r="GV202" s="52"/>
      <c r="GW202" s="62"/>
      <c r="GX202" s="43"/>
      <c r="GY202" s="45" t="str">
        <f t="shared" si="1058"/>
        <v/>
      </c>
      <c r="GZ202" s="45"/>
      <c r="HA202" s="45"/>
      <c r="HB202" s="45"/>
      <c r="HC202" s="45"/>
      <c r="HD202" s="43"/>
      <c r="HE202" s="78" t="str">
        <f t="shared" si="1093"/>
        <v/>
      </c>
      <c r="HF202" s="79" t="str">
        <f t="shared" si="1093"/>
        <v/>
      </c>
      <c r="HG202" s="76" t="str">
        <f t="shared" si="1061"/>
        <v/>
      </c>
      <c r="HH202" s="80" t="str">
        <f t="shared" si="1092"/>
        <v/>
      </c>
      <c r="HI202" s="37"/>
      <c r="HK202" s="52"/>
      <c r="HL202" s="43"/>
      <c r="HM202" s="45" t="str">
        <f t="shared" si="1062"/>
        <v/>
      </c>
      <c r="HN202" s="45"/>
      <c r="HO202" s="45"/>
      <c r="HP202" s="45"/>
      <c r="HQ202" s="45"/>
      <c r="HR202" s="43"/>
      <c r="HS202" s="78" t="str">
        <f t="shared" si="1065"/>
        <v/>
      </c>
      <c r="HT202" s="79" t="str">
        <f t="shared" si="1066"/>
        <v/>
      </c>
      <c r="HU202" s="76" t="str">
        <f t="shared" si="1067"/>
        <v/>
      </c>
      <c r="HV202" s="80" t="str">
        <f t="shared" si="1068"/>
        <v/>
      </c>
      <c r="HW202" s="37"/>
      <c r="HX202" s="360"/>
      <c r="HY202" s="52"/>
      <c r="HZ202" s="43"/>
      <c r="IA202" s="45" t="str">
        <f t="shared" si="1069"/>
        <v/>
      </c>
      <c r="IB202" s="45"/>
      <c r="IC202" s="45" t="str">
        <f t="shared" si="1070"/>
        <v/>
      </c>
      <c r="ID202" s="45"/>
      <c r="IE202" s="45" t="str">
        <f t="shared" si="1071"/>
        <v/>
      </c>
      <c r="IF202" s="43"/>
      <c r="IG202" s="78" t="str">
        <f t="shared" si="1003"/>
        <v/>
      </c>
      <c r="IH202" s="79" t="str">
        <f t="shared" si="1004"/>
        <v/>
      </c>
      <c r="II202" s="76" t="str">
        <f t="shared" si="1072"/>
        <v/>
      </c>
      <c r="IJ202" s="80" t="str">
        <f t="shared" si="1073"/>
        <v/>
      </c>
      <c r="IK202" s="37"/>
      <c r="IL202" s="29"/>
      <c r="IM202" s="52"/>
      <c r="IN202" s="43"/>
      <c r="IO202" s="45" t="str">
        <f t="shared" si="1074"/>
        <v/>
      </c>
      <c r="IP202" s="45"/>
      <c r="IQ202" s="45" t="str">
        <f t="shared" si="1075"/>
        <v/>
      </c>
      <c r="IR202" s="45"/>
      <c r="IS202" s="45" t="str">
        <f t="shared" si="1076"/>
        <v/>
      </c>
      <c r="IT202" s="43"/>
      <c r="IU202" s="78" t="str">
        <f t="shared" si="1091"/>
        <v/>
      </c>
      <c r="IV202" s="79" t="str">
        <f t="shared" si="1090"/>
        <v/>
      </c>
      <c r="IW202" s="76" t="str">
        <f t="shared" si="1077"/>
        <v/>
      </c>
      <c r="IX202" s="80" t="str">
        <f t="shared" si="1078"/>
        <v/>
      </c>
      <c r="IY202" s="37"/>
      <c r="IZ202" s="61"/>
      <c r="JA202" s="52"/>
      <c r="JB202" s="43"/>
      <c r="JC202" s="45" t="str">
        <f t="shared" si="1079"/>
        <v/>
      </c>
      <c r="JD202" s="45"/>
      <c r="JE202" s="45" t="str">
        <f t="shared" si="1080"/>
        <v/>
      </c>
      <c r="JF202" s="45"/>
      <c r="JG202" s="45" t="str">
        <f t="shared" si="1081"/>
        <v/>
      </c>
      <c r="JH202" s="43"/>
      <c r="JI202" s="78" t="str">
        <f t="shared" si="1006"/>
        <v/>
      </c>
      <c r="JJ202" s="79" t="str">
        <f t="shared" si="1007"/>
        <v/>
      </c>
      <c r="JK202" s="76" t="str">
        <f t="shared" si="1082"/>
        <v/>
      </c>
      <c r="JL202" s="80" t="str">
        <f t="shared" si="1083"/>
        <v/>
      </c>
      <c r="JM202" s="37"/>
      <c r="JN202" s="29"/>
      <c r="JO202" s="52"/>
      <c r="JP202" s="43"/>
      <c r="JQ202" s="45" t="str">
        <f t="shared" si="1005"/>
        <v/>
      </c>
      <c r="JR202" s="45"/>
      <c r="JS202" s="45"/>
      <c r="JT202" s="45"/>
      <c r="JU202" s="45"/>
      <c r="JV202" s="43"/>
      <c r="JW202" s="78" t="str">
        <f t="shared" si="1086"/>
        <v/>
      </c>
      <c r="JX202" s="79" t="str">
        <f t="shared" si="1087"/>
        <v/>
      </c>
      <c r="JY202" s="76" t="str">
        <f t="shared" si="1088"/>
        <v/>
      </c>
      <c r="JZ202" s="80" t="str">
        <f t="shared" si="1089"/>
        <v/>
      </c>
      <c r="KA202" s="37"/>
      <c r="KB202" s="51"/>
      <c r="KC202" s="52"/>
      <c r="KD202" s="43"/>
      <c r="KE202" s="45" t="str">
        <f>IF(KD202="","",KD202-KD198)</f>
        <v/>
      </c>
      <c r="KF202" s="45"/>
      <c r="KG202" s="45" t="str">
        <f>IF(KF202="","",KF202-KF198)</f>
        <v/>
      </c>
      <c r="KH202" s="45"/>
      <c r="KI202" s="45" t="str">
        <f>IF(KH202="","",KH198+KJ198-KH202)</f>
        <v/>
      </c>
      <c r="KJ202" s="43"/>
      <c r="KK202" s="78" t="str">
        <f>IF(KD202="","",KK198)</f>
        <v/>
      </c>
      <c r="KL202" s="79" t="str">
        <f>IF(KE202="","",KL198)</f>
        <v/>
      </c>
      <c r="KM202" s="76" t="str">
        <f>IF(KH202="","",KI202*KL202)</f>
        <v/>
      </c>
      <c r="KN202" s="80" t="str">
        <f>IF(KI202="","",KM202/(KE202*100))</f>
        <v/>
      </c>
      <c r="KO202" s="37"/>
      <c r="KP202" s="29"/>
      <c r="KQ202" s="52"/>
      <c r="KR202" s="43"/>
      <c r="KS202" s="45" t="str">
        <f>IF(KR202="","",KR202-KR198)</f>
        <v/>
      </c>
      <c r="KT202" s="45"/>
      <c r="KU202" s="45" t="str">
        <f>IF(KT202="","",KT202-KT198)</f>
        <v/>
      </c>
      <c r="KV202" s="45"/>
      <c r="KW202" s="45" t="str">
        <f>IF(KV202="","",KV198+KX198-KV202)</f>
        <v/>
      </c>
      <c r="KX202" s="43"/>
      <c r="KY202" s="78" t="str">
        <f>IF(KR202="","",KY198)</f>
        <v/>
      </c>
      <c r="KZ202" s="79" t="str">
        <f>IF(KS202="","",KZ198)</f>
        <v/>
      </c>
      <c r="LA202" s="76" t="str">
        <f>IF(KV202="","",KW202*KZ202)</f>
        <v/>
      </c>
      <c r="LB202" s="80" t="str">
        <f>IF(KW202="","",LA202/(KS202*100))</f>
        <v/>
      </c>
      <c r="LC202" s="37"/>
      <c r="LD202" s="29"/>
      <c r="LE202" s="47"/>
      <c r="LF202" s="45"/>
      <c r="LG202" s="45"/>
      <c r="LH202" s="45"/>
      <c r="LI202" s="45"/>
      <c r="LJ202" s="45"/>
      <c r="LK202" s="45"/>
      <c r="LL202" s="45"/>
      <c r="LM202" s="63"/>
      <c r="LN202" s="45"/>
      <c r="LO202" s="45"/>
      <c r="LP202" s="45"/>
      <c r="LQ202" s="37"/>
      <c r="LR202" s="29"/>
      <c r="LS202" s="47"/>
      <c r="LT202" s="67"/>
      <c r="LU202" s="45"/>
      <c r="LV202" s="45"/>
      <c r="LW202" s="45"/>
      <c r="LX202" s="45"/>
      <c r="LY202" s="45"/>
      <c r="LZ202" s="45"/>
      <c r="MA202" s="45"/>
      <c r="MB202" s="45"/>
      <c r="MC202" s="45"/>
      <c r="MD202" s="46"/>
      <c r="ME202" s="37"/>
      <c r="MF202" s="29"/>
      <c r="MG202" s="47"/>
      <c r="MH202" s="67"/>
      <c r="MI202" s="45"/>
      <c r="MJ202" s="45"/>
      <c r="MK202" s="45"/>
      <c r="ML202" s="45"/>
      <c r="MM202" s="45"/>
      <c r="MN202" s="45"/>
      <c r="MO202" s="45"/>
      <c r="MP202" s="45"/>
      <c r="MQ202" s="45"/>
      <c r="MR202" s="46"/>
      <c r="MS202" s="37"/>
      <c r="MT202" s="29"/>
      <c r="MU202" s="47"/>
      <c r="MV202" s="67"/>
      <c r="MW202" s="45"/>
      <c r="MX202" s="45"/>
      <c r="MY202" s="45"/>
      <c r="MZ202" s="45"/>
      <c r="NA202" s="45"/>
      <c r="NB202" s="45"/>
      <c r="NC202" s="45"/>
      <c r="ND202" s="45"/>
      <c r="NE202" s="45"/>
      <c r="NF202" s="46"/>
      <c r="NG202" s="37"/>
      <c r="NH202" s="29"/>
      <c r="NI202" s="47"/>
      <c r="NJ202" s="67"/>
      <c r="NK202" s="45"/>
      <c r="NL202" s="45"/>
      <c r="NM202" s="45"/>
      <c r="NN202" s="45"/>
      <c r="NO202" s="45"/>
      <c r="NP202" s="45"/>
      <c r="NQ202" s="45"/>
      <c r="NR202" s="45"/>
      <c r="NS202" s="45"/>
      <c r="NT202" s="46"/>
      <c r="NU202" s="37"/>
    </row>
    <row r="203" spans="1:385" ht="15" customHeight="1" thickTop="1" x14ac:dyDescent="0.25">
      <c r="A203" s="104" t="s">
        <v>1189</v>
      </c>
      <c r="B203" s="39"/>
      <c r="C203" s="40"/>
      <c r="D203" s="40"/>
      <c r="E203" s="41"/>
      <c r="F203" s="41"/>
      <c r="G203" s="40"/>
      <c r="H203" s="42"/>
      <c r="I203" s="25" t="s">
        <v>29</v>
      </c>
      <c r="J203" s="45">
        <f>SUM(J147:J199)*100</f>
        <v>36400</v>
      </c>
      <c r="K203" s="45"/>
      <c r="L203" s="45"/>
      <c r="M203" s="25"/>
      <c r="N203" s="45"/>
      <c r="O203" s="45"/>
      <c r="P203" s="45"/>
      <c r="Q203" s="45"/>
      <c r="R203" s="45"/>
      <c r="S203" s="45"/>
      <c r="T203" s="37"/>
      <c r="U203" s="29"/>
      <c r="V203" s="47"/>
      <c r="W203" s="105" t="s">
        <v>29</v>
      </c>
      <c r="X203" s="45">
        <f>SUM(X147:X199)*100</f>
        <v>83000</v>
      </c>
      <c r="Y203" s="45"/>
      <c r="Z203" s="45"/>
      <c r="AA203" s="25"/>
      <c r="AB203" s="45"/>
      <c r="AC203" s="45"/>
      <c r="AD203" s="45"/>
      <c r="AE203" s="45"/>
      <c r="AF203" s="45"/>
      <c r="AG203" s="45"/>
      <c r="AH203" s="37"/>
      <c r="AI203" s="29"/>
      <c r="AJ203" s="47"/>
      <c r="AK203" s="25" t="s">
        <v>29</v>
      </c>
      <c r="AL203" s="45">
        <f>SUM(AL147:AL199)*100</f>
        <v>93700</v>
      </c>
      <c r="AM203" s="45"/>
      <c r="AN203" s="45"/>
      <c r="AO203" s="25"/>
      <c r="AP203" s="45"/>
      <c r="AQ203" s="45"/>
      <c r="AR203" s="45"/>
      <c r="AS203" s="45"/>
      <c r="AT203" s="45"/>
      <c r="AU203" s="45"/>
      <c r="AV203" s="37"/>
      <c r="AW203" s="29"/>
      <c r="AX203" s="47"/>
      <c r="AY203" s="25" t="s">
        <v>29</v>
      </c>
      <c r="AZ203" s="45">
        <f>SUM(AZ147:AZ199)*100</f>
        <v>465400</v>
      </c>
      <c r="BA203" s="45"/>
      <c r="BB203" s="45"/>
      <c r="BC203" s="25"/>
      <c r="BD203" s="45"/>
      <c r="BE203" s="45"/>
      <c r="BF203" s="45"/>
      <c r="BG203" s="45"/>
      <c r="BH203" s="45"/>
      <c r="BI203" s="45"/>
      <c r="BJ203" s="37"/>
      <c r="BK203" s="29"/>
      <c r="BL203" s="47"/>
      <c r="BM203" s="25" t="s">
        <v>29</v>
      </c>
      <c r="BN203" s="43">
        <f>SUM(BN147:BN199)*100</f>
        <v>271200</v>
      </c>
      <c r="BO203" s="43"/>
      <c r="BP203" s="43"/>
      <c r="BQ203" s="25"/>
      <c r="BR203" s="45"/>
      <c r="BS203" s="45"/>
      <c r="BT203" s="319" t="s">
        <v>31</v>
      </c>
      <c r="BU203" s="319"/>
      <c r="BV203" s="45">
        <f>SUM(BV147:BV199)</f>
        <v>59719</v>
      </c>
      <c r="BW203" s="45"/>
      <c r="BX203" s="37"/>
      <c r="BY203" s="57"/>
      <c r="BZ203" s="47"/>
      <c r="CA203" s="25" t="s">
        <v>29</v>
      </c>
      <c r="CB203" s="43">
        <f>SUM(CB147:CB199)*100</f>
        <v>145300</v>
      </c>
      <c r="CC203" s="43"/>
      <c r="CD203" s="43"/>
      <c r="CE203" s="106"/>
      <c r="CF203" s="43"/>
      <c r="CG203" s="45"/>
      <c r="CH203" s="329" t="s">
        <v>31</v>
      </c>
      <c r="CI203" s="329"/>
      <c r="CJ203" s="45">
        <f>SUM(CJ147:CJ199)</f>
        <v>59835</v>
      </c>
      <c r="CK203" s="107"/>
      <c r="CL203" s="37"/>
      <c r="CM203" s="29"/>
      <c r="CN203" s="47"/>
      <c r="CO203" s="25" t="s">
        <v>29</v>
      </c>
      <c r="CP203" s="43">
        <f>SUM(CP147:CP199)*100</f>
        <v>126700</v>
      </c>
      <c r="CQ203" s="43"/>
      <c r="CR203" s="43"/>
      <c r="CS203" s="106"/>
      <c r="CT203" s="43"/>
      <c r="CU203" s="45"/>
      <c r="CV203" s="329" t="s">
        <v>31</v>
      </c>
      <c r="CW203" s="329"/>
      <c r="CX203" s="45">
        <f>SUM(CX147:CX199)</f>
        <v>28070</v>
      </c>
      <c r="CY203" s="107"/>
      <c r="CZ203" s="37"/>
      <c r="DA203" s="29"/>
      <c r="DB203" s="47"/>
      <c r="DC203" s="105" t="s">
        <v>29</v>
      </c>
      <c r="DD203" s="45">
        <f>SUM(DD147:DD199)*100</f>
        <v>40200</v>
      </c>
      <c r="DE203" s="45"/>
      <c r="DF203" s="45"/>
      <c r="DG203" s="25"/>
      <c r="DH203" s="45"/>
      <c r="DI203" s="45"/>
      <c r="DJ203" s="45"/>
      <c r="DK203" s="45"/>
      <c r="DL203" s="45"/>
      <c r="DM203" s="45"/>
      <c r="DN203" s="37"/>
      <c r="DO203" s="29"/>
      <c r="DP203" s="47"/>
      <c r="DQ203" s="25" t="s">
        <v>29</v>
      </c>
      <c r="DR203" s="45">
        <f>SUM(DR147:DR199)*100</f>
        <v>69700</v>
      </c>
      <c r="DS203" s="45"/>
      <c r="DT203" s="45"/>
      <c r="DU203" s="25"/>
      <c r="DV203" s="45"/>
      <c r="DW203" s="45"/>
      <c r="DX203" s="45"/>
      <c r="DY203" s="45"/>
      <c r="DZ203" s="45"/>
      <c r="EA203" s="45"/>
      <c r="EB203" s="37"/>
      <c r="ED203" s="47"/>
      <c r="EE203" s="105" t="s">
        <v>29</v>
      </c>
      <c r="EF203" s="45">
        <f>SUM(EF147:EF199)*100</f>
        <v>104300</v>
      </c>
      <c r="EG203" s="45"/>
      <c r="EH203" s="45">
        <f>SUM(EH147:EH194)</f>
        <v>25</v>
      </c>
      <c r="EI203" s="25" t="s">
        <v>30</v>
      </c>
      <c r="EJ203" s="45"/>
      <c r="EK203" s="45"/>
      <c r="EL203" s="45"/>
      <c r="EM203" s="45"/>
      <c r="EN203" s="45"/>
      <c r="EO203" s="45"/>
      <c r="EP203" s="37"/>
      <c r="ER203" s="47"/>
      <c r="ES203" s="105" t="s">
        <v>29</v>
      </c>
      <c r="ET203" s="45">
        <f>SUM(ET147:ET199)*100</f>
        <v>68900</v>
      </c>
      <c r="EU203" s="45"/>
      <c r="EV203" s="45">
        <f>SUM(EV147:EV194)</f>
        <v>23</v>
      </c>
      <c r="EW203" s="25" t="s">
        <v>30</v>
      </c>
      <c r="EX203" s="45"/>
      <c r="EY203" s="45"/>
      <c r="EZ203" s="45"/>
      <c r="FA203" s="45"/>
      <c r="FB203" s="45"/>
      <c r="FC203" s="45"/>
      <c r="FD203" s="37"/>
      <c r="FF203" s="47"/>
      <c r="FG203" s="105" t="s">
        <v>29</v>
      </c>
      <c r="FH203" s="45">
        <f>SUM(FH147:FH199)*100</f>
        <v>55000</v>
      </c>
      <c r="FI203" s="45"/>
      <c r="FJ203" s="45">
        <f>SUM(FJ147:FJ194)</f>
        <v>14</v>
      </c>
      <c r="FK203" s="25" t="s">
        <v>30</v>
      </c>
      <c r="FL203" s="45"/>
      <c r="FM203" s="45"/>
      <c r="FN203" s="45"/>
      <c r="FO203" s="45"/>
      <c r="FP203" s="45"/>
      <c r="FQ203" s="45"/>
      <c r="FR203" s="37"/>
      <c r="FS203" s="29"/>
      <c r="FT203" s="47"/>
      <c r="FU203" s="105" t="s">
        <v>29</v>
      </c>
      <c r="FV203" s="45">
        <f>SUM(FV147:FV199)*100</f>
        <v>61100</v>
      </c>
      <c r="FW203" s="45"/>
      <c r="FX203" s="45"/>
      <c r="FY203" s="25"/>
      <c r="FZ203" s="45"/>
      <c r="GA203" s="45"/>
      <c r="GB203" s="45"/>
      <c r="GC203" s="45"/>
      <c r="GD203" s="45"/>
      <c r="GE203" s="45"/>
      <c r="GF203" s="37"/>
      <c r="GH203" s="47"/>
      <c r="GI203" s="105" t="s">
        <v>29</v>
      </c>
      <c r="GJ203" s="45">
        <f>SUM(GJ147:GJ199)*100</f>
        <v>43700</v>
      </c>
      <c r="GK203" s="45"/>
      <c r="GL203" s="45">
        <f>SUM(GL147:GL194)</f>
        <v>106</v>
      </c>
      <c r="GM203" s="25" t="s">
        <v>30</v>
      </c>
      <c r="GN203" s="45"/>
      <c r="GO203" s="45"/>
      <c r="GP203" s="45"/>
      <c r="GQ203" s="45"/>
      <c r="GR203" s="45"/>
      <c r="GS203" s="45"/>
      <c r="GT203" s="37"/>
      <c r="GU203" s="61"/>
      <c r="GV203" s="47"/>
      <c r="GW203" s="30"/>
      <c r="GX203" s="25" t="s">
        <v>29</v>
      </c>
      <c r="GY203" s="43">
        <f>SUM(GY147:GY199)*100</f>
        <v>356200</v>
      </c>
      <c r="GZ203" s="43"/>
      <c r="HA203" s="43"/>
      <c r="HB203" s="25"/>
      <c r="HC203" s="45"/>
      <c r="HD203" s="45"/>
      <c r="HE203" s="319" t="s">
        <v>31</v>
      </c>
      <c r="HF203" s="319"/>
      <c r="HG203" s="45">
        <f>SUM(HG147:HG199)</f>
        <v>55020</v>
      </c>
      <c r="HH203" s="45"/>
      <c r="HI203" s="37"/>
      <c r="HK203" s="47"/>
      <c r="HL203" s="25" t="s">
        <v>29</v>
      </c>
      <c r="HM203" s="43">
        <f>SUM(HM147:HM199)*100</f>
        <v>180900</v>
      </c>
      <c r="HN203" s="43">
        <v>71</v>
      </c>
      <c r="HO203" s="43"/>
      <c r="HP203" s="25"/>
      <c r="HQ203" s="45"/>
      <c r="HR203" s="45"/>
      <c r="HS203" s="319" t="s">
        <v>31</v>
      </c>
      <c r="HT203" s="319"/>
      <c r="HU203" s="45">
        <f>SUM(HU147:HU199)</f>
        <v>37500</v>
      </c>
      <c r="HV203" s="45"/>
      <c r="HW203" s="37"/>
      <c r="HX203" s="360"/>
      <c r="HY203" s="47"/>
      <c r="HZ203" s="25" t="s">
        <v>29</v>
      </c>
      <c r="IA203" s="43">
        <f>SUM(IA147:IA199)*100</f>
        <v>255400</v>
      </c>
      <c r="IB203" s="43"/>
      <c r="IC203" s="43"/>
      <c r="ID203" s="25"/>
      <c r="IE203" s="45"/>
      <c r="IF203" s="45"/>
      <c r="IG203" s="319" t="s">
        <v>31</v>
      </c>
      <c r="IH203" s="319"/>
      <c r="II203" s="45">
        <f>SUM(II147:II199)</f>
        <v>29400</v>
      </c>
      <c r="IJ203" s="45"/>
      <c r="IK203" s="37"/>
      <c r="IL203" s="29"/>
      <c r="IM203" s="47"/>
      <c r="IN203" s="25" t="s">
        <v>29</v>
      </c>
      <c r="IO203" s="43">
        <f>SUM(IO147:IO199)*100</f>
        <v>160100</v>
      </c>
      <c r="IP203" s="43"/>
      <c r="IQ203" s="43"/>
      <c r="IR203" s="25"/>
      <c r="IS203" s="45"/>
      <c r="IT203" s="45"/>
      <c r="IU203" s="319" t="s">
        <v>31</v>
      </c>
      <c r="IV203" s="319"/>
      <c r="IW203" s="45">
        <f>SUM(IW147:IW199)</f>
        <v>44200</v>
      </c>
      <c r="IX203" s="45"/>
      <c r="IY203" s="37"/>
      <c r="IZ203" s="61"/>
      <c r="JA203" s="47"/>
      <c r="JB203" s="25" t="s">
        <v>29</v>
      </c>
      <c r="JC203" s="43">
        <f>SUM(JC147:JC199)*100</f>
        <v>244500</v>
      </c>
      <c r="JD203" s="43"/>
      <c r="JE203" s="43"/>
      <c r="JF203" s="25"/>
      <c r="JG203" s="45"/>
      <c r="JH203" s="45"/>
      <c r="JI203" s="319" t="s">
        <v>31</v>
      </c>
      <c r="JJ203" s="319"/>
      <c r="JK203" s="45">
        <f>SUM(JK147:JK199)</f>
        <v>53450</v>
      </c>
      <c r="JL203" s="45"/>
      <c r="JM203" s="37"/>
      <c r="JN203" s="29"/>
      <c r="JO203" s="47"/>
      <c r="JP203" s="25" t="s">
        <v>29</v>
      </c>
      <c r="JQ203" s="43">
        <f>SUM(JQ147:JQ199)*100</f>
        <v>133800</v>
      </c>
      <c r="JR203" s="43"/>
      <c r="JS203" s="43"/>
      <c r="JT203" s="25"/>
      <c r="JU203" s="45"/>
      <c r="JV203" s="45"/>
      <c r="JW203" s="319" t="s">
        <v>31</v>
      </c>
      <c r="JX203" s="319"/>
      <c r="JY203" s="45">
        <f>SUM(JY147:JY199)</f>
        <v>36975</v>
      </c>
      <c r="JZ203" s="45"/>
      <c r="KA203" s="37"/>
      <c r="KB203" s="51"/>
      <c r="KC203" s="47"/>
      <c r="KD203" s="25" t="s">
        <v>29</v>
      </c>
      <c r="KE203" s="43">
        <f>SUM(KE147:KE199)*100</f>
        <v>153600</v>
      </c>
      <c r="KF203" s="43"/>
      <c r="KG203" s="43"/>
      <c r="KH203" s="106"/>
      <c r="KI203" s="43"/>
      <c r="KJ203" s="45"/>
      <c r="KK203" s="319" t="s">
        <v>31</v>
      </c>
      <c r="KL203" s="319"/>
      <c r="KM203" s="45">
        <f>SUM(KM147:KM199)</f>
        <v>64380</v>
      </c>
      <c r="KN203" s="107"/>
      <c r="KO203" s="37"/>
      <c r="KP203" s="29"/>
      <c r="KQ203" s="47"/>
      <c r="KR203" s="25" t="s">
        <v>29</v>
      </c>
      <c r="KS203" s="43">
        <f>SUM(KS147:KS199)*100</f>
        <v>240800</v>
      </c>
      <c r="KT203" s="43"/>
      <c r="KU203" s="43"/>
      <c r="KV203" s="25"/>
      <c r="KW203" s="45"/>
      <c r="KX203" s="45"/>
      <c r="KY203" s="319" t="s">
        <v>31</v>
      </c>
      <c r="KZ203" s="319"/>
      <c r="LA203" s="45">
        <f>SUM(LA147:LA199)</f>
        <v>31650</v>
      </c>
      <c r="LB203" s="45"/>
      <c r="LC203" s="37"/>
      <c r="LD203" s="29"/>
      <c r="LE203" s="47"/>
      <c r="LF203" s="45"/>
      <c r="LG203" s="45"/>
      <c r="LH203" s="45"/>
      <c r="LI203" s="45"/>
      <c r="LJ203" s="45"/>
      <c r="LK203" s="45"/>
      <c r="LL203" s="45"/>
      <c r="LM203" s="63"/>
      <c r="LN203" s="45"/>
      <c r="LO203" s="45"/>
      <c r="LP203" s="45"/>
      <c r="LQ203" s="37"/>
      <c r="LR203" s="29"/>
      <c r="LS203" s="47"/>
      <c r="LT203" s="105" t="s">
        <v>29</v>
      </c>
      <c r="LU203" s="45">
        <f>SUM(LU147:LU199)*100</f>
        <v>58700</v>
      </c>
      <c r="LV203" s="45"/>
      <c r="LW203" s="45"/>
      <c r="LX203" s="25"/>
      <c r="LY203" s="45"/>
      <c r="LZ203" s="45"/>
      <c r="MA203" s="45"/>
      <c r="MB203" s="45"/>
      <c r="MC203" s="45"/>
      <c r="MD203" s="45"/>
      <c r="ME203" s="37"/>
      <c r="MF203" s="29"/>
      <c r="MG203" s="47"/>
      <c r="MH203" s="105" t="s">
        <v>29</v>
      </c>
      <c r="MI203" s="45">
        <f>SUM(MI147:MI199)*100</f>
        <v>67400</v>
      </c>
      <c r="MJ203" s="45"/>
      <c r="MK203" s="45">
        <f>SUM(MK147:MK194)</f>
        <v>14</v>
      </c>
      <c r="ML203" s="25" t="s">
        <v>30</v>
      </c>
      <c r="MM203" s="45"/>
      <c r="MN203" s="45"/>
      <c r="MO203" s="45"/>
      <c r="MP203" s="45"/>
      <c r="MQ203" s="45"/>
      <c r="MR203" s="45"/>
      <c r="MS203" s="37"/>
      <c r="MT203" s="29"/>
      <c r="MU203" s="47"/>
      <c r="MV203" s="105" t="s">
        <v>29</v>
      </c>
      <c r="MW203" s="45">
        <f>SUM(MW147:MW199)*100</f>
        <v>538700</v>
      </c>
      <c r="MX203" s="45"/>
      <c r="MY203" s="45"/>
      <c r="MZ203" s="25"/>
      <c r="NA203" s="45"/>
      <c r="NB203" s="45"/>
      <c r="NC203" s="45"/>
      <c r="ND203" s="45"/>
      <c r="NE203" s="45"/>
      <c r="NF203" s="45"/>
      <c r="NG203" s="37"/>
      <c r="NH203" s="29"/>
      <c r="NI203" s="47"/>
      <c r="NJ203" s="105" t="s">
        <v>29</v>
      </c>
      <c r="NK203" s="45">
        <f>SUM(NK147:NK199)*100</f>
        <v>82700</v>
      </c>
      <c r="NL203" s="45"/>
      <c r="NM203" s="45"/>
      <c r="NN203" s="25"/>
      <c r="NO203" s="45"/>
      <c r="NP203" s="45"/>
      <c r="NQ203" s="45"/>
      <c r="NR203" s="45"/>
      <c r="NS203" s="45"/>
      <c r="NT203" s="45"/>
      <c r="NU203" s="37"/>
    </row>
    <row r="204" spans="1:385" x14ac:dyDescent="0.25">
      <c r="A204" s="108">
        <f>DATEDIF(A$226,A$155,"d")</f>
        <v>30</v>
      </c>
      <c r="B204" s="39"/>
      <c r="C204" s="40"/>
      <c r="D204" s="40"/>
      <c r="E204" s="41"/>
      <c r="F204" s="41"/>
      <c r="G204" s="40"/>
      <c r="H204" s="42"/>
      <c r="I204" s="25" t="s">
        <v>32</v>
      </c>
      <c r="J204" s="45">
        <f>J203/A204</f>
        <v>1213.3333333333333</v>
      </c>
      <c r="K204" s="45">
        <f>J204*$A205</f>
        <v>36400</v>
      </c>
      <c r="L204" s="45"/>
      <c r="M204" s="25"/>
      <c r="N204" s="45"/>
      <c r="O204" s="45"/>
      <c r="P204" s="45"/>
      <c r="Q204" s="45"/>
      <c r="R204" s="45"/>
      <c r="S204" s="45"/>
      <c r="T204" s="37"/>
      <c r="U204" s="29"/>
      <c r="V204" s="47"/>
      <c r="W204" s="105" t="s">
        <v>32</v>
      </c>
      <c r="X204" s="45">
        <f>X203/A204</f>
        <v>2766.6666666666665</v>
      </c>
      <c r="Y204" s="45">
        <f>X204*$A205</f>
        <v>83000</v>
      </c>
      <c r="Z204" s="45"/>
      <c r="AA204" s="25"/>
      <c r="AB204" s="45"/>
      <c r="AC204" s="45"/>
      <c r="AD204" s="45"/>
      <c r="AE204" s="45"/>
      <c r="AF204" s="45"/>
      <c r="AG204" s="45"/>
      <c r="AH204" s="37"/>
      <c r="AI204" s="29"/>
      <c r="AJ204" s="47"/>
      <c r="AK204" s="25" t="s">
        <v>32</v>
      </c>
      <c r="AL204" s="45">
        <f>AL203/A204</f>
        <v>3123.3333333333335</v>
      </c>
      <c r="AM204" s="45">
        <f>AL204*$A205</f>
        <v>93700</v>
      </c>
      <c r="AN204" s="45"/>
      <c r="AO204" s="25"/>
      <c r="AP204" s="45"/>
      <c r="AQ204" s="45"/>
      <c r="AR204" s="45"/>
      <c r="AS204" s="45"/>
      <c r="AT204" s="45"/>
      <c r="AU204" s="45"/>
      <c r="AV204" s="37"/>
      <c r="AW204" s="29"/>
      <c r="AX204" s="47"/>
      <c r="AY204" s="25" t="s">
        <v>32</v>
      </c>
      <c r="AZ204" s="45">
        <f>AZ203/A204</f>
        <v>15513.333333333334</v>
      </c>
      <c r="BA204" s="45">
        <f>AZ204*$A205</f>
        <v>465400</v>
      </c>
      <c r="BB204" s="45"/>
      <c r="BC204" s="25"/>
      <c r="BD204" s="45"/>
      <c r="BE204" s="45"/>
      <c r="BF204" s="45"/>
      <c r="BG204" s="45"/>
      <c r="BH204" s="45"/>
      <c r="BI204" s="45"/>
      <c r="BJ204" s="37"/>
      <c r="BK204" s="29"/>
      <c r="BL204" s="47"/>
      <c r="BM204" s="25" t="s">
        <v>32</v>
      </c>
      <c r="BN204" s="45">
        <f>BN203/A204</f>
        <v>9040</v>
      </c>
      <c r="BO204" s="45">
        <f>BN204*$A205</f>
        <v>271200</v>
      </c>
      <c r="BP204" s="45"/>
      <c r="BQ204" s="25"/>
      <c r="BR204" s="45"/>
      <c r="BS204" s="45"/>
      <c r="BT204" s="319" t="s">
        <v>33</v>
      </c>
      <c r="BU204" s="319"/>
      <c r="BV204" s="45"/>
      <c r="BW204" s="107">
        <f>BV203/BN203</f>
        <v>0.22020280235988202</v>
      </c>
      <c r="BX204" s="37"/>
      <c r="BY204" s="57"/>
      <c r="BZ204" s="47"/>
      <c r="CA204" s="25" t="s">
        <v>32</v>
      </c>
      <c r="CB204" s="45">
        <f>CB203/A204</f>
        <v>4843.333333333333</v>
      </c>
      <c r="CC204" s="45">
        <f>CB204*$A205</f>
        <v>145300</v>
      </c>
      <c r="CD204" s="45"/>
      <c r="CE204" s="25"/>
      <c r="CF204" s="45"/>
      <c r="CG204" s="45"/>
      <c r="CH204" s="329" t="s">
        <v>33</v>
      </c>
      <c r="CI204" s="329"/>
      <c r="CJ204" s="45"/>
      <c r="CK204" s="107">
        <f>CJ203/CB203</f>
        <v>0.41180316586373023</v>
      </c>
      <c r="CL204" s="37"/>
      <c r="CM204" s="29"/>
      <c r="CN204" s="47"/>
      <c r="CO204" s="25" t="s">
        <v>32</v>
      </c>
      <c r="CP204" s="45">
        <f>CP203/A204</f>
        <v>4223.333333333333</v>
      </c>
      <c r="CQ204" s="45">
        <f>CP204*$A205</f>
        <v>126699.99999999999</v>
      </c>
      <c r="CR204" s="45"/>
      <c r="CS204" s="25"/>
      <c r="CT204" s="45"/>
      <c r="CU204" s="45"/>
      <c r="CV204" s="329" t="s">
        <v>33</v>
      </c>
      <c r="CW204" s="329"/>
      <c r="CX204" s="45"/>
      <c r="CY204" s="107">
        <f>CX203/CP203</f>
        <v>0.22154696132596685</v>
      </c>
      <c r="CZ204" s="37"/>
      <c r="DA204" s="29"/>
      <c r="DB204" s="47"/>
      <c r="DC204" s="105" t="s">
        <v>32</v>
      </c>
      <c r="DD204" s="45">
        <f>DD203/A204</f>
        <v>1340</v>
      </c>
      <c r="DE204" s="45">
        <f>DD204*$A205</f>
        <v>40200</v>
      </c>
      <c r="DF204" s="45"/>
      <c r="DG204" s="25"/>
      <c r="DH204" s="45"/>
      <c r="DI204" s="45"/>
      <c r="DJ204" s="45"/>
      <c r="DK204" s="45"/>
      <c r="DL204" s="45"/>
      <c r="DM204" s="45"/>
      <c r="DN204" s="37"/>
      <c r="DO204" s="29"/>
      <c r="DP204" s="47"/>
      <c r="DQ204" s="25" t="s">
        <v>32</v>
      </c>
      <c r="DR204" s="45">
        <f>DR203/A204</f>
        <v>2323.3333333333335</v>
      </c>
      <c r="DS204" s="45">
        <f>DR204*$A205</f>
        <v>69700</v>
      </c>
      <c r="DT204" s="45"/>
      <c r="DU204" s="25"/>
      <c r="DV204" s="45"/>
      <c r="DW204" s="45"/>
      <c r="DX204" s="45"/>
      <c r="DY204" s="45"/>
      <c r="DZ204" s="45"/>
      <c r="EA204" s="45"/>
      <c r="EB204" s="37"/>
      <c r="ED204" s="47"/>
      <c r="EE204" s="105" t="s">
        <v>32</v>
      </c>
      <c r="EF204" s="45">
        <f>EF203/A204</f>
        <v>3476.6666666666665</v>
      </c>
      <c r="EG204" s="45">
        <f>EF204*$A205</f>
        <v>104300</v>
      </c>
      <c r="EH204" s="45"/>
      <c r="EI204" s="25"/>
      <c r="EJ204" s="45"/>
      <c r="EK204" s="45"/>
      <c r="EL204" s="45"/>
      <c r="EM204" s="45"/>
      <c r="EN204" s="45"/>
      <c r="EO204" s="45"/>
      <c r="EP204" s="37"/>
      <c r="ER204" s="47"/>
      <c r="ES204" s="105" t="s">
        <v>32</v>
      </c>
      <c r="ET204" s="45">
        <f>ET203/A204</f>
        <v>2296.6666666666665</v>
      </c>
      <c r="EU204" s="45">
        <f>ET204*$A205</f>
        <v>68900</v>
      </c>
      <c r="EV204" s="45"/>
      <c r="EW204" s="25"/>
      <c r="EX204" s="45"/>
      <c r="EY204" s="45"/>
      <c r="EZ204" s="45"/>
      <c r="FA204" s="45"/>
      <c r="FB204" s="45"/>
      <c r="FC204" s="45"/>
      <c r="FD204" s="37"/>
      <c r="FF204" s="47"/>
      <c r="FG204" s="105" t="s">
        <v>32</v>
      </c>
      <c r="FH204" s="45">
        <f>FH203/A204</f>
        <v>1833.3333333333333</v>
      </c>
      <c r="FI204" s="45">
        <f>FH204*$A205</f>
        <v>55000</v>
      </c>
      <c r="FJ204" s="45"/>
      <c r="FK204" s="25"/>
      <c r="FL204" s="45"/>
      <c r="FM204" s="45"/>
      <c r="FN204" s="45"/>
      <c r="FO204" s="45"/>
      <c r="FP204" s="45"/>
      <c r="FQ204" s="45"/>
      <c r="FR204" s="37"/>
      <c r="FS204" s="29"/>
      <c r="FT204" s="47"/>
      <c r="FU204" s="105" t="s">
        <v>32</v>
      </c>
      <c r="FV204" s="45">
        <f>FV203/A204</f>
        <v>2036.6666666666667</v>
      </c>
      <c r="FW204" s="45">
        <f>FV204*$A205</f>
        <v>61100</v>
      </c>
      <c r="FX204" s="45"/>
      <c r="FY204" s="25"/>
      <c r="FZ204" s="45"/>
      <c r="GA204" s="45"/>
      <c r="GB204" s="45"/>
      <c r="GC204" s="45"/>
      <c r="GD204" s="45"/>
      <c r="GE204" s="45"/>
      <c r="GF204" s="37"/>
      <c r="GH204" s="47"/>
      <c r="GI204" s="105" t="s">
        <v>32</v>
      </c>
      <c r="GJ204" s="45">
        <f>GJ203/A204</f>
        <v>1456.6666666666667</v>
      </c>
      <c r="GK204" s="45">
        <f>GJ204*$A205</f>
        <v>43700</v>
      </c>
      <c r="GL204" s="45"/>
      <c r="GM204" s="25"/>
      <c r="GN204" s="45"/>
      <c r="GO204" s="45"/>
      <c r="GP204" s="45"/>
      <c r="GQ204" s="45"/>
      <c r="GR204" s="45"/>
      <c r="GS204" s="45"/>
      <c r="GT204" s="37"/>
      <c r="GU204" s="61"/>
      <c r="GV204" s="47"/>
      <c r="GW204" s="30"/>
      <c r="GX204" s="25" t="s">
        <v>32</v>
      </c>
      <c r="GY204" s="45">
        <f>GY203/A204</f>
        <v>11873.333333333334</v>
      </c>
      <c r="GZ204" s="45">
        <f>GY204*$A205</f>
        <v>356200</v>
      </c>
      <c r="HA204" s="45"/>
      <c r="HB204" s="25"/>
      <c r="HC204" s="45"/>
      <c r="HD204" s="45"/>
      <c r="HE204" s="319" t="s">
        <v>33</v>
      </c>
      <c r="HF204" s="319"/>
      <c r="HG204" s="45"/>
      <c r="HH204" s="107">
        <f>HG203/GY203</f>
        <v>0.1544637843907917</v>
      </c>
      <c r="HI204" s="37"/>
      <c r="HK204" s="47"/>
      <c r="HL204" s="25" t="s">
        <v>32</v>
      </c>
      <c r="HM204" s="45">
        <f>HM203/A204</f>
        <v>6030</v>
      </c>
      <c r="HN204" s="45">
        <f>HM204*$A205</f>
        <v>180900</v>
      </c>
      <c r="HO204" s="45"/>
      <c r="HP204" s="25"/>
      <c r="HQ204" s="45"/>
      <c r="HR204" s="45"/>
      <c r="HS204" s="319" t="s">
        <v>33</v>
      </c>
      <c r="HT204" s="319"/>
      <c r="HU204" s="45"/>
      <c r="HV204" s="107">
        <f>HU203/HM203</f>
        <v>0.20729684908789386</v>
      </c>
      <c r="HW204" s="37"/>
      <c r="HX204" s="360"/>
      <c r="HY204" s="47"/>
      <c r="HZ204" s="25" t="s">
        <v>32</v>
      </c>
      <c r="IA204" s="45">
        <f>IA203/A204</f>
        <v>8513.3333333333339</v>
      </c>
      <c r="IB204" s="45">
        <f>IA204*$A205</f>
        <v>255400.00000000003</v>
      </c>
      <c r="IC204" s="45"/>
      <c r="ID204" s="25"/>
      <c r="IE204" s="45"/>
      <c r="IF204" s="45"/>
      <c r="IG204" s="319" t="s">
        <v>33</v>
      </c>
      <c r="IH204" s="319"/>
      <c r="II204" s="45"/>
      <c r="IJ204" s="107">
        <f>II203/IA203</f>
        <v>0.11511354737666406</v>
      </c>
      <c r="IK204" s="37"/>
      <c r="IL204" s="29"/>
      <c r="IM204" s="47"/>
      <c r="IN204" s="25" t="s">
        <v>32</v>
      </c>
      <c r="IO204" s="45">
        <f>IO203/A204</f>
        <v>5336.666666666667</v>
      </c>
      <c r="IP204" s="45">
        <f>IO204*$A205</f>
        <v>160100</v>
      </c>
      <c r="IQ204" s="45"/>
      <c r="IR204" s="25"/>
      <c r="IS204" s="45"/>
      <c r="IT204" s="45"/>
      <c r="IU204" s="319" t="s">
        <v>33</v>
      </c>
      <c r="IV204" s="319"/>
      <c r="IW204" s="45"/>
      <c r="IX204" s="107">
        <f>IW203/IO203</f>
        <v>0.27607745159275454</v>
      </c>
      <c r="IY204" s="37"/>
      <c r="IZ204" s="61"/>
      <c r="JA204" s="47"/>
      <c r="JB204" s="25" t="s">
        <v>32</v>
      </c>
      <c r="JC204" s="45">
        <f>JC203/A204</f>
        <v>8150</v>
      </c>
      <c r="JD204" s="45">
        <f>JC204*$A205</f>
        <v>244500</v>
      </c>
      <c r="JE204" s="45"/>
      <c r="JF204" s="25"/>
      <c r="JG204" s="45"/>
      <c r="JH204" s="45"/>
      <c r="JI204" s="319" t="s">
        <v>33</v>
      </c>
      <c r="JJ204" s="319"/>
      <c r="JK204" s="45"/>
      <c r="JL204" s="107">
        <f>JK203/JC203</f>
        <v>0.21860940695296524</v>
      </c>
      <c r="JM204" s="37"/>
      <c r="JN204" s="29"/>
      <c r="JO204" s="47"/>
      <c r="JP204" s="25" t="s">
        <v>32</v>
      </c>
      <c r="JQ204" s="45">
        <f>JQ203/A204</f>
        <v>4460</v>
      </c>
      <c r="JR204" s="45">
        <f>JQ204*$A205</f>
        <v>133800</v>
      </c>
      <c r="JS204" s="45"/>
      <c r="JT204" s="25"/>
      <c r="JU204" s="45"/>
      <c r="JV204" s="45"/>
      <c r="JW204" s="319" t="s">
        <v>33</v>
      </c>
      <c r="JX204" s="319"/>
      <c r="JY204" s="45"/>
      <c r="JZ204" s="107">
        <f>JY203/JQ203</f>
        <v>0.27634529147982062</v>
      </c>
      <c r="KA204" s="37"/>
      <c r="KB204" s="51"/>
      <c r="KC204" s="47"/>
      <c r="KD204" s="25" t="s">
        <v>32</v>
      </c>
      <c r="KE204" s="45">
        <f>KE203/A204</f>
        <v>5120</v>
      </c>
      <c r="KF204" s="45">
        <f>KE204*$A205</f>
        <v>153600</v>
      </c>
      <c r="KG204" s="45"/>
      <c r="KH204" s="25"/>
      <c r="KI204" s="45"/>
      <c r="KJ204" s="45"/>
      <c r="KK204" s="319" t="s">
        <v>33</v>
      </c>
      <c r="KL204" s="319"/>
      <c r="KM204" s="45"/>
      <c r="KN204" s="107">
        <f>KM203/KE203</f>
        <v>0.41914062499999999</v>
      </c>
      <c r="KO204" s="37"/>
      <c r="KP204" s="29"/>
      <c r="KQ204" s="47"/>
      <c r="KR204" s="25" t="s">
        <v>32</v>
      </c>
      <c r="KS204" s="45">
        <f>KS203/A204</f>
        <v>8026.666666666667</v>
      </c>
      <c r="KT204" s="45">
        <f>KS204*$A205</f>
        <v>240800</v>
      </c>
      <c r="KU204" s="45"/>
      <c r="KV204" s="25"/>
      <c r="KW204" s="45"/>
      <c r="KX204" s="45"/>
      <c r="KY204" s="319" t="s">
        <v>33</v>
      </c>
      <c r="KZ204" s="319"/>
      <c r="LA204" s="45"/>
      <c r="LB204" s="107">
        <f>LA203/KS203</f>
        <v>0.13143687707641197</v>
      </c>
      <c r="LC204" s="37"/>
      <c r="LD204" s="29"/>
      <c r="LE204" s="47"/>
      <c r="LF204" s="25" t="s">
        <v>29</v>
      </c>
      <c r="LG204" s="45">
        <f>SUM(LG147:LG203)*100</f>
        <v>366000</v>
      </c>
      <c r="LH204" s="45"/>
      <c r="LI204" s="45"/>
      <c r="LJ204" s="25"/>
      <c r="LK204" s="45"/>
      <c r="LL204" s="45"/>
      <c r="LM204" s="63"/>
      <c r="LN204" s="25" t="s">
        <v>34</v>
      </c>
      <c r="LO204" s="109">
        <f>SUM(LO147:LO203)</f>
        <v>3000</v>
      </c>
      <c r="LP204" s="107">
        <f>LO204/LG204</f>
        <v>8.1967213114754103E-3</v>
      </c>
      <c r="LQ204" s="37"/>
      <c r="LR204" s="29"/>
      <c r="LS204" s="47"/>
      <c r="LT204" s="105" t="s">
        <v>32</v>
      </c>
      <c r="LU204" s="45">
        <f>LU203/A204</f>
        <v>1956.6666666666667</v>
      </c>
      <c r="LV204" s="45">
        <f>LU204*$A205</f>
        <v>58700</v>
      </c>
      <c r="LW204" s="45"/>
      <c r="LX204" s="25"/>
      <c r="LY204" s="45"/>
      <c r="LZ204" s="45"/>
      <c r="MA204" s="45"/>
      <c r="MB204" s="45"/>
      <c r="MC204" s="45"/>
      <c r="MD204" s="45"/>
      <c r="ME204" s="37"/>
      <c r="MF204" s="29"/>
      <c r="MG204" s="47"/>
      <c r="MH204" s="105" t="s">
        <v>32</v>
      </c>
      <c r="MI204" s="45">
        <f>MI203/A204</f>
        <v>2246.6666666666665</v>
      </c>
      <c r="MJ204" s="45">
        <f>MI204*$A205</f>
        <v>67400</v>
      </c>
      <c r="MK204" s="45"/>
      <c r="ML204" s="25"/>
      <c r="MM204" s="45"/>
      <c r="MN204" s="45"/>
      <c r="MO204" s="45"/>
      <c r="MP204" s="45"/>
      <c r="MQ204" s="45"/>
      <c r="MR204" s="45"/>
      <c r="MS204" s="37"/>
      <c r="MT204" s="29"/>
      <c r="MU204" s="47"/>
      <c r="MV204" s="105" t="s">
        <v>32</v>
      </c>
      <c r="MW204" s="45">
        <f>MW203/A204</f>
        <v>17956.666666666668</v>
      </c>
      <c r="MX204" s="45">
        <f>MW204*$A205</f>
        <v>538700</v>
      </c>
      <c r="MY204" s="45"/>
      <c r="MZ204" s="25"/>
      <c r="NA204" s="45"/>
      <c r="NB204" s="45"/>
      <c r="NC204" s="45"/>
      <c r="ND204" s="45"/>
      <c r="NE204" s="45"/>
      <c r="NF204" s="45"/>
      <c r="NG204" s="37"/>
      <c r="NH204" s="29"/>
      <c r="NI204" s="47"/>
      <c r="NJ204" s="105" t="s">
        <v>32</v>
      </c>
      <c r="NK204" s="45">
        <f>NK203/A204</f>
        <v>2756.6666666666665</v>
      </c>
      <c r="NL204" s="45">
        <f>NK204*$A205</f>
        <v>82700</v>
      </c>
      <c r="NM204" s="45"/>
      <c r="NN204" s="25"/>
      <c r="NO204" s="45"/>
      <c r="NP204" s="45"/>
      <c r="NQ204" s="45"/>
      <c r="NR204" s="45"/>
      <c r="NS204" s="45"/>
      <c r="NT204" s="45"/>
      <c r="NU204" s="37"/>
    </row>
    <row r="205" spans="1:385" x14ac:dyDescent="0.25">
      <c r="A205" s="110">
        <v>30</v>
      </c>
      <c r="B205" s="39"/>
      <c r="C205" s="40"/>
      <c r="D205" s="40"/>
      <c r="E205" s="41"/>
      <c r="F205" s="41"/>
      <c r="G205" s="40"/>
      <c r="H205" s="42"/>
      <c r="I205" s="25" t="s">
        <v>35</v>
      </c>
      <c r="J205" s="45">
        <f>J203*K213</f>
        <v>21840</v>
      </c>
      <c r="K205" s="45"/>
      <c r="L205" s="45"/>
      <c r="M205" s="25" t="s">
        <v>34</v>
      </c>
      <c r="N205" s="45">
        <f>SUM(R147:R199)</f>
        <v>8320</v>
      </c>
      <c r="O205" s="107">
        <f>N205/J203</f>
        <v>0.22857142857142856</v>
      </c>
      <c r="P205" s="107"/>
      <c r="Q205" s="45"/>
      <c r="R205" s="45"/>
      <c r="S205" s="45"/>
      <c r="T205" s="37"/>
      <c r="U205" s="29"/>
      <c r="V205" s="47"/>
      <c r="W205" s="105" t="s">
        <v>35</v>
      </c>
      <c r="X205" s="45">
        <f>X203*K213</f>
        <v>49800</v>
      </c>
      <c r="Y205" s="45"/>
      <c r="Z205" s="45"/>
      <c r="AA205" s="25" t="s">
        <v>34</v>
      </c>
      <c r="AB205" s="45">
        <f>SUM(AF147:AF199)</f>
        <v>20520</v>
      </c>
      <c r="AC205" s="107">
        <f>AB205/X203</f>
        <v>0.24722891566265059</v>
      </c>
      <c r="AD205" s="107"/>
      <c r="AE205" s="45"/>
      <c r="AF205" s="45"/>
      <c r="AG205" s="45"/>
      <c r="AH205" s="37"/>
      <c r="AI205" s="29"/>
      <c r="AJ205" s="47"/>
      <c r="AK205" s="25" t="s">
        <v>35</v>
      </c>
      <c r="AL205" s="45">
        <f>AL203*K213</f>
        <v>56220</v>
      </c>
      <c r="AM205" s="45"/>
      <c r="AN205" s="45"/>
      <c r="AO205" s="25" t="s">
        <v>34</v>
      </c>
      <c r="AP205" s="45">
        <f>SUM(AT146:AT198)</f>
        <v>13200</v>
      </c>
      <c r="AQ205" s="107">
        <f>AP205/AL203</f>
        <v>0.14087513340448238</v>
      </c>
      <c r="AR205" s="107"/>
      <c r="AS205" s="45"/>
      <c r="AT205" s="45"/>
      <c r="AU205" s="45"/>
      <c r="AV205" s="37"/>
      <c r="AW205" s="29"/>
      <c r="AX205" s="47"/>
      <c r="AY205" s="25"/>
      <c r="AZ205" s="45"/>
      <c r="BA205" s="45"/>
      <c r="BB205" s="45"/>
      <c r="BC205" s="25" t="s">
        <v>34</v>
      </c>
      <c r="BD205" s="45">
        <f>SUM(BH147:BH199)</f>
        <v>88500</v>
      </c>
      <c r="BE205" s="107">
        <f>BD205/AZ203</f>
        <v>0.19015900300816502</v>
      </c>
      <c r="BF205" s="107"/>
      <c r="BG205" s="45"/>
      <c r="BH205" s="45"/>
      <c r="BI205" s="45"/>
      <c r="BJ205" s="37"/>
      <c r="BK205" s="29"/>
      <c r="BL205" s="47"/>
      <c r="BM205" s="25" t="s">
        <v>35</v>
      </c>
      <c r="BN205" s="45">
        <f>BN203*K213</f>
        <v>162720</v>
      </c>
      <c r="BO205" s="45"/>
      <c r="BP205" s="45"/>
      <c r="BQ205" s="25"/>
      <c r="BR205" s="45"/>
      <c r="BS205" s="45"/>
      <c r="BT205" s="319" t="s">
        <v>36</v>
      </c>
      <c r="BU205" s="319"/>
      <c r="BV205" s="45">
        <f>BN205-BV203</f>
        <v>103001</v>
      </c>
      <c r="BW205" s="107">
        <f>BV205/BN203</f>
        <v>0.37979719764011799</v>
      </c>
      <c r="BX205" s="37"/>
      <c r="BY205" s="57"/>
      <c r="BZ205" s="47"/>
      <c r="CA205" s="25" t="s">
        <v>35</v>
      </c>
      <c r="CB205" s="45">
        <f>CB203*K213</f>
        <v>87180</v>
      </c>
      <c r="CC205" s="45"/>
      <c r="CD205" s="45"/>
      <c r="CE205" s="25"/>
      <c r="CF205" s="45"/>
      <c r="CG205" s="45"/>
      <c r="CH205" s="329" t="s">
        <v>36</v>
      </c>
      <c r="CI205" s="329"/>
      <c r="CJ205" s="45">
        <f>CB205-CJ203</f>
        <v>27345</v>
      </c>
      <c r="CK205" s="107">
        <f>CJ205/CB203</f>
        <v>0.18819683413626978</v>
      </c>
      <c r="CL205" s="37"/>
      <c r="CM205" s="29"/>
      <c r="CN205" s="47"/>
      <c r="CO205" s="25" t="s">
        <v>35</v>
      </c>
      <c r="CP205" s="45">
        <f>CP203*K213</f>
        <v>76020</v>
      </c>
      <c r="CQ205" s="45"/>
      <c r="CR205" s="45"/>
      <c r="CS205" s="25"/>
      <c r="CT205" s="45"/>
      <c r="CU205" s="45"/>
      <c r="CV205" s="329" t="s">
        <v>36</v>
      </c>
      <c r="CW205" s="329"/>
      <c r="CX205" s="45">
        <f>CP205-CX203</f>
        <v>47950</v>
      </c>
      <c r="CY205" s="107">
        <f>CX205/CP203</f>
        <v>0.37845303867403313</v>
      </c>
      <c r="CZ205" s="37"/>
      <c r="DA205" s="29"/>
      <c r="DB205" s="47"/>
      <c r="DC205" s="105" t="s">
        <v>35</v>
      </c>
      <c r="DD205" s="45">
        <f>DD203*K213</f>
        <v>24120</v>
      </c>
      <c r="DE205" s="45"/>
      <c r="DF205" s="45"/>
      <c r="DG205" s="25" t="s">
        <v>34</v>
      </c>
      <c r="DH205" s="45">
        <f>SUM(DL147:DL199)</f>
        <v>12100</v>
      </c>
      <c r="DI205" s="107">
        <f>DH205/DD203</f>
        <v>0.30099502487562191</v>
      </c>
      <c r="DJ205" s="107"/>
      <c r="DK205" s="45"/>
      <c r="DL205" s="45"/>
      <c r="DM205" s="45"/>
      <c r="DN205" s="37"/>
      <c r="DO205" s="29"/>
      <c r="DP205" s="47"/>
      <c r="DQ205" s="25" t="s">
        <v>35</v>
      </c>
      <c r="DR205" s="45">
        <f>DR203*$K213</f>
        <v>41820</v>
      </c>
      <c r="DS205" s="45"/>
      <c r="DT205" s="45"/>
      <c r="DU205" s="25" t="s">
        <v>34</v>
      </c>
      <c r="DV205" s="45">
        <f>SUM(DZ147:DZ198)</f>
        <v>17652</v>
      </c>
      <c r="DW205" s="107">
        <f>DV205/DR203</f>
        <v>0.25325681492109037</v>
      </c>
      <c r="DX205" s="107"/>
      <c r="DY205" s="45"/>
      <c r="DZ205" s="45"/>
      <c r="EA205" s="45"/>
      <c r="EB205" s="37"/>
      <c r="ED205" s="47"/>
      <c r="EE205" s="105" t="s">
        <v>35</v>
      </c>
      <c r="EF205" s="45">
        <f>EF203*$K213</f>
        <v>62580</v>
      </c>
      <c r="EG205" s="45"/>
      <c r="EH205" s="45"/>
      <c r="EI205" s="25" t="s">
        <v>34</v>
      </c>
      <c r="EJ205" s="45">
        <f>SUM(EN147:EN199)</f>
        <v>23375</v>
      </c>
      <c r="EK205" s="107">
        <f>EJ205/EF203</f>
        <v>0.22411313518696069</v>
      </c>
      <c r="EL205" s="107"/>
      <c r="EM205" s="45"/>
      <c r="EN205" s="45"/>
      <c r="EO205" s="45"/>
      <c r="EP205" s="37"/>
      <c r="ER205" s="47"/>
      <c r="ES205" s="105" t="s">
        <v>35</v>
      </c>
      <c r="ET205" s="45">
        <f>ET203*$K213</f>
        <v>41340</v>
      </c>
      <c r="EU205" s="45"/>
      <c r="EV205" s="45"/>
      <c r="EW205" s="25" t="s">
        <v>34</v>
      </c>
      <c r="EX205" s="45">
        <f>SUM(FB147:FB199)</f>
        <v>25945</v>
      </c>
      <c r="EY205" s="107">
        <f>EX205/ET203</f>
        <v>0.37656023222060958</v>
      </c>
      <c r="EZ205" s="107"/>
      <c r="FA205" s="45"/>
      <c r="FB205" s="45"/>
      <c r="FC205" s="45"/>
      <c r="FD205" s="37"/>
      <c r="FF205" s="47"/>
      <c r="FG205" s="105" t="s">
        <v>35</v>
      </c>
      <c r="FH205" s="45">
        <f>FH203*$K213</f>
        <v>33000</v>
      </c>
      <c r="FI205" s="45"/>
      <c r="FJ205" s="45"/>
      <c r="FK205" s="25" t="s">
        <v>34</v>
      </c>
      <c r="FL205" s="45">
        <f>SUM(FP147:FP199)</f>
        <v>16000</v>
      </c>
      <c r="FM205" s="107">
        <f>FL205/FH203</f>
        <v>0.29090909090909089</v>
      </c>
      <c r="FN205" s="107"/>
      <c r="FO205" s="45"/>
      <c r="FP205" s="45"/>
      <c r="FQ205" s="45"/>
      <c r="FR205" s="37"/>
      <c r="FS205" s="29"/>
      <c r="FT205" s="47"/>
      <c r="FU205" s="105" t="s">
        <v>35</v>
      </c>
      <c r="FV205" s="45">
        <f>FV203*BB213</f>
        <v>0</v>
      </c>
      <c r="FW205" s="45"/>
      <c r="FX205" s="45"/>
      <c r="FY205" s="25" t="s">
        <v>34</v>
      </c>
      <c r="FZ205" s="45">
        <f>SUM(GD147:GD199)</f>
        <v>21200</v>
      </c>
      <c r="GA205" s="107">
        <f>FZ205/FV203</f>
        <v>0.34697217675941078</v>
      </c>
      <c r="GB205" s="107"/>
      <c r="GC205" s="45"/>
      <c r="GD205" s="45"/>
      <c r="GE205" s="45"/>
      <c r="GF205" s="37"/>
      <c r="GH205" s="47"/>
      <c r="GI205" s="105" t="s">
        <v>35</v>
      </c>
      <c r="GJ205" s="45">
        <f>GJ203*$K213</f>
        <v>26220</v>
      </c>
      <c r="GK205" s="45"/>
      <c r="GL205" s="45"/>
      <c r="GM205" s="25" t="s">
        <v>34</v>
      </c>
      <c r="GN205" s="45">
        <f>SUM(GR147:GR199)</f>
        <v>78442</v>
      </c>
      <c r="GO205" s="107">
        <f>GN205/GJ203</f>
        <v>1.7950114416475973</v>
      </c>
      <c r="GP205" s="107"/>
      <c r="GQ205" s="45"/>
      <c r="GR205" s="45"/>
      <c r="GS205" s="45"/>
      <c r="GT205" s="37"/>
      <c r="GU205" s="61"/>
      <c r="GV205" s="47"/>
      <c r="GW205" s="30"/>
      <c r="GX205" s="25" t="s">
        <v>35</v>
      </c>
      <c r="GY205" s="45">
        <f>GY203*$K213</f>
        <v>213720</v>
      </c>
      <c r="GZ205" s="45"/>
      <c r="HA205" s="45"/>
      <c r="HB205" s="25"/>
      <c r="HC205" s="45"/>
      <c r="HD205" s="45"/>
      <c r="HE205" s="319" t="s">
        <v>36</v>
      </c>
      <c r="HF205" s="319"/>
      <c r="HG205" s="45">
        <f>GY205-HG203</f>
        <v>158700</v>
      </c>
      <c r="HH205" s="107">
        <f>HG205/GY203</f>
        <v>0.44553621560920831</v>
      </c>
      <c r="HI205" s="37"/>
      <c r="HK205" s="47"/>
      <c r="HL205" s="25" t="s">
        <v>35</v>
      </c>
      <c r="HM205" s="45">
        <f>HM203*$K213</f>
        <v>108540</v>
      </c>
      <c r="HN205" s="45"/>
      <c r="HO205" s="45"/>
      <c r="HP205" s="25"/>
      <c r="HQ205" s="45"/>
      <c r="HR205" s="45"/>
      <c r="HS205" s="319" t="s">
        <v>36</v>
      </c>
      <c r="HT205" s="319"/>
      <c r="HU205" s="45">
        <f>HM205-HU203</f>
        <v>71040</v>
      </c>
      <c r="HV205" s="107">
        <f>HU205/HM203</f>
        <v>0.39270315091210611</v>
      </c>
      <c r="HW205" s="37"/>
      <c r="HX205" s="360"/>
      <c r="HY205" s="47"/>
      <c r="HZ205" s="25" t="s">
        <v>35</v>
      </c>
      <c r="IA205" s="45">
        <f>IA203*$K213</f>
        <v>153240</v>
      </c>
      <c r="IB205" s="45"/>
      <c r="IC205" s="45"/>
      <c r="ID205" s="25"/>
      <c r="IE205" s="45"/>
      <c r="IF205" s="45"/>
      <c r="IG205" s="319" t="s">
        <v>36</v>
      </c>
      <c r="IH205" s="319"/>
      <c r="II205" s="45">
        <f>IA205-II203</f>
        <v>123840</v>
      </c>
      <c r="IJ205" s="107">
        <f>II205/IA203</f>
        <v>0.48488645262333596</v>
      </c>
      <c r="IK205" s="37"/>
      <c r="IL205" s="29"/>
      <c r="IM205" s="47"/>
      <c r="IN205" s="25" t="s">
        <v>35</v>
      </c>
      <c r="IO205" s="45">
        <f>IO203*$K213</f>
        <v>96060</v>
      </c>
      <c r="IP205" s="45"/>
      <c r="IQ205" s="45"/>
      <c r="IR205" s="25"/>
      <c r="IS205" s="45"/>
      <c r="IT205" s="45"/>
      <c r="IU205" s="319" t="s">
        <v>36</v>
      </c>
      <c r="IV205" s="319"/>
      <c r="IW205" s="45">
        <f>IO205-IW203</f>
        <v>51860</v>
      </c>
      <c r="IX205" s="107">
        <f>IW205/IO203</f>
        <v>0.32392254840724549</v>
      </c>
      <c r="IY205" s="37"/>
      <c r="IZ205" s="61"/>
      <c r="JA205" s="47"/>
      <c r="JB205" s="25" t="s">
        <v>35</v>
      </c>
      <c r="JC205" s="45">
        <f>JC203*$K213</f>
        <v>146700</v>
      </c>
      <c r="JD205" s="45"/>
      <c r="JE205" s="45"/>
      <c r="JF205" s="25"/>
      <c r="JG205" s="45"/>
      <c r="JH205" s="45"/>
      <c r="JI205" s="319" t="s">
        <v>36</v>
      </c>
      <c r="JJ205" s="319"/>
      <c r="JK205" s="45">
        <f>JC205-JK203</f>
        <v>93250</v>
      </c>
      <c r="JL205" s="107">
        <f>JK205/JC203</f>
        <v>0.38139059304703476</v>
      </c>
      <c r="JM205" s="37"/>
      <c r="JN205" s="29"/>
      <c r="JO205" s="47"/>
      <c r="JP205" s="25" t="s">
        <v>35</v>
      </c>
      <c r="JQ205" s="45">
        <f>JQ203*$K213</f>
        <v>80280</v>
      </c>
      <c r="JR205" s="45"/>
      <c r="JS205" s="45"/>
      <c r="JT205" s="25"/>
      <c r="JU205" s="45"/>
      <c r="JV205" s="45"/>
      <c r="JW205" s="319" t="s">
        <v>36</v>
      </c>
      <c r="JX205" s="319"/>
      <c r="JY205" s="45">
        <f>JQ205-JY203</f>
        <v>43305</v>
      </c>
      <c r="JZ205" s="107">
        <f>JY205/JQ203</f>
        <v>0.32365470852017936</v>
      </c>
      <c r="KA205" s="37"/>
      <c r="KB205" s="51"/>
      <c r="KC205" s="47"/>
      <c r="KD205" s="25" t="s">
        <v>35</v>
      </c>
      <c r="KE205" s="45">
        <f>KE203*K213</f>
        <v>92160</v>
      </c>
      <c r="KF205" s="45"/>
      <c r="KG205" s="45"/>
      <c r="KH205" s="25"/>
      <c r="KI205" s="45"/>
      <c r="KJ205" s="45"/>
      <c r="KK205" s="319" t="s">
        <v>36</v>
      </c>
      <c r="KL205" s="319"/>
      <c r="KM205" s="45">
        <f>KE205-KM203</f>
        <v>27780</v>
      </c>
      <c r="KN205" s="107">
        <f>KM205/KE203</f>
        <v>0.18085937499999999</v>
      </c>
      <c r="KO205" s="37"/>
      <c r="KP205" s="29"/>
      <c r="KQ205" s="47"/>
      <c r="KR205" s="25" t="s">
        <v>35</v>
      </c>
      <c r="KS205" s="45">
        <f>KS203*K213</f>
        <v>144480</v>
      </c>
      <c r="KT205" s="45"/>
      <c r="KU205" s="45"/>
      <c r="KV205" s="25"/>
      <c r="KW205" s="45"/>
      <c r="KX205" s="45"/>
      <c r="KY205" s="319" t="s">
        <v>36</v>
      </c>
      <c r="KZ205" s="319"/>
      <c r="LA205" s="45">
        <f>KS205-LA203</f>
        <v>112830</v>
      </c>
      <c r="LB205" s="107">
        <f>LA205/KS203</f>
        <v>0.46856312292358804</v>
      </c>
      <c r="LC205" s="37"/>
      <c r="LD205" s="29"/>
      <c r="LE205" s="47"/>
      <c r="LF205" s="25" t="s">
        <v>32</v>
      </c>
      <c r="LG205" s="45">
        <f>LG204/A204</f>
        <v>12200</v>
      </c>
      <c r="LH205" s="45">
        <f>LG205*$A205</f>
        <v>366000</v>
      </c>
      <c r="LI205" s="45"/>
      <c r="LJ205" s="25"/>
      <c r="LK205" s="45"/>
      <c r="LL205" s="45"/>
      <c r="LM205" s="63"/>
      <c r="LN205" s="25" t="s">
        <v>36</v>
      </c>
      <c r="LO205" s="45">
        <f>LG206-LO204</f>
        <v>216600</v>
      </c>
      <c r="LP205" s="107">
        <f>LO205/LG204</f>
        <v>0.59180327868852456</v>
      </c>
      <c r="LQ205" s="37"/>
      <c r="LR205" s="29"/>
      <c r="LS205" s="47"/>
      <c r="LT205" s="105" t="s">
        <v>35</v>
      </c>
      <c r="LU205" s="45">
        <f>LU203*K213</f>
        <v>35220</v>
      </c>
      <c r="LV205" s="45"/>
      <c r="LW205" s="45"/>
      <c r="LX205" s="25" t="s">
        <v>34</v>
      </c>
      <c r="LY205" s="45">
        <f>SUM(MC147:MC199)</f>
        <v>19200</v>
      </c>
      <c r="LZ205" s="107">
        <f>LY205/LU203</f>
        <v>0.3270868824531516</v>
      </c>
      <c r="MA205" s="107"/>
      <c r="MB205" s="45"/>
      <c r="MC205" s="45"/>
      <c r="MD205" s="45"/>
      <c r="ME205" s="37"/>
      <c r="MF205" s="29"/>
      <c r="MG205" s="47"/>
      <c r="MH205" s="105" t="s">
        <v>35</v>
      </c>
      <c r="MI205" s="45">
        <f>MI203*$K213</f>
        <v>40440</v>
      </c>
      <c r="MJ205" s="45"/>
      <c r="MK205" s="45"/>
      <c r="ML205" s="25" t="s">
        <v>34</v>
      </c>
      <c r="MM205" s="45">
        <f>SUM(MQ147:MQ199)</f>
        <v>15400</v>
      </c>
      <c r="MN205" s="107">
        <f>MM205/MI203</f>
        <v>0.228486646884273</v>
      </c>
      <c r="MO205" s="107"/>
      <c r="MP205" s="45"/>
      <c r="MQ205" s="45"/>
      <c r="MR205" s="45"/>
      <c r="MS205" s="37"/>
      <c r="MT205" s="29"/>
      <c r="MU205" s="47"/>
      <c r="MV205" s="105" t="s">
        <v>35</v>
      </c>
      <c r="MW205" s="45">
        <f>MW203*$K213</f>
        <v>323220</v>
      </c>
      <c r="MX205" s="45"/>
      <c r="MY205" s="45"/>
      <c r="MZ205" s="25" t="s">
        <v>34</v>
      </c>
      <c r="NA205" s="45">
        <f>SUM(NE147:NE199)</f>
        <v>66000</v>
      </c>
      <c r="NB205" s="107">
        <f>NA205/MW203</f>
        <v>0.12251717096714312</v>
      </c>
      <c r="NC205" s="107"/>
      <c r="ND205" s="45"/>
      <c r="NE205" s="45"/>
      <c r="NF205" s="45"/>
      <c r="NG205" s="37"/>
      <c r="NH205" s="29"/>
      <c r="NI205" s="47"/>
      <c r="NJ205" s="105" t="s">
        <v>35</v>
      </c>
      <c r="NK205" s="45">
        <f>NK203*$K213</f>
        <v>49620</v>
      </c>
      <c r="NL205" s="45"/>
      <c r="NM205" s="45"/>
      <c r="NN205" s="25" t="s">
        <v>34</v>
      </c>
      <c r="NO205" s="45">
        <f>SUM(NS147:NS199)</f>
        <v>49500</v>
      </c>
      <c r="NP205" s="107">
        <f>NO205/NK203</f>
        <v>0.59854897218863357</v>
      </c>
      <c r="NQ205" s="107"/>
      <c r="NR205" s="45"/>
      <c r="NS205" s="45"/>
      <c r="NT205" s="45"/>
      <c r="NU205" s="37"/>
    </row>
    <row r="206" spans="1:385" x14ac:dyDescent="0.25">
      <c r="A206" s="38"/>
      <c r="B206" s="39"/>
      <c r="C206" s="40"/>
      <c r="D206" s="40"/>
      <c r="E206" s="41"/>
      <c r="F206" s="41"/>
      <c r="G206" s="40"/>
      <c r="H206" s="42"/>
      <c r="I206" s="25" t="s">
        <v>37</v>
      </c>
      <c r="J206" s="45">
        <f>J275</f>
        <v>38100</v>
      </c>
      <c r="K206" s="45"/>
      <c r="L206" s="45"/>
      <c r="M206" s="25" t="s">
        <v>36</v>
      </c>
      <c r="N206" s="45">
        <f>J205-N205</f>
        <v>13520</v>
      </c>
      <c r="O206" s="107">
        <f>N206/J203</f>
        <v>0.37142857142857144</v>
      </c>
      <c r="P206" s="107"/>
      <c r="Q206" s="46"/>
      <c r="R206" s="46"/>
      <c r="S206" s="46"/>
      <c r="T206" s="37"/>
      <c r="U206" s="29"/>
      <c r="V206" s="47"/>
      <c r="W206" s="105" t="s">
        <v>37</v>
      </c>
      <c r="X206" s="45">
        <f>X275</f>
        <v>70900</v>
      </c>
      <c r="Y206" s="45"/>
      <c r="Z206" s="45"/>
      <c r="AA206" s="25" t="s">
        <v>36</v>
      </c>
      <c r="AB206" s="45">
        <f>X205-AB205</f>
        <v>29280</v>
      </c>
      <c r="AC206" s="107">
        <f>AB206/X203</f>
        <v>0.35277108433734938</v>
      </c>
      <c r="AD206" s="107"/>
      <c r="AE206" s="46"/>
      <c r="AF206" s="46"/>
      <c r="AG206" s="46"/>
      <c r="AH206" s="37"/>
      <c r="AI206" s="29"/>
      <c r="AJ206" s="47"/>
      <c r="AK206" s="25" t="s">
        <v>37</v>
      </c>
      <c r="AL206" s="45">
        <f>AL275</f>
        <v>62500</v>
      </c>
      <c r="AM206" s="45"/>
      <c r="AN206" s="45"/>
      <c r="AO206" s="25" t="s">
        <v>36</v>
      </c>
      <c r="AP206" s="45">
        <f>AL205-AP205</f>
        <v>43020</v>
      </c>
      <c r="AQ206" s="107">
        <f>AP206/AL203</f>
        <v>0.4591248665955176</v>
      </c>
      <c r="AR206" s="107"/>
      <c r="AS206" s="46"/>
      <c r="AT206" s="46"/>
      <c r="AU206" s="46"/>
      <c r="AV206" s="37"/>
      <c r="AW206" s="29"/>
      <c r="AX206" s="47"/>
      <c r="AY206" s="25" t="s">
        <v>35</v>
      </c>
      <c r="AZ206" s="45">
        <f>AZ203*K213</f>
        <v>279240</v>
      </c>
      <c r="BA206" s="45"/>
      <c r="BB206" s="45"/>
      <c r="BC206" s="25" t="s">
        <v>36</v>
      </c>
      <c r="BD206" s="45">
        <f>AZ206-BD205</f>
        <v>190740</v>
      </c>
      <c r="BE206" s="107">
        <f>BD206/AZ203</f>
        <v>0.40984099699183496</v>
      </c>
      <c r="BF206" s="107"/>
      <c r="BG206" s="46"/>
      <c r="BH206" s="46"/>
      <c r="BI206" s="46"/>
      <c r="BJ206" s="37"/>
      <c r="BK206" s="29"/>
      <c r="BL206" s="47"/>
      <c r="BM206" s="25" t="s">
        <v>37</v>
      </c>
      <c r="BN206" s="45">
        <f>BN275</f>
        <v>157000</v>
      </c>
      <c r="BO206" s="45"/>
      <c r="BP206" s="45"/>
      <c r="BQ206" s="25"/>
      <c r="BR206" s="45"/>
      <c r="BS206" s="45"/>
      <c r="BT206" s="325" t="s">
        <v>1190</v>
      </c>
      <c r="BU206" s="327"/>
      <c r="BV206" s="43">
        <f>(BQ179+BS179)*BU179+(BQ180+BS180)*BU180+(BQ181+BS181)*BU181+(BQ182+BS182)*BU182</f>
        <v>49918</v>
      </c>
      <c r="BW206" s="46"/>
      <c r="BX206" s="37"/>
      <c r="BY206" s="57"/>
      <c r="BZ206" s="47"/>
      <c r="CA206" s="25" t="s">
        <v>37</v>
      </c>
      <c r="CB206" s="45">
        <f>CB275</f>
        <v>86800</v>
      </c>
      <c r="CC206" s="45"/>
      <c r="CD206" s="45"/>
      <c r="CE206" s="25"/>
      <c r="CF206" s="45"/>
      <c r="CG206" s="71"/>
      <c r="CH206" s="325" t="s">
        <v>1190</v>
      </c>
      <c r="CI206" s="327"/>
      <c r="CJ206" s="43">
        <f>(CE179+CG179)*CI179+(CE180+CG180)*CI180+(CE181+CG181)*CI181+(CE182+CG182)*CI182</f>
        <v>43010</v>
      </c>
      <c r="CK206" s="46"/>
      <c r="CL206" s="37"/>
      <c r="CM206" s="29"/>
      <c r="CN206" s="47"/>
      <c r="CO206" s="25" t="s">
        <v>37</v>
      </c>
      <c r="CP206" s="45">
        <f>CP275</f>
        <v>84900</v>
      </c>
      <c r="CQ206" s="45"/>
      <c r="CR206" s="45"/>
      <c r="CS206" s="25"/>
      <c r="CT206" s="45"/>
      <c r="CU206" s="71"/>
      <c r="CV206" s="325" t="s">
        <v>1190</v>
      </c>
      <c r="CW206" s="327"/>
      <c r="CX206" s="43">
        <f>(CS179+CU179)*CW179+(CS180+CU180)*CW180+(CS181+CU181)*CW181+(CS182+CU182)*CW182</f>
        <v>26800</v>
      </c>
      <c r="CY206" s="46"/>
      <c r="CZ206" s="37"/>
      <c r="DA206" s="29"/>
      <c r="DB206" s="47"/>
      <c r="DC206" s="105" t="s">
        <v>37</v>
      </c>
      <c r="DD206" s="45">
        <f>DD275</f>
        <v>35400</v>
      </c>
      <c r="DE206" s="45"/>
      <c r="DF206" s="45"/>
      <c r="DG206" s="25" t="s">
        <v>36</v>
      </c>
      <c r="DH206" s="45">
        <f>DD205-DH205</f>
        <v>12020</v>
      </c>
      <c r="DI206" s="107">
        <f>DH206/DD203</f>
        <v>0.29900497512437813</v>
      </c>
      <c r="DJ206" s="107"/>
      <c r="DK206" s="46"/>
      <c r="DL206" s="46"/>
      <c r="DM206" s="46"/>
      <c r="DN206" s="37"/>
      <c r="DO206" s="29"/>
      <c r="DP206" s="47"/>
      <c r="DQ206" s="25" t="s">
        <v>37</v>
      </c>
      <c r="DR206" s="45">
        <f>DR275</f>
        <v>59000</v>
      </c>
      <c r="DS206" s="45"/>
      <c r="DT206" s="45"/>
      <c r="DU206" s="25" t="s">
        <v>36</v>
      </c>
      <c r="DV206" s="45">
        <f>DR205-DV205</f>
        <v>24168</v>
      </c>
      <c r="DW206" s="107">
        <f>DV206/DR203</f>
        <v>0.34674318507890961</v>
      </c>
      <c r="DX206" s="107"/>
      <c r="DY206" s="46"/>
      <c r="DZ206" s="46"/>
      <c r="EA206" s="46"/>
      <c r="EB206" s="37"/>
      <c r="ED206" s="47"/>
      <c r="EE206" s="105" t="s">
        <v>37</v>
      </c>
      <c r="EF206" s="45">
        <f>HN275</f>
        <v>71</v>
      </c>
      <c r="EG206" s="45"/>
      <c r="EH206" s="45"/>
      <c r="EI206" s="25" t="s">
        <v>36</v>
      </c>
      <c r="EJ206" s="45">
        <f>EF205-EJ205</f>
        <v>39205</v>
      </c>
      <c r="EK206" s="107">
        <f>EJ206/EF203</f>
        <v>0.37588686481303929</v>
      </c>
      <c r="EL206" s="107"/>
      <c r="EM206" s="46"/>
      <c r="EN206" s="46"/>
      <c r="EO206" s="46"/>
      <c r="EP206" s="37"/>
      <c r="ER206" s="47"/>
      <c r="ES206" s="105" t="s">
        <v>37</v>
      </c>
      <c r="ET206" s="45">
        <f>GJ275</f>
        <v>27300</v>
      </c>
      <c r="EU206" s="45"/>
      <c r="EV206" s="45"/>
      <c r="EW206" s="25" t="s">
        <v>36</v>
      </c>
      <c r="EX206" s="45">
        <f>ET205-EX205</f>
        <v>15395</v>
      </c>
      <c r="EY206" s="107">
        <f>EX206/ET203</f>
        <v>0.22343976777939042</v>
      </c>
      <c r="EZ206" s="107"/>
      <c r="FA206" s="46"/>
      <c r="FB206" s="46"/>
      <c r="FC206" s="46"/>
      <c r="FD206" s="37"/>
      <c r="FF206" s="47"/>
      <c r="FG206" s="105" t="s">
        <v>37</v>
      </c>
      <c r="FH206" s="45">
        <f>HM275</f>
        <v>185600</v>
      </c>
      <c r="FI206" s="45"/>
      <c r="FJ206" s="45"/>
      <c r="FK206" s="25" t="s">
        <v>36</v>
      </c>
      <c r="FL206" s="45">
        <f>FH205-FL205</f>
        <v>17000</v>
      </c>
      <c r="FM206" s="107">
        <f>FL206/FH203</f>
        <v>0.30909090909090908</v>
      </c>
      <c r="FN206" s="107"/>
      <c r="FO206" s="46"/>
      <c r="FP206" s="46"/>
      <c r="FQ206" s="46"/>
      <c r="FR206" s="37"/>
      <c r="FS206" s="29"/>
      <c r="FT206" s="47"/>
      <c r="FU206" s="105" t="s">
        <v>37</v>
      </c>
      <c r="FV206" s="45" t="str">
        <f>FG275</f>
        <v>合計</v>
      </c>
      <c r="FW206" s="45"/>
      <c r="FX206" s="45"/>
      <c r="FY206" s="25" t="s">
        <v>36</v>
      </c>
      <c r="FZ206" s="45">
        <f>FV205-FZ205</f>
        <v>-21200</v>
      </c>
      <c r="GA206" s="107">
        <f>FZ206/FV203</f>
        <v>-0.34697217675941078</v>
      </c>
      <c r="GB206" s="107"/>
      <c r="GC206" s="46"/>
      <c r="GD206" s="46"/>
      <c r="GE206" s="46"/>
      <c r="GF206" s="37"/>
      <c r="GH206" s="47"/>
      <c r="GI206" s="105" t="s">
        <v>37</v>
      </c>
      <c r="GJ206" s="45">
        <f>HA275</f>
        <v>0</v>
      </c>
      <c r="GK206" s="45"/>
      <c r="GL206" s="45"/>
      <c r="GM206" s="25" t="s">
        <v>36</v>
      </c>
      <c r="GN206" s="45">
        <f>GJ205-GN205</f>
        <v>-52222</v>
      </c>
      <c r="GO206" s="107">
        <f>GN206/GJ203</f>
        <v>-1.1950114416475972</v>
      </c>
      <c r="GP206" s="107"/>
      <c r="GQ206" s="46"/>
      <c r="GR206" s="46"/>
      <c r="GS206" s="46"/>
      <c r="GT206" s="37"/>
      <c r="GU206" s="61"/>
      <c r="GV206" s="47"/>
      <c r="GW206" s="30"/>
      <c r="GX206" s="25" t="s">
        <v>37</v>
      </c>
      <c r="GY206" s="45">
        <f>GY275</f>
        <v>437000</v>
      </c>
      <c r="GZ206" s="45"/>
      <c r="HA206" s="45"/>
      <c r="HB206" s="25"/>
      <c r="HC206" s="45"/>
      <c r="HD206" s="45"/>
      <c r="HE206" s="325" t="s">
        <v>1190</v>
      </c>
      <c r="HF206" s="327"/>
      <c r="HG206" s="43">
        <f>(HB179+HD179)*HF179+(HB180+HD180)*HF180+(HB181+HD181)*HF181+(HB182+HD182)*HF182</f>
        <v>8600</v>
      </c>
      <c r="HH206" s="46"/>
      <c r="HI206" s="37"/>
      <c r="HK206" s="47"/>
      <c r="HL206" s="25" t="s">
        <v>37</v>
      </c>
      <c r="HM206" s="45">
        <f>HM275</f>
        <v>185600</v>
      </c>
      <c r="HN206" s="45"/>
      <c r="HO206" s="45"/>
      <c r="HP206" s="25"/>
      <c r="HQ206" s="45"/>
      <c r="HR206" s="45"/>
      <c r="HS206" s="325" t="s">
        <v>1190</v>
      </c>
      <c r="HT206" s="327"/>
      <c r="HU206" s="43">
        <f>(HP179+HR179)*HT179+(HP180+HR180)*HT180+(HP181+HR181)*HT181+(HP182+HR182)*HT182</f>
        <v>49100</v>
      </c>
      <c r="HV206" s="46"/>
      <c r="HW206" s="37"/>
      <c r="HX206" s="360"/>
      <c r="HY206" s="47"/>
      <c r="HZ206" s="25" t="s">
        <v>37</v>
      </c>
      <c r="IA206" s="45">
        <f>IA275</f>
        <v>202900</v>
      </c>
      <c r="IB206" s="45"/>
      <c r="IC206" s="45"/>
      <c r="ID206" s="25"/>
      <c r="IE206" s="45"/>
      <c r="IF206" s="45"/>
      <c r="IG206" s="325" t="s">
        <v>1190</v>
      </c>
      <c r="IH206" s="327"/>
      <c r="II206" s="43">
        <f>(ID179+IF179)*IH179+(ID180+IF180)*IH180+(ID181+IF181)*IH181+(ID182+IF182)*IH182</f>
        <v>32500</v>
      </c>
      <c r="IJ206" s="46"/>
      <c r="IK206" s="37"/>
      <c r="IL206" s="29"/>
      <c r="IM206" s="47"/>
      <c r="IN206" s="25" t="s">
        <v>37</v>
      </c>
      <c r="IO206" s="45">
        <f>IO275</f>
        <v>173000</v>
      </c>
      <c r="IP206" s="45"/>
      <c r="IQ206" s="45"/>
      <c r="IR206" s="25"/>
      <c r="IS206" s="45"/>
      <c r="IT206" s="45"/>
      <c r="IU206" s="325" t="s">
        <v>1190</v>
      </c>
      <c r="IV206" s="327"/>
      <c r="IW206" s="43">
        <f>(IR179+IT179)*IV179+(IR180+IT180)*IV180+(IR181+IT181)*IV181+(IR182+IT182)*IV182</f>
        <v>56800</v>
      </c>
      <c r="IX206" s="46"/>
      <c r="IY206" s="37"/>
      <c r="IZ206" s="61"/>
      <c r="JA206" s="47"/>
      <c r="JB206" s="25" t="s">
        <v>37</v>
      </c>
      <c r="JC206" s="45">
        <f>JC275</f>
        <v>155700</v>
      </c>
      <c r="JD206" s="45"/>
      <c r="JE206" s="45"/>
      <c r="JF206" s="25"/>
      <c r="JG206" s="45"/>
      <c r="JH206" s="45"/>
      <c r="JI206" s="325" t="s">
        <v>1190</v>
      </c>
      <c r="JJ206" s="327"/>
      <c r="JK206" s="43">
        <f>(JF179+JH179)*JJ179+(JF180+JH180)*JJ180+(JF181+JH181)*JJ181+(JF182+JH182)*JJ182</f>
        <v>53100</v>
      </c>
      <c r="JL206" s="46"/>
      <c r="JM206" s="37"/>
      <c r="JN206" s="29"/>
      <c r="JO206" s="47"/>
      <c r="JP206" s="25" t="s">
        <v>37</v>
      </c>
      <c r="JQ206" s="45">
        <f>JQ275</f>
        <v>98400</v>
      </c>
      <c r="JR206" s="45"/>
      <c r="JS206" s="45"/>
      <c r="JT206" s="25"/>
      <c r="JU206" s="45"/>
      <c r="JV206" s="45"/>
      <c r="JW206" s="325" t="s">
        <v>1190</v>
      </c>
      <c r="JX206" s="327"/>
      <c r="JY206" s="43">
        <f>(JT179+JV179)*JX179+(JT180+JV180)*JX180+(JT181+JV181)*JX181+(JT182+JV182)*JX182</f>
        <v>71623</v>
      </c>
      <c r="JZ206" s="46"/>
      <c r="KA206" s="37"/>
      <c r="KB206" s="51"/>
      <c r="KC206" s="47"/>
      <c r="KD206" s="25" t="s">
        <v>37</v>
      </c>
      <c r="KE206" s="45">
        <f>KE275</f>
        <v>166400</v>
      </c>
      <c r="KF206" s="45"/>
      <c r="KG206" s="45"/>
      <c r="KH206" s="25"/>
      <c r="KI206" s="45"/>
      <c r="KJ206" s="71"/>
      <c r="KK206" s="325" t="s">
        <v>1190</v>
      </c>
      <c r="KL206" s="327"/>
      <c r="KM206" s="43">
        <f>(KH179+KJ179)*KL179+(KH180+KJ180)*KL180+(KH181+KJ181)*KL181+(KH182+KJ182)*KL182</f>
        <v>47250</v>
      </c>
      <c r="KN206" s="46"/>
      <c r="KO206" s="37"/>
      <c r="KP206" s="29"/>
      <c r="KQ206" s="47"/>
      <c r="KR206" s="25" t="s">
        <v>37</v>
      </c>
      <c r="KS206" s="45">
        <f>KS275</f>
        <v>203800</v>
      </c>
      <c r="KT206" s="45"/>
      <c r="KU206" s="45"/>
      <c r="KV206" s="25"/>
      <c r="KW206" s="45"/>
      <c r="KX206" s="45"/>
      <c r="KY206" s="325" t="s">
        <v>1190</v>
      </c>
      <c r="KZ206" s="327"/>
      <c r="LA206" s="43">
        <f>(KV179+KX179)*KZ179+(KV180+KX180)*KZ180+(KV181+KX181)*KZ181+(KV182+KX182)*KZ182</f>
        <v>14700</v>
      </c>
      <c r="LB206" s="46"/>
      <c r="LC206" s="37"/>
      <c r="LD206" s="29"/>
      <c r="LE206" s="47"/>
      <c r="LF206" s="25" t="s">
        <v>35</v>
      </c>
      <c r="LG206" s="45">
        <f>LG204*K213</f>
        <v>219600</v>
      </c>
      <c r="LH206" s="45"/>
      <c r="LI206" s="45"/>
      <c r="LJ206" s="25"/>
      <c r="LK206" s="45"/>
      <c r="LL206" s="45"/>
      <c r="LM206" s="71"/>
      <c r="LN206" s="319" t="s">
        <v>33</v>
      </c>
      <c r="LO206" s="328"/>
      <c r="LP206" s="107">
        <f>LO204/LG204</f>
        <v>8.1967213114754103E-3</v>
      </c>
      <c r="LQ206" s="37"/>
      <c r="LR206" s="29"/>
      <c r="LS206" s="47"/>
      <c r="LT206" s="105" t="s">
        <v>37</v>
      </c>
      <c r="LU206" s="45">
        <f>LU275</f>
        <v>67600</v>
      </c>
      <c r="LV206" s="45"/>
      <c r="LW206" s="45"/>
      <c r="LX206" s="25" t="s">
        <v>36</v>
      </c>
      <c r="LY206" s="45">
        <f>LU205-LY205</f>
        <v>16020</v>
      </c>
      <c r="LZ206" s="107">
        <f>LY206/LU203</f>
        <v>0.27291311754684838</v>
      </c>
      <c r="MA206" s="107"/>
      <c r="MB206" s="46"/>
      <c r="MC206" s="46"/>
      <c r="MD206" s="46"/>
      <c r="ME206" s="37"/>
      <c r="MF206" s="29"/>
      <c r="MG206" s="47"/>
      <c r="MH206" s="105" t="s">
        <v>37</v>
      </c>
      <c r="MI206" s="45">
        <f>MI275</f>
        <v>52400</v>
      </c>
      <c r="MJ206" s="45"/>
      <c r="MK206" s="45"/>
      <c r="ML206" s="25" t="s">
        <v>36</v>
      </c>
      <c r="MM206" s="45">
        <f>MI205-MM205</f>
        <v>25040</v>
      </c>
      <c r="MN206" s="107">
        <f>MM206/MI203</f>
        <v>0.37151335311572703</v>
      </c>
      <c r="MO206" s="107"/>
      <c r="MP206" s="46"/>
      <c r="MQ206" s="46"/>
      <c r="MR206" s="46"/>
      <c r="MS206" s="37"/>
      <c r="MT206" s="29"/>
      <c r="MU206" s="47"/>
      <c r="MV206" s="105" t="s">
        <v>37</v>
      </c>
      <c r="MW206" s="45">
        <f>MW275</f>
        <v>504100</v>
      </c>
      <c r="MX206" s="45"/>
      <c r="MY206" s="45"/>
      <c r="MZ206" s="25" t="s">
        <v>36</v>
      </c>
      <c r="NA206" s="45">
        <f>MW205-NA205</f>
        <v>257220</v>
      </c>
      <c r="NB206" s="107">
        <f>NA206/MW203</f>
        <v>0.47748282903285688</v>
      </c>
      <c r="NC206" s="107"/>
      <c r="ND206" s="46"/>
      <c r="NE206" s="46"/>
      <c r="NF206" s="46"/>
      <c r="NG206" s="37"/>
      <c r="NH206" s="29"/>
      <c r="NI206" s="47"/>
      <c r="NJ206" s="105" t="s">
        <v>37</v>
      </c>
      <c r="NK206" s="45">
        <f>NK275</f>
        <v>53300</v>
      </c>
      <c r="NL206" s="45"/>
      <c r="NM206" s="45"/>
      <c r="NN206" s="25" t="s">
        <v>36</v>
      </c>
      <c r="NO206" s="45">
        <f>NK205-NO205</f>
        <v>120</v>
      </c>
      <c r="NP206" s="107">
        <f>NO206/NK203</f>
        <v>1.4510278113663846E-3</v>
      </c>
      <c r="NQ206" s="107"/>
      <c r="NR206" s="46"/>
      <c r="NS206" s="46"/>
      <c r="NT206" s="46"/>
      <c r="NU206" s="37"/>
    </row>
    <row r="207" spans="1:385" x14ac:dyDescent="0.25">
      <c r="A207" s="38"/>
      <c r="B207" s="39"/>
      <c r="C207" s="40"/>
      <c r="D207" s="40"/>
      <c r="E207" s="41"/>
      <c r="F207" s="41"/>
      <c r="G207" s="40"/>
      <c r="H207" s="42"/>
      <c r="I207" s="45"/>
      <c r="J207" s="45"/>
      <c r="K207" s="45"/>
      <c r="L207" s="45"/>
      <c r="M207" s="319" t="s">
        <v>1190</v>
      </c>
      <c r="N207" s="326"/>
      <c r="O207" s="45">
        <f>(M155+O155)*Q155</f>
        <v>12610</v>
      </c>
      <c r="P207" s="45"/>
      <c r="Q207" s="46"/>
      <c r="R207" s="46"/>
      <c r="S207" s="46"/>
      <c r="T207" s="37"/>
      <c r="U207" s="29"/>
      <c r="V207" s="47"/>
      <c r="W207" s="67"/>
      <c r="X207" s="45"/>
      <c r="Y207" s="45"/>
      <c r="Z207" s="45"/>
      <c r="AA207" s="319" t="s">
        <v>1190</v>
      </c>
      <c r="AB207" s="326"/>
      <c r="AC207" s="45">
        <f>(AA155+AC155)*AE155</f>
        <v>19494</v>
      </c>
      <c r="AD207" s="45"/>
      <c r="AE207" s="46"/>
      <c r="AF207" s="46"/>
      <c r="AG207" s="46"/>
      <c r="AH207" s="37"/>
      <c r="AI207" s="29"/>
      <c r="AJ207" s="47"/>
      <c r="AK207" s="45"/>
      <c r="AL207" s="45"/>
      <c r="AM207" s="45"/>
      <c r="AN207" s="45"/>
      <c r="AO207" s="319" t="s">
        <v>1190</v>
      </c>
      <c r="AP207" s="326"/>
      <c r="AQ207" s="45">
        <f>(AO155+AQ155)*AS155</f>
        <v>43120</v>
      </c>
      <c r="AR207" s="45"/>
      <c r="AS207" s="46"/>
      <c r="AT207" s="46"/>
      <c r="AU207" s="46"/>
      <c r="AV207" s="37"/>
      <c r="AW207" s="29"/>
      <c r="AX207" s="47"/>
      <c r="AY207" s="111" t="s">
        <v>37</v>
      </c>
      <c r="AZ207" s="99">
        <f>AZ275</f>
        <v>657300</v>
      </c>
      <c r="BA207" s="45"/>
      <c r="BB207" s="45"/>
      <c r="BC207" s="319" t="s">
        <v>1190</v>
      </c>
      <c r="BD207" s="326"/>
      <c r="BE207" s="45">
        <f>(BC155+BE155)*BG155</f>
        <v>46500</v>
      </c>
      <c r="BF207" s="45"/>
      <c r="BG207" s="46"/>
      <c r="BH207" s="46"/>
      <c r="BI207" s="46"/>
      <c r="BJ207" s="37"/>
      <c r="BK207" s="29"/>
      <c r="BL207" s="47"/>
      <c r="BM207" s="45"/>
      <c r="BN207" s="99"/>
      <c r="BO207" s="45"/>
      <c r="BP207" s="45"/>
      <c r="BQ207" s="25"/>
      <c r="BR207" s="45"/>
      <c r="BS207" s="45"/>
      <c r="BT207" s="114"/>
      <c r="BU207" s="105"/>
      <c r="BV207" s="46"/>
      <c r="BW207" s="46"/>
      <c r="BX207" s="37"/>
      <c r="BY207" s="57"/>
      <c r="BZ207" s="47"/>
      <c r="CA207" s="45"/>
      <c r="CB207" s="45"/>
      <c r="CC207" s="45"/>
      <c r="CD207" s="45"/>
      <c r="CE207" s="25"/>
      <c r="CF207" s="45"/>
      <c r="CG207" s="71"/>
      <c r="CH207" s="115"/>
      <c r="CI207" s="112"/>
      <c r="CJ207" s="67"/>
      <c r="CK207" s="46"/>
      <c r="CL207" s="37"/>
      <c r="CM207" s="29"/>
      <c r="CN207" s="47"/>
      <c r="CO207" s="45"/>
      <c r="CP207" s="45"/>
      <c r="CQ207" s="45"/>
      <c r="CR207" s="45"/>
      <c r="CS207" s="25"/>
      <c r="CT207" s="45"/>
      <c r="CU207" s="71"/>
      <c r="CV207" s="115"/>
      <c r="CW207" s="112"/>
      <c r="CX207" s="67"/>
      <c r="CY207" s="46"/>
      <c r="CZ207" s="37"/>
      <c r="DA207" s="29"/>
      <c r="DB207" s="47"/>
      <c r="DC207" s="67"/>
      <c r="DD207" s="45"/>
      <c r="DE207" s="45"/>
      <c r="DF207" s="45"/>
      <c r="DG207" s="319" t="s">
        <v>1190</v>
      </c>
      <c r="DH207" s="326"/>
      <c r="DI207" s="45">
        <f>(DG155+DI155)*DK155</f>
        <v>8800</v>
      </c>
      <c r="DJ207" s="45"/>
      <c r="DK207" s="46"/>
      <c r="DL207" s="46"/>
      <c r="DM207" s="46"/>
      <c r="DN207" s="37"/>
      <c r="DO207" s="29"/>
      <c r="DP207" s="47"/>
      <c r="DU207" s="319" t="s">
        <v>1190</v>
      </c>
      <c r="DV207" s="326"/>
      <c r="DW207" s="45">
        <f>(DU155+DW155)*DY155</f>
        <v>63720</v>
      </c>
      <c r="DX207" s="45"/>
      <c r="DY207" s="46"/>
      <c r="DZ207" s="46"/>
      <c r="EA207" s="46"/>
      <c r="EB207" s="37"/>
      <c r="ED207" s="47"/>
      <c r="EE207" s="67"/>
      <c r="EF207" s="45"/>
      <c r="EG207" s="45"/>
      <c r="EH207" s="45"/>
      <c r="EI207" s="319" t="s">
        <v>1190</v>
      </c>
      <c r="EJ207" s="326"/>
      <c r="EK207" s="45">
        <f>(EI155+EK155)*EM155</f>
        <v>56100</v>
      </c>
      <c r="EL207" s="45"/>
      <c r="EM207" s="46"/>
      <c r="EN207" s="46"/>
      <c r="EO207" s="46"/>
      <c r="EP207" s="37"/>
      <c r="ER207" s="47"/>
      <c r="ES207" s="67"/>
      <c r="ET207" s="45"/>
      <c r="EU207" s="45"/>
      <c r="EV207" s="45"/>
      <c r="EW207" s="319" t="s">
        <v>1190</v>
      </c>
      <c r="EX207" s="326"/>
      <c r="EY207" s="45">
        <f>(EW155+EY155)*FA155</f>
        <v>56100</v>
      </c>
      <c r="EZ207" s="45"/>
      <c r="FA207" s="46"/>
      <c r="FB207" s="46"/>
      <c r="FC207" s="46"/>
      <c r="FD207" s="37"/>
      <c r="FF207" s="47"/>
      <c r="FG207" s="67"/>
      <c r="FH207" s="45"/>
      <c r="FI207" s="45"/>
      <c r="FJ207" s="45"/>
      <c r="FK207" s="319" t="s">
        <v>1190</v>
      </c>
      <c r="FL207" s="326"/>
      <c r="FM207" s="45">
        <f>(FK155+FM155)*FO155</f>
        <v>42000</v>
      </c>
      <c r="FN207" s="45"/>
      <c r="FO207" s="46"/>
      <c r="FP207" s="46"/>
      <c r="FQ207" s="46"/>
      <c r="FR207" s="37"/>
      <c r="FS207" s="29"/>
      <c r="FT207" s="47"/>
      <c r="FU207" s="67"/>
      <c r="FV207" s="45"/>
      <c r="FW207" s="45"/>
      <c r="FX207" s="45"/>
      <c r="FY207" s="319" t="s">
        <v>1190</v>
      </c>
      <c r="FZ207" s="326"/>
      <c r="GA207" s="45">
        <f>(FY155+GA155)*GC155</f>
        <v>101200</v>
      </c>
      <c r="GB207" s="45"/>
      <c r="GC207" s="46"/>
      <c r="GD207" s="46"/>
      <c r="GE207" s="46"/>
      <c r="GF207" s="37"/>
      <c r="GH207" s="47"/>
      <c r="GI207" s="67"/>
      <c r="GJ207" s="45"/>
      <c r="GK207" s="45"/>
      <c r="GL207" s="45"/>
      <c r="GM207" s="319" t="s">
        <v>1190</v>
      </c>
      <c r="GN207" s="326"/>
      <c r="GO207" s="45">
        <f>(GM155+GO155)*GQ155</f>
        <v>53592</v>
      </c>
      <c r="GP207" s="45"/>
      <c r="GQ207" s="46"/>
      <c r="GR207" s="46"/>
      <c r="GS207" s="46"/>
      <c r="GT207" s="37"/>
      <c r="GU207" s="61"/>
      <c r="GV207" s="47"/>
      <c r="GW207" s="30"/>
      <c r="GX207" s="45"/>
      <c r="GY207" s="45"/>
      <c r="GZ207" s="45"/>
      <c r="HA207" s="45"/>
      <c r="HB207" s="25"/>
      <c r="HC207" s="45"/>
      <c r="HD207" s="45"/>
      <c r="HE207" s="71"/>
      <c r="HF207" s="112"/>
      <c r="HG207" s="67"/>
      <c r="HH207" s="46"/>
      <c r="HI207" s="37"/>
      <c r="HK207" s="47"/>
      <c r="HL207" s="45"/>
      <c r="HM207" s="45"/>
      <c r="HN207" s="45"/>
      <c r="HO207" s="45"/>
      <c r="HP207" s="25"/>
      <c r="HQ207" s="45"/>
      <c r="HR207" s="45"/>
      <c r="HS207" s="71"/>
      <c r="HT207" s="112"/>
      <c r="HU207" s="67"/>
      <c r="HV207" s="46"/>
      <c r="HW207" s="37"/>
      <c r="HX207" s="360"/>
      <c r="HY207" s="47"/>
      <c r="HZ207" s="45"/>
      <c r="IA207" s="99"/>
      <c r="IB207" s="45"/>
      <c r="IC207" s="45"/>
      <c r="ID207" s="25"/>
      <c r="IE207" s="45"/>
      <c r="IF207" s="45"/>
      <c r="IG207" s="116"/>
      <c r="IH207" s="105"/>
      <c r="II207" s="46"/>
      <c r="IJ207" s="46"/>
      <c r="IK207" s="37"/>
      <c r="IL207" s="29"/>
      <c r="IM207" s="47"/>
      <c r="IN207" s="45"/>
      <c r="IO207" s="45"/>
      <c r="IP207" s="45"/>
      <c r="IQ207" s="45"/>
      <c r="IR207" s="25"/>
      <c r="IS207" s="45"/>
      <c r="IT207" s="45"/>
      <c r="IU207" s="71"/>
      <c r="IV207" s="112"/>
      <c r="IW207" s="67"/>
      <c r="IX207" s="46"/>
      <c r="IY207" s="37"/>
      <c r="IZ207" s="61"/>
      <c r="JA207" s="47"/>
      <c r="JB207" s="45"/>
      <c r="JC207" s="99"/>
      <c r="JD207" s="45"/>
      <c r="JE207" s="45"/>
      <c r="JF207" s="25"/>
      <c r="JG207" s="45"/>
      <c r="JH207" s="45"/>
      <c r="JI207" s="116"/>
      <c r="JJ207" s="105"/>
      <c r="JK207" s="46"/>
      <c r="JL207" s="46"/>
      <c r="JM207" s="37"/>
      <c r="JN207" s="29"/>
      <c r="JO207" s="47"/>
      <c r="JP207" s="45"/>
      <c r="JQ207" s="45"/>
      <c r="JR207" s="45"/>
      <c r="JS207" s="45"/>
      <c r="JT207" s="25"/>
      <c r="JU207" s="45"/>
      <c r="JV207" s="45"/>
      <c r="JW207" s="71"/>
      <c r="JX207" s="112"/>
      <c r="JY207" s="67"/>
      <c r="JZ207" s="46"/>
      <c r="KA207" s="37"/>
      <c r="KB207" s="51"/>
      <c r="KC207" s="47"/>
      <c r="KD207" s="45"/>
      <c r="KE207" s="45"/>
      <c r="KF207" s="45"/>
      <c r="KG207" s="45"/>
      <c r="KH207" s="25"/>
      <c r="KI207" s="45"/>
      <c r="KJ207" s="71"/>
      <c r="KK207" s="59"/>
      <c r="KL207" s="112"/>
      <c r="KM207" s="67"/>
      <c r="KN207" s="46"/>
      <c r="KO207" s="37"/>
      <c r="KP207" s="29"/>
      <c r="KQ207" s="47"/>
      <c r="KR207" s="45"/>
      <c r="KS207" s="45"/>
      <c r="KT207" s="45"/>
      <c r="KU207" s="45"/>
      <c r="KV207" s="25"/>
      <c r="KW207" s="45"/>
      <c r="KX207" s="45"/>
      <c r="KY207" s="113"/>
      <c r="KZ207" s="112"/>
      <c r="LA207" s="67"/>
      <c r="LB207" s="46"/>
      <c r="LC207" s="37"/>
      <c r="LD207" s="29"/>
      <c r="LE207" s="47"/>
      <c r="LF207" s="25" t="s">
        <v>37</v>
      </c>
      <c r="LG207" s="45">
        <f>LG276</f>
        <v>314300</v>
      </c>
      <c r="LH207" s="45"/>
      <c r="LI207" s="45"/>
      <c r="LJ207" s="25"/>
      <c r="LK207" s="45"/>
      <c r="LL207" s="71"/>
      <c r="LM207" s="26"/>
      <c r="LN207" s="325" t="s">
        <v>1190</v>
      </c>
      <c r="LO207" s="327"/>
      <c r="LP207" s="43">
        <f>(LJ171+LL171)*LN171+(LJ172+LL172)*LN172+(LJ173+LL173)*LN173</f>
        <v>6900</v>
      </c>
      <c r="LQ207" s="37"/>
      <c r="LR207" s="29"/>
      <c r="LS207" s="47"/>
      <c r="LT207" s="67"/>
      <c r="LU207" s="45"/>
      <c r="LV207" s="45"/>
      <c r="LW207" s="45"/>
      <c r="LX207" s="319" t="s">
        <v>1190</v>
      </c>
      <c r="LY207" s="326"/>
      <c r="LZ207" s="45">
        <f>(LX155+LZ155)*MB155</f>
        <v>29750</v>
      </c>
      <c r="MA207" s="45"/>
      <c r="MB207" s="46"/>
      <c r="MC207" s="46"/>
      <c r="MD207" s="46"/>
      <c r="ME207" s="37"/>
      <c r="MF207" s="29"/>
      <c r="MG207" s="47"/>
      <c r="MH207" s="67"/>
      <c r="MI207" s="45"/>
      <c r="MJ207" s="45"/>
      <c r="MK207" s="45"/>
      <c r="ML207" s="319" t="s">
        <v>1190</v>
      </c>
      <c r="MM207" s="326"/>
      <c r="MN207" s="45">
        <f>(ML155+MN155)*MP155</f>
        <v>14300</v>
      </c>
      <c r="MO207" s="45"/>
      <c r="MP207" s="46"/>
      <c r="MQ207" s="46"/>
      <c r="MR207" s="46"/>
      <c r="MS207" s="37"/>
      <c r="MT207" s="29"/>
      <c r="MU207" s="47"/>
      <c r="MV207" s="67"/>
      <c r="MW207" s="45"/>
      <c r="MX207" s="45"/>
      <c r="MY207" s="45"/>
      <c r="MZ207" s="319" t="s">
        <v>1190</v>
      </c>
      <c r="NA207" s="326"/>
      <c r="NB207" s="45">
        <f>(MZ155+NB155)*ND155</f>
        <v>42000</v>
      </c>
      <c r="NC207" s="45"/>
      <c r="ND207" s="46"/>
      <c r="NE207" s="46"/>
      <c r="NF207" s="46"/>
      <c r="NG207" s="37"/>
      <c r="NH207" s="29"/>
      <c r="NI207" s="47"/>
      <c r="NJ207" s="67"/>
      <c r="NK207" s="45"/>
      <c r="NL207" s="45"/>
      <c r="NM207" s="45"/>
      <c r="NN207" s="319" t="s">
        <v>1190</v>
      </c>
      <c r="NO207" s="326"/>
      <c r="NP207" s="45">
        <f>(NN155+NP155)*NR155</f>
        <v>15400</v>
      </c>
      <c r="NQ207" s="45"/>
      <c r="NR207" s="46"/>
      <c r="NS207" s="46"/>
      <c r="NT207" s="46"/>
      <c r="NU207" s="37"/>
    </row>
    <row r="208" spans="1:385" x14ac:dyDescent="0.25">
      <c r="A208" s="38"/>
      <c r="B208" s="39"/>
      <c r="C208" s="40"/>
      <c r="D208" s="40"/>
      <c r="E208" s="41"/>
      <c r="F208" s="41"/>
      <c r="G208" s="40"/>
      <c r="H208" s="42"/>
      <c r="I208" s="45"/>
      <c r="J208" s="45"/>
      <c r="K208" s="45"/>
      <c r="L208" s="45"/>
      <c r="M208" s="25"/>
      <c r="N208" s="45"/>
      <c r="O208" s="45"/>
      <c r="P208" s="45"/>
      <c r="Q208" s="46"/>
      <c r="R208" s="46"/>
      <c r="S208" s="46"/>
      <c r="T208" s="37"/>
      <c r="U208" s="29"/>
      <c r="V208" s="47"/>
      <c r="W208" s="67"/>
      <c r="X208" s="45"/>
      <c r="Y208" s="45"/>
      <c r="Z208" s="45"/>
      <c r="AA208" s="25"/>
      <c r="AB208" s="45"/>
      <c r="AC208" s="45"/>
      <c r="AD208" s="45"/>
      <c r="AE208" s="46"/>
      <c r="AF208" s="46"/>
      <c r="AG208" s="46"/>
      <c r="AH208" s="37"/>
      <c r="AI208" s="29"/>
      <c r="AJ208" s="47"/>
      <c r="AK208" s="45"/>
      <c r="AL208" s="45"/>
      <c r="AM208" s="45"/>
      <c r="AN208" s="45"/>
      <c r="AO208" s="25"/>
      <c r="AP208" s="45"/>
      <c r="AQ208" s="45"/>
      <c r="AR208" s="45"/>
      <c r="AS208" s="46"/>
      <c r="AT208" s="46"/>
      <c r="AU208" s="46"/>
      <c r="AV208" s="37"/>
      <c r="AW208" s="29"/>
      <c r="AX208" s="117"/>
      <c r="AY208" s="118"/>
      <c r="AZ208" s="118"/>
      <c r="BA208" s="67"/>
      <c r="BB208" s="45"/>
      <c r="BC208" s="25"/>
      <c r="BD208" s="45"/>
      <c r="BE208" s="107"/>
      <c r="BF208" s="107"/>
      <c r="BG208" s="46"/>
      <c r="BH208" s="46"/>
      <c r="BI208" s="46"/>
      <c r="BJ208" s="37"/>
      <c r="BK208" s="29"/>
      <c r="BL208" s="47"/>
      <c r="BM208" s="45"/>
      <c r="BN208" s="99"/>
      <c r="BO208" s="45"/>
      <c r="BP208" s="45"/>
      <c r="BQ208" s="25"/>
      <c r="BR208" s="45"/>
      <c r="BS208" s="45"/>
      <c r="BT208" s="114"/>
      <c r="BU208" s="124"/>
      <c r="BV208" s="46"/>
      <c r="BW208" s="46"/>
      <c r="BX208" s="37"/>
      <c r="BY208" s="57"/>
      <c r="BZ208" s="47"/>
      <c r="CA208" s="45"/>
      <c r="CB208" s="45"/>
      <c r="CC208" s="45"/>
      <c r="CD208" s="45"/>
      <c r="CE208" s="25"/>
      <c r="CF208" s="45"/>
      <c r="CG208" s="45"/>
      <c r="CH208" s="125"/>
      <c r="CI208" s="120"/>
      <c r="CJ208" s="121" t="s">
        <v>1191</v>
      </c>
      <c r="CK208" s="46"/>
      <c r="CL208" s="37"/>
      <c r="CM208" s="29"/>
      <c r="CN208" s="47"/>
      <c r="CO208" s="45"/>
      <c r="CP208" s="45"/>
      <c r="CQ208" s="45"/>
      <c r="CR208" s="45"/>
      <c r="CS208" s="25"/>
      <c r="CT208" s="45"/>
      <c r="CU208" s="45"/>
      <c r="CV208" s="125"/>
      <c r="CW208" s="120"/>
      <c r="CX208" s="121" t="s">
        <v>1191</v>
      </c>
      <c r="CY208" s="46"/>
      <c r="CZ208" s="37"/>
      <c r="DA208" s="29"/>
      <c r="DB208" s="47"/>
      <c r="DC208" s="67"/>
      <c r="DD208" s="45"/>
      <c r="DE208" s="45"/>
      <c r="DF208" s="45"/>
      <c r="DG208" s="25"/>
      <c r="DH208" s="45"/>
      <c r="DI208" s="45"/>
      <c r="DJ208" s="45"/>
      <c r="DK208" s="46"/>
      <c r="DL208" s="46"/>
      <c r="DM208" s="46"/>
      <c r="DN208" s="37"/>
      <c r="DO208" s="29"/>
      <c r="DP208" s="47"/>
      <c r="DQ208" s="25"/>
      <c r="DR208" s="45"/>
      <c r="DS208" s="45"/>
      <c r="DT208" s="45"/>
      <c r="DU208" s="25"/>
      <c r="DV208" s="45"/>
      <c r="DW208" s="107"/>
      <c r="DX208" s="107"/>
      <c r="DY208" s="46"/>
      <c r="DZ208" s="46"/>
      <c r="EA208" s="46"/>
      <c r="EB208" s="37"/>
      <c r="ED208" s="47"/>
      <c r="EE208" s="67"/>
      <c r="EF208" s="45"/>
      <c r="EG208" s="45"/>
      <c r="EH208" s="45"/>
      <c r="EI208" s="25"/>
      <c r="EJ208" s="45"/>
      <c r="EK208" s="45"/>
      <c r="EL208" s="45"/>
      <c r="EM208" s="46"/>
      <c r="EN208" s="46"/>
      <c r="EO208" s="46"/>
      <c r="EP208" s="37"/>
      <c r="ER208" s="47"/>
      <c r="ES208" s="67"/>
      <c r="ET208" s="45"/>
      <c r="EU208" s="45"/>
      <c r="EV208" s="45"/>
      <c r="EW208" s="25"/>
      <c r="EX208" s="45"/>
      <c r="EY208" s="45"/>
      <c r="EZ208" s="45"/>
      <c r="FA208" s="46"/>
      <c r="FB208" s="46"/>
      <c r="FC208" s="46"/>
      <c r="FD208" s="37"/>
      <c r="FF208" s="47"/>
      <c r="FG208" s="67"/>
      <c r="FH208" s="45"/>
      <c r="FI208" s="45"/>
      <c r="FJ208" s="45"/>
      <c r="FK208" s="25"/>
      <c r="FL208" s="45"/>
      <c r="FM208" s="45"/>
      <c r="FN208" s="45"/>
      <c r="FO208" s="46"/>
      <c r="FP208" s="46"/>
      <c r="FQ208" s="46"/>
      <c r="FR208" s="37"/>
      <c r="FS208" s="29"/>
      <c r="FT208" s="47"/>
      <c r="FU208" s="67"/>
      <c r="FV208" s="45"/>
      <c r="FW208" s="45"/>
      <c r="FX208" s="45"/>
      <c r="FY208" s="25"/>
      <c r="FZ208" s="45"/>
      <c r="GA208" s="45"/>
      <c r="GB208" s="45"/>
      <c r="GC208" s="46"/>
      <c r="GD208" s="46"/>
      <c r="GE208" s="46"/>
      <c r="GF208" s="37"/>
      <c r="GH208" s="47"/>
      <c r="GI208" s="67"/>
      <c r="GJ208" s="45"/>
      <c r="GK208" s="45"/>
      <c r="GL208" s="45"/>
      <c r="GM208" s="25"/>
      <c r="GN208" s="45"/>
      <c r="GO208" s="45"/>
      <c r="GP208" s="45"/>
      <c r="GQ208" s="46"/>
      <c r="GR208" s="46"/>
      <c r="GS208" s="46"/>
      <c r="GT208" s="37"/>
      <c r="GU208" s="61"/>
      <c r="GV208" s="47"/>
      <c r="GW208" s="30"/>
      <c r="GX208" s="45"/>
      <c r="GY208" s="45"/>
      <c r="GZ208" s="45"/>
      <c r="HA208" s="45"/>
      <c r="HB208" s="25"/>
      <c r="HC208" s="45"/>
      <c r="HD208" s="45"/>
      <c r="HE208" s="126"/>
      <c r="HF208" s="120"/>
      <c r="HG208" s="123"/>
      <c r="HH208" s="46"/>
      <c r="HI208" s="37"/>
      <c r="HK208" s="47"/>
      <c r="HL208" s="45"/>
      <c r="HM208" s="45"/>
      <c r="HN208" s="45"/>
      <c r="HO208" s="45"/>
      <c r="HP208" s="25"/>
      <c r="HQ208" s="45"/>
      <c r="HR208" s="45"/>
      <c r="HS208" s="126"/>
      <c r="HT208" s="120"/>
      <c r="HU208" s="123"/>
      <c r="HV208" s="46"/>
      <c r="HW208" s="37"/>
      <c r="HX208" s="360"/>
      <c r="HY208" s="47"/>
      <c r="HZ208" s="45"/>
      <c r="IA208" s="99"/>
      <c r="IB208" s="45"/>
      <c r="IC208" s="45"/>
      <c r="ID208" s="25"/>
      <c r="IE208" s="45"/>
      <c r="IF208" s="45"/>
      <c r="IG208" s="116"/>
      <c r="IH208" s="124"/>
      <c r="II208" s="46"/>
      <c r="IJ208" s="46"/>
      <c r="IK208" s="37"/>
      <c r="IL208" s="29"/>
      <c r="IM208" s="47"/>
      <c r="IN208" s="45"/>
      <c r="IO208" s="45"/>
      <c r="IP208" s="45"/>
      <c r="IQ208" s="45"/>
      <c r="IR208" s="25"/>
      <c r="IS208" s="45"/>
      <c r="IT208" s="45"/>
      <c r="IU208" s="126"/>
      <c r="IV208" s="120"/>
      <c r="IW208" s="123"/>
      <c r="IX208" s="46"/>
      <c r="IY208" s="37"/>
      <c r="IZ208" s="61"/>
      <c r="JA208" s="47"/>
      <c r="JB208" s="45"/>
      <c r="JC208" s="99"/>
      <c r="JD208" s="45"/>
      <c r="JE208" s="45"/>
      <c r="JF208" s="25"/>
      <c r="JG208" s="45"/>
      <c r="JH208" s="45"/>
      <c r="JI208" s="116"/>
      <c r="JJ208" s="124"/>
      <c r="JK208" s="46"/>
      <c r="JL208" s="46"/>
      <c r="JM208" s="37"/>
      <c r="JN208" s="29"/>
      <c r="JO208" s="47"/>
      <c r="JP208" s="45"/>
      <c r="JQ208" s="45"/>
      <c r="JR208" s="45"/>
      <c r="JS208" s="45"/>
      <c r="JT208" s="25"/>
      <c r="JU208" s="45"/>
      <c r="JV208" s="45"/>
      <c r="JW208" s="126"/>
      <c r="JX208" s="120"/>
      <c r="JY208" s="123"/>
      <c r="JZ208" s="46"/>
      <c r="KA208" s="37"/>
      <c r="KB208" s="51"/>
      <c r="KC208" s="47"/>
      <c r="KD208" s="45"/>
      <c r="KE208" s="45"/>
      <c r="KF208" s="45"/>
      <c r="KG208" s="45"/>
      <c r="KH208" s="25"/>
      <c r="KI208" s="45"/>
      <c r="KJ208" s="45"/>
      <c r="KK208" s="119"/>
      <c r="KL208" s="120"/>
      <c r="KM208" s="121" t="s">
        <v>1191</v>
      </c>
      <c r="KN208" s="46"/>
      <c r="KO208" s="37"/>
      <c r="KP208" s="29"/>
      <c r="KQ208" s="47"/>
      <c r="KR208" s="45"/>
      <c r="KS208" s="45"/>
      <c r="KT208" s="45"/>
      <c r="KU208" s="45"/>
      <c r="KV208" s="25"/>
      <c r="KW208" s="45"/>
      <c r="KX208" s="45"/>
      <c r="KY208" s="122"/>
      <c r="KZ208" s="120"/>
      <c r="LA208" s="123"/>
      <c r="LB208" s="46"/>
      <c r="LC208" s="37"/>
      <c r="LD208" s="29"/>
      <c r="LE208" s="47"/>
      <c r="LF208" s="25"/>
      <c r="LG208" s="45"/>
      <c r="LH208" s="45"/>
      <c r="LI208" s="45"/>
      <c r="LJ208" s="25"/>
      <c r="LK208" s="45"/>
      <c r="LL208" s="71"/>
      <c r="LM208" s="26"/>
      <c r="LN208" s="120"/>
      <c r="LO208" s="123"/>
      <c r="LP208" s="46"/>
      <c r="LQ208" s="37"/>
      <c r="LR208" s="29"/>
      <c r="LS208" s="47"/>
      <c r="LT208" s="67"/>
      <c r="LU208" s="45"/>
      <c r="LV208" s="45"/>
      <c r="LW208" s="45"/>
      <c r="LX208" s="25"/>
      <c r="LY208" s="45"/>
      <c r="LZ208" s="45"/>
      <c r="MA208" s="45"/>
      <c r="MB208" s="46"/>
      <c r="MC208" s="46"/>
      <c r="MD208" s="46"/>
      <c r="ME208" s="37"/>
      <c r="MF208" s="29"/>
      <c r="MG208" s="47"/>
      <c r="MH208" s="67"/>
      <c r="MI208" s="45"/>
      <c r="MJ208" s="45"/>
      <c r="MK208" s="45"/>
      <c r="ML208" s="25"/>
      <c r="MM208" s="45"/>
      <c r="MN208" s="45"/>
      <c r="MO208" s="45"/>
      <c r="MP208" s="46"/>
      <c r="MQ208" s="46"/>
      <c r="MR208" s="46"/>
      <c r="MS208" s="37"/>
      <c r="MT208" s="29"/>
      <c r="MU208" s="47"/>
      <c r="MV208" s="67"/>
      <c r="MW208" s="45"/>
      <c r="MX208" s="45"/>
      <c r="MY208" s="45"/>
      <c r="MZ208" s="25"/>
      <c r="NA208" s="45"/>
      <c r="NB208" s="45"/>
      <c r="NC208" s="45"/>
      <c r="ND208" s="46"/>
      <c r="NE208" s="46"/>
      <c r="NF208" s="46"/>
      <c r="NG208" s="37"/>
      <c r="NH208" s="29"/>
      <c r="NI208" s="47"/>
      <c r="NJ208" s="67"/>
      <c r="NK208" s="45"/>
      <c r="NL208" s="45"/>
      <c r="NM208" s="45"/>
      <c r="NN208" s="25"/>
      <c r="NO208" s="45"/>
      <c r="NP208" s="45"/>
      <c r="NQ208" s="45"/>
      <c r="NR208" s="46"/>
      <c r="NS208" s="46"/>
      <c r="NT208" s="46"/>
      <c r="NU208" s="37"/>
    </row>
    <row r="209" spans="1:385" x14ac:dyDescent="0.25">
      <c r="A209" s="38"/>
      <c r="B209" s="39"/>
      <c r="C209" s="40"/>
      <c r="D209" s="40"/>
      <c r="E209" s="41"/>
      <c r="F209" s="41"/>
      <c r="G209" s="40"/>
      <c r="H209" s="42"/>
      <c r="I209" s="45"/>
      <c r="J209" s="45"/>
      <c r="K209" s="45"/>
      <c r="L209" s="45"/>
      <c r="M209" s="25"/>
      <c r="N209" s="45"/>
      <c r="O209" s="107"/>
      <c r="P209" s="107"/>
      <c r="Q209" s="45"/>
      <c r="R209" s="45"/>
      <c r="S209" s="45"/>
      <c r="T209" s="37"/>
      <c r="U209" s="29"/>
      <c r="V209" s="47"/>
      <c r="W209" s="67"/>
      <c r="X209" s="45"/>
      <c r="Y209" s="45"/>
      <c r="Z209" s="45"/>
      <c r="AA209" s="25"/>
      <c r="AB209" s="45"/>
      <c r="AC209" s="107"/>
      <c r="AD209" s="107"/>
      <c r="AE209" s="45"/>
      <c r="AF209" s="45"/>
      <c r="AG209" s="45"/>
      <c r="AH209" s="37"/>
      <c r="AI209" s="29"/>
      <c r="AJ209" s="47"/>
      <c r="AK209" s="45"/>
      <c r="AL209" s="45"/>
      <c r="AM209" s="45"/>
      <c r="AN209" s="45"/>
      <c r="AO209" s="25"/>
      <c r="AP209" s="45"/>
      <c r="AQ209" s="45"/>
      <c r="AR209" s="45"/>
      <c r="AS209" s="45"/>
      <c r="AT209" s="45"/>
      <c r="AU209" s="45"/>
      <c r="AV209" s="37"/>
      <c r="AW209" s="29"/>
      <c r="AX209" s="47"/>
      <c r="AY209" s="43"/>
      <c r="AZ209" s="43"/>
      <c r="BA209" s="45"/>
      <c r="BB209" s="45"/>
      <c r="BC209" s="25"/>
      <c r="BD209" s="45"/>
      <c r="BE209" s="45"/>
      <c r="BF209" s="45"/>
      <c r="BG209" s="45"/>
      <c r="BH209" s="45"/>
      <c r="BI209" s="45"/>
      <c r="BJ209" s="37"/>
      <c r="BK209" s="29"/>
      <c r="BL209" s="322" t="s">
        <v>38</v>
      </c>
      <c r="BM209" s="322"/>
      <c r="BN209" s="127">
        <f>SUM(BN147,BN151,BN155,BN159,BN163,BN167,BN171,BN175,BN179,BN183,BN187,BN191,BN195)*100</f>
        <v>40700</v>
      </c>
      <c r="BO209" s="67"/>
      <c r="BP209" s="45"/>
      <c r="BQ209" s="25">
        <f>BN209/BR209</f>
        <v>3700</v>
      </c>
      <c r="BR209" s="127">
        <f>SUM(BR147,BR151,BR155,BR159,BR164,BR167,BR172,BR175,BR179,BR183,BR187,BR191,BR195)</f>
        <v>11</v>
      </c>
      <c r="BS209" s="45"/>
      <c r="BT209" s="44" t="str">
        <f t="shared" ref="BT209:BU212" si="1094">BT147</f>
        <v>ゲーム機柄イヤホン</v>
      </c>
      <c r="BU209" s="43">
        <f t="shared" si="1094"/>
        <v>1100</v>
      </c>
      <c r="BV209" s="127">
        <f>SUM(BV147,BV151,BV155,BV159,BV163,BV167,BV171,BV175,BV179,BV183,BV187,BV191,BV195)</f>
        <v>11000</v>
      </c>
      <c r="BW209" s="107">
        <f>BV209/BN209</f>
        <v>0.27027027027027029</v>
      </c>
      <c r="BX209" s="37"/>
      <c r="BY209" s="57"/>
      <c r="BZ209" s="322" t="s">
        <v>38</v>
      </c>
      <c r="CA209" s="322"/>
      <c r="CB209" s="127">
        <f>SUM(CB147,CB151,CB155,CB159,CB163,CB167,CB171,CB175,CB179,CB183,CB187,CB191,CB195)*100</f>
        <v>33400</v>
      </c>
      <c r="CC209" s="67"/>
      <c r="CD209" s="45"/>
      <c r="CE209" s="25">
        <f>CB209/CF209</f>
        <v>1964.7058823529412</v>
      </c>
      <c r="CF209" s="127">
        <f>SUM(CF147,CF151,CF155,CF159,CF164,CF167,CF172,CF175,CF179,CF183,CF187,CF191,CF195)</f>
        <v>17</v>
      </c>
      <c r="CG209" s="45"/>
      <c r="CH209" s="44" t="str">
        <f t="shared" ref="CH209:CI212" si="1095">CH147</f>
        <v>雪見だいふくイヤホン</v>
      </c>
      <c r="CI209" s="43">
        <f t="shared" si="1095"/>
        <v>1100</v>
      </c>
      <c r="CJ209" s="127">
        <f>SUM(CJ147,CJ151,CJ155,CJ159,CJ163,CJ167,CJ171,CJ175,CJ179,CJ183,CJ187,CJ191,CJ195)</f>
        <v>18700</v>
      </c>
      <c r="CK209" s="107">
        <f>CJ209/CB209</f>
        <v>0.55988023952095811</v>
      </c>
      <c r="CL209" s="37"/>
      <c r="CM209" s="29"/>
      <c r="CN209" s="322" t="s">
        <v>38</v>
      </c>
      <c r="CO209" s="322"/>
      <c r="CP209" s="127">
        <f>SUM(CP147,CP151,CP155,CP159,CP163,CP167,CP171,CP175,CP179,CP183,CP187,CP191,CP195)*100</f>
        <v>32100</v>
      </c>
      <c r="CQ209" s="67"/>
      <c r="CR209" s="45"/>
      <c r="CS209" s="25">
        <f>CP209/CT209</f>
        <v>2918.181818181818</v>
      </c>
      <c r="CT209" s="127">
        <f>SUM(CT147,CT151,CT155,CT159,CT164,CT167,CT172,CT175,CT179,CT183,CT187,CT191,CT195)</f>
        <v>11</v>
      </c>
      <c r="CU209" s="45"/>
      <c r="CV209" s="44" t="str">
        <f t="shared" ref="CV209:CW212" si="1096">CV147</f>
        <v>ゲーム機柄ワイヤレスイヤホン</v>
      </c>
      <c r="CW209" s="43">
        <f t="shared" si="1096"/>
        <v>700</v>
      </c>
      <c r="CX209" s="127">
        <f>SUM(CX147,CX151,CX155,CX159,CX163,CX167,CX171,CX175,CX179,CX183,CX187,CX191,CX195)</f>
        <v>4900</v>
      </c>
      <c r="CY209" s="107">
        <f>CX209/CP209</f>
        <v>0.15264797507788161</v>
      </c>
      <c r="CZ209" s="37"/>
      <c r="DA209" s="29"/>
      <c r="DB209" s="47"/>
      <c r="DC209" s="67"/>
      <c r="DD209" s="45"/>
      <c r="DE209" s="45"/>
      <c r="DF209" s="45"/>
      <c r="DG209" s="25"/>
      <c r="DH209" s="45"/>
      <c r="DI209" s="107"/>
      <c r="DJ209" s="107"/>
      <c r="DK209" s="45"/>
      <c r="DL209" s="45"/>
      <c r="DM209" s="45"/>
      <c r="DN209" s="37"/>
      <c r="DO209" s="29"/>
      <c r="DP209" s="47"/>
      <c r="DY209" s="45"/>
      <c r="DZ209" s="45"/>
      <c r="EA209" s="45"/>
      <c r="EB209" s="37"/>
      <c r="EC209" s="128"/>
      <c r="ED209" s="47"/>
      <c r="EE209" s="67"/>
      <c r="EF209" s="45"/>
      <c r="EG209" s="45"/>
      <c r="EH209" s="45"/>
      <c r="EI209" s="25"/>
      <c r="EJ209" s="45"/>
      <c r="EK209" s="107"/>
      <c r="EL209" s="107"/>
      <c r="EM209" s="45"/>
      <c r="EN209" s="45"/>
      <c r="EO209" s="45"/>
      <c r="EP209" s="37"/>
      <c r="EQ209" s="128"/>
      <c r="ER209" s="47"/>
      <c r="ES209" s="67"/>
      <c r="ET209" s="45"/>
      <c r="EU209" s="45"/>
      <c r="EV209" s="45"/>
      <c r="EW209" s="25"/>
      <c r="EX209" s="45"/>
      <c r="EY209" s="107"/>
      <c r="EZ209" s="107"/>
      <c r="FA209" s="45"/>
      <c r="FB209" s="45"/>
      <c r="FC209" s="45"/>
      <c r="FD209" s="37"/>
      <c r="FE209" s="129"/>
      <c r="FF209" s="47"/>
      <c r="FG209" s="67"/>
      <c r="FH209" s="45"/>
      <c r="FI209" s="45"/>
      <c r="FJ209" s="45"/>
      <c r="FK209" s="25"/>
      <c r="FL209" s="45"/>
      <c r="FM209" s="107"/>
      <c r="FN209" s="107"/>
      <c r="FO209" s="45"/>
      <c r="FP209" s="45"/>
      <c r="FQ209" s="45"/>
      <c r="FR209" s="37"/>
      <c r="FS209" s="29"/>
      <c r="FT209" s="47"/>
      <c r="FU209" s="67"/>
      <c r="FV209" s="45"/>
      <c r="FW209" s="45"/>
      <c r="FX209" s="45"/>
      <c r="FY209" s="25"/>
      <c r="FZ209" s="45"/>
      <c r="GA209" s="107"/>
      <c r="GB209" s="107"/>
      <c r="GC209" s="45"/>
      <c r="GD209" s="45"/>
      <c r="GE209" s="45"/>
      <c r="GF209" s="37"/>
      <c r="GG209" s="128"/>
      <c r="GH209" s="47"/>
      <c r="GI209" s="67"/>
      <c r="GJ209" s="45"/>
      <c r="GK209" s="45"/>
      <c r="GL209" s="45"/>
      <c r="GM209" s="25"/>
      <c r="GN209" s="45"/>
      <c r="GO209" s="107"/>
      <c r="GP209" s="107"/>
      <c r="GQ209" s="45"/>
      <c r="GR209" s="45"/>
      <c r="GS209" s="45"/>
      <c r="GT209" s="37"/>
      <c r="GU209" s="130"/>
      <c r="GV209" s="322" t="s">
        <v>38</v>
      </c>
      <c r="GW209" s="322"/>
      <c r="GX209" s="322"/>
      <c r="GY209" s="127">
        <f>SUM(GY147,GY151,GY155,GY159,GY163,GY167,GY171,GY175,GY179,GY183,GY187,GY191,GY195)*100</f>
        <v>19800</v>
      </c>
      <c r="GZ209" s="67"/>
      <c r="HA209" s="45"/>
      <c r="HB209" s="25">
        <f>GY209/HC209</f>
        <v>1320</v>
      </c>
      <c r="HC209" s="127">
        <f>SUM(HC147,HC151,HC155,HC159,HC164,HC167,HC172,HC175,HC179,HC183,HC187,HC191,HC195)</f>
        <v>15</v>
      </c>
      <c r="HD209" s="45"/>
      <c r="HE209" s="44" t="str">
        <f t="shared" ref="HE209:HF212" si="1097">HE147</f>
        <v>ジュエルドロップシール</v>
      </c>
      <c r="HF209" s="43">
        <f t="shared" si="1097"/>
        <v>1500</v>
      </c>
      <c r="HG209" s="127">
        <f>SUM(HG147,HG151,HG155,HG159,HG163,HG167,HG171,HG175,HG179,HG183,HG187,HG191,HG195)</f>
        <v>10540</v>
      </c>
      <c r="HH209" s="107">
        <f>HG209/GY209</f>
        <v>0.53232323232323231</v>
      </c>
      <c r="HI209" s="37"/>
      <c r="HJ209" s="128"/>
      <c r="HK209" s="322" t="s">
        <v>38</v>
      </c>
      <c r="HL209" s="322"/>
      <c r="HM209" s="127">
        <f>SUM(HM147,HM151,HM155,HM159,HM163,HM167,HM171,HM175,HM179,HM183,HM187,HM191,HM195)*100</f>
        <v>36800</v>
      </c>
      <c r="HN209" s="67"/>
      <c r="HO209" s="45"/>
      <c r="HP209" s="25">
        <f>HM209/HQ209</f>
        <v>7360</v>
      </c>
      <c r="HQ209" s="127">
        <f>SUM(HQ147,HQ151,HQ155,HQ159,HQ164,HQ167,HQ172,HQ175,HQ179,HQ183,HQ187,HQ191,HQ195)</f>
        <v>5</v>
      </c>
      <c r="HR209" s="45"/>
      <c r="HS209" s="44" t="str">
        <f t="shared" ref="HS209:HT212" si="1098">HS147</f>
        <v>キティボアバンスクリップ</v>
      </c>
      <c r="HT209" s="43">
        <f t="shared" si="1098"/>
        <v>1100</v>
      </c>
      <c r="HU209" s="127">
        <f>SUM(HU147,HU151,HU155,HU159,HU163,HU167,HU171,HU175,HU179,HU183,HU187,HU191,HU195)</f>
        <v>4400</v>
      </c>
      <c r="HV209" s="107">
        <f>HU209/HM209</f>
        <v>0.11956521739130435</v>
      </c>
      <c r="HW209" s="37"/>
      <c r="HX209" s="360"/>
      <c r="HY209" s="322" t="s">
        <v>38</v>
      </c>
      <c r="HZ209" s="322"/>
      <c r="IA209" s="127">
        <f>SUM(IA147,IA151,IA155,IA159,IA163,IA167,IA171,IA175,IA179,IA183,IA187,IA191,IA195)*100</f>
        <v>24900</v>
      </c>
      <c r="IB209" s="67"/>
      <c r="IC209" s="45"/>
      <c r="ID209" s="25">
        <f>IA209/IE209</f>
        <v>2490</v>
      </c>
      <c r="IE209" s="127">
        <f>SUM(IE147,IE151,IE155,IE159,IE164,IE167,IE172,IE175,IE179,IE183,IE187,IE191,IE195)</f>
        <v>10</v>
      </c>
      <c r="IF209" s="45"/>
      <c r="IG209" s="44" t="str">
        <f t="shared" ref="IG209:IH212" si="1099">IG147</f>
        <v>サンリオデニムポーチ</v>
      </c>
      <c r="IH209" s="43">
        <f t="shared" si="1099"/>
        <v>1300</v>
      </c>
      <c r="II209" s="127">
        <f>SUM(II147,II151,II155,II159,II163,II167,II171,II175,II179,II183,II187,II191,II195)</f>
        <v>6200</v>
      </c>
      <c r="IJ209" s="107">
        <f>II209/IA209</f>
        <v>0.24899598393574296</v>
      </c>
      <c r="IK209" s="37"/>
      <c r="IL209" s="29"/>
      <c r="IM209" s="322" t="s">
        <v>38</v>
      </c>
      <c r="IN209" s="322"/>
      <c r="IO209" s="127">
        <f>SUM(IO147,IO151,IO155,IO159,IO163,IO167,IO171,IO175,IO179,IO183,IO187,IO191,IO195)*100</f>
        <v>49300</v>
      </c>
      <c r="IP209" s="67"/>
      <c r="IQ209" s="45"/>
      <c r="IR209" s="25">
        <f>IO209/IS209</f>
        <v>3792.3076923076924</v>
      </c>
      <c r="IS209" s="127">
        <f>SUM(IS147,IS151,IS155,IS159,IS164,IS167,IS172,IS175,IS179,IS183,IS187,IS191,IS195)</f>
        <v>13</v>
      </c>
      <c r="IT209" s="45"/>
      <c r="IU209" s="44" t="str">
        <f t="shared" ref="IU209:IV212" si="1100">IU147</f>
        <v>モンチッチがま口</v>
      </c>
      <c r="IV209" s="43">
        <f t="shared" si="1100"/>
        <v>400</v>
      </c>
      <c r="IW209" s="127">
        <f>SUM(IW147,IW151,IW155,IW159,IW163,IW167,IW171,IW175,IW179,IW183,IW187,IW191,IW195)</f>
        <v>4000</v>
      </c>
      <c r="IX209" s="107">
        <f>IW209/IO209</f>
        <v>8.1135902636916835E-2</v>
      </c>
      <c r="IY209" s="37"/>
      <c r="IZ209" s="130"/>
      <c r="JA209" s="322" t="s">
        <v>38</v>
      </c>
      <c r="JB209" s="322"/>
      <c r="JC209" s="127">
        <f>SUM(JC147,JC151,JC155,JC159,JC163,JC167,JC171,JC175,JC179,JC183,JC187,JC191,JC195)*100</f>
        <v>32200</v>
      </c>
      <c r="JD209" s="67"/>
      <c r="JE209" s="45"/>
      <c r="JF209" s="25">
        <f>JC209/JG209</f>
        <v>4025</v>
      </c>
      <c r="JG209" s="127">
        <f>SUM(JG147,JG151,JG155,JG159,JG164,JG167,JG172,JG175,JG179,JG183,JG187,JG191,JG195)</f>
        <v>8</v>
      </c>
      <c r="JH209" s="45"/>
      <c r="JI209" s="44" t="str">
        <f t="shared" ref="JI209:JJ212" si="1101">JI147</f>
        <v>サンリオヒョウ柄ヘアバンド</v>
      </c>
      <c r="JJ209" s="43">
        <f t="shared" si="1101"/>
        <v>1100</v>
      </c>
      <c r="JK209" s="127">
        <f>SUM(JK147,JK151,JK155,JK159,JK163,JK167,JK171,JK175,JK179,JK183,JK187,JK191,JK195)</f>
        <v>5500</v>
      </c>
      <c r="JL209" s="107">
        <f>JK209/JC209</f>
        <v>0.17080745341614906</v>
      </c>
      <c r="JM209" s="37"/>
      <c r="JN209" s="29"/>
      <c r="JO209" s="322" t="s">
        <v>38</v>
      </c>
      <c r="JP209" s="322"/>
      <c r="JQ209" s="127">
        <f>SUM(JQ147,JQ151,JQ155,JQ159,JQ163,JQ167,JQ171,JQ175,JQ179,JQ183,JQ187,JQ191,JQ195)*100</f>
        <v>39000</v>
      </c>
      <c r="JR209" s="67"/>
      <c r="JS209" s="45"/>
      <c r="JT209" s="25">
        <f>JQ209/JU209</f>
        <v>3545.4545454545455</v>
      </c>
      <c r="JU209" s="127">
        <f>SUM(JU147,JU151,JU155,JU159,JU164,JU167,JU172,JU175,JU179,JU183,JU187,JU191,JU195)</f>
        <v>11</v>
      </c>
      <c r="JV209" s="45"/>
      <c r="JW209" s="44" t="str">
        <f t="shared" ref="JW209:JX212" si="1102">JW147</f>
        <v>キティボアバンスクリップ</v>
      </c>
      <c r="JX209" s="43">
        <f t="shared" si="1102"/>
        <v>1100</v>
      </c>
      <c r="JY209" s="127">
        <f>SUM(JY147,JY151,JY155,JY159,JY163,JY167,JY171,JY175,JY179,JY183,JY187,JY191,JY195)</f>
        <v>18700</v>
      </c>
      <c r="JZ209" s="107">
        <f>JY209/JQ209</f>
        <v>0.4794871794871795</v>
      </c>
      <c r="KA209" s="37"/>
      <c r="KB209" s="51"/>
      <c r="KC209" s="322" t="s">
        <v>38</v>
      </c>
      <c r="KD209" s="322"/>
      <c r="KE209" s="127">
        <f>SUM(KE147,KE151,KE155,KE159,KE163,KE167,KE171,KE175,KE179,KE183,KE187,KE191,KE195)*100</f>
        <v>22000</v>
      </c>
      <c r="KF209" s="67"/>
      <c r="KG209" s="45"/>
      <c r="KH209" s="25">
        <f>KE209/KI209</f>
        <v>1833.3333333333333</v>
      </c>
      <c r="KI209" s="127">
        <f>SUM(KI147,KI151,KI155,KI159,KI164,KI167,KI172,KI175,KI179,KI183,KI187,KI191,KI195)</f>
        <v>12</v>
      </c>
      <c r="KJ209" s="45"/>
      <c r="KK209" s="44" t="str">
        <f>KK147</f>
        <v>キティギャルマスコット</v>
      </c>
      <c r="KL209" s="43">
        <f>KL147</f>
        <v>660</v>
      </c>
      <c r="KM209" s="127">
        <f>SUM(KM147,KM151,KM155,KM159,KM163,KM167,KM171,KM175,KM179,KM183,KM187,KM191,KM195)</f>
        <v>7260</v>
      </c>
      <c r="KN209" s="107">
        <f>KM209/KE209</f>
        <v>0.33</v>
      </c>
      <c r="KO209" s="37"/>
      <c r="KP209" s="29"/>
      <c r="KQ209" s="322" t="s">
        <v>38</v>
      </c>
      <c r="KR209" s="322"/>
      <c r="KS209" s="127">
        <f>SUM(KS147,KS151,KS155,KS159,KS163,KS167,KS171,KS175,KS179,KS183,KS187,KS191,KS195)*100</f>
        <v>60500</v>
      </c>
      <c r="KT209" s="67"/>
      <c r="KU209" s="45"/>
      <c r="KV209" s="25">
        <f>KS209/KW209</f>
        <v>6050</v>
      </c>
      <c r="KW209" s="127">
        <f>SUM(KW147,KW151,KW155,KW159,KW164,KW167,KW172,KW175,KW179,KW183,KW187,KW191,KW195)</f>
        <v>10</v>
      </c>
      <c r="KX209" s="45"/>
      <c r="KY209" s="68" t="str">
        <f>KY147</f>
        <v>サンリオケープポーチ</v>
      </c>
      <c r="KZ209" s="43">
        <f>KZ147</f>
        <v>900</v>
      </c>
      <c r="LA209" s="127">
        <f>SUM(LA147,LA151,LA155,LA159,LA163,LA167,LA171,LA175,LA179,LA183,LA187,LA191,LA195)</f>
        <v>7000</v>
      </c>
      <c r="LB209" s="107">
        <f>LA209/KS209</f>
        <v>0.11570247933884298</v>
      </c>
      <c r="LC209" s="37"/>
      <c r="LD209" s="29"/>
      <c r="LE209" s="47"/>
      <c r="LH209" s="45"/>
      <c r="LI209" s="45"/>
      <c r="LJ209" s="25"/>
      <c r="LK209" s="45"/>
      <c r="LL209" s="45"/>
      <c r="LM209" s="44"/>
      <c r="LN209" s="43"/>
      <c r="LO209" s="131"/>
      <c r="LP209" s="107"/>
      <c r="LQ209" s="37"/>
      <c r="LR209" s="29"/>
      <c r="LS209" s="47"/>
      <c r="LT209" s="67"/>
      <c r="LU209" s="45"/>
      <c r="LV209" s="45"/>
      <c r="LW209" s="45"/>
      <c r="LX209" s="25"/>
      <c r="LY209" s="45"/>
      <c r="LZ209" s="107"/>
      <c r="MA209" s="107"/>
      <c r="MB209" s="45"/>
      <c r="MC209" s="45"/>
      <c r="MD209" s="45"/>
      <c r="ME209" s="37"/>
      <c r="MF209" s="29"/>
      <c r="MG209" s="47"/>
      <c r="MH209" s="67"/>
      <c r="MI209" s="45"/>
      <c r="MJ209" s="45"/>
      <c r="MK209" s="45"/>
      <c r="ML209" s="25"/>
      <c r="MM209" s="45"/>
      <c r="MN209" s="107"/>
      <c r="MO209" s="107"/>
      <c r="MP209" s="45"/>
      <c r="MQ209" s="45"/>
      <c r="MR209" s="45"/>
      <c r="MS209" s="37"/>
      <c r="MT209" s="29"/>
      <c r="MU209" s="47"/>
      <c r="MV209" s="67"/>
      <c r="MW209" s="45"/>
      <c r="MX209" s="45"/>
      <c r="MY209" s="45"/>
      <c r="MZ209" s="25"/>
      <c r="NA209" s="45"/>
      <c r="NB209" s="107"/>
      <c r="NC209" s="107"/>
      <c r="ND209" s="45"/>
      <c r="NE209" s="45"/>
      <c r="NF209" s="45"/>
      <c r="NG209" s="37"/>
      <c r="NH209" s="29"/>
      <c r="NI209" s="47"/>
      <c r="NJ209" s="67"/>
      <c r="NK209" s="45"/>
      <c r="NL209" s="45"/>
      <c r="NM209" s="45"/>
      <c r="NN209" s="25"/>
      <c r="NO209" s="45"/>
      <c r="NP209" s="107"/>
      <c r="NQ209" s="107"/>
      <c r="NR209" s="45"/>
      <c r="NS209" s="45"/>
      <c r="NT209" s="45"/>
      <c r="NU209" s="37"/>
    </row>
    <row r="210" spans="1:385" x14ac:dyDescent="0.25">
      <c r="A210" s="38"/>
      <c r="B210" s="132"/>
      <c r="C210" s="40"/>
      <c r="D210" s="40"/>
      <c r="E210" s="41"/>
      <c r="F210" s="133"/>
      <c r="G210" s="134"/>
      <c r="H210" s="135"/>
      <c r="I210" s="71"/>
      <c r="J210" s="67"/>
      <c r="K210" s="45"/>
      <c r="L210" s="45"/>
      <c r="M210" s="25"/>
      <c r="N210" s="45"/>
      <c r="O210" s="107"/>
      <c r="P210" s="107"/>
      <c r="Q210" s="45"/>
      <c r="R210" s="45"/>
      <c r="S210" s="45"/>
      <c r="T210" s="37"/>
      <c r="U210" s="29"/>
      <c r="V210" s="47"/>
      <c r="W210" s="45"/>
      <c r="X210" s="45"/>
      <c r="Y210" s="45"/>
      <c r="Z210" s="45"/>
      <c r="AA210" s="25"/>
      <c r="AB210" s="45"/>
      <c r="AC210" s="107"/>
      <c r="AD210" s="107"/>
      <c r="AE210" s="45"/>
      <c r="AF210" s="45"/>
      <c r="AG210" s="45"/>
      <c r="AH210" s="37"/>
      <c r="AI210" s="29"/>
      <c r="AJ210" s="47"/>
      <c r="AK210" s="45"/>
      <c r="AL210" s="45"/>
      <c r="AM210" s="45"/>
      <c r="AN210" s="45"/>
      <c r="AO210" s="25"/>
      <c r="AP210" s="45"/>
      <c r="AQ210" s="45"/>
      <c r="AR210" s="45"/>
      <c r="AS210" s="45"/>
      <c r="AT210" s="45"/>
      <c r="AU210" s="45"/>
      <c r="AV210" s="37"/>
      <c r="AW210" s="29"/>
      <c r="AX210" s="47"/>
      <c r="AY210" s="45"/>
      <c r="AZ210" s="45"/>
      <c r="BA210" s="45"/>
      <c r="BB210" s="45"/>
      <c r="BC210" s="25"/>
      <c r="BD210" s="45"/>
      <c r="BE210" s="45"/>
      <c r="BF210" s="45"/>
      <c r="BG210" s="45"/>
      <c r="BH210" s="45"/>
      <c r="BI210" s="45"/>
      <c r="BJ210" s="37"/>
      <c r="BK210" s="29"/>
      <c r="BL210" s="322" t="s">
        <v>38</v>
      </c>
      <c r="BM210" s="322"/>
      <c r="BN210" s="127">
        <f>SUM(BN148,BN152,BN156,BN160,BN164,BN168,BN172,BN176,BN180,BN184,BN188,BN192,BN196)*100</f>
        <v>22500</v>
      </c>
      <c r="BO210" s="67"/>
      <c r="BP210" s="45"/>
      <c r="BQ210" s="25">
        <f>BN210/BR210</f>
        <v>1500</v>
      </c>
      <c r="BR210" s="127">
        <f>SUM(BR148,BR152,BR156,BR160,BR164,BR168,BR171,BR176,BR180,BR184,BR188,BR192,BR196)</f>
        <v>15</v>
      </c>
      <c r="BS210" s="45"/>
      <c r="BT210" s="44" t="str">
        <f t="shared" si="1094"/>
        <v>キティウインドウチャーム</v>
      </c>
      <c r="BU210" s="43">
        <f t="shared" si="1094"/>
        <v>660</v>
      </c>
      <c r="BV210" s="127">
        <f>SUM(BV148,BV152,BV156,BV160,BV164,BV168,BV171,BV176,BV180,BV184,BV188,BV192,BV196)</f>
        <v>14740</v>
      </c>
      <c r="BW210" s="107">
        <f>BV210/BN210</f>
        <v>0.65511111111111109</v>
      </c>
      <c r="BX210" s="37"/>
      <c r="BY210" s="57"/>
      <c r="BZ210" s="322" t="s">
        <v>38</v>
      </c>
      <c r="CA210" s="322"/>
      <c r="CB210" s="127">
        <f>SUM(CB148,CB152,CB156,CB160,CB164,CB168,CB172,CB176,CB180,CB184,CB188,CB192,CB196)*100</f>
        <v>27400</v>
      </c>
      <c r="CC210" s="67"/>
      <c r="CD210" s="45"/>
      <c r="CE210" s="25">
        <f>CB210/CF210</f>
        <v>1826.6666666666667</v>
      </c>
      <c r="CF210" s="127">
        <f>SUM(CF148,CF152,CF156,CF160,CF164,CF168,CF171,CF176,CF180,CF184,CF188,CF192,CF196)</f>
        <v>15</v>
      </c>
      <c r="CG210" s="45"/>
      <c r="CH210" s="44" t="str">
        <f t="shared" si="1095"/>
        <v>モンチッチイヤホンケース</v>
      </c>
      <c r="CI210" s="43">
        <f t="shared" si="1095"/>
        <v>500</v>
      </c>
      <c r="CJ210" s="127">
        <f>SUM(CJ148,CJ152,CJ156,CJ160,CJ164,CJ168,CJ171,CJ176,CJ180,CJ184,CJ188,CJ192,CJ196)</f>
        <v>12300</v>
      </c>
      <c r="CK210" s="107">
        <f>CJ210/CB210</f>
        <v>0.4489051094890511</v>
      </c>
      <c r="CL210" s="37"/>
      <c r="CM210" s="29"/>
      <c r="CN210" s="322" t="s">
        <v>38</v>
      </c>
      <c r="CO210" s="322"/>
      <c r="CP210" s="127">
        <f>SUM(CP148,CP152,CP156,CP160,CP164,CP168,CP172,CP176,CP180,CP184,CP188,CP192,CP196)*100</f>
        <v>19800</v>
      </c>
      <c r="CQ210" s="67"/>
      <c r="CR210" s="45"/>
      <c r="CS210" s="25">
        <f>CP210/CT210</f>
        <v>3300</v>
      </c>
      <c r="CT210" s="127">
        <f>SUM(CT148,CT152,CT156,CT160,CT164,CT168,CT171,CT176,CT180,CT184,CT188,CT192,CT196)</f>
        <v>6</v>
      </c>
      <c r="CU210" s="45"/>
      <c r="CV210" s="44" t="str">
        <f t="shared" si="1096"/>
        <v>サンリオヘアバンド</v>
      </c>
      <c r="CW210" s="43">
        <f t="shared" si="1096"/>
        <v>660</v>
      </c>
      <c r="CX210" s="127">
        <f>SUM(CX148,CX152,CX156,CX160,CX164,CX168,CX171,CX176,CX180,CX184,CX188,CX192,CX196)</f>
        <v>1980</v>
      </c>
      <c r="CY210" s="107">
        <f>CX210/CP210</f>
        <v>0.1</v>
      </c>
      <c r="CZ210" s="37"/>
      <c r="DA210" s="29"/>
      <c r="DB210" s="47"/>
      <c r="DC210" s="45"/>
      <c r="DD210" s="45"/>
      <c r="DE210" s="45"/>
      <c r="DF210" s="45"/>
      <c r="DG210" s="25"/>
      <c r="DH210" s="45"/>
      <c r="DI210" s="107"/>
      <c r="DJ210" s="107"/>
      <c r="DK210" s="45"/>
      <c r="DL210" s="45"/>
      <c r="DM210" s="45"/>
      <c r="DN210" s="37"/>
      <c r="DO210" s="29"/>
      <c r="DP210" s="47"/>
      <c r="DQ210" s="45"/>
      <c r="DR210" s="45"/>
      <c r="DS210" s="45"/>
      <c r="DT210" s="45"/>
      <c r="DU210" s="25"/>
      <c r="DV210" s="45"/>
      <c r="DW210" s="45"/>
      <c r="DX210" s="45"/>
      <c r="DY210" s="45"/>
      <c r="DZ210" s="45"/>
      <c r="EA210" s="45"/>
      <c r="EB210" s="37"/>
      <c r="EC210" s="29"/>
      <c r="ED210" s="47"/>
      <c r="EE210" s="45"/>
      <c r="EF210" s="45"/>
      <c r="EG210" s="45"/>
      <c r="EH210" s="45"/>
      <c r="EI210" s="25"/>
      <c r="EJ210" s="45"/>
      <c r="EK210" s="107"/>
      <c r="EL210" s="107"/>
      <c r="EM210" s="45"/>
      <c r="EN210" s="45"/>
      <c r="EO210" s="45"/>
      <c r="EP210" s="37"/>
      <c r="EQ210" s="29"/>
      <c r="ER210" s="47"/>
      <c r="ES210" s="45"/>
      <c r="ET210" s="45"/>
      <c r="EU210" s="45"/>
      <c r="EV210" s="45"/>
      <c r="EW210" s="25"/>
      <c r="EX210" s="45"/>
      <c r="EY210" s="107"/>
      <c r="EZ210" s="107"/>
      <c r="FA210" s="45"/>
      <c r="FB210" s="45"/>
      <c r="FC210" s="45"/>
      <c r="FD210" s="37"/>
      <c r="FE210" s="60"/>
      <c r="FF210" s="47"/>
      <c r="FG210" s="45"/>
      <c r="FH210" s="45"/>
      <c r="FI210" s="45"/>
      <c r="FJ210" s="45"/>
      <c r="FK210" s="25"/>
      <c r="FL210" s="45"/>
      <c r="FM210" s="107"/>
      <c r="FN210" s="107"/>
      <c r="FO210" s="45"/>
      <c r="FP210" s="45"/>
      <c r="FQ210" s="45"/>
      <c r="FR210" s="37"/>
      <c r="FS210" s="29"/>
      <c r="FT210" s="47"/>
      <c r="FU210" s="45"/>
      <c r="FV210" s="45"/>
      <c r="FW210" s="45"/>
      <c r="FX210" s="45"/>
      <c r="FY210" s="25"/>
      <c r="FZ210" s="45"/>
      <c r="GA210" s="107"/>
      <c r="GB210" s="107"/>
      <c r="GC210" s="45"/>
      <c r="GD210" s="45"/>
      <c r="GE210" s="45"/>
      <c r="GF210" s="37"/>
      <c r="GG210" s="29"/>
      <c r="GH210" s="47"/>
      <c r="GI210" s="45"/>
      <c r="GJ210" s="45"/>
      <c r="GK210" s="45"/>
      <c r="GL210" s="45"/>
      <c r="GM210" s="25"/>
      <c r="GN210" s="45"/>
      <c r="GO210" s="107"/>
      <c r="GP210" s="107"/>
      <c r="GQ210" s="45"/>
      <c r="GR210" s="45"/>
      <c r="GS210" s="45"/>
      <c r="GT210" s="37"/>
      <c r="GU210" s="130"/>
      <c r="GV210" s="322" t="s">
        <v>38</v>
      </c>
      <c r="GW210" s="322"/>
      <c r="GX210" s="322"/>
      <c r="GY210" s="127">
        <f>SUM(GY148,GY152,GY156,GY160,GY164,GY168,GY172,GY176,GY180,GY184,GY188,GY192,GY196)*100</f>
        <v>14600</v>
      </c>
      <c r="GZ210" s="67"/>
      <c r="HA210" s="45"/>
      <c r="HB210" s="25">
        <f>GY210/HC210</f>
        <v>912.5</v>
      </c>
      <c r="HC210" s="127">
        <f>SUM(HC148,HC152,HC156,HC160,HC164,HC168,HC171,HC176,HC180,HC184,HC188,HC192,HC196)</f>
        <v>16</v>
      </c>
      <c r="HD210" s="45"/>
      <c r="HE210" s="44" t="str">
        <f t="shared" si="1097"/>
        <v>安価シール</v>
      </c>
      <c r="HF210" s="43">
        <f t="shared" si="1097"/>
        <v>500</v>
      </c>
      <c r="HG210" s="127">
        <f>SUM(HG148,HG152,HG156,HG160,HG164,HG168,HG171,HG176,HG180,HG184,HG188,HG192,HG196)</f>
        <v>7160</v>
      </c>
      <c r="HH210" s="107">
        <f>HG210/GY210</f>
        <v>0.49041095890410957</v>
      </c>
      <c r="HI210" s="37"/>
      <c r="HJ210" s="29"/>
      <c r="HK210" s="322" t="s">
        <v>38</v>
      </c>
      <c r="HL210" s="322"/>
      <c r="HM210" s="127">
        <f>SUM(HM148,HM152,HM156,HM160,HM164,HM168,HM172,HM176,HM180,HM184,HM188,HM192,HM196)*100</f>
        <v>18200</v>
      </c>
      <c r="HN210" s="67"/>
      <c r="HO210" s="45"/>
      <c r="HP210" s="25">
        <f>HM210/HQ210</f>
        <v>4550</v>
      </c>
      <c r="HQ210" s="127">
        <f>SUM(HQ148,HQ152,HQ156,HQ160,HQ164,HQ168,HQ171,HQ176,HQ180,HQ184,HQ188,HQ192,HQ196)</f>
        <v>4</v>
      </c>
      <c r="HR210" s="45"/>
      <c r="HS210" s="44" t="str">
        <f t="shared" si="1098"/>
        <v>サンリオ豹柄フェイスポーチ</v>
      </c>
      <c r="HT210" s="43">
        <f t="shared" si="1098"/>
        <v>900</v>
      </c>
      <c r="HU210" s="127">
        <f>SUM(HU148,HU152,HU156,HU160,HU164,HU168,HU171,HU176,HU180,HU184,HU188,HU192,HU196)</f>
        <v>3600</v>
      </c>
      <c r="HV210" s="107">
        <f>HU210/HM210</f>
        <v>0.19780219780219779</v>
      </c>
      <c r="HW210" s="37"/>
      <c r="HX210" s="360"/>
      <c r="HY210" s="322" t="s">
        <v>38</v>
      </c>
      <c r="HZ210" s="322"/>
      <c r="IA210" s="127">
        <f>SUM(IA148,IA152,IA156,IA160,IA164,IA168,IA172,IA176,IA180,IA184,IA188,IA192,IA196)*100</f>
        <v>30200</v>
      </c>
      <c r="IB210" s="67"/>
      <c r="IC210" s="45"/>
      <c r="ID210" s="25">
        <f>IA210/IE210</f>
        <v>2323.0769230769229</v>
      </c>
      <c r="IE210" s="127">
        <f>SUM(IE148,IE152,IE156,IE160,IE164,IE168,IE171,IE176,IE180,IE184,IE188,IE192,IE196)</f>
        <v>13</v>
      </c>
      <c r="IF210" s="45"/>
      <c r="IG210" s="44" t="str">
        <f t="shared" si="1099"/>
        <v>ギャルキティマスコット</v>
      </c>
      <c r="IH210" s="43">
        <f t="shared" si="1099"/>
        <v>500</v>
      </c>
      <c r="II210" s="127">
        <f>SUM(II148,II152,II156,II160,II164,II168,II171,II176,II180,II184,II188,II192,II196)</f>
        <v>6500</v>
      </c>
      <c r="IJ210" s="107">
        <f>II210/IA210</f>
        <v>0.21523178807947019</v>
      </c>
      <c r="IK210" s="37"/>
      <c r="IL210" s="29"/>
      <c r="IM210" s="322" t="s">
        <v>38</v>
      </c>
      <c r="IN210" s="322"/>
      <c r="IO210" s="127">
        <f>SUM(IO148,IO152,IO156,IO160,IO164,IO168,IO172,IO176,IO180,IO184,IO188,IO192,IO196)*100</f>
        <v>15300</v>
      </c>
      <c r="IP210" s="67"/>
      <c r="IQ210" s="45"/>
      <c r="IR210" s="25">
        <f>IO210/IS210</f>
        <v>805.26315789473688</v>
      </c>
      <c r="IS210" s="127">
        <f>SUM(IS148,IS152,IS156,IS160,IS164,IS168,IS171,IS176,IS180,IS184,IS188,IS192,IS196)</f>
        <v>19</v>
      </c>
      <c r="IT210" s="45"/>
      <c r="IU210" s="44" t="str">
        <f t="shared" si="1100"/>
        <v>シールバインダー</v>
      </c>
      <c r="IV210" s="43">
        <f t="shared" si="1100"/>
        <v>0</v>
      </c>
      <c r="IW210" s="127">
        <f>SUM(IW148,IW152,IW156,IW160,IW164,IW168,IW171,IW176,IW180,IW184,IW188,IW192,IW196)</f>
        <v>16200</v>
      </c>
      <c r="IX210" s="107">
        <f>IW210/IO210</f>
        <v>1.0588235294117647</v>
      </c>
      <c r="IY210" s="37"/>
      <c r="IZ210" s="130"/>
      <c r="JA210" s="322" t="s">
        <v>38</v>
      </c>
      <c r="JB210" s="322"/>
      <c r="JC210" s="127">
        <f>SUM(JC148,JC152,JC156,JC160,JC164,JC168,JC172,JC176,JC180,JC184,JC188,JC192,JC196)*100</f>
        <v>40800</v>
      </c>
      <c r="JD210" s="67"/>
      <c r="JE210" s="45"/>
      <c r="JF210" s="25">
        <f>JC210/JG210</f>
        <v>4533.333333333333</v>
      </c>
      <c r="JG210" s="127">
        <f>SUM(JG148,JG152,JG156,JG160,JG164,JG168,JG171,JG176,JG180,JG184,JG188,JG192,JG196)</f>
        <v>9</v>
      </c>
      <c r="JH210" s="45"/>
      <c r="JI210" s="44" t="str">
        <f t="shared" si="1101"/>
        <v>キティフェイスポーチ</v>
      </c>
      <c r="JJ210" s="43">
        <f t="shared" si="1101"/>
        <v>700</v>
      </c>
      <c r="JK210" s="127">
        <f>SUM(JK148,JK152,JK156,JK160,JK164,JK168,JK171,JK176,JK180,JK184,JK188,JK192,JK196)</f>
        <v>8700</v>
      </c>
      <c r="JL210" s="107">
        <f>JK210/JC210</f>
        <v>0.21323529411764705</v>
      </c>
      <c r="JM210" s="37"/>
      <c r="JN210" s="29"/>
      <c r="JO210" s="322" t="s">
        <v>38</v>
      </c>
      <c r="JP210" s="322"/>
      <c r="JQ210" s="127">
        <f>SUM(JQ148,JQ152,JQ156,JQ160,JQ164,JQ168,JQ172,JQ176,JQ180,JQ184,JQ188,JQ192,JQ196)*100</f>
        <v>35600</v>
      </c>
      <c r="JR210" s="67"/>
      <c r="JS210" s="45"/>
      <c r="JT210" s="25">
        <f>JQ210/JU210</f>
        <v>4450</v>
      </c>
      <c r="JU210" s="127">
        <f>SUM(JU148,JU152,JU156,JU160,JU164,JU168,JU171,JU176,JU180,JU184,JU188,JU192,JU196)</f>
        <v>8</v>
      </c>
      <c r="JV210" s="45"/>
      <c r="JW210" s="44" t="str">
        <f t="shared" si="1102"/>
        <v>モンチッチマスコット2</v>
      </c>
      <c r="JX210" s="43">
        <f t="shared" si="1102"/>
        <v>539</v>
      </c>
      <c r="JY210" s="127">
        <f>SUM(JY148,JY152,JY156,JY160,JY164,JY168,JY171,JY176,JY180,JY184,JY188,JY192,JY196)</f>
        <v>5995</v>
      </c>
      <c r="JZ210" s="107">
        <f>JY210/JQ210</f>
        <v>0.16839887640449439</v>
      </c>
      <c r="KA210" s="37"/>
      <c r="KB210" s="51"/>
      <c r="KC210" s="322" t="s">
        <v>38</v>
      </c>
      <c r="KD210" s="322"/>
      <c r="KE210" s="127">
        <f>SUM(KE148,KE152,KE156,KE160,KE164,KE168,KE172,KE176,KE180,KE184,KE188,KE192,KE196)*100</f>
        <v>23800</v>
      </c>
      <c r="KF210" s="67"/>
      <c r="KG210" s="45"/>
      <c r="KH210" s="25">
        <f>KE210/KI210</f>
        <v>1700</v>
      </c>
      <c r="KI210" s="127">
        <f>SUM(KI148,KI152,KI156,KI160,KI164,KI168,KI171,KI176,KI180,KI184,KI188,KI192,KI196)</f>
        <v>14</v>
      </c>
      <c r="KJ210" s="45"/>
      <c r="KK210" s="44" t="str">
        <f>KK148</f>
        <v>サンリオヘアバンド</v>
      </c>
      <c r="KL210" s="43">
        <f>KL148</f>
        <v>1100</v>
      </c>
      <c r="KM210" s="127">
        <f>SUM(KM148,KM152,KM156,KM160,KM164,KM168,KM171,KM176,KM180,KM184,KM188,KM192,KM196)</f>
        <v>14080</v>
      </c>
      <c r="KN210" s="107">
        <f>KM210/KE210</f>
        <v>0.59159663865546219</v>
      </c>
      <c r="KO210" s="37"/>
      <c r="KP210" s="29"/>
      <c r="KQ210" s="322" t="s">
        <v>38</v>
      </c>
      <c r="KR210" s="322"/>
      <c r="KS210" s="127">
        <f>SUM(KS148,KS152,KS156,KS160,KS164,KS168,KS172,KS176,KS180,KS184,KS188,KS192,KS196)*100</f>
        <v>34500</v>
      </c>
      <c r="KT210" s="67"/>
      <c r="KU210" s="45"/>
      <c r="KV210" s="25">
        <f>KS210/KW210</f>
        <v>2875</v>
      </c>
      <c r="KW210" s="127">
        <f>SUM(KW148,KW152,KW156,KW160,KW164,KW168,KW171,KW176,KW180,KW184,KW188,KW192,KW196)</f>
        <v>12</v>
      </c>
      <c r="KX210" s="45"/>
      <c r="KY210" s="68" t="str">
        <f>KY148</f>
        <v>ギャルキティフェイスポーチ</v>
      </c>
      <c r="KZ210" s="43">
        <f>KZ148</f>
        <v>750</v>
      </c>
      <c r="LA210" s="127">
        <f>SUM(LA148,LA152,LA156,LA160,LA164,LA168,LA171,LA176,LA180,LA184,LA188,LA192,LA196)</f>
        <v>8000</v>
      </c>
      <c r="LB210" s="107">
        <f>LA210/KS210</f>
        <v>0.2318840579710145</v>
      </c>
      <c r="LC210" s="37"/>
      <c r="LD210" s="29"/>
      <c r="LE210" s="47"/>
      <c r="LF210" s="45"/>
      <c r="LG210" s="45"/>
      <c r="LH210" s="45"/>
      <c r="LI210" s="45"/>
      <c r="LJ210" s="25"/>
      <c r="LK210" s="45"/>
      <c r="LL210" s="45"/>
      <c r="LM210" s="63"/>
      <c r="LN210" s="67"/>
      <c r="LO210" s="45"/>
      <c r="LP210" s="46"/>
      <c r="LQ210" s="37"/>
      <c r="LR210" s="29"/>
      <c r="LS210" s="47"/>
      <c r="LT210" s="45"/>
      <c r="LU210" s="45"/>
      <c r="LV210" s="45"/>
      <c r="LW210" s="45"/>
      <c r="LX210" s="25"/>
      <c r="LY210" s="45"/>
      <c r="LZ210" s="107"/>
      <c r="MA210" s="107"/>
      <c r="MB210" s="45"/>
      <c r="MC210" s="45"/>
      <c r="MD210" s="45"/>
      <c r="ME210" s="37"/>
      <c r="MF210" s="29"/>
      <c r="MG210" s="47"/>
      <c r="MH210" s="45"/>
      <c r="MI210" s="45"/>
      <c r="MJ210" s="45"/>
      <c r="MK210" s="45"/>
      <c r="ML210" s="25"/>
      <c r="MM210" s="45"/>
      <c r="MN210" s="107"/>
      <c r="MO210" s="107"/>
      <c r="MP210" s="45"/>
      <c r="MQ210" s="45"/>
      <c r="MR210" s="45"/>
      <c r="MS210" s="37"/>
      <c r="MT210" s="29"/>
      <c r="MU210" s="47"/>
      <c r="MV210" s="45"/>
      <c r="MW210" s="45"/>
      <c r="MX210" s="45"/>
      <c r="MY210" s="45"/>
      <c r="MZ210" s="25"/>
      <c r="NA210" s="45"/>
      <c r="NB210" s="107"/>
      <c r="NC210" s="107"/>
      <c r="ND210" s="45"/>
      <c r="NE210" s="45"/>
      <c r="NF210" s="45"/>
      <c r="NG210" s="37"/>
      <c r="NH210" s="29"/>
      <c r="NI210" s="47"/>
      <c r="NJ210" s="45"/>
      <c r="NK210" s="45"/>
      <c r="NL210" s="45"/>
      <c r="NM210" s="45"/>
      <c r="NN210" s="25"/>
      <c r="NO210" s="45"/>
      <c r="NP210" s="107"/>
      <c r="NQ210" s="107"/>
      <c r="NR210" s="45"/>
      <c r="NS210" s="45"/>
      <c r="NT210" s="45"/>
      <c r="NU210" s="37"/>
    </row>
    <row r="211" spans="1:385" x14ac:dyDescent="0.25">
      <c r="A211" s="136" t="s">
        <v>1192</v>
      </c>
      <c r="B211" s="137">
        <f t="shared" ref="B211:G211" si="1103">SUMIF(B147:B210,"&gt;=0")</f>
        <v>45034</v>
      </c>
      <c r="C211" s="137">
        <f t="shared" si="1103"/>
        <v>13441</v>
      </c>
      <c r="D211" s="137">
        <f t="shared" si="1103"/>
        <v>3819</v>
      </c>
      <c r="E211" s="137">
        <f t="shared" si="1103"/>
        <v>19076</v>
      </c>
      <c r="F211" s="137">
        <f t="shared" si="1103"/>
        <v>6969</v>
      </c>
      <c r="G211" s="138">
        <f t="shared" si="1103"/>
        <v>1732</v>
      </c>
      <c r="H211" s="135"/>
      <c r="I211" s="319">
        <f>J203+AL203+DR203+AZ203+BN203+KS203+CP203+LG204+DD203+LU203+KE203+CB203+IA203+IO203+JC203+JQ203+NK203+MW203+MI203+X203+FH203+FV203+GY203+HM203+GJ203+EF203+ET203</f>
        <v>4503400</v>
      </c>
      <c r="J211" s="319"/>
      <c r="K211" s="33" t="s">
        <v>45</v>
      </c>
      <c r="L211" s="45"/>
      <c r="M211" s="325" t="s">
        <v>1190</v>
      </c>
      <c r="N211" s="325"/>
      <c r="O211" s="139">
        <f>O207+LP207+DI207+LZ207+CX206+CJ206+KM206+BV206+AQ207+BE207+DW207+LA206+AC207+II206+IW206+JK206+JY206+NP207+NB207+MN207+EK207+EY207+FM207+GA207+GO207+HG206+HU206</f>
        <v>1064987</v>
      </c>
      <c r="P211" s="139"/>
      <c r="Q211" s="45"/>
      <c r="R211" s="45"/>
      <c r="S211" s="45"/>
      <c r="T211" s="37"/>
      <c r="U211" s="29"/>
      <c r="V211" s="47"/>
      <c r="W211" s="319"/>
      <c r="X211" s="319"/>
      <c r="Y211" s="33"/>
      <c r="Z211" s="45"/>
      <c r="AA211" s="25"/>
      <c r="AB211" s="45"/>
      <c r="AC211" s="107"/>
      <c r="AD211" s="107"/>
      <c r="AE211" s="45"/>
      <c r="AF211" s="45"/>
      <c r="AG211" s="45"/>
      <c r="AH211" s="37"/>
      <c r="AI211" s="29"/>
      <c r="AJ211" s="47"/>
      <c r="AK211" s="45"/>
      <c r="AL211" s="45"/>
      <c r="AM211" s="45"/>
      <c r="AN211" s="45"/>
      <c r="AO211" s="25"/>
      <c r="AP211" s="45"/>
      <c r="AQ211" s="45"/>
      <c r="AR211" s="45"/>
      <c r="AS211" s="45"/>
      <c r="AT211" s="45"/>
      <c r="AU211" s="45"/>
      <c r="AV211" s="37"/>
      <c r="AW211" s="29"/>
      <c r="AX211" s="47"/>
      <c r="AY211" s="45"/>
      <c r="AZ211" s="45"/>
      <c r="BA211" s="45"/>
      <c r="BB211" s="45"/>
      <c r="BC211" s="25"/>
      <c r="BD211" s="45"/>
      <c r="BE211" s="45"/>
      <c r="BF211" s="45"/>
      <c r="BG211" s="45"/>
      <c r="BH211" s="45"/>
      <c r="BI211" s="45"/>
      <c r="BJ211" s="37"/>
      <c r="BK211" s="29"/>
      <c r="BL211" s="322" t="s">
        <v>38</v>
      </c>
      <c r="BM211" s="322"/>
      <c r="BN211" s="127">
        <f>SUM(BN149,BN153,BN157,BN161,BN165,BN169,BN173,BN177,BN181,BN185,BN189,BN193,BN197)*100</f>
        <v>54800</v>
      </c>
      <c r="BO211" s="67"/>
      <c r="BP211" s="45"/>
      <c r="BQ211" s="25">
        <f>BN211/BR211</f>
        <v>4215.3846153846152</v>
      </c>
      <c r="BR211" s="127">
        <f>SUM(BR149,BR153,BR157,BR161,BR165,BR169,BR173,BR177,BR181,BR185,BR189,BR193,BR197)</f>
        <v>13</v>
      </c>
      <c r="BS211" s="45"/>
      <c r="BT211" s="44" t="str">
        <f t="shared" si="1094"/>
        <v>サンリオボアバンスクリップ</v>
      </c>
      <c r="BU211" s="43">
        <f t="shared" si="1094"/>
        <v>1100</v>
      </c>
      <c r="BV211" s="127">
        <f>SUM(BV149,BV153,BV157,BV161,BV165,BV169,BV173,BV177,BV181,BV185,BV189,BV193,BV197)</f>
        <v>13299</v>
      </c>
      <c r="BW211" s="107">
        <f>BV211/BN211</f>
        <v>0.24268248175182483</v>
      </c>
      <c r="BX211" s="37"/>
      <c r="BY211" s="57"/>
      <c r="BZ211" s="322" t="s">
        <v>38</v>
      </c>
      <c r="CA211" s="322"/>
      <c r="CB211" s="127">
        <f>SUM(CB149,CB153,CB157,CB161,CB165,CB169,CB173,CB177,CB181,CB185,CB189,CB193,CB197)*100</f>
        <v>53300</v>
      </c>
      <c r="CC211" s="67"/>
      <c r="CD211" s="45"/>
      <c r="CE211" s="25">
        <f>CB211/CF211</f>
        <v>5330</v>
      </c>
      <c r="CF211" s="127">
        <f>SUM(CF149,CF153,CF157,CF161,CF165,CF169,CF173,CF177,CF181,CF185,CF189,CF193,CF197)</f>
        <v>10</v>
      </c>
      <c r="CG211" s="45"/>
      <c r="CH211" s="44" t="str">
        <f t="shared" si="1095"/>
        <v>サンリオボアバンスクリップ</v>
      </c>
      <c r="CI211" s="43">
        <f t="shared" si="1095"/>
        <v>1100</v>
      </c>
      <c r="CJ211" s="127">
        <f>SUM(CJ149,CJ153,CJ157,CJ161,CJ165,CJ169,CJ173,CJ177,CJ181,CJ185,CJ189,CJ193,CJ197)</f>
        <v>5720</v>
      </c>
      <c r="CK211" s="107">
        <f>CJ211/CB211</f>
        <v>0.10731707317073171</v>
      </c>
      <c r="CL211" s="37"/>
      <c r="CM211" s="29"/>
      <c r="CN211" s="322" t="s">
        <v>38</v>
      </c>
      <c r="CO211" s="322"/>
      <c r="CP211" s="127">
        <f>SUM(CP149,CP153,CP157,CP161,CP165,CP169,CP173,CP177,CP181,CP185,CP189,CP193,CP197)*100</f>
        <v>38800</v>
      </c>
      <c r="CQ211" s="67"/>
      <c r="CR211" s="45"/>
      <c r="CS211" s="25">
        <f>CP211/CT211</f>
        <v>791.83673469387759</v>
      </c>
      <c r="CT211" s="127">
        <f>SUM(CT149,CT153,CT157,CT161,CT165,CT169,CT173,CT177,CT181,CT185,CT189,CT193,CT197)</f>
        <v>49</v>
      </c>
      <c r="CU211" s="45"/>
      <c r="CV211" s="44" t="str">
        <f t="shared" si="1096"/>
        <v>キティしっぽ付きポーチ</v>
      </c>
      <c r="CW211" s="43">
        <f t="shared" si="1096"/>
        <v>880</v>
      </c>
      <c r="CX211" s="127">
        <f>SUM(CX149,CX153,CX157,CX161,CX165,CX169,CX173,CX177,CX181,CX185,CX189,CX193,CX197)</f>
        <v>9540</v>
      </c>
      <c r="CY211" s="107">
        <f>CX211/CP211</f>
        <v>0.2458762886597938</v>
      </c>
      <c r="CZ211" s="37"/>
      <c r="DA211" s="29"/>
      <c r="DB211" s="47"/>
      <c r="DC211" s="319"/>
      <c r="DD211" s="319"/>
      <c r="DE211" s="33"/>
      <c r="DF211" s="45"/>
      <c r="DG211" s="25"/>
      <c r="DH211" s="45"/>
      <c r="DI211" s="107"/>
      <c r="DJ211" s="107"/>
      <c r="DK211" s="45"/>
      <c r="DL211" s="45"/>
      <c r="DM211" s="45"/>
      <c r="DN211" s="37"/>
      <c r="DO211" s="29"/>
      <c r="DP211" s="47"/>
      <c r="DQ211" s="45"/>
      <c r="DR211" s="45"/>
      <c r="DS211" s="45"/>
      <c r="DT211" s="45"/>
      <c r="DU211" s="25"/>
      <c r="DV211" s="45"/>
      <c r="DW211" s="45"/>
      <c r="DX211" s="45"/>
      <c r="DY211" s="45"/>
      <c r="DZ211" s="45"/>
      <c r="EA211" s="45"/>
      <c r="EB211" s="37"/>
      <c r="EC211" s="29"/>
      <c r="ED211" s="47"/>
      <c r="EE211" s="319"/>
      <c r="EF211" s="319"/>
      <c r="EG211" s="33"/>
      <c r="EH211" s="45"/>
      <c r="EI211" s="25"/>
      <c r="EJ211" s="45"/>
      <c r="EK211" s="107"/>
      <c r="EL211" s="107"/>
      <c r="EM211" s="45"/>
      <c r="EN211" s="45"/>
      <c r="EO211" s="45"/>
      <c r="EP211" s="37"/>
      <c r="EQ211" s="29"/>
      <c r="ER211" s="47"/>
      <c r="ES211" s="319"/>
      <c r="ET211" s="319"/>
      <c r="EU211" s="33"/>
      <c r="EV211" s="45"/>
      <c r="EW211" s="25"/>
      <c r="EX211" s="45"/>
      <c r="EY211" s="107"/>
      <c r="EZ211" s="107"/>
      <c r="FA211" s="45"/>
      <c r="FB211" s="45"/>
      <c r="FC211" s="45"/>
      <c r="FD211" s="37"/>
      <c r="FE211" s="60"/>
      <c r="FF211" s="47"/>
      <c r="FG211" s="319"/>
      <c r="FH211" s="319"/>
      <c r="FI211" s="33"/>
      <c r="FJ211" s="45"/>
      <c r="FK211" s="25"/>
      <c r="FL211" s="45"/>
      <c r="FM211" s="107"/>
      <c r="FN211" s="107"/>
      <c r="FO211" s="45"/>
      <c r="FP211" s="45"/>
      <c r="FQ211" s="45"/>
      <c r="FR211" s="37"/>
      <c r="FS211" s="29"/>
      <c r="FT211" s="47"/>
      <c r="FU211" s="319"/>
      <c r="FV211" s="319"/>
      <c r="FW211" s="33"/>
      <c r="FX211" s="45"/>
      <c r="FY211" s="25"/>
      <c r="FZ211" s="45"/>
      <c r="GA211" s="107"/>
      <c r="GB211" s="107"/>
      <c r="GC211" s="45"/>
      <c r="GD211" s="45"/>
      <c r="GE211" s="45"/>
      <c r="GF211" s="37"/>
      <c r="GG211" s="29"/>
      <c r="GH211" s="47"/>
      <c r="GI211" s="319"/>
      <c r="GJ211" s="319"/>
      <c r="GK211" s="33"/>
      <c r="GL211" s="45"/>
      <c r="GM211" s="25"/>
      <c r="GN211" s="45"/>
      <c r="GO211" s="107"/>
      <c r="GP211" s="107"/>
      <c r="GQ211" s="45"/>
      <c r="GR211" s="45"/>
      <c r="GS211" s="45"/>
      <c r="GT211" s="37"/>
      <c r="GU211" s="130"/>
      <c r="GV211" s="322" t="s">
        <v>38</v>
      </c>
      <c r="GW211" s="322"/>
      <c r="GX211" s="322"/>
      <c r="GY211" s="127">
        <f>SUM(GY149,GY153,GY157,GY161,GY165,GY169,GY173,GY177,GY181,GY185,GY189,GY193,GY197)*100</f>
        <v>26900</v>
      </c>
      <c r="GZ211" s="67"/>
      <c r="HA211" s="45"/>
      <c r="HB211" s="25">
        <f>GY211/HC211</f>
        <v>1921.4285714285713</v>
      </c>
      <c r="HC211" s="127">
        <f>SUM(HC149,HC153,HC157,HC161,HC165,HC169,HC173,HC177,HC181,HC185,HC189,HC193,HC197)</f>
        <v>14</v>
      </c>
      <c r="HD211" s="45"/>
      <c r="HE211" s="44" t="str">
        <f t="shared" si="1097"/>
        <v>安価シール</v>
      </c>
      <c r="HF211" s="43">
        <f t="shared" si="1097"/>
        <v>500</v>
      </c>
      <c r="HG211" s="127">
        <f>SUM(HG149,HG153,HG157,HG161,HG165,HG169,HG173,HG177,HG181,HG185,HG189,HG193,HG197)</f>
        <v>4480</v>
      </c>
      <c r="HH211" s="107">
        <f>HG211/GY211</f>
        <v>0.16654275092936802</v>
      </c>
      <c r="HI211" s="37"/>
      <c r="HJ211" s="29"/>
      <c r="HK211" s="322" t="s">
        <v>38</v>
      </c>
      <c r="HL211" s="322"/>
      <c r="HM211" s="127">
        <f>SUM(HM149,HM153,HM157,HM161,HM165,HM169,HM173,HM177,HM181,HM185,HM189,HM193,HM197)*100</f>
        <v>61900</v>
      </c>
      <c r="HN211" s="67"/>
      <c r="HO211" s="45"/>
      <c r="HP211" s="25">
        <f>HM211/HQ211</f>
        <v>4421.4285714285716</v>
      </c>
      <c r="HQ211" s="127">
        <f>SUM(HQ149,HQ153,HQ157,HQ161,HQ165,HQ169,HQ173,HQ177,HQ181,HQ185,HQ189,HQ193,HQ197)</f>
        <v>14</v>
      </c>
      <c r="HR211" s="45"/>
      <c r="HS211" s="44" t="str">
        <f t="shared" si="1098"/>
        <v>たまごっちマスコット</v>
      </c>
      <c r="HT211" s="43">
        <f t="shared" si="1098"/>
        <v>1100</v>
      </c>
      <c r="HU211" s="127">
        <f>SUM(HU149,HU153,HU157,HU161,HU165,HU169,HU173,HU177,HU181,HU185,HU189,HU193,HU197)</f>
        <v>15400</v>
      </c>
      <c r="HV211" s="107">
        <f>HU211/HM211</f>
        <v>0.24878836833602586</v>
      </c>
      <c r="HW211" s="37"/>
      <c r="HX211" s="360"/>
      <c r="HY211" s="322" t="s">
        <v>38</v>
      </c>
      <c r="HZ211" s="322"/>
      <c r="IA211" s="127">
        <f>SUM(IA149,IA153,IA157,IA161,IA165,IA169,IA173,IA177,IA181,IA185,IA189,IA193,IA197)*100</f>
        <v>74300</v>
      </c>
      <c r="IB211" s="67"/>
      <c r="IC211" s="45"/>
      <c r="ID211" s="25">
        <f>IA211/IE211</f>
        <v>1769.047619047619</v>
      </c>
      <c r="IE211" s="127">
        <f>SUM(IE149,IE153,IE157,IE161,IE165,IE169,IE173,IE177,IE181,IE185,IE189,IE193,IE197)</f>
        <v>42</v>
      </c>
      <c r="IF211" s="45"/>
      <c r="IG211" s="44" t="str">
        <f t="shared" si="1099"/>
        <v>ボンボンドロップシール</v>
      </c>
      <c r="IH211" s="43">
        <f t="shared" si="1099"/>
        <v>200</v>
      </c>
      <c r="II211" s="127">
        <f>SUM(II149,II153,II157,II161,II165,II169,II173,II177,II181,II185,II189,II193,II197)</f>
        <v>8400</v>
      </c>
      <c r="IJ211" s="107">
        <f>II211/IA211</f>
        <v>0.11305518169582772</v>
      </c>
      <c r="IK211" s="37"/>
      <c r="IL211" s="29"/>
      <c r="IM211" s="322" t="s">
        <v>38</v>
      </c>
      <c r="IN211" s="322"/>
      <c r="IO211" s="127">
        <f>SUM(IO149,IO153,IO157,IO161,IO165,IO169,IO173,IO177,IO181,IO185,IO189,IO193,IO197)*100</f>
        <v>69500</v>
      </c>
      <c r="IP211" s="67"/>
      <c r="IQ211" s="45"/>
      <c r="IR211" s="25">
        <f>IO211/IS211</f>
        <v>3861.1111111111113</v>
      </c>
      <c r="IS211" s="127">
        <f>SUM(IS149,IS153,IS157,IS161,IS165,IS169,IS173,IS177,IS181,IS185,IS189,IS193,IS197)</f>
        <v>18</v>
      </c>
      <c r="IT211" s="45"/>
      <c r="IU211" s="44" t="str">
        <f t="shared" si="1100"/>
        <v>たまごっちヘアクリップ</v>
      </c>
      <c r="IV211" s="43">
        <f t="shared" si="1100"/>
        <v>1100</v>
      </c>
      <c r="IW211" s="127">
        <f>SUM(IW149,IW153,IW157,IW161,IW165,IW169,IW173,IW177,IW181,IW185,IW189,IW193,IW197)</f>
        <v>19800</v>
      </c>
      <c r="IX211" s="107">
        <f>IW211/IO211</f>
        <v>0.28489208633093527</v>
      </c>
      <c r="IY211" s="37"/>
      <c r="IZ211" s="130"/>
      <c r="JA211" s="322" t="s">
        <v>38</v>
      </c>
      <c r="JB211" s="322"/>
      <c r="JC211" s="127">
        <f>SUM(JC149,JC153,JC157,JC161,JC165,JC169,JC173,JC177,JC181,JC185,JC189,JC193,JC197)*100</f>
        <v>62000</v>
      </c>
      <c r="JD211" s="67"/>
      <c r="JE211" s="45"/>
      <c r="JF211" s="25">
        <f>JC211/JG211</f>
        <v>5636.363636363636</v>
      </c>
      <c r="JG211" s="127">
        <f>SUM(JG149,JG153,JG157,JG161,JG165,JG169,JG173,JG177,JG181,JG185,JG189,JG193,JG197)</f>
        <v>11</v>
      </c>
      <c r="JH211" s="45"/>
      <c r="JI211" s="44" t="str">
        <f t="shared" si="1101"/>
        <v>たまごっちマスコット</v>
      </c>
      <c r="JJ211" s="43">
        <f t="shared" si="1101"/>
        <v>1100</v>
      </c>
      <c r="JK211" s="127">
        <f>SUM(JK149,JK153,JK157,JK161,JK165,JK169,JK173,JK177,JK181,JK185,JK189,JK193,JK197)</f>
        <v>12100</v>
      </c>
      <c r="JL211" s="107">
        <f>JK211/JC211</f>
        <v>0.19516129032258064</v>
      </c>
      <c r="JM211" s="37"/>
      <c r="JN211" s="29"/>
      <c r="JO211" s="322" t="s">
        <v>38</v>
      </c>
      <c r="JP211" s="322"/>
      <c r="JQ211" s="127">
        <f>SUM(JQ149,JQ153,JQ157,JQ161,JQ165,JQ169,JQ173,JQ177,JQ181,JQ185,JQ189,JQ193,JQ197)*100</f>
        <v>23200</v>
      </c>
      <c r="JR211" s="67"/>
      <c r="JS211" s="45"/>
      <c r="JT211" s="25">
        <f>JQ211/JU211</f>
        <v>269.76744186046511</v>
      </c>
      <c r="JU211" s="127">
        <f>SUM(JU149,JU153,JU157,JU161,JU165,JU169,JU173,JU177,JU181,JU185,JU189,JU193,JU197)</f>
        <v>86</v>
      </c>
      <c r="JV211" s="45"/>
      <c r="JW211" s="44" t="str">
        <f t="shared" si="1102"/>
        <v>ブレスレット</v>
      </c>
      <c r="JX211" s="43">
        <f t="shared" si="1102"/>
        <v>150</v>
      </c>
      <c r="JY211" s="127">
        <f>SUM(JY149,JY153,JY157,JY161,JY165,JY169,JY173,JY177,JY181,JY185,JY189,JY193,JY197)</f>
        <v>12900</v>
      </c>
      <c r="JZ211" s="107">
        <f>JY211/JQ211</f>
        <v>0.55603448275862066</v>
      </c>
      <c r="KA211" s="37"/>
      <c r="KB211" s="51"/>
      <c r="KC211" s="322" t="s">
        <v>38</v>
      </c>
      <c r="KD211" s="322"/>
      <c r="KE211" s="127">
        <f>SUM(KE149,KE153,KE157,KE161,KE165,KE169,KE173,KE177,KE181,KE185,KE189,KE193,KE197)*100</f>
        <v>80700</v>
      </c>
      <c r="KF211" s="67"/>
      <c r="KG211" s="45"/>
      <c r="KH211" s="25">
        <f>KE211/KI211</f>
        <v>3362.5</v>
      </c>
      <c r="KI211" s="127">
        <f>SUM(KI149,KI153,KI157,KI161,KI165,KI169,KI173,KI177,KI181,KI185,KI189,KI193,KI197)</f>
        <v>24</v>
      </c>
      <c r="KJ211" s="45"/>
      <c r="KK211" s="44" t="str">
        <f>KK149</f>
        <v>たまごっちマスコット</v>
      </c>
      <c r="KL211" s="43">
        <f>KL149</f>
        <v>1100</v>
      </c>
      <c r="KM211" s="127">
        <f>SUM(KM149,KM153,KM157,KM161,KM165,KM169,KM173,KM177,KM181,KM185,KM189,KM193,KM197)</f>
        <v>32670</v>
      </c>
      <c r="KN211" s="107">
        <f>KM211/KE211</f>
        <v>0.40483271375464686</v>
      </c>
      <c r="KO211" s="37"/>
      <c r="KP211" s="29"/>
      <c r="KQ211" s="322" t="s">
        <v>38</v>
      </c>
      <c r="KR211" s="322"/>
      <c r="KS211" s="127">
        <f>SUM(KS149,KS153,KS157,KS161,KS165,KS169,KS173,KS177,KS181,KS185,KS189,KS193,KS197)*100</f>
        <v>69400</v>
      </c>
      <c r="KT211" s="67"/>
      <c r="KU211" s="45"/>
      <c r="KV211" s="25">
        <f>KS211/KW211</f>
        <v>2669.2307692307691</v>
      </c>
      <c r="KW211" s="127">
        <f>SUM(KW149,KW153,KW157,KW161,KW165,KW169,KW173,KW177,KW181,KW185,KW189,KW193,KW197)</f>
        <v>26</v>
      </c>
      <c r="KX211" s="45"/>
      <c r="KY211" s="68" t="str">
        <f>KY149</f>
        <v>ゲームアーク</v>
      </c>
      <c r="KZ211" s="43">
        <f>KZ149</f>
        <v>0</v>
      </c>
      <c r="LA211" s="127">
        <f>SUM(LA149,LA153,LA157,LA161,LA165,LA169,LA173,LA177,LA181,LA185,LA189,LA193,LA197)</f>
        <v>6250</v>
      </c>
      <c r="LB211" s="107">
        <f>LA211/KS211</f>
        <v>9.0057636887608067E-2</v>
      </c>
      <c r="LC211" s="37"/>
      <c r="LD211" s="29"/>
      <c r="LE211" s="47"/>
      <c r="LF211" s="45"/>
      <c r="LG211" s="45"/>
      <c r="LH211" s="45"/>
      <c r="LI211" s="45"/>
      <c r="LJ211" s="25"/>
      <c r="LK211" s="45"/>
      <c r="LL211" s="45"/>
      <c r="LM211" s="63"/>
      <c r="LN211" s="67"/>
      <c r="LO211" s="45"/>
      <c r="LP211" s="46"/>
      <c r="LQ211" s="37"/>
      <c r="LR211" s="29"/>
      <c r="LS211" s="47"/>
      <c r="LT211" s="319"/>
      <c r="LU211" s="319"/>
      <c r="LV211" s="33"/>
      <c r="LW211" s="45"/>
      <c r="LX211" s="25"/>
      <c r="LY211" s="45"/>
      <c r="LZ211" s="107"/>
      <c r="MA211" s="107"/>
      <c r="MB211" s="45"/>
      <c r="MC211" s="45"/>
      <c r="MD211" s="45"/>
      <c r="ME211" s="37"/>
      <c r="MF211" s="29"/>
      <c r="MG211" s="47"/>
      <c r="MH211" s="319"/>
      <c r="MI211" s="319"/>
      <c r="MJ211" s="33"/>
      <c r="MK211" s="45"/>
      <c r="ML211" s="25"/>
      <c r="MM211" s="45"/>
      <c r="MN211" s="107"/>
      <c r="MO211" s="107"/>
      <c r="MP211" s="45"/>
      <c r="MQ211" s="45"/>
      <c r="MR211" s="45"/>
      <c r="MS211" s="37"/>
      <c r="MT211" s="29"/>
      <c r="MU211" s="47"/>
      <c r="MV211" s="319"/>
      <c r="MW211" s="319"/>
      <c r="MX211" s="33"/>
      <c r="MY211" s="45"/>
      <c r="MZ211" s="25"/>
      <c r="NA211" s="45"/>
      <c r="NB211" s="107"/>
      <c r="NC211" s="107"/>
      <c r="ND211" s="45"/>
      <c r="NE211" s="45"/>
      <c r="NF211" s="45"/>
      <c r="NG211" s="37"/>
      <c r="NH211" s="29"/>
      <c r="NI211" s="47"/>
      <c r="NJ211" s="319"/>
      <c r="NK211" s="319"/>
      <c r="NL211" s="33"/>
      <c r="NM211" s="45"/>
      <c r="NN211" s="25"/>
      <c r="NO211" s="45"/>
      <c r="NP211" s="107"/>
      <c r="NQ211" s="107"/>
      <c r="NR211" s="45"/>
      <c r="NS211" s="45"/>
      <c r="NT211" s="45"/>
      <c r="NU211" s="37"/>
    </row>
    <row r="212" spans="1:385" ht="15" customHeight="1" thickBot="1" x14ac:dyDescent="0.3">
      <c r="A212" s="140" t="s">
        <v>40</v>
      </c>
      <c r="B212" s="141">
        <f>B211/A204</f>
        <v>1501.1333333333334</v>
      </c>
      <c r="C212" s="142">
        <f>C211/A204</f>
        <v>448.03333333333336</v>
      </c>
      <c r="D212" s="142">
        <f>D211/A204</f>
        <v>127.3</v>
      </c>
      <c r="E212" s="143">
        <f>E211/A204</f>
        <v>635.86666666666667</v>
      </c>
      <c r="F212" s="137">
        <f>F211/A204</f>
        <v>232.3</v>
      </c>
      <c r="G212" s="138">
        <f>G211/A204</f>
        <v>57.733333333333334</v>
      </c>
      <c r="H212" s="135"/>
      <c r="I212" s="319">
        <f>I211/A204</f>
        <v>150113.33333333334</v>
      </c>
      <c r="J212" s="319"/>
      <c r="K212" s="45">
        <f>I212*A205</f>
        <v>4503400</v>
      </c>
      <c r="L212" s="45"/>
      <c r="M212" s="25" t="s">
        <v>41</v>
      </c>
      <c r="N212" s="45">
        <f>N205+AP205+DV205+BD206+BV203+LA203+CX203+LO204+DH205+LY205+KM203+CJ203+II203+IW203+JK203+JY203+NA205+MM205+AB205+NO205+EJ205+EX205+FL205+FZ205+GN205+HG203+HU203</f>
        <v>1080793</v>
      </c>
      <c r="O212" s="107">
        <f>N212/I211</f>
        <v>0.23999489274770175</v>
      </c>
      <c r="P212" s="107"/>
      <c r="Q212" s="46"/>
      <c r="R212" s="46"/>
      <c r="S212" s="46"/>
      <c r="T212" s="37"/>
      <c r="U212" s="29"/>
      <c r="V212" s="47"/>
      <c r="W212" s="319"/>
      <c r="X212" s="319"/>
      <c r="Y212" s="45"/>
      <c r="Z212" s="45"/>
      <c r="AA212" s="25"/>
      <c r="AB212" s="45"/>
      <c r="AC212" s="107"/>
      <c r="AD212" s="107"/>
      <c r="AE212" s="46"/>
      <c r="AF212" s="46"/>
      <c r="AG212" s="46"/>
      <c r="AH212" s="37"/>
      <c r="AI212" s="29"/>
      <c r="AJ212" s="47"/>
      <c r="AK212" s="45"/>
      <c r="AL212" s="45"/>
      <c r="AM212" s="45"/>
      <c r="AN212" s="45"/>
      <c r="AO212" s="25"/>
      <c r="AP212" s="45"/>
      <c r="AQ212" s="45"/>
      <c r="AR212" s="45"/>
      <c r="AS212" s="45"/>
      <c r="AT212" s="45"/>
      <c r="AU212" s="45"/>
      <c r="AV212" s="37"/>
      <c r="AW212" s="29"/>
      <c r="AX212" s="47"/>
      <c r="AY212" s="45"/>
      <c r="AZ212" s="45"/>
      <c r="BA212" s="45"/>
      <c r="BB212" s="45"/>
      <c r="BC212" s="25"/>
      <c r="BD212" s="45"/>
      <c r="BE212" s="45"/>
      <c r="BF212" s="45"/>
      <c r="BG212" s="45"/>
      <c r="BH212" s="45"/>
      <c r="BI212" s="45"/>
      <c r="BJ212" s="37"/>
      <c r="BK212" s="29"/>
      <c r="BL212" s="322" t="s">
        <v>38</v>
      </c>
      <c r="BM212" s="322"/>
      <c r="BN212" s="127">
        <f>SUM(BN150,BN154,BN158,BN162,BN166,BN170,BN174,BN178,BN182,BN186,BN190,BN194,BN198)*100</f>
        <v>153200</v>
      </c>
      <c r="BO212" s="67"/>
      <c r="BP212" s="45"/>
      <c r="BQ212" s="25">
        <f>BN212/BR212</f>
        <v>3647.6190476190477</v>
      </c>
      <c r="BR212" s="127">
        <f>SUM(BR150,BR154,BR158,BR162,BR166,BR170,BR174,BR178,BR182,BR186,BR190,BR194,BR198)</f>
        <v>42</v>
      </c>
      <c r="BS212" s="45"/>
      <c r="BT212" s="44" t="str">
        <f t="shared" si="1094"/>
        <v>yayaマスコット</v>
      </c>
      <c r="BU212" s="43">
        <f t="shared" si="1094"/>
        <v>930</v>
      </c>
      <c r="BV212" s="127">
        <f>SUM(BV150,BV154,BV158,BV162,BV166,BV170,BV174,BV178,BV182,BV186,BV190,BV194,BV198)</f>
        <v>18480</v>
      </c>
      <c r="BW212" s="107">
        <f>BV212/BN212</f>
        <v>0.1206266318537859</v>
      </c>
      <c r="BX212" s="37"/>
      <c r="BY212" s="57"/>
      <c r="BZ212" s="322" t="s">
        <v>38</v>
      </c>
      <c r="CA212" s="322"/>
      <c r="CB212" s="127">
        <f>SUM(CB150,CB154,CB158,CB162,CB166,CB170,CB174,CB178,CB182,CB186,CB190,CB194,CB198)*100</f>
        <v>31200</v>
      </c>
      <c r="CC212" s="67"/>
      <c r="CD212" s="45"/>
      <c r="CE212" s="25">
        <f>CB212/CF212</f>
        <v>1642.1052631578948</v>
      </c>
      <c r="CF212" s="127">
        <f>SUM(CF150,CF154,CF158,CF162,CF166,CF170,CF174,CF178,CF182,CF186,CF190,CF194,CF198)</f>
        <v>19</v>
      </c>
      <c r="CG212" s="45"/>
      <c r="CH212" s="44" t="str">
        <f t="shared" si="1095"/>
        <v>ボンドロシール</v>
      </c>
      <c r="CI212" s="43">
        <f t="shared" si="1095"/>
        <v>200</v>
      </c>
      <c r="CJ212" s="127">
        <f>SUM(CJ150,CJ154,CJ158,CJ162,CJ166,CJ170,CJ174,CJ178,CJ182,CJ186,CJ190,CJ194,CJ198)</f>
        <v>24215</v>
      </c>
      <c r="CK212" s="107">
        <f>CJ212/CB212</f>
        <v>0.77612179487179489</v>
      </c>
      <c r="CL212" s="37"/>
      <c r="CM212" s="29"/>
      <c r="CN212" s="322" t="s">
        <v>38</v>
      </c>
      <c r="CO212" s="322"/>
      <c r="CP212" s="127">
        <f>SUM(CP150,CP154,CP158,CP162,CP166,CP170,CP174,CP178,CP182,CP186,CP190,CP194,CP198)*100</f>
        <v>36000</v>
      </c>
      <c r="CQ212" s="67"/>
      <c r="CR212" s="45"/>
      <c r="CS212" s="25">
        <f>CP212/CT212</f>
        <v>1058.8235294117646</v>
      </c>
      <c r="CT212" s="127">
        <f>SUM(CT150,CT154,CT158,CT162,CT166,CT170,CT174,CT178,CT182,CT186,CT190,CT194,CT198)</f>
        <v>34</v>
      </c>
      <c r="CU212" s="45"/>
      <c r="CV212" s="44" t="str">
        <f t="shared" si="1096"/>
        <v>サンリオブレスレット</v>
      </c>
      <c r="CW212" s="43">
        <f t="shared" si="1096"/>
        <v>250</v>
      </c>
      <c r="CX212" s="127">
        <f>SUM(CX150,CX154,CX158,CX162,CX166,CX170,CX174,CX178,CX182,CX186,CX190,CX194,CX198)</f>
        <v>11650</v>
      </c>
      <c r="CY212" s="107">
        <f>CX212/CP212</f>
        <v>0.32361111111111113</v>
      </c>
      <c r="CZ212" s="37"/>
      <c r="DA212" s="29"/>
      <c r="DB212" s="47"/>
      <c r="DC212" s="319"/>
      <c r="DD212" s="319"/>
      <c r="DE212" s="45"/>
      <c r="DF212" s="45"/>
      <c r="DG212" s="25"/>
      <c r="DH212" s="45"/>
      <c r="DI212" s="107"/>
      <c r="DJ212" s="107"/>
      <c r="DK212" s="46"/>
      <c r="DL212" s="46"/>
      <c r="DM212" s="46"/>
      <c r="DN212" s="37"/>
      <c r="DO212" s="29"/>
      <c r="DP212" s="47"/>
      <c r="DQ212" s="45"/>
      <c r="DR212" s="45"/>
      <c r="DS212" s="45"/>
      <c r="DT212" s="45"/>
      <c r="DU212" s="25"/>
      <c r="DV212" s="45"/>
      <c r="DW212" s="45"/>
      <c r="DX212" s="45"/>
      <c r="DY212" s="45"/>
      <c r="DZ212" s="45"/>
      <c r="EA212" s="45"/>
      <c r="EB212" s="37"/>
      <c r="EC212" s="29"/>
      <c r="ED212" s="47"/>
      <c r="EE212" s="319"/>
      <c r="EF212" s="319"/>
      <c r="EG212" s="45"/>
      <c r="EH212" s="45"/>
      <c r="EI212" s="25"/>
      <c r="EJ212" s="45"/>
      <c r="EK212" s="107"/>
      <c r="EL212" s="107"/>
      <c r="EM212" s="46"/>
      <c r="EN212" s="46"/>
      <c r="EO212" s="46"/>
      <c r="EP212" s="37"/>
      <c r="EQ212" s="29"/>
      <c r="ER212" s="47"/>
      <c r="ES212" s="319"/>
      <c r="ET212" s="319"/>
      <c r="EU212" s="45"/>
      <c r="EV212" s="45"/>
      <c r="EW212" s="25"/>
      <c r="EX212" s="45"/>
      <c r="EY212" s="107"/>
      <c r="EZ212" s="107"/>
      <c r="FA212" s="46"/>
      <c r="FB212" s="46"/>
      <c r="FC212" s="46"/>
      <c r="FD212" s="37"/>
      <c r="FE212" s="60"/>
      <c r="FF212" s="47"/>
      <c r="FG212" s="319"/>
      <c r="FH212" s="319"/>
      <c r="FI212" s="45"/>
      <c r="FJ212" s="45"/>
      <c r="FK212" s="25"/>
      <c r="FL212" s="45"/>
      <c r="FM212" s="107"/>
      <c r="FN212" s="107"/>
      <c r="FO212" s="46"/>
      <c r="FP212" s="46"/>
      <c r="FQ212" s="46"/>
      <c r="FR212" s="37"/>
      <c r="FS212" s="29"/>
      <c r="FT212" s="47"/>
      <c r="FU212" s="319"/>
      <c r="FV212" s="319"/>
      <c r="FW212" s="45"/>
      <c r="FX212" s="45"/>
      <c r="FY212" s="25"/>
      <c r="FZ212" s="45"/>
      <c r="GA212" s="107"/>
      <c r="GB212" s="107"/>
      <c r="GC212" s="46"/>
      <c r="GD212" s="46"/>
      <c r="GE212" s="46"/>
      <c r="GF212" s="37"/>
      <c r="GG212" s="29"/>
      <c r="GH212" s="47"/>
      <c r="GI212" s="319"/>
      <c r="GJ212" s="319"/>
      <c r="GK212" s="45"/>
      <c r="GL212" s="45"/>
      <c r="GM212" s="25"/>
      <c r="GN212" s="45"/>
      <c r="GO212" s="107"/>
      <c r="GP212" s="107"/>
      <c r="GQ212" s="46"/>
      <c r="GR212" s="46"/>
      <c r="GS212" s="46"/>
      <c r="GT212" s="37"/>
      <c r="GU212" s="130"/>
      <c r="GV212" s="322" t="s">
        <v>38</v>
      </c>
      <c r="GW212" s="322"/>
      <c r="GX212" s="322"/>
      <c r="GY212" s="127">
        <f>SUM(GY150,GY154,GY158,GY162,GY166,GY170,GY174,GY178,GY182,GY186,GY190,GY194,GY198)*100</f>
        <v>294900</v>
      </c>
      <c r="GZ212" s="67"/>
      <c r="HA212" s="45"/>
      <c r="HB212" s="25">
        <f>GY212/HC212</f>
        <v>18431.25</v>
      </c>
      <c r="HC212" s="127">
        <f>SUM(HC150,HC154,HC158,HC162,HC166,HC170,HC174,HC178,HC182,HC186,HC190,HC194,HC198)</f>
        <v>16</v>
      </c>
      <c r="HD212" s="45"/>
      <c r="HE212" s="44" t="str">
        <f t="shared" si="1097"/>
        <v>ボンボンドロップシール</v>
      </c>
      <c r="HF212" s="43">
        <f t="shared" si="1097"/>
        <v>2000</v>
      </c>
      <c r="HG212" s="127">
        <f>SUM(HG150,HG154,HG158,HG162,HG166,HG170,HG174,HG178,HG182,HG186,HG190,HG194,HG198)</f>
        <v>32000</v>
      </c>
      <c r="HH212" s="107">
        <f>HG212/GY212</f>
        <v>0.10851135978297728</v>
      </c>
      <c r="HI212" s="37"/>
      <c r="HJ212" s="29"/>
      <c r="HK212" s="322" t="s">
        <v>38</v>
      </c>
      <c r="HL212" s="322"/>
      <c r="HM212" s="127">
        <f>SUM(HM150,HM154,HM158,HM162,HM166,HM170,HM174,HM178,HM182,HM186,HM190,HM194,HM198)*100</f>
        <v>64000</v>
      </c>
      <c r="HN212" s="67"/>
      <c r="HO212" s="45"/>
      <c r="HP212" s="25">
        <f>HM212/HQ212</f>
        <v>969.69696969696975</v>
      </c>
      <c r="HQ212" s="127">
        <f>SUM(HQ150,HQ154,HQ158,HQ162,HQ166,HQ170,HQ174,HQ178,HQ182,HQ186,HQ190,HQ194,HQ198)</f>
        <v>66</v>
      </c>
      <c r="HR212" s="45"/>
      <c r="HS212" s="44" t="str">
        <f t="shared" si="1098"/>
        <v>ボンドロシール</v>
      </c>
      <c r="HT212" s="43">
        <f t="shared" si="1098"/>
        <v>200</v>
      </c>
      <c r="HU212" s="127">
        <f>SUM(HU150,HU154,HU158,HU162,HU166,HU170,HU174,HU178,HU182,HU186,HU190,HU194,HU198)</f>
        <v>13200</v>
      </c>
      <c r="HV212" s="107">
        <f>HU212/HM212</f>
        <v>0.20624999999999999</v>
      </c>
      <c r="HW212" s="37"/>
      <c r="HX212" s="360"/>
      <c r="HY212" s="322" t="s">
        <v>38</v>
      </c>
      <c r="HZ212" s="322"/>
      <c r="IA212" s="127">
        <f>SUM(IA150,IA154,IA158,IA162,IA166,IA170,IA174,IA178,IA182,IA186,IA190,IA194,IA198)*100</f>
        <v>126000</v>
      </c>
      <c r="IB212" s="67"/>
      <c r="IC212" s="45"/>
      <c r="ID212" s="25">
        <f>IA212/IE212</f>
        <v>7875</v>
      </c>
      <c r="IE212" s="127">
        <f>SUM(IE150,IE154,IE158,IE162,IE166,IE170,IE174,IE178,IE182,IE186,IE190,IE194,IE198)</f>
        <v>16</v>
      </c>
      <c r="IF212" s="45"/>
      <c r="IG212" s="44" t="str">
        <f t="shared" si="1099"/>
        <v>雪見だいふくイヤホン</v>
      </c>
      <c r="IH212" s="43">
        <f t="shared" si="1099"/>
        <v>1100</v>
      </c>
      <c r="II212" s="127">
        <f>SUM(II150,II154,II158,II162,II166,II170,II174,II178,II182,II186,II190,II194,II198)</f>
        <v>7800</v>
      </c>
      <c r="IJ212" s="107">
        <f>II212/IA212</f>
        <v>6.1904761904761907E-2</v>
      </c>
      <c r="IK212" s="37"/>
      <c r="IL212" s="29"/>
      <c r="IM212" s="322" t="s">
        <v>38</v>
      </c>
      <c r="IN212" s="322"/>
      <c r="IO212" s="127">
        <f>SUM(IO150,IO154,IO158,IO162,IO166,IO170,IO174,IO178,IO182,IO186,IO190,IO194,IO198)*100</f>
        <v>26000</v>
      </c>
      <c r="IP212" s="67"/>
      <c r="IQ212" s="45"/>
      <c r="IR212" s="25">
        <f>IO212/IS212</f>
        <v>1857.1428571428571</v>
      </c>
      <c r="IS212" s="127">
        <f>SUM(IS150,IS154,IS158,IS162,IS166,IS170,IS174,IS178,IS182,IS186,IS190,IS194,IS198)</f>
        <v>14</v>
      </c>
      <c r="IT212" s="45"/>
      <c r="IU212" s="44" t="str">
        <f t="shared" si="1100"/>
        <v>しばこ</v>
      </c>
      <c r="IV212" s="43">
        <f t="shared" si="1100"/>
        <v>200</v>
      </c>
      <c r="IW212" s="127">
        <f>SUM(IW150,IW154,IW158,IW162,IW166,IW170,IW174,IW178,IW182,IW186,IW190,IW194,IW198)</f>
        <v>2800</v>
      </c>
      <c r="IX212" s="107">
        <f>IW212/IO212</f>
        <v>0.1076923076923077</v>
      </c>
      <c r="IY212" s="37"/>
      <c r="IZ212" s="130"/>
      <c r="JA212" s="322" t="s">
        <v>38</v>
      </c>
      <c r="JB212" s="322"/>
      <c r="JC212" s="127">
        <f>SUM(JC150,JC154,JC158,JC162,JC166,JC170,JC174,JC178,JC182,JC186,JC190,JC194,JC198)*100</f>
        <v>109500</v>
      </c>
      <c r="JD212" s="67"/>
      <c r="JE212" s="45"/>
      <c r="JF212" s="25">
        <f>JC212/JG212</f>
        <v>3128.5714285714284</v>
      </c>
      <c r="JG212" s="127">
        <f>SUM(JG150,JG154,JG158,JG162,JG166,JG170,JG174,JG178,JG182,JG186,JG190,JG194,JG198)</f>
        <v>35</v>
      </c>
      <c r="JH212" s="45"/>
      <c r="JI212" s="44" t="str">
        <f t="shared" si="1101"/>
        <v>ゲームアーク</v>
      </c>
      <c r="JJ212" s="43">
        <f t="shared" si="1101"/>
        <v>500</v>
      </c>
      <c r="JK212" s="127">
        <f>SUM(JK150,JK154,JK158,JK162,JK166,JK170,JK174,JK178,JK182,JK186,JK190,JK194,JK198)</f>
        <v>22750</v>
      </c>
      <c r="JL212" s="107">
        <f>JK212/JC212</f>
        <v>0.20776255707762556</v>
      </c>
      <c r="JM212" s="37"/>
      <c r="JN212" s="29"/>
      <c r="JO212" s="322" t="s">
        <v>38</v>
      </c>
      <c r="JP212" s="322"/>
      <c r="JQ212" s="127">
        <f>SUM(JQ150,JQ154,JQ158,JQ162,JQ166,JQ170,JQ174,JQ178,JQ182,JQ186,JQ190,JQ194,JQ198)*100</f>
        <v>36000</v>
      </c>
      <c r="JR212" s="67"/>
      <c r="JS212" s="45"/>
      <c r="JT212" s="25">
        <f>JQ212/JU212</f>
        <v>9000</v>
      </c>
      <c r="JU212" s="127">
        <f>SUM(JU150,JU154,JU158,JU162,JU166,JU170,JU174,JU178,JU182,JU186,JU190,JU194,JU198)</f>
        <v>4</v>
      </c>
      <c r="JV212" s="45"/>
      <c r="JW212" s="44" t="str">
        <f t="shared" si="1102"/>
        <v>キティしっぽ付ポーチ</v>
      </c>
      <c r="JX212" s="43">
        <f t="shared" si="1102"/>
        <v>670</v>
      </c>
      <c r="JY212" s="127">
        <f>SUM(JY150,JY154,JY158,JY162,JY166,JY170,JY174,JY178,JY182,JY186,JY190,JY194,JY198)</f>
        <v>2680</v>
      </c>
      <c r="JZ212" s="107">
        <f>JY212/JQ212</f>
        <v>7.4444444444444438E-2</v>
      </c>
      <c r="KA212" s="37"/>
      <c r="KB212" s="51"/>
      <c r="KC212" s="322" t="s">
        <v>38</v>
      </c>
      <c r="KD212" s="322"/>
      <c r="KE212" s="127">
        <f>SUM(KE150,KE154,KE158,KE162,KE166,KE170,KE174,KE178,KE182,KE186,KE190,KE194,KE198)*100</f>
        <v>27100</v>
      </c>
      <c r="KF212" s="67"/>
      <c r="KG212" s="45"/>
      <c r="KH212" s="25">
        <f>KE212/KI212</f>
        <v>151.39664804469274</v>
      </c>
      <c r="KI212" s="127">
        <f>SUM(KI150,KI154,KI158,KI162,KI166,KI170,KI174,KI178,KI182,KI186,KI190,KI194,KI198)</f>
        <v>179</v>
      </c>
      <c r="KJ212" s="45"/>
      <c r="KK212" s="44" t="str">
        <f>KK150</f>
        <v>ブレスレット</v>
      </c>
      <c r="KL212" s="43">
        <f>KL150</f>
        <v>60</v>
      </c>
      <c r="KM212" s="127">
        <f>SUM(KM150,KM154,KM158,KM162,KM166,KM170,KM174,KM178,KM182,KM186,KM190,KM194,KM198)</f>
        <v>11250</v>
      </c>
      <c r="KN212" s="107">
        <f>KM212/KE212</f>
        <v>0.4151291512915129</v>
      </c>
      <c r="KO212" s="37"/>
      <c r="KP212" s="29"/>
      <c r="KQ212" s="322" t="s">
        <v>38</v>
      </c>
      <c r="KR212" s="322"/>
      <c r="KS212" s="127">
        <f>SUM(KS150,KS154,KS158,KS162,KS166,KS170,KS174,KS178,KS182,KS186,KS190,KS194,KS198)*100</f>
        <v>76400</v>
      </c>
      <c r="KT212" s="67"/>
      <c r="KU212" s="45"/>
      <c r="KV212" s="25">
        <f>KS212/KW212</f>
        <v>1469.2307692307693</v>
      </c>
      <c r="KW212" s="127">
        <f>SUM(KW150,KW154,KW158,KW162,KW166,KW170,KW174,KW178,KW182,KW186,KW190,KW194,KW198)</f>
        <v>52</v>
      </c>
      <c r="KX212" s="45"/>
      <c r="KY212" s="68" t="str">
        <f>KY150</f>
        <v>ボンボンドロップシール</v>
      </c>
      <c r="KZ212" s="43">
        <f>KZ150</f>
        <v>200</v>
      </c>
      <c r="LA212" s="127">
        <f>SUM(LA150,LA154,LA158,LA162,LA166,LA170,LA174,LA178,LA182,LA186,LA190,LA194,LA198)</f>
        <v>10400</v>
      </c>
      <c r="LB212" s="107">
        <f>LA212/KS212</f>
        <v>0.13612565445026178</v>
      </c>
      <c r="LC212" s="37"/>
      <c r="LD212" s="29"/>
      <c r="LE212" s="47"/>
      <c r="LF212" s="45"/>
      <c r="LG212" s="45"/>
      <c r="LH212" s="45"/>
      <c r="LI212" s="45"/>
      <c r="LJ212" s="25"/>
      <c r="LK212" s="45"/>
      <c r="LL212" s="45"/>
      <c r="LM212" s="63"/>
      <c r="LN212" s="67"/>
      <c r="LO212" s="45"/>
      <c r="LP212" s="46"/>
      <c r="LQ212" s="37"/>
      <c r="LR212" s="29"/>
      <c r="LS212" s="47"/>
      <c r="LT212" s="319"/>
      <c r="LU212" s="319"/>
      <c r="LV212" s="45"/>
      <c r="LW212" s="45"/>
      <c r="LX212" s="25"/>
      <c r="LY212" s="45"/>
      <c r="LZ212" s="107"/>
      <c r="MA212" s="107"/>
      <c r="MB212" s="46"/>
      <c r="MC212" s="46"/>
      <c r="MD212" s="46"/>
      <c r="ME212" s="37"/>
      <c r="MF212" s="29"/>
      <c r="MG212" s="47"/>
      <c r="MH212" s="319"/>
      <c r="MI212" s="319"/>
      <c r="MJ212" s="45"/>
      <c r="MK212" s="45"/>
      <c r="ML212" s="25"/>
      <c r="MM212" s="45"/>
      <c r="MN212" s="107"/>
      <c r="MO212" s="107"/>
      <c r="MP212" s="46"/>
      <c r="MQ212" s="46"/>
      <c r="MR212" s="46"/>
      <c r="MS212" s="37"/>
      <c r="MT212" s="29"/>
      <c r="MU212" s="47"/>
      <c r="MV212" s="319"/>
      <c r="MW212" s="319"/>
      <c r="MX212" s="45"/>
      <c r="MY212" s="45"/>
      <c r="MZ212" s="25"/>
      <c r="NA212" s="45"/>
      <c r="NB212" s="107"/>
      <c r="NC212" s="107"/>
      <c r="ND212" s="46"/>
      <c r="NE212" s="46"/>
      <c r="NF212" s="46"/>
      <c r="NG212" s="37"/>
      <c r="NH212" s="29"/>
      <c r="NI212" s="47"/>
      <c r="NJ212" s="319"/>
      <c r="NK212" s="319"/>
      <c r="NL212" s="45"/>
      <c r="NM212" s="45"/>
      <c r="NN212" s="25"/>
      <c r="NO212" s="45"/>
      <c r="NP212" s="107"/>
      <c r="NQ212" s="107"/>
      <c r="NR212" s="46"/>
      <c r="NS212" s="46"/>
      <c r="NT212" s="46"/>
      <c r="NU212" s="37"/>
    </row>
    <row r="213" spans="1:385" ht="15" customHeight="1" thickTop="1" x14ac:dyDescent="0.25">
      <c r="A213" s="144" t="s">
        <v>1193</v>
      </c>
      <c r="B213" s="145">
        <f t="shared" ref="B213:G213" si="1104">B212*$A205</f>
        <v>45034</v>
      </c>
      <c r="C213" s="146">
        <f t="shared" si="1104"/>
        <v>13441</v>
      </c>
      <c r="D213" s="146">
        <f t="shared" si="1104"/>
        <v>3819</v>
      </c>
      <c r="E213" s="137">
        <f t="shared" si="1104"/>
        <v>19076</v>
      </c>
      <c r="F213" s="137">
        <f t="shared" si="1104"/>
        <v>6969</v>
      </c>
      <c r="G213" s="138">
        <f t="shared" si="1104"/>
        <v>1732</v>
      </c>
      <c r="H213" s="42"/>
      <c r="I213" s="319">
        <f>I211*K213</f>
        <v>2702040</v>
      </c>
      <c r="J213" s="319"/>
      <c r="K213" s="147">
        <v>0.6</v>
      </c>
      <c r="L213" s="99"/>
      <c r="M213" s="111" t="s">
        <v>36</v>
      </c>
      <c r="N213" s="99">
        <f>I213-N212</f>
        <v>1621247</v>
      </c>
      <c r="O213" s="147">
        <f>N213/I211</f>
        <v>0.36000510725229828</v>
      </c>
      <c r="P213" s="147"/>
      <c r="Q213" s="148"/>
      <c r="R213" s="148"/>
      <c r="S213" s="148"/>
      <c r="T213" s="149"/>
      <c r="U213" s="29"/>
      <c r="V213" s="47"/>
      <c r="W213" s="319"/>
      <c r="X213" s="319"/>
      <c r="Y213" s="107"/>
      <c r="Z213" s="45"/>
      <c r="AA213" s="25"/>
      <c r="AB213" s="45"/>
      <c r="AC213" s="107"/>
      <c r="AD213" s="107"/>
      <c r="AE213" s="46"/>
      <c r="AF213" s="46"/>
      <c r="AG213" s="46"/>
      <c r="AH213" s="37"/>
      <c r="AI213" s="29"/>
      <c r="AJ213" s="47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37"/>
      <c r="AW213" s="29"/>
      <c r="AX213" s="47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37"/>
      <c r="BK213" s="29"/>
      <c r="BL213" s="47"/>
      <c r="BM213" s="25" t="s">
        <v>29</v>
      </c>
      <c r="BN213" s="45">
        <f>SUM(BN209:BN212)</f>
        <v>271200</v>
      </c>
      <c r="BO213" s="45"/>
      <c r="BP213" s="45"/>
      <c r="BQ213" s="45"/>
      <c r="BR213" s="45">
        <f>SUM(BR209:BR212)</f>
        <v>81</v>
      </c>
      <c r="BS213" s="45"/>
      <c r="BT213" s="318" t="s">
        <v>43</v>
      </c>
      <c r="BU213" s="318"/>
      <c r="BV213" s="43">
        <f>SUM(BV209:BV212)</f>
        <v>57519</v>
      </c>
      <c r="BW213" s="150">
        <f>BV213/BN213</f>
        <v>0.21209070796460178</v>
      </c>
      <c r="BX213" s="37"/>
      <c r="BY213" s="57"/>
      <c r="BZ213" s="47"/>
      <c r="CA213" s="25" t="s">
        <v>29</v>
      </c>
      <c r="CB213" s="45">
        <f>SUM(CB209:CB212)</f>
        <v>145300</v>
      </c>
      <c r="CC213" s="45"/>
      <c r="CD213" s="45"/>
      <c r="CE213" s="45"/>
      <c r="CF213" s="45">
        <f>SUM(CF209:CF212)</f>
        <v>61</v>
      </c>
      <c r="CG213" s="45"/>
      <c r="CH213" s="323" t="s">
        <v>43</v>
      </c>
      <c r="CI213" s="323"/>
      <c r="CJ213" s="43">
        <f>SUM(CJ209:CJ212)</f>
        <v>60935</v>
      </c>
      <c r="CK213" s="150">
        <f>CJ213/CB213</f>
        <v>0.41937370956641429</v>
      </c>
      <c r="CL213" s="55"/>
      <c r="CM213" s="29"/>
      <c r="CN213" s="47"/>
      <c r="CO213" s="25" t="s">
        <v>29</v>
      </c>
      <c r="CP213" s="45">
        <f>SUM(CP209:CP212)</f>
        <v>126700</v>
      </c>
      <c r="CQ213" s="45"/>
      <c r="CR213" s="45"/>
      <c r="CS213" s="45"/>
      <c r="CT213" s="45">
        <f>SUM(CT209:CT212)</f>
        <v>100</v>
      </c>
      <c r="CU213" s="45"/>
      <c r="CV213" s="324" t="s">
        <v>43</v>
      </c>
      <c r="CW213" s="324"/>
      <c r="CX213" s="43">
        <f>SUM(CX209:CX212)</f>
        <v>28070</v>
      </c>
      <c r="CY213" s="150">
        <f>CX213/CP213</f>
        <v>0.22154696132596685</v>
      </c>
      <c r="CZ213" s="55"/>
      <c r="DA213" s="29"/>
      <c r="DB213" s="47"/>
      <c r="DC213" s="319"/>
      <c r="DD213" s="319"/>
      <c r="DE213" s="107"/>
      <c r="DF213" s="45"/>
      <c r="DG213" s="25"/>
      <c r="DH213" s="45"/>
      <c r="DI213" s="107"/>
      <c r="DJ213" s="107"/>
      <c r="DK213" s="46"/>
      <c r="DL213" s="46"/>
      <c r="DM213" s="46"/>
      <c r="DN213" s="37"/>
      <c r="DO213" s="29"/>
      <c r="DP213" s="47"/>
      <c r="DQ213" s="45"/>
      <c r="DR213" s="45"/>
      <c r="DS213" s="45"/>
      <c r="DT213" s="45"/>
      <c r="DU213" s="45"/>
      <c r="DV213" s="45"/>
      <c r="DW213" s="45"/>
      <c r="DX213" s="45"/>
      <c r="DY213" s="45"/>
      <c r="DZ213" s="45"/>
      <c r="EA213" s="45"/>
      <c r="EB213" s="37"/>
      <c r="EC213" s="29"/>
      <c r="ED213" s="47"/>
      <c r="EE213" s="319"/>
      <c r="EF213" s="319"/>
      <c r="EG213" s="107"/>
      <c r="EH213" s="45"/>
      <c r="EI213" s="25"/>
      <c r="EJ213" s="45"/>
      <c r="EK213" s="107"/>
      <c r="EL213" s="107"/>
      <c r="EM213" s="46"/>
      <c r="EN213" s="46"/>
      <c r="EO213" s="46"/>
      <c r="EP213" s="37"/>
      <c r="EQ213" s="29"/>
      <c r="ER213" s="47"/>
      <c r="ES213" s="319"/>
      <c r="ET213" s="319"/>
      <c r="EU213" s="107"/>
      <c r="EV213" s="45"/>
      <c r="EW213" s="25"/>
      <c r="EX213" s="45"/>
      <c r="EY213" s="107"/>
      <c r="EZ213" s="107"/>
      <c r="FA213" s="46"/>
      <c r="FB213" s="46"/>
      <c r="FC213" s="46"/>
      <c r="FD213" s="37"/>
      <c r="FE213" s="60"/>
      <c r="FF213" s="47"/>
      <c r="FG213" s="319"/>
      <c r="FH213" s="319"/>
      <c r="FI213" s="107"/>
      <c r="FJ213" s="45"/>
      <c r="FK213" s="25"/>
      <c r="FL213" s="45"/>
      <c r="FM213" s="107"/>
      <c r="FN213" s="107"/>
      <c r="FO213" s="46"/>
      <c r="FP213" s="46"/>
      <c r="FQ213" s="46"/>
      <c r="FR213" s="37"/>
      <c r="FS213" s="29"/>
      <c r="FT213" s="47"/>
      <c r="FU213" s="319"/>
      <c r="FV213" s="319"/>
      <c r="FW213" s="107"/>
      <c r="FX213" s="45"/>
      <c r="FY213" s="25"/>
      <c r="FZ213" s="45"/>
      <c r="GA213" s="107"/>
      <c r="GB213" s="107"/>
      <c r="GC213" s="46"/>
      <c r="GD213" s="46"/>
      <c r="GE213" s="46"/>
      <c r="GF213" s="37"/>
      <c r="GG213" s="29"/>
      <c r="GH213" s="47"/>
      <c r="GI213" s="319"/>
      <c r="GJ213" s="319"/>
      <c r="GK213" s="107"/>
      <c r="GL213" s="45"/>
      <c r="GM213" s="25"/>
      <c r="GN213" s="45"/>
      <c r="GO213" s="107"/>
      <c r="GP213" s="107"/>
      <c r="GQ213" s="46"/>
      <c r="GR213" s="46"/>
      <c r="GS213" s="46"/>
      <c r="GT213" s="37"/>
      <c r="GU213" s="61"/>
      <c r="GV213" s="47"/>
      <c r="GW213" s="30"/>
      <c r="GX213" s="25" t="s">
        <v>29</v>
      </c>
      <c r="GY213" s="45">
        <f>SUM(GY209:GY212)</f>
        <v>356200</v>
      </c>
      <c r="GZ213" s="45"/>
      <c r="HA213" s="45"/>
      <c r="HB213" s="45"/>
      <c r="HC213" s="45">
        <f>SUM(HC209:HC212)</f>
        <v>61</v>
      </c>
      <c r="HD213" s="45"/>
      <c r="HE213" s="318" t="s">
        <v>43</v>
      </c>
      <c r="HF213" s="318"/>
      <c r="HG213" s="43">
        <f>SUM(HG209:HG212)</f>
        <v>54180</v>
      </c>
      <c r="HH213" s="150">
        <f>HG213/GY213</f>
        <v>0.15210555867490175</v>
      </c>
      <c r="HI213" s="37"/>
      <c r="HJ213" s="29"/>
      <c r="HK213" s="47"/>
      <c r="HL213" s="25" t="s">
        <v>29</v>
      </c>
      <c r="HM213" s="45">
        <f>SUM(HM209:HM212)</f>
        <v>180900</v>
      </c>
      <c r="HN213" s="45"/>
      <c r="HO213" s="45"/>
      <c r="HP213" s="45"/>
      <c r="HQ213" s="45">
        <f>SUM(HQ209:HQ212)</f>
        <v>89</v>
      </c>
      <c r="HR213" s="45"/>
      <c r="HS213" s="318" t="s">
        <v>43</v>
      </c>
      <c r="HT213" s="318"/>
      <c r="HU213" s="43">
        <f>SUM(HU209:HU212)</f>
        <v>36600</v>
      </c>
      <c r="HV213" s="150">
        <f>HU213/HM213</f>
        <v>0.20232172470978441</v>
      </c>
      <c r="HW213" s="37"/>
      <c r="HX213" s="360"/>
      <c r="HY213" s="47"/>
      <c r="HZ213" s="25" t="s">
        <v>29</v>
      </c>
      <c r="IA213" s="45">
        <f>SUM(IA209:IA212)</f>
        <v>255400</v>
      </c>
      <c r="IB213" s="45"/>
      <c r="IC213" s="45"/>
      <c r="ID213" s="45"/>
      <c r="IE213" s="45">
        <f>SUM(IE209:IE212)</f>
        <v>81</v>
      </c>
      <c r="IF213" s="45"/>
      <c r="IG213" s="318" t="s">
        <v>43</v>
      </c>
      <c r="IH213" s="318"/>
      <c r="II213" s="43">
        <f>SUM(II209:II212)</f>
        <v>28900</v>
      </c>
      <c r="IJ213" s="150">
        <f>II213/IA213</f>
        <v>0.11315583398590447</v>
      </c>
      <c r="IK213" s="37"/>
      <c r="IL213" s="29"/>
      <c r="IM213" s="47"/>
      <c r="IN213" s="25" t="s">
        <v>29</v>
      </c>
      <c r="IO213" s="45">
        <f>SUM(IO209:IO212)</f>
        <v>160100</v>
      </c>
      <c r="IP213" s="45"/>
      <c r="IQ213" s="45"/>
      <c r="IR213" s="45"/>
      <c r="IS213" s="45">
        <f>SUM(IS209:IS212)</f>
        <v>64</v>
      </c>
      <c r="IT213" s="45"/>
      <c r="IU213" s="318" t="s">
        <v>43</v>
      </c>
      <c r="IV213" s="318"/>
      <c r="IW213" s="43">
        <f>SUM(IW209:IW212)</f>
        <v>42800</v>
      </c>
      <c r="IX213" s="150">
        <f>IW213/IO213</f>
        <v>0.26733291692692068</v>
      </c>
      <c r="IY213" s="37"/>
      <c r="IZ213" s="61"/>
      <c r="JA213" s="47"/>
      <c r="JB213" s="25" t="s">
        <v>29</v>
      </c>
      <c r="JC213" s="45">
        <f>SUM(JC209:JC212)</f>
        <v>244500</v>
      </c>
      <c r="JD213" s="45"/>
      <c r="JE213" s="45"/>
      <c r="JF213" s="45"/>
      <c r="JG213" s="45">
        <f>SUM(JG209:JG212)</f>
        <v>63</v>
      </c>
      <c r="JH213" s="45"/>
      <c r="JI213" s="318" t="s">
        <v>43</v>
      </c>
      <c r="JJ213" s="318"/>
      <c r="JK213" s="43">
        <f>SUM(JK209:JK212)</f>
        <v>49050</v>
      </c>
      <c r="JL213" s="150">
        <f>JK213/JC213</f>
        <v>0.20061349693251534</v>
      </c>
      <c r="JM213" s="37"/>
      <c r="JN213" s="29"/>
      <c r="JO213" s="47"/>
      <c r="JP213" s="25" t="s">
        <v>29</v>
      </c>
      <c r="JQ213" s="45">
        <f>SUM(JQ209:JQ212)</f>
        <v>133800</v>
      </c>
      <c r="JR213" s="45"/>
      <c r="JS213" s="45"/>
      <c r="JT213" s="45"/>
      <c r="JU213" s="45">
        <f>SUM(JU209:JU212)</f>
        <v>109</v>
      </c>
      <c r="JV213" s="45"/>
      <c r="JW213" s="318" t="s">
        <v>43</v>
      </c>
      <c r="JX213" s="318"/>
      <c r="JY213" s="43">
        <f>SUM(JY209:JY212)</f>
        <v>40275</v>
      </c>
      <c r="JZ213" s="150">
        <f>JY213/JQ213</f>
        <v>0.30100896860986548</v>
      </c>
      <c r="KA213" s="37"/>
      <c r="KB213" s="51"/>
      <c r="KC213" s="47"/>
      <c r="KD213" s="25" t="s">
        <v>29</v>
      </c>
      <c r="KE213" s="45">
        <f>SUM(KE209:KE212)</f>
        <v>153600</v>
      </c>
      <c r="KF213" s="45"/>
      <c r="KG213" s="45"/>
      <c r="KH213" s="45"/>
      <c r="KI213" s="45">
        <f>SUM(KI209:KI212)</f>
        <v>229</v>
      </c>
      <c r="KJ213" s="45"/>
      <c r="KK213" s="322" t="s">
        <v>43</v>
      </c>
      <c r="KL213" s="322"/>
      <c r="KM213" s="43">
        <f>SUM(KM209:KM212)</f>
        <v>65260</v>
      </c>
      <c r="KN213" s="150">
        <f>KM213/KE213</f>
        <v>0.42486979166666666</v>
      </c>
      <c r="KO213" s="55"/>
      <c r="KP213" s="29"/>
      <c r="KQ213" s="47"/>
      <c r="KR213" s="25" t="s">
        <v>29</v>
      </c>
      <c r="KS213" s="45">
        <f>SUM(KS209:KS212)</f>
        <v>240800</v>
      </c>
      <c r="KT213" s="45"/>
      <c r="KU213" s="45"/>
      <c r="KV213" s="45"/>
      <c r="KW213" s="45">
        <f>SUM(KW209:KW212)</f>
        <v>100</v>
      </c>
      <c r="KX213" s="45"/>
      <c r="KY213" s="318" t="s">
        <v>43</v>
      </c>
      <c r="KZ213" s="318"/>
      <c r="LA213" s="43">
        <f>SUM(LA209:LA212)</f>
        <v>31650</v>
      </c>
      <c r="LB213" s="150">
        <f>LA213/KS213</f>
        <v>0.13143687707641197</v>
      </c>
      <c r="LC213" s="37"/>
      <c r="LD213" s="29"/>
      <c r="LE213" s="47"/>
      <c r="LF213" s="45"/>
      <c r="LG213" s="45"/>
      <c r="LH213" s="45"/>
      <c r="LI213" s="45"/>
      <c r="LJ213" s="45"/>
      <c r="LK213" s="45"/>
      <c r="LL213" s="45"/>
      <c r="LM213" s="44"/>
      <c r="LN213" s="43"/>
      <c r="LO213" s="43"/>
      <c r="LP213" s="43"/>
      <c r="LQ213" s="37"/>
      <c r="LR213" s="29"/>
      <c r="LS213" s="47"/>
      <c r="LT213" s="319"/>
      <c r="LU213" s="319"/>
      <c r="LV213" s="107"/>
      <c r="LW213" s="45"/>
      <c r="LX213" s="25"/>
      <c r="LY213" s="45"/>
      <c r="LZ213" s="107"/>
      <c r="MA213" s="107"/>
      <c r="MB213" s="46"/>
      <c r="MC213" s="46"/>
      <c r="MD213" s="46"/>
      <c r="ME213" s="37"/>
      <c r="MF213" s="29"/>
      <c r="MG213" s="47"/>
      <c r="MH213" s="319"/>
      <c r="MI213" s="319"/>
      <c r="MJ213" s="107"/>
      <c r="MK213" s="45"/>
      <c r="ML213" s="25"/>
      <c r="MM213" s="45"/>
      <c r="MN213" s="107"/>
      <c r="MO213" s="107"/>
      <c r="MP213" s="46"/>
      <c r="MQ213" s="46"/>
      <c r="MR213" s="46"/>
      <c r="MS213" s="37"/>
      <c r="MT213" s="29"/>
      <c r="MU213" s="47"/>
      <c r="MV213" s="319"/>
      <c r="MW213" s="319"/>
      <c r="MX213" s="107"/>
      <c r="MY213" s="45"/>
      <c r="MZ213" s="25"/>
      <c r="NA213" s="45"/>
      <c r="NB213" s="107"/>
      <c r="NC213" s="107"/>
      <c r="ND213" s="46"/>
      <c r="NE213" s="46"/>
      <c r="NF213" s="46"/>
      <c r="NG213" s="37"/>
      <c r="NH213" s="29"/>
      <c r="NI213" s="47"/>
      <c r="NJ213" s="319"/>
      <c r="NK213" s="319"/>
      <c r="NL213" s="107"/>
      <c r="NM213" s="45"/>
      <c r="NN213" s="25"/>
      <c r="NO213" s="45"/>
      <c r="NP213" s="107"/>
      <c r="NQ213" s="107"/>
      <c r="NR213" s="46"/>
      <c r="NS213" s="46"/>
      <c r="NT213" s="46"/>
      <c r="NU213" s="37"/>
    </row>
    <row r="214" spans="1:385" x14ac:dyDescent="0.25">
      <c r="A214" s="151" t="s">
        <v>639</v>
      </c>
      <c r="B214" s="142">
        <f>SUM(C214:E214)</f>
        <v>6242</v>
      </c>
      <c r="C214" s="152">
        <v>1692</v>
      </c>
      <c r="D214" s="142">
        <v>1320</v>
      </c>
      <c r="E214" s="153">
        <v>3230</v>
      </c>
      <c r="F214" s="154">
        <v>0</v>
      </c>
      <c r="G214" s="138">
        <v>0</v>
      </c>
      <c r="H214" s="135"/>
      <c r="I214" s="155"/>
      <c r="J214" s="156"/>
      <c r="K214" s="157"/>
      <c r="L214" s="158"/>
      <c r="M214" s="155"/>
      <c r="N214" s="158"/>
      <c r="O214" s="159"/>
      <c r="P214" s="159"/>
      <c r="Q214" s="159"/>
      <c r="R214" s="159"/>
      <c r="S214" s="159"/>
      <c r="T214" s="160"/>
      <c r="U214" s="29"/>
      <c r="V214" s="161"/>
      <c r="W214" s="31"/>
      <c r="Y214" s="162"/>
      <c r="Z214" s="29"/>
      <c r="AA214" s="31"/>
      <c r="AB214" s="29"/>
      <c r="AC214" s="128"/>
      <c r="AD214" s="128"/>
      <c r="AE214" s="128"/>
      <c r="AF214" s="128"/>
      <c r="AG214" s="128"/>
      <c r="AH214" s="51"/>
      <c r="AI214" s="29"/>
      <c r="AJ214" s="161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1"/>
      <c r="AW214" s="29"/>
      <c r="AX214" s="161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51"/>
      <c r="BK214" s="29"/>
      <c r="BL214" s="161"/>
      <c r="BM214" s="31"/>
      <c r="BN214" s="29"/>
      <c r="BO214" s="29"/>
      <c r="BP214" s="29"/>
      <c r="BQ214" s="29"/>
      <c r="BR214" s="29"/>
      <c r="BS214" s="29"/>
      <c r="BT214" s="164"/>
      <c r="BV214" s="29"/>
      <c r="BW214" s="162"/>
      <c r="BX214" s="51"/>
      <c r="BY214" s="57"/>
      <c r="BZ214" s="51"/>
      <c r="CA214" s="51"/>
      <c r="CB214" s="51"/>
      <c r="CC214" s="51"/>
      <c r="CD214" s="51"/>
      <c r="CE214" s="51"/>
      <c r="CF214" s="51"/>
      <c r="CG214" s="51"/>
      <c r="CH214" s="165"/>
      <c r="CI214" s="51"/>
      <c r="CJ214" s="51"/>
      <c r="CK214" s="51"/>
      <c r="CL214" s="51"/>
      <c r="CM214" s="29"/>
      <c r="CN214" s="161"/>
      <c r="CO214" s="31"/>
      <c r="CP214" s="29"/>
      <c r="CQ214" s="29"/>
      <c r="CR214" s="29"/>
      <c r="CS214" s="29"/>
      <c r="CT214" s="29"/>
      <c r="CU214" s="29"/>
      <c r="CV214" s="164"/>
      <c r="CX214" s="29"/>
      <c r="CY214" s="162"/>
      <c r="CZ214" s="51"/>
      <c r="DA214" s="29"/>
      <c r="DB214" s="161"/>
      <c r="DC214" s="31"/>
      <c r="DE214" s="162"/>
      <c r="DF214" s="29"/>
      <c r="DG214" s="31"/>
      <c r="DH214" s="29"/>
      <c r="DI214" s="128"/>
      <c r="DJ214" s="128"/>
      <c r="DK214" s="128"/>
      <c r="DL214" s="128"/>
      <c r="DM214" s="128"/>
      <c r="DN214" s="51"/>
      <c r="DO214" s="29"/>
      <c r="DP214" s="161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51"/>
      <c r="GU214" s="51"/>
      <c r="GV214" s="29"/>
      <c r="GW214" s="31"/>
      <c r="GX214" s="29"/>
      <c r="GY214" s="29"/>
      <c r="GZ214" s="29"/>
      <c r="HB214" s="166"/>
      <c r="HC214" s="29"/>
      <c r="HD214" s="29"/>
      <c r="HE214" s="29"/>
      <c r="HF214" s="29"/>
      <c r="HG214" s="29"/>
      <c r="HK214" s="29"/>
      <c r="HL214" s="29"/>
      <c r="HM214" s="29"/>
      <c r="HN214" s="29"/>
      <c r="HP214" s="166"/>
      <c r="HQ214" s="29"/>
      <c r="HR214" s="29"/>
      <c r="HS214" s="29"/>
      <c r="HT214" s="29"/>
      <c r="HU214" s="29"/>
      <c r="HX214" s="360"/>
      <c r="HY214" s="161"/>
      <c r="HZ214" s="31"/>
      <c r="IA214" s="29"/>
      <c r="IB214" s="29"/>
      <c r="IC214" s="29"/>
      <c r="ID214" s="29"/>
      <c r="IE214" s="29"/>
      <c r="IF214" s="29"/>
      <c r="IG214" s="167"/>
      <c r="II214" s="29"/>
      <c r="IJ214" s="162"/>
      <c r="IK214" s="51"/>
      <c r="IL214" s="29"/>
      <c r="IM214" s="161"/>
      <c r="IN214" s="31"/>
      <c r="IR214" s="29"/>
      <c r="IS214" s="29"/>
      <c r="IT214" s="29"/>
      <c r="IU214" s="29"/>
      <c r="IW214" s="29"/>
      <c r="IX214" s="162"/>
      <c r="IY214" s="51"/>
      <c r="IZ214" s="51"/>
      <c r="JA214" s="161"/>
      <c r="JB214" s="31"/>
      <c r="JC214" s="29"/>
      <c r="JD214" s="29"/>
      <c r="JE214" s="29"/>
      <c r="JF214" s="29"/>
      <c r="JG214" s="29"/>
      <c r="JH214" s="29"/>
      <c r="JI214" s="167"/>
      <c r="JK214" s="29"/>
      <c r="JL214" s="162"/>
      <c r="JM214" s="51"/>
      <c r="JN214" s="29"/>
      <c r="JO214" s="161"/>
      <c r="JP214" s="31"/>
      <c r="JT214" s="29"/>
      <c r="JU214" s="29"/>
      <c r="JV214" s="29"/>
      <c r="JW214" s="29"/>
      <c r="JY214" s="29"/>
      <c r="JZ214" s="162"/>
      <c r="KA214" s="51"/>
      <c r="KB214" s="51"/>
      <c r="KC214" s="51"/>
      <c r="KD214" s="51"/>
      <c r="KE214" s="51"/>
      <c r="KF214" s="51"/>
      <c r="KG214" s="51"/>
      <c r="KH214" s="51"/>
      <c r="KI214" s="51"/>
      <c r="KJ214" s="51"/>
      <c r="KK214" s="51"/>
      <c r="KL214" s="51"/>
      <c r="KM214" s="51"/>
      <c r="KN214" s="51"/>
      <c r="KO214" s="51"/>
      <c r="KP214" s="29"/>
      <c r="KQ214" s="161"/>
      <c r="KR214" s="31"/>
      <c r="KV214" s="29"/>
      <c r="KW214" s="29"/>
      <c r="KX214" s="29"/>
      <c r="KY214" s="163"/>
      <c r="LA214" s="29"/>
      <c r="LB214" s="162"/>
      <c r="LC214" s="51"/>
      <c r="LD214" s="29"/>
      <c r="LE214" s="161"/>
      <c r="LF214" s="29"/>
      <c r="LG214" s="29"/>
      <c r="LH214" s="29"/>
      <c r="LI214" s="29"/>
      <c r="LJ214" s="29"/>
      <c r="LK214" s="29"/>
      <c r="LL214" s="29"/>
      <c r="LM214" s="168"/>
      <c r="LN214" s="29"/>
      <c r="LO214" s="29"/>
      <c r="LP214" s="29"/>
      <c r="LQ214" s="51"/>
      <c r="LR214" s="29"/>
      <c r="LS214" s="161"/>
      <c r="LT214" s="31"/>
      <c r="LV214" s="162"/>
      <c r="LW214" s="29"/>
      <c r="LX214" s="31"/>
      <c r="LY214" s="29"/>
      <c r="LZ214" s="128"/>
      <c r="MA214" s="128"/>
      <c r="MB214" s="128"/>
      <c r="MC214" s="128"/>
      <c r="MD214" s="128"/>
      <c r="ME214" s="51"/>
      <c r="MF214" s="29"/>
      <c r="MG214" s="161"/>
      <c r="MH214" s="31"/>
      <c r="MJ214" s="162"/>
      <c r="MK214" s="29"/>
      <c r="ML214" s="31"/>
      <c r="MM214" s="29"/>
      <c r="MN214" s="128"/>
      <c r="MO214" s="128"/>
      <c r="MP214" s="128"/>
      <c r="MQ214" s="128"/>
      <c r="MR214" s="128"/>
      <c r="MS214" s="51"/>
      <c r="MT214" s="29"/>
      <c r="MU214" s="161"/>
      <c r="MV214" s="31"/>
      <c r="MX214" s="162"/>
      <c r="MY214" s="29"/>
      <c r="MZ214" s="31"/>
      <c r="NA214" s="29"/>
      <c r="NB214" s="128"/>
      <c r="NC214" s="128"/>
      <c r="ND214" s="128"/>
      <c r="NE214" s="128"/>
      <c r="NF214" s="128"/>
      <c r="NG214" s="51"/>
      <c r="NH214" s="29"/>
      <c r="NI214" s="161"/>
      <c r="NJ214" s="31"/>
      <c r="NL214" s="162"/>
      <c r="NM214" s="29"/>
      <c r="NN214" s="31"/>
      <c r="NO214" s="29"/>
      <c r="NP214" s="128"/>
      <c r="NQ214" s="128"/>
      <c r="NR214" s="128"/>
      <c r="NS214" s="128"/>
      <c r="NT214" s="128"/>
      <c r="NU214" s="51"/>
    </row>
    <row r="215" spans="1:385" x14ac:dyDescent="0.25">
      <c r="A215" s="169" t="s">
        <v>44</v>
      </c>
      <c r="B215" s="170">
        <f t="shared" ref="B215:G215" si="1105">SUM(B213:B214)</f>
        <v>51276</v>
      </c>
      <c r="C215" s="170">
        <f t="shared" si="1105"/>
        <v>15133</v>
      </c>
      <c r="D215" s="170">
        <f t="shared" si="1105"/>
        <v>5139</v>
      </c>
      <c r="E215" s="170">
        <f t="shared" si="1105"/>
        <v>22306</v>
      </c>
      <c r="F215" s="171">
        <f t="shared" si="1105"/>
        <v>6969</v>
      </c>
      <c r="G215" s="138">
        <f t="shared" si="1105"/>
        <v>1732</v>
      </c>
      <c r="H215" s="135"/>
      <c r="I215" s="320"/>
      <c r="J215" s="320"/>
      <c r="K215" s="162"/>
      <c r="L215" s="29"/>
      <c r="M215" s="321"/>
      <c r="N215" s="321"/>
      <c r="O215" s="29"/>
      <c r="P215" s="29"/>
      <c r="Q215" s="128"/>
      <c r="R215" s="128"/>
      <c r="S215" s="128"/>
      <c r="T215" s="51"/>
      <c r="U215" s="29"/>
      <c r="V215" s="172"/>
      <c r="W215" s="320"/>
      <c r="X215" s="320"/>
      <c r="Y215" s="162"/>
      <c r="Z215" s="29"/>
      <c r="AA215" s="31"/>
      <c r="AB215" s="29"/>
      <c r="AC215" s="128"/>
      <c r="AD215" s="128"/>
      <c r="AE215" s="128"/>
      <c r="AF215" s="128"/>
      <c r="AG215" s="128"/>
      <c r="AH215" s="51"/>
      <c r="AI215" s="29"/>
      <c r="AJ215" s="161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1"/>
      <c r="AW215" s="29"/>
      <c r="AX215" s="161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51"/>
      <c r="BK215" s="29"/>
      <c r="BL215" s="161"/>
      <c r="BM215" s="31"/>
      <c r="BN215" s="29"/>
      <c r="BO215" s="29"/>
      <c r="BP215" s="29"/>
      <c r="BQ215" s="29"/>
      <c r="BR215" s="29"/>
      <c r="BS215" s="29"/>
      <c r="BT215" s="164"/>
      <c r="BV215" s="29"/>
      <c r="BW215" s="162"/>
      <c r="BX215" s="51"/>
      <c r="BY215" s="57"/>
      <c r="BZ215" s="51"/>
      <c r="CA215" s="51"/>
      <c r="CB215" s="51"/>
      <c r="CC215" s="51"/>
      <c r="CD215" s="51"/>
      <c r="CE215" s="51"/>
      <c r="CF215" s="51"/>
      <c r="CG215" s="51"/>
      <c r="CH215" s="165"/>
      <c r="CI215" s="51"/>
      <c r="CJ215" s="51"/>
      <c r="CK215" s="51"/>
      <c r="CL215" s="51"/>
      <c r="CM215" s="29"/>
      <c r="CN215" s="161"/>
      <c r="CO215" s="31"/>
      <c r="CP215" s="29"/>
      <c r="CQ215" s="29"/>
      <c r="CR215" s="29"/>
      <c r="CS215" s="29"/>
      <c r="CT215" s="29"/>
      <c r="CU215" s="29"/>
      <c r="CV215" s="164"/>
      <c r="CX215" s="29"/>
      <c r="CY215" s="162"/>
      <c r="CZ215" s="51"/>
      <c r="DA215" s="29"/>
      <c r="DB215" s="172"/>
      <c r="DC215" s="320"/>
      <c r="DD215" s="320"/>
      <c r="DE215" s="162"/>
      <c r="DF215" s="29"/>
      <c r="DG215" s="31"/>
      <c r="DH215" s="29"/>
      <c r="DI215" s="128"/>
      <c r="DJ215" s="128"/>
      <c r="DK215" s="128"/>
      <c r="DL215" s="128"/>
      <c r="DM215" s="128"/>
      <c r="DN215" s="51"/>
      <c r="DO215" s="29"/>
      <c r="DP215" s="161"/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51"/>
      <c r="GU215" s="51"/>
      <c r="HX215" s="360"/>
      <c r="HY215" s="161"/>
      <c r="HZ215" s="31"/>
      <c r="IA215" s="29"/>
      <c r="IB215" s="29"/>
      <c r="IC215" s="29"/>
      <c r="ID215" s="29"/>
      <c r="IE215" s="29"/>
      <c r="IF215" s="29"/>
      <c r="IG215" s="167"/>
      <c r="II215" s="29"/>
      <c r="IJ215" s="162"/>
      <c r="IK215" s="51"/>
      <c r="IL215" s="29"/>
      <c r="IM215" s="161"/>
      <c r="IN215" s="31"/>
      <c r="IR215" s="29"/>
      <c r="IS215" s="29"/>
      <c r="IT215" s="29"/>
      <c r="IU215" s="29"/>
      <c r="IW215" s="29"/>
      <c r="IX215" s="162"/>
      <c r="IY215" s="51"/>
      <c r="IZ215" s="51"/>
      <c r="JA215" s="161"/>
      <c r="JB215" s="31"/>
      <c r="JC215" s="29"/>
      <c r="JD215" s="29"/>
      <c r="JE215" s="29"/>
      <c r="JF215" s="29"/>
      <c r="JG215" s="29"/>
      <c r="JH215" s="29"/>
      <c r="JI215" s="167"/>
      <c r="JK215" s="29"/>
      <c r="JL215" s="162"/>
      <c r="JM215" s="51"/>
      <c r="JN215" s="29"/>
      <c r="JO215" s="161"/>
      <c r="JP215" s="31"/>
      <c r="JT215" s="29"/>
      <c r="JU215" s="29"/>
      <c r="JV215" s="29"/>
      <c r="JW215" s="29"/>
      <c r="JY215" s="29"/>
      <c r="JZ215" s="162"/>
      <c r="KA215" s="51"/>
      <c r="KB215" s="51"/>
      <c r="KC215" s="51"/>
      <c r="KD215" s="51"/>
      <c r="KE215" s="51"/>
      <c r="KF215" s="51"/>
      <c r="KG215" s="51"/>
      <c r="KH215" s="51"/>
      <c r="KI215" s="51"/>
      <c r="KJ215" s="51"/>
      <c r="KK215" s="51"/>
      <c r="KL215" s="51"/>
      <c r="KM215" s="51"/>
      <c r="KN215" s="51"/>
      <c r="KO215" s="51"/>
      <c r="KP215" s="29"/>
      <c r="KQ215" s="161"/>
      <c r="KR215" s="31"/>
      <c r="KV215" s="29"/>
      <c r="KW215" s="29"/>
      <c r="KX215" s="29"/>
      <c r="KY215" s="163"/>
      <c r="LA215" s="29"/>
      <c r="LB215" s="162"/>
      <c r="LC215" s="51"/>
      <c r="LD215" s="29"/>
      <c r="LE215" s="161"/>
      <c r="LF215" s="29"/>
      <c r="LG215" s="29"/>
      <c r="LH215" s="29"/>
      <c r="LI215" s="29"/>
      <c r="LJ215" s="29"/>
      <c r="LK215" s="29"/>
      <c r="LL215" s="29"/>
      <c r="LM215" s="168"/>
      <c r="LN215" s="29"/>
      <c r="LO215" s="29"/>
      <c r="LP215" s="29"/>
      <c r="LQ215" s="51"/>
      <c r="LR215" s="29"/>
      <c r="LS215" s="172"/>
      <c r="LT215" s="320"/>
      <c r="LU215" s="320"/>
      <c r="LV215" s="162"/>
      <c r="LW215" s="29"/>
      <c r="LX215" s="31"/>
      <c r="LY215" s="29"/>
      <c r="LZ215" s="128"/>
      <c r="MA215" s="128"/>
      <c r="MB215" s="128"/>
      <c r="MC215" s="128"/>
      <c r="MD215" s="128"/>
      <c r="ME215" s="51"/>
      <c r="MF215" s="29"/>
      <c r="MG215" s="172"/>
      <c r="MH215" s="320"/>
      <c r="MI215" s="320"/>
      <c r="MJ215" s="162"/>
      <c r="MK215" s="29"/>
      <c r="ML215" s="31"/>
      <c r="MM215" s="29"/>
      <c r="MN215" s="128"/>
      <c r="MO215" s="128"/>
      <c r="MP215" s="128"/>
      <c r="MQ215" s="128"/>
      <c r="MR215" s="128"/>
      <c r="MS215" s="51"/>
      <c r="MT215" s="29"/>
      <c r="MU215" s="172"/>
      <c r="MV215" s="320"/>
      <c r="MW215" s="320"/>
      <c r="MX215" s="162"/>
      <c r="MY215" s="29"/>
      <c r="MZ215" s="31"/>
      <c r="NA215" s="29"/>
      <c r="NB215" s="128"/>
      <c r="NC215" s="128"/>
      <c r="ND215" s="128"/>
      <c r="NE215" s="128"/>
      <c r="NF215" s="128"/>
      <c r="NG215" s="51"/>
      <c r="NH215" s="29"/>
      <c r="NI215" s="172"/>
      <c r="NJ215" s="320"/>
      <c r="NK215" s="320"/>
      <c r="NL215" s="162"/>
      <c r="NM215" s="29"/>
      <c r="NN215" s="31"/>
      <c r="NO215" s="29"/>
      <c r="NP215" s="128"/>
      <c r="NQ215" s="128"/>
      <c r="NR215" s="128"/>
      <c r="NS215" s="128"/>
      <c r="NT215" s="128"/>
      <c r="NU215" s="51"/>
    </row>
    <row r="216" spans="1:385" x14ac:dyDescent="0.25">
      <c r="A216" s="174"/>
      <c r="B216" s="135"/>
      <c r="C216" s="135"/>
      <c r="D216" s="135"/>
      <c r="E216" s="135"/>
      <c r="F216" s="135"/>
      <c r="G216" s="135"/>
      <c r="H216" s="135"/>
      <c r="I216" s="31"/>
      <c r="K216" s="162"/>
      <c r="L216" s="29"/>
      <c r="M216" s="31"/>
      <c r="N216" s="29"/>
      <c r="O216" s="128"/>
      <c r="P216" s="128"/>
      <c r="Q216" s="128"/>
      <c r="R216" s="128"/>
      <c r="S216" s="128"/>
      <c r="T216" s="51"/>
      <c r="U216" s="29"/>
      <c r="V216" s="161"/>
      <c r="W216" s="31"/>
      <c r="Y216" s="162"/>
      <c r="Z216" s="29"/>
      <c r="AA216" s="31"/>
      <c r="AB216" s="29"/>
      <c r="AC216" s="128"/>
      <c r="AD216" s="128"/>
      <c r="AE216" s="128"/>
      <c r="AF216" s="128"/>
      <c r="AG216" s="128"/>
      <c r="AH216" s="51"/>
      <c r="AI216" s="29"/>
      <c r="AJ216" s="161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1"/>
      <c r="AW216" s="29"/>
      <c r="AX216" s="161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51"/>
      <c r="BK216" s="29"/>
      <c r="BL216" s="161"/>
      <c r="BM216" s="31"/>
      <c r="BN216" s="29"/>
      <c r="BO216" s="29"/>
      <c r="BP216" s="29"/>
      <c r="BQ216" s="29"/>
      <c r="BR216" s="29"/>
      <c r="BS216" s="29"/>
      <c r="BT216" s="164"/>
      <c r="BV216" s="29"/>
      <c r="BW216" s="162"/>
      <c r="BX216" s="51"/>
      <c r="BY216" s="57"/>
      <c r="BZ216" s="51"/>
      <c r="CA216" s="51"/>
      <c r="CB216" s="51"/>
      <c r="CC216" s="51"/>
      <c r="CD216" s="51"/>
      <c r="CE216" s="51"/>
      <c r="CF216" s="51"/>
      <c r="CG216" s="51"/>
      <c r="CH216" s="165"/>
      <c r="CI216" s="51"/>
      <c r="CJ216" s="51"/>
      <c r="CK216" s="51"/>
      <c r="CL216" s="51"/>
      <c r="CM216" s="29"/>
      <c r="CN216" s="161"/>
      <c r="CO216" s="31"/>
      <c r="CP216" s="29"/>
      <c r="CQ216" s="29"/>
      <c r="CR216" s="29"/>
      <c r="CS216" s="29"/>
      <c r="CT216" s="29"/>
      <c r="CU216" s="29"/>
      <c r="CV216" s="164"/>
      <c r="CX216" s="29"/>
      <c r="CY216" s="162"/>
      <c r="CZ216" s="51"/>
      <c r="DA216" s="29"/>
      <c r="DB216" s="161"/>
      <c r="DC216" s="31"/>
      <c r="DE216" s="162"/>
      <c r="DF216" s="29"/>
      <c r="DG216" s="31"/>
      <c r="DH216" s="29"/>
      <c r="DI216" s="128"/>
      <c r="DJ216" s="128"/>
      <c r="DK216" s="128"/>
      <c r="DL216" s="128"/>
      <c r="DM216" s="128"/>
      <c r="DN216" s="51"/>
      <c r="DO216" s="29"/>
      <c r="DP216" s="161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51"/>
      <c r="GU216" s="51"/>
      <c r="HX216" s="360"/>
      <c r="HY216" s="161"/>
      <c r="HZ216" s="31"/>
      <c r="IA216" s="29"/>
      <c r="IB216" s="29"/>
      <c r="IC216" s="29"/>
      <c r="ID216" s="29"/>
      <c r="IE216" s="29"/>
      <c r="IF216" s="29"/>
      <c r="IG216" s="167"/>
      <c r="II216" s="29"/>
      <c r="IJ216" s="162"/>
      <c r="IK216" s="51"/>
      <c r="IL216" s="29"/>
      <c r="IM216" s="161"/>
      <c r="IN216" s="31"/>
      <c r="IO216" s="29"/>
      <c r="IP216" s="29"/>
      <c r="IQ216" s="29"/>
      <c r="IR216" s="29"/>
      <c r="IS216" s="29"/>
      <c r="IT216" s="29"/>
      <c r="IU216" s="176"/>
      <c r="IW216" s="29"/>
      <c r="IX216" s="162"/>
      <c r="IY216" s="51"/>
      <c r="IZ216" s="51"/>
      <c r="JA216" s="161"/>
      <c r="JB216" s="31"/>
      <c r="JC216" s="29"/>
      <c r="JD216" s="29"/>
      <c r="JE216" s="29"/>
      <c r="JF216" s="29"/>
      <c r="JG216" s="29"/>
      <c r="JH216" s="29"/>
      <c r="JI216" s="167"/>
      <c r="JK216" s="29"/>
      <c r="JL216" s="162"/>
      <c r="JM216" s="51"/>
      <c r="JN216" s="29"/>
      <c r="JO216" s="161"/>
      <c r="JP216" s="31"/>
      <c r="JQ216" s="29"/>
      <c r="JR216" s="29"/>
      <c r="JS216" s="29"/>
      <c r="JT216" s="29"/>
      <c r="JU216" s="29"/>
      <c r="JV216" s="29"/>
      <c r="JW216" s="176"/>
      <c r="JY216" s="29"/>
      <c r="JZ216" s="162"/>
      <c r="KA216" s="51"/>
      <c r="KB216" s="51"/>
      <c r="KC216" s="51"/>
      <c r="KD216" s="51"/>
      <c r="KE216" s="51"/>
      <c r="KF216" s="51"/>
      <c r="KG216" s="51"/>
      <c r="KH216" s="51"/>
      <c r="KI216" s="51"/>
      <c r="KJ216" s="51"/>
      <c r="KK216" s="51"/>
      <c r="KL216" s="51"/>
      <c r="KM216" s="51"/>
      <c r="KN216" s="51"/>
      <c r="KO216" s="51"/>
      <c r="KP216" s="29"/>
      <c r="KQ216" s="161"/>
      <c r="KR216" s="31"/>
      <c r="KS216" s="29"/>
      <c r="KT216" s="29"/>
      <c r="KU216" s="29"/>
      <c r="KV216" s="29"/>
      <c r="KW216" s="29"/>
      <c r="KX216" s="29"/>
      <c r="KY216" s="175"/>
      <c r="LA216" s="29"/>
      <c r="LB216" s="162"/>
      <c r="LC216" s="51"/>
      <c r="LD216" s="29"/>
      <c r="LE216" s="161"/>
      <c r="LF216" s="29"/>
      <c r="LG216" s="29"/>
      <c r="LH216" s="29"/>
      <c r="LI216" s="29"/>
      <c r="LJ216" s="29"/>
      <c r="LK216" s="29"/>
      <c r="LL216" s="29"/>
      <c r="LM216" s="168"/>
      <c r="LN216" s="29"/>
      <c r="LO216" s="29"/>
      <c r="LP216" s="29"/>
      <c r="LQ216" s="51"/>
      <c r="LR216" s="29"/>
      <c r="LS216" s="161"/>
      <c r="LT216" s="31"/>
      <c r="LV216" s="162"/>
      <c r="LW216" s="29"/>
      <c r="LX216" s="31"/>
      <c r="LY216" s="29"/>
      <c r="LZ216" s="128"/>
      <c r="MA216" s="128"/>
      <c r="MB216" s="128"/>
      <c r="MC216" s="128"/>
      <c r="MD216" s="128"/>
      <c r="ME216" s="51"/>
      <c r="MF216" s="29"/>
      <c r="MG216" s="161"/>
      <c r="MH216" s="31"/>
      <c r="MJ216" s="162"/>
      <c r="MK216" s="29"/>
      <c r="ML216" s="31"/>
      <c r="MM216" s="29"/>
      <c r="MN216" s="128"/>
      <c r="MO216" s="128"/>
      <c r="MP216" s="128"/>
      <c r="MQ216" s="128"/>
      <c r="MR216" s="128"/>
      <c r="MS216" s="51"/>
      <c r="MT216" s="29"/>
      <c r="MU216" s="161"/>
      <c r="MV216" s="31"/>
      <c r="MX216" s="162"/>
      <c r="MY216" s="29"/>
      <c r="MZ216" s="31"/>
      <c r="NA216" s="29"/>
      <c r="NB216" s="128"/>
      <c r="NC216" s="128"/>
      <c r="ND216" s="128"/>
      <c r="NE216" s="128"/>
      <c r="NF216" s="128"/>
      <c r="NG216" s="51"/>
      <c r="NH216" s="29"/>
      <c r="NI216" s="161"/>
      <c r="NJ216" s="31"/>
      <c r="NL216" s="162"/>
      <c r="NM216" s="29"/>
      <c r="NN216" s="31"/>
      <c r="NO216" s="29"/>
      <c r="NP216" s="128"/>
      <c r="NQ216" s="128"/>
      <c r="NR216" s="128"/>
      <c r="NS216" s="128"/>
      <c r="NT216" s="128"/>
      <c r="NU216" s="51"/>
    </row>
    <row r="217" spans="1:385" s="17" customFormat="1" ht="15" customHeight="1" x14ac:dyDescent="0.25">
      <c r="A217" s="1"/>
      <c r="B217" s="2"/>
      <c r="C217" s="2"/>
      <c r="D217" s="2"/>
      <c r="E217" s="2"/>
      <c r="F217" s="2"/>
      <c r="G217" s="2"/>
      <c r="H217" s="2"/>
      <c r="I217" s="333" t="s">
        <v>1159</v>
      </c>
      <c r="J217" s="333"/>
      <c r="K217" s="333"/>
      <c r="L217" s="333"/>
      <c r="M217" s="3" t="s">
        <v>1</v>
      </c>
      <c r="N217" s="3"/>
      <c r="O217" s="3"/>
      <c r="P217" s="3"/>
      <c r="Q217" s="3"/>
      <c r="R217" s="3"/>
      <c r="S217" s="3"/>
      <c r="T217" s="3"/>
      <c r="U217" s="4"/>
      <c r="V217" s="5"/>
      <c r="W217" s="334" t="s">
        <v>1160</v>
      </c>
      <c r="X217" s="334"/>
      <c r="Y217" s="334"/>
      <c r="Z217" s="334"/>
      <c r="AA217" s="4" t="s">
        <v>72</v>
      </c>
      <c r="AB217" s="4"/>
      <c r="AC217" s="4"/>
      <c r="AD217" s="4"/>
      <c r="AE217" s="4"/>
      <c r="AF217" s="4"/>
      <c r="AG217" s="4"/>
      <c r="AH217" s="4"/>
      <c r="AI217" s="3"/>
      <c r="AJ217" s="335" t="s">
        <v>1161</v>
      </c>
      <c r="AK217" s="335"/>
      <c r="AL217" s="335"/>
      <c r="AM217" s="3" t="s">
        <v>1</v>
      </c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36" t="s">
        <v>1162</v>
      </c>
      <c r="AY217" s="336"/>
      <c r="AZ217" s="336"/>
      <c r="BA217" s="3" t="s">
        <v>1</v>
      </c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36" t="s">
        <v>738</v>
      </c>
      <c r="BM217" s="336"/>
      <c r="BN217" s="336"/>
      <c r="BO217" s="3" t="s">
        <v>1</v>
      </c>
      <c r="BP217" s="3"/>
      <c r="BQ217" s="3"/>
      <c r="BR217" s="3"/>
      <c r="BS217" s="3"/>
      <c r="BT217" s="3"/>
      <c r="BU217" s="3"/>
      <c r="BV217" s="3"/>
      <c r="BW217" s="3"/>
      <c r="BX217" s="3"/>
      <c r="BY217" s="6"/>
      <c r="BZ217" s="337" t="s">
        <v>1165</v>
      </c>
      <c r="CA217" s="337"/>
      <c r="CB217" s="337"/>
      <c r="CC217" s="7" t="s">
        <v>73</v>
      </c>
      <c r="CD217" s="7"/>
      <c r="CE217" s="6"/>
      <c r="CF217" s="6"/>
      <c r="CG217" s="6"/>
      <c r="CH217" s="6"/>
      <c r="CI217" s="6"/>
      <c r="CJ217" s="6"/>
      <c r="CK217" s="6"/>
      <c r="CL217" s="6"/>
      <c r="CM217" s="6"/>
      <c r="CN217" s="337" t="s">
        <v>1166</v>
      </c>
      <c r="CO217" s="337"/>
      <c r="CP217" s="337"/>
      <c r="CQ217" s="6" t="s">
        <v>4</v>
      </c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8"/>
      <c r="DC217" s="338" t="s">
        <v>1167</v>
      </c>
      <c r="DD217" s="338"/>
      <c r="DE217" s="338"/>
      <c r="DF217" s="338"/>
      <c r="DG217" s="6" t="s">
        <v>4</v>
      </c>
      <c r="DH217" s="6"/>
      <c r="DI217" s="6"/>
      <c r="DJ217" s="6"/>
      <c r="DK217" s="6"/>
      <c r="DL217" s="6"/>
      <c r="DM217" s="6"/>
      <c r="DN217" s="6"/>
      <c r="DO217" s="6"/>
      <c r="DP217" s="337" t="s">
        <v>1168</v>
      </c>
      <c r="DQ217" s="337"/>
      <c r="DR217" s="337"/>
      <c r="DS217" s="6" t="s">
        <v>73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9"/>
      <c r="ED217" s="10"/>
      <c r="EE217" s="339" t="s">
        <v>1169</v>
      </c>
      <c r="EF217" s="339"/>
      <c r="EG217" s="339"/>
      <c r="EH217" s="339"/>
      <c r="EI217" s="9" t="s">
        <v>4</v>
      </c>
      <c r="EJ217" s="9"/>
      <c r="EK217" s="9"/>
      <c r="EL217" s="9"/>
      <c r="EM217" s="9"/>
      <c r="EN217" s="9"/>
      <c r="EO217" s="9"/>
      <c r="EP217" s="9"/>
      <c r="EQ217" s="9"/>
      <c r="ER217" s="10"/>
      <c r="ES217" s="339" t="s">
        <v>1170</v>
      </c>
      <c r="ET217" s="339"/>
      <c r="EU217" s="339"/>
      <c r="EV217" s="339"/>
      <c r="EW217" s="9" t="s">
        <v>4</v>
      </c>
      <c r="EX217" s="9"/>
      <c r="EY217" s="9"/>
      <c r="EZ217" s="9"/>
      <c r="FA217" s="9"/>
      <c r="FB217" s="9"/>
      <c r="FC217" s="9"/>
      <c r="FD217" s="9"/>
      <c r="FE217" s="11"/>
      <c r="FF217" s="12"/>
      <c r="FG217" s="340" t="s">
        <v>1171</v>
      </c>
      <c r="FH217" s="340"/>
      <c r="FI217" s="340"/>
      <c r="FJ217" s="340"/>
      <c r="FK217" s="13" t="s">
        <v>4</v>
      </c>
      <c r="FL217" s="13"/>
      <c r="FM217" s="13"/>
      <c r="FN217" s="13"/>
      <c r="FO217" s="13"/>
      <c r="FP217" s="13"/>
      <c r="FQ217" s="13"/>
      <c r="FR217" s="13"/>
      <c r="FS217" s="13"/>
      <c r="FT217" s="12"/>
      <c r="FU217" s="340" t="s">
        <v>1172</v>
      </c>
      <c r="FV217" s="340"/>
      <c r="FW217" s="340"/>
      <c r="FX217" s="340"/>
      <c r="FY217" s="13" t="s">
        <v>4</v>
      </c>
      <c r="FZ217" s="13"/>
      <c r="GA217" s="13"/>
      <c r="GB217" s="13"/>
      <c r="GC217" s="13"/>
      <c r="GD217" s="13"/>
      <c r="GE217" s="13"/>
      <c r="GF217" s="13"/>
      <c r="GG217" s="11"/>
      <c r="GH217" s="12"/>
      <c r="GI217" s="340" t="s">
        <v>1173</v>
      </c>
      <c r="GJ217" s="340"/>
      <c r="GK217" s="340"/>
      <c r="GL217" s="340"/>
      <c r="GM217" s="13" t="s">
        <v>4</v>
      </c>
      <c r="GN217" s="13"/>
      <c r="GO217" s="13"/>
      <c r="GP217" s="13"/>
      <c r="GQ217" s="13"/>
      <c r="GR217" s="13"/>
      <c r="GS217" s="13"/>
      <c r="GT217" s="13"/>
      <c r="GU217" s="13"/>
      <c r="GV217" s="330" t="s">
        <v>1174</v>
      </c>
      <c r="GW217" s="330"/>
      <c r="GX217" s="330"/>
      <c r="GY217" s="330"/>
      <c r="GZ217" s="13" t="s">
        <v>4</v>
      </c>
      <c r="HA217" s="13"/>
      <c r="HB217" s="13"/>
      <c r="HC217" s="13"/>
      <c r="HD217" s="13"/>
      <c r="HE217" s="13"/>
      <c r="HF217" s="13"/>
      <c r="HG217" s="13"/>
      <c r="HH217" s="13"/>
      <c r="HI217" s="13"/>
      <c r="HJ217" s="11"/>
      <c r="HK217" s="330" t="s">
        <v>1175</v>
      </c>
      <c r="HL217" s="330"/>
      <c r="HM217" s="330"/>
      <c r="HN217" s="13" t="s">
        <v>4</v>
      </c>
      <c r="HO217" s="13"/>
      <c r="HP217" s="13"/>
      <c r="HQ217" s="13"/>
      <c r="HR217" s="13"/>
      <c r="HS217" s="13"/>
      <c r="HT217" s="13"/>
      <c r="HU217" s="13"/>
      <c r="HV217" s="13"/>
      <c r="HW217" s="13"/>
      <c r="HX217" s="355"/>
      <c r="HY217" s="331" t="s">
        <v>1176</v>
      </c>
      <c r="HZ217" s="331"/>
      <c r="IA217" s="331"/>
      <c r="IB217" s="14" t="s">
        <v>4</v>
      </c>
      <c r="IC217" s="14"/>
      <c r="ID217" s="14"/>
      <c r="IE217" s="14"/>
      <c r="IF217" s="14"/>
      <c r="IG217" s="14"/>
      <c r="IH217" s="14"/>
      <c r="II217" s="14"/>
      <c r="IJ217" s="14"/>
      <c r="IK217" s="14"/>
      <c r="IL217" s="14"/>
      <c r="IM217" s="331" t="s">
        <v>1177</v>
      </c>
      <c r="IN217" s="331"/>
      <c r="IO217" s="331"/>
      <c r="IP217" s="14" t="s">
        <v>4</v>
      </c>
      <c r="IQ217" s="14"/>
      <c r="IR217" s="14"/>
      <c r="IS217" s="14"/>
      <c r="IT217" s="14"/>
      <c r="IU217" s="14"/>
      <c r="IV217" s="14"/>
      <c r="IW217" s="14"/>
      <c r="IX217" s="14"/>
      <c r="IY217" s="14"/>
      <c r="IZ217" s="14"/>
      <c r="JA217" s="331" t="s">
        <v>1178</v>
      </c>
      <c r="JB217" s="331"/>
      <c r="JC217" s="331"/>
      <c r="JD217" s="14" t="s">
        <v>4</v>
      </c>
      <c r="JE217" s="14"/>
      <c r="JF217" s="14"/>
      <c r="JG217" s="14"/>
      <c r="JH217" s="14"/>
      <c r="JI217" s="14"/>
      <c r="JJ217" s="14"/>
      <c r="JK217" s="14"/>
      <c r="JL217" s="14"/>
      <c r="JM217" s="14"/>
      <c r="JN217" s="14"/>
      <c r="JO217" s="331" t="s">
        <v>1179</v>
      </c>
      <c r="JP217" s="331"/>
      <c r="JQ217" s="331"/>
      <c r="JR217" s="14" t="s">
        <v>4</v>
      </c>
      <c r="JS217" s="14"/>
      <c r="JT217" s="14"/>
      <c r="JU217" s="14"/>
      <c r="JV217" s="14"/>
      <c r="JW217" s="14"/>
      <c r="JX217" s="14"/>
      <c r="JY217" s="14"/>
      <c r="JZ217" s="14"/>
      <c r="KA217" s="14"/>
      <c r="KB217" s="3"/>
      <c r="KC217" s="336" t="s">
        <v>1163</v>
      </c>
      <c r="KD217" s="336"/>
      <c r="KE217" s="336"/>
      <c r="KF217" s="3" t="s">
        <v>1</v>
      </c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36" t="s">
        <v>739</v>
      </c>
      <c r="KR217" s="336"/>
      <c r="KS217" s="336"/>
      <c r="KT217" s="3" t="s">
        <v>1</v>
      </c>
      <c r="KU217" s="3"/>
      <c r="KV217" s="3"/>
      <c r="KW217" s="3"/>
      <c r="KX217" s="3"/>
      <c r="KY217" s="3"/>
      <c r="KZ217" s="3"/>
      <c r="LA217" s="3"/>
      <c r="LB217" s="3"/>
      <c r="LC217" s="3"/>
      <c r="LD217" s="14"/>
      <c r="LE217" s="331" t="s">
        <v>6</v>
      </c>
      <c r="LF217" s="331"/>
      <c r="LG217" s="331"/>
      <c r="LH217" s="14" t="s">
        <v>4</v>
      </c>
      <c r="LI217" s="14"/>
      <c r="LJ217" s="14"/>
      <c r="LK217" s="14"/>
      <c r="LL217" s="14"/>
      <c r="LM217" s="15"/>
      <c r="LN217" s="14"/>
      <c r="LO217" s="14"/>
      <c r="LP217" s="14"/>
      <c r="LQ217" s="14"/>
      <c r="LR217" s="14"/>
      <c r="LS217" s="16"/>
      <c r="LT217" s="332" t="s">
        <v>1180</v>
      </c>
      <c r="LU217" s="332"/>
      <c r="LV217" s="332"/>
      <c r="LW217" s="332"/>
      <c r="LX217" s="14" t="s">
        <v>4</v>
      </c>
      <c r="LY217" s="14"/>
      <c r="LZ217" s="14"/>
      <c r="MA217" s="14"/>
      <c r="MB217" s="14"/>
      <c r="MC217" s="14"/>
      <c r="MD217" s="14"/>
      <c r="ME217" s="14"/>
      <c r="MF217" s="14"/>
      <c r="MG217" s="16"/>
      <c r="MH217" s="332" t="s">
        <v>1181</v>
      </c>
      <c r="MI217" s="332"/>
      <c r="MJ217" s="332"/>
      <c r="MK217" s="332"/>
      <c r="ML217" s="14" t="s">
        <v>4</v>
      </c>
      <c r="MM217" s="14"/>
      <c r="MN217" s="14"/>
      <c r="MO217" s="14"/>
      <c r="MP217" s="14"/>
      <c r="MQ217" s="14"/>
      <c r="MR217" s="14"/>
      <c r="MS217" s="14"/>
      <c r="MT217" s="14"/>
      <c r="MU217" s="16"/>
      <c r="MV217" s="332" t="s">
        <v>1182</v>
      </c>
      <c r="MW217" s="332"/>
      <c r="MX217" s="332"/>
      <c r="MY217" s="332"/>
      <c r="MZ217" s="14" t="s">
        <v>4</v>
      </c>
      <c r="NA217" s="14"/>
      <c r="NB217" s="14"/>
      <c r="NC217" s="14"/>
      <c r="ND217" s="14"/>
      <c r="NE217" s="14"/>
      <c r="NF217" s="14"/>
      <c r="NG217" s="14"/>
      <c r="NH217" s="14"/>
      <c r="NI217" s="16"/>
      <c r="NJ217" s="332" t="s">
        <v>1183</v>
      </c>
      <c r="NK217" s="332"/>
      <c r="NL217" s="332"/>
      <c r="NM217" s="332"/>
      <c r="NN217" s="14" t="s">
        <v>4</v>
      </c>
      <c r="NO217" s="14"/>
      <c r="NP217" s="14"/>
      <c r="NQ217" s="14"/>
      <c r="NR217" s="14"/>
      <c r="NS217" s="14"/>
      <c r="NT217" s="14"/>
      <c r="NU217" s="14"/>
    </row>
    <row r="218" spans="1:385" x14ac:dyDescent="0.25">
      <c r="A218" s="18" t="s">
        <v>7</v>
      </c>
      <c r="B218" s="19" t="s">
        <v>1184</v>
      </c>
      <c r="C218" s="20" t="s">
        <v>1185</v>
      </c>
      <c r="D218" s="20" t="s">
        <v>1186</v>
      </c>
      <c r="E218" s="21" t="s">
        <v>1187</v>
      </c>
      <c r="F218" s="22" t="s">
        <v>1188</v>
      </c>
      <c r="G218" s="23" t="s">
        <v>718</v>
      </c>
      <c r="H218" s="24"/>
      <c r="I218" s="25" t="s">
        <v>8</v>
      </c>
      <c r="J218" s="25" t="s">
        <v>9</v>
      </c>
      <c r="K218" s="26" t="s">
        <v>10</v>
      </c>
      <c r="L218" s="25" t="s">
        <v>9</v>
      </c>
      <c r="M218" s="25" t="s">
        <v>11</v>
      </c>
      <c r="N218" s="25" t="s">
        <v>12</v>
      </c>
      <c r="O218" s="25" t="s">
        <v>13</v>
      </c>
      <c r="P218" s="25"/>
      <c r="Q218" s="25" t="s">
        <v>14</v>
      </c>
      <c r="R218" s="25" t="s">
        <v>15</v>
      </c>
      <c r="S218" s="25" t="s">
        <v>16</v>
      </c>
      <c r="T218" s="25" t="s">
        <v>17</v>
      </c>
      <c r="U218" s="27"/>
      <c r="V218" s="28" t="s">
        <v>7</v>
      </c>
      <c r="W218" s="25" t="s">
        <v>8</v>
      </c>
      <c r="X218" s="25" t="s">
        <v>9</v>
      </c>
      <c r="Y218" s="26" t="s">
        <v>10</v>
      </c>
      <c r="Z218" s="25" t="s">
        <v>9</v>
      </c>
      <c r="AA218" s="25" t="s">
        <v>11</v>
      </c>
      <c r="AB218" s="25" t="s">
        <v>12</v>
      </c>
      <c r="AC218" s="25" t="s">
        <v>13</v>
      </c>
      <c r="AD218" s="25"/>
      <c r="AE218" s="25" t="s">
        <v>14</v>
      </c>
      <c r="AF218" s="25" t="s">
        <v>15</v>
      </c>
      <c r="AG218" s="25" t="s">
        <v>16</v>
      </c>
      <c r="AH218" s="25" t="s">
        <v>17</v>
      </c>
      <c r="AI218" s="29"/>
      <c r="AJ218" s="30" t="s">
        <v>7</v>
      </c>
      <c r="AK218" s="25" t="s">
        <v>8</v>
      </c>
      <c r="AL218" s="25" t="s">
        <v>9</v>
      </c>
      <c r="AM218" s="26" t="s">
        <v>10</v>
      </c>
      <c r="AN218" s="25" t="s">
        <v>9</v>
      </c>
      <c r="AO218" s="25" t="s">
        <v>11</v>
      </c>
      <c r="AP218" s="25" t="s">
        <v>12</v>
      </c>
      <c r="AQ218" s="25" t="s">
        <v>13</v>
      </c>
      <c r="AR218" s="25"/>
      <c r="AS218" s="25" t="s">
        <v>14</v>
      </c>
      <c r="AT218" s="25" t="s">
        <v>15</v>
      </c>
      <c r="AU218" s="25" t="s">
        <v>16</v>
      </c>
      <c r="AV218" s="25" t="s">
        <v>17</v>
      </c>
      <c r="AW218" s="29"/>
      <c r="AX218" s="30" t="s">
        <v>7</v>
      </c>
      <c r="AY218" s="25" t="s">
        <v>8</v>
      </c>
      <c r="AZ218" s="25" t="s">
        <v>9</v>
      </c>
      <c r="BA218" s="26" t="s">
        <v>10</v>
      </c>
      <c r="BB218" s="25" t="s">
        <v>9</v>
      </c>
      <c r="BC218" s="25" t="s">
        <v>11</v>
      </c>
      <c r="BD218" s="25" t="s">
        <v>12</v>
      </c>
      <c r="BE218" s="25" t="s">
        <v>13</v>
      </c>
      <c r="BF218" s="25"/>
      <c r="BG218" s="25" t="s">
        <v>14</v>
      </c>
      <c r="BH218" s="25" t="s">
        <v>15</v>
      </c>
      <c r="BI218" s="25" t="s">
        <v>16</v>
      </c>
      <c r="BJ218" s="25" t="s">
        <v>17</v>
      </c>
      <c r="BK218" s="29"/>
      <c r="BL218" s="30" t="s">
        <v>7</v>
      </c>
      <c r="BM218" s="25" t="s">
        <v>8</v>
      </c>
      <c r="BN218" s="25" t="s">
        <v>9</v>
      </c>
      <c r="BO218" s="26" t="s">
        <v>10</v>
      </c>
      <c r="BP218" s="25" t="s">
        <v>9</v>
      </c>
      <c r="BQ218" s="25" t="s">
        <v>11</v>
      </c>
      <c r="BR218" s="25" t="s">
        <v>12</v>
      </c>
      <c r="BS218" s="25" t="s">
        <v>13</v>
      </c>
      <c r="BT218" s="33" t="s">
        <v>18</v>
      </c>
      <c r="BU218" s="25" t="s">
        <v>14</v>
      </c>
      <c r="BV218" s="25" t="s">
        <v>12</v>
      </c>
      <c r="BW218" s="25" t="s">
        <v>19</v>
      </c>
      <c r="BX218" s="25" t="s">
        <v>17</v>
      </c>
      <c r="BY218" s="34"/>
      <c r="BZ218" s="30" t="s">
        <v>7</v>
      </c>
      <c r="CA218" s="25" t="s">
        <v>8</v>
      </c>
      <c r="CB218" s="25" t="s">
        <v>9</v>
      </c>
      <c r="CC218" s="26" t="s">
        <v>10</v>
      </c>
      <c r="CD218" s="25" t="s">
        <v>9</v>
      </c>
      <c r="CE218" s="25" t="s">
        <v>11</v>
      </c>
      <c r="CF218" s="25" t="s">
        <v>12</v>
      </c>
      <c r="CG218" s="25" t="s">
        <v>13</v>
      </c>
      <c r="CH218" s="33" t="s">
        <v>18</v>
      </c>
      <c r="CI218" s="25" t="s">
        <v>14</v>
      </c>
      <c r="CJ218" s="25" t="s">
        <v>12</v>
      </c>
      <c r="CK218" s="25" t="s">
        <v>19</v>
      </c>
      <c r="CL218" s="25" t="s">
        <v>17</v>
      </c>
      <c r="CM218" s="27"/>
      <c r="CN218" s="30" t="s">
        <v>7</v>
      </c>
      <c r="CO218" s="25" t="s">
        <v>8</v>
      </c>
      <c r="CP218" s="25" t="s">
        <v>9</v>
      </c>
      <c r="CQ218" s="26" t="s">
        <v>10</v>
      </c>
      <c r="CR218" s="25" t="s">
        <v>9</v>
      </c>
      <c r="CS218" s="25" t="s">
        <v>11</v>
      </c>
      <c r="CT218" s="25" t="s">
        <v>12</v>
      </c>
      <c r="CU218" s="25" t="s">
        <v>13</v>
      </c>
      <c r="CV218" s="33" t="s">
        <v>18</v>
      </c>
      <c r="CW218" s="25" t="s">
        <v>14</v>
      </c>
      <c r="CX218" s="25" t="s">
        <v>12</v>
      </c>
      <c r="CY218" s="25" t="s">
        <v>19</v>
      </c>
      <c r="CZ218" s="25" t="s">
        <v>17</v>
      </c>
      <c r="DA218" s="29"/>
      <c r="DB218" s="28" t="s">
        <v>7</v>
      </c>
      <c r="DC218" s="25" t="s">
        <v>8</v>
      </c>
      <c r="DD218" s="25" t="s">
        <v>9</v>
      </c>
      <c r="DE218" s="26" t="s">
        <v>10</v>
      </c>
      <c r="DF218" s="25" t="s">
        <v>9</v>
      </c>
      <c r="DG218" s="25" t="s">
        <v>11</v>
      </c>
      <c r="DH218" s="25" t="s">
        <v>12</v>
      </c>
      <c r="DI218" s="25" t="s">
        <v>13</v>
      </c>
      <c r="DJ218" s="25"/>
      <c r="DK218" s="25" t="s">
        <v>14</v>
      </c>
      <c r="DL218" s="25" t="s">
        <v>15</v>
      </c>
      <c r="DM218" s="25" t="s">
        <v>16</v>
      </c>
      <c r="DN218" s="25" t="s">
        <v>17</v>
      </c>
      <c r="DO218" s="29"/>
      <c r="DP218" s="30" t="s">
        <v>7</v>
      </c>
      <c r="DQ218" s="25" t="s">
        <v>8</v>
      </c>
      <c r="DR218" s="25" t="s">
        <v>9</v>
      </c>
      <c r="DS218" s="26" t="s">
        <v>10</v>
      </c>
      <c r="DT218" s="25" t="s">
        <v>9</v>
      </c>
      <c r="DU218" s="25" t="s">
        <v>11</v>
      </c>
      <c r="DV218" s="25" t="s">
        <v>12</v>
      </c>
      <c r="DW218" s="25" t="s">
        <v>13</v>
      </c>
      <c r="DX218" s="25"/>
      <c r="DY218" s="25" t="s">
        <v>14</v>
      </c>
      <c r="DZ218" s="25" t="s">
        <v>15</v>
      </c>
      <c r="EA218" s="25" t="s">
        <v>16</v>
      </c>
      <c r="EB218" s="25" t="s">
        <v>17</v>
      </c>
      <c r="EC218" s="31"/>
      <c r="ED218" s="28" t="s">
        <v>7</v>
      </c>
      <c r="EE218" s="25" t="s">
        <v>8</v>
      </c>
      <c r="EF218" s="25" t="s">
        <v>9</v>
      </c>
      <c r="EG218" s="26" t="s">
        <v>10</v>
      </c>
      <c r="EH218" s="25" t="s">
        <v>9</v>
      </c>
      <c r="EI218" s="25" t="s">
        <v>11</v>
      </c>
      <c r="EJ218" s="25" t="s">
        <v>12</v>
      </c>
      <c r="EK218" s="25" t="s">
        <v>13</v>
      </c>
      <c r="EL218" s="25"/>
      <c r="EM218" s="25" t="s">
        <v>14</v>
      </c>
      <c r="EN218" s="25" t="s">
        <v>15</v>
      </c>
      <c r="EO218" s="25" t="s">
        <v>16</v>
      </c>
      <c r="EP218" s="25" t="s">
        <v>17</v>
      </c>
      <c r="EQ218" s="31"/>
      <c r="ER218" s="28" t="s">
        <v>7</v>
      </c>
      <c r="ES218" s="25" t="s">
        <v>8</v>
      </c>
      <c r="ET218" s="25" t="s">
        <v>9</v>
      </c>
      <c r="EU218" s="26" t="s">
        <v>10</v>
      </c>
      <c r="EV218" s="25" t="s">
        <v>9</v>
      </c>
      <c r="EW218" s="25" t="s">
        <v>11</v>
      </c>
      <c r="EX218" s="25" t="s">
        <v>12</v>
      </c>
      <c r="EY218" s="25" t="s">
        <v>13</v>
      </c>
      <c r="EZ218" s="25"/>
      <c r="FA218" s="25" t="s">
        <v>14</v>
      </c>
      <c r="FB218" s="25" t="s">
        <v>15</v>
      </c>
      <c r="FC218" s="25" t="s">
        <v>16</v>
      </c>
      <c r="FD218" s="25" t="s">
        <v>17</v>
      </c>
      <c r="FE218" s="35"/>
      <c r="FF218" s="28" t="s">
        <v>7</v>
      </c>
      <c r="FG218" s="25" t="s">
        <v>8</v>
      </c>
      <c r="FH218" s="25" t="s">
        <v>9</v>
      </c>
      <c r="FI218" s="26" t="s">
        <v>10</v>
      </c>
      <c r="FJ218" s="25" t="s">
        <v>9</v>
      </c>
      <c r="FK218" s="25" t="s">
        <v>11</v>
      </c>
      <c r="FL218" s="25" t="s">
        <v>12</v>
      </c>
      <c r="FM218" s="25" t="s">
        <v>13</v>
      </c>
      <c r="FN218" s="25"/>
      <c r="FO218" s="25" t="s">
        <v>14</v>
      </c>
      <c r="FP218" s="25" t="s">
        <v>15</v>
      </c>
      <c r="FQ218" s="25" t="s">
        <v>16</v>
      </c>
      <c r="FR218" s="25" t="s">
        <v>17</v>
      </c>
      <c r="FS218" s="27"/>
      <c r="FT218" s="28" t="s">
        <v>7</v>
      </c>
      <c r="FU218" s="25" t="s">
        <v>8</v>
      </c>
      <c r="FV218" s="25" t="s">
        <v>9</v>
      </c>
      <c r="FW218" s="26" t="s">
        <v>10</v>
      </c>
      <c r="FX218" s="25" t="s">
        <v>9</v>
      </c>
      <c r="FY218" s="25" t="s">
        <v>11</v>
      </c>
      <c r="FZ218" s="25" t="s">
        <v>12</v>
      </c>
      <c r="GA218" s="25" t="s">
        <v>13</v>
      </c>
      <c r="GB218" s="25"/>
      <c r="GC218" s="25" t="s">
        <v>14</v>
      </c>
      <c r="GD218" s="25" t="s">
        <v>15</v>
      </c>
      <c r="GE218" s="25" t="s">
        <v>16</v>
      </c>
      <c r="GF218" s="25" t="s">
        <v>17</v>
      </c>
      <c r="GG218" s="31"/>
      <c r="GH218" s="28" t="s">
        <v>7</v>
      </c>
      <c r="GI218" s="25" t="s">
        <v>8</v>
      </c>
      <c r="GJ218" s="25" t="s">
        <v>9</v>
      </c>
      <c r="GK218" s="26" t="s">
        <v>10</v>
      </c>
      <c r="GL218" s="25" t="s">
        <v>9</v>
      </c>
      <c r="GM218" s="25" t="s">
        <v>11</v>
      </c>
      <c r="GN218" s="25" t="s">
        <v>12</v>
      </c>
      <c r="GO218" s="25" t="s">
        <v>13</v>
      </c>
      <c r="GP218" s="25"/>
      <c r="GQ218" s="25" t="s">
        <v>14</v>
      </c>
      <c r="GR218" s="25" t="s">
        <v>15</v>
      </c>
      <c r="GS218" s="25" t="s">
        <v>16</v>
      </c>
      <c r="GT218" s="25" t="s">
        <v>17</v>
      </c>
      <c r="GU218" s="36"/>
      <c r="GV218" s="30" t="s">
        <v>7</v>
      </c>
      <c r="GW218" s="30"/>
      <c r="GX218" s="25" t="s">
        <v>8</v>
      </c>
      <c r="GY218" s="25" t="s">
        <v>9</v>
      </c>
      <c r="GZ218" s="26" t="s">
        <v>10</v>
      </c>
      <c r="HA218" s="25" t="s">
        <v>9</v>
      </c>
      <c r="HB218" s="25" t="s">
        <v>11</v>
      </c>
      <c r="HC218" s="25" t="s">
        <v>12</v>
      </c>
      <c r="HD218" s="25" t="s">
        <v>13</v>
      </c>
      <c r="HE218" s="25" t="s">
        <v>18</v>
      </c>
      <c r="HF218" s="25" t="s">
        <v>14</v>
      </c>
      <c r="HG218" s="25" t="s">
        <v>12</v>
      </c>
      <c r="HH218" s="25" t="s">
        <v>19</v>
      </c>
      <c r="HI218" s="25" t="s">
        <v>17</v>
      </c>
      <c r="HJ218" s="31"/>
      <c r="HK218" s="30" t="s">
        <v>7</v>
      </c>
      <c r="HL218" s="25" t="s">
        <v>8</v>
      </c>
      <c r="HM218" s="25" t="s">
        <v>9</v>
      </c>
      <c r="HN218" s="26" t="s">
        <v>10</v>
      </c>
      <c r="HO218" s="25" t="s">
        <v>9</v>
      </c>
      <c r="HP218" s="25" t="s">
        <v>11</v>
      </c>
      <c r="HQ218" s="25" t="s">
        <v>12</v>
      </c>
      <c r="HR218" s="25" t="s">
        <v>13</v>
      </c>
      <c r="HS218" s="25" t="s">
        <v>18</v>
      </c>
      <c r="HT218" s="25" t="s">
        <v>14</v>
      </c>
      <c r="HU218" s="25" t="s">
        <v>12</v>
      </c>
      <c r="HV218" s="25" t="s">
        <v>19</v>
      </c>
      <c r="HW218" s="25" t="s">
        <v>17</v>
      </c>
      <c r="HX218" s="360"/>
      <c r="HY218" s="30" t="s">
        <v>7</v>
      </c>
      <c r="HZ218" s="25" t="s">
        <v>8</v>
      </c>
      <c r="IA218" s="25" t="s">
        <v>9</v>
      </c>
      <c r="IB218" s="26" t="s">
        <v>10</v>
      </c>
      <c r="IC218" s="25" t="s">
        <v>9</v>
      </c>
      <c r="ID218" s="25" t="s">
        <v>11</v>
      </c>
      <c r="IE218" s="25" t="s">
        <v>12</v>
      </c>
      <c r="IF218" s="25" t="s">
        <v>13</v>
      </c>
      <c r="IG218" s="26" t="s">
        <v>18</v>
      </c>
      <c r="IH218" s="25" t="s">
        <v>14</v>
      </c>
      <c r="II218" s="25" t="s">
        <v>12</v>
      </c>
      <c r="IJ218" s="25" t="s">
        <v>19</v>
      </c>
      <c r="IK218" s="25" t="s">
        <v>17</v>
      </c>
      <c r="IL218" s="29"/>
      <c r="IM218" s="30" t="s">
        <v>7</v>
      </c>
      <c r="IN218" s="25" t="s">
        <v>8</v>
      </c>
      <c r="IO218" s="25" t="s">
        <v>9</v>
      </c>
      <c r="IP218" s="26" t="s">
        <v>10</v>
      </c>
      <c r="IQ218" s="25" t="s">
        <v>9</v>
      </c>
      <c r="IR218" s="25" t="s">
        <v>11</v>
      </c>
      <c r="IS218" s="25" t="s">
        <v>12</v>
      </c>
      <c r="IT218" s="25" t="s">
        <v>13</v>
      </c>
      <c r="IU218" s="25" t="s">
        <v>18</v>
      </c>
      <c r="IV218" s="25" t="s">
        <v>14</v>
      </c>
      <c r="IW218" s="25" t="s">
        <v>12</v>
      </c>
      <c r="IX218" s="25" t="s">
        <v>19</v>
      </c>
      <c r="IY218" s="25" t="s">
        <v>17</v>
      </c>
      <c r="IZ218" s="36"/>
      <c r="JA218" s="30" t="s">
        <v>7</v>
      </c>
      <c r="JB218" s="25" t="s">
        <v>8</v>
      </c>
      <c r="JC218" s="25" t="s">
        <v>9</v>
      </c>
      <c r="JD218" s="26" t="s">
        <v>10</v>
      </c>
      <c r="JE218" s="25" t="s">
        <v>9</v>
      </c>
      <c r="JF218" s="25" t="s">
        <v>11</v>
      </c>
      <c r="JG218" s="25" t="s">
        <v>12</v>
      </c>
      <c r="JH218" s="25" t="s">
        <v>13</v>
      </c>
      <c r="JI218" s="26" t="s">
        <v>18</v>
      </c>
      <c r="JJ218" s="25" t="s">
        <v>14</v>
      </c>
      <c r="JK218" s="25" t="s">
        <v>12</v>
      </c>
      <c r="JL218" s="25" t="s">
        <v>19</v>
      </c>
      <c r="JM218" s="25" t="s">
        <v>17</v>
      </c>
      <c r="JN218" s="29"/>
      <c r="JO218" s="30" t="s">
        <v>7</v>
      </c>
      <c r="JP218" s="25" t="s">
        <v>8</v>
      </c>
      <c r="JQ218" s="25" t="s">
        <v>9</v>
      </c>
      <c r="JR218" s="26" t="s">
        <v>10</v>
      </c>
      <c r="JS218" s="25" t="s">
        <v>9</v>
      </c>
      <c r="JT218" s="25" t="s">
        <v>11</v>
      </c>
      <c r="JU218" s="25" t="s">
        <v>12</v>
      </c>
      <c r="JV218" s="25" t="s">
        <v>13</v>
      </c>
      <c r="JW218" s="25" t="s">
        <v>18</v>
      </c>
      <c r="JX218" s="25" t="s">
        <v>14</v>
      </c>
      <c r="JY218" s="25" t="s">
        <v>12</v>
      </c>
      <c r="JZ218" s="25" t="s">
        <v>19</v>
      </c>
      <c r="KA218" s="25" t="s">
        <v>17</v>
      </c>
      <c r="KB218" s="31"/>
      <c r="KC218" s="30" t="s">
        <v>7</v>
      </c>
      <c r="KD218" s="25" t="s">
        <v>8</v>
      </c>
      <c r="KE218" s="25" t="s">
        <v>9</v>
      </c>
      <c r="KF218" s="26" t="s">
        <v>10</v>
      </c>
      <c r="KG218" s="25" t="s">
        <v>9</v>
      </c>
      <c r="KH218" s="25" t="s">
        <v>11</v>
      </c>
      <c r="KI218" s="25" t="s">
        <v>12</v>
      </c>
      <c r="KJ218" s="25" t="s">
        <v>13</v>
      </c>
      <c r="KK218" s="25" t="s">
        <v>18</v>
      </c>
      <c r="KL218" s="25" t="s">
        <v>14</v>
      </c>
      <c r="KM218" s="25" t="s">
        <v>12</v>
      </c>
      <c r="KN218" s="25" t="s">
        <v>19</v>
      </c>
      <c r="KO218" s="25" t="s">
        <v>17</v>
      </c>
      <c r="KP218" s="29"/>
      <c r="KQ218" s="30" t="s">
        <v>7</v>
      </c>
      <c r="KR218" s="25" t="s">
        <v>8</v>
      </c>
      <c r="KS218" s="25" t="s">
        <v>9</v>
      </c>
      <c r="KT218" s="26" t="s">
        <v>10</v>
      </c>
      <c r="KU218" s="25" t="s">
        <v>9</v>
      </c>
      <c r="KV218" s="25" t="s">
        <v>11</v>
      </c>
      <c r="KW218" s="25" t="s">
        <v>12</v>
      </c>
      <c r="KX218" s="25" t="s">
        <v>13</v>
      </c>
      <c r="KY218" s="32" t="s">
        <v>18</v>
      </c>
      <c r="KZ218" s="25" t="s">
        <v>14</v>
      </c>
      <c r="LA218" s="25" t="s">
        <v>12</v>
      </c>
      <c r="LB218" s="25" t="s">
        <v>19</v>
      </c>
      <c r="LC218" s="25" t="s">
        <v>17</v>
      </c>
      <c r="LD218" s="27"/>
      <c r="LE218" s="30" t="s">
        <v>7</v>
      </c>
      <c r="LF218" s="25" t="s">
        <v>8</v>
      </c>
      <c r="LG218" s="25" t="s">
        <v>9</v>
      </c>
      <c r="LH218" s="26" t="s">
        <v>10</v>
      </c>
      <c r="LI218" s="25" t="s">
        <v>9</v>
      </c>
      <c r="LJ218" s="25" t="s">
        <v>11</v>
      </c>
      <c r="LK218" s="25" t="s">
        <v>12</v>
      </c>
      <c r="LL218" s="25" t="s">
        <v>13</v>
      </c>
      <c r="LM218" s="26" t="s">
        <v>18</v>
      </c>
      <c r="LN218" s="25" t="s">
        <v>14</v>
      </c>
      <c r="LO218" s="25" t="s">
        <v>12</v>
      </c>
      <c r="LP218" s="25" t="s">
        <v>19</v>
      </c>
      <c r="LQ218" s="25" t="s">
        <v>17</v>
      </c>
      <c r="LR218" s="27"/>
      <c r="LS218" s="28" t="s">
        <v>7</v>
      </c>
      <c r="LT218" s="25" t="s">
        <v>8</v>
      </c>
      <c r="LU218" s="25" t="s">
        <v>9</v>
      </c>
      <c r="LV218" s="26" t="s">
        <v>10</v>
      </c>
      <c r="LW218" s="25" t="s">
        <v>9</v>
      </c>
      <c r="LX218" s="25" t="s">
        <v>11</v>
      </c>
      <c r="LY218" s="25" t="s">
        <v>12</v>
      </c>
      <c r="LZ218" s="25" t="s">
        <v>13</v>
      </c>
      <c r="MA218" s="25"/>
      <c r="MB218" s="25" t="s">
        <v>14</v>
      </c>
      <c r="MC218" s="25" t="s">
        <v>15</v>
      </c>
      <c r="MD218" s="25" t="s">
        <v>16</v>
      </c>
      <c r="ME218" s="25" t="s">
        <v>17</v>
      </c>
      <c r="MF218" s="29"/>
      <c r="MG218" s="28" t="s">
        <v>7</v>
      </c>
      <c r="MH218" s="25" t="s">
        <v>8</v>
      </c>
      <c r="MI218" s="25" t="s">
        <v>9</v>
      </c>
      <c r="MJ218" s="26" t="s">
        <v>10</v>
      </c>
      <c r="MK218" s="25" t="s">
        <v>9</v>
      </c>
      <c r="ML218" s="25" t="s">
        <v>11</v>
      </c>
      <c r="MM218" s="25" t="s">
        <v>12</v>
      </c>
      <c r="MN218" s="25" t="s">
        <v>13</v>
      </c>
      <c r="MO218" s="25"/>
      <c r="MP218" s="25" t="s">
        <v>14</v>
      </c>
      <c r="MQ218" s="25" t="s">
        <v>15</v>
      </c>
      <c r="MR218" s="25" t="s">
        <v>16</v>
      </c>
      <c r="MS218" s="37"/>
      <c r="MT218" s="27"/>
      <c r="MU218" s="28" t="s">
        <v>7</v>
      </c>
      <c r="MV218" s="25" t="s">
        <v>8</v>
      </c>
      <c r="MW218" s="25" t="s">
        <v>9</v>
      </c>
      <c r="MX218" s="26" t="s">
        <v>10</v>
      </c>
      <c r="MY218" s="25" t="s">
        <v>9</v>
      </c>
      <c r="MZ218" s="25" t="s">
        <v>11</v>
      </c>
      <c r="NA218" s="25" t="s">
        <v>12</v>
      </c>
      <c r="NB218" s="25" t="s">
        <v>13</v>
      </c>
      <c r="NC218" s="25"/>
      <c r="ND218" s="25" t="s">
        <v>14</v>
      </c>
      <c r="NE218" s="25" t="s">
        <v>15</v>
      </c>
      <c r="NF218" s="25" t="s">
        <v>16</v>
      </c>
      <c r="NG218" s="25" t="s">
        <v>17</v>
      </c>
      <c r="NH218" s="29"/>
      <c r="NI218" s="28" t="s">
        <v>7</v>
      </c>
      <c r="NJ218" s="25" t="s">
        <v>8</v>
      </c>
      <c r="NK218" s="25" t="s">
        <v>9</v>
      </c>
      <c r="NL218" s="26" t="s">
        <v>10</v>
      </c>
      <c r="NM218" s="25" t="s">
        <v>9</v>
      </c>
      <c r="NN218" s="25" t="s">
        <v>11</v>
      </c>
      <c r="NO218" s="25" t="s">
        <v>12</v>
      </c>
      <c r="NP218" s="25" t="s">
        <v>13</v>
      </c>
      <c r="NQ218" s="25"/>
      <c r="NR218" s="25" t="s">
        <v>14</v>
      </c>
      <c r="NS218" s="25" t="s">
        <v>15</v>
      </c>
      <c r="NT218" s="25" t="s">
        <v>16</v>
      </c>
      <c r="NU218" s="25" t="s">
        <v>17</v>
      </c>
    </row>
    <row r="219" spans="1:385" x14ac:dyDescent="0.25">
      <c r="A219" s="38">
        <v>46065</v>
      </c>
      <c r="B219" s="39">
        <v>4451</v>
      </c>
      <c r="C219" s="40">
        <v>1715</v>
      </c>
      <c r="D219" s="40">
        <v>344</v>
      </c>
      <c r="E219" s="41">
        <v>1419</v>
      </c>
      <c r="F219" s="41">
        <v>682</v>
      </c>
      <c r="G219" s="40">
        <v>291</v>
      </c>
      <c r="H219" s="42"/>
      <c r="I219" s="43">
        <v>6201</v>
      </c>
      <c r="J219" s="43">
        <v>57</v>
      </c>
      <c r="K219" s="43">
        <v>188</v>
      </c>
      <c r="L219" s="43">
        <v>1</v>
      </c>
      <c r="M219" s="43">
        <v>18</v>
      </c>
      <c r="N219" s="43">
        <v>1</v>
      </c>
      <c r="O219" s="43">
        <v>0</v>
      </c>
      <c r="P219" s="43"/>
      <c r="Q219" s="45">
        <v>855</v>
      </c>
      <c r="R219" s="45">
        <v>855</v>
      </c>
      <c r="S219" s="46">
        <v>0.15</v>
      </c>
      <c r="T219" s="37" t="s">
        <v>905</v>
      </c>
      <c r="U219" s="29"/>
      <c r="V219" s="47">
        <v>46065</v>
      </c>
      <c r="W219" s="48">
        <v>15674</v>
      </c>
      <c r="X219" s="43">
        <v>43</v>
      </c>
      <c r="Y219" s="43">
        <v>589</v>
      </c>
      <c r="Z219" s="43">
        <v>0</v>
      </c>
      <c r="AA219" s="43">
        <v>11</v>
      </c>
      <c r="AB219" s="43">
        <v>1</v>
      </c>
      <c r="AC219" s="43">
        <v>9</v>
      </c>
      <c r="AD219" s="43"/>
      <c r="AE219" s="45">
        <v>1026</v>
      </c>
      <c r="AF219" s="45">
        <v>1026</v>
      </c>
      <c r="AG219" s="46">
        <v>0.2386046511627907</v>
      </c>
      <c r="AH219" s="37" t="s">
        <v>890</v>
      </c>
      <c r="AI219" s="29"/>
      <c r="AJ219" s="47">
        <v>46065</v>
      </c>
      <c r="AK219" s="43">
        <v>19795</v>
      </c>
      <c r="AL219" s="43">
        <v>60</v>
      </c>
      <c r="AM219" s="43">
        <v>402</v>
      </c>
      <c r="AN219" s="43">
        <v>0</v>
      </c>
      <c r="AO219" s="43">
        <v>32</v>
      </c>
      <c r="AP219" s="43">
        <v>0</v>
      </c>
      <c r="AQ219" s="43">
        <v>1</v>
      </c>
      <c r="AR219" s="43"/>
      <c r="AS219" s="43">
        <v>880</v>
      </c>
      <c r="AT219" s="45">
        <v>0</v>
      </c>
      <c r="AU219" s="46">
        <v>0</v>
      </c>
      <c r="AV219" s="37" t="s">
        <v>524</v>
      </c>
      <c r="AW219" s="29"/>
      <c r="AX219" s="47">
        <v>46065</v>
      </c>
      <c r="AY219" s="49">
        <v>33973</v>
      </c>
      <c r="AZ219" s="49">
        <v>856</v>
      </c>
      <c r="BA219" s="49">
        <v>679</v>
      </c>
      <c r="BB219" s="49">
        <v>4</v>
      </c>
      <c r="BC219" s="49">
        <v>23</v>
      </c>
      <c r="BD219" s="49">
        <v>6</v>
      </c>
      <c r="BE219" s="49">
        <v>10</v>
      </c>
      <c r="BF219" s="49"/>
      <c r="BG219" s="49">
        <v>1500</v>
      </c>
      <c r="BH219" s="49">
        <v>9000</v>
      </c>
      <c r="BI219" s="50">
        <v>0.10514018691588785</v>
      </c>
      <c r="BJ219" s="37" t="s">
        <v>886</v>
      </c>
      <c r="BK219" s="29"/>
      <c r="BL219" s="52">
        <v>46065</v>
      </c>
      <c r="BM219" s="43">
        <v>2522</v>
      </c>
      <c r="BN219" s="43">
        <v>15</v>
      </c>
      <c r="BO219" s="43">
        <v>54</v>
      </c>
      <c r="BP219" s="43">
        <v>3</v>
      </c>
      <c r="BQ219" s="43">
        <v>18</v>
      </c>
      <c r="BR219" s="43">
        <v>3</v>
      </c>
      <c r="BS219" s="43">
        <v>0</v>
      </c>
      <c r="BT219" s="56" t="s">
        <v>782</v>
      </c>
      <c r="BU219" s="43">
        <v>1100</v>
      </c>
      <c r="BV219" s="43">
        <v>3300</v>
      </c>
      <c r="BW219" s="53">
        <v>2.2000000000000002</v>
      </c>
      <c r="BX219" s="55"/>
      <c r="BY219" s="57"/>
      <c r="BZ219" s="52">
        <v>46065</v>
      </c>
      <c r="CA219" s="45">
        <v>8729</v>
      </c>
      <c r="CB219" s="58">
        <v>43</v>
      </c>
      <c r="CC219" s="43">
        <v>311</v>
      </c>
      <c r="CD219" s="43">
        <v>0</v>
      </c>
      <c r="CE219" s="43">
        <v>21</v>
      </c>
      <c r="CF219" s="43">
        <v>0</v>
      </c>
      <c r="CG219" s="59">
        <v>0</v>
      </c>
      <c r="CH219" s="44" t="s">
        <v>466</v>
      </c>
      <c r="CI219" s="48">
        <v>1100</v>
      </c>
      <c r="CJ219" s="43">
        <v>0</v>
      </c>
      <c r="CK219" s="53">
        <v>0</v>
      </c>
      <c r="CL219" s="37"/>
      <c r="CM219" s="29"/>
      <c r="CN219" s="52">
        <v>46065</v>
      </c>
      <c r="CO219" s="43">
        <v>2729</v>
      </c>
      <c r="CP219" s="58">
        <v>3</v>
      </c>
      <c r="CQ219" s="43">
        <v>86</v>
      </c>
      <c r="CR219" s="43">
        <v>0</v>
      </c>
      <c r="CS219" s="43">
        <v>11</v>
      </c>
      <c r="CT219" s="43">
        <v>0</v>
      </c>
      <c r="CU219" s="59">
        <v>0</v>
      </c>
      <c r="CV219" s="44" t="s">
        <v>50</v>
      </c>
      <c r="CW219" s="48">
        <v>700</v>
      </c>
      <c r="CX219" s="43">
        <v>0</v>
      </c>
      <c r="CY219" s="53">
        <v>0</v>
      </c>
      <c r="CZ219" s="37" t="s">
        <v>892</v>
      </c>
      <c r="DA219" s="29"/>
      <c r="DB219" s="47">
        <v>46065</v>
      </c>
      <c r="DC219" s="48">
        <v>31636</v>
      </c>
      <c r="DD219" s="43">
        <v>85</v>
      </c>
      <c r="DE219" s="43">
        <v>1555</v>
      </c>
      <c r="DF219" s="43">
        <v>1</v>
      </c>
      <c r="DG219" s="43">
        <v>38</v>
      </c>
      <c r="DH219" s="43">
        <v>2</v>
      </c>
      <c r="DI219" s="43">
        <v>0</v>
      </c>
      <c r="DJ219" s="43"/>
      <c r="DK219" s="43">
        <v>715</v>
      </c>
      <c r="DL219" s="45">
        <v>1430</v>
      </c>
      <c r="DM219" s="46">
        <v>0.16823529411764707</v>
      </c>
      <c r="DN219" s="37" t="s">
        <v>524</v>
      </c>
      <c r="DO219" s="29"/>
      <c r="DP219" s="47">
        <v>46065</v>
      </c>
      <c r="DQ219" s="43">
        <v>10402</v>
      </c>
      <c r="DR219" s="58">
        <v>61</v>
      </c>
      <c r="DS219" s="43">
        <v>301</v>
      </c>
      <c r="DT219" s="43">
        <v>3</v>
      </c>
      <c r="DU219" s="43">
        <v>48</v>
      </c>
      <c r="DV219" s="43">
        <v>3</v>
      </c>
      <c r="DW219" s="43">
        <v>3</v>
      </c>
      <c r="DX219" s="43"/>
      <c r="DY219" s="45">
        <v>726</v>
      </c>
      <c r="DZ219" s="45">
        <v>2178</v>
      </c>
      <c r="EA219" s="46">
        <v>0.35704918032786886</v>
      </c>
      <c r="EB219" s="37" t="s">
        <v>920</v>
      </c>
      <c r="EC219" s="29"/>
      <c r="ED219" s="47">
        <v>46065</v>
      </c>
      <c r="EE219" s="48">
        <v>3542</v>
      </c>
      <c r="EF219" s="43">
        <v>188</v>
      </c>
      <c r="EG219" s="43">
        <v>81</v>
      </c>
      <c r="EH219" s="43">
        <v>3</v>
      </c>
      <c r="EI219" s="43">
        <v>36</v>
      </c>
      <c r="EJ219" s="43">
        <v>3</v>
      </c>
      <c r="EK219" s="43">
        <v>9</v>
      </c>
      <c r="EL219" s="43"/>
      <c r="EM219" s="43">
        <v>935</v>
      </c>
      <c r="EN219" s="45">
        <v>2805</v>
      </c>
      <c r="EO219" s="46">
        <v>0.14920212765957447</v>
      </c>
      <c r="EP219" s="37" t="s">
        <v>920</v>
      </c>
      <c r="EQ219" s="29"/>
      <c r="ER219" s="47">
        <v>46065</v>
      </c>
      <c r="ES219" s="48">
        <v>1818</v>
      </c>
      <c r="ET219" s="43">
        <v>103</v>
      </c>
      <c r="EU219" s="43">
        <v>42</v>
      </c>
      <c r="EV219" s="43">
        <v>0</v>
      </c>
      <c r="EW219" s="43">
        <v>48</v>
      </c>
      <c r="EX219" s="43">
        <v>0</v>
      </c>
      <c r="EY219" s="43">
        <v>8</v>
      </c>
      <c r="EZ219" s="43"/>
      <c r="FA219" s="43">
        <v>700</v>
      </c>
      <c r="FB219" s="45">
        <v>0</v>
      </c>
      <c r="FC219" s="46">
        <v>0</v>
      </c>
      <c r="FD219" s="37" t="s">
        <v>921</v>
      </c>
      <c r="FE219" s="60"/>
      <c r="FF219" s="47">
        <v>46065</v>
      </c>
      <c r="FG219" s="48">
        <v>4193</v>
      </c>
      <c r="FH219" s="43">
        <v>36</v>
      </c>
      <c r="FI219" s="43">
        <v>420</v>
      </c>
      <c r="FJ219" s="43">
        <v>1</v>
      </c>
      <c r="FK219" s="43">
        <v>15</v>
      </c>
      <c r="FL219" s="43">
        <v>1</v>
      </c>
      <c r="FM219" s="43">
        <v>11</v>
      </c>
      <c r="FN219" s="43"/>
      <c r="FO219" s="43">
        <v>1000</v>
      </c>
      <c r="FP219" s="45">
        <v>1000</v>
      </c>
      <c r="FQ219" s="46">
        <v>0.27777777777777779</v>
      </c>
      <c r="FR219" s="37" t="s">
        <v>877</v>
      </c>
      <c r="FS219" s="29"/>
      <c r="FT219" s="47">
        <v>46065</v>
      </c>
      <c r="FU219" s="48">
        <v>3087</v>
      </c>
      <c r="FV219" s="43">
        <v>21</v>
      </c>
      <c r="FW219" s="43">
        <v>233</v>
      </c>
      <c r="FX219" s="43">
        <v>2</v>
      </c>
      <c r="FY219" s="43">
        <v>238</v>
      </c>
      <c r="FZ219" s="43">
        <v>2</v>
      </c>
      <c r="GA219" s="43">
        <v>0</v>
      </c>
      <c r="GB219" s="43"/>
      <c r="GC219" s="45">
        <v>200</v>
      </c>
      <c r="GD219" s="45">
        <v>400</v>
      </c>
      <c r="GE219" s="46">
        <v>0.19047619047619047</v>
      </c>
      <c r="GF219" s="37"/>
      <c r="GG219" s="29"/>
      <c r="GH219" s="47">
        <v>46065</v>
      </c>
      <c r="GI219" s="48">
        <v>937</v>
      </c>
      <c r="GJ219" s="58">
        <v>11</v>
      </c>
      <c r="GK219" s="43">
        <v>101</v>
      </c>
      <c r="GL219" s="43">
        <v>0</v>
      </c>
      <c r="GM219" s="43">
        <v>38</v>
      </c>
      <c r="GN219" s="43">
        <v>1</v>
      </c>
      <c r="GO219" s="43">
        <v>31</v>
      </c>
      <c r="GP219" s="43"/>
      <c r="GQ219" s="43">
        <v>420</v>
      </c>
      <c r="GR219" s="45">
        <v>420</v>
      </c>
      <c r="GS219" s="46">
        <v>0.38181818181818183</v>
      </c>
      <c r="GT219" s="37" t="s">
        <v>902</v>
      </c>
      <c r="GU219" s="61"/>
      <c r="GV219" s="52">
        <v>46065</v>
      </c>
      <c r="GW219" s="62"/>
      <c r="GX219" s="43">
        <v>32718</v>
      </c>
      <c r="GY219" s="43">
        <v>145</v>
      </c>
      <c r="GZ219" s="45"/>
      <c r="HA219" s="43" t="s">
        <v>24</v>
      </c>
      <c r="HB219" s="43">
        <v>1</v>
      </c>
      <c r="HC219" s="43">
        <v>2</v>
      </c>
      <c r="HD219" s="43">
        <v>2</v>
      </c>
      <c r="HE219" s="63" t="s">
        <v>867</v>
      </c>
      <c r="HF219" s="43">
        <v>500</v>
      </c>
      <c r="HG219" s="43">
        <v>1000</v>
      </c>
      <c r="HH219" s="53">
        <v>6.8965517241379309E-2</v>
      </c>
      <c r="HI219" s="55"/>
      <c r="HJ219" s="29"/>
      <c r="HK219" s="52">
        <v>46065</v>
      </c>
      <c r="HL219" s="43">
        <v>2165</v>
      </c>
      <c r="HM219" s="43">
        <v>37</v>
      </c>
      <c r="HN219" s="45">
        <v>39</v>
      </c>
      <c r="HO219" s="43">
        <v>1</v>
      </c>
      <c r="HP219" s="43">
        <v>9</v>
      </c>
      <c r="HQ219" s="43">
        <v>1</v>
      </c>
      <c r="HR219" s="43">
        <v>0</v>
      </c>
      <c r="HS219" s="63" t="s">
        <v>774</v>
      </c>
      <c r="HT219" s="43">
        <v>1100</v>
      </c>
      <c r="HU219" s="43">
        <v>1100</v>
      </c>
      <c r="HV219" s="53">
        <v>0.29729729729729731</v>
      </c>
      <c r="HW219" s="55"/>
      <c r="HX219" s="360"/>
      <c r="HY219" s="52">
        <v>46065</v>
      </c>
      <c r="HZ219" s="43">
        <v>9160</v>
      </c>
      <c r="IA219" s="58">
        <v>44</v>
      </c>
      <c r="IB219" s="45">
        <v>364</v>
      </c>
      <c r="IC219" s="43">
        <v>1</v>
      </c>
      <c r="ID219" s="43">
        <v>9</v>
      </c>
      <c r="IE219" s="43">
        <v>1</v>
      </c>
      <c r="IF219" s="43">
        <v>2</v>
      </c>
      <c r="IG219" s="44" t="s">
        <v>872</v>
      </c>
      <c r="IH219" s="43">
        <v>1300</v>
      </c>
      <c r="II219" s="43">
        <v>1300</v>
      </c>
      <c r="IJ219" s="53">
        <v>0.29545454545454547</v>
      </c>
      <c r="IK219" s="55"/>
      <c r="IL219" s="29"/>
      <c r="IM219" s="52">
        <v>46065</v>
      </c>
      <c r="IN219" s="43">
        <v>17</v>
      </c>
      <c r="IO219" s="43">
        <v>0</v>
      </c>
      <c r="IP219" s="45">
        <v>223</v>
      </c>
      <c r="IQ219" s="43">
        <v>0</v>
      </c>
      <c r="IR219" s="43">
        <v>18</v>
      </c>
      <c r="IS219" s="43">
        <v>0</v>
      </c>
      <c r="IT219" s="43">
        <v>0</v>
      </c>
      <c r="IU219" s="63" t="s">
        <v>871</v>
      </c>
      <c r="IV219" s="43">
        <v>400</v>
      </c>
      <c r="IW219" s="43">
        <v>0</v>
      </c>
      <c r="IX219" s="53" t="e">
        <v>#DIV/0!</v>
      </c>
      <c r="IY219" s="55" t="s">
        <v>734</v>
      </c>
      <c r="IZ219" s="61"/>
      <c r="JA219" s="52">
        <v>46065</v>
      </c>
      <c r="JB219" s="43">
        <v>6969</v>
      </c>
      <c r="JC219" s="43">
        <v>10</v>
      </c>
      <c r="JD219" s="45">
        <v>227</v>
      </c>
      <c r="JE219" s="43">
        <v>0</v>
      </c>
      <c r="JF219" s="43">
        <v>18</v>
      </c>
      <c r="JG219" s="43">
        <v>0</v>
      </c>
      <c r="JH219" s="43">
        <v>0</v>
      </c>
      <c r="JI219" s="44" t="s">
        <v>644</v>
      </c>
      <c r="JJ219" s="43">
        <v>1100</v>
      </c>
      <c r="JK219" s="43">
        <v>0</v>
      </c>
      <c r="JL219" s="53">
        <v>0</v>
      </c>
      <c r="JM219" s="55"/>
      <c r="JN219" s="29"/>
      <c r="JO219" s="52">
        <v>46065</v>
      </c>
      <c r="JP219" s="43">
        <v>5423</v>
      </c>
      <c r="JQ219" s="58">
        <v>13</v>
      </c>
      <c r="JR219" s="45">
        <v>306</v>
      </c>
      <c r="JS219" s="43">
        <v>0</v>
      </c>
      <c r="JT219" s="43">
        <v>11</v>
      </c>
      <c r="JU219" s="43">
        <v>0</v>
      </c>
      <c r="JV219" s="43">
        <v>0</v>
      </c>
      <c r="JW219" s="64" t="s">
        <v>774</v>
      </c>
      <c r="JX219" s="43">
        <v>1100</v>
      </c>
      <c r="JY219" s="43">
        <v>0</v>
      </c>
      <c r="JZ219" s="53">
        <v>0</v>
      </c>
      <c r="KA219" s="55"/>
      <c r="KB219" s="51"/>
      <c r="KC219" s="52">
        <v>46065</v>
      </c>
      <c r="KD219" s="45">
        <v>14292</v>
      </c>
      <c r="KE219" s="43">
        <v>56</v>
      </c>
      <c r="KF219" s="43">
        <v>521</v>
      </c>
      <c r="KG219" s="43">
        <v>3</v>
      </c>
      <c r="KH219" s="43">
        <v>8</v>
      </c>
      <c r="KI219" s="43">
        <v>2</v>
      </c>
      <c r="KJ219" s="43">
        <v>4</v>
      </c>
      <c r="KK219" s="44" t="s">
        <v>818</v>
      </c>
      <c r="KL219" s="48">
        <v>660</v>
      </c>
      <c r="KM219" s="43">
        <v>1320</v>
      </c>
      <c r="KN219" s="53">
        <v>0.23571428571428571</v>
      </c>
      <c r="KO219" s="37"/>
      <c r="KP219" s="29"/>
      <c r="KQ219" s="52">
        <v>46065</v>
      </c>
      <c r="KR219" s="43">
        <v>2906</v>
      </c>
      <c r="KS219" s="43">
        <v>30</v>
      </c>
      <c r="KT219" s="43">
        <v>54</v>
      </c>
      <c r="KU219" s="43">
        <v>0</v>
      </c>
      <c r="KV219" s="43">
        <v>10</v>
      </c>
      <c r="KW219" s="43">
        <v>-1</v>
      </c>
      <c r="KX219" s="43">
        <v>0</v>
      </c>
      <c r="KY219" s="54" t="s">
        <v>744</v>
      </c>
      <c r="KZ219" s="43">
        <v>900</v>
      </c>
      <c r="LA219" s="43">
        <v>-900</v>
      </c>
      <c r="LB219" s="53">
        <v>-0.3</v>
      </c>
      <c r="LC219" s="55"/>
      <c r="LD219" s="29"/>
      <c r="LE219" s="52">
        <v>46065</v>
      </c>
      <c r="LF219" s="43">
        <v>79882</v>
      </c>
      <c r="LG219" s="43">
        <v>666</v>
      </c>
      <c r="LH219" s="43">
        <v>445</v>
      </c>
      <c r="LI219" s="43">
        <v>0</v>
      </c>
      <c r="LJ219" s="43">
        <v>2</v>
      </c>
      <c r="LK219" s="43">
        <v>0</v>
      </c>
      <c r="LL219" s="43"/>
      <c r="LM219" s="65" t="s">
        <v>904</v>
      </c>
      <c r="LN219" s="48">
        <v>1200</v>
      </c>
      <c r="LO219" s="43">
        <v>0</v>
      </c>
      <c r="LP219" s="53"/>
      <c r="LQ219" s="55"/>
      <c r="LR219" s="29"/>
      <c r="LS219" s="47">
        <v>46065</v>
      </c>
      <c r="LT219" s="48">
        <v>23234</v>
      </c>
      <c r="LU219" s="43">
        <v>77</v>
      </c>
      <c r="LV219" s="43">
        <v>1138</v>
      </c>
      <c r="LW219" s="43">
        <v>1</v>
      </c>
      <c r="LX219" s="43">
        <v>21</v>
      </c>
      <c r="LY219" s="43">
        <v>1</v>
      </c>
      <c r="LZ219" s="43"/>
      <c r="MA219" s="43"/>
      <c r="MB219" s="45">
        <v>1100</v>
      </c>
      <c r="MC219" s="45">
        <v>1100</v>
      </c>
      <c r="MD219" s="46">
        <v>0.14285714285714285</v>
      </c>
      <c r="ME219" s="37" t="s">
        <v>524</v>
      </c>
      <c r="MF219" s="29"/>
      <c r="MG219" s="47">
        <v>46065</v>
      </c>
      <c r="MH219" s="48">
        <v>9810</v>
      </c>
      <c r="MI219" s="66">
        <v>24</v>
      </c>
      <c r="MJ219" s="43">
        <v>417</v>
      </c>
      <c r="MK219" s="43">
        <v>0</v>
      </c>
      <c r="ML219" s="43">
        <v>47</v>
      </c>
      <c r="MM219" s="43">
        <v>1</v>
      </c>
      <c r="MN219" s="43">
        <v>7</v>
      </c>
      <c r="MO219" s="43"/>
      <c r="MP219" s="43">
        <v>1100</v>
      </c>
      <c r="MQ219" s="45">
        <v>1100</v>
      </c>
      <c r="MR219" s="46">
        <v>0.45833333333333331</v>
      </c>
      <c r="MS219" s="37" t="s">
        <v>574</v>
      </c>
      <c r="MT219" s="29"/>
      <c r="MU219" s="47">
        <v>46065</v>
      </c>
      <c r="MV219" s="48">
        <v>26</v>
      </c>
      <c r="MW219" s="58">
        <v>30</v>
      </c>
      <c r="MX219" s="43">
        <v>456</v>
      </c>
      <c r="MY219" s="43">
        <v>2</v>
      </c>
      <c r="MZ219" s="43">
        <v>14</v>
      </c>
      <c r="NA219" s="43">
        <v>2</v>
      </c>
      <c r="NB219" s="43">
        <v>10</v>
      </c>
      <c r="NC219" s="43"/>
      <c r="ND219" s="45">
        <v>1500</v>
      </c>
      <c r="NE219" s="45">
        <v>3000</v>
      </c>
      <c r="NF219" s="46">
        <v>1</v>
      </c>
      <c r="NG219" s="37" t="s">
        <v>899</v>
      </c>
      <c r="NH219" s="29"/>
      <c r="NI219" s="47">
        <v>46065</v>
      </c>
      <c r="NJ219" s="48">
        <v>13506</v>
      </c>
      <c r="NK219" s="43">
        <v>86</v>
      </c>
      <c r="NL219" s="43">
        <v>234</v>
      </c>
      <c r="NM219" s="43">
        <v>2</v>
      </c>
      <c r="NN219" s="43">
        <v>31</v>
      </c>
      <c r="NO219" s="43">
        <v>2</v>
      </c>
      <c r="NP219" s="43"/>
      <c r="NQ219" s="43"/>
      <c r="NR219" s="43">
        <v>1100</v>
      </c>
      <c r="NS219" s="45">
        <v>2200</v>
      </c>
      <c r="NT219" s="46">
        <v>0.2558139534883721</v>
      </c>
      <c r="NU219" s="37" t="s">
        <v>86</v>
      </c>
    </row>
    <row r="220" spans="1:385" x14ac:dyDescent="0.25">
      <c r="A220" s="38">
        <v>46069</v>
      </c>
      <c r="B220" s="39">
        <f>IF(A220="","",SUM(J220,LG222,AL220,DR220,AZ220,DD220,LU220,NK220,MW220,MI220,X220,FH220,FV220,GJ220)+SUM(GY223:GY224)+SUM(HM223:HM226,EF220,ET220)+SUM(CP223:CP226)+SUM(BN223:BN226)+SUM(KS223:KS226)+SUM(KE223:KE226)+SUM(CB223:CB226)+SUM(IA223:IA226)+SUM(IO223:IO226)+SUM(JC223:JC226)+SUM(JQ223:JQ226))</f>
        <v>6985</v>
      </c>
      <c r="C220" s="40">
        <f>IF(A220="","",SUM(J220,X220,AL220,AZ220)+SUM(KE223:KE226)+SUM(KS223:KS226)+SUM(BN223:BN226))</f>
        <v>2328</v>
      </c>
      <c r="D220" s="40">
        <f>IF(A220="","",SUM(DD220,DR220)+SUM(CB223:CB226)+SUM(CP223:CP226))</f>
        <v>404</v>
      </c>
      <c r="E220" s="41">
        <f>IF(A220="","",SUM(NK220,MW220,MI220,LG222,LU220)+SUM(IA223:IA226)+SUM(IO223:IO226)+SUM(JC223:JC226)+SUM(JQ223:JQ226)+HB231)</f>
        <v>2527</v>
      </c>
      <c r="F220" s="41">
        <f>IF(B220="","",SUM(FH220,FV220,GJ220)+SUM(HM223:HM226)+SUM(GY223:GY224))</f>
        <v>1303</v>
      </c>
      <c r="G220" s="40">
        <f>IF(A220="","",SUM(EF220,ET220))</f>
        <v>423</v>
      </c>
      <c r="H220" s="42"/>
      <c r="I220" s="45">
        <v>6249</v>
      </c>
      <c r="J220" s="45">
        <f t="shared" ref="J220:J232" si="1106">IF(I220="","",I220-I219)</f>
        <v>48</v>
      </c>
      <c r="K220" s="45">
        <v>188</v>
      </c>
      <c r="L220" s="45">
        <f t="shared" ref="L220:L232" si="1107">IF(K220="","",K220-K219)</f>
        <v>0</v>
      </c>
      <c r="M220" s="45">
        <v>18</v>
      </c>
      <c r="N220" s="45">
        <f t="shared" ref="N220:N232" si="1108">IF(M220="","",M219+O219-M220)</f>
        <v>0</v>
      </c>
      <c r="O220" s="45">
        <v>0</v>
      </c>
      <c r="P220" s="43"/>
      <c r="Q220" s="43">
        <f t="shared" ref="Q220:Q232" si="1109">IF(I220="","",Q219)</f>
        <v>855</v>
      </c>
      <c r="R220" s="45">
        <f t="shared" ref="R220:R232" si="1110">IF(Q220="","",N220*Q220)</f>
        <v>0</v>
      </c>
      <c r="S220" s="46">
        <f t="shared" ref="S220:S232" si="1111">IF(R220="","",R220/(J220*100))</f>
        <v>0</v>
      </c>
      <c r="T220" s="37" t="s">
        <v>906</v>
      </c>
      <c r="U220" s="29"/>
      <c r="V220" s="52">
        <f t="shared" ref="V220:V239" si="1112">IF($A220="","",$A220)</f>
        <v>46069</v>
      </c>
      <c r="W220" s="45">
        <v>15734</v>
      </c>
      <c r="X220" s="45">
        <f t="shared" ref="X220:X232" si="1113">IF(W220="","",W220-W219)</f>
        <v>60</v>
      </c>
      <c r="Y220" s="45">
        <v>592</v>
      </c>
      <c r="Z220" s="45">
        <f t="shared" ref="Z220:Z232" si="1114">IF(Y220="","",Y220-Y219)</f>
        <v>3</v>
      </c>
      <c r="AA220" s="45">
        <v>17</v>
      </c>
      <c r="AB220" s="45">
        <f t="shared" ref="AB220:AB232" si="1115">IF(AA220="","",AA219+AC219-AA220)</f>
        <v>3</v>
      </c>
      <c r="AC220" s="45">
        <v>12</v>
      </c>
      <c r="AD220" s="43"/>
      <c r="AE220" s="43">
        <f t="shared" ref="AE220:AE232" si="1116">IF(W220="","",AE219)</f>
        <v>1026</v>
      </c>
      <c r="AF220" s="45">
        <f t="shared" ref="AF220:AF232" si="1117">IF(AE220="","",AB220*AE220)</f>
        <v>3078</v>
      </c>
      <c r="AG220" s="46">
        <f t="shared" ref="AG220:AG232" si="1118">IF(AF220="","",AF220/(X220*100))</f>
        <v>0.51300000000000001</v>
      </c>
      <c r="AH220" s="37"/>
      <c r="AI220" s="29"/>
      <c r="AJ220" s="52">
        <f t="shared" ref="AJ220:AJ239" si="1119">IF($A220="","",$A220)</f>
        <v>46069</v>
      </c>
      <c r="AK220" s="45">
        <v>19908</v>
      </c>
      <c r="AL220" s="45">
        <f t="shared" ref="AL220:AL232" si="1120">IF(AK220="","",AK220-AK219)</f>
        <v>113</v>
      </c>
      <c r="AM220" s="45">
        <v>403</v>
      </c>
      <c r="AN220" s="45">
        <f t="shared" ref="AN220:AN232" si="1121">IF(AM220="","",AM220-AM219)</f>
        <v>1</v>
      </c>
      <c r="AO220" s="45">
        <v>29</v>
      </c>
      <c r="AP220" s="45">
        <f t="shared" ref="AP220:AP232" si="1122">IF(AO220="","",AO219+AQ219-AO220)</f>
        <v>4</v>
      </c>
      <c r="AQ220" s="45">
        <v>1</v>
      </c>
      <c r="AR220" s="43"/>
      <c r="AS220" s="43">
        <f t="shared" ref="AS220:AS232" si="1123">IF(AK220="","",AS219)</f>
        <v>880</v>
      </c>
      <c r="AT220" s="45">
        <f t="shared" ref="AT220:AT232" si="1124">IF(AS220="","",AP220*AS220)</f>
        <v>3520</v>
      </c>
      <c r="AU220" s="46">
        <f t="shared" ref="AU220:AU232" si="1125">IF(AT220="","",AT220/(AL220*100))</f>
        <v>0.31150442477876106</v>
      </c>
      <c r="AV220" s="37"/>
      <c r="AW220" s="29"/>
      <c r="AX220" s="52">
        <f t="shared" ref="AX220:AX239" si="1126">IF($A220="","",$A220)</f>
        <v>46069</v>
      </c>
      <c r="AY220" s="45">
        <v>35354</v>
      </c>
      <c r="AZ220" s="45">
        <f t="shared" ref="AZ220:AZ232" si="1127">IF(AY220="","",AY220-AY219)</f>
        <v>1381</v>
      </c>
      <c r="BA220" s="45">
        <v>691</v>
      </c>
      <c r="BB220" s="45">
        <f t="shared" ref="BB220:BB232" si="1128">IF(BA220="","",BA220-BA219)</f>
        <v>12</v>
      </c>
      <c r="BC220" s="45">
        <v>19</v>
      </c>
      <c r="BD220" s="45">
        <f t="shared" ref="BD220:BD232" si="1129">IF(BC220="","",BC219+BE219-BC220)</f>
        <v>14</v>
      </c>
      <c r="BE220" s="45">
        <v>15</v>
      </c>
      <c r="BF220" s="43"/>
      <c r="BG220" s="43">
        <f t="shared" ref="BG220:BG232" si="1130">IF(AY220="","",BG219)</f>
        <v>1500</v>
      </c>
      <c r="BH220" s="45">
        <f t="shared" ref="BH220:BH232" si="1131">IF(BG220="","",BD220*BG220)</f>
        <v>21000</v>
      </c>
      <c r="BI220" s="46">
        <f t="shared" ref="BI220:BI232" si="1132">IF(BH220="","",BH220/(AZ220*100))</f>
        <v>0.15206372194062273</v>
      </c>
      <c r="BJ220" s="37"/>
      <c r="BK220" s="29"/>
      <c r="BL220" s="47"/>
      <c r="BM220" s="45">
        <v>2149</v>
      </c>
      <c r="BN220" s="69">
        <v>25</v>
      </c>
      <c r="BO220" s="45">
        <v>56</v>
      </c>
      <c r="BP220" s="45">
        <v>1</v>
      </c>
      <c r="BQ220" s="45">
        <v>6</v>
      </c>
      <c r="BR220" s="43">
        <v>1</v>
      </c>
      <c r="BS220" s="45">
        <v>6</v>
      </c>
      <c r="BT220" s="70" t="s">
        <v>871</v>
      </c>
      <c r="BU220" s="45">
        <v>0</v>
      </c>
      <c r="BV220" s="45">
        <v>0</v>
      </c>
      <c r="BW220" s="46">
        <v>0</v>
      </c>
      <c r="BX220" s="37" t="s">
        <v>888</v>
      </c>
      <c r="BY220" s="57"/>
      <c r="BZ220" s="47"/>
      <c r="CA220" s="45">
        <v>7982</v>
      </c>
      <c r="CB220" s="69">
        <v>15</v>
      </c>
      <c r="CC220" s="43">
        <v>318</v>
      </c>
      <c r="CD220" s="45">
        <v>4</v>
      </c>
      <c r="CE220" s="45">
        <v>15</v>
      </c>
      <c r="CF220" s="43">
        <v>4</v>
      </c>
      <c r="CG220" s="71">
        <v>0</v>
      </c>
      <c r="CH220" s="63" t="s">
        <v>703</v>
      </c>
      <c r="CI220" s="67">
        <v>500</v>
      </c>
      <c r="CJ220" s="45">
        <v>2000</v>
      </c>
      <c r="CK220" s="46">
        <v>1.3333333333333333</v>
      </c>
      <c r="CL220" s="37"/>
      <c r="CM220" s="29"/>
      <c r="CN220" s="47"/>
      <c r="CO220" s="45">
        <v>4020</v>
      </c>
      <c r="CP220" s="69">
        <v>24</v>
      </c>
      <c r="CQ220" s="45">
        <v>105</v>
      </c>
      <c r="CR220" s="45">
        <v>1</v>
      </c>
      <c r="CS220" s="45">
        <v>18</v>
      </c>
      <c r="CT220" s="43">
        <v>1</v>
      </c>
      <c r="CU220" s="71">
        <v>2</v>
      </c>
      <c r="CV220" s="63" t="s">
        <v>76</v>
      </c>
      <c r="CW220" s="67">
        <v>660</v>
      </c>
      <c r="CX220" s="45">
        <v>660</v>
      </c>
      <c r="CY220" s="46">
        <v>0.27500000000000002</v>
      </c>
      <c r="CZ220" s="37"/>
      <c r="DA220" s="29"/>
      <c r="DB220" s="52">
        <f t="shared" ref="DB220:DB239" si="1133">IF($A220="","",$A220)</f>
        <v>46069</v>
      </c>
      <c r="DC220" s="45">
        <v>31695</v>
      </c>
      <c r="DD220" s="45">
        <f t="shared" ref="DD220:DD232" si="1134">IF(DC220="","",DC220-DC219)</f>
        <v>59</v>
      </c>
      <c r="DE220" s="45">
        <v>1556</v>
      </c>
      <c r="DF220" s="45">
        <f t="shared" ref="DF220:DF232" si="1135">IF(DE220="","",DE220-DE219)</f>
        <v>1</v>
      </c>
      <c r="DG220" s="45">
        <v>32</v>
      </c>
      <c r="DH220" s="45">
        <f t="shared" ref="DH220:DH232" si="1136">IF(DG220="","",DG219+DI219-DG220)</f>
        <v>6</v>
      </c>
      <c r="DI220" s="45">
        <v>2</v>
      </c>
      <c r="DJ220" s="43"/>
      <c r="DK220" s="43">
        <f t="shared" ref="DK220:DK232" si="1137">IF(DC220="","",DK219)</f>
        <v>715</v>
      </c>
      <c r="DL220" s="45">
        <f t="shared" ref="DL220:DL232" si="1138">IF(DK220="","",DH220*DK220)</f>
        <v>4290</v>
      </c>
      <c r="DM220" s="46">
        <f t="shared" ref="DM220:DM232" si="1139">IF(DL220="","",DL220/(DD220*100))</f>
        <v>0.72711864406779658</v>
      </c>
      <c r="DN220" s="37"/>
      <c r="DO220" s="29"/>
      <c r="DP220" s="52">
        <f t="shared" ref="DP220:DP239" si="1140">IF($A220="","",$A220)</f>
        <v>46069</v>
      </c>
      <c r="DQ220" s="45">
        <v>10479</v>
      </c>
      <c r="DR220" s="45">
        <f t="shared" ref="DR220:DR232" si="1141">IF(DQ220="","",DQ220-DQ219)</f>
        <v>77</v>
      </c>
      <c r="DS220" s="45">
        <v>301</v>
      </c>
      <c r="DT220" s="45">
        <f t="shared" ref="DT220:DT232" si="1142">IF(DS220="","",DS220-DS219)</f>
        <v>0</v>
      </c>
      <c r="DU220" s="45">
        <v>51</v>
      </c>
      <c r="DV220" s="45">
        <f t="shared" ref="DV220:DV232" si="1143">IF(DU220="","",DU219+DW219-DU220)</f>
        <v>0</v>
      </c>
      <c r="DW220" s="45">
        <v>0</v>
      </c>
      <c r="DX220" s="43"/>
      <c r="DY220" s="43">
        <f t="shared" ref="DY220:DY232" si="1144">IF(DQ220="","",DY219)</f>
        <v>726</v>
      </c>
      <c r="DZ220" s="45">
        <f t="shared" ref="DZ220:DZ232" si="1145">IF(DY220="","",DV220*DY220)</f>
        <v>0</v>
      </c>
      <c r="EA220" s="46">
        <f t="shared" ref="EA220:EA232" si="1146">IF(DZ220="","",DZ220/(DR220*100))</f>
        <v>0</v>
      </c>
      <c r="EB220" s="37"/>
      <c r="EC220" s="29"/>
      <c r="ED220" s="52">
        <f t="shared" ref="ED220:ED239" si="1147">IF($A220="","",$A220)</f>
        <v>46069</v>
      </c>
      <c r="EE220" s="45">
        <v>3736</v>
      </c>
      <c r="EF220" s="45">
        <f t="shared" ref="EF220:EF232" si="1148">IF(EE220="","",EE220-EE219)</f>
        <v>194</v>
      </c>
      <c r="EG220" s="45">
        <v>86</v>
      </c>
      <c r="EH220" s="45">
        <f t="shared" ref="EH220:EH232" si="1149">IF(EG220="","",EG220-EG219)</f>
        <v>5</v>
      </c>
      <c r="EI220" s="45">
        <v>40</v>
      </c>
      <c r="EJ220" s="45">
        <f t="shared" ref="EJ220:EJ232" si="1150">IF(EI220="","",EI219+EK219-EI220)</f>
        <v>5</v>
      </c>
      <c r="EK220" s="45">
        <v>3</v>
      </c>
      <c r="EL220" s="43"/>
      <c r="EM220" s="43">
        <f t="shared" ref="EM220:EM232" si="1151">IF(EE220="","",EM219)</f>
        <v>935</v>
      </c>
      <c r="EN220" s="45">
        <f t="shared" ref="EN220:EN232" si="1152">IF(EM220="","",EJ220*EM220)</f>
        <v>4675</v>
      </c>
      <c r="EO220" s="46">
        <f t="shared" ref="EO220:EO232" si="1153">IF(EN220="","",EN220/(EF220*100))</f>
        <v>0.24097938144329897</v>
      </c>
      <c r="EP220" s="37"/>
      <c r="EQ220" s="29"/>
      <c r="ER220" s="52">
        <f t="shared" ref="ER220:ER239" si="1154">IF($A220="","",$A220)</f>
        <v>46069</v>
      </c>
      <c r="ES220" s="45">
        <v>2047</v>
      </c>
      <c r="ET220" s="45">
        <f t="shared" ref="ET220:ET232" si="1155">IF(ES220="","",ES220-ES219)</f>
        <v>229</v>
      </c>
      <c r="EU220" s="45">
        <v>48</v>
      </c>
      <c r="EV220" s="45">
        <f t="shared" ref="EV220:EV231" si="1156">IF(EU220="","",EU220-EU219)</f>
        <v>6</v>
      </c>
      <c r="EW220" s="45">
        <v>48</v>
      </c>
      <c r="EX220" s="45">
        <f t="shared" ref="EX220:EX232" si="1157">IF(EW220="","",EW219+EY219-EW220)</f>
        <v>8</v>
      </c>
      <c r="EY220" s="45">
        <v>8</v>
      </c>
      <c r="EZ220" s="43"/>
      <c r="FA220" s="43">
        <f t="shared" ref="FA220:FA232" si="1158">IF(ES220="","",FA219)</f>
        <v>700</v>
      </c>
      <c r="FB220" s="45">
        <f t="shared" ref="FB220:FB232" si="1159">IF(FA220="","",EX220*FA220)</f>
        <v>5600</v>
      </c>
      <c r="FC220" s="46">
        <f t="shared" ref="FC220:FC232" si="1160">IF(FB220="","",FB220/(ET220*100))</f>
        <v>0.24454148471615719</v>
      </c>
      <c r="FD220" s="37"/>
      <c r="FE220" s="60"/>
      <c r="FF220" s="52">
        <f t="shared" ref="FF220:FF239" si="1161">IF($A220="","",$A220)</f>
        <v>46069</v>
      </c>
      <c r="FG220" s="45">
        <v>4393</v>
      </c>
      <c r="FH220" s="45">
        <f t="shared" ref="FH220:FH232" si="1162">IF(FG220="","",FG220-FG219)</f>
        <v>200</v>
      </c>
      <c r="FI220" s="45">
        <v>422</v>
      </c>
      <c r="FJ220" s="45">
        <f t="shared" ref="FJ220:FJ232" si="1163">IF(FI220="","",FI220-FI219)</f>
        <v>2</v>
      </c>
      <c r="FK220" s="45">
        <v>24</v>
      </c>
      <c r="FL220" s="45">
        <f t="shared" ref="FL220:FL232" si="1164">IF(FK220="","",FK219+FM219-FK220)</f>
        <v>2</v>
      </c>
      <c r="FM220" s="45"/>
      <c r="FN220" s="43"/>
      <c r="FO220" s="43">
        <f t="shared" ref="FO220:FO232" si="1165">IF(FG220="","",FO219)</f>
        <v>1000</v>
      </c>
      <c r="FP220" s="45">
        <f t="shared" ref="FP220:FP232" si="1166">IF(FO220="","",FL220*FO220)</f>
        <v>2000</v>
      </c>
      <c r="FQ220" s="46">
        <f t="shared" ref="FQ220:FQ232" si="1167">IF(FP220="","",FP220/(FH220*100))</f>
        <v>0.1</v>
      </c>
      <c r="FR220" s="37"/>
      <c r="FS220" s="29"/>
      <c r="FT220" s="52">
        <f t="shared" ref="FT220:FT239" si="1168">IF($A220="","",$A220)</f>
        <v>46069</v>
      </c>
      <c r="FU220" s="45">
        <v>3174</v>
      </c>
      <c r="FV220" s="45">
        <f t="shared" ref="FV220:FV232" si="1169">IF(FU220="","",FU220-FU219)</f>
        <v>87</v>
      </c>
      <c r="FW220" s="45">
        <v>238</v>
      </c>
      <c r="FX220" s="45">
        <f t="shared" ref="FX220:FX232" si="1170">IF(FW220="","",FW220-FW219)</f>
        <v>5</v>
      </c>
      <c r="FY220" s="45">
        <v>233</v>
      </c>
      <c r="FZ220" s="45">
        <f t="shared" ref="FZ220:FZ232" si="1171">IF(FY220="","",FY219+GA219-FY220)</f>
        <v>5</v>
      </c>
      <c r="GA220" s="45">
        <v>0</v>
      </c>
      <c r="GB220" s="43"/>
      <c r="GC220" s="43">
        <f t="shared" ref="GC220:GC232" si="1172">IF(FU220="","",GC219)</f>
        <v>200</v>
      </c>
      <c r="GD220" s="45">
        <f t="shared" ref="GD220:GD232" si="1173">IF(GC220="","",FZ220*GC220)</f>
        <v>1000</v>
      </c>
      <c r="GE220" s="46">
        <f t="shared" ref="GE220:GE232" si="1174">IF(GD220="","",GD220/(FV220*100))</f>
        <v>0.11494252873563218</v>
      </c>
      <c r="GF220" s="37"/>
      <c r="GG220" s="29"/>
      <c r="GH220" s="52">
        <f t="shared" ref="GH220:GH239" si="1175">IF($A220="","",$A220)</f>
        <v>46069</v>
      </c>
      <c r="GI220" s="45">
        <v>970</v>
      </c>
      <c r="GJ220" s="45">
        <f t="shared" ref="GJ220:GJ232" si="1176">IF(GI220="","",GI220-GI219)</f>
        <v>33</v>
      </c>
      <c r="GK220" s="45">
        <v>108</v>
      </c>
      <c r="GL220" s="45">
        <f t="shared" ref="GL220:GL232" si="1177">IF(GK220="","",GK220-GK219)</f>
        <v>7</v>
      </c>
      <c r="GM220" s="45">
        <v>62</v>
      </c>
      <c r="GN220" s="45">
        <f t="shared" ref="GN220:GN232" si="1178">IF(GM220="","",GM219+GO219-GM220)</f>
        <v>7</v>
      </c>
      <c r="GO220" s="45">
        <v>25</v>
      </c>
      <c r="GP220" s="43"/>
      <c r="GQ220" s="43">
        <f t="shared" ref="GQ220:GQ232" si="1179">IF(GI220="","",GQ219)</f>
        <v>420</v>
      </c>
      <c r="GR220" s="45">
        <f t="shared" ref="GR220:GR232" si="1180">IF(GQ220="","",GN220*GQ220)</f>
        <v>2940</v>
      </c>
      <c r="GS220" s="46">
        <f t="shared" ref="GS220:GS232" si="1181">IF(GR220="","",GR220/(GJ220*100))</f>
        <v>0.89090909090909087</v>
      </c>
      <c r="GT220" s="37" t="s">
        <v>370</v>
      </c>
      <c r="GU220" s="61"/>
      <c r="GV220" s="47"/>
      <c r="GW220" s="30"/>
      <c r="GX220" s="45">
        <v>33367</v>
      </c>
      <c r="GY220" s="45">
        <v>354</v>
      </c>
      <c r="GZ220" s="43"/>
      <c r="HA220" s="45" t="s">
        <v>24</v>
      </c>
      <c r="HB220" s="45">
        <v>3</v>
      </c>
      <c r="HC220" s="43">
        <v>0</v>
      </c>
      <c r="HD220" s="45">
        <v>0</v>
      </c>
      <c r="HE220" s="44" t="s">
        <v>884</v>
      </c>
      <c r="HF220" s="43">
        <v>1000</v>
      </c>
      <c r="HG220" s="45">
        <v>0</v>
      </c>
      <c r="HH220" s="46">
        <v>0</v>
      </c>
      <c r="HI220" s="37"/>
      <c r="HJ220" s="29"/>
      <c r="HK220" s="47"/>
      <c r="HL220" s="45">
        <v>1151</v>
      </c>
      <c r="HM220" s="45">
        <v>17</v>
      </c>
      <c r="HN220" s="43">
        <v>38</v>
      </c>
      <c r="HO220" s="45">
        <v>0</v>
      </c>
      <c r="HP220" s="45">
        <v>9</v>
      </c>
      <c r="HQ220" s="43">
        <v>0</v>
      </c>
      <c r="HR220" s="45">
        <v>0</v>
      </c>
      <c r="HS220" s="44" t="s">
        <v>872</v>
      </c>
      <c r="HT220" s="43">
        <v>1300</v>
      </c>
      <c r="HU220" s="45">
        <v>0</v>
      </c>
      <c r="HV220" s="46">
        <v>0</v>
      </c>
      <c r="HW220" s="37" t="s">
        <v>452</v>
      </c>
      <c r="HX220" s="360"/>
      <c r="HY220" s="47"/>
      <c r="HZ220" s="45">
        <v>5715</v>
      </c>
      <c r="IA220" s="45">
        <v>12</v>
      </c>
      <c r="IB220" s="43">
        <v>171</v>
      </c>
      <c r="IC220" s="45">
        <v>2</v>
      </c>
      <c r="ID220" s="45">
        <v>10</v>
      </c>
      <c r="IE220" s="43">
        <v>2</v>
      </c>
      <c r="IF220" s="45">
        <v>2</v>
      </c>
      <c r="IG220" s="63" t="s">
        <v>212</v>
      </c>
      <c r="IH220" s="45">
        <v>500</v>
      </c>
      <c r="II220" s="45">
        <v>1000</v>
      </c>
      <c r="IJ220" s="46">
        <v>0.83333333333333337</v>
      </c>
      <c r="IK220" s="37" t="s">
        <v>896</v>
      </c>
      <c r="IL220" s="29"/>
      <c r="IM220" s="47"/>
      <c r="IN220" s="45">
        <v>6444</v>
      </c>
      <c r="IO220" s="69">
        <v>17</v>
      </c>
      <c r="IP220" s="43">
        <v>163</v>
      </c>
      <c r="IQ220" s="45">
        <v>0</v>
      </c>
      <c r="IR220" s="45">
        <v>15</v>
      </c>
      <c r="IS220" s="43">
        <v>0</v>
      </c>
      <c r="IT220" s="45">
        <v>0</v>
      </c>
      <c r="IU220" s="44" t="s">
        <v>50</v>
      </c>
      <c r="IV220" s="43">
        <v>1100</v>
      </c>
      <c r="IW220" s="45">
        <v>0</v>
      </c>
      <c r="IX220" s="46">
        <v>0</v>
      </c>
      <c r="IY220" s="37"/>
      <c r="IZ220" s="61"/>
      <c r="JA220" s="47"/>
      <c r="JB220" s="45">
        <v>4801</v>
      </c>
      <c r="JC220" s="45">
        <v>18</v>
      </c>
      <c r="JD220" s="43">
        <v>139</v>
      </c>
      <c r="JE220" s="45">
        <v>1</v>
      </c>
      <c r="JF220" s="45">
        <v>25</v>
      </c>
      <c r="JG220" s="43">
        <v>2</v>
      </c>
      <c r="JH220" s="45">
        <v>0</v>
      </c>
      <c r="JI220" s="63" t="s">
        <v>819</v>
      </c>
      <c r="JJ220" s="45">
        <v>0</v>
      </c>
      <c r="JK220" s="45">
        <v>0</v>
      </c>
      <c r="JL220" s="46">
        <v>0</v>
      </c>
      <c r="JM220" s="37"/>
      <c r="JN220" s="29"/>
      <c r="JO220" s="47"/>
      <c r="JP220" s="45">
        <v>6606</v>
      </c>
      <c r="JQ220" s="45">
        <v>11</v>
      </c>
      <c r="JR220" s="43">
        <v>137</v>
      </c>
      <c r="JS220" s="45">
        <v>0</v>
      </c>
      <c r="JT220" s="45">
        <v>16</v>
      </c>
      <c r="JU220" s="43">
        <v>-1</v>
      </c>
      <c r="JV220" s="45">
        <v>0</v>
      </c>
      <c r="JW220" s="72" t="s">
        <v>608</v>
      </c>
      <c r="JX220" s="43">
        <v>539</v>
      </c>
      <c r="JY220" s="45">
        <v>-539</v>
      </c>
      <c r="JZ220" s="46">
        <v>-0.49</v>
      </c>
      <c r="KA220" s="37"/>
      <c r="KB220" s="51"/>
      <c r="KC220" s="47"/>
      <c r="KD220" s="45">
        <v>11563</v>
      </c>
      <c r="KE220" s="45">
        <v>14</v>
      </c>
      <c r="KF220" s="43">
        <v>337</v>
      </c>
      <c r="KG220" s="45">
        <v>0</v>
      </c>
      <c r="KH220" s="45">
        <v>11</v>
      </c>
      <c r="KI220" s="43">
        <v>0</v>
      </c>
      <c r="KJ220" s="43">
        <v>-1</v>
      </c>
      <c r="KK220" s="63" t="s">
        <v>754</v>
      </c>
      <c r="KL220" s="67">
        <v>1100</v>
      </c>
      <c r="KM220" s="45">
        <v>0</v>
      </c>
      <c r="KN220" s="46">
        <v>0</v>
      </c>
      <c r="KO220" s="37" t="s">
        <v>889</v>
      </c>
      <c r="KP220" s="29"/>
      <c r="KQ220" s="47"/>
      <c r="KR220" s="45">
        <v>3146</v>
      </c>
      <c r="KS220" s="45">
        <v>31</v>
      </c>
      <c r="KT220" s="45">
        <v>83</v>
      </c>
      <c r="KU220" s="45">
        <v>0</v>
      </c>
      <c r="KV220" s="45">
        <v>17</v>
      </c>
      <c r="KW220" s="43">
        <v>0</v>
      </c>
      <c r="KX220" s="45">
        <v>0</v>
      </c>
      <c r="KY220" s="68" t="s">
        <v>794</v>
      </c>
      <c r="KZ220" s="43">
        <v>1000</v>
      </c>
      <c r="LA220" s="45">
        <v>0</v>
      </c>
      <c r="LB220" s="46">
        <v>0</v>
      </c>
      <c r="LD220" s="29"/>
      <c r="LE220" s="47"/>
      <c r="LF220" s="45"/>
      <c r="LG220" s="45"/>
      <c r="LH220" s="45">
        <v>531</v>
      </c>
      <c r="LI220" s="45">
        <v>0</v>
      </c>
      <c r="LJ220" s="43">
        <v>0</v>
      </c>
      <c r="LK220" s="45">
        <v>1</v>
      </c>
      <c r="LL220" s="45"/>
      <c r="LM220" s="73" t="s">
        <v>903</v>
      </c>
      <c r="LN220" s="67">
        <v>1500</v>
      </c>
      <c r="LO220" s="45">
        <v>1000</v>
      </c>
      <c r="LP220" s="46"/>
      <c r="LQ220" s="37"/>
      <c r="LR220" s="29"/>
      <c r="LS220" s="52">
        <f t="shared" ref="LS220:LS239" si="1182">IF($A220="","",$A220)</f>
        <v>46069</v>
      </c>
      <c r="LT220" s="45">
        <v>23331</v>
      </c>
      <c r="LU220" s="45">
        <f t="shared" ref="LU220:LU232" si="1183">IF(LT220="","",LT220-LT219)</f>
        <v>97</v>
      </c>
      <c r="LV220" s="45">
        <v>1139</v>
      </c>
      <c r="LW220" s="45">
        <f t="shared" ref="LW220:LW232" si="1184">IF(LV220="","",LV220-LV219)</f>
        <v>1</v>
      </c>
      <c r="LX220" s="45">
        <v>20</v>
      </c>
      <c r="LY220" s="45">
        <f t="shared" ref="LY220:LY232" si="1185">IF(LX220="","",LX219+LZ219-LX220)</f>
        <v>1</v>
      </c>
      <c r="LZ220" s="45"/>
      <c r="MA220" s="43"/>
      <c r="MB220" s="43">
        <f t="shared" ref="MB220:MB232" si="1186">IF(LT220="","",MB219)</f>
        <v>1100</v>
      </c>
      <c r="MC220" s="45">
        <f t="shared" ref="MC220:MC232" si="1187">IF(MB220="","",LY220*MB220)</f>
        <v>1100</v>
      </c>
      <c r="MD220" s="46">
        <f t="shared" ref="MD220:MD232" si="1188">IF(MC220="","",MC220/(LU220*100))</f>
        <v>0.1134020618556701</v>
      </c>
      <c r="ME220" s="37"/>
      <c r="MF220" s="29"/>
      <c r="MG220" s="52">
        <f t="shared" ref="MG220:MG239" si="1189">IF($A220="","",$A220)</f>
        <v>46069</v>
      </c>
      <c r="MH220" s="45">
        <v>9920</v>
      </c>
      <c r="MI220" s="45">
        <f t="shared" ref="MI220:MI232" si="1190">IF(MH220="","",MH220-MH219)</f>
        <v>110</v>
      </c>
      <c r="MJ220" s="45">
        <v>422</v>
      </c>
      <c r="MK220" s="45">
        <f t="shared" ref="MK220:MK232" si="1191">IF(MJ220="","",MJ220-MJ219)</f>
        <v>5</v>
      </c>
      <c r="ML220" s="45">
        <v>46</v>
      </c>
      <c r="MM220" s="45">
        <f t="shared" ref="MM220:MM232" si="1192">IF(ML220="","",ML219+MN219-ML220)</f>
        <v>8</v>
      </c>
      <c r="MN220" s="45">
        <v>7</v>
      </c>
      <c r="MO220" s="43"/>
      <c r="MP220" s="43">
        <f t="shared" ref="MP220:MP232" si="1193">IF(MH220="","",MP219)</f>
        <v>1100</v>
      </c>
      <c r="MQ220" s="45">
        <f t="shared" ref="MQ220:MQ232" si="1194">IF(MP220="","",MM220*MP220)</f>
        <v>8800</v>
      </c>
      <c r="MR220" s="46">
        <f t="shared" ref="MR220:MR232" si="1195">IF(MQ220="","",MQ220/(MI220*100))</f>
        <v>0.8</v>
      </c>
      <c r="MS220" s="37"/>
      <c r="MT220" s="29"/>
      <c r="MU220" s="52">
        <f t="shared" ref="MU220:MU239" si="1196">IF($A220="","",$A220)</f>
        <v>46069</v>
      </c>
      <c r="MV220" s="45">
        <v>1000</v>
      </c>
      <c r="MW220" s="45">
        <f t="shared" ref="MW220:MW232" si="1197">IF(MV220="","",MV220-MV219)</f>
        <v>974</v>
      </c>
      <c r="MX220" s="45">
        <v>461</v>
      </c>
      <c r="MY220" s="45">
        <f t="shared" ref="MY220:MY232" si="1198">IF(MX220="","",MX220-MX219)</f>
        <v>5</v>
      </c>
      <c r="MZ220" s="45">
        <v>13</v>
      </c>
      <c r="NA220" s="45">
        <f t="shared" ref="NA220:NA232" si="1199">IF(MZ220="","",MZ219+NB219-MZ220)</f>
        <v>11</v>
      </c>
      <c r="NB220" s="45">
        <v>12</v>
      </c>
      <c r="NC220" s="43"/>
      <c r="ND220" s="43">
        <f t="shared" ref="ND220:ND232" si="1200">IF(MV220="","",ND219)</f>
        <v>1500</v>
      </c>
      <c r="NE220" s="45">
        <f t="shared" ref="NE220:NE232" si="1201">IF(ND220="","",NA220*ND220)</f>
        <v>16500</v>
      </c>
      <c r="NF220" s="46">
        <f t="shared" ref="NF220:NF232" si="1202">IF(NE220="","",NE220/(MW220*100))</f>
        <v>0.16940451745379878</v>
      </c>
      <c r="NG220" s="37" t="s">
        <v>915</v>
      </c>
      <c r="NH220" s="29"/>
      <c r="NI220" s="52">
        <f t="shared" ref="NI220:NI239" si="1203">IF($A220="","",$A220)</f>
        <v>46069</v>
      </c>
      <c r="NJ220" s="45">
        <v>13577</v>
      </c>
      <c r="NK220" s="45">
        <f t="shared" ref="NK220:NK232" si="1204">IF(NJ220="","",NJ220-NJ219)</f>
        <v>71</v>
      </c>
      <c r="NL220" s="45">
        <v>235</v>
      </c>
      <c r="NM220" s="45">
        <f t="shared" ref="NM220:NM232" si="1205">IF(NL220="","",NL220-NL219)</f>
        <v>1</v>
      </c>
      <c r="NN220" s="45">
        <v>41</v>
      </c>
      <c r="NO220" s="45">
        <f t="shared" ref="NO220:NO232" si="1206">IF(NN220="","",NN219+NP219-NN220)</f>
        <v>-10</v>
      </c>
      <c r="NP220" s="45"/>
      <c r="NQ220" s="43"/>
      <c r="NR220" s="43">
        <f t="shared" ref="NR220:NR232" si="1207">IF(NJ220="","",NR219)</f>
        <v>1100</v>
      </c>
      <c r="NS220" s="45">
        <f t="shared" ref="NS220:NS232" si="1208">IF(NR220="","",NO220*NR220)</f>
        <v>-11000</v>
      </c>
      <c r="NT220" s="46">
        <f t="shared" ref="NT220:NT232" si="1209">IF(NS220="","",NS220/(NK220*100))</f>
        <v>-1.5492957746478873</v>
      </c>
      <c r="NU220" s="37"/>
    </row>
    <row r="221" spans="1:385" ht="15" customHeight="1" thickBot="1" x14ac:dyDescent="0.3">
      <c r="A221" s="38">
        <v>46073</v>
      </c>
      <c r="B221" s="39">
        <f>IF(A221="","",SUM(J221,LG225,AL221,DR221,AZ221,DD221,LU221,NK221,MW221,MI221,X221,FH221,FV221,GJ221,EF221,ET221)+SUM(HM227:HM230)+SUM(GY227,GY228)+SUM(CP227:CP230)+SUM(BN227:BN230)+SUM(KS227:KS230)+SUM(KE227:KE230)+SUM(CB227:CB230)+SUM(IA227:IA230)+SUM(IO227:IO230)+SUM(JC227:JC230)+SUM(JQ227:JQ230))</f>
        <v>5112</v>
      </c>
      <c r="C221" s="40">
        <f>IF(A221="","",SUM(J221,X221,AL221,AZ221)+SUM(KE227:KE230)+SUM(KS227:KS230)+SUM(BN227:BN230))</f>
        <v>1480</v>
      </c>
      <c r="D221" s="40">
        <f>IF(A221="","",SUM(DD221,DR221)+SUM(CB227:CB230)+SUM(CP227:CP230))</f>
        <v>230</v>
      </c>
      <c r="E221" s="41">
        <f>IF(A221="","",SUM(NK221,MW221,MI221,LG225,LU221)+SUM(IA227:IA230)+SUM(IO227:IO230)+SUM(JC227:JC230)+SUM(JQ227:JQ230))</f>
        <v>2360</v>
      </c>
      <c r="F221" s="41">
        <f>IF(B221="","",SUM(FH221,FV221,GJ221)+SUM(HM227:HM230)+SUM(GY227:GY228))</f>
        <v>961</v>
      </c>
      <c r="G221" s="40">
        <f>IF(A221="","",SUM(EF221,ET221))</f>
        <v>81</v>
      </c>
      <c r="H221" s="42"/>
      <c r="I221" s="45">
        <v>6278</v>
      </c>
      <c r="J221" s="69">
        <f t="shared" si="1106"/>
        <v>29</v>
      </c>
      <c r="K221" s="45">
        <v>190</v>
      </c>
      <c r="L221" s="45">
        <f t="shared" si="1107"/>
        <v>2</v>
      </c>
      <c r="M221" s="45">
        <v>16</v>
      </c>
      <c r="N221" s="45">
        <f t="shared" si="1108"/>
        <v>2</v>
      </c>
      <c r="O221" s="45">
        <v>2</v>
      </c>
      <c r="P221" s="43"/>
      <c r="Q221" s="43">
        <f t="shared" si="1109"/>
        <v>855</v>
      </c>
      <c r="R221" s="45">
        <f t="shared" si="1110"/>
        <v>1710</v>
      </c>
      <c r="S221" s="46">
        <f t="shared" si="1111"/>
        <v>0.58965517241379306</v>
      </c>
      <c r="T221" s="191" t="s">
        <v>931</v>
      </c>
      <c r="U221" s="29"/>
      <c r="V221" s="52">
        <f t="shared" si="1112"/>
        <v>46073</v>
      </c>
      <c r="W221" s="45">
        <v>15760</v>
      </c>
      <c r="X221" s="69">
        <f t="shared" si="1113"/>
        <v>26</v>
      </c>
      <c r="Y221" s="45">
        <v>595</v>
      </c>
      <c r="Z221" s="45">
        <f t="shared" si="1114"/>
        <v>3</v>
      </c>
      <c r="AA221" s="45">
        <v>26</v>
      </c>
      <c r="AB221" s="45">
        <f t="shared" si="1115"/>
        <v>3</v>
      </c>
      <c r="AC221" s="45">
        <v>-14</v>
      </c>
      <c r="AD221" s="43"/>
      <c r="AE221" s="43">
        <f t="shared" si="1116"/>
        <v>1026</v>
      </c>
      <c r="AF221" s="45">
        <f t="shared" si="1117"/>
        <v>3078</v>
      </c>
      <c r="AG221" s="46">
        <f t="shared" si="1118"/>
        <v>1.1838461538461538</v>
      </c>
      <c r="AH221" s="37" t="s">
        <v>925</v>
      </c>
      <c r="AI221" s="29"/>
      <c r="AJ221" s="52">
        <f t="shared" si="1119"/>
        <v>46073</v>
      </c>
      <c r="AK221" s="45">
        <v>19956</v>
      </c>
      <c r="AL221" s="45">
        <f t="shared" si="1120"/>
        <v>48</v>
      </c>
      <c r="AM221" s="45">
        <v>401</v>
      </c>
      <c r="AN221" s="45">
        <f t="shared" si="1121"/>
        <v>-2</v>
      </c>
      <c r="AO221" s="45">
        <v>30</v>
      </c>
      <c r="AP221" s="45">
        <f t="shared" si="1122"/>
        <v>0</v>
      </c>
      <c r="AQ221" s="45">
        <v>0</v>
      </c>
      <c r="AR221" s="43"/>
      <c r="AS221" s="43">
        <f t="shared" si="1123"/>
        <v>880</v>
      </c>
      <c r="AT221" s="45">
        <f t="shared" si="1124"/>
        <v>0</v>
      </c>
      <c r="AU221" s="46">
        <f t="shared" si="1125"/>
        <v>0</v>
      </c>
      <c r="AV221" s="37"/>
      <c r="AW221" s="29"/>
      <c r="AX221" s="52">
        <f t="shared" si="1126"/>
        <v>46073</v>
      </c>
      <c r="AY221" s="45">
        <v>36225</v>
      </c>
      <c r="AZ221" s="45">
        <f t="shared" si="1127"/>
        <v>871</v>
      </c>
      <c r="BA221" s="45">
        <v>697</v>
      </c>
      <c r="BB221" s="45">
        <f t="shared" si="1128"/>
        <v>6</v>
      </c>
      <c r="BC221" s="45">
        <v>24</v>
      </c>
      <c r="BD221" s="45">
        <f t="shared" si="1129"/>
        <v>10</v>
      </c>
      <c r="BE221" s="45">
        <v>17</v>
      </c>
      <c r="BF221" s="43"/>
      <c r="BG221" s="43">
        <f t="shared" si="1130"/>
        <v>1500</v>
      </c>
      <c r="BH221" s="45">
        <f t="shared" si="1131"/>
        <v>15000</v>
      </c>
      <c r="BI221" s="46">
        <f t="shared" si="1132"/>
        <v>0.17221584385763491</v>
      </c>
      <c r="BJ221" s="37"/>
      <c r="BK221" s="29"/>
      <c r="BL221" s="47"/>
      <c r="BM221" s="45">
        <v>4732</v>
      </c>
      <c r="BN221" s="45">
        <v>86</v>
      </c>
      <c r="BO221" s="45">
        <v>149</v>
      </c>
      <c r="BP221" s="45">
        <v>3</v>
      </c>
      <c r="BQ221" s="45">
        <v>8</v>
      </c>
      <c r="BR221" s="43">
        <v>2</v>
      </c>
      <c r="BS221" s="45">
        <v>4</v>
      </c>
      <c r="BT221" s="70" t="s">
        <v>784</v>
      </c>
      <c r="BU221" s="45">
        <v>1100</v>
      </c>
      <c r="BV221" s="45">
        <v>2200</v>
      </c>
      <c r="BW221" s="46">
        <v>0.2558139534883721</v>
      </c>
      <c r="BX221" s="37"/>
      <c r="BY221" s="57"/>
      <c r="BZ221" s="47"/>
      <c r="CA221" s="45">
        <v>9603</v>
      </c>
      <c r="CB221" s="45">
        <v>45</v>
      </c>
      <c r="CC221" s="45">
        <v>461</v>
      </c>
      <c r="CD221" s="45">
        <v>1</v>
      </c>
      <c r="CE221" s="45">
        <v>10</v>
      </c>
      <c r="CF221" s="43">
        <v>0</v>
      </c>
      <c r="CG221" s="71">
        <v>0</v>
      </c>
      <c r="CH221" s="63" t="s">
        <v>784</v>
      </c>
      <c r="CI221" s="45">
        <v>1100</v>
      </c>
      <c r="CJ221">
        <v>0</v>
      </c>
      <c r="CK221" s="46">
        <v>0</v>
      </c>
      <c r="CL221" s="37"/>
      <c r="CM221" s="29"/>
      <c r="CN221" s="47"/>
      <c r="CO221" s="45">
        <v>3892</v>
      </c>
      <c r="CP221" s="45">
        <v>45</v>
      </c>
      <c r="CQ221" s="45">
        <v>126</v>
      </c>
      <c r="CR221" s="45">
        <v>1</v>
      </c>
      <c r="CS221" s="45">
        <v>6</v>
      </c>
      <c r="CT221" s="43">
        <v>1</v>
      </c>
      <c r="CU221" s="71">
        <v>6</v>
      </c>
      <c r="CV221" s="63" t="s">
        <v>893</v>
      </c>
      <c r="CW221" s="45">
        <v>880</v>
      </c>
      <c r="CX221" s="45">
        <v>880</v>
      </c>
      <c r="CY221" s="46">
        <v>0.19555555555555557</v>
      </c>
      <c r="CZ221" s="37"/>
      <c r="DA221" s="29"/>
      <c r="DB221" s="52">
        <f t="shared" si="1133"/>
        <v>46073</v>
      </c>
      <c r="DC221" s="45">
        <v>31729</v>
      </c>
      <c r="DD221" s="45">
        <f t="shared" si="1134"/>
        <v>34</v>
      </c>
      <c r="DE221" s="45">
        <v>1557</v>
      </c>
      <c r="DF221" s="45">
        <f t="shared" si="1135"/>
        <v>1</v>
      </c>
      <c r="DG221" s="45">
        <v>33</v>
      </c>
      <c r="DH221" s="45">
        <f t="shared" si="1136"/>
        <v>1</v>
      </c>
      <c r="DI221" s="45">
        <v>0</v>
      </c>
      <c r="DJ221" s="43"/>
      <c r="DK221" s="43">
        <f t="shared" si="1137"/>
        <v>715</v>
      </c>
      <c r="DL221" s="45">
        <f t="shared" si="1138"/>
        <v>715</v>
      </c>
      <c r="DM221" s="46">
        <f t="shared" si="1139"/>
        <v>0.21029411764705883</v>
      </c>
      <c r="DN221" s="37"/>
      <c r="DO221" s="29"/>
      <c r="DP221" s="52">
        <f t="shared" si="1140"/>
        <v>46073</v>
      </c>
      <c r="DQ221" s="45">
        <v>10541</v>
      </c>
      <c r="DR221" s="45">
        <f t="shared" si="1141"/>
        <v>62</v>
      </c>
      <c r="DS221" s="45">
        <v>302</v>
      </c>
      <c r="DT221" s="45">
        <f t="shared" si="1142"/>
        <v>1</v>
      </c>
      <c r="DU221" s="45">
        <v>50</v>
      </c>
      <c r="DV221" s="45">
        <f t="shared" si="1143"/>
        <v>1</v>
      </c>
      <c r="DW221" s="45">
        <v>5</v>
      </c>
      <c r="DX221" s="43"/>
      <c r="DY221" s="43">
        <f t="shared" si="1144"/>
        <v>726</v>
      </c>
      <c r="DZ221" s="45">
        <f t="shared" si="1145"/>
        <v>726</v>
      </c>
      <c r="EA221" s="46">
        <f t="shared" si="1146"/>
        <v>0.11709677419354839</v>
      </c>
      <c r="EB221" s="192" t="s">
        <v>936</v>
      </c>
      <c r="EC221" s="29"/>
      <c r="ED221" s="52">
        <f t="shared" si="1147"/>
        <v>46073</v>
      </c>
      <c r="EE221" s="45">
        <v>3752</v>
      </c>
      <c r="EF221" s="45">
        <f t="shared" si="1148"/>
        <v>16</v>
      </c>
      <c r="EG221" s="45">
        <v>87</v>
      </c>
      <c r="EH221" s="45">
        <f t="shared" si="1149"/>
        <v>1</v>
      </c>
      <c r="EI221" s="45">
        <v>42</v>
      </c>
      <c r="EJ221" s="45">
        <f t="shared" si="1150"/>
        <v>1</v>
      </c>
      <c r="EK221" s="45">
        <v>3</v>
      </c>
      <c r="EL221" s="43"/>
      <c r="EM221" s="43">
        <f t="shared" si="1151"/>
        <v>935</v>
      </c>
      <c r="EN221" s="45">
        <f t="shared" si="1152"/>
        <v>935</v>
      </c>
      <c r="EO221" s="46">
        <f t="shared" si="1153"/>
        <v>0.58437499999999998</v>
      </c>
      <c r="EP221" s="37"/>
      <c r="EQ221" s="29"/>
      <c r="ER221" s="52">
        <f t="shared" si="1154"/>
        <v>46073</v>
      </c>
      <c r="ES221" s="45">
        <v>2112</v>
      </c>
      <c r="ET221" s="45">
        <f t="shared" si="1155"/>
        <v>65</v>
      </c>
      <c r="EU221" s="45">
        <v>50</v>
      </c>
      <c r="EV221" s="45">
        <f t="shared" si="1156"/>
        <v>2</v>
      </c>
      <c r="EW221" s="45">
        <v>54</v>
      </c>
      <c r="EX221" s="45">
        <f t="shared" si="1157"/>
        <v>2</v>
      </c>
      <c r="EY221" s="45">
        <v>2</v>
      </c>
      <c r="EZ221" s="43"/>
      <c r="FA221" s="43">
        <f t="shared" si="1158"/>
        <v>700</v>
      </c>
      <c r="FB221" s="45">
        <f t="shared" si="1159"/>
        <v>1400</v>
      </c>
      <c r="FC221" s="46">
        <f t="shared" si="1160"/>
        <v>0.2153846153846154</v>
      </c>
      <c r="FD221" s="37"/>
      <c r="FE221" s="60"/>
      <c r="FF221" s="52">
        <f t="shared" si="1161"/>
        <v>46073</v>
      </c>
      <c r="FG221" s="45">
        <v>4518</v>
      </c>
      <c r="FH221" s="45">
        <f t="shared" si="1162"/>
        <v>125</v>
      </c>
      <c r="FI221" s="45">
        <v>424</v>
      </c>
      <c r="FJ221" s="45">
        <f t="shared" si="1163"/>
        <v>2</v>
      </c>
      <c r="FK221" s="45">
        <v>21</v>
      </c>
      <c r="FL221" s="45">
        <f t="shared" si="1164"/>
        <v>3</v>
      </c>
      <c r="FM221" s="45">
        <v>14</v>
      </c>
      <c r="FN221" s="43"/>
      <c r="FO221" s="43">
        <f t="shared" si="1165"/>
        <v>1000</v>
      </c>
      <c r="FP221" s="45">
        <f t="shared" si="1166"/>
        <v>3000</v>
      </c>
      <c r="FQ221" s="46">
        <f t="shared" si="1167"/>
        <v>0.24</v>
      </c>
      <c r="FR221" s="37" t="s">
        <v>927</v>
      </c>
      <c r="FS221" s="29"/>
      <c r="FT221" s="52">
        <f t="shared" si="1168"/>
        <v>46073</v>
      </c>
      <c r="FU221" s="45">
        <v>3200</v>
      </c>
      <c r="FV221" s="45">
        <f t="shared" si="1169"/>
        <v>26</v>
      </c>
      <c r="FW221" s="45">
        <v>240</v>
      </c>
      <c r="FX221" s="45">
        <f t="shared" si="1170"/>
        <v>2</v>
      </c>
      <c r="FY221" s="45">
        <v>230</v>
      </c>
      <c r="FZ221" s="45">
        <f t="shared" si="1171"/>
        <v>3</v>
      </c>
      <c r="GA221" s="45">
        <v>0</v>
      </c>
      <c r="GB221" s="43"/>
      <c r="GC221" s="43">
        <f t="shared" si="1172"/>
        <v>200</v>
      </c>
      <c r="GD221" s="45">
        <f t="shared" si="1173"/>
        <v>600</v>
      </c>
      <c r="GE221" s="46">
        <f t="shared" si="1174"/>
        <v>0.23076923076923078</v>
      </c>
      <c r="GF221" s="37"/>
      <c r="GG221" s="29"/>
      <c r="GH221" s="52">
        <f t="shared" si="1175"/>
        <v>46073</v>
      </c>
      <c r="GI221" s="45">
        <v>1024</v>
      </c>
      <c r="GJ221" s="45">
        <f t="shared" si="1176"/>
        <v>54</v>
      </c>
      <c r="GK221" s="45">
        <v>116</v>
      </c>
      <c r="GL221" s="45">
        <f t="shared" si="1177"/>
        <v>8</v>
      </c>
      <c r="GM221" s="45">
        <v>80</v>
      </c>
      <c r="GN221" s="45">
        <f t="shared" si="1178"/>
        <v>7</v>
      </c>
      <c r="GO221" s="45">
        <v>10</v>
      </c>
      <c r="GP221" s="43"/>
      <c r="GQ221" s="43">
        <f t="shared" si="1179"/>
        <v>420</v>
      </c>
      <c r="GR221" s="45">
        <f t="shared" si="1180"/>
        <v>2940</v>
      </c>
      <c r="GS221" s="46">
        <f t="shared" si="1181"/>
        <v>0.5444444444444444</v>
      </c>
      <c r="GT221" s="37"/>
      <c r="GU221" s="61"/>
      <c r="GV221" s="47"/>
      <c r="GW221" s="30"/>
      <c r="GX221" s="45"/>
      <c r="GY221" s="45" t="s">
        <v>24</v>
      </c>
      <c r="GZ221" s="45"/>
      <c r="HA221" s="45" t="s">
        <v>24</v>
      </c>
      <c r="HB221" s="45">
        <v>2</v>
      </c>
      <c r="HC221" s="43">
        <v>1</v>
      </c>
      <c r="HD221" s="45">
        <v>1</v>
      </c>
      <c r="HE221" s="63" t="s">
        <v>684</v>
      </c>
      <c r="HF221" s="45">
        <v>1100</v>
      </c>
      <c r="HG221" s="45">
        <v>1100</v>
      </c>
      <c r="HH221" s="46">
        <v>3.1073446327683617E-2</v>
      </c>
      <c r="HI221" s="37"/>
      <c r="HJ221" s="29"/>
      <c r="HK221" s="47"/>
      <c r="HL221" s="45">
        <v>2421</v>
      </c>
      <c r="HM221" s="45">
        <v>51</v>
      </c>
      <c r="HN221" s="45">
        <v>64</v>
      </c>
      <c r="HO221" s="45">
        <v>1</v>
      </c>
      <c r="HP221" s="45">
        <v>12</v>
      </c>
      <c r="HQ221" s="43">
        <v>-1</v>
      </c>
      <c r="HR221" s="45">
        <v>0</v>
      </c>
      <c r="HS221" s="63" t="s">
        <v>554</v>
      </c>
      <c r="HT221" s="45">
        <v>600</v>
      </c>
      <c r="HU221" s="45">
        <v>-600</v>
      </c>
      <c r="HV221" s="46">
        <v>-0.11764705882352941</v>
      </c>
      <c r="HW221" s="37"/>
      <c r="HX221" s="360"/>
      <c r="HY221" s="47"/>
      <c r="HZ221" s="45">
        <v>8237</v>
      </c>
      <c r="IA221" s="45">
        <v>255</v>
      </c>
      <c r="IB221" s="45">
        <v>203</v>
      </c>
      <c r="IC221" s="45">
        <v>6</v>
      </c>
      <c r="ID221" s="45">
        <v>16</v>
      </c>
      <c r="IE221" s="43">
        <v>16</v>
      </c>
      <c r="IF221" s="45">
        <v>10</v>
      </c>
      <c r="IG221" s="63" t="s">
        <v>685</v>
      </c>
      <c r="IH221" s="45">
        <v>200</v>
      </c>
      <c r="II221" s="45">
        <v>4800</v>
      </c>
      <c r="IJ221" s="46">
        <v>0.18823529411764706</v>
      </c>
      <c r="IK221" s="37"/>
      <c r="IL221" s="29"/>
      <c r="IM221" s="47"/>
      <c r="IN221" s="45">
        <v>5445</v>
      </c>
      <c r="IO221" s="45">
        <v>25</v>
      </c>
      <c r="IP221" s="45">
        <v>400</v>
      </c>
      <c r="IQ221" s="45">
        <v>4</v>
      </c>
      <c r="IR221" s="45">
        <v>65</v>
      </c>
      <c r="IS221" s="43">
        <v>8</v>
      </c>
      <c r="IT221" s="45">
        <v>0</v>
      </c>
      <c r="IU221" s="63" t="s">
        <v>565</v>
      </c>
      <c r="IV221" s="45">
        <v>200</v>
      </c>
      <c r="IW221" s="45">
        <v>1600</v>
      </c>
      <c r="IX221" s="46">
        <v>0.64</v>
      </c>
      <c r="IY221" s="37"/>
      <c r="IZ221" s="61"/>
      <c r="JA221" s="47"/>
      <c r="JB221" s="45">
        <v>8651</v>
      </c>
      <c r="JC221" s="69">
        <v>24</v>
      </c>
      <c r="JD221" s="45">
        <v>505</v>
      </c>
      <c r="JE221" s="45">
        <v>2</v>
      </c>
      <c r="JF221" s="45">
        <v>80</v>
      </c>
      <c r="JG221" s="43">
        <v>15</v>
      </c>
      <c r="JH221" s="45">
        <v>0</v>
      </c>
      <c r="JI221" s="63" t="s">
        <v>257</v>
      </c>
      <c r="JJ221" s="45">
        <v>250</v>
      </c>
      <c r="JK221" s="45">
        <v>3750</v>
      </c>
      <c r="JL221" s="46">
        <v>1.5625</v>
      </c>
      <c r="JM221" s="37"/>
      <c r="JN221" s="29"/>
      <c r="JO221" s="47"/>
      <c r="JP221" s="45">
        <v>6742</v>
      </c>
      <c r="JQ221" s="45">
        <v>15</v>
      </c>
      <c r="JR221" s="45">
        <v>305</v>
      </c>
      <c r="JS221" s="45">
        <v>0</v>
      </c>
      <c r="JT221" s="45">
        <v>18</v>
      </c>
      <c r="JU221" s="43">
        <v>0</v>
      </c>
      <c r="JV221" s="45">
        <v>-6</v>
      </c>
      <c r="JW221" s="63" t="s">
        <v>667</v>
      </c>
      <c r="JX221" s="45">
        <v>0</v>
      </c>
      <c r="JY221" s="45">
        <v>0</v>
      </c>
      <c r="JZ221" s="46">
        <v>0</v>
      </c>
      <c r="KA221" s="37" t="s">
        <v>898</v>
      </c>
      <c r="KB221" s="51"/>
      <c r="KC221" s="47"/>
      <c r="KD221" s="45">
        <v>13447</v>
      </c>
      <c r="KE221" s="45">
        <v>43</v>
      </c>
      <c r="KF221" s="45">
        <v>729</v>
      </c>
      <c r="KG221" s="45">
        <v>12</v>
      </c>
      <c r="KH221" s="45">
        <v>20</v>
      </c>
      <c r="KI221" s="74">
        <v>-2</v>
      </c>
      <c r="KJ221" s="27">
        <v>0</v>
      </c>
      <c r="KK221" s="63" t="s">
        <v>484</v>
      </c>
      <c r="KL221" s="45">
        <v>250</v>
      </c>
      <c r="KM221">
        <v>-500</v>
      </c>
      <c r="KN221" s="46">
        <v>-0.11627906976744186</v>
      </c>
      <c r="KO221" s="37"/>
      <c r="KP221" s="29"/>
      <c r="KQ221" s="47"/>
      <c r="KR221" s="45">
        <v>3568</v>
      </c>
      <c r="KS221" s="45">
        <v>96</v>
      </c>
      <c r="KT221" s="45">
        <v>121</v>
      </c>
      <c r="KU221" s="45">
        <v>2</v>
      </c>
      <c r="KV221" s="45">
        <v>10</v>
      </c>
      <c r="KW221" s="43">
        <v>0</v>
      </c>
      <c r="KX221" s="45">
        <v>0</v>
      </c>
      <c r="KY221" s="54" t="s">
        <v>554</v>
      </c>
      <c r="KZ221" s="45">
        <v>0</v>
      </c>
      <c r="LA221" s="45">
        <v>0</v>
      </c>
      <c r="LB221" s="46">
        <v>0</v>
      </c>
      <c r="LC221" s="37"/>
      <c r="LD221" s="29"/>
      <c r="LE221" s="75"/>
      <c r="LF221" s="76"/>
      <c r="LG221" s="76"/>
      <c r="LH221" s="76">
        <v>1166</v>
      </c>
      <c r="LI221" s="76">
        <v>0</v>
      </c>
      <c r="LJ221" s="77">
        <v>2</v>
      </c>
      <c r="LK221" s="76">
        <v>0</v>
      </c>
      <c r="LL221" s="76"/>
      <c r="LM221" s="78" t="s">
        <v>903</v>
      </c>
      <c r="LN221" s="79">
        <v>1500</v>
      </c>
      <c r="LO221" s="76">
        <v>0</v>
      </c>
      <c r="LP221" s="80"/>
      <c r="LQ221" s="37"/>
      <c r="LR221" s="29"/>
      <c r="LS221" s="52">
        <f t="shared" si="1182"/>
        <v>46073</v>
      </c>
      <c r="LT221" s="45">
        <v>23419</v>
      </c>
      <c r="LU221" s="45">
        <f t="shared" si="1183"/>
        <v>88</v>
      </c>
      <c r="LV221" s="45">
        <v>1142</v>
      </c>
      <c r="LW221" s="45">
        <f t="shared" si="1184"/>
        <v>3</v>
      </c>
      <c r="LX221" s="45">
        <v>17</v>
      </c>
      <c r="LY221" s="45">
        <f t="shared" si="1185"/>
        <v>3</v>
      </c>
      <c r="LZ221" s="45">
        <v>4</v>
      </c>
      <c r="MA221" s="43"/>
      <c r="MB221" s="43">
        <f t="shared" si="1186"/>
        <v>1100</v>
      </c>
      <c r="MC221" s="45">
        <f t="shared" si="1187"/>
        <v>3300</v>
      </c>
      <c r="MD221" s="46">
        <f t="shared" si="1188"/>
        <v>0.375</v>
      </c>
      <c r="ME221" s="37"/>
      <c r="MF221" s="29"/>
      <c r="MG221" s="52">
        <f t="shared" si="1189"/>
        <v>46073</v>
      </c>
      <c r="MH221" s="45">
        <v>9980</v>
      </c>
      <c r="MI221" s="45">
        <f t="shared" si="1190"/>
        <v>60</v>
      </c>
      <c r="MJ221" s="45">
        <v>424</v>
      </c>
      <c r="MK221" s="45">
        <f t="shared" si="1191"/>
        <v>2</v>
      </c>
      <c r="ML221" s="45">
        <v>50</v>
      </c>
      <c r="MM221" s="45">
        <f t="shared" si="1192"/>
        <v>3</v>
      </c>
      <c r="MN221" s="45">
        <v>3</v>
      </c>
      <c r="MO221" s="43"/>
      <c r="MP221" s="43">
        <f t="shared" si="1193"/>
        <v>1100</v>
      </c>
      <c r="MQ221" s="45">
        <f t="shared" si="1194"/>
        <v>3300</v>
      </c>
      <c r="MR221" s="46">
        <f t="shared" si="1195"/>
        <v>0.55000000000000004</v>
      </c>
      <c r="MS221" s="37"/>
      <c r="MT221" s="29"/>
      <c r="MU221" s="52">
        <f t="shared" si="1196"/>
        <v>46073</v>
      </c>
      <c r="MV221" s="45">
        <v>1967</v>
      </c>
      <c r="MW221" s="45">
        <f t="shared" si="1197"/>
        <v>967</v>
      </c>
      <c r="MX221" s="45">
        <v>467</v>
      </c>
      <c r="MY221" s="45">
        <f t="shared" si="1198"/>
        <v>6</v>
      </c>
      <c r="MZ221" s="45">
        <v>19</v>
      </c>
      <c r="NA221" s="45">
        <f t="shared" si="1199"/>
        <v>6</v>
      </c>
      <c r="NB221" s="45">
        <v>14</v>
      </c>
      <c r="NC221" s="43"/>
      <c r="ND221" s="43">
        <f t="shared" si="1200"/>
        <v>1500</v>
      </c>
      <c r="NE221" s="45">
        <f t="shared" si="1201"/>
        <v>9000</v>
      </c>
      <c r="NF221" s="46">
        <f t="shared" si="1202"/>
        <v>9.3071354705274043E-2</v>
      </c>
      <c r="NG221" s="37" t="s">
        <v>930</v>
      </c>
      <c r="NH221" s="29"/>
      <c r="NI221" s="52">
        <f t="shared" si="1203"/>
        <v>46073</v>
      </c>
      <c r="NJ221" s="45">
        <v>13656</v>
      </c>
      <c r="NK221" s="45">
        <f t="shared" si="1204"/>
        <v>79</v>
      </c>
      <c r="NL221" s="45">
        <v>235</v>
      </c>
      <c r="NM221" s="45">
        <f t="shared" si="1205"/>
        <v>0</v>
      </c>
      <c r="NN221" s="45">
        <v>40</v>
      </c>
      <c r="NO221" s="45">
        <f t="shared" si="1206"/>
        <v>1</v>
      </c>
      <c r="NP221" s="45">
        <v>0</v>
      </c>
      <c r="NQ221" s="43"/>
      <c r="NR221" s="43">
        <f t="shared" si="1207"/>
        <v>1100</v>
      </c>
      <c r="NS221" s="45">
        <f t="shared" si="1208"/>
        <v>1100</v>
      </c>
      <c r="NT221" s="46">
        <f t="shared" si="1209"/>
        <v>0.13924050632911392</v>
      </c>
      <c r="NU221" s="37"/>
    </row>
    <row r="222" spans="1:385" ht="15" customHeight="1" thickTop="1" thickBot="1" x14ac:dyDescent="0.3">
      <c r="A222" s="38">
        <v>46077</v>
      </c>
      <c r="B222" s="39">
        <f>IF(A222="","",SUM(J222,LG228,AL222,DR222,AZ222,DD222,LU222,NK222,MW222,MI222,X222,FH222,FV222,GJ222,EF222,ET222)+SUM(GY231:GY232)+SUM(HM231:HM234)+SUM(CP231:CP234)+SUM(BN231:BN234)+SUM(KS231:KS234)+SUM(KE231:KE234)+SUM(CB231:CB234)+SUM(IA231:IA234)+SUM(IO231:IO234)+SUM(JC231:JC234)+SUM(JQ231:JQ234))</f>
        <v>8455</v>
      </c>
      <c r="C222" s="40">
        <f>IF(A222="","",SUM(J222,X222,AL222,AZ222)+SUM(KE231:KE234)+SUM(KS231:KS234)+SUM(BN231:BN234))</f>
        <v>2798</v>
      </c>
      <c r="D222" s="40">
        <f>IF(A222="","",SUM(DD222,DR222)+SUM(CB231:CB234)+SUM(CP231:CP234))</f>
        <v>416</v>
      </c>
      <c r="E222" s="41">
        <f>IF(A222="","",SUM(NK222,MW222,MI222,LG228,LU222)+SUM(IA231:IA234)+SUM(IO231:IO234)+SUM(JC231:JC234)+SUM(JQ231:JQ234))</f>
        <v>3205</v>
      </c>
      <c r="F222" s="41">
        <f>IF(B222="","",SUM(FH222,FV222,GJ222)+SUM(HM231:HM234)+SUM(GY231:GY232))</f>
        <v>1638</v>
      </c>
      <c r="G222" s="40">
        <f>IF(A222="","",SUM(EF222,ET222))</f>
        <v>398</v>
      </c>
      <c r="H222" s="42"/>
      <c r="I222" s="45">
        <v>6344</v>
      </c>
      <c r="J222" s="45">
        <f t="shared" si="1106"/>
        <v>66</v>
      </c>
      <c r="K222" s="45">
        <v>191</v>
      </c>
      <c r="L222" s="45">
        <f t="shared" si="1107"/>
        <v>1</v>
      </c>
      <c r="M222" s="45">
        <v>17</v>
      </c>
      <c r="N222" s="45">
        <f t="shared" si="1108"/>
        <v>1</v>
      </c>
      <c r="O222" s="45">
        <v>83</v>
      </c>
      <c r="P222" s="43"/>
      <c r="Q222" s="43">
        <f t="shared" si="1109"/>
        <v>855</v>
      </c>
      <c r="R222" s="45">
        <f t="shared" si="1110"/>
        <v>855</v>
      </c>
      <c r="S222" s="46">
        <f t="shared" si="1111"/>
        <v>0.12954545454545455</v>
      </c>
      <c r="T222" s="54" t="s">
        <v>939</v>
      </c>
      <c r="U222" s="29"/>
      <c r="V222" s="52">
        <f t="shared" si="1112"/>
        <v>46077</v>
      </c>
      <c r="W222" s="45">
        <v>15959</v>
      </c>
      <c r="X222" s="45">
        <f t="shared" si="1113"/>
        <v>199</v>
      </c>
      <c r="Y222" s="45">
        <v>598</v>
      </c>
      <c r="Z222" s="45">
        <f t="shared" si="1114"/>
        <v>3</v>
      </c>
      <c r="AA222" s="45">
        <v>9</v>
      </c>
      <c r="AB222" s="45">
        <f t="shared" si="1115"/>
        <v>3</v>
      </c>
      <c r="AC222" s="45">
        <v>6</v>
      </c>
      <c r="AD222" s="43"/>
      <c r="AE222" s="43">
        <f t="shared" si="1116"/>
        <v>1026</v>
      </c>
      <c r="AF222" s="45">
        <f t="shared" si="1117"/>
        <v>3078</v>
      </c>
      <c r="AG222" s="46">
        <f t="shared" si="1118"/>
        <v>0.15467336683417085</v>
      </c>
      <c r="AH222" s="54"/>
      <c r="AI222" s="29"/>
      <c r="AJ222" s="52">
        <f t="shared" si="1119"/>
        <v>46077</v>
      </c>
      <c r="AK222" s="45">
        <v>20059</v>
      </c>
      <c r="AL222" s="45">
        <f t="shared" si="1120"/>
        <v>103</v>
      </c>
      <c r="AM222" s="45">
        <v>405</v>
      </c>
      <c r="AN222" s="45">
        <f t="shared" si="1121"/>
        <v>4</v>
      </c>
      <c r="AO222" s="45">
        <v>26</v>
      </c>
      <c r="AP222" s="45">
        <f t="shared" si="1122"/>
        <v>4</v>
      </c>
      <c r="AQ222" s="45">
        <v>5</v>
      </c>
      <c r="AR222" s="43"/>
      <c r="AS222" s="43">
        <f t="shared" si="1123"/>
        <v>880</v>
      </c>
      <c r="AT222" s="45">
        <f t="shared" si="1124"/>
        <v>3520</v>
      </c>
      <c r="AU222" s="46">
        <f t="shared" si="1125"/>
        <v>0.34174757281553397</v>
      </c>
      <c r="AV222" s="54"/>
      <c r="AW222" s="29"/>
      <c r="AX222" s="52">
        <f t="shared" si="1126"/>
        <v>46077</v>
      </c>
      <c r="AY222" s="45">
        <v>37346</v>
      </c>
      <c r="AZ222" s="45">
        <f t="shared" si="1127"/>
        <v>1121</v>
      </c>
      <c r="BA222" s="45">
        <v>706</v>
      </c>
      <c r="BB222" s="45">
        <f t="shared" si="1128"/>
        <v>9</v>
      </c>
      <c r="BC222" s="45">
        <v>31</v>
      </c>
      <c r="BD222" s="45">
        <f t="shared" si="1129"/>
        <v>10</v>
      </c>
      <c r="BE222" s="45">
        <v>0</v>
      </c>
      <c r="BF222" s="43"/>
      <c r="BG222" s="43">
        <f t="shared" si="1130"/>
        <v>1500</v>
      </c>
      <c r="BH222" s="45">
        <f t="shared" si="1131"/>
        <v>15000</v>
      </c>
      <c r="BI222" s="46">
        <f t="shared" si="1132"/>
        <v>0.13380909901873328</v>
      </c>
      <c r="BJ222" s="54" t="s">
        <v>930</v>
      </c>
      <c r="BK222" s="29"/>
      <c r="BL222" s="75"/>
      <c r="BM222" s="76">
        <v>2854</v>
      </c>
      <c r="BN222" s="76">
        <v>50</v>
      </c>
      <c r="BO222" s="76">
        <v>32</v>
      </c>
      <c r="BP222" s="76">
        <v>1</v>
      </c>
      <c r="BQ222" s="76">
        <v>2</v>
      </c>
      <c r="BR222" s="76">
        <v>1</v>
      </c>
      <c r="BS222" s="76">
        <v>11</v>
      </c>
      <c r="BT222" s="82" t="s">
        <v>801</v>
      </c>
      <c r="BU222" s="76">
        <v>1100</v>
      </c>
      <c r="BV222" s="76">
        <v>1100</v>
      </c>
      <c r="BW222" s="80">
        <v>0.22</v>
      </c>
      <c r="BX222" s="37" t="s">
        <v>887</v>
      </c>
      <c r="BY222" s="57"/>
      <c r="BZ222" s="75"/>
      <c r="CA222" s="76">
        <v>7373</v>
      </c>
      <c r="CB222" s="76">
        <v>7</v>
      </c>
      <c r="CC222" s="76">
        <v>409</v>
      </c>
      <c r="CD222" s="76">
        <v>0</v>
      </c>
      <c r="CE222" s="76">
        <v>12</v>
      </c>
      <c r="CF222" s="76">
        <v>0</v>
      </c>
      <c r="CG222" s="83">
        <v>0</v>
      </c>
      <c r="CH222" s="78" t="s">
        <v>212</v>
      </c>
      <c r="CI222" s="79">
        <v>198</v>
      </c>
      <c r="CJ222" s="76">
        <v>0</v>
      </c>
      <c r="CK222" s="80">
        <v>0</v>
      </c>
      <c r="CL222" s="37" t="s">
        <v>891</v>
      </c>
      <c r="CM222" s="29"/>
      <c r="CN222" s="75"/>
      <c r="CO222" s="76">
        <v>2880</v>
      </c>
      <c r="CP222" s="76">
        <v>16</v>
      </c>
      <c r="CQ222" s="76">
        <v>145</v>
      </c>
      <c r="CR222" s="76">
        <v>4</v>
      </c>
      <c r="CS222" s="76">
        <v>80</v>
      </c>
      <c r="CT222" s="76">
        <v>10</v>
      </c>
      <c r="CU222" s="83">
        <v>0</v>
      </c>
      <c r="CV222" s="78" t="s">
        <v>748</v>
      </c>
      <c r="CW222" s="79">
        <v>198</v>
      </c>
      <c r="CX222" s="76">
        <v>1980</v>
      </c>
      <c r="CY222" s="80">
        <v>1.2375</v>
      </c>
      <c r="CZ222" s="37"/>
      <c r="DA222" s="29"/>
      <c r="DB222" s="52">
        <f t="shared" si="1133"/>
        <v>46077</v>
      </c>
      <c r="DC222" s="45">
        <v>31775</v>
      </c>
      <c r="DD222" s="45">
        <f t="shared" si="1134"/>
        <v>46</v>
      </c>
      <c r="DE222" s="45">
        <v>1558</v>
      </c>
      <c r="DF222" s="45">
        <f t="shared" si="1135"/>
        <v>1</v>
      </c>
      <c r="DG222" s="45">
        <v>32</v>
      </c>
      <c r="DH222" s="45">
        <f t="shared" si="1136"/>
        <v>1</v>
      </c>
      <c r="DI222" s="45">
        <v>8</v>
      </c>
      <c r="DJ222" s="43"/>
      <c r="DK222" s="43">
        <f t="shared" si="1137"/>
        <v>715</v>
      </c>
      <c r="DL222" s="45">
        <f t="shared" si="1138"/>
        <v>715</v>
      </c>
      <c r="DM222" s="46">
        <f t="shared" si="1139"/>
        <v>0.15543478260869564</v>
      </c>
      <c r="DN222" s="54" t="s">
        <v>942</v>
      </c>
      <c r="DO222" s="29"/>
      <c r="DP222" s="52">
        <f t="shared" si="1140"/>
        <v>46077</v>
      </c>
      <c r="DQ222" s="45">
        <v>10608</v>
      </c>
      <c r="DR222" s="45">
        <f t="shared" si="1141"/>
        <v>67</v>
      </c>
      <c r="DS222" s="45">
        <v>303</v>
      </c>
      <c r="DT222" s="45">
        <f t="shared" si="1142"/>
        <v>1</v>
      </c>
      <c r="DU222" s="45">
        <v>54</v>
      </c>
      <c r="DV222" s="45">
        <f t="shared" si="1143"/>
        <v>1</v>
      </c>
      <c r="DW222" s="45">
        <v>0</v>
      </c>
      <c r="DX222" s="43"/>
      <c r="DY222" s="43">
        <f t="shared" si="1144"/>
        <v>726</v>
      </c>
      <c r="DZ222" s="45">
        <f t="shared" si="1145"/>
        <v>726</v>
      </c>
      <c r="EA222" s="46">
        <f t="shared" si="1146"/>
        <v>0.10835820895522388</v>
      </c>
      <c r="EB222" s="54"/>
      <c r="EC222" s="29"/>
      <c r="ED222" s="52">
        <f t="shared" si="1147"/>
        <v>46077</v>
      </c>
      <c r="EE222" s="45">
        <v>4034</v>
      </c>
      <c r="EF222" s="45">
        <f t="shared" si="1148"/>
        <v>282</v>
      </c>
      <c r="EG222" s="45">
        <v>94</v>
      </c>
      <c r="EH222" s="45">
        <f t="shared" si="1149"/>
        <v>7</v>
      </c>
      <c r="EI222" s="45">
        <v>38</v>
      </c>
      <c r="EJ222" s="45">
        <f t="shared" si="1150"/>
        <v>7</v>
      </c>
      <c r="EK222" s="45">
        <v>11</v>
      </c>
      <c r="EL222" s="43"/>
      <c r="EM222" s="43">
        <f t="shared" si="1151"/>
        <v>935</v>
      </c>
      <c r="EN222" s="45">
        <f t="shared" si="1152"/>
        <v>6545</v>
      </c>
      <c r="EO222" s="46">
        <f t="shared" si="1153"/>
        <v>0.23209219858156027</v>
      </c>
      <c r="EP222" s="54"/>
      <c r="EQ222" s="29"/>
      <c r="ER222" s="52">
        <f t="shared" si="1154"/>
        <v>46077</v>
      </c>
      <c r="ES222" s="45">
        <v>2228</v>
      </c>
      <c r="ET222" s="45">
        <f t="shared" si="1155"/>
        <v>116</v>
      </c>
      <c r="EU222" s="45">
        <v>54</v>
      </c>
      <c r="EV222" s="45">
        <f t="shared" si="1156"/>
        <v>4</v>
      </c>
      <c r="EW222" s="45">
        <v>52</v>
      </c>
      <c r="EX222" s="45">
        <f t="shared" si="1157"/>
        <v>4</v>
      </c>
      <c r="EY222" s="45">
        <v>6</v>
      </c>
      <c r="EZ222" s="43"/>
      <c r="FA222" s="43">
        <f t="shared" si="1158"/>
        <v>700</v>
      </c>
      <c r="FB222" s="45">
        <f t="shared" si="1159"/>
        <v>2800</v>
      </c>
      <c r="FC222" s="46">
        <f t="shared" si="1160"/>
        <v>0.2413793103448276</v>
      </c>
      <c r="FD222" s="54"/>
      <c r="FE222" s="60"/>
      <c r="FF222" s="52">
        <f t="shared" si="1161"/>
        <v>46077</v>
      </c>
      <c r="FG222" s="45">
        <v>4705</v>
      </c>
      <c r="FH222" s="45">
        <f t="shared" si="1162"/>
        <v>187</v>
      </c>
      <c r="FI222" s="45">
        <v>426</v>
      </c>
      <c r="FJ222" s="45">
        <f t="shared" si="1163"/>
        <v>2</v>
      </c>
      <c r="FK222" s="45">
        <v>32</v>
      </c>
      <c r="FL222" s="45">
        <f t="shared" si="1164"/>
        <v>3</v>
      </c>
      <c r="FM222" s="45">
        <v>8</v>
      </c>
      <c r="FN222" s="43"/>
      <c r="FO222" s="43">
        <f t="shared" si="1165"/>
        <v>1000</v>
      </c>
      <c r="FP222" s="45">
        <f t="shared" si="1166"/>
        <v>3000</v>
      </c>
      <c r="FQ222" s="46">
        <f t="shared" si="1167"/>
        <v>0.16042780748663102</v>
      </c>
      <c r="FR222" s="54"/>
      <c r="FS222" s="29"/>
      <c r="FT222" s="52">
        <f t="shared" si="1168"/>
        <v>46077</v>
      </c>
      <c r="FU222" s="45">
        <v>3296</v>
      </c>
      <c r="FV222" s="45">
        <f t="shared" si="1169"/>
        <v>96</v>
      </c>
      <c r="FW222" s="45">
        <v>247</v>
      </c>
      <c r="FX222" s="45">
        <f t="shared" si="1170"/>
        <v>7</v>
      </c>
      <c r="FY222" s="45">
        <v>220</v>
      </c>
      <c r="FZ222" s="45">
        <f t="shared" si="1171"/>
        <v>10</v>
      </c>
      <c r="GA222" s="45">
        <v>40</v>
      </c>
      <c r="GB222" s="43"/>
      <c r="GC222" s="43">
        <f t="shared" si="1172"/>
        <v>200</v>
      </c>
      <c r="GD222" s="45">
        <f t="shared" si="1173"/>
        <v>2000</v>
      </c>
      <c r="GE222" s="46">
        <f t="shared" si="1174"/>
        <v>0.20833333333333334</v>
      </c>
      <c r="GF222" s="54"/>
      <c r="GG222" s="29"/>
      <c r="GH222" s="52">
        <f t="shared" si="1175"/>
        <v>46077</v>
      </c>
      <c r="GI222" s="45">
        <v>1057</v>
      </c>
      <c r="GJ222" s="45">
        <f t="shared" si="1176"/>
        <v>33</v>
      </c>
      <c r="GK222" s="45">
        <v>128</v>
      </c>
      <c r="GL222" s="45">
        <f t="shared" si="1177"/>
        <v>12</v>
      </c>
      <c r="GM222" s="45">
        <v>80</v>
      </c>
      <c r="GN222" s="45">
        <f t="shared" si="1178"/>
        <v>10</v>
      </c>
      <c r="GO222" s="45"/>
      <c r="GP222" s="43"/>
      <c r="GQ222" s="43">
        <f t="shared" si="1179"/>
        <v>420</v>
      </c>
      <c r="GR222" s="45">
        <f t="shared" si="1180"/>
        <v>4200</v>
      </c>
      <c r="GS222" s="46">
        <f t="shared" si="1181"/>
        <v>1.2727272727272727</v>
      </c>
      <c r="GT222" s="54"/>
      <c r="GU222" s="61"/>
      <c r="GV222" s="75"/>
      <c r="GW222" s="84"/>
      <c r="GX222" s="76"/>
      <c r="GY222" s="76" t="s">
        <v>24</v>
      </c>
      <c r="GZ222" s="76"/>
      <c r="HA222" s="76" t="s">
        <v>24</v>
      </c>
      <c r="HB222" s="76">
        <v>0</v>
      </c>
      <c r="HC222" s="76">
        <v>3</v>
      </c>
      <c r="HD222" s="76">
        <v>3</v>
      </c>
      <c r="HE222" s="78" t="s">
        <v>685</v>
      </c>
      <c r="HF222" s="76">
        <v>2000</v>
      </c>
      <c r="HG222" s="76">
        <v>6000</v>
      </c>
      <c r="HH222" s="80">
        <v>0.16949152542372881</v>
      </c>
      <c r="HI222" s="37"/>
      <c r="HJ222" s="29"/>
      <c r="HK222" s="75"/>
      <c r="HL222" s="76">
        <v>1415</v>
      </c>
      <c r="HM222" s="76">
        <v>10</v>
      </c>
      <c r="HN222" s="76">
        <v>33</v>
      </c>
      <c r="HO222" s="76">
        <v>0</v>
      </c>
      <c r="HP222" s="76">
        <v>11</v>
      </c>
      <c r="HQ222" s="76">
        <v>0</v>
      </c>
      <c r="HR222" s="76">
        <v>3</v>
      </c>
      <c r="HS222" s="78" t="s">
        <v>212</v>
      </c>
      <c r="HT222" s="76">
        <v>0</v>
      </c>
      <c r="HU222" s="76">
        <v>0</v>
      </c>
      <c r="HV222" s="80">
        <v>0</v>
      </c>
      <c r="HW222" s="37" t="s">
        <v>901</v>
      </c>
      <c r="HX222" s="360"/>
      <c r="HY222" s="75"/>
      <c r="HZ222" s="76">
        <v>8250</v>
      </c>
      <c r="IA222" s="76">
        <v>7</v>
      </c>
      <c r="IB222" s="76">
        <v>328</v>
      </c>
      <c r="IC222" s="76">
        <v>0</v>
      </c>
      <c r="ID222" s="76">
        <v>14</v>
      </c>
      <c r="IE222" s="76">
        <v>0</v>
      </c>
      <c r="IF222" s="76">
        <v>4</v>
      </c>
      <c r="IG222" s="78" t="s">
        <v>751</v>
      </c>
      <c r="IH222" s="76">
        <v>1100</v>
      </c>
      <c r="II222" s="76">
        <v>0</v>
      </c>
      <c r="IJ222" s="80">
        <v>0</v>
      </c>
      <c r="IK222" s="37" t="s">
        <v>897</v>
      </c>
      <c r="IL222" s="29"/>
      <c r="IM222" s="75"/>
      <c r="IN222" s="76">
        <v>7059</v>
      </c>
      <c r="IO222" s="76">
        <v>48</v>
      </c>
      <c r="IP222" s="76">
        <v>292</v>
      </c>
      <c r="IQ222" s="76">
        <v>1</v>
      </c>
      <c r="IR222" s="76">
        <v>47</v>
      </c>
      <c r="IS222" s="76">
        <v>1</v>
      </c>
      <c r="IT222" s="76">
        <v>3</v>
      </c>
      <c r="IU222" s="78" t="s">
        <v>860</v>
      </c>
      <c r="IV222" s="76">
        <v>200</v>
      </c>
      <c r="IW222" s="76">
        <v>200</v>
      </c>
      <c r="IX222" s="80">
        <v>4.1666666666666664E-2</v>
      </c>
      <c r="IY222" s="37"/>
      <c r="IZ222" s="61"/>
      <c r="JA222" s="75"/>
      <c r="JB222" s="76">
        <v>1095</v>
      </c>
      <c r="JC222" s="76">
        <v>23</v>
      </c>
      <c r="JD222" s="76">
        <v>254</v>
      </c>
      <c r="JE222" s="76">
        <v>1</v>
      </c>
      <c r="JF222" s="76">
        <v>21</v>
      </c>
      <c r="JG222" s="76">
        <v>1</v>
      </c>
      <c r="JH222" s="76">
        <v>-9</v>
      </c>
      <c r="JI222" s="85" t="s">
        <v>554</v>
      </c>
      <c r="JJ222" s="76">
        <v>500</v>
      </c>
      <c r="JK222" s="76">
        <v>500</v>
      </c>
      <c r="JL222" s="80">
        <v>0.21739130434782608</v>
      </c>
      <c r="JM222" s="37"/>
      <c r="JN222" s="29"/>
      <c r="JO222" s="75"/>
      <c r="JP222" s="76">
        <v>6038</v>
      </c>
      <c r="JQ222" s="76">
        <v>14</v>
      </c>
      <c r="JR222" s="76">
        <v>231</v>
      </c>
      <c r="JS222" s="76">
        <v>0</v>
      </c>
      <c r="JT222" s="76">
        <v>3</v>
      </c>
      <c r="JU222" s="76">
        <v>0</v>
      </c>
      <c r="JV222" s="76">
        <v>9</v>
      </c>
      <c r="JW222" s="78" t="s">
        <v>801</v>
      </c>
      <c r="JX222" s="76">
        <v>660</v>
      </c>
      <c r="JY222" s="76">
        <v>0</v>
      </c>
      <c r="JZ222" s="80">
        <v>0</v>
      </c>
      <c r="KA222" s="37" t="s">
        <v>900</v>
      </c>
      <c r="KB222" s="51"/>
      <c r="KC222" s="75"/>
      <c r="KD222" s="76">
        <v>15549</v>
      </c>
      <c r="KE222" s="76">
        <v>46</v>
      </c>
      <c r="KF222" s="76">
        <v>805</v>
      </c>
      <c r="KG222" s="76">
        <v>3</v>
      </c>
      <c r="KH222" s="76">
        <v>140</v>
      </c>
      <c r="KI222" s="76">
        <v>5</v>
      </c>
      <c r="KJ222" s="76">
        <v>0</v>
      </c>
      <c r="KK222" s="78" t="s">
        <v>277</v>
      </c>
      <c r="KL222" s="79">
        <v>198</v>
      </c>
      <c r="KM222" s="76">
        <v>990</v>
      </c>
      <c r="KN222" s="80">
        <v>0.21521739130434783</v>
      </c>
      <c r="KO222" s="37"/>
      <c r="KP222" s="29"/>
      <c r="KQ222" s="75"/>
      <c r="KR222" s="76">
        <v>3812</v>
      </c>
      <c r="KS222" s="76">
        <v>207</v>
      </c>
      <c r="KT222" s="76">
        <v>71</v>
      </c>
      <c r="KU222" s="76">
        <v>5</v>
      </c>
      <c r="KV222" s="76">
        <v>26</v>
      </c>
      <c r="KW222" s="76">
        <v>5</v>
      </c>
      <c r="KX222" s="76">
        <v>0</v>
      </c>
      <c r="KY222" s="81" t="s">
        <v>685</v>
      </c>
      <c r="KZ222" s="76">
        <v>200</v>
      </c>
      <c r="LA222" s="76">
        <v>1250</v>
      </c>
      <c r="LB222" s="80">
        <v>6.0386473429951688E-2</v>
      </c>
      <c r="LC222" s="37"/>
      <c r="LD222" s="29"/>
      <c r="LE222" s="52">
        <f>IF(A220="","",A220)</f>
        <v>46069</v>
      </c>
      <c r="LF222" s="43">
        <v>80224</v>
      </c>
      <c r="LG222" s="86">
        <f>IF(LF222="","",LF222-LF219)</f>
        <v>342</v>
      </c>
      <c r="LH222" s="43">
        <v>445</v>
      </c>
      <c r="LI222" s="43">
        <v>0</v>
      </c>
      <c r="LJ222" s="43">
        <v>1</v>
      </c>
      <c r="LK222" s="43">
        <v>0</v>
      </c>
      <c r="LL222" s="43">
        <v>1</v>
      </c>
      <c r="LM222" s="65" t="str">
        <f>IF(LF222="","",LM219)</f>
        <v>サンリオ毛布</v>
      </c>
      <c r="LN222" s="48">
        <f>IF(LG222="","",LN219)</f>
        <v>1200</v>
      </c>
      <c r="LO222" s="87">
        <f t="shared" ref="LO222:LO266" si="1210">IF(LJ222="","",LK222*LN222)</f>
        <v>0</v>
      </c>
      <c r="LP222" s="53"/>
      <c r="LQ222" s="37"/>
      <c r="LR222" s="29"/>
      <c r="LS222" s="52">
        <f t="shared" si="1182"/>
        <v>46077</v>
      </c>
      <c r="LT222" s="45">
        <v>23498</v>
      </c>
      <c r="LU222" s="45">
        <f t="shared" si="1183"/>
        <v>79</v>
      </c>
      <c r="LV222" s="45">
        <v>1144</v>
      </c>
      <c r="LW222" s="45">
        <f t="shared" si="1184"/>
        <v>2</v>
      </c>
      <c r="LX222" s="45">
        <v>19</v>
      </c>
      <c r="LY222" s="45">
        <f t="shared" si="1185"/>
        <v>2</v>
      </c>
      <c r="LZ222" s="45">
        <v>0</v>
      </c>
      <c r="MA222" s="43"/>
      <c r="MB222" s="43">
        <f t="shared" si="1186"/>
        <v>1100</v>
      </c>
      <c r="MC222" s="45">
        <f t="shared" si="1187"/>
        <v>2200</v>
      </c>
      <c r="MD222" s="46">
        <f t="shared" si="1188"/>
        <v>0.27848101265822783</v>
      </c>
      <c r="ME222" s="54"/>
      <c r="MF222" s="29"/>
      <c r="MG222" s="52">
        <f t="shared" si="1189"/>
        <v>46077</v>
      </c>
      <c r="MH222" s="45">
        <v>10074</v>
      </c>
      <c r="MI222" s="45">
        <f t="shared" si="1190"/>
        <v>94</v>
      </c>
      <c r="MJ222" s="45">
        <v>428</v>
      </c>
      <c r="MK222" s="45">
        <f t="shared" si="1191"/>
        <v>4</v>
      </c>
      <c r="ML222" s="45">
        <v>49</v>
      </c>
      <c r="MM222" s="45">
        <f t="shared" si="1192"/>
        <v>4</v>
      </c>
      <c r="MN222" s="45">
        <v>0</v>
      </c>
      <c r="MO222" s="43"/>
      <c r="MP222" s="43">
        <f t="shared" si="1193"/>
        <v>1100</v>
      </c>
      <c r="MQ222" s="45">
        <f t="shared" si="1194"/>
        <v>4400</v>
      </c>
      <c r="MR222" s="46">
        <f t="shared" si="1195"/>
        <v>0.46808510638297873</v>
      </c>
      <c r="MS222" s="54"/>
      <c r="MT222" s="29"/>
      <c r="MU222" s="52">
        <f t="shared" si="1196"/>
        <v>46077</v>
      </c>
      <c r="MV222" s="45">
        <v>3085</v>
      </c>
      <c r="MW222" s="45">
        <f t="shared" si="1197"/>
        <v>1118</v>
      </c>
      <c r="MX222" s="45">
        <v>475</v>
      </c>
      <c r="MY222" s="45">
        <f t="shared" si="1198"/>
        <v>8</v>
      </c>
      <c r="MZ222" s="45">
        <v>25</v>
      </c>
      <c r="NA222" s="45">
        <f t="shared" si="1199"/>
        <v>8</v>
      </c>
      <c r="NB222" s="45">
        <v>5</v>
      </c>
      <c r="NC222" s="43"/>
      <c r="ND222" s="43">
        <f t="shared" si="1200"/>
        <v>1500</v>
      </c>
      <c r="NE222" s="45">
        <f t="shared" si="1201"/>
        <v>12000</v>
      </c>
      <c r="NF222" s="46">
        <f t="shared" si="1202"/>
        <v>0.1073345259391771</v>
      </c>
      <c r="NG222" s="54"/>
      <c r="NH222" s="29"/>
      <c r="NI222" s="52">
        <f t="shared" si="1203"/>
        <v>46077</v>
      </c>
      <c r="NJ222" s="45">
        <v>13751</v>
      </c>
      <c r="NK222" s="45">
        <f t="shared" si="1204"/>
        <v>95</v>
      </c>
      <c r="NL222" s="45">
        <v>237</v>
      </c>
      <c r="NM222" s="45">
        <f t="shared" si="1205"/>
        <v>2</v>
      </c>
      <c r="NN222" s="45">
        <v>38</v>
      </c>
      <c r="NO222" s="45">
        <f t="shared" si="1206"/>
        <v>2</v>
      </c>
      <c r="NP222" s="45">
        <v>0</v>
      </c>
      <c r="NQ222" s="43"/>
      <c r="NR222" s="43">
        <f t="shared" si="1207"/>
        <v>1100</v>
      </c>
      <c r="NS222" s="45">
        <f t="shared" si="1208"/>
        <v>2200</v>
      </c>
      <c r="NT222" s="46">
        <f t="shared" si="1209"/>
        <v>0.23157894736842105</v>
      </c>
      <c r="NU222" s="54"/>
    </row>
    <row r="223" spans="1:385" ht="15" customHeight="1" thickTop="1" x14ac:dyDescent="0.25">
      <c r="A223" s="38">
        <v>46080</v>
      </c>
      <c r="B223" s="39">
        <f>IF(A223="","",SUM(J223,LG231,AL223,DR223,AZ223,DD223,LU223,NK223,MW223,MI223,X223,FH223,GJ223,FV223,EF223,ET223)+SUM(GY235:GY236)+SUM(HM235:HM238)+SUM(CP235:CP238)+SUM(BN235:BN238)+SUM(KS235:KS238)+SUM(KE235:KE238)+SUM(CB235:CB238)+SUM(IA235:IA238)+SUM(IO235:IO238)+SUM(JC235:JC238)+SUM(JQ235:JQ238))</f>
        <v>2530</v>
      </c>
      <c r="C223" s="40">
        <f>IF(A223="","",SUM(J223,X223,AL223,AZ223)+SUM(KE235:KE238)+SUM(KS235:KS238)+SUM(BN235:BN238))</f>
        <v>848</v>
      </c>
      <c r="D223" s="40">
        <f>IF(A223="","",SUM(DD223,DR223)+SUM(CB235:CB238)+SUM(CP235:CP238))</f>
        <v>242</v>
      </c>
      <c r="E223" s="41">
        <f>IF(A223="","",SUM(NK223,MW223,MI223,LG231,LU223)+SUM(IA235:IA238)+SUM(IO235:IO238)+SUM(JC235:JC238)+SUM(JQ235:JQ238))</f>
        <v>969</v>
      </c>
      <c r="F223" s="88">
        <f>IF(B223="","",SUM(FH223,FV223,GJ223)+SUM(HM235:HM238)+SUM(GY235:GY236))</f>
        <v>335</v>
      </c>
      <c r="G223" s="40">
        <f>IF(A223="","",SUM(EF223,ET223))</f>
        <v>136</v>
      </c>
      <c r="H223" s="42"/>
      <c r="I223" s="45">
        <v>6371</v>
      </c>
      <c r="J223" s="45">
        <f t="shared" si="1106"/>
        <v>27</v>
      </c>
      <c r="K223" s="45">
        <v>195</v>
      </c>
      <c r="L223" s="45">
        <f t="shared" si="1107"/>
        <v>4</v>
      </c>
      <c r="M223" s="45">
        <v>95</v>
      </c>
      <c r="N223" s="45">
        <f t="shared" si="1108"/>
        <v>5</v>
      </c>
      <c r="O223" s="45">
        <v>8</v>
      </c>
      <c r="P223" s="43"/>
      <c r="Q223" s="43">
        <v>130</v>
      </c>
      <c r="R223" s="45">
        <f t="shared" si="1110"/>
        <v>650</v>
      </c>
      <c r="S223" s="46">
        <f t="shared" si="1111"/>
        <v>0.24074074074074073</v>
      </c>
      <c r="T223" s="37"/>
      <c r="U223" s="29"/>
      <c r="V223" s="52">
        <f t="shared" si="1112"/>
        <v>46080</v>
      </c>
      <c r="W223" s="45">
        <v>16047</v>
      </c>
      <c r="X223" s="45">
        <f t="shared" si="1113"/>
        <v>88</v>
      </c>
      <c r="Y223" s="45">
        <v>599</v>
      </c>
      <c r="Z223" s="45">
        <f t="shared" si="1114"/>
        <v>1</v>
      </c>
      <c r="AA223" s="45">
        <v>14</v>
      </c>
      <c r="AB223" s="45">
        <f t="shared" si="1115"/>
        <v>1</v>
      </c>
      <c r="AC223" s="45">
        <v>0</v>
      </c>
      <c r="AD223" s="43"/>
      <c r="AE223" s="43">
        <f t="shared" si="1116"/>
        <v>1026</v>
      </c>
      <c r="AF223" s="45">
        <f t="shared" si="1117"/>
        <v>1026</v>
      </c>
      <c r="AG223" s="46">
        <f t="shared" si="1118"/>
        <v>0.11659090909090909</v>
      </c>
      <c r="AH223" s="37"/>
      <c r="AI223" s="29"/>
      <c r="AJ223" s="52">
        <f t="shared" si="1119"/>
        <v>46080</v>
      </c>
      <c r="AK223" s="45">
        <v>20076</v>
      </c>
      <c r="AL223" s="69">
        <f t="shared" si="1120"/>
        <v>17</v>
      </c>
      <c r="AM223" s="45">
        <v>406</v>
      </c>
      <c r="AN223" s="45">
        <f t="shared" si="1121"/>
        <v>1</v>
      </c>
      <c r="AO223" s="45">
        <v>30</v>
      </c>
      <c r="AP223" s="45">
        <f t="shared" si="1122"/>
        <v>1</v>
      </c>
      <c r="AQ223" s="45">
        <v>0</v>
      </c>
      <c r="AR223" s="43"/>
      <c r="AS223" s="43">
        <f t="shared" si="1123"/>
        <v>880</v>
      </c>
      <c r="AT223" s="45">
        <f t="shared" si="1124"/>
        <v>880</v>
      </c>
      <c r="AU223" s="46">
        <f t="shared" si="1125"/>
        <v>0.51764705882352946</v>
      </c>
      <c r="AV223" s="37"/>
      <c r="AW223" s="29"/>
      <c r="AX223" s="52">
        <f t="shared" si="1126"/>
        <v>46080</v>
      </c>
      <c r="AY223" s="45">
        <v>37670</v>
      </c>
      <c r="AZ223" s="45">
        <f t="shared" si="1127"/>
        <v>324</v>
      </c>
      <c r="BA223" s="45">
        <v>707</v>
      </c>
      <c r="BB223" s="45">
        <f t="shared" si="1128"/>
        <v>1</v>
      </c>
      <c r="BC223" s="45">
        <v>29</v>
      </c>
      <c r="BD223" s="45">
        <f t="shared" si="1129"/>
        <v>2</v>
      </c>
      <c r="BE223" s="45">
        <v>6</v>
      </c>
      <c r="BF223" s="43"/>
      <c r="BG223" s="43">
        <f t="shared" si="1130"/>
        <v>1500</v>
      </c>
      <c r="BH223" s="45">
        <f t="shared" si="1131"/>
        <v>3000</v>
      </c>
      <c r="BI223" s="46">
        <f t="shared" si="1132"/>
        <v>9.2592592592592587E-2</v>
      </c>
      <c r="BJ223" s="37" t="s">
        <v>944</v>
      </c>
      <c r="BK223" s="29"/>
      <c r="BL223" s="52">
        <f>IF($A220="","",$A220)</f>
        <v>46069</v>
      </c>
      <c r="BM223" s="45">
        <v>2544</v>
      </c>
      <c r="BN223" s="43">
        <f t="shared" ref="BN223:BN250" si="1211">IF(BM223="","",BM223-BM219)</f>
        <v>22</v>
      </c>
      <c r="BO223" s="45">
        <v>55</v>
      </c>
      <c r="BP223" s="87">
        <f t="shared" ref="BP223:BP250" si="1212">IF(BO223="","",BO223-BO219)</f>
        <v>1</v>
      </c>
      <c r="BQ223" s="43">
        <v>17</v>
      </c>
      <c r="BR223" s="43">
        <f t="shared" ref="BR223:BR250" si="1213">IF(BQ223="","",BQ219+BS219-BQ223)</f>
        <v>1</v>
      </c>
      <c r="BS223" s="43">
        <v>3</v>
      </c>
      <c r="BT223" s="44" t="str">
        <f>IF(BM223="","",BT219)</f>
        <v>ゲーム機柄イヤホン</v>
      </c>
      <c r="BU223" s="48">
        <f>IF(BN223="","",BU219)</f>
        <v>1100</v>
      </c>
      <c r="BV223" s="45">
        <f t="shared" ref="BV223:BV250" si="1214">IF(BQ223="","",BR223*BU223)</f>
        <v>1100</v>
      </c>
      <c r="BW223" s="89">
        <f t="shared" ref="BW223:BW250" si="1215">IF(BR223="","",BV223/(BN223*100))</f>
        <v>0.5</v>
      </c>
      <c r="BX223" s="37"/>
      <c r="BY223" s="57"/>
      <c r="BZ223" s="52">
        <f>IF($A220="","",$A220)</f>
        <v>46069</v>
      </c>
      <c r="CA223" s="45">
        <v>8759</v>
      </c>
      <c r="CB223" s="43">
        <f t="shared" ref="CB223:CB250" si="1216">IF(CA223="","",CA223-CA219)</f>
        <v>30</v>
      </c>
      <c r="CC223" s="45">
        <v>311</v>
      </c>
      <c r="CD223" s="87">
        <f t="shared" ref="CD223:CD250" si="1217">IF(CC223="","",CC223-CC219)</f>
        <v>0</v>
      </c>
      <c r="CE223" s="43">
        <v>21</v>
      </c>
      <c r="CF223" s="43">
        <f t="shared" ref="CF223:CF250" si="1218">IF(CE223="","",CE219+CG219-CE223)</f>
        <v>0</v>
      </c>
      <c r="CG223" s="43"/>
      <c r="CH223" s="44" t="str">
        <f t="shared" ref="CH223:CH250" si="1219">IF(CA223="","",CH219)</f>
        <v>クーリッシュイヤホン</v>
      </c>
      <c r="CI223" s="48">
        <f t="shared" ref="CI223:CI250" si="1220">IF(CB223="","",CI219)</f>
        <v>1100</v>
      </c>
      <c r="CJ223" s="45">
        <f t="shared" ref="CJ223:CJ250" si="1221">IF(CE223="","",CF223*CI223)</f>
        <v>0</v>
      </c>
      <c r="CK223" s="89">
        <f t="shared" ref="CK223:CK250" si="1222">IF(CF223="","",CJ223/(CB223*100))</f>
        <v>0</v>
      </c>
      <c r="CL223" s="37"/>
      <c r="CM223" s="29"/>
      <c r="CN223" s="52">
        <f>IF($A220="","",$A220)</f>
        <v>46069</v>
      </c>
      <c r="CO223" s="45">
        <v>2775</v>
      </c>
      <c r="CP223" s="43">
        <f t="shared" ref="CP223:CP250" si="1223">IF(CO223="","",CO223-CO219)</f>
        <v>46</v>
      </c>
      <c r="CQ223" s="45">
        <v>90</v>
      </c>
      <c r="CR223" s="87">
        <f t="shared" ref="CR223:CR250" si="1224">IF(CQ223="","",CQ223-CQ219)</f>
        <v>4</v>
      </c>
      <c r="CS223" s="43">
        <v>7</v>
      </c>
      <c r="CT223" s="43">
        <f t="shared" ref="CT223:CT250" si="1225">IF(CS223="","",CS219+CU219-CS223)</f>
        <v>4</v>
      </c>
      <c r="CU223" s="43">
        <v>0</v>
      </c>
      <c r="CV223" s="44" t="str">
        <f t="shared" ref="CV223:CV250" si="1226">IF(CO223="","",CV219)</f>
        <v>ジャグラーイヤホン</v>
      </c>
      <c r="CW223" s="48">
        <f t="shared" ref="CW223:CW250" si="1227">IF(CP223="","",CW219)</f>
        <v>700</v>
      </c>
      <c r="CX223" s="45">
        <f t="shared" ref="CX223:CX250" si="1228">IF(CS223="","",CT223*CW223)</f>
        <v>2800</v>
      </c>
      <c r="CY223" s="89">
        <f t="shared" ref="CY223:CY250" si="1229">IF(CT223="","",CX223/(CP223*100))</f>
        <v>0.60869565217391308</v>
      </c>
      <c r="CZ223" s="37"/>
      <c r="DA223" s="29"/>
      <c r="DB223" s="52">
        <f t="shared" si="1133"/>
        <v>46080</v>
      </c>
      <c r="DC223" s="45">
        <v>31813</v>
      </c>
      <c r="DD223" s="45">
        <f t="shared" si="1134"/>
        <v>38</v>
      </c>
      <c r="DE223" s="45">
        <v>1568</v>
      </c>
      <c r="DF223" s="45">
        <f t="shared" si="1135"/>
        <v>10</v>
      </c>
      <c r="DG223" s="45">
        <v>35</v>
      </c>
      <c r="DH223" s="45">
        <f t="shared" si="1136"/>
        <v>5</v>
      </c>
      <c r="DI223" s="45">
        <v>0</v>
      </c>
      <c r="DJ223" s="43"/>
      <c r="DK223" s="43">
        <v>220</v>
      </c>
      <c r="DL223" s="45">
        <f t="shared" si="1138"/>
        <v>1100</v>
      </c>
      <c r="DM223" s="46">
        <f t="shared" si="1139"/>
        <v>0.28947368421052633</v>
      </c>
      <c r="DN223" s="37"/>
      <c r="DO223" s="29"/>
      <c r="DP223" s="52">
        <f t="shared" si="1140"/>
        <v>46080</v>
      </c>
      <c r="DQ223" s="45">
        <v>10711</v>
      </c>
      <c r="DR223" s="45">
        <f t="shared" si="1141"/>
        <v>103</v>
      </c>
      <c r="DS223" s="45">
        <v>304</v>
      </c>
      <c r="DT223" s="45">
        <f t="shared" si="1142"/>
        <v>1</v>
      </c>
      <c r="DU223" s="45">
        <v>39</v>
      </c>
      <c r="DV223" s="45">
        <f t="shared" si="1143"/>
        <v>15</v>
      </c>
      <c r="DW223" s="45">
        <v>0</v>
      </c>
      <c r="DX223" s="43"/>
      <c r="DY223" s="43">
        <f t="shared" si="1144"/>
        <v>726</v>
      </c>
      <c r="DZ223" s="45">
        <f t="shared" si="1145"/>
        <v>10890</v>
      </c>
      <c r="EA223" s="46">
        <f t="shared" si="1146"/>
        <v>1.0572815533980582</v>
      </c>
      <c r="EB223" s="37"/>
      <c r="EC223" s="29"/>
      <c r="ED223" s="52">
        <f t="shared" si="1147"/>
        <v>46080</v>
      </c>
      <c r="EE223" s="45">
        <v>4150</v>
      </c>
      <c r="EF223" s="45">
        <f t="shared" si="1148"/>
        <v>116</v>
      </c>
      <c r="EG223" s="45">
        <v>95</v>
      </c>
      <c r="EH223" s="45">
        <f t="shared" si="1149"/>
        <v>1</v>
      </c>
      <c r="EI223" s="45">
        <v>48</v>
      </c>
      <c r="EJ223" s="45">
        <f t="shared" si="1150"/>
        <v>1</v>
      </c>
      <c r="EK223" s="45">
        <v>0</v>
      </c>
      <c r="EL223" s="43"/>
      <c r="EM223" s="43">
        <f t="shared" si="1151"/>
        <v>935</v>
      </c>
      <c r="EN223" s="45">
        <f t="shared" si="1152"/>
        <v>935</v>
      </c>
      <c r="EO223" s="46">
        <f t="shared" si="1153"/>
        <v>8.0603448275862064E-2</v>
      </c>
      <c r="EP223" s="37"/>
      <c r="EQ223" s="29"/>
      <c r="ER223" s="52">
        <f t="shared" si="1154"/>
        <v>46080</v>
      </c>
      <c r="ES223" s="45">
        <v>2248</v>
      </c>
      <c r="ET223" s="45">
        <f t="shared" si="1155"/>
        <v>20</v>
      </c>
      <c r="EU223" s="45">
        <v>56</v>
      </c>
      <c r="EV223" s="45">
        <f t="shared" si="1156"/>
        <v>2</v>
      </c>
      <c r="EW223" s="45">
        <v>56</v>
      </c>
      <c r="EX223" s="45">
        <f t="shared" si="1157"/>
        <v>2</v>
      </c>
      <c r="EY223" s="45">
        <v>0</v>
      </c>
      <c r="EZ223" s="43"/>
      <c r="FA223" s="43">
        <f t="shared" si="1158"/>
        <v>700</v>
      </c>
      <c r="FB223" s="45">
        <f t="shared" si="1159"/>
        <v>1400</v>
      </c>
      <c r="FC223" s="46">
        <f t="shared" si="1160"/>
        <v>0.7</v>
      </c>
      <c r="FD223" s="37"/>
      <c r="FE223" s="60"/>
      <c r="FF223" s="52">
        <f t="shared" si="1161"/>
        <v>46080</v>
      </c>
      <c r="FG223" s="45">
        <v>4772</v>
      </c>
      <c r="FH223" s="45">
        <f t="shared" si="1162"/>
        <v>67</v>
      </c>
      <c r="FI223" s="45">
        <v>429</v>
      </c>
      <c r="FJ223" s="45">
        <f t="shared" si="1163"/>
        <v>3</v>
      </c>
      <c r="FK223" s="45">
        <v>39</v>
      </c>
      <c r="FL223" s="45">
        <f t="shared" si="1164"/>
        <v>1</v>
      </c>
      <c r="FM223" s="45">
        <v>0</v>
      </c>
      <c r="FN223" s="43"/>
      <c r="FO223" s="43">
        <f t="shared" si="1165"/>
        <v>1000</v>
      </c>
      <c r="FP223" s="45">
        <f t="shared" si="1166"/>
        <v>1000</v>
      </c>
      <c r="FQ223" s="46">
        <f t="shared" si="1167"/>
        <v>0.14925373134328357</v>
      </c>
      <c r="FR223" s="37"/>
      <c r="FS223" s="29"/>
      <c r="FT223" s="52">
        <f t="shared" si="1168"/>
        <v>46080</v>
      </c>
      <c r="FU223" s="45">
        <v>3383</v>
      </c>
      <c r="FV223" s="45">
        <f t="shared" si="1169"/>
        <v>87</v>
      </c>
      <c r="FW223" s="45">
        <v>251</v>
      </c>
      <c r="FX223" s="45">
        <f t="shared" si="1170"/>
        <v>4</v>
      </c>
      <c r="FY223" s="45">
        <v>256</v>
      </c>
      <c r="FZ223" s="45">
        <f t="shared" si="1171"/>
        <v>4</v>
      </c>
      <c r="GA223" s="45">
        <v>0</v>
      </c>
      <c r="GB223" s="43"/>
      <c r="GC223" s="43">
        <f t="shared" si="1172"/>
        <v>200</v>
      </c>
      <c r="GD223" s="45">
        <f t="shared" si="1173"/>
        <v>800</v>
      </c>
      <c r="GE223" s="46">
        <f t="shared" si="1174"/>
        <v>9.1954022988505746E-2</v>
      </c>
      <c r="GF223" s="37"/>
      <c r="GG223" s="29"/>
      <c r="GH223" s="52">
        <f t="shared" si="1175"/>
        <v>46080</v>
      </c>
      <c r="GI223" s="45">
        <v>1105</v>
      </c>
      <c r="GJ223" s="45">
        <f t="shared" si="1176"/>
        <v>48</v>
      </c>
      <c r="GK223" s="45">
        <v>138</v>
      </c>
      <c r="GL223" s="45">
        <f t="shared" si="1177"/>
        <v>10</v>
      </c>
      <c r="GM223" s="45">
        <v>70</v>
      </c>
      <c r="GN223" s="45">
        <f t="shared" si="1178"/>
        <v>10</v>
      </c>
      <c r="GO223" s="45">
        <v>0</v>
      </c>
      <c r="GP223" s="43"/>
      <c r="GQ223" s="43">
        <f t="shared" si="1179"/>
        <v>420</v>
      </c>
      <c r="GR223" s="45">
        <f t="shared" si="1180"/>
        <v>4200</v>
      </c>
      <c r="GS223" s="46">
        <f t="shared" si="1181"/>
        <v>0.875</v>
      </c>
      <c r="GT223" s="37"/>
      <c r="GU223" s="61"/>
      <c r="GV223" s="52">
        <f>IF($A220="","",$A220)</f>
        <v>46069</v>
      </c>
      <c r="GW223" s="62"/>
      <c r="GX223" s="45">
        <v>32819</v>
      </c>
      <c r="GY223" s="43">
        <f t="shared" ref="GY223:GY250" si="1230">IF(GX223="","",GX223-GX219)</f>
        <v>101</v>
      </c>
      <c r="GZ223" s="45"/>
      <c r="HA223" s="87" t="str">
        <f t="shared" ref="HA223:HA250" si="1231">IF(GZ223="","",GZ223-GZ219)</f>
        <v/>
      </c>
      <c r="HB223" s="43">
        <v>0</v>
      </c>
      <c r="HC223" s="43">
        <f t="shared" ref="HC223:HC250" si="1232">IF(HB223="","",HB219+HD219-HB223)</f>
        <v>3</v>
      </c>
      <c r="HD223" s="43">
        <v>2</v>
      </c>
      <c r="HE223" s="44" t="s">
        <v>685</v>
      </c>
      <c r="HF223" s="48">
        <v>2000</v>
      </c>
      <c r="HG223" s="45">
        <f t="shared" ref="HG223:HG250" si="1233">IF(HB223="","",HC223*HF223)</f>
        <v>6000</v>
      </c>
      <c r="HH223" s="89">
        <f>IF(HC223="","",HG223/(GY223*100))</f>
        <v>0.59405940594059403</v>
      </c>
      <c r="HI223" s="37" t="s">
        <v>914</v>
      </c>
      <c r="HK223" s="52">
        <f>IF($A220="","",$A220)</f>
        <v>46069</v>
      </c>
      <c r="HL223" s="45">
        <v>2232</v>
      </c>
      <c r="HM223" s="43">
        <f t="shared" ref="HM223:HM250" si="1234">IF(HL223="","",HL223-HL219)</f>
        <v>67</v>
      </c>
      <c r="HN223" s="45">
        <v>40</v>
      </c>
      <c r="HO223" s="87">
        <f t="shared" ref="HO223:HO250" si="1235">IF(HN223="","",HN223-HN219)</f>
        <v>1</v>
      </c>
      <c r="HP223" s="43">
        <v>8</v>
      </c>
      <c r="HQ223" s="43">
        <f t="shared" ref="HQ223:HQ250" si="1236">IF(HP223="","",HP219+HR219-HP223)</f>
        <v>1</v>
      </c>
      <c r="HR223" s="43">
        <v>3</v>
      </c>
      <c r="HS223" s="44" t="str">
        <f t="shared" ref="HS223:HT225" si="1237">IF(HL223="","",HS219)</f>
        <v>キティボアバンスクリップ</v>
      </c>
      <c r="HT223" s="48">
        <f t="shared" si="1237"/>
        <v>1100</v>
      </c>
      <c r="HU223" s="45">
        <f t="shared" ref="HU223:HU250" si="1238">IF(HP223="","",HQ223*HT223)</f>
        <v>1100</v>
      </c>
      <c r="HV223" s="89">
        <f t="shared" ref="HV223:HV250" si="1239">IF(HQ223="","",HU223/(HM223*100))</f>
        <v>0.16417910447761194</v>
      </c>
      <c r="HW223" s="37"/>
      <c r="HX223" s="360"/>
      <c r="HY223" s="52">
        <f>IF($A220="","",$A220)</f>
        <v>46069</v>
      </c>
      <c r="HZ223" s="45">
        <v>9194</v>
      </c>
      <c r="IA223" s="43">
        <f t="shared" ref="IA223:IA250" si="1240">IF(HZ223="","",HZ223-HZ219)</f>
        <v>34</v>
      </c>
      <c r="IB223" s="45">
        <v>364</v>
      </c>
      <c r="IC223" s="87">
        <f t="shared" ref="IC223:IC250" si="1241">IF(IB223="","",IB223-IB219)</f>
        <v>0</v>
      </c>
      <c r="ID223" s="43">
        <v>11</v>
      </c>
      <c r="IE223" s="43">
        <f t="shared" ref="IE223:IE250" si="1242">IF(ID223="","",ID219+IF219-ID223)</f>
        <v>0</v>
      </c>
      <c r="IF223" s="43">
        <v>0</v>
      </c>
      <c r="IG223" s="44" t="str">
        <f t="shared" ref="IG223:IG250" si="1243">IF(HZ223="","",IG219)</f>
        <v>サンリオデニムポーチ</v>
      </c>
      <c r="IH223" s="48">
        <f t="shared" ref="IH223:IH250" si="1244">IF(IA223="","",IH219)</f>
        <v>1300</v>
      </c>
      <c r="II223" s="45">
        <f t="shared" ref="II223:II250" si="1245">IF(ID223="","",IE223*IH223)</f>
        <v>0</v>
      </c>
      <c r="IJ223" s="89">
        <f t="shared" ref="IJ223:IJ250" si="1246">IF(IE223="","",II223/(IA223*100))</f>
        <v>0</v>
      </c>
      <c r="IK223" s="37"/>
      <c r="IL223" s="29"/>
      <c r="IM223" s="52">
        <f>IF($A220="","",$A220)</f>
        <v>46069</v>
      </c>
      <c r="IN223" s="45">
        <v>99</v>
      </c>
      <c r="IO223" s="43">
        <f t="shared" ref="IO223:IO250" si="1247">IF(IN223="","",IN223-IN219)</f>
        <v>82</v>
      </c>
      <c r="IP223" s="45">
        <v>224</v>
      </c>
      <c r="IQ223" s="87">
        <f t="shared" ref="IQ223:IQ250" si="1248">IF(IP223="","",IP223-IP219)</f>
        <v>1</v>
      </c>
      <c r="IR223" s="43">
        <v>17</v>
      </c>
      <c r="IS223" s="43">
        <f t="shared" ref="IS223:IS250" si="1249">IF(IR223="","",IR219+IT219-IR223)</f>
        <v>1</v>
      </c>
      <c r="IT223" s="43">
        <v>0</v>
      </c>
      <c r="IU223" s="44" t="str">
        <f t="shared" ref="IU223:IU250" si="1250">IF(IN223="","",IU219)</f>
        <v>モンチッチがま口</v>
      </c>
      <c r="IV223" s="48">
        <f t="shared" ref="IV223:IV250" si="1251">IF(IO223="","",IV219)</f>
        <v>400</v>
      </c>
      <c r="IW223" s="45">
        <f t="shared" ref="IW223:IW250" si="1252">IF(IR223="","",IS223*IV223)</f>
        <v>400</v>
      </c>
      <c r="IX223" s="89">
        <f t="shared" ref="IX223:IX250" si="1253">IF(IS223="","",IW223/(IO223*100))</f>
        <v>4.878048780487805E-2</v>
      </c>
      <c r="IY223" s="37"/>
      <c r="IZ223" s="61"/>
      <c r="JA223" s="52">
        <f>IF($A220="","",$A220)</f>
        <v>46069</v>
      </c>
      <c r="JB223" s="45">
        <v>6996</v>
      </c>
      <c r="JC223" s="43">
        <f t="shared" ref="JC223:JC250" si="1254">IF(JB223="","",JB223-JB219)</f>
        <v>27</v>
      </c>
      <c r="JD223" s="45">
        <v>227</v>
      </c>
      <c r="JE223" s="87">
        <f t="shared" ref="JE223:JE250" si="1255">IF(JD223="","",JD223-JD219)</f>
        <v>0</v>
      </c>
      <c r="JF223" s="43">
        <v>18</v>
      </c>
      <c r="JG223" s="43">
        <f t="shared" ref="JG223:JG250" si="1256">IF(JF223="","",JF219+JH219-JF223)</f>
        <v>0</v>
      </c>
      <c r="JH223" s="43">
        <v>0</v>
      </c>
      <c r="JI223" s="44" t="str">
        <f t="shared" ref="JI223:JI250" si="1257">IF(JB223="","",JI219)</f>
        <v>サンリオ豹柄キーケース</v>
      </c>
      <c r="JJ223" s="48">
        <f t="shared" ref="JJ223:JJ250" si="1258">IF(JC223="","",JJ219)</f>
        <v>1100</v>
      </c>
      <c r="JK223" s="45">
        <f t="shared" ref="JK223:JK250" si="1259">IF(JF223="","",JG223*JJ223)</f>
        <v>0</v>
      </c>
      <c r="JL223" s="89">
        <f t="shared" ref="JL223:JL250" si="1260">IF(JG223="","",JK223/(JC223*100))</f>
        <v>0</v>
      </c>
      <c r="JM223" s="37"/>
      <c r="JN223" s="29"/>
      <c r="JO223" s="52">
        <f>IF($A220="","",$A220)</f>
        <v>46069</v>
      </c>
      <c r="JP223" s="45">
        <v>5445</v>
      </c>
      <c r="JQ223" s="43">
        <f t="shared" ref="JQ223:JQ250" si="1261">IF(JP223="","",JP223-JP219)</f>
        <v>22</v>
      </c>
      <c r="JR223" s="45">
        <v>308</v>
      </c>
      <c r="JS223" s="87">
        <f t="shared" ref="JS223:JS250" si="1262">IF(JR223="","",JR223-JR219)</f>
        <v>2</v>
      </c>
      <c r="JT223" s="43">
        <v>9</v>
      </c>
      <c r="JU223" s="43">
        <f t="shared" ref="JU223:JU250" si="1263">IF(JT223="","",JT219+JV219-JT223)</f>
        <v>2</v>
      </c>
      <c r="JV223" s="43">
        <v>4</v>
      </c>
      <c r="JW223" s="44" t="str">
        <f>IF(JP223="","",JW219)</f>
        <v>キティボアバンスクリップ</v>
      </c>
      <c r="JX223" s="48">
        <f>IF(JQ223="","",JX219)</f>
        <v>1100</v>
      </c>
      <c r="JY223" s="45">
        <f t="shared" ref="JY223:JY250" si="1264">IF(JT223="","",JU223*JX223)</f>
        <v>2200</v>
      </c>
      <c r="JZ223" s="89">
        <f t="shared" ref="JZ223:JZ250" si="1265">IF(JU223="","",JY223/(JQ223*100))</f>
        <v>1</v>
      </c>
      <c r="KA223" s="37"/>
      <c r="KB223" s="51"/>
      <c r="KC223" s="52">
        <f>IF($A220="","",$A220)</f>
        <v>46069</v>
      </c>
      <c r="KD223" s="45">
        <v>14322</v>
      </c>
      <c r="KE223" s="43">
        <f>IF(KD223="","",KD223-KD219)</f>
        <v>30</v>
      </c>
      <c r="KF223" s="45">
        <v>522</v>
      </c>
      <c r="KG223" s="87">
        <f>IF(KF223="","",KF223-KF219)</f>
        <v>1</v>
      </c>
      <c r="KH223" s="43">
        <v>11</v>
      </c>
      <c r="KI223" s="43">
        <f>IF(KH223="","",KH219+KJ219-KH223)</f>
        <v>1</v>
      </c>
      <c r="KJ223" s="43">
        <v>0</v>
      </c>
      <c r="KK223" s="44" t="str">
        <f>IF(KD223="","",KK219)</f>
        <v>キティギャルマスコット</v>
      </c>
      <c r="KL223" s="48">
        <f>IF(KE223="","",KL219)</f>
        <v>660</v>
      </c>
      <c r="KM223" s="45">
        <f>IF(KH223="","",KI223*KL223)</f>
        <v>660</v>
      </c>
      <c r="KN223" s="89">
        <f>IF(KI223="","",KM223/(KE223*100))</f>
        <v>0.22</v>
      </c>
      <c r="KO223" s="37"/>
      <c r="KP223" s="29"/>
      <c r="KQ223" s="52">
        <f>IF($A220="","",$A220)</f>
        <v>46069</v>
      </c>
      <c r="KR223" s="45">
        <v>2954</v>
      </c>
      <c r="KS223" s="43">
        <f>IF(KR223="","",KR223-KR219)</f>
        <v>48</v>
      </c>
      <c r="KT223" s="45">
        <v>56</v>
      </c>
      <c r="KU223" s="87">
        <f>IF(KT223="","",KT223-KT219)</f>
        <v>2</v>
      </c>
      <c r="KV223" s="43">
        <v>7</v>
      </c>
      <c r="KW223" s="43">
        <f>IF(KV223="","",KV219+KX219-KV223)</f>
        <v>3</v>
      </c>
      <c r="KX223" s="43"/>
      <c r="KY223" s="44" t="str">
        <f>IF(KR223="","",KY219)</f>
        <v>サンリオケープポーチ</v>
      </c>
      <c r="KZ223" s="48">
        <f>IF(KS223="","",KZ219)</f>
        <v>900</v>
      </c>
      <c r="LA223" s="45">
        <f>IF(KV223="","",KW223*KZ223)</f>
        <v>2700</v>
      </c>
      <c r="LB223" s="89">
        <f>IF(KW223="","",LA223/(KS223*100))</f>
        <v>0.5625</v>
      </c>
      <c r="LC223" s="37"/>
      <c r="LD223" s="29"/>
      <c r="LE223" s="47"/>
      <c r="LF223" s="45"/>
      <c r="LG223" s="45"/>
      <c r="LH223" s="45">
        <v>531</v>
      </c>
      <c r="LI223" s="45">
        <v>0</v>
      </c>
      <c r="LJ223" s="43">
        <v>0</v>
      </c>
      <c r="LK223" s="45">
        <v>1</v>
      </c>
      <c r="LL223" s="45">
        <v>2</v>
      </c>
      <c r="LM223" s="73" t="str">
        <f>IF(LF222="","",LM220)</f>
        <v>ボンドロ</v>
      </c>
      <c r="LN223" s="67">
        <f>IF(LG222="","",LN220)</f>
        <v>1500</v>
      </c>
      <c r="LO223" s="45">
        <f t="shared" si="1210"/>
        <v>1500</v>
      </c>
      <c r="LP223" s="46"/>
      <c r="LQ223" s="37"/>
      <c r="LR223" s="29"/>
      <c r="LS223" s="52">
        <f t="shared" si="1182"/>
        <v>46080</v>
      </c>
      <c r="LT223" s="45">
        <v>23517</v>
      </c>
      <c r="LU223" s="45">
        <f t="shared" si="1183"/>
        <v>19</v>
      </c>
      <c r="LV223" s="45">
        <v>1145</v>
      </c>
      <c r="LW223" s="45">
        <f t="shared" si="1184"/>
        <v>1</v>
      </c>
      <c r="LX223" s="45">
        <v>18</v>
      </c>
      <c r="LY223" s="45">
        <f t="shared" si="1185"/>
        <v>1</v>
      </c>
      <c r="LZ223" s="45">
        <v>0</v>
      </c>
      <c r="MA223" s="43"/>
      <c r="MB223" s="43">
        <f t="shared" si="1186"/>
        <v>1100</v>
      </c>
      <c r="MC223" s="45">
        <f t="shared" si="1187"/>
        <v>1100</v>
      </c>
      <c r="MD223" s="46">
        <f t="shared" si="1188"/>
        <v>0.57894736842105265</v>
      </c>
      <c r="ME223" s="37"/>
      <c r="MF223" s="29"/>
      <c r="MG223" s="52">
        <f t="shared" si="1189"/>
        <v>46080</v>
      </c>
      <c r="MH223" s="45">
        <v>10115</v>
      </c>
      <c r="MI223" s="45">
        <f t="shared" si="1190"/>
        <v>41</v>
      </c>
      <c r="MJ223" s="45">
        <v>428</v>
      </c>
      <c r="MK223" s="45">
        <f t="shared" si="1191"/>
        <v>0</v>
      </c>
      <c r="ML223" s="45">
        <v>49</v>
      </c>
      <c r="MM223" s="45">
        <f t="shared" si="1192"/>
        <v>0</v>
      </c>
      <c r="MN223" s="45">
        <v>0</v>
      </c>
      <c r="MO223" s="43"/>
      <c r="MP223" s="43">
        <f t="shared" si="1193"/>
        <v>1100</v>
      </c>
      <c r="MQ223" s="45">
        <f t="shared" si="1194"/>
        <v>0</v>
      </c>
      <c r="MR223" s="46">
        <f t="shared" si="1195"/>
        <v>0</v>
      </c>
      <c r="MS223" s="37"/>
      <c r="MT223" s="29"/>
      <c r="MU223" s="52">
        <f t="shared" si="1196"/>
        <v>46080</v>
      </c>
      <c r="MV223" s="45">
        <v>3517</v>
      </c>
      <c r="MW223" s="45">
        <f t="shared" si="1197"/>
        <v>432</v>
      </c>
      <c r="MX223" s="45">
        <v>482</v>
      </c>
      <c r="MY223" s="45">
        <f t="shared" si="1198"/>
        <v>7</v>
      </c>
      <c r="MZ223" s="45">
        <v>23</v>
      </c>
      <c r="NA223" s="45">
        <f t="shared" si="1199"/>
        <v>7</v>
      </c>
      <c r="NB223" s="45">
        <v>10</v>
      </c>
      <c r="NC223" s="43"/>
      <c r="ND223" s="43">
        <f t="shared" si="1200"/>
        <v>1500</v>
      </c>
      <c r="NE223" s="45">
        <f t="shared" si="1201"/>
        <v>10500</v>
      </c>
      <c r="NF223" s="46">
        <f t="shared" si="1202"/>
        <v>0.24305555555555555</v>
      </c>
      <c r="NG223" s="37"/>
      <c r="NH223" s="29"/>
      <c r="NI223" s="52">
        <f t="shared" si="1203"/>
        <v>46080</v>
      </c>
      <c r="NJ223" s="45">
        <v>13772</v>
      </c>
      <c r="NK223" s="45">
        <f t="shared" si="1204"/>
        <v>21</v>
      </c>
      <c r="NL223" s="45">
        <v>237</v>
      </c>
      <c r="NM223" s="45">
        <f t="shared" si="1205"/>
        <v>0</v>
      </c>
      <c r="NN223" s="45">
        <v>38</v>
      </c>
      <c r="NO223" s="45">
        <f t="shared" si="1206"/>
        <v>0</v>
      </c>
      <c r="NP223" s="45">
        <v>0</v>
      </c>
      <c r="NQ223" s="43"/>
      <c r="NR223" s="43">
        <f t="shared" si="1207"/>
        <v>1100</v>
      </c>
      <c r="NS223" s="45">
        <f t="shared" si="1208"/>
        <v>0</v>
      </c>
      <c r="NT223" s="46">
        <f t="shared" si="1209"/>
        <v>0</v>
      </c>
      <c r="NU223" s="37"/>
    </row>
    <row r="224" spans="1:385" ht="15" customHeight="1" thickBot="1" x14ac:dyDescent="0.3">
      <c r="A224" s="38">
        <v>46083</v>
      </c>
      <c r="B224" s="39">
        <f>IF(A224="","",SUM(J224,LG234,AL224,DR224,AZ224,DD224,LU224,NK224,MW224,MI224,X224,FH224,GJ224,FV224,EF224,ET224)+SUM(GY239:GY240)+SUM(HM239:HM242)+SUM(CP239:CP242)+SUM(BN239:BN242)+SUM(KS239:KS242)+SUM(KE239:KE242)+SUM(CB239:CB242)+SUM(IA239:IA242)+SUM(IO239:IO242)+SUM(JC239:JC242)+SUM(JQ239:JQ242))</f>
        <v>5189</v>
      </c>
      <c r="C224" s="40">
        <f>IF(A224="","",SUM(J224,X224,AL224,AZ224)+SUM(KE239:KE242)+SUM(KS239:KS242)+SUM(BN239:BN242))</f>
        <v>2013</v>
      </c>
      <c r="D224" s="40">
        <f>IF(A224="","",SUM(DD224,DR224)+SUM(CB239:CB242)+SUM(CP239:CP242))</f>
        <v>268</v>
      </c>
      <c r="E224" s="41">
        <f>IF(A224="","",SUM(NK224,MW224,MI224,LG234,LU224)+SUM(IA239:IA242)+SUM(IO239:IO242)+SUM(JC239:JC242)+SUM(JQ239:JQ242))</f>
        <v>2048</v>
      </c>
      <c r="F224" s="41">
        <f>IF(B224="","",SUM(FH224,FV224,GJ224)+SUM(HM239:HM242)+SUM(GY239:GY240))</f>
        <v>612</v>
      </c>
      <c r="G224" s="40">
        <f>IF(A224="","",SUM(EF224,ET224))</f>
        <v>248</v>
      </c>
      <c r="H224" s="42"/>
      <c r="I224" s="45">
        <v>6444</v>
      </c>
      <c r="J224" s="45">
        <f t="shared" si="1106"/>
        <v>73</v>
      </c>
      <c r="K224" s="45">
        <v>212</v>
      </c>
      <c r="L224" s="45">
        <f t="shared" si="1107"/>
        <v>17</v>
      </c>
      <c r="M224" s="45">
        <v>74</v>
      </c>
      <c r="N224" s="45">
        <f t="shared" si="1108"/>
        <v>29</v>
      </c>
      <c r="O224" s="45">
        <v>0</v>
      </c>
      <c r="P224" s="43"/>
      <c r="Q224" s="43">
        <f t="shared" si="1109"/>
        <v>130</v>
      </c>
      <c r="R224" s="45">
        <f t="shared" si="1110"/>
        <v>3770</v>
      </c>
      <c r="S224" s="46">
        <f t="shared" si="1111"/>
        <v>0.51643835616438361</v>
      </c>
      <c r="T224" s="37" t="s">
        <v>950</v>
      </c>
      <c r="U224" s="29"/>
      <c r="V224" s="52">
        <f t="shared" si="1112"/>
        <v>46083</v>
      </c>
      <c r="W224" s="45">
        <v>16198</v>
      </c>
      <c r="X224" s="45">
        <f t="shared" si="1113"/>
        <v>151</v>
      </c>
      <c r="Y224" s="45">
        <v>601</v>
      </c>
      <c r="Z224" s="45">
        <f t="shared" si="1114"/>
        <v>2</v>
      </c>
      <c r="AA224" s="45">
        <v>12</v>
      </c>
      <c r="AB224" s="45">
        <f t="shared" si="1115"/>
        <v>2</v>
      </c>
      <c r="AC224" s="45">
        <v>0</v>
      </c>
      <c r="AD224" s="43"/>
      <c r="AE224" s="43">
        <f t="shared" si="1116"/>
        <v>1026</v>
      </c>
      <c r="AF224" s="45">
        <f t="shared" si="1117"/>
        <v>2052</v>
      </c>
      <c r="AG224" s="46">
        <f t="shared" si="1118"/>
        <v>0.13589403973509934</v>
      </c>
      <c r="AH224" s="37"/>
      <c r="AI224" s="29"/>
      <c r="AJ224" s="52">
        <f t="shared" si="1119"/>
        <v>46083</v>
      </c>
      <c r="AK224" s="45">
        <v>20218</v>
      </c>
      <c r="AL224" s="45">
        <f t="shared" si="1120"/>
        <v>142</v>
      </c>
      <c r="AM224" s="45">
        <v>409</v>
      </c>
      <c r="AN224" s="45">
        <f t="shared" si="1121"/>
        <v>3</v>
      </c>
      <c r="AO224" s="45">
        <v>29</v>
      </c>
      <c r="AP224" s="45">
        <f t="shared" si="1122"/>
        <v>1</v>
      </c>
      <c r="AQ224" s="45">
        <v>0</v>
      </c>
      <c r="AR224" s="43"/>
      <c r="AS224" s="43">
        <f t="shared" si="1123"/>
        <v>880</v>
      </c>
      <c r="AT224" s="45">
        <f t="shared" si="1124"/>
        <v>880</v>
      </c>
      <c r="AU224" s="46">
        <f t="shared" si="1125"/>
        <v>6.1971830985915494E-2</v>
      </c>
      <c r="AV224" s="37"/>
      <c r="AW224" s="29"/>
      <c r="AX224" s="52">
        <f t="shared" si="1126"/>
        <v>46083</v>
      </c>
      <c r="AY224" s="45">
        <v>38607</v>
      </c>
      <c r="AZ224" s="45">
        <f t="shared" si="1127"/>
        <v>937</v>
      </c>
      <c r="BA224" s="45">
        <v>715</v>
      </c>
      <c r="BB224" s="45">
        <f t="shared" si="1128"/>
        <v>8</v>
      </c>
      <c r="BC224" s="45">
        <v>28</v>
      </c>
      <c r="BD224" s="45">
        <f t="shared" si="1129"/>
        <v>7</v>
      </c>
      <c r="BE224" s="45">
        <v>10</v>
      </c>
      <c r="BF224" s="43"/>
      <c r="BG224" s="43">
        <f t="shared" si="1130"/>
        <v>1500</v>
      </c>
      <c r="BH224" s="45">
        <f t="shared" si="1131"/>
        <v>10500</v>
      </c>
      <c r="BI224" s="46">
        <f t="shared" si="1132"/>
        <v>0.11205976520811099</v>
      </c>
      <c r="BJ224" s="37"/>
      <c r="BK224" s="29"/>
      <c r="BL224" s="47"/>
      <c r="BM224" s="43">
        <v>2169</v>
      </c>
      <c r="BN224" s="45">
        <f t="shared" si="1211"/>
        <v>20</v>
      </c>
      <c r="BO224" s="43">
        <v>57</v>
      </c>
      <c r="BP224" s="45">
        <f t="shared" si="1212"/>
        <v>1</v>
      </c>
      <c r="BQ224" s="45">
        <v>11</v>
      </c>
      <c r="BR224" s="45">
        <f t="shared" si="1213"/>
        <v>1</v>
      </c>
      <c r="BS224" s="43">
        <v>3</v>
      </c>
      <c r="BT224" s="63" t="s">
        <v>910</v>
      </c>
      <c r="BU224" s="67">
        <v>660</v>
      </c>
      <c r="BV224" s="43">
        <f t="shared" si="1214"/>
        <v>660</v>
      </c>
      <c r="BW224" s="46">
        <f t="shared" si="1215"/>
        <v>0.33</v>
      </c>
      <c r="BX224" s="37"/>
      <c r="BY224" s="57"/>
      <c r="BZ224" s="47"/>
      <c r="CA224" s="43">
        <v>8015</v>
      </c>
      <c r="CB224" s="45">
        <f t="shared" si="1216"/>
        <v>33</v>
      </c>
      <c r="CC224" s="43">
        <v>322</v>
      </c>
      <c r="CD224" s="45">
        <f t="shared" si="1217"/>
        <v>4</v>
      </c>
      <c r="CE224" s="45">
        <v>11</v>
      </c>
      <c r="CF224" s="45">
        <f t="shared" si="1218"/>
        <v>4</v>
      </c>
      <c r="CG224" s="43">
        <v>17</v>
      </c>
      <c r="CH224" s="63" t="str">
        <f t="shared" si="1219"/>
        <v>サンリオリボンポーチ</v>
      </c>
      <c r="CI224" s="67">
        <f t="shared" si="1220"/>
        <v>500</v>
      </c>
      <c r="CJ224" s="43">
        <f t="shared" si="1221"/>
        <v>2000</v>
      </c>
      <c r="CK224" s="46">
        <f t="shared" si="1222"/>
        <v>0.60606060606060608</v>
      </c>
      <c r="CL224" s="37"/>
      <c r="CM224" s="29"/>
      <c r="CN224" s="47"/>
      <c r="CO224" s="43">
        <v>4079</v>
      </c>
      <c r="CP224" s="45">
        <f t="shared" si="1223"/>
        <v>59</v>
      </c>
      <c r="CQ224" s="43">
        <v>109</v>
      </c>
      <c r="CR224" s="45">
        <f t="shared" si="1224"/>
        <v>4</v>
      </c>
      <c r="CS224" s="45">
        <v>15</v>
      </c>
      <c r="CT224" s="45">
        <f t="shared" si="1225"/>
        <v>5</v>
      </c>
      <c r="CU224" s="43">
        <v>0</v>
      </c>
      <c r="CV224" s="63" t="str">
        <f t="shared" si="1226"/>
        <v>ジャグラーサウンドボタン</v>
      </c>
      <c r="CW224" s="67">
        <f t="shared" si="1227"/>
        <v>660</v>
      </c>
      <c r="CX224" s="43">
        <f t="shared" si="1228"/>
        <v>3300</v>
      </c>
      <c r="CY224" s="46">
        <f t="shared" si="1229"/>
        <v>0.55932203389830504</v>
      </c>
      <c r="CZ224" s="37"/>
      <c r="DA224" s="29"/>
      <c r="DB224" s="52">
        <f t="shared" si="1133"/>
        <v>46083</v>
      </c>
      <c r="DC224" s="45">
        <v>31823</v>
      </c>
      <c r="DD224" s="45">
        <f t="shared" si="1134"/>
        <v>10</v>
      </c>
      <c r="DE224" s="45">
        <v>1569</v>
      </c>
      <c r="DF224" s="45">
        <f t="shared" si="1135"/>
        <v>1</v>
      </c>
      <c r="DG224" s="45">
        <v>33</v>
      </c>
      <c r="DH224" s="45">
        <f t="shared" si="1136"/>
        <v>2</v>
      </c>
      <c r="DI224" s="45">
        <v>0</v>
      </c>
      <c r="DJ224" s="43"/>
      <c r="DK224" s="43">
        <f t="shared" si="1137"/>
        <v>220</v>
      </c>
      <c r="DL224" s="45">
        <f t="shared" si="1138"/>
        <v>440</v>
      </c>
      <c r="DM224" s="46">
        <f t="shared" si="1139"/>
        <v>0.44</v>
      </c>
      <c r="DN224" s="193" t="s">
        <v>951</v>
      </c>
      <c r="DO224" s="29"/>
      <c r="DP224" s="52">
        <f t="shared" si="1140"/>
        <v>46083</v>
      </c>
      <c r="DQ224" s="45">
        <v>10747</v>
      </c>
      <c r="DR224" s="69">
        <f t="shared" si="1141"/>
        <v>36</v>
      </c>
      <c r="DS224" s="45">
        <v>305</v>
      </c>
      <c r="DT224" s="45">
        <f t="shared" si="1142"/>
        <v>1</v>
      </c>
      <c r="DU224" s="45">
        <v>39</v>
      </c>
      <c r="DV224" s="45">
        <f t="shared" si="1143"/>
        <v>0</v>
      </c>
      <c r="DW224" s="45">
        <v>12</v>
      </c>
      <c r="DX224" s="43"/>
      <c r="DY224" s="43">
        <f t="shared" si="1144"/>
        <v>726</v>
      </c>
      <c r="DZ224" s="45">
        <f t="shared" si="1145"/>
        <v>0</v>
      </c>
      <c r="EA224" s="46">
        <f t="shared" si="1146"/>
        <v>0</v>
      </c>
      <c r="EB224" s="37"/>
      <c r="EC224" s="29"/>
      <c r="ED224" s="52">
        <f t="shared" si="1147"/>
        <v>46083</v>
      </c>
      <c r="EE224" s="45">
        <v>4286</v>
      </c>
      <c r="EF224" s="45">
        <f t="shared" si="1148"/>
        <v>136</v>
      </c>
      <c r="EG224" s="45">
        <v>100</v>
      </c>
      <c r="EH224" s="45">
        <f t="shared" si="1149"/>
        <v>5</v>
      </c>
      <c r="EI224" s="45">
        <v>43</v>
      </c>
      <c r="EJ224" s="45">
        <f t="shared" si="1150"/>
        <v>5</v>
      </c>
      <c r="EK224" s="45">
        <v>7</v>
      </c>
      <c r="EL224" s="43"/>
      <c r="EM224" s="43">
        <f t="shared" si="1151"/>
        <v>935</v>
      </c>
      <c r="EN224" s="45">
        <f t="shared" si="1152"/>
        <v>4675</v>
      </c>
      <c r="EO224" s="46">
        <f t="shared" si="1153"/>
        <v>0.34375</v>
      </c>
      <c r="EP224" s="37"/>
      <c r="EQ224" s="29"/>
      <c r="ER224" s="52">
        <f t="shared" si="1154"/>
        <v>46083</v>
      </c>
      <c r="ES224" s="45">
        <v>2360</v>
      </c>
      <c r="ET224" s="45">
        <f t="shared" si="1155"/>
        <v>112</v>
      </c>
      <c r="EU224" s="45">
        <v>61</v>
      </c>
      <c r="EV224" s="45">
        <f t="shared" si="1156"/>
        <v>5</v>
      </c>
      <c r="EW224" s="45">
        <v>47</v>
      </c>
      <c r="EX224" s="45">
        <f t="shared" si="1157"/>
        <v>9</v>
      </c>
      <c r="EY224" s="45">
        <v>5</v>
      </c>
      <c r="EZ224" s="43"/>
      <c r="FA224" s="43">
        <f t="shared" si="1158"/>
        <v>700</v>
      </c>
      <c r="FB224" s="45">
        <f t="shared" si="1159"/>
        <v>6300</v>
      </c>
      <c r="FC224" s="46">
        <f t="shared" si="1160"/>
        <v>0.5625</v>
      </c>
      <c r="FD224" s="37"/>
      <c r="FE224" s="60"/>
      <c r="FF224" s="52">
        <f t="shared" si="1161"/>
        <v>46083</v>
      </c>
      <c r="FG224" s="45">
        <v>4913</v>
      </c>
      <c r="FH224" s="45">
        <f t="shared" si="1162"/>
        <v>141</v>
      </c>
      <c r="FI224" s="45">
        <v>432</v>
      </c>
      <c r="FJ224" s="45">
        <f t="shared" si="1163"/>
        <v>3</v>
      </c>
      <c r="FK224" s="45">
        <v>36</v>
      </c>
      <c r="FL224" s="45">
        <f t="shared" si="1164"/>
        <v>3</v>
      </c>
      <c r="FM224" s="45">
        <v>3</v>
      </c>
      <c r="FN224" s="43"/>
      <c r="FO224" s="43">
        <f t="shared" si="1165"/>
        <v>1000</v>
      </c>
      <c r="FP224" s="45">
        <f t="shared" si="1166"/>
        <v>3000</v>
      </c>
      <c r="FQ224" s="46">
        <f t="shared" si="1167"/>
        <v>0.21276595744680851</v>
      </c>
      <c r="FR224" s="37"/>
      <c r="FS224" s="29"/>
      <c r="FT224" s="52">
        <f t="shared" si="1168"/>
        <v>46083</v>
      </c>
      <c r="FU224" s="45">
        <v>3442</v>
      </c>
      <c r="FV224" s="45">
        <f t="shared" si="1169"/>
        <v>59</v>
      </c>
      <c r="FW224" s="45">
        <v>255</v>
      </c>
      <c r="FX224" s="45">
        <f t="shared" si="1170"/>
        <v>4</v>
      </c>
      <c r="FY224" s="45">
        <v>252</v>
      </c>
      <c r="FZ224" s="45">
        <f t="shared" si="1171"/>
        <v>4</v>
      </c>
      <c r="GA224" s="45">
        <v>100</v>
      </c>
      <c r="GB224" s="43"/>
      <c r="GC224" s="43">
        <f t="shared" si="1172"/>
        <v>200</v>
      </c>
      <c r="GD224" s="45">
        <f t="shared" si="1173"/>
        <v>800</v>
      </c>
      <c r="GE224" s="46">
        <f t="shared" si="1174"/>
        <v>0.13559322033898305</v>
      </c>
      <c r="GF224" s="37"/>
      <c r="GG224" s="29"/>
      <c r="GH224" s="52">
        <f t="shared" si="1175"/>
        <v>46083</v>
      </c>
      <c r="GI224" s="45">
        <v>1134</v>
      </c>
      <c r="GJ224" s="69">
        <f t="shared" si="1176"/>
        <v>29</v>
      </c>
      <c r="GK224" s="45">
        <v>143</v>
      </c>
      <c r="GL224" s="45">
        <f t="shared" si="1177"/>
        <v>5</v>
      </c>
      <c r="GM224" s="45">
        <v>65</v>
      </c>
      <c r="GN224" s="45">
        <f t="shared" si="1178"/>
        <v>5</v>
      </c>
      <c r="GO224" s="45">
        <v>20</v>
      </c>
      <c r="GP224" s="43"/>
      <c r="GQ224" s="43">
        <f t="shared" si="1179"/>
        <v>420</v>
      </c>
      <c r="GR224" s="45">
        <f t="shared" si="1180"/>
        <v>2100</v>
      </c>
      <c r="GS224" s="46">
        <f t="shared" si="1181"/>
        <v>0.72413793103448276</v>
      </c>
      <c r="GT224" s="37"/>
      <c r="GU224" s="61"/>
      <c r="GV224" s="47"/>
      <c r="GW224" s="62"/>
      <c r="GX224" s="43">
        <v>33906</v>
      </c>
      <c r="GY224" s="45">
        <f t="shared" si="1230"/>
        <v>539</v>
      </c>
      <c r="GZ224" s="43"/>
      <c r="HA224" s="45" t="str">
        <f t="shared" si="1231"/>
        <v/>
      </c>
      <c r="HB224" s="45">
        <v>0</v>
      </c>
      <c r="HC224" s="45">
        <f t="shared" si="1232"/>
        <v>3</v>
      </c>
      <c r="HD224" s="43">
        <v>3</v>
      </c>
      <c r="HE224" s="63" t="str">
        <f>IF(GX224="","",HE220)</f>
        <v>ラブブ</v>
      </c>
      <c r="HF224" s="67">
        <f>IF(GX223="","",HF220)</f>
        <v>1000</v>
      </c>
      <c r="HG224" s="43">
        <f t="shared" si="1233"/>
        <v>3000</v>
      </c>
      <c r="HH224" s="46">
        <f>IF(HC224="","",HG224/(GY224*100))</f>
        <v>5.5658627087198514E-2</v>
      </c>
      <c r="HI224" s="37" t="s">
        <v>915</v>
      </c>
      <c r="HK224" s="47"/>
      <c r="HL224" s="43">
        <v>1163</v>
      </c>
      <c r="HM224" s="45">
        <f t="shared" si="1234"/>
        <v>12</v>
      </c>
      <c r="HN224" s="43">
        <v>38</v>
      </c>
      <c r="HO224" s="45">
        <f t="shared" si="1235"/>
        <v>0</v>
      </c>
      <c r="HP224" s="45">
        <v>9</v>
      </c>
      <c r="HQ224" s="45">
        <f t="shared" si="1236"/>
        <v>0</v>
      </c>
      <c r="HR224" s="43">
        <v>0</v>
      </c>
      <c r="HS224" s="63" t="str">
        <f t="shared" si="1237"/>
        <v>サンリオデニムポーチ</v>
      </c>
      <c r="HT224" s="67">
        <f t="shared" si="1237"/>
        <v>1300</v>
      </c>
      <c r="HU224" s="43">
        <f t="shared" si="1238"/>
        <v>0</v>
      </c>
      <c r="HV224" s="46">
        <f t="shared" si="1239"/>
        <v>0</v>
      </c>
      <c r="HW224" s="37"/>
      <c r="HX224" s="360"/>
      <c r="HY224" s="47"/>
      <c r="HZ224" s="43">
        <v>5768</v>
      </c>
      <c r="IA224" s="45">
        <f t="shared" si="1240"/>
        <v>53</v>
      </c>
      <c r="IB224" s="43">
        <v>172</v>
      </c>
      <c r="IC224" s="45">
        <f t="shared" si="1241"/>
        <v>1</v>
      </c>
      <c r="ID224" s="45">
        <v>11</v>
      </c>
      <c r="IE224" s="45">
        <f t="shared" si="1242"/>
        <v>1</v>
      </c>
      <c r="IF224" s="43">
        <v>0</v>
      </c>
      <c r="IG224" s="63" t="str">
        <f t="shared" si="1243"/>
        <v>ギャルキティマスコット</v>
      </c>
      <c r="IH224" s="67">
        <f t="shared" si="1244"/>
        <v>500</v>
      </c>
      <c r="II224" s="43">
        <f t="shared" si="1245"/>
        <v>500</v>
      </c>
      <c r="IJ224" s="46">
        <f t="shared" si="1246"/>
        <v>9.4339622641509441E-2</v>
      </c>
      <c r="IK224" s="37"/>
      <c r="IL224" s="29"/>
      <c r="IM224" s="47"/>
      <c r="IN224" s="43">
        <v>6486</v>
      </c>
      <c r="IO224" s="45">
        <f t="shared" si="1247"/>
        <v>42</v>
      </c>
      <c r="IP224" s="43">
        <v>166</v>
      </c>
      <c r="IQ224" s="45">
        <f t="shared" si="1248"/>
        <v>3</v>
      </c>
      <c r="IR224" s="45">
        <v>13</v>
      </c>
      <c r="IS224" s="45">
        <f t="shared" si="1249"/>
        <v>2</v>
      </c>
      <c r="IT224" s="43">
        <v>0</v>
      </c>
      <c r="IU224" s="63" t="str">
        <f t="shared" si="1250"/>
        <v>ジャグラーイヤホン</v>
      </c>
      <c r="IV224" s="67">
        <f t="shared" si="1251"/>
        <v>1100</v>
      </c>
      <c r="IW224" s="43">
        <f t="shared" si="1252"/>
        <v>2200</v>
      </c>
      <c r="IX224" s="46">
        <f t="shared" si="1253"/>
        <v>0.52380952380952384</v>
      </c>
      <c r="IY224" s="37"/>
      <c r="IZ224" s="61"/>
      <c r="JA224" s="47"/>
      <c r="JB224" s="43">
        <v>4857</v>
      </c>
      <c r="JC224" s="45">
        <f t="shared" si="1254"/>
        <v>56</v>
      </c>
      <c r="JD224" s="43">
        <v>141</v>
      </c>
      <c r="JE224" s="45">
        <f t="shared" si="1255"/>
        <v>2</v>
      </c>
      <c r="JF224" s="45">
        <v>24</v>
      </c>
      <c r="JG224" s="45">
        <f t="shared" si="1256"/>
        <v>1</v>
      </c>
      <c r="JH224" s="43">
        <v>0</v>
      </c>
      <c r="JI224" s="63" t="str">
        <f t="shared" si="1257"/>
        <v>キティでかぱっちん</v>
      </c>
      <c r="JJ224" s="67">
        <f t="shared" si="1258"/>
        <v>0</v>
      </c>
      <c r="JK224" s="43">
        <f t="shared" si="1259"/>
        <v>0</v>
      </c>
      <c r="JL224" s="46">
        <f t="shared" si="1260"/>
        <v>0</v>
      </c>
      <c r="JM224" s="37"/>
      <c r="JN224" s="29"/>
      <c r="JO224" s="47"/>
      <c r="JP224" s="43">
        <v>6687</v>
      </c>
      <c r="JQ224" s="45">
        <f t="shared" si="1261"/>
        <v>81</v>
      </c>
      <c r="JR224" s="43">
        <v>138</v>
      </c>
      <c r="JS224" s="45">
        <f t="shared" si="1262"/>
        <v>1</v>
      </c>
      <c r="JT224" s="45">
        <v>14</v>
      </c>
      <c r="JU224" s="45">
        <f t="shared" si="1263"/>
        <v>2</v>
      </c>
      <c r="JV224" s="43">
        <v>2</v>
      </c>
      <c r="JW224" s="63" t="str">
        <f>IF(JP224="","",JW220)</f>
        <v>モンチッチマスコット2</v>
      </c>
      <c r="JX224" s="67">
        <f>IF(JQ224="","",JX220)</f>
        <v>539</v>
      </c>
      <c r="JY224" s="43">
        <f t="shared" si="1264"/>
        <v>1078</v>
      </c>
      <c r="JZ224" s="46">
        <f t="shared" si="1265"/>
        <v>0.13308641975308641</v>
      </c>
      <c r="KA224" s="37"/>
      <c r="KB224" s="51"/>
      <c r="KC224" s="47"/>
      <c r="KD224" s="43">
        <v>11600</v>
      </c>
      <c r="KE224" s="45">
        <f>IF(KD224="","",KD224-KD220)</f>
        <v>37</v>
      </c>
      <c r="KF224" s="43">
        <v>339</v>
      </c>
      <c r="KG224" s="45">
        <f>IF(KF224="","",KF224-KF220)</f>
        <v>2</v>
      </c>
      <c r="KH224" s="45">
        <v>8</v>
      </c>
      <c r="KI224" s="45">
        <f>IF(KH224="","",KH220+KJ220-KH224)</f>
        <v>2</v>
      </c>
      <c r="KJ224" s="43">
        <v>2</v>
      </c>
      <c r="KK224" s="63" t="s">
        <v>907</v>
      </c>
      <c r="KL224" s="67">
        <v>1300</v>
      </c>
      <c r="KM224" s="43">
        <f>IF(KH224="","",KI224*KL224)</f>
        <v>2600</v>
      </c>
      <c r="KN224" s="46">
        <f>IF(KI224="","",KM224/(KE224*100))</f>
        <v>0.70270270270270274</v>
      </c>
      <c r="KO224" s="37" t="s">
        <v>908</v>
      </c>
      <c r="KP224" s="29"/>
      <c r="KQ224" s="47"/>
      <c r="KR224" s="43">
        <v>3172</v>
      </c>
      <c r="KS224" s="45">
        <f>IF(KR224="","",KR224-KR220)</f>
        <v>26</v>
      </c>
      <c r="KT224" s="43">
        <v>83</v>
      </c>
      <c r="KU224" s="45">
        <f>IF(KT224="","",KT224-KT220)</f>
        <v>0</v>
      </c>
      <c r="KV224" s="45">
        <v>17</v>
      </c>
      <c r="KW224" s="45">
        <f>IF(KV224="","",KV220+KX220-KV224)</f>
        <v>0</v>
      </c>
      <c r="KX224" s="43">
        <v>-9</v>
      </c>
      <c r="KY224" s="63" t="str">
        <f>IF(KR224="","",KY220)</f>
        <v>モンチッチケース</v>
      </c>
      <c r="KZ224" s="67">
        <f>IF(KS224="","",KZ220)</f>
        <v>1000</v>
      </c>
      <c r="LA224" s="43">
        <f>IF(KV224="","",KW224*KZ224)</f>
        <v>0</v>
      </c>
      <c r="LB224" s="46">
        <f>IF(KW224="","",LA224/(KS224*100))</f>
        <v>0</v>
      </c>
      <c r="LC224" s="37" t="s">
        <v>911</v>
      </c>
      <c r="LD224" s="29"/>
      <c r="LE224" s="75"/>
      <c r="LF224" s="76"/>
      <c r="LG224" s="76"/>
      <c r="LH224" s="76">
        <v>1166</v>
      </c>
      <c r="LI224" s="76">
        <v>0</v>
      </c>
      <c r="LJ224" s="77">
        <v>2</v>
      </c>
      <c r="LK224" s="76">
        <v>0</v>
      </c>
      <c r="LL224" s="76">
        <v>0</v>
      </c>
      <c r="LM224" s="78" t="str">
        <f>IF(LF222="","",LM221)</f>
        <v>ボンドロ</v>
      </c>
      <c r="LN224" s="79">
        <f>IF(LG222="","",LN221)</f>
        <v>1500</v>
      </c>
      <c r="LO224" s="76">
        <f t="shared" si="1210"/>
        <v>0</v>
      </c>
      <c r="LP224" s="80"/>
      <c r="LQ224" s="37"/>
      <c r="LR224" s="29"/>
      <c r="LS224" s="52">
        <f t="shared" si="1182"/>
        <v>46083</v>
      </c>
      <c r="LT224" s="45">
        <v>23639</v>
      </c>
      <c r="LU224" s="45">
        <f t="shared" si="1183"/>
        <v>122</v>
      </c>
      <c r="LV224" s="45">
        <v>1146</v>
      </c>
      <c r="LW224" s="45">
        <f t="shared" si="1184"/>
        <v>1</v>
      </c>
      <c r="LX224" s="45">
        <v>16</v>
      </c>
      <c r="LY224" s="45">
        <f t="shared" si="1185"/>
        <v>2</v>
      </c>
      <c r="LZ224" s="45">
        <v>0</v>
      </c>
      <c r="MA224" s="43"/>
      <c r="MB224" s="43">
        <f t="shared" si="1186"/>
        <v>1100</v>
      </c>
      <c r="MC224" s="45">
        <f t="shared" si="1187"/>
        <v>2200</v>
      </c>
      <c r="MD224" s="46">
        <f t="shared" si="1188"/>
        <v>0.18032786885245902</v>
      </c>
      <c r="ME224" s="37"/>
      <c r="MF224" s="29"/>
      <c r="MG224" s="52">
        <f t="shared" si="1189"/>
        <v>46083</v>
      </c>
      <c r="MH224" s="45">
        <v>10171</v>
      </c>
      <c r="MI224" s="45">
        <f t="shared" si="1190"/>
        <v>56</v>
      </c>
      <c r="MJ224" s="45">
        <v>429</v>
      </c>
      <c r="MK224" s="45">
        <f t="shared" si="1191"/>
        <v>1</v>
      </c>
      <c r="ML224" s="45">
        <v>48</v>
      </c>
      <c r="MM224" s="45">
        <f t="shared" si="1192"/>
        <v>1</v>
      </c>
      <c r="MN224" s="45">
        <v>-42</v>
      </c>
      <c r="MO224" s="43"/>
      <c r="MP224" s="43">
        <f t="shared" si="1193"/>
        <v>1100</v>
      </c>
      <c r="MQ224" s="45">
        <f t="shared" si="1194"/>
        <v>1100</v>
      </c>
      <c r="MR224" s="46">
        <f t="shared" si="1195"/>
        <v>0.19642857142857142</v>
      </c>
      <c r="MS224" s="37" t="s">
        <v>956</v>
      </c>
      <c r="MT224" s="29"/>
      <c r="MU224" s="52">
        <f t="shared" si="1196"/>
        <v>46083</v>
      </c>
      <c r="MV224" s="45">
        <v>4019</v>
      </c>
      <c r="MW224" s="45">
        <f t="shared" si="1197"/>
        <v>502</v>
      </c>
      <c r="MX224" s="45">
        <v>486</v>
      </c>
      <c r="MY224" s="45">
        <f t="shared" si="1198"/>
        <v>4</v>
      </c>
      <c r="MZ224" s="45">
        <v>29</v>
      </c>
      <c r="NA224" s="45">
        <f t="shared" si="1199"/>
        <v>4</v>
      </c>
      <c r="NB224" s="45">
        <v>10</v>
      </c>
      <c r="NC224" s="43"/>
      <c r="ND224" s="43">
        <f t="shared" si="1200"/>
        <v>1500</v>
      </c>
      <c r="NE224" s="45">
        <f t="shared" si="1201"/>
        <v>6000</v>
      </c>
      <c r="NF224" s="46">
        <f t="shared" si="1202"/>
        <v>0.11952191235059761</v>
      </c>
      <c r="NG224" s="37"/>
      <c r="NH224" s="29"/>
      <c r="NI224" s="52">
        <f t="shared" si="1203"/>
        <v>46083</v>
      </c>
      <c r="NJ224" s="45">
        <v>13827</v>
      </c>
      <c r="NK224" s="45">
        <f t="shared" si="1204"/>
        <v>55</v>
      </c>
      <c r="NL224" s="45">
        <v>238</v>
      </c>
      <c r="NM224" s="45">
        <f t="shared" si="1205"/>
        <v>1</v>
      </c>
      <c r="NN224" s="45">
        <v>37</v>
      </c>
      <c r="NO224" s="45">
        <f t="shared" si="1206"/>
        <v>1</v>
      </c>
      <c r="NP224" s="45">
        <v>0</v>
      </c>
      <c r="NQ224" s="43"/>
      <c r="NR224" s="43">
        <f t="shared" si="1207"/>
        <v>1100</v>
      </c>
      <c r="NS224" s="45">
        <f t="shared" si="1208"/>
        <v>1100</v>
      </c>
      <c r="NT224" s="46">
        <f t="shared" si="1209"/>
        <v>0.2</v>
      </c>
      <c r="NU224" s="37"/>
    </row>
    <row r="225" spans="1:385" ht="15" customHeight="1" thickTop="1" x14ac:dyDescent="0.25">
      <c r="A225" s="38">
        <v>46087</v>
      </c>
      <c r="B225" s="39">
        <f>IF(A225="","",SUM(J225,LG237,AL225,DR225,AZ225,DD225,LU225,NK225,MW225,MI225,X225,FH225,FV225,GJ225,EF225,ET225)+SUM(GY243:GY244)+SUM(HM243:HM246)+SUM(CP243:CP246)+SUM(BN243:BN246)+SUM(KS243:KS246)+SUM(KE243:KE246)+SUM(CB243:CB246)+SUM(IA243:IA246)+SUM(IO243:IO246)+SUM(JC243:JC246)+SUM(JQ243:JQ246))</f>
        <v>3373</v>
      </c>
      <c r="C225" s="40">
        <f>IF(A225="","",SUM(J225,X225,AL225,AZ225)+SUM(KE243:KE246)+SUM(KS243:KS246)+SUM(BN243:BN246))</f>
        <v>970</v>
      </c>
      <c r="D225" s="40">
        <f>IF(A225="","",SUM(DD225,DR225)+SUM(CB243:CB246)+SUM(CP243:CP246))</f>
        <v>306</v>
      </c>
      <c r="E225" s="41">
        <f>IF(A225="","",SUM(NK225,MW225,MI225,LU225,LG237)+SUM(IA243:IA246)+SUM(IO243:IO246)+SUM(JC243:JC246)+SUM(JQ243:JQ246))</f>
        <v>1609</v>
      </c>
      <c r="F225" s="41">
        <f>IF(B225="","",SUM(FH225,FV225,GJ225)+SUM(HM243:HM246)+SUM(GY243:GY244))</f>
        <v>334</v>
      </c>
      <c r="G225" s="40">
        <f>IF(A225="","",SUM(EF225,ET225))</f>
        <v>154</v>
      </c>
      <c r="H225" s="42"/>
      <c r="I225" s="45">
        <v>6472</v>
      </c>
      <c r="J225" s="45">
        <f t="shared" si="1106"/>
        <v>28</v>
      </c>
      <c r="K225" s="45">
        <v>219</v>
      </c>
      <c r="L225" s="45">
        <f t="shared" si="1107"/>
        <v>7</v>
      </c>
      <c r="M225" s="45">
        <v>67</v>
      </c>
      <c r="N225" s="45">
        <f t="shared" si="1108"/>
        <v>7</v>
      </c>
      <c r="O225" s="45">
        <v>15</v>
      </c>
      <c r="P225" s="43"/>
      <c r="Q225" s="43">
        <f t="shared" si="1109"/>
        <v>130</v>
      </c>
      <c r="R225" s="45">
        <f t="shared" si="1110"/>
        <v>910</v>
      </c>
      <c r="S225" s="46">
        <f t="shared" si="1111"/>
        <v>0.32500000000000001</v>
      </c>
      <c r="T225" s="37"/>
      <c r="U225" s="29"/>
      <c r="V225" s="52">
        <f t="shared" si="1112"/>
        <v>46087</v>
      </c>
      <c r="W225" s="45">
        <v>16262</v>
      </c>
      <c r="X225" s="45">
        <f t="shared" si="1113"/>
        <v>64</v>
      </c>
      <c r="Y225" s="45">
        <v>602</v>
      </c>
      <c r="Z225" s="45">
        <f t="shared" si="1114"/>
        <v>1</v>
      </c>
      <c r="AA225" s="45">
        <v>11</v>
      </c>
      <c r="AB225" s="45">
        <f t="shared" si="1115"/>
        <v>1</v>
      </c>
      <c r="AC225" s="45">
        <v>5</v>
      </c>
      <c r="AD225" s="43"/>
      <c r="AE225" s="43">
        <f t="shared" si="1116"/>
        <v>1026</v>
      </c>
      <c r="AF225" s="45">
        <f t="shared" si="1117"/>
        <v>1026</v>
      </c>
      <c r="AG225" s="46">
        <f t="shared" si="1118"/>
        <v>0.1603125</v>
      </c>
      <c r="AH225" s="37"/>
      <c r="AI225" s="29"/>
      <c r="AJ225" s="52">
        <f t="shared" si="1119"/>
        <v>46087</v>
      </c>
      <c r="AK225" s="45">
        <v>20259</v>
      </c>
      <c r="AL225" s="45">
        <f t="shared" si="1120"/>
        <v>41</v>
      </c>
      <c r="AM225" s="45">
        <v>409</v>
      </c>
      <c r="AN225" s="45">
        <f t="shared" si="1121"/>
        <v>0</v>
      </c>
      <c r="AO225" s="45">
        <v>29</v>
      </c>
      <c r="AP225" s="45">
        <f t="shared" si="1122"/>
        <v>0</v>
      </c>
      <c r="AQ225" s="45">
        <v>3</v>
      </c>
      <c r="AR225" s="43"/>
      <c r="AS225" s="43">
        <f t="shared" si="1123"/>
        <v>880</v>
      </c>
      <c r="AT225" s="45">
        <f t="shared" si="1124"/>
        <v>0</v>
      </c>
      <c r="AU225" s="46">
        <f t="shared" si="1125"/>
        <v>0</v>
      </c>
      <c r="AV225" s="37"/>
      <c r="AW225" s="29"/>
      <c r="AX225" s="52">
        <f t="shared" si="1126"/>
        <v>46087</v>
      </c>
      <c r="AY225" s="45">
        <v>39008</v>
      </c>
      <c r="AZ225" s="45">
        <f t="shared" si="1127"/>
        <v>401</v>
      </c>
      <c r="BA225" s="45">
        <v>721</v>
      </c>
      <c r="BB225" s="45">
        <f t="shared" si="1128"/>
        <v>6</v>
      </c>
      <c r="BC225" s="45">
        <v>30</v>
      </c>
      <c r="BD225" s="45">
        <f t="shared" si="1129"/>
        <v>8</v>
      </c>
      <c r="BE225" s="45">
        <v>7</v>
      </c>
      <c r="BF225" s="43"/>
      <c r="BG225" s="43">
        <f t="shared" si="1130"/>
        <v>1500</v>
      </c>
      <c r="BH225" s="45">
        <f t="shared" si="1131"/>
        <v>12000</v>
      </c>
      <c r="BI225" s="46">
        <f t="shared" si="1132"/>
        <v>0.29925187032418954</v>
      </c>
      <c r="BJ225" s="37"/>
      <c r="BK225" s="29"/>
      <c r="BL225" s="47"/>
      <c r="BM225" s="45">
        <v>4823</v>
      </c>
      <c r="BN225" s="45">
        <f t="shared" si="1211"/>
        <v>91</v>
      </c>
      <c r="BO225" s="45">
        <v>151</v>
      </c>
      <c r="BP225" s="45">
        <f t="shared" si="1212"/>
        <v>2</v>
      </c>
      <c r="BQ225" s="45">
        <v>11</v>
      </c>
      <c r="BR225" s="45">
        <f t="shared" si="1213"/>
        <v>1</v>
      </c>
      <c r="BS225" s="27">
        <v>2</v>
      </c>
      <c r="BT225" s="63" t="str">
        <f>IF(BM225="","",BT221)</f>
        <v>サンリオボアバンスクリップ</v>
      </c>
      <c r="BU225" s="67">
        <f>IF(BN225="","",BU221)</f>
        <v>1100</v>
      </c>
      <c r="BV225" s="45">
        <f t="shared" si="1214"/>
        <v>1100</v>
      </c>
      <c r="BW225" s="46">
        <f t="shared" si="1215"/>
        <v>0.12087912087912088</v>
      </c>
      <c r="BX225" s="37"/>
      <c r="BY225" s="57"/>
      <c r="BZ225" s="47"/>
      <c r="CA225" s="45">
        <v>9619</v>
      </c>
      <c r="CB225" s="45">
        <f t="shared" si="1216"/>
        <v>16</v>
      </c>
      <c r="CC225" s="45">
        <v>463</v>
      </c>
      <c r="CD225" s="45">
        <f t="shared" si="1217"/>
        <v>2</v>
      </c>
      <c r="CE225" s="45">
        <v>7</v>
      </c>
      <c r="CF225" s="45">
        <f t="shared" si="1218"/>
        <v>3</v>
      </c>
      <c r="CG225" s="27">
        <v>5</v>
      </c>
      <c r="CH225" s="63" t="str">
        <f t="shared" si="1219"/>
        <v>サンリオボアバンスクリップ</v>
      </c>
      <c r="CI225" s="67">
        <f t="shared" si="1220"/>
        <v>1100</v>
      </c>
      <c r="CJ225" s="45">
        <f t="shared" si="1221"/>
        <v>3300</v>
      </c>
      <c r="CK225" s="46">
        <f t="shared" si="1222"/>
        <v>2.0625</v>
      </c>
      <c r="CL225" s="37" t="s">
        <v>331</v>
      </c>
      <c r="CM225" s="29"/>
      <c r="CN225" s="47"/>
      <c r="CO225" s="45">
        <v>3929</v>
      </c>
      <c r="CP225" s="45">
        <f t="shared" si="1223"/>
        <v>37</v>
      </c>
      <c r="CQ225" s="45">
        <v>126</v>
      </c>
      <c r="CR225" s="45">
        <f t="shared" si="1224"/>
        <v>0</v>
      </c>
      <c r="CS225" s="45">
        <v>12</v>
      </c>
      <c r="CT225" s="45">
        <f t="shared" si="1225"/>
        <v>0</v>
      </c>
      <c r="CU225" s="27">
        <v>0</v>
      </c>
      <c r="CV225" s="63" t="str">
        <f t="shared" si="1226"/>
        <v>キティしっぽ付きポーチ</v>
      </c>
      <c r="CW225" s="67">
        <f t="shared" si="1227"/>
        <v>880</v>
      </c>
      <c r="CX225" s="45">
        <f t="shared" si="1228"/>
        <v>0</v>
      </c>
      <c r="CY225" s="46">
        <f t="shared" si="1229"/>
        <v>0</v>
      </c>
      <c r="CZ225" s="37"/>
      <c r="DA225" s="29"/>
      <c r="DB225" s="52">
        <f t="shared" si="1133"/>
        <v>46087</v>
      </c>
      <c r="DC225" s="45">
        <v>31856</v>
      </c>
      <c r="DD225" s="45">
        <f t="shared" si="1134"/>
        <v>33</v>
      </c>
      <c r="DE225" s="45">
        <v>1579</v>
      </c>
      <c r="DF225" s="45">
        <f t="shared" si="1135"/>
        <v>10</v>
      </c>
      <c r="DG225" s="45">
        <v>22</v>
      </c>
      <c r="DH225" s="45">
        <f t="shared" si="1136"/>
        <v>11</v>
      </c>
      <c r="DI225" s="45">
        <v>26</v>
      </c>
      <c r="DJ225" s="43"/>
      <c r="DK225" s="43">
        <f t="shared" si="1137"/>
        <v>220</v>
      </c>
      <c r="DL225" s="45">
        <f t="shared" si="1138"/>
        <v>2420</v>
      </c>
      <c r="DM225" s="46">
        <f t="shared" si="1139"/>
        <v>0.73333333333333328</v>
      </c>
      <c r="DN225" s="37" t="s">
        <v>838</v>
      </c>
      <c r="DO225" s="29"/>
      <c r="DP225" s="52">
        <f t="shared" si="1140"/>
        <v>46087</v>
      </c>
      <c r="DQ225" s="45">
        <v>10830</v>
      </c>
      <c r="DR225" s="45">
        <f t="shared" si="1141"/>
        <v>83</v>
      </c>
      <c r="DS225" s="45">
        <v>308</v>
      </c>
      <c r="DT225" s="45">
        <f t="shared" si="1142"/>
        <v>3</v>
      </c>
      <c r="DU225" s="45">
        <v>48</v>
      </c>
      <c r="DV225" s="45">
        <f t="shared" si="1143"/>
        <v>3</v>
      </c>
      <c r="DW225" s="45">
        <v>6</v>
      </c>
      <c r="DX225" s="43"/>
      <c r="DY225" s="43">
        <f t="shared" si="1144"/>
        <v>726</v>
      </c>
      <c r="DZ225" s="45">
        <f t="shared" si="1145"/>
        <v>2178</v>
      </c>
      <c r="EA225" s="46">
        <f t="shared" si="1146"/>
        <v>0.26240963855421684</v>
      </c>
      <c r="EB225" s="37"/>
      <c r="EC225" s="29"/>
      <c r="ED225" s="52">
        <f t="shared" si="1147"/>
        <v>46087</v>
      </c>
      <c r="EE225" s="45">
        <v>4394</v>
      </c>
      <c r="EF225" s="45">
        <f t="shared" si="1148"/>
        <v>108</v>
      </c>
      <c r="EG225" s="45">
        <v>103</v>
      </c>
      <c r="EH225" s="45">
        <f t="shared" si="1149"/>
        <v>3</v>
      </c>
      <c r="EI225" s="45">
        <v>46</v>
      </c>
      <c r="EJ225" s="45">
        <f t="shared" si="1150"/>
        <v>4</v>
      </c>
      <c r="EK225" s="45">
        <v>10</v>
      </c>
      <c r="EL225" s="43"/>
      <c r="EM225" s="43">
        <f t="shared" si="1151"/>
        <v>935</v>
      </c>
      <c r="EN225" s="45">
        <f t="shared" si="1152"/>
        <v>3740</v>
      </c>
      <c r="EO225" s="46">
        <f t="shared" si="1153"/>
        <v>0.34629629629629627</v>
      </c>
      <c r="EP225" s="37"/>
      <c r="EQ225" s="29"/>
      <c r="ER225" s="52">
        <f t="shared" si="1154"/>
        <v>46087</v>
      </c>
      <c r="ES225" s="45">
        <v>2406</v>
      </c>
      <c r="ET225" s="45">
        <f t="shared" si="1155"/>
        <v>46</v>
      </c>
      <c r="EU225" s="45">
        <v>61</v>
      </c>
      <c r="EV225" s="45">
        <f t="shared" si="1156"/>
        <v>0</v>
      </c>
      <c r="EW225" s="45">
        <v>52</v>
      </c>
      <c r="EX225" s="45">
        <f t="shared" si="1157"/>
        <v>0</v>
      </c>
      <c r="EY225" s="45">
        <v>8</v>
      </c>
      <c r="EZ225" s="43"/>
      <c r="FA225" s="43">
        <f t="shared" si="1158"/>
        <v>700</v>
      </c>
      <c r="FB225" s="45">
        <f t="shared" si="1159"/>
        <v>0</v>
      </c>
      <c r="FC225" s="46">
        <f t="shared" si="1160"/>
        <v>0</v>
      </c>
      <c r="FD225" s="37"/>
      <c r="FE225" s="60"/>
      <c r="FF225" s="52">
        <f t="shared" si="1161"/>
        <v>46087</v>
      </c>
      <c r="FG225" s="45">
        <v>4987</v>
      </c>
      <c r="FH225" s="45">
        <f t="shared" si="1162"/>
        <v>74</v>
      </c>
      <c r="FI225" s="45">
        <v>433</v>
      </c>
      <c r="FJ225" s="45">
        <f t="shared" si="1163"/>
        <v>1</v>
      </c>
      <c r="FK225" s="45">
        <v>38</v>
      </c>
      <c r="FL225" s="45">
        <f t="shared" si="1164"/>
        <v>1</v>
      </c>
      <c r="FM225" s="45">
        <v>1</v>
      </c>
      <c r="FN225" s="43"/>
      <c r="FO225" s="43">
        <f t="shared" si="1165"/>
        <v>1000</v>
      </c>
      <c r="FP225" s="45">
        <f t="shared" si="1166"/>
        <v>1000</v>
      </c>
      <c r="FQ225" s="46">
        <f t="shared" si="1167"/>
        <v>0.13513513513513514</v>
      </c>
      <c r="FR225" s="37"/>
      <c r="FS225" s="29"/>
      <c r="FT225" s="52">
        <f t="shared" si="1168"/>
        <v>46087</v>
      </c>
      <c r="FU225" s="45">
        <v>3497</v>
      </c>
      <c r="FV225" s="45">
        <f t="shared" si="1169"/>
        <v>55</v>
      </c>
      <c r="FW225" s="45">
        <v>261</v>
      </c>
      <c r="FX225" s="45">
        <f t="shared" si="1170"/>
        <v>6</v>
      </c>
      <c r="FY225" s="45">
        <v>340</v>
      </c>
      <c r="FZ225" s="45">
        <f t="shared" si="1171"/>
        <v>12</v>
      </c>
      <c r="GA225" s="45">
        <v>0</v>
      </c>
      <c r="GB225" s="43"/>
      <c r="GC225" s="43">
        <f t="shared" si="1172"/>
        <v>200</v>
      </c>
      <c r="GD225" s="45">
        <f t="shared" si="1173"/>
        <v>2400</v>
      </c>
      <c r="GE225" s="46">
        <f t="shared" si="1174"/>
        <v>0.43636363636363634</v>
      </c>
      <c r="GF225" s="37"/>
      <c r="GG225" s="29"/>
      <c r="GH225" s="52">
        <f t="shared" si="1175"/>
        <v>46087</v>
      </c>
      <c r="GI225" s="45">
        <v>1159</v>
      </c>
      <c r="GJ225" s="45">
        <f t="shared" si="1176"/>
        <v>25</v>
      </c>
      <c r="GK225" s="45">
        <v>152</v>
      </c>
      <c r="GL225" s="45">
        <f t="shared" si="1177"/>
        <v>9</v>
      </c>
      <c r="GM225" s="45">
        <v>76</v>
      </c>
      <c r="GN225" s="45">
        <f t="shared" si="1178"/>
        <v>9</v>
      </c>
      <c r="GO225" s="45">
        <v>0</v>
      </c>
      <c r="GP225" s="43"/>
      <c r="GQ225" s="43">
        <f t="shared" si="1179"/>
        <v>420</v>
      </c>
      <c r="GR225" s="45">
        <f t="shared" si="1180"/>
        <v>3780</v>
      </c>
      <c r="GS225" s="46">
        <f t="shared" si="1181"/>
        <v>1.512</v>
      </c>
      <c r="GT225" s="194" t="s">
        <v>977</v>
      </c>
      <c r="GU225" s="61"/>
      <c r="GV225" s="47"/>
      <c r="GW225" s="30"/>
      <c r="GX225" s="45"/>
      <c r="GY225" s="45" t="str">
        <f t="shared" si="1230"/>
        <v/>
      </c>
      <c r="GZ225" s="45"/>
      <c r="HA225" s="45" t="str">
        <f t="shared" si="1231"/>
        <v/>
      </c>
      <c r="HB225" s="45">
        <v>0</v>
      </c>
      <c r="HC225" s="45">
        <f t="shared" si="1232"/>
        <v>3</v>
      </c>
      <c r="HD225" s="27">
        <v>3</v>
      </c>
      <c r="HE225" s="63" t="s">
        <v>685</v>
      </c>
      <c r="HF225" s="67">
        <v>2000</v>
      </c>
      <c r="HG225" s="45">
        <f t="shared" si="1233"/>
        <v>6000</v>
      </c>
      <c r="HH225" s="46">
        <f>IF(HC225="","",HG225/(GY224*100))</f>
        <v>0.11131725417439703</v>
      </c>
      <c r="HI225" s="37" t="s">
        <v>916</v>
      </c>
      <c r="HK225" s="47"/>
      <c r="HL225" s="45">
        <v>2458</v>
      </c>
      <c r="HM225" s="45">
        <f t="shared" si="1234"/>
        <v>37</v>
      </c>
      <c r="HN225" s="45">
        <v>65</v>
      </c>
      <c r="HO225" s="45">
        <f t="shared" si="1235"/>
        <v>1</v>
      </c>
      <c r="HP225" s="45">
        <v>11</v>
      </c>
      <c r="HQ225" s="45">
        <f t="shared" si="1236"/>
        <v>1</v>
      </c>
      <c r="HR225" s="27">
        <v>1</v>
      </c>
      <c r="HS225" s="63" t="str">
        <f t="shared" si="1237"/>
        <v>ゲームアーク</v>
      </c>
      <c r="HT225" s="67">
        <f t="shared" si="1237"/>
        <v>600</v>
      </c>
      <c r="HU225" s="45">
        <f t="shared" si="1238"/>
        <v>600</v>
      </c>
      <c r="HV225" s="46">
        <f t="shared" si="1239"/>
        <v>0.16216216216216217</v>
      </c>
      <c r="HW225" s="37"/>
      <c r="HX225" s="360"/>
      <c r="HY225" s="47"/>
      <c r="HZ225" s="45">
        <v>8427</v>
      </c>
      <c r="IA225" s="45">
        <f t="shared" si="1240"/>
        <v>190</v>
      </c>
      <c r="IB225" s="45">
        <v>217</v>
      </c>
      <c r="IC225" s="45">
        <f t="shared" si="1241"/>
        <v>14</v>
      </c>
      <c r="ID225" s="45">
        <v>9</v>
      </c>
      <c r="IE225" s="45">
        <f t="shared" si="1242"/>
        <v>17</v>
      </c>
      <c r="IF225" s="27">
        <v>25</v>
      </c>
      <c r="IG225" s="63" t="str">
        <f t="shared" si="1243"/>
        <v>ボンボンドロップシール</v>
      </c>
      <c r="IH225" s="67">
        <f t="shared" si="1244"/>
        <v>200</v>
      </c>
      <c r="II225" s="45">
        <f t="shared" si="1245"/>
        <v>3400</v>
      </c>
      <c r="IJ225" s="46">
        <f t="shared" si="1246"/>
        <v>0.17894736842105263</v>
      </c>
      <c r="IK225" s="37"/>
      <c r="IL225" s="29"/>
      <c r="IM225" s="47"/>
      <c r="IN225" s="45">
        <v>5472</v>
      </c>
      <c r="IO225" s="45">
        <f t="shared" si="1247"/>
        <v>27</v>
      </c>
      <c r="IP225" s="45">
        <v>405</v>
      </c>
      <c r="IQ225" s="45">
        <f t="shared" si="1248"/>
        <v>5</v>
      </c>
      <c r="IR225" s="45">
        <v>60</v>
      </c>
      <c r="IS225" s="45">
        <f t="shared" si="1249"/>
        <v>5</v>
      </c>
      <c r="IT225" s="27">
        <v>33</v>
      </c>
      <c r="IU225" s="63" t="str">
        <f t="shared" si="1250"/>
        <v>アングリーキーホルダー</v>
      </c>
      <c r="IV225" s="67">
        <f t="shared" si="1251"/>
        <v>200</v>
      </c>
      <c r="IW225" s="45">
        <f t="shared" si="1252"/>
        <v>1000</v>
      </c>
      <c r="IX225" s="46">
        <f t="shared" si="1253"/>
        <v>0.37037037037037035</v>
      </c>
      <c r="IY225" s="37"/>
      <c r="IZ225" s="61"/>
      <c r="JA225" s="47"/>
      <c r="JB225" s="45">
        <v>8675</v>
      </c>
      <c r="JC225" s="45">
        <f t="shared" si="1254"/>
        <v>24</v>
      </c>
      <c r="JD225" s="45">
        <v>509</v>
      </c>
      <c r="JE225" s="45">
        <f t="shared" si="1255"/>
        <v>4</v>
      </c>
      <c r="JF225" s="45">
        <v>75</v>
      </c>
      <c r="JG225" s="45">
        <f t="shared" si="1256"/>
        <v>5</v>
      </c>
      <c r="JH225" s="27">
        <v>-55</v>
      </c>
      <c r="JI225" s="63" t="str">
        <f t="shared" si="1257"/>
        <v>AIモンスターラバー</v>
      </c>
      <c r="JJ225" s="67">
        <f t="shared" si="1258"/>
        <v>250</v>
      </c>
      <c r="JK225" s="45">
        <f t="shared" si="1259"/>
        <v>1250</v>
      </c>
      <c r="JL225" s="46">
        <f t="shared" si="1260"/>
        <v>0.52083333333333337</v>
      </c>
      <c r="JM225" s="37" t="s">
        <v>922</v>
      </c>
      <c r="JN225" s="29"/>
      <c r="JO225" s="47"/>
      <c r="JP225" s="45">
        <v>6752</v>
      </c>
      <c r="JQ225" s="45">
        <f t="shared" si="1261"/>
        <v>10</v>
      </c>
      <c r="JR225" s="45">
        <v>308</v>
      </c>
      <c r="JS225" s="45">
        <f t="shared" si="1262"/>
        <v>3</v>
      </c>
      <c r="JT225" s="45">
        <v>9</v>
      </c>
      <c r="JU225" s="45">
        <f t="shared" si="1263"/>
        <v>3</v>
      </c>
      <c r="JV225" s="27">
        <v>3</v>
      </c>
      <c r="JW225" s="63" t="s">
        <v>917</v>
      </c>
      <c r="JX225" s="67">
        <f>IF(JQ225="","",JX221)</f>
        <v>0</v>
      </c>
      <c r="JY225" s="45">
        <f t="shared" si="1264"/>
        <v>0</v>
      </c>
      <c r="JZ225" s="46">
        <f t="shared" si="1265"/>
        <v>0</v>
      </c>
      <c r="KA225" s="37" t="s">
        <v>350</v>
      </c>
      <c r="KB225" s="51"/>
      <c r="KC225" s="47"/>
      <c r="KD225" s="45">
        <v>13474</v>
      </c>
      <c r="KE225" s="45">
        <f>IF(KD225="","",KD225-KD221)</f>
        <v>27</v>
      </c>
      <c r="KF225" s="45">
        <v>734</v>
      </c>
      <c r="KG225" s="45">
        <f>IF(KF225="","",KF225-KF221)</f>
        <v>5</v>
      </c>
      <c r="KH225" s="45">
        <v>14</v>
      </c>
      <c r="KI225" s="45">
        <f>IF(KH225="","",KH221+KJ221-KH225)</f>
        <v>6</v>
      </c>
      <c r="KJ225" s="27">
        <v>6</v>
      </c>
      <c r="KK225" s="63" t="str">
        <f>IF(KD225="","",KK221)</f>
        <v>ラブブマスコット</v>
      </c>
      <c r="KL225" s="67">
        <f>IF(KE225="","",KL221)</f>
        <v>250</v>
      </c>
      <c r="KM225" s="45">
        <f>IF(KH225="","",KI225*KL225)</f>
        <v>1500</v>
      </c>
      <c r="KN225" s="46">
        <f>IF(KI225="","",KM225/(KE225*100))</f>
        <v>0.55555555555555558</v>
      </c>
      <c r="KO225" s="37" t="s">
        <v>912</v>
      </c>
      <c r="KP225" s="29"/>
      <c r="KQ225" s="47"/>
      <c r="KR225" s="45">
        <v>3633</v>
      </c>
      <c r="KS225" s="45">
        <f>IF(KR225="","",KR225-KR221)</f>
        <v>65</v>
      </c>
      <c r="KT225" s="45">
        <v>122</v>
      </c>
      <c r="KU225" s="45">
        <f>IF(KT225="","",KT225-KT221)</f>
        <v>1</v>
      </c>
      <c r="KV225" s="45">
        <v>9</v>
      </c>
      <c r="KW225" s="45">
        <f>IF(KV225="","",KV221+KX221-KV225)</f>
        <v>1</v>
      </c>
      <c r="KX225" s="27">
        <v>1</v>
      </c>
      <c r="KY225" s="63" t="str">
        <f>IF(KR225="","",KY221)</f>
        <v>ゲームアーク</v>
      </c>
      <c r="KZ225" s="67">
        <f>IF(KS225="","",KZ221)</f>
        <v>0</v>
      </c>
      <c r="LA225" s="45">
        <f>IF(KV225="","",KW225*KZ225)</f>
        <v>0</v>
      </c>
      <c r="LB225" s="46">
        <f>IF(KW225="","",LA225/(KS225*100))</f>
        <v>0</v>
      </c>
      <c r="LC225" s="37"/>
      <c r="LD225" s="29"/>
      <c r="LE225" s="52">
        <f>IF(A221="","",A221)</f>
        <v>46073</v>
      </c>
      <c r="LF225" s="43">
        <v>80679</v>
      </c>
      <c r="LG225" s="86">
        <f>IF(LF225="","",LF225-LF222)</f>
        <v>455</v>
      </c>
      <c r="LH225" s="43">
        <v>445</v>
      </c>
      <c r="LI225" s="43">
        <f t="shared" ref="LI225:LI260" si="1266">IF(LH225="","",LH225-LH222)</f>
        <v>0</v>
      </c>
      <c r="LJ225" s="43">
        <v>1</v>
      </c>
      <c r="LK225" s="87">
        <f t="shared" ref="LK225:LK260" si="1267">IF(LJ225="","",LJ222+LL222-LJ225)</f>
        <v>1</v>
      </c>
      <c r="LL225" s="43">
        <v>0</v>
      </c>
      <c r="LM225" s="65" t="s">
        <v>915</v>
      </c>
      <c r="LN225" s="48">
        <f>IF(LG225="","",LN222)</f>
        <v>1200</v>
      </c>
      <c r="LO225" s="87">
        <f t="shared" si="1210"/>
        <v>1200</v>
      </c>
      <c r="LP225" s="53"/>
      <c r="LQ225" s="37"/>
      <c r="LR225" s="29"/>
      <c r="LS225" s="52">
        <f t="shared" si="1182"/>
        <v>46087</v>
      </c>
      <c r="LT225" s="45">
        <v>23694</v>
      </c>
      <c r="LU225" s="45">
        <f t="shared" si="1183"/>
        <v>55</v>
      </c>
      <c r="LV225" s="45">
        <v>1148</v>
      </c>
      <c r="LW225" s="45">
        <f t="shared" si="1184"/>
        <v>2</v>
      </c>
      <c r="LX225" s="45">
        <v>14</v>
      </c>
      <c r="LY225" s="45">
        <f t="shared" si="1185"/>
        <v>2</v>
      </c>
      <c r="LZ225" s="45">
        <v>22</v>
      </c>
      <c r="MA225" s="43"/>
      <c r="MB225" s="43">
        <f t="shared" si="1186"/>
        <v>1100</v>
      </c>
      <c r="MC225" s="45">
        <f t="shared" si="1187"/>
        <v>2200</v>
      </c>
      <c r="MD225" s="46">
        <f t="shared" si="1188"/>
        <v>0.4</v>
      </c>
      <c r="ME225" s="195" t="s">
        <v>968</v>
      </c>
      <c r="MF225" s="29"/>
      <c r="MG225" s="52">
        <f t="shared" si="1189"/>
        <v>46087</v>
      </c>
      <c r="MH225" s="45">
        <v>10237</v>
      </c>
      <c r="MI225" s="45">
        <f t="shared" si="1190"/>
        <v>66</v>
      </c>
      <c r="MJ225" s="45">
        <v>429</v>
      </c>
      <c r="MK225" s="45">
        <f t="shared" si="1191"/>
        <v>0</v>
      </c>
      <c r="ML225" s="45">
        <v>6</v>
      </c>
      <c r="MM225" s="45">
        <f t="shared" si="1192"/>
        <v>0</v>
      </c>
      <c r="MN225" s="45">
        <v>3</v>
      </c>
      <c r="MO225" s="43"/>
      <c r="MP225" s="43">
        <f t="shared" si="1193"/>
        <v>1100</v>
      </c>
      <c r="MQ225" s="45">
        <f t="shared" si="1194"/>
        <v>0</v>
      </c>
      <c r="MR225" s="46">
        <f t="shared" si="1195"/>
        <v>0</v>
      </c>
      <c r="MS225" s="194" t="s">
        <v>965</v>
      </c>
      <c r="MT225" s="29"/>
      <c r="MU225" s="52">
        <f t="shared" si="1196"/>
        <v>46087</v>
      </c>
      <c r="MV225" s="45">
        <v>4581</v>
      </c>
      <c r="MW225" s="45">
        <f t="shared" si="1197"/>
        <v>562</v>
      </c>
      <c r="MX225" s="45">
        <v>494</v>
      </c>
      <c r="MY225" s="45">
        <f t="shared" si="1198"/>
        <v>8</v>
      </c>
      <c r="MZ225" s="45">
        <v>25</v>
      </c>
      <c r="NA225" s="179">
        <f t="shared" si="1199"/>
        <v>14</v>
      </c>
      <c r="NB225" s="45">
        <v>0</v>
      </c>
      <c r="NC225" s="43"/>
      <c r="ND225" s="43">
        <f t="shared" si="1200"/>
        <v>1500</v>
      </c>
      <c r="NE225" s="45">
        <f t="shared" si="1201"/>
        <v>21000</v>
      </c>
      <c r="NF225" s="196">
        <f t="shared" si="1202"/>
        <v>0.37366548042704628</v>
      </c>
      <c r="NG225" s="37" t="s">
        <v>978</v>
      </c>
      <c r="NH225" s="29"/>
      <c r="NI225" s="52">
        <f t="shared" si="1203"/>
        <v>46087</v>
      </c>
      <c r="NJ225" s="45">
        <v>13906</v>
      </c>
      <c r="NK225" s="45">
        <f t="shared" si="1204"/>
        <v>79</v>
      </c>
      <c r="NL225" s="45">
        <v>238</v>
      </c>
      <c r="NM225" s="45">
        <f t="shared" si="1205"/>
        <v>0</v>
      </c>
      <c r="NN225" s="45">
        <v>37</v>
      </c>
      <c r="NO225" s="45">
        <f t="shared" si="1206"/>
        <v>0</v>
      </c>
      <c r="NP225" s="45">
        <v>0</v>
      </c>
      <c r="NQ225" s="43"/>
      <c r="NR225" s="43">
        <f t="shared" si="1207"/>
        <v>1100</v>
      </c>
      <c r="NS225" s="45">
        <f t="shared" si="1208"/>
        <v>0</v>
      </c>
      <c r="NT225" s="46">
        <f t="shared" si="1209"/>
        <v>0</v>
      </c>
      <c r="NU225" s="37"/>
    </row>
    <row r="226" spans="1:385" ht="15" customHeight="1" thickBot="1" x14ac:dyDescent="0.3">
      <c r="A226" s="90">
        <v>46090</v>
      </c>
      <c r="B226" s="39">
        <f>IF(A226="","",SUM(J226,LG240,AL226,DR226,AZ226,DD226,LU226,NK226,MW226,MI226,X226)+SUM(CP247:CP250,FH226,FV226,GJ226,EF226,ET226)+SUM(GY247:GY248)+SUM(HM247:HM250)+SUM(BN247:BN250)+SUM(KS247:KS250)+SUM(KE247:KE250)+SUM(CB247:CB250)+SUM(IA247:IA250)+SUM(IO247:IO250)+SUM(JC247:JC250)+SUM(JQ247:JQ250))</f>
        <v>4802</v>
      </c>
      <c r="C226" s="40">
        <f>IF(A226="","",SUM(J226,X226,AL226,AZ226)+SUM(KE247:KE250)+SUM(KS247:KS250)+SUM(BN247:BN250))</f>
        <v>1408</v>
      </c>
      <c r="D226" s="40">
        <f>IF(A226="","",SUM(DD226,DR226)+SUM(CB247:CB250)+SUM(CP247:CP250))</f>
        <v>451</v>
      </c>
      <c r="E226" s="41">
        <f>IF(A226="","",SUM(NK226,MW226,MI226,LG240,LU226)+SUM(IA247:IA250)+SUM(IO247:IO250)+SUM(JC247:JC250)+SUM(JQ247:JQ250))</f>
        <v>2080</v>
      </c>
      <c r="F226" s="41">
        <f>IF(A226="","",SUM(FH226,FV226,GJ226)+SUM(HM247:HM250)+SUM(GY247:GY248))</f>
        <v>658</v>
      </c>
      <c r="G226" s="40">
        <f>IF(A226="","",SUM(EF226,ET226))</f>
        <v>205</v>
      </c>
      <c r="H226" s="42"/>
      <c r="I226" s="45">
        <v>6525</v>
      </c>
      <c r="J226" s="45">
        <f t="shared" si="1106"/>
        <v>53</v>
      </c>
      <c r="K226" s="45">
        <v>227</v>
      </c>
      <c r="L226" s="45">
        <f t="shared" si="1107"/>
        <v>8</v>
      </c>
      <c r="M226" s="45">
        <v>74</v>
      </c>
      <c r="N226" s="45">
        <f t="shared" si="1108"/>
        <v>8</v>
      </c>
      <c r="O226" s="45">
        <v>0</v>
      </c>
      <c r="P226" s="43"/>
      <c r="Q226" s="43">
        <f t="shared" si="1109"/>
        <v>130</v>
      </c>
      <c r="R226" s="45">
        <f t="shared" si="1110"/>
        <v>1040</v>
      </c>
      <c r="S226" s="46">
        <f t="shared" si="1111"/>
        <v>0.19622641509433963</v>
      </c>
      <c r="T226" s="194" t="s">
        <v>935</v>
      </c>
      <c r="U226" s="29"/>
      <c r="V226" s="52">
        <f t="shared" si="1112"/>
        <v>46090</v>
      </c>
      <c r="W226" s="45">
        <v>16340</v>
      </c>
      <c r="X226" s="45">
        <f t="shared" si="1113"/>
        <v>78</v>
      </c>
      <c r="Y226" s="45">
        <v>603</v>
      </c>
      <c r="Z226" s="45">
        <f t="shared" si="1114"/>
        <v>1</v>
      </c>
      <c r="AA226" s="45">
        <v>16</v>
      </c>
      <c r="AB226" s="45">
        <f t="shared" si="1115"/>
        <v>0</v>
      </c>
      <c r="AC226" s="45">
        <v>2</v>
      </c>
      <c r="AD226" s="43"/>
      <c r="AE226" s="43">
        <f t="shared" si="1116"/>
        <v>1026</v>
      </c>
      <c r="AF226" s="45">
        <f t="shared" si="1117"/>
        <v>0</v>
      </c>
      <c r="AG226" s="46">
        <f t="shared" si="1118"/>
        <v>0</v>
      </c>
      <c r="AH226" s="37" t="s">
        <v>982</v>
      </c>
      <c r="AI226" s="29"/>
      <c r="AJ226" s="52">
        <f t="shared" si="1119"/>
        <v>46090</v>
      </c>
      <c r="AK226" s="45">
        <v>20360</v>
      </c>
      <c r="AL226" s="45">
        <f t="shared" si="1120"/>
        <v>101</v>
      </c>
      <c r="AM226" s="45">
        <v>411</v>
      </c>
      <c r="AN226" s="45">
        <f t="shared" si="1121"/>
        <v>2</v>
      </c>
      <c r="AO226" s="45">
        <v>30</v>
      </c>
      <c r="AP226" s="45">
        <f t="shared" si="1122"/>
        <v>2</v>
      </c>
      <c r="AQ226" s="45">
        <v>2</v>
      </c>
      <c r="AR226" s="43"/>
      <c r="AS226" s="43">
        <f t="shared" si="1123"/>
        <v>880</v>
      </c>
      <c r="AT226" s="45">
        <f t="shared" si="1124"/>
        <v>1760</v>
      </c>
      <c r="AU226" s="46">
        <f t="shared" si="1125"/>
        <v>0.17425742574257425</v>
      </c>
      <c r="AV226" s="37"/>
      <c r="AW226" s="29"/>
      <c r="AX226" s="52">
        <f t="shared" si="1126"/>
        <v>46090</v>
      </c>
      <c r="AY226" s="45">
        <v>39690</v>
      </c>
      <c r="AZ226" s="45">
        <f t="shared" si="1127"/>
        <v>682</v>
      </c>
      <c r="BA226" s="45">
        <v>727</v>
      </c>
      <c r="BB226" s="45">
        <f t="shared" si="1128"/>
        <v>6</v>
      </c>
      <c r="BC226" s="45">
        <v>29</v>
      </c>
      <c r="BD226" s="45">
        <f t="shared" si="1129"/>
        <v>8</v>
      </c>
      <c r="BE226" s="45">
        <v>9</v>
      </c>
      <c r="BF226" s="43"/>
      <c r="BG226" s="43">
        <f t="shared" si="1130"/>
        <v>1500</v>
      </c>
      <c r="BH226" s="45">
        <f t="shared" si="1131"/>
        <v>12000</v>
      </c>
      <c r="BI226" s="46">
        <f t="shared" si="1132"/>
        <v>0.17595307917888564</v>
      </c>
      <c r="BJ226" s="37"/>
      <c r="BK226" s="29"/>
      <c r="BL226" s="75"/>
      <c r="BM226" s="76">
        <v>2884</v>
      </c>
      <c r="BN226" s="76">
        <f t="shared" si="1211"/>
        <v>30</v>
      </c>
      <c r="BO226" s="76">
        <v>32</v>
      </c>
      <c r="BP226" s="76">
        <f t="shared" si="1212"/>
        <v>0</v>
      </c>
      <c r="BQ226" s="76">
        <v>13</v>
      </c>
      <c r="BR226" s="76">
        <f t="shared" si="1213"/>
        <v>0</v>
      </c>
      <c r="BS226" s="76"/>
      <c r="BT226" s="78" t="s">
        <v>909</v>
      </c>
      <c r="BU226" s="79">
        <v>930</v>
      </c>
      <c r="BV226" s="76">
        <f t="shared" si="1214"/>
        <v>0</v>
      </c>
      <c r="BW226" s="80">
        <f t="shared" si="1215"/>
        <v>0</v>
      </c>
      <c r="BX226" s="37"/>
      <c r="BY226" s="57"/>
      <c r="BZ226" s="75"/>
      <c r="CA226" s="76">
        <v>7392</v>
      </c>
      <c r="CB226" s="76">
        <f t="shared" si="1216"/>
        <v>19</v>
      </c>
      <c r="CC226" s="76">
        <v>409</v>
      </c>
      <c r="CD226" s="76">
        <f t="shared" si="1217"/>
        <v>0</v>
      </c>
      <c r="CE226" s="76">
        <v>12</v>
      </c>
      <c r="CF226" s="76">
        <f t="shared" si="1218"/>
        <v>0</v>
      </c>
      <c r="CG226" s="76">
        <v>0</v>
      </c>
      <c r="CH226" s="78" t="str">
        <f t="shared" si="1219"/>
        <v>ギャルキティマスコット</v>
      </c>
      <c r="CI226" s="79">
        <f t="shared" si="1220"/>
        <v>198</v>
      </c>
      <c r="CJ226" s="76">
        <f t="shared" si="1221"/>
        <v>0</v>
      </c>
      <c r="CK226" s="80">
        <f t="shared" si="1222"/>
        <v>0</v>
      </c>
      <c r="CL226" s="37"/>
      <c r="CM226" s="29"/>
      <c r="CN226" s="75"/>
      <c r="CO226" s="76">
        <v>2908</v>
      </c>
      <c r="CP226" s="76">
        <f t="shared" si="1223"/>
        <v>28</v>
      </c>
      <c r="CQ226" s="76">
        <v>148</v>
      </c>
      <c r="CR226" s="76">
        <f t="shared" si="1224"/>
        <v>3</v>
      </c>
      <c r="CS226" s="76">
        <v>77</v>
      </c>
      <c r="CT226" s="76">
        <f t="shared" si="1225"/>
        <v>3</v>
      </c>
      <c r="CU226" s="76">
        <v>34</v>
      </c>
      <c r="CV226" s="78" t="str">
        <f t="shared" si="1226"/>
        <v>AIラバーキーホルダー</v>
      </c>
      <c r="CW226" s="79">
        <f t="shared" si="1227"/>
        <v>198</v>
      </c>
      <c r="CX226" s="76">
        <f t="shared" si="1228"/>
        <v>594</v>
      </c>
      <c r="CY226" s="80">
        <f t="shared" si="1229"/>
        <v>0.21214285714285713</v>
      </c>
      <c r="CZ226" s="37"/>
      <c r="DA226" s="29"/>
      <c r="DB226" s="52">
        <f t="shared" si="1133"/>
        <v>46090</v>
      </c>
      <c r="DC226" s="45">
        <v>31905</v>
      </c>
      <c r="DD226" s="45">
        <f t="shared" si="1134"/>
        <v>49</v>
      </c>
      <c r="DE226" s="45">
        <v>1585</v>
      </c>
      <c r="DF226" s="45">
        <f t="shared" si="1135"/>
        <v>6</v>
      </c>
      <c r="DG226" s="45">
        <v>40</v>
      </c>
      <c r="DH226" s="45">
        <f t="shared" si="1136"/>
        <v>8</v>
      </c>
      <c r="DI226" s="45">
        <v>0</v>
      </c>
      <c r="DJ226" s="43"/>
      <c r="DK226" s="43">
        <f t="shared" si="1137"/>
        <v>220</v>
      </c>
      <c r="DL226" s="45">
        <f t="shared" si="1138"/>
        <v>1760</v>
      </c>
      <c r="DM226" s="46">
        <f t="shared" si="1139"/>
        <v>0.35918367346938773</v>
      </c>
      <c r="DN226" s="37"/>
      <c r="DO226" s="29"/>
      <c r="DP226" s="52">
        <f t="shared" si="1140"/>
        <v>46090</v>
      </c>
      <c r="DQ226" s="45">
        <v>10931</v>
      </c>
      <c r="DR226" s="45">
        <f t="shared" si="1141"/>
        <v>101</v>
      </c>
      <c r="DS226" s="45">
        <v>314</v>
      </c>
      <c r="DT226" s="45">
        <f t="shared" si="1142"/>
        <v>6</v>
      </c>
      <c r="DU226" s="45">
        <v>48</v>
      </c>
      <c r="DV226" s="45">
        <f t="shared" si="1143"/>
        <v>6</v>
      </c>
      <c r="DW226" s="45">
        <v>0</v>
      </c>
      <c r="DX226" s="43"/>
      <c r="DY226" s="43">
        <f t="shared" si="1144"/>
        <v>726</v>
      </c>
      <c r="DZ226" s="45">
        <f t="shared" si="1145"/>
        <v>4356</v>
      </c>
      <c r="EA226" s="46">
        <f t="shared" si="1146"/>
        <v>0.43128712871287128</v>
      </c>
      <c r="EB226" s="37"/>
      <c r="EC226" s="29"/>
      <c r="ED226" s="52">
        <f t="shared" si="1147"/>
        <v>46090</v>
      </c>
      <c r="EE226" s="45">
        <v>4520</v>
      </c>
      <c r="EF226" s="45">
        <f t="shared" si="1148"/>
        <v>126</v>
      </c>
      <c r="EG226" s="45">
        <v>109</v>
      </c>
      <c r="EH226" s="45">
        <f t="shared" si="1149"/>
        <v>6</v>
      </c>
      <c r="EI226" s="45">
        <v>50</v>
      </c>
      <c r="EJ226" s="45">
        <f t="shared" si="1150"/>
        <v>6</v>
      </c>
      <c r="EK226" s="45">
        <v>4</v>
      </c>
      <c r="EL226" s="43"/>
      <c r="EM226" s="43">
        <f t="shared" si="1151"/>
        <v>935</v>
      </c>
      <c r="EN226" s="45">
        <f t="shared" si="1152"/>
        <v>5610</v>
      </c>
      <c r="EO226" s="46">
        <f t="shared" si="1153"/>
        <v>0.44523809523809521</v>
      </c>
      <c r="EP226" s="37"/>
      <c r="EQ226" s="29"/>
      <c r="ER226" s="52">
        <f t="shared" si="1154"/>
        <v>46090</v>
      </c>
      <c r="ES226" s="45">
        <v>2485</v>
      </c>
      <c r="ET226" s="45">
        <f t="shared" si="1155"/>
        <v>79</v>
      </c>
      <c r="EU226" s="45">
        <v>64</v>
      </c>
      <c r="EV226" s="45">
        <f t="shared" si="1156"/>
        <v>3</v>
      </c>
      <c r="EW226" s="45">
        <v>57</v>
      </c>
      <c r="EX226" s="45">
        <f t="shared" si="1157"/>
        <v>3</v>
      </c>
      <c r="EY226" s="45">
        <v>0</v>
      </c>
      <c r="EZ226" s="43"/>
      <c r="FA226" s="43">
        <f t="shared" si="1158"/>
        <v>700</v>
      </c>
      <c r="FB226" s="45">
        <f t="shared" si="1159"/>
        <v>2100</v>
      </c>
      <c r="FC226" s="46">
        <f t="shared" si="1160"/>
        <v>0.26582278481012656</v>
      </c>
      <c r="FD226" s="37"/>
      <c r="FE226" s="60"/>
      <c r="FF226" s="52">
        <f t="shared" si="1161"/>
        <v>46090</v>
      </c>
      <c r="FG226" s="45">
        <v>5161</v>
      </c>
      <c r="FH226" s="45">
        <f t="shared" si="1162"/>
        <v>174</v>
      </c>
      <c r="FI226" s="45">
        <v>437</v>
      </c>
      <c r="FJ226" s="45">
        <f t="shared" si="1163"/>
        <v>4</v>
      </c>
      <c r="FK226" s="45">
        <v>34</v>
      </c>
      <c r="FL226" s="45">
        <f t="shared" si="1164"/>
        <v>5</v>
      </c>
      <c r="FM226" s="45">
        <v>0</v>
      </c>
      <c r="FN226" s="43"/>
      <c r="FO226" s="43">
        <f t="shared" si="1165"/>
        <v>1000</v>
      </c>
      <c r="FP226" s="45">
        <f t="shared" si="1166"/>
        <v>5000</v>
      </c>
      <c r="FQ226" s="46">
        <f t="shared" si="1167"/>
        <v>0.28735632183908044</v>
      </c>
      <c r="FR226" s="37"/>
      <c r="FS226" s="29"/>
      <c r="FT226" s="52">
        <f t="shared" si="1168"/>
        <v>46090</v>
      </c>
      <c r="FU226" s="45">
        <v>3547</v>
      </c>
      <c r="FV226" s="45">
        <f t="shared" si="1169"/>
        <v>50</v>
      </c>
      <c r="FW226" s="45">
        <v>264</v>
      </c>
      <c r="FX226" s="45">
        <f t="shared" si="1170"/>
        <v>3</v>
      </c>
      <c r="FY226" s="45">
        <v>336</v>
      </c>
      <c r="FZ226" s="45">
        <f t="shared" si="1171"/>
        <v>4</v>
      </c>
      <c r="GA226" s="45">
        <v>0</v>
      </c>
      <c r="GB226" s="43"/>
      <c r="GC226" s="43">
        <f t="shared" si="1172"/>
        <v>200</v>
      </c>
      <c r="GD226" s="45">
        <f t="shared" si="1173"/>
        <v>800</v>
      </c>
      <c r="GE226" s="46">
        <f t="shared" si="1174"/>
        <v>0.16</v>
      </c>
      <c r="GF226" s="37"/>
      <c r="GG226" s="29"/>
      <c r="GH226" s="52">
        <f t="shared" si="1175"/>
        <v>46090</v>
      </c>
      <c r="GI226" s="45">
        <v>1199</v>
      </c>
      <c r="GJ226" s="45">
        <f t="shared" si="1176"/>
        <v>40</v>
      </c>
      <c r="GK226" s="45">
        <v>161</v>
      </c>
      <c r="GL226" s="45">
        <f t="shared" si="1177"/>
        <v>9</v>
      </c>
      <c r="GM226" s="45">
        <v>66</v>
      </c>
      <c r="GN226" s="45">
        <f t="shared" si="1178"/>
        <v>10</v>
      </c>
      <c r="GO226" s="45">
        <v>16</v>
      </c>
      <c r="GP226" s="43"/>
      <c r="GQ226" s="43">
        <f t="shared" si="1179"/>
        <v>420</v>
      </c>
      <c r="GR226" s="45">
        <f t="shared" si="1180"/>
        <v>4200</v>
      </c>
      <c r="GS226" s="46">
        <f t="shared" si="1181"/>
        <v>1.05</v>
      </c>
      <c r="GT226" s="37"/>
      <c r="GU226" s="61"/>
      <c r="GV226" s="75"/>
      <c r="GW226" s="84"/>
      <c r="GX226" s="76"/>
      <c r="GY226" s="76" t="str">
        <f t="shared" si="1230"/>
        <v/>
      </c>
      <c r="GZ226" s="76"/>
      <c r="HA226" s="76" t="str">
        <f t="shared" si="1231"/>
        <v/>
      </c>
      <c r="HB226" s="76">
        <v>0</v>
      </c>
      <c r="HC226" s="76">
        <f t="shared" si="1232"/>
        <v>3</v>
      </c>
      <c r="HD226" s="76">
        <v>3</v>
      </c>
      <c r="HE226" s="78" t="str">
        <f>IF(GX224="","",HE222)</f>
        <v>ボンボンドロップシール</v>
      </c>
      <c r="HF226" s="79">
        <f>IF(GX223="","",HF222)</f>
        <v>2000</v>
      </c>
      <c r="HG226" s="76">
        <f t="shared" si="1233"/>
        <v>6000</v>
      </c>
      <c r="HH226" s="80">
        <f>IF(HC226="","",HG226/(GY224*100))</f>
        <v>0.11131725417439703</v>
      </c>
      <c r="HI226" s="37"/>
      <c r="HK226" s="75"/>
      <c r="HL226" s="76">
        <v>1642</v>
      </c>
      <c r="HM226" s="76">
        <f t="shared" si="1234"/>
        <v>227</v>
      </c>
      <c r="HN226" s="76">
        <v>41</v>
      </c>
      <c r="HO226" s="76">
        <f t="shared" si="1235"/>
        <v>8</v>
      </c>
      <c r="HP226" s="76">
        <v>6</v>
      </c>
      <c r="HQ226" s="76">
        <f t="shared" si="1236"/>
        <v>8</v>
      </c>
      <c r="HR226" s="76">
        <v>23</v>
      </c>
      <c r="HS226" s="78" t="s">
        <v>913</v>
      </c>
      <c r="HT226" s="79">
        <v>200</v>
      </c>
      <c r="HU226" s="76">
        <f t="shared" si="1238"/>
        <v>1600</v>
      </c>
      <c r="HV226" s="80">
        <f t="shared" si="1239"/>
        <v>7.0484581497797363E-2</v>
      </c>
      <c r="HW226" s="37"/>
      <c r="HX226" s="360"/>
      <c r="HY226" s="75"/>
      <c r="HZ226" s="76">
        <v>8314</v>
      </c>
      <c r="IA226" s="76">
        <f t="shared" si="1240"/>
        <v>64</v>
      </c>
      <c r="IB226" s="76">
        <v>329</v>
      </c>
      <c r="IC226" s="76">
        <f t="shared" si="1241"/>
        <v>1</v>
      </c>
      <c r="ID226" s="76">
        <v>17</v>
      </c>
      <c r="IE226" s="76">
        <f t="shared" si="1242"/>
        <v>1</v>
      </c>
      <c r="IF226" s="76">
        <v>0</v>
      </c>
      <c r="IG226" s="78" t="str">
        <f t="shared" si="1243"/>
        <v>雪見だいふくイヤホン</v>
      </c>
      <c r="IH226" s="79">
        <f t="shared" si="1244"/>
        <v>1100</v>
      </c>
      <c r="II226" s="76">
        <f t="shared" si="1245"/>
        <v>1100</v>
      </c>
      <c r="IJ226" s="80">
        <f t="shared" si="1246"/>
        <v>0.171875</v>
      </c>
      <c r="IK226" s="37"/>
      <c r="IL226" s="29"/>
      <c r="IM226" s="75"/>
      <c r="IN226" s="76">
        <v>7173</v>
      </c>
      <c r="IO226" s="76">
        <f t="shared" si="1247"/>
        <v>114</v>
      </c>
      <c r="IP226" s="76">
        <v>297</v>
      </c>
      <c r="IQ226" s="76">
        <f t="shared" si="1248"/>
        <v>5</v>
      </c>
      <c r="IR226" s="76">
        <v>43</v>
      </c>
      <c r="IS226" s="76">
        <f t="shared" si="1249"/>
        <v>7</v>
      </c>
      <c r="IT226" s="76">
        <v>8</v>
      </c>
      <c r="IU226" s="78" t="str">
        <f t="shared" si="1250"/>
        <v>しばこ</v>
      </c>
      <c r="IV226" s="79">
        <f t="shared" si="1251"/>
        <v>200</v>
      </c>
      <c r="IW226" s="76">
        <f t="shared" si="1252"/>
        <v>1400</v>
      </c>
      <c r="IX226" s="80">
        <f t="shared" si="1253"/>
        <v>0.12280701754385964</v>
      </c>
      <c r="IY226" s="37"/>
      <c r="IZ226" s="61"/>
      <c r="JA226" s="75"/>
      <c r="JB226" s="76">
        <v>1115</v>
      </c>
      <c r="JC226" s="76">
        <f t="shared" si="1254"/>
        <v>20</v>
      </c>
      <c r="JD226" s="76">
        <v>254</v>
      </c>
      <c r="JE226" s="76">
        <f t="shared" si="1255"/>
        <v>0</v>
      </c>
      <c r="JF226" s="76">
        <v>12</v>
      </c>
      <c r="JG226" s="76">
        <f t="shared" si="1256"/>
        <v>0</v>
      </c>
      <c r="JH226" s="76">
        <v>0</v>
      </c>
      <c r="JI226" s="78" t="str">
        <f t="shared" si="1257"/>
        <v>ゲームアーク</v>
      </c>
      <c r="JJ226" s="79">
        <f t="shared" si="1258"/>
        <v>500</v>
      </c>
      <c r="JK226" s="76">
        <f t="shared" si="1259"/>
        <v>0</v>
      </c>
      <c r="JL226" s="80">
        <f t="shared" si="1260"/>
        <v>0</v>
      </c>
      <c r="JM226" s="37"/>
      <c r="JN226" s="29"/>
      <c r="JO226" s="75"/>
      <c r="JP226" s="76">
        <v>6125</v>
      </c>
      <c r="JQ226" s="76">
        <f t="shared" si="1261"/>
        <v>87</v>
      </c>
      <c r="JR226" s="76">
        <v>232</v>
      </c>
      <c r="JS226" s="76">
        <f t="shared" si="1262"/>
        <v>1</v>
      </c>
      <c r="JT226" s="76">
        <v>12</v>
      </c>
      <c r="JU226" s="76">
        <f t="shared" si="1263"/>
        <v>0</v>
      </c>
      <c r="JV226" s="76">
        <v>0</v>
      </c>
      <c r="JW226" s="78" t="s">
        <v>918</v>
      </c>
      <c r="JX226" s="79"/>
      <c r="JY226" s="76">
        <f t="shared" si="1264"/>
        <v>0</v>
      </c>
      <c r="JZ226" s="80">
        <f t="shared" si="1265"/>
        <v>0</v>
      </c>
      <c r="KA226" s="37" t="s">
        <v>919</v>
      </c>
      <c r="KB226" s="51"/>
      <c r="KC226" s="75"/>
      <c r="KD226" s="76">
        <v>15589</v>
      </c>
      <c r="KE226" s="76">
        <f>IF(KD226="","",KD226-KD222)</f>
        <v>40</v>
      </c>
      <c r="KF226" s="76">
        <v>808</v>
      </c>
      <c r="KG226" s="76">
        <f>IF(KF226="","",KF226-KF222)</f>
        <v>3</v>
      </c>
      <c r="KH226" s="76">
        <v>135</v>
      </c>
      <c r="KI226" s="76">
        <f>IF(KH226="","",KH222+KJ222-KH226)</f>
        <v>5</v>
      </c>
      <c r="KJ226" s="76">
        <v>0</v>
      </c>
      <c r="KK226" s="78" t="str">
        <f>IF(KD226="","",KK222)</f>
        <v>ＡＩモンスターラバー</v>
      </c>
      <c r="KL226" s="79">
        <f>IF(KE226="","",KL222)</f>
        <v>198</v>
      </c>
      <c r="KM226" s="76">
        <f>IF(KH226="","",KI226*KL226)</f>
        <v>990</v>
      </c>
      <c r="KN226" s="80">
        <f>IF(KI226="","",KM226/(KE226*100))</f>
        <v>0.2475</v>
      </c>
      <c r="KO226" s="37"/>
      <c r="KP226" s="29"/>
      <c r="KQ226" s="75"/>
      <c r="KR226" s="76">
        <v>4102</v>
      </c>
      <c r="KS226" s="76">
        <f>IF(KR226="","",KR226-KR222)</f>
        <v>290</v>
      </c>
      <c r="KT226" s="76">
        <v>77</v>
      </c>
      <c r="KU226" s="76">
        <f>IF(KT226="","",KT226-KT222)</f>
        <v>6</v>
      </c>
      <c r="KV226" s="76">
        <v>20</v>
      </c>
      <c r="KW226" s="76">
        <f>IF(KV226="","",KV222+KX222-KV226)</f>
        <v>6</v>
      </c>
      <c r="KX226" s="76">
        <v>13</v>
      </c>
      <c r="KY226" s="78" t="str">
        <f>IF(KR226="","",KY222)</f>
        <v>ボンボンドロップシール</v>
      </c>
      <c r="KZ226" s="79">
        <f>IF(KS226="","",KZ222)</f>
        <v>200</v>
      </c>
      <c r="LA226" s="76">
        <f>IF(KV226="","",KW226*KZ226)</f>
        <v>1200</v>
      </c>
      <c r="LB226" s="80">
        <f>IF(KW226="","",LA226/(KS226*100))</f>
        <v>4.1379310344827586E-2</v>
      </c>
      <c r="LC226" s="37"/>
      <c r="LD226" s="29"/>
      <c r="LE226" s="47"/>
      <c r="LF226" s="45"/>
      <c r="LG226" s="45"/>
      <c r="LH226" s="45">
        <v>531</v>
      </c>
      <c r="LI226" s="45">
        <f t="shared" si="1266"/>
        <v>0</v>
      </c>
      <c r="LJ226" s="43">
        <v>2</v>
      </c>
      <c r="LK226" s="45">
        <f t="shared" si="1267"/>
        <v>0</v>
      </c>
      <c r="LL226" s="45">
        <v>0</v>
      </c>
      <c r="LM226" s="73" t="str">
        <f>IF(LF225="","",LM223)</f>
        <v>ボンドロ</v>
      </c>
      <c r="LN226" s="67">
        <f>IF(LG225="","",LN223)</f>
        <v>1500</v>
      </c>
      <c r="LO226" s="45">
        <f t="shared" si="1210"/>
        <v>0</v>
      </c>
      <c r="LP226" s="46"/>
      <c r="LQ226" s="37"/>
      <c r="LR226" s="29"/>
      <c r="LS226" s="52">
        <f t="shared" si="1182"/>
        <v>46090</v>
      </c>
      <c r="LT226" s="45">
        <v>23833</v>
      </c>
      <c r="LU226" s="45">
        <f t="shared" si="1183"/>
        <v>139</v>
      </c>
      <c r="LV226" s="45">
        <v>1153</v>
      </c>
      <c r="LW226" s="45">
        <f t="shared" si="1184"/>
        <v>5</v>
      </c>
      <c r="LX226" s="45">
        <v>31</v>
      </c>
      <c r="LY226" s="45">
        <f t="shared" si="1185"/>
        <v>5</v>
      </c>
      <c r="LZ226" s="45">
        <v>0</v>
      </c>
      <c r="MA226" s="43"/>
      <c r="MB226" s="43">
        <f t="shared" si="1186"/>
        <v>1100</v>
      </c>
      <c r="MC226" s="45">
        <f t="shared" si="1187"/>
        <v>5500</v>
      </c>
      <c r="MD226" s="46">
        <f t="shared" si="1188"/>
        <v>0.39568345323741005</v>
      </c>
      <c r="ME226" s="37"/>
      <c r="MF226" s="29"/>
      <c r="MG226" s="52">
        <f t="shared" si="1189"/>
        <v>46090</v>
      </c>
      <c r="MH226" s="45">
        <v>10310</v>
      </c>
      <c r="MI226" s="45">
        <f t="shared" si="1190"/>
        <v>73</v>
      </c>
      <c r="MJ226" s="45">
        <v>430</v>
      </c>
      <c r="MK226" s="45">
        <f t="shared" si="1191"/>
        <v>1</v>
      </c>
      <c r="ML226" s="45">
        <v>8</v>
      </c>
      <c r="MM226" s="45">
        <f t="shared" si="1192"/>
        <v>1</v>
      </c>
      <c r="MN226" s="45">
        <v>7</v>
      </c>
      <c r="MO226" s="43"/>
      <c r="MP226" s="43">
        <f t="shared" si="1193"/>
        <v>1100</v>
      </c>
      <c r="MQ226" s="45">
        <f t="shared" si="1194"/>
        <v>1100</v>
      </c>
      <c r="MR226" s="46">
        <f t="shared" si="1195"/>
        <v>0.15068493150684931</v>
      </c>
      <c r="MS226" s="37" t="s">
        <v>989</v>
      </c>
      <c r="MT226" s="29"/>
      <c r="MU226" s="52">
        <f t="shared" si="1196"/>
        <v>46090</v>
      </c>
      <c r="MV226" s="45">
        <v>5037</v>
      </c>
      <c r="MW226" s="45">
        <f t="shared" si="1197"/>
        <v>456</v>
      </c>
      <c r="MX226" s="45">
        <v>499</v>
      </c>
      <c r="MY226" s="45">
        <f t="shared" si="1198"/>
        <v>5</v>
      </c>
      <c r="MZ226" s="45">
        <v>20</v>
      </c>
      <c r="NA226" s="45">
        <f t="shared" si="1199"/>
        <v>5</v>
      </c>
      <c r="NB226" s="45">
        <v>10</v>
      </c>
      <c r="NC226" s="43"/>
      <c r="ND226" s="43">
        <f t="shared" si="1200"/>
        <v>1500</v>
      </c>
      <c r="NE226" s="45">
        <f t="shared" si="1201"/>
        <v>7500</v>
      </c>
      <c r="NF226" s="46">
        <f t="shared" si="1202"/>
        <v>0.16447368421052633</v>
      </c>
      <c r="NG226" s="37"/>
      <c r="NH226" s="29"/>
      <c r="NI226" s="52">
        <f t="shared" si="1203"/>
        <v>46090</v>
      </c>
      <c r="NJ226" s="45">
        <v>13953</v>
      </c>
      <c r="NK226" s="45">
        <f t="shared" si="1204"/>
        <v>47</v>
      </c>
      <c r="NL226" s="45">
        <v>239</v>
      </c>
      <c r="NM226" s="45">
        <f t="shared" si="1205"/>
        <v>1</v>
      </c>
      <c r="NN226" s="45">
        <v>36</v>
      </c>
      <c r="NO226" s="45">
        <f t="shared" si="1206"/>
        <v>1</v>
      </c>
      <c r="NP226" s="45">
        <v>0</v>
      </c>
      <c r="NQ226" s="43"/>
      <c r="NR226" s="43">
        <f t="shared" si="1207"/>
        <v>1100</v>
      </c>
      <c r="NS226" s="45">
        <f t="shared" si="1208"/>
        <v>1100</v>
      </c>
      <c r="NT226" s="46">
        <f t="shared" si="1209"/>
        <v>0.23404255319148937</v>
      </c>
      <c r="NU226" s="178" t="s">
        <v>990</v>
      </c>
    </row>
    <row r="227" spans="1:385" ht="15" customHeight="1" thickTop="1" thickBot="1" x14ac:dyDescent="0.3">
      <c r="A227" s="38"/>
      <c r="B227" s="39"/>
      <c r="C227" s="40"/>
      <c r="D227" s="40"/>
      <c r="E227" s="41"/>
      <c r="F227" s="41"/>
      <c r="G227" s="91"/>
      <c r="H227" s="42"/>
      <c r="I227" s="45"/>
      <c r="J227" s="45"/>
      <c r="K227" s="45"/>
      <c r="L227" s="45"/>
      <c r="M227" s="45"/>
      <c r="N227" s="45"/>
      <c r="O227" s="45"/>
      <c r="P227" s="43"/>
      <c r="Q227" s="43"/>
      <c r="R227" s="45"/>
      <c r="S227" s="46"/>
      <c r="T227" s="37"/>
      <c r="U227" s="29"/>
      <c r="V227" s="52"/>
      <c r="W227" s="45"/>
      <c r="X227" s="45"/>
      <c r="Y227" s="45"/>
      <c r="Z227" s="45"/>
      <c r="AA227" s="45"/>
      <c r="AB227" s="45"/>
      <c r="AC227" s="45"/>
      <c r="AD227" s="43"/>
      <c r="AE227" s="43"/>
      <c r="AF227" s="45"/>
      <c r="AG227" s="46"/>
      <c r="AH227" s="37"/>
      <c r="AI227" s="29"/>
      <c r="AJ227" s="52"/>
      <c r="AK227" s="45"/>
      <c r="AL227" s="45"/>
      <c r="AM227" s="45"/>
      <c r="AN227" s="45"/>
      <c r="AO227" s="45"/>
      <c r="AP227" s="45"/>
      <c r="AQ227" s="45"/>
      <c r="AR227" s="43"/>
      <c r="AS227" s="43"/>
      <c r="AT227" s="45"/>
      <c r="AU227" s="46"/>
      <c r="AV227" s="37"/>
      <c r="AW227" s="29"/>
      <c r="AX227" s="52"/>
      <c r="AY227" s="45"/>
      <c r="AZ227" s="45"/>
      <c r="BA227" s="45"/>
      <c r="BB227" s="45"/>
      <c r="BC227" s="45"/>
      <c r="BD227" s="45"/>
      <c r="BE227" s="45"/>
      <c r="BF227" s="43"/>
      <c r="BG227" s="43"/>
      <c r="BH227" s="45"/>
      <c r="BI227" s="46"/>
      <c r="BJ227" s="37"/>
      <c r="BK227" s="29"/>
      <c r="BL227" s="52">
        <f>IF($A221="","",$A221)</f>
        <v>46073</v>
      </c>
      <c r="BM227" s="45">
        <v>2573</v>
      </c>
      <c r="BN227" s="43">
        <f t="shared" si="1211"/>
        <v>29</v>
      </c>
      <c r="BO227" s="45">
        <v>58</v>
      </c>
      <c r="BP227" s="87">
        <f t="shared" si="1212"/>
        <v>3</v>
      </c>
      <c r="BQ227" s="43">
        <v>15</v>
      </c>
      <c r="BR227" s="43">
        <f t="shared" si="1213"/>
        <v>5</v>
      </c>
      <c r="BS227" s="43">
        <v>5</v>
      </c>
      <c r="BT227" s="44" t="str">
        <f t="shared" ref="BT227:BT274" si="1268">IF(BM227="","",BT223)</f>
        <v>ゲーム機柄イヤホン</v>
      </c>
      <c r="BU227" s="48">
        <f t="shared" ref="BU227:BU274" si="1269">IF(BN227="","",BU223)</f>
        <v>1100</v>
      </c>
      <c r="BV227" s="45">
        <f t="shared" si="1214"/>
        <v>5500</v>
      </c>
      <c r="BW227" s="89">
        <f t="shared" si="1215"/>
        <v>1.896551724137931</v>
      </c>
      <c r="BX227" s="197" t="s">
        <v>934</v>
      </c>
      <c r="BY227" s="57"/>
      <c r="BZ227" s="52">
        <f>IF($A221="","",$A221)</f>
        <v>46073</v>
      </c>
      <c r="CA227" s="45">
        <v>8774</v>
      </c>
      <c r="CB227" s="43">
        <f t="shared" si="1216"/>
        <v>15</v>
      </c>
      <c r="CC227" s="45">
        <v>314</v>
      </c>
      <c r="CD227" s="87">
        <f t="shared" si="1217"/>
        <v>3</v>
      </c>
      <c r="CE227" s="43">
        <v>19</v>
      </c>
      <c r="CF227" s="43">
        <f t="shared" si="1218"/>
        <v>2</v>
      </c>
      <c r="CG227" s="43">
        <v>3</v>
      </c>
      <c r="CH227" s="44" t="str">
        <f t="shared" si="1219"/>
        <v>クーリッシュイヤホン</v>
      </c>
      <c r="CI227" s="48">
        <f t="shared" si="1220"/>
        <v>1100</v>
      </c>
      <c r="CJ227" s="45">
        <f t="shared" si="1221"/>
        <v>2200</v>
      </c>
      <c r="CK227" s="89">
        <f t="shared" si="1222"/>
        <v>1.4666666666666666</v>
      </c>
      <c r="CL227" s="37"/>
      <c r="CM227" s="29"/>
      <c r="CN227" s="52">
        <f>IF($A221="","",$A221)</f>
        <v>46073</v>
      </c>
      <c r="CO227" s="45">
        <v>2780</v>
      </c>
      <c r="CP227" s="43">
        <f t="shared" si="1223"/>
        <v>5</v>
      </c>
      <c r="CQ227" s="45">
        <v>90</v>
      </c>
      <c r="CR227" s="87">
        <f t="shared" si="1224"/>
        <v>0</v>
      </c>
      <c r="CS227" s="43">
        <v>7</v>
      </c>
      <c r="CT227" s="43">
        <f t="shared" si="1225"/>
        <v>0</v>
      </c>
      <c r="CU227" s="43">
        <v>0</v>
      </c>
      <c r="CV227" s="44" t="str">
        <f t="shared" si="1226"/>
        <v>ジャグラーイヤホン</v>
      </c>
      <c r="CW227" s="48">
        <f t="shared" si="1227"/>
        <v>700</v>
      </c>
      <c r="CX227" s="45">
        <f t="shared" si="1228"/>
        <v>0</v>
      </c>
      <c r="CY227" s="89">
        <f t="shared" si="1229"/>
        <v>0</v>
      </c>
      <c r="CZ227" s="198" t="s">
        <v>935</v>
      </c>
      <c r="DA227" s="29"/>
      <c r="DB227" s="52" t="str">
        <f t="shared" si="1133"/>
        <v/>
      </c>
      <c r="DC227" s="45"/>
      <c r="DD227" s="45"/>
      <c r="DE227" s="45"/>
      <c r="DF227" s="45"/>
      <c r="DG227" s="45"/>
      <c r="DH227" s="45"/>
      <c r="DI227" s="45"/>
      <c r="DJ227" s="43"/>
      <c r="DK227" s="43"/>
      <c r="DL227" s="45"/>
      <c r="DM227" s="46"/>
      <c r="DN227" s="37"/>
      <c r="DO227" s="29"/>
      <c r="DP227" s="52"/>
      <c r="DQ227" s="45"/>
      <c r="DR227" s="45"/>
      <c r="DS227" s="45"/>
      <c r="DT227" s="45"/>
      <c r="DU227" s="45"/>
      <c r="DV227" s="45"/>
      <c r="DW227" s="45"/>
      <c r="DX227" s="43"/>
      <c r="DY227" s="43"/>
      <c r="DZ227" s="45"/>
      <c r="EA227" s="46"/>
      <c r="EB227" s="37"/>
      <c r="EC227" s="29"/>
      <c r="ED227" s="52"/>
      <c r="EE227" s="45"/>
      <c r="EF227" s="45"/>
      <c r="EG227" s="45"/>
      <c r="EH227" s="45"/>
      <c r="EI227" s="45"/>
      <c r="EJ227" s="45"/>
      <c r="EK227" s="45"/>
      <c r="EL227" s="43"/>
      <c r="EM227" s="43"/>
      <c r="EN227" s="45"/>
      <c r="EO227" s="46"/>
      <c r="EP227" s="37"/>
      <c r="EQ227" s="29"/>
      <c r="ER227" s="52"/>
      <c r="ES227" s="45"/>
      <c r="ET227" s="45"/>
      <c r="EU227" s="45"/>
      <c r="EV227" s="45"/>
      <c r="EW227" s="45"/>
      <c r="EX227" s="45"/>
      <c r="EY227" s="45"/>
      <c r="EZ227" s="43"/>
      <c r="FA227" s="43"/>
      <c r="FB227" s="45"/>
      <c r="FC227" s="46"/>
      <c r="FD227" s="37"/>
      <c r="FE227" s="60"/>
      <c r="FF227" s="52"/>
      <c r="FG227" s="45"/>
      <c r="FH227" s="45"/>
      <c r="FI227" s="45"/>
      <c r="FJ227" s="45"/>
      <c r="FK227" s="45"/>
      <c r="FL227" s="45"/>
      <c r="FM227" s="45"/>
      <c r="FN227" s="43"/>
      <c r="FO227" s="43"/>
      <c r="FP227" s="45"/>
      <c r="FQ227" s="46"/>
      <c r="FR227" s="37"/>
      <c r="FS227" s="29"/>
      <c r="FT227" s="52"/>
      <c r="FU227" s="45"/>
      <c r="FV227" s="45"/>
      <c r="FW227" s="45"/>
      <c r="FX227" s="45"/>
      <c r="FY227" s="45"/>
      <c r="FZ227" s="45"/>
      <c r="GA227" s="45"/>
      <c r="GB227" s="43"/>
      <c r="GC227" s="43"/>
      <c r="GD227" s="45"/>
      <c r="GE227" s="46"/>
      <c r="GF227" s="37"/>
      <c r="GG227" s="29"/>
      <c r="GH227" s="52"/>
      <c r="GI227" s="45"/>
      <c r="GJ227" s="45"/>
      <c r="GK227" s="45"/>
      <c r="GL227" s="45"/>
      <c r="GM227" s="45"/>
      <c r="GN227" s="45"/>
      <c r="GO227" s="45"/>
      <c r="GP227" s="43"/>
      <c r="GQ227" s="43"/>
      <c r="GR227" s="45"/>
      <c r="GS227" s="46"/>
      <c r="GT227" s="37"/>
      <c r="GU227" s="61"/>
      <c r="GV227" s="52">
        <f>IF($A221="","",$A221)</f>
        <v>46073</v>
      </c>
      <c r="GW227" s="62"/>
      <c r="GX227" s="45">
        <v>32854</v>
      </c>
      <c r="GY227" s="43">
        <f t="shared" si="1230"/>
        <v>35</v>
      </c>
      <c r="GZ227" s="45"/>
      <c r="HA227" s="87" t="str">
        <f t="shared" si="1231"/>
        <v/>
      </c>
      <c r="HB227" s="43">
        <v>1</v>
      </c>
      <c r="HC227" s="43">
        <f t="shared" si="1232"/>
        <v>1</v>
      </c>
      <c r="HD227" s="59">
        <v>0</v>
      </c>
      <c r="HE227" s="44" t="s">
        <v>914</v>
      </c>
      <c r="HF227" s="48">
        <v>1200</v>
      </c>
      <c r="HG227" s="45">
        <f t="shared" si="1233"/>
        <v>1200</v>
      </c>
      <c r="HH227" s="89">
        <f>IF(HC227="","",HG227/(GY227*100))</f>
        <v>0.34285714285714286</v>
      </c>
      <c r="HI227" s="37"/>
      <c r="HJ227" s="29"/>
      <c r="HK227" s="52">
        <f>IF($A221="","",$A221)</f>
        <v>46073</v>
      </c>
      <c r="HL227" s="45">
        <v>2264</v>
      </c>
      <c r="HM227" s="43">
        <f t="shared" si="1234"/>
        <v>32</v>
      </c>
      <c r="HN227" s="45">
        <v>40</v>
      </c>
      <c r="HO227" s="87">
        <f t="shared" si="1235"/>
        <v>0</v>
      </c>
      <c r="HP227" s="43">
        <v>12</v>
      </c>
      <c r="HQ227" s="43">
        <f t="shared" si="1236"/>
        <v>-1</v>
      </c>
      <c r="HR227" s="43">
        <v>0</v>
      </c>
      <c r="HS227" s="44" t="str">
        <f t="shared" ref="HS227:HS274" si="1270">IF(HL227="","",HS223)</f>
        <v>キティボアバンスクリップ</v>
      </c>
      <c r="HT227" s="48">
        <f t="shared" ref="HT227:HT274" si="1271">IF(HM227="","",HT223)</f>
        <v>1100</v>
      </c>
      <c r="HU227" s="45">
        <f t="shared" si="1238"/>
        <v>-1100</v>
      </c>
      <c r="HV227" s="89">
        <f t="shared" si="1239"/>
        <v>-0.34375</v>
      </c>
      <c r="HW227" s="37"/>
      <c r="HX227" s="360"/>
      <c r="HY227" s="52">
        <f>IF($A221="","",$A221)</f>
        <v>46073</v>
      </c>
      <c r="HZ227" s="45">
        <v>9222</v>
      </c>
      <c r="IA227" s="43">
        <f t="shared" si="1240"/>
        <v>28</v>
      </c>
      <c r="IB227" s="45">
        <v>365</v>
      </c>
      <c r="IC227" s="87">
        <f t="shared" si="1241"/>
        <v>1</v>
      </c>
      <c r="ID227" s="43">
        <v>10</v>
      </c>
      <c r="IE227" s="43">
        <f t="shared" si="1242"/>
        <v>1</v>
      </c>
      <c r="IF227" s="43">
        <v>1</v>
      </c>
      <c r="IG227" s="44" t="str">
        <f t="shared" si="1243"/>
        <v>サンリオデニムポーチ</v>
      </c>
      <c r="IH227" s="48">
        <f t="shared" si="1244"/>
        <v>1300</v>
      </c>
      <c r="II227" s="45">
        <f t="shared" si="1245"/>
        <v>1300</v>
      </c>
      <c r="IJ227" s="89">
        <f t="shared" si="1246"/>
        <v>0.4642857142857143</v>
      </c>
      <c r="IK227" s="37"/>
      <c r="IL227" s="29"/>
      <c r="IM227" s="52">
        <f>IF($A221="","",$A221)</f>
        <v>46073</v>
      </c>
      <c r="IN227" s="45">
        <v>132</v>
      </c>
      <c r="IO227" s="43">
        <f t="shared" si="1247"/>
        <v>33</v>
      </c>
      <c r="IP227" s="45">
        <v>224</v>
      </c>
      <c r="IQ227" s="87">
        <f t="shared" si="1248"/>
        <v>0</v>
      </c>
      <c r="IR227" s="43">
        <v>17</v>
      </c>
      <c r="IS227" s="43">
        <f t="shared" si="1249"/>
        <v>0</v>
      </c>
      <c r="IT227" s="43">
        <v>0</v>
      </c>
      <c r="IU227" s="44" t="str">
        <f t="shared" si="1250"/>
        <v>モンチッチがま口</v>
      </c>
      <c r="IV227" s="48">
        <f t="shared" si="1251"/>
        <v>400</v>
      </c>
      <c r="IW227" s="45">
        <f t="shared" si="1252"/>
        <v>0</v>
      </c>
      <c r="IX227" s="89">
        <f t="shared" si="1253"/>
        <v>0</v>
      </c>
      <c r="IY227" s="37"/>
      <c r="IZ227" s="61"/>
      <c r="JA227" s="52">
        <f>IF($A221="","",$A221)</f>
        <v>46073</v>
      </c>
      <c r="JB227" s="45">
        <v>7037</v>
      </c>
      <c r="JC227" s="43">
        <f t="shared" si="1254"/>
        <v>41</v>
      </c>
      <c r="JD227" s="45">
        <v>229</v>
      </c>
      <c r="JE227" s="87">
        <f t="shared" si="1255"/>
        <v>2</v>
      </c>
      <c r="JF227" s="43">
        <v>18</v>
      </c>
      <c r="JG227" s="43">
        <f t="shared" si="1256"/>
        <v>0</v>
      </c>
      <c r="JH227" s="43">
        <v>0</v>
      </c>
      <c r="JI227" s="44" t="str">
        <f t="shared" si="1257"/>
        <v>サンリオ豹柄キーケース</v>
      </c>
      <c r="JJ227" s="48">
        <f t="shared" si="1258"/>
        <v>1100</v>
      </c>
      <c r="JK227" s="45">
        <f t="shared" si="1259"/>
        <v>0</v>
      </c>
      <c r="JL227" s="89">
        <f t="shared" si="1260"/>
        <v>0</v>
      </c>
      <c r="JM227" s="37"/>
      <c r="JN227" s="29"/>
      <c r="JO227" s="52">
        <f>IF($A221="","",$A221)</f>
        <v>46073</v>
      </c>
      <c r="JP227" s="45">
        <v>5458</v>
      </c>
      <c r="JQ227" s="43">
        <f t="shared" si="1261"/>
        <v>13</v>
      </c>
      <c r="JR227" s="45">
        <v>308</v>
      </c>
      <c r="JS227" s="87">
        <f t="shared" si="1262"/>
        <v>0</v>
      </c>
      <c r="JT227" s="43">
        <v>13</v>
      </c>
      <c r="JU227" s="43">
        <f t="shared" si="1263"/>
        <v>0</v>
      </c>
      <c r="JV227" s="43">
        <v>0</v>
      </c>
      <c r="JW227" s="44" t="str">
        <f t="shared" ref="JW227:JW274" si="1272">IF(JP227="","",JW223)</f>
        <v>キティボアバンスクリップ</v>
      </c>
      <c r="JX227" s="48">
        <f t="shared" ref="JX227:JX274" si="1273">IF(JQ227="","",JX223)</f>
        <v>1100</v>
      </c>
      <c r="JY227" s="45">
        <f t="shared" si="1264"/>
        <v>0</v>
      </c>
      <c r="JZ227" s="89">
        <f t="shared" si="1265"/>
        <v>0</v>
      </c>
      <c r="KA227" s="37"/>
      <c r="KB227" s="51"/>
      <c r="KC227" s="52">
        <f>IF($A221="","",$A221)</f>
        <v>46073</v>
      </c>
      <c r="KD227" s="45">
        <v>14346</v>
      </c>
      <c r="KE227" s="43">
        <f>IF(KD227="","",KD227-KD223)</f>
        <v>24</v>
      </c>
      <c r="KF227" s="45">
        <v>522</v>
      </c>
      <c r="KG227" s="87">
        <f>IF(KF227="","",KF227-KF223)</f>
        <v>0</v>
      </c>
      <c r="KH227" s="43">
        <v>11</v>
      </c>
      <c r="KI227" s="43">
        <f>IF(KH227="","",KH223+KJ223-KH227)</f>
        <v>0</v>
      </c>
      <c r="KJ227" s="43">
        <v>0</v>
      </c>
      <c r="KK227" s="44" t="str">
        <f>IF(KD227="","",KK223)</f>
        <v>キティギャルマスコット</v>
      </c>
      <c r="KL227" s="48">
        <f>IF(KE227="","",KL223)</f>
        <v>660</v>
      </c>
      <c r="KM227" s="45">
        <f>IF(KH227="","",KI227*KL227)</f>
        <v>0</v>
      </c>
      <c r="KN227" s="89">
        <f>IF(KI227="","",KM227/(KE227*100))</f>
        <v>0</v>
      </c>
      <c r="KO227" s="37"/>
      <c r="KP227" s="29"/>
      <c r="KQ227" s="52">
        <f>IF($A221="","",$A221)</f>
        <v>46073</v>
      </c>
      <c r="KR227" s="45">
        <v>2969</v>
      </c>
      <c r="KS227" s="43">
        <f>IF(KR227="","",KR227-KR223)</f>
        <v>15</v>
      </c>
      <c r="KT227" s="45">
        <v>56</v>
      </c>
      <c r="KU227" s="87">
        <f>IF(KT227="","",KT227-KT223)</f>
        <v>0</v>
      </c>
      <c r="KV227" s="43">
        <v>7</v>
      </c>
      <c r="KW227" s="43">
        <f>IF(KV227="","",KV223+KX223-KV227)</f>
        <v>0</v>
      </c>
      <c r="KX227" s="43">
        <v>1</v>
      </c>
      <c r="KY227" s="44" t="str">
        <f>IF(KR227="","",KY223)</f>
        <v>サンリオケープポーチ</v>
      </c>
      <c r="KZ227" s="48">
        <f>IF(KS227="","",KZ223)</f>
        <v>900</v>
      </c>
      <c r="LA227" s="45">
        <f>IF(KV227="","",KW227*KZ227)</f>
        <v>0</v>
      </c>
      <c r="LB227" s="89">
        <f>IF(KW227="","",LA227/(KS227*100))</f>
        <v>0</v>
      </c>
      <c r="LC227" s="37"/>
      <c r="LD227" s="29"/>
      <c r="LE227" s="75"/>
      <c r="LF227" s="76"/>
      <c r="LG227" s="76"/>
      <c r="LH227" s="76">
        <v>1166</v>
      </c>
      <c r="LI227" s="76">
        <f t="shared" si="1266"/>
        <v>0</v>
      </c>
      <c r="LJ227" s="77">
        <v>2</v>
      </c>
      <c r="LK227" s="76">
        <f t="shared" si="1267"/>
        <v>0</v>
      </c>
      <c r="LL227" s="76">
        <v>0</v>
      </c>
      <c r="LM227" s="78" t="str">
        <f>IF(LF225="","",LM224)</f>
        <v>ボンドロ</v>
      </c>
      <c r="LN227" s="79">
        <f>IF(LG225="","",LN224)</f>
        <v>1500</v>
      </c>
      <c r="LO227" s="76">
        <f t="shared" si="1210"/>
        <v>0</v>
      </c>
      <c r="LP227" s="80"/>
      <c r="LQ227" s="37"/>
      <c r="LR227" s="29"/>
      <c r="LS227" s="52" t="str">
        <f t="shared" si="1182"/>
        <v/>
      </c>
      <c r="LT227" s="45"/>
      <c r="LU227" s="45"/>
      <c r="LV227" s="45"/>
      <c r="LW227" s="45"/>
      <c r="LX227" s="45"/>
      <c r="LY227" s="45"/>
      <c r="LZ227" s="45"/>
      <c r="MA227" s="43"/>
      <c r="MB227" s="43"/>
      <c r="MC227" s="45"/>
      <c r="MD227" s="46"/>
      <c r="ME227" s="37"/>
      <c r="MF227" s="29"/>
      <c r="MG227" s="52"/>
      <c r="MH227" s="45"/>
      <c r="MI227" s="45"/>
      <c r="MJ227" s="45"/>
      <c r="MK227" s="45"/>
      <c r="ML227" s="45"/>
      <c r="MM227" s="45"/>
      <c r="MN227" s="45"/>
      <c r="MO227" s="43"/>
      <c r="MP227" s="43"/>
      <c r="MQ227" s="45"/>
      <c r="MR227" s="46"/>
      <c r="MS227" s="37"/>
      <c r="MT227" s="29"/>
      <c r="MU227" s="52"/>
      <c r="MV227" s="45"/>
      <c r="MW227" s="45"/>
      <c r="MX227" s="45"/>
      <c r="MY227" s="45"/>
      <c r="MZ227" s="45"/>
      <c r="NA227" s="45"/>
      <c r="NB227" s="45"/>
      <c r="NC227" s="43"/>
      <c r="ND227" s="43"/>
      <c r="NE227" s="45"/>
      <c r="NF227" s="46"/>
      <c r="NG227" s="37"/>
      <c r="NH227" s="29"/>
      <c r="NI227" s="52"/>
      <c r="NJ227" s="45"/>
      <c r="NK227" s="45"/>
      <c r="NL227" s="45"/>
      <c r="NM227" s="45"/>
      <c r="NN227" s="45"/>
      <c r="NO227" s="45"/>
      <c r="NP227" s="45"/>
      <c r="NQ227" s="43"/>
      <c r="NR227" s="43"/>
      <c r="NS227" s="45"/>
      <c r="NT227" s="46"/>
      <c r="NU227" s="37"/>
    </row>
    <row r="228" spans="1:385" ht="15" customHeight="1" thickTop="1" x14ac:dyDescent="0.25">
      <c r="A228" s="38"/>
      <c r="B228" s="39"/>
      <c r="C228" s="40"/>
      <c r="D228" s="40"/>
      <c r="E228" s="41"/>
      <c r="F228" s="41"/>
      <c r="G228" s="91"/>
      <c r="H228" s="42"/>
      <c r="I228" s="45"/>
      <c r="J228" s="45"/>
      <c r="K228" s="45"/>
      <c r="L228" s="45"/>
      <c r="M228" s="45"/>
      <c r="N228" s="45"/>
      <c r="O228" s="45"/>
      <c r="P228" s="43"/>
      <c r="Q228" s="43"/>
      <c r="R228" s="45"/>
      <c r="S228" s="46"/>
      <c r="T228" s="37"/>
      <c r="U228" s="29"/>
      <c r="V228" s="52"/>
      <c r="W228" s="45"/>
      <c r="X228" s="45"/>
      <c r="Y228" s="45"/>
      <c r="Z228" s="45"/>
      <c r="AA228" s="45"/>
      <c r="AB228" s="45"/>
      <c r="AC228" s="45"/>
      <c r="AD228" s="43"/>
      <c r="AE228" s="43"/>
      <c r="AF228" s="45"/>
      <c r="AG228" s="46"/>
      <c r="AH228" s="37"/>
      <c r="AI228" s="29"/>
      <c r="AJ228" s="52"/>
      <c r="AK228" s="45"/>
      <c r="AL228" s="45"/>
      <c r="AM228" s="45"/>
      <c r="AN228" s="45"/>
      <c r="AO228" s="45"/>
      <c r="AP228" s="45"/>
      <c r="AQ228" s="45"/>
      <c r="AR228" s="43"/>
      <c r="AS228" s="43"/>
      <c r="AT228" s="45"/>
      <c r="AU228" s="46"/>
      <c r="AV228" s="37"/>
      <c r="AW228" s="29"/>
      <c r="AX228" s="52"/>
      <c r="AY228" s="45"/>
      <c r="AZ228" s="45"/>
      <c r="BA228" s="45"/>
      <c r="BB228" s="45"/>
      <c r="BC228" s="45"/>
      <c r="BD228" s="45"/>
      <c r="BE228" s="45"/>
      <c r="BF228" s="43"/>
      <c r="BG228" s="43"/>
      <c r="BH228" s="45"/>
      <c r="BI228" s="46"/>
      <c r="BJ228" s="37"/>
      <c r="BK228" s="29"/>
      <c r="BL228" s="47"/>
      <c r="BM228" s="43">
        <v>2176</v>
      </c>
      <c r="BN228" s="45">
        <f t="shared" si="1211"/>
        <v>7</v>
      </c>
      <c r="BO228" s="43">
        <v>57</v>
      </c>
      <c r="BP228" s="45">
        <f t="shared" si="1212"/>
        <v>0</v>
      </c>
      <c r="BQ228" s="45">
        <v>17</v>
      </c>
      <c r="BR228" s="45">
        <f t="shared" si="1213"/>
        <v>-3</v>
      </c>
      <c r="BS228" s="43">
        <v>0</v>
      </c>
      <c r="BT228" s="63" t="str">
        <f t="shared" si="1268"/>
        <v>キティウインドウチャーム</v>
      </c>
      <c r="BU228" s="67">
        <f t="shared" si="1269"/>
        <v>660</v>
      </c>
      <c r="BV228" s="43">
        <f t="shared" si="1214"/>
        <v>-1980</v>
      </c>
      <c r="BW228" s="46">
        <f t="shared" si="1215"/>
        <v>-2.8285714285714287</v>
      </c>
      <c r="BX228" s="198" t="s">
        <v>933</v>
      </c>
      <c r="BY228" s="57"/>
      <c r="BZ228" s="47"/>
      <c r="CA228" s="43">
        <v>8033</v>
      </c>
      <c r="CB228" s="45">
        <f t="shared" si="1216"/>
        <v>18</v>
      </c>
      <c r="CC228" s="43">
        <v>326</v>
      </c>
      <c r="CD228" s="45">
        <f t="shared" si="1217"/>
        <v>4</v>
      </c>
      <c r="CE228" s="45">
        <v>24</v>
      </c>
      <c r="CF228" s="45">
        <f t="shared" si="1218"/>
        <v>4</v>
      </c>
      <c r="CG228" s="43">
        <v>0</v>
      </c>
      <c r="CH228" s="63" t="str">
        <f t="shared" si="1219"/>
        <v>サンリオリボンポーチ</v>
      </c>
      <c r="CI228" s="67">
        <f t="shared" si="1220"/>
        <v>500</v>
      </c>
      <c r="CJ228" s="43">
        <f t="shared" si="1221"/>
        <v>2000</v>
      </c>
      <c r="CK228" s="46">
        <f t="shared" si="1222"/>
        <v>1.1111111111111112</v>
      </c>
      <c r="CL228" s="37"/>
      <c r="CM228" s="29"/>
      <c r="CN228" s="47"/>
      <c r="CO228" s="43">
        <v>4108</v>
      </c>
      <c r="CP228" s="45">
        <f t="shared" si="1223"/>
        <v>29</v>
      </c>
      <c r="CQ228" s="43">
        <v>110</v>
      </c>
      <c r="CR228" s="45">
        <f t="shared" si="1224"/>
        <v>1</v>
      </c>
      <c r="CS228" s="45">
        <v>14</v>
      </c>
      <c r="CT228" s="45">
        <f t="shared" si="1225"/>
        <v>1</v>
      </c>
      <c r="CU228" s="43">
        <v>3</v>
      </c>
      <c r="CV228" s="63" t="str">
        <f t="shared" si="1226"/>
        <v>ジャグラーサウンドボタン</v>
      </c>
      <c r="CW228" s="67">
        <f t="shared" si="1227"/>
        <v>660</v>
      </c>
      <c r="CX228" s="43">
        <f t="shared" si="1228"/>
        <v>660</v>
      </c>
      <c r="CY228" s="46">
        <f t="shared" si="1229"/>
        <v>0.22758620689655173</v>
      </c>
      <c r="CZ228" s="37"/>
      <c r="DA228" s="29"/>
      <c r="DB228" s="52" t="str">
        <f t="shared" si="1133"/>
        <v/>
      </c>
      <c r="DC228" s="45"/>
      <c r="DD228" s="45"/>
      <c r="DE228" s="45"/>
      <c r="DF228" s="45"/>
      <c r="DG228" s="45"/>
      <c r="DH228" s="45"/>
      <c r="DI228" s="45"/>
      <c r="DJ228" s="43"/>
      <c r="DK228" s="43"/>
      <c r="DL228" s="45"/>
      <c r="DM228" s="46"/>
      <c r="DN228" s="37"/>
      <c r="DO228" s="29"/>
      <c r="DP228" s="52"/>
      <c r="DQ228" s="45"/>
      <c r="DR228" s="45"/>
      <c r="DS228" s="45"/>
      <c r="DT228" s="45"/>
      <c r="DU228" s="45"/>
      <c r="DV228" s="45"/>
      <c r="DW228" s="45"/>
      <c r="DX228" s="43"/>
      <c r="DY228" s="43"/>
      <c r="DZ228" s="45"/>
      <c r="EA228" s="46"/>
      <c r="EB228" s="37"/>
      <c r="EC228" s="29"/>
      <c r="ED228" s="52"/>
      <c r="EE228" s="45"/>
      <c r="EF228" s="45"/>
      <c r="EG228" s="45"/>
      <c r="EH228" s="45"/>
      <c r="EI228" s="45"/>
      <c r="EJ228" s="45"/>
      <c r="EK228" s="45"/>
      <c r="EL228" s="43"/>
      <c r="EM228" s="43"/>
      <c r="EN228" s="45"/>
      <c r="EO228" s="46"/>
      <c r="EP228" s="37"/>
      <c r="EQ228" s="29"/>
      <c r="ER228" s="52"/>
      <c r="ES228" s="45"/>
      <c r="ET228" s="45"/>
      <c r="EU228" s="45"/>
      <c r="EV228" s="45"/>
      <c r="EW228" s="45"/>
      <c r="EX228" s="45"/>
      <c r="EY228" s="45"/>
      <c r="EZ228" s="43"/>
      <c r="FA228" s="43"/>
      <c r="FB228" s="45"/>
      <c r="FC228" s="46"/>
      <c r="FD228" s="37"/>
      <c r="FE228" s="60"/>
      <c r="FF228" s="52"/>
      <c r="FG228" s="45"/>
      <c r="FH228" s="45"/>
      <c r="FI228" s="45"/>
      <c r="FJ228" s="45"/>
      <c r="FK228" s="45"/>
      <c r="FL228" s="45"/>
      <c r="FM228" s="45"/>
      <c r="FN228" s="43"/>
      <c r="FO228" s="43"/>
      <c r="FP228" s="45"/>
      <c r="FQ228" s="46"/>
      <c r="FR228" s="37"/>
      <c r="FS228" s="29"/>
      <c r="FT228" s="52"/>
      <c r="FU228" s="45"/>
      <c r="FV228" s="45"/>
      <c r="FW228" s="45"/>
      <c r="FX228" s="45"/>
      <c r="FY228" s="45"/>
      <c r="FZ228" s="45"/>
      <c r="GA228" s="45"/>
      <c r="GB228" s="43"/>
      <c r="GC228" s="43"/>
      <c r="GD228" s="45"/>
      <c r="GE228" s="46"/>
      <c r="GF228" s="37"/>
      <c r="GG228" s="29"/>
      <c r="GH228" s="52"/>
      <c r="GI228" s="45"/>
      <c r="GJ228" s="45"/>
      <c r="GK228" s="45"/>
      <c r="GL228" s="45"/>
      <c r="GM228" s="45"/>
      <c r="GN228" s="45"/>
      <c r="GO228" s="45"/>
      <c r="GP228" s="43"/>
      <c r="GQ228" s="43"/>
      <c r="GR228" s="45"/>
      <c r="GS228" s="46"/>
      <c r="GT228" s="37"/>
      <c r="GU228" s="61"/>
      <c r="GV228" s="47"/>
      <c r="GW228" s="62"/>
      <c r="GX228" s="43">
        <v>34446</v>
      </c>
      <c r="GY228" s="45">
        <f t="shared" si="1230"/>
        <v>540</v>
      </c>
      <c r="GZ228" s="43"/>
      <c r="HA228" s="45" t="str">
        <f t="shared" si="1231"/>
        <v/>
      </c>
      <c r="HB228" s="45">
        <v>0</v>
      </c>
      <c r="HC228" s="45">
        <f t="shared" si="1232"/>
        <v>3</v>
      </c>
      <c r="HD228" s="71">
        <v>6</v>
      </c>
      <c r="HE228" s="63" t="s">
        <v>685</v>
      </c>
      <c r="HF228" s="67">
        <v>2000</v>
      </c>
      <c r="HG228" s="43">
        <f t="shared" si="1233"/>
        <v>6000</v>
      </c>
      <c r="HH228" s="46">
        <f>IF(HC228="","",HG228/(GY228*100))</f>
        <v>0.1111111111111111</v>
      </c>
      <c r="HI228" s="37"/>
      <c r="HJ228" s="29"/>
      <c r="HK228" s="47"/>
      <c r="HL228" s="43">
        <v>1181</v>
      </c>
      <c r="HM228" s="45">
        <f t="shared" si="1234"/>
        <v>18</v>
      </c>
      <c r="HN228" s="43">
        <v>38</v>
      </c>
      <c r="HO228" s="45">
        <f t="shared" si="1235"/>
        <v>0</v>
      </c>
      <c r="HP228" s="45">
        <v>9</v>
      </c>
      <c r="HQ228" s="45">
        <f t="shared" si="1236"/>
        <v>0</v>
      </c>
      <c r="HR228" s="43">
        <v>0</v>
      </c>
      <c r="HS228" s="63" t="str">
        <f t="shared" si="1270"/>
        <v>サンリオデニムポーチ</v>
      </c>
      <c r="HT228" s="67">
        <f t="shared" si="1271"/>
        <v>1300</v>
      </c>
      <c r="HU228" s="43">
        <f t="shared" si="1238"/>
        <v>0</v>
      </c>
      <c r="HV228" s="46">
        <f t="shared" si="1239"/>
        <v>0</v>
      </c>
      <c r="HW228" s="37"/>
      <c r="HX228" s="360"/>
      <c r="HY228" s="47"/>
      <c r="HZ228" s="43">
        <v>5783</v>
      </c>
      <c r="IA228" s="45">
        <f t="shared" si="1240"/>
        <v>15</v>
      </c>
      <c r="IB228" s="43">
        <v>172</v>
      </c>
      <c r="IC228" s="45">
        <f t="shared" si="1241"/>
        <v>0</v>
      </c>
      <c r="ID228" s="45">
        <v>11</v>
      </c>
      <c r="IE228" s="45">
        <f t="shared" si="1242"/>
        <v>0</v>
      </c>
      <c r="IF228" s="43">
        <v>0</v>
      </c>
      <c r="IG228" s="63" t="str">
        <f t="shared" si="1243"/>
        <v>ギャルキティマスコット</v>
      </c>
      <c r="IH228" s="67">
        <f t="shared" si="1244"/>
        <v>500</v>
      </c>
      <c r="II228" s="43">
        <f t="shared" si="1245"/>
        <v>0</v>
      </c>
      <c r="IJ228" s="46">
        <f t="shared" si="1246"/>
        <v>0</v>
      </c>
      <c r="IK228" s="37"/>
      <c r="IL228" s="29"/>
      <c r="IM228" s="47"/>
      <c r="IN228" s="43">
        <v>6508</v>
      </c>
      <c r="IO228" s="45">
        <f t="shared" si="1247"/>
        <v>22</v>
      </c>
      <c r="IP228" s="43">
        <v>166</v>
      </c>
      <c r="IQ228" s="45">
        <f t="shared" si="1248"/>
        <v>0</v>
      </c>
      <c r="IR228" s="45">
        <v>13</v>
      </c>
      <c r="IS228" s="45">
        <f t="shared" si="1249"/>
        <v>0</v>
      </c>
      <c r="IT228" s="43">
        <v>0</v>
      </c>
      <c r="IU228" s="63" t="str">
        <f t="shared" si="1250"/>
        <v>ジャグラーイヤホン</v>
      </c>
      <c r="IV228" s="67">
        <f t="shared" si="1251"/>
        <v>1100</v>
      </c>
      <c r="IW228" s="43">
        <f t="shared" si="1252"/>
        <v>0</v>
      </c>
      <c r="IX228" s="46">
        <f t="shared" si="1253"/>
        <v>0</v>
      </c>
      <c r="IY228" s="37"/>
      <c r="IZ228" s="61"/>
      <c r="JA228" s="47"/>
      <c r="JB228" s="43">
        <v>4868</v>
      </c>
      <c r="JC228" s="69">
        <f t="shared" si="1254"/>
        <v>11</v>
      </c>
      <c r="JD228" s="43">
        <v>141</v>
      </c>
      <c r="JE228" s="45">
        <f t="shared" si="1255"/>
        <v>0</v>
      </c>
      <c r="JF228" s="45">
        <v>24</v>
      </c>
      <c r="JG228" s="45">
        <f t="shared" si="1256"/>
        <v>0</v>
      </c>
      <c r="JH228" s="43">
        <v>0</v>
      </c>
      <c r="JI228" s="63" t="str">
        <f t="shared" si="1257"/>
        <v>キティでかぱっちん</v>
      </c>
      <c r="JJ228" s="67">
        <f t="shared" si="1258"/>
        <v>0</v>
      </c>
      <c r="JK228" s="43">
        <f t="shared" si="1259"/>
        <v>0</v>
      </c>
      <c r="JL228" s="46">
        <f t="shared" si="1260"/>
        <v>0</v>
      </c>
      <c r="JM228" s="37"/>
      <c r="JN228" s="29"/>
      <c r="JO228" s="47"/>
      <c r="JP228" s="43">
        <v>6699</v>
      </c>
      <c r="JQ228" s="45">
        <f t="shared" si="1261"/>
        <v>12</v>
      </c>
      <c r="JR228" s="43">
        <v>138</v>
      </c>
      <c r="JS228" s="45">
        <f t="shared" si="1262"/>
        <v>0</v>
      </c>
      <c r="JT228" s="45">
        <v>16</v>
      </c>
      <c r="JU228" s="45">
        <f t="shared" si="1263"/>
        <v>0</v>
      </c>
      <c r="JV228" s="43">
        <v>0</v>
      </c>
      <c r="JW228" s="63" t="str">
        <f t="shared" si="1272"/>
        <v>モンチッチマスコット2</v>
      </c>
      <c r="JX228" s="67">
        <f t="shared" si="1273"/>
        <v>539</v>
      </c>
      <c r="JY228" s="43">
        <f t="shared" si="1264"/>
        <v>0</v>
      </c>
      <c r="JZ228" s="46">
        <f t="shared" si="1265"/>
        <v>0</v>
      </c>
      <c r="KA228" s="37"/>
      <c r="KB228" s="51"/>
      <c r="KC228" s="47"/>
      <c r="KD228" s="43">
        <v>11622</v>
      </c>
      <c r="KE228" s="45">
        <f>IF(KD228="","",KD228-KD224)</f>
        <v>22</v>
      </c>
      <c r="KF228" s="43">
        <v>340</v>
      </c>
      <c r="KG228" s="45">
        <f>IF(KF228="","",KF228-KF224)</f>
        <v>1</v>
      </c>
      <c r="KH228" s="45">
        <v>9</v>
      </c>
      <c r="KI228" s="45">
        <f>IF(KH228="","",KH224+KJ224-KH228)</f>
        <v>1</v>
      </c>
      <c r="KJ228" s="43">
        <v>1</v>
      </c>
      <c r="KK228" s="63" t="str">
        <f>IF(KD228="","",KK224)</f>
        <v>サンリオ平成デニムポーチ</v>
      </c>
      <c r="KL228" s="67">
        <f>IF(KE228="","",KL224)</f>
        <v>1300</v>
      </c>
      <c r="KM228" s="43">
        <f>IF(KH228="","",KI228*KL228)</f>
        <v>1300</v>
      </c>
      <c r="KN228" s="46">
        <f>IF(KI228="","",KM228/(KE228*100))</f>
        <v>0.59090909090909094</v>
      </c>
      <c r="KO228" s="37"/>
      <c r="KP228" s="29"/>
      <c r="KQ228" s="47"/>
      <c r="KR228" s="43">
        <v>3187</v>
      </c>
      <c r="KS228" s="45">
        <f>IF(KR228="","",KR228-KR224)</f>
        <v>15</v>
      </c>
      <c r="KT228" s="43">
        <v>83</v>
      </c>
      <c r="KU228" s="45">
        <f>IF(KT228="","",KT228-KT224)</f>
        <v>0</v>
      </c>
      <c r="KV228" s="45">
        <v>8</v>
      </c>
      <c r="KW228" s="45">
        <f>IF(KV228="","",KV224+KX224-KV228)</f>
        <v>0</v>
      </c>
      <c r="KX228" s="43">
        <v>0</v>
      </c>
      <c r="KY228" s="63" t="s">
        <v>923</v>
      </c>
      <c r="KZ228" s="67">
        <f>IF(KS228="","",KZ224)</f>
        <v>1000</v>
      </c>
      <c r="LA228" s="43">
        <f>IF(KV228="","",KW228*KZ228)</f>
        <v>0</v>
      </c>
      <c r="LB228" s="46">
        <f>IF(KW228="","",LA228/(KS228*100))</f>
        <v>0</v>
      </c>
      <c r="LC228" s="37"/>
      <c r="LD228" s="29"/>
      <c r="LE228" s="52">
        <f>IF(A222="","",A222)</f>
        <v>46077</v>
      </c>
      <c r="LF228" s="43">
        <v>81201</v>
      </c>
      <c r="LG228" s="86">
        <f>IF(LF228="","",LF228-LF225)</f>
        <v>522</v>
      </c>
      <c r="LH228" s="43">
        <v>445</v>
      </c>
      <c r="LI228" s="43">
        <f t="shared" ref="LI228:LI233" si="1274">IF(LH228="","",LH228-LH225)</f>
        <v>0</v>
      </c>
      <c r="LJ228" s="43">
        <v>1</v>
      </c>
      <c r="LK228" s="87">
        <f t="shared" ref="LK228:LK233" si="1275">IF(LJ228="","",LJ225+LL225-LJ228)</f>
        <v>0</v>
      </c>
      <c r="LL228" s="43">
        <v>0</v>
      </c>
      <c r="LM228" s="65" t="str">
        <f>IF(LF228="","",LM225)</f>
        <v>ボンドロ</v>
      </c>
      <c r="LN228" s="48">
        <f>IF(LG228="","",LN225)</f>
        <v>1200</v>
      </c>
      <c r="LO228" s="87">
        <f t="shared" si="1210"/>
        <v>0</v>
      </c>
      <c r="LP228" s="53"/>
      <c r="LQ228" s="37"/>
      <c r="LR228" s="29"/>
      <c r="LS228" s="52" t="str">
        <f t="shared" si="1182"/>
        <v/>
      </c>
      <c r="LT228" s="45"/>
      <c r="LU228" s="45"/>
      <c r="LV228" s="45"/>
      <c r="LW228" s="45"/>
      <c r="LX228" s="45"/>
      <c r="LY228" s="45"/>
      <c r="LZ228" s="45"/>
      <c r="MA228" s="43"/>
      <c r="MB228" s="43"/>
      <c r="MC228" s="45"/>
      <c r="MD228" s="46"/>
      <c r="ME228" s="37"/>
      <c r="MF228" s="29"/>
      <c r="MG228" s="52"/>
      <c r="MH228" s="45"/>
      <c r="MI228" s="45"/>
      <c r="MJ228" s="45"/>
      <c r="MK228" s="45"/>
      <c r="ML228" s="45"/>
      <c r="MM228" s="45"/>
      <c r="MN228" s="45"/>
      <c r="MO228" s="43"/>
      <c r="MP228" s="43"/>
      <c r="MQ228" s="45"/>
      <c r="MR228" s="46"/>
      <c r="MS228" s="194"/>
      <c r="MT228" s="29"/>
      <c r="MU228" s="52"/>
      <c r="MV228" s="45"/>
      <c r="MW228" s="45"/>
      <c r="MX228" s="45"/>
      <c r="MY228" s="45"/>
      <c r="MZ228" s="45"/>
      <c r="NA228" s="45"/>
      <c r="NB228" s="45"/>
      <c r="NC228" s="43"/>
      <c r="ND228" s="43"/>
      <c r="NE228" s="45"/>
      <c r="NF228" s="46"/>
      <c r="NG228" s="37"/>
      <c r="NH228" s="29"/>
      <c r="NI228" s="52"/>
      <c r="NJ228" s="45"/>
      <c r="NK228" s="45"/>
      <c r="NL228" s="45"/>
      <c r="NM228" s="45"/>
      <c r="NN228" s="45"/>
      <c r="NO228" s="45"/>
      <c r="NP228" s="45"/>
      <c r="NQ228" s="43"/>
      <c r="NR228" s="43"/>
      <c r="NS228" s="45"/>
      <c r="NT228" s="46"/>
      <c r="NU228" s="37"/>
    </row>
    <row r="229" spans="1:385" x14ac:dyDescent="0.25">
      <c r="A229" s="38"/>
      <c r="B229" s="39"/>
      <c r="C229" s="40"/>
      <c r="D229" s="40"/>
      <c r="E229" s="41"/>
      <c r="F229" s="41"/>
      <c r="G229" s="91"/>
      <c r="H229" s="42"/>
      <c r="I229" s="45"/>
      <c r="J229" s="45"/>
      <c r="K229" s="45"/>
      <c r="L229" s="45"/>
      <c r="M229" s="45"/>
      <c r="N229" s="45"/>
      <c r="O229" s="45"/>
      <c r="P229" s="43"/>
      <c r="Q229" s="43"/>
      <c r="R229" s="45"/>
      <c r="S229" s="46"/>
      <c r="T229" s="37"/>
      <c r="U229" s="29"/>
      <c r="V229" s="52"/>
      <c r="W229" s="45"/>
      <c r="X229" s="45"/>
      <c r="Y229" s="45"/>
      <c r="Z229" s="45"/>
      <c r="AA229" s="45"/>
      <c r="AB229" s="45"/>
      <c r="AC229" s="45"/>
      <c r="AD229" s="43"/>
      <c r="AE229" s="43"/>
      <c r="AF229" s="45"/>
      <c r="AG229" s="46"/>
      <c r="AH229" s="37"/>
      <c r="AI229" s="29"/>
      <c r="AJ229" s="52"/>
      <c r="AK229" s="45"/>
      <c r="AL229" s="45"/>
      <c r="AM229" s="45"/>
      <c r="AN229" s="45"/>
      <c r="AO229" s="45"/>
      <c r="AP229" s="45"/>
      <c r="AQ229" s="45"/>
      <c r="AR229" s="43"/>
      <c r="AS229" s="43"/>
      <c r="AT229" s="45"/>
      <c r="AU229" s="46"/>
      <c r="AV229" s="37"/>
      <c r="AW229" s="29"/>
      <c r="AX229" s="52"/>
      <c r="AY229" s="45"/>
      <c r="AZ229" s="45"/>
      <c r="BA229" s="45"/>
      <c r="BB229" s="45"/>
      <c r="BC229" s="45"/>
      <c r="BD229" s="45"/>
      <c r="BE229" s="45"/>
      <c r="BF229" s="43"/>
      <c r="BG229" s="43"/>
      <c r="BH229" s="45"/>
      <c r="BI229" s="46"/>
      <c r="BJ229" s="37"/>
      <c r="BK229" s="29"/>
      <c r="BL229" s="47"/>
      <c r="BM229" s="45">
        <v>5024</v>
      </c>
      <c r="BN229" s="45">
        <f t="shared" si="1211"/>
        <v>201</v>
      </c>
      <c r="BO229" s="45">
        <v>154</v>
      </c>
      <c r="BP229" s="45">
        <f t="shared" si="1212"/>
        <v>3</v>
      </c>
      <c r="BQ229" s="45">
        <v>10</v>
      </c>
      <c r="BR229" s="45">
        <f t="shared" si="1213"/>
        <v>3</v>
      </c>
      <c r="BS229" s="27">
        <v>2</v>
      </c>
      <c r="BT229" s="63" t="str">
        <f t="shared" si="1268"/>
        <v>サンリオボアバンスクリップ</v>
      </c>
      <c r="BU229" s="67">
        <f t="shared" si="1269"/>
        <v>1100</v>
      </c>
      <c r="BV229" s="45">
        <f t="shared" si="1214"/>
        <v>3300</v>
      </c>
      <c r="BW229" s="46">
        <f t="shared" si="1215"/>
        <v>0.16417910447761194</v>
      </c>
      <c r="BX229" s="37"/>
      <c r="BY229" s="57"/>
      <c r="BZ229" s="47"/>
      <c r="CA229" s="45">
        <v>9633</v>
      </c>
      <c r="CB229" s="45">
        <f t="shared" si="1216"/>
        <v>14</v>
      </c>
      <c r="CC229" s="45">
        <v>463</v>
      </c>
      <c r="CD229" s="45">
        <f t="shared" si="1217"/>
        <v>0</v>
      </c>
      <c r="CE229" s="45">
        <v>13</v>
      </c>
      <c r="CF229" s="45">
        <f t="shared" si="1218"/>
        <v>-1</v>
      </c>
      <c r="CG229" s="27">
        <v>0</v>
      </c>
      <c r="CH229" s="63" t="str">
        <f t="shared" si="1219"/>
        <v>サンリオボアバンスクリップ</v>
      </c>
      <c r="CI229" s="67">
        <f t="shared" si="1220"/>
        <v>1100</v>
      </c>
      <c r="CJ229" s="45">
        <f t="shared" si="1221"/>
        <v>-1100</v>
      </c>
      <c r="CK229" s="46">
        <f t="shared" si="1222"/>
        <v>-0.7857142857142857</v>
      </c>
      <c r="CL229" s="37"/>
      <c r="CM229" s="29"/>
      <c r="CN229" s="47"/>
      <c r="CO229" s="45">
        <v>3957</v>
      </c>
      <c r="CP229" s="45">
        <f t="shared" si="1223"/>
        <v>28</v>
      </c>
      <c r="CQ229" s="45">
        <v>127</v>
      </c>
      <c r="CR229" s="45">
        <f t="shared" si="1224"/>
        <v>1</v>
      </c>
      <c r="CS229" s="45">
        <v>11</v>
      </c>
      <c r="CT229" s="45">
        <f t="shared" si="1225"/>
        <v>1</v>
      </c>
      <c r="CU229" s="27"/>
      <c r="CV229" s="63" t="str">
        <f t="shared" si="1226"/>
        <v>キティしっぽ付きポーチ</v>
      </c>
      <c r="CW229" s="67">
        <f t="shared" si="1227"/>
        <v>880</v>
      </c>
      <c r="CX229" s="45">
        <f t="shared" si="1228"/>
        <v>880</v>
      </c>
      <c r="CY229" s="46">
        <f t="shared" si="1229"/>
        <v>0.31428571428571428</v>
      </c>
      <c r="CZ229" s="37"/>
      <c r="DA229" s="29"/>
      <c r="DB229" s="52" t="str">
        <f t="shared" si="1133"/>
        <v/>
      </c>
      <c r="DC229" s="45"/>
      <c r="DD229" s="45"/>
      <c r="DE229" s="45"/>
      <c r="DF229" s="45"/>
      <c r="DG229" s="45"/>
      <c r="DH229" s="45"/>
      <c r="DI229" s="45"/>
      <c r="DJ229" s="43"/>
      <c r="DK229" s="43"/>
      <c r="DL229" s="45"/>
      <c r="DM229" s="46"/>
      <c r="DN229" s="37"/>
      <c r="DO229" s="29"/>
      <c r="DP229" s="52"/>
      <c r="DQ229" s="45"/>
      <c r="DR229" s="45"/>
      <c r="DS229" s="45"/>
      <c r="DT229" s="45"/>
      <c r="DU229" s="45"/>
      <c r="DV229" s="45"/>
      <c r="DW229" s="45"/>
      <c r="DX229" s="43"/>
      <c r="DY229" s="43"/>
      <c r="DZ229" s="45"/>
      <c r="EA229" s="46"/>
      <c r="EB229" s="37"/>
      <c r="EC229" s="29"/>
      <c r="ED229" s="52"/>
      <c r="EE229" s="45"/>
      <c r="EF229" s="45"/>
      <c r="EG229" s="45"/>
      <c r="EH229" s="45"/>
      <c r="EI229" s="45"/>
      <c r="EJ229" s="45"/>
      <c r="EK229" s="45"/>
      <c r="EL229" s="43"/>
      <c r="EM229" s="43"/>
      <c r="EN229" s="45"/>
      <c r="EO229" s="46"/>
      <c r="EP229" s="37"/>
      <c r="EQ229" s="29"/>
      <c r="ER229" s="52"/>
      <c r="ES229" s="45"/>
      <c r="ET229" s="45"/>
      <c r="EU229" s="45"/>
      <c r="EV229" s="45"/>
      <c r="EW229" s="45"/>
      <c r="EX229" s="45"/>
      <c r="EY229" s="45"/>
      <c r="EZ229" s="43"/>
      <c r="FA229" s="43"/>
      <c r="FB229" s="45"/>
      <c r="FC229" s="46"/>
      <c r="FD229" s="178"/>
      <c r="FE229" s="60"/>
      <c r="FF229" s="52"/>
      <c r="FG229" s="45"/>
      <c r="FH229" s="45"/>
      <c r="FI229" s="45"/>
      <c r="FJ229" s="45"/>
      <c r="FK229" s="45"/>
      <c r="FL229" s="45"/>
      <c r="FM229" s="45"/>
      <c r="FN229" s="43"/>
      <c r="FO229" s="43"/>
      <c r="FP229" s="45"/>
      <c r="FQ229" s="46"/>
      <c r="FR229" s="37"/>
      <c r="FS229" s="29"/>
      <c r="FT229" s="52"/>
      <c r="FU229" s="45"/>
      <c r="FV229" s="45"/>
      <c r="FW229" s="45"/>
      <c r="FX229" s="45"/>
      <c r="FY229" s="45"/>
      <c r="FZ229" s="45"/>
      <c r="GA229" s="45"/>
      <c r="GB229" s="43"/>
      <c r="GC229" s="43"/>
      <c r="GD229" s="45"/>
      <c r="GE229" s="46"/>
      <c r="GF229" s="37"/>
      <c r="GG229" s="29"/>
      <c r="GH229" s="52"/>
      <c r="GI229" s="45"/>
      <c r="GJ229" s="45"/>
      <c r="GK229" s="45"/>
      <c r="GL229" s="45"/>
      <c r="GM229" s="45"/>
      <c r="GN229" s="45"/>
      <c r="GO229" s="45"/>
      <c r="GP229" s="43"/>
      <c r="GQ229" s="43"/>
      <c r="GR229" s="45"/>
      <c r="GS229" s="46"/>
      <c r="GT229" s="37"/>
      <c r="GU229" s="61"/>
      <c r="GV229" s="47"/>
      <c r="GW229" s="30"/>
      <c r="GX229" s="45"/>
      <c r="GY229" s="45" t="str">
        <f t="shared" si="1230"/>
        <v/>
      </c>
      <c r="GZ229" s="45"/>
      <c r="HA229" s="45" t="str">
        <f t="shared" si="1231"/>
        <v/>
      </c>
      <c r="HB229" s="45">
        <v>0</v>
      </c>
      <c r="HC229" s="45">
        <f t="shared" si="1232"/>
        <v>3</v>
      </c>
      <c r="HD229" s="71">
        <v>6</v>
      </c>
      <c r="HE229" s="63" t="s">
        <v>929</v>
      </c>
      <c r="HF229" s="67">
        <v>1000</v>
      </c>
      <c r="HG229" s="45">
        <f t="shared" si="1233"/>
        <v>3000</v>
      </c>
      <c r="HH229" s="46">
        <f>IF(HC229="","",HG229/(GY228*100))</f>
        <v>5.5555555555555552E-2</v>
      </c>
      <c r="HI229" s="37"/>
      <c r="HJ229" s="29"/>
      <c r="HK229" s="47"/>
      <c r="HL229" s="45">
        <v>2485</v>
      </c>
      <c r="HM229" s="45">
        <f t="shared" si="1234"/>
        <v>27</v>
      </c>
      <c r="HN229" s="45">
        <v>68</v>
      </c>
      <c r="HO229" s="45">
        <f t="shared" si="1235"/>
        <v>3</v>
      </c>
      <c r="HP229" s="45">
        <v>10</v>
      </c>
      <c r="HQ229" s="45">
        <f t="shared" si="1236"/>
        <v>2</v>
      </c>
      <c r="HR229" s="27">
        <v>0</v>
      </c>
      <c r="HS229" s="63" t="str">
        <f t="shared" si="1270"/>
        <v>ゲームアーク</v>
      </c>
      <c r="HT229" s="67">
        <f t="shared" si="1271"/>
        <v>600</v>
      </c>
      <c r="HU229" s="45">
        <f t="shared" si="1238"/>
        <v>1200</v>
      </c>
      <c r="HV229" s="46">
        <f t="shared" si="1239"/>
        <v>0.44444444444444442</v>
      </c>
      <c r="HW229" s="37"/>
      <c r="HX229" s="360"/>
      <c r="HY229" s="47"/>
      <c r="HZ229" s="45">
        <v>8593</v>
      </c>
      <c r="IA229" s="45">
        <f t="shared" si="1240"/>
        <v>166</v>
      </c>
      <c r="IB229" s="45">
        <v>222</v>
      </c>
      <c r="IC229" s="45">
        <f t="shared" si="1241"/>
        <v>5</v>
      </c>
      <c r="ID229" s="45">
        <v>24</v>
      </c>
      <c r="IE229" s="45">
        <f t="shared" si="1242"/>
        <v>10</v>
      </c>
      <c r="IF229" s="27">
        <v>23</v>
      </c>
      <c r="IG229" s="63" t="str">
        <f t="shared" si="1243"/>
        <v>ボンボンドロップシール</v>
      </c>
      <c r="IH229" s="67">
        <f t="shared" si="1244"/>
        <v>200</v>
      </c>
      <c r="II229" s="45">
        <f t="shared" si="1245"/>
        <v>2000</v>
      </c>
      <c r="IJ229" s="46">
        <f t="shared" si="1246"/>
        <v>0.12048192771084337</v>
      </c>
      <c r="IK229" s="37"/>
      <c r="IL229" s="29"/>
      <c r="IM229" s="47"/>
      <c r="IN229" s="45">
        <v>5490</v>
      </c>
      <c r="IO229" s="45">
        <f t="shared" si="1247"/>
        <v>18</v>
      </c>
      <c r="IP229" s="45">
        <v>409</v>
      </c>
      <c r="IQ229" s="45">
        <f t="shared" si="1248"/>
        <v>4</v>
      </c>
      <c r="IR229" s="45">
        <v>88</v>
      </c>
      <c r="IS229" s="45">
        <f t="shared" si="1249"/>
        <v>5</v>
      </c>
      <c r="IT229" s="27">
        <v>-58</v>
      </c>
      <c r="IU229" s="63" t="str">
        <f t="shared" si="1250"/>
        <v>アングリーキーホルダー</v>
      </c>
      <c r="IV229" s="67">
        <f t="shared" si="1251"/>
        <v>200</v>
      </c>
      <c r="IW229" s="45">
        <f t="shared" si="1252"/>
        <v>1000</v>
      </c>
      <c r="IX229" s="46">
        <f t="shared" si="1253"/>
        <v>0.55555555555555558</v>
      </c>
      <c r="IY229" s="37" t="s">
        <v>928</v>
      </c>
      <c r="IZ229" s="61"/>
      <c r="JA229" s="47"/>
      <c r="JB229" s="45">
        <v>8867</v>
      </c>
      <c r="JC229" s="45">
        <f t="shared" si="1254"/>
        <v>192</v>
      </c>
      <c r="JD229" s="45">
        <v>512</v>
      </c>
      <c r="JE229" s="45">
        <f t="shared" si="1255"/>
        <v>3</v>
      </c>
      <c r="JF229" s="45">
        <v>17</v>
      </c>
      <c r="JG229" s="45">
        <f t="shared" si="1256"/>
        <v>3</v>
      </c>
      <c r="JH229" s="27">
        <v>2</v>
      </c>
      <c r="JI229" s="63" t="s">
        <v>924</v>
      </c>
      <c r="JJ229" s="67">
        <v>1100</v>
      </c>
      <c r="JK229" s="45">
        <f t="shared" si="1259"/>
        <v>3300</v>
      </c>
      <c r="JL229" s="46">
        <f t="shared" si="1260"/>
        <v>0.171875</v>
      </c>
      <c r="JM229" s="37"/>
      <c r="JN229" s="29"/>
      <c r="JO229" s="47"/>
      <c r="JP229" s="45">
        <v>6767</v>
      </c>
      <c r="JQ229" s="45">
        <f t="shared" si="1261"/>
        <v>15</v>
      </c>
      <c r="JR229" s="45">
        <v>308</v>
      </c>
      <c r="JS229" s="45">
        <f t="shared" si="1262"/>
        <v>0</v>
      </c>
      <c r="JT229" s="45">
        <v>12</v>
      </c>
      <c r="JU229" s="45">
        <f t="shared" si="1263"/>
        <v>0</v>
      </c>
      <c r="JV229" s="27">
        <v>0</v>
      </c>
      <c r="JW229" s="63" t="str">
        <f t="shared" si="1272"/>
        <v>キティウインドウポーチ</v>
      </c>
      <c r="JX229" s="67">
        <f t="shared" si="1273"/>
        <v>0</v>
      </c>
      <c r="JY229" s="45">
        <f t="shared" si="1264"/>
        <v>0</v>
      </c>
      <c r="JZ229" s="46">
        <f t="shared" si="1265"/>
        <v>0</v>
      </c>
      <c r="KA229" s="37"/>
      <c r="KB229" s="51"/>
      <c r="KC229" s="47"/>
      <c r="KD229" s="45">
        <v>13583</v>
      </c>
      <c r="KE229" s="45">
        <f>IF(KD229="","",KD229-KD225)</f>
        <v>109</v>
      </c>
      <c r="KF229" s="45">
        <v>742</v>
      </c>
      <c r="KG229" s="45">
        <f>IF(KF229="","",KF229-KF225)</f>
        <v>8</v>
      </c>
      <c r="KH229" s="45">
        <v>12</v>
      </c>
      <c r="KI229" s="45">
        <f>IF(KH229="","",KH225+KJ225-KH229)</f>
        <v>8</v>
      </c>
      <c r="KJ229" s="27">
        <v>5</v>
      </c>
      <c r="KK229" s="63" t="s">
        <v>924</v>
      </c>
      <c r="KL229" s="67">
        <v>1100</v>
      </c>
      <c r="KM229" s="45">
        <f>IF(KH229="","",KI229*KL229)</f>
        <v>8800</v>
      </c>
      <c r="KN229" s="46">
        <f>IF(KI229="","",KM229/(KE229*100))</f>
        <v>0.80733944954128445</v>
      </c>
      <c r="KO229" s="37" t="s">
        <v>926</v>
      </c>
      <c r="KP229" s="29"/>
      <c r="KQ229" s="47"/>
      <c r="KR229" s="45">
        <v>3643</v>
      </c>
      <c r="KS229" s="45">
        <f>IF(KR229="","",KR229-KR225)</f>
        <v>10</v>
      </c>
      <c r="KT229" s="45">
        <v>122</v>
      </c>
      <c r="KU229" s="45">
        <f>IF(KT229="","",KT229-KT225)</f>
        <v>0</v>
      </c>
      <c r="KV229" s="45">
        <v>10</v>
      </c>
      <c r="KW229" s="45">
        <f>IF(KV229="","",KV225+KX225-KV229)</f>
        <v>0</v>
      </c>
      <c r="KX229" s="27">
        <v>0</v>
      </c>
      <c r="KY229" s="63" t="str">
        <f>IF(KR229="","",KY225)</f>
        <v>ゲームアーク</v>
      </c>
      <c r="KZ229" s="67">
        <f>IF(KS229="","",KZ225)</f>
        <v>0</v>
      </c>
      <c r="LA229" s="45">
        <f>IF(KV229="","",KW229*KZ229)</f>
        <v>0</v>
      </c>
      <c r="LB229" s="46">
        <f>IF(KW229="","",LA229/(KS229*100))</f>
        <v>0</v>
      </c>
      <c r="LC229" s="37"/>
      <c r="LD229" s="29"/>
      <c r="LE229" s="47"/>
      <c r="LF229" s="45"/>
      <c r="LG229" s="45"/>
      <c r="LH229" s="45">
        <v>531</v>
      </c>
      <c r="LI229" s="45">
        <f t="shared" si="1274"/>
        <v>0</v>
      </c>
      <c r="LJ229" s="43">
        <v>2</v>
      </c>
      <c r="LK229" s="45">
        <f t="shared" si="1275"/>
        <v>0</v>
      </c>
      <c r="LL229" s="45">
        <v>0</v>
      </c>
      <c r="LM229" s="73" t="str">
        <f>IF(LF228="","",LM226)</f>
        <v>ボンドロ</v>
      </c>
      <c r="LN229" s="67">
        <f>IF(LG228="","",LN226)</f>
        <v>1500</v>
      </c>
      <c r="LO229" s="45">
        <f t="shared" si="1210"/>
        <v>0</v>
      </c>
      <c r="LP229" s="46"/>
      <c r="LQ229" s="37"/>
      <c r="LR229" s="29"/>
      <c r="LS229" s="52" t="str">
        <f t="shared" si="1182"/>
        <v/>
      </c>
      <c r="LT229" s="45"/>
      <c r="LU229" s="45"/>
      <c r="LV229" s="45"/>
      <c r="LW229" s="45"/>
      <c r="LX229" s="45"/>
      <c r="LY229" s="45"/>
      <c r="LZ229" s="45"/>
      <c r="MA229" s="43"/>
      <c r="MB229" s="43"/>
      <c r="MC229" s="45"/>
      <c r="MD229" s="46"/>
      <c r="ME229" s="178"/>
      <c r="MF229" s="29"/>
      <c r="MG229" s="52"/>
      <c r="MH229" s="45"/>
      <c r="MI229" s="45"/>
      <c r="MJ229" s="45"/>
      <c r="MK229" s="45"/>
      <c r="ML229" s="45"/>
      <c r="MM229" s="45"/>
      <c r="MN229" s="45"/>
      <c r="MO229" s="43"/>
      <c r="MP229" s="43"/>
      <c r="MQ229" s="45"/>
      <c r="MR229" s="46"/>
      <c r="MS229" s="37"/>
      <c r="MT229" s="29"/>
      <c r="MU229" s="52"/>
      <c r="MV229" s="45"/>
      <c r="MW229" s="45"/>
      <c r="MX229" s="45"/>
      <c r="MY229" s="45"/>
      <c r="MZ229" s="45"/>
      <c r="NA229" s="45"/>
      <c r="NB229" s="45"/>
      <c r="NC229" s="43"/>
      <c r="ND229" s="43"/>
      <c r="NE229" s="45"/>
      <c r="NF229" s="46"/>
      <c r="NG229" s="37"/>
      <c r="NH229" s="29"/>
      <c r="NI229" s="52"/>
      <c r="NJ229" s="45"/>
      <c r="NK229" s="45"/>
      <c r="NL229" s="45"/>
      <c r="NM229" s="45"/>
      <c r="NN229" s="45"/>
      <c r="NO229" s="45"/>
      <c r="NP229" s="45"/>
      <c r="NQ229" s="43"/>
      <c r="NR229" s="43"/>
      <c r="NS229" s="45"/>
      <c r="NT229" s="46"/>
      <c r="NU229" s="37"/>
    </row>
    <row r="230" spans="1:385" ht="15" customHeight="1" thickBot="1" x14ac:dyDescent="0.3">
      <c r="A230" s="38"/>
      <c r="B230" s="39" t="str">
        <f>IF(A230="","",SUM(J230,LG252,AL230,DR230,AZ230,DD230,LU230,NK230,MW230,MI230,X230,FH230,FV230,GJ230,EF230,ET230)+SUM(GY263:GY264)+SUM(HM263:HM266)+SUM(CP263:CP266)+SUM(BN263:BN266)+SUM(KS263:KS266)+SUM(KE263:KE266)+SUM(CB263:CB266)+SUM(IA263:IA266)+SUM(IO263:IO266)+SUM(JC263:JC266)+SUM(JQ263:JQ266))</f>
        <v/>
      </c>
      <c r="C230" s="40" t="str">
        <f>IF(A230="","",SUM(J230,X230,AL230,AZ230)+SUM(KE263:KE266)+SUM(KS263:KS266)+SUM(BN263:BN266))</f>
        <v/>
      </c>
      <c r="D230" s="40" t="str">
        <f>IF(A230="","",SUM(DD230,DR230)+SUM(CB263:CB266)+SUM(CP263:CP266))</f>
        <v/>
      </c>
      <c r="E230" s="41" t="str">
        <f>IF(A230="","",SUM(NK230,MW230,MI230,LG252,LU230)+SUM(IA263:IA266)+SUM(IO263:IO266)+SUM(JC263:JC266)+SUM(JQ263:JQ266))</f>
        <v/>
      </c>
      <c r="F230" s="41" t="str">
        <f>IF(B230="","",SUM(FH230,FV230,GJ230)+SUM(HM263:HM266)+SUM(GY263:GY264))</f>
        <v/>
      </c>
      <c r="G230" s="91" t="str">
        <f>IF(A230="","",SUM(EF230,ET230))</f>
        <v/>
      </c>
      <c r="H230" s="42"/>
      <c r="I230" s="45"/>
      <c r="J230" s="45" t="str">
        <f t="shared" si="1106"/>
        <v/>
      </c>
      <c r="K230" s="45"/>
      <c r="L230" s="45" t="str">
        <f t="shared" si="1107"/>
        <v/>
      </c>
      <c r="M230" s="45"/>
      <c r="N230" s="45" t="str">
        <f t="shared" si="1108"/>
        <v/>
      </c>
      <c r="O230" s="45"/>
      <c r="P230" s="43"/>
      <c r="Q230" s="43" t="str">
        <f t="shared" si="1109"/>
        <v/>
      </c>
      <c r="R230" s="45" t="str">
        <f t="shared" si="1110"/>
        <v/>
      </c>
      <c r="S230" s="46" t="str">
        <f t="shared" si="1111"/>
        <v/>
      </c>
      <c r="T230" s="37"/>
      <c r="U230" s="29"/>
      <c r="V230" s="52" t="str">
        <f t="shared" si="1112"/>
        <v/>
      </c>
      <c r="W230" s="45"/>
      <c r="X230" s="45" t="str">
        <f t="shared" si="1113"/>
        <v/>
      </c>
      <c r="Y230" s="45"/>
      <c r="Z230" s="45" t="str">
        <f t="shared" si="1114"/>
        <v/>
      </c>
      <c r="AA230" s="45"/>
      <c r="AB230" s="45" t="str">
        <f t="shared" si="1115"/>
        <v/>
      </c>
      <c r="AC230" s="45"/>
      <c r="AD230" s="43"/>
      <c r="AE230" s="43" t="str">
        <f t="shared" si="1116"/>
        <v/>
      </c>
      <c r="AF230" s="45" t="str">
        <f t="shared" si="1117"/>
        <v/>
      </c>
      <c r="AG230" s="46" t="str">
        <f t="shared" si="1118"/>
        <v/>
      </c>
      <c r="AH230" s="37"/>
      <c r="AI230" s="29"/>
      <c r="AJ230" s="52" t="str">
        <f t="shared" si="1119"/>
        <v/>
      </c>
      <c r="AK230" s="45"/>
      <c r="AL230" s="45" t="str">
        <f t="shared" si="1120"/>
        <v/>
      </c>
      <c r="AM230" s="45"/>
      <c r="AN230" s="45" t="str">
        <f t="shared" si="1121"/>
        <v/>
      </c>
      <c r="AO230" s="45"/>
      <c r="AP230" s="45" t="str">
        <f t="shared" si="1122"/>
        <v/>
      </c>
      <c r="AQ230" s="45"/>
      <c r="AR230" s="43"/>
      <c r="AS230" s="43" t="str">
        <f t="shared" si="1123"/>
        <v/>
      </c>
      <c r="AT230" s="45" t="str">
        <f t="shared" si="1124"/>
        <v/>
      </c>
      <c r="AU230" s="46" t="str">
        <f t="shared" si="1125"/>
        <v/>
      </c>
      <c r="AV230" s="37"/>
      <c r="AW230" s="29"/>
      <c r="AX230" s="52" t="str">
        <f t="shared" si="1126"/>
        <v/>
      </c>
      <c r="AY230" s="45"/>
      <c r="AZ230" s="45" t="str">
        <f t="shared" si="1127"/>
        <v/>
      </c>
      <c r="BA230" s="45"/>
      <c r="BB230" s="45" t="str">
        <f t="shared" si="1128"/>
        <v/>
      </c>
      <c r="BC230" s="45"/>
      <c r="BD230" s="45" t="str">
        <f t="shared" si="1129"/>
        <v/>
      </c>
      <c r="BE230" s="45"/>
      <c r="BF230" s="43"/>
      <c r="BG230" s="43" t="str">
        <f t="shared" si="1130"/>
        <v/>
      </c>
      <c r="BH230" s="45" t="str">
        <f t="shared" si="1131"/>
        <v/>
      </c>
      <c r="BI230" s="46" t="str">
        <f t="shared" si="1132"/>
        <v/>
      </c>
      <c r="BJ230" s="37"/>
      <c r="BK230" s="29"/>
      <c r="BL230" s="75"/>
      <c r="BM230" s="76">
        <v>2917</v>
      </c>
      <c r="BN230" s="76">
        <f t="shared" si="1211"/>
        <v>33</v>
      </c>
      <c r="BO230" s="76">
        <v>33</v>
      </c>
      <c r="BP230" s="76">
        <f t="shared" si="1212"/>
        <v>1</v>
      </c>
      <c r="BQ230" s="76">
        <v>14</v>
      </c>
      <c r="BR230" s="76">
        <f t="shared" si="1213"/>
        <v>-1</v>
      </c>
      <c r="BS230" s="76">
        <v>0</v>
      </c>
      <c r="BT230" s="78" t="str">
        <f t="shared" si="1268"/>
        <v>yayaマスコット</v>
      </c>
      <c r="BU230" s="79">
        <f t="shared" si="1269"/>
        <v>930</v>
      </c>
      <c r="BV230" s="76">
        <f t="shared" si="1214"/>
        <v>-930</v>
      </c>
      <c r="BW230" s="80">
        <f t="shared" si="1215"/>
        <v>-0.2818181818181818</v>
      </c>
      <c r="BX230" s="37"/>
      <c r="BY230" s="57"/>
      <c r="BZ230" s="75"/>
      <c r="CA230" s="76">
        <v>7402</v>
      </c>
      <c r="CB230" s="76">
        <f t="shared" si="1216"/>
        <v>10</v>
      </c>
      <c r="CC230" s="76">
        <v>410</v>
      </c>
      <c r="CD230" s="76">
        <f t="shared" si="1217"/>
        <v>1</v>
      </c>
      <c r="CE230" s="76">
        <v>11</v>
      </c>
      <c r="CF230" s="76">
        <f t="shared" si="1218"/>
        <v>1</v>
      </c>
      <c r="CG230" s="76">
        <v>0</v>
      </c>
      <c r="CH230" s="78" t="str">
        <f t="shared" si="1219"/>
        <v>ギャルキティマスコット</v>
      </c>
      <c r="CI230" s="79">
        <f t="shared" si="1220"/>
        <v>198</v>
      </c>
      <c r="CJ230" s="76">
        <f t="shared" si="1221"/>
        <v>198</v>
      </c>
      <c r="CK230" s="80">
        <f t="shared" si="1222"/>
        <v>0.19800000000000001</v>
      </c>
      <c r="CL230" s="37"/>
      <c r="CM230" s="29"/>
      <c r="CN230" s="75"/>
      <c r="CO230" s="76">
        <v>2923</v>
      </c>
      <c r="CP230" s="76">
        <f t="shared" si="1223"/>
        <v>15</v>
      </c>
      <c r="CQ230" s="76">
        <v>151</v>
      </c>
      <c r="CR230" s="76">
        <f t="shared" si="1224"/>
        <v>3</v>
      </c>
      <c r="CS230" s="76">
        <v>108</v>
      </c>
      <c r="CT230" s="76">
        <f t="shared" si="1225"/>
        <v>3</v>
      </c>
      <c r="CU230" s="76">
        <v>0</v>
      </c>
      <c r="CV230" s="78" t="str">
        <f t="shared" si="1226"/>
        <v>AIラバーキーホルダー</v>
      </c>
      <c r="CW230" s="79">
        <f t="shared" si="1227"/>
        <v>198</v>
      </c>
      <c r="CX230" s="76">
        <f t="shared" si="1228"/>
        <v>594</v>
      </c>
      <c r="CY230" s="80">
        <f t="shared" si="1229"/>
        <v>0.39600000000000002</v>
      </c>
      <c r="CZ230" s="37"/>
      <c r="DA230" s="29"/>
      <c r="DB230" s="52" t="str">
        <f t="shared" si="1133"/>
        <v/>
      </c>
      <c r="DC230" s="45"/>
      <c r="DD230" s="45" t="str">
        <f t="shared" si="1134"/>
        <v/>
      </c>
      <c r="DE230" s="45"/>
      <c r="DF230" s="45" t="str">
        <f t="shared" si="1135"/>
        <v/>
      </c>
      <c r="DG230" s="45"/>
      <c r="DH230" s="45" t="str">
        <f t="shared" si="1136"/>
        <v/>
      </c>
      <c r="DI230" s="45"/>
      <c r="DJ230" s="43"/>
      <c r="DK230" s="43" t="str">
        <f t="shared" si="1137"/>
        <v/>
      </c>
      <c r="DL230" s="45" t="str">
        <f t="shared" si="1138"/>
        <v/>
      </c>
      <c r="DM230" s="46" t="str">
        <f t="shared" si="1139"/>
        <v/>
      </c>
      <c r="DN230" s="37"/>
      <c r="DO230" s="29"/>
      <c r="DP230" s="52" t="str">
        <f t="shared" si="1140"/>
        <v/>
      </c>
      <c r="DQ230" s="45"/>
      <c r="DR230" s="45" t="str">
        <f t="shared" si="1141"/>
        <v/>
      </c>
      <c r="DS230" s="45"/>
      <c r="DT230" s="45" t="str">
        <f t="shared" si="1142"/>
        <v/>
      </c>
      <c r="DU230" s="45"/>
      <c r="DV230" s="45" t="str">
        <f t="shared" si="1143"/>
        <v/>
      </c>
      <c r="DW230" s="45"/>
      <c r="DX230" s="43"/>
      <c r="DY230" s="43" t="str">
        <f t="shared" si="1144"/>
        <v/>
      </c>
      <c r="DZ230" s="45" t="str">
        <f t="shared" si="1145"/>
        <v/>
      </c>
      <c r="EA230" s="46" t="str">
        <f t="shared" si="1146"/>
        <v/>
      </c>
      <c r="EB230" s="37"/>
      <c r="EC230" s="29"/>
      <c r="ED230" s="52" t="str">
        <f t="shared" si="1147"/>
        <v/>
      </c>
      <c r="EE230" s="45"/>
      <c r="EF230" s="45" t="str">
        <f t="shared" si="1148"/>
        <v/>
      </c>
      <c r="EG230" s="45"/>
      <c r="EH230" s="45" t="str">
        <f t="shared" si="1149"/>
        <v/>
      </c>
      <c r="EI230" s="45"/>
      <c r="EJ230" s="45" t="str">
        <f t="shared" si="1150"/>
        <v/>
      </c>
      <c r="EK230" s="45"/>
      <c r="EL230" s="43"/>
      <c r="EM230" s="43" t="str">
        <f t="shared" si="1151"/>
        <v/>
      </c>
      <c r="EN230" s="45" t="str">
        <f t="shared" si="1152"/>
        <v/>
      </c>
      <c r="EO230" s="46" t="str">
        <f t="shared" si="1153"/>
        <v/>
      </c>
      <c r="EP230" s="37"/>
      <c r="EQ230" s="29"/>
      <c r="ER230" s="52" t="str">
        <f t="shared" si="1154"/>
        <v/>
      </c>
      <c r="ES230" s="45"/>
      <c r="ET230" s="45" t="str">
        <f t="shared" si="1155"/>
        <v/>
      </c>
      <c r="EU230" s="45"/>
      <c r="EV230" s="45" t="str">
        <f t="shared" si="1156"/>
        <v/>
      </c>
      <c r="EW230" s="45"/>
      <c r="EX230" s="45" t="str">
        <f t="shared" si="1157"/>
        <v/>
      </c>
      <c r="EY230" s="45"/>
      <c r="EZ230" s="43"/>
      <c r="FA230" s="43" t="str">
        <f t="shared" si="1158"/>
        <v/>
      </c>
      <c r="FB230" s="45" t="str">
        <f t="shared" si="1159"/>
        <v/>
      </c>
      <c r="FC230" s="46" t="str">
        <f t="shared" si="1160"/>
        <v/>
      </c>
      <c r="FD230" s="37"/>
      <c r="FE230" s="60"/>
      <c r="FF230" s="52" t="str">
        <f t="shared" si="1161"/>
        <v/>
      </c>
      <c r="FG230" s="45"/>
      <c r="FH230" s="45" t="str">
        <f t="shared" si="1162"/>
        <v/>
      </c>
      <c r="FI230" s="45"/>
      <c r="FJ230" s="45" t="str">
        <f t="shared" si="1163"/>
        <v/>
      </c>
      <c r="FK230" s="45"/>
      <c r="FL230" s="45" t="str">
        <f t="shared" si="1164"/>
        <v/>
      </c>
      <c r="FM230" s="45"/>
      <c r="FN230" s="43"/>
      <c r="FO230" s="43" t="str">
        <f t="shared" si="1165"/>
        <v/>
      </c>
      <c r="FP230" s="45" t="str">
        <f t="shared" si="1166"/>
        <v/>
      </c>
      <c r="FQ230" s="46" t="str">
        <f t="shared" si="1167"/>
        <v/>
      </c>
      <c r="FR230" s="37"/>
      <c r="FS230" s="29"/>
      <c r="FT230" s="52" t="str">
        <f t="shared" si="1168"/>
        <v/>
      </c>
      <c r="FU230" s="45"/>
      <c r="FV230" s="45" t="str">
        <f t="shared" si="1169"/>
        <v/>
      </c>
      <c r="FW230" s="45"/>
      <c r="FX230" s="45" t="str">
        <f t="shared" si="1170"/>
        <v/>
      </c>
      <c r="FY230" s="45"/>
      <c r="FZ230" s="45" t="str">
        <f t="shared" si="1171"/>
        <v/>
      </c>
      <c r="GA230" s="45"/>
      <c r="GB230" s="43"/>
      <c r="GC230" s="43" t="str">
        <f t="shared" si="1172"/>
        <v/>
      </c>
      <c r="GD230" s="45" t="str">
        <f t="shared" si="1173"/>
        <v/>
      </c>
      <c r="GE230" s="46" t="str">
        <f t="shared" si="1174"/>
        <v/>
      </c>
      <c r="GF230" s="37"/>
      <c r="GG230" s="29"/>
      <c r="GH230" s="52" t="str">
        <f t="shared" si="1175"/>
        <v/>
      </c>
      <c r="GI230" s="45"/>
      <c r="GJ230" s="45" t="str">
        <f t="shared" si="1176"/>
        <v/>
      </c>
      <c r="GK230" s="45"/>
      <c r="GL230" s="45" t="str">
        <f t="shared" si="1177"/>
        <v/>
      </c>
      <c r="GM230" s="45"/>
      <c r="GN230" s="45" t="str">
        <f t="shared" si="1178"/>
        <v/>
      </c>
      <c r="GO230" s="45"/>
      <c r="GP230" s="43"/>
      <c r="GQ230" s="43" t="str">
        <f t="shared" si="1179"/>
        <v/>
      </c>
      <c r="GR230" s="45" t="str">
        <f t="shared" si="1180"/>
        <v/>
      </c>
      <c r="GS230" s="46" t="str">
        <f t="shared" si="1181"/>
        <v/>
      </c>
      <c r="GT230" s="37"/>
      <c r="GU230" s="61"/>
      <c r="GV230" s="75"/>
      <c r="GW230" s="84"/>
      <c r="GX230" s="76"/>
      <c r="GY230" s="76" t="str">
        <f t="shared" si="1230"/>
        <v/>
      </c>
      <c r="GZ230" s="76"/>
      <c r="HA230" s="76" t="str">
        <f t="shared" si="1231"/>
        <v/>
      </c>
      <c r="HB230" s="76">
        <v>0</v>
      </c>
      <c r="HC230" s="76">
        <f t="shared" si="1232"/>
        <v>3</v>
      </c>
      <c r="HD230" s="83">
        <v>6</v>
      </c>
      <c r="HE230" s="78" t="str">
        <f>IF(GX228="","",HE226)</f>
        <v>ボンボンドロップシール</v>
      </c>
      <c r="HF230" s="79">
        <f>IF(GX227="","",HF226)</f>
        <v>2000</v>
      </c>
      <c r="HG230" s="76">
        <f t="shared" si="1233"/>
        <v>6000</v>
      </c>
      <c r="HH230" s="80">
        <f>IF(HC230="","",HG230/(GY228*100))</f>
        <v>0.1111111111111111</v>
      </c>
      <c r="HI230" s="37"/>
      <c r="HJ230" s="29"/>
      <c r="HK230" s="75"/>
      <c r="HL230" s="76">
        <v>1746</v>
      </c>
      <c r="HM230" s="76">
        <f t="shared" si="1234"/>
        <v>104</v>
      </c>
      <c r="HN230" s="76">
        <v>44</v>
      </c>
      <c r="HO230" s="76">
        <f t="shared" si="1235"/>
        <v>3</v>
      </c>
      <c r="HP230" s="76">
        <v>27</v>
      </c>
      <c r="HQ230" s="76">
        <f t="shared" si="1236"/>
        <v>2</v>
      </c>
      <c r="HR230" s="76">
        <v>7</v>
      </c>
      <c r="HS230" s="78" t="str">
        <f t="shared" si="1270"/>
        <v>ボンドロシール</v>
      </c>
      <c r="HT230" s="79">
        <f t="shared" si="1271"/>
        <v>200</v>
      </c>
      <c r="HU230" s="76">
        <f t="shared" si="1238"/>
        <v>400</v>
      </c>
      <c r="HV230" s="80">
        <f t="shared" si="1239"/>
        <v>3.8461538461538464E-2</v>
      </c>
      <c r="HW230" s="37"/>
      <c r="HX230" s="360"/>
      <c r="HY230" s="75"/>
      <c r="HZ230" s="76">
        <v>8343</v>
      </c>
      <c r="IA230" s="76">
        <f t="shared" si="1240"/>
        <v>29</v>
      </c>
      <c r="IB230" s="76">
        <v>330</v>
      </c>
      <c r="IC230" s="76">
        <f t="shared" si="1241"/>
        <v>1</v>
      </c>
      <c r="ID230" s="76">
        <v>16</v>
      </c>
      <c r="IE230" s="76">
        <f t="shared" si="1242"/>
        <v>1</v>
      </c>
      <c r="IF230" s="76">
        <v>1</v>
      </c>
      <c r="IG230" s="78" t="str">
        <f t="shared" si="1243"/>
        <v>雪見だいふくイヤホン</v>
      </c>
      <c r="IH230" s="79">
        <f t="shared" si="1244"/>
        <v>1100</v>
      </c>
      <c r="II230" s="76">
        <f t="shared" si="1245"/>
        <v>1100</v>
      </c>
      <c r="IJ230" s="80">
        <f t="shared" si="1246"/>
        <v>0.37931034482758619</v>
      </c>
      <c r="IK230" s="37"/>
      <c r="IL230" s="29"/>
      <c r="IM230" s="75"/>
      <c r="IN230" s="76">
        <v>7210</v>
      </c>
      <c r="IO230" s="76">
        <f t="shared" si="1247"/>
        <v>37</v>
      </c>
      <c r="IP230" s="76">
        <v>301</v>
      </c>
      <c r="IQ230" s="76">
        <f t="shared" si="1248"/>
        <v>4</v>
      </c>
      <c r="IR230" s="76">
        <v>46</v>
      </c>
      <c r="IS230" s="76">
        <f t="shared" si="1249"/>
        <v>5</v>
      </c>
      <c r="IT230" s="76">
        <v>0</v>
      </c>
      <c r="IU230" s="78" t="str">
        <f t="shared" si="1250"/>
        <v>しばこ</v>
      </c>
      <c r="IV230" s="79">
        <f t="shared" si="1251"/>
        <v>200</v>
      </c>
      <c r="IW230" s="76">
        <f t="shared" si="1252"/>
        <v>1000</v>
      </c>
      <c r="IX230" s="80">
        <f t="shared" si="1253"/>
        <v>0.27027027027027029</v>
      </c>
      <c r="IY230" s="37"/>
      <c r="IZ230" s="61"/>
      <c r="JA230" s="75"/>
      <c r="JB230" s="76">
        <v>1136</v>
      </c>
      <c r="JC230" s="76">
        <f t="shared" si="1254"/>
        <v>21</v>
      </c>
      <c r="JD230" s="76">
        <v>255</v>
      </c>
      <c r="JE230" s="76">
        <f t="shared" si="1255"/>
        <v>1</v>
      </c>
      <c r="JF230" s="76">
        <v>11</v>
      </c>
      <c r="JG230" s="76">
        <f t="shared" si="1256"/>
        <v>1</v>
      </c>
      <c r="JH230" s="76">
        <v>0</v>
      </c>
      <c r="JI230" s="78" t="str">
        <f t="shared" si="1257"/>
        <v>ゲームアーク</v>
      </c>
      <c r="JJ230" s="79">
        <f t="shared" si="1258"/>
        <v>500</v>
      </c>
      <c r="JK230" s="76">
        <f t="shared" si="1259"/>
        <v>500</v>
      </c>
      <c r="JL230" s="80">
        <f t="shared" si="1260"/>
        <v>0.23809523809523808</v>
      </c>
      <c r="JM230" s="37"/>
      <c r="JN230" s="29"/>
      <c r="JO230" s="75"/>
      <c r="JP230" s="76">
        <v>6183</v>
      </c>
      <c r="JQ230" s="76">
        <f t="shared" si="1261"/>
        <v>58</v>
      </c>
      <c r="JR230" s="76">
        <v>233</v>
      </c>
      <c r="JS230" s="76">
        <f t="shared" si="1262"/>
        <v>1</v>
      </c>
      <c r="JT230" s="76">
        <v>11</v>
      </c>
      <c r="JU230" s="76">
        <f t="shared" si="1263"/>
        <v>1</v>
      </c>
      <c r="JV230" s="76">
        <v>1</v>
      </c>
      <c r="JW230" s="78" t="str">
        <f t="shared" si="1272"/>
        <v>キティしっぽ付ポーチ</v>
      </c>
      <c r="JX230" s="79">
        <f t="shared" si="1273"/>
        <v>0</v>
      </c>
      <c r="JY230" s="76">
        <f t="shared" si="1264"/>
        <v>0</v>
      </c>
      <c r="JZ230" s="80">
        <f t="shared" si="1265"/>
        <v>0</v>
      </c>
      <c r="KA230" s="37"/>
      <c r="KB230" s="51"/>
      <c r="KC230" s="75"/>
      <c r="KD230" s="76">
        <v>15621</v>
      </c>
      <c r="KE230" s="76">
        <f>IF(KD230="","",KD230-KD226)</f>
        <v>32</v>
      </c>
      <c r="KF230" s="76">
        <v>815</v>
      </c>
      <c r="KG230" s="76">
        <f>IF(KF230="","",KF230-KF226)</f>
        <v>7</v>
      </c>
      <c r="KH230" s="76">
        <v>127</v>
      </c>
      <c r="KI230" s="76">
        <f>IF(KH230="","",KH226+KJ226-KH230)</f>
        <v>8</v>
      </c>
      <c r="KJ230" s="76">
        <v>0</v>
      </c>
      <c r="KK230" s="78" t="str">
        <f>IF(KD230="","",KK226)</f>
        <v>ＡＩモンスターラバー</v>
      </c>
      <c r="KL230" s="79">
        <f>IF(KE230="","",KL226)</f>
        <v>198</v>
      </c>
      <c r="KM230" s="76">
        <f>IF(KH230="","",KI230*KL230)</f>
        <v>1584</v>
      </c>
      <c r="KN230" s="80">
        <f>IF(KI230="","",KM230/(KE230*100))</f>
        <v>0.495</v>
      </c>
      <c r="KO230" s="37"/>
      <c r="KP230" s="29"/>
      <c r="KQ230" s="75"/>
      <c r="KR230" s="76">
        <v>4111</v>
      </c>
      <c r="KS230" s="76">
        <f>IF(KR230="","",KR230-KR226)</f>
        <v>9</v>
      </c>
      <c r="KT230" s="76">
        <v>77</v>
      </c>
      <c r="KU230" s="76">
        <f>IF(KT230="","",KT230-KT226)</f>
        <v>0</v>
      </c>
      <c r="KV230" s="76">
        <v>33</v>
      </c>
      <c r="KW230" s="76">
        <f>IF(KV230="","",KV226+KX226-KV230)</f>
        <v>0</v>
      </c>
      <c r="KX230" s="76">
        <v>0</v>
      </c>
      <c r="KY230" s="78" t="str">
        <f>IF(KR230="","",KY226)</f>
        <v>ボンボンドロップシール</v>
      </c>
      <c r="KZ230" s="79">
        <f>IF(KS230="","",KZ226)</f>
        <v>200</v>
      </c>
      <c r="LA230" s="76">
        <f>IF(KV230="","",KW230*KZ230)</f>
        <v>0</v>
      </c>
      <c r="LB230" s="80">
        <f>IF(KW230="","",LA230/(KS230*100))</f>
        <v>0</v>
      </c>
      <c r="LC230" s="199" t="s">
        <v>932</v>
      </c>
      <c r="LD230" s="29"/>
      <c r="LE230" s="92"/>
      <c r="LF230" s="76"/>
      <c r="LG230" s="76"/>
      <c r="LH230" s="76">
        <v>1166</v>
      </c>
      <c r="LI230" s="76">
        <f t="shared" si="1274"/>
        <v>0</v>
      </c>
      <c r="LJ230" s="77">
        <v>2</v>
      </c>
      <c r="LK230" s="76">
        <f t="shared" si="1275"/>
        <v>0</v>
      </c>
      <c r="LL230" s="76">
        <v>0</v>
      </c>
      <c r="LM230" s="78" t="str">
        <f>IF(LF228="","",LM227)</f>
        <v>ボンドロ</v>
      </c>
      <c r="LN230" s="79">
        <f>IF(LG228="","",LN227)</f>
        <v>1500</v>
      </c>
      <c r="LO230" s="76">
        <f t="shared" si="1210"/>
        <v>0</v>
      </c>
      <c r="LP230" s="80"/>
      <c r="LQ230" s="37"/>
      <c r="LR230" s="29"/>
      <c r="LS230" s="52" t="str">
        <f t="shared" si="1182"/>
        <v/>
      </c>
      <c r="LT230" s="45"/>
      <c r="LU230" s="45" t="str">
        <f t="shared" si="1183"/>
        <v/>
      </c>
      <c r="LV230" s="45"/>
      <c r="LW230" s="45" t="str">
        <f t="shared" si="1184"/>
        <v/>
      </c>
      <c r="LX230" s="45"/>
      <c r="LY230" s="45" t="str">
        <f t="shared" si="1185"/>
        <v/>
      </c>
      <c r="LZ230" s="45"/>
      <c r="MA230" s="43"/>
      <c r="MB230" s="43" t="str">
        <f t="shared" si="1186"/>
        <v/>
      </c>
      <c r="MC230" s="45" t="str">
        <f t="shared" si="1187"/>
        <v/>
      </c>
      <c r="MD230" s="46" t="str">
        <f t="shared" si="1188"/>
        <v/>
      </c>
      <c r="ME230" s="37"/>
      <c r="MF230" s="29"/>
      <c r="MG230" s="52" t="str">
        <f t="shared" si="1189"/>
        <v/>
      </c>
      <c r="MH230" s="45"/>
      <c r="MI230" s="45" t="str">
        <f t="shared" si="1190"/>
        <v/>
      </c>
      <c r="MJ230" s="45"/>
      <c r="MK230" s="45" t="str">
        <f t="shared" si="1191"/>
        <v/>
      </c>
      <c r="ML230" s="45"/>
      <c r="MM230" s="45" t="str">
        <f t="shared" si="1192"/>
        <v/>
      </c>
      <c r="MN230" s="45"/>
      <c r="MO230" s="43"/>
      <c r="MP230" s="43" t="str">
        <f t="shared" si="1193"/>
        <v/>
      </c>
      <c r="MQ230" s="45" t="str">
        <f t="shared" si="1194"/>
        <v/>
      </c>
      <c r="MR230" s="46" t="str">
        <f t="shared" si="1195"/>
        <v/>
      </c>
      <c r="MS230" s="37"/>
      <c r="MT230" s="29"/>
      <c r="MU230" s="52" t="str">
        <f t="shared" si="1196"/>
        <v/>
      </c>
      <c r="MV230" s="45"/>
      <c r="MW230" s="45" t="str">
        <f t="shared" si="1197"/>
        <v/>
      </c>
      <c r="MX230" s="45"/>
      <c r="MY230" s="45" t="str">
        <f t="shared" si="1198"/>
        <v/>
      </c>
      <c r="MZ230" s="45"/>
      <c r="NA230" s="45" t="str">
        <f t="shared" si="1199"/>
        <v/>
      </c>
      <c r="NB230" s="45"/>
      <c r="NC230" s="43"/>
      <c r="ND230" s="43" t="str">
        <f t="shared" si="1200"/>
        <v/>
      </c>
      <c r="NE230" s="45" t="str">
        <f t="shared" si="1201"/>
        <v/>
      </c>
      <c r="NF230" s="46" t="str">
        <f t="shared" si="1202"/>
        <v/>
      </c>
      <c r="NG230" s="37"/>
      <c r="NH230" s="29"/>
      <c r="NI230" s="52" t="str">
        <f t="shared" si="1203"/>
        <v/>
      </c>
      <c r="NJ230" s="45"/>
      <c r="NK230" s="45" t="str">
        <f t="shared" si="1204"/>
        <v/>
      </c>
      <c r="NL230" s="45"/>
      <c r="NM230" s="45" t="str">
        <f t="shared" si="1205"/>
        <v/>
      </c>
      <c r="NN230" s="45"/>
      <c r="NO230" s="45" t="str">
        <f t="shared" si="1206"/>
        <v/>
      </c>
      <c r="NP230" s="45"/>
      <c r="NQ230" s="43"/>
      <c r="NR230" s="43" t="str">
        <f t="shared" si="1207"/>
        <v/>
      </c>
      <c r="NS230" s="45" t="str">
        <f t="shared" si="1208"/>
        <v/>
      </c>
      <c r="NT230" s="46" t="str">
        <f t="shared" si="1209"/>
        <v/>
      </c>
      <c r="NU230" s="37"/>
    </row>
    <row r="231" spans="1:385" ht="15" customHeight="1" thickTop="1" x14ac:dyDescent="0.25">
      <c r="A231" s="38"/>
      <c r="B231" s="39" t="str">
        <f>IF(A231="","",SUM(J231,LG255,AL231,DR231,AZ231,DD231,LU231,NK231,MW231,MI231,X231)+SUM(CP267:CP270)+SUM(BN267:BN270)+SUM(KS267:KS270)+SUM(KE267:KE270)+SUM(CB267:CB270)+SUM(IA267:IA270)+SUM(IO267:IO270)+SUM(JC267:JC270)+SUM(JQ267:JQ270))</f>
        <v/>
      </c>
      <c r="C231" s="40" t="str">
        <f>IF(A231="","",SUM(J231,X231,AL231,AZ231)+SUM(KE267:KE270)+SUM(KS267:KS270)+SUM(BN267:BN270))</f>
        <v/>
      </c>
      <c r="D231" s="40" t="str">
        <f>IF(A231="","",SUM(DD231,LU231)+SUM(CB267:CB270)+SUM(CP267:CP270))</f>
        <v/>
      </c>
      <c r="E231" s="41" t="str">
        <f>IF(A231="","",SUM(NK231,MW231,MI231,DR231,LG255)+SUM(IA267:IA270)+SUM(IO267:IO270)+SUM(JC267:JC270)+SUM(JQ267:JQ270))</f>
        <v/>
      </c>
      <c r="F231" s="41"/>
      <c r="G231" s="40"/>
      <c r="H231" s="42"/>
      <c r="I231" s="45"/>
      <c r="J231" s="45" t="str">
        <f t="shared" si="1106"/>
        <v/>
      </c>
      <c r="K231" s="45"/>
      <c r="L231" s="45" t="str">
        <f t="shared" si="1107"/>
        <v/>
      </c>
      <c r="M231" s="45"/>
      <c r="N231" s="45" t="str">
        <f t="shared" si="1108"/>
        <v/>
      </c>
      <c r="O231" s="45"/>
      <c r="P231" s="43"/>
      <c r="Q231" s="43" t="str">
        <f t="shared" si="1109"/>
        <v/>
      </c>
      <c r="R231" s="45" t="str">
        <f t="shared" si="1110"/>
        <v/>
      </c>
      <c r="S231" s="46" t="str">
        <f t="shared" si="1111"/>
        <v/>
      </c>
      <c r="T231" s="37"/>
      <c r="U231" s="29"/>
      <c r="V231" s="52" t="str">
        <f t="shared" si="1112"/>
        <v/>
      </c>
      <c r="W231" s="45"/>
      <c r="X231" s="45" t="str">
        <f t="shared" si="1113"/>
        <v/>
      </c>
      <c r="Y231" s="45"/>
      <c r="Z231" s="45" t="str">
        <f t="shared" si="1114"/>
        <v/>
      </c>
      <c r="AA231" s="45"/>
      <c r="AB231" s="45" t="str">
        <f t="shared" si="1115"/>
        <v/>
      </c>
      <c r="AC231" s="45"/>
      <c r="AD231" s="43"/>
      <c r="AE231" s="43" t="str">
        <f t="shared" si="1116"/>
        <v/>
      </c>
      <c r="AF231" s="45" t="str">
        <f t="shared" si="1117"/>
        <v/>
      </c>
      <c r="AG231" s="46" t="str">
        <f t="shared" si="1118"/>
        <v/>
      </c>
      <c r="AH231" s="37"/>
      <c r="AI231" s="29"/>
      <c r="AJ231" s="52" t="str">
        <f t="shared" si="1119"/>
        <v/>
      </c>
      <c r="AK231" s="45"/>
      <c r="AL231" s="45" t="str">
        <f t="shared" si="1120"/>
        <v/>
      </c>
      <c r="AM231" s="45"/>
      <c r="AN231" s="45" t="str">
        <f t="shared" si="1121"/>
        <v/>
      </c>
      <c r="AO231" s="45"/>
      <c r="AP231" s="45" t="str">
        <f t="shared" si="1122"/>
        <v/>
      </c>
      <c r="AQ231" s="45"/>
      <c r="AR231" s="43"/>
      <c r="AS231" s="43" t="str">
        <f t="shared" si="1123"/>
        <v/>
      </c>
      <c r="AT231" s="45" t="str">
        <f t="shared" si="1124"/>
        <v/>
      </c>
      <c r="AU231" s="46" t="str">
        <f t="shared" si="1125"/>
        <v/>
      </c>
      <c r="AV231" s="37"/>
      <c r="AW231" s="29"/>
      <c r="AX231" s="52" t="str">
        <f t="shared" si="1126"/>
        <v/>
      </c>
      <c r="AY231" s="45"/>
      <c r="AZ231" s="45" t="str">
        <f t="shared" si="1127"/>
        <v/>
      </c>
      <c r="BA231" s="45"/>
      <c r="BB231" s="45" t="str">
        <f t="shared" si="1128"/>
        <v/>
      </c>
      <c r="BC231" s="45"/>
      <c r="BD231" s="45" t="str">
        <f t="shared" si="1129"/>
        <v/>
      </c>
      <c r="BE231" s="45"/>
      <c r="BF231" s="43"/>
      <c r="BG231" s="43" t="str">
        <f t="shared" si="1130"/>
        <v/>
      </c>
      <c r="BH231" s="45" t="str">
        <f t="shared" si="1131"/>
        <v/>
      </c>
      <c r="BI231" s="46" t="str">
        <f t="shared" si="1132"/>
        <v/>
      </c>
      <c r="BJ231" s="37"/>
      <c r="BK231" s="29"/>
      <c r="BL231" s="52">
        <f>IF($A222="","",$A222)</f>
        <v>46077</v>
      </c>
      <c r="BM231" s="43">
        <v>2712</v>
      </c>
      <c r="BN231" s="43">
        <f t="shared" si="1211"/>
        <v>139</v>
      </c>
      <c r="BO231" s="43">
        <v>68</v>
      </c>
      <c r="BP231" s="87">
        <f t="shared" si="1212"/>
        <v>10</v>
      </c>
      <c r="BQ231" s="43">
        <v>19</v>
      </c>
      <c r="BR231" s="43">
        <f t="shared" si="1213"/>
        <v>1</v>
      </c>
      <c r="BS231" s="43">
        <v>0</v>
      </c>
      <c r="BT231" s="44" t="str">
        <f t="shared" si="1268"/>
        <v>ゲーム機柄イヤホン</v>
      </c>
      <c r="BU231" s="48">
        <f t="shared" si="1269"/>
        <v>1100</v>
      </c>
      <c r="BV231" s="45">
        <f t="shared" si="1214"/>
        <v>1100</v>
      </c>
      <c r="BW231" s="89">
        <f t="shared" si="1215"/>
        <v>7.9136690647482008E-2</v>
      </c>
      <c r="BX231" s="37"/>
      <c r="BY231" s="57"/>
      <c r="BZ231" s="52">
        <f>IF($A222="","",$A222)</f>
        <v>46077</v>
      </c>
      <c r="CA231" s="43">
        <v>8854</v>
      </c>
      <c r="CB231" s="43">
        <f t="shared" si="1216"/>
        <v>80</v>
      </c>
      <c r="CC231" s="43">
        <v>315</v>
      </c>
      <c r="CD231" s="87">
        <f t="shared" si="1217"/>
        <v>1</v>
      </c>
      <c r="CE231" s="43">
        <v>21</v>
      </c>
      <c r="CF231" s="43">
        <f t="shared" si="1218"/>
        <v>1</v>
      </c>
      <c r="CG231" s="43">
        <v>-5</v>
      </c>
      <c r="CH231" s="44" t="str">
        <f t="shared" si="1219"/>
        <v>クーリッシュイヤホン</v>
      </c>
      <c r="CI231" s="48">
        <f t="shared" si="1220"/>
        <v>1100</v>
      </c>
      <c r="CJ231" s="45">
        <f t="shared" si="1221"/>
        <v>1100</v>
      </c>
      <c r="CK231" s="89">
        <f t="shared" si="1222"/>
        <v>0.13750000000000001</v>
      </c>
      <c r="CL231" s="37" t="s">
        <v>940</v>
      </c>
      <c r="CM231" s="29"/>
      <c r="CN231" s="52">
        <f>IF($A222="","",$A222)</f>
        <v>46077</v>
      </c>
      <c r="CO231" s="43">
        <v>2788</v>
      </c>
      <c r="CP231" s="43">
        <f t="shared" si="1223"/>
        <v>8</v>
      </c>
      <c r="CQ231" s="43">
        <v>90</v>
      </c>
      <c r="CR231" s="87">
        <f t="shared" si="1224"/>
        <v>0</v>
      </c>
      <c r="CS231" s="43">
        <v>7</v>
      </c>
      <c r="CT231" s="43">
        <f t="shared" si="1225"/>
        <v>0</v>
      </c>
      <c r="CU231" s="43">
        <v>0</v>
      </c>
      <c r="CV231" s="44" t="str">
        <f t="shared" si="1226"/>
        <v>ジャグラーイヤホン</v>
      </c>
      <c r="CW231" s="48">
        <f t="shared" si="1227"/>
        <v>700</v>
      </c>
      <c r="CX231" s="45">
        <f t="shared" si="1228"/>
        <v>0</v>
      </c>
      <c r="CY231" s="89">
        <f t="shared" si="1229"/>
        <v>0</v>
      </c>
      <c r="CZ231" s="37"/>
      <c r="DA231" s="29"/>
      <c r="DB231" s="52" t="str">
        <f t="shared" si="1133"/>
        <v/>
      </c>
      <c r="DC231" s="45"/>
      <c r="DD231" s="45" t="str">
        <f t="shared" si="1134"/>
        <v/>
      </c>
      <c r="DE231" s="45"/>
      <c r="DF231" s="45" t="str">
        <f t="shared" si="1135"/>
        <v/>
      </c>
      <c r="DG231" s="45"/>
      <c r="DH231" s="45" t="str">
        <f t="shared" si="1136"/>
        <v/>
      </c>
      <c r="DI231" s="45"/>
      <c r="DJ231" s="43"/>
      <c r="DK231" s="43" t="str">
        <f t="shared" si="1137"/>
        <v/>
      </c>
      <c r="DL231" s="45" t="str">
        <f t="shared" si="1138"/>
        <v/>
      </c>
      <c r="DM231" s="46" t="str">
        <f t="shared" si="1139"/>
        <v/>
      </c>
      <c r="DN231" s="37"/>
      <c r="DO231" s="29"/>
      <c r="DP231" s="52" t="str">
        <f t="shared" si="1140"/>
        <v/>
      </c>
      <c r="DQ231" s="45"/>
      <c r="DR231" s="45" t="str">
        <f t="shared" si="1141"/>
        <v/>
      </c>
      <c r="DS231" s="45"/>
      <c r="DT231" s="45" t="str">
        <f t="shared" si="1142"/>
        <v/>
      </c>
      <c r="DU231" s="45"/>
      <c r="DV231" s="45" t="str">
        <f t="shared" si="1143"/>
        <v/>
      </c>
      <c r="DW231" s="45"/>
      <c r="DX231" s="43"/>
      <c r="DY231" s="43" t="str">
        <f t="shared" si="1144"/>
        <v/>
      </c>
      <c r="DZ231" s="45" t="str">
        <f t="shared" si="1145"/>
        <v/>
      </c>
      <c r="EA231" s="46" t="str">
        <f t="shared" si="1146"/>
        <v/>
      </c>
      <c r="EB231" s="37"/>
      <c r="EC231" s="29"/>
      <c r="ED231" s="52" t="str">
        <f t="shared" si="1147"/>
        <v/>
      </c>
      <c r="EE231" s="45"/>
      <c r="EF231" s="45" t="str">
        <f t="shared" si="1148"/>
        <v/>
      </c>
      <c r="EG231" s="45"/>
      <c r="EH231" s="45" t="str">
        <f t="shared" si="1149"/>
        <v/>
      </c>
      <c r="EI231" s="45"/>
      <c r="EJ231" s="45" t="str">
        <f t="shared" si="1150"/>
        <v/>
      </c>
      <c r="EK231" s="45"/>
      <c r="EL231" s="43"/>
      <c r="EM231" s="43" t="str">
        <f t="shared" si="1151"/>
        <v/>
      </c>
      <c r="EN231" s="45" t="str">
        <f t="shared" si="1152"/>
        <v/>
      </c>
      <c r="EO231" s="46" t="str">
        <f t="shared" si="1153"/>
        <v/>
      </c>
      <c r="EP231" s="37"/>
      <c r="EQ231" s="29"/>
      <c r="ER231" s="52" t="str">
        <f t="shared" si="1154"/>
        <v/>
      </c>
      <c r="ES231" s="45"/>
      <c r="ET231" s="45" t="str">
        <f t="shared" si="1155"/>
        <v/>
      </c>
      <c r="EU231" s="45"/>
      <c r="EV231" s="45" t="str">
        <f t="shared" si="1156"/>
        <v/>
      </c>
      <c r="EW231" s="45"/>
      <c r="EX231" s="45" t="str">
        <f t="shared" si="1157"/>
        <v/>
      </c>
      <c r="EY231" s="45"/>
      <c r="EZ231" s="43"/>
      <c r="FA231" s="43" t="str">
        <f t="shared" si="1158"/>
        <v/>
      </c>
      <c r="FB231" s="45" t="str">
        <f t="shared" si="1159"/>
        <v/>
      </c>
      <c r="FC231" s="46" t="str">
        <f t="shared" si="1160"/>
        <v/>
      </c>
      <c r="FD231" s="37"/>
      <c r="FE231" s="60"/>
      <c r="FF231" s="52" t="str">
        <f t="shared" si="1161"/>
        <v/>
      </c>
      <c r="FG231" s="45"/>
      <c r="FH231" s="45" t="str">
        <f t="shared" si="1162"/>
        <v/>
      </c>
      <c r="FI231" s="45"/>
      <c r="FJ231" s="45" t="str">
        <f t="shared" si="1163"/>
        <v/>
      </c>
      <c r="FK231" s="45"/>
      <c r="FL231" s="45" t="str">
        <f t="shared" si="1164"/>
        <v/>
      </c>
      <c r="FM231" s="45"/>
      <c r="FN231" s="43"/>
      <c r="FO231" s="43" t="str">
        <f t="shared" si="1165"/>
        <v/>
      </c>
      <c r="FP231" s="45" t="str">
        <f t="shared" si="1166"/>
        <v/>
      </c>
      <c r="FQ231" s="46" t="str">
        <f t="shared" si="1167"/>
        <v/>
      </c>
      <c r="FR231" s="37"/>
      <c r="FS231" s="29"/>
      <c r="FT231" s="52" t="str">
        <f t="shared" si="1168"/>
        <v/>
      </c>
      <c r="FU231" s="45"/>
      <c r="FV231" s="45" t="str">
        <f t="shared" si="1169"/>
        <v/>
      </c>
      <c r="FW231" s="45"/>
      <c r="FX231" s="45" t="str">
        <f t="shared" si="1170"/>
        <v/>
      </c>
      <c r="FY231" s="45"/>
      <c r="FZ231" s="45" t="str">
        <f t="shared" si="1171"/>
        <v/>
      </c>
      <c r="GA231" s="45"/>
      <c r="GB231" s="43"/>
      <c r="GC231" s="43" t="str">
        <f t="shared" si="1172"/>
        <v/>
      </c>
      <c r="GD231" s="45" t="str">
        <f t="shared" si="1173"/>
        <v/>
      </c>
      <c r="GE231" s="46" t="str">
        <f t="shared" si="1174"/>
        <v/>
      </c>
      <c r="GF231" s="37"/>
      <c r="GG231" s="29"/>
      <c r="GH231" s="52" t="str">
        <f t="shared" si="1175"/>
        <v/>
      </c>
      <c r="GI231" s="45"/>
      <c r="GJ231" s="45" t="str">
        <f t="shared" si="1176"/>
        <v/>
      </c>
      <c r="GK231" s="45"/>
      <c r="GL231" s="45" t="str">
        <f t="shared" si="1177"/>
        <v/>
      </c>
      <c r="GM231" s="45"/>
      <c r="GN231" s="45" t="str">
        <f t="shared" si="1178"/>
        <v/>
      </c>
      <c r="GO231" s="45"/>
      <c r="GP231" s="43"/>
      <c r="GQ231" s="43" t="str">
        <f t="shared" si="1179"/>
        <v/>
      </c>
      <c r="GR231" s="45" t="str">
        <f t="shared" si="1180"/>
        <v/>
      </c>
      <c r="GS231" s="46" t="str">
        <f t="shared" si="1181"/>
        <v/>
      </c>
      <c r="GT231" s="37"/>
      <c r="GU231" s="61"/>
      <c r="GV231" s="52">
        <f>IF($A222="","",$A222)</f>
        <v>46077</v>
      </c>
      <c r="GW231" s="62"/>
      <c r="GX231" s="43">
        <v>67</v>
      </c>
      <c r="GY231" s="43">
        <v>56</v>
      </c>
      <c r="GZ231" s="43">
        <v>5</v>
      </c>
      <c r="HA231" s="87"/>
      <c r="HB231" s="43">
        <v>0</v>
      </c>
      <c r="HC231" s="43">
        <f t="shared" si="1232"/>
        <v>1</v>
      </c>
      <c r="HD231" s="43">
        <v>2</v>
      </c>
      <c r="HE231" s="44" t="str">
        <f>IF(GX231="","",HE227)</f>
        <v>サンリオクロック</v>
      </c>
      <c r="HF231" s="48">
        <f>IF(GX231="","",HF227)</f>
        <v>1200</v>
      </c>
      <c r="HG231" s="45">
        <f t="shared" si="1233"/>
        <v>1200</v>
      </c>
      <c r="HH231" s="89">
        <f>IF(HC231="","",HG231/(GY231*100))</f>
        <v>0.21428571428571427</v>
      </c>
      <c r="HI231" s="37"/>
      <c r="HJ231" s="29"/>
      <c r="HK231" s="52">
        <f>IF($A222="","",$A222)</f>
        <v>46077</v>
      </c>
      <c r="HL231" s="43">
        <v>2322</v>
      </c>
      <c r="HM231" s="43">
        <f t="shared" si="1234"/>
        <v>58</v>
      </c>
      <c r="HN231" s="43">
        <v>41</v>
      </c>
      <c r="HO231" s="87">
        <f t="shared" si="1235"/>
        <v>1</v>
      </c>
      <c r="HP231" s="43">
        <v>12</v>
      </c>
      <c r="HQ231" s="43">
        <f t="shared" si="1236"/>
        <v>0</v>
      </c>
      <c r="HR231" s="43">
        <v>0</v>
      </c>
      <c r="HS231" s="44" t="str">
        <f t="shared" si="1270"/>
        <v>キティボアバンスクリップ</v>
      </c>
      <c r="HT231" s="48">
        <f t="shared" si="1271"/>
        <v>1100</v>
      </c>
      <c r="HU231" s="45">
        <f t="shared" si="1238"/>
        <v>0</v>
      </c>
      <c r="HV231" s="89">
        <f t="shared" si="1239"/>
        <v>0</v>
      </c>
      <c r="HW231" s="37"/>
      <c r="HX231" s="360"/>
      <c r="HY231" s="52">
        <f>IF($A222="","",$A222)</f>
        <v>46077</v>
      </c>
      <c r="HZ231" s="43">
        <v>9280</v>
      </c>
      <c r="IA231" s="43">
        <f t="shared" si="1240"/>
        <v>58</v>
      </c>
      <c r="IB231" s="43">
        <v>366</v>
      </c>
      <c r="IC231" s="87">
        <f t="shared" si="1241"/>
        <v>1</v>
      </c>
      <c r="ID231" s="43">
        <v>10</v>
      </c>
      <c r="IE231" s="43">
        <f t="shared" si="1242"/>
        <v>1</v>
      </c>
      <c r="IF231" s="43">
        <v>0</v>
      </c>
      <c r="IG231" s="44" t="str">
        <f t="shared" si="1243"/>
        <v>サンリオデニムポーチ</v>
      </c>
      <c r="IH231" s="48">
        <f t="shared" si="1244"/>
        <v>1300</v>
      </c>
      <c r="II231" s="45">
        <f t="shared" si="1245"/>
        <v>1300</v>
      </c>
      <c r="IJ231" s="89">
        <f t="shared" si="1246"/>
        <v>0.22413793103448276</v>
      </c>
      <c r="IK231" s="37"/>
      <c r="IL231" s="29"/>
      <c r="IM231" s="52">
        <f>IF($A222="","",$A222)</f>
        <v>46077</v>
      </c>
      <c r="IN231" s="43">
        <v>153</v>
      </c>
      <c r="IO231" s="43">
        <f t="shared" si="1247"/>
        <v>21</v>
      </c>
      <c r="IP231" s="43">
        <v>225</v>
      </c>
      <c r="IQ231" s="87">
        <f t="shared" si="1248"/>
        <v>1</v>
      </c>
      <c r="IR231" s="43">
        <v>15</v>
      </c>
      <c r="IS231" s="43">
        <f t="shared" si="1249"/>
        <v>2</v>
      </c>
      <c r="IT231" s="43"/>
      <c r="IU231" s="44" t="str">
        <f t="shared" si="1250"/>
        <v>モンチッチがま口</v>
      </c>
      <c r="IV231" s="48">
        <f t="shared" si="1251"/>
        <v>400</v>
      </c>
      <c r="IW231" s="45">
        <f t="shared" si="1252"/>
        <v>800</v>
      </c>
      <c r="IX231" s="89">
        <f t="shared" si="1253"/>
        <v>0.38095238095238093</v>
      </c>
      <c r="IY231" s="37"/>
      <c r="IZ231" s="61"/>
      <c r="JA231" s="52">
        <f>IF($A222="","",$A222)</f>
        <v>46077</v>
      </c>
      <c r="JB231" s="43">
        <v>7058</v>
      </c>
      <c r="JC231" s="43">
        <f t="shared" si="1254"/>
        <v>21</v>
      </c>
      <c r="JD231" s="43">
        <v>229</v>
      </c>
      <c r="JE231" s="87">
        <f t="shared" si="1255"/>
        <v>0</v>
      </c>
      <c r="JF231" s="43">
        <v>18</v>
      </c>
      <c r="JG231" s="43">
        <f t="shared" si="1256"/>
        <v>0</v>
      </c>
      <c r="JH231" s="43"/>
      <c r="JI231" s="44" t="str">
        <f t="shared" si="1257"/>
        <v>サンリオ豹柄キーケース</v>
      </c>
      <c r="JJ231" s="48">
        <f t="shared" si="1258"/>
        <v>1100</v>
      </c>
      <c r="JK231" s="45">
        <f t="shared" si="1259"/>
        <v>0</v>
      </c>
      <c r="JL231" s="89">
        <f t="shared" si="1260"/>
        <v>0</v>
      </c>
      <c r="JM231" s="37"/>
      <c r="JN231" s="29"/>
      <c r="JO231" s="52">
        <f>IF($A222="","",$A222)</f>
        <v>46077</v>
      </c>
      <c r="JP231" s="43">
        <v>5492</v>
      </c>
      <c r="JQ231" s="43">
        <f t="shared" si="1261"/>
        <v>34</v>
      </c>
      <c r="JR231" s="43">
        <v>310</v>
      </c>
      <c r="JS231" s="87">
        <f t="shared" si="1262"/>
        <v>2</v>
      </c>
      <c r="JT231" s="43">
        <v>11</v>
      </c>
      <c r="JU231" s="43">
        <f t="shared" si="1263"/>
        <v>2</v>
      </c>
      <c r="JV231" s="43">
        <v>0</v>
      </c>
      <c r="JW231" s="44" t="str">
        <f t="shared" si="1272"/>
        <v>キティボアバンスクリップ</v>
      </c>
      <c r="JX231" s="48">
        <f t="shared" si="1273"/>
        <v>1100</v>
      </c>
      <c r="JY231" s="45">
        <f t="shared" si="1264"/>
        <v>2200</v>
      </c>
      <c r="JZ231" s="89">
        <f t="shared" si="1265"/>
        <v>0.6470588235294118</v>
      </c>
      <c r="KA231" s="37"/>
      <c r="KB231" s="51"/>
      <c r="KC231" s="52">
        <f>IF($A222="","",$A222)</f>
        <v>46077</v>
      </c>
      <c r="KD231" s="43">
        <v>14399</v>
      </c>
      <c r="KE231" s="43">
        <f>IF(KD231="","",KD231-KD227)</f>
        <v>53</v>
      </c>
      <c r="KF231" s="43">
        <v>524</v>
      </c>
      <c r="KG231" s="87">
        <f>IF(KF231="","",KF231-KF227)</f>
        <v>2</v>
      </c>
      <c r="KH231" s="43">
        <v>9</v>
      </c>
      <c r="KI231" s="43">
        <f>IF(KH231="","",KH227+KJ227-KH231)</f>
        <v>2</v>
      </c>
      <c r="KJ231" s="43">
        <v>10</v>
      </c>
      <c r="KK231" s="44" t="str">
        <f>IF(KD231="","",KK227)</f>
        <v>キティギャルマスコット</v>
      </c>
      <c r="KL231" s="48">
        <f>IF(KE231="","",KL227)</f>
        <v>660</v>
      </c>
      <c r="KM231" s="45">
        <f>IF(KH231="","",KI231*KL231)</f>
        <v>1320</v>
      </c>
      <c r="KN231" s="89">
        <f>IF(KI231="","",KM231/(KE231*100))</f>
        <v>0.24905660377358491</v>
      </c>
      <c r="KO231" s="37"/>
      <c r="KP231" s="29"/>
      <c r="KQ231" s="52">
        <f>IF($A222="","",$A222)</f>
        <v>46077</v>
      </c>
      <c r="KR231" s="43">
        <v>3047</v>
      </c>
      <c r="KS231" s="43">
        <f>IF(KR231="","",KR231-KR227)</f>
        <v>78</v>
      </c>
      <c r="KT231" s="43">
        <v>57</v>
      </c>
      <c r="KU231" s="87">
        <f>IF(KT231="","",KT231-KT227)</f>
        <v>1</v>
      </c>
      <c r="KV231" s="43">
        <v>7</v>
      </c>
      <c r="KW231" s="43">
        <f>IF(KV231="","",KV227+KX227-KV231)</f>
        <v>1</v>
      </c>
      <c r="KX231" s="43"/>
      <c r="KY231" s="44" t="str">
        <f>IF(KR231="","",KY227)</f>
        <v>サンリオケープポーチ</v>
      </c>
      <c r="KZ231" s="48">
        <f>IF(KS231="","",KZ227)</f>
        <v>900</v>
      </c>
      <c r="LA231" s="45">
        <f>IF(KV231="","",KW231*KZ231)</f>
        <v>900</v>
      </c>
      <c r="LB231" s="89">
        <f>IF(KW231="","",LA231/(KS231*100))</f>
        <v>0.11538461538461539</v>
      </c>
      <c r="LC231" s="37"/>
      <c r="LD231" s="29"/>
      <c r="LE231" s="52">
        <f>IF(A223="","",A223)</f>
        <v>46080</v>
      </c>
      <c r="LF231" s="43">
        <v>81265</v>
      </c>
      <c r="LG231" s="86">
        <f>IF(LF231="","",LF231-LF228)</f>
        <v>64</v>
      </c>
      <c r="LH231" s="43">
        <v>445</v>
      </c>
      <c r="LI231" s="43">
        <f t="shared" si="1274"/>
        <v>0</v>
      </c>
      <c r="LJ231" s="43">
        <v>1</v>
      </c>
      <c r="LK231" s="87">
        <f t="shared" si="1275"/>
        <v>0</v>
      </c>
      <c r="LL231" s="43">
        <v>1</v>
      </c>
      <c r="LM231" s="65" t="str">
        <f>IF(LF231="","",LM228)</f>
        <v>ボンドロ</v>
      </c>
      <c r="LN231" s="48">
        <f>IF(LG231="","",LN228)</f>
        <v>1200</v>
      </c>
      <c r="LO231" s="87">
        <f t="shared" si="1210"/>
        <v>0</v>
      </c>
      <c r="LP231" s="53"/>
      <c r="LQ231" s="37"/>
      <c r="LR231" s="29"/>
      <c r="LS231" s="52" t="str">
        <f t="shared" si="1182"/>
        <v/>
      </c>
      <c r="LT231" s="45"/>
      <c r="LU231" s="45" t="str">
        <f t="shared" si="1183"/>
        <v/>
      </c>
      <c r="LV231" s="45"/>
      <c r="LW231" s="45" t="str">
        <f t="shared" si="1184"/>
        <v/>
      </c>
      <c r="LX231" s="45"/>
      <c r="LY231" s="45" t="str">
        <f t="shared" si="1185"/>
        <v/>
      </c>
      <c r="LZ231" s="45"/>
      <c r="MA231" s="43"/>
      <c r="MB231" s="43" t="str">
        <f t="shared" si="1186"/>
        <v/>
      </c>
      <c r="MC231" s="45" t="str">
        <f t="shared" si="1187"/>
        <v/>
      </c>
      <c r="MD231" s="46" t="str">
        <f t="shared" si="1188"/>
        <v/>
      </c>
      <c r="ME231" s="37"/>
      <c r="MF231" s="29"/>
      <c r="MG231" s="52" t="str">
        <f t="shared" si="1189"/>
        <v/>
      </c>
      <c r="MH231" s="45"/>
      <c r="MI231" s="45" t="str">
        <f t="shared" si="1190"/>
        <v/>
      </c>
      <c r="MJ231" s="45"/>
      <c r="MK231" s="45" t="str">
        <f t="shared" si="1191"/>
        <v/>
      </c>
      <c r="ML231" s="45"/>
      <c r="MM231" s="45" t="str">
        <f t="shared" si="1192"/>
        <v/>
      </c>
      <c r="MN231" s="45"/>
      <c r="MO231" s="43"/>
      <c r="MP231" s="43" t="str">
        <f t="shared" si="1193"/>
        <v/>
      </c>
      <c r="MQ231" s="45" t="str">
        <f t="shared" si="1194"/>
        <v/>
      </c>
      <c r="MR231" s="46" t="str">
        <f t="shared" si="1195"/>
        <v/>
      </c>
      <c r="MS231" s="37"/>
      <c r="MT231" s="29"/>
      <c r="MU231" s="52" t="str">
        <f t="shared" si="1196"/>
        <v/>
      </c>
      <c r="MV231" s="45"/>
      <c r="MW231" s="45" t="str">
        <f t="shared" si="1197"/>
        <v/>
      </c>
      <c r="MX231" s="45"/>
      <c r="MY231" s="45" t="str">
        <f t="shared" si="1198"/>
        <v/>
      </c>
      <c r="MZ231" s="45"/>
      <c r="NA231" s="45" t="str">
        <f t="shared" si="1199"/>
        <v/>
      </c>
      <c r="NB231" s="45"/>
      <c r="NC231" s="43"/>
      <c r="ND231" s="43" t="str">
        <f t="shared" si="1200"/>
        <v/>
      </c>
      <c r="NE231" s="45" t="str">
        <f t="shared" si="1201"/>
        <v/>
      </c>
      <c r="NF231" s="46" t="str">
        <f t="shared" si="1202"/>
        <v/>
      </c>
      <c r="NG231" s="37"/>
      <c r="NH231" s="29"/>
      <c r="NI231" s="52" t="str">
        <f t="shared" si="1203"/>
        <v/>
      </c>
      <c r="NJ231" s="45"/>
      <c r="NK231" s="45" t="str">
        <f t="shared" si="1204"/>
        <v/>
      </c>
      <c r="NL231" s="45"/>
      <c r="NM231" s="45" t="str">
        <f t="shared" si="1205"/>
        <v/>
      </c>
      <c r="NN231" s="45"/>
      <c r="NO231" s="45" t="str">
        <f t="shared" si="1206"/>
        <v/>
      </c>
      <c r="NP231" s="45"/>
      <c r="NQ231" s="43"/>
      <c r="NR231" s="43" t="str">
        <f t="shared" si="1207"/>
        <v/>
      </c>
      <c r="NS231" s="45" t="str">
        <f t="shared" si="1208"/>
        <v/>
      </c>
      <c r="NT231" s="46" t="str">
        <f t="shared" si="1209"/>
        <v/>
      </c>
      <c r="NU231" s="37"/>
    </row>
    <row r="232" spans="1:385" ht="15" customHeight="1" x14ac:dyDescent="0.25">
      <c r="A232" s="38"/>
      <c r="B232" s="39" t="str">
        <f>IF(A232="","",SUM(J232,LG258,AL232,DR232,AZ232,DD232,LU232,NK232,MW232,MI232,X232)+SUM(CP271:CP274)+SUM(BN271:BN274)+SUM(KS271:KS274)+SUM(KE271:KE274)+SUM(CB271:CB274)+SUM(IA271:IA274)+SUM(IO271:IO274)+SUM(JC271:JC274)+SUM(JQ271:JQ274))</f>
        <v/>
      </c>
      <c r="C232" s="40" t="str">
        <f>IF(A232="","",SUM(J232,X232,AL232,AZ232)+SUM(KE271:KE274)+SUM(KS271:KS274)+SUM(BN271:BN274))</f>
        <v/>
      </c>
      <c r="D232" s="40" t="str">
        <f>IF(A232="","",SUM(DD232,LU232)+SUM(CB271:CB274)+SUM(CP271:CP274))</f>
        <v/>
      </c>
      <c r="E232" s="41" t="str">
        <f>IF(A232="","",SUM(NK232,MW232,MI232,DR232,LG258)+SUM(IA271:IA274)+SUM(IO271:IO274)+SUM(JC271:JC274)+SUM(JQ271:JQ274))</f>
        <v/>
      </c>
      <c r="F232" s="41"/>
      <c r="G232" s="40"/>
      <c r="H232" s="42"/>
      <c r="I232" s="45"/>
      <c r="J232" s="45" t="str">
        <f t="shared" si="1106"/>
        <v/>
      </c>
      <c r="K232" s="45"/>
      <c r="L232" s="45" t="str">
        <f t="shared" si="1107"/>
        <v/>
      </c>
      <c r="M232" s="45"/>
      <c r="N232" s="45" t="str">
        <f t="shared" si="1108"/>
        <v/>
      </c>
      <c r="O232" s="45"/>
      <c r="P232" s="43"/>
      <c r="Q232" s="43" t="str">
        <f t="shared" si="1109"/>
        <v/>
      </c>
      <c r="R232" s="45" t="str">
        <f t="shared" si="1110"/>
        <v/>
      </c>
      <c r="S232" s="46" t="str">
        <f t="shared" si="1111"/>
        <v/>
      </c>
      <c r="T232" s="37"/>
      <c r="U232" s="29"/>
      <c r="V232" s="52" t="str">
        <f t="shared" si="1112"/>
        <v/>
      </c>
      <c r="W232" s="45"/>
      <c r="X232" s="45" t="str">
        <f t="shared" si="1113"/>
        <v/>
      </c>
      <c r="Y232" s="45"/>
      <c r="Z232" s="45" t="str">
        <f t="shared" si="1114"/>
        <v/>
      </c>
      <c r="AA232" s="45"/>
      <c r="AB232" s="45" t="str">
        <f t="shared" si="1115"/>
        <v/>
      </c>
      <c r="AC232" s="45"/>
      <c r="AD232" s="43"/>
      <c r="AE232" s="43" t="str">
        <f t="shared" si="1116"/>
        <v/>
      </c>
      <c r="AF232" s="45" t="str">
        <f t="shared" si="1117"/>
        <v/>
      </c>
      <c r="AG232" s="46" t="str">
        <f t="shared" si="1118"/>
        <v/>
      </c>
      <c r="AH232" s="37"/>
      <c r="AI232" s="29"/>
      <c r="AJ232" s="52" t="str">
        <f t="shared" si="1119"/>
        <v/>
      </c>
      <c r="AK232" s="45"/>
      <c r="AL232" s="45" t="str">
        <f t="shared" si="1120"/>
        <v/>
      </c>
      <c r="AM232" s="45"/>
      <c r="AN232" s="45" t="str">
        <f t="shared" si="1121"/>
        <v/>
      </c>
      <c r="AO232" s="45"/>
      <c r="AP232" s="45" t="str">
        <f t="shared" si="1122"/>
        <v/>
      </c>
      <c r="AQ232" s="45"/>
      <c r="AR232" s="43"/>
      <c r="AS232" s="43" t="str">
        <f t="shared" si="1123"/>
        <v/>
      </c>
      <c r="AT232" s="45" t="str">
        <f t="shared" si="1124"/>
        <v/>
      </c>
      <c r="AU232" s="46" t="str">
        <f t="shared" si="1125"/>
        <v/>
      </c>
      <c r="AV232" s="37"/>
      <c r="AW232" s="29"/>
      <c r="AX232" s="52" t="str">
        <f t="shared" si="1126"/>
        <v/>
      </c>
      <c r="AY232" s="45"/>
      <c r="AZ232" s="45" t="str">
        <f t="shared" si="1127"/>
        <v/>
      </c>
      <c r="BA232" s="45"/>
      <c r="BB232" s="45" t="str">
        <f t="shared" si="1128"/>
        <v/>
      </c>
      <c r="BC232" s="45"/>
      <c r="BD232" s="45" t="str">
        <f t="shared" si="1129"/>
        <v/>
      </c>
      <c r="BE232" s="45"/>
      <c r="BF232" s="43"/>
      <c r="BG232" s="43" t="str">
        <f t="shared" si="1130"/>
        <v/>
      </c>
      <c r="BH232" s="45" t="str">
        <f t="shared" si="1131"/>
        <v/>
      </c>
      <c r="BI232" s="46" t="str">
        <f t="shared" si="1132"/>
        <v/>
      </c>
      <c r="BJ232" s="37"/>
      <c r="BK232" s="29"/>
      <c r="BL232" s="52"/>
      <c r="BM232" s="43">
        <v>2206</v>
      </c>
      <c r="BN232" s="45">
        <f t="shared" si="1211"/>
        <v>30</v>
      </c>
      <c r="BO232" s="43">
        <v>58</v>
      </c>
      <c r="BP232" s="45">
        <f t="shared" si="1212"/>
        <v>1</v>
      </c>
      <c r="BQ232" s="43">
        <v>16</v>
      </c>
      <c r="BR232" s="45">
        <f t="shared" si="1213"/>
        <v>1</v>
      </c>
      <c r="BS232" s="43">
        <v>0</v>
      </c>
      <c r="BT232" s="63" t="str">
        <f t="shared" si="1268"/>
        <v>キティウインドウチャーム</v>
      </c>
      <c r="BU232" s="67">
        <f t="shared" si="1269"/>
        <v>660</v>
      </c>
      <c r="BV232" s="43">
        <f t="shared" si="1214"/>
        <v>660</v>
      </c>
      <c r="BW232" s="46">
        <f t="shared" si="1215"/>
        <v>0.22</v>
      </c>
      <c r="BX232" s="37"/>
      <c r="BY232" s="57"/>
      <c r="BZ232" s="52"/>
      <c r="CA232" s="43">
        <v>8067</v>
      </c>
      <c r="CB232" s="45">
        <f t="shared" si="1216"/>
        <v>34</v>
      </c>
      <c r="CC232" s="43">
        <v>333</v>
      </c>
      <c r="CD232" s="45">
        <f t="shared" si="1217"/>
        <v>7</v>
      </c>
      <c r="CE232" s="43">
        <v>14</v>
      </c>
      <c r="CF232" s="45">
        <f t="shared" si="1218"/>
        <v>10</v>
      </c>
      <c r="CG232" s="43">
        <v>0</v>
      </c>
      <c r="CH232" s="63" t="str">
        <f t="shared" si="1219"/>
        <v>サンリオリボンポーチ</v>
      </c>
      <c r="CI232" s="67">
        <f t="shared" si="1220"/>
        <v>500</v>
      </c>
      <c r="CJ232" s="43">
        <f t="shared" si="1221"/>
        <v>5000</v>
      </c>
      <c r="CK232" s="46">
        <f t="shared" si="1222"/>
        <v>1.4705882352941178</v>
      </c>
      <c r="CL232" s="37"/>
      <c r="CM232" s="29"/>
      <c r="CN232" s="52"/>
      <c r="CO232" s="43">
        <v>4125</v>
      </c>
      <c r="CP232" s="45">
        <f t="shared" si="1223"/>
        <v>17</v>
      </c>
      <c r="CQ232" s="43">
        <v>111</v>
      </c>
      <c r="CR232" s="45">
        <f t="shared" si="1224"/>
        <v>1</v>
      </c>
      <c r="CS232" s="43">
        <v>16</v>
      </c>
      <c r="CT232" s="45">
        <f t="shared" si="1225"/>
        <v>1</v>
      </c>
      <c r="CU232" s="43">
        <v>0</v>
      </c>
      <c r="CV232" s="63" t="str">
        <f t="shared" si="1226"/>
        <v>ジャグラーサウンドボタン</v>
      </c>
      <c r="CW232" s="67">
        <f t="shared" si="1227"/>
        <v>660</v>
      </c>
      <c r="CX232" s="43">
        <f t="shared" si="1228"/>
        <v>660</v>
      </c>
      <c r="CY232" s="46">
        <f t="shared" si="1229"/>
        <v>0.38823529411764707</v>
      </c>
      <c r="CZ232" s="37"/>
      <c r="DA232" s="29"/>
      <c r="DB232" s="52" t="str">
        <f t="shared" si="1133"/>
        <v/>
      </c>
      <c r="DC232" s="45"/>
      <c r="DD232" s="45" t="str">
        <f t="shared" si="1134"/>
        <v/>
      </c>
      <c r="DE232" s="45"/>
      <c r="DF232" s="45" t="str">
        <f t="shared" si="1135"/>
        <v/>
      </c>
      <c r="DG232" s="45"/>
      <c r="DH232" s="45" t="str">
        <f t="shared" si="1136"/>
        <v/>
      </c>
      <c r="DI232" s="45"/>
      <c r="DJ232" s="43"/>
      <c r="DK232" s="43" t="str">
        <f t="shared" si="1137"/>
        <v/>
      </c>
      <c r="DL232" s="45" t="str">
        <f t="shared" si="1138"/>
        <v/>
      </c>
      <c r="DM232" s="46" t="str">
        <f t="shared" si="1139"/>
        <v/>
      </c>
      <c r="DN232" s="37"/>
      <c r="DO232" s="29"/>
      <c r="DP232" s="52" t="str">
        <f t="shared" si="1140"/>
        <v/>
      </c>
      <c r="DQ232" s="45"/>
      <c r="DR232" s="45" t="str">
        <f t="shared" si="1141"/>
        <v/>
      </c>
      <c r="DS232" s="45"/>
      <c r="DT232" s="45" t="str">
        <f t="shared" si="1142"/>
        <v/>
      </c>
      <c r="DU232" s="45"/>
      <c r="DV232" s="45" t="str">
        <f t="shared" si="1143"/>
        <v/>
      </c>
      <c r="DW232" s="45"/>
      <c r="DX232" s="43"/>
      <c r="DY232" s="43" t="str">
        <f t="shared" si="1144"/>
        <v/>
      </c>
      <c r="DZ232" s="45" t="str">
        <f t="shared" si="1145"/>
        <v/>
      </c>
      <c r="EA232" s="46" t="str">
        <f t="shared" si="1146"/>
        <v/>
      </c>
      <c r="EB232" s="37"/>
      <c r="EC232" s="29"/>
      <c r="ED232" s="52" t="str">
        <f t="shared" si="1147"/>
        <v/>
      </c>
      <c r="EE232" s="45"/>
      <c r="EF232" s="45" t="str">
        <f t="shared" si="1148"/>
        <v/>
      </c>
      <c r="EG232" s="45"/>
      <c r="EH232" s="45" t="str">
        <f t="shared" si="1149"/>
        <v/>
      </c>
      <c r="EI232" s="45"/>
      <c r="EJ232" s="45" t="str">
        <f t="shared" si="1150"/>
        <v/>
      </c>
      <c r="EK232" s="45"/>
      <c r="EL232" s="43"/>
      <c r="EM232" s="43" t="str">
        <f t="shared" si="1151"/>
        <v/>
      </c>
      <c r="EN232" s="45" t="str">
        <f t="shared" si="1152"/>
        <v/>
      </c>
      <c r="EO232" s="46" t="str">
        <f t="shared" si="1153"/>
        <v/>
      </c>
      <c r="EP232" s="37"/>
      <c r="EQ232" s="29"/>
      <c r="ER232" s="52" t="str">
        <f t="shared" si="1154"/>
        <v/>
      </c>
      <c r="ES232" s="45"/>
      <c r="ET232" s="45" t="str">
        <f t="shared" si="1155"/>
        <v/>
      </c>
      <c r="EU232" s="45"/>
      <c r="EV232" s="45"/>
      <c r="EW232" s="45"/>
      <c r="EX232" s="45" t="str">
        <f t="shared" si="1157"/>
        <v/>
      </c>
      <c r="EY232" s="45"/>
      <c r="EZ232" s="43"/>
      <c r="FA232" s="43" t="str">
        <f t="shared" si="1158"/>
        <v/>
      </c>
      <c r="FB232" s="45" t="str">
        <f t="shared" si="1159"/>
        <v/>
      </c>
      <c r="FC232" s="46" t="str">
        <f t="shared" si="1160"/>
        <v/>
      </c>
      <c r="FD232" s="37"/>
      <c r="FE232" s="60"/>
      <c r="FF232" s="52" t="str">
        <f t="shared" si="1161"/>
        <v/>
      </c>
      <c r="FG232" s="45"/>
      <c r="FH232" s="45" t="str">
        <f t="shared" si="1162"/>
        <v/>
      </c>
      <c r="FI232" s="45"/>
      <c r="FJ232" s="45" t="str">
        <f t="shared" si="1163"/>
        <v/>
      </c>
      <c r="FK232" s="45"/>
      <c r="FL232" s="45" t="str">
        <f t="shared" si="1164"/>
        <v/>
      </c>
      <c r="FM232" s="45"/>
      <c r="FN232" s="43"/>
      <c r="FO232" s="43" t="str">
        <f t="shared" si="1165"/>
        <v/>
      </c>
      <c r="FP232" s="45" t="str">
        <f t="shared" si="1166"/>
        <v/>
      </c>
      <c r="FQ232" s="46" t="str">
        <f t="shared" si="1167"/>
        <v/>
      </c>
      <c r="FR232" s="37"/>
      <c r="FS232" s="29"/>
      <c r="FT232" s="52" t="str">
        <f t="shared" si="1168"/>
        <v/>
      </c>
      <c r="FU232" s="45"/>
      <c r="FV232" s="45" t="str">
        <f t="shared" si="1169"/>
        <v/>
      </c>
      <c r="FW232" s="45"/>
      <c r="FX232" s="45" t="str">
        <f t="shared" si="1170"/>
        <v/>
      </c>
      <c r="FY232" s="45"/>
      <c r="FZ232" s="45" t="str">
        <f t="shared" si="1171"/>
        <v/>
      </c>
      <c r="GA232" s="45"/>
      <c r="GB232" s="43"/>
      <c r="GC232" s="43" t="str">
        <f t="shared" si="1172"/>
        <v/>
      </c>
      <c r="GD232" s="45" t="str">
        <f t="shared" si="1173"/>
        <v/>
      </c>
      <c r="GE232" s="46" t="str">
        <f t="shared" si="1174"/>
        <v/>
      </c>
      <c r="GF232" s="37"/>
      <c r="GG232" s="29"/>
      <c r="GH232" s="52" t="str">
        <f t="shared" si="1175"/>
        <v/>
      </c>
      <c r="GI232" s="45"/>
      <c r="GJ232" s="45" t="str">
        <f t="shared" si="1176"/>
        <v/>
      </c>
      <c r="GK232" s="45"/>
      <c r="GL232" s="45" t="str">
        <f t="shared" si="1177"/>
        <v/>
      </c>
      <c r="GM232" s="45"/>
      <c r="GN232" s="45" t="str">
        <f t="shared" si="1178"/>
        <v/>
      </c>
      <c r="GO232" s="45"/>
      <c r="GP232" s="43"/>
      <c r="GQ232" s="43" t="str">
        <f t="shared" si="1179"/>
        <v/>
      </c>
      <c r="GR232" s="45" t="str">
        <f t="shared" si="1180"/>
        <v/>
      </c>
      <c r="GS232" s="46" t="str">
        <f t="shared" si="1181"/>
        <v/>
      </c>
      <c r="GT232" s="37"/>
      <c r="GU232" s="61"/>
      <c r="GV232" s="52"/>
      <c r="GW232" s="62"/>
      <c r="GX232" s="43">
        <v>125</v>
      </c>
      <c r="GY232" s="45">
        <v>866</v>
      </c>
      <c r="GZ232" s="43">
        <v>10</v>
      </c>
      <c r="HA232" s="45"/>
      <c r="HB232" s="43">
        <v>1</v>
      </c>
      <c r="HC232" s="45">
        <f t="shared" si="1232"/>
        <v>5</v>
      </c>
      <c r="HD232" s="43">
        <v>1</v>
      </c>
      <c r="HE232" s="63" t="str">
        <f>IF(GX232="","",HE228)</f>
        <v>ボンボンドロップシール</v>
      </c>
      <c r="HF232" s="67">
        <f>IF(GX231="","",HF228)</f>
        <v>2000</v>
      </c>
      <c r="HG232" s="43">
        <f t="shared" si="1233"/>
        <v>10000</v>
      </c>
      <c r="HH232" s="46">
        <f>IF(HC232="","",HG232/(GY232*100))</f>
        <v>0.11547344110854503</v>
      </c>
      <c r="HI232" s="37"/>
      <c r="HJ232" s="29"/>
      <c r="HK232" s="52"/>
      <c r="HL232" s="43">
        <v>1248</v>
      </c>
      <c r="HM232" s="45">
        <f t="shared" si="1234"/>
        <v>67</v>
      </c>
      <c r="HN232" s="43">
        <v>39</v>
      </c>
      <c r="HO232" s="45">
        <f t="shared" si="1235"/>
        <v>1</v>
      </c>
      <c r="HP232" s="43">
        <v>8</v>
      </c>
      <c r="HQ232" s="45">
        <f t="shared" si="1236"/>
        <v>1</v>
      </c>
      <c r="HR232" s="43">
        <v>0</v>
      </c>
      <c r="HS232" s="63" t="str">
        <f t="shared" si="1270"/>
        <v>サンリオデニムポーチ</v>
      </c>
      <c r="HT232" s="67">
        <f t="shared" si="1271"/>
        <v>1300</v>
      </c>
      <c r="HU232" s="43">
        <f t="shared" si="1238"/>
        <v>1300</v>
      </c>
      <c r="HV232" s="46">
        <f t="shared" si="1239"/>
        <v>0.19402985074626866</v>
      </c>
      <c r="HW232" s="37"/>
      <c r="HX232" s="360"/>
      <c r="HY232" s="52"/>
      <c r="HZ232" s="43">
        <v>5795</v>
      </c>
      <c r="IA232" s="45">
        <f t="shared" si="1240"/>
        <v>12</v>
      </c>
      <c r="IB232" s="43">
        <v>172</v>
      </c>
      <c r="IC232" s="45">
        <f t="shared" si="1241"/>
        <v>0</v>
      </c>
      <c r="ID232" s="43">
        <v>11</v>
      </c>
      <c r="IE232" s="45">
        <f t="shared" si="1242"/>
        <v>0</v>
      </c>
      <c r="IF232" s="43">
        <v>0</v>
      </c>
      <c r="IG232" s="63" t="str">
        <f t="shared" si="1243"/>
        <v>ギャルキティマスコット</v>
      </c>
      <c r="IH232" s="67">
        <f t="shared" si="1244"/>
        <v>500</v>
      </c>
      <c r="II232" s="43">
        <f t="shared" si="1245"/>
        <v>0</v>
      </c>
      <c r="IJ232" s="46">
        <f t="shared" si="1246"/>
        <v>0</v>
      </c>
      <c r="IK232" s="37"/>
      <c r="IL232" s="29"/>
      <c r="IM232" s="52"/>
      <c r="IN232" s="43">
        <v>6578</v>
      </c>
      <c r="IO232" s="45">
        <f t="shared" si="1247"/>
        <v>70</v>
      </c>
      <c r="IP232" s="43">
        <v>168</v>
      </c>
      <c r="IQ232" s="45">
        <f t="shared" si="1248"/>
        <v>2</v>
      </c>
      <c r="IR232" s="43">
        <v>11</v>
      </c>
      <c r="IS232" s="45">
        <f t="shared" si="1249"/>
        <v>2</v>
      </c>
      <c r="IT232" s="43"/>
      <c r="IU232" s="63" t="str">
        <f t="shared" si="1250"/>
        <v>ジャグラーイヤホン</v>
      </c>
      <c r="IV232" s="67">
        <f t="shared" si="1251"/>
        <v>1100</v>
      </c>
      <c r="IW232" s="43">
        <f t="shared" si="1252"/>
        <v>2200</v>
      </c>
      <c r="IX232" s="46">
        <f t="shared" si="1253"/>
        <v>0.31428571428571428</v>
      </c>
      <c r="IY232" s="37"/>
      <c r="IZ232" s="61"/>
      <c r="JA232" s="52"/>
      <c r="JB232" s="43">
        <v>4872</v>
      </c>
      <c r="JC232" s="45">
        <f t="shared" si="1254"/>
        <v>4</v>
      </c>
      <c r="JD232" s="43">
        <v>141</v>
      </c>
      <c r="JE232" s="45">
        <f t="shared" si="1255"/>
        <v>0</v>
      </c>
      <c r="JF232" s="43">
        <v>24</v>
      </c>
      <c r="JG232" s="45">
        <f t="shared" si="1256"/>
        <v>0</v>
      </c>
      <c r="JH232" s="43"/>
      <c r="JI232" s="63" t="str">
        <f t="shared" si="1257"/>
        <v>キティでかぱっちん</v>
      </c>
      <c r="JJ232" s="67">
        <f t="shared" si="1258"/>
        <v>0</v>
      </c>
      <c r="JK232" s="43">
        <f t="shared" si="1259"/>
        <v>0</v>
      </c>
      <c r="JL232" s="46">
        <f t="shared" si="1260"/>
        <v>0</v>
      </c>
      <c r="JM232" s="37"/>
      <c r="JN232" s="29"/>
      <c r="JO232" s="52"/>
      <c r="JP232" s="43">
        <v>6731</v>
      </c>
      <c r="JQ232" s="45">
        <f t="shared" si="1261"/>
        <v>32</v>
      </c>
      <c r="JR232" s="43">
        <v>139</v>
      </c>
      <c r="JS232" s="45">
        <f t="shared" si="1262"/>
        <v>1</v>
      </c>
      <c r="JT232" s="43">
        <v>15</v>
      </c>
      <c r="JU232" s="45">
        <f t="shared" si="1263"/>
        <v>1</v>
      </c>
      <c r="JV232" s="43">
        <v>0</v>
      </c>
      <c r="JW232" s="63" t="str">
        <f t="shared" si="1272"/>
        <v>モンチッチマスコット2</v>
      </c>
      <c r="JX232" s="67">
        <f t="shared" si="1273"/>
        <v>539</v>
      </c>
      <c r="JY232" s="43">
        <f t="shared" si="1264"/>
        <v>539</v>
      </c>
      <c r="JZ232" s="46">
        <f t="shared" si="1265"/>
        <v>0.16843749999999999</v>
      </c>
      <c r="KA232" s="37"/>
      <c r="KB232" s="51"/>
      <c r="KC232" s="52"/>
      <c r="KD232" s="43">
        <v>11690</v>
      </c>
      <c r="KE232" s="45">
        <f>IF(KD232="","",KD232-KD228)</f>
        <v>68</v>
      </c>
      <c r="KF232" s="43">
        <v>343</v>
      </c>
      <c r="KG232" s="45">
        <f>IF(KF232="","",KF232-KF228)</f>
        <v>3</v>
      </c>
      <c r="KH232" s="43">
        <v>7</v>
      </c>
      <c r="KI232" s="45">
        <f>IF(KH232="","",KH228+KJ228-KH232)</f>
        <v>3</v>
      </c>
      <c r="KJ232" s="43">
        <v>2</v>
      </c>
      <c r="KK232" s="63" t="str">
        <f>IF(KD232="","",KK228)</f>
        <v>サンリオ平成デニムポーチ</v>
      </c>
      <c r="KL232" s="67">
        <f>IF(KE232="","",KL228)</f>
        <v>1300</v>
      </c>
      <c r="KM232" s="43">
        <f>IF(KH232="","",KI232*KL232)</f>
        <v>3900</v>
      </c>
      <c r="KN232" s="46">
        <f>IF(KI232="","",KM232/(KE232*100))</f>
        <v>0.57352941176470584</v>
      </c>
      <c r="KO232" s="37"/>
      <c r="KP232" s="29"/>
      <c r="KQ232" s="52"/>
      <c r="KR232" s="43">
        <v>3246</v>
      </c>
      <c r="KS232" s="45">
        <f>IF(KR232="","",KR232-KR228)</f>
        <v>59</v>
      </c>
      <c r="KT232" s="43">
        <v>84</v>
      </c>
      <c r="KU232" s="45">
        <f>IF(KT232="","",KT232-KT228)</f>
        <v>1</v>
      </c>
      <c r="KV232" s="43">
        <v>6</v>
      </c>
      <c r="KW232" s="45">
        <f>IF(KV232="","",KV228+KX228-KV232)</f>
        <v>2</v>
      </c>
      <c r="KX232" s="43"/>
      <c r="KY232" s="63" t="str">
        <f>IF(KR232="","",KY228)</f>
        <v>ギャルキティフェイスポーチ</v>
      </c>
      <c r="KZ232" s="67">
        <f>IF(KS232="","",KZ228)</f>
        <v>1000</v>
      </c>
      <c r="LA232" s="43">
        <f>IF(KV232="","",KW232*KZ232)</f>
        <v>2000</v>
      </c>
      <c r="LB232" s="46">
        <f>IF(KW232="","",LA232/(KS232*100))</f>
        <v>0.33898305084745761</v>
      </c>
      <c r="LC232" s="37"/>
      <c r="LD232" s="29"/>
      <c r="LE232" s="93"/>
      <c r="LF232" s="45"/>
      <c r="LG232" s="45"/>
      <c r="LH232" s="45">
        <v>532</v>
      </c>
      <c r="LI232" s="45">
        <f t="shared" si="1274"/>
        <v>1</v>
      </c>
      <c r="LJ232" s="43">
        <v>2</v>
      </c>
      <c r="LK232" s="45">
        <f t="shared" si="1275"/>
        <v>0</v>
      </c>
      <c r="LL232" s="45">
        <v>0</v>
      </c>
      <c r="LM232" s="73" t="str">
        <f>IF(LF231="","",LM229)</f>
        <v>ボンドロ</v>
      </c>
      <c r="LN232" s="67">
        <f>IF(LG231="","",LN229)</f>
        <v>1500</v>
      </c>
      <c r="LO232" s="45">
        <f t="shared" si="1210"/>
        <v>0</v>
      </c>
      <c r="LP232" s="46"/>
      <c r="LQ232" s="37"/>
      <c r="LR232" s="29"/>
      <c r="LS232" s="52" t="str">
        <f t="shared" si="1182"/>
        <v/>
      </c>
      <c r="LT232" s="45"/>
      <c r="LU232" s="45" t="str">
        <f t="shared" si="1183"/>
        <v/>
      </c>
      <c r="LV232" s="45"/>
      <c r="LW232" s="45" t="str">
        <f t="shared" si="1184"/>
        <v/>
      </c>
      <c r="LX232" s="45"/>
      <c r="LY232" s="45" t="str">
        <f t="shared" si="1185"/>
        <v/>
      </c>
      <c r="LZ232" s="45"/>
      <c r="MA232" s="43"/>
      <c r="MB232" s="43" t="str">
        <f t="shared" si="1186"/>
        <v/>
      </c>
      <c r="MC232" s="45" t="str">
        <f t="shared" si="1187"/>
        <v/>
      </c>
      <c r="MD232" s="46" t="str">
        <f t="shared" si="1188"/>
        <v/>
      </c>
      <c r="ME232" s="37"/>
      <c r="MF232" s="29"/>
      <c r="MG232" s="52" t="str">
        <f t="shared" si="1189"/>
        <v/>
      </c>
      <c r="MH232" s="45"/>
      <c r="MI232" s="45" t="str">
        <f t="shared" si="1190"/>
        <v/>
      </c>
      <c r="MJ232" s="45"/>
      <c r="MK232" s="45" t="str">
        <f t="shared" si="1191"/>
        <v/>
      </c>
      <c r="ML232" s="45"/>
      <c r="MM232" s="45" t="str">
        <f t="shared" si="1192"/>
        <v/>
      </c>
      <c r="MN232" s="45"/>
      <c r="MO232" s="43"/>
      <c r="MP232" s="43" t="str">
        <f t="shared" si="1193"/>
        <v/>
      </c>
      <c r="MQ232" s="45" t="str">
        <f t="shared" si="1194"/>
        <v/>
      </c>
      <c r="MR232" s="46" t="str">
        <f t="shared" si="1195"/>
        <v/>
      </c>
      <c r="MS232" s="37"/>
      <c r="MT232" s="29"/>
      <c r="MU232" s="52" t="str">
        <f t="shared" si="1196"/>
        <v/>
      </c>
      <c r="MV232" s="45"/>
      <c r="MW232" s="45" t="str">
        <f t="shared" si="1197"/>
        <v/>
      </c>
      <c r="MX232" s="45"/>
      <c r="MY232" s="45" t="str">
        <f t="shared" si="1198"/>
        <v/>
      </c>
      <c r="MZ232" s="45"/>
      <c r="NA232" s="45" t="str">
        <f t="shared" si="1199"/>
        <v/>
      </c>
      <c r="NB232" s="45"/>
      <c r="NC232" s="43"/>
      <c r="ND232" s="43" t="str">
        <f t="shared" si="1200"/>
        <v/>
      </c>
      <c r="NE232" s="45" t="str">
        <f t="shared" si="1201"/>
        <v/>
      </c>
      <c r="NF232" s="46" t="str">
        <f t="shared" si="1202"/>
        <v/>
      </c>
      <c r="NG232" s="37"/>
      <c r="NH232" s="29"/>
      <c r="NI232" s="52" t="str">
        <f t="shared" si="1203"/>
        <v/>
      </c>
      <c r="NJ232" s="45"/>
      <c r="NK232" s="45" t="str">
        <f t="shared" si="1204"/>
        <v/>
      </c>
      <c r="NL232" s="45"/>
      <c r="NM232" s="45" t="str">
        <f t="shared" si="1205"/>
        <v/>
      </c>
      <c r="NN232" s="45"/>
      <c r="NO232" s="45" t="str">
        <f t="shared" si="1206"/>
        <v/>
      </c>
      <c r="NP232" s="45"/>
      <c r="NQ232" s="43"/>
      <c r="NR232" s="43" t="str">
        <f t="shared" si="1207"/>
        <v/>
      </c>
      <c r="NS232" s="45" t="str">
        <f t="shared" si="1208"/>
        <v/>
      </c>
      <c r="NT232" s="46" t="str">
        <f t="shared" si="1209"/>
        <v/>
      </c>
      <c r="NU232" s="37"/>
    </row>
    <row r="233" spans="1:385" ht="15" customHeight="1" thickBot="1" x14ac:dyDescent="0.3">
      <c r="A233" s="38"/>
      <c r="B233" s="39"/>
      <c r="C233" s="40"/>
      <c r="D233" s="40"/>
      <c r="E233" s="41"/>
      <c r="F233" s="41"/>
      <c r="G233" s="40"/>
      <c r="H233" s="42"/>
      <c r="I233" s="45"/>
      <c r="J233" s="45"/>
      <c r="K233" s="45"/>
      <c r="L233" s="45"/>
      <c r="M233" s="45"/>
      <c r="N233" s="45"/>
      <c r="O233" s="45"/>
      <c r="P233" s="43"/>
      <c r="Q233" s="43"/>
      <c r="R233" s="45"/>
      <c r="S233" s="46"/>
      <c r="T233" s="37"/>
      <c r="U233" s="29"/>
      <c r="V233" s="52" t="str">
        <f t="shared" si="1112"/>
        <v/>
      </c>
      <c r="W233" s="45"/>
      <c r="X233" s="45"/>
      <c r="Y233" s="45"/>
      <c r="Z233" s="45"/>
      <c r="AA233" s="45"/>
      <c r="AB233" s="45"/>
      <c r="AC233" s="45"/>
      <c r="AD233" s="43"/>
      <c r="AE233" s="43"/>
      <c r="AF233" s="45"/>
      <c r="AG233" s="46"/>
      <c r="AH233" s="37"/>
      <c r="AI233" s="29"/>
      <c r="AJ233" s="52" t="str">
        <f t="shared" si="1119"/>
        <v/>
      </c>
      <c r="AK233" s="45"/>
      <c r="AL233" s="45"/>
      <c r="AM233" s="45"/>
      <c r="AN233" s="45"/>
      <c r="AO233" s="45"/>
      <c r="AP233" s="45"/>
      <c r="AQ233" s="45"/>
      <c r="AR233" s="43"/>
      <c r="AS233" s="43"/>
      <c r="AT233" s="45"/>
      <c r="AU233" s="46"/>
      <c r="AV233" s="37"/>
      <c r="AW233" s="29"/>
      <c r="AX233" s="52" t="str">
        <f t="shared" si="1126"/>
        <v/>
      </c>
      <c r="AY233" s="45"/>
      <c r="AZ233" s="45"/>
      <c r="BA233" s="45"/>
      <c r="BB233" s="45"/>
      <c r="BC233" s="45"/>
      <c r="BD233" s="45"/>
      <c r="BE233" s="45"/>
      <c r="BF233" s="43"/>
      <c r="BG233" s="43"/>
      <c r="BH233" s="45"/>
      <c r="BI233" s="46"/>
      <c r="BJ233" s="37"/>
      <c r="BK233" s="29"/>
      <c r="BL233" s="95"/>
      <c r="BM233" s="27">
        <v>5182</v>
      </c>
      <c r="BN233" s="45">
        <f t="shared" si="1211"/>
        <v>158</v>
      </c>
      <c r="BO233" s="27">
        <v>157</v>
      </c>
      <c r="BP233" s="45">
        <f t="shared" si="1212"/>
        <v>3</v>
      </c>
      <c r="BQ233" s="27">
        <v>10</v>
      </c>
      <c r="BR233" s="45">
        <f t="shared" si="1213"/>
        <v>2</v>
      </c>
      <c r="BS233" s="27">
        <v>0</v>
      </c>
      <c r="BT233" s="63" t="str">
        <f t="shared" si="1268"/>
        <v>サンリオボアバンスクリップ</v>
      </c>
      <c r="BU233" s="67">
        <f t="shared" si="1269"/>
        <v>1100</v>
      </c>
      <c r="BV233" s="45">
        <f t="shared" si="1214"/>
        <v>2200</v>
      </c>
      <c r="BW233" s="46">
        <f t="shared" si="1215"/>
        <v>0.13924050632911392</v>
      </c>
      <c r="BX233" s="37"/>
      <c r="BY233" s="57"/>
      <c r="BZ233" s="95"/>
      <c r="CA233" s="27">
        <v>9696</v>
      </c>
      <c r="CB233" s="45">
        <f t="shared" si="1216"/>
        <v>63</v>
      </c>
      <c r="CC233" s="27">
        <v>465</v>
      </c>
      <c r="CD233" s="45">
        <f t="shared" si="1217"/>
        <v>2</v>
      </c>
      <c r="CE233" s="27">
        <v>12</v>
      </c>
      <c r="CF233" s="45">
        <f t="shared" si="1218"/>
        <v>1</v>
      </c>
      <c r="CG233" s="27">
        <v>0</v>
      </c>
      <c r="CH233" s="63" t="str">
        <f t="shared" si="1219"/>
        <v>サンリオボアバンスクリップ</v>
      </c>
      <c r="CI233" s="67">
        <f t="shared" si="1220"/>
        <v>1100</v>
      </c>
      <c r="CJ233" s="45">
        <f t="shared" si="1221"/>
        <v>1100</v>
      </c>
      <c r="CK233" s="46">
        <f t="shared" si="1222"/>
        <v>0.17460317460317459</v>
      </c>
      <c r="CL233" s="37"/>
      <c r="CM233" s="29"/>
      <c r="CN233" s="95"/>
      <c r="CO233" s="27">
        <v>3986</v>
      </c>
      <c r="CP233" s="45">
        <f t="shared" si="1223"/>
        <v>29</v>
      </c>
      <c r="CQ233" s="27">
        <v>127</v>
      </c>
      <c r="CR233" s="45">
        <f t="shared" si="1224"/>
        <v>0</v>
      </c>
      <c r="CS233" s="27">
        <v>11</v>
      </c>
      <c r="CT233" s="45">
        <f t="shared" si="1225"/>
        <v>0</v>
      </c>
      <c r="CU233" s="27">
        <v>0</v>
      </c>
      <c r="CV233" s="63" t="str">
        <f t="shared" si="1226"/>
        <v>キティしっぽ付きポーチ</v>
      </c>
      <c r="CW233" s="67">
        <f t="shared" si="1227"/>
        <v>880</v>
      </c>
      <c r="CX233" s="45">
        <f t="shared" si="1228"/>
        <v>0</v>
      </c>
      <c r="CY233" s="46">
        <f t="shared" si="1229"/>
        <v>0</v>
      </c>
      <c r="CZ233" s="37"/>
      <c r="DA233" s="29"/>
      <c r="DB233" s="52" t="str">
        <f t="shared" si="1133"/>
        <v/>
      </c>
      <c r="DC233" s="45"/>
      <c r="DD233" s="45"/>
      <c r="DE233" s="45"/>
      <c r="DF233" s="45"/>
      <c r="DG233" s="45"/>
      <c r="DH233" s="45"/>
      <c r="DI233" s="45"/>
      <c r="DJ233" s="43"/>
      <c r="DK233" s="43"/>
      <c r="DL233" s="45"/>
      <c r="DM233" s="46"/>
      <c r="DN233" s="37"/>
      <c r="DO233" s="29"/>
      <c r="DP233" s="52" t="str">
        <f t="shared" si="1140"/>
        <v/>
      </c>
      <c r="DQ233" s="45"/>
      <c r="DR233" s="45"/>
      <c r="DS233" s="45"/>
      <c r="DT233" s="45"/>
      <c r="DU233" s="45"/>
      <c r="DV233" s="45"/>
      <c r="DW233" s="45"/>
      <c r="DX233" s="43"/>
      <c r="DY233" s="43"/>
      <c r="DZ233" s="45"/>
      <c r="EA233" s="46"/>
      <c r="EB233" s="37"/>
      <c r="ED233" s="52" t="str">
        <f t="shared" si="1147"/>
        <v/>
      </c>
      <c r="EE233" s="45"/>
      <c r="EF233" s="45"/>
      <c r="EG233" s="45"/>
      <c r="EH233" s="45"/>
      <c r="EI233" s="45"/>
      <c r="EJ233" s="45"/>
      <c r="EK233" s="45"/>
      <c r="EL233" s="43"/>
      <c r="EM233" s="43"/>
      <c r="EN233" s="45"/>
      <c r="EO233" s="46"/>
      <c r="EP233" s="37"/>
      <c r="ER233" s="52" t="str">
        <f t="shared" si="1154"/>
        <v/>
      </c>
      <c r="ES233" s="45"/>
      <c r="ET233" s="45"/>
      <c r="EU233" s="45"/>
      <c r="EV233" s="45"/>
      <c r="EW233" s="45"/>
      <c r="EX233" s="45"/>
      <c r="EY233" s="45"/>
      <c r="EZ233" s="43"/>
      <c r="FA233" s="43"/>
      <c r="FB233" s="45"/>
      <c r="FC233" s="46"/>
      <c r="FD233" s="37"/>
      <c r="FF233" s="52" t="str">
        <f t="shared" si="1161"/>
        <v/>
      </c>
      <c r="FG233" s="45"/>
      <c r="FH233" s="45"/>
      <c r="FI233" s="45"/>
      <c r="FJ233" s="45"/>
      <c r="FK233" s="45"/>
      <c r="FL233" s="45"/>
      <c r="FM233" s="45"/>
      <c r="FN233" s="43"/>
      <c r="FO233" s="43"/>
      <c r="FP233" s="45"/>
      <c r="FQ233" s="46"/>
      <c r="FR233" s="37"/>
      <c r="FS233" s="29"/>
      <c r="FT233" s="52" t="str">
        <f t="shared" si="1168"/>
        <v/>
      </c>
      <c r="FU233" s="45"/>
      <c r="FV233" s="45"/>
      <c r="FW233" s="45"/>
      <c r="FX233" s="45"/>
      <c r="FY233" s="45"/>
      <c r="FZ233" s="45"/>
      <c r="GA233" s="45"/>
      <c r="GB233" s="43"/>
      <c r="GC233" s="43"/>
      <c r="GD233" s="45"/>
      <c r="GE233" s="46"/>
      <c r="GF233" s="37"/>
      <c r="GH233" s="52" t="str">
        <f t="shared" si="1175"/>
        <v/>
      </c>
      <c r="GI233" s="45"/>
      <c r="GJ233" s="45"/>
      <c r="GK233" s="45"/>
      <c r="GL233" s="45"/>
      <c r="GM233" s="45"/>
      <c r="GN233" s="45"/>
      <c r="GO233" s="45"/>
      <c r="GP233" s="43"/>
      <c r="GQ233" s="43"/>
      <c r="GR233" s="45"/>
      <c r="GS233" s="46"/>
      <c r="GT233" s="37"/>
      <c r="GU233" s="61"/>
      <c r="GV233" s="95"/>
      <c r="GW233" s="200"/>
      <c r="GX233" s="27">
        <v>3721</v>
      </c>
      <c r="GY233" s="45"/>
      <c r="GZ233" s="27">
        <v>82</v>
      </c>
      <c r="HA233" s="45"/>
      <c r="HB233" s="27">
        <v>2</v>
      </c>
      <c r="HC233" s="45">
        <f t="shared" si="1232"/>
        <v>4</v>
      </c>
      <c r="HD233" s="27"/>
      <c r="HE233" s="63" t="str">
        <f>IF(GX231="","",HE229)</f>
        <v>ジュエルドロップシール</v>
      </c>
      <c r="HF233" s="67">
        <f>IF(GX231="","",HF229)</f>
        <v>1000</v>
      </c>
      <c r="HG233" s="45">
        <f t="shared" si="1233"/>
        <v>4000</v>
      </c>
      <c r="HH233" s="46">
        <f>IF(HC233="","",HG233/(GY232*100))</f>
        <v>4.6189376443418015E-2</v>
      </c>
      <c r="HI233" s="37"/>
      <c r="HK233" s="95"/>
      <c r="HL233" s="27">
        <v>2558</v>
      </c>
      <c r="HM233" s="45">
        <f t="shared" si="1234"/>
        <v>73</v>
      </c>
      <c r="HN233" s="27">
        <v>73</v>
      </c>
      <c r="HO233" s="45">
        <f t="shared" si="1235"/>
        <v>5</v>
      </c>
      <c r="HP233" s="27">
        <v>5</v>
      </c>
      <c r="HQ233" s="45">
        <f t="shared" si="1236"/>
        <v>5</v>
      </c>
      <c r="HR233" s="27">
        <v>3</v>
      </c>
      <c r="HS233" s="63" t="str">
        <f t="shared" si="1270"/>
        <v>ゲームアーク</v>
      </c>
      <c r="HT233" s="67">
        <f t="shared" si="1271"/>
        <v>600</v>
      </c>
      <c r="HU233" s="45">
        <f t="shared" si="1238"/>
        <v>3000</v>
      </c>
      <c r="HV233" s="46">
        <f t="shared" si="1239"/>
        <v>0.41095890410958902</v>
      </c>
      <c r="HW233" s="37" t="s">
        <v>726</v>
      </c>
      <c r="HX233" s="360"/>
      <c r="HY233" s="95"/>
      <c r="HZ233" s="27">
        <v>8861</v>
      </c>
      <c r="IA233" s="45">
        <f t="shared" si="1240"/>
        <v>268</v>
      </c>
      <c r="IB233" s="27">
        <v>240</v>
      </c>
      <c r="IC233" s="45">
        <f t="shared" si="1241"/>
        <v>18</v>
      </c>
      <c r="ID233" s="27">
        <v>28</v>
      </c>
      <c r="IE233" s="45">
        <f t="shared" si="1242"/>
        <v>19</v>
      </c>
      <c r="IF233" s="27">
        <v>0</v>
      </c>
      <c r="IG233" s="63" t="str">
        <f t="shared" si="1243"/>
        <v>ボンボンドロップシール</v>
      </c>
      <c r="IH233" s="67">
        <f t="shared" si="1244"/>
        <v>200</v>
      </c>
      <c r="II233" s="45">
        <f t="shared" si="1245"/>
        <v>3800</v>
      </c>
      <c r="IJ233" s="46">
        <f t="shared" si="1246"/>
        <v>0.1417910447761194</v>
      </c>
      <c r="IK233" s="37"/>
      <c r="IL233" s="29"/>
      <c r="IM233" s="95"/>
      <c r="IN233" s="27">
        <v>5680</v>
      </c>
      <c r="IO233" s="45">
        <f t="shared" si="1247"/>
        <v>190</v>
      </c>
      <c r="IP233" s="27">
        <v>417</v>
      </c>
      <c r="IQ233" s="45">
        <f t="shared" si="1248"/>
        <v>8</v>
      </c>
      <c r="IR233" s="27">
        <v>22</v>
      </c>
      <c r="IS233" s="45">
        <f t="shared" si="1249"/>
        <v>8</v>
      </c>
      <c r="IT233" s="27"/>
      <c r="IU233" s="63" t="s">
        <v>943</v>
      </c>
      <c r="IV233" s="67">
        <v>1100</v>
      </c>
      <c r="IW233" s="45">
        <f t="shared" si="1252"/>
        <v>8800</v>
      </c>
      <c r="IX233" s="46">
        <f t="shared" si="1253"/>
        <v>0.4631578947368421</v>
      </c>
      <c r="IY233" s="37"/>
      <c r="IZ233" s="61"/>
      <c r="JA233" s="95"/>
      <c r="JB233" s="27">
        <v>9077</v>
      </c>
      <c r="JC233" s="45">
        <f t="shared" si="1254"/>
        <v>210</v>
      </c>
      <c r="JD233" s="27">
        <v>516</v>
      </c>
      <c r="JE233" s="45">
        <f t="shared" si="1255"/>
        <v>4</v>
      </c>
      <c r="JF233" s="27">
        <v>16</v>
      </c>
      <c r="JG233" s="45">
        <f t="shared" si="1256"/>
        <v>3</v>
      </c>
      <c r="JH233" s="27"/>
      <c r="JI233" s="63" t="str">
        <f t="shared" si="1257"/>
        <v>たまごっちマスコット</v>
      </c>
      <c r="JJ233" s="67">
        <f t="shared" si="1258"/>
        <v>1100</v>
      </c>
      <c r="JK233" s="45">
        <f t="shared" si="1259"/>
        <v>3300</v>
      </c>
      <c r="JL233" s="46">
        <f t="shared" si="1260"/>
        <v>0.15714285714285714</v>
      </c>
      <c r="JM233" s="37"/>
      <c r="JN233" s="29"/>
      <c r="JO233" s="95"/>
      <c r="JP233" s="27">
        <v>6776</v>
      </c>
      <c r="JQ233" s="45">
        <f t="shared" si="1261"/>
        <v>9</v>
      </c>
      <c r="JR233" s="27">
        <v>308</v>
      </c>
      <c r="JS233" s="45">
        <f t="shared" si="1262"/>
        <v>0</v>
      </c>
      <c r="JT233" s="27">
        <v>12</v>
      </c>
      <c r="JU233" s="45">
        <f t="shared" si="1263"/>
        <v>0</v>
      </c>
      <c r="JV233" s="27">
        <v>0</v>
      </c>
      <c r="JW233" s="63" t="str">
        <f t="shared" si="1272"/>
        <v>キティウインドウポーチ</v>
      </c>
      <c r="JX233" s="67">
        <f t="shared" si="1273"/>
        <v>0</v>
      </c>
      <c r="JY233" s="45">
        <f t="shared" si="1264"/>
        <v>0</v>
      </c>
      <c r="JZ233" s="46">
        <f t="shared" si="1265"/>
        <v>0</v>
      </c>
      <c r="KA233" s="37"/>
      <c r="KB233" s="51"/>
      <c r="KC233" s="94"/>
      <c r="KD233" s="27">
        <v>13913</v>
      </c>
      <c r="KE233" s="45">
        <f>IF(KD233="","",KD233-KD229)</f>
        <v>330</v>
      </c>
      <c r="KF233" s="27">
        <v>751</v>
      </c>
      <c r="KG233" s="45">
        <f>IF(KF233="","",KF233-KF229)</f>
        <v>9</v>
      </c>
      <c r="KH233" s="27">
        <v>8</v>
      </c>
      <c r="KI233" s="45">
        <f>IF(KH233="","",KH229+KJ229-KH233)</f>
        <v>9</v>
      </c>
      <c r="KJ233" s="27">
        <v>5</v>
      </c>
      <c r="KK233" s="63" t="str">
        <f>IF(KD233="","",KK229)</f>
        <v>たまごっちマスコット</v>
      </c>
      <c r="KL233" s="67">
        <f>IF(KE233="","",KL229)</f>
        <v>1100</v>
      </c>
      <c r="KM233" s="45">
        <f>IF(KH233="","",KI233*KL233)</f>
        <v>9900</v>
      </c>
      <c r="KN233" s="46">
        <f>IF(KI233="","",KM233/(KE233*100))</f>
        <v>0.3</v>
      </c>
      <c r="KO233" s="37"/>
      <c r="KP233" s="29"/>
      <c r="KQ233" s="95"/>
      <c r="KR233" s="27">
        <v>3725</v>
      </c>
      <c r="KS233" s="45">
        <f>IF(KR233="","",KR233-KR229)</f>
        <v>82</v>
      </c>
      <c r="KT233" s="27">
        <v>122</v>
      </c>
      <c r="KU233" s="45">
        <f>IF(KT233="","",KT233-KT229)</f>
        <v>0</v>
      </c>
      <c r="KV233" s="27">
        <v>10</v>
      </c>
      <c r="KW233" s="45">
        <f>IF(KV233="","",KV229+KX229-KV233)</f>
        <v>0</v>
      </c>
      <c r="KX233" s="27"/>
      <c r="KY233" s="63" t="str">
        <f>IF(KR233="","",KY229)</f>
        <v>ゲームアーク</v>
      </c>
      <c r="KZ233" s="67">
        <f>IF(KS233="","",KZ229)</f>
        <v>0</v>
      </c>
      <c r="LA233" s="45">
        <f>IF(KV233="","",KW233*KZ233)</f>
        <v>0</v>
      </c>
      <c r="LB233" s="46">
        <f>IF(KW233="","",LA233/(KS233*100))</f>
        <v>0</v>
      </c>
      <c r="LC233" s="37"/>
      <c r="LD233" s="29"/>
      <c r="LE233" s="75"/>
      <c r="LF233" s="76"/>
      <c r="LG233" s="76"/>
      <c r="LH233" s="76">
        <v>1166</v>
      </c>
      <c r="LI233" s="76">
        <f t="shared" si="1274"/>
        <v>0</v>
      </c>
      <c r="LJ233" s="77">
        <v>2</v>
      </c>
      <c r="LK233" s="76">
        <f t="shared" si="1275"/>
        <v>0</v>
      </c>
      <c r="LL233" s="76">
        <v>0</v>
      </c>
      <c r="LM233" s="78" t="str">
        <f>IF(LF231="","",LM230)</f>
        <v>ボンドロ</v>
      </c>
      <c r="LN233" s="79">
        <f>IF(LG231="","",LN230)</f>
        <v>1500</v>
      </c>
      <c r="LO233" s="76">
        <f t="shared" si="1210"/>
        <v>0</v>
      </c>
      <c r="LP233" s="80"/>
      <c r="LQ233" s="37"/>
      <c r="LR233" s="29"/>
      <c r="LS233" s="52" t="str">
        <f t="shared" si="1182"/>
        <v/>
      </c>
      <c r="LT233" s="45"/>
      <c r="LU233" s="45"/>
      <c r="LV233" s="45"/>
      <c r="LW233" s="45"/>
      <c r="LX233" s="45"/>
      <c r="LY233" s="45"/>
      <c r="LZ233" s="45"/>
      <c r="MA233" s="43"/>
      <c r="MB233" s="43"/>
      <c r="MC233" s="45"/>
      <c r="MD233" s="46"/>
      <c r="ME233" s="37"/>
      <c r="MF233" s="29"/>
      <c r="MG233" s="52" t="str">
        <f t="shared" si="1189"/>
        <v/>
      </c>
      <c r="MH233" s="45"/>
      <c r="MI233" s="45"/>
      <c r="MJ233" s="45"/>
      <c r="MK233" s="45"/>
      <c r="ML233" s="45"/>
      <c r="MM233" s="45"/>
      <c r="MN233" s="45"/>
      <c r="MO233" s="43"/>
      <c r="MP233" s="43"/>
      <c r="MQ233" s="45"/>
      <c r="MR233" s="46"/>
      <c r="MS233" s="37"/>
      <c r="MT233" s="29"/>
      <c r="MU233" s="52" t="str">
        <f t="shared" si="1196"/>
        <v/>
      </c>
      <c r="MV233" s="45"/>
      <c r="MW233" s="45"/>
      <c r="MX233" s="45"/>
      <c r="MY233" s="45"/>
      <c r="MZ233" s="45"/>
      <c r="NA233" s="45"/>
      <c r="NB233" s="45"/>
      <c r="NC233" s="43"/>
      <c r="ND233" s="43"/>
      <c r="NE233" s="45"/>
      <c r="NF233" s="46"/>
      <c r="NG233" s="37"/>
      <c r="NH233" s="29"/>
      <c r="NI233" s="52" t="str">
        <f t="shared" si="1203"/>
        <v/>
      </c>
      <c r="NJ233" s="45"/>
      <c r="NK233" s="45"/>
      <c r="NL233" s="45"/>
      <c r="NM233" s="45"/>
      <c r="NN233" s="45"/>
      <c r="NO233" s="45"/>
      <c r="NP233" s="45"/>
      <c r="NQ233" s="43"/>
      <c r="NR233" s="43"/>
      <c r="NS233" s="45"/>
      <c r="NT233" s="46"/>
      <c r="NU233" s="37"/>
    </row>
    <row r="234" spans="1:385" ht="15" customHeight="1" thickTop="1" thickBot="1" x14ac:dyDescent="0.3">
      <c r="A234" s="38"/>
      <c r="B234" s="39"/>
      <c r="C234" s="40"/>
      <c r="D234" s="40"/>
      <c r="E234" s="41"/>
      <c r="F234" s="41"/>
      <c r="G234" s="40"/>
      <c r="H234" s="42"/>
      <c r="I234" s="45"/>
      <c r="J234" s="45" t="str">
        <f>IF(I234="","",I234-I235)</f>
        <v/>
      </c>
      <c r="K234" s="45"/>
      <c r="L234" s="45" t="str">
        <f>IF(K234="","",K234-K235)</f>
        <v/>
      </c>
      <c r="M234" s="45"/>
      <c r="N234" s="45" t="str">
        <f>IF(M234="","",M235+O235-M234)</f>
        <v/>
      </c>
      <c r="O234" s="45"/>
      <c r="P234" s="43"/>
      <c r="Q234" s="43" t="str">
        <f>IF(I234="","",Q235)</f>
        <v/>
      </c>
      <c r="R234" s="45" t="str">
        <f t="shared" ref="R234:R271" si="1276">IF(Q234="","",N234*Q234)</f>
        <v/>
      </c>
      <c r="S234" s="46" t="str">
        <f t="shared" ref="S234:S271" si="1277">IF(R234="","",R234/(J234*100))</f>
        <v/>
      </c>
      <c r="T234" s="37"/>
      <c r="U234" s="29"/>
      <c r="V234" s="52" t="str">
        <f t="shared" si="1112"/>
        <v/>
      </c>
      <c r="W234" s="67"/>
      <c r="X234" s="45" t="str">
        <f>IF(W234="","",W234-W235)</f>
        <v/>
      </c>
      <c r="Y234" s="45"/>
      <c r="Z234" s="45" t="str">
        <f>IF(Y234="","",Y234-Y235)</f>
        <v/>
      </c>
      <c r="AA234" s="45"/>
      <c r="AB234" s="45" t="str">
        <f>IF(AA234="","",AA235+AC235-AA234)</f>
        <v/>
      </c>
      <c r="AC234" s="45"/>
      <c r="AD234" s="43"/>
      <c r="AE234" s="43" t="str">
        <f>IF(W234="","",AE235)</f>
        <v/>
      </c>
      <c r="AF234" s="45" t="str">
        <f t="shared" ref="AF234:AF266" si="1278">IF(AE234="","",AB234*AE234)</f>
        <v/>
      </c>
      <c r="AG234" s="46" t="str">
        <f t="shared" ref="AG234:AG266" si="1279">IF(AF234="","",AF234/(X234*100))</f>
        <v/>
      </c>
      <c r="AH234" s="37"/>
      <c r="AI234" s="29"/>
      <c r="AJ234" s="52" t="str">
        <f t="shared" si="1119"/>
        <v/>
      </c>
      <c r="AK234" s="45"/>
      <c r="AL234" s="45" t="str">
        <f>IF(AK234="","",AK234-AK235)</f>
        <v/>
      </c>
      <c r="AM234" s="45"/>
      <c r="AN234" s="45" t="str">
        <f>IF(AM234="","",AM234-AM235)</f>
        <v/>
      </c>
      <c r="AO234" s="45"/>
      <c r="AP234" s="45" t="str">
        <f>IF(AO234="","",AO235+AQ235-AO234)</f>
        <v/>
      </c>
      <c r="AQ234" s="45"/>
      <c r="AR234" s="43"/>
      <c r="AS234" s="43" t="str">
        <f>IF(AK234="","",AS235)</f>
        <v/>
      </c>
      <c r="AT234" s="45" t="str">
        <f t="shared" ref="AT234:AT271" si="1280">IF(AS234="","",AP234*AS234)</f>
        <v/>
      </c>
      <c r="AU234" s="46" t="str">
        <f t="shared" ref="AU234:AU271" si="1281">IF(AT234="","",AT234/(AL234*100))</f>
        <v/>
      </c>
      <c r="AV234" s="37"/>
      <c r="AW234" s="29"/>
      <c r="AX234" s="52" t="str">
        <f t="shared" si="1126"/>
        <v/>
      </c>
      <c r="AY234" s="45"/>
      <c r="AZ234" s="45" t="str">
        <f>IF(AY234="","",AY234-AY235)</f>
        <v/>
      </c>
      <c r="BA234" s="45"/>
      <c r="BB234" s="45" t="str">
        <f>IF(BA234="","",BA234-BA235)</f>
        <v/>
      </c>
      <c r="BC234" s="45"/>
      <c r="BD234" s="45" t="str">
        <f>IF(BC234="","",BC235+BE235-BC234)</f>
        <v/>
      </c>
      <c r="BE234" s="45"/>
      <c r="BF234" s="43"/>
      <c r="BG234" s="43" t="str">
        <f>IF(AY234="","",BG235)</f>
        <v/>
      </c>
      <c r="BH234" s="45" t="str">
        <f t="shared" ref="BH234:BH271" si="1282">IF(BG234="","",BD234*BG234)</f>
        <v/>
      </c>
      <c r="BI234" s="46" t="str">
        <f t="shared" ref="BI234:BI271" si="1283">IF(BH234="","",BH234/(AZ234*100))</f>
        <v/>
      </c>
      <c r="BJ234" s="37"/>
      <c r="BK234" s="29"/>
      <c r="BL234" s="75"/>
      <c r="BM234" s="76">
        <v>2965</v>
      </c>
      <c r="BN234" s="76">
        <f t="shared" si="1211"/>
        <v>48</v>
      </c>
      <c r="BO234" s="76">
        <v>33</v>
      </c>
      <c r="BP234" s="76">
        <f t="shared" si="1212"/>
        <v>0</v>
      </c>
      <c r="BQ234" s="76">
        <v>14</v>
      </c>
      <c r="BR234" s="76">
        <f t="shared" si="1213"/>
        <v>0</v>
      </c>
      <c r="BS234" s="76"/>
      <c r="BT234" s="78" t="str">
        <f t="shared" si="1268"/>
        <v>yayaマスコット</v>
      </c>
      <c r="BU234" s="79">
        <f t="shared" si="1269"/>
        <v>930</v>
      </c>
      <c r="BV234" s="76">
        <f t="shared" si="1214"/>
        <v>0</v>
      </c>
      <c r="BW234" s="80">
        <f t="shared" si="1215"/>
        <v>0</v>
      </c>
      <c r="BX234" s="37" t="s">
        <v>937</v>
      </c>
      <c r="BY234" s="57"/>
      <c r="BZ234" s="75"/>
      <c r="CA234" s="76">
        <v>7422</v>
      </c>
      <c r="CB234" s="76">
        <f t="shared" si="1216"/>
        <v>20</v>
      </c>
      <c r="CC234" s="76">
        <v>410</v>
      </c>
      <c r="CD234" s="76">
        <f t="shared" si="1217"/>
        <v>0</v>
      </c>
      <c r="CE234" s="76">
        <v>11</v>
      </c>
      <c r="CF234" s="76">
        <f t="shared" si="1218"/>
        <v>0</v>
      </c>
      <c r="CG234" s="76">
        <v>9</v>
      </c>
      <c r="CH234" s="78" t="str">
        <f t="shared" si="1219"/>
        <v>ギャルキティマスコット</v>
      </c>
      <c r="CI234" s="79">
        <f t="shared" si="1220"/>
        <v>198</v>
      </c>
      <c r="CJ234" s="76">
        <f t="shared" si="1221"/>
        <v>0</v>
      </c>
      <c r="CK234" s="80">
        <f t="shared" si="1222"/>
        <v>0</v>
      </c>
      <c r="CL234" s="37" t="s">
        <v>941</v>
      </c>
      <c r="CM234" s="29"/>
      <c r="CN234" s="75"/>
      <c r="CO234" s="76">
        <v>2975</v>
      </c>
      <c r="CP234" s="76">
        <f t="shared" si="1223"/>
        <v>52</v>
      </c>
      <c r="CQ234" s="76">
        <v>163</v>
      </c>
      <c r="CR234" s="76">
        <f t="shared" si="1224"/>
        <v>12</v>
      </c>
      <c r="CS234" s="76">
        <v>90</v>
      </c>
      <c r="CT234" s="76">
        <f t="shared" si="1225"/>
        <v>18</v>
      </c>
      <c r="CU234" s="76">
        <v>10</v>
      </c>
      <c r="CV234" s="78" t="str">
        <f t="shared" si="1226"/>
        <v>AIラバーキーホルダー</v>
      </c>
      <c r="CW234" s="79">
        <f t="shared" si="1227"/>
        <v>198</v>
      </c>
      <c r="CX234" s="76">
        <f t="shared" si="1228"/>
        <v>3564</v>
      </c>
      <c r="CY234" s="80">
        <f t="shared" si="1229"/>
        <v>0.68538461538461537</v>
      </c>
      <c r="CZ234" s="37"/>
      <c r="DA234" s="29"/>
      <c r="DB234" s="52" t="str">
        <f t="shared" si="1133"/>
        <v/>
      </c>
      <c r="DC234" s="45"/>
      <c r="DD234" s="45" t="str">
        <f>IF(DC234="","",DC234-DC235)</f>
        <v/>
      </c>
      <c r="DE234" s="45"/>
      <c r="DF234" s="45" t="str">
        <f>IF(DE234="","",DE234-DE235)</f>
        <v/>
      </c>
      <c r="DG234" s="45"/>
      <c r="DH234" s="45" t="str">
        <f>IF(DG234="","",DG235+DI235-DG234)</f>
        <v/>
      </c>
      <c r="DI234" s="45"/>
      <c r="DJ234" s="43"/>
      <c r="DK234" s="43" t="str">
        <f>IF(DC234="","",DK235)</f>
        <v/>
      </c>
      <c r="DL234" s="45" t="str">
        <f t="shared" ref="DL234:DL266" si="1284">IF(DK234="","",DH234*DK234)</f>
        <v/>
      </c>
      <c r="DM234" s="46" t="str">
        <f t="shared" ref="DM234:DM266" si="1285">IF(DL234="","",DL234/(DD234*100))</f>
        <v/>
      </c>
      <c r="DN234" s="37"/>
      <c r="DO234" s="29"/>
      <c r="DP234" s="52" t="str">
        <f t="shared" si="1140"/>
        <v/>
      </c>
      <c r="DQ234" s="45"/>
      <c r="DR234" s="45" t="str">
        <f>IF(DQ234="","",DQ234-DQ235)</f>
        <v/>
      </c>
      <c r="DS234" s="45"/>
      <c r="DT234" s="45" t="str">
        <f>IF(DS234="","",DS234-DS235)</f>
        <v/>
      </c>
      <c r="DU234" s="45"/>
      <c r="DV234" s="45" t="str">
        <f>IF(DU234="","",DU235+DW235-DU234)</f>
        <v/>
      </c>
      <c r="DW234" s="45"/>
      <c r="DX234" s="43"/>
      <c r="DY234" s="43" t="str">
        <f>IF(DQ234="","",DY235)</f>
        <v/>
      </c>
      <c r="DZ234" s="45" t="str">
        <f t="shared" ref="DZ234:DZ271" si="1286">IF(DY234="","",DV234*DY234)</f>
        <v/>
      </c>
      <c r="EA234" s="46" t="str">
        <f t="shared" ref="EA234:EA271" si="1287">IF(DZ234="","",DZ234/(DR234*100))</f>
        <v/>
      </c>
      <c r="EB234" s="37"/>
      <c r="ED234" s="52" t="str">
        <f t="shared" si="1147"/>
        <v/>
      </c>
      <c r="EE234" s="45"/>
      <c r="EF234" s="45" t="str">
        <f>IF(EE234="","",EE234-EE235)</f>
        <v/>
      </c>
      <c r="EG234" s="45"/>
      <c r="EH234" s="45" t="str">
        <f>IF(EG234="","",EG234-EG235)</f>
        <v/>
      </c>
      <c r="EI234" s="45"/>
      <c r="EJ234" s="45" t="str">
        <f>IF(EI234="","",EI235+EK235-EI234)</f>
        <v/>
      </c>
      <c r="EK234" s="45"/>
      <c r="EL234" s="43"/>
      <c r="EM234" s="43" t="str">
        <f>IF(EE234="","",EM235)</f>
        <v/>
      </c>
      <c r="EN234" s="45" t="str">
        <f t="shared" ref="EN234:EN266" si="1288">IF(EM234="","",EJ234*EM234)</f>
        <v/>
      </c>
      <c r="EO234" s="46" t="str">
        <f t="shared" ref="EO234:EO266" si="1289">IF(EN234="","",EN234/(EF234*100))</f>
        <v/>
      </c>
      <c r="EP234" s="37"/>
      <c r="ER234" s="52" t="str">
        <f t="shared" si="1154"/>
        <v/>
      </c>
      <c r="ES234" s="45"/>
      <c r="ET234" s="45" t="str">
        <f>IF(ES234="","",ES234-ES235)</f>
        <v/>
      </c>
      <c r="EU234" s="45"/>
      <c r="EV234" s="45" t="str">
        <f>IF(EU234="","",EU234-EU235)</f>
        <v/>
      </c>
      <c r="EW234" s="45"/>
      <c r="EX234" s="45" t="str">
        <f>IF(EW234="","",EW235+EY235-EW234)</f>
        <v/>
      </c>
      <c r="EY234" s="45"/>
      <c r="EZ234" s="43"/>
      <c r="FA234" s="43" t="str">
        <f>IF(ES234="","",FA235)</f>
        <v/>
      </c>
      <c r="FB234" s="45" t="str">
        <f t="shared" ref="FB234:FB266" si="1290">IF(FA234="","",EX234*FA234)</f>
        <v/>
      </c>
      <c r="FC234" s="46" t="str">
        <f t="shared" ref="FC234:FC266" si="1291">IF(FB234="","",FB234/(ET234*100))</f>
        <v/>
      </c>
      <c r="FD234" s="37"/>
      <c r="FF234" s="52" t="str">
        <f t="shared" si="1161"/>
        <v/>
      </c>
      <c r="FG234" s="45"/>
      <c r="FH234" s="45" t="str">
        <f>IF(FG234="","",FG234-FG235)</f>
        <v/>
      </c>
      <c r="FI234" s="45"/>
      <c r="FJ234" s="45" t="str">
        <f>IF(FI234="","",FI234-FI235)</f>
        <v/>
      </c>
      <c r="FK234" s="45"/>
      <c r="FL234" s="45" t="str">
        <f>IF(FK234="","",FK235+FM235-FK234)</f>
        <v/>
      </c>
      <c r="FM234" s="45"/>
      <c r="FN234" s="43"/>
      <c r="FO234" s="43" t="str">
        <f>IF(FG234="","",FO235)</f>
        <v/>
      </c>
      <c r="FP234" s="45" t="str">
        <f t="shared" ref="FP234:FP266" si="1292">IF(FO234="","",FL234*FO234)</f>
        <v/>
      </c>
      <c r="FQ234" s="46" t="str">
        <f t="shared" ref="FQ234:FQ266" si="1293">IF(FP234="","",FP234/(FH234*100))</f>
        <v/>
      </c>
      <c r="FR234" s="37"/>
      <c r="FS234" s="29"/>
      <c r="FT234" s="52" t="str">
        <f t="shared" si="1168"/>
        <v/>
      </c>
      <c r="FU234" s="45"/>
      <c r="FV234" s="45" t="str">
        <f>IF(FU234="","",FU234-FU235)</f>
        <v/>
      </c>
      <c r="FW234" s="45"/>
      <c r="FX234" s="45" t="str">
        <f>IF(FW234="","",FW234-FW235)</f>
        <v/>
      </c>
      <c r="FY234" s="45"/>
      <c r="FZ234" s="45" t="str">
        <f>IF(FY234="","",FY235+GA235-FY234)</f>
        <v/>
      </c>
      <c r="GA234" s="45"/>
      <c r="GB234" s="43"/>
      <c r="GC234" s="43" t="str">
        <f>IF(FU234="","",GC235)</f>
        <v/>
      </c>
      <c r="GD234" s="45" t="str">
        <f t="shared" ref="GD234:GD266" si="1294">IF(GC234="","",FZ234*GC234)</f>
        <v/>
      </c>
      <c r="GE234" s="46" t="str">
        <f t="shared" ref="GE234:GE266" si="1295">IF(GD234="","",GD234/(FV234*100))</f>
        <v/>
      </c>
      <c r="GF234" s="37"/>
      <c r="GH234" s="52" t="str">
        <f t="shared" si="1175"/>
        <v/>
      </c>
      <c r="GI234" s="45"/>
      <c r="GJ234" s="45" t="str">
        <f>IF(GI234="","",GI234-GI235)</f>
        <v/>
      </c>
      <c r="GK234" s="45"/>
      <c r="GL234" s="45" t="str">
        <f>IF(GK234="","",GK234-GK235)</f>
        <v/>
      </c>
      <c r="GM234" s="45"/>
      <c r="GN234" s="45" t="str">
        <f>IF(GM234="","",GM235+GO235-GM234)</f>
        <v/>
      </c>
      <c r="GO234" s="45"/>
      <c r="GP234" s="43"/>
      <c r="GQ234" s="43" t="str">
        <f>IF(GI234="","",GQ235)</f>
        <v/>
      </c>
      <c r="GR234" s="45" t="str">
        <f t="shared" ref="GR234:GR266" si="1296">IF(GQ234="","",GN234*GQ234)</f>
        <v/>
      </c>
      <c r="GS234" s="46" t="str">
        <f t="shared" ref="GS234:GS266" si="1297">IF(GR234="","",GR234/(GJ234*100))</f>
        <v/>
      </c>
      <c r="GT234" s="37"/>
      <c r="GU234" s="61"/>
      <c r="GV234" s="75"/>
      <c r="GW234" s="84"/>
      <c r="GX234" s="76">
        <v>14026</v>
      </c>
      <c r="GY234" s="76"/>
      <c r="GZ234" s="76">
        <v>122</v>
      </c>
      <c r="HA234" s="76"/>
      <c r="HB234" s="76">
        <v>2</v>
      </c>
      <c r="HC234" s="76">
        <f t="shared" si="1232"/>
        <v>4</v>
      </c>
      <c r="HD234" s="76">
        <v>1</v>
      </c>
      <c r="HE234" s="78" t="str">
        <f>IF(GX232="","",HE230)</f>
        <v>ボンボンドロップシール</v>
      </c>
      <c r="HF234" s="79">
        <f>IF(GX231="","",HF230)</f>
        <v>2000</v>
      </c>
      <c r="HG234" s="76">
        <f t="shared" si="1233"/>
        <v>8000</v>
      </c>
      <c r="HH234" s="80">
        <f>IF(HC234="","",HG234/(GY232*100))</f>
        <v>9.237875288683603E-2</v>
      </c>
      <c r="HI234" s="37"/>
      <c r="HK234" s="75"/>
      <c r="HL234" s="76">
        <v>1948</v>
      </c>
      <c r="HM234" s="76">
        <f t="shared" si="1234"/>
        <v>202</v>
      </c>
      <c r="HN234" s="76">
        <v>48</v>
      </c>
      <c r="HO234" s="76">
        <f t="shared" si="1235"/>
        <v>4</v>
      </c>
      <c r="HP234" s="76">
        <v>29</v>
      </c>
      <c r="HQ234" s="76">
        <f t="shared" si="1236"/>
        <v>5</v>
      </c>
      <c r="HR234" s="76">
        <v>0</v>
      </c>
      <c r="HS234" s="78" t="str">
        <f t="shared" si="1270"/>
        <v>ボンドロシール</v>
      </c>
      <c r="HT234" s="79">
        <f t="shared" si="1271"/>
        <v>200</v>
      </c>
      <c r="HU234" s="76">
        <f t="shared" si="1238"/>
        <v>1000</v>
      </c>
      <c r="HV234" s="80">
        <f t="shared" si="1239"/>
        <v>4.9504950495049507E-2</v>
      </c>
      <c r="HW234" s="37"/>
      <c r="HX234" s="360"/>
      <c r="HY234" s="75"/>
      <c r="HZ234" s="76">
        <v>8387</v>
      </c>
      <c r="IA234" s="76">
        <f t="shared" si="1240"/>
        <v>44</v>
      </c>
      <c r="IB234" s="76">
        <v>331</v>
      </c>
      <c r="IC234" s="76">
        <f t="shared" si="1241"/>
        <v>1</v>
      </c>
      <c r="ID234" s="76">
        <v>16</v>
      </c>
      <c r="IE234" s="76">
        <f t="shared" si="1242"/>
        <v>1</v>
      </c>
      <c r="IF234" s="76">
        <v>0</v>
      </c>
      <c r="IG234" s="78" t="str">
        <f t="shared" si="1243"/>
        <v>雪見だいふくイヤホン</v>
      </c>
      <c r="IH234" s="79">
        <f t="shared" si="1244"/>
        <v>1100</v>
      </c>
      <c r="II234" s="76">
        <f t="shared" si="1245"/>
        <v>1100</v>
      </c>
      <c r="IJ234" s="80">
        <f t="shared" si="1246"/>
        <v>0.25</v>
      </c>
      <c r="IK234" s="37"/>
      <c r="IL234" s="29"/>
      <c r="IM234" s="75"/>
      <c r="IN234" s="76">
        <v>7311</v>
      </c>
      <c r="IO234" s="76">
        <f t="shared" si="1247"/>
        <v>101</v>
      </c>
      <c r="IP234" s="76">
        <v>306</v>
      </c>
      <c r="IQ234" s="76">
        <f t="shared" si="1248"/>
        <v>5</v>
      </c>
      <c r="IR234" s="76">
        <v>40</v>
      </c>
      <c r="IS234" s="76">
        <f t="shared" si="1249"/>
        <v>6</v>
      </c>
      <c r="IT234" s="76"/>
      <c r="IU234" s="78" t="str">
        <f t="shared" si="1250"/>
        <v>しばこ</v>
      </c>
      <c r="IV234" s="79">
        <f t="shared" si="1251"/>
        <v>200</v>
      </c>
      <c r="IW234" s="76">
        <f t="shared" si="1252"/>
        <v>1200</v>
      </c>
      <c r="IX234" s="80">
        <f t="shared" si="1253"/>
        <v>0.11881188118811881</v>
      </c>
      <c r="IY234" s="37"/>
      <c r="IZ234" s="61"/>
      <c r="JA234" s="75"/>
      <c r="JB234" s="76">
        <v>1199</v>
      </c>
      <c r="JC234" s="76">
        <f t="shared" si="1254"/>
        <v>63</v>
      </c>
      <c r="JD234" s="76">
        <v>255</v>
      </c>
      <c r="JE234" s="76">
        <f t="shared" si="1255"/>
        <v>0</v>
      </c>
      <c r="JF234" s="76">
        <v>11</v>
      </c>
      <c r="JG234" s="76">
        <f t="shared" si="1256"/>
        <v>0</v>
      </c>
      <c r="JH234" s="76"/>
      <c r="JI234" s="78" t="str">
        <f t="shared" si="1257"/>
        <v>ゲームアーク</v>
      </c>
      <c r="JJ234" s="79">
        <f t="shared" si="1258"/>
        <v>500</v>
      </c>
      <c r="JK234" s="76">
        <f t="shared" si="1259"/>
        <v>0</v>
      </c>
      <c r="JL234" s="80">
        <f t="shared" si="1260"/>
        <v>0</v>
      </c>
      <c r="JM234" s="37"/>
      <c r="JN234" s="29"/>
      <c r="JO234" s="75"/>
      <c r="JP234" s="76">
        <v>6343</v>
      </c>
      <c r="JQ234" s="76">
        <f t="shared" si="1261"/>
        <v>160</v>
      </c>
      <c r="JR234" s="76">
        <v>237</v>
      </c>
      <c r="JS234" s="76">
        <f t="shared" si="1262"/>
        <v>4</v>
      </c>
      <c r="JT234" s="76">
        <v>9</v>
      </c>
      <c r="JU234" s="76">
        <f t="shared" si="1263"/>
        <v>3</v>
      </c>
      <c r="JV234" s="76">
        <v>0</v>
      </c>
      <c r="JW234" s="78" t="str">
        <f t="shared" si="1272"/>
        <v>キティしっぽ付ポーチ</v>
      </c>
      <c r="JX234" s="79">
        <f t="shared" si="1273"/>
        <v>0</v>
      </c>
      <c r="JY234" s="76">
        <f t="shared" si="1264"/>
        <v>0</v>
      </c>
      <c r="JZ234" s="80">
        <f t="shared" si="1265"/>
        <v>0</v>
      </c>
      <c r="KA234" s="37"/>
      <c r="KB234" s="51"/>
      <c r="KC234" s="75"/>
      <c r="KD234" s="76">
        <v>15668</v>
      </c>
      <c r="KE234" s="76">
        <f>IF(KD234="","",KD234-KD230)</f>
        <v>47</v>
      </c>
      <c r="KF234" s="76">
        <v>820</v>
      </c>
      <c r="KG234" s="76">
        <f>IF(KF234="","",KF234-KF230)</f>
        <v>5</v>
      </c>
      <c r="KH234" s="76">
        <v>110</v>
      </c>
      <c r="KI234" s="76">
        <f>IF(KH234="","",KH230+KJ230-KH234)</f>
        <v>17</v>
      </c>
      <c r="KJ234" s="76">
        <v>7</v>
      </c>
      <c r="KK234" s="78" t="str">
        <f>IF(KD234="","",KK230)</f>
        <v>ＡＩモンスターラバー</v>
      </c>
      <c r="KL234" s="79">
        <f>IF(KE234="","",KL230)</f>
        <v>198</v>
      </c>
      <c r="KM234" s="76">
        <f>IF(KH234="","",KI234*KL234)</f>
        <v>3366</v>
      </c>
      <c r="KN234" s="80">
        <f>IF(KI234="","",KM234/(KE234*100))</f>
        <v>0.71617021276595749</v>
      </c>
      <c r="KO234" s="37"/>
      <c r="KP234" s="29"/>
      <c r="KQ234" s="75"/>
      <c r="KR234" s="76">
        <v>4328</v>
      </c>
      <c r="KS234" s="76">
        <f>IF(KR234="","",KR234-KR230)</f>
        <v>217</v>
      </c>
      <c r="KT234" s="76">
        <v>80</v>
      </c>
      <c r="KU234" s="76">
        <f>IF(KT234="","",KT234-KT230)</f>
        <v>3</v>
      </c>
      <c r="KV234" s="76">
        <v>28</v>
      </c>
      <c r="KW234" s="76">
        <f>IF(KV234="","",KV230+KX230-KV234)</f>
        <v>5</v>
      </c>
      <c r="KX234" s="76"/>
      <c r="KY234" s="78" t="str">
        <f>IF(KR234="","",KY230)</f>
        <v>ボンボンドロップシール</v>
      </c>
      <c r="KZ234" s="79">
        <f>IF(KS234="","",KZ230)</f>
        <v>200</v>
      </c>
      <c r="LA234" s="76">
        <f>IF(KV234="","",KW234*KZ234)</f>
        <v>1000</v>
      </c>
      <c r="LB234" s="80">
        <f>IF(KW234="","",LA234/(KS234*100))</f>
        <v>4.6082949308755762E-2</v>
      </c>
      <c r="LC234" s="37" t="s">
        <v>938</v>
      </c>
      <c r="LD234" s="29"/>
      <c r="LE234" s="52">
        <f>IF(A224="","",A224)</f>
        <v>46083</v>
      </c>
      <c r="LF234" s="43">
        <v>81650</v>
      </c>
      <c r="LG234" s="86">
        <f>IF(LF234="","",LF234-LF231)</f>
        <v>385</v>
      </c>
      <c r="LH234" s="43">
        <v>445</v>
      </c>
      <c r="LI234" s="43">
        <f t="shared" si="1266"/>
        <v>0</v>
      </c>
      <c r="LJ234" s="43">
        <v>2</v>
      </c>
      <c r="LK234" s="87">
        <f t="shared" si="1267"/>
        <v>0</v>
      </c>
      <c r="LL234" s="43">
        <v>0</v>
      </c>
      <c r="LM234" s="65" t="str">
        <f>IF(LF234="","",LM231)</f>
        <v>ボンドロ</v>
      </c>
      <c r="LN234" s="48">
        <f>IF(LG234="","",LN231)</f>
        <v>1200</v>
      </c>
      <c r="LO234" s="87">
        <f t="shared" si="1210"/>
        <v>0</v>
      </c>
      <c r="LP234" s="53"/>
      <c r="LQ234" s="37"/>
      <c r="LR234" s="29"/>
      <c r="LS234" s="52" t="str">
        <f t="shared" si="1182"/>
        <v/>
      </c>
      <c r="LT234" s="45"/>
      <c r="LU234" s="45" t="str">
        <f>IF(LT234="","",LT234-LT235)</f>
        <v/>
      </c>
      <c r="LV234" s="45"/>
      <c r="LW234" s="45" t="str">
        <f>IF(LV234="","",LV234-LV235)</f>
        <v/>
      </c>
      <c r="LX234" s="45"/>
      <c r="LY234" s="45" t="str">
        <f>IF(LX234="","",LX235+LZ235-LX234)</f>
        <v/>
      </c>
      <c r="LZ234" s="45"/>
      <c r="MA234" s="43"/>
      <c r="MB234" s="43" t="str">
        <f>IF(LT234="","",MB235)</f>
        <v/>
      </c>
      <c r="MC234" s="45" t="str">
        <f t="shared" ref="MC234:MC266" si="1298">IF(MB234="","",LY234*MB234)</f>
        <v/>
      </c>
      <c r="MD234" s="46" t="str">
        <f t="shared" ref="MD234:MD266" si="1299">IF(MC234="","",MC234/(LU234*100))</f>
        <v/>
      </c>
      <c r="ME234" s="37"/>
      <c r="MF234" s="29"/>
      <c r="MG234" s="52" t="str">
        <f t="shared" si="1189"/>
        <v/>
      </c>
      <c r="MH234" s="45"/>
      <c r="MI234" s="45" t="str">
        <f>IF(MH234="","",MH234-MH235)</f>
        <v/>
      </c>
      <c r="MJ234" s="45"/>
      <c r="MK234" s="45" t="str">
        <f>IF(MJ234="","",MJ234-MJ235)</f>
        <v/>
      </c>
      <c r="ML234" s="45"/>
      <c r="MM234" s="45" t="str">
        <f>IF(ML234="","",ML235+MN235-ML234)</f>
        <v/>
      </c>
      <c r="MN234" s="45"/>
      <c r="MO234" s="43"/>
      <c r="MP234" s="43" t="str">
        <f>IF(MH234="","",MP235)</f>
        <v/>
      </c>
      <c r="MQ234" s="45" t="str">
        <f t="shared" ref="MQ234:MQ266" si="1300">IF(MP234="","",MM234*MP234)</f>
        <v/>
      </c>
      <c r="MR234" s="46" t="str">
        <f t="shared" ref="MR234:MR266" si="1301">IF(MQ234="","",MQ234/(MI234*100))</f>
        <v/>
      </c>
      <c r="MS234" s="37"/>
      <c r="MT234" s="29"/>
      <c r="MU234" s="52" t="str">
        <f t="shared" si="1196"/>
        <v/>
      </c>
      <c r="MV234" s="45"/>
      <c r="MW234" s="45" t="str">
        <f>IF(MV234="","",MV234-MV235)</f>
        <v/>
      </c>
      <c r="MX234" s="45"/>
      <c r="MY234" s="45" t="str">
        <f>IF(MX234="","",MX234-MX235)</f>
        <v/>
      </c>
      <c r="MZ234" s="45"/>
      <c r="NA234" s="45" t="str">
        <f>IF(MZ234="","",MZ235+NB235-MZ234)</f>
        <v/>
      </c>
      <c r="NB234" s="45"/>
      <c r="NC234" s="43"/>
      <c r="ND234" s="43" t="str">
        <f>IF(MV234="","",ND235)</f>
        <v/>
      </c>
      <c r="NE234" s="45" t="str">
        <f t="shared" ref="NE234:NE266" si="1302">IF(ND234="","",NA234*ND234)</f>
        <v/>
      </c>
      <c r="NF234" s="46" t="str">
        <f t="shared" ref="NF234:NF266" si="1303">IF(NE234="","",NE234/(MW234*100))</f>
        <v/>
      </c>
      <c r="NG234" s="37"/>
      <c r="NH234" s="29"/>
      <c r="NI234" s="52" t="str">
        <f t="shared" si="1203"/>
        <v/>
      </c>
      <c r="NJ234" s="45"/>
      <c r="NK234" s="45" t="str">
        <f>IF(NJ234="","",NJ234-NJ235)</f>
        <v/>
      </c>
      <c r="NL234" s="45"/>
      <c r="NM234" s="45" t="str">
        <f>IF(NL234="","",NL234-NL235)</f>
        <v/>
      </c>
      <c r="NN234" s="45"/>
      <c r="NO234" s="45" t="str">
        <f>IF(NN234="","",NN235+NP235-NN234)</f>
        <v/>
      </c>
      <c r="NP234" s="45"/>
      <c r="NQ234" s="43"/>
      <c r="NR234" s="43" t="str">
        <f>IF(NJ234="","",NR235)</f>
        <v/>
      </c>
      <c r="NS234" s="45" t="str">
        <f t="shared" ref="NS234:NS266" si="1304">IF(NR234="","",NO234*NR234)</f>
        <v/>
      </c>
      <c r="NT234" s="46" t="str">
        <f t="shared" ref="NT234:NT266" si="1305">IF(NS234="","",NS234/(NK234*100))</f>
        <v/>
      </c>
      <c r="NU234" s="37"/>
    </row>
    <row r="235" spans="1:385" ht="15" customHeight="1" thickTop="1" x14ac:dyDescent="0.25">
      <c r="A235" s="38"/>
      <c r="B235" s="39"/>
      <c r="C235" s="40"/>
      <c r="D235" s="40"/>
      <c r="E235" s="41"/>
      <c r="F235" s="41"/>
      <c r="G235" s="40"/>
      <c r="H235" s="42"/>
      <c r="I235" s="45"/>
      <c r="J235" s="45" t="str">
        <f>IF(I235="","",I235-I232)</f>
        <v/>
      </c>
      <c r="K235" s="45"/>
      <c r="L235" s="45" t="str">
        <f>IF(K235="","",K235-K232)</f>
        <v/>
      </c>
      <c r="M235" s="45"/>
      <c r="N235" s="45" t="str">
        <f>IF(M235="","",M232+O232-M235)</f>
        <v/>
      </c>
      <c r="O235" s="45"/>
      <c r="P235" s="43"/>
      <c r="Q235" s="43" t="str">
        <f>IF(I235="","",Q232)</f>
        <v/>
      </c>
      <c r="R235" s="45" t="str">
        <f t="shared" si="1276"/>
        <v/>
      </c>
      <c r="S235" s="46" t="str">
        <f t="shared" si="1277"/>
        <v/>
      </c>
      <c r="T235" s="37"/>
      <c r="U235" s="29"/>
      <c r="V235" s="52" t="str">
        <f t="shared" si="1112"/>
        <v/>
      </c>
      <c r="W235" s="67"/>
      <c r="X235" s="45" t="str">
        <f>IF(W235="","",W235-W232)</f>
        <v/>
      </c>
      <c r="Y235" s="45"/>
      <c r="Z235" s="45" t="str">
        <f>IF(Y235="","",Y235-Y232)</f>
        <v/>
      </c>
      <c r="AA235" s="45"/>
      <c r="AB235" s="45" t="str">
        <f>IF(AA235="","",AA232+AC232-AA235)</f>
        <v/>
      </c>
      <c r="AC235" s="45"/>
      <c r="AD235" s="43"/>
      <c r="AE235" s="43" t="str">
        <f>IF(W235="","",AE232)</f>
        <v/>
      </c>
      <c r="AF235" s="45" t="str">
        <f t="shared" si="1278"/>
        <v/>
      </c>
      <c r="AG235" s="46" t="str">
        <f t="shared" si="1279"/>
        <v/>
      </c>
      <c r="AH235" s="37"/>
      <c r="AI235" s="29"/>
      <c r="AJ235" s="52" t="str">
        <f t="shared" si="1119"/>
        <v/>
      </c>
      <c r="AK235" s="45"/>
      <c r="AL235" s="45" t="str">
        <f>IF(AK235="","",AK235-AK232)</f>
        <v/>
      </c>
      <c r="AM235" s="45"/>
      <c r="AN235" s="45" t="str">
        <f>IF(AM235="","",AM235-AM232)</f>
        <v/>
      </c>
      <c r="AO235" s="45"/>
      <c r="AP235" s="45" t="str">
        <f>IF(AO235="","",AO232+AQ232-AO235)</f>
        <v/>
      </c>
      <c r="AQ235" s="45"/>
      <c r="AR235" s="43"/>
      <c r="AS235" s="43" t="str">
        <f>IF(AK235="","",AS232)</f>
        <v/>
      </c>
      <c r="AT235" s="45" t="str">
        <f t="shared" si="1280"/>
        <v/>
      </c>
      <c r="AU235" s="46" t="str">
        <f t="shared" si="1281"/>
        <v/>
      </c>
      <c r="AV235" s="37"/>
      <c r="AW235" s="29"/>
      <c r="AX235" s="52" t="str">
        <f t="shared" si="1126"/>
        <v/>
      </c>
      <c r="AY235" s="45"/>
      <c r="AZ235" s="45" t="str">
        <f>IF(AY235="","",AY235-AY232)</f>
        <v/>
      </c>
      <c r="BA235" s="45"/>
      <c r="BB235" s="45" t="str">
        <f>IF(BA235="","",BA235-BA232)</f>
        <v/>
      </c>
      <c r="BC235" s="45"/>
      <c r="BD235" s="45" t="str">
        <f>IF(BC235="","",BC232+BE232-BC235)</f>
        <v/>
      </c>
      <c r="BE235" s="45"/>
      <c r="BF235" s="43"/>
      <c r="BG235" s="43" t="str">
        <f>IF(AY235="","",BG232)</f>
        <v/>
      </c>
      <c r="BH235" s="45" t="str">
        <f t="shared" si="1282"/>
        <v/>
      </c>
      <c r="BI235" s="46" t="str">
        <f t="shared" si="1283"/>
        <v/>
      </c>
      <c r="BJ235" s="37"/>
      <c r="BK235" s="29"/>
      <c r="BL235" s="52">
        <f>IF($A223="","",$A223)</f>
        <v>46080</v>
      </c>
      <c r="BM235" s="43">
        <v>2718</v>
      </c>
      <c r="BN235" s="43">
        <f t="shared" si="1211"/>
        <v>6</v>
      </c>
      <c r="BO235" s="43">
        <v>68</v>
      </c>
      <c r="BP235" s="87">
        <f t="shared" si="1212"/>
        <v>0</v>
      </c>
      <c r="BQ235" s="43">
        <v>19</v>
      </c>
      <c r="BR235" s="43">
        <f t="shared" si="1213"/>
        <v>0</v>
      </c>
      <c r="BS235" s="43">
        <v>0</v>
      </c>
      <c r="BT235" s="44" t="str">
        <f t="shared" si="1268"/>
        <v>ゲーム機柄イヤホン</v>
      </c>
      <c r="BU235" s="48">
        <f t="shared" si="1269"/>
        <v>1100</v>
      </c>
      <c r="BV235" s="45">
        <f t="shared" si="1214"/>
        <v>0</v>
      </c>
      <c r="BW235" s="89">
        <f t="shared" si="1215"/>
        <v>0</v>
      </c>
      <c r="BX235" s="37"/>
      <c r="BY235" s="57"/>
      <c r="BZ235" s="52">
        <f>IF($A223="","",$A223)</f>
        <v>46080</v>
      </c>
      <c r="CA235" s="43">
        <v>8889</v>
      </c>
      <c r="CB235" s="43">
        <f t="shared" si="1216"/>
        <v>35</v>
      </c>
      <c r="CC235" s="43">
        <v>318</v>
      </c>
      <c r="CD235" s="87">
        <f t="shared" si="1217"/>
        <v>3</v>
      </c>
      <c r="CE235" s="43">
        <v>12</v>
      </c>
      <c r="CF235" s="43">
        <f t="shared" si="1218"/>
        <v>4</v>
      </c>
      <c r="CG235" s="43">
        <v>0</v>
      </c>
      <c r="CH235" s="44" t="str">
        <f t="shared" si="1219"/>
        <v>クーリッシュイヤホン</v>
      </c>
      <c r="CI235" s="48">
        <f t="shared" si="1220"/>
        <v>1100</v>
      </c>
      <c r="CJ235" s="45">
        <f t="shared" si="1221"/>
        <v>4400</v>
      </c>
      <c r="CK235" s="89">
        <f t="shared" si="1222"/>
        <v>1.2571428571428571</v>
      </c>
      <c r="CL235" s="37" t="s">
        <v>737</v>
      </c>
      <c r="CM235" s="29"/>
      <c r="CN235" s="52">
        <f>IF($A223="","",$A223)</f>
        <v>46080</v>
      </c>
      <c r="CO235" s="43">
        <v>2798</v>
      </c>
      <c r="CP235" s="43">
        <f t="shared" si="1223"/>
        <v>10</v>
      </c>
      <c r="CQ235" s="43">
        <v>94</v>
      </c>
      <c r="CR235" s="87">
        <f t="shared" si="1224"/>
        <v>4</v>
      </c>
      <c r="CS235" s="43">
        <v>3</v>
      </c>
      <c r="CT235" s="43">
        <f t="shared" si="1225"/>
        <v>4</v>
      </c>
      <c r="CU235" s="58">
        <v>3</v>
      </c>
      <c r="CV235" s="44" t="str">
        <f t="shared" si="1226"/>
        <v>ジャグラーイヤホン</v>
      </c>
      <c r="CW235" s="48">
        <f t="shared" si="1227"/>
        <v>700</v>
      </c>
      <c r="CX235" s="45">
        <f t="shared" si="1228"/>
        <v>2800</v>
      </c>
      <c r="CY235" s="89">
        <f t="shared" si="1229"/>
        <v>2.8</v>
      </c>
      <c r="CZ235" s="37" t="s">
        <v>737</v>
      </c>
      <c r="DA235" s="29"/>
      <c r="DB235" s="52" t="str">
        <f t="shared" si="1133"/>
        <v/>
      </c>
      <c r="DC235" s="45"/>
      <c r="DD235" s="45" t="str">
        <f>IF(DC235="","",DC235-DC232)</f>
        <v/>
      </c>
      <c r="DE235" s="45"/>
      <c r="DF235" s="45" t="str">
        <f>IF(DE235="","",DE235-DE232)</f>
        <v/>
      </c>
      <c r="DG235" s="45"/>
      <c r="DH235" s="45" t="str">
        <f>IF(DG235="","",DG232+DI232-DG235)</f>
        <v/>
      </c>
      <c r="DI235" s="45"/>
      <c r="DJ235" s="43"/>
      <c r="DK235" s="43" t="str">
        <f>IF(DC235="","",DK232)</f>
        <v/>
      </c>
      <c r="DL235" s="45" t="str">
        <f t="shared" si="1284"/>
        <v/>
      </c>
      <c r="DM235" s="46" t="str">
        <f t="shared" si="1285"/>
        <v/>
      </c>
      <c r="DN235" s="37"/>
      <c r="DO235" s="29"/>
      <c r="DP235" s="52" t="str">
        <f t="shared" si="1140"/>
        <v/>
      </c>
      <c r="DQ235" s="45"/>
      <c r="DR235" s="45" t="str">
        <f>IF(DQ235="","",DQ235-DQ232)</f>
        <v/>
      </c>
      <c r="DS235" s="45"/>
      <c r="DT235" s="45" t="str">
        <f>IF(DS235="","",DS235-DS232)</f>
        <v/>
      </c>
      <c r="DU235" s="45"/>
      <c r="DV235" s="45" t="str">
        <f>IF(DU235="","",DU232+DW232-DU235)</f>
        <v/>
      </c>
      <c r="DW235" s="45"/>
      <c r="DX235" s="43"/>
      <c r="DY235" s="43" t="str">
        <f>IF(DQ235="","",DY232)</f>
        <v/>
      </c>
      <c r="DZ235" s="45" t="str">
        <f t="shared" si="1286"/>
        <v/>
      </c>
      <c r="EA235" s="46" t="str">
        <f t="shared" si="1287"/>
        <v/>
      </c>
      <c r="EB235" s="37"/>
      <c r="ED235" s="52" t="str">
        <f t="shared" si="1147"/>
        <v/>
      </c>
      <c r="EE235" s="45"/>
      <c r="EF235" s="45" t="str">
        <f>IF(EE235="","",EE235-EE232)</f>
        <v/>
      </c>
      <c r="EG235" s="45"/>
      <c r="EH235" s="45" t="str">
        <f>IF(EG235="","",EG235-EG232)</f>
        <v/>
      </c>
      <c r="EI235" s="45"/>
      <c r="EJ235" s="45" t="str">
        <f>IF(EI235="","",EI232+EK232-EI235)</f>
        <v/>
      </c>
      <c r="EK235" s="45"/>
      <c r="EL235" s="43"/>
      <c r="EM235" s="43" t="str">
        <f>IF(EE235="","",EM232)</f>
        <v/>
      </c>
      <c r="EN235" s="45" t="str">
        <f t="shared" si="1288"/>
        <v/>
      </c>
      <c r="EO235" s="46" t="str">
        <f t="shared" si="1289"/>
        <v/>
      </c>
      <c r="EP235" s="37"/>
      <c r="ER235" s="52" t="str">
        <f t="shared" si="1154"/>
        <v/>
      </c>
      <c r="ES235" s="45"/>
      <c r="ET235" s="45" t="str">
        <f>IF(ES235="","",ES235-ES232)</f>
        <v/>
      </c>
      <c r="EU235" s="45"/>
      <c r="EV235" s="45" t="str">
        <f>IF(EU235="","",EU235-EU232)</f>
        <v/>
      </c>
      <c r="EW235" s="45"/>
      <c r="EX235" s="45" t="str">
        <f>IF(EW235="","",EW232+EY232-EW235)</f>
        <v/>
      </c>
      <c r="EY235" s="45"/>
      <c r="EZ235" s="43"/>
      <c r="FA235" s="43" t="str">
        <f>IF(ES235="","",FA232)</f>
        <v/>
      </c>
      <c r="FB235" s="45" t="str">
        <f t="shared" si="1290"/>
        <v/>
      </c>
      <c r="FC235" s="46" t="str">
        <f t="shared" si="1291"/>
        <v/>
      </c>
      <c r="FD235" s="37"/>
      <c r="FF235" s="52" t="str">
        <f t="shared" si="1161"/>
        <v/>
      </c>
      <c r="FG235" s="45"/>
      <c r="FH235" s="45" t="str">
        <f>IF(FG235="","",FG235-FG232)</f>
        <v/>
      </c>
      <c r="FI235" s="45"/>
      <c r="FJ235" s="45" t="str">
        <f>IF(FI235="","",FI235-FI232)</f>
        <v/>
      </c>
      <c r="FK235" s="45"/>
      <c r="FL235" s="45" t="str">
        <f>IF(FK235="","",FK232+FM232-FK235)</f>
        <v/>
      </c>
      <c r="FM235" s="45"/>
      <c r="FN235" s="43"/>
      <c r="FO235" s="43" t="str">
        <f>IF(FG235="","",FO232)</f>
        <v/>
      </c>
      <c r="FP235" s="45" t="str">
        <f t="shared" si="1292"/>
        <v/>
      </c>
      <c r="FQ235" s="46" t="str">
        <f t="shared" si="1293"/>
        <v/>
      </c>
      <c r="FR235" s="37"/>
      <c r="FS235" s="29"/>
      <c r="FT235" s="52" t="str">
        <f t="shared" si="1168"/>
        <v/>
      </c>
      <c r="FU235" s="45"/>
      <c r="FV235" s="45" t="str">
        <f>IF(FU235="","",FU235-FU232)</f>
        <v/>
      </c>
      <c r="FW235" s="45"/>
      <c r="FX235" s="45" t="str">
        <f>IF(FW235="","",FW235-FW232)</f>
        <v/>
      </c>
      <c r="FY235" s="45"/>
      <c r="FZ235" s="45" t="str">
        <f>IF(FY235="","",FY232+GA232-FY235)</f>
        <v/>
      </c>
      <c r="GA235" s="45"/>
      <c r="GB235" s="43"/>
      <c r="GC235" s="43" t="str">
        <f>IF(FU235="","",GC232)</f>
        <v/>
      </c>
      <c r="GD235" s="45" t="str">
        <f t="shared" si="1294"/>
        <v/>
      </c>
      <c r="GE235" s="46" t="str">
        <f t="shared" si="1295"/>
        <v/>
      </c>
      <c r="GF235" s="37"/>
      <c r="GH235" s="52" t="str">
        <f t="shared" si="1175"/>
        <v/>
      </c>
      <c r="GI235" s="45"/>
      <c r="GJ235" s="45" t="str">
        <f>IF(GI235="","",GI235-GI232)</f>
        <v/>
      </c>
      <c r="GK235" s="45"/>
      <c r="GL235" s="45" t="str">
        <f>IF(GK235="","",GK235-GK232)</f>
        <v/>
      </c>
      <c r="GM235" s="45"/>
      <c r="GN235" s="45" t="str">
        <f>IF(GM235="","",GM232+GO232-GM235)</f>
        <v/>
      </c>
      <c r="GO235" s="45"/>
      <c r="GP235" s="43"/>
      <c r="GQ235" s="43" t="str">
        <f>IF(GI235="","",GQ232)</f>
        <v/>
      </c>
      <c r="GR235" s="45" t="str">
        <f t="shared" si="1296"/>
        <v/>
      </c>
      <c r="GS235" s="46" t="str">
        <f t="shared" si="1297"/>
        <v/>
      </c>
      <c r="GT235" s="37"/>
      <c r="GU235" s="61"/>
      <c r="GV235" s="52">
        <f>IF($A223="","",$A223)</f>
        <v>46080</v>
      </c>
      <c r="GW235" s="62"/>
      <c r="GX235" s="43">
        <v>88</v>
      </c>
      <c r="GY235" s="43">
        <f t="shared" si="1230"/>
        <v>21</v>
      </c>
      <c r="GZ235" s="43">
        <v>6</v>
      </c>
      <c r="HA235" s="87">
        <f t="shared" si="1231"/>
        <v>1</v>
      </c>
      <c r="HB235" s="43">
        <v>0</v>
      </c>
      <c r="HC235" s="43">
        <f t="shared" si="1232"/>
        <v>2</v>
      </c>
      <c r="HD235" s="43">
        <v>3</v>
      </c>
      <c r="HE235" s="44" t="str">
        <f>IF(GX235="","",HE231)</f>
        <v>サンリオクロック</v>
      </c>
      <c r="HF235" s="48">
        <f>IF(GX235="","",HF231)</f>
        <v>1200</v>
      </c>
      <c r="HG235" s="45">
        <f t="shared" si="1233"/>
        <v>2400</v>
      </c>
      <c r="HH235" s="89">
        <f>IF(HC235="","",HG235/(GY235*100))</f>
        <v>1.1428571428571428</v>
      </c>
      <c r="HI235" s="37" t="s">
        <v>947</v>
      </c>
      <c r="HK235" s="52">
        <f>IF($A223="","",$A223)</f>
        <v>46080</v>
      </c>
      <c r="HL235" s="43">
        <v>2333</v>
      </c>
      <c r="HM235" s="43">
        <f t="shared" si="1234"/>
        <v>11</v>
      </c>
      <c r="HN235" s="43">
        <v>42</v>
      </c>
      <c r="HO235" s="87">
        <f t="shared" si="1235"/>
        <v>1</v>
      </c>
      <c r="HP235" s="43">
        <v>11</v>
      </c>
      <c r="HQ235" s="43">
        <f t="shared" si="1236"/>
        <v>1</v>
      </c>
      <c r="HR235" s="43">
        <v>0</v>
      </c>
      <c r="HS235" s="44" t="str">
        <f t="shared" si="1270"/>
        <v>キティボアバンスクリップ</v>
      </c>
      <c r="HT235" s="48">
        <f t="shared" si="1271"/>
        <v>1100</v>
      </c>
      <c r="HU235" s="45">
        <f t="shared" si="1238"/>
        <v>1100</v>
      </c>
      <c r="HV235" s="89">
        <f t="shared" si="1239"/>
        <v>1</v>
      </c>
      <c r="HW235" s="37"/>
      <c r="HX235" s="360"/>
      <c r="HY235" s="52">
        <f>IF($A223="","",$A223)</f>
        <v>46080</v>
      </c>
      <c r="HZ235" s="43">
        <v>9293</v>
      </c>
      <c r="IA235" s="43">
        <f t="shared" si="1240"/>
        <v>13</v>
      </c>
      <c r="IB235" s="43">
        <v>366</v>
      </c>
      <c r="IC235" s="87">
        <f t="shared" si="1241"/>
        <v>0</v>
      </c>
      <c r="ID235" s="43">
        <v>10</v>
      </c>
      <c r="IE235" s="43">
        <f t="shared" si="1242"/>
        <v>0</v>
      </c>
      <c r="IF235" s="43">
        <v>0</v>
      </c>
      <c r="IG235" s="44" t="str">
        <f t="shared" si="1243"/>
        <v>サンリオデニムポーチ</v>
      </c>
      <c r="IH235" s="48">
        <f t="shared" si="1244"/>
        <v>1300</v>
      </c>
      <c r="II235" s="45">
        <f t="shared" si="1245"/>
        <v>0</v>
      </c>
      <c r="IJ235" s="89">
        <f t="shared" si="1246"/>
        <v>0</v>
      </c>
      <c r="IK235" s="37"/>
      <c r="IL235" s="29"/>
      <c r="IM235" s="52">
        <f>IF($A223="","",$A223)</f>
        <v>46080</v>
      </c>
      <c r="IN235" s="43">
        <v>170</v>
      </c>
      <c r="IO235" s="43">
        <f t="shared" si="1247"/>
        <v>17</v>
      </c>
      <c r="IP235" s="43">
        <v>225</v>
      </c>
      <c r="IQ235" s="87">
        <f t="shared" si="1248"/>
        <v>0</v>
      </c>
      <c r="IR235" s="43">
        <v>16</v>
      </c>
      <c r="IS235" s="43">
        <f t="shared" si="1249"/>
        <v>-1</v>
      </c>
      <c r="IT235" s="43">
        <v>0</v>
      </c>
      <c r="IU235" s="44" t="str">
        <f t="shared" si="1250"/>
        <v>モンチッチがま口</v>
      </c>
      <c r="IV235" s="48">
        <f t="shared" si="1251"/>
        <v>400</v>
      </c>
      <c r="IW235" s="45">
        <f t="shared" si="1252"/>
        <v>-400</v>
      </c>
      <c r="IX235" s="89">
        <f t="shared" si="1253"/>
        <v>-0.23529411764705882</v>
      </c>
      <c r="IY235" s="37"/>
      <c r="IZ235" s="61"/>
      <c r="JA235" s="52">
        <f>IF($A223="","",$A223)</f>
        <v>46080</v>
      </c>
      <c r="JB235" s="43">
        <v>7080</v>
      </c>
      <c r="JC235" s="43">
        <f t="shared" si="1254"/>
        <v>22</v>
      </c>
      <c r="JD235" s="43">
        <v>229</v>
      </c>
      <c r="JE235" s="87">
        <f t="shared" si="1255"/>
        <v>0</v>
      </c>
      <c r="JF235" s="43">
        <v>18</v>
      </c>
      <c r="JG235" s="43">
        <f t="shared" si="1256"/>
        <v>0</v>
      </c>
      <c r="JH235" s="43">
        <v>0</v>
      </c>
      <c r="JI235" s="44" t="str">
        <f t="shared" si="1257"/>
        <v>サンリオ豹柄キーケース</v>
      </c>
      <c r="JJ235" s="48">
        <f t="shared" si="1258"/>
        <v>1100</v>
      </c>
      <c r="JK235" s="45">
        <f t="shared" si="1259"/>
        <v>0</v>
      </c>
      <c r="JL235" s="89">
        <f t="shared" si="1260"/>
        <v>0</v>
      </c>
      <c r="JM235" s="37"/>
      <c r="JN235" s="29"/>
      <c r="JO235" s="52">
        <f>IF($A223="","",$A223)</f>
        <v>46080</v>
      </c>
      <c r="JP235" s="43">
        <v>5493</v>
      </c>
      <c r="JQ235" s="43">
        <f t="shared" si="1261"/>
        <v>1</v>
      </c>
      <c r="JR235" s="43">
        <v>312</v>
      </c>
      <c r="JS235" s="87">
        <f t="shared" si="1262"/>
        <v>2</v>
      </c>
      <c r="JT235" s="43">
        <v>9</v>
      </c>
      <c r="JU235" s="43">
        <f t="shared" si="1263"/>
        <v>2</v>
      </c>
      <c r="JV235" s="43">
        <v>0</v>
      </c>
      <c r="JW235" s="44" t="str">
        <f t="shared" si="1272"/>
        <v>キティボアバンスクリップ</v>
      </c>
      <c r="JX235" s="48">
        <f t="shared" si="1273"/>
        <v>1100</v>
      </c>
      <c r="JY235" s="45">
        <f t="shared" si="1264"/>
        <v>2200</v>
      </c>
      <c r="JZ235" s="89">
        <f t="shared" si="1265"/>
        <v>22</v>
      </c>
      <c r="KA235" s="182" t="s">
        <v>953</v>
      </c>
      <c r="KB235" s="51"/>
      <c r="KC235" s="52">
        <f>IF($A223="","",$A223)</f>
        <v>46080</v>
      </c>
      <c r="KD235" s="43">
        <v>14426</v>
      </c>
      <c r="KE235" s="43">
        <f>IF(KD235="","",KD235-KD231)</f>
        <v>27</v>
      </c>
      <c r="KF235" s="43">
        <v>524</v>
      </c>
      <c r="KG235" s="87">
        <f>IF(KF235="","",KF235-KF231)</f>
        <v>0</v>
      </c>
      <c r="KH235" s="43">
        <v>19</v>
      </c>
      <c r="KI235" s="43">
        <f>IF(KH235="","",KH231+KJ231-KH235)</f>
        <v>0</v>
      </c>
      <c r="KJ235" s="43">
        <v>0</v>
      </c>
      <c r="KK235" s="44" t="str">
        <f>IF(KD235="","",KK231)</f>
        <v>キティギャルマスコット</v>
      </c>
      <c r="KL235" s="48">
        <f>IF(KE235="","",KL231)</f>
        <v>660</v>
      </c>
      <c r="KM235" s="45">
        <f>IF(KH235="","",KI235*KL235)</f>
        <v>0</v>
      </c>
      <c r="KN235" s="89">
        <f>IF(KI235="","",KM235/(KE235*100))</f>
        <v>0</v>
      </c>
      <c r="KO235" s="37"/>
      <c r="KP235" s="29"/>
      <c r="KQ235" s="52">
        <f>IF($A223="","",$A223)</f>
        <v>46080</v>
      </c>
      <c r="KR235" s="43">
        <v>3067</v>
      </c>
      <c r="KS235" s="43">
        <f>IF(KR235="","",KR235-KR231)</f>
        <v>20</v>
      </c>
      <c r="KT235" s="43">
        <v>58</v>
      </c>
      <c r="KU235" s="87">
        <f>IF(KT235="","",KT235-KT231)</f>
        <v>1</v>
      </c>
      <c r="KV235" s="43">
        <v>6</v>
      </c>
      <c r="KW235" s="43">
        <f>IF(KV235="","",KV231+KX231-KV235)</f>
        <v>1</v>
      </c>
      <c r="KX235" s="43">
        <v>0</v>
      </c>
      <c r="KY235" s="44" t="str">
        <f>IF(KR235="","",KY231)</f>
        <v>サンリオケープポーチ</v>
      </c>
      <c r="KZ235" s="48">
        <f>IF(KS235="","",KZ231)</f>
        <v>900</v>
      </c>
      <c r="LA235" s="45">
        <f>IF(KV235="","",KW235*KZ235)</f>
        <v>900</v>
      </c>
      <c r="LB235" s="89">
        <f>IF(KW235="","",LA235/(KS235*100))</f>
        <v>0.45</v>
      </c>
      <c r="LC235" s="37"/>
      <c r="LD235" s="29"/>
      <c r="LE235" s="93"/>
      <c r="LF235" s="45"/>
      <c r="LG235" s="45"/>
      <c r="LH235" s="45">
        <v>532</v>
      </c>
      <c r="LI235" s="45">
        <f t="shared" si="1266"/>
        <v>0</v>
      </c>
      <c r="LJ235" s="43">
        <v>2</v>
      </c>
      <c r="LK235" s="45">
        <f t="shared" si="1267"/>
        <v>0</v>
      </c>
      <c r="LL235" s="45">
        <v>0</v>
      </c>
      <c r="LM235" s="73" t="str">
        <f>IF(LF234="","",LM232)</f>
        <v>ボンドロ</v>
      </c>
      <c r="LN235" s="67">
        <f>IF(LG234="","",LN232)</f>
        <v>1500</v>
      </c>
      <c r="LO235" s="45">
        <f t="shared" si="1210"/>
        <v>0</v>
      </c>
      <c r="LP235" s="46"/>
      <c r="LQ235" s="37"/>
      <c r="LR235" s="29"/>
      <c r="LS235" s="52" t="str">
        <f t="shared" si="1182"/>
        <v/>
      </c>
      <c r="LT235" s="45"/>
      <c r="LU235" s="45" t="str">
        <f>IF(LT235="","",LT235-LT232)</f>
        <v/>
      </c>
      <c r="LV235" s="45"/>
      <c r="LW235" s="45" t="str">
        <f>IF(LV235="","",LV235-LV232)</f>
        <v/>
      </c>
      <c r="LX235" s="45"/>
      <c r="LY235" s="45" t="str">
        <f>IF(LX235="","",LX232+LZ232-LX235)</f>
        <v/>
      </c>
      <c r="LZ235" s="45"/>
      <c r="MA235" s="43"/>
      <c r="MB235" s="43" t="str">
        <f>IF(LT235="","",MB232)</f>
        <v/>
      </c>
      <c r="MC235" s="45" t="str">
        <f t="shared" si="1298"/>
        <v/>
      </c>
      <c r="MD235" s="46" t="str">
        <f t="shared" si="1299"/>
        <v/>
      </c>
      <c r="ME235" s="37"/>
      <c r="MF235" s="29"/>
      <c r="MG235" s="52" t="str">
        <f t="shared" si="1189"/>
        <v/>
      </c>
      <c r="MH235" s="45"/>
      <c r="MI235" s="45" t="str">
        <f>IF(MH235="","",MH235-MH232)</f>
        <v/>
      </c>
      <c r="MJ235" s="45"/>
      <c r="MK235" s="45" t="str">
        <f>IF(MJ235="","",MJ235-MJ232)</f>
        <v/>
      </c>
      <c r="ML235" s="45"/>
      <c r="MM235" s="45" t="str">
        <f>IF(ML235="","",ML232+MN232-ML235)</f>
        <v/>
      </c>
      <c r="MN235" s="45"/>
      <c r="MO235" s="43"/>
      <c r="MP235" s="43" t="str">
        <f>IF(MH235="","",MP232)</f>
        <v/>
      </c>
      <c r="MQ235" s="45" t="str">
        <f t="shared" si="1300"/>
        <v/>
      </c>
      <c r="MR235" s="46" t="str">
        <f t="shared" si="1301"/>
        <v/>
      </c>
      <c r="MS235" s="37"/>
      <c r="MT235" s="29"/>
      <c r="MU235" s="52" t="str">
        <f t="shared" si="1196"/>
        <v/>
      </c>
      <c r="MV235" s="45"/>
      <c r="MW235" s="45" t="str">
        <f>IF(MV235="","",MV235-MV232)</f>
        <v/>
      </c>
      <c r="MX235" s="45"/>
      <c r="MY235" s="45" t="str">
        <f>IF(MX235="","",MX235-MX232)</f>
        <v/>
      </c>
      <c r="MZ235" s="45"/>
      <c r="NA235" s="45" t="str">
        <f>IF(MZ235="","",MZ232+NB232-MZ235)</f>
        <v/>
      </c>
      <c r="NB235" s="45"/>
      <c r="NC235" s="43"/>
      <c r="ND235" s="43" t="str">
        <f>IF(MV235="","",ND232)</f>
        <v/>
      </c>
      <c r="NE235" s="45" t="str">
        <f t="shared" si="1302"/>
        <v/>
      </c>
      <c r="NF235" s="46" t="str">
        <f t="shared" si="1303"/>
        <v/>
      </c>
      <c r="NG235" s="37"/>
      <c r="NH235" s="29"/>
      <c r="NI235" s="52" t="str">
        <f t="shared" si="1203"/>
        <v/>
      </c>
      <c r="NJ235" s="45"/>
      <c r="NK235" s="45" t="str">
        <f>IF(NJ235="","",NJ235-NJ232)</f>
        <v/>
      </c>
      <c r="NL235" s="45"/>
      <c r="NM235" s="45" t="str">
        <f>IF(NL235="","",NL235-NL232)</f>
        <v/>
      </c>
      <c r="NN235" s="45"/>
      <c r="NO235" s="45" t="str">
        <f>IF(NN235="","",NN232+NP232-NN235)</f>
        <v/>
      </c>
      <c r="NP235" s="45"/>
      <c r="NQ235" s="43"/>
      <c r="NR235" s="43" t="str">
        <f>IF(NJ235="","",NR232)</f>
        <v/>
      </c>
      <c r="NS235" s="45" t="str">
        <f t="shared" si="1304"/>
        <v/>
      </c>
      <c r="NT235" s="46" t="str">
        <f t="shared" si="1305"/>
        <v/>
      </c>
      <c r="NU235" s="37"/>
    </row>
    <row r="236" spans="1:385" ht="15" customHeight="1" thickBot="1" x14ac:dyDescent="0.3">
      <c r="A236" s="38"/>
      <c r="B236" s="39"/>
      <c r="C236" s="40"/>
      <c r="D236" s="40"/>
      <c r="E236" s="41"/>
      <c r="F236" s="41"/>
      <c r="G236" s="40"/>
      <c r="H236" s="42"/>
      <c r="I236" s="45"/>
      <c r="J236" s="45" t="str">
        <f>IF(I236="","",I236-I234)</f>
        <v/>
      </c>
      <c r="K236" s="45"/>
      <c r="L236" s="45" t="str">
        <f>IF(K236="","",K236-K234)</f>
        <v/>
      </c>
      <c r="M236" s="45"/>
      <c r="N236" s="45" t="str">
        <f>IF(M236="","",M234+O234-M236)</f>
        <v/>
      </c>
      <c r="O236" s="45"/>
      <c r="P236" s="43"/>
      <c r="Q236" s="43" t="str">
        <f>IF(I236="","",Q234)</f>
        <v/>
      </c>
      <c r="R236" s="45" t="str">
        <f t="shared" si="1276"/>
        <v/>
      </c>
      <c r="S236" s="46" t="str">
        <f t="shared" si="1277"/>
        <v/>
      </c>
      <c r="T236" s="37"/>
      <c r="U236" s="29"/>
      <c r="V236" s="52" t="str">
        <f t="shared" si="1112"/>
        <v/>
      </c>
      <c r="W236" s="67"/>
      <c r="X236" s="45" t="str">
        <f>IF(W236="","",W236-W234)</f>
        <v/>
      </c>
      <c r="Y236" s="45"/>
      <c r="Z236" s="45" t="str">
        <f>IF(Y236="","",Y236-Y234)</f>
        <v/>
      </c>
      <c r="AA236" s="45"/>
      <c r="AB236" s="45" t="str">
        <f>IF(AA236="","",AA234+AC234-AA236)</f>
        <v/>
      </c>
      <c r="AC236" s="45"/>
      <c r="AD236" s="43"/>
      <c r="AE236" s="43" t="str">
        <f>IF(W236="","",AE234)</f>
        <v/>
      </c>
      <c r="AF236" s="45" t="str">
        <f t="shared" si="1278"/>
        <v/>
      </c>
      <c r="AG236" s="46" t="str">
        <f t="shared" si="1279"/>
        <v/>
      </c>
      <c r="AH236" s="37"/>
      <c r="AI236" s="29"/>
      <c r="AJ236" s="52" t="str">
        <f t="shared" si="1119"/>
        <v/>
      </c>
      <c r="AK236" s="45"/>
      <c r="AL236" s="45" t="str">
        <f>IF(AK236="","",AK236-AK234)</f>
        <v/>
      </c>
      <c r="AM236" s="45"/>
      <c r="AN236" s="45" t="str">
        <f>IF(AM236="","",AM236-AM234)</f>
        <v/>
      </c>
      <c r="AO236" s="45"/>
      <c r="AP236" s="45" t="str">
        <f>IF(AO236="","",AO234+AQ234-AO236)</f>
        <v/>
      </c>
      <c r="AQ236" s="45"/>
      <c r="AR236" s="43"/>
      <c r="AS236" s="43" t="str">
        <f>IF(AK236="","",AS234)</f>
        <v/>
      </c>
      <c r="AT236" s="45" t="str">
        <f t="shared" si="1280"/>
        <v/>
      </c>
      <c r="AU236" s="46" t="str">
        <f t="shared" si="1281"/>
        <v/>
      </c>
      <c r="AV236" s="37"/>
      <c r="AW236" s="29"/>
      <c r="AX236" s="52" t="str">
        <f t="shared" si="1126"/>
        <v/>
      </c>
      <c r="AY236" s="45"/>
      <c r="AZ236" s="45" t="str">
        <f>IF(AY236="","",AY236-AY234)</f>
        <v/>
      </c>
      <c r="BA236" s="45"/>
      <c r="BB236" s="45" t="str">
        <f>IF(BA236="","",BA236-BA234)</f>
        <v/>
      </c>
      <c r="BC236" s="45"/>
      <c r="BD236" s="45" t="str">
        <f>IF(BC236="","",BC234+BE234-BC236)</f>
        <v/>
      </c>
      <c r="BE236" s="45"/>
      <c r="BF236" s="43"/>
      <c r="BG236" s="43" t="str">
        <f>IF(AY236="","",BG234)</f>
        <v/>
      </c>
      <c r="BH236" s="45" t="str">
        <f t="shared" si="1282"/>
        <v/>
      </c>
      <c r="BI236" s="46" t="str">
        <f t="shared" si="1283"/>
        <v/>
      </c>
      <c r="BJ236" s="37"/>
      <c r="BK236" s="29"/>
      <c r="BL236" s="47"/>
      <c r="BM236" s="43">
        <v>2214</v>
      </c>
      <c r="BN236" s="45">
        <f t="shared" si="1211"/>
        <v>8</v>
      </c>
      <c r="BO236" s="43">
        <v>58</v>
      </c>
      <c r="BP236" s="45">
        <f t="shared" si="1212"/>
        <v>0</v>
      </c>
      <c r="BQ236" s="43">
        <v>16</v>
      </c>
      <c r="BR236" s="45">
        <f t="shared" si="1213"/>
        <v>0</v>
      </c>
      <c r="BS236" s="43">
        <v>0</v>
      </c>
      <c r="BT236" s="63" t="str">
        <f t="shared" si="1268"/>
        <v>キティウインドウチャーム</v>
      </c>
      <c r="BU236" s="67">
        <f t="shared" si="1269"/>
        <v>660</v>
      </c>
      <c r="BV236" s="43">
        <f t="shared" si="1214"/>
        <v>0</v>
      </c>
      <c r="BW236" s="46">
        <f t="shared" si="1215"/>
        <v>0</v>
      </c>
      <c r="BX236" s="37"/>
      <c r="BY236" s="98"/>
      <c r="BZ236" s="47"/>
      <c r="CA236" s="43">
        <v>8074</v>
      </c>
      <c r="CB236" s="45">
        <f t="shared" si="1216"/>
        <v>7</v>
      </c>
      <c r="CC236" s="43">
        <v>336</v>
      </c>
      <c r="CD236" s="45">
        <f t="shared" si="1217"/>
        <v>3</v>
      </c>
      <c r="CE236" s="43">
        <v>11</v>
      </c>
      <c r="CF236" s="45">
        <f t="shared" si="1218"/>
        <v>3</v>
      </c>
      <c r="CG236" s="43">
        <v>0</v>
      </c>
      <c r="CH236" s="63" t="str">
        <f t="shared" si="1219"/>
        <v>サンリオリボンポーチ</v>
      </c>
      <c r="CI236" s="67">
        <f t="shared" si="1220"/>
        <v>500</v>
      </c>
      <c r="CJ236" s="43">
        <f t="shared" si="1221"/>
        <v>1500</v>
      </c>
      <c r="CK236" s="46">
        <f t="shared" si="1222"/>
        <v>2.1428571428571428</v>
      </c>
      <c r="CL236" s="37" t="s">
        <v>495</v>
      </c>
      <c r="CM236" s="29"/>
      <c r="CN236" s="47"/>
      <c r="CO236" s="43">
        <v>4133</v>
      </c>
      <c r="CP236" s="45">
        <f t="shared" si="1223"/>
        <v>8</v>
      </c>
      <c r="CQ236" s="43">
        <v>111</v>
      </c>
      <c r="CR236" s="45">
        <f t="shared" si="1224"/>
        <v>0</v>
      </c>
      <c r="CS236" s="43">
        <v>16</v>
      </c>
      <c r="CT236" s="45">
        <f t="shared" si="1225"/>
        <v>0</v>
      </c>
      <c r="CU236" s="43">
        <v>0</v>
      </c>
      <c r="CV236" s="63" t="str">
        <f t="shared" si="1226"/>
        <v>ジャグラーサウンドボタン</v>
      </c>
      <c r="CW236" s="67">
        <f t="shared" si="1227"/>
        <v>660</v>
      </c>
      <c r="CX236" s="43">
        <f t="shared" si="1228"/>
        <v>0</v>
      </c>
      <c r="CY236" s="46">
        <f t="shared" si="1229"/>
        <v>0</v>
      </c>
      <c r="CZ236" s="37"/>
      <c r="DA236" s="29"/>
      <c r="DB236" s="52" t="str">
        <f t="shared" si="1133"/>
        <v/>
      </c>
      <c r="DC236" s="45"/>
      <c r="DD236" s="45" t="str">
        <f>IF(DC236="","",DC236-DC234)</f>
        <v/>
      </c>
      <c r="DE236" s="45"/>
      <c r="DF236" s="45" t="str">
        <f>IF(DE236="","",DE236-DE234)</f>
        <v/>
      </c>
      <c r="DG236" s="45"/>
      <c r="DH236" s="45" t="str">
        <f>IF(DG236="","",DG234+DI234-DG236)</f>
        <v/>
      </c>
      <c r="DI236" s="45"/>
      <c r="DJ236" s="43"/>
      <c r="DK236" s="43" t="str">
        <f>IF(DC236="","",DK234)</f>
        <v/>
      </c>
      <c r="DL236" s="45" t="str">
        <f t="shared" si="1284"/>
        <v/>
      </c>
      <c r="DM236" s="46" t="str">
        <f t="shared" si="1285"/>
        <v/>
      </c>
      <c r="DN236" s="37"/>
      <c r="DO236" s="29"/>
      <c r="DP236" s="52" t="str">
        <f t="shared" si="1140"/>
        <v/>
      </c>
      <c r="DQ236" s="45"/>
      <c r="DR236" s="45" t="str">
        <f>IF(DQ236="","",DQ236-DQ234)</f>
        <v/>
      </c>
      <c r="DS236" s="45"/>
      <c r="DT236" s="45" t="str">
        <f>IF(DS236="","",DS236-DS234)</f>
        <v/>
      </c>
      <c r="DU236" s="45"/>
      <c r="DV236" s="45" t="str">
        <f>IF(DU236="","",DU234+DW234-DU236)</f>
        <v/>
      </c>
      <c r="DW236" s="45"/>
      <c r="DX236" s="43"/>
      <c r="DY236" s="43" t="str">
        <f>IF(DQ236="","",DY234)</f>
        <v/>
      </c>
      <c r="DZ236" s="45" t="str">
        <f t="shared" si="1286"/>
        <v/>
      </c>
      <c r="EA236" s="46" t="str">
        <f t="shared" si="1287"/>
        <v/>
      </c>
      <c r="EB236" s="37"/>
      <c r="ED236" s="52" t="str">
        <f t="shared" si="1147"/>
        <v/>
      </c>
      <c r="EE236" s="45"/>
      <c r="EF236" s="45" t="str">
        <f>IF(EE236="","",EE236-EE234)</f>
        <v/>
      </c>
      <c r="EG236" s="45"/>
      <c r="EH236" s="45" t="str">
        <f>IF(EG236="","",EG236-EG234)</f>
        <v/>
      </c>
      <c r="EI236" s="45"/>
      <c r="EJ236" s="45" t="str">
        <f>IF(EI236="","",EI234+EK234-EI236)</f>
        <v/>
      </c>
      <c r="EK236" s="45"/>
      <c r="EL236" s="43"/>
      <c r="EM236" s="43" t="str">
        <f>IF(EE236="","",EM234)</f>
        <v/>
      </c>
      <c r="EN236" s="45" t="str">
        <f t="shared" si="1288"/>
        <v/>
      </c>
      <c r="EO236" s="46" t="str">
        <f t="shared" si="1289"/>
        <v/>
      </c>
      <c r="EP236" s="37"/>
      <c r="ER236" s="52" t="str">
        <f t="shared" si="1154"/>
        <v/>
      </c>
      <c r="ES236" s="45"/>
      <c r="ET236" s="45" t="str">
        <f>IF(ES236="","",ES236-ES234)</f>
        <v/>
      </c>
      <c r="EU236" s="45"/>
      <c r="EV236" s="45" t="str">
        <f>IF(EU236="","",EU236-EU234)</f>
        <v/>
      </c>
      <c r="EW236" s="45"/>
      <c r="EX236" s="45" t="str">
        <f>IF(EW236="","",EW234+EY234-EW236)</f>
        <v/>
      </c>
      <c r="EY236" s="45"/>
      <c r="EZ236" s="43"/>
      <c r="FA236" s="43" t="str">
        <f>IF(ES236="","",FA234)</f>
        <v/>
      </c>
      <c r="FB236" s="45" t="str">
        <f t="shared" si="1290"/>
        <v/>
      </c>
      <c r="FC236" s="46" t="str">
        <f t="shared" si="1291"/>
        <v/>
      </c>
      <c r="FD236" s="37"/>
      <c r="FF236" s="52" t="str">
        <f t="shared" si="1161"/>
        <v/>
      </c>
      <c r="FG236" s="45"/>
      <c r="FH236" s="45" t="str">
        <f>IF(FG236="","",FG236-FG234)</f>
        <v/>
      </c>
      <c r="FI236" s="45"/>
      <c r="FJ236" s="45" t="str">
        <f>IF(FI236="","",FI236-FI234)</f>
        <v/>
      </c>
      <c r="FK236" s="45"/>
      <c r="FL236" s="45" t="str">
        <f>IF(FK236="","",FK234+FM234-FK236)</f>
        <v/>
      </c>
      <c r="FM236" s="45"/>
      <c r="FN236" s="43"/>
      <c r="FO236" s="43" t="str">
        <f>IF(FG236="","",FO234)</f>
        <v/>
      </c>
      <c r="FP236" s="45" t="str">
        <f t="shared" si="1292"/>
        <v/>
      </c>
      <c r="FQ236" s="46" t="str">
        <f t="shared" si="1293"/>
        <v/>
      </c>
      <c r="FR236" s="37"/>
      <c r="FS236" s="29"/>
      <c r="FT236" s="52" t="str">
        <f t="shared" si="1168"/>
        <v/>
      </c>
      <c r="FU236" s="45"/>
      <c r="FV236" s="45" t="str">
        <f>IF(FU236="","",FU236-FU234)</f>
        <v/>
      </c>
      <c r="FW236" s="45"/>
      <c r="FX236" s="45" t="str">
        <f>IF(FW236="","",FW236-FW234)</f>
        <v/>
      </c>
      <c r="FY236" s="45"/>
      <c r="FZ236" s="45" t="str">
        <f>IF(FY236="","",FY234+GA234-FY236)</f>
        <v/>
      </c>
      <c r="GA236" s="45"/>
      <c r="GB236" s="43"/>
      <c r="GC236" s="43" t="str">
        <f>IF(FU236="","",GC234)</f>
        <v/>
      </c>
      <c r="GD236" s="45" t="str">
        <f t="shared" si="1294"/>
        <v/>
      </c>
      <c r="GE236" s="46" t="str">
        <f t="shared" si="1295"/>
        <v/>
      </c>
      <c r="GF236" s="37"/>
      <c r="GH236" s="52" t="str">
        <f t="shared" si="1175"/>
        <v/>
      </c>
      <c r="GI236" s="45"/>
      <c r="GJ236" s="45" t="str">
        <f>IF(GI236="","",GI236-GI234)</f>
        <v/>
      </c>
      <c r="GK236" s="45"/>
      <c r="GL236" s="45" t="str">
        <f>IF(GK236="","",GK236-GK234)</f>
        <v/>
      </c>
      <c r="GM236" s="45"/>
      <c r="GN236" s="45" t="str">
        <f>IF(GM236="","",GM234+GO234-GM236)</f>
        <v/>
      </c>
      <c r="GO236" s="45"/>
      <c r="GP236" s="43"/>
      <c r="GQ236" s="43" t="str">
        <f>IF(GI236="","",GQ234)</f>
        <v/>
      </c>
      <c r="GR236" s="45" t="str">
        <f t="shared" si="1296"/>
        <v/>
      </c>
      <c r="GS236" s="46" t="str">
        <f t="shared" si="1297"/>
        <v/>
      </c>
      <c r="GT236" s="37"/>
      <c r="GU236" s="61"/>
      <c r="GV236" s="47"/>
      <c r="GW236" s="62"/>
      <c r="GX236" s="43">
        <v>156</v>
      </c>
      <c r="GY236" s="45">
        <f t="shared" si="1230"/>
        <v>31</v>
      </c>
      <c r="GZ236" s="43">
        <v>10</v>
      </c>
      <c r="HA236" s="45">
        <f t="shared" si="1231"/>
        <v>0</v>
      </c>
      <c r="HB236" s="43">
        <v>2</v>
      </c>
      <c r="HC236" s="45">
        <f t="shared" si="1232"/>
        <v>0</v>
      </c>
      <c r="HD236" s="43">
        <v>0</v>
      </c>
      <c r="HE236" s="63" t="str">
        <f>IF(GX236="","",HE232)</f>
        <v>ボンボンドロップシール</v>
      </c>
      <c r="HF236" s="67">
        <f>IF(GX235="","",HF232)</f>
        <v>2000</v>
      </c>
      <c r="HG236" s="43">
        <f t="shared" si="1233"/>
        <v>0</v>
      </c>
      <c r="HH236" s="46">
        <f>IF(HC236="","",HG236/(GY236*100))</f>
        <v>0</v>
      </c>
      <c r="HI236" s="37"/>
      <c r="HK236" s="47"/>
      <c r="HL236" s="43">
        <v>1261</v>
      </c>
      <c r="HM236" s="45">
        <f t="shared" si="1234"/>
        <v>13</v>
      </c>
      <c r="HN236" s="43">
        <v>39</v>
      </c>
      <c r="HO236" s="45">
        <f t="shared" si="1235"/>
        <v>0</v>
      </c>
      <c r="HP236" s="43">
        <v>8</v>
      </c>
      <c r="HQ236" s="45">
        <f t="shared" si="1236"/>
        <v>0</v>
      </c>
      <c r="HR236" s="43">
        <v>0</v>
      </c>
      <c r="HS236" s="63" t="str">
        <f t="shared" si="1270"/>
        <v>サンリオデニムポーチ</v>
      </c>
      <c r="HT236" s="67">
        <f t="shared" si="1271"/>
        <v>1300</v>
      </c>
      <c r="HU236" s="43">
        <f t="shared" si="1238"/>
        <v>0</v>
      </c>
      <c r="HV236" s="46">
        <f t="shared" si="1239"/>
        <v>0</v>
      </c>
      <c r="HW236" s="37"/>
      <c r="HX236" s="360"/>
      <c r="HY236" s="47"/>
      <c r="HZ236" s="43">
        <v>5831</v>
      </c>
      <c r="IA236" s="45">
        <f t="shared" si="1240"/>
        <v>36</v>
      </c>
      <c r="IB236" s="43">
        <v>173</v>
      </c>
      <c r="IC236" s="45">
        <f t="shared" si="1241"/>
        <v>1</v>
      </c>
      <c r="ID236" s="43">
        <v>10</v>
      </c>
      <c r="IE236" s="45">
        <f t="shared" si="1242"/>
        <v>1</v>
      </c>
      <c r="IF236" s="43">
        <v>0</v>
      </c>
      <c r="IG236" s="63" t="str">
        <f t="shared" si="1243"/>
        <v>ギャルキティマスコット</v>
      </c>
      <c r="IH236" s="67">
        <f t="shared" si="1244"/>
        <v>500</v>
      </c>
      <c r="II236" s="43">
        <f t="shared" si="1245"/>
        <v>500</v>
      </c>
      <c r="IJ236" s="46">
        <f t="shared" si="1246"/>
        <v>0.1388888888888889</v>
      </c>
      <c r="IK236" s="37"/>
      <c r="IL236" s="29"/>
      <c r="IM236" s="47"/>
      <c r="IN236" s="43">
        <v>6586</v>
      </c>
      <c r="IO236" s="45">
        <f t="shared" si="1247"/>
        <v>8</v>
      </c>
      <c r="IP236" s="43">
        <v>171</v>
      </c>
      <c r="IQ236" s="45">
        <f t="shared" si="1248"/>
        <v>3</v>
      </c>
      <c r="IR236" s="43">
        <v>9</v>
      </c>
      <c r="IS236" s="45">
        <f t="shared" si="1249"/>
        <v>2</v>
      </c>
      <c r="IT236" s="43">
        <v>-3</v>
      </c>
      <c r="IU236" s="63" t="str">
        <f t="shared" si="1250"/>
        <v>ジャグラーイヤホン</v>
      </c>
      <c r="IV236" s="67">
        <f t="shared" si="1251"/>
        <v>1100</v>
      </c>
      <c r="IW236" s="43">
        <f t="shared" si="1252"/>
        <v>2200</v>
      </c>
      <c r="IX236" s="46">
        <f t="shared" si="1253"/>
        <v>2.75</v>
      </c>
      <c r="IY236" s="37"/>
      <c r="IZ236" s="61"/>
      <c r="JA236" s="47"/>
      <c r="JB236" s="43">
        <v>4877</v>
      </c>
      <c r="JC236" s="45">
        <f t="shared" si="1254"/>
        <v>5</v>
      </c>
      <c r="JD236" s="43">
        <v>141</v>
      </c>
      <c r="JE236" s="45">
        <f t="shared" si="1255"/>
        <v>0</v>
      </c>
      <c r="JF236" s="43">
        <v>24</v>
      </c>
      <c r="JG236" s="45">
        <f t="shared" si="1256"/>
        <v>0</v>
      </c>
      <c r="JH236" s="43">
        <v>0</v>
      </c>
      <c r="JI236" s="63" t="str">
        <f t="shared" si="1257"/>
        <v>キティでかぱっちん</v>
      </c>
      <c r="JJ236" s="67">
        <f t="shared" si="1258"/>
        <v>0</v>
      </c>
      <c r="JK236" s="43">
        <f t="shared" si="1259"/>
        <v>0</v>
      </c>
      <c r="JL236" s="46">
        <f t="shared" si="1260"/>
        <v>0</v>
      </c>
      <c r="JM236" s="37"/>
      <c r="JN236" s="29"/>
      <c r="JO236" s="47"/>
      <c r="JP236" s="43">
        <v>6746</v>
      </c>
      <c r="JQ236" s="45">
        <f t="shared" si="1261"/>
        <v>15</v>
      </c>
      <c r="JR236" s="43">
        <v>139</v>
      </c>
      <c r="JS236" s="45">
        <f t="shared" si="1262"/>
        <v>0</v>
      </c>
      <c r="JT236" s="43">
        <v>16</v>
      </c>
      <c r="JU236" s="45">
        <f t="shared" si="1263"/>
        <v>-1</v>
      </c>
      <c r="JV236" s="43">
        <v>0</v>
      </c>
      <c r="JW236" s="63" t="str">
        <f t="shared" si="1272"/>
        <v>モンチッチマスコット2</v>
      </c>
      <c r="JX236" s="67">
        <f t="shared" si="1273"/>
        <v>539</v>
      </c>
      <c r="JY236" s="43">
        <f t="shared" si="1264"/>
        <v>-539</v>
      </c>
      <c r="JZ236" s="46">
        <f t="shared" si="1265"/>
        <v>-0.35933333333333334</v>
      </c>
      <c r="KA236" s="37"/>
      <c r="KB236" s="97"/>
      <c r="KC236" s="47"/>
      <c r="KD236" s="43">
        <v>11751</v>
      </c>
      <c r="KE236" s="45">
        <f>IF(KD236="","",KD236-KD232)</f>
        <v>61</v>
      </c>
      <c r="KF236" s="43">
        <v>344</v>
      </c>
      <c r="KG236" s="45">
        <f>IF(KF236="","",KF236-KF232)</f>
        <v>1</v>
      </c>
      <c r="KH236" s="43">
        <v>8</v>
      </c>
      <c r="KI236" s="45">
        <f>IF(KH236="","",KH232+KJ232-KH236)</f>
        <v>1</v>
      </c>
      <c r="KJ236" s="43">
        <v>0</v>
      </c>
      <c r="KK236" s="63" t="str">
        <f>IF(KD236="","",KK232)</f>
        <v>サンリオ平成デニムポーチ</v>
      </c>
      <c r="KL236" s="67">
        <f>IF(KE236="","",KL232)</f>
        <v>1300</v>
      </c>
      <c r="KM236" s="43">
        <f>IF(KH236="","",KI236*KL236)</f>
        <v>1300</v>
      </c>
      <c r="KN236" s="46">
        <f>IF(KI236="","",KM236/(KE236*100))</f>
        <v>0.21311475409836064</v>
      </c>
      <c r="KO236" s="37"/>
      <c r="KP236" s="29"/>
      <c r="KQ236" s="47"/>
      <c r="KR236" s="43">
        <v>3257</v>
      </c>
      <c r="KS236" s="45">
        <f>IF(KR236="","",KR236-KR232)</f>
        <v>11</v>
      </c>
      <c r="KT236" s="43">
        <v>85</v>
      </c>
      <c r="KU236" s="45">
        <f>IF(KT236="","",KT236-KT232)</f>
        <v>1</v>
      </c>
      <c r="KV236" s="43">
        <v>6</v>
      </c>
      <c r="KW236" s="45">
        <f>IF(KV236="","",KV232+KX232-KV236)</f>
        <v>0</v>
      </c>
      <c r="KX236" s="43">
        <v>3</v>
      </c>
      <c r="KY236" s="63" t="str">
        <f>IF(KR236="","",KY232)</f>
        <v>ギャルキティフェイスポーチ</v>
      </c>
      <c r="KZ236" s="67">
        <f>IF(KS236="","",KZ232)</f>
        <v>1000</v>
      </c>
      <c r="LA236" s="43">
        <f>IF(KV236="","",KW236*KZ236)</f>
        <v>0</v>
      </c>
      <c r="LB236" s="46">
        <f>IF(KW236="","",LA236/(KS236*100))</f>
        <v>0</v>
      </c>
      <c r="LC236" s="37"/>
      <c r="LD236" s="29"/>
      <c r="LE236" s="75"/>
      <c r="LF236" s="76"/>
      <c r="LG236" s="76"/>
      <c r="LH236" s="76">
        <v>1166</v>
      </c>
      <c r="LI236" s="76">
        <f t="shared" si="1266"/>
        <v>0</v>
      </c>
      <c r="LJ236" s="77">
        <v>2</v>
      </c>
      <c r="LK236" s="76">
        <f t="shared" si="1267"/>
        <v>0</v>
      </c>
      <c r="LL236" s="76">
        <v>0</v>
      </c>
      <c r="LM236" s="78" t="str">
        <f>IF(LF234="","",LM233)</f>
        <v>ボンドロ</v>
      </c>
      <c r="LN236" s="79">
        <f>IF(LG234="","",LN233)</f>
        <v>1500</v>
      </c>
      <c r="LO236" s="76">
        <f t="shared" si="1210"/>
        <v>0</v>
      </c>
      <c r="LP236" s="80"/>
      <c r="LQ236" s="37"/>
      <c r="LR236" s="29"/>
      <c r="LS236" s="52" t="str">
        <f t="shared" si="1182"/>
        <v/>
      </c>
      <c r="LT236" s="45"/>
      <c r="LU236" s="45" t="str">
        <f>IF(LT236="","",LT236-LT234)</f>
        <v/>
      </c>
      <c r="LV236" s="45"/>
      <c r="LW236" s="45" t="str">
        <f>IF(LV236="","",LV236-LV234)</f>
        <v/>
      </c>
      <c r="LX236" s="45"/>
      <c r="LY236" s="45" t="str">
        <f>IF(LX236="","",LX234+LZ234-LX236)</f>
        <v/>
      </c>
      <c r="LZ236" s="45"/>
      <c r="MA236" s="43"/>
      <c r="MB236" s="43" t="str">
        <f>IF(LT236="","",MB234)</f>
        <v/>
      </c>
      <c r="MC236" s="45" t="str">
        <f t="shared" si="1298"/>
        <v/>
      </c>
      <c r="MD236" s="46" t="str">
        <f t="shared" si="1299"/>
        <v/>
      </c>
      <c r="ME236" s="37"/>
      <c r="MF236" s="29"/>
      <c r="MG236" s="52" t="str">
        <f t="shared" si="1189"/>
        <v/>
      </c>
      <c r="MH236" s="45"/>
      <c r="MI236" s="45" t="str">
        <f>IF(MH236="","",MH236-MH234)</f>
        <v/>
      </c>
      <c r="MJ236" s="45"/>
      <c r="MK236" s="45" t="str">
        <f>IF(MJ236="","",MJ236-MJ234)</f>
        <v/>
      </c>
      <c r="ML236" s="45"/>
      <c r="MM236" s="45" t="str">
        <f>IF(ML236="","",ML234+MN234-ML236)</f>
        <v/>
      </c>
      <c r="MN236" s="45"/>
      <c r="MO236" s="43"/>
      <c r="MP236" s="43" t="str">
        <f>IF(MH236="","",MP234)</f>
        <v/>
      </c>
      <c r="MQ236" s="45" t="str">
        <f t="shared" si="1300"/>
        <v/>
      </c>
      <c r="MR236" s="46" t="str">
        <f t="shared" si="1301"/>
        <v/>
      </c>
      <c r="MS236" s="37"/>
      <c r="MT236" s="29"/>
      <c r="MU236" s="52" t="str">
        <f t="shared" si="1196"/>
        <v/>
      </c>
      <c r="MV236" s="45"/>
      <c r="MW236" s="45" t="str">
        <f>IF(MV236="","",MV236-MV234)</f>
        <v/>
      </c>
      <c r="MX236" s="45"/>
      <c r="MY236" s="45" t="str">
        <f>IF(MX236="","",MX236-MX234)</f>
        <v/>
      </c>
      <c r="MZ236" s="45"/>
      <c r="NA236" s="45" t="str">
        <f>IF(MZ236="","",MZ234+NB234-MZ236)</f>
        <v/>
      </c>
      <c r="NB236" s="45"/>
      <c r="NC236" s="43"/>
      <c r="ND236" s="43" t="str">
        <f>IF(MV236="","",ND234)</f>
        <v/>
      </c>
      <c r="NE236" s="45" t="str">
        <f t="shared" si="1302"/>
        <v/>
      </c>
      <c r="NF236" s="46" t="str">
        <f t="shared" si="1303"/>
        <v/>
      </c>
      <c r="NG236" s="37"/>
      <c r="NH236" s="29"/>
      <c r="NI236" s="52" t="str">
        <f t="shared" si="1203"/>
        <v/>
      </c>
      <c r="NJ236" s="45"/>
      <c r="NK236" s="45" t="str">
        <f>IF(NJ236="","",NJ236-NJ234)</f>
        <v/>
      </c>
      <c r="NL236" s="45"/>
      <c r="NM236" s="45" t="str">
        <f>IF(NL236="","",NL236-NL234)</f>
        <v/>
      </c>
      <c r="NN236" s="45"/>
      <c r="NO236" s="45" t="str">
        <f>IF(NN236="","",NN234+NP234-NN236)</f>
        <v/>
      </c>
      <c r="NP236" s="45"/>
      <c r="NQ236" s="43"/>
      <c r="NR236" s="43" t="str">
        <f>IF(NJ236="","",NR234)</f>
        <v/>
      </c>
      <c r="NS236" s="45" t="str">
        <f t="shared" si="1304"/>
        <v/>
      </c>
      <c r="NT236" s="46" t="str">
        <f t="shared" si="1305"/>
        <v/>
      </c>
      <c r="NU236" s="37"/>
    </row>
    <row r="237" spans="1:385" ht="15" customHeight="1" thickTop="1" x14ac:dyDescent="0.25">
      <c r="A237" s="38"/>
      <c r="B237" s="39"/>
      <c r="C237" s="40"/>
      <c r="D237" s="40"/>
      <c r="E237" s="41"/>
      <c r="F237" s="41"/>
      <c r="G237" s="40"/>
      <c r="H237" s="42"/>
      <c r="I237" s="45"/>
      <c r="J237" s="45" t="str">
        <f>IF(I237="","",I237-#REF!)</f>
        <v/>
      </c>
      <c r="K237" s="45"/>
      <c r="L237" s="45" t="str">
        <f>IF(K237="","",K237-#REF!)</f>
        <v/>
      </c>
      <c r="M237" s="45"/>
      <c r="N237" s="45" t="str">
        <f>IF(M237="","",#REF!+#REF!-M237)</f>
        <v/>
      </c>
      <c r="O237" s="45"/>
      <c r="P237" s="43"/>
      <c r="Q237" s="43" t="str">
        <f>IF(I237="","",#REF!)</f>
        <v/>
      </c>
      <c r="R237" s="45" t="str">
        <f t="shared" si="1276"/>
        <v/>
      </c>
      <c r="S237" s="46" t="str">
        <f t="shared" si="1277"/>
        <v/>
      </c>
      <c r="T237" s="37"/>
      <c r="U237" s="29"/>
      <c r="V237" s="52" t="str">
        <f t="shared" si="1112"/>
        <v/>
      </c>
      <c r="W237" s="67"/>
      <c r="X237" s="45" t="str">
        <f>IF(W237="","",W237-#REF!)</f>
        <v/>
      </c>
      <c r="Y237" s="45"/>
      <c r="Z237" s="45" t="str">
        <f>IF(Y237="","",Y237-#REF!)</f>
        <v/>
      </c>
      <c r="AA237" s="45"/>
      <c r="AB237" s="45" t="str">
        <f>IF(AA237="","",#REF!+#REF!-AA237)</f>
        <v/>
      </c>
      <c r="AC237" s="45"/>
      <c r="AD237" s="43"/>
      <c r="AE237" s="43" t="str">
        <f>IF(W237="","",#REF!)</f>
        <v/>
      </c>
      <c r="AF237" s="45" t="str">
        <f t="shared" si="1278"/>
        <v/>
      </c>
      <c r="AG237" s="46" t="str">
        <f t="shared" si="1279"/>
        <v/>
      </c>
      <c r="AH237" s="37"/>
      <c r="AI237" s="29"/>
      <c r="AJ237" s="52" t="str">
        <f t="shared" si="1119"/>
        <v/>
      </c>
      <c r="AK237" s="45"/>
      <c r="AL237" s="45" t="str">
        <f>IF(AK237="","",AK237-#REF!)</f>
        <v/>
      </c>
      <c r="AM237" s="45"/>
      <c r="AN237" s="45" t="str">
        <f>IF(AM237="","",AM237-#REF!)</f>
        <v/>
      </c>
      <c r="AO237" s="45"/>
      <c r="AP237" s="45" t="str">
        <f>IF(AO237="","",#REF!+#REF!-AO237)</f>
        <v/>
      </c>
      <c r="AQ237" s="45"/>
      <c r="AR237" s="43"/>
      <c r="AS237" s="43" t="str">
        <f>IF(AK237="","",#REF!)</f>
        <v/>
      </c>
      <c r="AT237" s="45" t="str">
        <f t="shared" si="1280"/>
        <v/>
      </c>
      <c r="AU237" s="46" t="str">
        <f t="shared" si="1281"/>
        <v/>
      </c>
      <c r="AV237" s="37"/>
      <c r="AW237" s="29"/>
      <c r="AX237" s="52" t="str">
        <f t="shared" si="1126"/>
        <v/>
      </c>
      <c r="AY237" s="45"/>
      <c r="AZ237" s="45" t="str">
        <f>IF(AY237="","",AY237-#REF!)</f>
        <v/>
      </c>
      <c r="BA237" s="45"/>
      <c r="BB237" s="45" t="str">
        <f>IF(BA237="","",BA237-#REF!)</f>
        <v/>
      </c>
      <c r="BC237" s="45"/>
      <c r="BD237" s="45" t="str">
        <f>IF(BC237="","",#REF!+#REF!-BC237)</f>
        <v/>
      </c>
      <c r="BE237" s="45"/>
      <c r="BF237" s="43"/>
      <c r="BG237" s="43" t="str">
        <f>IF(AY237="","",#REF!)</f>
        <v/>
      </c>
      <c r="BH237" s="45" t="str">
        <f t="shared" si="1282"/>
        <v/>
      </c>
      <c r="BI237" s="46" t="str">
        <f t="shared" si="1283"/>
        <v/>
      </c>
      <c r="BJ237" s="37"/>
      <c r="BK237" s="29"/>
      <c r="BL237" s="47"/>
      <c r="BM237" s="27">
        <v>5217</v>
      </c>
      <c r="BN237" s="45">
        <f t="shared" si="1211"/>
        <v>35</v>
      </c>
      <c r="BO237" s="27">
        <v>158</v>
      </c>
      <c r="BP237" s="45">
        <f t="shared" si="1212"/>
        <v>1</v>
      </c>
      <c r="BQ237" s="27">
        <v>9</v>
      </c>
      <c r="BR237" s="45">
        <f t="shared" si="1213"/>
        <v>1</v>
      </c>
      <c r="BS237" s="27">
        <v>2</v>
      </c>
      <c r="BT237" s="63" t="str">
        <f t="shared" si="1268"/>
        <v>サンリオボアバンスクリップ</v>
      </c>
      <c r="BU237" s="67">
        <f t="shared" si="1269"/>
        <v>1100</v>
      </c>
      <c r="BV237" s="45">
        <f t="shared" si="1214"/>
        <v>1100</v>
      </c>
      <c r="BW237" s="46">
        <f t="shared" si="1215"/>
        <v>0.31428571428571428</v>
      </c>
      <c r="BX237" s="37"/>
      <c r="BY237" s="57"/>
      <c r="BZ237" s="47"/>
      <c r="CA237" s="27">
        <v>9709</v>
      </c>
      <c r="CB237" s="45">
        <f t="shared" si="1216"/>
        <v>13</v>
      </c>
      <c r="CC237" s="27">
        <v>466</v>
      </c>
      <c r="CD237" s="45">
        <f t="shared" si="1217"/>
        <v>1</v>
      </c>
      <c r="CE237" s="27">
        <v>11</v>
      </c>
      <c r="CF237" s="45">
        <f t="shared" si="1218"/>
        <v>1</v>
      </c>
      <c r="CG237" s="27">
        <v>0</v>
      </c>
      <c r="CH237" s="63" t="str">
        <f t="shared" si="1219"/>
        <v>サンリオボアバンスクリップ</v>
      </c>
      <c r="CI237" s="67">
        <f t="shared" si="1220"/>
        <v>1100</v>
      </c>
      <c r="CJ237" s="45">
        <f t="shared" si="1221"/>
        <v>1100</v>
      </c>
      <c r="CK237" s="46">
        <f t="shared" si="1222"/>
        <v>0.84615384615384615</v>
      </c>
      <c r="CL237" s="37"/>
      <c r="CM237" s="29"/>
      <c r="CN237" s="47"/>
      <c r="CO237" s="27">
        <v>3997</v>
      </c>
      <c r="CP237" s="45">
        <f t="shared" si="1223"/>
        <v>11</v>
      </c>
      <c r="CQ237" s="27">
        <v>127</v>
      </c>
      <c r="CR237" s="45">
        <f t="shared" si="1224"/>
        <v>0</v>
      </c>
      <c r="CS237" s="27">
        <v>11</v>
      </c>
      <c r="CT237" s="45">
        <f t="shared" si="1225"/>
        <v>0</v>
      </c>
      <c r="CU237" s="27">
        <v>0</v>
      </c>
      <c r="CV237" s="63" t="str">
        <f t="shared" si="1226"/>
        <v>キティしっぽ付きポーチ</v>
      </c>
      <c r="CW237" s="67">
        <f t="shared" si="1227"/>
        <v>880</v>
      </c>
      <c r="CX237" s="45">
        <f t="shared" si="1228"/>
        <v>0</v>
      </c>
      <c r="CY237" s="46">
        <f t="shared" si="1229"/>
        <v>0</v>
      </c>
      <c r="CZ237" s="37"/>
      <c r="DA237" s="29"/>
      <c r="DB237" s="52" t="str">
        <f t="shared" si="1133"/>
        <v/>
      </c>
      <c r="DC237" s="45"/>
      <c r="DD237" s="45" t="str">
        <f>IF(DC237="","",DC237-#REF!)</f>
        <v/>
      </c>
      <c r="DE237" s="45"/>
      <c r="DF237" s="45" t="str">
        <f>IF(DE237="","",DE237-#REF!)</f>
        <v/>
      </c>
      <c r="DG237" s="45"/>
      <c r="DH237" s="45" t="str">
        <f>IF(DG237="","",#REF!+#REF!-DG237)</f>
        <v/>
      </c>
      <c r="DI237" s="45"/>
      <c r="DJ237" s="43"/>
      <c r="DK237" s="43" t="str">
        <f>IF(DC237="","",#REF!)</f>
        <v/>
      </c>
      <c r="DL237" s="45" t="str">
        <f t="shared" si="1284"/>
        <v/>
      </c>
      <c r="DM237" s="46" t="str">
        <f t="shared" si="1285"/>
        <v/>
      </c>
      <c r="DN237" s="37"/>
      <c r="DO237" s="29"/>
      <c r="DP237" s="52" t="str">
        <f t="shared" si="1140"/>
        <v/>
      </c>
      <c r="DQ237" s="45"/>
      <c r="DR237" s="45" t="str">
        <f>IF(DQ237="","",DQ237-#REF!)</f>
        <v/>
      </c>
      <c r="DS237" s="45"/>
      <c r="DT237" s="45" t="str">
        <f>IF(DS237="","",DS237-#REF!)</f>
        <v/>
      </c>
      <c r="DU237" s="45"/>
      <c r="DV237" s="45" t="str">
        <f>IF(DU237="","",#REF!+#REF!-DU237)</f>
        <v/>
      </c>
      <c r="DW237" s="45"/>
      <c r="DX237" s="43"/>
      <c r="DY237" s="43" t="str">
        <f>IF(DQ237="","",#REF!)</f>
        <v/>
      </c>
      <c r="DZ237" s="45" t="str">
        <f t="shared" si="1286"/>
        <v/>
      </c>
      <c r="EA237" s="46" t="str">
        <f t="shared" si="1287"/>
        <v/>
      </c>
      <c r="EB237" s="37"/>
      <c r="ED237" s="52" t="str">
        <f t="shared" si="1147"/>
        <v/>
      </c>
      <c r="EE237" s="45"/>
      <c r="EF237" s="45" t="str">
        <f>IF(EE237="","",EE237-#REF!)</f>
        <v/>
      </c>
      <c r="EG237" s="45"/>
      <c r="EH237" s="45" t="str">
        <f>IF(EG237="","",EG237-#REF!)</f>
        <v/>
      </c>
      <c r="EI237" s="45"/>
      <c r="EJ237" s="45" t="str">
        <f>IF(EI237="","",#REF!+#REF!-EI237)</f>
        <v/>
      </c>
      <c r="EK237" s="45"/>
      <c r="EL237" s="43"/>
      <c r="EM237" s="43" t="str">
        <f>IF(EE237="","",#REF!)</f>
        <v/>
      </c>
      <c r="EN237" s="45" t="str">
        <f t="shared" si="1288"/>
        <v/>
      </c>
      <c r="EO237" s="46" t="str">
        <f t="shared" si="1289"/>
        <v/>
      </c>
      <c r="EP237" s="37"/>
      <c r="ER237" s="52" t="str">
        <f t="shared" si="1154"/>
        <v/>
      </c>
      <c r="ES237" s="45"/>
      <c r="ET237" s="45" t="str">
        <f>IF(ES237="","",ES237-#REF!)</f>
        <v/>
      </c>
      <c r="EU237" s="45"/>
      <c r="EV237" s="45" t="str">
        <f>IF(EU237="","",EU237-#REF!)</f>
        <v/>
      </c>
      <c r="EW237" s="45"/>
      <c r="EX237" s="45" t="str">
        <f>IF(EW237="","",#REF!+#REF!-EW237)</f>
        <v/>
      </c>
      <c r="EY237" s="45"/>
      <c r="EZ237" s="43"/>
      <c r="FA237" s="43" t="str">
        <f>IF(ES237="","",#REF!)</f>
        <v/>
      </c>
      <c r="FB237" s="45" t="str">
        <f t="shared" si="1290"/>
        <v/>
      </c>
      <c r="FC237" s="46" t="str">
        <f t="shared" si="1291"/>
        <v/>
      </c>
      <c r="FD237" s="37"/>
      <c r="FF237" s="52" t="str">
        <f t="shared" si="1161"/>
        <v/>
      </c>
      <c r="FG237" s="45"/>
      <c r="FH237" s="45" t="str">
        <f>IF(FG237="","",FG237-#REF!)</f>
        <v/>
      </c>
      <c r="FI237" s="45"/>
      <c r="FJ237" s="45" t="str">
        <f>IF(FI237="","",FI237-#REF!)</f>
        <v/>
      </c>
      <c r="FK237" s="45"/>
      <c r="FL237" s="45" t="str">
        <f>IF(FK237="","",#REF!+#REF!-FK237)</f>
        <v/>
      </c>
      <c r="FM237" s="45"/>
      <c r="FN237" s="43"/>
      <c r="FO237" s="43" t="str">
        <f>IF(FG237="","",#REF!)</f>
        <v/>
      </c>
      <c r="FP237" s="45" t="str">
        <f t="shared" si="1292"/>
        <v/>
      </c>
      <c r="FQ237" s="46" t="str">
        <f t="shared" si="1293"/>
        <v/>
      </c>
      <c r="FR237" s="37"/>
      <c r="FS237" s="29"/>
      <c r="FT237" s="52" t="str">
        <f t="shared" si="1168"/>
        <v/>
      </c>
      <c r="FU237" s="45"/>
      <c r="FV237" s="45" t="str">
        <f>IF(FU237="","",FU237-#REF!)</f>
        <v/>
      </c>
      <c r="FW237" s="45"/>
      <c r="FX237" s="45" t="str">
        <f>IF(FW237="","",FW237-#REF!)</f>
        <v/>
      </c>
      <c r="FY237" s="45"/>
      <c r="FZ237" s="45" t="str">
        <f>IF(FY237="","",#REF!+#REF!-FY237)</f>
        <v/>
      </c>
      <c r="GA237" s="45"/>
      <c r="GB237" s="43"/>
      <c r="GC237" s="43" t="str">
        <f>IF(FU237="","",#REF!)</f>
        <v/>
      </c>
      <c r="GD237" s="45" t="str">
        <f t="shared" si="1294"/>
        <v/>
      </c>
      <c r="GE237" s="46" t="str">
        <f t="shared" si="1295"/>
        <v/>
      </c>
      <c r="GF237" s="37"/>
      <c r="GH237" s="52" t="str">
        <f t="shared" si="1175"/>
        <v/>
      </c>
      <c r="GI237" s="45"/>
      <c r="GJ237" s="45" t="str">
        <f>IF(GI237="","",GI237-#REF!)</f>
        <v/>
      </c>
      <c r="GK237" s="45"/>
      <c r="GL237" s="45" t="str">
        <f>IF(GK237="","",GK237-#REF!)</f>
        <v/>
      </c>
      <c r="GM237" s="45"/>
      <c r="GN237" s="45" t="str">
        <f>IF(GM237="","",#REF!+#REF!-GM237)</f>
        <v/>
      </c>
      <c r="GO237" s="45"/>
      <c r="GP237" s="43"/>
      <c r="GQ237" s="43" t="str">
        <f>IF(GI237="","",#REF!)</f>
        <v/>
      </c>
      <c r="GR237" s="45" t="str">
        <f t="shared" si="1296"/>
        <v/>
      </c>
      <c r="GS237" s="46" t="str">
        <f t="shared" si="1297"/>
        <v/>
      </c>
      <c r="GT237" s="37"/>
      <c r="GU237" s="61"/>
      <c r="GV237" s="47"/>
      <c r="GW237" s="200"/>
      <c r="GX237" s="27">
        <v>3743</v>
      </c>
      <c r="GY237" s="45">
        <f t="shared" si="1230"/>
        <v>22</v>
      </c>
      <c r="GZ237" s="27">
        <v>84</v>
      </c>
      <c r="HA237" s="45">
        <f t="shared" si="1231"/>
        <v>2</v>
      </c>
      <c r="HB237" s="27">
        <v>0</v>
      </c>
      <c r="HC237" s="45">
        <f t="shared" si="1232"/>
        <v>2</v>
      </c>
      <c r="HD237" s="27">
        <v>3</v>
      </c>
      <c r="HE237" s="63" t="str">
        <f>IF(GX235="","",HE233)</f>
        <v>ジュエルドロップシール</v>
      </c>
      <c r="HF237" s="67">
        <f>IF(GX235="","",HF233)</f>
        <v>1000</v>
      </c>
      <c r="HG237" s="45">
        <f t="shared" si="1233"/>
        <v>2000</v>
      </c>
      <c r="HH237" s="46">
        <f>IF(HC237="","",HG237/(GY236*100))</f>
        <v>0.64516129032258063</v>
      </c>
      <c r="HI237" s="37" t="s">
        <v>947</v>
      </c>
      <c r="HK237" s="47"/>
      <c r="HL237" s="27">
        <v>2583</v>
      </c>
      <c r="HM237" s="45">
        <f t="shared" si="1234"/>
        <v>25</v>
      </c>
      <c r="HN237" s="27">
        <v>74</v>
      </c>
      <c r="HO237" s="45">
        <f t="shared" si="1235"/>
        <v>1</v>
      </c>
      <c r="HP237" s="27">
        <v>7</v>
      </c>
      <c r="HQ237" s="45">
        <f t="shared" si="1236"/>
        <v>1</v>
      </c>
      <c r="HR237" s="27">
        <v>0</v>
      </c>
      <c r="HS237" s="63" t="str">
        <f t="shared" si="1270"/>
        <v>ゲームアーク</v>
      </c>
      <c r="HT237" s="67">
        <f t="shared" si="1271"/>
        <v>600</v>
      </c>
      <c r="HU237" s="45">
        <f t="shared" si="1238"/>
        <v>600</v>
      </c>
      <c r="HV237" s="46">
        <f t="shared" si="1239"/>
        <v>0.24</v>
      </c>
      <c r="HW237" s="37"/>
      <c r="HX237" s="360"/>
      <c r="HY237" s="47"/>
      <c r="HZ237" s="27">
        <v>8916</v>
      </c>
      <c r="IA237" s="45">
        <f t="shared" si="1240"/>
        <v>55</v>
      </c>
      <c r="IB237" s="27">
        <v>242</v>
      </c>
      <c r="IC237" s="45">
        <f t="shared" si="1241"/>
        <v>2</v>
      </c>
      <c r="ID237" s="27">
        <v>22</v>
      </c>
      <c r="IE237" s="45">
        <f t="shared" si="1242"/>
        <v>6</v>
      </c>
      <c r="IF237" s="27">
        <v>10</v>
      </c>
      <c r="IG237" s="63" t="str">
        <f t="shared" si="1243"/>
        <v>ボンボンドロップシール</v>
      </c>
      <c r="IH237" s="67">
        <f t="shared" si="1244"/>
        <v>200</v>
      </c>
      <c r="II237" s="45">
        <f t="shared" si="1245"/>
        <v>1200</v>
      </c>
      <c r="IJ237" s="46">
        <f t="shared" si="1246"/>
        <v>0.21818181818181817</v>
      </c>
      <c r="IK237" s="37"/>
      <c r="IL237" s="29"/>
      <c r="IM237" s="47"/>
      <c r="IN237" s="27">
        <v>5730</v>
      </c>
      <c r="IO237" s="45">
        <f t="shared" si="1247"/>
        <v>50</v>
      </c>
      <c r="IP237" s="27">
        <v>419</v>
      </c>
      <c r="IQ237" s="45">
        <f t="shared" si="1248"/>
        <v>2</v>
      </c>
      <c r="IR237" s="27">
        <v>20</v>
      </c>
      <c r="IS237" s="45">
        <f t="shared" si="1249"/>
        <v>2</v>
      </c>
      <c r="IT237" s="27">
        <v>0</v>
      </c>
      <c r="IU237" s="63" t="str">
        <f t="shared" si="1250"/>
        <v>たまごっちヘアクリップ</v>
      </c>
      <c r="IV237" s="67">
        <f t="shared" si="1251"/>
        <v>1100</v>
      </c>
      <c r="IW237" s="45">
        <f t="shared" si="1252"/>
        <v>2200</v>
      </c>
      <c r="IX237" s="46">
        <f t="shared" si="1253"/>
        <v>0.44</v>
      </c>
      <c r="IY237" s="37"/>
      <c r="IZ237" s="61"/>
      <c r="JA237" s="47"/>
      <c r="JB237" s="27">
        <v>9188</v>
      </c>
      <c r="JC237" s="45">
        <f t="shared" si="1254"/>
        <v>111</v>
      </c>
      <c r="JD237" s="27">
        <v>517</v>
      </c>
      <c r="JE237" s="45">
        <f t="shared" si="1255"/>
        <v>1</v>
      </c>
      <c r="JF237" s="27">
        <v>15</v>
      </c>
      <c r="JG237" s="45">
        <f t="shared" si="1256"/>
        <v>1</v>
      </c>
      <c r="JH237" s="27">
        <v>1</v>
      </c>
      <c r="JI237" s="63" t="str">
        <f t="shared" si="1257"/>
        <v>たまごっちマスコット</v>
      </c>
      <c r="JJ237" s="67">
        <f t="shared" si="1258"/>
        <v>1100</v>
      </c>
      <c r="JK237" s="45">
        <f t="shared" si="1259"/>
        <v>1100</v>
      </c>
      <c r="JL237" s="46">
        <f t="shared" si="1260"/>
        <v>9.90990990990991E-2</v>
      </c>
      <c r="JM237" s="37"/>
      <c r="JN237" s="29"/>
      <c r="JO237" s="47"/>
      <c r="JP237" s="27">
        <v>6781</v>
      </c>
      <c r="JQ237" s="45">
        <f t="shared" si="1261"/>
        <v>5</v>
      </c>
      <c r="JR237" s="27">
        <v>308</v>
      </c>
      <c r="JS237" s="45">
        <f t="shared" si="1262"/>
        <v>0</v>
      </c>
      <c r="JT237" s="27">
        <v>12</v>
      </c>
      <c r="JU237" s="45">
        <f t="shared" si="1263"/>
        <v>0</v>
      </c>
      <c r="JV237" s="27">
        <v>0</v>
      </c>
      <c r="JW237" s="63" t="str">
        <f t="shared" si="1272"/>
        <v>キティウインドウポーチ</v>
      </c>
      <c r="JX237" s="67">
        <f t="shared" si="1273"/>
        <v>0</v>
      </c>
      <c r="JY237" s="45">
        <f t="shared" si="1264"/>
        <v>0</v>
      </c>
      <c r="JZ237" s="46">
        <f t="shared" si="1265"/>
        <v>0</v>
      </c>
      <c r="KA237" s="37"/>
      <c r="KB237" s="51"/>
      <c r="KC237" s="47"/>
      <c r="KD237" s="27">
        <v>14003</v>
      </c>
      <c r="KE237" s="45">
        <f>IF(KD237="","",KD237-KD233)</f>
        <v>90</v>
      </c>
      <c r="KF237" s="27">
        <v>754</v>
      </c>
      <c r="KG237" s="45">
        <f>IF(KF237="","",KF237-KF233)</f>
        <v>3</v>
      </c>
      <c r="KH237" s="27">
        <v>10</v>
      </c>
      <c r="KI237" s="45">
        <f>IF(KH237="","",KH233+KJ233-KH237)</f>
        <v>3</v>
      </c>
      <c r="KJ237" s="27"/>
      <c r="KK237" s="63" t="str">
        <f>IF(KD237="","",KK233)</f>
        <v>たまごっちマスコット</v>
      </c>
      <c r="KL237" s="67">
        <f>IF(KE237="","",KL233)</f>
        <v>1100</v>
      </c>
      <c r="KM237" s="45">
        <f>IF(KH237="","",KI237*KL237)</f>
        <v>3300</v>
      </c>
      <c r="KN237" s="46">
        <f>IF(KI237="","",KM237/(KE237*100))</f>
        <v>0.36666666666666664</v>
      </c>
      <c r="KO237" s="37" t="s">
        <v>945</v>
      </c>
      <c r="KP237" s="29"/>
      <c r="KQ237" s="47"/>
      <c r="KR237" s="27">
        <v>3738</v>
      </c>
      <c r="KS237" s="45">
        <f>IF(KR237="","",KR237-KR233)</f>
        <v>13</v>
      </c>
      <c r="KT237" s="27">
        <v>122</v>
      </c>
      <c r="KU237" s="45">
        <f>IF(KT237="","",KT237-KT233)</f>
        <v>0</v>
      </c>
      <c r="KV237" s="27">
        <v>10</v>
      </c>
      <c r="KW237" s="45">
        <f>IF(KV237="","",KV233+KX233-KV237)</f>
        <v>0</v>
      </c>
      <c r="KX237" s="27">
        <v>0</v>
      </c>
      <c r="KY237" s="63" t="str">
        <f>IF(KR237="","",KY233)</f>
        <v>ゲームアーク</v>
      </c>
      <c r="KZ237" s="67">
        <f>IF(KS237="","",KZ233)</f>
        <v>0</v>
      </c>
      <c r="LA237" s="45">
        <f>IF(KV237="","",KW237*KZ237)</f>
        <v>0</v>
      </c>
      <c r="LB237" s="46">
        <f>IF(KW237="","",LA237/(KS237*100))</f>
        <v>0</v>
      </c>
      <c r="LC237" s="37"/>
      <c r="LD237" s="29"/>
      <c r="LE237" s="52">
        <f>IF(A225="","",A225)</f>
        <v>46087</v>
      </c>
      <c r="LF237" s="43">
        <v>81930</v>
      </c>
      <c r="LG237" s="86">
        <f>IF(LF237="","",LF237-LF234)</f>
        <v>280</v>
      </c>
      <c r="LH237" s="43">
        <v>445</v>
      </c>
      <c r="LI237" s="43">
        <f t="shared" si="1266"/>
        <v>0</v>
      </c>
      <c r="LJ237" s="43">
        <v>2</v>
      </c>
      <c r="LK237" s="87">
        <f t="shared" si="1267"/>
        <v>0</v>
      </c>
      <c r="LL237" s="43">
        <v>0</v>
      </c>
      <c r="LM237" s="65" t="str">
        <f>IF(LF237="","",LM234)</f>
        <v>ボンドロ</v>
      </c>
      <c r="LN237" s="48">
        <f>IF(LG237="","",LN234)</f>
        <v>1200</v>
      </c>
      <c r="LO237" s="87">
        <f t="shared" si="1210"/>
        <v>0</v>
      </c>
      <c r="LP237" s="53"/>
      <c r="LQ237" s="37"/>
      <c r="LR237" s="29"/>
      <c r="LS237" s="52" t="str">
        <f t="shared" si="1182"/>
        <v/>
      </c>
      <c r="LT237" s="45"/>
      <c r="LU237" s="45" t="str">
        <f>IF(LT237="","",LT237-#REF!)</f>
        <v/>
      </c>
      <c r="LV237" s="45"/>
      <c r="LW237" s="45" t="str">
        <f>IF(LV237="","",LV237-#REF!)</f>
        <v/>
      </c>
      <c r="LX237" s="45"/>
      <c r="LY237" s="45" t="str">
        <f>IF(LX237="","",#REF!+#REF!-LX237)</f>
        <v/>
      </c>
      <c r="LZ237" s="45"/>
      <c r="MA237" s="43"/>
      <c r="MB237" s="43" t="str">
        <f>IF(LT237="","",#REF!)</f>
        <v/>
      </c>
      <c r="MC237" s="45" t="str">
        <f t="shared" si="1298"/>
        <v/>
      </c>
      <c r="MD237" s="46" t="str">
        <f t="shared" si="1299"/>
        <v/>
      </c>
      <c r="ME237" s="37"/>
      <c r="MF237" s="29"/>
      <c r="MG237" s="52" t="str">
        <f t="shared" si="1189"/>
        <v/>
      </c>
      <c r="MH237" s="45"/>
      <c r="MI237" s="45" t="str">
        <f>IF(MH237="","",MH237-#REF!)</f>
        <v/>
      </c>
      <c r="MJ237" s="45"/>
      <c r="MK237" s="45" t="str">
        <f>IF(MJ237="","",MJ237-#REF!)</f>
        <v/>
      </c>
      <c r="ML237" s="45"/>
      <c r="MM237" s="45" t="str">
        <f>IF(ML237="","",#REF!+#REF!-ML237)</f>
        <v/>
      </c>
      <c r="MN237" s="45"/>
      <c r="MO237" s="43"/>
      <c r="MP237" s="43" t="str">
        <f>IF(MH237="","",#REF!)</f>
        <v/>
      </c>
      <c r="MQ237" s="45" t="str">
        <f t="shared" si="1300"/>
        <v/>
      </c>
      <c r="MR237" s="46" t="str">
        <f t="shared" si="1301"/>
        <v/>
      </c>
      <c r="MS237" s="37"/>
      <c r="MT237" s="29"/>
      <c r="MU237" s="52" t="str">
        <f t="shared" si="1196"/>
        <v/>
      </c>
      <c r="MV237" s="45"/>
      <c r="MW237" s="45" t="str">
        <f>IF(MV237="","",MV237-#REF!)</f>
        <v/>
      </c>
      <c r="MX237" s="45"/>
      <c r="MY237" s="45" t="str">
        <f>IF(MX237="","",MX237-#REF!)</f>
        <v/>
      </c>
      <c r="MZ237" s="45"/>
      <c r="NA237" s="45" t="str">
        <f>IF(MZ237="","",#REF!+#REF!-MZ237)</f>
        <v/>
      </c>
      <c r="NB237" s="45"/>
      <c r="NC237" s="43"/>
      <c r="ND237" s="43" t="str">
        <f>IF(MV237="","",#REF!)</f>
        <v/>
      </c>
      <c r="NE237" s="45" t="str">
        <f t="shared" si="1302"/>
        <v/>
      </c>
      <c r="NF237" s="46" t="str">
        <f t="shared" si="1303"/>
        <v/>
      </c>
      <c r="NG237" s="37"/>
      <c r="NH237" s="29"/>
      <c r="NI237" s="52" t="str">
        <f t="shared" si="1203"/>
        <v/>
      </c>
      <c r="NJ237" s="45"/>
      <c r="NK237" s="45" t="str">
        <f>IF(NJ237="","",NJ237-#REF!)</f>
        <v/>
      </c>
      <c r="NL237" s="45"/>
      <c r="NM237" s="45" t="str">
        <f>IF(NL237="","",NL237-#REF!)</f>
        <v/>
      </c>
      <c r="NN237" s="45"/>
      <c r="NO237" s="45" t="str">
        <f>IF(NN237="","",#REF!+#REF!-NN237)</f>
        <v/>
      </c>
      <c r="NP237" s="45"/>
      <c r="NQ237" s="43"/>
      <c r="NR237" s="43" t="str">
        <f>IF(NJ237="","",#REF!)</f>
        <v/>
      </c>
      <c r="NS237" s="45" t="str">
        <f t="shared" si="1304"/>
        <v/>
      </c>
      <c r="NT237" s="46" t="str">
        <f t="shared" si="1305"/>
        <v/>
      </c>
      <c r="NU237" s="37"/>
    </row>
    <row r="238" spans="1:385" ht="15" customHeight="1" thickBot="1" x14ac:dyDescent="0.3">
      <c r="A238" s="38"/>
      <c r="B238" s="39"/>
      <c r="C238" s="40"/>
      <c r="D238" s="40"/>
      <c r="E238" s="41"/>
      <c r="F238" s="41"/>
      <c r="G238" s="40"/>
      <c r="H238" s="42"/>
      <c r="I238" s="45"/>
      <c r="J238" s="45" t="str">
        <f>IF(I238="","",I238-I237)</f>
        <v/>
      </c>
      <c r="K238" s="45"/>
      <c r="L238" s="45" t="str">
        <f>IF(K238="","",K238-K237)</f>
        <v/>
      </c>
      <c r="M238" s="45"/>
      <c r="N238" s="45" t="str">
        <f>IF(M238="","",M237+O237-M238)</f>
        <v/>
      </c>
      <c r="O238" s="45"/>
      <c r="P238" s="43"/>
      <c r="Q238" s="43" t="str">
        <f>IF(I238="","",Q237)</f>
        <v/>
      </c>
      <c r="R238" s="45" t="str">
        <f t="shared" si="1276"/>
        <v/>
      </c>
      <c r="S238" s="46" t="str">
        <f t="shared" si="1277"/>
        <v/>
      </c>
      <c r="T238" s="37"/>
      <c r="U238" s="29"/>
      <c r="V238" s="52" t="str">
        <f t="shared" si="1112"/>
        <v/>
      </c>
      <c r="W238" s="67"/>
      <c r="X238" s="45" t="str">
        <f>IF(W238="","",W238-W237)</f>
        <v/>
      </c>
      <c r="Y238" s="45"/>
      <c r="Z238" s="45" t="str">
        <f>IF(Y238="","",Y238-Y237)</f>
        <v/>
      </c>
      <c r="AA238" s="45"/>
      <c r="AB238" s="45" t="str">
        <f>IF(AA238="","",AA237+AC237-AA238)</f>
        <v/>
      </c>
      <c r="AC238" s="45"/>
      <c r="AD238" s="43"/>
      <c r="AE238" s="43" t="str">
        <f>IF(W238="","",AE237)</f>
        <v/>
      </c>
      <c r="AF238" s="45" t="str">
        <f t="shared" si="1278"/>
        <v/>
      </c>
      <c r="AG238" s="46" t="str">
        <f t="shared" si="1279"/>
        <v/>
      </c>
      <c r="AH238" s="37"/>
      <c r="AI238" s="29"/>
      <c r="AJ238" s="52" t="str">
        <f t="shared" si="1119"/>
        <v/>
      </c>
      <c r="AK238" s="45"/>
      <c r="AL238" s="45" t="str">
        <f>IF(AK238="","",AK238-AK237)</f>
        <v/>
      </c>
      <c r="AM238" s="45"/>
      <c r="AN238" s="45" t="str">
        <f>IF(AM238="","",AM238-AM237)</f>
        <v/>
      </c>
      <c r="AO238" s="45"/>
      <c r="AP238" s="45" t="str">
        <f>IF(AO238="","",AO237+AQ237-AO238)</f>
        <v/>
      </c>
      <c r="AQ238" s="45"/>
      <c r="AR238" s="43"/>
      <c r="AS238" s="43" t="str">
        <f>IF(AK238="","",AS237)</f>
        <v/>
      </c>
      <c r="AT238" s="45" t="str">
        <f t="shared" si="1280"/>
        <v/>
      </c>
      <c r="AU238" s="46" t="str">
        <f t="shared" si="1281"/>
        <v/>
      </c>
      <c r="AV238" s="37"/>
      <c r="AW238" s="29"/>
      <c r="AX238" s="52" t="str">
        <f t="shared" si="1126"/>
        <v/>
      </c>
      <c r="AY238" s="45"/>
      <c r="AZ238" s="45" t="str">
        <f>IF(AY238="","",AY238-AY237)</f>
        <v/>
      </c>
      <c r="BA238" s="45"/>
      <c r="BB238" s="45" t="str">
        <f>IF(BA238="","",BA238-BA237)</f>
        <v/>
      </c>
      <c r="BC238" s="45"/>
      <c r="BD238" s="45" t="str">
        <f>IF(BC238="","",BC237+BE237-BC238)</f>
        <v/>
      </c>
      <c r="BE238" s="45"/>
      <c r="BF238" s="43"/>
      <c r="BG238" s="43" t="str">
        <f>IF(AY238="","",BG237)</f>
        <v/>
      </c>
      <c r="BH238" s="45" t="str">
        <f t="shared" si="1282"/>
        <v/>
      </c>
      <c r="BI238" s="46" t="str">
        <f t="shared" si="1283"/>
        <v/>
      </c>
      <c r="BJ238" s="37"/>
      <c r="BK238" s="29"/>
      <c r="BL238" s="75"/>
      <c r="BM238" s="76">
        <v>2968</v>
      </c>
      <c r="BN238" s="76">
        <f t="shared" si="1211"/>
        <v>3</v>
      </c>
      <c r="BO238" s="76">
        <v>35</v>
      </c>
      <c r="BP238" s="76">
        <f t="shared" si="1212"/>
        <v>2</v>
      </c>
      <c r="BQ238" s="76">
        <v>13</v>
      </c>
      <c r="BR238" s="76">
        <f t="shared" si="1213"/>
        <v>1</v>
      </c>
      <c r="BS238" s="76">
        <v>1</v>
      </c>
      <c r="BT238" s="78" t="str">
        <f t="shared" si="1268"/>
        <v>yayaマスコット</v>
      </c>
      <c r="BU238" s="79">
        <f t="shared" si="1269"/>
        <v>930</v>
      </c>
      <c r="BV238" s="76">
        <f t="shared" si="1214"/>
        <v>930</v>
      </c>
      <c r="BW238" s="80">
        <f t="shared" si="1215"/>
        <v>3.1</v>
      </c>
      <c r="BX238" s="37"/>
      <c r="BY238" s="57"/>
      <c r="BZ238" s="75"/>
      <c r="CA238" s="76">
        <v>7424</v>
      </c>
      <c r="CB238" s="76">
        <f t="shared" si="1216"/>
        <v>2</v>
      </c>
      <c r="CC238" s="76">
        <v>410</v>
      </c>
      <c r="CD238" s="76">
        <f t="shared" si="1217"/>
        <v>0</v>
      </c>
      <c r="CE238" s="76">
        <v>20</v>
      </c>
      <c r="CF238" s="76">
        <f t="shared" si="1218"/>
        <v>0</v>
      </c>
      <c r="CG238" s="76">
        <v>0</v>
      </c>
      <c r="CH238" s="78" t="str">
        <f t="shared" si="1219"/>
        <v>ギャルキティマスコット</v>
      </c>
      <c r="CI238" s="79">
        <f t="shared" si="1220"/>
        <v>198</v>
      </c>
      <c r="CJ238" s="76">
        <f t="shared" si="1221"/>
        <v>0</v>
      </c>
      <c r="CK238" s="80">
        <f t="shared" si="1222"/>
        <v>0</v>
      </c>
      <c r="CL238" s="37"/>
      <c r="CM238" s="29"/>
      <c r="CN238" s="75"/>
      <c r="CO238" s="76">
        <v>2990</v>
      </c>
      <c r="CP238" s="76">
        <f t="shared" si="1223"/>
        <v>15</v>
      </c>
      <c r="CQ238" s="76">
        <v>169</v>
      </c>
      <c r="CR238" s="76">
        <f t="shared" si="1224"/>
        <v>6</v>
      </c>
      <c r="CS238" s="76">
        <v>85</v>
      </c>
      <c r="CT238" s="76">
        <f t="shared" si="1225"/>
        <v>15</v>
      </c>
      <c r="CU238" s="76">
        <v>0</v>
      </c>
      <c r="CV238" s="78" t="str">
        <f t="shared" si="1226"/>
        <v>AIラバーキーホルダー</v>
      </c>
      <c r="CW238" s="79">
        <f t="shared" si="1227"/>
        <v>198</v>
      </c>
      <c r="CX238" s="76">
        <f t="shared" si="1228"/>
        <v>2970</v>
      </c>
      <c r="CY238" s="80">
        <f t="shared" si="1229"/>
        <v>1.98</v>
      </c>
      <c r="CZ238" s="37"/>
      <c r="DA238" s="29"/>
      <c r="DB238" s="52" t="str">
        <f t="shared" si="1133"/>
        <v/>
      </c>
      <c r="DC238" s="45"/>
      <c r="DD238" s="45" t="str">
        <f>IF(DC238="","",DC238-DC237)</f>
        <v/>
      </c>
      <c r="DE238" s="45"/>
      <c r="DF238" s="45" t="str">
        <f>IF(DE238="","",DE238-DE237)</f>
        <v/>
      </c>
      <c r="DG238" s="45"/>
      <c r="DH238" s="45" t="str">
        <f>IF(DG238="","",DG237+DI237-DG238)</f>
        <v/>
      </c>
      <c r="DI238" s="45"/>
      <c r="DJ238" s="43"/>
      <c r="DK238" s="43" t="str">
        <f>IF(DC238="","",DK237)</f>
        <v/>
      </c>
      <c r="DL238" s="45" t="str">
        <f t="shared" si="1284"/>
        <v/>
      </c>
      <c r="DM238" s="46" t="str">
        <f t="shared" si="1285"/>
        <v/>
      </c>
      <c r="DN238" s="37"/>
      <c r="DO238" s="29"/>
      <c r="DP238" s="52" t="str">
        <f t="shared" si="1140"/>
        <v/>
      </c>
      <c r="DQ238" s="45"/>
      <c r="DR238" s="45" t="str">
        <f>IF(DQ238="","",DQ238-DQ237)</f>
        <v/>
      </c>
      <c r="DS238" s="45"/>
      <c r="DT238" s="45" t="str">
        <f>IF(DS238="","",DS238-DS237)</f>
        <v/>
      </c>
      <c r="DU238" s="45"/>
      <c r="DV238" s="45" t="str">
        <f>IF(DU238="","",DU237+DW237-DU238)</f>
        <v/>
      </c>
      <c r="DW238" s="45"/>
      <c r="DX238" s="43"/>
      <c r="DY238" s="43" t="str">
        <f>IF(DQ238="","",DY237)</f>
        <v/>
      </c>
      <c r="DZ238" s="45" t="str">
        <f t="shared" si="1286"/>
        <v/>
      </c>
      <c r="EA238" s="46" t="str">
        <f t="shared" si="1287"/>
        <v/>
      </c>
      <c r="EB238" s="37"/>
      <c r="ED238" s="52" t="str">
        <f t="shared" si="1147"/>
        <v/>
      </c>
      <c r="EE238" s="45"/>
      <c r="EF238" s="45" t="str">
        <f>IF(EE238="","",EE238-EE237)</f>
        <v/>
      </c>
      <c r="EG238" s="45"/>
      <c r="EH238" s="45" t="str">
        <f>IF(EG238="","",EG238-EG237)</f>
        <v/>
      </c>
      <c r="EI238" s="45"/>
      <c r="EJ238" s="45" t="str">
        <f>IF(EI238="","",EI237+EK237-EI238)</f>
        <v/>
      </c>
      <c r="EK238" s="45"/>
      <c r="EL238" s="43"/>
      <c r="EM238" s="43" t="str">
        <f>IF(EE238="","",EM237)</f>
        <v/>
      </c>
      <c r="EN238" s="45" t="str">
        <f t="shared" si="1288"/>
        <v/>
      </c>
      <c r="EO238" s="46" t="str">
        <f t="shared" si="1289"/>
        <v/>
      </c>
      <c r="EP238" s="37"/>
      <c r="ER238" s="52" t="str">
        <f t="shared" si="1154"/>
        <v/>
      </c>
      <c r="ES238" s="45"/>
      <c r="ET238" s="45" t="str">
        <f>IF(ES238="","",ES238-ES237)</f>
        <v/>
      </c>
      <c r="EU238" s="45"/>
      <c r="EV238" s="45" t="str">
        <f>IF(EU238="","",EU238-EU237)</f>
        <v/>
      </c>
      <c r="EW238" s="45"/>
      <c r="EX238" s="45" t="str">
        <f>IF(EW238="","",EW237+EY237-EW238)</f>
        <v/>
      </c>
      <c r="EY238" s="45"/>
      <c r="EZ238" s="43"/>
      <c r="FA238" s="43" t="str">
        <f>IF(ES238="","",FA237)</f>
        <v/>
      </c>
      <c r="FB238" s="45" t="str">
        <f t="shared" si="1290"/>
        <v/>
      </c>
      <c r="FC238" s="46" t="str">
        <f t="shared" si="1291"/>
        <v/>
      </c>
      <c r="FD238" s="37"/>
      <c r="FF238" s="52" t="str">
        <f t="shared" si="1161"/>
        <v/>
      </c>
      <c r="FG238" s="45"/>
      <c r="FH238" s="45" t="str">
        <f>IF(FG238="","",FG238-FG237)</f>
        <v/>
      </c>
      <c r="FI238" s="45"/>
      <c r="FJ238" s="45" t="str">
        <f>IF(FI238="","",FI238-FI237)</f>
        <v/>
      </c>
      <c r="FK238" s="45"/>
      <c r="FL238" s="45" t="str">
        <f>IF(FK238="","",FK237+FM237-FK238)</f>
        <v/>
      </c>
      <c r="FM238" s="45"/>
      <c r="FN238" s="43"/>
      <c r="FO238" s="43" t="str">
        <f>IF(FG238="","",FO237)</f>
        <v/>
      </c>
      <c r="FP238" s="45" t="str">
        <f t="shared" si="1292"/>
        <v/>
      </c>
      <c r="FQ238" s="46" t="str">
        <f t="shared" si="1293"/>
        <v/>
      </c>
      <c r="FR238" s="37"/>
      <c r="FS238" s="29"/>
      <c r="FT238" s="52" t="str">
        <f t="shared" si="1168"/>
        <v/>
      </c>
      <c r="FU238" s="45"/>
      <c r="FV238" s="45" t="str">
        <f>IF(FU238="","",FU238-FU237)</f>
        <v/>
      </c>
      <c r="FW238" s="45"/>
      <c r="FX238" s="45" t="str">
        <f>IF(FW238="","",FW238-FW237)</f>
        <v/>
      </c>
      <c r="FY238" s="45"/>
      <c r="FZ238" s="45" t="str">
        <f>IF(FY238="","",FY237+GA237-FY238)</f>
        <v/>
      </c>
      <c r="GA238" s="45"/>
      <c r="GB238" s="43"/>
      <c r="GC238" s="43" t="str">
        <f>IF(FU238="","",GC237)</f>
        <v/>
      </c>
      <c r="GD238" s="45" t="str">
        <f t="shared" si="1294"/>
        <v/>
      </c>
      <c r="GE238" s="46" t="str">
        <f t="shared" si="1295"/>
        <v/>
      </c>
      <c r="GF238" s="37"/>
      <c r="GH238" s="52" t="str">
        <f t="shared" si="1175"/>
        <v/>
      </c>
      <c r="GI238" s="45"/>
      <c r="GJ238" s="45" t="str">
        <f>IF(GI238="","",GI238-GI237)</f>
        <v/>
      </c>
      <c r="GK238" s="45"/>
      <c r="GL238" s="45" t="str">
        <f>IF(GK238="","",GK238-GK237)</f>
        <v/>
      </c>
      <c r="GM238" s="45"/>
      <c r="GN238" s="45" t="str">
        <f>IF(GM238="","",GM237+GO237-GM238)</f>
        <v/>
      </c>
      <c r="GO238" s="45"/>
      <c r="GP238" s="43"/>
      <c r="GQ238" s="43" t="str">
        <f>IF(GI238="","",GQ237)</f>
        <v/>
      </c>
      <c r="GR238" s="45" t="str">
        <f t="shared" si="1296"/>
        <v/>
      </c>
      <c r="GS238" s="46" t="str">
        <f t="shared" si="1297"/>
        <v/>
      </c>
      <c r="GT238" s="37"/>
      <c r="GU238" s="61"/>
      <c r="GV238" s="75"/>
      <c r="GW238" s="84"/>
      <c r="GX238" s="76">
        <v>14357</v>
      </c>
      <c r="GY238" s="76">
        <f t="shared" si="1230"/>
        <v>331</v>
      </c>
      <c r="GZ238" s="76">
        <v>124</v>
      </c>
      <c r="HA238" s="76">
        <f t="shared" si="1231"/>
        <v>2</v>
      </c>
      <c r="HB238" s="76">
        <v>1</v>
      </c>
      <c r="HC238" s="76">
        <f t="shared" si="1232"/>
        <v>2</v>
      </c>
      <c r="HD238" s="76">
        <v>2</v>
      </c>
      <c r="HE238" s="78" t="str">
        <f>IF(GX236="","",HE234)</f>
        <v>ボンボンドロップシール</v>
      </c>
      <c r="HF238" s="79">
        <f>IF(GX235="","",HF234)</f>
        <v>2000</v>
      </c>
      <c r="HG238" s="76">
        <f t="shared" si="1233"/>
        <v>4000</v>
      </c>
      <c r="HH238" s="80">
        <f>IF(HC238="","",HG238/(GY236*100))</f>
        <v>1.2903225806451613</v>
      </c>
      <c r="HI238" s="37"/>
      <c r="HK238" s="75"/>
      <c r="HL238" s="76">
        <v>1980</v>
      </c>
      <c r="HM238" s="76">
        <f t="shared" si="1234"/>
        <v>32</v>
      </c>
      <c r="HN238" s="76">
        <v>48</v>
      </c>
      <c r="HO238" s="76">
        <f t="shared" si="1235"/>
        <v>0</v>
      </c>
      <c r="HP238" s="76">
        <v>29</v>
      </c>
      <c r="HQ238" s="76">
        <f t="shared" si="1236"/>
        <v>0</v>
      </c>
      <c r="HR238" s="76">
        <v>6</v>
      </c>
      <c r="HS238" s="78" t="str">
        <f t="shared" si="1270"/>
        <v>ボンドロシール</v>
      </c>
      <c r="HT238" s="79">
        <f t="shared" si="1271"/>
        <v>200</v>
      </c>
      <c r="HU238" s="76">
        <f t="shared" si="1238"/>
        <v>0</v>
      </c>
      <c r="HV238" s="80">
        <f t="shared" si="1239"/>
        <v>0</v>
      </c>
      <c r="HW238" s="37" t="s">
        <v>946</v>
      </c>
      <c r="HX238" s="360"/>
      <c r="HY238" s="75"/>
      <c r="HZ238" s="76">
        <v>8396</v>
      </c>
      <c r="IA238" s="76">
        <f t="shared" si="1240"/>
        <v>9</v>
      </c>
      <c r="IB238" s="76">
        <v>331</v>
      </c>
      <c r="IC238" s="76">
        <f t="shared" si="1241"/>
        <v>0</v>
      </c>
      <c r="ID238" s="76">
        <v>16</v>
      </c>
      <c r="IE238" s="76">
        <f t="shared" si="1242"/>
        <v>0</v>
      </c>
      <c r="IF238" s="76">
        <v>0</v>
      </c>
      <c r="IG238" s="78" t="str">
        <f t="shared" si="1243"/>
        <v>雪見だいふくイヤホン</v>
      </c>
      <c r="IH238" s="79">
        <f t="shared" si="1244"/>
        <v>1100</v>
      </c>
      <c r="II238" s="76">
        <f t="shared" si="1245"/>
        <v>0</v>
      </c>
      <c r="IJ238" s="80">
        <f t="shared" si="1246"/>
        <v>0</v>
      </c>
      <c r="IK238" s="37"/>
      <c r="IL238" s="29"/>
      <c r="IM238" s="75"/>
      <c r="IN238" s="76">
        <v>7327</v>
      </c>
      <c r="IO238" s="76">
        <f t="shared" si="1247"/>
        <v>16</v>
      </c>
      <c r="IP238" s="76">
        <v>306</v>
      </c>
      <c r="IQ238" s="76">
        <f t="shared" si="1248"/>
        <v>0</v>
      </c>
      <c r="IR238" s="76">
        <v>39</v>
      </c>
      <c r="IS238" s="76">
        <f t="shared" si="1249"/>
        <v>1</v>
      </c>
      <c r="IT238" s="76">
        <v>7</v>
      </c>
      <c r="IU238" s="78" t="str">
        <f t="shared" si="1250"/>
        <v>しばこ</v>
      </c>
      <c r="IV238" s="79">
        <f t="shared" si="1251"/>
        <v>200</v>
      </c>
      <c r="IW238" s="76">
        <f t="shared" si="1252"/>
        <v>200</v>
      </c>
      <c r="IX238" s="80">
        <f t="shared" si="1253"/>
        <v>0.125</v>
      </c>
      <c r="IY238" s="37"/>
      <c r="IZ238" s="61"/>
      <c r="JA238" s="75"/>
      <c r="JB238" s="76">
        <v>1199</v>
      </c>
      <c r="JC238" s="76">
        <f t="shared" si="1254"/>
        <v>0</v>
      </c>
      <c r="JD238" s="76">
        <v>255</v>
      </c>
      <c r="JE238" s="76">
        <f t="shared" si="1255"/>
        <v>0</v>
      </c>
      <c r="JF238" s="76">
        <v>12</v>
      </c>
      <c r="JG238" s="76">
        <f t="shared" si="1256"/>
        <v>-1</v>
      </c>
      <c r="JH238" s="76">
        <v>0</v>
      </c>
      <c r="JI238" s="78" t="str">
        <f t="shared" si="1257"/>
        <v>ゲームアーク</v>
      </c>
      <c r="JJ238" s="79">
        <f t="shared" si="1258"/>
        <v>500</v>
      </c>
      <c r="JK238" s="76">
        <f t="shared" si="1259"/>
        <v>-500</v>
      </c>
      <c r="JL238" s="80" t="e">
        <f t="shared" si="1260"/>
        <v>#DIV/0!</v>
      </c>
      <c r="JM238" s="37"/>
      <c r="JN238" s="29"/>
      <c r="JO238" s="75"/>
      <c r="JP238" s="76">
        <v>6372</v>
      </c>
      <c r="JQ238" s="76">
        <f t="shared" si="1261"/>
        <v>29</v>
      </c>
      <c r="JR238" s="76">
        <v>237</v>
      </c>
      <c r="JS238" s="76">
        <f t="shared" si="1262"/>
        <v>0</v>
      </c>
      <c r="JT238" s="76">
        <v>9</v>
      </c>
      <c r="JU238" s="76">
        <f t="shared" si="1263"/>
        <v>0</v>
      </c>
      <c r="JV238" s="76">
        <v>0</v>
      </c>
      <c r="JW238" s="78" t="str">
        <f t="shared" si="1272"/>
        <v>キティしっぽ付ポーチ</v>
      </c>
      <c r="JX238" s="79">
        <f t="shared" si="1273"/>
        <v>0</v>
      </c>
      <c r="JY238" s="76">
        <f t="shared" si="1264"/>
        <v>0</v>
      </c>
      <c r="JZ238" s="80">
        <f t="shared" si="1265"/>
        <v>0</v>
      </c>
      <c r="KA238" s="37"/>
      <c r="KB238" s="51"/>
      <c r="KC238" s="75"/>
      <c r="KD238" s="76">
        <v>15742</v>
      </c>
      <c r="KE238" s="76">
        <f>IF(KD238="","",KD238-KD234)</f>
        <v>74</v>
      </c>
      <c r="KF238" s="76">
        <v>825</v>
      </c>
      <c r="KG238" s="76">
        <f>IF(KF238="","",KF238-KF234)</f>
        <v>5</v>
      </c>
      <c r="KH238" s="76">
        <v>100</v>
      </c>
      <c r="KI238" s="76">
        <f>IF(KH238="","",KH234+KJ234-KH238)</f>
        <v>17</v>
      </c>
      <c r="KJ238" s="76">
        <v>0</v>
      </c>
      <c r="KK238" s="78" t="str">
        <f>IF(KD238="","",KK234)</f>
        <v>ＡＩモンスターラバー</v>
      </c>
      <c r="KL238" s="79">
        <f>IF(KE238="","",KL234)</f>
        <v>198</v>
      </c>
      <c r="KM238" s="76">
        <f>IF(KH238="","",KI238*KL238)</f>
        <v>3366</v>
      </c>
      <c r="KN238" s="80">
        <f>IF(KI238="","",KM238/(KE238*100))</f>
        <v>0.45486486486486488</v>
      </c>
      <c r="KO238" s="37"/>
      <c r="KP238" s="29"/>
      <c r="KQ238" s="75"/>
      <c r="KR238" s="76">
        <v>4372</v>
      </c>
      <c r="KS238" s="76">
        <f>IF(KR238="","",KR238-KR234)</f>
        <v>44</v>
      </c>
      <c r="KT238" s="76">
        <v>82</v>
      </c>
      <c r="KU238" s="76">
        <f>IF(KT238="","",KT238-KT234)</f>
        <v>2</v>
      </c>
      <c r="KV238" s="76">
        <v>26</v>
      </c>
      <c r="KW238" s="76">
        <f>IF(KV238="","",KV234+KX234-KV238)</f>
        <v>2</v>
      </c>
      <c r="KX238" s="76">
        <v>9</v>
      </c>
      <c r="KY238" s="78" t="str">
        <f>IF(KR238="","",KY234)</f>
        <v>ボンボンドロップシール</v>
      </c>
      <c r="KZ238" s="79">
        <f>IF(KS238="","",KZ234)</f>
        <v>200</v>
      </c>
      <c r="LA238" s="76">
        <f>IF(KV238="","",KW238*KZ238)</f>
        <v>400</v>
      </c>
      <c r="LB238" s="80">
        <f>IF(KW238="","",LA238/(KS238*100))</f>
        <v>9.0909090909090912E-2</v>
      </c>
      <c r="LC238" s="37"/>
      <c r="LD238" s="29"/>
      <c r="LE238" s="47"/>
      <c r="LF238" s="45"/>
      <c r="LG238" s="45"/>
      <c r="LH238" s="45">
        <v>532</v>
      </c>
      <c r="LI238" s="45">
        <f t="shared" si="1266"/>
        <v>0</v>
      </c>
      <c r="LJ238" s="43">
        <v>2</v>
      </c>
      <c r="LK238" s="45">
        <f t="shared" si="1267"/>
        <v>0</v>
      </c>
      <c r="LL238" s="45">
        <v>0</v>
      </c>
      <c r="LM238" s="73" t="str">
        <f>IF(LF237="","",LM235)</f>
        <v>ボンドロ</v>
      </c>
      <c r="LN238" s="67">
        <f>IF(LG237="","",LN235)</f>
        <v>1500</v>
      </c>
      <c r="LO238" s="45">
        <f t="shared" si="1210"/>
        <v>0</v>
      </c>
      <c r="LP238" s="46"/>
      <c r="LQ238" s="37"/>
      <c r="LR238" s="29"/>
      <c r="LS238" s="52" t="str">
        <f t="shared" si="1182"/>
        <v/>
      </c>
      <c r="LT238" s="45"/>
      <c r="LU238" s="45" t="str">
        <f>IF(LT238="","",LT238-LT237)</f>
        <v/>
      </c>
      <c r="LV238" s="45"/>
      <c r="LW238" s="45" t="str">
        <f>IF(LV238="","",LV238-LV237)</f>
        <v/>
      </c>
      <c r="LX238" s="45"/>
      <c r="LY238" s="45" t="str">
        <f>IF(LX238="","",LX237+LZ237-LX238)</f>
        <v/>
      </c>
      <c r="LZ238" s="45"/>
      <c r="MA238" s="43"/>
      <c r="MB238" s="43" t="str">
        <f>IF(LT238="","",MB237)</f>
        <v/>
      </c>
      <c r="MC238" s="45" t="str">
        <f t="shared" si="1298"/>
        <v/>
      </c>
      <c r="MD238" s="46" t="str">
        <f t="shared" si="1299"/>
        <v/>
      </c>
      <c r="ME238" s="37"/>
      <c r="MF238" s="29"/>
      <c r="MG238" s="52" t="str">
        <f t="shared" si="1189"/>
        <v/>
      </c>
      <c r="MH238" s="45"/>
      <c r="MI238" s="45" t="str">
        <f>IF(MH238="","",MH238-MH237)</f>
        <v/>
      </c>
      <c r="MJ238" s="45"/>
      <c r="MK238" s="45" t="str">
        <f>IF(MJ238="","",MJ238-MJ237)</f>
        <v/>
      </c>
      <c r="ML238" s="45"/>
      <c r="MM238" s="45" t="str">
        <f>IF(ML238="","",ML237+MN237-ML238)</f>
        <v/>
      </c>
      <c r="MN238" s="45"/>
      <c r="MO238" s="43"/>
      <c r="MP238" s="43" t="str">
        <f>IF(MH238="","",MP237)</f>
        <v/>
      </c>
      <c r="MQ238" s="45" t="str">
        <f t="shared" si="1300"/>
        <v/>
      </c>
      <c r="MR238" s="46" t="str">
        <f t="shared" si="1301"/>
        <v/>
      </c>
      <c r="MS238" s="37"/>
      <c r="MT238" s="29"/>
      <c r="MU238" s="52" t="str">
        <f t="shared" si="1196"/>
        <v/>
      </c>
      <c r="MV238" s="45"/>
      <c r="MW238" s="45" t="str">
        <f>IF(MV238="","",MV238-MV237)</f>
        <v/>
      </c>
      <c r="MX238" s="45"/>
      <c r="MY238" s="45" t="str">
        <f>IF(MX238="","",MX238-MX237)</f>
        <v/>
      </c>
      <c r="MZ238" s="45"/>
      <c r="NA238" s="45" t="str">
        <f>IF(MZ238="","",MZ237+NB237-MZ238)</f>
        <v/>
      </c>
      <c r="NB238" s="45"/>
      <c r="NC238" s="43"/>
      <c r="ND238" s="43" t="str">
        <f>IF(MV238="","",ND237)</f>
        <v/>
      </c>
      <c r="NE238" s="45" t="str">
        <f t="shared" si="1302"/>
        <v/>
      </c>
      <c r="NF238" s="46" t="str">
        <f t="shared" si="1303"/>
        <v/>
      </c>
      <c r="NG238" s="37"/>
      <c r="NH238" s="29"/>
      <c r="NI238" s="52" t="str">
        <f t="shared" si="1203"/>
        <v/>
      </c>
      <c r="NJ238" s="45"/>
      <c r="NK238" s="45" t="str">
        <f>IF(NJ238="","",NJ238-NJ237)</f>
        <v/>
      </c>
      <c r="NL238" s="45"/>
      <c r="NM238" s="45" t="str">
        <f>IF(NL238="","",NL238-NL237)</f>
        <v/>
      </c>
      <c r="NN238" s="45"/>
      <c r="NO238" s="45" t="str">
        <f>IF(NN238="","",NN237+NP237-NN238)</f>
        <v/>
      </c>
      <c r="NP238" s="45"/>
      <c r="NQ238" s="43"/>
      <c r="NR238" s="43" t="str">
        <f>IF(NJ238="","",NR237)</f>
        <v/>
      </c>
      <c r="NS238" s="45" t="str">
        <f t="shared" si="1304"/>
        <v/>
      </c>
      <c r="NT238" s="46" t="str">
        <f t="shared" si="1305"/>
        <v/>
      </c>
      <c r="NU238" s="37"/>
    </row>
    <row r="239" spans="1:385" ht="15" customHeight="1" thickTop="1" thickBot="1" x14ac:dyDescent="0.3">
      <c r="A239" s="38"/>
      <c r="B239" s="39"/>
      <c r="C239" s="40"/>
      <c r="D239" s="40"/>
      <c r="E239" s="41"/>
      <c r="F239" s="41"/>
      <c r="G239" s="40"/>
      <c r="H239" s="42"/>
      <c r="I239" s="45"/>
      <c r="J239" s="45" t="str">
        <f>IF(I239="","",I239-I238)</f>
        <v/>
      </c>
      <c r="K239" s="45"/>
      <c r="L239" s="45" t="str">
        <f>IF(K239="","",K239-K238)</f>
        <v/>
      </c>
      <c r="M239" s="45"/>
      <c r="N239" s="45" t="str">
        <f>IF(M239="","",M238+O238-M239)</f>
        <v/>
      </c>
      <c r="O239" s="45"/>
      <c r="P239" s="43"/>
      <c r="Q239" s="43" t="str">
        <f>IF(I239="","",Q238)</f>
        <v/>
      </c>
      <c r="R239" s="45" t="str">
        <f t="shared" si="1276"/>
        <v/>
      </c>
      <c r="S239" s="46" t="str">
        <f t="shared" si="1277"/>
        <v/>
      </c>
      <c r="T239" s="37"/>
      <c r="U239" s="29"/>
      <c r="V239" s="52" t="str">
        <f t="shared" si="1112"/>
        <v/>
      </c>
      <c r="W239" s="67"/>
      <c r="X239" s="45" t="str">
        <f>IF(W239="","",W239-W238)</f>
        <v/>
      </c>
      <c r="Y239" s="45"/>
      <c r="Z239" s="45" t="str">
        <f>IF(Y239="","",Y239-Y238)</f>
        <v/>
      </c>
      <c r="AA239" s="45"/>
      <c r="AB239" s="45" t="str">
        <f>IF(AA239="","",AA238+AC238-AA239)</f>
        <v/>
      </c>
      <c r="AC239" s="45"/>
      <c r="AD239" s="43"/>
      <c r="AE239" s="43" t="str">
        <f>IF(W239="","",AE238)</f>
        <v/>
      </c>
      <c r="AF239" s="45" t="str">
        <f t="shared" si="1278"/>
        <v/>
      </c>
      <c r="AG239" s="46" t="str">
        <f t="shared" si="1279"/>
        <v/>
      </c>
      <c r="AH239" s="37"/>
      <c r="AI239" s="29"/>
      <c r="AJ239" s="52" t="str">
        <f t="shared" si="1119"/>
        <v/>
      </c>
      <c r="AK239" s="45"/>
      <c r="AL239" s="45" t="str">
        <f>IF(AK239="","",AK239-AK238)</f>
        <v/>
      </c>
      <c r="AM239" s="45"/>
      <c r="AN239" s="45" t="str">
        <f>IF(AM239="","",AM239-AM238)</f>
        <v/>
      </c>
      <c r="AO239" s="45"/>
      <c r="AP239" s="45" t="str">
        <f>IF(AO239="","",AO238+AQ238-AO239)</f>
        <v/>
      </c>
      <c r="AQ239" s="45"/>
      <c r="AR239" s="43"/>
      <c r="AS239" s="43" t="str">
        <f>IF(AK239="","",AS238)</f>
        <v/>
      </c>
      <c r="AT239" s="45" t="str">
        <f t="shared" si="1280"/>
        <v/>
      </c>
      <c r="AU239" s="46" t="str">
        <f t="shared" si="1281"/>
        <v/>
      </c>
      <c r="AV239" s="37"/>
      <c r="AW239" s="29"/>
      <c r="AX239" s="52" t="str">
        <f t="shared" si="1126"/>
        <v/>
      </c>
      <c r="AY239" s="45"/>
      <c r="AZ239" s="45" t="str">
        <f>IF(AY239="","",AY239-AY238)</f>
        <v/>
      </c>
      <c r="BA239" s="45"/>
      <c r="BB239" s="45" t="str">
        <f>IF(BA239="","",BA239-BA238)</f>
        <v/>
      </c>
      <c r="BC239" s="45"/>
      <c r="BD239" s="45" t="str">
        <f>IF(BC239="","",BC238+BE238-BC239)</f>
        <v/>
      </c>
      <c r="BE239" s="45"/>
      <c r="BF239" s="43"/>
      <c r="BG239" s="43" t="str">
        <f>IF(AY239="","",BG238)</f>
        <v/>
      </c>
      <c r="BH239" s="45" t="str">
        <f t="shared" si="1282"/>
        <v/>
      </c>
      <c r="BI239" s="46" t="str">
        <f t="shared" si="1283"/>
        <v/>
      </c>
      <c r="BJ239" s="37"/>
      <c r="BK239" s="29"/>
      <c r="BL239" s="52">
        <f>IF($A224="","",$A224)</f>
        <v>46083</v>
      </c>
      <c r="BM239" s="43">
        <v>2799</v>
      </c>
      <c r="BN239" s="43">
        <f t="shared" si="1211"/>
        <v>81</v>
      </c>
      <c r="BO239" s="43">
        <v>71</v>
      </c>
      <c r="BP239" s="87">
        <f t="shared" si="1212"/>
        <v>3</v>
      </c>
      <c r="BQ239" s="43">
        <v>17</v>
      </c>
      <c r="BR239" s="43">
        <f t="shared" si="1213"/>
        <v>2</v>
      </c>
      <c r="BS239" s="43">
        <v>0</v>
      </c>
      <c r="BT239" s="44" t="str">
        <f t="shared" si="1268"/>
        <v>ゲーム機柄イヤホン</v>
      </c>
      <c r="BU239" s="48">
        <f t="shared" si="1269"/>
        <v>1100</v>
      </c>
      <c r="BV239" s="45">
        <f t="shared" si="1214"/>
        <v>2200</v>
      </c>
      <c r="BW239" s="89">
        <f t="shared" si="1215"/>
        <v>0.27160493827160492</v>
      </c>
      <c r="BX239" s="37"/>
      <c r="BY239" s="57"/>
      <c r="BZ239" s="52">
        <f>IF($A224="","",$A224)</f>
        <v>46083</v>
      </c>
      <c r="CA239" s="43">
        <v>8920</v>
      </c>
      <c r="CB239" s="43">
        <f t="shared" si="1216"/>
        <v>31</v>
      </c>
      <c r="CC239" s="43">
        <v>320</v>
      </c>
      <c r="CD239" s="87">
        <f t="shared" si="1217"/>
        <v>2</v>
      </c>
      <c r="CE239" s="43">
        <v>10</v>
      </c>
      <c r="CF239" s="43">
        <f t="shared" si="1218"/>
        <v>2</v>
      </c>
      <c r="CG239" s="43">
        <v>0</v>
      </c>
      <c r="CH239" s="44" t="str">
        <f t="shared" si="1219"/>
        <v>クーリッシュイヤホン</v>
      </c>
      <c r="CI239" s="48">
        <f t="shared" si="1220"/>
        <v>1100</v>
      </c>
      <c r="CJ239" s="45">
        <f t="shared" si="1221"/>
        <v>2200</v>
      </c>
      <c r="CK239" s="89">
        <f t="shared" si="1222"/>
        <v>0.70967741935483875</v>
      </c>
      <c r="CL239" s="37" t="s">
        <v>960</v>
      </c>
      <c r="CM239" s="29"/>
      <c r="CN239" s="52">
        <f>IF($A224="","",$A224)</f>
        <v>46083</v>
      </c>
      <c r="CO239" s="43">
        <v>2835</v>
      </c>
      <c r="CP239" s="43">
        <f t="shared" si="1223"/>
        <v>37</v>
      </c>
      <c r="CQ239" s="43">
        <v>95</v>
      </c>
      <c r="CR239" s="87">
        <f t="shared" si="1224"/>
        <v>1</v>
      </c>
      <c r="CS239" s="43">
        <v>5</v>
      </c>
      <c r="CT239" s="43">
        <f t="shared" si="1225"/>
        <v>1</v>
      </c>
      <c r="CU239" s="43">
        <v>7</v>
      </c>
      <c r="CV239" s="44" t="str">
        <f t="shared" si="1226"/>
        <v>ジャグラーイヤホン</v>
      </c>
      <c r="CW239" s="48">
        <f t="shared" si="1227"/>
        <v>700</v>
      </c>
      <c r="CX239" s="45">
        <f t="shared" si="1228"/>
        <v>700</v>
      </c>
      <c r="CY239" s="89">
        <f t="shared" si="1229"/>
        <v>0.1891891891891892</v>
      </c>
      <c r="CZ239" s="37" t="s">
        <v>791</v>
      </c>
      <c r="DA239" s="29"/>
      <c r="DB239" s="52" t="str">
        <f t="shared" si="1133"/>
        <v/>
      </c>
      <c r="DC239" s="45"/>
      <c r="DD239" s="45" t="str">
        <f>IF(DC239="","",DC239-DC238)</f>
        <v/>
      </c>
      <c r="DE239" s="45"/>
      <c r="DF239" s="45" t="str">
        <f>IF(DE239="","",DE239-DE238)</f>
        <v/>
      </c>
      <c r="DG239" s="45"/>
      <c r="DH239" s="45" t="str">
        <f>IF(DG239="","",DG238+DI238-DG239)</f>
        <v/>
      </c>
      <c r="DI239" s="45"/>
      <c r="DJ239" s="43"/>
      <c r="DK239" s="43" t="str">
        <f>IF(DC239="","",DK238)</f>
        <v/>
      </c>
      <c r="DL239" s="45" t="str">
        <f t="shared" si="1284"/>
        <v/>
      </c>
      <c r="DM239" s="46" t="str">
        <f t="shared" si="1285"/>
        <v/>
      </c>
      <c r="DN239" s="37"/>
      <c r="DO239" s="29"/>
      <c r="DP239" s="52" t="str">
        <f t="shared" si="1140"/>
        <v/>
      </c>
      <c r="DQ239" s="45"/>
      <c r="DR239" s="45" t="str">
        <f>IF(DQ239="","",DQ239-DQ238)</f>
        <v/>
      </c>
      <c r="DS239" s="45"/>
      <c r="DT239" s="45" t="str">
        <f>IF(DS239="","",DS239-DS238)</f>
        <v/>
      </c>
      <c r="DU239" s="45"/>
      <c r="DV239" s="45" t="str">
        <f>IF(DU239="","",DU238+DW238-DU239)</f>
        <v/>
      </c>
      <c r="DW239" s="45"/>
      <c r="DX239" s="43"/>
      <c r="DY239" s="43" t="str">
        <f>IF(DQ239="","",DY238)</f>
        <v/>
      </c>
      <c r="DZ239" s="45" t="str">
        <f t="shared" si="1286"/>
        <v/>
      </c>
      <c r="EA239" s="46" t="str">
        <f t="shared" si="1287"/>
        <v/>
      </c>
      <c r="EB239" s="37"/>
      <c r="ED239" s="52" t="str">
        <f t="shared" si="1147"/>
        <v/>
      </c>
      <c r="EE239" s="45"/>
      <c r="EF239" s="45" t="str">
        <f>IF(EE239="","",EE239-EE238)</f>
        <v/>
      </c>
      <c r="EG239" s="45"/>
      <c r="EH239" s="45" t="str">
        <f>IF(EG239="","",EG239-EG238)</f>
        <v/>
      </c>
      <c r="EI239" s="45"/>
      <c r="EJ239" s="45" t="str">
        <f>IF(EI239="","",EI238+EK238-EI239)</f>
        <v/>
      </c>
      <c r="EK239" s="45"/>
      <c r="EL239" s="43"/>
      <c r="EM239" s="43" t="str">
        <f>IF(EE239="","",EM238)</f>
        <v/>
      </c>
      <c r="EN239" s="45" t="str">
        <f t="shared" si="1288"/>
        <v/>
      </c>
      <c r="EO239" s="46" t="str">
        <f t="shared" si="1289"/>
        <v/>
      </c>
      <c r="EP239" s="37"/>
      <c r="ER239" s="52" t="str">
        <f t="shared" si="1154"/>
        <v/>
      </c>
      <c r="ES239" s="45"/>
      <c r="ET239" s="45" t="str">
        <f>IF(ES239="","",ES239-ES238)</f>
        <v/>
      </c>
      <c r="EU239" s="45"/>
      <c r="EV239" s="45" t="str">
        <f>IF(EU239="","",EU239-EU238)</f>
        <v/>
      </c>
      <c r="EW239" s="45"/>
      <c r="EX239" s="45" t="str">
        <f>IF(EW239="","",EW238+EY238-EW239)</f>
        <v/>
      </c>
      <c r="EY239" s="45"/>
      <c r="EZ239" s="43"/>
      <c r="FA239" s="43" t="str">
        <f>IF(ES239="","",FA238)</f>
        <v/>
      </c>
      <c r="FB239" s="45" t="str">
        <f t="shared" si="1290"/>
        <v/>
      </c>
      <c r="FC239" s="46" t="str">
        <f t="shared" si="1291"/>
        <v/>
      </c>
      <c r="FD239" s="37"/>
      <c r="FF239" s="52" t="str">
        <f t="shared" si="1161"/>
        <v/>
      </c>
      <c r="FG239" s="45"/>
      <c r="FH239" s="45" t="str">
        <f>IF(FG239="","",FG239-FG238)</f>
        <v/>
      </c>
      <c r="FI239" s="45"/>
      <c r="FJ239" s="45" t="str">
        <f>IF(FI239="","",FI239-FI238)</f>
        <v/>
      </c>
      <c r="FK239" s="45"/>
      <c r="FL239" s="45" t="str">
        <f>IF(FK239="","",FK238+FM238-FK239)</f>
        <v/>
      </c>
      <c r="FM239" s="45"/>
      <c r="FN239" s="43"/>
      <c r="FO239" s="43" t="str">
        <f>IF(FG239="","",FO238)</f>
        <v/>
      </c>
      <c r="FP239" s="45" t="str">
        <f t="shared" si="1292"/>
        <v/>
      </c>
      <c r="FQ239" s="46" t="str">
        <f t="shared" si="1293"/>
        <v/>
      </c>
      <c r="FR239" s="37"/>
      <c r="FS239" s="29"/>
      <c r="FT239" s="52" t="str">
        <f t="shared" si="1168"/>
        <v/>
      </c>
      <c r="FU239" s="45"/>
      <c r="FV239" s="45" t="str">
        <f>IF(FU239="","",FU239-FU238)</f>
        <v/>
      </c>
      <c r="FW239" s="45"/>
      <c r="FX239" s="45" t="str">
        <f>IF(FW239="","",FW239-FW238)</f>
        <v/>
      </c>
      <c r="FY239" s="45"/>
      <c r="FZ239" s="45" t="str">
        <f>IF(FY239="","",FY238+GA238-FY239)</f>
        <v/>
      </c>
      <c r="GA239" s="45"/>
      <c r="GB239" s="43"/>
      <c r="GC239" s="43" t="str">
        <f>IF(FU239="","",GC238)</f>
        <v/>
      </c>
      <c r="GD239" s="45" t="str">
        <f t="shared" si="1294"/>
        <v/>
      </c>
      <c r="GE239" s="46" t="str">
        <f t="shared" si="1295"/>
        <v/>
      </c>
      <c r="GF239" s="37"/>
      <c r="GH239" s="52" t="str">
        <f t="shared" si="1175"/>
        <v/>
      </c>
      <c r="GI239" s="45"/>
      <c r="GJ239" s="45" t="str">
        <f>IF(GI239="","",GI239-GI238)</f>
        <v/>
      </c>
      <c r="GK239" s="45"/>
      <c r="GL239" s="45" t="str">
        <f>IF(GK239="","",GK239-GK238)</f>
        <v/>
      </c>
      <c r="GM239" s="45"/>
      <c r="GN239" s="45" t="str">
        <f>IF(GM239="","",GM238+GO238-GM239)</f>
        <v/>
      </c>
      <c r="GO239" s="45"/>
      <c r="GP239" s="43"/>
      <c r="GQ239" s="43" t="str">
        <f>IF(GI239="","",GQ238)</f>
        <v/>
      </c>
      <c r="GR239" s="45" t="str">
        <f t="shared" si="1296"/>
        <v/>
      </c>
      <c r="GS239" s="46" t="str">
        <f t="shared" si="1297"/>
        <v/>
      </c>
      <c r="GT239" s="37"/>
      <c r="GU239" s="61"/>
      <c r="GV239" s="52">
        <f>IF($A224="","",$A224)</f>
        <v>46083</v>
      </c>
      <c r="GW239" s="62"/>
      <c r="GX239" s="43">
        <v>160</v>
      </c>
      <c r="GY239" s="43">
        <f t="shared" si="1230"/>
        <v>72</v>
      </c>
      <c r="GZ239" s="43">
        <v>7</v>
      </c>
      <c r="HA239" s="87">
        <f t="shared" si="1231"/>
        <v>1</v>
      </c>
      <c r="HB239" s="43">
        <v>0</v>
      </c>
      <c r="HC239" s="43">
        <f t="shared" si="1232"/>
        <v>3</v>
      </c>
      <c r="HD239" s="43">
        <v>3</v>
      </c>
      <c r="HE239" s="44" t="str">
        <f>IF(GX239="","",HE235)</f>
        <v>サンリオクロック</v>
      </c>
      <c r="HF239" s="48">
        <f>IF(GX239="","",HF235)</f>
        <v>1200</v>
      </c>
      <c r="HG239" s="45">
        <f t="shared" si="1233"/>
        <v>3600</v>
      </c>
      <c r="HH239" s="89">
        <f>IF(HC239="","",HG239/(GY239*100))</f>
        <v>0.5</v>
      </c>
      <c r="HI239" s="37"/>
      <c r="HK239" s="52">
        <f>IF($A224="","",$A224)</f>
        <v>46083</v>
      </c>
      <c r="HL239" s="43">
        <v>2413</v>
      </c>
      <c r="HM239" s="43">
        <f t="shared" si="1234"/>
        <v>80</v>
      </c>
      <c r="HN239" s="43">
        <v>43</v>
      </c>
      <c r="HO239" s="87">
        <f t="shared" si="1235"/>
        <v>1</v>
      </c>
      <c r="HP239" s="43">
        <v>10</v>
      </c>
      <c r="HQ239" s="43">
        <f t="shared" si="1236"/>
        <v>1</v>
      </c>
      <c r="HR239" s="43">
        <v>1</v>
      </c>
      <c r="HS239" s="44" t="str">
        <f t="shared" si="1270"/>
        <v>キティボアバンスクリップ</v>
      </c>
      <c r="HT239" s="48">
        <f t="shared" si="1271"/>
        <v>1100</v>
      </c>
      <c r="HU239" s="45">
        <f t="shared" si="1238"/>
        <v>1100</v>
      </c>
      <c r="HV239" s="89">
        <f t="shared" si="1239"/>
        <v>0.13750000000000001</v>
      </c>
      <c r="HW239" s="37"/>
      <c r="HX239" s="360"/>
      <c r="HY239" s="52">
        <f>IF($A224="","",$A224)</f>
        <v>46083</v>
      </c>
      <c r="HZ239" s="43">
        <v>9306</v>
      </c>
      <c r="IA239" s="43">
        <f t="shared" si="1240"/>
        <v>13</v>
      </c>
      <c r="IB239" s="43">
        <v>366</v>
      </c>
      <c r="IC239" s="87">
        <f t="shared" si="1241"/>
        <v>0</v>
      </c>
      <c r="ID239" s="43">
        <v>10</v>
      </c>
      <c r="IE239" s="43">
        <f t="shared" si="1242"/>
        <v>0</v>
      </c>
      <c r="IF239" s="43">
        <v>0</v>
      </c>
      <c r="IG239" s="44" t="str">
        <f t="shared" si="1243"/>
        <v>サンリオデニムポーチ</v>
      </c>
      <c r="IH239" s="48">
        <f t="shared" si="1244"/>
        <v>1300</v>
      </c>
      <c r="II239" s="45">
        <f t="shared" si="1245"/>
        <v>0</v>
      </c>
      <c r="IJ239" s="89">
        <f t="shared" si="1246"/>
        <v>0</v>
      </c>
      <c r="IK239" s="37"/>
      <c r="IL239" s="29"/>
      <c r="IM239" s="52">
        <f>IF($A224="","",$A224)</f>
        <v>46083</v>
      </c>
      <c r="IN239" s="43">
        <v>208</v>
      </c>
      <c r="IO239" s="43">
        <f t="shared" si="1247"/>
        <v>38</v>
      </c>
      <c r="IP239" s="43">
        <v>226</v>
      </c>
      <c r="IQ239" s="87">
        <f t="shared" si="1248"/>
        <v>1</v>
      </c>
      <c r="IR239" s="43">
        <v>16</v>
      </c>
      <c r="IS239" s="43">
        <f t="shared" si="1249"/>
        <v>0</v>
      </c>
      <c r="IT239" s="43">
        <v>6</v>
      </c>
      <c r="IU239" s="44" t="str">
        <f t="shared" si="1250"/>
        <v>モンチッチがま口</v>
      </c>
      <c r="IV239" s="48">
        <f t="shared" si="1251"/>
        <v>400</v>
      </c>
      <c r="IW239" s="45">
        <f t="shared" si="1252"/>
        <v>0</v>
      </c>
      <c r="IX239" s="89">
        <f t="shared" si="1253"/>
        <v>0</v>
      </c>
      <c r="IY239" s="37"/>
      <c r="IZ239" s="61"/>
      <c r="JA239" s="52">
        <f>IF($A224="","",$A224)</f>
        <v>46083</v>
      </c>
      <c r="JB239" s="43">
        <v>7095</v>
      </c>
      <c r="JC239" s="43">
        <f t="shared" si="1254"/>
        <v>15</v>
      </c>
      <c r="JD239" s="43">
        <v>230</v>
      </c>
      <c r="JE239" s="87">
        <f t="shared" si="1255"/>
        <v>1</v>
      </c>
      <c r="JF239" s="43">
        <v>17</v>
      </c>
      <c r="JG239" s="43">
        <f t="shared" si="1256"/>
        <v>1</v>
      </c>
      <c r="JH239" s="43">
        <v>-7</v>
      </c>
      <c r="JI239" s="44" t="str">
        <f t="shared" si="1257"/>
        <v>サンリオ豹柄キーケース</v>
      </c>
      <c r="JJ239" s="48">
        <f t="shared" si="1258"/>
        <v>1100</v>
      </c>
      <c r="JK239" s="45">
        <f t="shared" si="1259"/>
        <v>1100</v>
      </c>
      <c r="JL239" s="89">
        <f t="shared" si="1260"/>
        <v>0.73333333333333328</v>
      </c>
      <c r="JM239" s="37" t="s">
        <v>954</v>
      </c>
      <c r="JN239" s="29"/>
      <c r="JO239" s="52">
        <f>IF($A224="","",$A224)</f>
        <v>46083</v>
      </c>
      <c r="JP239" s="43">
        <v>5493</v>
      </c>
      <c r="JQ239" s="43">
        <f t="shared" si="1261"/>
        <v>0</v>
      </c>
      <c r="JR239" s="43">
        <v>313</v>
      </c>
      <c r="JS239" s="87">
        <f t="shared" si="1262"/>
        <v>1</v>
      </c>
      <c r="JT239" s="43">
        <v>7</v>
      </c>
      <c r="JU239" s="43">
        <f t="shared" si="1263"/>
        <v>2</v>
      </c>
      <c r="JV239" s="43">
        <v>2</v>
      </c>
      <c r="JW239" s="44" t="str">
        <f t="shared" si="1272"/>
        <v>キティボアバンスクリップ</v>
      </c>
      <c r="JX239" s="48">
        <f t="shared" si="1273"/>
        <v>1100</v>
      </c>
      <c r="JY239" s="45">
        <f t="shared" si="1264"/>
        <v>2200</v>
      </c>
      <c r="JZ239" s="89" t="e">
        <f t="shared" si="1265"/>
        <v>#DIV/0!</v>
      </c>
      <c r="KA239" s="182" t="s">
        <v>953</v>
      </c>
      <c r="KB239" s="51"/>
      <c r="KC239" s="52">
        <f>IF($A224="","",$A224)</f>
        <v>46083</v>
      </c>
      <c r="KD239" s="43">
        <v>14458</v>
      </c>
      <c r="KE239" s="43">
        <f>IF(KD239="","",KD239-KD235)</f>
        <v>32</v>
      </c>
      <c r="KF239" s="43">
        <v>525</v>
      </c>
      <c r="KG239" s="87">
        <f>IF(KF239="","",KF239-KF235)</f>
        <v>1</v>
      </c>
      <c r="KH239" s="43">
        <v>18</v>
      </c>
      <c r="KI239" s="43">
        <f>IF(KH239="","",KH235+KJ235-KH239)</f>
        <v>1</v>
      </c>
      <c r="KJ239" s="43">
        <v>0</v>
      </c>
      <c r="KK239" s="44" t="str">
        <f>IF(KD239="","",KK235)</f>
        <v>キティギャルマスコット</v>
      </c>
      <c r="KL239" s="48">
        <f>IF(KE239="","",KL235)</f>
        <v>660</v>
      </c>
      <c r="KM239" s="45">
        <f>IF(KH239="","",KI239*KL239)</f>
        <v>660</v>
      </c>
      <c r="KN239" s="89">
        <f>IF(KI239="","",KM239/(KE239*100))</f>
        <v>0.20624999999999999</v>
      </c>
      <c r="KO239" s="37"/>
      <c r="KP239" s="29"/>
      <c r="KQ239" s="52">
        <f>IF($A224="","",$A224)</f>
        <v>46083</v>
      </c>
      <c r="KR239" s="43">
        <v>3085</v>
      </c>
      <c r="KS239" s="58">
        <f>IF(KR239="","",KR239-KR235)</f>
        <v>18</v>
      </c>
      <c r="KT239" s="43">
        <v>59</v>
      </c>
      <c r="KU239" s="87">
        <f>IF(KT239="","",KT239-KT235)</f>
        <v>1</v>
      </c>
      <c r="KV239" s="43">
        <v>5</v>
      </c>
      <c r="KW239" s="43">
        <f>IF(KV239="","",KV235+KX235-KV239)</f>
        <v>1</v>
      </c>
      <c r="KX239" s="43">
        <v>3</v>
      </c>
      <c r="KY239" s="44" t="str">
        <f>IF(KR239="","",KY235)</f>
        <v>サンリオケープポーチ</v>
      </c>
      <c r="KZ239" s="48">
        <f>IF(KS239="","",KZ235)</f>
        <v>900</v>
      </c>
      <c r="LA239" s="45">
        <f>IF(KV239="","",KW239*KZ239)</f>
        <v>900</v>
      </c>
      <c r="LB239" s="89">
        <f>IF(KW239="","",LA239/(KS239*100))</f>
        <v>0.5</v>
      </c>
      <c r="LC239" s="37" t="s">
        <v>948</v>
      </c>
      <c r="LD239" s="29"/>
      <c r="LE239" s="75"/>
      <c r="LF239" s="76"/>
      <c r="LG239" s="76"/>
      <c r="LH239" s="76">
        <v>1166</v>
      </c>
      <c r="LI239" s="76">
        <f t="shared" si="1266"/>
        <v>0</v>
      </c>
      <c r="LJ239" s="77">
        <v>2</v>
      </c>
      <c r="LK239" s="76">
        <f t="shared" si="1267"/>
        <v>0</v>
      </c>
      <c r="LL239" s="76">
        <v>0</v>
      </c>
      <c r="LM239" s="78" t="str">
        <f>IF(LF237="","",LM236)</f>
        <v>ボンドロ</v>
      </c>
      <c r="LN239" s="79">
        <f>IF(LG237="","",LN236)</f>
        <v>1500</v>
      </c>
      <c r="LO239" s="76">
        <f t="shared" si="1210"/>
        <v>0</v>
      </c>
      <c r="LP239" s="80"/>
      <c r="LQ239" s="37"/>
      <c r="LR239" s="29"/>
      <c r="LS239" s="52" t="str">
        <f t="shared" si="1182"/>
        <v/>
      </c>
      <c r="LT239" s="45"/>
      <c r="LU239" s="45" t="str">
        <f>IF(LT239="","",LT239-LT238)</f>
        <v/>
      </c>
      <c r="LV239" s="45"/>
      <c r="LW239" s="45" t="str">
        <f>IF(LV239="","",LV239-LV238)</f>
        <v/>
      </c>
      <c r="LX239" s="45"/>
      <c r="LY239" s="45" t="str">
        <f>IF(LX239="","",LX238+LZ238-LX239)</f>
        <v/>
      </c>
      <c r="LZ239" s="45"/>
      <c r="MA239" s="43"/>
      <c r="MB239" s="43" t="str">
        <f>IF(LT239="","",MB238)</f>
        <v/>
      </c>
      <c r="MC239" s="45" t="str">
        <f t="shared" si="1298"/>
        <v/>
      </c>
      <c r="MD239" s="46" t="str">
        <f t="shared" si="1299"/>
        <v/>
      </c>
      <c r="ME239" s="37"/>
      <c r="MF239" s="29"/>
      <c r="MG239" s="52" t="str">
        <f t="shared" si="1189"/>
        <v/>
      </c>
      <c r="MH239" s="45"/>
      <c r="MI239" s="45" t="str">
        <f>IF(MH239="","",MH239-MH238)</f>
        <v/>
      </c>
      <c r="MJ239" s="45"/>
      <c r="MK239" s="45" t="str">
        <f>IF(MJ239="","",MJ239-MJ238)</f>
        <v/>
      </c>
      <c r="ML239" s="45"/>
      <c r="MM239" s="45" t="str">
        <f>IF(ML239="","",ML238+MN238-ML239)</f>
        <v/>
      </c>
      <c r="MN239" s="45"/>
      <c r="MO239" s="43"/>
      <c r="MP239" s="43" t="str">
        <f>IF(MH239="","",MP238)</f>
        <v/>
      </c>
      <c r="MQ239" s="45" t="str">
        <f t="shared" si="1300"/>
        <v/>
      </c>
      <c r="MR239" s="46" t="str">
        <f t="shared" si="1301"/>
        <v/>
      </c>
      <c r="MS239" s="37"/>
      <c r="MT239" s="29"/>
      <c r="MU239" s="52" t="str">
        <f t="shared" si="1196"/>
        <v/>
      </c>
      <c r="MV239" s="45"/>
      <c r="MW239" s="45" t="str">
        <f>IF(MV239="","",MV239-MV238)</f>
        <v/>
      </c>
      <c r="MX239" s="45"/>
      <c r="MY239" s="45" t="str">
        <f>IF(MX239="","",MX239-MX238)</f>
        <v/>
      </c>
      <c r="MZ239" s="45"/>
      <c r="NA239" s="45" t="str">
        <f>IF(MZ239="","",MZ238+NB238-MZ239)</f>
        <v/>
      </c>
      <c r="NB239" s="45"/>
      <c r="NC239" s="43"/>
      <c r="ND239" s="43" t="str">
        <f>IF(MV239="","",ND238)</f>
        <v/>
      </c>
      <c r="NE239" s="45" t="str">
        <f t="shared" si="1302"/>
        <v/>
      </c>
      <c r="NF239" s="46" t="str">
        <f t="shared" si="1303"/>
        <v/>
      </c>
      <c r="NG239" s="37"/>
      <c r="NH239" s="29"/>
      <c r="NI239" s="52" t="str">
        <f t="shared" si="1203"/>
        <v/>
      </c>
      <c r="NJ239" s="45"/>
      <c r="NK239" s="45" t="str">
        <f>IF(NJ239="","",NJ239-NJ238)</f>
        <v/>
      </c>
      <c r="NL239" s="45"/>
      <c r="NM239" s="45" t="str">
        <f>IF(NL239="","",NL239-NL238)</f>
        <v/>
      </c>
      <c r="NN239" s="45"/>
      <c r="NO239" s="45" t="str">
        <f>IF(NN239="","",NN238+NP238-NN239)</f>
        <v/>
      </c>
      <c r="NP239" s="45"/>
      <c r="NQ239" s="43"/>
      <c r="NR239" s="43" t="str">
        <f>IF(NJ239="","",NR238)</f>
        <v/>
      </c>
      <c r="NS239" s="45" t="str">
        <f t="shared" si="1304"/>
        <v/>
      </c>
      <c r="NT239" s="46" t="str">
        <f t="shared" si="1305"/>
        <v/>
      </c>
      <c r="NU239" s="37"/>
    </row>
    <row r="240" spans="1:385" ht="15" customHeight="1" thickTop="1" x14ac:dyDescent="0.25">
      <c r="A240" s="38"/>
      <c r="B240" s="39"/>
      <c r="C240" s="40"/>
      <c r="D240" s="40"/>
      <c r="E240" s="41"/>
      <c r="F240" s="41"/>
      <c r="G240" s="40"/>
      <c r="H240" s="42"/>
      <c r="I240" s="45"/>
      <c r="J240" s="45" t="str">
        <f>IF(I240="","",I240-I239)</f>
        <v/>
      </c>
      <c r="K240" s="45"/>
      <c r="L240" s="45" t="str">
        <f>IF(K240="","",K240-K239)</f>
        <v/>
      </c>
      <c r="M240" s="45"/>
      <c r="N240" s="45" t="str">
        <f>IF(M240="","",M239+O239-M240)</f>
        <v/>
      </c>
      <c r="O240" s="45"/>
      <c r="P240" s="43"/>
      <c r="Q240" s="43" t="str">
        <f>IF(I240="","",Q239)</f>
        <v/>
      </c>
      <c r="R240" s="45" t="str">
        <f t="shared" si="1276"/>
        <v/>
      </c>
      <c r="S240" s="46" t="str">
        <f t="shared" si="1277"/>
        <v/>
      </c>
      <c r="T240" s="37"/>
      <c r="U240" s="29"/>
      <c r="V240" s="47"/>
      <c r="W240" s="67"/>
      <c r="X240" s="45" t="str">
        <f>IF(W240="","",W240-W239)</f>
        <v/>
      </c>
      <c r="Y240" s="45"/>
      <c r="Z240" s="45" t="str">
        <f>IF(Y240="","",Y240-Y239)</f>
        <v/>
      </c>
      <c r="AA240" s="45"/>
      <c r="AB240" s="45" t="str">
        <f>IF(AA240="","",AA239+AC239-AA240)</f>
        <v/>
      </c>
      <c r="AC240" s="45"/>
      <c r="AD240" s="45"/>
      <c r="AE240" s="45"/>
      <c r="AF240" s="45" t="str">
        <f t="shared" si="1278"/>
        <v/>
      </c>
      <c r="AG240" s="46" t="str">
        <f t="shared" si="1279"/>
        <v/>
      </c>
      <c r="AH240" s="37"/>
      <c r="AI240" s="29"/>
      <c r="AJ240" s="47"/>
      <c r="AK240" s="45"/>
      <c r="AL240" s="45" t="str">
        <f>IF(AK240="","",AK240-AK239)</f>
        <v/>
      </c>
      <c r="AM240" s="45"/>
      <c r="AN240" s="45" t="str">
        <f>IF(AM240="","",AM240-AM239)</f>
        <v/>
      </c>
      <c r="AO240" s="45"/>
      <c r="AP240" s="45" t="str">
        <f>IF(AO240="","",AO239+AQ239-AO240)</f>
        <v/>
      </c>
      <c r="AQ240" s="45"/>
      <c r="AR240" s="45"/>
      <c r="AS240" s="45"/>
      <c r="AT240" s="45" t="str">
        <f t="shared" si="1280"/>
        <v/>
      </c>
      <c r="AU240" s="46" t="str">
        <f t="shared" si="1281"/>
        <v/>
      </c>
      <c r="AV240" s="37"/>
      <c r="AW240" s="29"/>
      <c r="AX240" s="47"/>
      <c r="AY240" s="45"/>
      <c r="AZ240" s="45" t="str">
        <f>IF(AY240="","",AY240-AY239)</f>
        <v/>
      </c>
      <c r="BA240" s="45"/>
      <c r="BB240" s="45" t="str">
        <f>IF(BA240="","",BA240-BA239)</f>
        <v/>
      </c>
      <c r="BC240" s="45"/>
      <c r="BD240" s="45" t="str">
        <f>IF(BC240="","",BC239+BE239-BC240)</f>
        <v/>
      </c>
      <c r="BE240" s="45"/>
      <c r="BF240" s="45"/>
      <c r="BG240" s="45"/>
      <c r="BH240" s="45" t="str">
        <f t="shared" si="1282"/>
        <v/>
      </c>
      <c r="BI240" s="46" t="str">
        <f t="shared" si="1283"/>
        <v/>
      </c>
      <c r="BJ240" s="37"/>
      <c r="BK240" s="29"/>
      <c r="BL240" s="47"/>
      <c r="BM240" s="45">
        <v>2234</v>
      </c>
      <c r="BN240" s="69">
        <f t="shared" si="1211"/>
        <v>20</v>
      </c>
      <c r="BO240" s="45">
        <v>59</v>
      </c>
      <c r="BP240" s="45">
        <f t="shared" si="1212"/>
        <v>1</v>
      </c>
      <c r="BQ240" s="45">
        <v>15</v>
      </c>
      <c r="BR240" s="45">
        <f t="shared" si="1213"/>
        <v>1</v>
      </c>
      <c r="BS240" s="43">
        <v>5</v>
      </c>
      <c r="BT240" s="63" t="str">
        <f t="shared" si="1268"/>
        <v>キティウインドウチャーム</v>
      </c>
      <c r="BU240" s="67">
        <f t="shared" si="1269"/>
        <v>660</v>
      </c>
      <c r="BV240" s="43">
        <f t="shared" si="1214"/>
        <v>660</v>
      </c>
      <c r="BW240" s="46">
        <f t="shared" si="1215"/>
        <v>0.33</v>
      </c>
      <c r="BX240" s="37" t="s">
        <v>963</v>
      </c>
      <c r="BY240" s="57"/>
      <c r="BZ240" s="47"/>
      <c r="CA240" s="45">
        <v>8088</v>
      </c>
      <c r="CB240" s="69">
        <f t="shared" si="1216"/>
        <v>14</v>
      </c>
      <c r="CC240" s="45">
        <v>337</v>
      </c>
      <c r="CD240" s="45">
        <f t="shared" si="1217"/>
        <v>1</v>
      </c>
      <c r="CE240" s="45">
        <v>10</v>
      </c>
      <c r="CF240" s="45">
        <f t="shared" si="1218"/>
        <v>1</v>
      </c>
      <c r="CG240" s="43">
        <v>11</v>
      </c>
      <c r="CH240" s="63" t="str">
        <f t="shared" si="1219"/>
        <v>サンリオリボンポーチ</v>
      </c>
      <c r="CI240" s="67">
        <f t="shared" si="1220"/>
        <v>500</v>
      </c>
      <c r="CJ240" s="43">
        <f t="shared" si="1221"/>
        <v>500</v>
      </c>
      <c r="CK240" s="46">
        <f t="shared" si="1222"/>
        <v>0.35714285714285715</v>
      </c>
      <c r="CL240" s="37" t="s">
        <v>962</v>
      </c>
      <c r="CM240" s="29"/>
      <c r="CN240" s="47"/>
      <c r="CO240" s="45">
        <v>4178</v>
      </c>
      <c r="CP240" s="45">
        <f t="shared" si="1223"/>
        <v>45</v>
      </c>
      <c r="CQ240" s="45">
        <v>113</v>
      </c>
      <c r="CR240" s="45">
        <f t="shared" si="1224"/>
        <v>2</v>
      </c>
      <c r="CS240" s="45">
        <v>14</v>
      </c>
      <c r="CT240" s="45">
        <f t="shared" si="1225"/>
        <v>2</v>
      </c>
      <c r="CU240" s="43">
        <v>-5</v>
      </c>
      <c r="CV240" s="63" t="str">
        <f t="shared" si="1226"/>
        <v>ジャグラーサウンドボタン</v>
      </c>
      <c r="CW240" s="67">
        <f t="shared" si="1227"/>
        <v>660</v>
      </c>
      <c r="CX240" s="43">
        <f t="shared" si="1228"/>
        <v>1320</v>
      </c>
      <c r="CY240" s="46">
        <f t="shared" si="1229"/>
        <v>0.29333333333333333</v>
      </c>
      <c r="CZ240" s="37" t="s">
        <v>959</v>
      </c>
      <c r="DA240" s="29"/>
      <c r="DB240" s="47"/>
      <c r="DC240" s="45"/>
      <c r="DD240" s="45" t="str">
        <f>IF(DC240="","",DC240-DC239)</f>
        <v/>
      </c>
      <c r="DE240" s="45"/>
      <c r="DF240" s="45" t="str">
        <f>IF(DE240="","",DE240-DE239)</f>
        <v/>
      </c>
      <c r="DG240" s="45"/>
      <c r="DH240" s="45" t="str">
        <f>IF(DG240="","",DG239+DI239-DG240)</f>
        <v/>
      </c>
      <c r="DI240" s="45"/>
      <c r="DJ240" s="43"/>
      <c r="DK240" s="43" t="str">
        <f>IF(DC240="","",DK239)</f>
        <v/>
      </c>
      <c r="DL240" s="45" t="str">
        <f t="shared" si="1284"/>
        <v/>
      </c>
      <c r="DM240" s="46" t="str">
        <f t="shared" si="1285"/>
        <v/>
      </c>
      <c r="DN240" s="37"/>
      <c r="DO240" s="29"/>
      <c r="DP240" s="47"/>
      <c r="DQ240" s="45"/>
      <c r="DR240" s="45" t="str">
        <f>IF(DQ240="","",DQ240-DQ239)</f>
        <v/>
      </c>
      <c r="DS240" s="45"/>
      <c r="DT240" s="45" t="str">
        <f>IF(DS240="","",DS240-DS239)</f>
        <v/>
      </c>
      <c r="DU240" s="45"/>
      <c r="DV240" s="45" t="str">
        <f>IF(DU240="","",DU239+DW239-DU240)</f>
        <v/>
      </c>
      <c r="DW240" s="45"/>
      <c r="DX240" s="43"/>
      <c r="DY240" s="43" t="str">
        <f>IF(DQ240="","",DY239)</f>
        <v/>
      </c>
      <c r="DZ240" s="45" t="str">
        <f t="shared" si="1286"/>
        <v/>
      </c>
      <c r="EA240" s="46" t="str">
        <f t="shared" si="1287"/>
        <v/>
      </c>
      <c r="EB240" s="37"/>
      <c r="ED240" s="47"/>
      <c r="EE240" s="45"/>
      <c r="EF240" s="45" t="str">
        <f>IF(EE240="","",EE240-EE239)</f>
        <v/>
      </c>
      <c r="EG240" s="45"/>
      <c r="EH240" s="45" t="str">
        <f>IF(EG240="","",EG240-EG239)</f>
        <v/>
      </c>
      <c r="EI240" s="45"/>
      <c r="EJ240" s="45" t="str">
        <f>IF(EI240="","",EI239+EK239-EI240)</f>
        <v/>
      </c>
      <c r="EK240" s="45"/>
      <c r="EL240" s="43"/>
      <c r="EM240" s="43" t="str">
        <f>IF(EE240="","",EM239)</f>
        <v/>
      </c>
      <c r="EN240" s="45" t="str">
        <f t="shared" si="1288"/>
        <v/>
      </c>
      <c r="EO240" s="46" t="str">
        <f t="shared" si="1289"/>
        <v/>
      </c>
      <c r="EP240" s="37"/>
      <c r="ER240" s="47"/>
      <c r="ES240" s="45"/>
      <c r="ET240" s="45" t="str">
        <f>IF(ES240="","",ES240-ES239)</f>
        <v/>
      </c>
      <c r="EU240" s="45"/>
      <c r="EV240" s="45" t="str">
        <f>IF(EU240="","",EU240-EU239)</f>
        <v/>
      </c>
      <c r="EW240" s="45"/>
      <c r="EX240" s="45" t="str">
        <f>IF(EW240="","",EW239+EY239-EW240)</f>
        <v/>
      </c>
      <c r="EY240" s="45"/>
      <c r="EZ240" s="43"/>
      <c r="FA240" s="43" t="str">
        <f>IF(ES240="","",FA239)</f>
        <v/>
      </c>
      <c r="FB240" s="45" t="str">
        <f t="shared" si="1290"/>
        <v/>
      </c>
      <c r="FC240" s="46" t="str">
        <f t="shared" si="1291"/>
        <v/>
      </c>
      <c r="FD240" s="37"/>
      <c r="FF240" s="47"/>
      <c r="FG240" s="45"/>
      <c r="FH240" s="45" t="str">
        <f>IF(FG240="","",FG240-FG239)</f>
        <v/>
      </c>
      <c r="FI240" s="45"/>
      <c r="FJ240" s="45" t="str">
        <f>IF(FI240="","",FI240-FI239)</f>
        <v/>
      </c>
      <c r="FK240" s="45"/>
      <c r="FL240" s="45" t="str">
        <f>IF(FK240="","",FK239+FM239-FK240)</f>
        <v/>
      </c>
      <c r="FM240" s="45"/>
      <c r="FN240" s="43"/>
      <c r="FO240" s="43" t="str">
        <f>IF(FG240="","",FO239)</f>
        <v/>
      </c>
      <c r="FP240" s="45" t="str">
        <f t="shared" si="1292"/>
        <v/>
      </c>
      <c r="FQ240" s="46" t="str">
        <f t="shared" si="1293"/>
        <v/>
      </c>
      <c r="FR240" s="37"/>
      <c r="FS240" s="29"/>
      <c r="FT240" s="47"/>
      <c r="FU240" s="45"/>
      <c r="FV240" s="45" t="str">
        <f>IF(FU240="","",FU240-FU239)</f>
        <v/>
      </c>
      <c r="FW240" s="45"/>
      <c r="FX240" s="45" t="str">
        <f>IF(FW240="","",FW240-FW239)</f>
        <v/>
      </c>
      <c r="FY240" s="45"/>
      <c r="FZ240" s="45" t="str">
        <f>IF(FY240="","",FY239+GA239-FY240)</f>
        <v/>
      </c>
      <c r="GA240" s="45"/>
      <c r="GB240" s="43"/>
      <c r="GC240" s="43" t="str">
        <f>IF(FU240="","",GC239)</f>
        <v/>
      </c>
      <c r="GD240" s="45" t="str">
        <f t="shared" si="1294"/>
        <v/>
      </c>
      <c r="GE240" s="46" t="str">
        <f t="shared" si="1295"/>
        <v/>
      </c>
      <c r="GF240" s="37"/>
      <c r="GH240" s="47"/>
      <c r="GI240" s="45"/>
      <c r="GJ240" s="45" t="str">
        <f>IF(GI240="","",GI240-GI239)</f>
        <v/>
      </c>
      <c r="GK240" s="45"/>
      <c r="GL240" s="45" t="str">
        <f>IF(GK240="","",GK240-GK239)</f>
        <v/>
      </c>
      <c r="GM240" s="45"/>
      <c r="GN240" s="45" t="str">
        <f>IF(GM240="","",GM239+GO239-GM240)</f>
        <v/>
      </c>
      <c r="GO240" s="45"/>
      <c r="GP240" s="43"/>
      <c r="GQ240" s="43" t="str">
        <f>IF(GI240="","",GQ239)</f>
        <v/>
      </c>
      <c r="GR240" s="45" t="str">
        <f t="shared" si="1296"/>
        <v/>
      </c>
      <c r="GS240" s="46" t="str">
        <f t="shared" si="1297"/>
        <v/>
      </c>
      <c r="GT240" s="37"/>
      <c r="GU240" s="61"/>
      <c r="GV240" s="47"/>
      <c r="GW240" s="30"/>
      <c r="GX240" s="45">
        <v>179</v>
      </c>
      <c r="GY240" s="45">
        <f t="shared" si="1230"/>
        <v>23</v>
      </c>
      <c r="GZ240" s="45">
        <v>12</v>
      </c>
      <c r="HA240" s="45">
        <f t="shared" si="1231"/>
        <v>2</v>
      </c>
      <c r="HB240" s="45">
        <v>0</v>
      </c>
      <c r="HC240" s="45">
        <f t="shared" si="1232"/>
        <v>2</v>
      </c>
      <c r="HD240" s="43">
        <v>3</v>
      </c>
      <c r="HE240" s="63" t="str">
        <f>IF(GX240="","",HE236)</f>
        <v>ボンボンドロップシール</v>
      </c>
      <c r="HF240" s="67">
        <f>IF(GX239="","",HF236)</f>
        <v>2000</v>
      </c>
      <c r="HG240" s="43">
        <f t="shared" si="1233"/>
        <v>4000</v>
      </c>
      <c r="HH240" s="46">
        <f>IF(HC240="","",HG240/(GY240*100))</f>
        <v>1.7391304347826086</v>
      </c>
      <c r="HI240" s="37"/>
      <c r="HK240" s="47"/>
      <c r="HL240" s="45">
        <v>1269</v>
      </c>
      <c r="HM240" s="69">
        <f t="shared" si="1234"/>
        <v>8</v>
      </c>
      <c r="HN240" s="45">
        <v>39</v>
      </c>
      <c r="HO240" s="45">
        <f t="shared" si="1235"/>
        <v>0</v>
      </c>
      <c r="HP240" s="45">
        <v>8</v>
      </c>
      <c r="HQ240" s="45">
        <f t="shared" si="1236"/>
        <v>0</v>
      </c>
      <c r="HR240" s="43">
        <v>0</v>
      </c>
      <c r="HS240" s="63" t="str">
        <f t="shared" si="1270"/>
        <v>サンリオデニムポーチ</v>
      </c>
      <c r="HT240" s="67">
        <f t="shared" si="1271"/>
        <v>1300</v>
      </c>
      <c r="HU240" s="43">
        <f t="shared" si="1238"/>
        <v>0</v>
      </c>
      <c r="HV240" s="46">
        <f t="shared" si="1239"/>
        <v>0</v>
      </c>
      <c r="HW240" s="37"/>
      <c r="HX240" s="360"/>
      <c r="HY240" s="47"/>
      <c r="HZ240" s="45">
        <v>5872</v>
      </c>
      <c r="IA240" s="45">
        <f t="shared" si="1240"/>
        <v>41</v>
      </c>
      <c r="IB240" s="45">
        <v>173</v>
      </c>
      <c r="IC240" s="45">
        <f t="shared" si="1241"/>
        <v>0</v>
      </c>
      <c r="ID240" s="45">
        <v>10</v>
      </c>
      <c r="IE240" s="45">
        <f t="shared" si="1242"/>
        <v>0</v>
      </c>
      <c r="IF240" s="43">
        <v>4</v>
      </c>
      <c r="IG240" s="63" t="str">
        <f t="shared" si="1243"/>
        <v>ギャルキティマスコット</v>
      </c>
      <c r="IH240" s="67">
        <f t="shared" si="1244"/>
        <v>500</v>
      </c>
      <c r="II240" s="43">
        <f t="shared" si="1245"/>
        <v>0</v>
      </c>
      <c r="IJ240" s="46">
        <f t="shared" si="1246"/>
        <v>0</v>
      </c>
      <c r="IK240" s="37"/>
      <c r="IL240" s="29"/>
      <c r="IM240" s="47"/>
      <c r="IN240" s="45">
        <v>6611</v>
      </c>
      <c r="IO240" s="45">
        <f t="shared" si="1247"/>
        <v>25</v>
      </c>
      <c r="IP240" s="45">
        <v>171</v>
      </c>
      <c r="IQ240" s="45">
        <f t="shared" si="1248"/>
        <v>0</v>
      </c>
      <c r="IR240" s="45">
        <v>6</v>
      </c>
      <c r="IS240" s="45">
        <f t="shared" si="1249"/>
        <v>0</v>
      </c>
      <c r="IT240" s="43">
        <v>5</v>
      </c>
      <c r="IU240" s="63" t="str">
        <f t="shared" si="1250"/>
        <v>ジャグラーイヤホン</v>
      </c>
      <c r="IV240" s="67">
        <f t="shared" si="1251"/>
        <v>1100</v>
      </c>
      <c r="IW240" s="43">
        <f t="shared" si="1252"/>
        <v>0</v>
      </c>
      <c r="IX240" s="46">
        <f t="shared" si="1253"/>
        <v>0</v>
      </c>
      <c r="IY240" s="37"/>
      <c r="IZ240" s="61"/>
      <c r="JA240" s="47"/>
      <c r="JB240" s="45">
        <v>4882</v>
      </c>
      <c r="JC240" s="45">
        <f t="shared" si="1254"/>
        <v>5</v>
      </c>
      <c r="JD240" s="45">
        <v>141</v>
      </c>
      <c r="JE240" s="45">
        <f t="shared" si="1255"/>
        <v>0</v>
      </c>
      <c r="JF240" s="45">
        <v>24</v>
      </c>
      <c r="JG240" s="45">
        <f t="shared" si="1256"/>
        <v>0</v>
      </c>
      <c r="JH240" s="43">
        <v>-15</v>
      </c>
      <c r="JI240" s="63" t="str">
        <f t="shared" si="1257"/>
        <v>キティでかぱっちん</v>
      </c>
      <c r="JJ240" s="67">
        <f t="shared" si="1258"/>
        <v>0</v>
      </c>
      <c r="JK240" s="43">
        <f t="shared" si="1259"/>
        <v>0</v>
      </c>
      <c r="JL240" s="46">
        <f t="shared" si="1260"/>
        <v>0</v>
      </c>
      <c r="JM240" s="37" t="s">
        <v>955</v>
      </c>
      <c r="JN240" s="29"/>
      <c r="JO240" s="47"/>
      <c r="JP240" s="45">
        <v>6775</v>
      </c>
      <c r="JQ240" s="45">
        <f t="shared" si="1261"/>
        <v>29</v>
      </c>
      <c r="JR240" s="45">
        <v>139</v>
      </c>
      <c r="JS240" s="45">
        <f t="shared" si="1262"/>
        <v>0</v>
      </c>
      <c r="JT240" s="45">
        <v>16</v>
      </c>
      <c r="JU240" s="45">
        <f t="shared" si="1263"/>
        <v>0</v>
      </c>
      <c r="JV240" s="43">
        <v>0</v>
      </c>
      <c r="JW240" s="63" t="str">
        <f t="shared" si="1272"/>
        <v>モンチッチマスコット2</v>
      </c>
      <c r="JX240" s="67">
        <f t="shared" si="1273"/>
        <v>539</v>
      </c>
      <c r="JY240" s="43">
        <f t="shared" si="1264"/>
        <v>0</v>
      </c>
      <c r="JZ240" s="46">
        <f t="shared" si="1265"/>
        <v>0</v>
      </c>
      <c r="KA240" s="37"/>
      <c r="KB240" s="51"/>
      <c r="KC240" s="47"/>
      <c r="KD240" s="45">
        <v>11760</v>
      </c>
      <c r="KE240" s="69">
        <f>IF(KD240="","",KD240-KD236)</f>
        <v>9</v>
      </c>
      <c r="KF240" s="45">
        <v>344</v>
      </c>
      <c r="KG240" s="45">
        <f>IF(KF240="","",KF240-KF236)</f>
        <v>0</v>
      </c>
      <c r="KH240" s="45">
        <v>8</v>
      </c>
      <c r="KI240" s="45">
        <f>IF(KH240="","",KH236+KJ236-KH240)</f>
        <v>0</v>
      </c>
      <c r="KJ240" s="43">
        <v>1</v>
      </c>
      <c r="KK240" s="63" t="str">
        <f>IF(KD240="","",KK236)</f>
        <v>サンリオ平成デニムポーチ</v>
      </c>
      <c r="KL240" s="67">
        <f>IF(KE240="","",KL236)</f>
        <v>1300</v>
      </c>
      <c r="KM240" s="43">
        <f>IF(KH240="","",KI240*KL240)</f>
        <v>0</v>
      </c>
      <c r="KN240" s="46">
        <f>IF(KI240="","",KM240/(KE240*100))</f>
        <v>0</v>
      </c>
      <c r="KO240" s="37" t="s">
        <v>961</v>
      </c>
      <c r="KP240" s="29"/>
      <c r="KQ240" s="47"/>
      <c r="KR240" s="45">
        <v>3270</v>
      </c>
      <c r="KS240" s="69">
        <f>IF(KR240="","",KR240-KR236)</f>
        <v>13</v>
      </c>
      <c r="KT240" s="45">
        <v>85</v>
      </c>
      <c r="KU240" s="45">
        <f>IF(KT240="","",KT240-KT236)</f>
        <v>0</v>
      </c>
      <c r="KV240" s="45">
        <v>9</v>
      </c>
      <c r="KW240" s="45">
        <f>IF(KV240="","",KV236+KX236-KV240)</f>
        <v>0</v>
      </c>
      <c r="KX240" s="43">
        <v>0</v>
      </c>
      <c r="KY240" s="63" t="str">
        <f>IF(KR240="","",KY236)</f>
        <v>ギャルキティフェイスポーチ</v>
      </c>
      <c r="KZ240" s="67">
        <f>IF(KS240="","",KZ236)</f>
        <v>1000</v>
      </c>
      <c r="LA240" s="43">
        <f>IF(KV240="","",KW240*KZ240)</f>
        <v>0</v>
      </c>
      <c r="LB240" s="46">
        <f>IF(KW240="","",LA240/(KS240*100))</f>
        <v>0</v>
      </c>
      <c r="LC240" s="37"/>
      <c r="LD240" s="29"/>
      <c r="LE240" s="52">
        <f>IF(A226="","",A226)</f>
        <v>46090</v>
      </c>
      <c r="LF240" s="43">
        <v>82359</v>
      </c>
      <c r="LG240" s="86">
        <f>IF(LF240="","",LF240-LF237)</f>
        <v>429</v>
      </c>
      <c r="LH240" s="43">
        <v>445</v>
      </c>
      <c r="LI240" s="43">
        <f>IF(LH240="","",LH240-LH237)</f>
        <v>0</v>
      </c>
      <c r="LJ240" s="43">
        <v>2</v>
      </c>
      <c r="LK240" s="87">
        <f>IF(LJ240="","",LJ237+LL237-LJ240)</f>
        <v>0</v>
      </c>
      <c r="LL240" s="43">
        <v>0</v>
      </c>
      <c r="LM240" s="65" t="str">
        <f>IF(LF240="","",LM237)</f>
        <v>ボンドロ</v>
      </c>
      <c r="LN240" s="48">
        <f>IF(LG240="","",LN237)</f>
        <v>1200</v>
      </c>
      <c r="LO240" s="87">
        <f t="shared" si="1210"/>
        <v>0</v>
      </c>
      <c r="LP240" s="53"/>
      <c r="LQ240" s="37"/>
      <c r="LR240" s="29"/>
      <c r="LS240" s="47"/>
      <c r="LT240" s="45"/>
      <c r="LU240" s="45" t="str">
        <f>IF(LT240="","",LT240-LT239)</f>
        <v/>
      </c>
      <c r="LV240" s="45"/>
      <c r="LW240" s="45" t="str">
        <f>IF(LV240="","",LV240-LV239)</f>
        <v/>
      </c>
      <c r="LX240" s="45"/>
      <c r="LY240" s="45" t="str">
        <f>IF(LX240="","",LX239+LZ239-LX240)</f>
        <v/>
      </c>
      <c r="LZ240" s="45"/>
      <c r="MA240" s="43"/>
      <c r="MB240" s="43" t="str">
        <f>IF(LT240="","",MB239)</f>
        <v/>
      </c>
      <c r="MC240" s="45" t="str">
        <f t="shared" si="1298"/>
        <v/>
      </c>
      <c r="MD240" s="46" t="str">
        <f t="shared" si="1299"/>
        <v/>
      </c>
      <c r="ME240" s="37"/>
      <c r="MF240" s="29"/>
      <c r="MG240" s="47"/>
      <c r="MH240" s="45"/>
      <c r="MI240" s="45" t="str">
        <f>IF(MH240="","",MH240-MH239)</f>
        <v/>
      </c>
      <c r="MJ240" s="45"/>
      <c r="MK240" s="45" t="str">
        <f>IF(MJ240="","",MJ240-MJ239)</f>
        <v/>
      </c>
      <c r="ML240" s="45"/>
      <c r="MM240" s="45" t="str">
        <f>IF(ML240="","",ML239+MN239-ML240)</f>
        <v/>
      </c>
      <c r="MN240" s="45"/>
      <c r="MO240" s="43"/>
      <c r="MP240" s="43" t="str">
        <f>IF(MH240="","",MP239)</f>
        <v/>
      </c>
      <c r="MQ240" s="45" t="str">
        <f t="shared" si="1300"/>
        <v/>
      </c>
      <c r="MR240" s="46" t="str">
        <f t="shared" si="1301"/>
        <v/>
      </c>
      <c r="MS240" s="37"/>
      <c r="MT240" s="29"/>
      <c r="MU240" s="47"/>
      <c r="MV240" s="45"/>
      <c r="MW240" s="45" t="str">
        <f>IF(MV240="","",MV240-MV239)</f>
        <v/>
      </c>
      <c r="MX240" s="45"/>
      <c r="MY240" s="45" t="str">
        <f>IF(MX240="","",MX240-MX239)</f>
        <v/>
      </c>
      <c r="MZ240" s="45"/>
      <c r="NA240" s="45" t="str">
        <f>IF(MZ240="","",MZ239+NB239-MZ240)</f>
        <v/>
      </c>
      <c r="NB240" s="45"/>
      <c r="NC240" s="43"/>
      <c r="ND240" s="43" t="str">
        <f>IF(MV240="","",ND239)</f>
        <v/>
      </c>
      <c r="NE240" s="45" t="str">
        <f t="shared" si="1302"/>
        <v/>
      </c>
      <c r="NF240" s="46" t="str">
        <f t="shared" si="1303"/>
        <v/>
      </c>
      <c r="NG240" s="37"/>
      <c r="NH240" s="29"/>
      <c r="NI240" s="47"/>
      <c r="NJ240" s="45"/>
      <c r="NK240" s="45" t="str">
        <f>IF(NJ240="","",NJ240-NJ239)</f>
        <v/>
      </c>
      <c r="NL240" s="45"/>
      <c r="NM240" s="45" t="str">
        <f>IF(NL240="","",NL240-NL239)</f>
        <v/>
      </c>
      <c r="NN240" s="45"/>
      <c r="NO240" s="45" t="str">
        <f>IF(NN240="","",NN239+NP239-NN240)</f>
        <v/>
      </c>
      <c r="NP240" s="45"/>
      <c r="NQ240" s="43"/>
      <c r="NR240" s="43" t="str">
        <f>IF(NJ240="","",NR239)</f>
        <v/>
      </c>
      <c r="NS240" s="45" t="str">
        <f t="shared" si="1304"/>
        <v/>
      </c>
      <c r="NT240" s="46" t="str">
        <f t="shared" si="1305"/>
        <v/>
      </c>
      <c r="NU240" s="37"/>
    </row>
    <row r="241" spans="1:385" x14ac:dyDescent="0.25">
      <c r="A241" s="38"/>
      <c r="B241" s="39"/>
      <c r="C241" s="40"/>
      <c r="D241" s="40"/>
      <c r="E241" s="41"/>
      <c r="F241" s="41"/>
      <c r="G241" s="40"/>
      <c r="H241" s="42"/>
      <c r="I241" s="45"/>
      <c r="J241" s="45" t="str">
        <f>IF(I241="","",I241-I240)</f>
        <v/>
      </c>
      <c r="K241" s="45"/>
      <c r="L241" s="45" t="str">
        <f>IF(K241="","",K241-K240)</f>
        <v/>
      </c>
      <c r="M241" s="45"/>
      <c r="N241" s="45" t="str">
        <f>IF(M241="","",M240+O240-M241)</f>
        <v/>
      </c>
      <c r="O241" s="45"/>
      <c r="P241" s="43"/>
      <c r="Q241" s="43" t="str">
        <f>IF(I241="","",Q240)</f>
        <v/>
      </c>
      <c r="R241" s="45" t="str">
        <f t="shared" si="1276"/>
        <v/>
      </c>
      <c r="S241" s="46" t="str">
        <f t="shared" si="1277"/>
        <v/>
      </c>
      <c r="T241" s="37"/>
      <c r="U241" s="29"/>
      <c r="V241" s="47"/>
      <c r="W241" s="67"/>
      <c r="X241" s="45" t="str">
        <f>IF(W241="","",W241-W240)</f>
        <v/>
      </c>
      <c r="Y241" s="45"/>
      <c r="Z241" s="45" t="str">
        <f>IF(Y241="","",Y241-Y240)</f>
        <v/>
      </c>
      <c r="AA241" s="45"/>
      <c r="AB241" s="45" t="str">
        <f>IF(AA241="","",AA240+AC240-AA241)</f>
        <v/>
      </c>
      <c r="AC241" s="45"/>
      <c r="AD241" s="45"/>
      <c r="AE241" s="45"/>
      <c r="AF241" s="45" t="str">
        <f t="shared" si="1278"/>
        <v/>
      </c>
      <c r="AG241" s="46" t="str">
        <f t="shared" si="1279"/>
        <v/>
      </c>
      <c r="AH241" s="37"/>
      <c r="AI241" s="29"/>
      <c r="AJ241" s="47"/>
      <c r="AK241" s="45"/>
      <c r="AL241" s="45" t="str">
        <f>IF(AK241="","",AK241-AK240)</f>
        <v/>
      </c>
      <c r="AM241" s="45"/>
      <c r="AN241" s="45" t="str">
        <f>IF(AM241="","",AM241-AM240)</f>
        <v/>
      </c>
      <c r="AO241" s="45"/>
      <c r="AP241" s="45" t="str">
        <f>IF(AO241="","",AO240+AQ240-AO241)</f>
        <v/>
      </c>
      <c r="AQ241" s="45"/>
      <c r="AR241" s="45"/>
      <c r="AS241" s="45"/>
      <c r="AT241" s="45" t="str">
        <f t="shared" si="1280"/>
        <v/>
      </c>
      <c r="AU241" s="46" t="str">
        <f t="shared" si="1281"/>
        <v/>
      </c>
      <c r="AV241" s="37"/>
      <c r="AW241" s="29"/>
      <c r="AX241" s="47"/>
      <c r="AY241" s="45"/>
      <c r="AZ241" s="45" t="str">
        <f>IF(AY241="","",AY241-AY240)</f>
        <v/>
      </c>
      <c r="BA241" s="45"/>
      <c r="BB241" s="45" t="str">
        <f>IF(BA241="","",BA241-BA240)</f>
        <v/>
      </c>
      <c r="BC241" s="45"/>
      <c r="BD241" s="45" t="str">
        <f>IF(BC241="","",BC240+BE240-BC241)</f>
        <v/>
      </c>
      <c r="BE241" s="45"/>
      <c r="BF241" s="45"/>
      <c r="BG241" s="45"/>
      <c r="BH241" s="45" t="str">
        <f t="shared" si="1282"/>
        <v/>
      </c>
      <c r="BI241" s="46" t="str">
        <f t="shared" si="1283"/>
        <v/>
      </c>
      <c r="BJ241" s="37"/>
      <c r="BK241" s="29"/>
      <c r="BL241" s="47"/>
      <c r="BM241" s="45">
        <v>5296</v>
      </c>
      <c r="BN241" s="45">
        <f t="shared" si="1211"/>
        <v>79</v>
      </c>
      <c r="BO241" s="45">
        <v>165</v>
      </c>
      <c r="BP241" s="45">
        <f t="shared" si="1212"/>
        <v>7</v>
      </c>
      <c r="BQ241" s="45">
        <v>10</v>
      </c>
      <c r="BR241" s="45">
        <f t="shared" si="1213"/>
        <v>1</v>
      </c>
      <c r="BS241" s="27">
        <v>0</v>
      </c>
      <c r="BT241" s="63" t="str">
        <f t="shared" si="1268"/>
        <v>サンリオボアバンスクリップ</v>
      </c>
      <c r="BU241" s="67">
        <f t="shared" si="1269"/>
        <v>1100</v>
      </c>
      <c r="BV241" s="45">
        <f t="shared" si="1214"/>
        <v>1100</v>
      </c>
      <c r="BW241" s="46">
        <f t="shared" si="1215"/>
        <v>0.13924050632911392</v>
      </c>
      <c r="BX241" s="37"/>
      <c r="BY241" s="57"/>
      <c r="BZ241" s="47"/>
      <c r="CA241" s="45">
        <v>9742</v>
      </c>
      <c r="CB241" s="45">
        <f t="shared" si="1216"/>
        <v>33</v>
      </c>
      <c r="CC241" s="45">
        <v>466</v>
      </c>
      <c r="CD241" s="45">
        <f t="shared" si="1217"/>
        <v>0</v>
      </c>
      <c r="CE241" s="45">
        <v>11</v>
      </c>
      <c r="CF241" s="45">
        <f t="shared" si="1218"/>
        <v>0</v>
      </c>
      <c r="CG241" s="27">
        <v>1</v>
      </c>
      <c r="CH241" s="63" t="str">
        <f t="shared" si="1219"/>
        <v>サンリオボアバンスクリップ</v>
      </c>
      <c r="CI241" s="67">
        <f t="shared" si="1220"/>
        <v>1100</v>
      </c>
      <c r="CJ241" s="45">
        <f t="shared" si="1221"/>
        <v>0</v>
      </c>
      <c r="CK241" s="46">
        <f t="shared" si="1222"/>
        <v>0</v>
      </c>
      <c r="CL241" s="37"/>
      <c r="CM241" s="29"/>
      <c r="CN241" s="47"/>
      <c r="CO241" s="45">
        <v>4035</v>
      </c>
      <c r="CP241" s="45">
        <f t="shared" si="1223"/>
        <v>38</v>
      </c>
      <c r="CQ241" s="45">
        <v>127</v>
      </c>
      <c r="CR241" s="45">
        <f t="shared" si="1224"/>
        <v>0</v>
      </c>
      <c r="CS241" s="45">
        <v>11</v>
      </c>
      <c r="CT241" s="45">
        <f t="shared" si="1225"/>
        <v>0</v>
      </c>
      <c r="CU241" s="27">
        <v>0</v>
      </c>
      <c r="CV241" s="63" t="str">
        <f t="shared" si="1226"/>
        <v>キティしっぽ付きポーチ</v>
      </c>
      <c r="CW241" s="67">
        <f t="shared" si="1227"/>
        <v>880</v>
      </c>
      <c r="CX241" s="45">
        <f t="shared" si="1228"/>
        <v>0</v>
      </c>
      <c r="CY241" s="46">
        <f t="shared" si="1229"/>
        <v>0</v>
      </c>
      <c r="CZ241" s="37" t="s">
        <v>948</v>
      </c>
      <c r="DA241" s="29"/>
      <c r="DB241" s="47"/>
      <c r="DC241" s="45"/>
      <c r="DD241" s="45" t="str">
        <f>IF(DC241="","",DC241-DC240)</f>
        <v/>
      </c>
      <c r="DE241" s="45"/>
      <c r="DF241" s="45" t="str">
        <f>IF(DE241="","",DE241-DE240)</f>
        <v/>
      </c>
      <c r="DG241" s="45"/>
      <c r="DH241" s="45" t="str">
        <f>IF(DG241="","",DG240+DI240-DG241)</f>
        <v/>
      </c>
      <c r="DI241" s="45"/>
      <c r="DJ241" s="43"/>
      <c r="DK241" s="43" t="str">
        <f>IF(DC241="","",DK240)</f>
        <v/>
      </c>
      <c r="DL241" s="45" t="str">
        <f t="shared" si="1284"/>
        <v/>
      </c>
      <c r="DM241" s="46" t="str">
        <f t="shared" si="1285"/>
        <v/>
      </c>
      <c r="DN241" s="37"/>
      <c r="DO241" s="29"/>
      <c r="DP241" s="47"/>
      <c r="DQ241" s="45"/>
      <c r="DR241" s="45" t="str">
        <f>IF(DQ241="","",DQ241-DQ240)</f>
        <v/>
      </c>
      <c r="DS241" s="45"/>
      <c r="DT241" s="45" t="str">
        <f>IF(DS241="","",DS241-DS240)</f>
        <v/>
      </c>
      <c r="DU241" s="45"/>
      <c r="DV241" s="45" t="str">
        <f>IF(DU241="","",DU240+DW240-DU241)</f>
        <v/>
      </c>
      <c r="DW241" s="45"/>
      <c r="DX241" s="43"/>
      <c r="DY241" s="43" t="str">
        <f>IF(DQ241="","",DY240)</f>
        <v/>
      </c>
      <c r="DZ241" s="45" t="str">
        <f t="shared" si="1286"/>
        <v/>
      </c>
      <c r="EA241" s="46" t="str">
        <f t="shared" si="1287"/>
        <v/>
      </c>
      <c r="EB241" s="37"/>
      <c r="ED241" s="47"/>
      <c r="EE241" s="45"/>
      <c r="EF241" s="45" t="str">
        <f>IF(EE241="","",EE241-EE240)</f>
        <v/>
      </c>
      <c r="EG241" s="45"/>
      <c r="EH241" s="45" t="str">
        <f>IF(EG241="","",EG241-EG240)</f>
        <v/>
      </c>
      <c r="EI241" s="45"/>
      <c r="EJ241" s="45" t="str">
        <f>IF(EI241="","",EI240+EK240-EI241)</f>
        <v/>
      </c>
      <c r="EK241" s="45"/>
      <c r="EL241" s="43"/>
      <c r="EM241" s="43" t="str">
        <f>IF(EE241="","",EM240)</f>
        <v/>
      </c>
      <c r="EN241" s="45" t="str">
        <f t="shared" si="1288"/>
        <v/>
      </c>
      <c r="EO241" s="46" t="str">
        <f t="shared" si="1289"/>
        <v/>
      </c>
      <c r="EP241" s="37"/>
      <c r="ER241" s="47"/>
      <c r="ES241" s="45"/>
      <c r="ET241" s="45" t="str">
        <f>IF(ES241="","",ES241-ES240)</f>
        <v/>
      </c>
      <c r="EU241" s="45"/>
      <c r="EV241" s="45" t="str">
        <f>IF(EU241="","",EU241-EU240)</f>
        <v/>
      </c>
      <c r="EW241" s="45"/>
      <c r="EX241" s="45" t="str">
        <f>IF(EW241="","",EW240+EY240-EW241)</f>
        <v/>
      </c>
      <c r="EY241" s="45"/>
      <c r="EZ241" s="43"/>
      <c r="FA241" s="43" t="str">
        <f>IF(ES241="","",FA240)</f>
        <v/>
      </c>
      <c r="FB241" s="45" t="str">
        <f t="shared" si="1290"/>
        <v/>
      </c>
      <c r="FC241" s="46" t="str">
        <f t="shared" si="1291"/>
        <v/>
      </c>
      <c r="FD241" s="37"/>
      <c r="FF241" s="47"/>
      <c r="FG241" s="45"/>
      <c r="FH241" s="45" t="str">
        <f>IF(FG241="","",FG241-FG240)</f>
        <v/>
      </c>
      <c r="FI241" s="45"/>
      <c r="FJ241" s="45" t="str">
        <f>IF(FI241="","",FI241-FI240)</f>
        <v/>
      </c>
      <c r="FK241" s="45"/>
      <c r="FL241" s="45" t="str">
        <f>IF(FK241="","",FK240+FM240-FK241)</f>
        <v/>
      </c>
      <c r="FM241" s="45"/>
      <c r="FN241" s="43"/>
      <c r="FO241" s="43" t="str">
        <f>IF(FG241="","",FO240)</f>
        <v/>
      </c>
      <c r="FP241" s="45" t="str">
        <f t="shared" si="1292"/>
        <v/>
      </c>
      <c r="FQ241" s="46" t="str">
        <f t="shared" si="1293"/>
        <v/>
      </c>
      <c r="FR241" s="37"/>
      <c r="FS241" s="29"/>
      <c r="FT241" s="47"/>
      <c r="FU241" s="45"/>
      <c r="FV241" s="45" t="str">
        <f>IF(FU241="","",FU241-FU240)</f>
        <v/>
      </c>
      <c r="FW241" s="45"/>
      <c r="FX241" s="45" t="str">
        <f>IF(FW241="","",FW241-FW240)</f>
        <v/>
      </c>
      <c r="FY241" s="45"/>
      <c r="FZ241" s="45" t="str">
        <f>IF(FY241="","",FY240+GA240-FY241)</f>
        <v/>
      </c>
      <c r="GA241" s="45"/>
      <c r="GB241" s="43"/>
      <c r="GC241" s="43" t="str">
        <f>IF(FU241="","",GC240)</f>
        <v/>
      </c>
      <c r="GD241" s="45" t="str">
        <f t="shared" si="1294"/>
        <v/>
      </c>
      <c r="GE241" s="46" t="str">
        <f t="shared" si="1295"/>
        <v/>
      </c>
      <c r="GF241" s="37"/>
      <c r="GH241" s="47"/>
      <c r="GI241" s="45"/>
      <c r="GJ241" s="45" t="str">
        <f>IF(GI241="","",GI241-GI240)</f>
        <v/>
      </c>
      <c r="GK241" s="45"/>
      <c r="GL241" s="45" t="str">
        <f>IF(GK241="","",GK241-GK240)</f>
        <v/>
      </c>
      <c r="GM241" s="45"/>
      <c r="GN241" s="45" t="str">
        <f>IF(GM241="","",GM240+GO240-GM241)</f>
        <v/>
      </c>
      <c r="GO241" s="45"/>
      <c r="GP241" s="43"/>
      <c r="GQ241" s="43" t="str">
        <f>IF(GI241="","",GQ240)</f>
        <v/>
      </c>
      <c r="GR241" s="45" t="str">
        <f t="shared" si="1296"/>
        <v/>
      </c>
      <c r="GS241" s="46" t="str">
        <f t="shared" si="1297"/>
        <v/>
      </c>
      <c r="GT241" s="37"/>
      <c r="GU241" s="61"/>
      <c r="GV241" s="47"/>
      <c r="GW241" s="30"/>
      <c r="GX241" s="45">
        <v>3767</v>
      </c>
      <c r="GY241" s="45">
        <f t="shared" si="1230"/>
        <v>24</v>
      </c>
      <c r="GZ241" s="45">
        <v>85</v>
      </c>
      <c r="HA241" s="45">
        <f t="shared" si="1231"/>
        <v>1</v>
      </c>
      <c r="HB241" s="45">
        <v>0</v>
      </c>
      <c r="HC241" s="45">
        <f t="shared" si="1232"/>
        <v>3</v>
      </c>
      <c r="HD241" s="27">
        <v>3</v>
      </c>
      <c r="HE241" s="63" t="str">
        <f>IF(GX239="","",HE237)</f>
        <v>ジュエルドロップシール</v>
      </c>
      <c r="HF241" s="67">
        <f>IF(GX239="","",HF237)</f>
        <v>1000</v>
      </c>
      <c r="HG241" s="45">
        <f t="shared" si="1233"/>
        <v>3000</v>
      </c>
      <c r="HH241" s="46">
        <f>IF(HC241="","",HG241/(GY240*100))</f>
        <v>1.3043478260869565</v>
      </c>
      <c r="HI241" s="37"/>
      <c r="HK241" s="47"/>
      <c r="HL241" s="45">
        <v>2627</v>
      </c>
      <c r="HM241" s="45">
        <f t="shared" si="1234"/>
        <v>44</v>
      </c>
      <c r="HN241" s="45">
        <v>76</v>
      </c>
      <c r="HO241" s="45">
        <f t="shared" si="1235"/>
        <v>2</v>
      </c>
      <c r="HP241" s="45">
        <v>5</v>
      </c>
      <c r="HQ241" s="45">
        <f t="shared" si="1236"/>
        <v>2</v>
      </c>
      <c r="HR241" s="27">
        <v>4</v>
      </c>
      <c r="HS241" s="63" t="str">
        <f t="shared" si="1270"/>
        <v>ゲームアーク</v>
      </c>
      <c r="HT241" s="67">
        <f t="shared" si="1271"/>
        <v>600</v>
      </c>
      <c r="HU241" s="45">
        <f t="shared" si="1238"/>
        <v>1200</v>
      </c>
      <c r="HV241" s="46">
        <f t="shared" si="1239"/>
        <v>0.27272727272727271</v>
      </c>
      <c r="HW241" s="37"/>
      <c r="HX241" s="360"/>
      <c r="HY241" s="47"/>
      <c r="HZ241" s="45">
        <v>9155</v>
      </c>
      <c r="IA241" s="45">
        <f t="shared" si="1240"/>
        <v>239</v>
      </c>
      <c r="IB241" s="45">
        <v>253</v>
      </c>
      <c r="IC241" s="45">
        <f t="shared" si="1241"/>
        <v>11</v>
      </c>
      <c r="ID241" s="45">
        <v>22</v>
      </c>
      <c r="IE241" s="45">
        <f t="shared" si="1242"/>
        <v>10</v>
      </c>
      <c r="IF241" s="27">
        <v>12</v>
      </c>
      <c r="IG241" s="63" t="str">
        <f t="shared" si="1243"/>
        <v>ボンボンドロップシール</v>
      </c>
      <c r="IH241" s="67">
        <f t="shared" si="1244"/>
        <v>200</v>
      </c>
      <c r="II241" s="45">
        <f t="shared" si="1245"/>
        <v>2000</v>
      </c>
      <c r="IJ241" s="46">
        <f t="shared" si="1246"/>
        <v>8.3682008368200833E-2</v>
      </c>
      <c r="IK241" s="37"/>
      <c r="IL241" s="29"/>
      <c r="IM241" s="47"/>
      <c r="IN241" s="45">
        <v>5842</v>
      </c>
      <c r="IO241" s="45">
        <f t="shared" si="1247"/>
        <v>112</v>
      </c>
      <c r="IP241" s="45">
        <v>423</v>
      </c>
      <c r="IQ241" s="45">
        <f t="shared" si="1248"/>
        <v>4</v>
      </c>
      <c r="IR241" s="45">
        <v>16</v>
      </c>
      <c r="IS241" s="45">
        <f t="shared" si="1249"/>
        <v>4</v>
      </c>
      <c r="IT241" s="27">
        <v>16</v>
      </c>
      <c r="IU241" s="63" t="str">
        <f t="shared" si="1250"/>
        <v>たまごっちヘアクリップ</v>
      </c>
      <c r="IV241" s="67">
        <f t="shared" si="1251"/>
        <v>1100</v>
      </c>
      <c r="IW241" s="45">
        <f t="shared" si="1252"/>
        <v>4400</v>
      </c>
      <c r="IX241" s="46">
        <f t="shared" si="1253"/>
        <v>0.39285714285714285</v>
      </c>
      <c r="IY241" s="37"/>
      <c r="IZ241" s="61"/>
      <c r="JA241" s="47"/>
      <c r="JB241" s="45">
        <v>9332</v>
      </c>
      <c r="JC241" s="45">
        <f t="shared" si="1254"/>
        <v>144</v>
      </c>
      <c r="JD241" s="45">
        <v>521</v>
      </c>
      <c r="JE241" s="45">
        <f t="shared" si="1255"/>
        <v>4</v>
      </c>
      <c r="JF241" s="45">
        <v>12</v>
      </c>
      <c r="JG241" s="45">
        <f t="shared" si="1256"/>
        <v>4</v>
      </c>
      <c r="JH241" s="27">
        <v>2</v>
      </c>
      <c r="JI241" s="63" t="str">
        <f t="shared" si="1257"/>
        <v>たまごっちマスコット</v>
      </c>
      <c r="JJ241" s="67">
        <f t="shared" si="1258"/>
        <v>1100</v>
      </c>
      <c r="JK241" s="45">
        <f t="shared" si="1259"/>
        <v>4400</v>
      </c>
      <c r="JL241" s="46">
        <f t="shared" si="1260"/>
        <v>0.30555555555555558</v>
      </c>
      <c r="JM241" s="37"/>
      <c r="JN241" s="29"/>
      <c r="JO241" s="47"/>
      <c r="JP241" s="45">
        <v>6798</v>
      </c>
      <c r="JQ241" s="45">
        <f t="shared" si="1261"/>
        <v>17</v>
      </c>
      <c r="JR241" s="45">
        <v>308</v>
      </c>
      <c r="JS241" s="45">
        <f t="shared" si="1262"/>
        <v>0</v>
      </c>
      <c r="JT241" s="45">
        <v>12</v>
      </c>
      <c r="JU241" s="45">
        <f t="shared" si="1263"/>
        <v>0</v>
      </c>
      <c r="JV241" s="27">
        <v>300</v>
      </c>
      <c r="JW241" s="63" t="str">
        <f t="shared" si="1272"/>
        <v>キティウインドウポーチ</v>
      </c>
      <c r="JX241" s="67">
        <f t="shared" si="1273"/>
        <v>0</v>
      </c>
      <c r="JY241" s="45">
        <f t="shared" si="1264"/>
        <v>0</v>
      </c>
      <c r="JZ241" s="46">
        <f t="shared" si="1265"/>
        <v>0</v>
      </c>
      <c r="KA241" s="37" t="s">
        <v>957</v>
      </c>
      <c r="KB241" s="51"/>
      <c r="KC241" s="47"/>
      <c r="KD241" s="45">
        <v>14055</v>
      </c>
      <c r="KE241" s="45">
        <f>IF(KD241="","",KD241-KD237)</f>
        <v>52</v>
      </c>
      <c r="KF241" s="45">
        <v>755</v>
      </c>
      <c r="KG241" s="45">
        <f>IF(KF241="","",KF241-KF237)</f>
        <v>1</v>
      </c>
      <c r="KH241" s="45">
        <v>12</v>
      </c>
      <c r="KI241" s="45">
        <f>IF(KH241="","",KH237+KJ237-KH241)</f>
        <v>-2</v>
      </c>
      <c r="KJ241" s="27">
        <v>4</v>
      </c>
      <c r="KK241" s="63" t="str">
        <f>IF(KD241="","",KK237)</f>
        <v>たまごっちマスコット</v>
      </c>
      <c r="KL241" s="67">
        <f>IF(KE241="","",KL237)</f>
        <v>1100</v>
      </c>
      <c r="KM241" s="45">
        <f>IF(KH241="","",KI241*KL241)</f>
        <v>-2200</v>
      </c>
      <c r="KN241" s="46">
        <f>IF(KI241="","",KM241/(KE241*100))</f>
        <v>-0.42307692307692307</v>
      </c>
      <c r="KO241" s="37"/>
      <c r="KP241" s="29"/>
      <c r="KQ241" s="47"/>
      <c r="KR241" s="45">
        <v>3786</v>
      </c>
      <c r="KS241" s="45">
        <f>IF(KR241="","",KR241-KR237)</f>
        <v>48</v>
      </c>
      <c r="KT241" s="45">
        <v>122</v>
      </c>
      <c r="KU241" s="45">
        <f>IF(KT241="","",KT241-KT237)</f>
        <v>0</v>
      </c>
      <c r="KV241" s="45">
        <v>10</v>
      </c>
      <c r="KW241" s="45">
        <f>IF(KV241="","",KV237+KX237-KV241)</f>
        <v>0</v>
      </c>
      <c r="KX241" s="27">
        <v>0</v>
      </c>
      <c r="KY241" s="63" t="str">
        <f>IF(KR241="","",KY237)</f>
        <v>ゲームアーク</v>
      </c>
      <c r="KZ241" s="67">
        <f>IF(KS241="","",KZ237)</f>
        <v>0</v>
      </c>
      <c r="LA241" s="45">
        <f>IF(KV241="","",KW241*KZ241)</f>
        <v>0</v>
      </c>
      <c r="LB241" s="46">
        <f>IF(KW241="","",LA241/(KS241*100))</f>
        <v>0</v>
      </c>
      <c r="LC241" s="37"/>
      <c r="LD241" s="29"/>
      <c r="LE241" s="47"/>
      <c r="LF241" s="45"/>
      <c r="LG241" s="45"/>
      <c r="LH241" s="45">
        <v>532</v>
      </c>
      <c r="LI241" s="45">
        <f>IF(LH241="","",LH241-LH238)</f>
        <v>0</v>
      </c>
      <c r="LJ241" s="43">
        <v>2</v>
      </c>
      <c r="LK241" s="45">
        <f>IF(LJ241="","",LJ238+LL238-LJ241)</f>
        <v>0</v>
      </c>
      <c r="LL241" s="45">
        <v>0</v>
      </c>
      <c r="LM241" s="73" t="str">
        <f>IF(LF240="","",LM238)</f>
        <v>ボンドロ</v>
      </c>
      <c r="LN241" s="67">
        <f>IF(LG240="","",LN238)</f>
        <v>1500</v>
      </c>
      <c r="LO241" s="45">
        <f t="shared" si="1210"/>
        <v>0</v>
      </c>
      <c r="LP241" s="46"/>
      <c r="LQ241" s="37"/>
      <c r="LR241" s="29"/>
      <c r="LS241" s="47"/>
      <c r="LT241" s="45"/>
      <c r="LU241" s="45" t="str">
        <f>IF(LT241="","",LT241-LT240)</f>
        <v/>
      </c>
      <c r="LV241" s="45"/>
      <c r="LW241" s="45" t="str">
        <f>IF(LV241="","",LV241-LV240)</f>
        <v/>
      </c>
      <c r="LX241" s="45"/>
      <c r="LY241" s="45" t="str">
        <f>IF(LX241="","",LX240+LZ240-LX241)</f>
        <v/>
      </c>
      <c r="LZ241" s="45"/>
      <c r="MA241" s="43"/>
      <c r="MB241" s="43" t="str">
        <f>IF(LT241="","",MB240)</f>
        <v/>
      </c>
      <c r="MC241" s="45" t="str">
        <f t="shared" si="1298"/>
        <v/>
      </c>
      <c r="MD241" s="46" t="str">
        <f t="shared" si="1299"/>
        <v/>
      </c>
      <c r="ME241" s="37"/>
      <c r="MF241" s="29"/>
      <c r="MG241" s="47"/>
      <c r="MH241" s="45"/>
      <c r="MI241" s="45" t="str">
        <f>IF(MH241="","",MH241-MH240)</f>
        <v/>
      </c>
      <c r="MJ241" s="45"/>
      <c r="MK241" s="45" t="str">
        <f>IF(MJ241="","",MJ241-MJ240)</f>
        <v/>
      </c>
      <c r="ML241" s="45"/>
      <c r="MM241" s="45" t="str">
        <f>IF(ML241="","",ML240+MN240-ML241)</f>
        <v/>
      </c>
      <c r="MN241" s="45"/>
      <c r="MO241" s="43"/>
      <c r="MP241" s="43" t="str">
        <f>IF(MH241="","",MP240)</f>
        <v/>
      </c>
      <c r="MQ241" s="45" t="str">
        <f t="shared" si="1300"/>
        <v/>
      </c>
      <c r="MR241" s="46" t="str">
        <f t="shared" si="1301"/>
        <v/>
      </c>
      <c r="MS241" s="37"/>
      <c r="MT241" s="29"/>
      <c r="MU241" s="47"/>
      <c r="MV241" s="45"/>
      <c r="MW241" s="45" t="str">
        <f>IF(MV241="","",MV241-MV240)</f>
        <v/>
      </c>
      <c r="MX241" s="45"/>
      <c r="MY241" s="45" t="str">
        <f>IF(MX241="","",MX241-MX240)</f>
        <v/>
      </c>
      <c r="MZ241" s="45"/>
      <c r="NA241" s="45" t="str">
        <f>IF(MZ241="","",MZ240+NB240-MZ241)</f>
        <v/>
      </c>
      <c r="NB241" s="45"/>
      <c r="NC241" s="43"/>
      <c r="ND241" s="43" t="str">
        <f>IF(MV241="","",ND240)</f>
        <v/>
      </c>
      <c r="NE241" s="45" t="str">
        <f t="shared" si="1302"/>
        <v/>
      </c>
      <c r="NF241" s="46" t="str">
        <f t="shared" si="1303"/>
        <v/>
      </c>
      <c r="NG241" s="37"/>
      <c r="NH241" s="29"/>
      <c r="NI241" s="47"/>
      <c r="NJ241" s="45"/>
      <c r="NK241" s="45" t="str">
        <f>IF(NJ241="","",NJ241-NJ240)</f>
        <v/>
      </c>
      <c r="NL241" s="45"/>
      <c r="NM241" s="45" t="str">
        <f>IF(NL241="","",NL241-NL240)</f>
        <v/>
      </c>
      <c r="NN241" s="45"/>
      <c r="NO241" s="45" t="str">
        <f>IF(NN241="","",NN240+NP240-NN241)</f>
        <v/>
      </c>
      <c r="NP241" s="45"/>
      <c r="NQ241" s="43"/>
      <c r="NR241" s="43" t="str">
        <f>IF(NJ241="","",NR240)</f>
        <v/>
      </c>
      <c r="NS241" s="45" t="str">
        <f t="shared" si="1304"/>
        <v/>
      </c>
      <c r="NT241" s="46" t="str">
        <f t="shared" si="1305"/>
        <v/>
      </c>
      <c r="NU241" s="37"/>
    </row>
    <row r="242" spans="1:385" ht="15" customHeight="1" thickBot="1" x14ac:dyDescent="0.3">
      <c r="A242" s="38"/>
      <c r="B242" s="39"/>
      <c r="C242" s="40"/>
      <c r="D242" s="40"/>
      <c r="E242" s="41"/>
      <c r="F242" s="41"/>
      <c r="G242" s="40"/>
      <c r="H242" s="42"/>
      <c r="I242" s="45"/>
      <c r="J242" s="45" t="str">
        <f>IF(I242="","",I242-I241)</f>
        <v/>
      </c>
      <c r="K242" s="45"/>
      <c r="L242" s="45"/>
      <c r="M242" s="45"/>
      <c r="N242" s="45" t="str">
        <f>IF(M242="","",M241+O241-M242)</f>
        <v/>
      </c>
      <c r="O242" s="45"/>
      <c r="P242" s="43"/>
      <c r="Q242" s="43" t="str">
        <f>IF(I242="","",Q241)</f>
        <v/>
      </c>
      <c r="R242" s="45" t="str">
        <f t="shared" si="1276"/>
        <v/>
      </c>
      <c r="S242" s="46" t="str">
        <f t="shared" si="1277"/>
        <v/>
      </c>
      <c r="T242" s="37"/>
      <c r="U242" s="29"/>
      <c r="V242" s="47"/>
      <c r="W242" s="67"/>
      <c r="X242" s="45" t="str">
        <f>IF(W242="","",W242-W241)</f>
        <v/>
      </c>
      <c r="Y242" s="45"/>
      <c r="Z242" s="45"/>
      <c r="AA242" s="45"/>
      <c r="AB242" s="45" t="str">
        <f>IF(AA242="","",AA241+AC241-AA242)</f>
        <v/>
      </c>
      <c r="AC242" s="45"/>
      <c r="AD242" s="45"/>
      <c r="AE242" s="45"/>
      <c r="AF242" s="45" t="str">
        <f t="shared" si="1278"/>
        <v/>
      </c>
      <c r="AG242" s="46" t="str">
        <f t="shared" si="1279"/>
        <v/>
      </c>
      <c r="AH242" s="37"/>
      <c r="AI242" s="29"/>
      <c r="AJ242" s="47"/>
      <c r="AK242" s="45"/>
      <c r="AL242" s="45" t="str">
        <f>IF(AK242="","",AK242-AK241)</f>
        <v/>
      </c>
      <c r="AM242" s="45"/>
      <c r="AN242" s="45" t="str">
        <f>IF(AM242="","",AM242-AM241)</f>
        <v/>
      </c>
      <c r="AO242" s="45"/>
      <c r="AP242" s="45" t="str">
        <f>IF(AO242="","",AO241+AQ241-AO242)</f>
        <v/>
      </c>
      <c r="AQ242" s="45"/>
      <c r="AR242" s="45"/>
      <c r="AS242" s="45"/>
      <c r="AT242" s="45" t="str">
        <f t="shared" si="1280"/>
        <v/>
      </c>
      <c r="AU242" s="46" t="str">
        <f t="shared" si="1281"/>
        <v/>
      </c>
      <c r="AV242" s="37"/>
      <c r="AW242" s="29"/>
      <c r="AX242" s="47"/>
      <c r="AY242" s="45"/>
      <c r="AZ242" s="45" t="str">
        <f>IF(AY242="","",AY242-AY241)</f>
        <v/>
      </c>
      <c r="BA242" s="45"/>
      <c r="BB242" s="45" t="str">
        <f>IF(BA242="","",BA242-BA241)</f>
        <v/>
      </c>
      <c r="BC242" s="45"/>
      <c r="BD242" s="45" t="str">
        <f>IF(BC242="","",BC241+BE241-BC242)</f>
        <v/>
      </c>
      <c r="BE242" s="45"/>
      <c r="BF242" s="45"/>
      <c r="BG242" s="45"/>
      <c r="BH242" s="45" t="str">
        <f t="shared" si="1282"/>
        <v/>
      </c>
      <c r="BI242" s="46" t="str">
        <f t="shared" si="1283"/>
        <v/>
      </c>
      <c r="BJ242" s="37"/>
      <c r="BK242" s="29"/>
      <c r="BL242" s="75"/>
      <c r="BM242" s="76">
        <v>2991</v>
      </c>
      <c r="BN242" s="180">
        <f t="shared" si="1211"/>
        <v>23</v>
      </c>
      <c r="BO242" s="76">
        <v>40</v>
      </c>
      <c r="BP242" s="76">
        <f t="shared" si="1212"/>
        <v>5</v>
      </c>
      <c r="BQ242" s="76">
        <v>8</v>
      </c>
      <c r="BR242" s="76">
        <f t="shared" si="1213"/>
        <v>6</v>
      </c>
      <c r="BS242" s="76">
        <v>0</v>
      </c>
      <c r="BT242" s="78" t="str">
        <f t="shared" si="1268"/>
        <v>yayaマスコット</v>
      </c>
      <c r="BU242" s="79">
        <f t="shared" si="1269"/>
        <v>930</v>
      </c>
      <c r="BV242" s="76">
        <f t="shared" si="1214"/>
        <v>5580</v>
      </c>
      <c r="BW242" s="80">
        <f t="shared" si="1215"/>
        <v>2.4260869565217393</v>
      </c>
      <c r="BX242" s="37" t="s">
        <v>949</v>
      </c>
      <c r="BY242" s="57"/>
      <c r="BZ242" s="75"/>
      <c r="CA242" s="76">
        <v>7426</v>
      </c>
      <c r="CB242" s="180">
        <f t="shared" si="1216"/>
        <v>2</v>
      </c>
      <c r="CC242" s="76">
        <v>410</v>
      </c>
      <c r="CD242" s="76">
        <f t="shared" si="1217"/>
        <v>0</v>
      </c>
      <c r="CE242" s="76">
        <v>20</v>
      </c>
      <c r="CF242" s="76">
        <f t="shared" si="1218"/>
        <v>0</v>
      </c>
      <c r="CG242" s="76">
        <v>10</v>
      </c>
      <c r="CH242" s="78" t="s">
        <v>952</v>
      </c>
      <c r="CI242" s="79"/>
      <c r="CJ242" s="76">
        <f t="shared" si="1221"/>
        <v>0</v>
      </c>
      <c r="CK242" s="80">
        <f t="shared" si="1222"/>
        <v>0</v>
      </c>
      <c r="CL242" s="37" t="s">
        <v>964</v>
      </c>
      <c r="CM242" s="29"/>
      <c r="CN242" s="75"/>
      <c r="CO242" s="76">
        <v>3012</v>
      </c>
      <c r="CP242" s="180">
        <f t="shared" si="1223"/>
        <v>22</v>
      </c>
      <c r="CQ242" s="76">
        <v>171</v>
      </c>
      <c r="CR242" s="76">
        <f t="shared" si="1224"/>
        <v>2</v>
      </c>
      <c r="CS242" s="76">
        <v>82</v>
      </c>
      <c r="CT242" s="76">
        <f t="shared" si="1225"/>
        <v>3</v>
      </c>
      <c r="CU242" s="76">
        <v>230</v>
      </c>
      <c r="CV242" s="78" t="str">
        <f t="shared" si="1226"/>
        <v>AIラバーキーホルダー</v>
      </c>
      <c r="CW242" s="79">
        <f t="shared" si="1227"/>
        <v>198</v>
      </c>
      <c r="CX242" s="76">
        <f t="shared" si="1228"/>
        <v>594</v>
      </c>
      <c r="CY242" s="80">
        <f t="shared" si="1229"/>
        <v>0.27</v>
      </c>
      <c r="CZ242" s="37" t="s">
        <v>958</v>
      </c>
      <c r="DA242" s="29"/>
      <c r="DB242" s="47"/>
      <c r="DC242" s="45"/>
      <c r="DD242" s="45" t="str">
        <f>IF(DC242="","",DC242-DC241)</f>
        <v/>
      </c>
      <c r="DE242" s="45"/>
      <c r="DF242" s="45"/>
      <c r="DG242" s="45"/>
      <c r="DH242" s="45" t="str">
        <f>IF(DG242="","",DG241+DI241-DG242)</f>
        <v/>
      </c>
      <c r="DI242" s="45"/>
      <c r="DJ242" s="43"/>
      <c r="DK242" s="43" t="str">
        <f>IF(DC242="","",DK241)</f>
        <v/>
      </c>
      <c r="DL242" s="45" t="str">
        <f t="shared" si="1284"/>
        <v/>
      </c>
      <c r="DM242" s="46" t="str">
        <f t="shared" si="1285"/>
        <v/>
      </c>
      <c r="DN242" s="37"/>
      <c r="DO242" s="29"/>
      <c r="DP242" s="47"/>
      <c r="DQ242" s="45"/>
      <c r="DR242" s="45" t="str">
        <f>IF(DQ242="","",DQ242-DQ241)</f>
        <v/>
      </c>
      <c r="DS242" s="45"/>
      <c r="DT242" s="45"/>
      <c r="DU242" s="45"/>
      <c r="DV242" s="45" t="str">
        <f>IF(DU242="","",DU241+DW241-DU242)</f>
        <v/>
      </c>
      <c r="DW242" s="45"/>
      <c r="DX242" s="43"/>
      <c r="DY242" s="43" t="str">
        <f>IF(DQ242="","",DY241)</f>
        <v/>
      </c>
      <c r="DZ242" s="45" t="str">
        <f t="shared" si="1286"/>
        <v/>
      </c>
      <c r="EA242" s="46" t="str">
        <f t="shared" si="1287"/>
        <v/>
      </c>
      <c r="EB242" s="37"/>
      <c r="ED242" s="47"/>
      <c r="EE242" s="45"/>
      <c r="EF242" s="45" t="str">
        <f>IF(EE242="","",EE242-EE241)</f>
        <v/>
      </c>
      <c r="EG242" s="45"/>
      <c r="EH242" s="45"/>
      <c r="EI242" s="45"/>
      <c r="EJ242" s="45" t="str">
        <f>IF(EI242="","",EI241+EK241-EI242)</f>
        <v/>
      </c>
      <c r="EK242" s="45"/>
      <c r="EL242" s="43"/>
      <c r="EM242" s="43" t="str">
        <f>IF(EE242="","",EM241)</f>
        <v/>
      </c>
      <c r="EN242" s="45" t="str">
        <f t="shared" si="1288"/>
        <v/>
      </c>
      <c r="EO242" s="46" t="str">
        <f t="shared" si="1289"/>
        <v/>
      </c>
      <c r="EP242" s="37"/>
      <c r="ER242" s="47"/>
      <c r="ES242" s="45"/>
      <c r="ET242" s="45" t="str">
        <f>IF(ES242="","",ES242-ES241)</f>
        <v/>
      </c>
      <c r="EU242" s="45"/>
      <c r="EV242" s="45"/>
      <c r="EW242" s="45"/>
      <c r="EX242" s="45" t="str">
        <f>IF(EW242="","",EW241+EY241-EW242)</f>
        <v/>
      </c>
      <c r="EY242" s="45"/>
      <c r="EZ242" s="43"/>
      <c r="FA242" s="43" t="str">
        <f>IF(ES242="","",FA241)</f>
        <v/>
      </c>
      <c r="FB242" s="45" t="str">
        <f t="shared" si="1290"/>
        <v/>
      </c>
      <c r="FC242" s="46" t="str">
        <f t="shared" si="1291"/>
        <v/>
      </c>
      <c r="FD242" s="37"/>
      <c r="FF242" s="47"/>
      <c r="FG242" s="45"/>
      <c r="FH242" s="45" t="str">
        <f>IF(FG242="","",FG242-FG241)</f>
        <v/>
      </c>
      <c r="FI242" s="45"/>
      <c r="FJ242" s="45"/>
      <c r="FK242" s="45"/>
      <c r="FL242" s="45" t="str">
        <f>IF(FK242="","",FK241+FM241-FK242)</f>
        <v/>
      </c>
      <c r="FM242" s="45"/>
      <c r="FN242" s="43"/>
      <c r="FO242" s="43" t="str">
        <f>IF(FG242="","",FO241)</f>
        <v/>
      </c>
      <c r="FP242" s="45" t="str">
        <f t="shared" si="1292"/>
        <v/>
      </c>
      <c r="FQ242" s="46" t="str">
        <f t="shared" si="1293"/>
        <v/>
      </c>
      <c r="FR242" s="37"/>
      <c r="FS242" s="29"/>
      <c r="FT242" s="47"/>
      <c r="FU242" s="45"/>
      <c r="FV242" s="45" t="str">
        <f>IF(FU242="","",FU242-FU241)</f>
        <v/>
      </c>
      <c r="FW242" s="45"/>
      <c r="FX242" s="45"/>
      <c r="FY242" s="45"/>
      <c r="FZ242" s="45" t="str">
        <f>IF(FY242="","",FY241+GA241-FY242)</f>
        <v/>
      </c>
      <c r="GA242" s="45"/>
      <c r="GB242" s="43"/>
      <c r="GC242" s="43" t="str">
        <f>IF(FU242="","",GC241)</f>
        <v/>
      </c>
      <c r="GD242" s="45" t="str">
        <f t="shared" si="1294"/>
        <v/>
      </c>
      <c r="GE242" s="46" t="str">
        <f t="shared" si="1295"/>
        <v/>
      </c>
      <c r="GF242" s="37"/>
      <c r="GH242" s="47"/>
      <c r="GI242" s="45"/>
      <c r="GJ242" s="45" t="str">
        <f>IF(GI242="","",GI242-GI241)</f>
        <v/>
      </c>
      <c r="GK242" s="45"/>
      <c r="GL242" s="45"/>
      <c r="GM242" s="45"/>
      <c r="GN242" s="45" t="str">
        <f>IF(GM242="","",GM241+GO241-GM242)</f>
        <v/>
      </c>
      <c r="GO242" s="45"/>
      <c r="GP242" s="43"/>
      <c r="GQ242" s="43" t="str">
        <f>IF(GI242="","",GQ241)</f>
        <v/>
      </c>
      <c r="GR242" s="45" t="str">
        <f t="shared" si="1296"/>
        <v/>
      </c>
      <c r="GS242" s="46" t="str">
        <f t="shared" si="1297"/>
        <v/>
      </c>
      <c r="GT242" s="37"/>
      <c r="GU242" s="61"/>
      <c r="GV242" s="75"/>
      <c r="GW242" s="84"/>
      <c r="GX242" s="76">
        <v>14752</v>
      </c>
      <c r="GY242" s="76">
        <f t="shared" si="1230"/>
        <v>395</v>
      </c>
      <c r="GZ242" s="76">
        <v>127</v>
      </c>
      <c r="HA242" s="76">
        <f t="shared" si="1231"/>
        <v>3</v>
      </c>
      <c r="HB242" s="76">
        <v>0</v>
      </c>
      <c r="HC242" s="76">
        <f t="shared" si="1232"/>
        <v>3</v>
      </c>
      <c r="HD242" s="76">
        <v>3</v>
      </c>
      <c r="HE242" s="78" t="str">
        <f>IF(GX240="","",HE238)</f>
        <v>ボンボンドロップシール</v>
      </c>
      <c r="HF242" s="79">
        <f>IF(GX239="","",HF238)</f>
        <v>2000</v>
      </c>
      <c r="HG242" s="76">
        <f t="shared" si="1233"/>
        <v>6000</v>
      </c>
      <c r="HH242" s="80">
        <f>IF(HC242="","",HG242/(GY240*100))</f>
        <v>2.6086956521739131</v>
      </c>
      <c r="HI242" s="37"/>
      <c r="HK242" s="75"/>
      <c r="HL242" s="76">
        <v>2136</v>
      </c>
      <c r="HM242" s="76">
        <f t="shared" si="1234"/>
        <v>156</v>
      </c>
      <c r="HN242" s="76">
        <v>55</v>
      </c>
      <c r="HO242" s="76">
        <f t="shared" si="1235"/>
        <v>7</v>
      </c>
      <c r="HP242" s="76">
        <v>26</v>
      </c>
      <c r="HQ242" s="76">
        <f t="shared" si="1236"/>
        <v>9</v>
      </c>
      <c r="HR242" s="76">
        <v>9</v>
      </c>
      <c r="HS242" s="78" t="str">
        <f t="shared" si="1270"/>
        <v>ボンドロシール</v>
      </c>
      <c r="HT242" s="79">
        <f t="shared" si="1271"/>
        <v>200</v>
      </c>
      <c r="HU242" s="76">
        <f t="shared" si="1238"/>
        <v>1800</v>
      </c>
      <c r="HV242" s="80">
        <f t="shared" si="1239"/>
        <v>0.11538461538461539</v>
      </c>
      <c r="HW242" s="37"/>
      <c r="HX242" s="360"/>
      <c r="HY242" s="75"/>
      <c r="HZ242" s="76">
        <v>8475</v>
      </c>
      <c r="IA242" s="76">
        <f t="shared" si="1240"/>
        <v>79</v>
      </c>
      <c r="IB242" s="76">
        <v>332</v>
      </c>
      <c r="IC242" s="76">
        <f t="shared" si="1241"/>
        <v>1</v>
      </c>
      <c r="ID242" s="76">
        <v>15</v>
      </c>
      <c r="IE242" s="76">
        <f t="shared" si="1242"/>
        <v>1</v>
      </c>
      <c r="IF242" s="76">
        <v>0</v>
      </c>
      <c r="IG242" s="78" t="str">
        <f t="shared" si="1243"/>
        <v>雪見だいふくイヤホン</v>
      </c>
      <c r="IH242" s="79">
        <f t="shared" si="1244"/>
        <v>1100</v>
      </c>
      <c r="II242" s="76">
        <f t="shared" si="1245"/>
        <v>1100</v>
      </c>
      <c r="IJ242" s="80">
        <f t="shared" si="1246"/>
        <v>0.13924050632911392</v>
      </c>
      <c r="IK242" s="37"/>
      <c r="IL242" s="29"/>
      <c r="IM242" s="75"/>
      <c r="IN242" s="76">
        <v>7450</v>
      </c>
      <c r="IO242" s="76">
        <f t="shared" si="1247"/>
        <v>123</v>
      </c>
      <c r="IP242" s="76">
        <v>315</v>
      </c>
      <c r="IQ242" s="76">
        <f t="shared" si="1248"/>
        <v>9</v>
      </c>
      <c r="IR242" s="76">
        <v>36</v>
      </c>
      <c r="IS242" s="76">
        <f t="shared" si="1249"/>
        <v>10</v>
      </c>
      <c r="IT242" s="76">
        <v>3</v>
      </c>
      <c r="IU242" s="78" t="str">
        <f t="shared" si="1250"/>
        <v>しばこ</v>
      </c>
      <c r="IV242" s="79">
        <f t="shared" si="1251"/>
        <v>200</v>
      </c>
      <c r="IW242" s="76">
        <f t="shared" si="1252"/>
        <v>2000</v>
      </c>
      <c r="IX242" s="80">
        <f t="shared" si="1253"/>
        <v>0.16260162601626016</v>
      </c>
      <c r="IY242" s="37"/>
      <c r="IZ242" s="61"/>
      <c r="JA242" s="75"/>
      <c r="JB242" s="76">
        <v>1218</v>
      </c>
      <c r="JC242" s="76">
        <f t="shared" si="1254"/>
        <v>19</v>
      </c>
      <c r="JD242" s="76">
        <v>255</v>
      </c>
      <c r="JE242" s="76">
        <f t="shared" si="1255"/>
        <v>0</v>
      </c>
      <c r="JF242" s="76">
        <v>12</v>
      </c>
      <c r="JG242" s="76">
        <f t="shared" si="1256"/>
        <v>0</v>
      </c>
      <c r="JH242" s="76">
        <v>0</v>
      </c>
      <c r="JI242" s="78" t="str">
        <f t="shared" si="1257"/>
        <v>ゲームアーク</v>
      </c>
      <c r="JJ242" s="79">
        <f t="shared" si="1258"/>
        <v>500</v>
      </c>
      <c r="JK242" s="76">
        <f t="shared" si="1259"/>
        <v>0</v>
      </c>
      <c r="JL242" s="80">
        <f t="shared" si="1260"/>
        <v>0</v>
      </c>
      <c r="JM242" s="37"/>
      <c r="JN242" s="29"/>
      <c r="JO242" s="75"/>
      <c r="JP242" s="76">
        <v>6401</v>
      </c>
      <c r="JQ242" s="76">
        <f t="shared" si="1261"/>
        <v>29</v>
      </c>
      <c r="JR242" s="76">
        <v>237</v>
      </c>
      <c r="JS242" s="76">
        <f t="shared" si="1262"/>
        <v>0</v>
      </c>
      <c r="JT242" s="76">
        <v>9</v>
      </c>
      <c r="JU242" s="76">
        <f t="shared" si="1263"/>
        <v>0</v>
      </c>
      <c r="JV242" s="76">
        <v>0</v>
      </c>
      <c r="JW242" s="78" t="str">
        <f t="shared" si="1272"/>
        <v>キティしっぽ付ポーチ</v>
      </c>
      <c r="JX242" s="79">
        <f t="shared" si="1273"/>
        <v>0</v>
      </c>
      <c r="JY242" s="76">
        <f t="shared" si="1264"/>
        <v>0</v>
      </c>
      <c r="JZ242" s="80">
        <f t="shared" si="1265"/>
        <v>0</v>
      </c>
      <c r="KA242" s="37"/>
      <c r="KB242" s="51"/>
      <c r="KC242" s="75"/>
      <c r="KD242" s="76">
        <v>15805</v>
      </c>
      <c r="KE242" s="76">
        <f>IF(KD242="","",KD242-KD238)</f>
        <v>63</v>
      </c>
      <c r="KF242" s="76">
        <v>832</v>
      </c>
      <c r="KG242" s="76">
        <f>IF(KF242="","",KF242-KF238)</f>
        <v>7</v>
      </c>
      <c r="KH242" s="76">
        <v>82</v>
      </c>
      <c r="KI242" s="76">
        <f>IF(KH242="","",KH238+KJ238-KH242)</f>
        <v>18</v>
      </c>
      <c r="KJ242" s="76">
        <v>23</v>
      </c>
      <c r="KK242" s="78" t="str">
        <f>IF(KD242="","",KK238)</f>
        <v>ＡＩモンスターラバー</v>
      </c>
      <c r="KL242" s="79">
        <f>IF(KE242="","",KL238)</f>
        <v>198</v>
      </c>
      <c r="KM242" s="76">
        <f>IF(KH242="","",KI242*KL242)</f>
        <v>3564</v>
      </c>
      <c r="KN242" s="80">
        <f>IF(KI242="","",KM242/(KE242*100))</f>
        <v>0.56571428571428573</v>
      </c>
      <c r="KO242" s="37"/>
      <c r="KP242" s="29"/>
      <c r="KQ242" s="75"/>
      <c r="KR242" s="76">
        <v>4644</v>
      </c>
      <c r="KS242" s="76">
        <f>IF(KR242="","",KR242-KR238)</f>
        <v>272</v>
      </c>
      <c r="KT242" s="76">
        <v>96</v>
      </c>
      <c r="KU242" s="76">
        <f>IF(KT242="","",KT242-KT238)</f>
        <v>14</v>
      </c>
      <c r="KV242" s="76">
        <v>18</v>
      </c>
      <c r="KW242" s="76">
        <f>IF(KV242="","",KV238+KX238-KV242)</f>
        <v>17</v>
      </c>
      <c r="KX242" s="76">
        <v>17</v>
      </c>
      <c r="KY242" s="78" t="str">
        <f>IF(KR242="","",KY238)</f>
        <v>ボンボンドロップシール</v>
      </c>
      <c r="KZ242" s="79">
        <f>IF(KS242="","",KZ238)</f>
        <v>200</v>
      </c>
      <c r="LA242" s="76">
        <f>IF(KV242="","",KW242*KZ242)</f>
        <v>3400</v>
      </c>
      <c r="LB242" s="80">
        <f>IF(KW242="","",LA242/(KS242*100))</f>
        <v>0.125</v>
      </c>
      <c r="LC242" s="37"/>
      <c r="LD242" s="29"/>
      <c r="LE242" s="75"/>
      <c r="LF242" s="76"/>
      <c r="LG242" s="76"/>
      <c r="LH242" s="76">
        <v>1166</v>
      </c>
      <c r="LI242" s="76">
        <f>IF(LH242="","",LH242-LH239)</f>
        <v>0</v>
      </c>
      <c r="LJ242" s="77">
        <v>2</v>
      </c>
      <c r="LK242" s="76">
        <f>IF(LJ242="","",LJ239+LL239-LJ242)</f>
        <v>0</v>
      </c>
      <c r="LL242" s="76">
        <v>0</v>
      </c>
      <c r="LM242" s="78" t="str">
        <f>IF(LF240="","",LM239)</f>
        <v>ボンドロ</v>
      </c>
      <c r="LN242" s="79">
        <f>IF(LG240="","",LN239)</f>
        <v>1500</v>
      </c>
      <c r="LO242" s="76">
        <f t="shared" si="1210"/>
        <v>0</v>
      </c>
      <c r="LP242" s="80"/>
      <c r="LQ242" s="37"/>
      <c r="LR242" s="29"/>
      <c r="LS242" s="47"/>
      <c r="LT242" s="45"/>
      <c r="LU242" s="45" t="str">
        <f>IF(LT242="","",LT242-LT241)</f>
        <v/>
      </c>
      <c r="LV242" s="45"/>
      <c r="LW242" s="45"/>
      <c r="LX242" s="45"/>
      <c r="LY242" s="45" t="str">
        <f>IF(LX242="","",LX241+LZ241-LX242)</f>
        <v/>
      </c>
      <c r="LZ242" s="45"/>
      <c r="MA242" s="43"/>
      <c r="MB242" s="43" t="str">
        <f>IF(LT242="","",MB241)</f>
        <v/>
      </c>
      <c r="MC242" s="45" t="str">
        <f t="shared" si="1298"/>
        <v/>
      </c>
      <c r="MD242" s="46" t="str">
        <f t="shared" si="1299"/>
        <v/>
      </c>
      <c r="ME242" s="37"/>
      <c r="MF242" s="29"/>
      <c r="MG242" s="47"/>
      <c r="MH242" s="45"/>
      <c r="MI242" s="45" t="str">
        <f>IF(MH242="","",MH242-MH241)</f>
        <v/>
      </c>
      <c r="MJ242" s="45"/>
      <c r="MK242" s="45"/>
      <c r="ML242" s="45"/>
      <c r="MM242" s="45" t="str">
        <f>IF(ML242="","",ML241+MN241-ML242)</f>
        <v/>
      </c>
      <c r="MN242" s="45"/>
      <c r="MO242" s="43"/>
      <c r="MP242" s="43" t="str">
        <f>IF(MH242="","",MP241)</f>
        <v/>
      </c>
      <c r="MQ242" s="45" t="str">
        <f t="shared" si="1300"/>
        <v/>
      </c>
      <c r="MR242" s="46" t="str">
        <f t="shared" si="1301"/>
        <v/>
      </c>
      <c r="MS242" s="37"/>
      <c r="MT242" s="29"/>
      <c r="MU242" s="47"/>
      <c r="MV242" s="45"/>
      <c r="MW242" s="45" t="str">
        <f>IF(MV242="","",MV242-MV241)</f>
        <v/>
      </c>
      <c r="MX242" s="45"/>
      <c r="MY242" s="45"/>
      <c r="MZ242" s="45"/>
      <c r="NA242" s="45" t="str">
        <f>IF(MZ242="","",MZ241+NB241-MZ242)</f>
        <v/>
      </c>
      <c r="NB242" s="45"/>
      <c r="NC242" s="43"/>
      <c r="ND242" s="43" t="str">
        <f>IF(MV242="","",ND241)</f>
        <v/>
      </c>
      <c r="NE242" s="45" t="str">
        <f t="shared" si="1302"/>
        <v/>
      </c>
      <c r="NF242" s="46" t="str">
        <f t="shared" si="1303"/>
        <v/>
      </c>
      <c r="NG242" s="37"/>
      <c r="NH242" s="29"/>
      <c r="NI242" s="47"/>
      <c r="NJ242" s="45"/>
      <c r="NK242" s="45" t="str">
        <f>IF(NJ242="","",NJ242-NJ241)</f>
        <v/>
      </c>
      <c r="NL242" s="45"/>
      <c r="NM242" s="45"/>
      <c r="NN242" s="45"/>
      <c r="NO242" s="45" t="str">
        <f>IF(NN242="","",NN241+NP241-NN242)</f>
        <v/>
      </c>
      <c r="NP242" s="45"/>
      <c r="NQ242" s="43"/>
      <c r="NR242" s="43" t="str">
        <f>IF(NJ242="","",NR241)</f>
        <v/>
      </c>
      <c r="NS242" s="45" t="str">
        <f t="shared" si="1304"/>
        <v/>
      </c>
      <c r="NT242" s="46" t="str">
        <f t="shared" si="1305"/>
        <v/>
      </c>
      <c r="NU242" s="37"/>
    </row>
    <row r="243" spans="1:385" ht="15" customHeight="1" thickTop="1" x14ac:dyDescent="0.25">
      <c r="A243" s="38"/>
      <c r="B243" s="39"/>
      <c r="C243" s="40"/>
      <c r="D243" s="40"/>
      <c r="E243" s="41"/>
      <c r="F243" s="41"/>
      <c r="G243" s="40"/>
      <c r="H243" s="42"/>
      <c r="I243" s="45"/>
      <c r="J243" s="45" t="str">
        <f>IF(I243="","",I243-I244)</f>
        <v/>
      </c>
      <c r="K243" s="45"/>
      <c r="L243" s="45"/>
      <c r="M243" s="45"/>
      <c r="N243" s="45" t="str">
        <f>IF(M243="","",M244+O244-M243)</f>
        <v/>
      </c>
      <c r="O243" s="45"/>
      <c r="P243" s="43"/>
      <c r="Q243" s="43" t="str">
        <f>IF(I243="","",Q244)</f>
        <v/>
      </c>
      <c r="R243" s="45" t="str">
        <f t="shared" si="1276"/>
        <v/>
      </c>
      <c r="S243" s="46" t="str">
        <f t="shared" si="1277"/>
        <v/>
      </c>
      <c r="T243" s="37"/>
      <c r="U243" s="29"/>
      <c r="V243" s="47"/>
      <c r="W243" s="67"/>
      <c r="X243" s="45" t="str">
        <f>IF(W243="","",W243-W244)</f>
        <v/>
      </c>
      <c r="Y243" s="45"/>
      <c r="Z243" s="45"/>
      <c r="AA243" s="45"/>
      <c r="AB243" s="45" t="str">
        <f>IF(AA243="","",AA244+AC244-AA243)</f>
        <v/>
      </c>
      <c r="AC243" s="45"/>
      <c r="AD243" s="45"/>
      <c r="AE243" s="45"/>
      <c r="AF243" s="45" t="str">
        <f t="shared" si="1278"/>
        <v/>
      </c>
      <c r="AG243" s="46" t="str">
        <f t="shared" si="1279"/>
        <v/>
      </c>
      <c r="AH243" s="37"/>
      <c r="AI243" s="29"/>
      <c r="AJ243" s="47"/>
      <c r="AK243" s="45"/>
      <c r="AL243" s="45" t="str">
        <f>IF(AK243="","",AK243-AK244)</f>
        <v/>
      </c>
      <c r="AM243" s="45"/>
      <c r="AN243" s="45" t="str">
        <f>IF(AM243="","",AM243-AM244)</f>
        <v/>
      </c>
      <c r="AO243" s="45"/>
      <c r="AP243" s="45" t="str">
        <f>IF(AO243="","",AO244+AQ244-AO243)</f>
        <v/>
      </c>
      <c r="AQ243" s="45"/>
      <c r="AR243" s="45"/>
      <c r="AS243" s="45"/>
      <c r="AT243" s="45" t="str">
        <f t="shared" si="1280"/>
        <v/>
      </c>
      <c r="AU243" s="46" t="str">
        <f t="shared" si="1281"/>
        <v/>
      </c>
      <c r="AV243" s="37"/>
      <c r="AW243" s="29"/>
      <c r="AX243" s="47"/>
      <c r="AY243" s="45"/>
      <c r="AZ243" s="45" t="str">
        <f>IF(AY243="","",AY243-AY244)</f>
        <v/>
      </c>
      <c r="BA243" s="45"/>
      <c r="BB243" s="45" t="str">
        <f>IF(BA243="","",BA243-BA244)</f>
        <v/>
      </c>
      <c r="BC243" s="45"/>
      <c r="BD243" s="45" t="str">
        <f>IF(BC243="","",BC244+BE244-BC243)</f>
        <v/>
      </c>
      <c r="BE243" s="45"/>
      <c r="BF243" s="45"/>
      <c r="BG243" s="45"/>
      <c r="BH243" s="45" t="str">
        <f t="shared" si="1282"/>
        <v/>
      </c>
      <c r="BI243" s="46" t="str">
        <f t="shared" si="1283"/>
        <v/>
      </c>
      <c r="BJ243" s="37"/>
      <c r="BK243" s="29"/>
      <c r="BL243" s="52">
        <f>IF($A225="","",$A225)</f>
        <v>46087</v>
      </c>
      <c r="BM243" s="45">
        <v>2840</v>
      </c>
      <c r="BN243" s="43">
        <f t="shared" si="1211"/>
        <v>41</v>
      </c>
      <c r="BO243" s="45">
        <v>72</v>
      </c>
      <c r="BP243" s="87">
        <f t="shared" si="1212"/>
        <v>1</v>
      </c>
      <c r="BQ243" s="45">
        <v>16</v>
      </c>
      <c r="BR243" s="43">
        <f t="shared" si="1213"/>
        <v>1</v>
      </c>
      <c r="BS243" s="43">
        <v>1</v>
      </c>
      <c r="BT243" s="44" t="str">
        <f t="shared" si="1268"/>
        <v>ゲーム機柄イヤホン</v>
      </c>
      <c r="BU243" s="48">
        <f t="shared" si="1269"/>
        <v>1100</v>
      </c>
      <c r="BV243" s="45">
        <f t="shared" si="1214"/>
        <v>1100</v>
      </c>
      <c r="BW243" s="89">
        <f t="shared" si="1215"/>
        <v>0.26829268292682928</v>
      </c>
      <c r="BX243" s="37"/>
      <c r="BY243" s="57"/>
      <c r="BZ243" s="52">
        <f>IF($A225="","",$A225)</f>
        <v>46087</v>
      </c>
      <c r="CA243" s="45">
        <v>8934</v>
      </c>
      <c r="CB243" s="43">
        <f t="shared" si="1216"/>
        <v>14</v>
      </c>
      <c r="CC243" s="45">
        <v>321</v>
      </c>
      <c r="CD243" s="87">
        <f t="shared" si="1217"/>
        <v>1</v>
      </c>
      <c r="CE243" s="45">
        <v>9</v>
      </c>
      <c r="CF243" s="43">
        <f t="shared" si="1218"/>
        <v>1</v>
      </c>
      <c r="CG243" s="43">
        <v>0</v>
      </c>
      <c r="CH243" s="44" t="str">
        <f t="shared" si="1219"/>
        <v>クーリッシュイヤホン</v>
      </c>
      <c r="CI243" s="48">
        <f t="shared" si="1220"/>
        <v>1100</v>
      </c>
      <c r="CJ243" s="45">
        <f t="shared" si="1221"/>
        <v>1100</v>
      </c>
      <c r="CK243" s="89">
        <f t="shared" si="1222"/>
        <v>0.7857142857142857</v>
      </c>
      <c r="CL243" s="37"/>
      <c r="CM243" s="29"/>
      <c r="CN243" s="52">
        <f>IF($A225="","",$A225)</f>
        <v>46087</v>
      </c>
      <c r="CO243" s="45">
        <v>2856</v>
      </c>
      <c r="CP243" s="43">
        <f t="shared" si="1223"/>
        <v>21</v>
      </c>
      <c r="CQ243" s="45">
        <v>95</v>
      </c>
      <c r="CR243" s="87">
        <f t="shared" si="1224"/>
        <v>0</v>
      </c>
      <c r="CS243" s="45">
        <v>12</v>
      </c>
      <c r="CT243" s="43">
        <f t="shared" si="1225"/>
        <v>0</v>
      </c>
      <c r="CU243" s="43">
        <v>12</v>
      </c>
      <c r="CV243" s="44" t="s">
        <v>980</v>
      </c>
      <c r="CW243" s="48">
        <f t="shared" si="1227"/>
        <v>700</v>
      </c>
      <c r="CX243" s="45">
        <f t="shared" si="1228"/>
        <v>0</v>
      </c>
      <c r="CY243" s="89">
        <f t="shared" si="1229"/>
        <v>0</v>
      </c>
      <c r="CZ243" s="37" t="s">
        <v>268</v>
      </c>
      <c r="DA243" s="29"/>
      <c r="DB243" s="47"/>
      <c r="DC243" s="45"/>
      <c r="DD243" s="45" t="str">
        <f>IF(DC243="","",DC243-DC244)</f>
        <v/>
      </c>
      <c r="DE243" s="45"/>
      <c r="DF243" s="45" t="str">
        <f>IF(DE243="","",DE243-DE244)</f>
        <v/>
      </c>
      <c r="DG243" s="45"/>
      <c r="DH243" s="45" t="str">
        <f>IF(DG243="","",DG244+DI244-DG243)</f>
        <v/>
      </c>
      <c r="DI243" s="45"/>
      <c r="DJ243" s="45"/>
      <c r="DK243" s="45"/>
      <c r="DL243" s="45" t="str">
        <f t="shared" si="1284"/>
        <v/>
      </c>
      <c r="DM243" s="46" t="str">
        <f t="shared" si="1285"/>
        <v/>
      </c>
      <c r="DN243" s="37"/>
      <c r="DO243" s="29"/>
      <c r="DP243" s="47"/>
      <c r="DQ243" s="45"/>
      <c r="DR243" s="45" t="str">
        <f>IF(DQ243="","",DQ243-DQ244)</f>
        <v/>
      </c>
      <c r="DS243" s="45"/>
      <c r="DT243" s="45" t="str">
        <f>IF(DS243="","",DS243-DS244)</f>
        <v/>
      </c>
      <c r="DU243" s="45"/>
      <c r="DV243" s="45" t="str">
        <f>IF(DU243="","",DU244+DW244-DU243)</f>
        <v/>
      </c>
      <c r="DW243" s="45"/>
      <c r="DX243" s="45"/>
      <c r="DY243" s="45"/>
      <c r="DZ243" s="45" t="str">
        <f t="shared" si="1286"/>
        <v/>
      </c>
      <c r="EA243" s="46" t="str">
        <f t="shared" si="1287"/>
        <v/>
      </c>
      <c r="EB243" s="37"/>
      <c r="ED243" s="47"/>
      <c r="EE243" s="45"/>
      <c r="EF243" s="45" t="str">
        <f>IF(EE243="","",EE243-EE244)</f>
        <v/>
      </c>
      <c r="EG243" s="45"/>
      <c r="EH243" s="45" t="str">
        <f>IF(EG243="","",EG243-EG244)</f>
        <v/>
      </c>
      <c r="EI243" s="45"/>
      <c r="EJ243" s="45" t="str">
        <f>IF(EI243="","",EI244+EK244-EI243)</f>
        <v/>
      </c>
      <c r="EK243" s="45"/>
      <c r="EL243" s="45"/>
      <c r="EM243" s="45"/>
      <c r="EN243" s="45" t="str">
        <f t="shared" si="1288"/>
        <v/>
      </c>
      <c r="EO243" s="46" t="str">
        <f t="shared" si="1289"/>
        <v/>
      </c>
      <c r="EP243" s="37"/>
      <c r="ER243" s="47"/>
      <c r="ES243" s="45"/>
      <c r="ET243" s="45" t="str">
        <f>IF(ES243="","",ES243-ES244)</f>
        <v/>
      </c>
      <c r="EU243" s="45"/>
      <c r="EV243" s="45" t="str">
        <f>IF(EU243="","",EU243-EU244)</f>
        <v/>
      </c>
      <c r="EW243" s="45"/>
      <c r="EX243" s="45" t="str">
        <f>IF(EW243="","",EW244+EY244-EW243)</f>
        <v/>
      </c>
      <c r="EY243" s="45"/>
      <c r="EZ243" s="45"/>
      <c r="FA243" s="45"/>
      <c r="FB243" s="45" t="str">
        <f t="shared" si="1290"/>
        <v/>
      </c>
      <c r="FC243" s="46" t="str">
        <f t="shared" si="1291"/>
        <v/>
      </c>
      <c r="FD243" s="37"/>
      <c r="FF243" s="47"/>
      <c r="FG243" s="45"/>
      <c r="FH243" s="45" t="str">
        <f>IF(FG243="","",FG243-FG244)</f>
        <v/>
      </c>
      <c r="FI243" s="45"/>
      <c r="FJ243" s="45" t="str">
        <f>IF(FI243="","",FI243-FI244)</f>
        <v/>
      </c>
      <c r="FK243" s="45"/>
      <c r="FL243" s="45" t="str">
        <f>IF(FK243="","",FK244+FM244-FK243)</f>
        <v/>
      </c>
      <c r="FM243" s="45"/>
      <c r="FN243" s="45"/>
      <c r="FO243" s="45"/>
      <c r="FP243" s="45" t="str">
        <f t="shared" si="1292"/>
        <v/>
      </c>
      <c r="FQ243" s="46" t="str">
        <f t="shared" si="1293"/>
        <v/>
      </c>
      <c r="FR243" s="37"/>
      <c r="FS243" s="29"/>
      <c r="FT243" s="47"/>
      <c r="FU243" s="45"/>
      <c r="FV243" s="45" t="str">
        <f>IF(FU243="","",FU243-FU244)</f>
        <v/>
      </c>
      <c r="FW243" s="45"/>
      <c r="FX243" s="45" t="str">
        <f>IF(FW243="","",FW243-FW244)</f>
        <v/>
      </c>
      <c r="FY243" s="45"/>
      <c r="FZ243" s="45" t="str">
        <f>IF(FY243="","",FY244+GA244-FY243)</f>
        <v/>
      </c>
      <c r="GA243" s="45"/>
      <c r="GB243" s="45"/>
      <c r="GC243" s="45"/>
      <c r="GD243" s="45" t="str">
        <f t="shared" si="1294"/>
        <v/>
      </c>
      <c r="GE243" s="46" t="str">
        <f t="shared" si="1295"/>
        <v/>
      </c>
      <c r="GF243" s="37"/>
      <c r="GH243" s="47"/>
      <c r="GI243" s="45"/>
      <c r="GJ243" s="45" t="str">
        <f>IF(GI243="","",GI243-GI244)</f>
        <v/>
      </c>
      <c r="GK243" s="45"/>
      <c r="GL243" s="45" t="str">
        <f>IF(GK243="","",GK243-GK244)</f>
        <v/>
      </c>
      <c r="GM243" s="45"/>
      <c r="GN243" s="45" t="str">
        <f>IF(GM243="","",GM244+GO244-GM243)</f>
        <v/>
      </c>
      <c r="GO243" s="45"/>
      <c r="GP243" s="45"/>
      <c r="GQ243" s="45"/>
      <c r="GR243" s="45" t="str">
        <f t="shared" si="1296"/>
        <v/>
      </c>
      <c r="GS243" s="46" t="str">
        <f t="shared" si="1297"/>
        <v/>
      </c>
      <c r="GT243" s="37"/>
      <c r="GU243" s="61"/>
      <c r="GV243" s="52">
        <f>IF($A225="","",$A225)</f>
        <v>46087</v>
      </c>
      <c r="GW243" s="62"/>
      <c r="GX243" s="45">
        <v>203</v>
      </c>
      <c r="GY243" s="43">
        <f t="shared" si="1230"/>
        <v>43</v>
      </c>
      <c r="GZ243" s="45">
        <v>8</v>
      </c>
      <c r="HA243" s="87">
        <f t="shared" si="1231"/>
        <v>1</v>
      </c>
      <c r="HB243" s="45">
        <v>1</v>
      </c>
      <c r="HC243" s="43">
        <f t="shared" si="1232"/>
        <v>2</v>
      </c>
      <c r="HD243" s="43">
        <v>2</v>
      </c>
      <c r="HE243" s="44" t="s">
        <v>929</v>
      </c>
      <c r="HF243" s="48">
        <v>1500</v>
      </c>
      <c r="HG243" s="45">
        <f t="shared" si="1233"/>
        <v>3000</v>
      </c>
      <c r="HH243" s="89">
        <f>IF(HC243="","",HG243/(GY243*100))</f>
        <v>0.69767441860465118</v>
      </c>
      <c r="HI243" s="37"/>
      <c r="HK243" s="52">
        <f>IF($A225="","",$A225)</f>
        <v>46087</v>
      </c>
      <c r="HL243" s="45">
        <v>2448</v>
      </c>
      <c r="HM243" s="43">
        <f t="shared" si="1234"/>
        <v>35</v>
      </c>
      <c r="HN243" s="45">
        <v>44</v>
      </c>
      <c r="HO243" s="87">
        <f t="shared" si="1235"/>
        <v>1</v>
      </c>
      <c r="HP243" s="45">
        <v>11</v>
      </c>
      <c r="HQ243" s="43">
        <f t="shared" si="1236"/>
        <v>0</v>
      </c>
      <c r="HR243" s="43">
        <v>1</v>
      </c>
      <c r="HS243" s="44" t="str">
        <f t="shared" si="1270"/>
        <v>キティボアバンスクリップ</v>
      </c>
      <c r="HT243" s="48">
        <f t="shared" si="1271"/>
        <v>1100</v>
      </c>
      <c r="HU243" s="45">
        <f t="shared" si="1238"/>
        <v>0</v>
      </c>
      <c r="HV243" s="89">
        <f t="shared" si="1239"/>
        <v>0</v>
      </c>
      <c r="HW243" s="37"/>
      <c r="HX243" s="360"/>
      <c r="HY243" s="52">
        <f>IF($A225="","",$A225)</f>
        <v>46087</v>
      </c>
      <c r="HZ243" s="45">
        <v>9356</v>
      </c>
      <c r="IA243" s="43">
        <f t="shared" si="1240"/>
        <v>50</v>
      </c>
      <c r="IB243" s="45">
        <v>367</v>
      </c>
      <c r="IC243" s="87">
        <f t="shared" si="1241"/>
        <v>1</v>
      </c>
      <c r="ID243" s="45">
        <v>9</v>
      </c>
      <c r="IE243" s="43">
        <f t="shared" si="1242"/>
        <v>1</v>
      </c>
      <c r="IF243" s="43">
        <v>0</v>
      </c>
      <c r="IG243" s="44" t="str">
        <f t="shared" si="1243"/>
        <v>サンリオデニムポーチ</v>
      </c>
      <c r="IH243" s="48">
        <f t="shared" si="1244"/>
        <v>1300</v>
      </c>
      <c r="II243" s="45">
        <f t="shared" si="1245"/>
        <v>1300</v>
      </c>
      <c r="IJ243" s="89">
        <f t="shared" si="1246"/>
        <v>0.26</v>
      </c>
      <c r="IK243" s="37"/>
      <c r="IL243" s="29"/>
      <c r="IM243" s="52">
        <f>IF($A225="","",$A225)</f>
        <v>46087</v>
      </c>
      <c r="IN243" s="45">
        <v>248</v>
      </c>
      <c r="IO243" s="43">
        <f t="shared" si="1247"/>
        <v>40</v>
      </c>
      <c r="IP243" s="45">
        <v>227</v>
      </c>
      <c r="IQ243" s="87">
        <f t="shared" si="1248"/>
        <v>1</v>
      </c>
      <c r="IR243" s="45">
        <v>20</v>
      </c>
      <c r="IS243" s="43">
        <f t="shared" si="1249"/>
        <v>2</v>
      </c>
      <c r="IT243" s="43">
        <v>0</v>
      </c>
      <c r="IU243" s="44" t="str">
        <f t="shared" si="1250"/>
        <v>モンチッチがま口</v>
      </c>
      <c r="IV243" s="48">
        <f t="shared" si="1251"/>
        <v>400</v>
      </c>
      <c r="IW243" s="45">
        <f t="shared" si="1252"/>
        <v>800</v>
      </c>
      <c r="IX243" s="89">
        <f t="shared" si="1253"/>
        <v>0.2</v>
      </c>
      <c r="IY243" s="37" t="s">
        <v>970</v>
      </c>
      <c r="IZ243" s="61"/>
      <c r="JA243" s="52">
        <f>IF($A225="","",$A225)</f>
        <v>46087</v>
      </c>
      <c r="JB243" s="45">
        <v>7123</v>
      </c>
      <c r="JC243" s="43">
        <f t="shared" si="1254"/>
        <v>28</v>
      </c>
      <c r="JD243" s="45">
        <v>231</v>
      </c>
      <c r="JE243" s="87">
        <f t="shared" si="1255"/>
        <v>1</v>
      </c>
      <c r="JF243" s="45">
        <v>10</v>
      </c>
      <c r="JG243" s="43">
        <f t="shared" si="1256"/>
        <v>0</v>
      </c>
      <c r="JH243" s="43">
        <v>0</v>
      </c>
      <c r="JI243" s="44" t="s">
        <v>966</v>
      </c>
      <c r="JJ243" s="48">
        <f t="shared" si="1258"/>
        <v>1100</v>
      </c>
      <c r="JK243" s="45">
        <f t="shared" si="1259"/>
        <v>0</v>
      </c>
      <c r="JL243" s="89">
        <f t="shared" si="1260"/>
        <v>0</v>
      </c>
      <c r="JM243" s="37"/>
      <c r="JN243" s="29"/>
      <c r="JO243" s="52">
        <f>IF($A225="","",$A225)</f>
        <v>46087</v>
      </c>
      <c r="JP243" s="45">
        <v>5503</v>
      </c>
      <c r="JQ243" s="43">
        <f t="shared" si="1261"/>
        <v>10</v>
      </c>
      <c r="JR243" s="45">
        <v>315</v>
      </c>
      <c r="JS243" s="87">
        <f t="shared" si="1262"/>
        <v>2</v>
      </c>
      <c r="JT243" s="45">
        <v>7</v>
      </c>
      <c r="JU243" s="43">
        <f t="shared" si="1263"/>
        <v>2</v>
      </c>
      <c r="JV243" s="43">
        <v>0</v>
      </c>
      <c r="JW243" s="44" t="str">
        <f t="shared" si="1272"/>
        <v>キティボアバンスクリップ</v>
      </c>
      <c r="JX243" s="48">
        <f t="shared" si="1273"/>
        <v>1100</v>
      </c>
      <c r="JY243" s="45">
        <f t="shared" si="1264"/>
        <v>2200</v>
      </c>
      <c r="JZ243" s="89">
        <f t="shared" si="1265"/>
        <v>2.2000000000000002</v>
      </c>
      <c r="KA243" s="193" t="s">
        <v>967</v>
      </c>
      <c r="KB243" s="51"/>
      <c r="KC243" s="52">
        <f>IF($A225="","",$A225)</f>
        <v>46087</v>
      </c>
      <c r="KD243" s="45">
        <v>14479</v>
      </c>
      <c r="KE243" s="43">
        <f>IF(KD243="","",KD243-KD239)</f>
        <v>21</v>
      </c>
      <c r="KF243" s="45">
        <v>526</v>
      </c>
      <c r="KG243" s="87">
        <f>IF(KF243="","",KF243-KF239)</f>
        <v>1</v>
      </c>
      <c r="KH243" s="45">
        <v>17</v>
      </c>
      <c r="KI243" s="43">
        <f>IF(KH243="","",KH239+KJ239-KH243)</f>
        <v>1</v>
      </c>
      <c r="KJ243" s="43">
        <v>1</v>
      </c>
      <c r="KK243" s="44" t="str">
        <f>IF(KD243="","",KK239)</f>
        <v>キティギャルマスコット</v>
      </c>
      <c r="KL243" s="48">
        <f>IF(KE243="","",KL239)</f>
        <v>660</v>
      </c>
      <c r="KM243" s="45">
        <f>IF(KH243="","",KI243*KL243)</f>
        <v>660</v>
      </c>
      <c r="KN243" s="89">
        <f>IF(KI243="","",KM243/(KE243*100))</f>
        <v>0.31428571428571428</v>
      </c>
      <c r="KO243" s="37"/>
      <c r="KP243" s="29"/>
      <c r="KQ243" s="52">
        <f>IF($A225="","",$A225)</f>
        <v>46087</v>
      </c>
      <c r="KR243" s="45">
        <v>3097</v>
      </c>
      <c r="KS243" s="43">
        <f>IF(KR243="","",KR243-KR239)</f>
        <v>12</v>
      </c>
      <c r="KT243" s="45">
        <v>59</v>
      </c>
      <c r="KU243" s="87">
        <f>IF(KT243="","",KT243-KT239)</f>
        <v>0</v>
      </c>
      <c r="KV243" s="45">
        <v>8</v>
      </c>
      <c r="KW243" s="43">
        <f>IF(KV243="","",KV239+KX239-KV243)</f>
        <v>0</v>
      </c>
      <c r="KX243" s="43">
        <v>1</v>
      </c>
      <c r="KY243" s="44" t="str">
        <f>IF(KR243="","",KY239)</f>
        <v>サンリオケープポーチ</v>
      </c>
      <c r="KZ243" s="48">
        <f>IF(KS243="","",KZ239)</f>
        <v>900</v>
      </c>
      <c r="LA243" s="45">
        <f>IF(KV243="","",KW243*KZ243)</f>
        <v>0</v>
      </c>
      <c r="LB243" s="89">
        <f>IF(KW243="","",LA243/(KS243*100))</f>
        <v>0</v>
      </c>
      <c r="LC243" s="37"/>
      <c r="LD243" s="29"/>
      <c r="LE243" s="52" t="str">
        <f>IF(A227="","",A227)</f>
        <v/>
      </c>
      <c r="LF243" s="43"/>
      <c r="LG243" s="86"/>
      <c r="LH243" s="43"/>
      <c r="LI243" s="43"/>
      <c r="LJ243" s="43"/>
      <c r="LK243" s="87"/>
      <c r="LL243" s="43"/>
      <c r="LM243" s="65"/>
      <c r="LN243" s="48"/>
      <c r="LO243" s="87"/>
      <c r="LP243" s="53"/>
      <c r="LQ243" s="37"/>
      <c r="LR243" s="29"/>
      <c r="LS243" s="47"/>
      <c r="LT243" s="45"/>
      <c r="LU243" s="45" t="str">
        <f>IF(LT243="","",LT243-LT244)</f>
        <v/>
      </c>
      <c r="LV243" s="45"/>
      <c r="LW243" s="45" t="str">
        <f>IF(LV243="","",LV243-LV244)</f>
        <v/>
      </c>
      <c r="LX243" s="45"/>
      <c r="LY243" s="45" t="str">
        <f>IF(LX243="","",LX244+LZ244-LX243)</f>
        <v/>
      </c>
      <c r="LZ243" s="45"/>
      <c r="MA243" s="45"/>
      <c r="MB243" s="45"/>
      <c r="MC243" s="45" t="str">
        <f t="shared" si="1298"/>
        <v/>
      </c>
      <c r="MD243" s="46" t="str">
        <f t="shared" si="1299"/>
        <v/>
      </c>
      <c r="ME243" s="37"/>
      <c r="MF243" s="29"/>
      <c r="MG243" s="47"/>
      <c r="MH243" s="45"/>
      <c r="MI243" s="45" t="str">
        <f>IF(MH243="","",MH243-MH244)</f>
        <v/>
      </c>
      <c r="MJ243" s="45"/>
      <c r="MK243" s="45" t="str">
        <f>IF(MJ243="","",MJ243-MJ244)</f>
        <v/>
      </c>
      <c r="ML243" s="45"/>
      <c r="MM243" s="45" t="str">
        <f>IF(ML243="","",ML244+MN244-ML243)</f>
        <v/>
      </c>
      <c r="MN243" s="45"/>
      <c r="MO243" s="45"/>
      <c r="MP243" s="45"/>
      <c r="MQ243" s="45" t="str">
        <f t="shared" si="1300"/>
        <v/>
      </c>
      <c r="MR243" s="46" t="str">
        <f t="shared" si="1301"/>
        <v/>
      </c>
      <c r="MS243" s="37"/>
      <c r="MT243" s="29"/>
      <c r="MU243" s="47"/>
      <c r="MV243" s="45"/>
      <c r="MW243" s="45" t="str">
        <f>IF(MV243="","",MV243-MV244)</f>
        <v/>
      </c>
      <c r="MX243" s="45"/>
      <c r="MY243" s="45" t="str">
        <f>IF(MX243="","",MX243-MX244)</f>
        <v/>
      </c>
      <c r="MZ243" s="45"/>
      <c r="NA243" s="45" t="str">
        <f>IF(MZ243="","",MZ244+NB244-MZ243)</f>
        <v/>
      </c>
      <c r="NB243" s="45"/>
      <c r="NC243" s="45"/>
      <c r="ND243" s="45"/>
      <c r="NE243" s="45" t="str">
        <f t="shared" si="1302"/>
        <v/>
      </c>
      <c r="NF243" s="46" t="str">
        <f t="shared" si="1303"/>
        <v/>
      </c>
      <c r="NG243" s="37"/>
      <c r="NH243" s="29"/>
      <c r="NI243" s="47"/>
      <c r="NJ243" s="45"/>
      <c r="NK243" s="45" t="str">
        <f>IF(NJ243="","",NJ243-NJ244)</f>
        <v/>
      </c>
      <c r="NL243" s="45"/>
      <c r="NM243" s="45" t="str">
        <f>IF(NL243="","",NL243-NL244)</f>
        <v/>
      </c>
      <c r="NN243" s="45"/>
      <c r="NO243" s="45" t="str">
        <f>IF(NN243="","",NN244+NP244-NN243)</f>
        <v/>
      </c>
      <c r="NP243" s="45"/>
      <c r="NQ243" s="45"/>
      <c r="NR243" s="45"/>
      <c r="NS243" s="45" t="str">
        <f t="shared" si="1304"/>
        <v/>
      </c>
      <c r="NT243" s="46" t="str">
        <f t="shared" si="1305"/>
        <v/>
      </c>
      <c r="NU243" s="37"/>
    </row>
    <row r="244" spans="1:385" ht="15" customHeight="1" x14ac:dyDescent="0.25">
      <c r="A244" s="38"/>
      <c r="B244" s="39"/>
      <c r="C244" s="40"/>
      <c r="D244" s="40"/>
      <c r="E244" s="41"/>
      <c r="F244" s="41"/>
      <c r="G244" s="40"/>
      <c r="H244" s="42"/>
      <c r="I244" s="45"/>
      <c r="J244" s="45" t="str">
        <f>IF(I244="","",I244-I242)</f>
        <v/>
      </c>
      <c r="K244" s="45"/>
      <c r="L244" s="45"/>
      <c r="M244" s="45"/>
      <c r="N244" s="45" t="str">
        <f>IF(M244="","",M242+O242-M244)</f>
        <v/>
      </c>
      <c r="O244" s="45"/>
      <c r="P244" s="43"/>
      <c r="Q244" s="43" t="str">
        <f>IF(I244="","",Q242)</f>
        <v/>
      </c>
      <c r="R244" s="45" t="str">
        <f t="shared" si="1276"/>
        <v/>
      </c>
      <c r="S244" s="46" t="str">
        <f t="shared" si="1277"/>
        <v/>
      </c>
      <c r="T244" s="37"/>
      <c r="U244" s="29"/>
      <c r="V244" s="47"/>
      <c r="W244" s="67"/>
      <c r="X244" s="45" t="str">
        <f>IF(W244="","",W244-W242)</f>
        <v/>
      </c>
      <c r="Y244" s="45"/>
      <c r="Z244" s="45"/>
      <c r="AA244" s="45"/>
      <c r="AB244" s="45" t="str">
        <f>IF(AA244="","",AA242+AC242-AA244)</f>
        <v/>
      </c>
      <c r="AC244" s="45"/>
      <c r="AD244" s="45"/>
      <c r="AE244" s="45"/>
      <c r="AF244" s="45" t="str">
        <f t="shared" si="1278"/>
        <v/>
      </c>
      <c r="AG244" s="46" t="str">
        <f t="shared" si="1279"/>
        <v/>
      </c>
      <c r="AH244" s="37"/>
      <c r="AI244" s="29"/>
      <c r="AJ244" s="47"/>
      <c r="AK244" s="45"/>
      <c r="AL244" s="45" t="str">
        <f>IF(AK244="","",AK244-AK242)</f>
        <v/>
      </c>
      <c r="AM244" s="45"/>
      <c r="AN244" s="45" t="str">
        <f>IF(AM244="","",AM244-AM242)</f>
        <v/>
      </c>
      <c r="AO244" s="45"/>
      <c r="AP244" s="45" t="str">
        <f>IF(AO244="","",AO242+AQ242-AO244)</f>
        <v/>
      </c>
      <c r="AQ244" s="45"/>
      <c r="AR244" s="45"/>
      <c r="AS244" s="45"/>
      <c r="AT244" s="45" t="str">
        <f t="shared" si="1280"/>
        <v/>
      </c>
      <c r="AU244" s="46" t="str">
        <f t="shared" si="1281"/>
        <v/>
      </c>
      <c r="AV244" s="37"/>
      <c r="AW244" s="29"/>
      <c r="AX244" s="47"/>
      <c r="AY244" s="45"/>
      <c r="AZ244" s="45" t="str">
        <f>IF(AY244="","",AY244-AY242)</f>
        <v/>
      </c>
      <c r="BA244" s="45"/>
      <c r="BB244" s="45" t="str">
        <f>IF(BA244="","",BA244-BA242)</f>
        <v/>
      </c>
      <c r="BC244" s="45"/>
      <c r="BD244" s="45" t="str">
        <f>IF(BC244="","",BC242+BE242-BC244)</f>
        <v/>
      </c>
      <c r="BE244" s="45"/>
      <c r="BF244" s="45"/>
      <c r="BG244" s="45"/>
      <c r="BH244" s="45" t="str">
        <f t="shared" si="1282"/>
        <v/>
      </c>
      <c r="BI244" s="46" t="str">
        <f t="shared" si="1283"/>
        <v/>
      </c>
      <c r="BJ244" s="37"/>
      <c r="BK244" s="29"/>
      <c r="BL244" s="52"/>
      <c r="BM244" s="43">
        <v>2238</v>
      </c>
      <c r="BN244" s="43">
        <f t="shared" si="1211"/>
        <v>4</v>
      </c>
      <c r="BO244" s="43">
        <v>59</v>
      </c>
      <c r="BP244" s="45">
        <f t="shared" si="1212"/>
        <v>0</v>
      </c>
      <c r="BQ244" s="43">
        <v>20</v>
      </c>
      <c r="BR244" s="45">
        <f t="shared" si="1213"/>
        <v>0</v>
      </c>
      <c r="BS244" s="43">
        <v>0</v>
      </c>
      <c r="BT244" s="63" t="str">
        <f t="shared" si="1268"/>
        <v>キティウインドウチャーム</v>
      </c>
      <c r="BU244" s="67">
        <f t="shared" si="1269"/>
        <v>660</v>
      </c>
      <c r="BV244" s="43">
        <f t="shared" si="1214"/>
        <v>0</v>
      </c>
      <c r="BW244" s="46">
        <f t="shared" si="1215"/>
        <v>0</v>
      </c>
      <c r="BX244" s="185" t="s">
        <v>972</v>
      </c>
      <c r="BY244" s="57"/>
      <c r="BZ244" s="52"/>
      <c r="CA244" s="43">
        <v>8129</v>
      </c>
      <c r="CB244" s="43">
        <f t="shared" si="1216"/>
        <v>41</v>
      </c>
      <c r="CC244" s="43">
        <v>340</v>
      </c>
      <c r="CD244" s="45">
        <f t="shared" si="1217"/>
        <v>3</v>
      </c>
      <c r="CE244" s="43">
        <v>19</v>
      </c>
      <c r="CF244" s="45">
        <f t="shared" si="1218"/>
        <v>2</v>
      </c>
      <c r="CG244" s="43">
        <v>0</v>
      </c>
      <c r="CH244" s="63" t="str">
        <f t="shared" si="1219"/>
        <v>サンリオリボンポーチ</v>
      </c>
      <c r="CI244" s="67">
        <f t="shared" si="1220"/>
        <v>500</v>
      </c>
      <c r="CJ244" s="43">
        <f t="shared" si="1221"/>
        <v>1000</v>
      </c>
      <c r="CK244" s="46">
        <f t="shared" si="1222"/>
        <v>0.24390243902439024</v>
      </c>
      <c r="CL244" s="37"/>
      <c r="CM244" s="29"/>
      <c r="CN244" s="52"/>
      <c r="CO244" s="43">
        <v>4182</v>
      </c>
      <c r="CP244" s="43">
        <f t="shared" si="1223"/>
        <v>4</v>
      </c>
      <c r="CQ244" s="43">
        <v>113</v>
      </c>
      <c r="CR244" s="45">
        <f t="shared" si="1224"/>
        <v>0</v>
      </c>
      <c r="CS244" s="43">
        <v>9</v>
      </c>
      <c r="CT244" s="45">
        <f t="shared" si="1225"/>
        <v>0</v>
      </c>
      <c r="CU244" s="43">
        <v>0</v>
      </c>
      <c r="CV244" s="63" t="s">
        <v>971</v>
      </c>
      <c r="CW244" s="67">
        <f t="shared" si="1227"/>
        <v>660</v>
      </c>
      <c r="CX244" s="43">
        <f t="shared" si="1228"/>
        <v>0</v>
      </c>
      <c r="CY244" s="46">
        <f t="shared" si="1229"/>
        <v>0</v>
      </c>
      <c r="CZ244" s="37" t="s">
        <v>981</v>
      </c>
      <c r="DA244" s="29"/>
      <c r="DB244" s="47"/>
      <c r="DC244" s="45"/>
      <c r="DD244" s="45" t="str">
        <f>IF(DC244="","",DC244-DC242)</f>
        <v/>
      </c>
      <c r="DE244" s="45"/>
      <c r="DF244" s="45" t="str">
        <f>IF(DE244="","",DE244-DE242)</f>
        <v/>
      </c>
      <c r="DG244" s="45"/>
      <c r="DH244" s="45" t="str">
        <f>IF(DG244="","",DG242+DI242-DG244)</f>
        <v/>
      </c>
      <c r="DI244" s="45"/>
      <c r="DJ244" s="45"/>
      <c r="DK244" s="45"/>
      <c r="DL244" s="45" t="str">
        <f t="shared" si="1284"/>
        <v/>
      </c>
      <c r="DM244" s="46" t="str">
        <f t="shared" si="1285"/>
        <v/>
      </c>
      <c r="DN244" s="37"/>
      <c r="DO244" s="29"/>
      <c r="DP244" s="47"/>
      <c r="DQ244" s="45"/>
      <c r="DR244" s="45" t="str">
        <f>IF(DQ244="","",DQ244-DQ242)</f>
        <v/>
      </c>
      <c r="DS244" s="45"/>
      <c r="DT244" s="45" t="str">
        <f>IF(DS244="","",DS244-DS242)</f>
        <v/>
      </c>
      <c r="DU244" s="45"/>
      <c r="DV244" s="45" t="str">
        <f>IF(DU244="","",DU242+DW242-DU244)</f>
        <v/>
      </c>
      <c r="DW244" s="45"/>
      <c r="DX244" s="45"/>
      <c r="DY244" s="45"/>
      <c r="DZ244" s="45" t="str">
        <f t="shared" si="1286"/>
        <v/>
      </c>
      <c r="EA244" s="46" t="str">
        <f t="shared" si="1287"/>
        <v/>
      </c>
      <c r="EB244" s="37"/>
      <c r="ED244" s="47"/>
      <c r="EE244" s="45"/>
      <c r="EF244" s="45" t="str">
        <f>IF(EE244="","",EE244-EE242)</f>
        <v/>
      </c>
      <c r="EG244" s="45"/>
      <c r="EH244" s="45" t="str">
        <f>IF(EG244="","",EG244-EG242)</f>
        <v/>
      </c>
      <c r="EI244" s="45"/>
      <c r="EJ244" s="45" t="str">
        <f>IF(EI244="","",EI242+EK242-EI244)</f>
        <v/>
      </c>
      <c r="EK244" s="45"/>
      <c r="EL244" s="45"/>
      <c r="EM244" s="45"/>
      <c r="EN244" s="45" t="str">
        <f t="shared" si="1288"/>
        <v/>
      </c>
      <c r="EO244" s="46" t="str">
        <f t="shared" si="1289"/>
        <v/>
      </c>
      <c r="EP244" s="37"/>
      <c r="ER244" s="47"/>
      <c r="ES244" s="45"/>
      <c r="ET244" s="45" t="str">
        <f>IF(ES244="","",ES244-ES242)</f>
        <v/>
      </c>
      <c r="EU244" s="45"/>
      <c r="EV244" s="45" t="str">
        <f>IF(EU244="","",EU244-EU242)</f>
        <v/>
      </c>
      <c r="EW244" s="45"/>
      <c r="EX244" s="45" t="str">
        <f>IF(EW244="","",EW242+EY242-EW244)</f>
        <v/>
      </c>
      <c r="EY244" s="45"/>
      <c r="EZ244" s="45"/>
      <c r="FA244" s="45"/>
      <c r="FB244" s="45" t="str">
        <f t="shared" si="1290"/>
        <v/>
      </c>
      <c r="FC244" s="46" t="str">
        <f t="shared" si="1291"/>
        <v/>
      </c>
      <c r="FD244" s="37"/>
      <c r="FF244" s="47"/>
      <c r="FG244" s="45"/>
      <c r="FH244" s="45" t="str">
        <f>IF(FG244="","",FG244-FG242)</f>
        <v/>
      </c>
      <c r="FI244" s="45"/>
      <c r="FJ244" s="45" t="str">
        <f>IF(FI244="","",FI244-FI242)</f>
        <v/>
      </c>
      <c r="FK244" s="45"/>
      <c r="FL244" s="45" t="str">
        <f>IF(FK244="","",FK242+FM242-FK244)</f>
        <v/>
      </c>
      <c r="FM244" s="45"/>
      <c r="FN244" s="45"/>
      <c r="FO244" s="45"/>
      <c r="FP244" s="45" t="str">
        <f t="shared" si="1292"/>
        <v/>
      </c>
      <c r="FQ244" s="46" t="str">
        <f t="shared" si="1293"/>
        <v/>
      </c>
      <c r="FR244" s="37"/>
      <c r="FS244" s="29"/>
      <c r="FT244" s="47"/>
      <c r="FU244" s="45"/>
      <c r="FV244" s="45" t="str">
        <f>IF(FU244="","",FU244-FU242)</f>
        <v/>
      </c>
      <c r="FW244" s="45"/>
      <c r="FX244" s="45" t="str">
        <f>IF(FW244="","",FW244-FW242)</f>
        <v/>
      </c>
      <c r="FY244" s="45"/>
      <c r="FZ244" s="45" t="str">
        <f>IF(FY244="","",FY242+GA242-FY244)</f>
        <v/>
      </c>
      <c r="GA244" s="45"/>
      <c r="GB244" s="45"/>
      <c r="GC244" s="45"/>
      <c r="GD244" s="45" t="str">
        <f t="shared" si="1294"/>
        <v/>
      </c>
      <c r="GE244" s="46" t="str">
        <f t="shared" si="1295"/>
        <v/>
      </c>
      <c r="GF244" s="37"/>
      <c r="GH244" s="47"/>
      <c r="GI244" s="45"/>
      <c r="GJ244" s="45" t="str">
        <f>IF(GI244="","",GI244-GI242)</f>
        <v/>
      </c>
      <c r="GK244" s="45"/>
      <c r="GL244" s="45" t="str">
        <f>IF(GK244="","",GK244-GK242)</f>
        <v/>
      </c>
      <c r="GM244" s="45"/>
      <c r="GN244" s="45" t="str">
        <f>IF(GM244="","",GM242+GO242-GM244)</f>
        <v/>
      </c>
      <c r="GO244" s="45"/>
      <c r="GP244" s="45"/>
      <c r="GQ244" s="45"/>
      <c r="GR244" s="45" t="str">
        <f t="shared" si="1296"/>
        <v/>
      </c>
      <c r="GS244" s="46" t="str">
        <f t="shared" si="1297"/>
        <v/>
      </c>
      <c r="GT244" s="37"/>
      <c r="GU244" s="61"/>
      <c r="GV244" s="52"/>
      <c r="GW244" s="62"/>
      <c r="GX244" s="43">
        <v>184</v>
      </c>
      <c r="GY244" s="43">
        <f t="shared" si="1230"/>
        <v>5</v>
      </c>
      <c r="GZ244" s="43">
        <v>13</v>
      </c>
      <c r="HA244" s="45">
        <f t="shared" si="1231"/>
        <v>1</v>
      </c>
      <c r="HB244" s="43">
        <v>2</v>
      </c>
      <c r="HC244" s="45">
        <f t="shared" si="1232"/>
        <v>1</v>
      </c>
      <c r="HD244" s="43">
        <v>1</v>
      </c>
      <c r="HE244" s="63" t="s">
        <v>976</v>
      </c>
      <c r="HF244" s="67">
        <v>500</v>
      </c>
      <c r="HG244" s="43">
        <f t="shared" si="1233"/>
        <v>500</v>
      </c>
      <c r="HH244" s="46">
        <f>IF(HC244="","",HG244/(GY244*100))</f>
        <v>1</v>
      </c>
      <c r="HI244" s="37"/>
      <c r="HK244" s="52"/>
      <c r="HL244" s="43">
        <v>1275</v>
      </c>
      <c r="HM244" s="58">
        <f t="shared" si="1234"/>
        <v>6</v>
      </c>
      <c r="HN244" s="43">
        <v>39</v>
      </c>
      <c r="HO244" s="45">
        <f t="shared" si="1235"/>
        <v>0</v>
      </c>
      <c r="HP244" s="43">
        <v>8</v>
      </c>
      <c r="HQ244" s="45">
        <f t="shared" si="1236"/>
        <v>0</v>
      </c>
      <c r="HR244" s="43">
        <v>4</v>
      </c>
      <c r="HS244" s="63" t="str">
        <f t="shared" si="1270"/>
        <v>サンリオデニムポーチ</v>
      </c>
      <c r="HT244" s="67">
        <f t="shared" si="1271"/>
        <v>1300</v>
      </c>
      <c r="HU244" s="43">
        <f t="shared" si="1238"/>
        <v>0</v>
      </c>
      <c r="HV244" s="46">
        <f t="shared" si="1239"/>
        <v>0</v>
      </c>
      <c r="HW244" s="37" t="s">
        <v>973</v>
      </c>
      <c r="HX244" s="360"/>
      <c r="HY244" s="52"/>
      <c r="HZ244" s="43">
        <v>5899</v>
      </c>
      <c r="IA244" s="43">
        <f t="shared" si="1240"/>
        <v>27</v>
      </c>
      <c r="IB244" s="43">
        <v>174</v>
      </c>
      <c r="IC244" s="45">
        <f t="shared" si="1241"/>
        <v>1</v>
      </c>
      <c r="ID244" s="43">
        <v>13</v>
      </c>
      <c r="IE244" s="45">
        <f t="shared" si="1242"/>
        <v>1</v>
      </c>
      <c r="IF244" s="43">
        <v>0</v>
      </c>
      <c r="IG244" s="63" t="str">
        <f t="shared" si="1243"/>
        <v>ギャルキティマスコット</v>
      </c>
      <c r="IH244" s="67">
        <f t="shared" si="1244"/>
        <v>500</v>
      </c>
      <c r="II244" s="43">
        <f t="shared" si="1245"/>
        <v>500</v>
      </c>
      <c r="IJ244" s="46">
        <f t="shared" si="1246"/>
        <v>0.18518518518518517</v>
      </c>
      <c r="IK244" s="37"/>
      <c r="IL244" s="29"/>
      <c r="IM244" s="52"/>
      <c r="IN244" s="43">
        <v>6612</v>
      </c>
      <c r="IO244" s="43">
        <f t="shared" si="1247"/>
        <v>1</v>
      </c>
      <c r="IP244" s="43">
        <v>171</v>
      </c>
      <c r="IQ244" s="45">
        <f t="shared" si="1248"/>
        <v>0</v>
      </c>
      <c r="IR244" s="43">
        <v>11</v>
      </c>
      <c r="IS244" s="45">
        <f t="shared" si="1249"/>
        <v>0</v>
      </c>
      <c r="IT244" s="43">
        <v>-1</v>
      </c>
      <c r="IU244" s="63" t="str">
        <f t="shared" si="1250"/>
        <v>ジャグラーイヤホン</v>
      </c>
      <c r="IV244" s="67">
        <f t="shared" si="1251"/>
        <v>1100</v>
      </c>
      <c r="IW244" s="43">
        <f t="shared" si="1252"/>
        <v>0</v>
      </c>
      <c r="IX244" s="46">
        <f t="shared" si="1253"/>
        <v>0</v>
      </c>
      <c r="IY244" s="37" t="s">
        <v>969</v>
      </c>
      <c r="IZ244" s="61"/>
      <c r="JA244" s="52"/>
      <c r="JB244" s="43">
        <v>4891</v>
      </c>
      <c r="JC244" s="43">
        <f t="shared" si="1254"/>
        <v>9</v>
      </c>
      <c r="JD244" s="43">
        <v>141</v>
      </c>
      <c r="JE244" s="45">
        <f t="shared" si="1255"/>
        <v>0</v>
      </c>
      <c r="JF244" s="43">
        <v>8</v>
      </c>
      <c r="JG244" s="45">
        <f t="shared" si="1256"/>
        <v>1</v>
      </c>
      <c r="JH244" s="43">
        <v>4</v>
      </c>
      <c r="JI244" s="63" t="s">
        <v>245</v>
      </c>
      <c r="JJ244" s="67">
        <v>700</v>
      </c>
      <c r="JK244" s="43">
        <f t="shared" si="1259"/>
        <v>700</v>
      </c>
      <c r="JL244" s="46">
        <f t="shared" si="1260"/>
        <v>0.77777777777777779</v>
      </c>
      <c r="JM244" s="37" t="s">
        <v>350</v>
      </c>
      <c r="JN244" s="29"/>
      <c r="JO244" s="52"/>
      <c r="JP244" s="43">
        <v>6816</v>
      </c>
      <c r="JQ244" s="43">
        <f t="shared" si="1261"/>
        <v>41</v>
      </c>
      <c r="JR244" s="43">
        <v>141</v>
      </c>
      <c r="JS244" s="45">
        <f t="shared" si="1262"/>
        <v>2</v>
      </c>
      <c r="JT244" s="43">
        <v>14</v>
      </c>
      <c r="JU244" s="45">
        <f t="shared" si="1263"/>
        <v>2</v>
      </c>
      <c r="JV244" s="43">
        <v>0</v>
      </c>
      <c r="JW244" s="63" t="str">
        <f t="shared" si="1272"/>
        <v>モンチッチマスコット2</v>
      </c>
      <c r="JX244" s="67">
        <f t="shared" si="1273"/>
        <v>539</v>
      </c>
      <c r="JY244" s="43">
        <f t="shared" si="1264"/>
        <v>1078</v>
      </c>
      <c r="JZ244" s="46">
        <f t="shared" si="1265"/>
        <v>0.26292682926829269</v>
      </c>
      <c r="KA244" s="37"/>
      <c r="KB244" s="51"/>
      <c r="KC244" s="52"/>
      <c r="KD244" s="43">
        <v>11785</v>
      </c>
      <c r="KE244" s="43">
        <f>IF(KD244="","",KD244-KD240)</f>
        <v>25</v>
      </c>
      <c r="KF244" s="43">
        <v>344</v>
      </c>
      <c r="KG244" s="45">
        <f>IF(KF244="","",KF244-KF240)</f>
        <v>0</v>
      </c>
      <c r="KH244" s="43">
        <v>9</v>
      </c>
      <c r="KI244" s="45">
        <f>IF(KH244="","",KH240+KJ240-KH244)</f>
        <v>0</v>
      </c>
      <c r="KJ244" s="43">
        <v>2</v>
      </c>
      <c r="KK244" s="63" t="s">
        <v>971</v>
      </c>
      <c r="KL244" s="67"/>
      <c r="KM244" s="43">
        <f>IF(KH244="","",KI244*KL244)</f>
        <v>0</v>
      </c>
      <c r="KN244" s="46">
        <f>IF(KI244="","",KM244/(KE244*100))</f>
        <v>0</v>
      </c>
      <c r="KO244" s="37"/>
      <c r="KP244" s="29"/>
      <c r="KQ244" s="52"/>
      <c r="KR244" s="43">
        <v>3290</v>
      </c>
      <c r="KS244" s="43">
        <f>IF(KR244="","",KR244-KR240)</f>
        <v>20</v>
      </c>
      <c r="KT244" s="43">
        <v>85</v>
      </c>
      <c r="KU244" s="45">
        <f>IF(KT244="","",KT244-KT240)</f>
        <v>0</v>
      </c>
      <c r="KV244" s="43">
        <v>9</v>
      </c>
      <c r="KW244" s="45">
        <f>IF(KV244="","",KV240+KX240-KV244)</f>
        <v>0</v>
      </c>
      <c r="KX244" s="43">
        <v>0</v>
      </c>
      <c r="KY244" s="63" t="str">
        <f>IF(KR244="","",KY240)</f>
        <v>ギャルキティフェイスポーチ</v>
      </c>
      <c r="KZ244" s="67">
        <f>IF(KS244="","",KZ240)</f>
        <v>1000</v>
      </c>
      <c r="LA244" s="43">
        <f>IF(KV244="","",KW244*KZ244)</f>
        <v>0</v>
      </c>
      <c r="LB244" s="46">
        <f>IF(KW244="","",LA244/(KS244*100))</f>
        <v>0</v>
      </c>
      <c r="LC244" s="37"/>
      <c r="LD244" s="29"/>
      <c r="LE244" s="47"/>
      <c r="LF244" s="45"/>
      <c r="LG244" s="45"/>
      <c r="LH244" s="45"/>
      <c r="LI244" s="45"/>
      <c r="LJ244" s="43"/>
      <c r="LK244" s="45"/>
      <c r="LL244" s="45"/>
      <c r="LM244" s="73"/>
      <c r="LN244" s="67"/>
      <c r="LO244" s="45"/>
      <c r="LP244" s="46"/>
      <c r="LQ244" s="37"/>
      <c r="LR244" s="29"/>
      <c r="LS244" s="47"/>
      <c r="LT244" s="45"/>
      <c r="LU244" s="45" t="str">
        <f>IF(LT244="","",LT244-LT242)</f>
        <v/>
      </c>
      <c r="LV244" s="45"/>
      <c r="LW244" s="45" t="str">
        <f>IF(LV244="","",LV244-LV242)</f>
        <v/>
      </c>
      <c r="LX244" s="45"/>
      <c r="LY244" s="45" t="str">
        <f>IF(LX244="","",LX242+LZ242-LX244)</f>
        <v/>
      </c>
      <c r="LZ244" s="45"/>
      <c r="MA244" s="45"/>
      <c r="MB244" s="45"/>
      <c r="MC244" s="45" t="str">
        <f t="shared" si="1298"/>
        <v/>
      </c>
      <c r="MD244" s="46" t="str">
        <f t="shared" si="1299"/>
        <v/>
      </c>
      <c r="ME244" s="37"/>
      <c r="MF244" s="29"/>
      <c r="MG244" s="47"/>
      <c r="MH244" s="45"/>
      <c r="MI244" s="45" t="str">
        <f>IF(MH244="","",MH244-MH242)</f>
        <v/>
      </c>
      <c r="MJ244" s="45"/>
      <c r="MK244" s="45" t="str">
        <f>IF(MJ244="","",MJ244-MJ242)</f>
        <v/>
      </c>
      <c r="ML244" s="45"/>
      <c r="MM244" s="45" t="str">
        <f>IF(ML244="","",ML242+MN242-ML244)</f>
        <v/>
      </c>
      <c r="MN244" s="45"/>
      <c r="MO244" s="45"/>
      <c r="MP244" s="45"/>
      <c r="MQ244" s="45" t="str">
        <f t="shared" si="1300"/>
        <v/>
      </c>
      <c r="MR244" s="46" t="str">
        <f t="shared" si="1301"/>
        <v/>
      </c>
      <c r="MS244" s="37"/>
      <c r="MT244" s="29"/>
      <c r="MU244" s="47"/>
      <c r="MV244" s="45"/>
      <c r="MW244" s="45" t="str">
        <f>IF(MV244="","",MV244-MV242)</f>
        <v/>
      </c>
      <c r="MX244" s="45"/>
      <c r="MY244" s="45" t="str">
        <f>IF(MX244="","",MX244-MX242)</f>
        <v/>
      </c>
      <c r="MZ244" s="45"/>
      <c r="NA244" s="45" t="str">
        <f>IF(MZ244="","",MZ242+NB242-MZ244)</f>
        <v/>
      </c>
      <c r="NB244" s="45"/>
      <c r="NC244" s="45"/>
      <c r="ND244" s="45"/>
      <c r="NE244" s="45" t="str">
        <f t="shared" si="1302"/>
        <v/>
      </c>
      <c r="NF244" s="46" t="str">
        <f t="shared" si="1303"/>
        <v/>
      </c>
      <c r="NG244" s="37"/>
      <c r="NH244" s="29"/>
      <c r="NI244" s="47"/>
      <c r="NJ244" s="45"/>
      <c r="NK244" s="45" t="str">
        <f>IF(NJ244="","",NJ244-NJ242)</f>
        <v/>
      </c>
      <c r="NL244" s="45"/>
      <c r="NM244" s="45" t="str">
        <f>IF(NL244="","",NL244-NL242)</f>
        <v/>
      </c>
      <c r="NN244" s="45"/>
      <c r="NO244" s="45" t="str">
        <f>IF(NN244="","",NN242+NP242-NN244)</f>
        <v/>
      </c>
      <c r="NP244" s="45"/>
      <c r="NQ244" s="45"/>
      <c r="NR244" s="45"/>
      <c r="NS244" s="45" t="str">
        <f t="shared" si="1304"/>
        <v/>
      </c>
      <c r="NT244" s="46" t="str">
        <f t="shared" si="1305"/>
        <v/>
      </c>
      <c r="NU244" s="37"/>
    </row>
    <row r="245" spans="1:385" ht="15" customHeight="1" thickBot="1" x14ac:dyDescent="0.3">
      <c r="A245" s="38"/>
      <c r="B245" s="39"/>
      <c r="C245" s="40"/>
      <c r="D245" s="40"/>
      <c r="E245" s="41"/>
      <c r="F245" s="41"/>
      <c r="G245" s="40"/>
      <c r="H245" s="42"/>
      <c r="I245" s="45"/>
      <c r="J245" s="45" t="str">
        <f>IF(I245="","",I245-I243)</f>
        <v/>
      </c>
      <c r="K245" s="45"/>
      <c r="L245" s="45"/>
      <c r="M245" s="45"/>
      <c r="N245" s="45" t="str">
        <f>IF(M245="","",M243+O243-M245)</f>
        <v/>
      </c>
      <c r="O245" s="45"/>
      <c r="P245" s="45"/>
      <c r="Q245" s="45"/>
      <c r="R245" s="45" t="str">
        <f t="shared" si="1276"/>
        <v/>
      </c>
      <c r="S245" s="46" t="str">
        <f t="shared" si="1277"/>
        <v/>
      </c>
      <c r="T245" s="37"/>
      <c r="U245" s="29"/>
      <c r="V245" s="47"/>
      <c r="W245" s="67"/>
      <c r="X245" s="45" t="str">
        <f>IF(W245="","",W245-W243)</f>
        <v/>
      </c>
      <c r="Y245" s="45"/>
      <c r="Z245" s="45"/>
      <c r="AA245" s="45"/>
      <c r="AB245" s="45" t="str">
        <f>IF(AA245="","",AA243+AC243-AA245)</f>
        <v/>
      </c>
      <c r="AC245" s="45"/>
      <c r="AD245" s="45"/>
      <c r="AE245" s="45"/>
      <c r="AF245" s="45" t="str">
        <f t="shared" si="1278"/>
        <v/>
      </c>
      <c r="AG245" s="46" t="str">
        <f t="shared" si="1279"/>
        <v/>
      </c>
      <c r="AH245" s="37"/>
      <c r="AI245" s="29"/>
      <c r="AJ245" s="47"/>
      <c r="AK245" s="45"/>
      <c r="AL245" s="45" t="str">
        <f>IF(AK245="","",AK245-AK243)</f>
        <v/>
      </c>
      <c r="AM245" s="45"/>
      <c r="AN245" s="45" t="str">
        <f>IF(AM245="","",AM245-AM243)</f>
        <v/>
      </c>
      <c r="AO245" s="45"/>
      <c r="AP245" s="45" t="str">
        <f>IF(AO245="","",AO243+AQ243-AO245)</f>
        <v/>
      </c>
      <c r="AQ245" s="45"/>
      <c r="AR245" s="45"/>
      <c r="AS245" s="45"/>
      <c r="AT245" s="45" t="str">
        <f t="shared" si="1280"/>
        <v/>
      </c>
      <c r="AU245" s="46" t="str">
        <f t="shared" si="1281"/>
        <v/>
      </c>
      <c r="AV245" s="37"/>
      <c r="AW245" s="29"/>
      <c r="AX245" s="47"/>
      <c r="AY245" s="45"/>
      <c r="AZ245" s="45" t="str">
        <f>IF(AY245="","",AY245-AY243)</f>
        <v/>
      </c>
      <c r="BA245" s="45"/>
      <c r="BB245" s="45" t="str">
        <f>IF(BA245="","",BA245-BA243)</f>
        <v/>
      </c>
      <c r="BC245" s="45"/>
      <c r="BD245" s="45" t="str">
        <f>IF(BC245="","",BC243+BE243-BC245)</f>
        <v/>
      </c>
      <c r="BE245" s="45"/>
      <c r="BF245" s="45"/>
      <c r="BG245" s="45"/>
      <c r="BH245" s="45" t="str">
        <f t="shared" si="1282"/>
        <v/>
      </c>
      <c r="BI245" s="46" t="str">
        <f t="shared" si="1283"/>
        <v/>
      </c>
      <c r="BJ245" s="37"/>
      <c r="BK245" s="29"/>
      <c r="BL245" s="47"/>
      <c r="BM245" s="45">
        <v>5393</v>
      </c>
      <c r="BN245" s="27">
        <f t="shared" si="1211"/>
        <v>97</v>
      </c>
      <c r="BO245" s="45">
        <v>172</v>
      </c>
      <c r="BP245" s="45">
        <f t="shared" si="1212"/>
        <v>7</v>
      </c>
      <c r="BQ245" s="45">
        <v>9</v>
      </c>
      <c r="BR245" s="45">
        <f t="shared" si="1213"/>
        <v>1</v>
      </c>
      <c r="BS245" s="27">
        <v>1</v>
      </c>
      <c r="BT245" s="63" t="str">
        <f t="shared" si="1268"/>
        <v>サンリオボアバンスクリップ</v>
      </c>
      <c r="BU245" s="67">
        <f t="shared" si="1269"/>
        <v>1100</v>
      </c>
      <c r="BV245" s="45">
        <f t="shared" si="1214"/>
        <v>1100</v>
      </c>
      <c r="BW245" s="46">
        <f t="shared" si="1215"/>
        <v>0.1134020618556701</v>
      </c>
      <c r="BX245" s="37"/>
      <c r="BY245" s="57"/>
      <c r="BZ245" s="47"/>
      <c r="CA245" s="45">
        <v>9757</v>
      </c>
      <c r="CB245" s="27">
        <f t="shared" si="1216"/>
        <v>15</v>
      </c>
      <c r="CC245" s="45">
        <v>466</v>
      </c>
      <c r="CD245" s="45">
        <f t="shared" si="1217"/>
        <v>0</v>
      </c>
      <c r="CE245" s="45">
        <v>12</v>
      </c>
      <c r="CF245" s="45">
        <f t="shared" si="1218"/>
        <v>0</v>
      </c>
      <c r="CG245" s="27">
        <v>0</v>
      </c>
      <c r="CH245" s="63" t="str">
        <f t="shared" si="1219"/>
        <v>サンリオボアバンスクリップ</v>
      </c>
      <c r="CI245" s="67">
        <f t="shared" si="1220"/>
        <v>1100</v>
      </c>
      <c r="CJ245" s="45">
        <f t="shared" si="1221"/>
        <v>0</v>
      </c>
      <c r="CK245" s="46">
        <f t="shared" si="1222"/>
        <v>0</v>
      </c>
      <c r="CL245" s="37"/>
      <c r="CM245" s="29"/>
      <c r="CN245" s="47"/>
      <c r="CO245" s="45">
        <v>4046</v>
      </c>
      <c r="CP245" s="27">
        <f t="shared" si="1223"/>
        <v>11</v>
      </c>
      <c r="CQ245" s="45">
        <v>127</v>
      </c>
      <c r="CR245" s="45">
        <f t="shared" si="1224"/>
        <v>0</v>
      </c>
      <c r="CS245" s="45">
        <v>11</v>
      </c>
      <c r="CT245" s="45">
        <f t="shared" si="1225"/>
        <v>0</v>
      </c>
      <c r="CU245" s="27">
        <v>0</v>
      </c>
      <c r="CV245" s="63" t="str">
        <f t="shared" si="1226"/>
        <v>キティしっぽ付きポーチ</v>
      </c>
      <c r="CW245" s="67">
        <f t="shared" si="1227"/>
        <v>880</v>
      </c>
      <c r="CX245" s="45">
        <f t="shared" si="1228"/>
        <v>0</v>
      </c>
      <c r="CY245" s="46">
        <f t="shared" si="1229"/>
        <v>0</v>
      </c>
      <c r="CZ245" s="37"/>
      <c r="DA245" s="29"/>
      <c r="DB245" s="47"/>
      <c r="DC245" s="67"/>
      <c r="DD245" s="45" t="str">
        <f>IF(DC245="","",DC245-DC243)</f>
        <v/>
      </c>
      <c r="DE245" s="45"/>
      <c r="DF245" s="45"/>
      <c r="DG245" s="45"/>
      <c r="DH245" s="45" t="str">
        <f>IF(DG245="","",DG243+DI243-DG245)</f>
        <v/>
      </c>
      <c r="DI245" s="45"/>
      <c r="DJ245" s="45"/>
      <c r="DK245" s="45"/>
      <c r="DL245" s="45" t="str">
        <f t="shared" si="1284"/>
        <v/>
      </c>
      <c r="DM245" s="46" t="str">
        <f t="shared" si="1285"/>
        <v/>
      </c>
      <c r="DN245" s="37"/>
      <c r="DO245" s="29"/>
      <c r="DP245" s="47"/>
      <c r="DQ245" s="45"/>
      <c r="DR245" s="45" t="str">
        <f>IF(DQ245="","",DQ245-DQ243)</f>
        <v/>
      </c>
      <c r="DS245" s="45"/>
      <c r="DT245" s="45" t="str">
        <f>IF(DS245="","",DS245-DS243)</f>
        <v/>
      </c>
      <c r="DU245" s="45"/>
      <c r="DV245" s="45" t="str">
        <f>IF(DU245="","",DU243+DW243-DU245)</f>
        <v/>
      </c>
      <c r="DW245" s="45"/>
      <c r="DX245" s="45"/>
      <c r="DY245" s="45"/>
      <c r="DZ245" s="45" t="str">
        <f t="shared" si="1286"/>
        <v/>
      </c>
      <c r="EA245" s="46" t="str">
        <f t="shared" si="1287"/>
        <v/>
      </c>
      <c r="EB245" s="37"/>
      <c r="ED245" s="47"/>
      <c r="EE245" s="67"/>
      <c r="EF245" s="45" t="str">
        <f>IF(EE245="","",EE245-EE243)</f>
        <v/>
      </c>
      <c r="EG245" s="45"/>
      <c r="EH245" s="45"/>
      <c r="EI245" s="45"/>
      <c r="EJ245" s="45" t="str">
        <f>IF(EI245="","",EI243+EK243-EI245)</f>
        <v/>
      </c>
      <c r="EK245" s="45"/>
      <c r="EL245" s="45"/>
      <c r="EM245" s="45"/>
      <c r="EN245" s="45" t="str">
        <f t="shared" si="1288"/>
        <v/>
      </c>
      <c r="EO245" s="46" t="str">
        <f t="shared" si="1289"/>
        <v/>
      </c>
      <c r="EP245" s="37"/>
      <c r="ER245" s="47"/>
      <c r="ES245" s="67"/>
      <c r="ET245" s="45" t="str">
        <f>IF(ES245="","",ES245-ES243)</f>
        <v/>
      </c>
      <c r="EU245" s="45"/>
      <c r="EV245" s="45"/>
      <c r="EW245" s="45"/>
      <c r="EX245" s="45" t="str">
        <f>IF(EW245="","",EW243+EY243-EW245)</f>
        <v/>
      </c>
      <c r="EY245" s="45"/>
      <c r="EZ245" s="45"/>
      <c r="FA245" s="45"/>
      <c r="FB245" s="45" t="str">
        <f t="shared" si="1290"/>
        <v/>
      </c>
      <c r="FC245" s="46" t="str">
        <f t="shared" si="1291"/>
        <v/>
      </c>
      <c r="FD245" s="37"/>
      <c r="FF245" s="47"/>
      <c r="FG245" s="67"/>
      <c r="FH245" s="45" t="str">
        <f>IF(FG245="","",FG245-FG243)</f>
        <v/>
      </c>
      <c r="FI245" s="45"/>
      <c r="FJ245" s="45"/>
      <c r="FK245" s="45"/>
      <c r="FL245" s="45" t="str">
        <f>IF(FK245="","",FK243+FM243-FK245)</f>
        <v/>
      </c>
      <c r="FM245" s="45"/>
      <c r="FN245" s="45"/>
      <c r="FO245" s="45"/>
      <c r="FP245" s="45" t="str">
        <f t="shared" si="1292"/>
        <v/>
      </c>
      <c r="FQ245" s="46" t="str">
        <f t="shared" si="1293"/>
        <v/>
      </c>
      <c r="FR245" s="37"/>
      <c r="FS245" s="29"/>
      <c r="FT245" s="47"/>
      <c r="FU245" s="67"/>
      <c r="FV245" s="45" t="str">
        <f>IF(FU245="","",FU245-FU243)</f>
        <v/>
      </c>
      <c r="FW245" s="45"/>
      <c r="FX245" s="45"/>
      <c r="FY245" s="45"/>
      <c r="FZ245" s="45" t="str">
        <f>IF(FY245="","",FY243+GA243-FY245)</f>
        <v/>
      </c>
      <c r="GA245" s="45"/>
      <c r="GB245" s="45"/>
      <c r="GC245" s="45"/>
      <c r="GD245" s="45" t="str">
        <f t="shared" si="1294"/>
        <v/>
      </c>
      <c r="GE245" s="46" t="str">
        <f t="shared" si="1295"/>
        <v/>
      </c>
      <c r="GF245" s="37"/>
      <c r="GH245" s="47"/>
      <c r="GI245" s="67"/>
      <c r="GJ245" s="45" t="str">
        <f>IF(GI245="","",GI245-GI243)</f>
        <v/>
      </c>
      <c r="GK245" s="45"/>
      <c r="GL245" s="45"/>
      <c r="GM245" s="45"/>
      <c r="GN245" s="45" t="str">
        <f>IF(GM245="","",GM243+GO243-GM245)</f>
        <v/>
      </c>
      <c r="GO245" s="45"/>
      <c r="GP245" s="45"/>
      <c r="GQ245" s="45"/>
      <c r="GR245" s="45" t="str">
        <f t="shared" si="1296"/>
        <v/>
      </c>
      <c r="GS245" s="46" t="str">
        <f t="shared" si="1297"/>
        <v/>
      </c>
      <c r="GT245" s="37"/>
      <c r="GU245" s="61"/>
      <c r="GV245" s="47"/>
      <c r="GW245" s="30"/>
      <c r="GX245" s="45">
        <v>3769</v>
      </c>
      <c r="GY245" s="27">
        <f t="shared" si="1230"/>
        <v>2</v>
      </c>
      <c r="GZ245" s="45">
        <v>85</v>
      </c>
      <c r="HA245" s="45">
        <f t="shared" si="1231"/>
        <v>0</v>
      </c>
      <c r="HB245" s="45">
        <v>3</v>
      </c>
      <c r="HC245" s="45">
        <f t="shared" si="1232"/>
        <v>0</v>
      </c>
      <c r="HD245" s="27">
        <v>0</v>
      </c>
      <c r="HE245" s="63" t="s">
        <v>976</v>
      </c>
      <c r="HF245" s="67">
        <v>500</v>
      </c>
      <c r="HG245" s="45">
        <f t="shared" si="1233"/>
        <v>0</v>
      </c>
      <c r="HH245" s="46">
        <f>IF(HC245="","",HG245/(GY244*100))</f>
        <v>0</v>
      </c>
      <c r="HI245" s="37"/>
      <c r="HK245" s="47"/>
      <c r="HL245" s="45">
        <v>2657</v>
      </c>
      <c r="HM245" s="27">
        <f t="shared" si="1234"/>
        <v>30</v>
      </c>
      <c r="HN245" s="45">
        <v>76</v>
      </c>
      <c r="HO245" s="45">
        <f t="shared" si="1235"/>
        <v>0</v>
      </c>
      <c r="HP245" s="45">
        <v>8</v>
      </c>
      <c r="HQ245" s="45">
        <f t="shared" si="1236"/>
        <v>1</v>
      </c>
      <c r="HR245" s="27">
        <v>12</v>
      </c>
      <c r="HS245" s="63" t="str">
        <f t="shared" si="1270"/>
        <v>ゲームアーク</v>
      </c>
      <c r="HT245" s="67">
        <f t="shared" si="1271"/>
        <v>600</v>
      </c>
      <c r="HU245" s="45">
        <f t="shared" si="1238"/>
        <v>600</v>
      </c>
      <c r="HV245" s="46">
        <f t="shared" si="1239"/>
        <v>0.2</v>
      </c>
      <c r="HW245" s="37" t="s">
        <v>974</v>
      </c>
      <c r="HX245" s="360"/>
      <c r="HY245" s="47"/>
      <c r="HZ245" s="45">
        <v>9190</v>
      </c>
      <c r="IA245" s="27">
        <f t="shared" si="1240"/>
        <v>35</v>
      </c>
      <c r="IB245" s="45">
        <v>255</v>
      </c>
      <c r="IC245" s="45">
        <f t="shared" si="1241"/>
        <v>2</v>
      </c>
      <c r="ID245" s="45">
        <v>32</v>
      </c>
      <c r="IE245" s="45">
        <f t="shared" si="1242"/>
        <v>2</v>
      </c>
      <c r="IF245" s="27">
        <v>0</v>
      </c>
      <c r="IG245" s="63" t="str">
        <f t="shared" si="1243"/>
        <v>ボンボンドロップシール</v>
      </c>
      <c r="IH245" s="67">
        <f t="shared" si="1244"/>
        <v>200</v>
      </c>
      <c r="II245" s="45">
        <f t="shared" si="1245"/>
        <v>400</v>
      </c>
      <c r="IJ245" s="46">
        <f t="shared" si="1246"/>
        <v>0.11428571428571428</v>
      </c>
      <c r="IK245" s="37"/>
      <c r="IL245" s="29"/>
      <c r="IM245" s="47"/>
      <c r="IN245" s="45">
        <v>5958</v>
      </c>
      <c r="IO245" s="27">
        <f t="shared" si="1247"/>
        <v>116</v>
      </c>
      <c r="IP245" s="45">
        <v>425</v>
      </c>
      <c r="IQ245" s="45">
        <f t="shared" si="1248"/>
        <v>2</v>
      </c>
      <c r="IR245" s="45">
        <v>30</v>
      </c>
      <c r="IS245" s="45">
        <f t="shared" si="1249"/>
        <v>2</v>
      </c>
      <c r="IT245" s="27">
        <v>6</v>
      </c>
      <c r="IU245" s="63" t="str">
        <f t="shared" si="1250"/>
        <v>たまごっちヘアクリップ</v>
      </c>
      <c r="IV245" s="67">
        <f t="shared" si="1251"/>
        <v>1100</v>
      </c>
      <c r="IW245" s="45">
        <f t="shared" si="1252"/>
        <v>2200</v>
      </c>
      <c r="IX245" s="46">
        <f t="shared" si="1253"/>
        <v>0.18965517241379309</v>
      </c>
      <c r="IY245" s="37"/>
      <c r="IZ245" s="61"/>
      <c r="JA245" s="47"/>
      <c r="JB245" s="45">
        <v>9404</v>
      </c>
      <c r="JC245" s="27">
        <f t="shared" si="1254"/>
        <v>72</v>
      </c>
      <c r="JD245" s="45">
        <v>523</v>
      </c>
      <c r="JE245" s="45">
        <f t="shared" si="1255"/>
        <v>2</v>
      </c>
      <c r="JF245" s="45">
        <v>12</v>
      </c>
      <c r="JG245" s="45">
        <f t="shared" si="1256"/>
        <v>2</v>
      </c>
      <c r="JH245" s="27">
        <v>4</v>
      </c>
      <c r="JI245" s="63" t="str">
        <f t="shared" si="1257"/>
        <v>たまごっちマスコット</v>
      </c>
      <c r="JJ245" s="67">
        <f t="shared" si="1258"/>
        <v>1100</v>
      </c>
      <c r="JK245" s="45">
        <f t="shared" si="1259"/>
        <v>2200</v>
      </c>
      <c r="JL245" s="46">
        <f t="shared" si="1260"/>
        <v>0.30555555555555558</v>
      </c>
      <c r="JM245" s="37"/>
      <c r="JN245" s="29"/>
      <c r="JO245" s="47"/>
      <c r="JP245" s="45">
        <v>6821</v>
      </c>
      <c r="JQ245" s="27">
        <f t="shared" si="1261"/>
        <v>23</v>
      </c>
      <c r="JR245" s="45">
        <v>310</v>
      </c>
      <c r="JS245" s="45">
        <f t="shared" si="1262"/>
        <v>2</v>
      </c>
      <c r="JT245" s="45">
        <v>310</v>
      </c>
      <c r="JU245" s="45">
        <f t="shared" si="1263"/>
        <v>2</v>
      </c>
      <c r="JV245" s="27">
        <v>0</v>
      </c>
      <c r="JW245" s="63" t="s">
        <v>42</v>
      </c>
      <c r="JX245" s="67">
        <v>150</v>
      </c>
      <c r="JY245" s="45">
        <f t="shared" si="1264"/>
        <v>300</v>
      </c>
      <c r="JZ245" s="46">
        <f t="shared" si="1265"/>
        <v>0.13043478260869565</v>
      </c>
      <c r="KA245" s="37"/>
      <c r="KB245" s="51"/>
      <c r="KC245" s="47"/>
      <c r="KD245" s="45">
        <v>14100</v>
      </c>
      <c r="KE245" s="27">
        <f>IF(KD245="","",KD245-KD241)</f>
        <v>45</v>
      </c>
      <c r="KF245" s="45">
        <v>757</v>
      </c>
      <c r="KG245" s="45">
        <f>IF(KF245="","",KF245-KF241)</f>
        <v>2</v>
      </c>
      <c r="KH245" s="45">
        <v>14</v>
      </c>
      <c r="KI245" s="45">
        <f>IF(KH245="","",KH241+KJ241-KH245)</f>
        <v>2</v>
      </c>
      <c r="KJ245" s="27">
        <v>4</v>
      </c>
      <c r="KK245" s="63" t="str">
        <f>IF(KD245="","",KK241)</f>
        <v>たまごっちマスコット</v>
      </c>
      <c r="KL245" s="67">
        <f>IF(KE245="","",KL241)</f>
        <v>1100</v>
      </c>
      <c r="KM245" s="45">
        <f>IF(KH245="","",KI245*KL245)</f>
        <v>2200</v>
      </c>
      <c r="KN245" s="46">
        <f>IF(KI245="","",KM245/(KE245*100))</f>
        <v>0.48888888888888887</v>
      </c>
      <c r="KO245" s="37"/>
      <c r="KP245" s="29"/>
      <c r="KQ245" s="47"/>
      <c r="KR245" s="45">
        <v>3818</v>
      </c>
      <c r="KS245" s="27">
        <f>IF(KR245="","",KR245-KR241)</f>
        <v>32</v>
      </c>
      <c r="KT245" s="45">
        <v>122</v>
      </c>
      <c r="KU245" s="45">
        <f>IF(KT245="","",KT245-KT241)</f>
        <v>0</v>
      </c>
      <c r="KV245" s="45">
        <v>10</v>
      </c>
      <c r="KW245" s="45">
        <f>IF(KV245="","",KV241+KX241-KV245)</f>
        <v>0</v>
      </c>
      <c r="KX245" s="27">
        <v>0</v>
      </c>
      <c r="KY245" s="63" t="str">
        <f>IF(KR245="","",KY241)</f>
        <v>ゲームアーク</v>
      </c>
      <c r="KZ245" s="67">
        <f>IF(KS245="","",KZ241)</f>
        <v>0</v>
      </c>
      <c r="LA245" s="45">
        <f>IF(KV245="","",KW245*KZ245)</f>
        <v>0</v>
      </c>
      <c r="LB245" s="46">
        <f>IF(KW245="","",LA245/(KS245*100))</f>
        <v>0</v>
      </c>
      <c r="LC245" s="37"/>
      <c r="LD245" s="29"/>
      <c r="LE245" s="75"/>
      <c r="LF245" s="76"/>
      <c r="LG245" s="76"/>
      <c r="LH245" s="76"/>
      <c r="LI245" s="76"/>
      <c r="LJ245" s="77"/>
      <c r="LK245" s="76"/>
      <c r="LL245" s="76"/>
      <c r="LM245" s="78"/>
      <c r="LN245" s="79"/>
      <c r="LO245" s="76"/>
      <c r="LP245" s="80"/>
      <c r="LQ245" s="37"/>
      <c r="LR245" s="29"/>
      <c r="LS245" s="47"/>
      <c r="LT245" s="67"/>
      <c r="LU245" s="45" t="str">
        <f>IF(LT245="","",LT245-LT243)</f>
        <v/>
      </c>
      <c r="LV245" s="45"/>
      <c r="LW245" s="45"/>
      <c r="LX245" s="45"/>
      <c r="LY245" s="45" t="str">
        <f>IF(LX245="","",LX243+LZ243-LX245)</f>
        <v/>
      </c>
      <c r="LZ245" s="45"/>
      <c r="MA245" s="45"/>
      <c r="MB245" s="45"/>
      <c r="MC245" s="45" t="str">
        <f t="shared" si="1298"/>
        <v/>
      </c>
      <c r="MD245" s="46" t="str">
        <f t="shared" si="1299"/>
        <v/>
      </c>
      <c r="ME245" s="37"/>
      <c r="MF245" s="29"/>
      <c r="MG245" s="47"/>
      <c r="MH245" s="67"/>
      <c r="MI245" s="45" t="str">
        <f>IF(MH245="","",MH245-MH243)</f>
        <v/>
      </c>
      <c r="MJ245" s="45"/>
      <c r="MK245" s="45"/>
      <c r="ML245" s="45"/>
      <c r="MM245" s="45" t="str">
        <f>IF(ML245="","",ML243+MN243-ML245)</f>
        <v/>
      </c>
      <c r="MN245" s="45"/>
      <c r="MO245" s="45"/>
      <c r="MP245" s="45"/>
      <c r="MQ245" s="45" t="str">
        <f t="shared" si="1300"/>
        <v/>
      </c>
      <c r="MR245" s="46" t="str">
        <f t="shared" si="1301"/>
        <v/>
      </c>
      <c r="MS245" s="37"/>
      <c r="MT245" s="29"/>
      <c r="MU245" s="47"/>
      <c r="MV245" s="67"/>
      <c r="MW245" s="45" t="str">
        <f>IF(MV245="","",MV245-MV243)</f>
        <v/>
      </c>
      <c r="MX245" s="45"/>
      <c r="MY245" s="45"/>
      <c r="MZ245" s="45"/>
      <c r="NA245" s="45" t="str">
        <f>IF(MZ245="","",MZ243+NB243-MZ245)</f>
        <v/>
      </c>
      <c r="NB245" s="45"/>
      <c r="NC245" s="45"/>
      <c r="ND245" s="45"/>
      <c r="NE245" s="45" t="str">
        <f t="shared" si="1302"/>
        <v/>
      </c>
      <c r="NF245" s="46" t="str">
        <f t="shared" si="1303"/>
        <v/>
      </c>
      <c r="NG245" s="37"/>
      <c r="NH245" s="29"/>
      <c r="NI245" s="47"/>
      <c r="NJ245" s="67"/>
      <c r="NK245" s="45" t="str">
        <f>IF(NJ245="","",NJ245-NJ243)</f>
        <v/>
      </c>
      <c r="NL245" s="45"/>
      <c r="NM245" s="45"/>
      <c r="NN245" s="45"/>
      <c r="NO245" s="45" t="str">
        <f>IF(NN245="","",NN243+NP243-NN245)</f>
        <v/>
      </c>
      <c r="NP245" s="45"/>
      <c r="NQ245" s="45"/>
      <c r="NR245" s="45"/>
      <c r="NS245" s="45" t="str">
        <f t="shared" si="1304"/>
        <v/>
      </c>
      <c r="NT245" s="46" t="str">
        <f t="shared" si="1305"/>
        <v/>
      </c>
      <c r="NU245" s="37"/>
    </row>
    <row r="246" spans="1:385" ht="15" customHeight="1" thickTop="1" thickBot="1" x14ac:dyDescent="0.3">
      <c r="A246" s="38"/>
      <c r="B246" s="39"/>
      <c r="C246" s="40"/>
      <c r="D246" s="40"/>
      <c r="E246" s="41"/>
      <c r="F246" s="41"/>
      <c r="G246" s="40"/>
      <c r="H246" s="42"/>
      <c r="I246" s="45"/>
      <c r="J246" s="45" t="str">
        <f t="shared" ref="J246:J270" si="1306">IF(I246="","",I246-I245)</f>
        <v/>
      </c>
      <c r="K246" s="45"/>
      <c r="L246" s="45"/>
      <c r="M246" s="45"/>
      <c r="N246" s="45" t="str">
        <f t="shared" ref="N246:N271" si="1307">IF(M246="","",M245+O245-M246)</f>
        <v/>
      </c>
      <c r="O246" s="45"/>
      <c r="P246" s="45"/>
      <c r="Q246" s="45"/>
      <c r="R246" s="45" t="str">
        <f t="shared" si="1276"/>
        <v/>
      </c>
      <c r="S246" s="46" t="str">
        <f t="shared" si="1277"/>
        <v/>
      </c>
      <c r="T246" s="37"/>
      <c r="U246" s="29"/>
      <c r="V246" s="47"/>
      <c r="W246" s="67"/>
      <c r="X246" s="45" t="str">
        <f t="shared" ref="X246:X266" si="1308">IF(W246="","",W246-W245)</f>
        <v/>
      </c>
      <c r="Y246" s="45"/>
      <c r="Z246" s="45"/>
      <c r="AA246" s="45"/>
      <c r="AB246" s="45" t="str">
        <f t="shared" ref="AB246:AB266" si="1309">IF(AA246="","",AA245+AC245-AA246)</f>
        <v/>
      </c>
      <c r="AC246" s="45"/>
      <c r="AD246" s="45"/>
      <c r="AE246" s="45"/>
      <c r="AF246" s="45" t="str">
        <f t="shared" si="1278"/>
        <v/>
      </c>
      <c r="AG246" s="46" t="str">
        <f t="shared" si="1279"/>
        <v/>
      </c>
      <c r="AH246" s="37"/>
      <c r="AI246" s="29"/>
      <c r="AJ246" s="47"/>
      <c r="AK246" s="45"/>
      <c r="AL246" s="45" t="str">
        <f t="shared" ref="AL246:AL270" si="1310">IF(AK246="","",AK246-AK245)</f>
        <v/>
      </c>
      <c r="AM246" s="45"/>
      <c r="AN246" s="45" t="str">
        <f t="shared" ref="AN246:AN271" si="1311">IF(AM246="","",AM246-AM245)</f>
        <v/>
      </c>
      <c r="AO246" s="45"/>
      <c r="AP246" s="45" t="str">
        <f t="shared" ref="AP246:AP271" si="1312">IF(AO246="","",AO245+AQ245-AO246)</f>
        <v/>
      </c>
      <c r="AQ246" s="45"/>
      <c r="AR246" s="45"/>
      <c r="AS246" s="45"/>
      <c r="AT246" s="45" t="str">
        <f t="shared" si="1280"/>
        <v/>
      </c>
      <c r="AU246" s="46" t="str">
        <f t="shared" si="1281"/>
        <v/>
      </c>
      <c r="AV246" s="37"/>
      <c r="AW246" s="29"/>
      <c r="AX246" s="47"/>
      <c r="AY246" s="45"/>
      <c r="AZ246" s="45" t="str">
        <f t="shared" ref="AZ246:AZ270" si="1313">IF(AY246="","",AY246-AY245)</f>
        <v/>
      </c>
      <c r="BA246" s="45"/>
      <c r="BB246" s="45" t="str">
        <f t="shared" ref="BB246:BB271" si="1314">IF(BA246="","",BA246-BA245)</f>
        <v/>
      </c>
      <c r="BC246" s="45"/>
      <c r="BD246" s="45" t="str">
        <f t="shared" ref="BD246:BD271" si="1315">IF(BC246="","",BC245+BE245-BC246)</f>
        <v/>
      </c>
      <c r="BE246" s="45"/>
      <c r="BF246" s="45"/>
      <c r="BG246" s="45"/>
      <c r="BH246" s="45" t="str">
        <f t="shared" si="1282"/>
        <v/>
      </c>
      <c r="BI246" s="46" t="str">
        <f t="shared" si="1283"/>
        <v/>
      </c>
      <c r="BJ246" s="37"/>
      <c r="BK246" s="29"/>
      <c r="BL246" s="75"/>
      <c r="BM246" s="83">
        <v>3045</v>
      </c>
      <c r="BN246" s="77">
        <f t="shared" si="1211"/>
        <v>54</v>
      </c>
      <c r="BO246" s="79">
        <v>41</v>
      </c>
      <c r="BP246" s="76">
        <f t="shared" si="1212"/>
        <v>1</v>
      </c>
      <c r="BQ246" s="76">
        <v>6</v>
      </c>
      <c r="BR246" s="76">
        <f t="shared" si="1213"/>
        <v>2</v>
      </c>
      <c r="BS246" s="76">
        <v>7</v>
      </c>
      <c r="BT246" s="78" t="str">
        <f t="shared" si="1268"/>
        <v>yayaマスコット</v>
      </c>
      <c r="BU246" s="79">
        <f t="shared" si="1269"/>
        <v>930</v>
      </c>
      <c r="BV246" s="76">
        <f t="shared" si="1214"/>
        <v>1860</v>
      </c>
      <c r="BW246" s="80">
        <f t="shared" si="1215"/>
        <v>0.34444444444444444</v>
      </c>
      <c r="BX246" s="37"/>
      <c r="BY246" s="57"/>
      <c r="BZ246" s="75"/>
      <c r="CA246" s="83">
        <v>7459</v>
      </c>
      <c r="CB246" s="77">
        <f t="shared" si="1216"/>
        <v>33</v>
      </c>
      <c r="CC246" s="79">
        <v>411</v>
      </c>
      <c r="CD246" s="76">
        <f t="shared" si="1217"/>
        <v>1</v>
      </c>
      <c r="CE246" s="76">
        <v>29</v>
      </c>
      <c r="CF246" s="76">
        <f t="shared" si="1218"/>
        <v>1</v>
      </c>
      <c r="CG246" s="76">
        <v>0</v>
      </c>
      <c r="CH246" s="78" t="s">
        <v>913</v>
      </c>
      <c r="CI246" s="79">
        <v>200</v>
      </c>
      <c r="CJ246" s="76">
        <f t="shared" si="1221"/>
        <v>200</v>
      </c>
      <c r="CK246" s="80">
        <f t="shared" si="1222"/>
        <v>6.0606060606060608E-2</v>
      </c>
      <c r="CL246" s="37"/>
      <c r="CM246" s="29"/>
      <c r="CN246" s="75"/>
      <c r="CO246" s="83">
        <v>3063</v>
      </c>
      <c r="CP246" s="77">
        <f t="shared" si="1223"/>
        <v>51</v>
      </c>
      <c r="CQ246" s="79">
        <v>184</v>
      </c>
      <c r="CR246" s="76">
        <f t="shared" si="1224"/>
        <v>13</v>
      </c>
      <c r="CS246" s="76">
        <v>299</v>
      </c>
      <c r="CT246" s="76">
        <f t="shared" si="1225"/>
        <v>13</v>
      </c>
      <c r="CU246" s="76">
        <v>0</v>
      </c>
      <c r="CV246" s="78" t="s">
        <v>87</v>
      </c>
      <c r="CW246" s="79">
        <v>250</v>
      </c>
      <c r="CX246" s="76">
        <f t="shared" si="1228"/>
        <v>3250</v>
      </c>
      <c r="CY246" s="80">
        <f t="shared" si="1229"/>
        <v>0.63725490196078427</v>
      </c>
      <c r="CZ246" s="37" t="s">
        <v>979</v>
      </c>
      <c r="DA246" s="29"/>
      <c r="DB246" s="47"/>
      <c r="DC246" s="67"/>
      <c r="DD246" s="45" t="str">
        <f t="shared" ref="DD246:DD266" si="1316">IF(DC246="","",DC246-DC245)</f>
        <v/>
      </c>
      <c r="DE246" s="45"/>
      <c r="DF246" s="45"/>
      <c r="DG246" s="45"/>
      <c r="DH246" s="45" t="str">
        <f t="shared" ref="DH246:DH266" si="1317">IF(DG246="","",DG245+DI245-DG246)</f>
        <v/>
      </c>
      <c r="DI246" s="45"/>
      <c r="DJ246" s="45"/>
      <c r="DK246" s="45"/>
      <c r="DL246" s="45" t="str">
        <f t="shared" si="1284"/>
        <v/>
      </c>
      <c r="DM246" s="46" t="str">
        <f t="shared" si="1285"/>
        <v/>
      </c>
      <c r="DN246" s="37"/>
      <c r="DO246" s="29"/>
      <c r="DP246" s="47"/>
      <c r="DQ246" s="45"/>
      <c r="DR246" s="45" t="str">
        <f t="shared" ref="DR246:DR270" si="1318">IF(DQ246="","",DQ246-DQ245)</f>
        <v/>
      </c>
      <c r="DS246" s="45"/>
      <c r="DT246" s="45" t="str">
        <f t="shared" ref="DT246:DT271" si="1319">IF(DS246="","",DS246-DS245)</f>
        <v/>
      </c>
      <c r="DU246" s="45"/>
      <c r="DV246" s="45" t="str">
        <f t="shared" ref="DV246:DV271" si="1320">IF(DU246="","",DU245+DW245-DU246)</f>
        <v/>
      </c>
      <c r="DW246" s="45"/>
      <c r="DX246" s="45"/>
      <c r="DY246" s="45"/>
      <c r="DZ246" s="45" t="str">
        <f t="shared" si="1286"/>
        <v/>
      </c>
      <c r="EA246" s="46" t="str">
        <f t="shared" si="1287"/>
        <v/>
      </c>
      <c r="EB246" s="37"/>
      <c r="ED246" s="47"/>
      <c r="EE246" s="67"/>
      <c r="EF246" s="45" t="str">
        <f t="shared" ref="EF246:EF266" si="1321">IF(EE246="","",EE246-EE245)</f>
        <v/>
      </c>
      <c r="EG246" s="45"/>
      <c r="EH246" s="45"/>
      <c r="EI246" s="45"/>
      <c r="EJ246" s="45" t="str">
        <f t="shared" ref="EJ246:EJ266" si="1322">IF(EI246="","",EI245+EK245-EI246)</f>
        <v/>
      </c>
      <c r="EK246" s="45"/>
      <c r="EL246" s="45"/>
      <c r="EM246" s="45"/>
      <c r="EN246" s="45" t="str">
        <f t="shared" si="1288"/>
        <v/>
      </c>
      <c r="EO246" s="46" t="str">
        <f t="shared" si="1289"/>
        <v/>
      </c>
      <c r="EP246" s="37"/>
      <c r="ER246" s="47"/>
      <c r="ES246" s="67"/>
      <c r="ET246" s="45" t="str">
        <f t="shared" ref="ET246:ET266" si="1323">IF(ES246="","",ES246-ES245)</f>
        <v/>
      </c>
      <c r="EU246" s="45"/>
      <c r="EV246" s="45"/>
      <c r="EW246" s="45"/>
      <c r="EX246" s="45" t="str">
        <f t="shared" ref="EX246:EX266" si="1324">IF(EW246="","",EW245+EY245-EW246)</f>
        <v/>
      </c>
      <c r="EY246" s="45"/>
      <c r="EZ246" s="45"/>
      <c r="FA246" s="45"/>
      <c r="FB246" s="45" t="str">
        <f t="shared" si="1290"/>
        <v/>
      </c>
      <c r="FC246" s="46" t="str">
        <f t="shared" si="1291"/>
        <v/>
      </c>
      <c r="FD246" s="37"/>
      <c r="FF246" s="47"/>
      <c r="FG246" s="67"/>
      <c r="FH246" s="45" t="str">
        <f t="shared" ref="FH246:FH266" si="1325">IF(FG246="","",FG246-FG245)</f>
        <v/>
      </c>
      <c r="FI246" s="45"/>
      <c r="FJ246" s="45"/>
      <c r="FK246" s="45"/>
      <c r="FL246" s="45" t="str">
        <f t="shared" ref="FL246:FL266" si="1326">IF(FK246="","",FK245+FM245-FK246)</f>
        <v/>
      </c>
      <c r="FM246" s="45"/>
      <c r="FN246" s="45"/>
      <c r="FO246" s="45"/>
      <c r="FP246" s="45" t="str">
        <f t="shared" si="1292"/>
        <v/>
      </c>
      <c r="FQ246" s="46" t="str">
        <f t="shared" si="1293"/>
        <v/>
      </c>
      <c r="FR246" s="37"/>
      <c r="FS246" s="29"/>
      <c r="FT246" s="47"/>
      <c r="FU246" s="67"/>
      <c r="FV246" s="45" t="str">
        <f t="shared" ref="FV246:FV266" si="1327">IF(FU246="","",FU246-FU245)</f>
        <v/>
      </c>
      <c r="FW246" s="45"/>
      <c r="FX246" s="45"/>
      <c r="FY246" s="45"/>
      <c r="FZ246" s="45" t="str">
        <f t="shared" ref="FZ246:FZ266" si="1328">IF(FY246="","",FY245+GA245-FY246)</f>
        <v/>
      </c>
      <c r="GA246" s="45"/>
      <c r="GB246" s="45"/>
      <c r="GC246" s="45"/>
      <c r="GD246" s="45" t="str">
        <f t="shared" si="1294"/>
        <v/>
      </c>
      <c r="GE246" s="46" t="str">
        <f t="shared" si="1295"/>
        <v/>
      </c>
      <c r="GF246" s="37"/>
      <c r="GH246" s="47"/>
      <c r="GI246" s="67"/>
      <c r="GJ246" s="45" t="str">
        <f t="shared" ref="GJ246:GJ266" si="1329">IF(GI246="","",GI246-GI245)</f>
        <v/>
      </c>
      <c r="GK246" s="45"/>
      <c r="GL246" s="45"/>
      <c r="GM246" s="45"/>
      <c r="GN246" s="45" t="str">
        <f t="shared" ref="GN246:GN266" si="1330">IF(GM246="","",GM245+GO245-GM246)</f>
        <v/>
      </c>
      <c r="GO246" s="45"/>
      <c r="GP246" s="45"/>
      <c r="GQ246" s="45"/>
      <c r="GR246" s="45" t="str">
        <f t="shared" si="1296"/>
        <v/>
      </c>
      <c r="GS246" s="46" t="str">
        <f t="shared" si="1297"/>
        <v/>
      </c>
      <c r="GT246" s="37"/>
      <c r="GU246" s="61"/>
      <c r="GV246" s="75"/>
      <c r="GW246" s="201"/>
      <c r="GX246" s="83">
        <v>15056</v>
      </c>
      <c r="GY246" s="77">
        <f t="shared" si="1230"/>
        <v>304</v>
      </c>
      <c r="GZ246" s="79">
        <v>128</v>
      </c>
      <c r="HA246" s="76">
        <f t="shared" si="1231"/>
        <v>1</v>
      </c>
      <c r="HB246" s="76">
        <v>2</v>
      </c>
      <c r="HC246" s="76">
        <f t="shared" si="1232"/>
        <v>1</v>
      </c>
      <c r="HD246" s="76">
        <v>1</v>
      </c>
      <c r="HE246" s="78" t="str">
        <f>IF(GX244="","",HE242)</f>
        <v>ボンボンドロップシール</v>
      </c>
      <c r="HF246" s="79">
        <f>IF(GX243="","",HF242)</f>
        <v>2000</v>
      </c>
      <c r="HG246" s="76">
        <f t="shared" si="1233"/>
        <v>2000</v>
      </c>
      <c r="HH246" s="80">
        <f>IF(HC246="","",HG246/(GY244*100))</f>
        <v>4</v>
      </c>
      <c r="HI246" s="37"/>
      <c r="HK246" s="75"/>
      <c r="HL246" s="83">
        <v>2197</v>
      </c>
      <c r="HM246" s="77">
        <f t="shared" si="1234"/>
        <v>61</v>
      </c>
      <c r="HN246" s="79">
        <v>60</v>
      </c>
      <c r="HO246" s="76">
        <f t="shared" si="1235"/>
        <v>5</v>
      </c>
      <c r="HP246" s="76">
        <v>30</v>
      </c>
      <c r="HQ246" s="76">
        <f t="shared" si="1236"/>
        <v>5</v>
      </c>
      <c r="HR246" s="76">
        <v>0</v>
      </c>
      <c r="HS246" s="78" t="str">
        <f t="shared" si="1270"/>
        <v>ボンドロシール</v>
      </c>
      <c r="HT246" s="79">
        <f t="shared" si="1271"/>
        <v>200</v>
      </c>
      <c r="HU246" s="76">
        <f t="shared" si="1238"/>
        <v>1000</v>
      </c>
      <c r="HV246" s="80">
        <f t="shared" si="1239"/>
        <v>0.16393442622950818</v>
      </c>
      <c r="HW246" s="37"/>
      <c r="HX246" s="360"/>
      <c r="HY246" s="75"/>
      <c r="HZ246" s="83">
        <v>8490</v>
      </c>
      <c r="IA246" s="77">
        <f t="shared" si="1240"/>
        <v>15</v>
      </c>
      <c r="IB246" s="79">
        <v>332</v>
      </c>
      <c r="IC246" s="76">
        <f t="shared" si="1241"/>
        <v>0</v>
      </c>
      <c r="ID246" s="76">
        <v>15</v>
      </c>
      <c r="IE246" s="76">
        <f t="shared" si="1242"/>
        <v>0</v>
      </c>
      <c r="IF246" s="76">
        <v>0</v>
      </c>
      <c r="IG246" s="78" t="str">
        <f t="shared" si="1243"/>
        <v>雪見だいふくイヤホン</v>
      </c>
      <c r="IH246" s="79">
        <f t="shared" si="1244"/>
        <v>1100</v>
      </c>
      <c r="II246" s="76">
        <f t="shared" si="1245"/>
        <v>0</v>
      </c>
      <c r="IJ246" s="80">
        <f t="shared" si="1246"/>
        <v>0</v>
      </c>
      <c r="IK246" s="37"/>
      <c r="IL246" s="29"/>
      <c r="IM246" s="75"/>
      <c r="IN246" s="83">
        <v>7482</v>
      </c>
      <c r="IO246" s="77">
        <f t="shared" si="1247"/>
        <v>32</v>
      </c>
      <c r="IP246" s="79">
        <v>320</v>
      </c>
      <c r="IQ246" s="76">
        <f t="shared" si="1248"/>
        <v>5</v>
      </c>
      <c r="IR246" s="76">
        <v>34</v>
      </c>
      <c r="IS246" s="76">
        <f t="shared" si="1249"/>
        <v>5</v>
      </c>
      <c r="IT246" s="76">
        <v>8</v>
      </c>
      <c r="IU246" s="78" t="str">
        <f t="shared" si="1250"/>
        <v>しばこ</v>
      </c>
      <c r="IV246" s="79">
        <f t="shared" si="1251"/>
        <v>200</v>
      </c>
      <c r="IW246" s="76">
        <f t="shared" si="1252"/>
        <v>1000</v>
      </c>
      <c r="IX246" s="80">
        <f t="shared" si="1253"/>
        <v>0.3125</v>
      </c>
      <c r="IY246" s="37"/>
      <c r="IZ246" s="61"/>
      <c r="JA246" s="75"/>
      <c r="JB246" s="83">
        <v>1231</v>
      </c>
      <c r="JC246" s="77">
        <f t="shared" si="1254"/>
        <v>13</v>
      </c>
      <c r="JD246" s="79">
        <v>255</v>
      </c>
      <c r="JE246" s="76">
        <f t="shared" si="1255"/>
        <v>0</v>
      </c>
      <c r="JF246" s="76">
        <v>12</v>
      </c>
      <c r="JG246" s="76">
        <f t="shared" si="1256"/>
        <v>0</v>
      </c>
      <c r="JH246" s="76">
        <v>0</v>
      </c>
      <c r="JI246" s="78" t="str">
        <f t="shared" si="1257"/>
        <v>ゲームアーク</v>
      </c>
      <c r="JJ246" s="79">
        <f t="shared" si="1258"/>
        <v>500</v>
      </c>
      <c r="JK246" s="76">
        <f t="shared" si="1259"/>
        <v>0</v>
      </c>
      <c r="JL246" s="80">
        <f t="shared" si="1260"/>
        <v>0</v>
      </c>
      <c r="JM246" s="37"/>
      <c r="JN246" s="29"/>
      <c r="JO246" s="75"/>
      <c r="JP246" s="83">
        <v>6456</v>
      </c>
      <c r="JQ246" s="77">
        <f t="shared" si="1261"/>
        <v>55</v>
      </c>
      <c r="JR246" s="79">
        <v>238</v>
      </c>
      <c r="JS246" s="76">
        <f t="shared" si="1262"/>
        <v>1</v>
      </c>
      <c r="JT246" s="76">
        <v>8</v>
      </c>
      <c r="JU246" s="76">
        <f t="shared" si="1263"/>
        <v>1</v>
      </c>
      <c r="JV246" s="76">
        <v>0</v>
      </c>
      <c r="JW246" s="78" t="str">
        <f t="shared" si="1272"/>
        <v>キティしっぽ付ポーチ</v>
      </c>
      <c r="JX246" s="79">
        <f t="shared" si="1273"/>
        <v>0</v>
      </c>
      <c r="JY246" s="76">
        <f t="shared" si="1264"/>
        <v>0</v>
      </c>
      <c r="JZ246" s="80">
        <f t="shared" si="1265"/>
        <v>0</v>
      </c>
      <c r="KA246" s="37"/>
      <c r="KB246" s="51"/>
      <c r="KC246" s="75"/>
      <c r="KD246" s="83">
        <v>15815</v>
      </c>
      <c r="KE246" s="77">
        <f>IF(KD246="","",KD246-KD242)</f>
        <v>10</v>
      </c>
      <c r="KF246" s="79">
        <v>834</v>
      </c>
      <c r="KG246" s="76">
        <f>IF(KF246="","",KF246-KF242)</f>
        <v>2</v>
      </c>
      <c r="KH246" s="76">
        <v>103</v>
      </c>
      <c r="KI246" s="76">
        <f>IF(KH246="","",KH242+KJ242-KH246)</f>
        <v>2</v>
      </c>
      <c r="KJ246" s="76">
        <v>221</v>
      </c>
      <c r="KK246" s="78" t="str">
        <f>IF(KD246="","",KK242)</f>
        <v>ＡＩモンスターラバー</v>
      </c>
      <c r="KL246" s="79">
        <f>IF(KE246="","",KL242)</f>
        <v>198</v>
      </c>
      <c r="KM246" s="76">
        <f>IF(KH246="","",KI246*KL246)</f>
        <v>396</v>
      </c>
      <c r="KN246" s="80">
        <f>IF(KI246="","",KM246/(KE246*100))</f>
        <v>0.39600000000000002</v>
      </c>
      <c r="KO246" s="37" t="s">
        <v>975</v>
      </c>
      <c r="KP246" s="29"/>
      <c r="KQ246" s="75"/>
      <c r="KR246" s="83">
        <v>4719</v>
      </c>
      <c r="KS246" s="77">
        <f>IF(KR246="","",KR246-KR242)</f>
        <v>75</v>
      </c>
      <c r="KT246" s="79">
        <v>101</v>
      </c>
      <c r="KU246" s="76">
        <f>IF(KT246="","",KT246-KT242)</f>
        <v>5</v>
      </c>
      <c r="KV246" s="76">
        <v>30</v>
      </c>
      <c r="KW246" s="76">
        <f>IF(KV246="","",KV242+KX242-KV246)</f>
        <v>5</v>
      </c>
      <c r="KX246" s="76">
        <v>5</v>
      </c>
      <c r="KY246" s="78" t="str">
        <f>IF(KR246="","",KY242)</f>
        <v>ボンボンドロップシール</v>
      </c>
      <c r="KZ246" s="79">
        <f>IF(KS246="","",KZ242)</f>
        <v>200</v>
      </c>
      <c r="LA246" s="76">
        <f>IF(KV246="","",KW246*KZ246)</f>
        <v>1000</v>
      </c>
      <c r="LB246" s="80">
        <f>IF(KW246="","",LA246/(KS246*100))</f>
        <v>0.13333333333333333</v>
      </c>
      <c r="LC246" s="37"/>
      <c r="LD246" s="29"/>
      <c r="LE246" s="52" t="str">
        <f>IF(A228="","",A228)</f>
        <v/>
      </c>
      <c r="LF246" s="43"/>
      <c r="LG246" s="86"/>
      <c r="LH246" s="43"/>
      <c r="LI246" s="43"/>
      <c r="LJ246" s="43"/>
      <c r="LK246" s="87"/>
      <c r="LL246" s="43"/>
      <c r="LM246" s="65"/>
      <c r="LN246" s="48"/>
      <c r="LO246" s="87"/>
      <c r="LP246" s="53"/>
      <c r="LQ246" s="37"/>
      <c r="LR246" s="29"/>
      <c r="LS246" s="47"/>
      <c r="LT246" s="67"/>
      <c r="LU246" s="45" t="str">
        <f t="shared" ref="LU246:LU266" si="1331">IF(LT246="","",LT246-LT245)</f>
        <v/>
      </c>
      <c r="LV246" s="45"/>
      <c r="LW246" s="45"/>
      <c r="LX246" s="45"/>
      <c r="LY246" s="45" t="str">
        <f t="shared" ref="LY246:LY266" si="1332">IF(LX246="","",LX245+LZ245-LX246)</f>
        <v/>
      </c>
      <c r="LZ246" s="45"/>
      <c r="MA246" s="45"/>
      <c r="MB246" s="45"/>
      <c r="MC246" s="45" t="str">
        <f t="shared" si="1298"/>
        <v/>
      </c>
      <c r="MD246" s="46" t="str">
        <f t="shared" si="1299"/>
        <v/>
      </c>
      <c r="ME246" s="37"/>
      <c r="MF246" s="29"/>
      <c r="MG246" s="47"/>
      <c r="MH246" s="67"/>
      <c r="MI246" s="45" t="str">
        <f t="shared" ref="MI246:MI266" si="1333">IF(MH246="","",MH246-MH245)</f>
        <v/>
      </c>
      <c r="MJ246" s="45"/>
      <c r="MK246" s="45"/>
      <c r="ML246" s="45"/>
      <c r="MM246" s="45" t="str">
        <f t="shared" ref="MM246:MM266" si="1334">IF(ML246="","",ML245+MN245-ML246)</f>
        <v/>
      </c>
      <c r="MN246" s="45"/>
      <c r="MO246" s="45"/>
      <c r="MP246" s="45"/>
      <c r="MQ246" s="45" t="str">
        <f t="shared" si="1300"/>
        <v/>
      </c>
      <c r="MR246" s="46" t="str">
        <f t="shared" si="1301"/>
        <v/>
      </c>
      <c r="MS246" s="37"/>
      <c r="MT246" s="29"/>
      <c r="MU246" s="47"/>
      <c r="MV246" s="67"/>
      <c r="MW246" s="45" t="str">
        <f t="shared" ref="MW246:MW266" si="1335">IF(MV246="","",MV246-MV245)</f>
        <v/>
      </c>
      <c r="MX246" s="45"/>
      <c r="MY246" s="45"/>
      <c r="MZ246" s="45"/>
      <c r="NA246" s="45" t="str">
        <f t="shared" ref="NA246:NA266" si="1336">IF(MZ246="","",MZ245+NB245-MZ246)</f>
        <v/>
      </c>
      <c r="NB246" s="45"/>
      <c r="NC246" s="45"/>
      <c r="ND246" s="45"/>
      <c r="NE246" s="45" t="str">
        <f t="shared" si="1302"/>
        <v/>
      </c>
      <c r="NF246" s="46" t="str">
        <f t="shared" si="1303"/>
        <v/>
      </c>
      <c r="NG246" s="37"/>
      <c r="NH246" s="29"/>
      <c r="NI246" s="47"/>
      <c r="NJ246" s="67"/>
      <c r="NK246" s="45" t="str">
        <f t="shared" ref="NK246:NK266" si="1337">IF(NJ246="","",NJ246-NJ245)</f>
        <v/>
      </c>
      <c r="NL246" s="45"/>
      <c r="NM246" s="45"/>
      <c r="NN246" s="45"/>
      <c r="NO246" s="45" t="str">
        <f t="shared" ref="NO246:NO266" si="1338">IF(NN246="","",NN245+NP245-NN246)</f>
        <v/>
      </c>
      <c r="NP246" s="45"/>
      <c r="NQ246" s="45"/>
      <c r="NR246" s="45"/>
      <c r="NS246" s="45" t="str">
        <f t="shared" si="1304"/>
        <v/>
      </c>
      <c r="NT246" s="46" t="str">
        <f t="shared" si="1305"/>
        <v/>
      </c>
      <c r="NU246" s="37"/>
    </row>
    <row r="247" spans="1:385" ht="15" customHeight="1" thickTop="1" x14ac:dyDescent="0.25">
      <c r="A247" s="38"/>
      <c r="B247" s="39"/>
      <c r="C247" s="40"/>
      <c r="D247" s="40"/>
      <c r="E247" s="41"/>
      <c r="F247" s="41"/>
      <c r="G247" s="40"/>
      <c r="H247" s="42"/>
      <c r="I247" s="45"/>
      <c r="J247" s="45" t="str">
        <f t="shared" si="1306"/>
        <v/>
      </c>
      <c r="K247" s="45"/>
      <c r="L247" s="45"/>
      <c r="M247" s="45"/>
      <c r="N247" s="45" t="str">
        <f t="shared" si="1307"/>
        <v/>
      </c>
      <c r="O247" s="45"/>
      <c r="P247" s="45"/>
      <c r="Q247" s="45"/>
      <c r="R247" s="45" t="str">
        <f t="shared" si="1276"/>
        <v/>
      </c>
      <c r="S247" s="46" t="str">
        <f t="shared" si="1277"/>
        <v/>
      </c>
      <c r="T247" s="37"/>
      <c r="U247" s="29"/>
      <c r="V247" s="47"/>
      <c r="W247" s="67"/>
      <c r="X247" s="45" t="str">
        <f t="shared" si="1308"/>
        <v/>
      </c>
      <c r="Y247" s="45"/>
      <c r="Z247" s="45"/>
      <c r="AA247" s="45"/>
      <c r="AB247" s="45" t="str">
        <f t="shared" si="1309"/>
        <v/>
      </c>
      <c r="AC247" s="45"/>
      <c r="AD247" s="45"/>
      <c r="AE247" s="45"/>
      <c r="AF247" s="45" t="str">
        <f t="shared" si="1278"/>
        <v/>
      </c>
      <c r="AG247" s="46" t="str">
        <f t="shared" si="1279"/>
        <v/>
      </c>
      <c r="AH247" s="37"/>
      <c r="AI247" s="29"/>
      <c r="AJ247" s="47"/>
      <c r="AK247" s="45"/>
      <c r="AL247" s="45" t="str">
        <f t="shared" si="1310"/>
        <v/>
      </c>
      <c r="AM247" s="45"/>
      <c r="AN247" s="45" t="str">
        <f t="shared" si="1311"/>
        <v/>
      </c>
      <c r="AO247" s="45"/>
      <c r="AP247" s="45" t="str">
        <f t="shared" si="1312"/>
        <v/>
      </c>
      <c r="AQ247" s="45"/>
      <c r="AR247" s="45"/>
      <c r="AS247" s="45"/>
      <c r="AT247" s="45" t="str">
        <f t="shared" si="1280"/>
        <v/>
      </c>
      <c r="AU247" s="46" t="str">
        <f t="shared" si="1281"/>
        <v/>
      </c>
      <c r="AV247" s="37"/>
      <c r="AW247" s="29"/>
      <c r="AX247" s="47"/>
      <c r="AY247" s="45"/>
      <c r="AZ247" s="45" t="str">
        <f t="shared" si="1313"/>
        <v/>
      </c>
      <c r="BA247" s="45"/>
      <c r="BB247" s="45" t="str">
        <f t="shared" si="1314"/>
        <v/>
      </c>
      <c r="BC247" s="45"/>
      <c r="BD247" s="45" t="str">
        <f t="shared" si="1315"/>
        <v/>
      </c>
      <c r="BE247" s="45"/>
      <c r="BF247" s="45"/>
      <c r="BG247" s="45"/>
      <c r="BH247" s="45" t="str">
        <f t="shared" si="1282"/>
        <v/>
      </c>
      <c r="BI247" s="46" t="str">
        <f t="shared" si="1283"/>
        <v/>
      </c>
      <c r="BJ247" s="37"/>
      <c r="BK247" s="29"/>
      <c r="BL247" s="52">
        <f>IF($A226="","",$A226)</f>
        <v>46090</v>
      </c>
      <c r="BM247" s="45">
        <v>2866</v>
      </c>
      <c r="BN247" s="43">
        <f t="shared" si="1211"/>
        <v>26</v>
      </c>
      <c r="BO247" s="45">
        <v>74</v>
      </c>
      <c r="BP247" s="87">
        <f t="shared" si="1212"/>
        <v>2</v>
      </c>
      <c r="BQ247" s="45">
        <v>15</v>
      </c>
      <c r="BR247" s="43">
        <f t="shared" si="1213"/>
        <v>2</v>
      </c>
      <c r="BS247" s="43">
        <v>2</v>
      </c>
      <c r="BT247" s="44" t="str">
        <f t="shared" si="1268"/>
        <v>ゲーム機柄イヤホン</v>
      </c>
      <c r="BU247" s="48">
        <f t="shared" si="1269"/>
        <v>1100</v>
      </c>
      <c r="BV247" s="45">
        <f t="shared" si="1214"/>
        <v>2200</v>
      </c>
      <c r="BW247" s="89">
        <f t="shared" si="1215"/>
        <v>0.84615384615384615</v>
      </c>
      <c r="BX247" s="37"/>
      <c r="BY247" s="57"/>
      <c r="BZ247" s="52">
        <f>IF($A226="","",$A226)</f>
        <v>46090</v>
      </c>
      <c r="CA247" s="45">
        <v>8955</v>
      </c>
      <c r="CB247" s="43">
        <f t="shared" si="1216"/>
        <v>21</v>
      </c>
      <c r="CC247" s="45">
        <v>323</v>
      </c>
      <c r="CD247" s="87">
        <f t="shared" si="1217"/>
        <v>2</v>
      </c>
      <c r="CE247" s="45">
        <v>7</v>
      </c>
      <c r="CF247" s="43">
        <f t="shared" si="1218"/>
        <v>2</v>
      </c>
      <c r="CG247" s="43">
        <v>7</v>
      </c>
      <c r="CH247" s="44" t="s">
        <v>751</v>
      </c>
      <c r="CI247" s="48">
        <f t="shared" si="1220"/>
        <v>1100</v>
      </c>
      <c r="CJ247" s="45">
        <f t="shared" si="1221"/>
        <v>2200</v>
      </c>
      <c r="CK247" s="89">
        <f t="shared" si="1222"/>
        <v>1.0476190476190477</v>
      </c>
      <c r="CL247" s="37"/>
      <c r="CM247" s="29"/>
      <c r="CN247" s="52">
        <f>IF($A226="","",$A226)</f>
        <v>46090</v>
      </c>
      <c r="CO247" s="45">
        <v>2875</v>
      </c>
      <c r="CP247" s="43">
        <f t="shared" si="1223"/>
        <v>19</v>
      </c>
      <c r="CQ247" s="45">
        <v>96</v>
      </c>
      <c r="CR247" s="87">
        <f t="shared" si="1224"/>
        <v>1</v>
      </c>
      <c r="CS247" s="45">
        <v>23</v>
      </c>
      <c r="CT247" s="43">
        <f t="shared" si="1225"/>
        <v>1</v>
      </c>
      <c r="CU247" s="43">
        <v>0</v>
      </c>
      <c r="CV247" s="44" t="str">
        <f t="shared" si="1226"/>
        <v>ゲーム機柄ワイヤレスイヤホン</v>
      </c>
      <c r="CW247" s="48">
        <f t="shared" si="1227"/>
        <v>700</v>
      </c>
      <c r="CX247" s="45">
        <f t="shared" si="1228"/>
        <v>700</v>
      </c>
      <c r="CY247" s="89">
        <f t="shared" si="1229"/>
        <v>0.36842105263157893</v>
      </c>
      <c r="CZ247" s="37"/>
      <c r="DA247" s="29"/>
      <c r="DB247" s="47"/>
      <c r="DC247" s="67"/>
      <c r="DD247" s="45" t="str">
        <f t="shared" si="1316"/>
        <v/>
      </c>
      <c r="DE247" s="45"/>
      <c r="DF247" s="45"/>
      <c r="DG247" s="45"/>
      <c r="DH247" s="45" t="str">
        <f t="shared" si="1317"/>
        <v/>
      </c>
      <c r="DI247" s="45"/>
      <c r="DJ247" s="45"/>
      <c r="DK247" s="45"/>
      <c r="DL247" s="45" t="str">
        <f t="shared" si="1284"/>
        <v/>
      </c>
      <c r="DM247" s="46" t="str">
        <f t="shared" si="1285"/>
        <v/>
      </c>
      <c r="DN247" s="37"/>
      <c r="DO247" s="29"/>
      <c r="DP247" s="47"/>
      <c r="DQ247" s="45"/>
      <c r="DR247" s="45" t="str">
        <f t="shared" si="1318"/>
        <v/>
      </c>
      <c r="DS247" s="45"/>
      <c r="DT247" s="45" t="str">
        <f t="shared" si="1319"/>
        <v/>
      </c>
      <c r="DU247" s="45"/>
      <c r="DV247" s="45" t="str">
        <f t="shared" si="1320"/>
        <v/>
      </c>
      <c r="DW247" s="45"/>
      <c r="DX247" s="45"/>
      <c r="DY247" s="45"/>
      <c r="DZ247" s="45" t="str">
        <f t="shared" si="1286"/>
        <v/>
      </c>
      <c r="EA247" s="46" t="str">
        <f t="shared" si="1287"/>
        <v/>
      </c>
      <c r="EB247" s="37"/>
      <c r="ED247" s="47"/>
      <c r="EE247" s="67"/>
      <c r="EF247" s="45" t="str">
        <f t="shared" si="1321"/>
        <v/>
      </c>
      <c r="EG247" s="45"/>
      <c r="EH247" s="45"/>
      <c r="EI247" s="45"/>
      <c r="EJ247" s="45" t="str">
        <f t="shared" si="1322"/>
        <v/>
      </c>
      <c r="EK247" s="45"/>
      <c r="EL247" s="45"/>
      <c r="EM247" s="45"/>
      <c r="EN247" s="45" t="str">
        <f t="shared" si="1288"/>
        <v/>
      </c>
      <c r="EO247" s="46" t="str">
        <f t="shared" si="1289"/>
        <v/>
      </c>
      <c r="EP247" s="37"/>
      <c r="ER247" s="47"/>
      <c r="ES247" s="67"/>
      <c r="ET247" s="45" t="str">
        <f t="shared" si="1323"/>
        <v/>
      </c>
      <c r="EU247" s="45"/>
      <c r="EV247" s="45"/>
      <c r="EW247" s="45"/>
      <c r="EX247" s="45" t="str">
        <f t="shared" si="1324"/>
        <v/>
      </c>
      <c r="EY247" s="45"/>
      <c r="EZ247" s="45"/>
      <c r="FA247" s="45"/>
      <c r="FB247" s="45" t="str">
        <f t="shared" si="1290"/>
        <v/>
      </c>
      <c r="FC247" s="46" t="str">
        <f t="shared" si="1291"/>
        <v/>
      </c>
      <c r="FD247" s="37"/>
      <c r="FF247" s="47"/>
      <c r="FG247" s="67"/>
      <c r="FH247" s="45" t="str">
        <f t="shared" si="1325"/>
        <v/>
      </c>
      <c r="FI247" s="45"/>
      <c r="FJ247" s="45"/>
      <c r="FK247" s="45"/>
      <c r="FL247" s="45" t="str">
        <f t="shared" si="1326"/>
        <v/>
      </c>
      <c r="FM247" s="45"/>
      <c r="FN247" s="45"/>
      <c r="FO247" s="45"/>
      <c r="FP247" s="45" t="str">
        <f t="shared" si="1292"/>
        <v/>
      </c>
      <c r="FQ247" s="46" t="str">
        <f t="shared" si="1293"/>
        <v/>
      </c>
      <c r="FR247" s="37"/>
      <c r="FS247" s="29"/>
      <c r="FT247" s="47"/>
      <c r="FU247" s="67"/>
      <c r="FV247" s="45" t="str">
        <f t="shared" si="1327"/>
        <v/>
      </c>
      <c r="FW247" s="45"/>
      <c r="FX247" s="45"/>
      <c r="FY247" s="45"/>
      <c r="FZ247" s="45" t="str">
        <f t="shared" si="1328"/>
        <v/>
      </c>
      <c r="GA247" s="45"/>
      <c r="GB247" s="45"/>
      <c r="GC247" s="45"/>
      <c r="GD247" s="45" t="str">
        <f t="shared" si="1294"/>
        <v/>
      </c>
      <c r="GE247" s="46" t="str">
        <f t="shared" si="1295"/>
        <v/>
      </c>
      <c r="GF247" s="37"/>
      <c r="GH247" s="47"/>
      <c r="GI247" s="67"/>
      <c r="GJ247" s="45" t="str">
        <f t="shared" si="1329"/>
        <v/>
      </c>
      <c r="GK247" s="45"/>
      <c r="GL247" s="45"/>
      <c r="GM247" s="45"/>
      <c r="GN247" s="45" t="str">
        <f t="shared" si="1330"/>
        <v/>
      </c>
      <c r="GO247" s="45"/>
      <c r="GP247" s="45"/>
      <c r="GQ247" s="45"/>
      <c r="GR247" s="45" t="str">
        <f t="shared" si="1296"/>
        <v/>
      </c>
      <c r="GS247" s="46" t="str">
        <f t="shared" si="1297"/>
        <v/>
      </c>
      <c r="GT247" s="37"/>
      <c r="GU247" s="61"/>
      <c r="GV247" s="52">
        <f>IF($A226="","",$A226)</f>
        <v>46090</v>
      </c>
      <c r="GW247" s="62"/>
      <c r="GX247" s="45">
        <v>257</v>
      </c>
      <c r="GY247" s="43">
        <f t="shared" si="1230"/>
        <v>54</v>
      </c>
      <c r="GZ247" s="45">
        <v>11</v>
      </c>
      <c r="HA247" s="87">
        <f t="shared" si="1231"/>
        <v>3</v>
      </c>
      <c r="HB247" s="45">
        <v>0</v>
      </c>
      <c r="HC247" s="43">
        <f t="shared" si="1232"/>
        <v>3</v>
      </c>
      <c r="HD247" s="43">
        <v>3</v>
      </c>
      <c r="HE247" s="44" t="str">
        <f>IF(GX247="","",HE243)</f>
        <v>ジュエルドロップシール</v>
      </c>
      <c r="HF247" s="48">
        <f>IF(GX247="","",HF243)</f>
        <v>1500</v>
      </c>
      <c r="HG247" s="45">
        <f t="shared" si="1233"/>
        <v>4500</v>
      </c>
      <c r="HH247" s="89">
        <f>IF(HC247="","",HG247/(GY247*100))</f>
        <v>0.83333333333333337</v>
      </c>
      <c r="HI247" s="37"/>
      <c r="HK247" s="52">
        <f>IF($A226="","",$A226)</f>
        <v>46090</v>
      </c>
      <c r="HL247" s="45">
        <v>2511</v>
      </c>
      <c r="HM247" s="43">
        <f t="shared" si="1234"/>
        <v>63</v>
      </c>
      <c r="HN247" s="45">
        <v>45</v>
      </c>
      <c r="HO247" s="87">
        <f t="shared" si="1235"/>
        <v>1</v>
      </c>
      <c r="HP247" s="45">
        <v>11</v>
      </c>
      <c r="HQ247" s="43">
        <f t="shared" si="1236"/>
        <v>1</v>
      </c>
      <c r="HR247" s="43">
        <v>0</v>
      </c>
      <c r="HS247" s="44" t="str">
        <f t="shared" si="1270"/>
        <v>キティボアバンスクリップ</v>
      </c>
      <c r="HT247" s="48">
        <f t="shared" si="1271"/>
        <v>1100</v>
      </c>
      <c r="HU247" s="45">
        <f t="shared" si="1238"/>
        <v>1100</v>
      </c>
      <c r="HV247" s="89">
        <f t="shared" si="1239"/>
        <v>0.17460317460317459</v>
      </c>
      <c r="HW247" s="37"/>
      <c r="HX247" s="360"/>
      <c r="HY247" s="52">
        <f>IF($A226="","",$A226)</f>
        <v>46090</v>
      </c>
      <c r="HZ247" s="45">
        <v>9371</v>
      </c>
      <c r="IA247" s="43">
        <f t="shared" si="1240"/>
        <v>15</v>
      </c>
      <c r="IB247" s="45">
        <v>367</v>
      </c>
      <c r="IC247" s="87">
        <f t="shared" si="1241"/>
        <v>0</v>
      </c>
      <c r="ID247" s="45">
        <v>9</v>
      </c>
      <c r="IE247" s="43">
        <f t="shared" si="1242"/>
        <v>0</v>
      </c>
      <c r="IF247" s="43">
        <v>2</v>
      </c>
      <c r="IG247" s="44" t="str">
        <f t="shared" si="1243"/>
        <v>サンリオデニムポーチ</v>
      </c>
      <c r="IH247" s="48">
        <f t="shared" si="1244"/>
        <v>1300</v>
      </c>
      <c r="II247" s="45">
        <f t="shared" si="1245"/>
        <v>0</v>
      </c>
      <c r="IJ247" s="89">
        <f t="shared" si="1246"/>
        <v>0</v>
      </c>
      <c r="IK247" s="37" t="s">
        <v>891</v>
      </c>
      <c r="IL247" s="29"/>
      <c r="IM247" s="52">
        <f>IF($A226="","",$A226)</f>
        <v>46090</v>
      </c>
      <c r="IN247" s="45">
        <v>331</v>
      </c>
      <c r="IO247" s="43">
        <f t="shared" si="1247"/>
        <v>83</v>
      </c>
      <c r="IP247" s="45">
        <v>229</v>
      </c>
      <c r="IQ247" s="87">
        <f t="shared" si="1248"/>
        <v>2</v>
      </c>
      <c r="IR247" s="45">
        <v>19</v>
      </c>
      <c r="IS247" s="43">
        <f t="shared" si="1249"/>
        <v>1</v>
      </c>
      <c r="IT247" s="43">
        <v>0</v>
      </c>
      <c r="IU247" s="44" t="str">
        <f t="shared" si="1250"/>
        <v>モンチッチがま口</v>
      </c>
      <c r="IV247" s="48">
        <f t="shared" si="1251"/>
        <v>400</v>
      </c>
      <c r="IW247" s="45">
        <f t="shared" si="1252"/>
        <v>400</v>
      </c>
      <c r="IX247" s="89">
        <f t="shared" si="1253"/>
        <v>4.8192771084337352E-2</v>
      </c>
      <c r="IY247" s="37"/>
      <c r="IZ247" s="61"/>
      <c r="JA247" s="52">
        <f>IF($A226="","",$A226)</f>
        <v>46090</v>
      </c>
      <c r="JB247" s="45">
        <v>7247</v>
      </c>
      <c r="JC247" s="43">
        <f t="shared" si="1254"/>
        <v>124</v>
      </c>
      <c r="JD247" s="45">
        <v>233</v>
      </c>
      <c r="JE247" s="87">
        <f t="shared" si="1255"/>
        <v>2</v>
      </c>
      <c r="JF247" s="45">
        <v>8</v>
      </c>
      <c r="JG247" s="43">
        <f t="shared" si="1256"/>
        <v>2</v>
      </c>
      <c r="JH247" s="43">
        <v>0</v>
      </c>
      <c r="JI247" s="44" t="str">
        <f t="shared" si="1257"/>
        <v>サンリオヒョウ柄ヘアバンド</v>
      </c>
      <c r="JJ247" s="48">
        <f t="shared" si="1258"/>
        <v>1100</v>
      </c>
      <c r="JK247" s="45">
        <f t="shared" si="1259"/>
        <v>2200</v>
      </c>
      <c r="JL247" s="89">
        <f t="shared" si="1260"/>
        <v>0.17741935483870969</v>
      </c>
      <c r="JM247" s="37"/>
      <c r="JN247" s="29"/>
      <c r="JO247" s="52">
        <f>IF($A226="","",$A226)</f>
        <v>46090</v>
      </c>
      <c r="JP247" s="45">
        <v>5553</v>
      </c>
      <c r="JQ247" s="43">
        <f t="shared" si="1261"/>
        <v>50</v>
      </c>
      <c r="JR247" s="45">
        <v>317</v>
      </c>
      <c r="JS247" s="87">
        <f t="shared" si="1262"/>
        <v>2</v>
      </c>
      <c r="JT247" s="45">
        <v>5</v>
      </c>
      <c r="JU247" s="43">
        <f t="shared" si="1263"/>
        <v>2</v>
      </c>
      <c r="JV247" s="43">
        <v>0</v>
      </c>
      <c r="JW247" s="44" t="str">
        <f t="shared" si="1272"/>
        <v>キティボアバンスクリップ</v>
      </c>
      <c r="JX247" s="48">
        <f t="shared" si="1273"/>
        <v>1100</v>
      </c>
      <c r="JY247" s="45">
        <f t="shared" si="1264"/>
        <v>2200</v>
      </c>
      <c r="JZ247" s="89">
        <f t="shared" si="1265"/>
        <v>0.44</v>
      </c>
      <c r="KA247" s="37"/>
      <c r="KB247" s="51"/>
      <c r="KC247" s="52">
        <f>IF($A226="","",$A226)</f>
        <v>46090</v>
      </c>
      <c r="KD247" s="45">
        <v>14508</v>
      </c>
      <c r="KE247" s="43">
        <f>IF(KD247="","",KD247-KD243)</f>
        <v>29</v>
      </c>
      <c r="KF247" s="45">
        <v>526</v>
      </c>
      <c r="KG247" s="87">
        <f>IF(KF247="","",KF247-KF243)</f>
        <v>0</v>
      </c>
      <c r="KH247" s="45">
        <v>18</v>
      </c>
      <c r="KI247" s="43">
        <f>IF(KH247="","",KH243+KJ243-KH247)</f>
        <v>0</v>
      </c>
      <c r="KJ247" s="43">
        <v>0</v>
      </c>
      <c r="KK247" s="44" t="str">
        <f>IF(KD247="","",KK243)</f>
        <v>キティギャルマスコット</v>
      </c>
      <c r="KL247" s="48">
        <f>IF(KE247="","",KL243)</f>
        <v>660</v>
      </c>
      <c r="KM247" s="45">
        <f>IF(KH247="","",KI247*KL247)</f>
        <v>0</v>
      </c>
      <c r="KN247" s="89">
        <f>IF(KI247="","",KM247/(KE247*100))</f>
        <v>0</v>
      </c>
      <c r="KO247" s="37"/>
      <c r="KP247" s="29"/>
      <c r="KQ247" s="52">
        <f>IF($A226="","",$A226)</f>
        <v>46090</v>
      </c>
      <c r="KR247" s="45">
        <v>3109</v>
      </c>
      <c r="KS247" s="43">
        <f>IF(KR247="","",KR247-KR243)</f>
        <v>12</v>
      </c>
      <c r="KT247" s="45">
        <v>59</v>
      </c>
      <c r="KU247" s="87">
        <f>IF(KT247="","",KT247-KT243)</f>
        <v>0</v>
      </c>
      <c r="KV247" s="45">
        <v>9</v>
      </c>
      <c r="KW247" s="43">
        <f>IF(KV247="","",KV243+KX243-KV247)</f>
        <v>0</v>
      </c>
      <c r="KX247" s="43">
        <v>0</v>
      </c>
      <c r="KY247" s="44" t="str">
        <f>IF(KR247="","",KY243)</f>
        <v>サンリオケープポーチ</v>
      </c>
      <c r="KZ247" s="48">
        <f>IF(KS247="","",KZ243)</f>
        <v>900</v>
      </c>
      <c r="LA247" s="45">
        <f>IF(KV247="","",KW247*KZ247)</f>
        <v>0</v>
      </c>
      <c r="LB247" s="89">
        <f>IF(KW247="","",LA247/(KS247*100))</f>
        <v>0</v>
      </c>
      <c r="LC247" s="37"/>
      <c r="LD247" s="29"/>
      <c r="LE247" s="47"/>
      <c r="LF247" s="45"/>
      <c r="LG247" s="45"/>
      <c r="LH247" s="45"/>
      <c r="LI247" s="45"/>
      <c r="LJ247" s="43"/>
      <c r="LK247" s="45"/>
      <c r="LL247" s="45"/>
      <c r="LM247" s="73"/>
      <c r="LN247" s="67"/>
      <c r="LO247" s="45"/>
      <c r="LP247" s="46"/>
      <c r="LQ247" s="37"/>
      <c r="LR247" s="29"/>
      <c r="LS247" s="47"/>
      <c r="LT247" s="67"/>
      <c r="LU247" s="45" t="str">
        <f t="shared" si="1331"/>
        <v/>
      </c>
      <c r="LV247" s="45"/>
      <c r="LW247" s="45"/>
      <c r="LX247" s="45"/>
      <c r="LY247" s="45" t="str">
        <f t="shared" si="1332"/>
        <v/>
      </c>
      <c r="LZ247" s="45"/>
      <c r="MA247" s="45"/>
      <c r="MB247" s="45"/>
      <c r="MC247" s="45" t="str">
        <f t="shared" si="1298"/>
        <v/>
      </c>
      <c r="MD247" s="46" t="str">
        <f t="shared" si="1299"/>
        <v/>
      </c>
      <c r="ME247" s="37"/>
      <c r="MF247" s="29"/>
      <c r="MG247" s="47"/>
      <c r="MH247" s="67"/>
      <c r="MI247" s="45" t="str">
        <f t="shared" si="1333"/>
        <v/>
      </c>
      <c r="MJ247" s="45"/>
      <c r="MK247" s="45"/>
      <c r="ML247" s="45"/>
      <c r="MM247" s="45" t="str">
        <f t="shared" si="1334"/>
        <v/>
      </c>
      <c r="MN247" s="45"/>
      <c r="MO247" s="45"/>
      <c r="MP247" s="45"/>
      <c r="MQ247" s="45" t="str">
        <f t="shared" si="1300"/>
        <v/>
      </c>
      <c r="MR247" s="46" t="str">
        <f t="shared" si="1301"/>
        <v/>
      </c>
      <c r="MS247" s="37"/>
      <c r="MT247" s="29"/>
      <c r="MU247" s="47"/>
      <c r="MV247" s="67"/>
      <c r="MW247" s="45" t="str">
        <f t="shared" si="1335"/>
        <v/>
      </c>
      <c r="MX247" s="45"/>
      <c r="MY247" s="45"/>
      <c r="MZ247" s="45"/>
      <c r="NA247" s="45" t="str">
        <f t="shared" si="1336"/>
        <v/>
      </c>
      <c r="NB247" s="45"/>
      <c r="NC247" s="45"/>
      <c r="ND247" s="45"/>
      <c r="NE247" s="45" t="str">
        <f t="shared" si="1302"/>
        <v/>
      </c>
      <c r="NF247" s="46" t="str">
        <f t="shared" si="1303"/>
        <v/>
      </c>
      <c r="NG247" s="37"/>
      <c r="NH247" s="29"/>
      <c r="NI247" s="47"/>
      <c r="NJ247" s="67"/>
      <c r="NK247" s="45" t="str">
        <f t="shared" si="1337"/>
        <v/>
      </c>
      <c r="NL247" s="45"/>
      <c r="NM247" s="45"/>
      <c r="NN247" s="45"/>
      <c r="NO247" s="45" t="str">
        <f t="shared" si="1338"/>
        <v/>
      </c>
      <c r="NP247" s="45"/>
      <c r="NQ247" s="45"/>
      <c r="NR247" s="45"/>
      <c r="NS247" s="45" t="str">
        <f t="shared" si="1304"/>
        <v/>
      </c>
      <c r="NT247" s="46" t="str">
        <f t="shared" si="1305"/>
        <v/>
      </c>
      <c r="NU247" s="37"/>
    </row>
    <row r="248" spans="1:385" ht="15" customHeight="1" thickBot="1" x14ac:dyDescent="0.3">
      <c r="A248" s="38"/>
      <c r="B248" s="39"/>
      <c r="C248" s="40"/>
      <c r="D248" s="40"/>
      <c r="E248" s="41"/>
      <c r="F248" s="41"/>
      <c r="G248" s="40"/>
      <c r="H248" s="42"/>
      <c r="I248" s="45"/>
      <c r="J248" s="45" t="str">
        <f t="shared" si="1306"/>
        <v/>
      </c>
      <c r="K248" s="45"/>
      <c r="L248" s="45"/>
      <c r="M248" s="45"/>
      <c r="N248" s="45" t="str">
        <f t="shared" si="1307"/>
        <v/>
      </c>
      <c r="O248" s="45"/>
      <c r="P248" s="45"/>
      <c r="Q248" s="45"/>
      <c r="R248" s="45" t="str">
        <f t="shared" si="1276"/>
        <v/>
      </c>
      <c r="S248" s="46" t="str">
        <f t="shared" si="1277"/>
        <v/>
      </c>
      <c r="T248" s="37"/>
      <c r="U248" s="29"/>
      <c r="V248" s="47"/>
      <c r="W248" s="67"/>
      <c r="X248" s="45" t="str">
        <f t="shared" si="1308"/>
        <v/>
      </c>
      <c r="Y248" s="45"/>
      <c r="Z248" s="45"/>
      <c r="AA248" s="45"/>
      <c r="AB248" s="45" t="str">
        <f t="shared" si="1309"/>
        <v/>
      </c>
      <c r="AC248" s="45"/>
      <c r="AD248" s="45"/>
      <c r="AE248" s="45"/>
      <c r="AF248" s="45" t="str">
        <f t="shared" si="1278"/>
        <v/>
      </c>
      <c r="AG248" s="46" t="str">
        <f t="shared" si="1279"/>
        <v/>
      </c>
      <c r="AH248" s="37"/>
      <c r="AI248" s="29"/>
      <c r="AJ248" s="47"/>
      <c r="AK248" s="45"/>
      <c r="AL248" s="45" t="str">
        <f t="shared" si="1310"/>
        <v/>
      </c>
      <c r="AM248" s="45"/>
      <c r="AN248" s="45" t="str">
        <f t="shared" si="1311"/>
        <v/>
      </c>
      <c r="AO248" s="45"/>
      <c r="AP248" s="45" t="str">
        <f t="shared" si="1312"/>
        <v/>
      </c>
      <c r="AQ248" s="45"/>
      <c r="AR248" s="45"/>
      <c r="AS248" s="45"/>
      <c r="AT248" s="45" t="str">
        <f t="shared" si="1280"/>
        <v/>
      </c>
      <c r="AU248" s="46" t="str">
        <f t="shared" si="1281"/>
        <v/>
      </c>
      <c r="AV248" s="37"/>
      <c r="AW248" s="29"/>
      <c r="AX248" s="47"/>
      <c r="AY248" s="45"/>
      <c r="AZ248" s="45" t="str">
        <f t="shared" si="1313"/>
        <v/>
      </c>
      <c r="BA248" s="45"/>
      <c r="BB248" s="45" t="str">
        <f t="shared" si="1314"/>
        <v/>
      </c>
      <c r="BC248" s="45"/>
      <c r="BD248" s="45" t="str">
        <f t="shared" si="1315"/>
        <v/>
      </c>
      <c r="BE248" s="45"/>
      <c r="BF248" s="45"/>
      <c r="BG248" s="45"/>
      <c r="BH248" s="45" t="str">
        <f t="shared" si="1282"/>
        <v/>
      </c>
      <c r="BI248" s="46" t="str">
        <f t="shared" si="1283"/>
        <v/>
      </c>
      <c r="BJ248" s="37"/>
      <c r="BK248" s="29"/>
      <c r="BL248" s="47"/>
      <c r="BM248" s="43">
        <v>2257</v>
      </c>
      <c r="BN248" s="45">
        <f t="shared" si="1211"/>
        <v>19</v>
      </c>
      <c r="BO248" s="43">
        <v>63</v>
      </c>
      <c r="BP248" s="45">
        <f t="shared" si="1212"/>
        <v>4</v>
      </c>
      <c r="BQ248" s="43">
        <v>17</v>
      </c>
      <c r="BR248" s="45">
        <f t="shared" si="1213"/>
        <v>3</v>
      </c>
      <c r="BS248" s="43">
        <v>0</v>
      </c>
      <c r="BT248" s="63" t="str">
        <f t="shared" si="1268"/>
        <v>キティウインドウチャーム</v>
      </c>
      <c r="BU248" s="67">
        <f t="shared" si="1269"/>
        <v>660</v>
      </c>
      <c r="BV248" s="43">
        <f t="shared" si="1214"/>
        <v>1980</v>
      </c>
      <c r="BW248" s="46">
        <f t="shared" si="1215"/>
        <v>1.0421052631578946</v>
      </c>
      <c r="BX248" s="37"/>
      <c r="BY248" s="57"/>
      <c r="BZ248" s="47"/>
      <c r="CA248" s="43">
        <v>8174</v>
      </c>
      <c r="CB248" s="45">
        <f t="shared" si="1216"/>
        <v>45</v>
      </c>
      <c r="CC248" s="43">
        <v>349</v>
      </c>
      <c r="CD248" s="45">
        <f t="shared" si="1217"/>
        <v>9</v>
      </c>
      <c r="CE248" s="43">
        <v>9</v>
      </c>
      <c r="CF248" s="45">
        <f t="shared" si="1218"/>
        <v>10</v>
      </c>
      <c r="CG248" s="43">
        <v>7</v>
      </c>
      <c r="CH248" s="63" t="s">
        <v>993</v>
      </c>
      <c r="CI248" s="67">
        <f t="shared" si="1220"/>
        <v>500</v>
      </c>
      <c r="CJ248" s="43">
        <f t="shared" si="1221"/>
        <v>5000</v>
      </c>
      <c r="CK248" s="46">
        <f t="shared" si="1222"/>
        <v>1.1111111111111112</v>
      </c>
      <c r="CL248" s="37"/>
      <c r="CM248" s="29"/>
      <c r="CN248" s="47"/>
      <c r="CO248" s="43">
        <v>4195</v>
      </c>
      <c r="CP248" s="45">
        <f t="shared" si="1223"/>
        <v>13</v>
      </c>
      <c r="CQ248" s="43">
        <v>114</v>
      </c>
      <c r="CR248" s="45">
        <f t="shared" si="1224"/>
        <v>1</v>
      </c>
      <c r="CS248" s="43">
        <v>8</v>
      </c>
      <c r="CT248" s="45">
        <f t="shared" si="1225"/>
        <v>1</v>
      </c>
      <c r="CU248" s="43">
        <v>2</v>
      </c>
      <c r="CV248" s="63" t="str">
        <f t="shared" si="1226"/>
        <v>サンリオヘアバンド</v>
      </c>
      <c r="CW248" s="67">
        <f t="shared" si="1227"/>
        <v>660</v>
      </c>
      <c r="CX248" s="43">
        <f t="shared" si="1228"/>
        <v>660</v>
      </c>
      <c r="CY248" s="46">
        <f t="shared" si="1229"/>
        <v>0.50769230769230766</v>
      </c>
      <c r="CZ248" s="37"/>
      <c r="DA248" s="29"/>
      <c r="DB248" s="47"/>
      <c r="DC248" s="67"/>
      <c r="DD248" s="45" t="str">
        <f t="shared" si="1316"/>
        <v/>
      </c>
      <c r="DE248" s="45"/>
      <c r="DF248" s="45"/>
      <c r="DG248" s="45"/>
      <c r="DH248" s="45" t="str">
        <f t="shared" si="1317"/>
        <v/>
      </c>
      <c r="DI248" s="45"/>
      <c r="DJ248" s="45"/>
      <c r="DK248" s="45"/>
      <c r="DL248" s="45" t="str">
        <f t="shared" si="1284"/>
        <v/>
      </c>
      <c r="DM248" s="46" t="str">
        <f t="shared" si="1285"/>
        <v/>
      </c>
      <c r="DN248" s="37"/>
      <c r="DO248" s="29"/>
      <c r="DP248" s="47"/>
      <c r="DQ248" s="45"/>
      <c r="DR248" s="45" t="str">
        <f t="shared" si="1318"/>
        <v/>
      </c>
      <c r="DS248" s="45"/>
      <c r="DT248" s="45" t="str">
        <f t="shared" si="1319"/>
        <v/>
      </c>
      <c r="DU248" s="45"/>
      <c r="DV248" s="45" t="str">
        <f t="shared" si="1320"/>
        <v/>
      </c>
      <c r="DW248" s="45"/>
      <c r="DX248" s="45"/>
      <c r="DY248" s="45"/>
      <c r="DZ248" s="45" t="str">
        <f t="shared" si="1286"/>
        <v/>
      </c>
      <c r="EA248" s="46" t="str">
        <f t="shared" si="1287"/>
        <v/>
      </c>
      <c r="EB248" s="37"/>
      <c r="ED248" s="47"/>
      <c r="EE248" s="67"/>
      <c r="EF248" s="45" t="str">
        <f t="shared" si="1321"/>
        <v/>
      </c>
      <c r="EG248" s="45"/>
      <c r="EH248" s="45"/>
      <c r="EI248" s="45"/>
      <c r="EJ248" s="45" t="str">
        <f t="shared" si="1322"/>
        <v/>
      </c>
      <c r="EK248" s="45"/>
      <c r="EL248" s="45"/>
      <c r="EM248" s="45"/>
      <c r="EN248" s="45" t="str">
        <f t="shared" si="1288"/>
        <v/>
      </c>
      <c r="EO248" s="46" t="str">
        <f t="shared" si="1289"/>
        <v/>
      </c>
      <c r="EP248" s="37"/>
      <c r="ER248" s="47"/>
      <c r="ES248" s="67"/>
      <c r="ET248" s="45" t="str">
        <f t="shared" si="1323"/>
        <v/>
      </c>
      <c r="EU248" s="45"/>
      <c r="EV248" s="45"/>
      <c r="EW248" s="45"/>
      <c r="EX248" s="45" t="str">
        <f t="shared" si="1324"/>
        <v/>
      </c>
      <c r="EY248" s="45"/>
      <c r="EZ248" s="45"/>
      <c r="FA248" s="45"/>
      <c r="FB248" s="45" t="str">
        <f t="shared" si="1290"/>
        <v/>
      </c>
      <c r="FC248" s="46" t="str">
        <f t="shared" si="1291"/>
        <v/>
      </c>
      <c r="FD248" s="37"/>
      <c r="FF248" s="47"/>
      <c r="FG248" s="67"/>
      <c r="FH248" s="45" t="str">
        <f t="shared" si="1325"/>
        <v/>
      </c>
      <c r="FI248" s="45"/>
      <c r="FJ248" s="45"/>
      <c r="FK248" s="45"/>
      <c r="FL248" s="45" t="str">
        <f t="shared" si="1326"/>
        <v/>
      </c>
      <c r="FM248" s="45"/>
      <c r="FN248" s="45"/>
      <c r="FO248" s="45"/>
      <c r="FP248" s="45" t="str">
        <f t="shared" si="1292"/>
        <v/>
      </c>
      <c r="FQ248" s="46" t="str">
        <f t="shared" si="1293"/>
        <v/>
      </c>
      <c r="FR248" s="37"/>
      <c r="FS248" s="29"/>
      <c r="FT248" s="47"/>
      <c r="FU248" s="67"/>
      <c r="FV248" s="45" t="str">
        <f t="shared" si="1327"/>
        <v/>
      </c>
      <c r="FW248" s="45"/>
      <c r="FX248" s="45"/>
      <c r="FY248" s="45"/>
      <c r="FZ248" s="45" t="str">
        <f t="shared" si="1328"/>
        <v/>
      </c>
      <c r="GA248" s="45"/>
      <c r="GB248" s="45"/>
      <c r="GC248" s="45"/>
      <c r="GD248" s="45" t="str">
        <f t="shared" si="1294"/>
        <v/>
      </c>
      <c r="GE248" s="46" t="str">
        <f t="shared" si="1295"/>
        <v/>
      </c>
      <c r="GF248" s="37"/>
      <c r="GH248" s="47"/>
      <c r="GI248" s="67"/>
      <c r="GJ248" s="45" t="str">
        <f t="shared" si="1329"/>
        <v/>
      </c>
      <c r="GK248" s="45"/>
      <c r="GL248" s="45"/>
      <c r="GM248" s="45"/>
      <c r="GN248" s="45" t="str">
        <f t="shared" si="1330"/>
        <v/>
      </c>
      <c r="GO248" s="45"/>
      <c r="GP248" s="45"/>
      <c r="GQ248" s="45"/>
      <c r="GR248" s="45" t="str">
        <f t="shared" si="1296"/>
        <v/>
      </c>
      <c r="GS248" s="46" t="str">
        <f t="shared" si="1297"/>
        <v/>
      </c>
      <c r="GT248" s="37"/>
      <c r="GU248" s="61"/>
      <c r="GV248" s="47"/>
      <c r="GW248" s="62"/>
      <c r="GX248" s="43">
        <v>208</v>
      </c>
      <c r="GY248" s="45">
        <f t="shared" si="1230"/>
        <v>24</v>
      </c>
      <c r="GZ248" s="43">
        <v>14</v>
      </c>
      <c r="HA248" s="45">
        <f t="shared" si="1231"/>
        <v>1</v>
      </c>
      <c r="HB248" s="43">
        <v>2</v>
      </c>
      <c r="HC248" s="45">
        <f t="shared" si="1232"/>
        <v>1</v>
      </c>
      <c r="HD248" s="43">
        <v>1</v>
      </c>
      <c r="HE248" s="63" t="str">
        <f>IF(GX248="","",HE244)</f>
        <v>安価シール</v>
      </c>
      <c r="HF248" s="67">
        <f>IF(GX247="","",HF244)</f>
        <v>500</v>
      </c>
      <c r="HG248" s="43">
        <f t="shared" si="1233"/>
        <v>500</v>
      </c>
      <c r="HH248" s="46">
        <f>IF(HC248="","",HG248/(GY248*100))</f>
        <v>0.20833333333333334</v>
      </c>
      <c r="HI248" s="37"/>
      <c r="HK248" s="47"/>
      <c r="HL248" s="43">
        <v>1301</v>
      </c>
      <c r="HM248" s="69">
        <f t="shared" si="1234"/>
        <v>26</v>
      </c>
      <c r="HN248" s="43">
        <v>39</v>
      </c>
      <c r="HO248" s="45">
        <f t="shared" si="1235"/>
        <v>0</v>
      </c>
      <c r="HP248" s="43">
        <v>12</v>
      </c>
      <c r="HQ248" s="45">
        <f t="shared" si="1236"/>
        <v>0</v>
      </c>
      <c r="HR248" s="43">
        <v>0</v>
      </c>
      <c r="HS248" s="63" t="s">
        <v>985</v>
      </c>
      <c r="HT248" s="67">
        <v>900</v>
      </c>
      <c r="HU248" s="43">
        <f t="shared" si="1238"/>
        <v>0</v>
      </c>
      <c r="HV248" s="46">
        <f t="shared" si="1239"/>
        <v>0</v>
      </c>
      <c r="HW248" s="37"/>
      <c r="HX248" s="360"/>
      <c r="HY248" s="47"/>
      <c r="HZ248" s="43">
        <v>5909</v>
      </c>
      <c r="IA248" s="45">
        <f t="shared" si="1240"/>
        <v>10</v>
      </c>
      <c r="IB248" s="43">
        <v>174</v>
      </c>
      <c r="IC248" s="45">
        <f t="shared" si="1241"/>
        <v>0</v>
      </c>
      <c r="ID248" s="43">
        <v>12</v>
      </c>
      <c r="IE248" s="45">
        <f t="shared" si="1242"/>
        <v>1</v>
      </c>
      <c r="IF248" s="43">
        <v>0</v>
      </c>
      <c r="IG248" s="63" t="str">
        <f t="shared" si="1243"/>
        <v>ギャルキティマスコット</v>
      </c>
      <c r="IH248" s="67">
        <f t="shared" si="1244"/>
        <v>500</v>
      </c>
      <c r="II248" s="43">
        <f t="shared" si="1245"/>
        <v>500</v>
      </c>
      <c r="IJ248" s="46">
        <f t="shared" si="1246"/>
        <v>0.5</v>
      </c>
      <c r="IK248" s="37" t="s">
        <v>991</v>
      </c>
      <c r="IL248" s="29"/>
      <c r="IM248" s="47"/>
      <c r="IN248" s="43">
        <v>6643</v>
      </c>
      <c r="IO248" s="45">
        <f t="shared" si="1247"/>
        <v>31</v>
      </c>
      <c r="IP248" s="43">
        <v>174</v>
      </c>
      <c r="IQ248" s="45">
        <f t="shared" si="1248"/>
        <v>3</v>
      </c>
      <c r="IR248" s="43">
        <v>6</v>
      </c>
      <c r="IS248" s="45">
        <f t="shared" si="1249"/>
        <v>4</v>
      </c>
      <c r="IT248" s="43">
        <v>0</v>
      </c>
      <c r="IU248" s="63" t="s">
        <v>987</v>
      </c>
      <c r="IV248" s="67"/>
      <c r="IW248" s="43">
        <f t="shared" si="1252"/>
        <v>0</v>
      </c>
      <c r="IX248" s="46">
        <f t="shared" si="1253"/>
        <v>0</v>
      </c>
      <c r="IY248" s="37" t="s">
        <v>986</v>
      </c>
      <c r="IZ248" s="61"/>
      <c r="JA248" s="47"/>
      <c r="JB248" s="43">
        <v>4912</v>
      </c>
      <c r="JC248" s="45">
        <f t="shared" si="1254"/>
        <v>21</v>
      </c>
      <c r="JD248" s="43">
        <v>141</v>
      </c>
      <c r="JE248" s="45">
        <f t="shared" si="1255"/>
        <v>0</v>
      </c>
      <c r="JF248" s="43">
        <v>11</v>
      </c>
      <c r="JG248" s="45">
        <f t="shared" si="1256"/>
        <v>1</v>
      </c>
      <c r="JH248" s="43">
        <v>0</v>
      </c>
      <c r="JI248" s="63" t="str">
        <f t="shared" si="1257"/>
        <v>キティフェイスポーチ</v>
      </c>
      <c r="JJ248" s="67">
        <f t="shared" si="1258"/>
        <v>700</v>
      </c>
      <c r="JK248" s="43">
        <f t="shared" si="1259"/>
        <v>700</v>
      </c>
      <c r="JL248" s="46">
        <f t="shared" si="1260"/>
        <v>0.33333333333333331</v>
      </c>
      <c r="JM248" s="37" t="s">
        <v>268</v>
      </c>
      <c r="JN248" s="29"/>
      <c r="JO248" s="47"/>
      <c r="JP248" s="43">
        <v>6857</v>
      </c>
      <c r="JQ248" s="45">
        <f t="shared" si="1261"/>
        <v>41</v>
      </c>
      <c r="JR248" s="43">
        <v>142</v>
      </c>
      <c r="JS248" s="45">
        <f t="shared" si="1262"/>
        <v>1</v>
      </c>
      <c r="JT248" s="43">
        <v>13</v>
      </c>
      <c r="JU248" s="45">
        <f t="shared" si="1263"/>
        <v>1</v>
      </c>
      <c r="JV248" s="43">
        <v>0</v>
      </c>
      <c r="JW248" s="63" t="str">
        <f t="shared" si="1272"/>
        <v>モンチッチマスコット2</v>
      </c>
      <c r="JX248" s="67">
        <f t="shared" si="1273"/>
        <v>539</v>
      </c>
      <c r="JY248" s="43">
        <f t="shared" si="1264"/>
        <v>539</v>
      </c>
      <c r="JZ248" s="46">
        <f t="shared" si="1265"/>
        <v>0.13146341463414635</v>
      </c>
      <c r="KA248" s="37" t="s">
        <v>988</v>
      </c>
      <c r="KB248" s="51"/>
      <c r="KC248" s="47"/>
      <c r="KD248" s="43">
        <v>11812</v>
      </c>
      <c r="KE248" s="45">
        <f>IF(KD248="","",KD248-KD244)</f>
        <v>27</v>
      </c>
      <c r="KF248" s="43">
        <v>345</v>
      </c>
      <c r="KG248" s="45">
        <f>IF(KF248="","",KF248-KF244)</f>
        <v>1</v>
      </c>
      <c r="KH248" s="43">
        <v>10</v>
      </c>
      <c r="KI248" s="45">
        <f>IF(KH248="","",KH244+KJ244-KH248)</f>
        <v>1</v>
      </c>
      <c r="KJ248" s="43">
        <v>1</v>
      </c>
      <c r="KK248" s="63" t="str">
        <f>IF(KD248="","",KK244)</f>
        <v>サンリオヘアバンド</v>
      </c>
      <c r="KL248" s="67">
        <v>1100</v>
      </c>
      <c r="KM248" s="43">
        <f>IF(KH248="","",KI248*KL248)</f>
        <v>1100</v>
      </c>
      <c r="KN248" s="46">
        <f>IF(KI248="","",KM248/(KE248*100))</f>
        <v>0.40740740740740738</v>
      </c>
      <c r="KO248" s="37"/>
      <c r="KP248" s="29"/>
      <c r="KQ248" s="47"/>
      <c r="KR248" s="43">
        <v>3306</v>
      </c>
      <c r="KS248" s="45">
        <f>IF(KR248="","",KR248-KR244)</f>
        <v>16</v>
      </c>
      <c r="KT248" s="43">
        <v>86</v>
      </c>
      <c r="KU248" s="45">
        <f>IF(KT248="","",KT248-KT244)</f>
        <v>1</v>
      </c>
      <c r="KV248" s="43">
        <v>8</v>
      </c>
      <c r="KW248" s="45">
        <f>IF(KV248="","",KV244+KX244-KV248)</f>
        <v>1</v>
      </c>
      <c r="KX248" s="43">
        <v>3</v>
      </c>
      <c r="KY248" s="63" t="str">
        <f>IF(KR248="","",KY244)</f>
        <v>ギャルキティフェイスポーチ</v>
      </c>
      <c r="KZ248" s="67">
        <f>IF(KS248="","",KZ244)</f>
        <v>1000</v>
      </c>
      <c r="LA248" s="43">
        <f>IF(KV248="","",KW248*KZ248)</f>
        <v>1000</v>
      </c>
      <c r="LB248" s="46">
        <f>IF(KW248="","",LA248/(KS248*100))</f>
        <v>0.625</v>
      </c>
      <c r="LC248" s="37" t="s">
        <v>983</v>
      </c>
      <c r="LD248" s="29"/>
      <c r="LE248" s="75"/>
      <c r="LF248" s="76"/>
      <c r="LG248" s="76"/>
      <c r="LH248" s="76"/>
      <c r="LI248" s="76"/>
      <c r="LJ248" s="77"/>
      <c r="LK248" s="76"/>
      <c r="LL248" s="76"/>
      <c r="LM248" s="78"/>
      <c r="LN248" s="79"/>
      <c r="LO248" s="76"/>
      <c r="LP248" s="80"/>
      <c r="LQ248" s="37"/>
      <c r="LR248" s="29"/>
      <c r="LS248" s="47"/>
      <c r="LT248" s="67"/>
      <c r="LU248" s="45" t="str">
        <f t="shared" si="1331"/>
        <v/>
      </c>
      <c r="LV248" s="45"/>
      <c r="LW248" s="45"/>
      <c r="LX248" s="45"/>
      <c r="LY248" s="45" t="str">
        <f t="shared" si="1332"/>
        <v/>
      </c>
      <c r="LZ248" s="45"/>
      <c r="MA248" s="45"/>
      <c r="MB248" s="45"/>
      <c r="MC248" s="45" t="str">
        <f t="shared" si="1298"/>
        <v/>
      </c>
      <c r="MD248" s="46" t="str">
        <f t="shared" si="1299"/>
        <v/>
      </c>
      <c r="ME248" s="37"/>
      <c r="MF248" s="29"/>
      <c r="MG248" s="47"/>
      <c r="MH248" s="67"/>
      <c r="MI248" s="45" t="str">
        <f t="shared" si="1333"/>
        <v/>
      </c>
      <c r="MJ248" s="45"/>
      <c r="MK248" s="45"/>
      <c r="ML248" s="45"/>
      <c r="MM248" s="45" t="str">
        <f t="shared" si="1334"/>
        <v/>
      </c>
      <c r="MN248" s="45"/>
      <c r="MO248" s="45"/>
      <c r="MP248" s="45"/>
      <c r="MQ248" s="45" t="str">
        <f t="shared" si="1300"/>
        <v/>
      </c>
      <c r="MR248" s="46" t="str">
        <f t="shared" si="1301"/>
        <v/>
      </c>
      <c r="MS248" s="37"/>
      <c r="MT248" s="29"/>
      <c r="MU248" s="47"/>
      <c r="MV248" s="67"/>
      <c r="MW248" s="45" t="str">
        <f t="shared" si="1335"/>
        <v/>
      </c>
      <c r="MX248" s="45"/>
      <c r="MY248" s="45"/>
      <c r="MZ248" s="45"/>
      <c r="NA248" s="45" t="str">
        <f t="shared" si="1336"/>
        <v/>
      </c>
      <c r="NB248" s="45"/>
      <c r="NC248" s="45"/>
      <c r="ND248" s="45"/>
      <c r="NE248" s="45" t="str">
        <f t="shared" si="1302"/>
        <v/>
      </c>
      <c r="NF248" s="46" t="str">
        <f t="shared" si="1303"/>
        <v/>
      </c>
      <c r="NG248" s="37"/>
      <c r="NH248" s="29"/>
      <c r="NI248" s="47"/>
      <c r="NJ248" s="67"/>
      <c r="NK248" s="45" t="str">
        <f t="shared" si="1337"/>
        <v/>
      </c>
      <c r="NL248" s="45"/>
      <c r="NM248" s="45"/>
      <c r="NN248" s="45"/>
      <c r="NO248" s="45" t="str">
        <f t="shared" si="1338"/>
        <v/>
      </c>
      <c r="NP248" s="45"/>
      <c r="NQ248" s="45"/>
      <c r="NR248" s="45"/>
      <c r="NS248" s="45" t="str">
        <f t="shared" si="1304"/>
        <v/>
      </c>
      <c r="NT248" s="46" t="str">
        <f t="shared" si="1305"/>
        <v/>
      </c>
      <c r="NU248" s="37"/>
    </row>
    <row r="249" spans="1:385" ht="15" customHeight="1" thickTop="1" x14ac:dyDescent="0.25">
      <c r="A249" s="38"/>
      <c r="B249" s="39"/>
      <c r="C249" s="40"/>
      <c r="D249" s="40"/>
      <c r="E249" s="41"/>
      <c r="F249" s="41"/>
      <c r="G249" s="40"/>
      <c r="H249" s="42"/>
      <c r="I249" s="45"/>
      <c r="J249" s="45" t="str">
        <f t="shared" si="1306"/>
        <v/>
      </c>
      <c r="K249" s="45"/>
      <c r="L249" s="45"/>
      <c r="M249" s="45"/>
      <c r="N249" s="45" t="str">
        <f t="shared" si="1307"/>
        <v/>
      </c>
      <c r="O249" s="45"/>
      <c r="P249" s="45"/>
      <c r="Q249" s="45"/>
      <c r="R249" s="45" t="str">
        <f t="shared" si="1276"/>
        <v/>
      </c>
      <c r="S249" s="46" t="str">
        <f t="shared" si="1277"/>
        <v/>
      </c>
      <c r="T249" s="37"/>
      <c r="U249" s="29"/>
      <c r="V249" s="47"/>
      <c r="W249" s="67"/>
      <c r="X249" s="45" t="str">
        <f t="shared" si="1308"/>
        <v/>
      </c>
      <c r="Y249" s="45"/>
      <c r="Z249" s="45"/>
      <c r="AA249" s="45"/>
      <c r="AB249" s="45" t="str">
        <f t="shared" si="1309"/>
        <v/>
      </c>
      <c r="AC249" s="45"/>
      <c r="AD249" s="45"/>
      <c r="AE249" s="45"/>
      <c r="AF249" s="45" t="str">
        <f t="shared" si="1278"/>
        <v/>
      </c>
      <c r="AG249" s="46" t="str">
        <f t="shared" si="1279"/>
        <v/>
      </c>
      <c r="AH249" s="37"/>
      <c r="AI249" s="29"/>
      <c r="AJ249" s="47"/>
      <c r="AK249" s="45"/>
      <c r="AL249" s="45" t="str">
        <f t="shared" si="1310"/>
        <v/>
      </c>
      <c r="AM249" s="45"/>
      <c r="AN249" s="45" t="str">
        <f t="shared" si="1311"/>
        <v/>
      </c>
      <c r="AO249" s="45"/>
      <c r="AP249" s="45" t="str">
        <f t="shared" si="1312"/>
        <v/>
      </c>
      <c r="AQ249" s="45"/>
      <c r="AR249" s="45"/>
      <c r="AS249" s="45"/>
      <c r="AT249" s="45" t="str">
        <f t="shared" si="1280"/>
        <v/>
      </c>
      <c r="AU249" s="46" t="str">
        <f t="shared" si="1281"/>
        <v/>
      </c>
      <c r="AV249" s="37"/>
      <c r="AW249" s="29"/>
      <c r="AX249" s="47"/>
      <c r="AY249" s="45"/>
      <c r="AZ249" s="45" t="str">
        <f t="shared" si="1313"/>
        <v/>
      </c>
      <c r="BA249" s="45"/>
      <c r="BB249" s="45" t="str">
        <f t="shared" si="1314"/>
        <v/>
      </c>
      <c r="BC249" s="45"/>
      <c r="BD249" s="45" t="str">
        <f t="shared" si="1315"/>
        <v/>
      </c>
      <c r="BE249" s="45"/>
      <c r="BF249" s="45"/>
      <c r="BG249" s="45"/>
      <c r="BH249" s="45" t="str">
        <f t="shared" si="1282"/>
        <v/>
      </c>
      <c r="BI249" s="46" t="str">
        <f t="shared" si="1283"/>
        <v/>
      </c>
      <c r="BJ249" s="37"/>
      <c r="BK249" s="29"/>
      <c r="BL249" s="47"/>
      <c r="BM249" s="45">
        <v>5459</v>
      </c>
      <c r="BN249" s="45">
        <f t="shared" si="1211"/>
        <v>66</v>
      </c>
      <c r="BO249" s="45">
        <v>174</v>
      </c>
      <c r="BP249" s="45">
        <f t="shared" si="1212"/>
        <v>2</v>
      </c>
      <c r="BQ249" s="45">
        <v>9</v>
      </c>
      <c r="BR249" s="45">
        <f t="shared" si="1213"/>
        <v>1</v>
      </c>
      <c r="BS249" s="27">
        <v>0</v>
      </c>
      <c r="BT249" s="63" t="str">
        <f t="shared" si="1268"/>
        <v>サンリオボアバンスクリップ</v>
      </c>
      <c r="BU249" s="67">
        <f t="shared" si="1269"/>
        <v>1100</v>
      </c>
      <c r="BV249" s="45">
        <f t="shared" si="1214"/>
        <v>1100</v>
      </c>
      <c r="BW249" s="46">
        <f t="shared" si="1215"/>
        <v>0.16666666666666666</v>
      </c>
      <c r="BX249" s="37"/>
      <c r="BY249" s="57"/>
      <c r="BZ249" s="47"/>
      <c r="CA249" s="45">
        <v>9826</v>
      </c>
      <c r="CB249" s="45">
        <f t="shared" si="1216"/>
        <v>69</v>
      </c>
      <c r="CC249" s="45">
        <v>467</v>
      </c>
      <c r="CD249" s="45">
        <f t="shared" si="1217"/>
        <v>1</v>
      </c>
      <c r="CE249" s="45">
        <v>10</v>
      </c>
      <c r="CF249" s="45">
        <f t="shared" si="1218"/>
        <v>2</v>
      </c>
      <c r="CG249" s="27">
        <v>0</v>
      </c>
      <c r="CH249" s="63" t="str">
        <f t="shared" si="1219"/>
        <v>サンリオボアバンスクリップ</v>
      </c>
      <c r="CI249" s="67">
        <f t="shared" si="1220"/>
        <v>1100</v>
      </c>
      <c r="CJ249" s="45">
        <f t="shared" si="1221"/>
        <v>2200</v>
      </c>
      <c r="CK249" s="46">
        <f t="shared" si="1222"/>
        <v>0.3188405797101449</v>
      </c>
      <c r="CL249" s="37"/>
      <c r="CM249" s="29"/>
      <c r="CN249" s="47"/>
      <c r="CO249" s="45">
        <v>4067</v>
      </c>
      <c r="CP249" s="45">
        <f t="shared" si="1223"/>
        <v>21</v>
      </c>
      <c r="CQ249" s="45">
        <v>127</v>
      </c>
      <c r="CR249" s="45">
        <f t="shared" si="1224"/>
        <v>0</v>
      </c>
      <c r="CS249" s="45">
        <v>11</v>
      </c>
      <c r="CT249" s="45">
        <f t="shared" si="1225"/>
        <v>0</v>
      </c>
      <c r="CU249" s="27">
        <v>0</v>
      </c>
      <c r="CV249" s="63" t="str">
        <f t="shared" si="1226"/>
        <v>キティしっぽ付きポーチ</v>
      </c>
      <c r="CW249" s="67">
        <f t="shared" si="1227"/>
        <v>880</v>
      </c>
      <c r="CX249" s="45">
        <f t="shared" si="1228"/>
        <v>0</v>
      </c>
      <c r="CY249" s="46">
        <f t="shared" si="1229"/>
        <v>0</v>
      </c>
      <c r="CZ249" s="37" t="s">
        <v>350</v>
      </c>
      <c r="DA249" s="29"/>
      <c r="DB249" s="47"/>
      <c r="DC249" s="67"/>
      <c r="DD249" s="45" t="str">
        <f t="shared" si="1316"/>
        <v/>
      </c>
      <c r="DE249" s="45"/>
      <c r="DF249" s="45"/>
      <c r="DG249" s="45"/>
      <c r="DH249" s="45" t="str">
        <f t="shared" si="1317"/>
        <v/>
      </c>
      <c r="DI249" s="45"/>
      <c r="DJ249" s="45"/>
      <c r="DK249" s="45"/>
      <c r="DL249" s="45" t="str">
        <f t="shared" si="1284"/>
        <v/>
      </c>
      <c r="DM249" s="46" t="str">
        <f t="shared" si="1285"/>
        <v/>
      </c>
      <c r="DN249" s="37"/>
      <c r="DO249" s="29"/>
      <c r="DP249" s="47"/>
      <c r="DQ249" s="45"/>
      <c r="DR249" s="45" t="str">
        <f t="shared" si="1318"/>
        <v/>
      </c>
      <c r="DS249" s="45"/>
      <c r="DT249" s="45" t="str">
        <f t="shared" si="1319"/>
        <v/>
      </c>
      <c r="DU249" s="45"/>
      <c r="DV249" s="45" t="str">
        <f t="shared" si="1320"/>
        <v/>
      </c>
      <c r="DW249" s="45"/>
      <c r="DX249" s="45"/>
      <c r="DY249" s="45"/>
      <c r="DZ249" s="45" t="str">
        <f t="shared" si="1286"/>
        <v/>
      </c>
      <c r="EA249" s="46" t="str">
        <f t="shared" si="1287"/>
        <v/>
      </c>
      <c r="EB249" s="37"/>
      <c r="ED249" s="47"/>
      <c r="EE249" s="67"/>
      <c r="EF249" s="45" t="str">
        <f t="shared" si="1321"/>
        <v/>
      </c>
      <c r="EG249" s="45"/>
      <c r="EH249" s="45"/>
      <c r="EI249" s="45"/>
      <c r="EJ249" s="45" t="str">
        <f t="shared" si="1322"/>
        <v/>
      </c>
      <c r="EK249" s="45"/>
      <c r="EL249" s="45"/>
      <c r="EM249" s="45"/>
      <c r="EN249" s="45" t="str">
        <f t="shared" si="1288"/>
        <v/>
      </c>
      <c r="EO249" s="46" t="str">
        <f t="shared" si="1289"/>
        <v/>
      </c>
      <c r="EP249" s="37"/>
      <c r="ER249" s="47"/>
      <c r="ES249" s="67"/>
      <c r="ET249" s="45" t="str">
        <f t="shared" si="1323"/>
        <v/>
      </c>
      <c r="EU249" s="45"/>
      <c r="EV249" s="45"/>
      <c r="EW249" s="45"/>
      <c r="EX249" s="45" t="str">
        <f t="shared" si="1324"/>
        <v/>
      </c>
      <c r="EY249" s="45"/>
      <c r="EZ249" s="45"/>
      <c r="FA249" s="45"/>
      <c r="FB249" s="45" t="str">
        <f t="shared" si="1290"/>
        <v/>
      </c>
      <c r="FC249" s="46" t="str">
        <f t="shared" si="1291"/>
        <v/>
      </c>
      <c r="FD249" s="37"/>
      <c r="FF249" s="47"/>
      <c r="FG249" s="67"/>
      <c r="FH249" s="45" t="str">
        <f t="shared" si="1325"/>
        <v/>
      </c>
      <c r="FI249" s="45"/>
      <c r="FJ249" s="45"/>
      <c r="FK249" s="45"/>
      <c r="FL249" s="45" t="str">
        <f t="shared" si="1326"/>
        <v/>
      </c>
      <c r="FM249" s="45"/>
      <c r="FN249" s="45"/>
      <c r="FO249" s="45"/>
      <c r="FP249" s="45" t="str">
        <f t="shared" si="1292"/>
        <v/>
      </c>
      <c r="FQ249" s="46" t="str">
        <f t="shared" si="1293"/>
        <v/>
      </c>
      <c r="FR249" s="37"/>
      <c r="FS249" s="29"/>
      <c r="FT249" s="47"/>
      <c r="FU249" s="67"/>
      <c r="FV249" s="45" t="str">
        <f t="shared" si="1327"/>
        <v/>
      </c>
      <c r="FW249" s="45"/>
      <c r="FX249" s="45"/>
      <c r="FY249" s="45"/>
      <c r="FZ249" s="45" t="str">
        <f t="shared" si="1328"/>
        <v/>
      </c>
      <c r="GA249" s="45"/>
      <c r="GB249" s="45"/>
      <c r="GC249" s="45"/>
      <c r="GD249" s="45" t="str">
        <f t="shared" si="1294"/>
        <v/>
      </c>
      <c r="GE249" s="46" t="str">
        <f t="shared" si="1295"/>
        <v/>
      </c>
      <c r="GF249" s="37"/>
      <c r="GH249" s="47"/>
      <c r="GI249" s="67"/>
      <c r="GJ249" s="45" t="str">
        <f t="shared" si="1329"/>
        <v/>
      </c>
      <c r="GK249" s="45"/>
      <c r="GL249" s="45"/>
      <c r="GM249" s="45"/>
      <c r="GN249" s="45" t="str">
        <f t="shared" si="1330"/>
        <v/>
      </c>
      <c r="GO249" s="45"/>
      <c r="GP249" s="45"/>
      <c r="GQ249" s="45"/>
      <c r="GR249" s="45" t="str">
        <f t="shared" si="1296"/>
        <v/>
      </c>
      <c r="GS249" s="46" t="str">
        <f t="shared" si="1297"/>
        <v/>
      </c>
      <c r="GT249" s="37"/>
      <c r="GU249" s="61"/>
      <c r="GV249" s="47"/>
      <c r="GW249" s="30"/>
      <c r="GX249" s="45">
        <v>3807</v>
      </c>
      <c r="GY249" s="45">
        <f t="shared" si="1230"/>
        <v>38</v>
      </c>
      <c r="GZ249" s="45">
        <v>88</v>
      </c>
      <c r="HA249" s="45">
        <f t="shared" si="1231"/>
        <v>3</v>
      </c>
      <c r="HB249" s="45">
        <v>0</v>
      </c>
      <c r="HC249" s="45">
        <f t="shared" si="1232"/>
        <v>3</v>
      </c>
      <c r="HD249" s="27">
        <v>3</v>
      </c>
      <c r="HE249" s="63" t="str">
        <f>IF(GX247="","",HE245)</f>
        <v>安価シール</v>
      </c>
      <c r="HF249" s="67">
        <f>IF(GX247="","",HF245)</f>
        <v>500</v>
      </c>
      <c r="HG249" s="45">
        <f t="shared" si="1233"/>
        <v>1500</v>
      </c>
      <c r="HH249" s="46">
        <f>IF(HC249="","",HG249/(GY248*100))</f>
        <v>0.625</v>
      </c>
      <c r="HI249" s="37"/>
      <c r="HK249" s="47"/>
      <c r="HL249" s="45">
        <v>2776</v>
      </c>
      <c r="HM249" s="45">
        <f t="shared" si="1234"/>
        <v>119</v>
      </c>
      <c r="HN249" s="45">
        <v>78</v>
      </c>
      <c r="HO249" s="45">
        <f t="shared" si="1235"/>
        <v>2</v>
      </c>
      <c r="HP249" s="45">
        <v>17</v>
      </c>
      <c r="HQ249" s="45">
        <f t="shared" si="1236"/>
        <v>3</v>
      </c>
      <c r="HR249" s="27">
        <v>0</v>
      </c>
      <c r="HS249" s="63" t="s">
        <v>924</v>
      </c>
      <c r="HT249" s="67">
        <v>1100</v>
      </c>
      <c r="HU249" s="45">
        <f t="shared" si="1238"/>
        <v>3300</v>
      </c>
      <c r="HV249" s="46">
        <f t="shared" si="1239"/>
        <v>0.27731092436974791</v>
      </c>
      <c r="HW249" s="37"/>
      <c r="HX249" s="360"/>
      <c r="HY249" s="47"/>
      <c r="HZ249" s="45">
        <v>9250</v>
      </c>
      <c r="IA249" s="45">
        <f t="shared" si="1240"/>
        <v>60</v>
      </c>
      <c r="IB249" s="45">
        <v>258</v>
      </c>
      <c r="IC249" s="45">
        <f t="shared" si="1241"/>
        <v>3</v>
      </c>
      <c r="ID249" s="45">
        <v>30</v>
      </c>
      <c r="IE249" s="45">
        <f t="shared" si="1242"/>
        <v>2</v>
      </c>
      <c r="IF249" s="27">
        <v>4</v>
      </c>
      <c r="IG249" s="63" t="str">
        <f t="shared" si="1243"/>
        <v>ボンボンドロップシール</v>
      </c>
      <c r="IH249" s="67">
        <f t="shared" si="1244"/>
        <v>200</v>
      </c>
      <c r="II249" s="45">
        <f t="shared" si="1245"/>
        <v>400</v>
      </c>
      <c r="IJ249" s="46">
        <f t="shared" si="1246"/>
        <v>6.6666666666666666E-2</v>
      </c>
      <c r="IK249" s="37" t="s">
        <v>992</v>
      </c>
      <c r="IL249" s="29"/>
      <c r="IM249" s="47"/>
      <c r="IN249" s="45">
        <v>6078</v>
      </c>
      <c r="IO249" s="45">
        <f t="shared" si="1247"/>
        <v>120</v>
      </c>
      <c r="IP249" s="45">
        <v>428</v>
      </c>
      <c r="IQ249" s="45">
        <f t="shared" si="1248"/>
        <v>3</v>
      </c>
      <c r="IR249" s="45">
        <v>33</v>
      </c>
      <c r="IS249" s="45">
        <f t="shared" si="1249"/>
        <v>3</v>
      </c>
      <c r="IT249" s="27">
        <v>0</v>
      </c>
      <c r="IU249" s="63" t="str">
        <f t="shared" si="1250"/>
        <v>たまごっちヘアクリップ</v>
      </c>
      <c r="IV249" s="67">
        <f t="shared" si="1251"/>
        <v>1100</v>
      </c>
      <c r="IW249" s="45">
        <f t="shared" si="1252"/>
        <v>3300</v>
      </c>
      <c r="IX249" s="46">
        <f t="shared" si="1253"/>
        <v>0.27500000000000002</v>
      </c>
      <c r="IY249" s="37"/>
      <c r="IZ249" s="61"/>
      <c r="JA249" s="47"/>
      <c r="JB249" s="45">
        <v>9573</v>
      </c>
      <c r="JC249" s="45">
        <f t="shared" si="1254"/>
        <v>169</v>
      </c>
      <c r="JD249" s="45">
        <v>524</v>
      </c>
      <c r="JE249" s="45">
        <f t="shared" si="1255"/>
        <v>1</v>
      </c>
      <c r="JF249" s="45">
        <v>15</v>
      </c>
      <c r="JG249" s="45">
        <f t="shared" si="1256"/>
        <v>1</v>
      </c>
      <c r="JH249" s="27">
        <v>0</v>
      </c>
      <c r="JI249" s="63" t="str">
        <f t="shared" si="1257"/>
        <v>たまごっちマスコット</v>
      </c>
      <c r="JJ249" s="67">
        <f t="shared" si="1258"/>
        <v>1100</v>
      </c>
      <c r="JK249" s="45">
        <f t="shared" si="1259"/>
        <v>1100</v>
      </c>
      <c r="JL249" s="46">
        <f t="shared" si="1260"/>
        <v>6.5088757396449703E-2</v>
      </c>
      <c r="JM249" s="37"/>
      <c r="JN249" s="29"/>
      <c r="JO249" s="47"/>
      <c r="JP249" s="45">
        <v>6864</v>
      </c>
      <c r="JQ249" s="45">
        <f t="shared" si="1261"/>
        <v>43</v>
      </c>
      <c r="JR249" s="45">
        <v>317</v>
      </c>
      <c r="JS249" s="45">
        <f t="shared" si="1262"/>
        <v>7</v>
      </c>
      <c r="JT249" s="45">
        <v>300</v>
      </c>
      <c r="JU249" s="45">
        <f t="shared" si="1263"/>
        <v>10</v>
      </c>
      <c r="JV249" s="27">
        <v>0</v>
      </c>
      <c r="JW249" s="63" t="str">
        <f t="shared" si="1272"/>
        <v>ブレスレット</v>
      </c>
      <c r="JX249" s="67">
        <f t="shared" si="1273"/>
        <v>150</v>
      </c>
      <c r="JY249" s="45">
        <f t="shared" si="1264"/>
        <v>1500</v>
      </c>
      <c r="JZ249" s="46">
        <f t="shared" si="1265"/>
        <v>0.34883720930232559</v>
      </c>
      <c r="KA249" s="37"/>
      <c r="KB249" s="51"/>
      <c r="KC249" s="47"/>
      <c r="KD249" s="45">
        <v>14209</v>
      </c>
      <c r="KE249" s="45">
        <f>IF(KD249="","",KD249-KD245)</f>
        <v>109</v>
      </c>
      <c r="KF249" s="45">
        <v>759</v>
      </c>
      <c r="KG249" s="45">
        <f>IF(KF249="","",KF249-KF245)</f>
        <v>2</v>
      </c>
      <c r="KH249" s="45">
        <v>16</v>
      </c>
      <c r="KI249" s="45">
        <f>IF(KH249="","",KH245+KJ245-KH249)</f>
        <v>2</v>
      </c>
      <c r="KJ249" s="27"/>
      <c r="KK249" s="63" t="str">
        <f>IF(KD249="","",KK245)</f>
        <v>たまごっちマスコット</v>
      </c>
      <c r="KL249" s="67">
        <f>IF(KE249="","",KL245)</f>
        <v>1100</v>
      </c>
      <c r="KM249" s="45">
        <f>IF(KH249="","",KI249*KL249)</f>
        <v>2200</v>
      </c>
      <c r="KN249" s="46">
        <f>IF(KI249="","",KM249/(KE249*100))</f>
        <v>0.20183486238532111</v>
      </c>
      <c r="KO249" s="37"/>
      <c r="KP249" s="29"/>
      <c r="KQ249" s="47"/>
      <c r="KR249" s="45">
        <v>3866</v>
      </c>
      <c r="KS249" s="45">
        <f>IF(KR249="","",KR249-KR245)</f>
        <v>48</v>
      </c>
      <c r="KT249" s="45">
        <v>122</v>
      </c>
      <c r="KU249" s="45">
        <f>IF(KT249="","",KT249-KT245)</f>
        <v>0</v>
      </c>
      <c r="KV249" s="45">
        <v>10</v>
      </c>
      <c r="KW249" s="45">
        <f>IF(KV249="","",KV245+KX245-KV249)</f>
        <v>0</v>
      </c>
      <c r="KX249" s="27">
        <v>0</v>
      </c>
      <c r="KY249" s="63" t="str">
        <f>IF(KR249="","",KY245)</f>
        <v>ゲームアーク</v>
      </c>
      <c r="KZ249" s="67">
        <f>IF(KS249="","",KZ245)</f>
        <v>0</v>
      </c>
      <c r="LA249" s="45">
        <f>IF(KV249="","",KW249*KZ249)</f>
        <v>0</v>
      </c>
      <c r="LB249" s="46">
        <f>IF(KW249="","",LA249/(KS249*100))</f>
        <v>0</v>
      </c>
      <c r="LC249" s="37"/>
      <c r="LD249" s="29"/>
      <c r="LE249" s="52" t="str">
        <f>IF(A229="","",A229)</f>
        <v/>
      </c>
      <c r="LF249" s="43"/>
      <c r="LG249" s="86"/>
      <c r="LH249" s="43"/>
      <c r="LI249" s="43"/>
      <c r="LJ249" s="43"/>
      <c r="LK249" s="87"/>
      <c r="LL249" s="43"/>
      <c r="LM249" s="65"/>
      <c r="LN249" s="48"/>
      <c r="LO249" s="87"/>
      <c r="LP249" s="53"/>
      <c r="LQ249" s="37"/>
      <c r="LR249" s="29"/>
      <c r="LS249" s="47"/>
      <c r="LT249" s="67"/>
      <c r="LU249" s="45" t="str">
        <f t="shared" si="1331"/>
        <v/>
      </c>
      <c r="LV249" s="45"/>
      <c r="LW249" s="45"/>
      <c r="LX249" s="45"/>
      <c r="LY249" s="45" t="str">
        <f t="shared" si="1332"/>
        <v/>
      </c>
      <c r="LZ249" s="45"/>
      <c r="MA249" s="45"/>
      <c r="MB249" s="45"/>
      <c r="MC249" s="45" t="str">
        <f t="shared" si="1298"/>
        <v/>
      </c>
      <c r="MD249" s="46" t="str">
        <f t="shared" si="1299"/>
        <v/>
      </c>
      <c r="ME249" s="37"/>
      <c r="MF249" s="29"/>
      <c r="MG249" s="47"/>
      <c r="MH249" s="67"/>
      <c r="MI249" s="45" t="str">
        <f t="shared" si="1333"/>
        <v/>
      </c>
      <c r="MJ249" s="45"/>
      <c r="MK249" s="45"/>
      <c r="ML249" s="45"/>
      <c r="MM249" s="45" t="str">
        <f t="shared" si="1334"/>
        <v/>
      </c>
      <c r="MN249" s="45"/>
      <c r="MO249" s="45"/>
      <c r="MP249" s="45"/>
      <c r="MQ249" s="45" t="str">
        <f t="shared" si="1300"/>
        <v/>
      </c>
      <c r="MR249" s="46" t="str">
        <f t="shared" si="1301"/>
        <v/>
      </c>
      <c r="MS249" s="37"/>
      <c r="MT249" s="29"/>
      <c r="MU249" s="47"/>
      <c r="MV249" s="67"/>
      <c r="MW249" s="45" t="str">
        <f t="shared" si="1335"/>
        <v/>
      </c>
      <c r="MX249" s="45"/>
      <c r="MY249" s="45"/>
      <c r="MZ249" s="45"/>
      <c r="NA249" s="45" t="str">
        <f t="shared" si="1336"/>
        <v/>
      </c>
      <c r="NB249" s="45"/>
      <c r="NC249" s="45"/>
      <c r="ND249" s="45"/>
      <c r="NE249" s="45" t="str">
        <f t="shared" si="1302"/>
        <v/>
      </c>
      <c r="NF249" s="46" t="str">
        <f t="shared" si="1303"/>
        <v/>
      </c>
      <c r="NG249" s="37"/>
      <c r="NH249" s="29"/>
      <c r="NI249" s="47"/>
      <c r="NJ249" s="67"/>
      <c r="NK249" s="45" t="str">
        <f t="shared" si="1337"/>
        <v/>
      </c>
      <c r="NL249" s="45"/>
      <c r="NM249" s="45"/>
      <c r="NN249" s="45"/>
      <c r="NO249" s="45" t="str">
        <f t="shared" si="1338"/>
        <v/>
      </c>
      <c r="NP249" s="45"/>
      <c r="NQ249" s="45"/>
      <c r="NR249" s="45"/>
      <c r="NS249" s="45" t="str">
        <f t="shared" si="1304"/>
        <v/>
      </c>
      <c r="NT249" s="46" t="str">
        <f t="shared" si="1305"/>
        <v/>
      </c>
      <c r="NU249" s="37"/>
    </row>
    <row r="250" spans="1:385" ht="15" customHeight="1" thickBot="1" x14ac:dyDescent="0.3">
      <c r="A250" s="38"/>
      <c r="B250" s="39"/>
      <c r="C250" s="40"/>
      <c r="D250" s="40"/>
      <c r="E250" s="41"/>
      <c r="F250" s="41"/>
      <c r="G250" s="40"/>
      <c r="H250" s="42"/>
      <c r="I250" s="45"/>
      <c r="J250" s="45" t="str">
        <f t="shared" si="1306"/>
        <v/>
      </c>
      <c r="K250" s="45"/>
      <c r="L250" s="45"/>
      <c r="M250" s="45"/>
      <c r="N250" s="45" t="str">
        <f t="shared" si="1307"/>
        <v/>
      </c>
      <c r="O250" s="45"/>
      <c r="P250" s="45"/>
      <c r="Q250" s="45"/>
      <c r="R250" s="45" t="str">
        <f t="shared" si="1276"/>
        <v/>
      </c>
      <c r="S250" s="46" t="str">
        <f t="shared" si="1277"/>
        <v/>
      </c>
      <c r="T250" s="37"/>
      <c r="U250" s="29"/>
      <c r="V250" s="47"/>
      <c r="W250" s="67"/>
      <c r="X250" s="45" t="str">
        <f t="shared" si="1308"/>
        <v/>
      </c>
      <c r="Y250" s="45"/>
      <c r="Z250" s="45"/>
      <c r="AA250" s="45"/>
      <c r="AB250" s="45" t="str">
        <f t="shared" si="1309"/>
        <v/>
      </c>
      <c r="AC250" s="45"/>
      <c r="AD250" s="45"/>
      <c r="AE250" s="45"/>
      <c r="AF250" s="45" t="str">
        <f t="shared" si="1278"/>
        <v/>
      </c>
      <c r="AG250" s="46" t="str">
        <f t="shared" si="1279"/>
        <v/>
      </c>
      <c r="AH250" s="37"/>
      <c r="AI250" s="29"/>
      <c r="AJ250" s="47"/>
      <c r="AK250" s="45"/>
      <c r="AL250" s="45" t="str">
        <f t="shared" si="1310"/>
        <v/>
      </c>
      <c r="AM250" s="45"/>
      <c r="AN250" s="45" t="str">
        <f t="shared" si="1311"/>
        <v/>
      </c>
      <c r="AO250" s="45"/>
      <c r="AP250" s="45" t="str">
        <f t="shared" si="1312"/>
        <v/>
      </c>
      <c r="AQ250" s="45"/>
      <c r="AR250" s="45"/>
      <c r="AS250" s="45"/>
      <c r="AT250" s="45" t="str">
        <f t="shared" si="1280"/>
        <v/>
      </c>
      <c r="AU250" s="46" t="str">
        <f t="shared" si="1281"/>
        <v/>
      </c>
      <c r="AV250" s="37"/>
      <c r="AW250" s="29"/>
      <c r="AX250" s="47"/>
      <c r="AY250" s="45"/>
      <c r="AZ250" s="45" t="str">
        <f t="shared" si="1313"/>
        <v/>
      </c>
      <c r="BA250" s="45"/>
      <c r="BB250" s="45" t="str">
        <f t="shared" si="1314"/>
        <v/>
      </c>
      <c r="BC250" s="45"/>
      <c r="BD250" s="45" t="str">
        <f t="shared" si="1315"/>
        <v/>
      </c>
      <c r="BE250" s="45"/>
      <c r="BF250" s="45"/>
      <c r="BG250" s="45"/>
      <c r="BH250" s="45" t="str">
        <f t="shared" si="1282"/>
        <v/>
      </c>
      <c r="BI250" s="46" t="str">
        <f t="shared" si="1283"/>
        <v/>
      </c>
      <c r="BJ250" s="37"/>
      <c r="BK250" s="29"/>
      <c r="BL250" s="75"/>
      <c r="BM250" s="76">
        <v>3069</v>
      </c>
      <c r="BN250" s="76">
        <f t="shared" si="1211"/>
        <v>24</v>
      </c>
      <c r="BO250" s="76">
        <v>46</v>
      </c>
      <c r="BP250" s="76">
        <f t="shared" si="1212"/>
        <v>5</v>
      </c>
      <c r="BQ250" s="76">
        <v>8</v>
      </c>
      <c r="BR250" s="76">
        <f t="shared" si="1213"/>
        <v>5</v>
      </c>
      <c r="BS250" s="76">
        <v>0</v>
      </c>
      <c r="BT250" s="78" t="str">
        <f t="shared" si="1268"/>
        <v>yayaマスコット</v>
      </c>
      <c r="BU250" s="79">
        <f t="shared" si="1269"/>
        <v>930</v>
      </c>
      <c r="BV250" s="76">
        <f t="shared" si="1214"/>
        <v>4650</v>
      </c>
      <c r="BW250" s="80">
        <f t="shared" si="1215"/>
        <v>1.9375</v>
      </c>
      <c r="BX250" s="37"/>
      <c r="BY250" s="57"/>
      <c r="BZ250" s="75"/>
      <c r="CA250" s="76">
        <v>7490</v>
      </c>
      <c r="CB250" s="76">
        <f t="shared" si="1216"/>
        <v>31</v>
      </c>
      <c r="CC250" s="76">
        <v>412</v>
      </c>
      <c r="CD250" s="76">
        <f t="shared" si="1217"/>
        <v>1</v>
      </c>
      <c r="CE250" s="76">
        <v>28</v>
      </c>
      <c r="CF250" s="76">
        <f t="shared" si="1218"/>
        <v>1</v>
      </c>
      <c r="CG250" s="76">
        <v>0</v>
      </c>
      <c r="CH250" s="78" t="str">
        <f t="shared" si="1219"/>
        <v>ボンドロシール</v>
      </c>
      <c r="CI250" s="79">
        <f t="shared" si="1220"/>
        <v>200</v>
      </c>
      <c r="CJ250" s="76">
        <f t="shared" si="1221"/>
        <v>200</v>
      </c>
      <c r="CK250" s="80">
        <f t="shared" si="1222"/>
        <v>6.4516129032258063E-2</v>
      </c>
      <c r="CL250" s="37" t="s">
        <v>984</v>
      </c>
      <c r="CM250" s="29"/>
      <c r="CN250" s="75"/>
      <c r="CO250" s="76">
        <v>3145</v>
      </c>
      <c r="CP250" s="76">
        <f t="shared" si="1223"/>
        <v>82</v>
      </c>
      <c r="CQ250" s="76">
        <v>206</v>
      </c>
      <c r="CR250" s="76">
        <f t="shared" si="1224"/>
        <v>22</v>
      </c>
      <c r="CS250" s="76">
        <v>270</v>
      </c>
      <c r="CT250" s="76">
        <f t="shared" si="1225"/>
        <v>29</v>
      </c>
      <c r="CU250" s="76">
        <v>0</v>
      </c>
      <c r="CV250" s="78" t="str">
        <f t="shared" si="1226"/>
        <v>サンリオブレスレット</v>
      </c>
      <c r="CW250" s="79">
        <f t="shared" si="1227"/>
        <v>250</v>
      </c>
      <c r="CX250" s="76">
        <f t="shared" si="1228"/>
        <v>7250</v>
      </c>
      <c r="CY250" s="80">
        <f t="shared" si="1229"/>
        <v>0.88414634146341464</v>
      </c>
      <c r="CZ250" s="37"/>
      <c r="DA250" s="29"/>
      <c r="DB250" s="47"/>
      <c r="DC250" s="67"/>
      <c r="DD250" s="45" t="str">
        <f t="shared" si="1316"/>
        <v/>
      </c>
      <c r="DE250" s="45"/>
      <c r="DF250" s="45"/>
      <c r="DG250" s="45"/>
      <c r="DH250" s="45" t="str">
        <f t="shared" si="1317"/>
        <v/>
      </c>
      <c r="DI250" s="45"/>
      <c r="DJ250" s="45"/>
      <c r="DK250" s="45"/>
      <c r="DL250" s="45" t="str">
        <f t="shared" si="1284"/>
        <v/>
      </c>
      <c r="DM250" s="46" t="str">
        <f t="shared" si="1285"/>
        <v/>
      </c>
      <c r="DN250" s="37"/>
      <c r="DO250" s="29"/>
      <c r="DP250" s="47"/>
      <c r="DQ250" s="45"/>
      <c r="DR250" s="45" t="str">
        <f t="shared" si="1318"/>
        <v/>
      </c>
      <c r="DS250" s="45"/>
      <c r="DT250" s="45" t="str">
        <f t="shared" si="1319"/>
        <v/>
      </c>
      <c r="DU250" s="45"/>
      <c r="DV250" s="45" t="str">
        <f t="shared" si="1320"/>
        <v/>
      </c>
      <c r="DW250" s="45"/>
      <c r="DX250" s="45"/>
      <c r="DY250" s="45"/>
      <c r="DZ250" s="45" t="str">
        <f t="shared" si="1286"/>
        <v/>
      </c>
      <c r="EA250" s="46" t="str">
        <f t="shared" si="1287"/>
        <v/>
      </c>
      <c r="EB250" s="37"/>
      <c r="ED250" s="47"/>
      <c r="EE250" s="67"/>
      <c r="EF250" s="45" t="str">
        <f t="shared" si="1321"/>
        <v/>
      </c>
      <c r="EG250" s="45"/>
      <c r="EH250" s="45"/>
      <c r="EI250" s="45"/>
      <c r="EJ250" s="45" t="str">
        <f t="shared" si="1322"/>
        <v/>
      </c>
      <c r="EK250" s="45"/>
      <c r="EL250" s="45"/>
      <c r="EM250" s="45"/>
      <c r="EN250" s="45" t="str">
        <f t="shared" si="1288"/>
        <v/>
      </c>
      <c r="EO250" s="46" t="str">
        <f t="shared" si="1289"/>
        <v/>
      </c>
      <c r="EP250" s="37"/>
      <c r="ER250" s="47"/>
      <c r="ES250" s="67"/>
      <c r="ET250" s="45" t="str">
        <f t="shared" si="1323"/>
        <v/>
      </c>
      <c r="EU250" s="45"/>
      <c r="EV250" s="45"/>
      <c r="EW250" s="45"/>
      <c r="EX250" s="45" t="str">
        <f t="shared" si="1324"/>
        <v/>
      </c>
      <c r="EY250" s="45"/>
      <c r="EZ250" s="45"/>
      <c r="FA250" s="45"/>
      <c r="FB250" s="45" t="str">
        <f t="shared" si="1290"/>
        <v/>
      </c>
      <c r="FC250" s="46" t="str">
        <f t="shared" si="1291"/>
        <v/>
      </c>
      <c r="FD250" s="37"/>
      <c r="FF250" s="47"/>
      <c r="FG250" s="67"/>
      <c r="FH250" s="45" t="str">
        <f t="shared" si="1325"/>
        <v/>
      </c>
      <c r="FI250" s="45"/>
      <c r="FJ250" s="45"/>
      <c r="FK250" s="45"/>
      <c r="FL250" s="45" t="str">
        <f t="shared" si="1326"/>
        <v/>
      </c>
      <c r="FM250" s="45"/>
      <c r="FN250" s="45"/>
      <c r="FO250" s="45"/>
      <c r="FP250" s="45" t="str">
        <f t="shared" si="1292"/>
        <v/>
      </c>
      <c r="FQ250" s="46" t="str">
        <f t="shared" si="1293"/>
        <v/>
      </c>
      <c r="FR250" s="37"/>
      <c r="FS250" s="29"/>
      <c r="FT250" s="47"/>
      <c r="FU250" s="67"/>
      <c r="FV250" s="45" t="str">
        <f t="shared" si="1327"/>
        <v/>
      </c>
      <c r="FW250" s="45"/>
      <c r="FX250" s="45"/>
      <c r="FY250" s="45"/>
      <c r="FZ250" s="45" t="str">
        <f t="shared" si="1328"/>
        <v/>
      </c>
      <c r="GA250" s="45"/>
      <c r="GB250" s="45"/>
      <c r="GC250" s="45"/>
      <c r="GD250" s="45" t="str">
        <f t="shared" si="1294"/>
        <v/>
      </c>
      <c r="GE250" s="46" t="str">
        <f t="shared" si="1295"/>
        <v/>
      </c>
      <c r="GF250" s="37"/>
      <c r="GH250" s="47"/>
      <c r="GI250" s="67"/>
      <c r="GJ250" s="45" t="str">
        <f t="shared" si="1329"/>
        <v/>
      </c>
      <c r="GK250" s="45"/>
      <c r="GL250" s="45"/>
      <c r="GM250" s="45"/>
      <c r="GN250" s="45" t="str">
        <f t="shared" si="1330"/>
        <v/>
      </c>
      <c r="GO250" s="45"/>
      <c r="GP250" s="45"/>
      <c r="GQ250" s="45"/>
      <c r="GR250" s="45" t="str">
        <f t="shared" si="1296"/>
        <v/>
      </c>
      <c r="GS250" s="46" t="str">
        <f t="shared" si="1297"/>
        <v/>
      </c>
      <c r="GT250" s="37"/>
      <c r="GU250" s="61"/>
      <c r="GV250" s="75"/>
      <c r="GW250" s="84"/>
      <c r="GX250" s="76">
        <v>15401</v>
      </c>
      <c r="GY250" s="76">
        <f t="shared" si="1230"/>
        <v>345</v>
      </c>
      <c r="GZ250" s="76">
        <v>130</v>
      </c>
      <c r="HA250" s="76">
        <f t="shared" si="1231"/>
        <v>2</v>
      </c>
      <c r="HB250" s="76">
        <v>1</v>
      </c>
      <c r="HC250" s="76">
        <f t="shared" si="1232"/>
        <v>2</v>
      </c>
      <c r="HD250" s="76">
        <v>2</v>
      </c>
      <c r="HE250" s="78" t="str">
        <f>IF(GX248="","",HE246)</f>
        <v>ボンボンドロップシール</v>
      </c>
      <c r="HF250" s="79">
        <f>IF(GX247="","",HF246)</f>
        <v>2000</v>
      </c>
      <c r="HG250" s="76">
        <f t="shared" si="1233"/>
        <v>4000</v>
      </c>
      <c r="HH250" s="80">
        <f>IF(HC250="","",HG250/(GY248*100))</f>
        <v>1.6666666666666667</v>
      </c>
      <c r="HI250" s="37"/>
      <c r="HK250" s="75"/>
      <c r="HL250" s="76">
        <v>2305</v>
      </c>
      <c r="HM250" s="76">
        <f t="shared" si="1234"/>
        <v>108</v>
      </c>
      <c r="HN250" s="76">
        <v>63</v>
      </c>
      <c r="HO250" s="76">
        <f t="shared" si="1235"/>
        <v>3</v>
      </c>
      <c r="HP250" s="76">
        <v>28</v>
      </c>
      <c r="HQ250" s="76">
        <f t="shared" si="1236"/>
        <v>2</v>
      </c>
      <c r="HR250" s="76">
        <v>4</v>
      </c>
      <c r="HS250" s="78" t="str">
        <f t="shared" si="1270"/>
        <v>ボンドロシール</v>
      </c>
      <c r="HT250" s="79">
        <f t="shared" si="1271"/>
        <v>200</v>
      </c>
      <c r="HU250" s="76">
        <f t="shared" si="1238"/>
        <v>400</v>
      </c>
      <c r="HV250" s="80">
        <f t="shared" si="1239"/>
        <v>3.7037037037037035E-2</v>
      </c>
      <c r="HW250" s="37"/>
      <c r="HX250" s="360"/>
      <c r="HY250" s="75"/>
      <c r="HZ250" s="76">
        <v>8543</v>
      </c>
      <c r="IA250" s="76">
        <f t="shared" si="1240"/>
        <v>53</v>
      </c>
      <c r="IB250" s="76">
        <v>333</v>
      </c>
      <c r="IC250" s="76">
        <f t="shared" si="1241"/>
        <v>1</v>
      </c>
      <c r="ID250" s="76">
        <v>14</v>
      </c>
      <c r="IE250" s="76">
        <f t="shared" si="1242"/>
        <v>1</v>
      </c>
      <c r="IF250" s="76">
        <v>0</v>
      </c>
      <c r="IG250" s="78" t="str">
        <f t="shared" si="1243"/>
        <v>雪見だいふくイヤホン</v>
      </c>
      <c r="IH250" s="79">
        <f t="shared" si="1244"/>
        <v>1100</v>
      </c>
      <c r="II250" s="76">
        <f t="shared" si="1245"/>
        <v>1100</v>
      </c>
      <c r="IJ250" s="80">
        <f t="shared" si="1246"/>
        <v>0.20754716981132076</v>
      </c>
      <c r="IK250" s="37"/>
      <c r="IL250" s="29"/>
      <c r="IM250" s="75"/>
      <c r="IN250" s="76">
        <v>7553</v>
      </c>
      <c r="IO250" s="76">
        <f t="shared" si="1247"/>
        <v>71</v>
      </c>
      <c r="IP250" s="76">
        <v>325</v>
      </c>
      <c r="IQ250" s="76">
        <f t="shared" si="1248"/>
        <v>5</v>
      </c>
      <c r="IR250" s="76">
        <v>33</v>
      </c>
      <c r="IS250" s="76">
        <f t="shared" si="1249"/>
        <v>9</v>
      </c>
      <c r="IT250" s="76">
        <v>-8</v>
      </c>
      <c r="IU250" s="78" t="str">
        <f t="shared" si="1250"/>
        <v>しばこ</v>
      </c>
      <c r="IV250" s="79">
        <f t="shared" si="1251"/>
        <v>200</v>
      </c>
      <c r="IW250" s="76">
        <f t="shared" si="1252"/>
        <v>1800</v>
      </c>
      <c r="IX250" s="80">
        <f t="shared" si="1253"/>
        <v>0.25352112676056338</v>
      </c>
      <c r="IY250" s="37"/>
      <c r="IZ250" s="61"/>
      <c r="JA250" s="75"/>
      <c r="JB250" s="76">
        <v>1266</v>
      </c>
      <c r="JC250" s="76">
        <f t="shared" si="1254"/>
        <v>35</v>
      </c>
      <c r="JD250" s="76">
        <v>255</v>
      </c>
      <c r="JE250" s="76">
        <f t="shared" si="1255"/>
        <v>0</v>
      </c>
      <c r="JF250" s="76">
        <v>12</v>
      </c>
      <c r="JG250" s="76">
        <f t="shared" si="1256"/>
        <v>0</v>
      </c>
      <c r="JH250" s="76">
        <v>0</v>
      </c>
      <c r="JI250" s="78" t="str">
        <f t="shared" si="1257"/>
        <v>ゲームアーク</v>
      </c>
      <c r="JJ250" s="79">
        <f t="shared" si="1258"/>
        <v>500</v>
      </c>
      <c r="JK250" s="76">
        <f t="shared" si="1259"/>
        <v>0</v>
      </c>
      <c r="JL250" s="80">
        <f t="shared" si="1260"/>
        <v>0</v>
      </c>
      <c r="JM250" s="37"/>
      <c r="JN250" s="29"/>
      <c r="JO250" s="75"/>
      <c r="JP250" s="76">
        <v>6466</v>
      </c>
      <c r="JQ250" s="76">
        <f t="shared" si="1261"/>
        <v>10</v>
      </c>
      <c r="JR250" s="76">
        <v>238</v>
      </c>
      <c r="JS250" s="76">
        <f t="shared" si="1262"/>
        <v>0</v>
      </c>
      <c r="JT250" s="76">
        <v>8</v>
      </c>
      <c r="JU250" s="76">
        <f t="shared" si="1263"/>
        <v>0</v>
      </c>
      <c r="JV250" s="76">
        <v>0</v>
      </c>
      <c r="JW250" s="78" t="str">
        <f t="shared" si="1272"/>
        <v>キティしっぽ付ポーチ</v>
      </c>
      <c r="JX250" s="79">
        <f t="shared" si="1273"/>
        <v>0</v>
      </c>
      <c r="JY250" s="76">
        <f t="shared" si="1264"/>
        <v>0</v>
      </c>
      <c r="JZ250" s="80">
        <f t="shared" si="1265"/>
        <v>0</v>
      </c>
      <c r="KA250" s="37"/>
      <c r="KB250" s="51"/>
      <c r="KC250" s="75"/>
      <c r="KD250" s="76">
        <v>15827</v>
      </c>
      <c r="KE250" s="76">
        <f>IF(KD250="","",KD250-KD246)</f>
        <v>12</v>
      </c>
      <c r="KF250" s="76">
        <v>839</v>
      </c>
      <c r="KG250" s="76">
        <f>IF(KF250="","",KF250-KF246)</f>
        <v>5</v>
      </c>
      <c r="KH250" s="76">
        <v>319</v>
      </c>
      <c r="KI250" s="76">
        <f>IF(KH250="","",KH246+KJ246-KH250)</f>
        <v>5</v>
      </c>
      <c r="KJ250" s="76">
        <v>0</v>
      </c>
      <c r="KK250" s="78" t="s">
        <v>42</v>
      </c>
      <c r="KL250" s="79">
        <f>IF(KE250="","",KL246)</f>
        <v>198</v>
      </c>
      <c r="KM250" s="76">
        <f>IF(KH250="","",KI250*KL250)</f>
        <v>990</v>
      </c>
      <c r="KN250" s="80">
        <f>IF(KI250="","",KM250/(KE250*100))</f>
        <v>0.82499999999999996</v>
      </c>
      <c r="KO250" s="37"/>
      <c r="KP250" s="29"/>
      <c r="KQ250" s="75"/>
      <c r="KR250" s="76">
        <v>4825</v>
      </c>
      <c r="KS250" s="76">
        <f>IF(KR250="","",KR250-KR246)</f>
        <v>106</v>
      </c>
      <c r="KT250" s="76">
        <v>108</v>
      </c>
      <c r="KU250" s="76">
        <f>IF(KT250="","",KT250-KT246)</f>
        <v>7</v>
      </c>
      <c r="KV250" s="76">
        <v>23</v>
      </c>
      <c r="KW250" s="76">
        <f>IF(KV250="","",KV246+KX246-KV250)</f>
        <v>12</v>
      </c>
      <c r="KX250" s="76">
        <v>10</v>
      </c>
      <c r="KY250" s="78" t="str">
        <f>IF(KR250="","",KY246)</f>
        <v>ボンボンドロップシール</v>
      </c>
      <c r="KZ250" s="79">
        <f>IF(KS250="","",KZ246)</f>
        <v>200</v>
      </c>
      <c r="LA250" s="76">
        <f>IF(KV250="","",KW250*KZ250)</f>
        <v>2400</v>
      </c>
      <c r="LB250" s="80">
        <f>IF(KW250="","",LA250/(KS250*100))</f>
        <v>0.22641509433962265</v>
      </c>
      <c r="LC250" s="37"/>
      <c r="LD250" s="29"/>
      <c r="LE250" s="47"/>
      <c r="LF250" s="45"/>
      <c r="LG250" s="45"/>
      <c r="LH250" s="45"/>
      <c r="LI250" s="45"/>
      <c r="LJ250" s="43"/>
      <c r="LK250" s="45"/>
      <c r="LL250" s="45"/>
      <c r="LM250" s="73"/>
      <c r="LN250" s="67"/>
      <c r="LO250" s="45"/>
      <c r="LP250" s="46"/>
      <c r="LQ250" s="37"/>
      <c r="LR250" s="29"/>
      <c r="LS250" s="47"/>
      <c r="LT250" s="67"/>
      <c r="LU250" s="45" t="str">
        <f t="shared" si="1331"/>
        <v/>
      </c>
      <c r="LV250" s="45"/>
      <c r="LW250" s="45"/>
      <c r="LX250" s="45"/>
      <c r="LY250" s="45" t="str">
        <f t="shared" si="1332"/>
        <v/>
      </c>
      <c r="LZ250" s="45"/>
      <c r="MA250" s="45"/>
      <c r="MB250" s="45"/>
      <c r="MC250" s="45" t="str">
        <f t="shared" si="1298"/>
        <v/>
      </c>
      <c r="MD250" s="46" t="str">
        <f t="shared" si="1299"/>
        <v/>
      </c>
      <c r="ME250" s="37"/>
      <c r="MF250" s="29"/>
      <c r="MG250" s="47"/>
      <c r="MH250" s="67"/>
      <c r="MI250" s="45" t="str">
        <f t="shared" si="1333"/>
        <v/>
      </c>
      <c r="MJ250" s="45"/>
      <c r="MK250" s="45"/>
      <c r="ML250" s="45"/>
      <c r="MM250" s="45" t="str">
        <f t="shared" si="1334"/>
        <v/>
      </c>
      <c r="MN250" s="45"/>
      <c r="MO250" s="45"/>
      <c r="MP250" s="45"/>
      <c r="MQ250" s="45" t="str">
        <f t="shared" si="1300"/>
        <v/>
      </c>
      <c r="MR250" s="46" t="str">
        <f t="shared" si="1301"/>
        <v/>
      </c>
      <c r="MS250" s="37"/>
      <c r="MT250" s="29"/>
      <c r="MU250" s="47"/>
      <c r="MV250" s="67"/>
      <c r="MW250" s="45" t="str">
        <f t="shared" si="1335"/>
        <v/>
      </c>
      <c r="MX250" s="45"/>
      <c r="MY250" s="45"/>
      <c r="MZ250" s="45"/>
      <c r="NA250" s="45" t="str">
        <f t="shared" si="1336"/>
        <v/>
      </c>
      <c r="NB250" s="45"/>
      <c r="NC250" s="45"/>
      <c r="ND250" s="45"/>
      <c r="NE250" s="45" t="str">
        <f t="shared" si="1302"/>
        <v/>
      </c>
      <c r="NF250" s="46" t="str">
        <f t="shared" si="1303"/>
        <v/>
      </c>
      <c r="NG250" s="37"/>
      <c r="NH250" s="29"/>
      <c r="NI250" s="47"/>
      <c r="NJ250" s="67"/>
      <c r="NK250" s="45" t="str">
        <f t="shared" si="1337"/>
        <v/>
      </c>
      <c r="NL250" s="45"/>
      <c r="NM250" s="45"/>
      <c r="NN250" s="45"/>
      <c r="NO250" s="45" t="str">
        <f t="shared" si="1338"/>
        <v/>
      </c>
      <c r="NP250" s="45"/>
      <c r="NQ250" s="45"/>
      <c r="NR250" s="45"/>
      <c r="NS250" s="45" t="str">
        <f t="shared" si="1304"/>
        <v/>
      </c>
      <c r="NT250" s="46" t="str">
        <f t="shared" si="1305"/>
        <v/>
      </c>
      <c r="NU250" s="37"/>
    </row>
    <row r="251" spans="1:385" ht="15" customHeight="1" thickTop="1" thickBot="1" x14ac:dyDescent="0.3">
      <c r="A251" s="38"/>
      <c r="B251" s="39"/>
      <c r="C251" s="40"/>
      <c r="D251" s="40"/>
      <c r="E251" s="41"/>
      <c r="F251" s="41"/>
      <c r="G251" s="40"/>
      <c r="H251" s="42"/>
      <c r="I251" s="45"/>
      <c r="J251" s="45" t="str">
        <f t="shared" si="1306"/>
        <v/>
      </c>
      <c r="K251" s="45"/>
      <c r="L251" s="45"/>
      <c r="M251" s="45"/>
      <c r="N251" s="45" t="str">
        <f t="shared" si="1307"/>
        <v/>
      </c>
      <c r="O251" s="45"/>
      <c r="P251" s="45"/>
      <c r="Q251" s="45"/>
      <c r="R251" s="45" t="str">
        <f t="shared" si="1276"/>
        <v/>
      </c>
      <c r="S251" s="46" t="str">
        <f t="shared" si="1277"/>
        <v/>
      </c>
      <c r="T251" s="37"/>
      <c r="U251" s="29"/>
      <c r="V251" s="47"/>
      <c r="W251" s="67"/>
      <c r="X251" s="45" t="str">
        <f t="shared" si="1308"/>
        <v/>
      </c>
      <c r="Y251" s="45"/>
      <c r="Z251" s="45"/>
      <c r="AA251" s="45"/>
      <c r="AB251" s="45" t="str">
        <f t="shared" si="1309"/>
        <v/>
      </c>
      <c r="AC251" s="45"/>
      <c r="AD251" s="45"/>
      <c r="AE251" s="45"/>
      <c r="AF251" s="45" t="str">
        <f t="shared" si="1278"/>
        <v/>
      </c>
      <c r="AG251" s="46" t="str">
        <f t="shared" si="1279"/>
        <v/>
      </c>
      <c r="AH251" s="37"/>
      <c r="AI251" s="29"/>
      <c r="AJ251" s="47"/>
      <c r="AK251" s="45"/>
      <c r="AL251" s="45" t="str">
        <f t="shared" si="1310"/>
        <v/>
      </c>
      <c r="AM251" s="45"/>
      <c r="AN251" s="45" t="str">
        <f t="shared" si="1311"/>
        <v/>
      </c>
      <c r="AO251" s="45"/>
      <c r="AP251" s="45" t="str">
        <f t="shared" si="1312"/>
        <v/>
      </c>
      <c r="AQ251" s="45"/>
      <c r="AR251" s="45"/>
      <c r="AS251" s="45"/>
      <c r="AT251" s="45" t="str">
        <f t="shared" si="1280"/>
        <v/>
      </c>
      <c r="AU251" s="46" t="str">
        <f t="shared" si="1281"/>
        <v/>
      </c>
      <c r="AV251" s="37"/>
      <c r="AW251" s="29"/>
      <c r="AX251" s="47"/>
      <c r="AY251" s="45"/>
      <c r="AZ251" s="45" t="str">
        <f t="shared" si="1313"/>
        <v/>
      </c>
      <c r="BA251" s="45"/>
      <c r="BB251" s="45" t="str">
        <f t="shared" si="1314"/>
        <v/>
      </c>
      <c r="BC251" s="45"/>
      <c r="BD251" s="45" t="str">
        <f t="shared" si="1315"/>
        <v/>
      </c>
      <c r="BE251" s="45"/>
      <c r="BF251" s="45"/>
      <c r="BG251" s="45"/>
      <c r="BH251" s="45" t="str">
        <f t="shared" si="1282"/>
        <v/>
      </c>
      <c r="BI251" s="46" t="str">
        <f t="shared" si="1283"/>
        <v/>
      </c>
      <c r="BJ251" s="37"/>
      <c r="BK251" s="29"/>
      <c r="BL251" s="52"/>
      <c r="BM251" s="45"/>
      <c r="BN251" s="43"/>
      <c r="BO251" s="45"/>
      <c r="BP251" s="87"/>
      <c r="BQ251" s="99"/>
      <c r="BR251" s="43"/>
      <c r="BS251" s="43"/>
      <c r="BT251" s="44"/>
      <c r="BU251" s="48"/>
      <c r="BV251" s="45"/>
      <c r="BW251" s="89"/>
      <c r="BX251" s="37"/>
      <c r="BY251" s="57"/>
      <c r="BZ251" s="52"/>
      <c r="CA251" s="45"/>
      <c r="CB251" s="43"/>
      <c r="CC251" s="45"/>
      <c r="CD251" s="87"/>
      <c r="CE251" s="99"/>
      <c r="CF251" s="43"/>
      <c r="CG251" s="43"/>
      <c r="CH251" s="44"/>
      <c r="CI251" s="48"/>
      <c r="CJ251" s="45"/>
      <c r="CK251" s="89"/>
      <c r="CL251" s="37"/>
      <c r="CM251" s="29"/>
      <c r="CN251" s="52"/>
      <c r="CO251" s="45"/>
      <c r="CP251" s="43"/>
      <c r="CQ251" s="45"/>
      <c r="CR251" s="87"/>
      <c r="CS251" s="99"/>
      <c r="CT251" s="43"/>
      <c r="CU251" s="43"/>
      <c r="CV251" s="44"/>
      <c r="CW251" s="48"/>
      <c r="CX251" s="45"/>
      <c r="CY251" s="89"/>
      <c r="CZ251" s="37"/>
      <c r="DA251" s="29"/>
      <c r="DB251" s="47"/>
      <c r="DC251" s="67"/>
      <c r="DD251" s="45" t="str">
        <f t="shared" si="1316"/>
        <v/>
      </c>
      <c r="DE251" s="45"/>
      <c r="DF251" s="45"/>
      <c r="DG251" s="45"/>
      <c r="DH251" s="45" t="str">
        <f t="shared" si="1317"/>
        <v/>
      </c>
      <c r="DI251" s="45"/>
      <c r="DJ251" s="45"/>
      <c r="DK251" s="45"/>
      <c r="DL251" s="45" t="str">
        <f t="shared" si="1284"/>
        <v/>
      </c>
      <c r="DM251" s="46" t="str">
        <f t="shared" si="1285"/>
        <v/>
      </c>
      <c r="DN251" s="37"/>
      <c r="DO251" s="29"/>
      <c r="DP251" s="47"/>
      <c r="DQ251" s="45"/>
      <c r="DR251" s="45" t="str">
        <f t="shared" si="1318"/>
        <v/>
      </c>
      <c r="DS251" s="45"/>
      <c r="DT251" s="45" t="str">
        <f t="shared" si="1319"/>
        <v/>
      </c>
      <c r="DU251" s="45"/>
      <c r="DV251" s="45" t="str">
        <f t="shared" si="1320"/>
        <v/>
      </c>
      <c r="DW251" s="45"/>
      <c r="DX251" s="45"/>
      <c r="DY251" s="45"/>
      <c r="DZ251" s="45" t="str">
        <f t="shared" si="1286"/>
        <v/>
      </c>
      <c r="EA251" s="46" t="str">
        <f t="shared" si="1287"/>
        <v/>
      </c>
      <c r="EB251" s="37"/>
      <c r="ED251" s="47"/>
      <c r="EE251" s="67"/>
      <c r="EF251" s="45" t="str">
        <f t="shared" si="1321"/>
        <v/>
      </c>
      <c r="EG251" s="45"/>
      <c r="EH251" s="45"/>
      <c r="EI251" s="45"/>
      <c r="EJ251" s="45" t="str">
        <f t="shared" si="1322"/>
        <v/>
      </c>
      <c r="EK251" s="45"/>
      <c r="EL251" s="45"/>
      <c r="EM251" s="45"/>
      <c r="EN251" s="45" t="str">
        <f t="shared" si="1288"/>
        <v/>
      </c>
      <c r="EO251" s="46" t="str">
        <f t="shared" si="1289"/>
        <v/>
      </c>
      <c r="EP251" s="37"/>
      <c r="ER251" s="47"/>
      <c r="ES251" s="67"/>
      <c r="ET251" s="45" t="str">
        <f t="shared" si="1323"/>
        <v/>
      </c>
      <c r="EU251" s="45"/>
      <c r="EV251" s="45"/>
      <c r="EW251" s="45"/>
      <c r="EX251" s="45" t="str">
        <f t="shared" si="1324"/>
        <v/>
      </c>
      <c r="EY251" s="45"/>
      <c r="EZ251" s="45"/>
      <c r="FA251" s="45"/>
      <c r="FB251" s="45" t="str">
        <f t="shared" si="1290"/>
        <v/>
      </c>
      <c r="FC251" s="46" t="str">
        <f t="shared" si="1291"/>
        <v/>
      </c>
      <c r="FD251" s="37"/>
      <c r="FF251" s="47"/>
      <c r="FG251" s="67"/>
      <c r="FH251" s="45" t="str">
        <f t="shared" si="1325"/>
        <v/>
      </c>
      <c r="FI251" s="45"/>
      <c r="FJ251" s="45"/>
      <c r="FK251" s="45"/>
      <c r="FL251" s="45" t="str">
        <f t="shared" si="1326"/>
        <v/>
      </c>
      <c r="FM251" s="45"/>
      <c r="FN251" s="45"/>
      <c r="FO251" s="45"/>
      <c r="FP251" s="45" t="str">
        <f t="shared" si="1292"/>
        <v/>
      </c>
      <c r="FQ251" s="46" t="str">
        <f t="shared" si="1293"/>
        <v/>
      </c>
      <c r="FR251" s="37"/>
      <c r="FS251" s="29"/>
      <c r="FT251" s="47"/>
      <c r="FU251" s="67"/>
      <c r="FV251" s="45" t="str">
        <f t="shared" si="1327"/>
        <v/>
      </c>
      <c r="FW251" s="45"/>
      <c r="FX251" s="45"/>
      <c r="FY251" s="45"/>
      <c r="FZ251" s="45" t="str">
        <f t="shared" si="1328"/>
        <v/>
      </c>
      <c r="GA251" s="45"/>
      <c r="GB251" s="45"/>
      <c r="GC251" s="45"/>
      <c r="GD251" s="45" t="str">
        <f t="shared" si="1294"/>
        <v/>
      </c>
      <c r="GE251" s="46" t="str">
        <f t="shared" si="1295"/>
        <v/>
      </c>
      <c r="GF251" s="37"/>
      <c r="GH251" s="47"/>
      <c r="GI251" s="67"/>
      <c r="GJ251" s="45" t="str">
        <f t="shared" si="1329"/>
        <v/>
      </c>
      <c r="GK251" s="45"/>
      <c r="GL251" s="45"/>
      <c r="GM251" s="45"/>
      <c r="GN251" s="45" t="str">
        <f t="shared" si="1330"/>
        <v/>
      </c>
      <c r="GO251" s="45"/>
      <c r="GP251" s="45"/>
      <c r="GQ251" s="45"/>
      <c r="GR251" s="45" t="str">
        <f t="shared" si="1296"/>
        <v/>
      </c>
      <c r="GS251" s="46" t="str">
        <f t="shared" si="1297"/>
        <v/>
      </c>
      <c r="GT251" s="37"/>
      <c r="GU251" s="61"/>
      <c r="GV251" s="52" t="str">
        <f>IF($A227="","",$A227)</f>
        <v/>
      </c>
      <c r="GW251" s="62"/>
      <c r="GX251" s="45"/>
      <c r="GY251" s="43"/>
      <c r="GZ251" s="45"/>
      <c r="HA251" s="87"/>
      <c r="HB251" s="99"/>
      <c r="HC251" s="43"/>
      <c r="HD251" s="43"/>
      <c r="HE251" s="44"/>
      <c r="HF251" s="48"/>
      <c r="HG251" s="45"/>
      <c r="HH251" s="89"/>
      <c r="HI251" s="37"/>
      <c r="HK251" s="52"/>
      <c r="HL251" s="45"/>
      <c r="HM251" s="43"/>
      <c r="HN251" s="45"/>
      <c r="HO251" s="87"/>
      <c r="HP251" s="99"/>
      <c r="HQ251" s="43"/>
      <c r="HR251" s="43"/>
      <c r="HS251" s="44"/>
      <c r="HT251" s="48"/>
      <c r="HU251" s="45"/>
      <c r="HV251" s="89"/>
      <c r="HW251" s="37"/>
      <c r="HX251" s="360"/>
      <c r="HY251" s="52"/>
      <c r="HZ251" s="45"/>
      <c r="IA251" s="43"/>
      <c r="IB251" s="45"/>
      <c r="IC251" s="87"/>
      <c r="ID251" s="99"/>
      <c r="IE251" s="43"/>
      <c r="IF251" s="43"/>
      <c r="IG251" s="44"/>
      <c r="IH251" s="48"/>
      <c r="II251" s="45"/>
      <c r="IJ251" s="89"/>
      <c r="IK251" s="37"/>
      <c r="IL251" s="29"/>
      <c r="IM251" s="52"/>
      <c r="IN251" s="45"/>
      <c r="IO251" s="43"/>
      <c r="IP251" s="45"/>
      <c r="IQ251" s="87"/>
      <c r="IR251" s="99"/>
      <c r="IS251" s="43"/>
      <c r="IT251" s="43"/>
      <c r="IU251" s="44"/>
      <c r="IV251" s="48"/>
      <c r="IW251" s="45"/>
      <c r="IX251" s="89"/>
      <c r="IY251" s="37"/>
      <c r="IZ251" s="61"/>
      <c r="JA251" s="52"/>
      <c r="JB251" s="45"/>
      <c r="JC251" s="43"/>
      <c r="JD251" s="45"/>
      <c r="JE251" s="87"/>
      <c r="JF251" s="99"/>
      <c r="JG251" s="43"/>
      <c r="JH251" s="43"/>
      <c r="JI251" s="44"/>
      <c r="JJ251" s="48"/>
      <c r="JK251" s="45"/>
      <c r="JL251" s="89"/>
      <c r="JM251" s="37"/>
      <c r="JN251" s="29"/>
      <c r="JO251" s="52"/>
      <c r="JP251" s="45"/>
      <c r="JQ251" s="43"/>
      <c r="JR251" s="45"/>
      <c r="JS251" s="87"/>
      <c r="JT251" s="99"/>
      <c r="JU251" s="43"/>
      <c r="JV251" s="43"/>
      <c r="JW251" s="44"/>
      <c r="JX251" s="48"/>
      <c r="JY251" s="45"/>
      <c r="JZ251" s="89"/>
      <c r="KA251" s="193"/>
      <c r="KB251" s="51"/>
      <c r="KC251" s="52" t="str">
        <f>IF($A227="","",$A227)</f>
        <v/>
      </c>
      <c r="KD251" s="45"/>
      <c r="KE251" s="43"/>
      <c r="KF251" s="45"/>
      <c r="KG251" s="87"/>
      <c r="KH251" s="99"/>
      <c r="KI251" s="43"/>
      <c r="KJ251" s="43"/>
      <c r="KK251" s="44"/>
      <c r="KL251" s="48"/>
      <c r="KM251" s="45"/>
      <c r="KN251" s="89"/>
      <c r="KO251" s="37"/>
      <c r="KP251" s="29"/>
      <c r="KQ251" s="52"/>
      <c r="KR251" s="45"/>
      <c r="KS251" s="43"/>
      <c r="KT251" s="45"/>
      <c r="KU251" s="87"/>
      <c r="KV251" s="99"/>
      <c r="KW251" s="43"/>
      <c r="KX251" s="43"/>
      <c r="KY251" s="44"/>
      <c r="KZ251" s="48"/>
      <c r="LA251" s="45"/>
      <c r="LB251" s="89"/>
      <c r="LC251" s="37"/>
      <c r="LD251" s="29"/>
      <c r="LE251" s="75"/>
      <c r="LF251" s="76"/>
      <c r="LG251" s="76"/>
      <c r="LH251" s="76"/>
      <c r="LI251" s="76"/>
      <c r="LJ251" s="77"/>
      <c r="LK251" s="76"/>
      <c r="LL251" s="76"/>
      <c r="LM251" s="78"/>
      <c r="LN251" s="79"/>
      <c r="LO251" s="76"/>
      <c r="LP251" s="80"/>
      <c r="LQ251" s="37"/>
      <c r="LR251" s="29"/>
      <c r="LS251" s="47"/>
      <c r="LT251" s="67"/>
      <c r="LU251" s="45" t="str">
        <f t="shared" si="1331"/>
        <v/>
      </c>
      <c r="LV251" s="45"/>
      <c r="LW251" s="45"/>
      <c r="LX251" s="45"/>
      <c r="LY251" s="45" t="str">
        <f t="shared" si="1332"/>
        <v/>
      </c>
      <c r="LZ251" s="45"/>
      <c r="MA251" s="45"/>
      <c r="MB251" s="45"/>
      <c r="MC251" s="45" t="str">
        <f t="shared" si="1298"/>
        <v/>
      </c>
      <c r="MD251" s="46" t="str">
        <f t="shared" si="1299"/>
        <v/>
      </c>
      <c r="ME251" s="37"/>
      <c r="MF251" s="29"/>
      <c r="MG251" s="47"/>
      <c r="MH251" s="67"/>
      <c r="MI251" s="45" t="str">
        <f t="shared" si="1333"/>
        <v/>
      </c>
      <c r="MJ251" s="45"/>
      <c r="MK251" s="45"/>
      <c r="ML251" s="45"/>
      <c r="MM251" s="45" t="str">
        <f t="shared" si="1334"/>
        <v/>
      </c>
      <c r="MN251" s="45"/>
      <c r="MO251" s="45"/>
      <c r="MP251" s="45"/>
      <c r="MQ251" s="45" t="str">
        <f t="shared" si="1300"/>
        <v/>
      </c>
      <c r="MR251" s="46" t="str">
        <f t="shared" si="1301"/>
        <v/>
      </c>
      <c r="MS251" s="37"/>
      <c r="MT251" s="29"/>
      <c r="MU251" s="47"/>
      <c r="MV251" s="67"/>
      <c r="MW251" s="45" t="str">
        <f t="shared" si="1335"/>
        <v/>
      </c>
      <c r="MX251" s="45"/>
      <c r="MY251" s="45"/>
      <c r="MZ251" s="45"/>
      <c r="NA251" s="45" t="str">
        <f t="shared" si="1336"/>
        <v/>
      </c>
      <c r="NB251" s="45"/>
      <c r="NC251" s="45"/>
      <c r="ND251" s="45"/>
      <c r="NE251" s="45" t="str">
        <f t="shared" si="1302"/>
        <v/>
      </c>
      <c r="NF251" s="46" t="str">
        <f t="shared" si="1303"/>
        <v/>
      </c>
      <c r="NG251" s="37"/>
      <c r="NH251" s="29"/>
      <c r="NI251" s="47"/>
      <c r="NJ251" s="67"/>
      <c r="NK251" s="45" t="str">
        <f t="shared" si="1337"/>
        <v/>
      </c>
      <c r="NL251" s="45"/>
      <c r="NM251" s="45"/>
      <c r="NN251" s="45"/>
      <c r="NO251" s="45" t="str">
        <f t="shared" si="1338"/>
        <v/>
      </c>
      <c r="NP251" s="45"/>
      <c r="NQ251" s="45"/>
      <c r="NR251" s="45"/>
      <c r="NS251" s="45" t="str">
        <f t="shared" si="1304"/>
        <v/>
      </c>
      <c r="NT251" s="46" t="str">
        <f t="shared" si="1305"/>
        <v/>
      </c>
      <c r="NU251" s="37"/>
    </row>
    <row r="252" spans="1:385" ht="15" customHeight="1" thickTop="1" x14ac:dyDescent="0.25">
      <c r="A252" s="38"/>
      <c r="B252" s="39"/>
      <c r="C252" s="40"/>
      <c r="D252" s="40"/>
      <c r="E252" s="41"/>
      <c r="F252" s="41"/>
      <c r="G252" s="40"/>
      <c r="H252" s="42"/>
      <c r="I252" s="45"/>
      <c r="J252" s="45" t="str">
        <f t="shared" si="1306"/>
        <v/>
      </c>
      <c r="K252" s="45"/>
      <c r="L252" s="45"/>
      <c r="M252" s="45"/>
      <c r="N252" s="45" t="str">
        <f t="shared" si="1307"/>
        <v/>
      </c>
      <c r="O252" s="45"/>
      <c r="P252" s="45"/>
      <c r="Q252" s="45"/>
      <c r="R252" s="45" t="str">
        <f t="shared" si="1276"/>
        <v/>
      </c>
      <c r="S252" s="46" t="str">
        <f t="shared" si="1277"/>
        <v/>
      </c>
      <c r="T252" s="37"/>
      <c r="U252" s="29"/>
      <c r="V252" s="47"/>
      <c r="W252" s="67"/>
      <c r="X252" s="45" t="str">
        <f t="shared" si="1308"/>
        <v/>
      </c>
      <c r="Y252" s="45"/>
      <c r="Z252" s="45"/>
      <c r="AA252" s="45"/>
      <c r="AB252" s="45" t="str">
        <f t="shared" si="1309"/>
        <v/>
      </c>
      <c r="AC252" s="45"/>
      <c r="AD252" s="45"/>
      <c r="AE252" s="45"/>
      <c r="AF252" s="45" t="str">
        <f t="shared" si="1278"/>
        <v/>
      </c>
      <c r="AG252" s="46" t="str">
        <f t="shared" si="1279"/>
        <v/>
      </c>
      <c r="AH252" s="37"/>
      <c r="AI252" s="29"/>
      <c r="AJ252" s="47"/>
      <c r="AK252" s="45"/>
      <c r="AL252" s="45" t="str">
        <f t="shared" si="1310"/>
        <v/>
      </c>
      <c r="AM252" s="45"/>
      <c r="AN252" s="45" t="str">
        <f t="shared" si="1311"/>
        <v/>
      </c>
      <c r="AO252" s="45"/>
      <c r="AP252" s="45" t="str">
        <f t="shared" si="1312"/>
        <v/>
      </c>
      <c r="AQ252" s="45"/>
      <c r="AR252" s="45"/>
      <c r="AS252" s="45"/>
      <c r="AT252" s="45" t="str">
        <f t="shared" si="1280"/>
        <v/>
      </c>
      <c r="AU252" s="46" t="str">
        <f t="shared" si="1281"/>
        <v/>
      </c>
      <c r="AV252" s="37"/>
      <c r="AW252" s="29"/>
      <c r="AX252" s="47"/>
      <c r="AY252" s="45"/>
      <c r="AZ252" s="45" t="str">
        <f t="shared" si="1313"/>
        <v/>
      </c>
      <c r="BA252" s="45"/>
      <c r="BB252" s="45" t="str">
        <f t="shared" si="1314"/>
        <v/>
      </c>
      <c r="BC252" s="45"/>
      <c r="BD252" s="45" t="str">
        <f t="shared" si="1315"/>
        <v/>
      </c>
      <c r="BE252" s="45"/>
      <c r="BF252" s="45"/>
      <c r="BG252" s="45"/>
      <c r="BH252" s="45" t="str">
        <f t="shared" si="1282"/>
        <v/>
      </c>
      <c r="BI252" s="46" t="str">
        <f t="shared" si="1283"/>
        <v/>
      </c>
      <c r="BJ252" s="37"/>
      <c r="BK252" s="29"/>
      <c r="BL252" s="47"/>
      <c r="BM252" s="43"/>
      <c r="BN252" s="45"/>
      <c r="BO252" s="43"/>
      <c r="BP252" s="71"/>
      <c r="BQ252" s="100"/>
      <c r="BR252" s="67"/>
      <c r="BS252" s="43"/>
      <c r="BT252" s="63"/>
      <c r="BU252" s="67"/>
      <c r="BV252" s="43"/>
      <c r="BW252" s="46"/>
      <c r="BX252" s="37"/>
      <c r="BY252" s="57"/>
      <c r="BZ252" s="47"/>
      <c r="CA252" s="43"/>
      <c r="CB252" s="69"/>
      <c r="CC252" s="43"/>
      <c r="CD252" s="71"/>
      <c r="CE252" s="100"/>
      <c r="CF252" s="67"/>
      <c r="CG252" s="43"/>
      <c r="CH252" s="63"/>
      <c r="CI252" s="67"/>
      <c r="CJ252" s="43"/>
      <c r="CK252" s="46"/>
      <c r="CL252" s="37"/>
      <c r="CM252" s="29"/>
      <c r="CN252" s="47"/>
      <c r="CO252" s="43"/>
      <c r="CP252" s="45"/>
      <c r="CQ252" s="43"/>
      <c r="CR252" s="71"/>
      <c r="CS252" s="100"/>
      <c r="CT252" s="67"/>
      <c r="CU252" s="43"/>
      <c r="CV252" s="63"/>
      <c r="CW252" s="67"/>
      <c r="CX252" s="43"/>
      <c r="CY252" s="46"/>
      <c r="CZ252" s="37"/>
      <c r="DA252" s="29"/>
      <c r="DB252" s="47"/>
      <c r="DC252" s="67"/>
      <c r="DD252" s="45" t="str">
        <f t="shared" si="1316"/>
        <v/>
      </c>
      <c r="DE252" s="45"/>
      <c r="DF252" s="45"/>
      <c r="DG252" s="45"/>
      <c r="DH252" s="45" t="str">
        <f t="shared" si="1317"/>
        <v/>
      </c>
      <c r="DI252" s="45"/>
      <c r="DJ252" s="45"/>
      <c r="DK252" s="45"/>
      <c r="DL252" s="45" t="str">
        <f t="shared" si="1284"/>
        <v/>
      </c>
      <c r="DM252" s="46" t="str">
        <f t="shared" si="1285"/>
        <v/>
      </c>
      <c r="DN252" s="37"/>
      <c r="DO252" s="29"/>
      <c r="DP252" s="47"/>
      <c r="DQ252" s="45"/>
      <c r="DR252" s="45" t="str">
        <f t="shared" si="1318"/>
        <v/>
      </c>
      <c r="DS252" s="45"/>
      <c r="DT252" s="45" t="str">
        <f t="shared" si="1319"/>
        <v/>
      </c>
      <c r="DU252" s="45"/>
      <c r="DV252" s="45" t="str">
        <f t="shared" si="1320"/>
        <v/>
      </c>
      <c r="DW252" s="45"/>
      <c r="DX252" s="45"/>
      <c r="DY252" s="45"/>
      <c r="DZ252" s="45" t="str">
        <f t="shared" si="1286"/>
        <v/>
      </c>
      <c r="EA252" s="46" t="str">
        <f t="shared" si="1287"/>
        <v/>
      </c>
      <c r="EB252" s="37"/>
      <c r="ED252" s="47"/>
      <c r="EE252" s="67"/>
      <c r="EF252" s="45" t="str">
        <f t="shared" si="1321"/>
        <v/>
      </c>
      <c r="EG252" s="45"/>
      <c r="EH252" s="45"/>
      <c r="EI252" s="45"/>
      <c r="EJ252" s="45" t="str">
        <f t="shared" si="1322"/>
        <v/>
      </c>
      <c r="EK252" s="45"/>
      <c r="EL252" s="45"/>
      <c r="EM252" s="45"/>
      <c r="EN252" s="45" t="str">
        <f t="shared" si="1288"/>
        <v/>
      </c>
      <c r="EO252" s="46" t="str">
        <f t="shared" si="1289"/>
        <v/>
      </c>
      <c r="EP252" s="37"/>
      <c r="ER252" s="47"/>
      <c r="ES252" s="67"/>
      <c r="ET252" s="45" t="str">
        <f t="shared" si="1323"/>
        <v/>
      </c>
      <c r="EU252" s="45"/>
      <c r="EV252" s="45"/>
      <c r="EW252" s="45"/>
      <c r="EX252" s="45" t="str">
        <f t="shared" si="1324"/>
        <v/>
      </c>
      <c r="EY252" s="45"/>
      <c r="EZ252" s="45"/>
      <c r="FA252" s="45"/>
      <c r="FB252" s="45" t="str">
        <f t="shared" si="1290"/>
        <v/>
      </c>
      <c r="FC252" s="46" t="str">
        <f t="shared" si="1291"/>
        <v/>
      </c>
      <c r="FD252" s="37"/>
      <c r="FF252" s="47"/>
      <c r="FG252" s="67"/>
      <c r="FH252" s="45" t="str">
        <f t="shared" si="1325"/>
        <v/>
      </c>
      <c r="FI252" s="45"/>
      <c r="FJ252" s="45"/>
      <c r="FK252" s="45"/>
      <c r="FL252" s="45" t="str">
        <f t="shared" si="1326"/>
        <v/>
      </c>
      <c r="FM252" s="45"/>
      <c r="FN252" s="45"/>
      <c r="FO252" s="45"/>
      <c r="FP252" s="45" t="str">
        <f t="shared" si="1292"/>
        <v/>
      </c>
      <c r="FQ252" s="46" t="str">
        <f t="shared" si="1293"/>
        <v/>
      </c>
      <c r="FR252" s="37"/>
      <c r="FS252" s="29"/>
      <c r="FT252" s="47"/>
      <c r="FU252" s="67"/>
      <c r="FV252" s="45" t="str">
        <f t="shared" si="1327"/>
        <v/>
      </c>
      <c r="FW252" s="45"/>
      <c r="FX252" s="45"/>
      <c r="FY252" s="45"/>
      <c r="FZ252" s="45" t="str">
        <f t="shared" si="1328"/>
        <v/>
      </c>
      <c r="GA252" s="45"/>
      <c r="GB252" s="45"/>
      <c r="GC252" s="45"/>
      <c r="GD252" s="45" t="str">
        <f t="shared" si="1294"/>
        <v/>
      </c>
      <c r="GE252" s="46" t="str">
        <f t="shared" si="1295"/>
        <v/>
      </c>
      <c r="GF252" s="37"/>
      <c r="GH252" s="47"/>
      <c r="GI252" s="67"/>
      <c r="GJ252" s="45" t="str">
        <f t="shared" si="1329"/>
        <v/>
      </c>
      <c r="GK252" s="45"/>
      <c r="GL252" s="45"/>
      <c r="GM252" s="45"/>
      <c r="GN252" s="45" t="str">
        <f t="shared" si="1330"/>
        <v/>
      </c>
      <c r="GO252" s="45"/>
      <c r="GP252" s="45"/>
      <c r="GQ252" s="45"/>
      <c r="GR252" s="45" t="str">
        <f t="shared" si="1296"/>
        <v/>
      </c>
      <c r="GS252" s="46" t="str">
        <f t="shared" si="1297"/>
        <v/>
      </c>
      <c r="GT252" s="37"/>
      <c r="GU252" s="61"/>
      <c r="GV252" s="47"/>
      <c r="GW252" s="62"/>
      <c r="GX252" s="43"/>
      <c r="GY252" s="45"/>
      <c r="GZ252" s="43"/>
      <c r="HA252" s="71"/>
      <c r="HB252" s="100"/>
      <c r="HC252" s="67"/>
      <c r="HD252" s="43"/>
      <c r="HE252" s="63"/>
      <c r="HF252" s="67"/>
      <c r="HG252" s="43"/>
      <c r="HH252" s="46"/>
      <c r="HI252" s="37"/>
      <c r="HK252" s="47"/>
      <c r="HL252" s="43"/>
      <c r="HM252" s="45"/>
      <c r="HN252" s="43"/>
      <c r="HO252" s="71"/>
      <c r="HP252" s="100"/>
      <c r="HQ252" s="67"/>
      <c r="HR252" s="43"/>
      <c r="HS252" s="63"/>
      <c r="HT252" s="67"/>
      <c r="HU252" s="43"/>
      <c r="HV252" s="46"/>
      <c r="HW252" s="37"/>
      <c r="HX252" s="360"/>
      <c r="HY252" s="47"/>
      <c r="HZ252" s="43"/>
      <c r="IA252" s="45"/>
      <c r="IB252" s="43"/>
      <c r="IC252" s="71"/>
      <c r="ID252" s="100"/>
      <c r="IE252" s="67"/>
      <c r="IF252" s="43"/>
      <c r="IG252" s="63"/>
      <c r="IH252" s="67"/>
      <c r="II252" s="43"/>
      <c r="IJ252" s="46"/>
      <c r="IK252" s="37"/>
      <c r="IL252" s="29"/>
      <c r="IM252" s="47"/>
      <c r="IN252" s="43"/>
      <c r="IO252" s="45"/>
      <c r="IP252" s="43"/>
      <c r="IQ252" s="71"/>
      <c r="IR252" s="100"/>
      <c r="IS252" s="67"/>
      <c r="IT252" s="43"/>
      <c r="IU252" s="63"/>
      <c r="IV252" s="67"/>
      <c r="IW252" s="43"/>
      <c r="IX252" s="46"/>
      <c r="IY252" s="37"/>
      <c r="IZ252" s="61"/>
      <c r="JA252" s="47"/>
      <c r="JB252" s="43"/>
      <c r="JC252" s="45"/>
      <c r="JD252" s="43"/>
      <c r="JE252" s="71"/>
      <c r="JF252" s="100"/>
      <c r="JG252" s="67"/>
      <c r="JH252" s="43"/>
      <c r="JI252" s="63"/>
      <c r="JJ252" s="67"/>
      <c r="JK252" s="43"/>
      <c r="JL252" s="46"/>
      <c r="JM252" s="193"/>
      <c r="JN252" s="29"/>
      <c r="JO252" s="47"/>
      <c r="JP252" s="43"/>
      <c r="JQ252" s="45"/>
      <c r="JR252" s="43"/>
      <c r="JS252" s="71"/>
      <c r="JT252" s="100"/>
      <c r="JU252" s="67"/>
      <c r="JV252" s="43"/>
      <c r="JW252" s="63"/>
      <c r="JX252" s="67"/>
      <c r="JY252" s="43"/>
      <c r="JZ252" s="46"/>
      <c r="KA252" s="37"/>
      <c r="KB252" s="51"/>
      <c r="KC252" s="47"/>
      <c r="KD252" s="43"/>
      <c r="KE252" s="45"/>
      <c r="KF252" s="43"/>
      <c r="KG252" s="71"/>
      <c r="KH252" s="100"/>
      <c r="KI252" s="67"/>
      <c r="KJ252" s="43"/>
      <c r="KK252" s="63"/>
      <c r="KL252" s="67"/>
      <c r="KM252" s="43"/>
      <c r="KN252" s="46"/>
      <c r="KO252" s="37"/>
      <c r="KP252" s="29"/>
      <c r="KQ252" s="47"/>
      <c r="KR252" s="43"/>
      <c r="KS252" s="45"/>
      <c r="KT252" s="43"/>
      <c r="KU252" s="71"/>
      <c r="KV252" s="100"/>
      <c r="KW252" s="67"/>
      <c r="KX252" s="43"/>
      <c r="KY252" s="63"/>
      <c r="KZ252" s="67"/>
      <c r="LA252" s="43"/>
      <c r="LB252" s="46"/>
      <c r="LC252" s="37"/>
      <c r="LD252" s="29"/>
      <c r="LE252" s="52" t="str">
        <f>IF(A230="","",A230)</f>
        <v/>
      </c>
      <c r="LF252" s="43"/>
      <c r="LG252" s="86" t="str">
        <f>IF(LF252="","",LF252-LF249)</f>
        <v/>
      </c>
      <c r="LH252" s="43"/>
      <c r="LI252" s="43" t="str">
        <f t="shared" si="1266"/>
        <v/>
      </c>
      <c r="LJ252" s="43"/>
      <c r="LK252" s="87" t="str">
        <f t="shared" si="1267"/>
        <v/>
      </c>
      <c r="LL252" s="43"/>
      <c r="LM252" s="65" t="str">
        <f>IF(LF252="","",LM249)</f>
        <v/>
      </c>
      <c r="LN252" s="48" t="str">
        <f>IF(LG252="","",LN249)</f>
        <v/>
      </c>
      <c r="LO252" s="87" t="str">
        <f t="shared" si="1210"/>
        <v/>
      </c>
      <c r="LP252" s="53"/>
      <c r="LQ252" s="37"/>
      <c r="LR252" s="29"/>
      <c r="LS252" s="47"/>
      <c r="LT252" s="67"/>
      <c r="LU252" s="45" t="str">
        <f t="shared" si="1331"/>
        <v/>
      </c>
      <c r="LV252" s="45"/>
      <c r="LW252" s="45"/>
      <c r="LX252" s="45"/>
      <c r="LY252" s="45" t="str">
        <f t="shared" si="1332"/>
        <v/>
      </c>
      <c r="LZ252" s="45"/>
      <c r="MA252" s="45"/>
      <c r="MB252" s="45"/>
      <c r="MC252" s="45" t="str">
        <f t="shared" si="1298"/>
        <v/>
      </c>
      <c r="MD252" s="46" t="str">
        <f t="shared" si="1299"/>
        <v/>
      </c>
      <c r="ME252" s="37"/>
      <c r="MF252" s="29"/>
      <c r="MG252" s="47"/>
      <c r="MH252" s="67"/>
      <c r="MI252" s="45" t="str">
        <f t="shared" si="1333"/>
        <v/>
      </c>
      <c r="MJ252" s="45"/>
      <c r="MK252" s="45"/>
      <c r="ML252" s="45"/>
      <c r="MM252" s="45" t="str">
        <f t="shared" si="1334"/>
        <v/>
      </c>
      <c r="MN252" s="45"/>
      <c r="MO252" s="45"/>
      <c r="MP252" s="45"/>
      <c r="MQ252" s="45" t="str">
        <f t="shared" si="1300"/>
        <v/>
      </c>
      <c r="MR252" s="46" t="str">
        <f t="shared" si="1301"/>
        <v/>
      </c>
      <c r="MS252" s="37"/>
      <c r="MT252" s="29"/>
      <c r="MU252" s="47"/>
      <c r="MV252" s="67"/>
      <c r="MW252" s="45" t="str">
        <f t="shared" si="1335"/>
        <v/>
      </c>
      <c r="MX252" s="45"/>
      <c r="MY252" s="45"/>
      <c r="MZ252" s="45"/>
      <c r="NA252" s="45" t="str">
        <f t="shared" si="1336"/>
        <v/>
      </c>
      <c r="NB252" s="45"/>
      <c r="NC252" s="45"/>
      <c r="ND252" s="45"/>
      <c r="NE252" s="45" t="str">
        <f t="shared" si="1302"/>
        <v/>
      </c>
      <c r="NF252" s="46" t="str">
        <f t="shared" si="1303"/>
        <v/>
      </c>
      <c r="NG252" s="37"/>
      <c r="NH252" s="29"/>
      <c r="NI252" s="47"/>
      <c r="NJ252" s="67"/>
      <c r="NK252" s="45" t="str">
        <f t="shared" si="1337"/>
        <v/>
      </c>
      <c r="NL252" s="45"/>
      <c r="NM252" s="45"/>
      <c r="NN252" s="45"/>
      <c r="NO252" s="45" t="str">
        <f t="shared" si="1338"/>
        <v/>
      </c>
      <c r="NP252" s="45"/>
      <c r="NQ252" s="45"/>
      <c r="NR252" s="45"/>
      <c r="NS252" s="45" t="str">
        <f t="shared" si="1304"/>
        <v/>
      </c>
      <c r="NT252" s="46" t="str">
        <f t="shared" si="1305"/>
        <v/>
      </c>
      <c r="NU252" s="37"/>
    </row>
    <row r="253" spans="1:385" x14ac:dyDescent="0.25">
      <c r="A253" s="38"/>
      <c r="B253" s="39"/>
      <c r="C253" s="40"/>
      <c r="D253" s="40"/>
      <c r="E253" s="41"/>
      <c r="F253" s="41"/>
      <c r="G253" s="40"/>
      <c r="H253" s="42"/>
      <c r="I253" s="45"/>
      <c r="J253" s="45" t="str">
        <f t="shared" si="1306"/>
        <v/>
      </c>
      <c r="K253" s="45"/>
      <c r="L253" s="45"/>
      <c r="M253" s="45"/>
      <c r="N253" s="45" t="str">
        <f t="shared" si="1307"/>
        <v/>
      </c>
      <c r="O253" s="45"/>
      <c r="P253" s="45"/>
      <c r="Q253" s="45"/>
      <c r="R253" s="45" t="str">
        <f t="shared" si="1276"/>
        <v/>
      </c>
      <c r="S253" s="46" t="str">
        <f t="shared" si="1277"/>
        <v/>
      </c>
      <c r="T253" s="37"/>
      <c r="U253" s="29"/>
      <c r="V253" s="47"/>
      <c r="W253" s="67"/>
      <c r="X253" s="45" t="str">
        <f t="shared" si="1308"/>
        <v/>
      </c>
      <c r="Y253" s="45"/>
      <c r="Z253" s="45"/>
      <c r="AA253" s="45"/>
      <c r="AB253" s="45" t="str">
        <f t="shared" si="1309"/>
        <v/>
      </c>
      <c r="AC253" s="45"/>
      <c r="AD253" s="45"/>
      <c r="AE253" s="45"/>
      <c r="AF253" s="45" t="str">
        <f t="shared" si="1278"/>
        <v/>
      </c>
      <c r="AG253" s="46" t="str">
        <f t="shared" si="1279"/>
        <v/>
      </c>
      <c r="AH253" s="37"/>
      <c r="AI253" s="29"/>
      <c r="AJ253" s="47"/>
      <c r="AK253" s="45"/>
      <c r="AL253" s="45" t="str">
        <f t="shared" si="1310"/>
        <v/>
      </c>
      <c r="AM253" s="45"/>
      <c r="AN253" s="45" t="str">
        <f t="shared" si="1311"/>
        <v/>
      </c>
      <c r="AO253" s="45"/>
      <c r="AP253" s="45" t="str">
        <f t="shared" si="1312"/>
        <v/>
      </c>
      <c r="AQ253" s="45"/>
      <c r="AR253" s="45"/>
      <c r="AS253" s="45"/>
      <c r="AT253" s="45" t="str">
        <f t="shared" si="1280"/>
        <v/>
      </c>
      <c r="AU253" s="46" t="str">
        <f t="shared" si="1281"/>
        <v/>
      </c>
      <c r="AV253" s="37"/>
      <c r="AW253" s="29"/>
      <c r="AX253" s="47"/>
      <c r="AY253" s="45"/>
      <c r="AZ253" s="45" t="str">
        <f t="shared" si="1313"/>
        <v/>
      </c>
      <c r="BA253" s="45"/>
      <c r="BB253" s="45" t="str">
        <f t="shared" si="1314"/>
        <v/>
      </c>
      <c r="BC253" s="45"/>
      <c r="BD253" s="45" t="str">
        <f t="shared" si="1315"/>
        <v/>
      </c>
      <c r="BE253" s="45"/>
      <c r="BF253" s="45"/>
      <c r="BG253" s="45"/>
      <c r="BH253" s="45" t="str">
        <f t="shared" si="1282"/>
        <v/>
      </c>
      <c r="BI253" s="46" t="str">
        <f t="shared" si="1283"/>
        <v/>
      </c>
      <c r="BJ253" s="37"/>
      <c r="BK253" s="29"/>
      <c r="BL253" s="47"/>
      <c r="BM253" s="45"/>
      <c r="BN253" s="45"/>
      <c r="BO253" s="45"/>
      <c r="BP253" s="45"/>
      <c r="BQ253" s="43"/>
      <c r="BR253" s="45"/>
      <c r="BS253" s="27"/>
      <c r="BT253" s="63"/>
      <c r="BU253" s="67"/>
      <c r="BV253" s="45"/>
      <c r="BW253" s="46"/>
      <c r="BX253" s="37"/>
      <c r="BY253" s="57"/>
      <c r="BZ253" s="47"/>
      <c r="CA253" s="45"/>
      <c r="CB253" s="45"/>
      <c r="CC253" s="45"/>
      <c r="CD253" s="45"/>
      <c r="CE253" s="43"/>
      <c r="CF253" s="45"/>
      <c r="CG253" s="27"/>
      <c r="CH253" s="63"/>
      <c r="CI253" s="67"/>
      <c r="CJ253" s="45"/>
      <c r="CK253" s="46"/>
      <c r="CL253" s="37"/>
      <c r="CM253" s="29"/>
      <c r="CN253" s="47"/>
      <c r="CO253" s="45"/>
      <c r="CP253" s="45"/>
      <c r="CQ253" s="45"/>
      <c r="CR253" s="45"/>
      <c r="CS253" s="43"/>
      <c r="CT253" s="45"/>
      <c r="CU253" s="27"/>
      <c r="CV253" s="63"/>
      <c r="CW253" s="67"/>
      <c r="CX253" s="45"/>
      <c r="CY253" s="46"/>
      <c r="CZ253" s="37"/>
      <c r="DA253" s="29"/>
      <c r="DB253" s="47"/>
      <c r="DC253" s="67"/>
      <c r="DD253" s="45" t="str">
        <f t="shared" si="1316"/>
        <v/>
      </c>
      <c r="DE253" s="45"/>
      <c r="DF253" s="45"/>
      <c r="DG253" s="45"/>
      <c r="DH253" s="45" t="str">
        <f t="shared" si="1317"/>
        <v/>
      </c>
      <c r="DI253" s="45"/>
      <c r="DJ253" s="45"/>
      <c r="DK253" s="45"/>
      <c r="DL253" s="45" t="str">
        <f t="shared" si="1284"/>
        <v/>
      </c>
      <c r="DM253" s="46" t="str">
        <f t="shared" si="1285"/>
        <v/>
      </c>
      <c r="DN253" s="37"/>
      <c r="DO253" s="29"/>
      <c r="DP253" s="47"/>
      <c r="DQ253" s="45"/>
      <c r="DR253" s="45" t="str">
        <f t="shared" si="1318"/>
        <v/>
      </c>
      <c r="DS253" s="45"/>
      <c r="DT253" s="45" t="str">
        <f t="shared" si="1319"/>
        <v/>
      </c>
      <c r="DU253" s="45"/>
      <c r="DV253" s="45" t="str">
        <f t="shared" si="1320"/>
        <v/>
      </c>
      <c r="DW253" s="45"/>
      <c r="DX253" s="45"/>
      <c r="DY253" s="45"/>
      <c r="DZ253" s="45" t="str">
        <f t="shared" si="1286"/>
        <v/>
      </c>
      <c r="EA253" s="46" t="str">
        <f t="shared" si="1287"/>
        <v/>
      </c>
      <c r="EB253" s="37"/>
      <c r="ED253" s="47"/>
      <c r="EE253" s="67"/>
      <c r="EF253" s="45" t="str">
        <f t="shared" si="1321"/>
        <v/>
      </c>
      <c r="EG253" s="45"/>
      <c r="EH253" s="45"/>
      <c r="EI253" s="45"/>
      <c r="EJ253" s="45" t="str">
        <f t="shared" si="1322"/>
        <v/>
      </c>
      <c r="EK253" s="45"/>
      <c r="EL253" s="45"/>
      <c r="EM253" s="45"/>
      <c r="EN253" s="45" t="str">
        <f t="shared" si="1288"/>
        <v/>
      </c>
      <c r="EO253" s="46" t="str">
        <f t="shared" si="1289"/>
        <v/>
      </c>
      <c r="EP253" s="37"/>
      <c r="ER253" s="47"/>
      <c r="ES253" s="67"/>
      <c r="ET253" s="45" t="str">
        <f t="shared" si="1323"/>
        <v/>
      </c>
      <c r="EU253" s="45"/>
      <c r="EV253" s="45"/>
      <c r="EW253" s="45"/>
      <c r="EX253" s="45" t="str">
        <f t="shared" si="1324"/>
        <v/>
      </c>
      <c r="EY253" s="45"/>
      <c r="EZ253" s="45"/>
      <c r="FA253" s="45"/>
      <c r="FB253" s="45" t="str">
        <f t="shared" si="1290"/>
        <v/>
      </c>
      <c r="FC253" s="46" t="str">
        <f t="shared" si="1291"/>
        <v/>
      </c>
      <c r="FD253" s="37"/>
      <c r="FF253" s="47"/>
      <c r="FG253" s="67"/>
      <c r="FH253" s="45" t="str">
        <f t="shared" si="1325"/>
        <v/>
      </c>
      <c r="FI253" s="45"/>
      <c r="FJ253" s="45"/>
      <c r="FK253" s="45"/>
      <c r="FL253" s="45" t="str">
        <f t="shared" si="1326"/>
        <v/>
      </c>
      <c r="FM253" s="45"/>
      <c r="FN253" s="45"/>
      <c r="FO253" s="45"/>
      <c r="FP253" s="45" t="str">
        <f t="shared" si="1292"/>
        <v/>
      </c>
      <c r="FQ253" s="46" t="str">
        <f t="shared" si="1293"/>
        <v/>
      </c>
      <c r="FR253" s="37"/>
      <c r="FS253" s="29"/>
      <c r="FT253" s="47"/>
      <c r="FU253" s="67"/>
      <c r="FV253" s="45" t="str">
        <f t="shared" si="1327"/>
        <v/>
      </c>
      <c r="FW253" s="45"/>
      <c r="FX253" s="45"/>
      <c r="FY253" s="45"/>
      <c r="FZ253" s="45" t="str">
        <f t="shared" si="1328"/>
        <v/>
      </c>
      <c r="GA253" s="45"/>
      <c r="GB253" s="45"/>
      <c r="GC253" s="45"/>
      <c r="GD253" s="45" t="str">
        <f t="shared" si="1294"/>
        <v/>
      </c>
      <c r="GE253" s="46" t="str">
        <f t="shared" si="1295"/>
        <v/>
      </c>
      <c r="GF253" s="37"/>
      <c r="GH253" s="47"/>
      <c r="GI253" s="67"/>
      <c r="GJ253" s="45" t="str">
        <f t="shared" si="1329"/>
        <v/>
      </c>
      <c r="GK253" s="45"/>
      <c r="GL253" s="45"/>
      <c r="GM253" s="45"/>
      <c r="GN253" s="45" t="str">
        <f t="shared" si="1330"/>
        <v/>
      </c>
      <c r="GO253" s="45"/>
      <c r="GP253" s="45"/>
      <c r="GQ253" s="45"/>
      <c r="GR253" s="45" t="str">
        <f t="shared" si="1296"/>
        <v/>
      </c>
      <c r="GS253" s="46" t="str">
        <f t="shared" si="1297"/>
        <v/>
      </c>
      <c r="GT253" s="37"/>
      <c r="GU253" s="61"/>
      <c r="GV253" s="47"/>
      <c r="GW253" s="30"/>
      <c r="GX253" s="45"/>
      <c r="GY253" s="45"/>
      <c r="GZ253" s="45"/>
      <c r="HA253" s="45"/>
      <c r="HB253" s="43"/>
      <c r="HC253" s="45"/>
      <c r="HD253" s="27"/>
      <c r="HE253" s="63"/>
      <c r="HF253" s="67"/>
      <c r="HG253" s="45"/>
      <c r="HH253" s="46"/>
      <c r="HI253" s="37"/>
      <c r="HK253" s="47"/>
      <c r="HL253" s="45"/>
      <c r="HM253" s="45"/>
      <c r="HN253" s="45"/>
      <c r="HO253" s="45"/>
      <c r="HP253" s="43"/>
      <c r="HQ253" s="45"/>
      <c r="HR253" s="27"/>
      <c r="HS253" s="63"/>
      <c r="HT253" s="67"/>
      <c r="HU253" s="45"/>
      <c r="HV253" s="46"/>
      <c r="HW253" s="37"/>
      <c r="HX253" s="360"/>
      <c r="HY253" s="47"/>
      <c r="HZ253" s="45"/>
      <c r="IA253" s="45"/>
      <c r="IB253" s="45"/>
      <c r="IC253" s="45"/>
      <c r="ID253" s="43"/>
      <c r="IE253" s="45"/>
      <c r="IF253" s="27"/>
      <c r="IG253" s="63"/>
      <c r="IH253" s="67"/>
      <c r="II253" s="45"/>
      <c r="IJ253" s="46"/>
      <c r="IK253" s="37"/>
      <c r="IL253" s="29"/>
      <c r="IM253" s="47"/>
      <c r="IN253" s="45"/>
      <c r="IO253" s="45"/>
      <c r="IP253" s="45"/>
      <c r="IQ253" s="45"/>
      <c r="IR253" s="43"/>
      <c r="IS253" s="45"/>
      <c r="IT253" s="27"/>
      <c r="IU253" s="63"/>
      <c r="IV253" s="67"/>
      <c r="IW253" s="45"/>
      <c r="IX253" s="46"/>
      <c r="IY253" s="37"/>
      <c r="IZ253" s="61"/>
      <c r="JA253" s="47"/>
      <c r="JB253" s="45"/>
      <c r="JC253" s="45"/>
      <c r="JD253" s="45"/>
      <c r="JE253" s="45"/>
      <c r="JF253" s="43"/>
      <c r="JG253" s="45"/>
      <c r="JH253" s="27"/>
      <c r="JI253" s="63"/>
      <c r="JJ253" s="67"/>
      <c r="JK253" s="45"/>
      <c r="JL253" s="46"/>
      <c r="JM253" s="37"/>
      <c r="JN253" s="29"/>
      <c r="JO253" s="47"/>
      <c r="JP253" s="45"/>
      <c r="JQ253" s="45"/>
      <c r="JR253" s="45"/>
      <c r="JS253" s="45"/>
      <c r="JT253" s="43"/>
      <c r="JU253" s="45"/>
      <c r="JV253" s="27"/>
      <c r="JW253" s="63"/>
      <c r="JX253" s="67"/>
      <c r="JY253" s="45"/>
      <c r="JZ253" s="46"/>
      <c r="KA253" s="37"/>
      <c r="KB253" s="51"/>
      <c r="KC253" s="47"/>
      <c r="KD253" s="45"/>
      <c r="KE253" s="45"/>
      <c r="KF253" s="45"/>
      <c r="KG253" s="45"/>
      <c r="KH253" s="43"/>
      <c r="KI253" s="45"/>
      <c r="KJ253" s="27"/>
      <c r="KK253" s="63"/>
      <c r="KL253" s="67"/>
      <c r="KM253" s="45"/>
      <c r="KN253" s="46"/>
      <c r="KO253" s="37"/>
      <c r="KP253" s="29"/>
      <c r="KQ253" s="47"/>
      <c r="KR253" s="45"/>
      <c r="KS253" s="45"/>
      <c r="KT253" s="45"/>
      <c r="KU253" s="45"/>
      <c r="KV253" s="43"/>
      <c r="KW253" s="45"/>
      <c r="KX253" s="27"/>
      <c r="KY253" s="63"/>
      <c r="KZ253" s="67"/>
      <c r="LA253" s="45"/>
      <c r="LB253" s="46"/>
      <c r="LC253" s="37"/>
      <c r="LD253" s="29"/>
      <c r="LE253" s="47"/>
      <c r="LF253" s="45"/>
      <c r="LG253" s="45"/>
      <c r="LH253" s="45"/>
      <c r="LI253" s="45" t="str">
        <f t="shared" si="1266"/>
        <v/>
      </c>
      <c r="LJ253" s="45"/>
      <c r="LK253" s="45" t="str">
        <f t="shared" si="1267"/>
        <v/>
      </c>
      <c r="LL253" s="45"/>
      <c r="LM253" s="73" t="str">
        <f>IF(LF252="","",LM250)</f>
        <v/>
      </c>
      <c r="LN253" s="67" t="str">
        <f>IF(LG252="","",LN250)</f>
        <v/>
      </c>
      <c r="LO253" s="45" t="str">
        <f t="shared" si="1210"/>
        <v/>
      </c>
      <c r="LP253" s="46"/>
      <c r="LQ253" s="37"/>
      <c r="LR253" s="29"/>
      <c r="LS253" s="47"/>
      <c r="LT253" s="67"/>
      <c r="LU253" s="45" t="str">
        <f t="shared" si="1331"/>
        <v/>
      </c>
      <c r="LV253" s="45"/>
      <c r="LW253" s="45"/>
      <c r="LX253" s="45"/>
      <c r="LY253" s="45" t="str">
        <f t="shared" si="1332"/>
        <v/>
      </c>
      <c r="LZ253" s="45"/>
      <c r="MA253" s="45"/>
      <c r="MB253" s="45"/>
      <c r="MC253" s="45" t="str">
        <f t="shared" si="1298"/>
        <v/>
      </c>
      <c r="MD253" s="46" t="str">
        <f t="shared" si="1299"/>
        <v/>
      </c>
      <c r="ME253" s="37"/>
      <c r="MF253" s="29"/>
      <c r="MG253" s="47"/>
      <c r="MH253" s="67"/>
      <c r="MI253" s="45" t="str">
        <f t="shared" si="1333"/>
        <v/>
      </c>
      <c r="MJ253" s="45"/>
      <c r="MK253" s="45"/>
      <c r="ML253" s="45"/>
      <c r="MM253" s="45" t="str">
        <f t="shared" si="1334"/>
        <v/>
      </c>
      <c r="MN253" s="45"/>
      <c r="MO253" s="45"/>
      <c r="MP253" s="45"/>
      <c r="MQ253" s="45" t="str">
        <f t="shared" si="1300"/>
        <v/>
      </c>
      <c r="MR253" s="46" t="str">
        <f t="shared" si="1301"/>
        <v/>
      </c>
      <c r="MS253" s="37"/>
      <c r="MT253" s="29"/>
      <c r="MU253" s="47"/>
      <c r="MV253" s="67"/>
      <c r="MW253" s="45" t="str">
        <f t="shared" si="1335"/>
        <v/>
      </c>
      <c r="MX253" s="45"/>
      <c r="MY253" s="45"/>
      <c r="MZ253" s="45"/>
      <c r="NA253" s="45" t="str">
        <f t="shared" si="1336"/>
        <v/>
      </c>
      <c r="NB253" s="45"/>
      <c r="NC253" s="45"/>
      <c r="ND253" s="45"/>
      <c r="NE253" s="45" t="str">
        <f t="shared" si="1302"/>
        <v/>
      </c>
      <c r="NF253" s="46" t="str">
        <f t="shared" si="1303"/>
        <v/>
      </c>
      <c r="NG253" s="37"/>
      <c r="NH253" s="29"/>
      <c r="NI253" s="47"/>
      <c r="NJ253" s="67"/>
      <c r="NK253" s="45" t="str">
        <f t="shared" si="1337"/>
        <v/>
      </c>
      <c r="NL253" s="45"/>
      <c r="NM253" s="45"/>
      <c r="NN253" s="45"/>
      <c r="NO253" s="45" t="str">
        <f t="shared" si="1338"/>
        <v/>
      </c>
      <c r="NP253" s="45"/>
      <c r="NQ253" s="45"/>
      <c r="NR253" s="45"/>
      <c r="NS253" s="45" t="str">
        <f t="shared" si="1304"/>
        <v/>
      </c>
      <c r="NT253" s="46" t="str">
        <f t="shared" si="1305"/>
        <v/>
      </c>
      <c r="NU253" s="37"/>
    </row>
    <row r="254" spans="1:385" ht="15" customHeight="1" thickBot="1" x14ac:dyDescent="0.3">
      <c r="A254" s="38"/>
      <c r="B254" s="39"/>
      <c r="C254" s="40"/>
      <c r="D254" s="40"/>
      <c r="E254" s="41"/>
      <c r="F254" s="41"/>
      <c r="G254" s="40"/>
      <c r="H254" s="42"/>
      <c r="I254" s="45"/>
      <c r="J254" s="45" t="str">
        <f t="shared" si="1306"/>
        <v/>
      </c>
      <c r="K254" s="45"/>
      <c r="L254" s="45"/>
      <c r="M254" s="45"/>
      <c r="N254" s="45" t="str">
        <f t="shared" si="1307"/>
        <v/>
      </c>
      <c r="O254" s="45"/>
      <c r="P254" s="45"/>
      <c r="Q254" s="45"/>
      <c r="R254" s="45" t="str">
        <f t="shared" si="1276"/>
        <v/>
      </c>
      <c r="S254" s="46" t="str">
        <f t="shared" si="1277"/>
        <v/>
      </c>
      <c r="T254" s="37"/>
      <c r="U254" s="29"/>
      <c r="V254" s="47"/>
      <c r="W254" s="67"/>
      <c r="X254" s="45" t="str">
        <f t="shared" si="1308"/>
        <v/>
      </c>
      <c r="Y254" s="45"/>
      <c r="Z254" s="45"/>
      <c r="AA254" s="45"/>
      <c r="AB254" s="45" t="str">
        <f t="shared" si="1309"/>
        <v/>
      </c>
      <c r="AC254" s="45"/>
      <c r="AD254" s="45"/>
      <c r="AE254" s="45"/>
      <c r="AF254" s="45" t="str">
        <f t="shared" si="1278"/>
        <v/>
      </c>
      <c r="AG254" s="46" t="str">
        <f t="shared" si="1279"/>
        <v/>
      </c>
      <c r="AH254" s="37"/>
      <c r="AI254" s="29"/>
      <c r="AJ254" s="47"/>
      <c r="AK254" s="45"/>
      <c r="AL254" s="45" t="str">
        <f t="shared" si="1310"/>
        <v/>
      </c>
      <c r="AM254" s="45"/>
      <c r="AN254" s="45" t="str">
        <f t="shared" si="1311"/>
        <v/>
      </c>
      <c r="AO254" s="45"/>
      <c r="AP254" s="45" t="str">
        <f t="shared" si="1312"/>
        <v/>
      </c>
      <c r="AQ254" s="45"/>
      <c r="AR254" s="45"/>
      <c r="AS254" s="45"/>
      <c r="AT254" s="45" t="str">
        <f t="shared" si="1280"/>
        <v/>
      </c>
      <c r="AU254" s="46" t="str">
        <f t="shared" si="1281"/>
        <v/>
      </c>
      <c r="AV254" s="37"/>
      <c r="AW254" s="29"/>
      <c r="AX254" s="47"/>
      <c r="AY254" s="45"/>
      <c r="AZ254" s="45" t="str">
        <f t="shared" si="1313"/>
        <v/>
      </c>
      <c r="BA254" s="45"/>
      <c r="BB254" s="45" t="str">
        <f t="shared" si="1314"/>
        <v/>
      </c>
      <c r="BC254" s="45"/>
      <c r="BD254" s="45" t="str">
        <f t="shared" si="1315"/>
        <v/>
      </c>
      <c r="BE254" s="45"/>
      <c r="BF254" s="45"/>
      <c r="BG254" s="45"/>
      <c r="BH254" s="45" t="str">
        <f t="shared" si="1282"/>
        <v/>
      </c>
      <c r="BI254" s="46" t="str">
        <f t="shared" si="1283"/>
        <v/>
      </c>
      <c r="BJ254" s="37"/>
      <c r="BK254" s="29"/>
      <c r="BL254" s="75"/>
      <c r="BM254" s="76"/>
      <c r="BN254" s="76"/>
      <c r="BO254" s="76"/>
      <c r="BP254" s="76"/>
      <c r="BQ254" s="76"/>
      <c r="BR254" s="76"/>
      <c r="BS254" s="76"/>
      <c r="BT254" s="78"/>
      <c r="BU254" s="79"/>
      <c r="BV254" s="76"/>
      <c r="BW254" s="80"/>
      <c r="BX254" s="37"/>
      <c r="BY254" s="57"/>
      <c r="BZ254" s="75"/>
      <c r="CA254" s="76"/>
      <c r="CB254" s="76"/>
      <c r="CC254" s="76"/>
      <c r="CD254" s="76"/>
      <c r="CE254" s="76"/>
      <c r="CF254" s="76"/>
      <c r="CG254" s="76"/>
      <c r="CH254" s="78"/>
      <c r="CI254" s="79"/>
      <c r="CJ254" s="76"/>
      <c r="CK254" s="80"/>
      <c r="CL254" s="37"/>
      <c r="CM254" s="29"/>
      <c r="CN254" s="75"/>
      <c r="CO254" s="76"/>
      <c r="CP254" s="76"/>
      <c r="CQ254" s="76"/>
      <c r="CR254" s="76"/>
      <c r="CS254" s="76"/>
      <c r="CT254" s="76"/>
      <c r="CU254" s="76"/>
      <c r="CV254" s="78"/>
      <c r="CW254" s="79"/>
      <c r="CX254" s="76"/>
      <c r="CY254" s="80"/>
      <c r="CZ254" s="37"/>
      <c r="DA254" s="29"/>
      <c r="DB254" s="47"/>
      <c r="DC254" s="67"/>
      <c r="DD254" s="45" t="str">
        <f t="shared" si="1316"/>
        <v/>
      </c>
      <c r="DE254" s="45"/>
      <c r="DF254" s="45"/>
      <c r="DG254" s="45"/>
      <c r="DH254" s="45" t="str">
        <f t="shared" si="1317"/>
        <v/>
      </c>
      <c r="DI254" s="45"/>
      <c r="DJ254" s="45"/>
      <c r="DK254" s="45"/>
      <c r="DL254" s="45" t="str">
        <f t="shared" si="1284"/>
        <v/>
      </c>
      <c r="DM254" s="46" t="str">
        <f t="shared" si="1285"/>
        <v/>
      </c>
      <c r="DN254" s="37"/>
      <c r="DO254" s="29"/>
      <c r="DP254" s="47"/>
      <c r="DQ254" s="45"/>
      <c r="DR254" s="45" t="str">
        <f t="shared" si="1318"/>
        <v/>
      </c>
      <c r="DS254" s="45"/>
      <c r="DT254" s="45" t="str">
        <f t="shared" si="1319"/>
        <v/>
      </c>
      <c r="DU254" s="45"/>
      <c r="DV254" s="45" t="str">
        <f t="shared" si="1320"/>
        <v/>
      </c>
      <c r="DW254" s="45"/>
      <c r="DX254" s="45"/>
      <c r="DY254" s="45"/>
      <c r="DZ254" s="45" t="str">
        <f t="shared" si="1286"/>
        <v/>
      </c>
      <c r="EA254" s="46" t="str">
        <f t="shared" si="1287"/>
        <v/>
      </c>
      <c r="EB254" s="37"/>
      <c r="ED254" s="47"/>
      <c r="EE254" s="67"/>
      <c r="EF254" s="45" t="str">
        <f t="shared" si="1321"/>
        <v/>
      </c>
      <c r="EG254" s="45"/>
      <c r="EH254" s="45"/>
      <c r="EI254" s="45"/>
      <c r="EJ254" s="45" t="str">
        <f t="shared" si="1322"/>
        <v/>
      </c>
      <c r="EK254" s="45"/>
      <c r="EL254" s="45"/>
      <c r="EM254" s="45"/>
      <c r="EN254" s="45" t="str">
        <f t="shared" si="1288"/>
        <v/>
      </c>
      <c r="EO254" s="46" t="str">
        <f t="shared" si="1289"/>
        <v/>
      </c>
      <c r="EP254" s="37"/>
      <c r="ER254" s="47"/>
      <c r="ES254" s="67"/>
      <c r="ET254" s="45" t="str">
        <f t="shared" si="1323"/>
        <v/>
      </c>
      <c r="EU254" s="45"/>
      <c r="EV254" s="45"/>
      <c r="EW254" s="45"/>
      <c r="EX254" s="45" t="str">
        <f t="shared" si="1324"/>
        <v/>
      </c>
      <c r="EY254" s="45"/>
      <c r="EZ254" s="45"/>
      <c r="FA254" s="45"/>
      <c r="FB254" s="45" t="str">
        <f t="shared" si="1290"/>
        <v/>
      </c>
      <c r="FC254" s="46" t="str">
        <f t="shared" si="1291"/>
        <v/>
      </c>
      <c r="FD254" s="37"/>
      <c r="FF254" s="47"/>
      <c r="FG254" s="67"/>
      <c r="FH254" s="45" t="str">
        <f t="shared" si="1325"/>
        <v/>
      </c>
      <c r="FI254" s="45"/>
      <c r="FJ254" s="45"/>
      <c r="FK254" s="45"/>
      <c r="FL254" s="45" t="str">
        <f t="shared" si="1326"/>
        <v/>
      </c>
      <c r="FM254" s="45"/>
      <c r="FN254" s="45"/>
      <c r="FO254" s="45"/>
      <c r="FP254" s="45" t="str">
        <f t="shared" si="1292"/>
        <v/>
      </c>
      <c r="FQ254" s="46" t="str">
        <f t="shared" si="1293"/>
        <v/>
      </c>
      <c r="FR254" s="37"/>
      <c r="FS254" s="29"/>
      <c r="FT254" s="47"/>
      <c r="FU254" s="67"/>
      <c r="FV254" s="45" t="str">
        <f t="shared" si="1327"/>
        <v/>
      </c>
      <c r="FW254" s="45"/>
      <c r="FX254" s="45"/>
      <c r="FY254" s="45"/>
      <c r="FZ254" s="45" t="str">
        <f t="shared" si="1328"/>
        <v/>
      </c>
      <c r="GA254" s="45"/>
      <c r="GB254" s="45"/>
      <c r="GC254" s="45"/>
      <c r="GD254" s="45" t="str">
        <f t="shared" si="1294"/>
        <v/>
      </c>
      <c r="GE254" s="46" t="str">
        <f t="shared" si="1295"/>
        <v/>
      </c>
      <c r="GF254" s="37"/>
      <c r="GH254" s="47"/>
      <c r="GI254" s="67"/>
      <c r="GJ254" s="45" t="str">
        <f t="shared" si="1329"/>
        <v/>
      </c>
      <c r="GK254" s="45"/>
      <c r="GL254" s="45"/>
      <c r="GM254" s="45"/>
      <c r="GN254" s="45" t="str">
        <f t="shared" si="1330"/>
        <v/>
      </c>
      <c r="GO254" s="45"/>
      <c r="GP254" s="45"/>
      <c r="GQ254" s="45"/>
      <c r="GR254" s="45" t="str">
        <f t="shared" si="1296"/>
        <v/>
      </c>
      <c r="GS254" s="46" t="str">
        <f t="shared" si="1297"/>
        <v/>
      </c>
      <c r="GT254" s="37"/>
      <c r="GU254" s="61"/>
      <c r="GV254" s="75"/>
      <c r="GW254" s="84"/>
      <c r="GX254" s="76"/>
      <c r="GY254" s="76"/>
      <c r="GZ254" s="76"/>
      <c r="HA254" s="76"/>
      <c r="HB254" s="76"/>
      <c r="HC254" s="76"/>
      <c r="HD254" s="76"/>
      <c r="HE254" s="78"/>
      <c r="HF254" s="79"/>
      <c r="HG254" s="76"/>
      <c r="HH254" s="80"/>
      <c r="HI254" s="37"/>
      <c r="HK254" s="75"/>
      <c r="HL254" s="76"/>
      <c r="HM254" s="76"/>
      <c r="HN254" s="76"/>
      <c r="HO254" s="76"/>
      <c r="HP254" s="76"/>
      <c r="HQ254" s="76"/>
      <c r="HR254" s="76"/>
      <c r="HS254" s="78"/>
      <c r="HT254" s="79"/>
      <c r="HU254" s="76"/>
      <c r="HV254" s="80"/>
      <c r="HW254" s="37"/>
      <c r="HX254" s="360"/>
      <c r="HY254" s="75"/>
      <c r="HZ254" s="76"/>
      <c r="IA254" s="76"/>
      <c r="IB254" s="76"/>
      <c r="IC254" s="76"/>
      <c r="ID254" s="76"/>
      <c r="IE254" s="76"/>
      <c r="IF254" s="76"/>
      <c r="IG254" s="78"/>
      <c r="IH254" s="79"/>
      <c r="II254" s="76"/>
      <c r="IJ254" s="80"/>
      <c r="IK254" s="37"/>
      <c r="IL254" s="29"/>
      <c r="IM254" s="75"/>
      <c r="IN254" s="76"/>
      <c r="IO254" s="76"/>
      <c r="IP254" s="76"/>
      <c r="IQ254" s="76"/>
      <c r="IR254" s="76"/>
      <c r="IS254" s="76"/>
      <c r="IT254" s="76"/>
      <c r="IU254" s="78"/>
      <c r="IV254" s="79"/>
      <c r="IW254" s="76"/>
      <c r="IX254" s="80"/>
      <c r="IY254" s="37"/>
      <c r="IZ254" s="61"/>
      <c r="JA254" s="75"/>
      <c r="JB254" s="76"/>
      <c r="JC254" s="76"/>
      <c r="JD254" s="76"/>
      <c r="JE254" s="76"/>
      <c r="JF254" s="76"/>
      <c r="JG254" s="76"/>
      <c r="JH254" s="76"/>
      <c r="JI254" s="78"/>
      <c r="JJ254" s="79"/>
      <c r="JK254" s="76"/>
      <c r="JL254" s="80"/>
      <c r="JM254" s="37"/>
      <c r="JN254" s="29"/>
      <c r="JO254" s="75"/>
      <c r="JP254" s="76"/>
      <c r="JQ254" s="76"/>
      <c r="JR254" s="76"/>
      <c r="JS254" s="76"/>
      <c r="JT254" s="76"/>
      <c r="JU254" s="76"/>
      <c r="JV254" s="76"/>
      <c r="JW254" s="78"/>
      <c r="JX254" s="79"/>
      <c r="JY254" s="76"/>
      <c r="JZ254" s="80"/>
      <c r="KA254" s="37"/>
      <c r="KB254" s="51"/>
      <c r="KC254" s="75"/>
      <c r="KD254" s="76"/>
      <c r="KE254" s="76"/>
      <c r="KF254" s="76"/>
      <c r="KG254" s="76"/>
      <c r="KH254" s="76"/>
      <c r="KI254" s="76"/>
      <c r="KJ254" s="76"/>
      <c r="KK254" s="78"/>
      <c r="KL254" s="79"/>
      <c r="KM254" s="76"/>
      <c r="KN254" s="80"/>
      <c r="KO254" s="37"/>
      <c r="KP254" s="29"/>
      <c r="KQ254" s="75"/>
      <c r="KR254" s="76"/>
      <c r="KS254" s="76"/>
      <c r="KT254" s="76"/>
      <c r="KU254" s="76"/>
      <c r="KV254" s="76"/>
      <c r="KW254" s="76"/>
      <c r="KX254" s="76"/>
      <c r="KY254" s="78"/>
      <c r="KZ254" s="79"/>
      <c r="LA254" s="76"/>
      <c r="LB254" s="80"/>
      <c r="LC254" s="37"/>
      <c r="LD254" s="29"/>
      <c r="LE254" s="75"/>
      <c r="LF254" s="76"/>
      <c r="LG254" s="76"/>
      <c r="LH254" s="76"/>
      <c r="LI254" s="76" t="str">
        <f t="shared" si="1266"/>
        <v/>
      </c>
      <c r="LJ254" s="76"/>
      <c r="LK254" s="76" t="str">
        <f t="shared" si="1267"/>
        <v/>
      </c>
      <c r="LL254" s="76"/>
      <c r="LM254" s="78" t="str">
        <f>IF(LF252="","",LM251)</f>
        <v/>
      </c>
      <c r="LN254" s="79" t="str">
        <f>IF(LG252="","",LN251)</f>
        <v/>
      </c>
      <c r="LO254" s="76" t="str">
        <f t="shared" si="1210"/>
        <v/>
      </c>
      <c r="LP254" s="80"/>
      <c r="LQ254" s="37"/>
      <c r="LR254" s="29"/>
      <c r="LS254" s="47"/>
      <c r="LT254" s="67"/>
      <c r="LU254" s="45" t="str">
        <f t="shared" si="1331"/>
        <v/>
      </c>
      <c r="LV254" s="45"/>
      <c r="LW254" s="45"/>
      <c r="LX254" s="45"/>
      <c r="LY254" s="45" t="str">
        <f t="shared" si="1332"/>
        <v/>
      </c>
      <c r="LZ254" s="45"/>
      <c r="MA254" s="45"/>
      <c r="MB254" s="45"/>
      <c r="MC254" s="45" t="str">
        <f t="shared" si="1298"/>
        <v/>
      </c>
      <c r="MD254" s="46" t="str">
        <f t="shared" si="1299"/>
        <v/>
      </c>
      <c r="ME254" s="37"/>
      <c r="MF254" s="29"/>
      <c r="MG254" s="47"/>
      <c r="MH254" s="67"/>
      <c r="MI254" s="45" t="str">
        <f t="shared" si="1333"/>
        <v/>
      </c>
      <c r="MJ254" s="45"/>
      <c r="MK254" s="45"/>
      <c r="ML254" s="45"/>
      <c r="MM254" s="45" t="str">
        <f t="shared" si="1334"/>
        <v/>
      </c>
      <c r="MN254" s="45"/>
      <c r="MO254" s="45"/>
      <c r="MP254" s="45"/>
      <c r="MQ254" s="45" t="str">
        <f t="shared" si="1300"/>
        <v/>
      </c>
      <c r="MR254" s="46" t="str">
        <f t="shared" si="1301"/>
        <v/>
      </c>
      <c r="MS254" s="37"/>
      <c r="MT254" s="29"/>
      <c r="MU254" s="47"/>
      <c r="MV254" s="67"/>
      <c r="MW254" s="45" t="str">
        <f t="shared" si="1335"/>
        <v/>
      </c>
      <c r="MX254" s="45"/>
      <c r="MY254" s="45"/>
      <c r="MZ254" s="45"/>
      <c r="NA254" s="45" t="str">
        <f t="shared" si="1336"/>
        <v/>
      </c>
      <c r="NB254" s="45"/>
      <c r="NC254" s="45"/>
      <c r="ND254" s="45"/>
      <c r="NE254" s="45" t="str">
        <f t="shared" si="1302"/>
        <v/>
      </c>
      <c r="NF254" s="46" t="str">
        <f t="shared" si="1303"/>
        <v/>
      </c>
      <c r="NG254" s="37"/>
      <c r="NH254" s="29"/>
      <c r="NI254" s="47"/>
      <c r="NJ254" s="67"/>
      <c r="NK254" s="45" t="str">
        <f t="shared" si="1337"/>
        <v/>
      </c>
      <c r="NL254" s="45"/>
      <c r="NM254" s="45"/>
      <c r="NN254" s="45"/>
      <c r="NO254" s="45" t="str">
        <f t="shared" si="1338"/>
        <v/>
      </c>
      <c r="NP254" s="45"/>
      <c r="NQ254" s="45"/>
      <c r="NR254" s="45"/>
      <c r="NS254" s="45" t="str">
        <f t="shared" si="1304"/>
        <v/>
      </c>
      <c r="NT254" s="46" t="str">
        <f t="shared" si="1305"/>
        <v/>
      </c>
      <c r="NU254" s="37"/>
    </row>
    <row r="255" spans="1:385" ht="15" customHeight="1" thickTop="1" x14ac:dyDescent="0.25">
      <c r="A255" s="38"/>
      <c r="B255" s="39"/>
      <c r="C255" s="40"/>
      <c r="D255" s="40"/>
      <c r="E255" s="41"/>
      <c r="F255" s="41"/>
      <c r="G255" s="40"/>
      <c r="H255" s="42"/>
      <c r="I255" s="45"/>
      <c r="J255" s="45" t="str">
        <f t="shared" si="1306"/>
        <v/>
      </c>
      <c r="K255" s="45"/>
      <c r="L255" s="45"/>
      <c r="M255" s="45"/>
      <c r="N255" s="45" t="str">
        <f t="shared" si="1307"/>
        <v/>
      </c>
      <c r="O255" s="45"/>
      <c r="P255" s="45"/>
      <c r="Q255" s="45"/>
      <c r="R255" s="45" t="str">
        <f t="shared" si="1276"/>
        <v/>
      </c>
      <c r="S255" s="46" t="str">
        <f t="shared" si="1277"/>
        <v/>
      </c>
      <c r="T255" s="37"/>
      <c r="U255" s="29"/>
      <c r="V255" s="47"/>
      <c r="W255" s="67"/>
      <c r="X255" s="45" t="str">
        <f t="shared" si="1308"/>
        <v/>
      </c>
      <c r="Y255" s="45"/>
      <c r="Z255" s="45"/>
      <c r="AA255" s="45"/>
      <c r="AB255" s="45" t="str">
        <f t="shared" si="1309"/>
        <v/>
      </c>
      <c r="AC255" s="45"/>
      <c r="AD255" s="45"/>
      <c r="AE255" s="45"/>
      <c r="AF255" s="45" t="str">
        <f t="shared" si="1278"/>
        <v/>
      </c>
      <c r="AG255" s="46" t="str">
        <f t="shared" si="1279"/>
        <v/>
      </c>
      <c r="AH255" s="37"/>
      <c r="AI255" s="29"/>
      <c r="AJ255" s="47"/>
      <c r="AK255" s="45"/>
      <c r="AL255" s="45" t="str">
        <f t="shared" si="1310"/>
        <v/>
      </c>
      <c r="AM255" s="45"/>
      <c r="AN255" s="45" t="str">
        <f t="shared" si="1311"/>
        <v/>
      </c>
      <c r="AO255" s="45"/>
      <c r="AP255" s="45" t="str">
        <f t="shared" si="1312"/>
        <v/>
      </c>
      <c r="AQ255" s="45"/>
      <c r="AR255" s="45"/>
      <c r="AS255" s="45"/>
      <c r="AT255" s="45" t="str">
        <f t="shared" si="1280"/>
        <v/>
      </c>
      <c r="AU255" s="46" t="str">
        <f t="shared" si="1281"/>
        <v/>
      </c>
      <c r="AV255" s="37"/>
      <c r="AW255" s="29"/>
      <c r="AX255" s="47"/>
      <c r="AY255" s="45"/>
      <c r="AZ255" s="45" t="str">
        <f t="shared" si="1313"/>
        <v/>
      </c>
      <c r="BA255" s="45"/>
      <c r="BB255" s="45" t="str">
        <f t="shared" si="1314"/>
        <v/>
      </c>
      <c r="BC255" s="45"/>
      <c r="BD255" s="45" t="str">
        <f t="shared" si="1315"/>
        <v/>
      </c>
      <c r="BE255" s="45"/>
      <c r="BF255" s="45"/>
      <c r="BG255" s="45"/>
      <c r="BH255" s="45" t="str">
        <f t="shared" si="1282"/>
        <v/>
      </c>
      <c r="BI255" s="46" t="str">
        <f t="shared" si="1283"/>
        <v/>
      </c>
      <c r="BJ255" s="37"/>
      <c r="BK255" s="29"/>
      <c r="BL255" s="52"/>
      <c r="BM255" s="45"/>
      <c r="BN255" s="43"/>
      <c r="BO255" s="45"/>
      <c r="BP255" s="87"/>
      <c r="BQ255" s="43"/>
      <c r="BR255" s="43"/>
      <c r="BS255" s="43"/>
      <c r="BT255" s="44"/>
      <c r="BU255" s="48"/>
      <c r="BV255" s="45"/>
      <c r="BW255" s="89"/>
      <c r="BX255" s="37"/>
      <c r="BY255" s="57"/>
      <c r="BZ255" s="52"/>
      <c r="CA255" s="45"/>
      <c r="CB255" s="43"/>
      <c r="CC255" s="45"/>
      <c r="CD255" s="87"/>
      <c r="CE255" s="43"/>
      <c r="CF255" s="43"/>
      <c r="CG255" s="43"/>
      <c r="CH255" s="44"/>
      <c r="CI255" s="48"/>
      <c r="CJ255" s="45"/>
      <c r="CK255" s="89"/>
      <c r="CL255" s="37"/>
      <c r="CM255" s="29"/>
      <c r="CN255" s="52"/>
      <c r="CO255" s="45"/>
      <c r="CP255" s="43"/>
      <c r="CQ255" s="45"/>
      <c r="CR255" s="87"/>
      <c r="CS255" s="43"/>
      <c r="CT255" s="43"/>
      <c r="CU255" s="43"/>
      <c r="CV255" s="44"/>
      <c r="CW255" s="48"/>
      <c r="CX255" s="45"/>
      <c r="CY255" s="89"/>
      <c r="CZ255" s="37"/>
      <c r="DA255" s="29"/>
      <c r="DB255" s="47"/>
      <c r="DC255" s="67"/>
      <c r="DD255" s="45" t="str">
        <f t="shared" si="1316"/>
        <v/>
      </c>
      <c r="DE255" s="45"/>
      <c r="DF255" s="45"/>
      <c r="DG255" s="45"/>
      <c r="DH255" s="45" t="str">
        <f t="shared" si="1317"/>
        <v/>
      </c>
      <c r="DI255" s="45"/>
      <c r="DJ255" s="45"/>
      <c r="DK255" s="45"/>
      <c r="DL255" s="45" t="str">
        <f t="shared" si="1284"/>
        <v/>
      </c>
      <c r="DM255" s="46" t="str">
        <f t="shared" si="1285"/>
        <v/>
      </c>
      <c r="DN255" s="37"/>
      <c r="DO255" s="29"/>
      <c r="DP255" s="47"/>
      <c r="DQ255" s="45"/>
      <c r="DR255" s="45" t="str">
        <f t="shared" si="1318"/>
        <v/>
      </c>
      <c r="DS255" s="45"/>
      <c r="DT255" s="45" t="str">
        <f t="shared" si="1319"/>
        <v/>
      </c>
      <c r="DU255" s="45"/>
      <c r="DV255" s="45" t="str">
        <f t="shared" si="1320"/>
        <v/>
      </c>
      <c r="DW255" s="45"/>
      <c r="DX255" s="45"/>
      <c r="DY255" s="45"/>
      <c r="DZ255" s="45" t="str">
        <f t="shared" si="1286"/>
        <v/>
      </c>
      <c r="EA255" s="46" t="str">
        <f t="shared" si="1287"/>
        <v/>
      </c>
      <c r="EB255" s="37"/>
      <c r="ED255" s="47"/>
      <c r="EE255" s="67"/>
      <c r="EF255" s="45" t="str">
        <f t="shared" si="1321"/>
        <v/>
      </c>
      <c r="EG255" s="45"/>
      <c r="EH255" s="45"/>
      <c r="EI255" s="45"/>
      <c r="EJ255" s="45" t="str">
        <f t="shared" si="1322"/>
        <v/>
      </c>
      <c r="EK255" s="45"/>
      <c r="EL255" s="45"/>
      <c r="EM255" s="45"/>
      <c r="EN255" s="45" t="str">
        <f t="shared" si="1288"/>
        <v/>
      </c>
      <c r="EO255" s="46" t="str">
        <f t="shared" si="1289"/>
        <v/>
      </c>
      <c r="EP255" s="37"/>
      <c r="ER255" s="47"/>
      <c r="ES255" s="67"/>
      <c r="ET255" s="45" t="str">
        <f t="shared" si="1323"/>
        <v/>
      </c>
      <c r="EU255" s="45"/>
      <c r="EV255" s="45"/>
      <c r="EW255" s="45"/>
      <c r="EX255" s="45" t="str">
        <f t="shared" si="1324"/>
        <v/>
      </c>
      <c r="EY255" s="45"/>
      <c r="EZ255" s="45"/>
      <c r="FA255" s="45"/>
      <c r="FB255" s="45" t="str">
        <f t="shared" si="1290"/>
        <v/>
      </c>
      <c r="FC255" s="46" t="str">
        <f t="shared" si="1291"/>
        <v/>
      </c>
      <c r="FD255" s="37"/>
      <c r="FF255" s="47"/>
      <c r="FG255" s="67"/>
      <c r="FH255" s="45" t="str">
        <f t="shared" si="1325"/>
        <v/>
      </c>
      <c r="FI255" s="45"/>
      <c r="FJ255" s="45"/>
      <c r="FK255" s="45"/>
      <c r="FL255" s="45" t="str">
        <f t="shared" si="1326"/>
        <v/>
      </c>
      <c r="FM255" s="45"/>
      <c r="FN255" s="45"/>
      <c r="FO255" s="45"/>
      <c r="FP255" s="45" t="str">
        <f t="shared" si="1292"/>
        <v/>
      </c>
      <c r="FQ255" s="46" t="str">
        <f t="shared" si="1293"/>
        <v/>
      </c>
      <c r="FR255" s="37"/>
      <c r="FS255" s="29"/>
      <c r="FT255" s="47"/>
      <c r="FU255" s="67"/>
      <c r="FV255" s="45" t="str">
        <f t="shared" si="1327"/>
        <v/>
      </c>
      <c r="FW255" s="45"/>
      <c r="FX255" s="45"/>
      <c r="FY255" s="45"/>
      <c r="FZ255" s="45" t="str">
        <f t="shared" si="1328"/>
        <v/>
      </c>
      <c r="GA255" s="45"/>
      <c r="GB255" s="45"/>
      <c r="GC255" s="45"/>
      <c r="GD255" s="45" t="str">
        <f t="shared" si="1294"/>
        <v/>
      </c>
      <c r="GE255" s="46" t="str">
        <f t="shared" si="1295"/>
        <v/>
      </c>
      <c r="GF255" s="37"/>
      <c r="GH255" s="47"/>
      <c r="GI255" s="67"/>
      <c r="GJ255" s="45" t="str">
        <f t="shared" si="1329"/>
        <v/>
      </c>
      <c r="GK255" s="45"/>
      <c r="GL255" s="45"/>
      <c r="GM255" s="45"/>
      <c r="GN255" s="45" t="str">
        <f t="shared" si="1330"/>
        <v/>
      </c>
      <c r="GO255" s="45"/>
      <c r="GP255" s="45"/>
      <c r="GQ255" s="45"/>
      <c r="GR255" s="45" t="str">
        <f t="shared" si="1296"/>
        <v/>
      </c>
      <c r="GS255" s="46" t="str">
        <f t="shared" si="1297"/>
        <v/>
      </c>
      <c r="GT255" s="37"/>
      <c r="GU255" s="61"/>
      <c r="GV255" s="52" t="str">
        <f>IF($A228="","",$A228)</f>
        <v/>
      </c>
      <c r="GW255" s="62"/>
      <c r="GX255" s="45"/>
      <c r="GY255" s="43"/>
      <c r="GZ255" s="45"/>
      <c r="HA255" s="87"/>
      <c r="HB255" s="43"/>
      <c r="HC255" s="43"/>
      <c r="HD255" s="43"/>
      <c r="HE255" s="44"/>
      <c r="HF255" s="48"/>
      <c r="HG255" s="45"/>
      <c r="HH255" s="89"/>
      <c r="HI255" s="37"/>
      <c r="HK255" s="52"/>
      <c r="HL255" s="45"/>
      <c r="HM255" s="58"/>
      <c r="HN255" s="45"/>
      <c r="HO255" s="87"/>
      <c r="HP255" s="43"/>
      <c r="HQ255" s="43"/>
      <c r="HR255" s="43"/>
      <c r="HS255" s="44"/>
      <c r="HT255" s="48"/>
      <c r="HU255" s="45"/>
      <c r="HV255" s="89"/>
      <c r="HW255" s="37"/>
      <c r="HX255" s="360"/>
      <c r="HY255" s="52"/>
      <c r="HZ255" s="45"/>
      <c r="IA255" s="43"/>
      <c r="IB255" s="45"/>
      <c r="IC255" s="87"/>
      <c r="ID255" s="43"/>
      <c r="IE255" s="43"/>
      <c r="IF255" s="43"/>
      <c r="IG255" s="44"/>
      <c r="IH255" s="48"/>
      <c r="II255" s="45"/>
      <c r="IJ255" s="89"/>
      <c r="IK255" s="37"/>
      <c r="IL255" s="29"/>
      <c r="IM255" s="52"/>
      <c r="IN255" s="45"/>
      <c r="IO255" s="43"/>
      <c r="IP255" s="45"/>
      <c r="IQ255" s="87"/>
      <c r="IR255" s="43"/>
      <c r="IS255" s="43"/>
      <c r="IT255" s="43"/>
      <c r="IU255" s="44"/>
      <c r="IV255" s="48"/>
      <c r="IW255" s="45"/>
      <c r="IX255" s="89"/>
      <c r="IY255" s="37"/>
      <c r="IZ255" s="61"/>
      <c r="JA255" s="52"/>
      <c r="JB255" s="45"/>
      <c r="JC255" s="43"/>
      <c r="JD255" s="45"/>
      <c r="JE255" s="87"/>
      <c r="JF255" s="43"/>
      <c r="JG255" s="43"/>
      <c r="JH255" s="43"/>
      <c r="JI255" s="44"/>
      <c r="JJ255" s="48"/>
      <c r="JK255" s="45"/>
      <c r="JL255" s="89"/>
      <c r="JM255" s="37"/>
      <c r="JN255" s="29"/>
      <c r="JO255" s="52"/>
      <c r="JP255" s="45"/>
      <c r="JQ255" s="43"/>
      <c r="JR255" s="45"/>
      <c r="JS255" s="87"/>
      <c r="JT255" s="43"/>
      <c r="JU255" s="43"/>
      <c r="JV255" s="43"/>
      <c r="JW255" s="44"/>
      <c r="JX255" s="48"/>
      <c r="JY255" s="45"/>
      <c r="JZ255" s="89"/>
      <c r="KA255" s="37"/>
      <c r="KB255" s="51"/>
      <c r="KC255" s="52" t="str">
        <f>IF($A228="","",$A228)</f>
        <v/>
      </c>
      <c r="KD255" s="45"/>
      <c r="KE255" s="58"/>
      <c r="KF255" s="45"/>
      <c r="KG255" s="87"/>
      <c r="KH255" s="43"/>
      <c r="KI255" s="43"/>
      <c r="KJ255" s="43"/>
      <c r="KK255" s="44"/>
      <c r="KL255" s="48"/>
      <c r="KM255" s="45"/>
      <c r="KN255" s="89"/>
      <c r="KO255" s="37"/>
      <c r="KP255" s="29"/>
      <c r="KQ255" s="52"/>
      <c r="KR255" s="45"/>
      <c r="KS255" s="43"/>
      <c r="KT255" s="45"/>
      <c r="KU255" s="87"/>
      <c r="KV255" s="43"/>
      <c r="KW255" s="43"/>
      <c r="KX255" s="43"/>
      <c r="KY255" s="44"/>
      <c r="KZ255" s="48"/>
      <c r="LA255" s="45"/>
      <c r="LB255" s="89"/>
      <c r="LC255" s="37"/>
      <c r="LD255" s="29"/>
      <c r="LE255" s="52" t="str">
        <f>IF($A231="","",$A231)</f>
        <v/>
      </c>
      <c r="LF255" s="43"/>
      <c r="LG255" s="86" t="str">
        <f>IF(LF255="","",LF255-LF252)</f>
        <v/>
      </c>
      <c r="LH255" s="43"/>
      <c r="LI255" s="43" t="str">
        <f t="shared" si="1266"/>
        <v/>
      </c>
      <c r="LJ255" s="43"/>
      <c r="LK255" s="87" t="str">
        <f t="shared" si="1267"/>
        <v/>
      </c>
      <c r="LL255" s="43"/>
      <c r="LM255" s="65" t="str">
        <f>IF(LF255="","",LM252)</f>
        <v/>
      </c>
      <c r="LN255" s="48" t="str">
        <f>IF(LG255="","",LN252)</f>
        <v/>
      </c>
      <c r="LO255" s="87" t="str">
        <f t="shared" si="1210"/>
        <v/>
      </c>
      <c r="LP255" s="53"/>
      <c r="LQ255" s="37"/>
      <c r="LR255" s="29"/>
      <c r="LS255" s="47"/>
      <c r="LT255" s="67"/>
      <c r="LU255" s="45" t="str">
        <f t="shared" si="1331"/>
        <v/>
      </c>
      <c r="LV255" s="45"/>
      <c r="LW255" s="45"/>
      <c r="LX255" s="45"/>
      <c r="LY255" s="45" t="str">
        <f t="shared" si="1332"/>
        <v/>
      </c>
      <c r="LZ255" s="45"/>
      <c r="MA255" s="45"/>
      <c r="MB255" s="45"/>
      <c r="MC255" s="45" t="str">
        <f t="shared" si="1298"/>
        <v/>
      </c>
      <c r="MD255" s="46" t="str">
        <f t="shared" si="1299"/>
        <v/>
      </c>
      <c r="ME255" s="37"/>
      <c r="MF255" s="29"/>
      <c r="MG255" s="47"/>
      <c r="MH255" s="67"/>
      <c r="MI255" s="45" t="str">
        <f t="shared" si="1333"/>
        <v/>
      </c>
      <c r="MJ255" s="45"/>
      <c r="MK255" s="45"/>
      <c r="ML255" s="45"/>
      <c r="MM255" s="45" t="str">
        <f t="shared" si="1334"/>
        <v/>
      </c>
      <c r="MN255" s="45"/>
      <c r="MO255" s="45"/>
      <c r="MP255" s="45"/>
      <c r="MQ255" s="45" t="str">
        <f t="shared" si="1300"/>
        <v/>
      </c>
      <c r="MR255" s="46" t="str">
        <f t="shared" si="1301"/>
        <v/>
      </c>
      <c r="MS255" s="37"/>
      <c r="MT255" s="29"/>
      <c r="MU255" s="47"/>
      <c r="MV255" s="67"/>
      <c r="MW255" s="45" t="str">
        <f t="shared" si="1335"/>
        <v/>
      </c>
      <c r="MX255" s="45"/>
      <c r="MY255" s="45"/>
      <c r="MZ255" s="45"/>
      <c r="NA255" s="45" t="str">
        <f t="shared" si="1336"/>
        <v/>
      </c>
      <c r="NB255" s="45"/>
      <c r="NC255" s="45"/>
      <c r="ND255" s="45"/>
      <c r="NE255" s="45" t="str">
        <f t="shared" si="1302"/>
        <v/>
      </c>
      <c r="NF255" s="46" t="str">
        <f t="shared" si="1303"/>
        <v/>
      </c>
      <c r="NG255" s="37"/>
      <c r="NH255" s="29"/>
      <c r="NI255" s="47"/>
      <c r="NJ255" s="67"/>
      <c r="NK255" s="45" t="str">
        <f t="shared" si="1337"/>
        <v/>
      </c>
      <c r="NL255" s="45"/>
      <c r="NM255" s="45"/>
      <c r="NN255" s="45"/>
      <c r="NO255" s="45" t="str">
        <f t="shared" si="1338"/>
        <v/>
      </c>
      <c r="NP255" s="45"/>
      <c r="NQ255" s="45"/>
      <c r="NR255" s="45"/>
      <c r="NS255" s="45" t="str">
        <f t="shared" si="1304"/>
        <v/>
      </c>
      <c r="NT255" s="46" t="str">
        <f t="shared" si="1305"/>
        <v/>
      </c>
      <c r="NU255" s="37"/>
    </row>
    <row r="256" spans="1:385" x14ac:dyDescent="0.25">
      <c r="A256" s="38"/>
      <c r="B256" s="39"/>
      <c r="C256" s="40"/>
      <c r="D256" s="40"/>
      <c r="E256" s="41"/>
      <c r="F256" s="41"/>
      <c r="G256" s="40"/>
      <c r="H256" s="42"/>
      <c r="I256" s="45"/>
      <c r="J256" s="45" t="str">
        <f t="shared" si="1306"/>
        <v/>
      </c>
      <c r="K256" s="45"/>
      <c r="L256" s="45"/>
      <c r="M256" s="45"/>
      <c r="N256" s="45" t="str">
        <f t="shared" si="1307"/>
        <v/>
      </c>
      <c r="O256" s="45"/>
      <c r="P256" s="45"/>
      <c r="Q256" s="45"/>
      <c r="R256" s="45" t="str">
        <f t="shared" si="1276"/>
        <v/>
      </c>
      <c r="S256" s="46" t="str">
        <f t="shared" si="1277"/>
        <v/>
      </c>
      <c r="T256" s="37"/>
      <c r="U256" s="29"/>
      <c r="V256" s="47"/>
      <c r="W256" s="67"/>
      <c r="X256" s="45" t="str">
        <f t="shared" si="1308"/>
        <v/>
      </c>
      <c r="Y256" s="45"/>
      <c r="Z256" s="45"/>
      <c r="AA256" s="45"/>
      <c r="AB256" s="45" t="str">
        <f t="shared" si="1309"/>
        <v/>
      </c>
      <c r="AC256" s="45"/>
      <c r="AD256" s="45"/>
      <c r="AE256" s="45"/>
      <c r="AF256" s="45" t="str">
        <f t="shared" si="1278"/>
        <v/>
      </c>
      <c r="AG256" s="46" t="str">
        <f t="shared" si="1279"/>
        <v/>
      </c>
      <c r="AH256" s="37"/>
      <c r="AI256" s="29"/>
      <c r="AJ256" s="47"/>
      <c r="AK256" s="45"/>
      <c r="AL256" s="45" t="str">
        <f t="shared" si="1310"/>
        <v/>
      </c>
      <c r="AM256" s="45"/>
      <c r="AN256" s="45" t="str">
        <f t="shared" si="1311"/>
        <v/>
      </c>
      <c r="AO256" s="45"/>
      <c r="AP256" s="45" t="str">
        <f t="shared" si="1312"/>
        <v/>
      </c>
      <c r="AQ256" s="45"/>
      <c r="AR256" s="45"/>
      <c r="AS256" s="45"/>
      <c r="AT256" s="45" t="str">
        <f t="shared" si="1280"/>
        <v/>
      </c>
      <c r="AU256" s="46" t="str">
        <f t="shared" si="1281"/>
        <v/>
      </c>
      <c r="AV256" s="37"/>
      <c r="AW256" s="29"/>
      <c r="AX256" s="47"/>
      <c r="AY256" s="45"/>
      <c r="AZ256" s="45" t="str">
        <f t="shared" si="1313"/>
        <v/>
      </c>
      <c r="BA256" s="45"/>
      <c r="BB256" s="45" t="str">
        <f t="shared" si="1314"/>
        <v/>
      </c>
      <c r="BC256" s="45"/>
      <c r="BD256" s="45" t="str">
        <f t="shared" si="1315"/>
        <v/>
      </c>
      <c r="BE256" s="45"/>
      <c r="BF256" s="45"/>
      <c r="BG256" s="45"/>
      <c r="BH256" s="45" t="str">
        <f t="shared" si="1282"/>
        <v/>
      </c>
      <c r="BI256" s="46" t="str">
        <f t="shared" si="1283"/>
        <v/>
      </c>
      <c r="BJ256" s="37"/>
      <c r="BK256" s="29"/>
      <c r="BL256" s="47"/>
      <c r="BM256" s="43"/>
      <c r="BN256" s="69"/>
      <c r="BO256" s="43"/>
      <c r="BP256" s="45"/>
      <c r="BQ256" s="45"/>
      <c r="BR256" s="45"/>
      <c r="BS256" s="43"/>
      <c r="BT256" s="63"/>
      <c r="BU256" s="67"/>
      <c r="BV256" s="43"/>
      <c r="BW256" s="46"/>
      <c r="BX256" s="37"/>
      <c r="BY256" s="57"/>
      <c r="BZ256" s="47"/>
      <c r="CA256" s="43"/>
      <c r="CB256" s="45"/>
      <c r="CC256" s="43"/>
      <c r="CD256" s="45"/>
      <c r="CE256" s="45"/>
      <c r="CF256" s="45"/>
      <c r="CG256" s="43"/>
      <c r="CH256" s="63"/>
      <c r="CI256" s="67"/>
      <c r="CJ256" s="43"/>
      <c r="CK256" s="46"/>
      <c r="CL256" s="37"/>
      <c r="CM256" s="29"/>
      <c r="CN256" s="47"/>
      <c r="CO256" s="43"/>
      <c r="CP256" s="45"/>
      <c r="CQ256" s="43"/>
      <c r="CR256" s="45"/>
      <c r="CS256" s="45"/>
      <c r="CT256" s="45"/>
      <c r="CU256" s="43"/>
      <c r="CV256" s="63"/>
      <c r="CW256" s="67"/>
      <c r="CX256" s="43"/>
      <c r="CY256" s="46"/>
      <c r="CZ256" s="37"/>
      <c r="DA256" s="29"/>
      <c r="DB256" s="47"/>
      <c r="DC256" s="67"/>
      <c r="DD256" s="45" t="str">
        <f t="shared" si="1316"/>
        <v/>
      </c>
      <c r="DE256" s="45"/>
      <c r="DF256" s="45"/>
      <c r="DG256" s="45"/>
      <c r="DH256" s="45" t="str">
        <f t="shared" si="1317"/>
        <v/>
      </c>
      <c r="DI256" s="45"/>
      <c r="DJ256" s="45"/>
      <c r="DK256" s="45"/>
      <c r="DL256" s="45" t="str">
        <f t="shared" si="1284"/>
        <v/>
      </c>
      <c r="DM256" s="46" t="str">
        <f t="shared" si="1285"/>
        <v/>
      </c>
      <c r="DN256" s="37"/>
      <c r="DO256" s="29"/>
      <c r="DP256" s="47"/>
      <c r="DQ256" s="45"/>
      <c r="DR256" s="45" t="str">
        <f t="shared" si="1318"/>
        <v/>
      </c>
      <c r="DS256" s="45"/>
      <c r="DT256" s="45" t="str">
        <f t="shared" si="1319"/>
        <v/>
      </c>
      <c r="DU256" s="45"/>
      <c r="DV256" s="45" t="str">
        <f t="shared" si="1320"/>
        <v/>
      </c>
      <c r="DW256" s="45"/>
      <c r="DX256" s="45"/>
      <c r="DY256" s="45"/>
      <c r="DZ256" s="45" t="str">
        <f t="shared" si="1286"/>
        <v/>
      </c>
      <c r="EA256" s="46" t="str">
        <f t="shared" si="1287"/>
        <v/>
      </c>
      <c r="EB256" s="37"/>
      <c r="ED256" s="47"/>
      <c r="EE256" s="67"/>
      <c r="EF256" s="45" t="str">
        <f t="shared" si="1321"/>
        <v/>
      </c>
      <c r="EG256" s="45"/>
      <c r="EH256" s="45"/>
      <c r="EI256" s="45"/>
      <c r="EJ256" s="45" t="str">
        <f t="shared" si="1322"/>
        <v/>
      </c>
      <c r="EK256" s="45"/>
      <c r="EL256" s="45"/>
      <c r="EM256" s="45"/>
      <c r="EN256" s="45" t="str">
        <f t="shared" si="1288"/>
        <v/>
      </c>
      <c r="EO256" s="46" t="str">
        <f t="shared" si="1289"/>
        <v/>
      </c>
      <c r="EP256" s="37"/>
      <c r="ER256" s="47"/>
      <c r="ES256" s="67"/>
      <c r="ET256" s="45" t="str">
        <f t="shared" si="1323"/>
        <v/>
      </c>
      <c r="EU256" s="45"/>
      <c r="EV256" s="45"/>
      <c r="EW256" s="45"/>
      <c r="EX256" s="45" t="str">
        <f t="shared" si="1324"/>
        <v/>
      </c>
      <c r="EY256" s="45"/>
      <c r="EZ256" s="45"/>
      <c r="FA256" s="45"/>
      <c r="FB256" s="45" t="str">
        <f t="shared" si="1290"/>
        <v/>
      </c>
      <c r="FC256" s="46" t="str">
        <f t="shared" si="1291"/>
        <v/>
      </c>
      <c r="FD256" s="37"/>
      <c r="FF256" s="47"/>
      <c r="FG256" s="67"/>
      <c r="FH256" s="45" t="str">
        <f t="shared" si="1325"/>
        <v/>
      </c>
      <c r="FI256" s="45"/>
      <c r="FJ256" s="45"/>
      <c r="FK256" s="45"/>
      <c r="FL256" s="45" t="str">
        <f t="shared" si="1326"/>
        <v/>
      </c>
      <c r="FM256" s="45"/>
      <c r="FN256" s="45"/>
      <c r="FO256" s="45"/>
      <c r="FP256" s="45" t="str">
        <f t="shared" si="1292"/>
        <v/>
      </c>
      <c r="FQ256" s="46" t="str">
        <f t="shared" si="1293"/>
        <v/>
      </c>
      <c r="FR256" s="37"/>
      <c r="FS256" s="29"/>
      <c r="FT256" s="47"/>
      <c r="FU256" s="67"/>
      <c r="FV256" s="45" t="str">
        <f t="shared" si="1327"/>
        <v/>
      </c>
      <c r="FW256" s="45"/>
      <c r="FX256" s="45"/>
      <c r="FY256" s="45"/>
      <c r="FZ256" s="45" t="str">
        <f t="shared" si="1328"/>
        <v/>
      </c>
      <c r="GA256" s="45"/>
      <c r="GB256" s="45"/>
      <c r="GC256" s="45"/>
      <c r="GD256" s="45" t="str">
        <f t="shared" si="1294"/>
        <v/>
      </c>
      <c r="GE256" s="46" t="str">
        <f t="shared" si="1295"/>
        <v/>
      </c>
      <c r="GF256" s="37"/>
      <c r="GH256" s="47"/>
      <c r="GI256" s="67"/>
      <c r="GJ256" s="45" t="str">
        <f t="shared" si="1329"/>
        <v/>
      </c>
      <c r="GK256" s="45"/>
      <c r="GL256" s="45"/>
      <c r="GM256" s="45"/>
      <c r="GN256" s="45" t="str">
        <f t="shared" si="1330"/>
        <v/>
      </c>
      <c r="GO256" s="45"/>
      <c r="GP256" s="45"/>
      <c r="GQ256" s="45"/>
      <c r="GR256" s="45" t="str">
        <f t="shared" si="1296"/>
        <v/>
      </c>
      <c r="GS256" s="46" t="str">
        <f t="shared" si="1297"/>
        <v/>
      </c>
      <c r="GT256" s="37"/>
      <c r="GU256" s="61"/>
      <c r="GV256" s="47"/>
      <c r="GW256" s="62"/>
      <c r="GX256" s="43"/>
      <c r="GY256" s="45"/>
      <c r="GZ256" s="43"/>
      <c r="HA256" s="45"/>
      <c r="HB256" s="45"/>
      <c r="HC256" s="45"/>
      <c r="HD256" s="43"/>
      <c r="HE256" s="63"/>
      <c r="HF256" s="67"/>
      <c r="HG256" s="43"/>
      <c r="HH256" s="46"/>
      <c r="HI256" s="37"/>
      <c r="HK256" s="47"/>
      <c r="HL256" s="43"/>
      <c r="HM256" s="69"/>
      <c r="HN256" s="43"/>
      <c r="HO256" s="45"/>
      <c r="HP256" s="45"/>
      <c r="HQ256" s="45"/>
      <c r="HR256" s="43"/>
      <c r="HS256" s="63"/>
      <c r="HT256" s="67"/>
      <c r="HU256" s="43"/>
      <c r="HV256" s="46"/>
      <c r="HW256" s="37"/>
      <c r="HX256" s="360"/>
      <c r="HY256" s="47"/>
      <c r="HZ256" s="43"/>
      <c r="IA256" s="45"/>
      <c r="IB256" s="43"/>
      <c r="IC256" s="45"/>
      <c r="ID256" s="45"/>
      <c r="IE256" s="45"/>
      <c r="IF256" s="43"/>
      <c r="IG256" s="63"/>
      <c r="IH256" s="67"/>
      <c r="II256" s="43"/>
      <c r="IJ256" s="46"/>
      <c r="IK256" s="37"/>
      <c r="IL256" s="29"/>
      <c r="IM256" s="47"/>
      <c r="IN256" s="43"/>
      <c r="IO256" s="45"/>
      <c r="IP256" s="43"/>
      <c r="IQ256" s="45"/>
      <c r="IR256" s="45"/>
      <c r="IS256" s="45"/>
      <c r="IT256" s="43"/>
      <c r="IU256" s="63"/>
      <c r="IV256" s="67"/>
      <c r="IW256" s="43"/>
      <c r="IX256" s="46"/>
      <c r="IY256" s="37"/>
      <c r="IZ256" s="61"/>
      <c r="JA256" s="47"/>
      <c r="JB256" s="43"/>
      <c r="JC256" s="45"/>
      <c r="JD256" s="43"/>
      <c r="JE256" s="45"/>
      <c r="JF256" s="45"/>
      <c r="JG256" s="45"/>
      <c r="JH256" s="43"/>
      <c r="JI256" s="63"/>
      <c r="JJ256" s="67"/>
      <c r="JK256" s="43"/>
      <c r="JL256" s="46"/>
      <c r="JM256" s="37"/>
      <c r="JN256" s="29"/>
      <c r="JO256" s="47"/>
      <c r="JP256" s="43"/>
      <c r="JQ256" s="45"/>
      <c r="JR256" s="43"/>
      <c r="JS256" s="45"/>
      <c r="JT256" s="45"/>
      <c r="JU256" s="45"/>
      <c r="JV256" s="43"/>
      <c r="JW256" s="63"/>
      <c r="JX256" s="67"/>
      <c r="JY256" s="43"/>
      <c r="JZ256" s="46"/>
      <c r="KA256" s="37"/>
      <c r="KB256" s="51"/>
      <c r="KC256" s="47"/>
      <c r="KD256" s="43"/>
      <c r="KE256" s="69"/>
      <c r="KF256" s="43"/>
      <c r="KG256" s="45"/>
      <c r="KH256" s="45"/>
      <c r="KI256" s="45"/>
      <c r="KJ256" s="43"/>
      <c r="KK256" s="63"/>
      <c r="KL256" s="67"/>
      <c r="KM256" s="43"/>
      <c r="KN256" s="46"/>
      <c r="KO256" s="37"/>
      <c r="KP256" s="29"/>
      <c r="KQ256" s="47"/>
      <c r="KR256" s="43"/>
      <c r="KS256" s="69"/>
      <c r="KT256" s="43"/>
      <c r="KU256" s="45"/>
      <c r="KV256" s="45"/>
      <c r="KW256" s="45"/>
      <c r="KX256" s="43"/>
      <c r="KY256" s="63"/>
      <c r="KZ256" s="67"/>
      <c r="LA256" s="43"/>
      <c r="LB256" s="46"/>
      <c r="LC256" s="37"/>
      <c r="LD256" s="29"/>
      <c r="LE256" s="47"/>
      <c r="LF256" s="45"/>
      <c r="LG256" s="45"/>
      <c r="LH256" s="45"/>
      <c r="LI256" s="45" t="str">
        <f t="shared" si="1266"/>
        <v/>
      </c>
      <c r="LJ256" s="45"/>
      <c r="LK256" s="45" t="str">
        <f t="shared" si="1267"/>
        <v/>
      </c>
      <c r="LL256" s="45"/>
      <c r="LM256" s="73" t="str">
        <f>IF(LF255="","",LM253)</f>
        <v/>
      </c>
      <c r="LN256" s="67" t="str">
        <f>IF(LG255="","",LN253)</f>
        <v/>
      </c>
      <c r="LO256" s="45" t="str">
        <f t="shared" si="1210"/>
        <v/>
      </c>
      <c r="LP256" s="46"/>
      <c r="LQ256" s="37"/>
      <c r="LR256" s="29"/>
      <c r="LS256" s="47"/>
      <c r="LT256" s="67"/>
      <c r="LU256" s="45" t="str">
        <f t="shared" si="1331"/>
        <v/>
      </c>
      <c r="LV256" s="45"/>
      <c r="LW256" s="45"/>
      <c r="LX256" s="45"/>
      <c r="LY256" s="45" t="str">
        <f t="shared" si="1332"/>
        <v/>
      </c>
      <c r="LZ256" s="45"/>
      <c r="MA256" s="45"/>
      <c r="MB256" s="45"/>
      <c r="MC256" s="45" t="str">
        <f t="shared" si="1298"/>
        <v/>
      </c>
      <c r="MD256" s="46" t="str">
        <f t="shared" si="1299"/>
        <v/>
      </c>
      <c r="ME256" s="37"/>
      <c r="MF256" s="29"/>
      <c r="MG256" s="47"/>
      <c r="MH256" s="67"/>
      <c r="MI256" s="45" t="str">
        <f t="shared" si="1333"/>
        <v/>
      </c>
      <c r="MJ256" s="45"/>
      <c r="MK256" s="45"/>
      <c r="ML256" s="45"/>
      <c r="MM256" s="45" t="str">
        <f t="shared" si="1334"/>
        <v/>
      </c>
      <c r="MN256" s="45"/>
      <c r="MO256" s="45"/>
      <c r="MP256" s="45"/>
      <c r="MQ256" s="45" t="str">
        <f t="shared" si="1300"/>
        <v/>
      </c>
      <c r="MR256" s="46" t="str">
        <f t="shared" si="1301"/>
        <v/>
      </c>
      <c r="MS256" s="37"/>
      <c r="MT256" s="29"/>
      <c r="MU256" s="47"/>
      <c r="MV256" s="67"/>
      <c r="MW256" s="45" t="str">
        <f t="shared" si="1335"/>
        <v/>
      </c>
      <c r="MX256" s="45"/>
      <c r="MY256" s="45"/>
      <c r="MZ256" s="45"/>
      <c r="NA256" s="45" t="str">
        <f t="shared" si="1336"/>
        <v/>
      </c>
      <c r="NB256" s="45"/>
      <c r="NC256" s="45"/>
      <c r="ND256" s="45"/>
      <c r="NE256" s="45" t="str">
        <f t="shared" si="1302"/>
        <v/>
      </c>
      <c r="NF256" s="46" t="str">
        <f t="shared" si="1303"/>
        <v/>
      </c>
      <c r="NG256" s="37"/>
      <c r="NH256" s="29"/>
      <c r="NI256" s="47"/>
      <c r="NJ256" s="67"/>
      <c r="NK256" s="45" t="str">
        <f t="shared" si="1337"/>
        <v/>
      </c>
      <c r="NL256" s="45"/>
      <c r="NM256" s="45"/>
      <c r="NN256" s="45"/>
      <c r="NO256" s="45" t="str">
        <f t="shared" si="1338"/>
        <v/>
      </c>
      <c r="NP256" s="45"/>
      <c r="NQ256" s="45"/>
      <c r="NR256" s="45"/>
      <c r="NS256" s="45" t="str">
        <f t="shared" si="1304"/>
        <v/>
      </c>
      <c r="NT256" s="46" t="str">
        <f t="shared" si="1305"/>
        <v/>
      </c>
      <c r="NU256" s="37"/>
    </row>
    <row r="257" spans="1:385" ht="15" customHeight="1" thickBot="1" x14ac:dyDescent="0.3">
      <c r="A257" s="38"/>
      <c r="B257" s="39"/>
      <c r="C257" s="40"/>
      <c r="D257" s="40"/>
      <c r="E257" s="41"/>
      <c r="F257" s="41"/>
      <c r="G257" s="40"/>
      <c r="H257" s="42"/>
      <c r="I257" s="45"/>
      <c r="J257" s="45" t="str">
        <f t="shared" si="1306"/>
        <v/>
      </c>
      <c r="K257" s="45"/>
      <c r="L257" s="45"/>
      <c r="M257" s="45"/>
      <c r="N257" s="45" t="str">
        <f t="shared" si="1307"/>
        <v/>
      </c>
      <c r="O257" s="45"/>
      <c r="P257" s="45"/>
      <c r="Q257" s="45"/>
      <c r="R257" s="45" t="str">
        <f t="shared" si="1276"/>
        <v/>
      </c>
      <c r="S257" s="46" t="str">
        <f t="shared" si="1277"/>
        <v/>
      </c>
      <c r="T257" s="37"/>
      <c r="U257" s="29"/>
      <c r="V257" s="47"/>
      <c r="W257" s="67"/>
      <c r="X257" s="45" t="str">
        <f t="shared" si="1308"/>
        <v/>
      </c>
      <c r="Y257" s="45"/>
      <c r="Z257" s="45"/>
      <c r="AA257" s="45"/>
      <c r="AB257" s="45" t="str">
        <f t="shared" si="1309"/>
        <v/>
      </c>
      <c r="AC257" s="45"/>
      <c r="AD257" s="45"/>
      <c r="AE257" s="45"/>
      <c r="AF257" s="45" t="str">
        <f t="shared" si="1278"/>
        <v/>
      </c>
      <c r="AG257" s="46" t="str">
        <f t="shared" si="1279"/>
        <v/>
      </c>
      <c r="AH257" s="37"/>
      <c r="AI257" s="29"/>
      <c r="AJ257" s="47"/>
      <c r="AK257" s="45"/>
      <c r="AL257" s="45" t="str">
        <f t="shared" si="1310"/>
        <v/>
      </c>
      <c r="AM257" s="45"/>
      <c r="AN257" s="45" t="str">
        <f t="shared" si="1311"/>
        <v/>
      </c>
      <c r="AO257" s="45"/>
      <c r="AP257" s="45" t="str">
        <f t="shared" si="1312"/>
        <v/>
      </c>
      <c r="AQ257" s="45"/>
      <c r="AR257" s="45"/>
      <c r="AS257" s="45"/>
      <c r="AT257" s="45" t="str">
        <f t="shared" si="1280"/>
        <v/>
      </c>
      <c r="AU257" s="46" t="str">
        <f t="shared" si="1281"/>
        <v/>
      </c>
      <c r="AV257" s="37"/>
      <c r="AW257" s="29"/>
      <c r="AX257" s="47"/>
      <c r="AY257" s="45"/>
      <c r="AZ257" s="45" t="str">
        <f t="shared" si="1313"/>
        <v/>
      </c>
      <c r="BA257" s="45"/>
      <c r="BB257" s="45" t="str">
        <f t="shared" si="1314"/>
        <v/>
      </c>
      <c r="BC257" s="45"/>
      <c r="BD257" s="45" t="str">
        <f t="shared" si="1315"/>
        <v/>
      </c>
      <c r="BE257" s="45"/>
      <c r="BF257" s="45"/>
      <c r="BG257" s="45"/>
      <c r="BH257" s="45" t="str">
        <f t="shared" si="1282"/>
        <v/>
      </c>
      <c r="BI257" s="46" t="str">
        <f t="shared" si="1283"/>
        <v/>
      </c>
      <c r="BJ257" s="37"/>
      <c r="BK257" s="29"/>
      <c r="BL257" s="47"/>
      <c r="BM257" s="45"/>
      <c r="BN257" s="45"/>
      <c r="BO257" s="45"/>
      <c r="BP257" s="45"/>
      <c r="BQ257" s="45"/>
      <c r="BR257" s="45"/>
      <c r="BS257" s="27"/>
      <c r="BT257" s="63"/>
      <c r="BU257" s="67"/>
      <c r="BV257" s="45"/>
      <c r="BW257" s="46"/>
      <c r="BX257" s="37"/>
      <c r="BY257" s="57"/>
      <c r="BZ257" s="47"/>
      <c r="CA257" s="45"/>
      <c r="CB257" s="45"/>
      <c r="CC257" s="45"/>
      <c r="CD257" s="45"/>
      <c r="CE257" s="45"/>
      <c r="CF257" s="45"/>
      <c r="CG257" s="27"/>
      <c r="CH257" s="63"/>
      <c r="CI257" s="67"/>
      <c r="CJ257" s="45"/>
      <c r="CK257" s="46"/>
      <c r="CL257" s="37"/>
      <c r="CM257" s="29"/>
      <c r="CN257" s="47"/>
      <c r="CO257" s="45"/>
      <c r="CP257" s="45"/>
      <c r="CQ257" s="45"/>
      <c r="CR257" s="45"/>
      <c r="CS257" s="45"/>
      <c r="CT257" s="45"/>
      <c r="CU257" s="27"/>
      <c r="CV257" s="63"/>
      <c r="CW257" s="67"/>
      <c r="CX257" s="45"/>
      <c r="CY257" s="46"/>
      <c r="CZ257" s="37"/>
      <c r="DA257" s="29"/>
      <c r="DB257" s="47"/>
      <c r="DC257" s="67"/>
      <c r="DD257" s="45" t="str">
        <f t="shared" si="1316"/>
        <v/>
      </c>
      <c r="DE257" s="45"/>
      <c r="DF257" s="45"/>
      <c r="DG257" s="45"/>
      <c r="DH257" s="45" t="str">
        <f t="shared" si="1317"/>
        <v/>
      </c>
      <c r="DI257" s="45"/>
      <c r="DJ257" s="45"/>
      <c r="DK257" s="45"/>
      <c r="DL257" s="45" t="str">
        <f t="shared" si="1284"/>
        <v/>
      </c>
      <c r="DM257" s="46" t="str">
        <f t="shared" si="1285"/>
        <v/>
      </c>
      <c r="DN257" s="37"/>
      <c r="DO257" s="29"/>
      <c r="DP257" s="47"/>
      <c r="DQ257" s="45"/>
      <c r="DR257" s="45" t="str">
        <f t="shared" si="1318"/>
        <v/>
      </c>
      <c r="DS257" s="45"/>
      <c r="DT257" s="45" t="str">
        <f t="shared" si="1319"/>
        <v/>
      </c>
      <c r="DU257" s="45"/>
      <c r="DV257" s="45" t="str">
        <f t="shared" si="1320"/>
        <v/>
      </c>
      <c r="DW257" s="45"/>
      <c r="DX257" s="45"/>
      <c r="DY257" s="45"/>
      <c r="DZ257" s="45" t="str">
        <f t="shared" si="1286"/>
        <v/>
      </c>
      <c r="EA257" s="46" t="str">
        <f t="shared" si="1287"/>
        <v/>
      </c>
      <c r="EB257" s="37"/>
      <c r="ED257" s="47"/>
      <c r="EE257" s="67"/>
      <c r="EF257" s="45" t="str">
        <f t="shared" si="1321"/>
        <v/>
      </c>
      <c r="EG257" s="45"/>
      <c r="EH257" s="45"/>
      <c r="EI257" s="45"/>
      <c r="EJ257" s="45" t="str">
        <f t="shared" si="1322"/>
        <v/>
      </c>
      <c r="EK257" s="45"/>
      <c r="EL257" s="45"/>
      <c r="EM257" s="45"/>
      <c r="EN257" s="45" t="str">
        <f t="shared" si="1288"/>
        <v/>
      </c>
      <c r="EO257" s="46" t="str">
        <f t="shared" si="1289"/>
        <v/>
      </c>
      <c r="EP257" s="37"/>
      <c r="ER257" s="47"/>
      <c r="ES257" s="67"/>
      <c r="ET257" s="45" t="str">
        <f t="shared" si="1323"/>
        <v/>
      </c>
      <c r="EU257" s="45"/>
      <c r="EV257" s="45"/>
      <c r="EW257" s="45"/>
      <c r="EX257" s="45" t="str">
        <f t="shared" si="1324"/>
        <v/>
      </c>
      <c r="EY257" s="45"/>
      <c r="EZ257" s="45"/>
      <c r="FA257" s="45"/>
      <c r="FB257" s="45" t="str">
        <f t="shared" si="1290"/>
        <v/>
      </c>
      <c r="FC257" s="46" t="str">
        <f t="shared" si="1291"/>
        <v/>
      </c>
      <c r="FD257" s="37"/>
      <c r="FF257" s="47"/>
      <c r="FG257" s="67"/>
      <c r="FH257" s="45" t="str">
        <f t="shared" si="1325"/>
        <v/>
      </c>
      <c r="FI257" s="45"/>
      <c r="FJ257" s="45"/>
      <c r="FK257" s="45"/>
      <c r="FL257" s="45" t="str">
        <f t="shared" si="1326"/>
        <v/>
      </c>
      <c r="FM257" s="45"/>
      <c r="FN257" s="45"/>
      <c r="FO257" s="45"/>
      <c r="FP257" s="45" t="str">
        <f t="shared" si="1292"/>
        <v/>
      </c>
      <c r="FQ257" s="46" t="str">
        <f t="shared" si="1293"/>
        <v/>
      </c>
      <c r="FR257" s="37"/>
      <c r="FS257" s="29"/>
      <c r="FT257" s="47"/>
      <c r="FU257" s="67"/>
      <c r="FV257" s="45" t="str">
        <f t="shared" si="1327"/>
        <v/>
      </c>
      <c r="FW257" s="45"/>
      <c r="FX257" s="45"/>
      <c r="FY257" s="45"/>
      <c r="FZ257" s="45" t="str">
        <f t="shared" si="1328"/>
        <v/>
      </c>
      <c r="GA257" s="45"/>
      <c r="GB257" s="45"/>
      <c r="GC257" s="45"/>
      <c r="GD257" s="45" t="str">
        <f t="shared" si="1294"/>
        <v/>
      </c>
      <c r="GE257" s="46" t="str">
        <f t="shared" si="1295"/>
        <v/>
      </c>
      <c r="GF257" s="37"/>
      <c r="GH257" s="47"/>
      <c r="GI257" s="67"/>
      <c r="GJ257" s="45" t="str">
        <f t="shared" si="1329"/>
        <v/>
      </c>
      <c r="GK257" s="45"/>
      <c r="GL257" s="45"/>
      <c r="GM257" s="45"/>
      <c r="GN257" s="45" t="str">
        <f t="shared" si="1330"/>
        <v/>
      </c>
      <c r="GO257" s="45"/>
      <c r="GP257" s="45"/>
      <c r="GQ257" s="45"/>
      <c r="GR257" s="45" t="str">
        <f t="shared" si="1296"/>
        <v/>
      </c>
      <c r="GS257" s="46" t="str">
        <f t="shared" si="1297"/>
        <v/>
      </c>
      <c r="GT257" s="37"/>
      <c r="GU257" s="61"/>
      <c r="GV257" s="47"/>
      <c r="GW257" s="30"/>
      <c r="GX257" s="45"/>
      <c r="GY257" s="45"/>
      <c r="GZ257" s="45"/>
      <c r="HA257" s="45"/>
      <c r="HB257" s="45"/>
      <c r="HC257" s="45"/>
      <c r="HD257" s="27"/>
      <c r="HE257" s="63"/>
      <c r="HF257" s="67"/>
      <c r="HG257" s="45"/>
      <c r="HH257" s="46"/>
      <c r="HI257" s="37"/>
      <c r="HK257" s="47"/>
      <c r="HL257" s="45"/>
      <c r="HM257" s="45"/>
      <c r="HN257" s="45"/>
      <c r="HO257" s="45"/>
      <c r="HP257" s="45"/>
      <c r="HQ257" s="45"/>
      <c r="HR257" s="27"/>
      <c r="HS257" s="63"/>
      <c r="HT257" s="67"/>
      <c r="HU257" s="45"/>
      <c r="HV257" s="46"/>
      <c r="HW257" s="37"/>
      <c r="HX257" s="360"/>
      <c r="HY257" s="47"/>
      <c r="HZ257" s="45"/>
      <c r="IA257" s="45"/>
      <c r="IB257" s="45"/>
      <c r="IC257" s="45"/>
      <c r="ID257" s="45"/>
      <c r="IE257" s="45"/>
      <c r="IF257" s="27"/>
      <c r="IG257" s="63"/>
      <c r="IH257" s="67"/>
      <c r="II257" s="45"/>
      <c r="IJ257" s="46"/>
      <c r="IK257" s="37"/>
      <c r="IL257" s="29"/>
      <c r="IM257" s="47"/>
      <c r="IN257" s="45"/>
      <c r="IO257" s="45"/>
      <c r="IP257" s="45"/>
      <c r="IQ257" s="45"/>
      <c r="IR257" s="45"/>
      <c r="IS257" s="45"/>
      <c r="IT257" s="27"/>
      <c r="IU257" s="63"/>
      <c r="IV257" s="67"/>
      <c r="IW257" s="45"/>
      <c r="IX257" s="46"/>
      <c r="IY257" s="37"/>
      <c r="IZ257" s="61"/>
      <c r="JA257" s="47"/>
      <c r="JB257" s="45"/>
      <c r="JC257" s="45"/>
      <c r="JD257" s="45"/>
      <c r="JE257" s="45"/>
      <c r="JF257" s="45"/>
      <c r="JG257" s="45"/>
      <c r="JH257" s="27"/>
      <c r="JI257" s="63"/>
      <c r="JJ257" s="67"/>
      <c r="JK257" s="45"/>
      <c r="JL257" s="46"/>
      <c r="JM257" s="37"/>
      <c r="JN257" s="29"/>
      <c r="JO257" s="47"/>
      <c r="JP257" s="45"/>
      <c r="JQ257" s="45"/>
      <c r="JR257" s="45"/>
      <c r="JS257" s="45"/>
      <c r="JT257" s="45"/>
      <c r="JU257" s="45"/>
      <c r="JV257" s="27"/>
      <c r="JW257" s="63"/>
      <c r="JX257" s="67"/>
      <c r="JY257" s="45"/>
      <c r="JZ257" s="46"/>
      <c r="KA257" s="37"/>
      <c r="KB257" s="51"/>
      <c r="KC257" s="47"/>
      <c r="KD257" s="45"/>
      <c r="KE257" s="45"/>
      <c r="KF257" s="45"/>
      <c r="KG257" s="45"/>
      <c r="KH257" s="45"/>
      <c r="KI257" s="45"/>
      <c r="KJ257" s="27"/>
      <c r="KK257" s="63"/>
      <c r="KL257" s="67"/>
      <c r="KM257" s="45"/>
      <c r="KN257" s="46"/>
      <c r="KO257" s="37"/>
      <c r="KP257" s="29"/>
      <c r="KQ257" s="47"/>
      <c r="KR257" s="45"/>
      <c r="KS257" s="45"/>
      <c r="KT257" s="45"/>
      <c r="KU257" s="45"/>
      <c r="KV257" s="45"/>
      <c r="KW257" s="45"/>
      <c r="KX257" s="27"/>
      <c r="KY257" s="63"/>
      <c r="KZ257" s="67"/>
      <c r="LA257" s="45"/>
      <c r="LB257" s="46"/>
      <c r="LC257" s="37"/>
      <c r="LD257" s="29"/>
      <c r="LE257" s="75"/>
      <c r="LF257" s="76"/>
      <c r="LG257" s="76"/>
      <c r="LH257" s="76"/>
      <c r="LI257" s="76" t="str">
        <f t="shared" si="1266"/>
        <v/>
      </c>
      <c r="LJ257" s="76"/>
      <c r="LK257" s="76" t="str">
        <f t="shared" si="1267"/>
        <v/>
      </c>
      <c r="LL257" s="76"/>
      <c r="LM257" s="78" t="str">
        <f>IF(LF255="","",LM254)</f>
        <v/>
      </c>
      <c r="LN257" s="79" t="str">
        <f>IF(LG255="","",LN254)</f>
        <v/>
      </c>
      <c r="LO257" s="76" t="str">
        <f t="shared" si="1210"/>
        <v/>
      </c>
      <c r="LP257" s="80"/>
      <c r="LQ257" s="37"/>
      <c r="LR257" s="29"/>
      <c r="LS257" s="47"/>
      <c r="LT257" s="67"/>
      <c r="LU257" s="45" t="str">
        <f t="shared" si="1331"/>
        <v/>
      </c>
      <c r="LV257" s="45"/>
      <c r="LW257" s="45"/>
      <c r="LX257" s="45"/>
      <c r="LY257" s="45" t="str">
        <f t="shared" si="1332"/>
        <v/>
      </c>
      <c r="LZ257" s="45"/>
      <c r="MA257" s="45"/>
      <c r="MB257" s="45"/>
      <c r="MC257" s="45" t="str">
        <f t="shared" si="1298"/>
        <v/>
      </c>
      <c r="MD257" s="46" t="str">
        <f t="shared" si="1299"/>
        <v/>
      </c>
      <c r="ME257" s="37"/>
      <c r="MF257" s="29"/>
      <c r="MG257" s="47"/>
      <c r="MH257" s="67"/>
      <c r="MI257" s="45" t="str">
        <f t="shared" si="1333"/>
        <v/>
      </c>
      <c r="MJ257" s="45"/>
      <c r="MK257" s="45"/>
      <c r="ML257" s="45"/>
      <c r="MM257" s="45" t="str">
        <f t="shared" si="1334"/>
        <v/>
      </c>
      <c r="MN257" s="45"/>
      <c r="MO257" s="45"/>
      <c r="MP257" s="45"/>
      <c r="MQ257" s="45" t="str">
        <f t="shared" si="1300"/>
        <v/>
      </c>
      <c r="MR257" s="46" t="str">
        <f t="shared" si="1301"/>
        <v/>
      </c>
      <c r="MS257" s="37"/>
      <c r="MT257" s="29"/>
      <c r="MU257" s="47"/>
      <c r="MV257" s="67"/>
      <c r="MW257" s="45" t="str">
        <f t="shared" si="1335"/>
        <v/>
      </c>
      <c r="MX257" s="45"/>
      <c r="MY257" s="45"/>
      <c r="MZ257" s="45"/>
      <c r="NA257" s="45" t="str">
        <f t="shared" si="1336"/>
        <v/>
      </c>
      <c r="NB257" s="45"/>
      <c r="NC257" s="45"/>
      <c r="ND257" s="45"/>
      <c r="NE257" s="45" t="str">
        <f t="shared" si="1302"/>
        <v/>
      </c>
      <c r="NF257" s="46" t="str">
        <f t="shared" si="1303"/>
        <v/>
      </c>
      <c r="NG257" s="37"/>
      <c r="NH257" s="29"/>
      <c r="NI257" s="47"/>
      <c r="NJ257" s="67"/>
      <c r="NK257" s="45" t="str">
        <f t="shared" si="1337"/>
        <v/>
      </c>
      <c r="NL257" s="45"/>
      <c r="NM257" s="45"/>
      <c r="NN257" s="45"/>
      <c r="NO257" s="45" t="str">
        <f t="shared" si="1338"/>
        <v/>
      </c>
      <c r="NP257" s="45"/>
      <c r="NQ257" s="45"/>
      <c r="NR257" s="45"/>
      <c r="NS257" s="45" t="str">
        <f t="shared" si="1304"/>
        <v/>
      </c>
      <c r="NT257" s="46" t="str">
        <f t="shared" si="1305"/>
        <v/>
      </c>
      <c r="NU257" s="37"/>
    </row>
    <row r="258" spans="1:385" ht="15" customHeight="1" thickTop="1" thickBot="1" x14ac:dyDescent="0.3">
      <c r="A258" s="38"/>
      <c r="B258" s="39"/>
      <c r="C258" s="40"/>
      <c r="D258" s="40"/>
      <c r="E258" s="41"/>
      <c r="F258" s="41"/>
      <c r="G258" s="40"/>
      <c r="H258" s="42"/>
      <c r="I258" s="45"/>
      <c r="J258" s="45" t="str">
        <f t="shared" si="1306"/>
        <v/>
      </c>
      <c r="K258" s="45"/>
      <c r="L258" s="45"/>
      <c r="M258" s="45"/>
      <c r="N258" s="45" t="str">
        <f t="shared" si="1307"/>
        <v/>
      </c>
      <c r="O258" s="45"/>
      <c r="P258" s="45"/>
      <c r="Q258" s="45"/>
      <c r="R258" s="45" t="str">
        <f t="shared" si="1276"/>
        <v/>
      </c>
      <c r="S258" s="46" t="str">
        <f t="shared" si="1277"/>
        <v/>
      </c>
      <c r="T258" s="37"/>
      <c r="U258" s="29"/>
      <c r="V258" s="47"/>
      <c r="W258" s="67"/>
      <c r="X258" s="45" t="str">
        <f t="shared" si="1308"/>
        <v/>
      </c>
      <c r="Y258" s="45"/>
      <c r="Z258" s="45"/>
      <c r="AA258" s="45"/>
      <c r="AB258" s="45" t="str">
        <f t="shared" si="1309"/>
        <v/>
      </c>
      <c r="AC258" s="45"/>
      <c r="AD258" s="45"/>
      <c r="AE258" s="45"/>
      <c r="AF258" s="45" t="str">
        <f t="shared" si="1278"/>
        <v/>
      </c>
      <c r="AG258" s="46" t="str">
        <f t="shared" si="1279"/>
        <v/>
      </c>
      <c r="AH258" s="37"/>
      <c r="AI258" s="29"/>
      <c r="AJ258" s="47"/>
      <c r="AK258" s="45"/>
      <c r="AL258" s="45" t="str">
        <f t="shared" si="1310"/>
        <v/>
      </c>
      <c r="AM258" s="45"/>
      <c r="AN258" s="45" t="str">
        <f t="shared" si="1311"/>
        <v/>
      </c>
      <c r="AO258" s="45"/>
      <c r="AP258" s="45" t="str">
        <f t="shared" si="1312"/>
        <v/>
      </c>
      <c r="AQ258" s="45"/>
      <c r="AR258" s="45"/>
      <c r="AS258" s="45"/>
      <c r="AT258" s="45" t="str">
        <f t="shared" si="1280"/>
        <v/>
      </c>
      <c r="AU258" s="46" t="str">
        <f t="shared" si="1281"/>
        <v/>
      </c>
      <c r="AV258" s="37"/>
      <c r="AW258" s="29"/>
      <c r="AX258" s="47"/>
      <c r="AY258" s="45"/>
      <c r="AZ258" s="45" t="str">
        <f t="shared" si="1313"/>
        <v/>
      </c>
      <c r="BA258" s="45"/>
      <c r="BB258" s="45" t="str">
        <f t="shared" si="1314"/>
        <v/>
      </c>
      <c r="BC258" s="45"/>
      <c r="BD258" s="45" t="str">
        <f t="shared" si="1315"/>
        <v/>
      </c>
      <c r="BE258" s="45"/>
      <c r="BF258" s="45"/>
      <c r="BG258" s="45"/>
      <c r="BH258" s="45" t="str">
        <f t="shared" si="1282"/>
        <v/>
      </c>
      <c r="BI258" s="46" t="str">
        <f t="shared" si="1283"/>
        <v/>
      </c>
      <c r="BJ258" s="37"/>
      <c r="BK258" s="29"/>
      <c r="BL258" s="75"/>
      <c r="BM258" s="76"/>
      <c r="BN258" s="76"/>
      <c r="BO258" s="76"/>
      <c r="BP258" s="76"/>
      <c r="BQ258" s="76"/>
      <c r="BR258" s="76"/>
      <c r="BS258" s="76"/>
      <c r="BT258" s="78"/>
      <c r="BU258" s="79"/>
      <c r="BV258" s="76"/>
      <c r="BW258" s="80"/>
      <c r="BX258" s="37"/>
      <c r="BY258" s="57"/>
      <c r="BZ258" s="75"/>
      <c r="CA258" s="76"/>
      <c r="CB258" s="76"/>
      <c r="CC258" s="76"/>
      <c r="CD258" s="76"/>
      <c r="CE258" s="76"/>
      <c r="CF258" s="76"/>
      <c r="CG258" s="76"/>
      <c r="CH258" s="78"/>
      <c r="CI258" s="79"/>
      <c r="CJ258" s="76"/>
      <c r="CK258" s="80"/>
      <c r="CL258" s="37"/>
      <c r="CM258" s="29"/>
      <c r="CN258" s="75"/>
      <c r="CO258" s="76"/>
      <c r="CP258" s="76"/>
      <c r="CQ258" s="76"/>
      <c r="CR258" s="76"/>
      <c r="CS258" s="76"/>
      <c r="CT258" s="76"/>
      <c r="CU258" s="76"/>
      <c r="CV258" s="78"/>
      <c r="CW258" s="79"/>
      <c r="CX258" s="76"/>
      <c r="CY258" s="80"/>
      <c r="CZ258" s="37"/>
      <c r="DA258" s="29"/>
      <c r="DB258" s="47"/>
      <c r="DC258" s="67"/>
      <c r="DD258" s="45" t="str">
        <f t="shared" si="1316"/>
        <v/>
      </c>
      <c r="DE258" s="45"/>
      <c r="DF258" s="45"/>
      <c r="DG258" s="45"/>
      <c r="DH258" s="45" t="str">
        <f t="shared" si="1317"/>
        <v/>
      </c>
      <c r="DI258" s="45"/>
      <c r="DJ258" s="45"/>
      <c r="DK258" s="45"/>
      <c r="DL258" s="45" t="str">
        <f t="shared" si="1284"/>
        <v/>
      </c>
      <c r="DM258" s="46" t="str">
        <f t="shared" si="1285"/>
        <v/>
      </c>
      <c r="DN258" s="37"/>
      <c r="DO258" s="29"/>
      <c r="DP258" s="47"/>
      <c r="DQ258" s="45"/>
      <c r="DR258" s="45" t="str">
        <f t="shared" si="1318"/>
        <v/>
      </c>
      <c r="DS258" s="45"/>
      <c r="DT258" s="45" t="str">
        <f t="shared" si="1319"/>
        <v/>
      </c>
      <c r="DU258" s="45"/>
      <c r="DV258" s="45" t="str">
        <f t="shared" si="1320"/>
        <v/>
      </c>
      <c r="DW258" s="45"/>
      <c r="DX258" s="45"/>
      <c r="DY258" s="45"/>
      <c r="DZ258" s="45" t="str">
        <f t="shared" si="1286"/>
        <v/>
      </c>
      <c r="EA258" s="46" t="str">
        <f t="shared" si="1287"/>
        <v/>
      </c>
      <c r="EB258" s="37"/>
      <c r="ED258" s="47"/>
      <c r="EE258" s="67"/>
      <c r="EF258" s="45" t="str">
        <f t="shared" si="1321"/>
        <v/>
      </c>
      <c r="EG258" s="45"/>
      <c r="EH258" s="45"/>
      <c r="EI258" s="45"/>
      <c r="EJ258" s="45" t="str">
        <f t="shared" si="1322"/>
        <v/>
      </c>
      <c r="EK258" s="45"/>
      <c r="EL258" s="45"/>
      <c r="EM258" s="45"/>
      <c r="EN258" s="45" t="str">
        <f t="shared" si="1288"/>
        <v/>
      </c>
      <c r="EO258" s="46" t="str">
        <f t="shared" si="1289"/>
        <v/>
      </c>
      <c r="EP258" s="37"/>
      <c r="ER258" s="47"/>
      <c r="ES258" s="67"/>
      <c r="ET258" s="45" t="str">
        <f t="shared" si="1323"/>
        <v/>
      </c>
      <c r="EU258" s="45"/>
      <c r="EV258" s="45"/>
      <c r="EW258" s="45"/>
      <c r="EX258" s="45" t="str">
        <f t="shared" si="1324"/>
        <v/>
      </c>
      <c r="EY258" s="45"/>
      <c r="EZ258" s="45"/>
      <c r="FA258" s="45"/>
      <c r="FB258" s="45" t="str">
        <f t="shared" si="1290"/>
        <v/>
      </c>
      <c r="FC258" s="46" t="str">
        <f t="shared" si="1291"/>
        <v/>
      </c>
      <c r="FD258" s="37"/>
      <c r="FF258" s="47"/>
      <c r="FG258" s="67"/>
      <c r="FH258" s="45" t="str">
        <f t="shared" si="1325"/>
        <v/>
      </c>
      <c r="FI258" s="45"/>
      <c r="FJ258" s="45"/>
      <c r="FK258" s="45"/>
      <c r="FL258" s="45" t="str">
        <f t="shared" si="1326"/>
        <v/>
      </c>
      <c r="FM258" s="45"/>
      <c r="FN258" s="45"/>
      <c r="FO258" s="45"/>
      <c r="FP258" s="45" t="str">
        <f t="shared" si="1292"/>
        <v/>
      </c>
      <c r="FQ258" s="46" t="str">
        <f t="shared" si="1293"/>
        <v/>
      </c>
      <c r="FR258" s="37"/>
      <c r="FS258" s="29"/>
      <c r="FT258" s="47"/>
      <c r="FU258" s="67"/>
      <c r="FV258" s="45" t="str">
        <f t="shared" si="1327"/>
        <v/>
      </c>
      <c r="FW258" s="45"/>
      <c r="FX258" s="45"/>
      <c r="FY258" s="45"/>
      <c r="FZ258" s="45" t="str">
        <f t="shared" si="1328"/>
        <v/>
      </c>
      <c r="GA258" s="45"/>
      <c r="GB258" s="45"/>
      <c r="GC258" s="45"/>
      <c r="GD258" s="45" t="str">
        <f t="shared" si="1294"/>
        <v/>
      </c>
      <c r="GE258" s="46" t="str">
        <f t="shared" si="1295"/>
        <v/>
      </c>
      <c r="GF258" s="37"/>
      <c r="GH258" s="47"/>
      <c r="GI258" s="67"/>
      <c r="GJ258" s="45" t="str">
        <f t="shared" si="1329"/>
        <v/>
      </c>
      <c r="GK258" s="45"/>
      <c r="GL258" s="45"/>
      <c r="GM258" s="45"/>
      <c r="GN258" s="45" t="str">
        <f t="shared" si="1330"/>
        <v/>
      </c>
      <c r="GO258" s="45"/>
      <c r="GP258" s="45"/>
      <c r="GQ258" s="45"/>
      <c r="GR258" s="45" t="str">
        <f t="shared" si="1296"/>
        <v/>
      </c>
      <c r="GS258" s="46" t="str">
        <f t="shared" si="1297"/>
        <v/>
      </c>
      <c r="GT258" s="37"/>
      <c r="GU258" s="61"/>
      <c r="GV258" s="75"/>
      <c r="GW258" s="84"/>
      <c r="GX258" s="76"/>
      <c r="GY258" s="76"/>
      <c r="GZ258" s="76"/>
      <c r="HA258" s="76"/>
      <c r="HB258" s="76"/>
      <c r="HC258" s="76"/>
      <c r="HD258" s="76"/>
      <c r="HE258" s="78"/>
      <c r="HF258" s="79"/>
      <c r="HG258" s="76"/>
      <c r="HH258" s="80"/>
      <c r="HI258" s="37"/>
      <c r="HK258" s="75"/>
      <c r="HL258" s="76"/>
      <c r="HM258" s="76"/>
      <c r="HN258" s="76"/>
      <c r="HO258" s="76"/>
      <c r="HP258" s="76"/>
      <c r="HQ258" s="76"/>
      <c r="HR258" s="76"/>
      <c r="HS258" s="78"/>
      <c r="HT258" s="79"/>
      <c r="HU258" s="76"/>
      <c r="HV258" s="80"/>
      <c r="HW258" s="37"/>
      <c r="HX258" s="360"/>
      <c r="HY258" s="75"/>
      <c r="HZ258" s="76"/>
      <c r="IA258" s="76"/>
      <c r="IB258" s="76"/>
      <c r="IC258" s="76"/>
      <c r="ID258" s="76"/>
      <c r="IE258" s="76"/>
      <c r="IF258" s="76"/>
      <c r="IG258" s="78"/>
      <c r="IH258" s="79"/>
      <c r="II258" s="76"/>
      <c r="IJ258" s="80"/>
      <c r="IK258" s="37"/>
      <c r="IL258" s="29"/>
      <c r="IM258" s="75"/>
      <c r="IN258" s="76"/>
      <c r="IO258" s="76"/>
      <c r="IP258" s="76"/>
      <c r="IQ258" s="76"/>
      <c r="IR258" s="76"/>
      <c r="IS258" s="76"/>
      <c r="IT258" s="76"/>
      <c r="IU258" s="78"/>
      <c r="IV258" s="79"/>
      <c r="IW258" s="76"/>
      <c r="IX258" s="80"/>
      <c r="IY258" s="37"/>
      <c r="IZ258" s="61"/>
      <c r="JA258" s="75"/>
      <c r="JB258" s="76"/>
      <c r="JC258" s="76"/>
      <c r="JD258" s="76"/>
      <c r="JE258" s="76"/>
      <c r="JF258" s="76"/>
      <c r="JG258" s="76"/>
      <c r="JH258" s="76"/>
      <c r="JI258" s="78"/>
      <c r="JJ258" s="79"/>
      <c r="JK258" s="76"/>
      <c r="JL258" s="80"/>
      <c r="JM258" s="37"/>
      <c r="JN258" s="29"/>
      <c r="JO258" s="75"/>
      <c r="JP258" s="76"/>
      <c r="JQ258" s="76"/>
      <c r="JR258" s="76"/>
      <c r="JS258" s="76"/>
      <c r="JT258" s="76"/>
      <c r="JU258" s="76"/>
      <c r="JV258" s="76"/>
      <c r="JW258" s="78"/>
      <c r="JX258" s="79"/>
      <c r="JY258" s="76"/>
      <c r="JZ258" s="80"/>
      <c r="KA258" s="37"/>
      <c r="KB258" s="51"/>
      <c r="KC258" s="75"/>
      <c r="KD258" s="76"/>
      <c r="KE258" s="180"/>
      <c r="KF258" s="76"/>
      <c r="KG258" s="76"/>
      <c r="KH258" s="76"/>
      <c r="KI258" s="76"/>
      <c r="KJ258" s="76"/>
      <c r="KK258" s="78"/>
      <c r="KL258" s="79"/>
      <c r="KM258" s="76"/>
      <c r="KN258" s="80"/>
      <c r="KO258" s="37"/>
      <c r="KP258" s="29"/>
      <c r="KQ258" s="75"/>
      <c r="KR258" s="76"/>
      <c r="KS258" s="76"/>
      <c r="KT258" s="76"/>
      <c r="KU258" s="76"/>
      <c r="KV258" s="76"/>
      <c r="KW258" s="76"/>
      <c r="KX258" s="76"/>
      <c r="KY258" s="78"/>
      <c r="KZ258" s="79"/>
      <c r="LA258" s="76"/>
      <c r="LB258" s="80"/>
      <c r="LC258" s="37"/>
      <c r="LD258" s="29"/>
      <c r="LE258" s="52" t="str">
        <f>IF($A232="","",$A232)</f>
        <v/>
      </c>
      <c r="LF258" s="43"/>
      <c r="LG258" s="86" t="str">
        <f>IF(LF258="","",LF258-LF255)</f>
        <v/>
      </c>
      <c r="LH258" s="43"/>
      <c r="LI258" s="43" t="str">
        <f t="shared" si="1266"/>
        <v/>
      </c>
      <c r="LJ258" s="43"/>
      <c r="LK258" s="87" t="str">
        <f t="shared" si="1267"/>
        <v/>
      </c>
      <c r="LL258" s="43"/>
      <c r="LM258" s="65" t="str">
        <f>IF(LF258="","",LM255)</f>
        <v/>
      </c>
      <c r="LN258" s="48" t="str">
        <f>IF(LG258="","",LN255)</f>
        <v/>
      </c>
      <c r="LO258" s="87" t="str">
        <f t="shared" si="1210"/>
        <v/>
      </c>
      <c r="LP258" s="53"/>
      <c r="LQ258" s="37"/>
      <c r="LR258" s="29"/>
      <c r="LS258" s="47"/>
      <c r="LT258" s="67"/>
      <c r="LU258" s="45" t="str">
        <f t="shared" si="1331"/>
        <v/>
      </c>
      <c r="LV258" s="45"/>
      <c r="LW258" s="45"/>
      <c r="LX258" s="45"/>
      <c r="LY258" s="45" t="str">
        <f t="shared" si="1332"/>
        <v/>
      </c>
      <c r="LZ258" s="45"/>
      <c r="MA258" s="45"/>
      <c r="MB258" s="45"/>
      <c r="MC258" s="45" t="str">
        <f t="shared" si="1298"/>
        <v/>
      </c>
      <c r="MD258" s="46" t="str">
        <f t="shared" si="1299"/>
        <v/>
      </c>
      <c r="ME258" s="37"/>
      <c r="MF258" s="29"/>
      <c r="MG258" s="47"/>
      <c r="MH258" s="67"/>
      <c r="MI258" s="45" t="str">
        <f t="shared" si="1333"/>
        <v/>
      </c>
      <c r="MJ258" s="45"/>
      <c r="MK258" s="45"/>
      <c r="ML258" s="45"/>
      <c r="MM258" s="45" t="str">
        <f t="shared" si="1334"/>
        <v/>
      </c>
      <c r="MN258" s="45"/>
      <c r="MO258" s="45"/>
      <c r="MP258" s="45"/>
      <c r="MQ258" s="45" t="str">
        <f t="shared" si="1300"/>
        <v/>
      </c>
      <c r="MR258" s="46" t="str">
        <f t="shared" si="1301"/>
        <v/>
      </c>
      <c r="MS258" s="37"/>
      <c r="MT258" s="29"/>
      <c r="MU258" s="47"/>
      <c r="MV258" s="67"/>
      <c r="MW258" s="45" t="str">
        <f t="shared" si="1335"/>
        <v/>
      </c>
      <c r="MX258" s="45"/>
      <c r="MY258" s="45"/>
      <c r="MZ258" s="45"/>
      <c r="NA258" s="45" t="str">
        <f t="shared" si="1336"/>
        <v/>
      </c>
      <c r="NB258" s="45"/>
      <c r="NC258" s="45"/>
      <c r="ND258" s="45"/>
      <c r="NE258" s="45" t="str">
        <f t="shared" si="1302"/>
        <v/>
      </c>
      <c r="NF258" s="46" t="str">
        <f t="shared" si="1303"/>
        <v/>
      </c>
      <c r="NG258" s="37"/>
      <c r="NH258" s="29"/>
      <c r="NI258" s="47"/>
      <c r="NJ258" s="67"/>
      <c r="NK258" s="45" t="str">
        <f t="shared" si="1337"/>
        <v/>
      </c>
      <c r="NL258" s="45"/>
      <c r="NM258" s="45"/>
      <c r="NN258" s="45"/>
      <c r="NO258" s="45" t="str">
        <f t="shared" si="1338"/>
        <v/>
      </c>
      <c r="NP258" s="45"/>
      <c r="NQ258" s="45"/>
      <c r="NR258" s="45"/>
      <c r="NS258" s="45" t="str">
        <f t="shared" si="1304"/>
        <v/>
      </c>
      <c r="NT258" s="46" t="str">
        <f t="shared" si="1305"/>
        <v/>
      </c>
      <c r="NU258" s="37"/>
    </row>
    <row r="259" spans="1:385" ht="15" customHeight="1" thickTop="1" x14ac:dyDescent="0.25">
      <c r="A259" s="38"/>
      <c r="B259" s="39"/>
      <c r="C259" s="40"/>
      <c r="D259" s="40"/>
      <c r="E259" s="41"/>
      <c r="F259" s="41"/>
      <c r="G259" s="40"/>
      <c r="H259" s="42"/>
      <c r="I259" s="45"/>
      <c r="J259" s="45" t="str">
        <f t="shared" si="1306"/>
        <v/>
      </c>
      <c r="K259" s="45"/>
      <c r="L259" s="45"/>
      <c r="M259" s="45"/>
      <c r="N259" s="45" t="str">
        <f t="shared" si="1307"/>
        <v/>
      </c>
      <c r="O259" s="45"/>
      <c r="P259" s="45"/>
      <c r="Q259" s="45"/>
      <c r="R259" s="45" t="str">
        <f t="shared" si="1276"/>
        <v/>
      </c>
      <c r="S259" s="46" t="str">
        <f t="shared" si="1277"/>
        <v/>
      </c>
      <c r="T259" s="37"/>
      <c r="U259" s="29"/>
      <c r="V259" s="47"/>
      <c r="W259" s="67"/>
      <c r="X259" s="45" t="str">
        <f t="shared" si="1308"/>
        <v/>
      </c>
      <c r="Y259" s="45"/>
      <c r="Z259" s="45"/>
      <c r="AA259" s="45"/>
      <c r="AB259" s="45" t="str">
        <f t="shared" si="1309"/>
        <v/>
      </c>
      <c r="AC259" s="45"/>
      <c r="AD259" s="45"/>
      <c r="AE259" s="45"/>
      <c r="AF259" s="45" t="str">
        <f t="shared" si="1278"/>
        <v/>
      </c>
      <c r="AG259" s="46" t="str">
        <f t="shared" si="1279"/>
        <v/>
      </c>
      <c r="AH259" s="37"/>
      <c r="AI259" s="29"/>
      <c r="AJ259" s="47"/>
      <c r="AK259" s="45"/>
      <c r="AL259" s="45" t="str">
        <f t="shared" si="1310"/>
        <v/>
      </c>
      <c r="AM259" s="45"/>
      <c r="AN259" s="45" t="str">
        <f t="shared" si="1311"/>
        <v/>
      </c>
      <c r="AO259" s="45"/>
      <c r="AP259" s="45" t="str">
        <f t="shared" si="1312"/>
        <v/>
      </c>
      <c r="AQ259" s="45"/>
      <c r="AR259" s="45"/>
      <c r="AS259" s="45"/>
      <c r="AT259" s="45" t="str">
        <f t="shared" si="1280"/>
        <v/>
      </c>
      <c r="AU259" s="46" t="str">
        <f t="shared" si="1281"/>
        <v/>
      </c>
      <c r="AV259" s="37"/>
      <c r="AW259" s="29"/>
      <c r="AX259" s="47"/>
      <c r="AY259" s="45"/>
      <c r="AZ259" s="45" t="str">
        <f t="shared" si="1313"/>
        <v/>
      </c>
      <c r="BA259" s="45"/>
      <c r="BB259" s="45" t="str">
        <f t="shared" si="1314"/>
        <v/>
      </c>
      <c r="BC259" s="45"/>
      <c r="BD259" s="45" t="str">
        <f t="shared" si="1315"/>
        <v/>
      </c>
      <c r="BE259" s="45"/>
      <c r="BF259" s="45"/>
      <c r="BG259" s="45"/>
      <c r="BH259" s="45" t="str">
        <f t="shared" si="1282"/>
        <v/>
      </c>
      <c r="BI259" s="46" t="str">
        <f t="shared" si="1283"/>
        <v/>
      </c>
      <c r="BJ259" s="37"/>
      <c r="BK259" s="29"/>
      <c r="BL259" s="52"/>
      <c r="BM259" s="43"/>
      <c r="BN259" s="43"/>
      <c r="BO259" s="43"/>
      <c r="BP259" s="87"/>
      <c r="BQ259" s="43"/>
      <c r="BR259" s="43"/>
      <c r="BS259" s="43"/>
      <c r="BT259" s="44"/>
      <c r="BU259" s="48"/>
      <c r="BV259" s="45"/>
      <c r="BW259" s="89"/>
      <c r="BX259" s="37"/>
      <c r="BY259" s="57"/>
      <c r="BZ259" s="52"/>
      <c r="CA259" s="43"/>
      <c r="CB259" s="43"/>
      <c r="CC259" s="43"/>
      <c r="CD259" s="87"/>
      <c r="CE259" s="43"/>
      <c r="CF259" s="43"/>
      <c r="CG259" s="43"/>
      <c r="CH259" s="44"/>
      <c r="CI259" s="48"/>
      <c r="CJ259" s="45"/>
      <c r="CK259" s="89"/>
      <c r="CL259" s="37"/>
      <c r="CM259" s="29"/>
      <c r="CN259" s="52"/>
      <c r="CO259" s="45"/>
      <c r="CP259" s="43"/>
      <c r="CQ259" s="45"/>
      <c r="CR259" s="87"/>
      <c r="CS259" s="43"/>
      <c r="CT259" s="43"/>
      <c r="CU259" s="43"/>
      <c r="CV259" s="44"/>
      <c r="CW259" s="48"/>
      <c r="CX259" s="45"/>
      <c r="CY259" s="89"/>
      <c r="CZ259" s="37"/>
      <c r="DA259" s="29"/>
      <c r="DB259" s="47"/>
      <c r="DC259" s="67"/>
      <c r="DD259" s="45" t="str">
        <f t="shared" si="1316"/>
        <v/>
      </c>
      <c r="DE259" s="45"/>
      <c r="DF259" s="45"/>
      <c r="DG259" s="45"/>
      <c r="DH259" s="45" t="str">
        <f t="shared" si="1317"/>
        <v/>
      </c>
      <c r="DI259" s="45"/>
      <c r="DJ259" s="45"/>
      <c r="DK259" s="45"/>
      <c r="DL259" s="45" t="str">
        <f t="shared" si="1284"/>
        <v/>
      </c>
      <c r="DM259" s="46" t="str">
        <f t="shared" si="1285"/>
        <v/>
      </c>
      <c r="DN259" s="37"/>
      <c r="DO259" s="29"/>
      <c r="DP259" s="47"/>
      <c r="DQ259" s="45"/>
      <c r="DR259" s="45" t="str">
        <f t="shared" si="1318"/>
        <v/>
      </c>
      <c r="DS259" s="45"/>
      <c r="DT259" s="45" t="str">
        <f t="shared" si="1319"/>
        <v/>
      </c>
      <c r="DU259" s="45"/>
      <c r="DV259" s="45" t="str">
        <f t="shared" si="1320"/>
        <v/>
      </c>
      <c r="DW259" s="45"/>
      <c r="DX259" s="45"/>
      <c r="DY259" s="45"/>
      <c r="DZ259" s="45" t="str">
        <f t="shared" si="1286"/>
        <v/>
      </c>
      <c r="EA259" s="46" t="str">
        <f t="shared" si="1287"/>
        <v/>
      </c>
      <c r="EB259" s="37"/>
      <c r="ED259" s="47"/>
      <c r="EE259" s="67"/>
      <c r="EF259" s="45" t="str">
        <f t="shared" si="1321"/>
        <v/>
      </c>
      <c r="EG259" s="45"/>
      <c r="EH259" s="45"/>
      <c r="EI259" s="45"/>
      <c r="EJ259" s="45" t="str">
        <f t="shared" si="1322"/>
        <v/>
      </c>
      <c r="EK259" s="45"/>
      <c r="EL259" s="45"/>
      <c r="EM259" s="45"/>
      <c r="EN259" s="45" t="str">
        <f t="shared" si="1288"/>
        <v/>
      </c>
      <c r="EO259" s="46" t="str">
        <f t="shared" si="1289"/>
        <v/>
      </c>
      <c r="EP259" s="37"/>
      <c r="ER259" s="47"/>
      <c r="ES259" s="67"/>
      <c r="ET259" s="45" t="str">
        <f t="shared" si="1323"/>
        <v/>
      </c>
      <c r="EU259" s="45"/>
      <c r="EV259" s="45"/>
      <c r="EW259" s="45"/>
      <c r="EX259" s="45" t="str">
        <f t="shared" si="1324"/>
        <v/>
      </c>
      <c r="EY259" s="45"/>
      <c r="EZ259" s="45"/>
      <c r="FA259" s="45"/>
      <c r="FB259" s="45" t="str">
        <f t="shared" si="1290"/>
        <v/>
      </c>
      <c r="FC259" s="46" t="str">
        <f t="shared" si="1291"/>
        <v/>
      </c>
      <c r="FD259" s="37"/>
      <c r="FF259" s="47"/>
      <c r="FG259" s="67"/>
      <c r="FH259" s="45" t="str">
        <f t="shared" si="1325"/>
        <v/>
      </c>
      <c r="FI259" s="45"/>
      <c r="FJ259" s="45"/>
      <c r="FK259" s="45"/>
      <c r="FL259" s="45" t="str">
        <f t="shared" si="1326"/>
        <v/>
      </c>
      <c r="FM259" s="45"/>
      <c r="FN259" s="45"/>
      <c r="FO259" s="45"/>
      <c r="FP259" s="45" t="str">
        <f t="shared" si="1292"/>
        <v/>
      </c>
      <c r="FQ259" s="46" t="str">
        <f t="shared" si="1293"/>
        <v/>
      </c>
      <c r="FR259" s="37"/>
      <c r="FS259" s="29"/>
      <c r="FT259" s="47"/>
      <c r="FU259" s="67"/>
      <c r="FV259" s="45" t="str">
        <f t="shared" si="1327"/>
        <v/>
      </c>
      <c r="FW259" s="45"/>
      <c r="FX259" s="45"/>
      <c r="FY259" s="45"/>
      <c r="FZ259" s="45" t="str">
        <f t="shared" si="1328"/>
        <v/>
      </c>
      <c r="GA259" s="45"/>
      <c r="GB259" s="45"/>
      <c r="GC259" s="45"/>
      <c r="GD259" s="45" t="str">
        <f t="shared" si="1294"/>
        <v/>
      </c>
      <c r="GE259" s="46" t="str">
        <f t="shared" si="1295"/>
        <v/>
      </c>
      <c r="GF259" s="37"/>
      <c r="GH259" s="47"/>
      <c r="GI259" s="67"/>
      <c r="GJ259" s="45" t="str">
        <f t="shared" si="1329"/>
        <v/>
      </c>
      <c r="GK259" s="45"/>
      <c r="GL259" s="45"/>
      <c r="GM259" s="45"/>
      <c r="GN259" s="45" t="str">
        <f t="shared" si="1330"/>
        <v/>
      </c>
      <c r="GO259" s="45"/>
      <c r="GP259" s="45"/>
      <c r="GQ259" s="45"/>
      <c r="GR259" s="45" t="str">
        <f t="shared" si="1296"/>
        <v/>
      </c>
      <c r="GS259" s="46" t="str">
        <f t="shared" si="1297"/>
        <v/>
      </c>
      <c r="GT259" s="37"/>
      <c r="GU259" s="61"/>
      <c r="GV259" s="52" t="str">
        <f>IF($A229="","",$A229)</f>
        <v/>
      </c>
      <c r="GW259" s="62"/>
      <c r="GX259" s="43"/>
      <c r="GY259" s="43"/>
      <c r="GZ259" s="43"/>
      <c r="HA259" s="87"/>
      <c r="HB259" s="43"/>
      <c r="HC259" s="43"/>
      <c r="HD259" s="43"/>
      <c r="HE259" s="44"/>
      <c r="HF259" s="48"/>
      <c r="HG259" s="45"/>
      <c r="HH259" s="89"/>
      <c r="HI259" s="37"/>
      <c r="HK259" s="52"/>
      <c r="HL259" s="45"/>
      <c r="HM259" s="43"/>
      <c r="HN259" s="45"/>
      <c r="HO259" s="87"/>
      <c r="HP259" s="43"/>
      <c r="HQ259" s="43"/>
      <c r="HR259" s="43"/>
      <c r="HS259" s="44"/>
      <c r="HT259" s="48"/>
      <c r="HU259" s="45"/>
      <c r="HV259" s="89"/>
      <c r="HW259" s="37"/>
      <c r="HX259" s="360"/>
      <c r="HY259" s="52"/>
      <c r="HZ259" s="43"/>
      <c r="IA259" s="43"/>
      <c r="IB259" s="43"/>
      <c r="IC259" s="87"/>
      <c r="ID259" s="43"/>
      <c r="IE259" s="43"/>
      <c r="IF259" s="43"/>
      <c r="IG259" s="44"/>
      <c r="IH259" s="48"/>
      <c r="II259" s="45"/>
      <c r="IJ259" s="89"/>
      <c r="IK259" s="37"/>
      <c r="IL259" s="29"/>
      <c r="IM259" s="52"/>
      <c r="IN259" s="43"/>
      <c r="IO259" s="43"/>
      <c r="IP259" s="43"/>
      <c r="IQ259" s="87"/>
      <c r="IR259" s="43"/>
      <c r="IS259" s="43"/>
      <c r="IT259" s="43"/>
      <c r="IU259" s="44"/>
      <c r="IV259" s="48"/>
      <c r="IW259" s="45"/>
      <c r="IX259" s="89"/>
      <c r="IY259" s="37"/>
      <c r="IZ259" s="61"/>
      <c r="JA259" s="52"/>
      <c r="JB259" s="43"/>
      <c r="JC259" s="43"/>
      <c r="JD259" s="43"/>
      <c r="JE259" s="87"/>
      <c r="JF259" s="43"/>
      <c r="JG259" s="43"/>
      <c r="JH259" s="43"/>
      <c r="JI259" s="44"/>
      <c r="JJ259" s="48"/>
      <c r="JK259" s="45"/>
      <c r="JL259" s="89"/>
      <c r="JM259" s="178"/>
      <c r="JN259" s="29"/>
      <c r="JO259" s="52"/>
      <c r="JP259" s="43"/>
      <c r="JQ259" s="43"/>
      <c r="JR259" s="43"/>
      <c r="JS259" s="87"/>
      <c r="JT259" s="43"/>
      <c r="JU259" s="43"/>
      <c r="JV259" s="43"/>
      <c r="JW259" s="44"/>
      <c r="JX259" s="48"/>
      <c r="JY259" s="45"/>
      <c r="JZ259" s="89"/>
      <c r="KA259" s="37"/>
      <c r="KB259" s="51"/>
      <c r="KC259" s="52" t="str">
        <f>IF($A229="","",$A229)</f>
        <v/>
      </c>
      <c r="KD259" s="43"/>
      <c r="KE259" s="43"/>
      <c r="KF259" s="43"/>
      <c r="KG259" s="87"/>
      <c r="KH259" s="43"/>
      <c r="KI259" s="43"/>
      <c r="KJ259" s="43"/>
      <c r="KK259" s="44"/>
      <c r="KL259" s="48"/>
      <c r="KM259" s="45"/>
      <c r="KN259" s="89"/>
      <c r="KO259" s="37"/>
      <c r="KP259" s="29"/>
      <c r="KQ259" s="52"/>
      <c r="KR259" s="43"/>
      <c r="KS259" s="43"/>
      <c r="KT259" s="43"/>
      <c r="KU259" s="87"/>
      <c r="KV259" s="43"/>
      <c r="KW259" s="43"/>
      <c r="KX259" s="43"/>
      <c r="KY259" s="44"/>
      <c r="KZ259" s="48"/>
      <c r="LA259" s="45"/>
      <c r="LB259" s="89"/>
      <c r="LC259" s="37"/>
      <c r="LD259" s="29"/>
      <c r="LE259" s="47"/>
      <c r="LF259" s="45"/>
      <c r="LG259" s="45"/>
      <c r="LH259" s="45"/>
      <c r="LI259" s="45" t="str">
        <f t="shared" si="1266"/>
        <v/>
      </c>
      <c r="LJ259" s="45"/>
      <c r="LK259" s="45" t="str">
        <f t="shared" si="1267"/>
        <v/>
      </c>
      <c r="LL259" s="45"/>
      <c r="LM259" s="73" t="str">
        <f>IF(LF258="","",LM256)</f>
        <v/>
      </c>
      <c r="LN259" s="67" t="str">
        <f>IF(LG258="","",LN256)</f>
        <v/>
      </c>
      <c r="LO259" s="45" t="str">
        <f t="shared" si="1210"/>
        <v/>
      </c>
      <c r="LP259" s="46"/>
      <c r="LQ259" s="37"/>
      <c r="LR259" s="29"/>
      <c r="LS259" s="47"/>
      <c r="LT259" s="67"/>
      <c r="LU259" s="45" t="str">
        <f t="shared" si="1331"/>
        <v/>
      </c>
      <c r="LV259" s="45"/>
      <c r="LW259" s="45"/>
      <c r="LX259" s="45"/>
      <c r="LY259" s="45" t="str">
        <f t="shared" si="1332"/>
        <v/>
      </c>
      <c r="LZ259" s="45"/>
      <c r="MA259" s="45"/>
      <c r="MB259" s="45"/>
      <c r="MC259" s="45" t="str">
        <f t="shared" si="1298"/>
        <v/>
      </c>
      <c r="MD259" s="46" t="str">
        <f t="shared" si="1299"/>
        <v/>
      </c>
      <c r="ME259" s="37"/>
      <c r="MF259" s="29"/>
      <c r="MG259" s="47"/>
      <c r="MH259" s="67"/>
      <c r="MI259" s="45" t="str">
        <f t="shared" si="1333"/>
        <v/>
      </c>
      <c r="MJ259" s="45"/>
      <c r="MK259" s="45"/>
      <c r="ML259" s="45"/>
      <c r="MM259" s="45" t="str">
        <f t="shared" si="1334"/>
        <v/>
      </c>
      <c r="MN259" s="45"/>
      <c r="MO259" s="45"/>
      <c r="MP259" s="45"/>
      <c r="MQ259" s="45" t="str">
        <f t="shared" si="1300"/>
        <v/>
      </c>
      <c r="MR259" s="46" t="str">
        <f t="shared" si="1301"/>
        <v/>
      </c>
      <c r="MS259" s="37"/>
      <c r="MT259" s="29"/>
      <c r="MU259" s="47"/>
      <c r="MV259" s="67"/>
      <c r="MW259" s="45" t="str">
        <f t="shared" si="1335"/>
        <v/>
      </c>
      <c r="MX259" s="45"/>
      <c r="MY259" s="45"/>
      <c r="MZ259" s="45"/>
      <c r="NA259" s="45" t="str">
        <f t="shared" si="1336"/>
        <v/>
      </c>
      <c r="NB259" s="45"/>
      <c r="NC259" s="45"/>
      <c r="ND259" s="45"/>
      <c r="NE259" s="45" t="str">
        <f t="shared" si="1302"/>
        <v/>
      </c>
      <c r="NF259" s="46" t="str">
        <f t="shared" si="1303"/>
        <v/>
      </c>
      <c r="NG259" s="37"/>
      <c r="NH259" s="29"/>
      <c r="NI259" s="47"/>
      <c r="NJ259" s="67"/>
      <c r="NK259" s="45" t="str">
        <f t="shared" si="1337"/>
        <v/>
      </c>
      <c r="NL259" s="45"/>
      <c r="NM259" s="45"/>
      <c r="NN259" s="45"/>
      <c r="NO259" s="45" t="str">
        <f t="shared" si="1338"/>
        <v/>
      </c>
      <c r="NP259" s="45"/>
      <c r="NQ259" s="45"/>
      <c r="NR259" s="45"/>
      <c r="NS259" s="45" t="str">
        <f t="shared" si="1304"/>
        <v/>
      </c>
      <c r="NT259" s="46" t="str">
        <f t="shared" si="1305"/>
        <v/>
      </c>
      <c r="NU259" s="37"/>
    </row>
    <row r="260" spans="1:385" ht="15" customHeight="1" thickBot="1" x14ac:dyDescent="0.3">
      <c r="A260" s="38"/>
      <c r="B260" s="39"/>
      <c r="C260" s="40"/>
      <c r="D260" s="40"/>
      <c r="E260" s="41"/>
      <c r="F260" s="41"/>
      <c r="G260" s="40"/>
      <c r="H260" s="42"/>
      <c r="I260" s="45"/>
      <c r="J260" s="45" t="str">
        <f t="shared" si="1306"/>
        <v/>
      </c>
      <c r="K260" s="45"/>
      <c r="L260" s="45"/>
      <c r="M260" s="45"/>
      <c r="N260" s="45" t="str">
        <f t="shared" si="1307"/>
        <v/>
      </c>
      <c r="O260" s="45"/>
      <c r="P260" s="45"/>
      <c r="Q260" s="45"/>
      <c r="R260" s="45" t="str">
        <f t="shared" si="1276"/>
        <v/>
      </c>
      <c r="S260" s="46" t="str">
        <f t="shared" si="1277"/>
        <v/>
      </c>
      <c r="T260" s="37"/>
      <c r="U260" s="29"/>
      <c r="V260" s="47"/>
      <c r="W260" s="67"/>
      <c r="X260" s="45" t="str">
        <f t="shared" si="1308"/>
        <v/>
      </c>
      <c r="Y260" s="45"/>
      <c r="Z260" s="45"/>
      <c r="AA260" s="45"/>
      <c r="AB260" s="45" t="str">
        <f t="shared" si="1309"/>
        <v/>
      </c>
      <c r="AC260" s="45"/>
      <c r="AD260" s="45"/>
      <c r="AE260" s="45"/>
      <c r="AF260" s="45" t="str">
        <f t="shared" si="1278"/>
        <v/>
      </c>
      <c r="AG260" s="46" t="str">
        <f t="shared" si="1279"/>
        <v/>
      </c>
      <c r="AH260" s="37"/>
      <c r="AI260" s="29"/>
      <c r="AJ260" s="47"/>
      <c r="AK260" s="45"/>
      <c r="AL260" s="45" t="str">
        <f t="shared" si="1310"/>
        <v/>
      </c>
      <c r="AM260" s="45"/>
      <c r="AN260" s="45" t="str">
        <f t="shared" si="1311"/>
        <v/>
      </c>
      <c r="AO260" s="45"/>
      <c r="AP260" s="45" t="str">
        <f t="shared" si="1312"/>
        <v/>
      </c>
      <c r="AQ260" s="45"/>
      <c r="AR260" s="45"/>
      <c r="AS260" s="45"/>
      <c r="AT260" s="45" t="str">
        <f t="shared" si="1280"/>
        <v/>
      </c>
      <c r="AU260" s="46" t="str">
        <f t="shared" si="1281"/>
        <v/>
      </c>
      <c r="AV260" s="37"/>
      <c r="AW260" s="29"/>
      <c r="AX260" s="47"/>
      <c r="AY260" s="45"/>
      <c r="AZ260" s="45" t="str">
        <f t="shared" si="1313"/>
        <v/>
      </c>
      <c r="BA260" s="45"/>
      <c r="BB260" s="45" t="str">
        <f t="shared" si="1314"/>
        <v/>
      </c>
      <c r="BC260" s="45"/>
      <c r="BD260" s="45" t="str">
        <f t="shared" si="1315"/>
        <v/>
      </c>
      <c r="BE260" s="45"/>
      <c r="BF260" s="45"/>
      <c r="BG260" s="45"/>
      <c r="BH260" s="45" t="str">
        <f t="shared" si="1282"/>
        <v/>
      </c>
      <c r="BI260" s="46" t="str">
        <f t="shared" si="1283"/>
        <v/>
      </c>
      <c r="BJ260" s="37"/>
      <c r="BK260" s="29"/>
      <c r="BL260" s="47"/>
      <c r="BM260" s="45"/>
      <c r="BN260" s="69"/>
      <c r="BO260" s="45"/>
      <c r="BP260" s="45"/>
      <c r="BQ260" s="45"/>
      <c r="BR260" s="45"/>
      <c r="BS260" s="43"/>
      <c r="BT260" s="63"/>
      <c r="BU260" s="67"/>
      <c r="BV260" s="43"/>
      <c r="BW260" s="46"/>
      <c r="BX260" s="37"/>
      <c r="BY260" s="57"/>
      <c r="BZ260" s="47"/>
      <c r="CA260" s="45"/>
      <c r="CB260" s="45"/>
      <c r="CC260" s="45"/>
      <c r="CD260" s="45"/>
      <c r="CE260" s="45"/>
      <c r="CF260" s="45"/>
      <c r="CG260" s="43"/>
      <c r="CH260" s="63"/>
      <c r="CI260" s="67"/>
      <c r="CJ260" s="43"/>
      <c r="CK260" s="46"/>
      <c r="CL260" s="37"/>
      <c r="CM260" s="29"/>
      <c r="CN260" s="47"/>
      <c r="CO260" s="43"/>
      <c r="CP260" s="45"/>
      <c r="CQ260" s="43"/>
      <c r="CR260" s="45"/>
      <c r="CS260" s="45"/>
      <c r="CT260" s="45"/>
      <c r="CU260" s="43"/>
      <c r="CV260" s="63"/>
      <c r="CW260" s="67"/>
      <c r="CX260" s="43"/>
      <c r="CY260" s="46"/>
      <c r="CZ260" s="37"/>
      <c r="DA260" s="29"/>
      <c r="DB260" s="47"/>
      <c r="DC260" s="67"/>
      <c r="DD260" s="45" t="str">
        <f t="shared" si="1316"/>
        <v/>
      </c>
      <c r="DE260" s="45"/>
      <c r="DF260" s="45"/>
      <c r="DG260" s="45"/>
      <c r="DH260" s="45" t="str">
        <f t="shared" si="1317"/>
        <v/>
      </c>
      <c r="DI260" s="45"/>
      <c r="DJ260" s="45"/>
      <c r="DK260" s="45"/>
      <c r="DL260" s="45" t="str">
        <f t="shared" si="1284"/>
        <v/>
      </c>
      <c r="DM260" s="46" t="str">
        <f t="shared" si="1285"/>
        <v/>
      </c>
      <c r="DN260" s="37"/>
      <c r="DO260" s="29"/>
      <c r="DP260" s="47"/>
      <c r="DQ260" s="45"/>
      <c r="DR260" s="45" t="str">
        <f t="shared" si="1318"/>
        <v/>
      </c>
      <c r="DS260" s="45"/>
      <c r="DT260" s="45" t="str">
        <f t="shared" si="1319"/>
        <v/>
      </c>
      <c r="DU260" s="45"/>
      <c r="DV260" s="45" t="str">
        <f t="shared" si="1320"/>
        <v/>
      </c>
      <c r="DW260" s="45"/>
      <c r="DX260" s="45"/>
      <c r="DY260" s="45"/>
      <c r="DZ260" s="45" t="str">
        <f t="shared" si="1286"/>
        <v/>
      </c>
      <c r="EA260" s="46" t="str">
        <f t="shared" si="1287"/>
        <v/>
      </c>
      <c r="EB260" s="37"/>
      <c r="ED260" s="47"/>
      <c r="EE260" s="67"/>
      <c r="EF260" s="45" t="str">
        <f t="shared" si="1321"/>
        <v/>
      </c>
      <c r="EG260" s="45"/>
      <c r="EH260" s="45"/>
      <c r="EI260" s="45"/>
      <c r="EJ260" s="45" t="str">
        <f t="shared" si="1322"/>
        <v/>
      </c>
      <c r="EK260" s="45"/>
      <c r="EL260" s="45"/>
      <c r="EM260" s="45"/>
      <c r="EN260" s="45" t="str">
        <f t="shared" si="1288"/>
        <v/>
      </c>
      <c r="EO260" s="46" t="str">
        <f t="shared" si="1289"/>
        <v/>
      </c>
      <c r="EP260" s="37"/>
      <c r="ER260" s="47"/>
      <c r="ES260" s="67"/>
      <c r="ET260" s="45" t="str">
        <f t="shared" si="1323"/>
        <v/>
      </c>
      <c r="EU260" s="45"/>
      <c r="EV260" s="45"/>
      <c r="EW260" s="45"/>
      <c r="EX260" s="45" t="str">
        <f t="shared" si="1324"/>
        <v/>
      </c>
      <c r="EY260" s="45"/>
      <c r="EZ260" s="45"/>
      <c r="FA260" s="45"/>
      <c r="FB260" s="45" t="str">
        <f t="shared" si="1290"/>
        <v/>
      </c>
      <c r="FC260" s="46" t="str">
        <f t="shared" si="1291"/>
        <v/>
      </c>
      <c r="FD260" s="37"/>
      <c r="FF260" s="47"/>
      <c r="FG260" s="67"/>
      <c r="FH260" s="45" t="str">
        <f t="shared" si="1325"/>
        <v/>
      </c>
      <c r="FI260" s="45"/>
      <c r="FJ260" s="45"/>
      <c r="FK260" s="45"/>
      <c r="FL260" s="45" t="str">
        <f t="shared" si="1326"/>
        <v/>
      </c>
      <c r="FM260" s="45"/>
      <c r="FN260" s="45"/>
      <c r="FO260" s="45"/>
      <c r="FP260" s="45" t="str">
        <f t="shared" si="1292"/>
        <v/>
      </c>
      <c r="FQ260" s="46" t="str">
        <f t="shared" si="1293"/>
        <v/>
      </c>
      <c r="FR260" s="37"/>
      <c r="FS260" s="29"/>
      <c r="FT260" s="47"/>
      <c r="FU260" s="67"/>
      <c r="FV260" s="45" t="str">
        <f t="shared" si="1327"/>
        <v/>
      </c>
      <c r="FW260" s="45"/>
      <c r="FX260" s="45"/>
      <c r="FY260" s="45"/>
      <c r="FZ260" s="45" t="str">
        <f t="shared" si="1328"/>
        <v/>
      </c>
      <c r="GA260" s="45"/>
      <c r="GB260" s="45"/>
      <c r="GC260" s="45"/>
      <c r="GD260" s="45" t="str">
        <f t="shared" si="1294"/>
        <v/>
      </c>
      <c r="GE260" s="46" t="str">
        <f t="shared" si="1295"/>
        <v/>
      </c>
      <c r="GF260" s="37"/>
      <c r="GH260" s="47"/>
      <c r="GI260" s="67"/>
      <c r="GJ260" s="45" t="str">
        <f t="shared" si="1329"/>
        <v/>
      </c>
      <c r="GK260" s="45"/>
      <c r="GL260" s="45"/>
      <c r="GM260" s="45"/>
      <c r="GN260" s="45" t="str">
        <f t="shared" si="1330"/>
        <v/>
      </c>
      <c r="GO260" s="45"/>
      <c r="GP260" s="45"/>
      <c r="GQ260" s="45"/>
      <c r="GR260" s="45" t="str">
        <f t="shared" si="1296"/>
        <v/>
      </c>
      <c r="GS260" s="46" t="str">
        <f t="shared" si="1297"/>
        <v/>
      </c>
      <c r="GT260" s="37"/>
      <c r="GU260" s="61"/>
      <c r="GV260" s="47"/>
      <c r="GW260" s="30"/>
      <c r="GX260" s="45"/>
      <c r="GY260" s="45"/>
      <c r="GZ260" s="45"/>
      <c r="HA260" s="45"/>
      <c r="HB260" s="45"/>
      <c r="HC260" s="45"/>
      <c r="HD260" s="43"/>
      <c r="HE260" s="63"/>
      <c r="HF260" s="67"/>
      <c r="HG260" s="43"/>
      <c r="HH260" s="46"/>
      <c r="HI260" s="37"/>
      <c r="HK260" s="47"/>
      <c r="HL260" s="43"/>
      <c r="HM260" s="45"/>
      <c r="HN260" s="43"/>
      <c r="HO260" s="45"/>
      <c r="HP260" s="45"/>
      <c r="HQ260" s="45"/>
      <c r="HR260" s="43"/>
      <c r="HS260" s="63"/>
      <c r="HT260" s="67"/>
      <c r="HU260" s="43"/>
      <c r="HV260" s="46"/>
      <c r="HW260" s="37"/>
      <c r="HX260" s="360"/>
      <c r="HY260" s="47"/>
      <c r="HZ260" s="45"/>
      <c r="IA260" s="45"/>
      <c r="IB260" s="45"/>
      <c r="IC260" s="45"/>
      <c r="ID260" s="45"/>
      <c r="IE260" s="45"/>
      <c r="IF260" s="43"/>
      <c r="IG260" s="63"/>
      <c r="IH260" s="67"/>
      <c r="II260" s="43"/>
      <c r="IJ260" s="46"/>
      <c r="IK260" s="37"/>
      <c r="IL260" s="29"/>
      <c r="IM260" s="47"/>
      <c r="IN260" s="45"/>
      <c r="IO260" s="45"/>
      <c r="IP260" s="45"/>
      <c r="IQ260" s="45"/>
      <c r="IR260" s="45"/>
      <c r="IS260" s="45"/>
      <c r="IT260" s="43"/>
      <c r="IU260" s="63"/>
      <c r="IV260" s="67"/>
      <c r="IW260" s="43"/>
      <c r="IX260" s="46"/>
      <c r="IY260" s="37"/>
      <c r="IZ260" s="61"/>
      <c r="JA260" s="47"/>
      <c r="JB260" s="45"/>
      <c r="JC260" s="45"/>
      <c r="JD260" s="45"/>
      <c r="JE260" s="45"/>
      <c r="JF260" s="45"/>
      <c r="JG260" s="45"/>
      <c r="JH260" s="43"/>
      <c r="JI260" s="63"/>
      <c r="JJ260" s="67"/>
      <c r="JK260" s="43"/>
      <c r="JL260" s="46"/>
      <c r="JM260" s="202"/>
      <c r="JN260" s="29"/>
      <c r="JO260" s="47"/>
      <c r="JP260" s="45"/>
      <c r="JQ260" s="45"/>
      <c r="JR260" s="45"/>
      <c r="JS260" s="45"/>
      <c r="JT260" s="45"/>
      <c r="JU260" s="45"/>
      <c r="JV260" s="43"/>
      <c r="JW260" s="63"/>
      <c r="JX260" s="67"/>
      <c r="JY260" s="43"/>
      <c r="JZ260" s="46"/>
      <c r="KA260" s="37"/>
      <c r="KB260" s="51"/>
      <c r="KC260" s="47"/>
      <c r="KD260" s="45"/>
      <c r="KE260" s="45"/>
      <c r="KF260" s="45"/>
      <c r="KG260" s="45"/>
      <c r="KH260" s="45"/>
      <c r="KI260" s="45"/>
      <c r="KJ260" s="43"/>
      <c r="KK260" s="63"/>
      <c r="KL260" s="67"/>
      <c r="KM260" s="43"/>
      <c r="KN260" s="46"/>
      <c r="KO260" s="37"/>
      <c r="KP260" s="29"/>
      <c r="KQ260" s="47"/>
      <c r="KR260" s="45"/>
      <c r="KS260" s="45"/>
      <c r="KT260" s="45"/>
      <c r="KU260" s="45"/>
      <c r="KV260" s="45"/>
      <c r="KW260" s="45"/>
      <c r="KX260" s="43"/>
      <c r="KY260" s="63"/>
      <c r="KZ260" s="67"/>
      <c r="LA260" s="43"/>
      <c r="LB260" s="46"/>
      <c r="LC260" s="37"/>
      <c r="LD260" s="29"/>
      <c r="LE260" s="75"/>
      <c r="LF260" s="76"/>
      <c r="LG260" s="76"/>
      <c r="LH260" s="76"/>
      <c r="LI260" s="76" t="str">
        <f t="shared" si="1266"/>
        <v/>
      </c>
      <c r="LJ260" s="76"/>
      <c r="LK260" s="76" t="str">
        <f t="shared" si="1267"/>
        <v/>
      </c>
      <c r="LL260" s="76"/>
      <c r="LM260" s="78" t="str">
        <f>IF(LF258="","",LM257)</f>
        <v/>
      </c>
      <c r="LN260" s="79" t="str">
        <f>IF(LG258="","",LN257)</f>
        <v/>
      </c>
      <c r="LO260" s="76" t="str">
        <f t="shared" si="1210"/>
        <v/>
      </c>
      <c r="LP260" s="80"/>
      <c r="LQ260" s="37"/>
      <c r="LR260" s="29"/>
      <c r="LS260" s="47"/>
      <c r="LT260" s="67"/>
      <c r="LU260" s="45" t="str">
        <f t="shared" si="1331"/>
        <v/>
      </c>
      <c r="LV260" s="45"/>
      <c r="LW260" s="45"/>
      <c r="LX260" s="45"/>
      <c r="LY260" s="45" t="str">
        <f t="shared" si="1332"/>
        <v/>
      </c>
      <c r="LZ260" s="45"/>
      <c r="MA260" s="45"/>
      <c r="MB260" s="45"/>
      <c r="MC260" s="45" t="str">
        <f t="shared" si="1298"/>
        <v/>
      </c>
      <c r="MD260" s="46" t="str">
        <f t="shared" si="1299"/>
        <v/>
      </c>
      <c r="ME260" s="37"/>
      <c r="MF260" s="29"/>
      <c r="MG260" s="47"/>
      <c r="MH260" s="67"/>
      <c r="MI260" s="45" t="str">
        <f t="shared" si="1333"/>
        <v/>
      </c>
      <c r="MJ260" s="45"/>
      <c r="MK260" s="45"/>
      <c r="ML260" s="45"/>
      <c r="MM260" s="45" t="str">
        <f t="shared" si="1334"/>
        <v/>
      </c>
      <c r="MN260" s="45"/>
      <c r="MO260" s="45"/>
      <c r="MP260" s="45"/>
      <c r="MQ260" s="45" t="str">
        <f t="shared" si="1300"/>
        <v/>
      </c>
      <c r="MR260" s="46" t="str">
        <f t="shared" si="1301"/>
        <v/>
      </c>
      <c r="MS260" s="37"/>
      <c r="MT260" s="29"/>
      <c r="MU260" s="47"/>
      <c r="MV260" s="67"/>
      <c r="MW260" s="45" t="str">
        <f t="shared" si="1335"/>
        <v/>
      </c>
      <c r="MX260" s="45"/>
      <c r="MY260" s="45"/>
      <c r="MZ260" s="45"/>
      <c r="NA260" s="45" t="str">
        <f t="shared" si="1336"/>
        <v/>
      </c>
      <c r="NB260" s="45"/>
      <c r="NC260" s="45"/>
      <c r="ND260" s="45"/>
      <c r="NE260" s="45" t="str">
        <f t="shared" si="1302"/>
        <v/>
      </c>
      <c r="NF260" s="46" t="str">
        <f t="shared" si="1303"/>
        <v/>
      </c>
      <c r="NG260" s="37"/>
      <c r="NH260" s="29"/>
      <c r="NI260" s="47"/>
      <c r="NJ260" s="67"/>
      <c r="NK260" s="45" t="str">
        <f t="shared" si="1337"/>
        <v/>
      </c>
      <c r="NL260" s="45"/>
      <c r="NM260" s="45"/>
      <c r="NN260" s="45"/>
      <c r="NO260" s="45" t="str">
        <f t="shared" si="1338"/>
        <v/>
      </c>
      <c r="NP260" s="45"/>
      <c r="NQ260" s="45"/>
      <c r="NR260" s="45"/>
      <c r="NS260" s="45" t="str">
        <f t="shared" si="1304"/>
        <v/>
      </c>
      <c r="NT260" s="46" t="str">
        <f t="shared" si="1305"/>
        <v/>
      </c>
      <c r="NU260" s="37"/>
    </row>
    <row r="261" spans="1:385" ht="15" customHeight="1" thickTop="1" x14ac:dyDescent="0.25">
      <c r="A261" s="38"/>
      <c r="B261" s="39"/>
      <c r="C261" s="40"/>
      <c r="D261" s="40"/>
      <c r="E261" s="41"/>
      <c r="F261" s="41"/>
      <c r="G261" s="40"/>
      <c r="H261" s="42"/>
      <c r="I261" s="45"/>
      <c r="J261" s="45" t="str">
        <f t="shared" si="1306"/>
        <v/>
      </c>
      <c r="K261" s="45"/>
      <c r="L261" s="45"/>
      <c r="M261" s="45"/>
      <c r="N261" s="45" t="str">
        <f t="shared" si="1307"/>
        <v/>
      </c>
      <c r="O261" s="45"/>
      <c r="P261" s="45"/>
      <c r="Q261" s="45"/>
      <c r="R261" s="45" t="str">
        <f t="shared" si="1276"/>
        <v/>
      </c>
      <c r="S261" s="46" t="str">
        <f t="shared" si="1277"/>
        <v/>
      </c>
      <c r="T261" s="37"/>
      <c r="U261" s="29"/>
      <c r="V261" s="47"/>
      <c r="W261" s="67"/>
      <c r="X261" s="45" t="str">
        <f t="shared" si="1308"/>
        <v/>
      </c>
      <c r="Y261" s="45"/>
      <c r="Z261" s="45"/>
      <c r="AA261" s="45"/>
      <c r="AB261" s="45" t="str">
        <f t="shared" si="1309"/>
        <v/>
      </c>
      <c r="AC261" s="45"/>
      <c r="AD261" s="45"/>
      <c r="AE261" s="45"/>
      <c r="AF261" s="45" t="str">
        <f t="shared" si="1278"/>
        <v/>
      </c>
      <c r="AG261" s="46" t="str">
        <f t="shared" si="1279"/>
        <v/>
      </c>
      <c r="AH261" s="37"/>
      <c r="AI261" s="29"/>
      <c r="AJ261" s="47"/>
      <c r="AK261" s="45"/>
      <c r="AL261" s="45" t="str">
        <f t="shared" si="1310"/>
        <v/>
      </c>
      <c r="AM261" s="45"/>
      <c r="AN261" s="45" t="str">
        <f t="shared" si="1311"/>
        <v/>
      </c>
      <c r="AO261" s="45"/>
      <c r="AP261" s="45" t="str">
        <f t="shared" si="1312"/>
        <v/>
      </c>
      <c r="AQ261" s="45"/>
      <c r="AR261" s="45"/>
      <c r="AS261" s="45"/>
      <c r="AT261" s="45" t="str">
        <f t="shared" si="1280"/>
        <v/>
      </c>
      <c r="AU261" s="46" t="str">
        <f t="shared" si="1281"/>
        <v/>
      </c>
      <c r="AV261" s="37"/>
      <c r="AW261" s="29"/>
      <c r="AX261" s="47"/>
      <c r="AY261" s="45"/>
      <c r="AZ261" s="45" t="str">
        <f t="shared" si="1313"/>
        <v/>
      </c>
      <c r="BA261" s="45"/>
      <c r="BB261" s="45" t="str">
        <f t="shared" si="1314"/>
        <v/>
      </c>
      <c r="BC261" s="45"/>
      <c r="BD261" s="45" t="str">
        <f t="shared" si="1315"/>
        <v/>
      </c>
      <c r="BE261" s="45"/>
      <c r="BF261" s="45"/>
      <c r="BG261" s="45"/>
      <c r="BH261" s="45" t="str">
        <f t="shared" si="1282"/>
        <v/>
      </c>
      <c r="BI261" s="46" t="str">
        <f t="shared" si="1283"/>
        <v/>
      </c>
      <c r="BJ261" s="37"/>
      <c r="BK261" s="29"/>
      <c r="BL261" s="47"/>
      <c r="BM261" s="45"/>
      <c r="BN261" s="45"/>
      <c r="BO261" s="45"/>
      <c r="BP261" s="45"/>
      <c r="BQ261" s="45"/>
      <c r="BR261" s="45"/>
      <c r="BS261" s="27"/>
      <c r="BT261" s="63"/>
      <c r="BU261" s="67"/>
      <c r="BV261" s="45"/>
      <c r="BW261" s="46"/>
      <c r="BX261" s="37"/>
      <c r="BY261" s="57"/>
      <c r="BZ261" s="47"/>
      <c r="CA261" s="45"/>
      <c r="CB261" s="45"/>
      <c r="CC261" s="45"/>
      <c r="CD261" s="45"/>
      <c r="CE261" s="45"/>
      <c r="CF261" s="45"/>
      <c r="CG261" s="27"/>
      <c r="CH261" s="63"/>
      <c r="CI261" s="67"/>
      <c r="CJ261" s="45"/>
      <c r="CK261" s="46"/>
      <c r="CL261" s="37"/>
      <c r="CM261" s="29"/>
      <c r="CN261" s="47"/>
      <c r="CO261" s="45"/>
      <c r="CP261" s="45"/>
      <c r="CQ261" s="45"/>
      <c r="CR261" s="45"/>
      <c r="CS261" s="45"/>
      <c r="CT261" s="45"/>
      <c r="CU261" s="27"/>
      <c r="CV261" s="63"/>
      <c r="CW261" s="67"/>
      <c r="CX261" s="45"/>
      <c r="CY261" s="46"/>
      <c r="CZ261" s="37"/>
      <c r="DA261" s="29"/>
      <c r="DB261" s="47"/>
      <c r="DC261" s="67"/>
      <c r="DD261" s="45" t="str">
        <f t="shared" si="1316"/>
        <v/>
      </c>
      <c r="DE261" s="45"/>
      <c r="DF261" s="45"/>
      <c r="DG261" s="45"/>
      <c r="DH261" s="45" t="str">
        <f t="shared" si="1317"/>
        <v/>
      </c>
      <c r="DI261" s="45"/>
      <c r="DJ261" s="45"/>
      <c r="DK261" s="45"/>
      <c r="DL261" s="45" t="str">
        <f t="shared" si="1284"/>
        <v/>
      </c>
      <c r="DM261" s="46" t="str">
        <f t="shared" si="1285"/>
        <v/>
      </c>
      <c r="DN261" s="37"/>
      <c r="DO261" s="29"/>
      <c r="DP261" s="47"/>
      <c r="DQ261" s="45"/>
      <c r="DR261" s="45" t="str">
        <f t="shared" si="1318"/>
        <v/>
      </c>
      <c r="DS261" s="45"/>
      <c r="DT261" s="45" t="str">
        <f t="shared" si="1319"/>
        <v/>
      </c>
      <c r="DU261" s="45"/>
      <c r="DV261" s="45" t="str">
        <f t="shared" si="1320"/>
        <v/>
      </c>
      <c r="DW261" s="45"/>
      <c r="DX261" s="45"/>
      <c r="DY261" s="45"/>
      <c r="DZ261" s="45" t="str">
        <f t="shared" si="1286"/>
        <v/>
      </c>
      <c r="EA261" s="46" t="str">
        <f t="shared" si="1287"/>
        <v/>
      </c>
      <c r="EB261" s="37"/>
      <c r="ED261" s="47"/>
      <c r="EE261" s="67"/>
      <c r="EF261" s="45" t="str">
        <f t="shared" si="1321"/>
        <v/>
      </c>
      <c r="EG261" s="45"/>
      <c r="EH261" s="45"/>
      <c r="EI261" s="45"/>
      <c r="EJ261" s="45" t="str">
        <f t="shared" si="1322"/>
        <v/>
      </c>
      <c r="EK261" s="45"/>
      <c r="EL261" s="45"/>
      <c r="EM261" s="45"/>
      <c r="EN261" s="45" t="str">
        <f t="shared" si="1288"/>
        <v/>
      </c>
      <c r="EO261" s="46" t="str">
        <f t="shared" si="1289"/>
        <v/>
      </c>
      <c r="EP261" s="37"/>
      <c r="ER261" s="47"/>
      <c r="ES261" s="67"/>
      <c r="ET261" s="45" t="str">
        <f t="shared" si="1323"/>
        <v/>
      </c>
      <c r="EU261" s="45"/>
      <c r="EV261" s="45"/>
      <c r="EW261" s="45"/>
      <c r="EX261" s="45" t="str">
        <f t="shared" si="1324"/>
        <v/>
      </c>
      <c r="EY261" s="45"/>
      <c r="EZ261" s="45"/>
      <c r="FA261" s="45"/>
      <c r="FB261" s="45" t="str">
        <f t="shared" si="1290"/>
        <v/>
      </c>
      <c r="FC261" s="46" t="str">
        <f t="shared" si="1291"/>
        <v/>
      </c>
      <c r="FD261" s="37"/>
      <c r="FF261" s="47"/>
      <c r="FG261" s="67"/>
      <c r="FH261" s="45" t="str">
        <f t="shared" si="1325"/>
        <v/>
      </c>
      <c r="FI261" s="45"/>
      <c r="FJ261" s="45"/>
      <c r="FK261" s="45"/>
      <c r="FL261" s="45" t="str">
        <f t="shared" si="1326"/>
        <v/>
      </c>
      <c r="FM261" s="45"/>
      <c r="FN261" s="45"/>
      <c r="FO261" s="45"/>
      <c r="FP261" s="45" t="str">
        <f t="shared" si="1292"/>
        <v/>
      </c>
      <c r="FQ261" s="46" t="str">
        <f t="shared" si="1293"/>
        <v/>
      </c>
      <c r="FR261" s="37"/>
      <c r="FS261" s="29"/>
      <c r="FT261" s="47"/>
      <c r="FU261" s="67"/>
      <c r="FV261" s="45" t="str">
        <f t="shared" si="1327"/>
        <v/>
      </c>
      <c r="FW261" s="45"/>
      <c r="FX261" s="45"/>
      <c r="FY261" s="45"/>
      <c r="FZ261" s="45" t="str">
        <f t="shared" si="1328"/>
        <v/>
      </c>
      <c r="GA261" s="45"/>
      <c r="GB261" s="45"/>
      <c r="GC261" s="45"/>
      <c r="GD261" s="45" t="str">
        <f t="shared" si="1294"/>
        <v/>
      </c>
      <c r="GE261" s="46" t="str">
        <f t="shared" si="1295"/>
        <v/>
      </c>
      <c r="GF261" s="37"/>
      <c r="GH261" s="47"/>
      <c r="GI261" s="67"/>
      <c r="GJ261" s="45" t="str">
        <f t="shared" si="1329"/>
        <v/>
      </c>
      <c r="GK261" s="45"/>
      <c r="GL261" s="45"/>
      <c r="GM261" s="45"/>
      <c r="GN261" s="45" t="str">
        <f t="shared" si="1330"/>
        <v/>
      </c>
      <c r="GO261" s="45"/>
      <c r="GP261" s="45"/>
      <c r="GQ261" s="45"/>
      <c r="GR261" s="45" t="str">
        <f t="shared" si="1296"/>
        <v/>
      </c>
      <c r="GS261" s="46" t="str">
        <f t="shared" si="1297"/>
        <v/>
      </c>
      <c r="GT261" s="37"/>
      <c r="GU261" s="61"/>
      <c r="GV261" s="47"/>
      <c r="GW261" s="30"/>
      <c r="GX261" s="45"/>
      <c r="GY261" s="45"/>
      <c r="GZ261" s="45"/>
      <c r="HA261" s="45"/>
      <c r="HB261" s="45"/>
      <c r="HC261" s="45"/>
      <c r="HD261" s="27"/>
      <c r="HE261" s="63"/>
      <c r="HF261" s="67"/>
      <c r="HG261" s="45"/>
      <c r="HH261" s="46"/>
      <c r="HI261" s="37"/>
      <c r="HK261" s="47"/>
      <c r="HL261" s="45"/>
      <c r="HM261" s="45"/>
      <c r="HN261" s="45"/>
      <c r="HO261" s="45"/>
      <c r="HP261" s="45"/>
      <c r="HQ261" s="45"/>
      <c r="HR261" s="27"/>
      <c r="HS261" s="63"/>
      <c r="HT261" s="67"/>
      <c r="HU261" s="45"/>
      <c r="HV261" s="46"/>
      <c r="HW261" s="37"/>
      <c r="HX261" s="360"/>
      <c r="HY261" s="47"/>
      <c r="HZ261" s="45"/>
      <c r="IA261" s="45"/>
      <c r="IB261" s="45"/>
      <c r="IC261" s="45"/>
      <c r="ID261" s="45"/>
      <c r="IE261" s="45"/>
      <c r="IF261" s="27"/>
      <c r="IG261" s="63"/>
      <c r="IH261" s="67"/>
      <c r="II261" s="45"/>
      <c r="IJ261" s="46"/>
      <c r="IK261" s="37"/>
      <c r="IL261" s="29"/>
      <c r="IM261" s="47"/>
      <c r="IN261" s="45"/>
      <c r="IO261" s="45"/>
      <c r="IP261" s="45"/>
      <c r="IQ261" s="45"/>
      <c r="IR261" s="45"/>
      <c r="IS261" s="45"/>
      <c r="IT261" s="27"/>
      <c r="IU261" s="63"/>
      <c r="IV261" s="67"/>
      <c r="IW261" s="45"/>
      <c r="IX261" s="46"/>
      <c r="IY261" s="37"/>
      <c r="IZ261" s="61"/>
      <c r="JA261" s="47"/>
      <c r="JB261" s="45"/>
      <c r="JC261" s="45"/>
      <c r="JD261" s="45"/>
      <c r="JE261" s="45"/>
      <c r="JF261" s="45"/>
      <c r="JG261" s="45"/>
      <c r="JH261" s="27"/>
      <c r="JI261" s="63"/>
      <c r="JJ261" s="67"/>
      <c r="JK261" s="45"/>
      <c r="JL261" s="46"/>
      <c r="JM261" s="37"/>
      <c r="JN261" s="29"/>
      <c r="JO261" s="47"/>
      <c r="JP261" s="45"/>
      <c r="JQ261" s="45"/>
      <c r="JR261" s="45"/>
      <c r="JS261" s="45"/>
      <c r="JT261" s="45"/>
      <c r="JU261" s="45"/>
      <c r="JV261" s="27"/>
      <c r="JW261" s="63"/>
      <c r="JX261" s="67"/>
      <c r="JY261" s="45"/>
      <c r="JZ261" s="46"/>
      <c r="KA261" s="37"/>
      <c r="KB261" s="51"/>
      <c r="KC261" s="47"/>
      <c r="KD261" s="45"/>
      <c r="KE261" s="45"/>
      <c r="KF261" s="45"/>
      <c r="KG261" s="45"/>
      <c r="KH261" s="45"/>
      <c r="KI261" s="45"/>
      <c r="KJ261" s="27"/>
      <c r="KK261" s="63"/>
      <c r="KL261" s="67"/>
      <c r="KM261" s="45"/>
      <c r="KN261" s="46"/>
      <c r="KO261" s="37"/>
      <c r="KP261" s="29"/>
      <c r="KQ261" s="47"/>
      <c r="KR261" s="45"/>
      <c r="KS261" s="45"/>
      <c r="KT261" s="45"/>
      <c r="KU261" s="45"/>
      <c r="KV261" s="69"/>
      <c r="KW261" s="45"/>
      <c r="KX261" s="27"/>
      <c r="KY261" s="63"/>
      <c r="KZ261" s="67"/>
      <c r="LA261" s="45"/>
      <c r="LB261" s="46"/>
      <c r="LC261" s="37"/>
      <c r="LD261" s="29"/>
      <c r="LE261" s="52"/>
      <c r="LF261" s="43"/>
      <c r="LG261" s="86" t="str">
        <f>IF(LF261="","",LF261-LF258)</f>
        <v/>
      </c>
      <c r="LH261" s="43"/>
      <c r="LI261" s="43"/>
      <c r="LJ261" s="43"/>
      <c r="LK261" s="87"/>
      <c r="LL261" s="43"/>
      <c r="LM261" s="73"/>
      <c r="LN261" s="67"/>
      <c r="LO261" s="87" t="str">
        <f t="shared" si="1210"/>
        <v/>
      </c>
      <c r="LP261" s="53"/>
      <c r="LQ261" s="37"/>
      <c r="LR261" s="29"/>
      <c r="LS261" s="47"/>
      <c r="LT261" s="67"/>
      <c r="LU261" s="45" t="str">
        <f t="shared" si="1331"/>
        <v/>
      </c>
      <c r="LV261" s="45"/>
      <c r="LW261" s="45"/>
      <c r="LX261" s="45"/>
      <c r="LY261" s="45" t="str">
        <f t="shared" si="1332"/>
        <v/>
      </c>
      <c r="LZ261" s="45"/>
      <c r="MA261" s="45"/>
      <c r="MB261" s="45"/>
      <c r="MC261" s="45" t="str">
        <f t="shared" si="1298"/>
        <v/>
      </c>
      <c r="MD261" s="46" t="str">
        <f t="shared" si="1299"/>
        <v/>
      </c>
      <c r="ME261" s="37"/>
      <c r="MF261" s="29"/>
      <c r="MG261" s="47"/>
      <c r="MH261" s="67"/>
      <c r="MI261" s="45" t="str">
        <f t="shared" si="1333"/>
        <v/>
      </c>
      <c r="MJ261" s="45"/>
      <c r="MK261" s="45"/>
      <c r="ML261" s="45"/>
      <c r="MM261" s="45" t="str">
        <f t="shared" si="1334"/>
        <v/>
      </c>
      <c r="MN261" s="45"/>
      <c r="MO261" s="45"/>
      <c r="MP261" s="45"/>
      <c r="MQ261" s="45" t="str">
        <f t="shared" si="1300"/>
        <v/>
      </c>
      <c r="MR261" s="46" t="str">
        <f t="shared" si="1301"/>
        <v/>
      </c>
      <c r="MS261" s="37"/>
      <c r="MT261" s="29"/>
      <c r="MU261" s="47"/>
      <c r="MV261" s="67"/>
      <c r="MW261" s="45" t="str">
        <f t="shared" si="1335"/>
        <v/>
      </c>
      <c r="MX261" s="45"/>
      <c r="MY261" s="45"/>
      <c r="MZ261" s="45"/>
      <c r="NA261" s="45" t="str">
        <f t="shared" si="1336"/>
        <v/>
      </c>
      <c r="NB261" s="45"/>
      <c r="NC261" s="45"/>
      <c r="ND261" s="45"/>
      <c r="NE261" s="45" t="str">
        <f t="shared" si="1302"/>
        <v/>
      </c>
      <c r="NF261" s="46" t="str">
        <f t="shared" si="1303"/>
        <v/>
      </c>
      <c r="NG261" s="37"/>
      <c r="NH261" s="29"/>
      <c r="NI261" s="47"/>
      <c r="NJ261" s="67"/>
      <c r="NK261" s="45" t="str">
        <f t="shared" si="1337"/>
        <v/>
      </c>
      <c r="NL261" s="45"/>
      <c r="NM261" s="45"/>
      <c r="NN261" s="45"/>
      <c r="NO261" s="45" t="str">
        <f t="shared" si="1338"/>
        <v/>
      </c>
      <c r="NP261" s="45"/>
      <c r="NQ261" s="45"/>
      <c r="NR261" s="45"/>
      <c r="NS261" s="45" t="str">
        <f t="shared" si="1304"/>
        <v/>
      </c>
      <c r="NT261" s="46" t="str">
        <f t="shared" si="1305"/>
        <v/>
      </c>
      <c r="NU261" s="37"/>
    </row>
    <row r="262" spans="1:385" ht="15" customHeight="1" thickBot="1" x14ac:dyDescent="0.3">
      <c r="A262" s="38"/>
      <c r="B262" s="39"/>
      <c r="C262" s="40"/>
      <c r="D262" s="40"/>
      <c r="E262" s="41"/>
      <c r="F262" s="41"/>
      <c r="G262" s="40"/>
      <c r="H262" s="42"/>
      <c r="I262" s="45"/>
      <c r="J262" s="45" t="str">
        <f t="shared" si="1306"/>
        <v/>
      </c>
      <c r="K262" s="45"/>
      <c r="L262" s="45"/>
      <c r="M262" s="45"/>
      <c r="N262" s="45" t="str">
        <f t="shared" si="1307"/>
        <v/>
      </c>
      <c r="O262" s="45"/>
      <c r="P262" s="45"/>
      <c r="Q262" s="45"/>
      <c r="R262" s="45" t="str">
        <f t="shared" si="1276"/>
        <v/>
      </c>
      <c r="S262" s="46" t="str">
        <f t="shared" si="1277"/>
        <v/>
      </c>
      <c r="T262" s="37"/>
      <c r="U262" s="29"/>
      <c r="V262" s="47"/>
      <c r="W262" s="67"/>
      <c r="X262" s="45" t="str">
        <f t="shared" si="1308"/>
        <v/>
      </c>
      <c r="Y262" s="45"/>
      <c r="Z262" s="45"/>
      <c r="AA262" s="45"/>
      <c r="AB262" s="45" t="str">
        <f t="shared" si="1309"/>
        <v/>
      </c>
      <c r="AC262" s="45"/>
      <c r="AD262" s="45"/>
      <c r="AE262" s="45"/>
      <c r="AF262" s="45" t="str">
        <f t="shared" si="1278"/>
        <v/>
      </c>
      <c r="AG262" s="46" t="str">
        <f t="shared" si="1279"/>
        <v/>
      </c>
      <c r="AH262" s="37"/>
      <c r="AI262" s="29"/>
      <c r="AJ262" s="47"/>
      <c r="AK262" s="45"/>
      <c r="AL262" s="45" t="str">
        <f t="shared" si="1310"/>
        <v/>
      </c>
      <c r="AM262" s="45"/>
      <c r="AN262" s="45" t="str">
        <f t="shared" si="1311"/>
        <v/>
      </c>
      <c r="AO262" s="45"/>
      <c r="AP262" s="45" t="str">
        <f t="shared" si="1312"/>
        <v/>
      </c>
      <c r="AQ262" s="45"/>
      <c r="AR262" s="45"/>
      <c r="AS262" s="45"/>
      <c r="AT262" s="45" t="str">
        <f t="shared" si="1280"/>
        <v/>
      </c>
      <c r="AU262" s="46" t="str">
        <f t="shared" si="1281"/>
        <v/>
      </c>
      <c r="AV262" s="37"/>
      <c r="AW262" s="29"/>
      <c r="AX262" s="47"/>
      <c r="AY262" s="45"/>
      <c r="AZ262" s="45" t="str">
        <f t="shared" si="1313"/>
        <v/>
      </c>
      <c r="BA262" s="45"/>
      <c r="BB262" s="45" t="str">
        <f t="shared" si="1314"/>
        <v/>
      </c>
      <c r="BC262" s="45"/>
      <c r="BD262" s="45" t="str">
        <f t="shared" si="1315"/>
        <v/>
      </c>
      <c r="BE262" s="45"/>
      <c r="BF262" s="45"/>
      <c r="BG262" s="45"/>
      <c r="BH262" s="45" t="str">
        <f t="shared" si="1282"/>
        <v/>
      </c>
      <c r="BI262" s="46" t="str">
        <f t="shared" si="1283"/>
        <v/>
      </c>
      <c r="BJ262" s="37"/>
      <c r="BK262" s="29"/>
      <c r="BL262" s="75"/>
      <c r="BM262" s="76"/>
      <c r="BN262" s="76"/>
      <c r="BO262" s="76"/>
      <c r="BP262" s="76"/>
      <c r="BQ262" s="76"/>
      <c r="BR262" s="76"/>
      <c r="BS262" s="76"/>
      <c r="BT262" s="78"/>
      <c r="BU262" s="79"/>
      <c r="BV262" s="76"/>
      <c r="BW262" s="80"/>
      <c r="BX262" s="37"/>
      <c r="BY262" s="57"/>
      <c r="BZ262" s="75"/>
      <c r="CA262" s="76"/>
      <c r="CB262" s="180"/>
      <c r="CC262" s="76"/>
      <c r="CD262" s="76"/>
      <c r="CE262" s="76"/>
      <c r="CF262" s="76"/>
      <c r="CG262" s="76"/>
      <c r="CH262" s="78"/>
      <c r="CI262" s="79"/>
      <c r="CJ262" s="76"/>
      <c r="CK262" s="80"/>
      <c r="CL262" s="37"/>
      <c r="CM262" s="29"/>
      <c r="CN262" s="75"/>
      <c r="CO262" s="76"/>
      <c r="CP262" s="76"/>
      <c r="CQ262" s="76"/>
      <c r="CR262" s="76"/>
      <c r="CS262" s="76"/>
      <c r="CT262" s="76"/>
      <c r="CU262" s="76"/>
      <c r="CV262" s="78"/>
      <c r="CW262" s="79"/>
      <c r="CX262" s="76"/>
      <c r="CY262" s="80"/>
      <c r="CZ262" s="37"/>
      <c r="DA262" s="29"/>
      <c r="DB262" s="47"/>
      <c r="DC262" s="67"/>
      <c r="DD262" s="45" t="str">
        <f t="shared" si="1316"/>
        <v/>
      </c>
      <c r="DE262" s="45"/>
      <c r="DF262" s="45"/>
      <c r="DG262" s="45"/>
      <c r="DH262" s="45" t="str">
        <f t="shared" si="1317"/>
        <v/>
      </c>
      <c r="DI262" s="45"/>
      <c r="DJ262" s="45"/>
      <c r="DK262" s="45"/>
      <c r="DL262" s="45" t="str">
        <f t="shared" si="1284"/>
        <v/>
      </c>
      <c r="DM262" s="46" t="str">
        <f t="shared" si="1285"/>
        <v/>
      </c>
      <c r="DN262" s="37"/>
      <c r="DO262" s="29"/>
      <c r="DP262" s="47"/>
      <c r="DQ262" s="45"/>
      <c r="DR262" s="45" t="str">
        <f t="shared" si="1318"/>
        <v/>
      </c>
      <c r="DS262" s="45"/>
      <c r="DT262" s="45" t="str">
        <f t="shared" si="1319"/>
        <v/>
      </c>
      <c r="DU262" s="45"/>
      <c r="DV262" s="45" t="str">
        <f t="shared" si="1320"/>
        <v/>
      </c>
      <c r="DW262" s="45"/>
      <c r="DX262" s="45"/>
      <c r="DY262" s="45"/>
      <c r="DZ262" s="45" t="str">
        <f t="shared" si="1286"/>
        <v/>
      </c>
      <c r="EA262" s="46" t="str">
        <f t="shared" si="1287"/>
        <v/>
      </c>
      <c r="EB262" s="37"/>
      <c r="ED262" s="47"/>
      <c r="EE262" s="67"/>
      <c r="EF262" s="45" t="str">
        <f t="shared" si="1321"/>
        <v/>
      </c>
      <c r="EG262" s="45"/>
      <c r="EH262" s="45"/>
      <c r="EI262" s="45"/>
      <c r="EJ262" s="45" t="str">
        <f t="shared" si="1322"/>
        <v/>
      </c>
      <c r="EK262" s="45"/>
      <c r="EL262" s="45"/>
      <c r="EM262" s="45"/>
      <c r="EN262" s="45" t="str">
        <f t="shared" si="1288"/>
        <v/>
      </c>
      <c r="EO262" s="46" t="str">
        <f t="shared" si="1289"/>
        <v/>
      </c>
      <c r="EP262" s="37"/>
      <c r="ER262" s="47"/>
      <c r="ES262" s="67"/>
      <c r="ET262" s="45" t="str">
        <f t="shared" si="1323"/>
        <v/>
      </c>
      <c r="EU262" s="45"/>
      <c r="EV262" s="45"/>
      <c r="EW262" s="45"/>
      <c r="EX262" s="45" t="str">
        <f t="shared" si="1324"/>
        <v/>
      </c>
      <c r="EY262" s="45"/>
      <c r="EZ262" s="45"/>
      <c r="FA262" s="45"/>
      <c r="FB262" s="45" t="str">
        <f t="shared" si="1290"/>
        <v/>
      </c>
      <c r="FC262" s="46" t="str">
        <f t="shared" si="1291"/>
        <v/>
      </c>
      <c r="FD262" s="37"/>
      <c r="FF262" s="47"/>
      <c r="FG262" s="67"/>
      <c r="FH262" s="45" t="str">
        <f t="shared" si="1325"/>
        <v/>
      </c>
      <c r="FI262" s="45"/>
      <c r="FJ262" s="45"/>
      <c r="FK262" s="45"/>
      <c r="FL262" s="45" t="str">
        <f t="shared" si="1326"/>
        <v/>
      </c>
      <c r="FM262" s="45"/>
      <c r="FN262" s="45"/>
      <c r="FO262" s="45"/>
      <c r="FP262" s="45" t="str">
        <f t="shared" si="1292"/>
        <v/>
      </c>
      <c r="FQ262" s="46" t="str">
        <f t="shared" si="1293"/>
        <v/>
      </c>
      <c r="FR262" s="37"/>
      <c r="FS262" s="29"/>
      <c r="FT262" s="47"/>
      <c r="FU262" s="67"/>
      <c r="FV262" s="45" t="str">
        <f t="shared" si="1327"/>
        <v/>
      </c>
      <c r="FW262" s="45"/>
      <c r="FX262" s="45"/>
      <c r="FY262" s="45"/>
      <c r="FZ262" s="45" t="str">
        <f t="shared" si="1328"/>
        <v/>
      </c>
      <c r="GA262" s="45"/>
      <c r="GB262" s="45"/>
      <c r="GC262" s="45"/>
      <c r="GD262" s="45" t="str">
        <f t="shared" si="1294"/>
        <v/>
      </c>
      <c r="GE262" s="46" t="str">
        <f t="shared" si="1295"/>
        <v/>
      </c>
      <c r="GF262" s="37"/>
      <c r="GH262" s="47"/>
      <c r="GI262" s="67"/>
      <c r="GJ262" s="45" t="str">
        <f t="shared" si="1329"/>
        <v/>
      </c>
      <c r="GK262" s="45"/>
      <c r="GL262" s="45"/>
      <c r="GM262" s="45"/>
      <c r="GN262" s="45" t="str">
        <f t="shared" si="1330"/>
        <v/>
      </c>
      <c r="GO262" s="45"/>
      <c r="GP262" s="45"/>
      <c r="GQ262" s="45"/>
      <c r="GR262" s="45" t="str">
        <f t="shared" si="1296"/>
        <v/>
      </c>
      <c r="GS262" s="46" t="str">
        <f t="shared" si="1297"/>
        <v/>
      </c>
      <c r="GT262" s="37"/>
      <c r="GU262" s="61"/>
      <c r="GV262" s="75"/>
      <c r="GW262" s="84"/>
      <c r="GX262" s="76"/>
      <c r="GY262" s="76"/>
      <c r="GZ262" s="76"/>
      <c r="HA262" s="76"/>
      <c r="HB262" s="76"/>
      <c r="HC262" s="76"/>
      <c r="HD262" s="76"/>
      <c r="HE262" s="78"/>
      <c r="HF262" s="79"/>
      <c r="HG262" s="76"/>
      <c r="HH262" s="80"/>
      <c r="HI262" s="37"/>
      <c r="HK262" s="75"/>
      <c r="HL262" s="76"/>
      <c r="HM262" s="76"/>
      <c r="HN262" s="76"/>
      <c r="HO262" s="76"/>
      <c r="HP262" s="76"/>
      <c r="HQ262" s="76"/>
      <c r="HR262" s="76"/>
      <c r="HS262" s="78"/>
      <c r="HT262" s="79"/>
      <c r="HU262" s="76"/>
      <c r="HV262" s="80"/>
      <c r="HW262" s="37"/>
      <c r="HX262" s="360"/>
      <c r="HY262" s="75"/>
      <c r="HZ262" s="76"/>
      <c r="IA262" s="76"/>
      <c r="IB262" s="76"/>
      <c r="IC262" s="76"/>
      <c r="ID262" s="76"/>
      <c r="IE262" s="76"/>
      <c r="IF262" s="76"/>
      <c r="IG262" s="78"/>
      <c r="IH262" s="79"/>
      <c r="II262" s="76"/>
      <c r="IJ262" s="80"/>
      <c r="IK262" s="37"/>
      <c r="IL262" s="29"/>
      <c r="IM262" s="75"/>
      <c r="IN262" s="76"/>
      <c r="IO262" s="76"/>
      <c r="IP262" s="76"/>
      <c r="IQ262" s="76"/>
      <c r="IR262" s="76"/>
      <c r="IS262" s="76"/>
      <c r="IT262" s="76"/>
      <c r="IU262" s="78"/>
      <c r="IV262" s="79"/>
      <c r="IW262" s="76"/>
      <c r="IX262" s="80"/>
      <c r="IY262" s="37"/>
      <c r="IZ262" s="61"/>
      <c r="JA262" s="75"/>
      <c r="JB262" s="76"/>
      <c r="JC262" s="76"/>
      <c r="JD262" s="76"/>
      <c r="JE262" s="76"/>
      <c r="JF262" s="76"/>
      <c r="JG262" s="76"/>
      <c r="JH262" s="76"/>
      <c r="JI262" s="78"/>
      <c r="JJ262" s="79"/>
      <c r="JK262" s="76"/>
      <c r="JL262" s="80"/>
      <c r="JM262" s="37"/>
      <c r="JN262" s="29"/>
      <c r="JO262" s="75"/>
      <c r="JP262" s="76"/>
      <c r="JQ262" s="76"/>
      <c r="JR262" s="76"/>
      <c r="JS262" s="76"/>
      <c r="JT262" s="76"/>
      <c r="JU262" s="76"/>
      <c r="JV262" s="76"/>
      <c r="JW262" s="78"/>
      <c r="JX262" s="79"/>
      <c r="JY262" s="76"/>
      <c r="JZ262" s="80"/>
      <c r="KA262" s="37"/>
      <c r="KB262" s="51"/>
      <c r="KC262" s="75"/>
      <c r="KD262" s="76"/>
      <c r="KE262" s="76"/>
      <c r="KF262" s="76"/>
      <c r="KG262" s="76"/>
      <c r="KH262" s="76"/>
      <c r="KI262" s="76"/>
      <c r="KJ262" s="76"/>
      <c r="KK262" s="78"/>
      <c r="KL262" s="79"/>
      <c r="KM262" s="76"/>
      <c r="KN262" s="80"/>
      <c r="KO262" s="37"/>
      <c r="KP262" s="29"/>
      <c r="KQ262" s="75"/>
      <c r="KR262" s="76"/>
      <c r="KS262" s="76"/>
      <c r="KT262" s="76"/>
      <c r="KU262" s="76"/>
      <c r="KV262" s="76"/>
      <c r="KW262" s="76"/>
      <c r="KX262" s="76"/>
      <c r="KY262" s="78"/>
      <c r="KZ262" s="79"/>
      <c r="LA262" s="76"/>
      <c r="LB262" s="80"/>
      <c r="LC262" s="37"/>
      <c r="LD262" s="29"/>
      <c r="LE262" s="47"/>
      <c r="LF262" s="45"/>
      <c r="LG262" s="45"/>
      <c r="LH262" s="45"/>
      <c r="LI262" s="45"/>
      <c r="LJ262" s="45"/>
      <c r="LK262" s="45"/>
      <c r="LL262" s="45"/>
      <c r="LM262" s="63"/>
      <c r="LN262" s="67"/>
      <c r="LO262" s="45" t="str">
        <f t="shared" si="1210"/>
        <v/>
      </c>
      <c r="LP262" s="46"/>
      <c r="LQ262" s="37"/>
      <c r="LR262" s="29"/>
      <c r="LS262" s="47"/>
      <c r="LT262" s="67"/>
      <c r="LU262" s="45" t="str">
        <f t="shared" si="1331"/>
        <v/>
      </c>
      <c r="LV262" s="45"/>
      <c r="LW262" s="45"/>
      <c r="LX262" s="45"/>
      <c r="LY262" s="45" t="str">
        <f t="shared" si="1332"/>
        <v/>
      </c>
      <c r="LZ262" s="45"/>
      <c r="MA262" s="45"/>
      <c r="MB262" s="45"/>
      <c r="MC262" s="45" t="str">
        <f t="shared" si="1298"/>
        <v/>
      </c>
      <c r="MD262" s="46" t="str">
        <f t="shared" si="1299"/>
        <v/>
      </c>
      <c r="ME262" s="37"/>
      <c r="MF262" s="29"/>
      <c r="MG262" s="47"/>
      <c r="MH262" s="67"/>
      <c r="MI262" s="45" t="str">
        <f t="shared" si="1333"/>
        <v/>
      </c>
      <c r="MJ262" s="45"/>
      <c r="MK262" s="45"/>
      <c r="ML262" s="45"/>
      <c r="MM262" s="45" t="str">
        <f t="shared" si="1334"/>
        <v/>
      </c>
      <c r="MN262" s="45"/>
      <c r="MO262" s="45"/>
      <c r="MP262" s="45"/>
      <c r="MQ262" s="45" t="str">
        <f t="shared" si="1300"/>
        <v/>
      </c>
      <c r="MR262" s="46" t="str">
        <f t="shared" si="1301"/>
        <v/>
      </c>
      <c r="MS262" s="37"/>
      <c r="MT262" s="29"/>
      <c r="MU262" s="47"/>
      <c r="MV262" s="67"/>
      <c r="MW262" s="45" t="str">
        <f t="shared" si="1335"/>
        <v/>
      </c>
      <c r="MX262" s="45"/>
      <c r="MY262" s="45"/>
      <c r="MZ262" s="45"/>
      <c r="NA262" s="45" t="str">
        <f t="shared" si="1336"/>
        <v/>
      </c>
      <c r="NB262" s="45"/>
      <c r="NC262" s="45"/>
      <c r="ND262" s="45"/>
      <c r="NE262" s="45" t="str">
        <f t="shared" si="1302"/>
        <v/>
      </c>
      <c r="NF262" s="46" t="str">
        <f t="shared" si="1303"/>
        <v/>
      </c>
      <c r="NG262" s="37"/>
      <c r="NH262" s="29"/>
      <c r="NI262" s="47"/>
      <c r="NJ262" s="67"/>
      <c r="NK262" s="45" t="str">
        <f t="shared" si="1337"/>
        <v/>
      </c>
      <c r="NL262" s="45"/>
      <c r="NM262" s="45"/>
      <c r="NN262" s="45"/>
      <c r="NO262" s="45" t="str">
        <f t="shared" si="1338"/>
        <v/>
      </c>
      <c r="NP262" s="45"/>
      <c r="NQ262" s="45"/>
      <c r="NR262" s="45"/>
      <c r="NS262" s="45" t="str">
        <f t="shared" si="1304"/>
        <v/>
      </c>
      <c r="NT262" s="46" t="str">
        <f t="shared" si="1305"/>
        <v/>
      </c>
      <c r="NU262" s="37"/>
    </row>
    <row r="263" spans="1:385" ht="15" customHeight="1" thickTop="1" thickBot="1" x14ac:dyDescent="0.3">
      <c r="A263" s="38"/>
      <c r="B263" s="39"/>
      <c r="C263" s="40"/>
      <c r="D263" s="40"/>
      <c r="E263" s="41"/>
      <c r="F263" s="41"/>
      <c r="G263" s="40"/>
      <c r="H263" s="42"/>
      <c r="I263" s="45"/>
      <c r="J263" s="45" t="str">
        <f t="shared" si="1306"/>
        <v/>
      </c>
      <c r="K263" s="45"/>
      <c r="L263" s="45"/>
      <c r="M263" s="45"/>
      <c r="N263" s="45" t="str">
        <f t="shared" si="1307"/>
        <v/>
      </c>
      <c r="O263" s="45"/>
      <c r="P263" s="45"/>
      <c r="Q263" s="45"/>
      <c r="R263" s="45" t="str">
        <f t="shared" si="1276"/>
        <v/>
      </c>
      <c r="S263" s="46" t="str">
        <f t="shared" si="1277"/>
        <v/>
      </c>
      <c r="T263" s="37"/>
      <c r="U263" s="29"/>
      <c r="V263" s="47"/>
      <c r="W263" s="67"/>
      <c r="X263" s="45" t="str">
        <f t="shared" si="1308"/>
        <v/>
      </c>
      <c r="Y263" s="45"/>
      <c r="Z263" s="45"/>
      <c r="AA263" s="45"/>
      <c r="AB263" s="45" t="str">
        <f t="shared" si="1309"/>
        <v/>
      </c>
      <c r="AC263" s="45"/>
      <c r="AD263" s="45"/>
      <c r="AE263" s="45"/>
      <c r="AF263" s="45" t="str">
        <f t="shared" si="1278"/>
        <v/>
      </c>
      <c r="AG263" s="46" t="str">
        <f t="shared" si="1279"/>
        <v/>
      </c>
      <c r="AH263" s="37"/>
      <c r="AI263" s="29"/>
      <c r="AJ263" s="47"/>
      <c r="AK263" s="45"/>
      <c r="AL263" s="45" t="str">
        <f t="shared" si="1310"/>
        <v/>
      </c>
      <c r="AM263" s="45"/>
      <c r="AN263" s="45" t="str">
        <f t="shared" si="1311"/>
        <v/>
      </c>
      <c r="AO263" s="45"/>
      <c r="AP263" s="45" t="str">
        <f t="shared" si="1312"/>
        <v/>
      </c>
      <c r="AQ263" s="45"/>
      <c r="AR263" s="45"/>
      <c r="AS263" s="45"/>
      <c r="AT263" s="45" t="str">
        <f t="shared" si="1280"/>
        <v/>
      </c>
      <c r="AU263" s="46" t="str">
        <f t="shared" si="1281"/>
        <v/>
      </c>
      <c r="AV263" s="37"/>
      <c r="AW263" s="29"/>
      <c r="AX263" s="47"/>
      <c r="AY263" s="45"/>
      <c r="AZ263" s="45" t="str">
        <f t="shared" si="1313"/>
        <v/>
      </c>
      <c r="BA263" s="45"/>
      <c r="BB263" s="45" t="str">
        <f t="shared" si="1314"/>
        <v/>
      </c>
      <c r="BC263" s="45"/>
      <c r="BD263" s="45" t="str">
        <f t="shared" si="1315"/>
        <v/>
      </c>
      <c r="BE263" s="45"/>
      <c r="BF263" s="45"/>
      <c r="BG263" s="45"/>
      <c r="BH263" s="45" t="str">
        <f t="shared" si="1282"/>
        <v/>
      </c>
      <c r="BI263" s="46" t="str">
        <f t="shared" si="1283"/>
        <v/>
      </c>
      <c r="BJ263" s="37"/>
      <c r="BK263" s="29"/>
      <c r="BL263" s="52" t="str">
        <f>IF($A230="","",$A230)</f>
        <v/>
      </c>
      <c r="BM263" s="43"/>
      <c r="BN263" s="43" t="str">
        <f t="shared" ref="BN263:BN274" si="1339">IF(BM263="","",BM263-BM259)</f>
        <v/>
      </c>
      <c r="BO263" s="43"/>
      <c r="BP263" s="87" t="str">
        <f t="shared" ref="BP263:BP274" si="1340">IF(BO263="","",BO263-BO259)</f>
        <v/>
      </c>
      <c r="BQ263" s="43"/>
      <c r="BR263" s="43" t="str">
        <f t="shared" ref="BR263:BR274" si="1341">IF(BQ263="","",BQ259+BS259-BQ263)</f>
        <v/>
      </c>
      <c r="BS263" s="43"/>
      <c r="BT263" s="44" t="str">
        <f t="shared" si="1268"/>
        <v/>
      </c>
      <c r="BU263" s="48" t="str">
        <f t="shared" si="1269"/>
        <v/>
      </c>
      <c r="BV263" s="45" t="str">
        <f t="shared" ref="BV263:BV274" si="1342">IF(BQ263="","",BR263*BU263)</f>
        <v/>
      </c>
      <c r="BW263" s="89" t="str">
        <f t="shared" ref="BW263:BW274" si="1343">IF(BR263="","",BV263/(BN263*100))</f>
        <v/>
      </c>
      <c r="BX263" s="37"/>
      <c r="BY263" s="57"/>
      <c r="BZ263" s="52" t="str">
        <f>IF($A230="","",$A230)</f>
        <v/>
      </c>
      <c r="CA263" s="43"/>
      <c r="CB263" s="43" t="str">
        <f t="shared" ref="CB263:CB274" si="1344">IF(CA263="","",CA263-CA259)</f>
        <v/>
      </c>
      <c r="CC263" s="43"/>
      <c r="CD263" s="87" t="str">
        <f t="shared" ref="CD263:CD274" si="1345">IF(CC263="","",CC263-CC259)</f>
        <v/>
      </c>
      <c r="CE263" s="43"/>
      <c r="CF263" s="43" t="str">
        <f t="shared" ref="CF263:CF274" si="1346">IF(CE263="","",CE259+CG259-CE263)</f>
        <v/>
      </c>
      <c r="CG263" s="43"/>
      <c r="CH263" s="44" t="str">
        <f t="shared" ref="CH263:CH274" si="1347">IF(CA263="","",CH259)</f>
        <v/>
      </c>
      <c r="CI263" s="48" t="str">
        <f t="shared" ref="CI263:CI274" si="1348">IF(CB263="","",CI259)</f>
        <v/>
      </c>
      <c r="CJ263" s="45" t="str">
        <f t="shared" ref="CJ263:CJ274" si="1349">IF(CE263="","",CF263*CI263)</f>
        <v/>
      </c>
      <c r="CK263" s="89" t="str">
        <f t="shared" ref="CK263:CK274" si="1350">IF(CF263="","",CJ263/(CB263*100))</f>
        <v/>
      </c>
      <c r="CL263" s="37"/>
      <c r="CM263" s="29"/>
      <c r="CN263" s="52" t="str">
        <f>IF($A230="","",$A230)</f>
        <v/>
      </c>
      <c r="CO263" s="43"/>
      <c r="CP263" s="43" t="str">
        <f t="shared" ref="CP263:CP274" si="1351">IF(CO263="","",CO263-CO259)</f>
        <v/>
      </c>
      <c r="CQ263" s="43"/>
      <c r="CR263" s="87" t="str">
        <f t="shared" ref="CR263:CR274" si="1352">IF(CQ263="","",CQ263-CQ259)</f>
        <v/>
      </c>
      <c r="CS263" s="43"/>
      <c r="CT263" s="43" t="str">
        <f t="shared" ref="CT263:CT274" si="1353">IF(CS263="","",CS259+CU259-CS263)</f>
        <v/>
      </c>
      <c r="CU263" s="43"/>
      <c r="CV263" s="44" t="str">
        <f t="shared" ref="CV263:CV274" si="1354">IF(CO263="","",CV259)</f>
        <v/>
      </c>
      <c r="CW263" s="48" t="str">
        <f t="shared" ref="CW263:CW274" si="1355">IF(CP263="","",CW259)</f>
        <v/>
      </c>
      <c r="CX263" s="45" t="str">
        <f t="shared" ref="CX263:CX274" si="1356">IF(CS263="","",CT263*CW263)</f>
        <v/>
      </c>
      <c r="CY263" s="89" t="str">
        <f t="shared" ref="CY263:CY274" si="1357">IF(CT263="","",CX263/(CP263*100))</f>
        <v/>
      </c>
      <c r="CZ263" s="37"/>
      <c r="DA263" s="29"/>
      <c r="DB263" s="47"/>
      <c r="DC263" s="67"/>
      <c r="DD263" s="45" t="str">
        <f t="shared" si="1316"/>
        <v/>
      </c>
      <c r="DE263" s="45"/>
      <c r="DF263" s="45"/>
      <c r="DG263" s="45"/>
      <c r="DH263" s="45" t="str">
        <f t="shared" si="1317"/>
        <v/>
      </c>
      <c r="DI263" s="45"/>
      <c r="DJ263" s="45"/>
      <c r="DK263" s="45"/>
      <c r="DL263" s="45" t="str">
        <f t="shared" si="1284"/>
        <v/>
      </c>
      <c r="DM263" s="46" t="str">
        <f t="shared" si="1285"/>
        <v/>
      </c>
      <c r="DN263" s="37"/>
      <c r="DO263" s="29"/>
      <c r="DP263" s="47"/>
      <c r="DQ263" s="45"/>
      <c r="DR263" s="45" t="str">
        <f t="shared" si="1318"/>
        <v/>
      </c>
      <c r="DS263" s="45"/>
      <c r="DT263" s="45" t="str">
        <f t="shared" si="1319"/>
        <v/>
      </c>
      <c r="DU263" s="45"/>
      <c r="DV263" s="45" t="str">
        <f t="shared" si="1320"/>
        <v/>
      </c>
      <c r="DW263" s="45"/>
      <c r="DX263" s="45"/>
      <c r="DY263" s="45"/>
      <c r="DZ263" s="45" t="str">
        <f t="shared" si="1286"/>
        <v/>
      </c>
      <c r="EA263" s="46" t="str">
        <f t="shared" si="1287"/>
        <v/>
      </c>
      <c r="EB263" s="37"/>
      <c r="ED263" s="47"/>
      <c r="EE263" s="67"/>
      <c r="EF263" s="45" t="str">
        <f t="shared" si="1321"/>
        <v/>
      </c>
      <c r="EG263" s="45"/>
      <c r="EH263" s="45"/>
      <c r="EI263" s="45"/>
      <c r="EJ263" s="45" t="str">
        <f t="shared" si="1322"/>
        <v/>
      </c>
      <c r="EK263" s="45"/>
      <c r="EL263" s="45"/>
      <c r="EM263" s="45"/>
      <c r="EN263" s="45" t="str">
        <f t="shared" si="1288"/>
        <v/>
      </c>
      <c r="EO263" s="46" t="str">
        <f t="shared" si="1289"/>
        <v/>
      </c>
      <c r="EP263" s="37"/>
      <c r="ER263" s="47"/>
      <c r="ES263" s="67"/>
      <c r="ET263" s="45" t="str">
        <f t="shared" si="1323"/>
        <v/>
      </c>
      <c r="EU263" s="45"/>
      <c r="EV263" s="45"/>
      <c r="EW263" s="45"/>
      <c r="EX263" s="45" t="str">
        <f t="shared" si="1324"/>
        <v/>
      </c>
      <c r="EY263" s="45"/>
      <c r="EZ263" s="45"/>
      <c r="FA263" s="45"/>
      <c r="FB263" s="45" t="str">
        <f t="shared" si="1290"/>
        <v/>
      </c>
      <c r="FC263" s="46" t="str">
        <f t="shared" si="1291"/>
        <v/>
      </c>
      <c r="FD263" s="37"/>
      <c r="FF263" s="47"/>
      <c r="FG263" s="67"/>
      <c r="FH263" s="45" t="str">
        <f t="shared" si="1325"/>
        <v/>
      </c>
      <c r="FI263" s="45"/>
      <c r="FJ263" s="45"/>
      <c r="FK263" s="45"/>
      <c r="FL263" s="45" t="str">
        <f t="shared" si="1326"/>
        <v/>
      </c>
      <c r="FM263" s="45"/>
      <c r="FN263" s="45"/>
      <c r="FO263" s="45"/>
      <c r="FP263" s="45" t="str">
        <f t="shared" si="1292"/>
        <v/>
      </c>
      <c r="FQ263" s="46" t="str">
        <f t="shared" si="1293"/>
        <v/>
      </c>
      <c r="FR263" s="37"/>
      <c r="FS263" s="29"/>
      <c r="FT263" s="47"/>
      <c r="FU263" s="67"/>
      <c r="FV263" s="45" t="str">
        <f t="shared" si="1327"/>
        <v/>
      </c>
      <c r="FW263" s="45"/>
      <c r="FX263" s="45"/>
      <c r="FY263" s="45"/>
      <c r="FZ263" s="45" t="str">
        <f t="shared" si="1328"/>
        <v/>
      </c>
      <c r="GA263" s="45"/>
      <c r="GB263" s="45"/>
      <c r="GC263" s="45"/>
      <c r="GD263" s="45" t="str">
        <f t="shared" si="1294"/>
        <v/>
      </c>
      <c r="GE263" s="46" t="str">
        <f t="shared" si="1295"/>
        <v/>
      </c>
      <c r="GF263" s="37"/>
      <c r="GH263" s="47"/>
      <c r="GI263" s="67"/>
      <c r="GJ263" s="45" t="str">
        <f t="shared" si="1329"/>
        <v/>
      </c>
      <c r="GK263" s="45"/>
      <c r="GL263" s="45"/>
      <c r="GM263" s="45"/>
      <c r="GN263" s="45" t="str">
        <f t="shared" si="1330"/>
        <v/>
      </c>
      <c r="GO263" s="45"/>
      <c r="GP263" s="45"/>
      <c r="GQ263" s="45"/>
      <c r="GR263" s="45" t="str">
        <f t="shared" si="1296"/>
        <v/>
      </c>
      <c r="GS263" s="46" t="str">
        <f t="shared" si="1297"/>
        <v/>
      </c>
      <c r="GT263" s="37"/>
      <c r="GU263" s="61"/>
      <c r="GV263" s="52" t="str">
        <f>IF($A230="","",$A230)</f>
        <v/>
      </c>
      <c r="GW263" s="62"/>
      <c r="GX263" s="43"/>
      <c r="GY263" s="43" t="str">
        <f t="shared" ref="GY263:GY274" si="1358">IF(GX263="","",GX263-GX259)</f>
        <v/>
      </c>
      <c r="GZ263" s="43"/>
      <c r="HA263" s="87" t="str">
        <f t="shared" ref="HA263:HA273" si="1359">IF(GZ263="","",GZ263-GZ259)</f>
        <v/>
      </c>
      <c r="HB263" s="43"/>
      <c r="HC263" s="43" t="str">
        <f t="shared" ref="HC263:HC273" si="1360">IF(HB263="","",HB259+HD259-HB263)</f>
        <v/>
      </c>
      <c r="HD263" s="43"/>
      <c r="HE263" s="44" t="str">
        <f>IF(GX263="","",HE259)</f>
        <v/>
      </c>
      <c r="HF263" s="48" t="str">
        <f>IF(GX263="","",HF259)</f>
        <v/>
      </c>
      <c r="HG263" s="45" t="str">
        <f t="shared" ref="HG263:HG274" si="1361">IF(HB263="","",HC263*HF263)</f>
        <v/>
      </c>
      <c r="HH263" s="89" t="str">
        <f>IF(HC263="","",HG263/(GY263*100))</f>
        <v/>
      </c>
      <c r="HI263" s="37"/>
      <c r="HK263" s="52" t="str">
        <f>IF($A230="","",$A230)</f>
        <v/>
      </c>
      <c r="HL263" s="43"/>
      <c r="HM263" s="43" t="str">
        <f t="shared" ref="HM263:HM274" si="1362">IF(HL263="","",HL263-HL259)</f>
        <v/>
      </c>
      <c r="HN263" s="43"/>
      <c r="HO263" s="87" t="str">
        <f t="shared" ref="HO263:HO273" si="1363">IF(HN263="","",HN263-HN259)</f>
        <v/>
      </c>
      <c r="HP263" s="43"/>
      <c r="HQ263" s="43" t="str">
        <f t="shared" ref="HQ263:HQ273" si="1364">IF(HP263="","",HP259+HR259-HP263)</f>
        <v/>
      </c>
      <c r="HR263" s="43"/>
      <c r="HS263" s="44" t="str">
        <f t="shared" si="1270"/>
        <v/>
      </c>
      <c r="HT263" s="48" t="str">
        <f t="shared" si="1271"/>
        <v/>
      </c>
      <c r="HU263" s="45" t="str">
        <f t="shared" ref="HU263:HU274" si="1365">IF(HP263="","",HQ263*HT263)</f>
        <v/>
      </c>
      <c r="HV263" s="89" t="str">
        <f t="shared" ref="HV263:HV274" si="1366">IF(HQ263="","",HU263/(HM263*100))</f>
        <v/>
      </c>
      <c r="HW263" s="37"/>
      <c r="HX263" s="360"/>
      <c r="HY263" s="52" t="str">
        <f>IF($A230="","",$A230)</f>
        <v/>
      </c>
      <c r="HZ263" s="43"/>
      <c r="IA263" s="43" t="str">
        <f t="shared" ref="IA263:IA274" si="1367">IF(HZ263="","",HZ263-HZ259)</f>
        <v/>
      </c>
      <c r="IB263" s="43"/>
      <c r="IC263" s="87" t="str">
        <f t="shared" ref="IC263:IC274" si="1368">IF(IB263="","",IB263-IB259)</f>
        <v/>
      </c>
      <c r="ID263" s="43"/>
      <c r="IE263" s="43" t="str">
        <f t="shared" ref="IE263:IE274" si="1369">IF(ID263="","",ID259+IF259-ID263)</f>
        <v/>
      </c>
      <c r="IF263" s="43"/>
      <c r="IG263" s="44" t="str">
        <f t="shared" ref="IG263:IG274" si="1370">IF(HZ263="","",IG259)</f>
        <v/>
      </c>
      <c r="IH263" s="48" t="str">
        <f t="shared" ref="IH263:IH274" si="1371">IF(IA263="","",IH259)</f>
        <v/>
      </c>
      <c r="II263" s="45" t="str">
        <f t="shared" ref="II263:II274" si="1372">IF(ID263="","",IE263*IH263)</f>
        <v/>
      </c>
      <c r="IJ263" s="89" t="str">
        <f t="shared" ref="IJ263:IJ274" si="1373">IF(IE263="","",II263/(IA263*100))</f>
        <v/>
      </c>
      <c r="IK263" s="37"/>
      <c r="IL263" s="29"/>
      <c r="IM263" s="52" t="str">
        <f>IF($A230="","",$A230)</f>
        <v/>
      </c>
      <c r="IN263" s="43"/>
      <c r="IO263" s="43" t="str">
        <f t="shared" ref="IO263:IO274" si="1374">IF(IN263="","",IN263-IN259)</f>
        <v/>
      </c>
      <c r="IP263" s="43"/>
      <c r="IQ263" s="87" t="str">
        <f t="shared" ref="IQ263:IQ274" si="1375">IF(IP263="","",IP263-IP259)</f>
        <v/>
      </c>
      <c r="IR263" s="43"/>
      <c r="IS263" s="43" t="str">
        <f t="shared" ref="IS263:IS274" si="1376">IF(IR263="","",IR259+IT259-IR263)</f>
        <v/>
      </c>
      <c r="IT263" s="43"/>
      <c r="IU263" s="44"/>
      <c r="IV263" s="48" t="str">
        <f t="shared" ref="IV263:IV274" si="1377">IF(IO263="","",IV259)</f>
        <v/>
      </c>
      <c r="IW263" s="45" t="str">
        <f t="shared" ref="IW263:IW274" si="1378">IF(IR263="","",IS263*IV263)</f>
        <v/>
      </c>
      <c r="IX263" s="89" t="str">
        <f t="shared" ref="IX263:IX274" si="1379">IF(IS263="","",IW263/(IO263*100))</f>
        <v/>
      </c>
      <c r="IY263" s="37"/>
      <c r="IZ263" s="61"/>
      <c r="JA263" s="52" t="str">
        <f>IF($A230="","",$A230)</f>
        <v/>
      </c>
      <c r="JB263" s="43"/>
      <c r="JC263" s="43" t="str">
        <f t="shared" ref="JC263:JC274" si="1380">IF(JB263="","",JB263-JB259)</f>
        <v/>
      </c>
      <c r="JD263" s="43"/>
      <c r="JE263" s="87" t="str">
        <f t="shared" ref="JE263:JE274" si="1381">IF(JD263="","",JD263-JD259)</f>
        <v/>
      </c>
      <c r="JF263" s="43"/>
      <c r="JG263" s="43" t="str">
        <f t="shared" ref="JG263:JG274" si="1382">IF(JF263="","",JF259+JH259-JF263)</f>
        <v/>
      </c>
      <c r="JH263" s="43"/>
      <c r="JI263" s="44" t="str">
        <f t="shared" ref="JI263:JI274" si="1383">IF(JB263="","",JI259)</f>
        <v/>
      </c>
      <c r="JJ263" s="48" t="str">
        <f t="shared" ref="JJ263:JJ274" si="1384">IF(JC263="","",JJ259)</f>
        <v/>
      </c>
      <c r="JK263" s="45" t="str">
        <f t="shared" ref="JK263:JK274" si="1385">IF(JF263="","",JG263*JJ263)</f>
        <v/>
      </c>
      <c r="JL263" s="89" t="str">
        <f t="shared" ref="JL263:JL274" si="1386">IF(JG263="","",JK263/(JC263*100))</f>
        <v/>
      </c>
      <c r="JM263" s="37"/>
      <c r="JN263" s="29"/>
      <c r="JO263" s="52" t="str">
        <f>IF($A230="","",$A230)</f>
        <v/>
      </c>
      <c r="JP263" s="43"/>
      <c r="JQ263" s="43" t="str">
        <f t="shared" ref="JQ263:JQ274" si="1387">IF(JP263="","",JP263-JP259)</f>
        <v/>
      </c>
      <c r="JR263" s="43"/>
      <c r="JS263" s="87" t="str">
        <f t="shared" ref="JS263:JS273" si="1388">IF(JR263="","",JR263-JR259)</f>
        <v/>
      </c>
      <c r="JT263" s="43"/>
      <c r="JU263" s="43" t="str">
        <f t="shared" ref="JU263:JU273" si="1389">IF(JT263="","",JT259+JV259-JT263)</f>
        <v/>
      </c>
      <c r="JV263" s="43"/>
      <c r="JW263" s="44" t="str">
        <f t="shared" si="1272"/>
        <v/>
      </c>
      <c r="JX263" s="48" t="str">
        <f t="shared" si="1273"/>
        <v/>
      </c>
      <c r="JY263" s="45" t="str">
        <f t="shared" ref="JY263:JY274" si="1390">IF(JT263="","",JU263*JX263)</f>
        <v/>
      </c>
      <c r="JZ263" s="89" t="str">
        <f t="shared" ref="JZ263:JZ274" si="1391">IF(JU263="","",JY263/(JQ263*100))</f>
        <v/>
      </c>
      <c r="KA263" s="37"/>
      <c r="KB263" s="51"/>
      <c r="KC263" s="52" t="str">
        <f>IF($A230="","",$A230)</f>
        <v/>
      </c>
      <c r="KD263" s="43"/>
      <c r="KE263" s="43" t="str">
        <f>IF(KD263="","",KD263-KD259)</f>
        <v/>
      </c>
      <c r="KF263" s="43"/>
      <c r="KG263" s="87" t="str">
        <f>IF(KF263="","",KF263-KF259)</f>
        <v/>
      </c>
      <c r="KH263" s="43"/>
      <c r="KI263" s="43" t="str">
        <f>IF(KH263="","",KH259+KJ259-KH263)</f>
        <v/>
      </c>
      <c r="KJ263" s="43"/>
      <c r="KK263" s="44" t="str">
        <f>IF(KD263="","",KK259)</f>
        <v/>
      </c>
      <c r="KL263" s="48" t="str">
        <f>IF(KE263="","",KL259)</f>
        <v/>
      </c>
      <c r="KM263" s="45" t="str">
        <f>IF(KH263="","",KI263*KL263)</f>
        <v/>
      </c>
      <c r="KN263" s="89" t="str">
        <f>IF(KI263="","",KM263/(KE263*100))</f>
        <v/>
      </c>
      <c r="KO263" s="37"/>
      <c r="KP263" s="29"/>
      <c r="KQ263" s="52" t="str">
        <f>IF($A230="","",$A230)</f>
        <v/>
      </c>
      <c r="KR263" s="43"/>
      <c r="KS263" s="43" t="str">
        <f>IF(KR263="","",KR263-KR259)</f>
        <v/>
      </c>
      <c r="KT263" s="43"/>
      <c r="KU263" s="87" t="str">
        <f>IF(KT263="","",KT263-KT259)</f>
        <v/>
      </c>
      <c r="KV263" s="43"/>
      <c r="KW263" s="43" t="str">
        <f>IF(KV263="","",KV259+KX259-KV263)</f>
        <v/>
      </c>
      <c r="KX263" s="43"/>
      <c r="KY263" s="44" t="str">
        <f>IF(KR263="","",KY259)</f>
        <v/>
      </c>
      <c r="KZ263" s="48" t="str">
        <f>IF(KS263="","",KZ259)</f>
        <v/>
      </c>
      <c r="LA263" s="45" t="str">
        <f>IF(KV263="","",KW263*KZ263)</f>
        <v/>
      </c>
      <c r="LB263" s="89" t="str">
        <f>IF(KW263="","",LA263/(KS263*100))</f>
        <v/>
      </c>
      <c r="LC263" s="37"/>
      <c r="LD263" s="29"/>
      <c r="LE263" s="75"/>
      <c r="LF263" s="76"/>
      <c r="LG263" s="76"/>
      <c r="LH263" s="76"/>
      <c r="LI263" s="76"/>
      <c r="LJ263" s="76"/>
      <c r="LK263" s="76"/>
      <c r="LL263" s="76"/>
      <c r="LM263" s="78"/>
      <c r="LN263" s="79"/>
      <c r="LO263" s="76" t="str">
        <f t="shared" si="1210"/>
        <v/>
      </c>
      <c r="LP263" s="80"/>
      <c r="LQ263" s="37"/>
      <c r="LR263" s="29"/>
      <c r="LS263" s="47"/>
      <c r="LT263" s="67"/>
      <c r="LU263" s="45" t="str">
        <f t="shared" si="1331"/>
        <v/>
      </c>
      <c r="LV263" s="45"/>
      <c r="LW263" s="45"/>
      <c r="LX263" s="45"/>
      <c r="LY263" s="45" t="str">
        <f t="shared" si="1332"/>
        <v/>
      </c>
      <c r="LZ263" s="45"/>
      <c r="MA263" s="45"/>
      <c r="MB263" s="45"/>
      <c r="MC263" s="45" t="str">
        <f t="shared" si="1298"/>
        <v/>
      </c>
      <c r="MD263" s="46" t="str">
        <f t="shared" si="1299"/>
        <v/>
      </c>
      <c r="ME263" s="37"/>
      <c r="MF263" s="29"/>
      <c r="MG263" s="47"/>
      <c r="MH263" s="67"/>
      <c r="MI263" s="45" t="str">
        <f t="shared" si="1333"/>
        <v/>
      </c>
      <c r="MJ263" s="45"/>
      <c r="MK263" s="45"/>
      <c r="ML263" s="45"/>
      <c r="MM263" s="45" t="str">
        <f t="shared" si="1334"/>
        <v/>
      </c>
      <c r="MN263" s="45"/>
      <c r="MO263" s="45"/>
      <c r="MP263" s="45"/>
      <c r="MQ263" s="45" t="str">
        <f t="shared" si="1300"/>
        <v/>
      </c>
      <c r="MR263" s="46" t="str">
        <f t="shared" si="1301"/>
        <v/>
      </c>
      <c r="MS263" s="37"/>
      <c r="MT263" s="29"/>
      <c r="MU263" s="47"/>
      <c r="MV263" s="67"/>
      <c r="MW263" s="45" t="str">
        <f t="shared" si="1335"/>
        <v/>
      </c>
      <c r="MX263" s="45"/>
      <c r="MY263" s="45"/>
      <c r="MZ263" s="45"/>
      <c r="NA263" s="45" t="str">
        <f t="shared" si="1336"/>
        <v/>
      </c>
      <c r="NB263" s="45"/>
      <c r="NC263" s="45"/>
      <c r="ND263" s="45"/>
      <c r="NE263" s="45" t="str">
        <f t="shared" si="1302"/>
        <v/>
      </c>
      <c r="NF263" s="46" t="str">
        <f t="shared" si="1303"/>
        <v/>
      </c>
      <c r="NG263" s="37"/>
      <c r="NH263" s="29"/>
      <c r="NI263" s="47"/>
      <c r="NJ263" s="67"/>
      <c r="NK263" s="45" t="str">
        <f t="shared" si="1337"/>
        <v/>
      </c>
      <c r="NL263" s="45"/>
      <c r="NM263" s="45"/>
      <c r="NN263" s="45"/>
      <c r="NO263" s="45" t="str">
        <f t="shared" si="1338"/>
        <v/>
      </c>
      <c r="NP263" s="45"/>
      <c r="NQ263" s="45"/>
      <c r="NR263" s="45"/>
      <c r="NS263" s="45" t="str">
        <f t="shared" si="1304"/>
        <v/>
      </c>
      <c r="NT263" s="46" t="str">
        <f t="shared" si="1305"/>
        <v/>
      </c>
      <c r="NU263" s="37"/>
    </row>
    <row r="264" spans="1:385" ht="15" customHeight="1" thickTop="1" x14ac:dyDescent="0.25">
      <c r="A264" s="38"/>
      <c r="B264" s="39"/>
      <c r="C264" s="40"/>
      <c r="D264" s="40"/>
      <c r="E264" s="41"/>
      <c r="F264" s="41"/>
      <c r="G264" s="40"/>
      <c r="H264" s="42"/>
      <c r="I264" s="45"/>
      <c r="J264" s="45" t="str">
        <f t="shared" si="1306"/>
        <v/>
      </c>
      <c r="K264" s="45"/>
      <c r="L264" s="45"/>
      <c r="M264" s="45"/>
      <c r="N264" s="45" t="str">
        <f t="shared" si="1307"/>
        <v/>
      </c>
      <c r="O264" s="45"/>
      <c r="P264" s="45"/>
      <c r="Q264" s="45"/>
      <c r="R264" s="45" t="str">
        <f t="shared" si="1276"/>
        <v/>
      </c>
      <c r="S264" s="46" t="str">
        <f t="shared" si="1277"/>
        <v/>
      </c>
      <c r="T264" s="37"/>
      <c r="U264" s="29"/>
      <c r="V264" s="47"/>
      <c r="W264" s="67"/>
      <c r="X264" s="45" t="str">
        <f t="shared" si="1308"/>
        <v/>
      </c>
      <c r="Y264" s="45"/>
      <c r="Z264" s="45"/>
      <c r="AA264" s="45"/>
      <c r="AB264" s="45" t="str">
        <f t="shared" si="1309"/>
        <v/>
      </c>
      <c r="AC264" s="45"/>
      <c r="AD264" s="45"/>
      <c r="AE264" s="45"/>
      <c r="AF264" s="45" t="str">
        <f t="shared" si="1278"/>
        <v/>
      </c>
      <c r="AG264" s="46" t="str">
        <f t="shared" si="1279"/>
        <v/>
      </c>
      <c r="AH264" s="37"/>
      <c r="AI264" s="29"/>
      <c r="AJ264" s="47"/>
      <c r="AK264" s="45"/>
      <c r="AL264" s="45" t="str">
        <f t="shared" si="1310"/>
        <v/>
      </c>
      <c r="AM264" s="45"/>
      <c r="AN264" s="45" t="str">
        <f t="shared" si="1311"/>
        <v/>
      </c>
      <c r="AO264" s="45"/>
      <c r="AP264" s="45" t="str">
        <f t="shared" si="1312"/>
        <v/>
      </c>
      <c r="AQ264" s="45"/>
      <c r="AR264" s="45"/>
      <c r="AS264" s="45"/>
      <c r="AT264" s="45" t="str">
        <f t="shared" si="1280"/>
        <v/>
      </c>
      <c r="AU264" s="46" t="str">
        <f t="shared" si="1281"/>
        <v/>
      </c>
      <c r="AV264" s="37"/>
      <c r="AW264" s="29"/>
      <c r="AX264" s="47"/>
      <c r="AY264" s="45"/>
      <c r="AZ264" s="45" t="str">
        <f t="shared" si="1313"/>
        <v/>
      </c>
      <c r="BA264" s="45"/>
      <c r="BB264" s="45" t="str">
        <f t="shared" si="1314"/>
        <v/>
      </c>
      <c r="BC264" s="45"/>
      <c r="BD264" s="45" t="str">
        <f t="shared" si="1315"/>
        <v/>
      </c>
      <c r="BE264" s="45"/>
      <c r="BF264" s="45"/>
      <c r="BG264" s="45"/>
      <c r="BH264" s="45" t="str">
        <f t="shared" si="1282"/>
        <v/>
      </c>
      <c r="BI264" s="46" t="str">
        <f t="shared" si="1283"/>
        <v/>
      </c>
      <c r="BJ264" s="37"/>
      <c r="BK264" s="29"/>
      <c r="BL264" s="47"/>
      <c r="BM264" s="45"/>
      <c r="BN264" s="45" t="str">
        <f t="shared" si="1339"/>
        <v/>
      </c>
      <c r="BO264" s="45"/>
      <c r="BP264" s="45" t="str">
        <f t="shared" si="1340"/>
        <v/>
      </c>
      <c r="BQ264" s="45"/>
      <c r="BR264" s="45" t="str">
        <f t="shared" si="1341"/>
        <v/>
      </c>
      <c r="BS264" s="45"/>
      <c r="BT264" s="63" t="str">
        <f t="shared" si="1268"/>
        <v/>
      </c>
      <c r="BU264" s="67" t="str">
        <f t="shared" si="1269"/>
        <v/>
      </c>
      <c r="BV264" s="43" t="str">
        <f t="shared" si="1342"/>
        <v/>
      </c>
      <c r="BW264" s="46" t="str">
        <f t="shared" si="1343"/>
        <v/>
      </c>
      <c r="BX264" s="37"/>
      <c r="BY264" s="57"/>
      <c r="BZ264" s="47"/>
      <c r="CA264" s="45"/>
      <c r="CB264" s="45" t="str">
        <f t="shared" si="1344"/>
        <v/>
      </c>
      <c r="CC264" s="45"/>
      <c r="CD264" s="45" t="str">
        <f t="shared" si="1345"/>
        <v/>
      </c>
      <c r="CE264" s="45"/>
      <c r="CF264" s="45" t="str">
        <f t="shared" si="1346"/>
        <v/>
      </c>
      <c r="CG264" s="45"/>
      <c r="CH264" s="63" t="str">
        <f t="shared" si="1347"/>
        <v/>
      </c>
      <c r="CI264" s="67" t="str">
        <f t="shared" si="1348"/>
        <v/>
      </c>
      <c r="CJ264" s="43" t="str">
        <f t="shared" si="1349"/>
        <v/>
      </c>
      <c r="CK264" s="46" t="str">
        <f t="shared" si="1350"/>
        <v/>
      </c>
      <c r="CL264" s="37"/>
      <c r="CM264" s="29"/>
      <c r="CN264" s="47"/>
      <c r="CO264" s="45"/>
      <c r="CP264" s="45" t="str">
        <f t="shared" si="1351"/>
        <v/>
      </c>
      <c r="CQ264" s="45"/>
      <c r="CR264" s="45" t="str">
        <f t="shared" si="1352"/>
        <v/>
      </c>
      <c r="CS264" s="45"/>
      <c r="CT264" s="45" t="str">
        <f t="shared" si="1353"/>
        <v/>
      </c>
      <c r="CU264" s="45"/>
      <c r="CV264" s="63" t="str">
        <f t="shared" si="1354"/>
        <v/>
      </c>
      <c r="CW264" s="67" t="str">
        <f t="shared" si="1355"/>
        <v/>
      </c>
      <c r="CX264" s="43" t="str">
        <f t="shared" si="1356"/>
        <v/>
      </c>
      <c r="CY264" s="46" t="str">
        <f t="shared" si="1357"/>
        <v/>
      </c>
      <c r="CZ264" s="37"/>
      <c r="DA264" s="29"/>
      <c r="DB264" s="47"/>
      <c r="DC264" s="67"/>
      <c r="DD264" s="45" t="str">
        <f t="shared" si="1316"/>
        <v/>
      </c>
      <c r="DE264" s="45"/>
      <c r="DF264" s="45"/>
      <c r="DG264" s="45"/>
      <c r="DH264" s="45" t="str">
        <f t="shared" si="1317"/>
        <v/>
      </c>
      <c r="DI264" s="45"/>
      <c r="DJ264" s="45"/>
      <c r="DK264" s="45"/>
      <c r="DL264" s="45" t="str">
        <f t="shared" si="1284"/>
        <v/>
      </c>
      <c r="DM264" s="46" t="str">
        <f t="shared" si="1285"/>
        <v/>
      </c>
      <c r="DN264" s="37"/>
      <c r="DO264" s="29"/>
      <c r="DP264" s="47"/>
      <c r="DQ264" s="45"/>
      <c r="DR264" s="45" t="str">
        <f t="shared" si="1318"/>
        <v/>
      </c>
      <c r="DS264" s="45"/>
      <c r="DT264" s="45" t="str">
        <f t="shared" si="1319"/>
        <v/>
      </c>
      <c r="DU264" s="45"/>
      <c r="DV264" s="45" t="str">
        <f t="shared" si="1320"/>
        <v/>
      </c>
      <c r="DW264" s="45"/>
      <c r="DX264" s="45"/>
      <c r="DY264" s="45"/>
      <c r="DZ264" s="45" t="str">
        <f t="shared" si="1286"/>
        <v/>
      </c>
      <c r="EA264" s="46" t="str">
        <f t="shared" si="1287"/>
        <v/>
      </c>
      <c r="EB264" s="37"/>
      <c r="ED264" s="47"/>
      <c r="EE264" s="67"/>
      <c r="EF264" s="45" t="str">
        <f t="shared" si="1321"/>
        <v/>
      </c>
      <c r="EG264" s="45"/>
      <c r="EH264" s="45"/>
      <c r="EI264" s="45"/>
      <c r="EJ264" s="45" t="str">
        <f t="shared" si="1322"/>
        <v/>
      </c>
      <c r="EK264" s="45"/>
      <c r="EL264" s="45"/>
      <c r="EM264" s="45"/>
      <c r="EN264" s="45" t="str">
        <f t="shared" si="1288"/>
        <v/>
      </c>
      <c r="EO264" s="46" t="str">
        <f t="shared" si="1289"/>
        <v/>
      </c>
      <c r="EP264" s="37"/>
      <c r="ER264" s="47"/>
      <c r="ES264" s="67"/>
      <c r="ET264" s="45" t="str">
        <f t="shared" si="1323"/>
        <v/>
      </c>
      <c r="EU264" s="45"/>
      <c r="EV264" s="45"/>
      <c r="EW264" s="45"/>
      <c r="EX264" s="45" t="str">
        <f t="shared" si="1324"/>
        <v/>
      </c>
      <c r="EY264" s="45"/>
      <c r="EZ264" s="45"/>
      <c r="FA264" s="45"/>
      <c r="FB264" s="45" t="str">
        <f t="shared" si="1290"/>
        <v/>
      </c>
      <c r="FC264" s="46" t="str">
        <f t="shared" si="1291"/>
        <v/>
      </c>
      <c r="FD264" s="37"/>
      <c r="FF264" s="47"/>
      <c r="FG264" s="67"/>
      <c r="FH264" s="45" t="str">
        <f t="shared" si="1325"/>
        <v/>
      </c>
      <c r="FI264" s="45"/>
      <c r="FJ264" s="45"/>
      <c r="FK264" s="45"/>
      <c r="FL264" s="45" t="str">
        <f t="shared" si="1326"/>
        <v/>
      </c>
      <c r="FM264" s="45"/>
      <c r="FN264" s="45"/>
      <c r="FO264" s="45"/>
      <c r="FP264" s="45" t="str">
        <f t="shared" si="1292"/>
        <v/>
      </c>
      <c r="FQ264" s="46" t="str">
        <f t="shared" si="1293"/>
        <v/>
      </c>
      <c r="FR264" s="37"/>
      <c r="FS264" s="29"/>
      <c r="FT264" s="47"/>
      <c r="FU264" s="67"/>
      <c r="FV264" s="45" t="str">
        <f t="shared" si="1327"/>
        <v/>
      </c>
      <c r="FW264" s="45"/>
      <c r="FX264" s="45"/>
      <c r="FY264" s="45"/>
      <c r="FZ264" s="45" t="str">
        <f t="shared" si="1328"/>
        <v/>
      </c>
      <c r="GA264" s="45"/>
      <c r="GB264" s="45"/>
      <c r="GC264" s="45"/>
      <c r="GD264" s="45" t="str">
        <f t="shared" si="1294"/>
        <v/>
      </c>
      <c r="GE264" s="46" t="str">
        <f t="shared" si="1295"/>
        <v/>
      </c>
      <c r="GF264" s="37"/>
      <c r="GH264" s="47"/>
      <c r="GI264" s="67"/>
      <c r="GJ264" s="45" t="str">
        <f t="shared" si="1329"/>
        <v/>
      </c>
      <c r="GK264" s="45"/>
      <c r="GL264" s="45"/>
      <c r="GM264" s="45"/>
      <c r="GN264" s="45" t="str">
        <f t="shared" si="1330"/>
        <v/>
      </c>
      <c r="GO264" s="45"/>
      <c r="GP264" s="45"/>
      <c r="GQ264" s="45"/>
      <c r="GR264" s="45" t="str">
        <f t="shared" si="1296"/>
        <v/>
      </c>
      <c r="GS264" s="46" t="str">
        <f t="shared" si="1297"/>
        <v/>
      </c>
      <c r="GT264" s="37"/>
      <c r="GU264" s="61"/>
      <c r="GV264" s="47"/>
      <c r="GW264" s="30"/>
      <c r="GX264" s="45"/>
      <c r="GY264" s="45" t="str">
        <f t="shared" si="1358"/>
        <v/>
      </c>
      <c r="GZ264" s="45"/>
      <c r="HA264" s="45" t="str">
        <f t="shared" si="1359"/>
        <v/>
      </c>
      <c r="HB264" s="45"/>
      <c r="HC264" s="45" t="str">
        <f t="shared" si="1360"/>
        <v/>
      </c>
      <c r="HD264" s="45"/>
      <c r="HE264" s="63" t="str">
        <f>IF(GX263="","",HE260)</f>
        <v/>
      </c>
      <c r="HF264" s="67" t="str">
        <f>IF(GX263="","",HF260)</f>
        <v/>
      </c>
      <c r="HG264" s="43" t="str">
        <f t="shared" si="1361"/>
        <v/>
      </c>
      <c r="HH264" s="46" t="str">
        <f>IF(HC264="","",HG264/(GY264*100))</f>
        <v/>
      </c>
      <c r="HI264" s="37"/>
      <c r="HK264" s="47"/>
      <c r="HL264" s="45"/>
      <c r="HM264" s="45" t="str">
        <f t="shared" si="1362"/>
        <v/>
      </c>
      <c r="HN264" s="45"/>
      <c r="HO264" s="45" t="str">
        <f t="shared" si="1363"/>
        <v/>
      </c>
      <c r="HP264" s="45"/>
      <c r="HQ264" s="45" t="str">
        <f t="shared" si="1364"/>
        <v/>
      </c>
      <c r="HR264" s="45"/>
      <c r="HS264" s="63" t="str">
        <f t="shared" si="1270"/>
        <v/>
      </c>
      <c r="HT264" s="67" t="str">
        <f t="shared" si="1271"/>
        <v/>
      </c>
      <c r="HU264" s="43" t="str">
        <f t="shared" si="1365"/>
        <v/>
      </c>
      <c r="HV264" s="46" t="str">
        <f t="shared" si="1366"/>
        <v/>
      </c>
      <c r="HW264" s="37"/>
      <c r="HX264" s="360"/>
      <c r="HY264" s="47"/>
      <c r="HZ264" s="45"/>
      <c r="IA264" s="45" t="str">
        <f t="shared" si="1367"/>
        <v/>
      </c>
      <c r="IB264" s="45"/>
      <c r="IC264" s="45" t="str">
        <f t="shared" si="1368"/>
        <v/>
      </c>
      <c r="ID264" s="45"/>
      <c r="IE264" s="45" t="str">
        <f t="shared" si="1369"/>
        <v/>
      </c>
      <c r="IF264" s="45"/>
      <c r="IG264" s="63" t="str">
        <f t="shared" si="1370"/>
        <v/>
      </c>
      <c r="IH264" s="67" t="str">
        <f t="shared" si="1371"/>
        <v/>
      </c>
      <c r="II264" s="43" t="str">
        <f t="shared" si="1372"/>
        <v/>
      </c>
      <c r="IJ264" s="46" t="str">
        <f t="shared" si="1373"/>
        <v/>
      </c>
      <c r="IK264" s="37"/>
      <c r="IL264" s="29"/>
      <c r="IM264" s="47"/>
      <c r="IN264" s="45"/>
      <c r="IO264" s="45" t="str">
        <f t="shared" si="1374"/>
        <v/>
      </c>
      <c r="IP264" s="45"/>
      <c r="IQ264" s="45" t="str">
        <f t="shared" si="1375"/>
        <v/>
      </c>
      <c r="IR264" s="45"/>
      <c r="IS264" s="45" t="str">
        <f t="shared" si="1376"/>
        <v/>
      </c>
      <c r="IT264" s="45"/>
      <c r="IU264" s="63" t="str">
        <f t="shared" ref="IU264:IU274" si="1392">IF(IN264="","",IU260)</f>
        <v/>
      </c>
      <c r="IV264" s="67" t="str">
        <f t="shared" si="1377"/>
        <v/>
      </c>
      <c r="IW264" s="43" t="str">
        <f t="shared" si="1378"/>
        <v/>
      </c>
      <c r="IX264" s="46" t="str">
        <f t="shared" si="1379"/>
        <v/>
      </c>
      <c r="IY264" s="37"/>
      <c r="IZ264" s="61"/>
      <c r="JA264" s="47"/>
      <c r="JB264" s="45"/>
      <c r="JC264" s="45" t="str">
        <f t="shared" si="1380"/>
        <v/>
      </c>
      <c r="JD264" s="45"/>
      <c r="JE264" s="45" t="str">
        <f t="shared" si="1381"/>
        <v/>
      </c>
      <c r="JF264" s="45"/>
      <c r="JG264" s="45" t="str">
        <f t="shared" si="1382"/>
        <v/>
      </c>
      <c r="JH264" s="45"/>
      <c r="JI264" s="63" t="str">
        <f t="shared" si="1383"/>
        <v/>
      </c>
      <c r="JJ264" s="67" t="str">
        <f t="shared" si="1384"/>
        <v/>
      </c>
      <c r="JK264" s="43" t="str">
        <f t="shared" si="1385"/>
        <v/>
      </c>
      <c r="JL264" s="46" t="str">
        <f t="shared" si="1386"/>
        <v/>
      </c>
      <c r="JM264" s="37"/>
      <c r="JN264" s="29"/>
      <c r="JO264" s="47"/>
      <c r="JP264" s="45"/>
      <c r="JQ264" s="45" t="str">
        <f t="shared" si="1387"/>
        <v/>
      </c>
      <c r="JR264" s="45"/>
      <c r="JS264" s="45" t="str">
        <f t="shared" si="1388"/>
        <v/>
      </c>
      <c r="JT264" s="45"/>
      <c r="JU264" s="45" t="str">
        <f t="shared" si="1389"/>
        <v/>
      </c>
      <c r="JV264" s="45"/>
      <c r="JW264" s="63" t="str">
        <f t="shared" si="1272"/>
        <v/>
      </c>
      <c r="JX264" s="67" t="str">
        <f t="shared" si="1273"/>
        <v/>
      </c>
      <c r="JY264" s="43" t="str">
        <f t="shared" si="1390"/>
        <v/>
      </c>
      <c r="JZ264" s="46" t="str">
        <f t="shared" si="1391"/>
        <v/>
      </c>
      <c r="KA264" s="37"/>
      <c r="KB264" s="51"/>
      <c r="KC264" s="47"/>
      <c r="KD264" s="45"/>
      <c r="KE264" s="45" t="str">
        <f>IF(KD264="","",KD264-KD260)</f>
        <v/>
      </c>
      <c r="KF264" s="45"/>
      <c r="KG264" s="45" t="str">
        <f>IF(KF264="","",KF264-KF260)</f>
        <v/>
      </c>
      <c r="KH264" s="45"/>
      <c r="KI264" s="45" t="str">
        <f>IF(KH264="","",KH260+KJ260-KH264)</f>
        <v/>
      </c>
      <c r="KJ264" s="45"/>
      <c r="KK264" s="63" t="str">
        <f>IF(KD264="","",KK260)</f>
        <v/>
      </c>
      <c r="KL264" s="67" t="str">
        <f>IF(KE264="","",KL260)</f>
        <v/>
      </c>
      <c r="KM264" s="43" t="str">
        <f>IF(KH264="","",KI264*KL264)</f>
        <v/>
      </c>
      <c r="KN264" s="46" t="str">
        <f>IF(KI264="","",KM264/(KE264*100))</f>
        <v/>
      </c>
      <c r="KO264" s="37"/>
      <c r="KP264" s="29"/>
      <c r="KQ264" s="47"/>
      <c r="KR264" s="45"/>
      <c r="KS264" s="45" t="str">
        <f>IF(KR264="","",KR264-KR260)</f>
        <v/>
      </c>
      <c r="KT264" s="45"/>
      <c r="KU264" s="45" t="str">
        <f>IF(KT264="","",KT264-KT260)</f>
        <v/>
      </c>
      <c r="KV264" s="45"/>
      <c r="KW264" s="45" t="str">
        <f>IF(KV264="","",KV260+KX260-KV264)</f>
        <v/>
      </c>
      <c r="KX264" s="45"/>
      <c r="KY264" s="63" t="str">
        <f>IF(KR264="","",KY260)</f>
        <v/>
      </c>
      <c r="KZ264" s="67" t="str">
        <f>IF(KS264="","",KZ260)</f>
        <v/>
      </c>
      <c r="LA264" s="43" t="str">
        <f>IF(KV264="","",KW264*KZ264)</f>
        <v/>
      </c>
      <c r="LB264" s="46" t="str">
        <f>IF(KW264="","",LA264/(KS264*100))</f>
        <v/>
      </c>
      <c r="LC264" s="37"/>
      <c r="LD264" s="29"/>
      <c r="LE264" s="52"/>
      <c r="LF264" s="43"/>
      <c r="LG264" s="86" t="str">
        <f>IF(LF264="","",LF264-LF261)</f>
        <v/>
      </c>
      <c r="LH264" s="43"/>
      <c r="LI264" s="43"/>
      <c r="LJ264" s="43"/>
      <c r="LK264" s="87"/>
      <c r="LL264" s="43"/>
      <c r="LM264" s="73"/>
      <c r="LN264" s="67"/>
      <c r="LO264" s="87" t="str">
        <f t="shared" si="1210"/>
        <v/>
      </c>
      <c r="LP264" s="53"/>
      <c r="LQ264" s="37"/>
      <c r="LR264" s="29"/>
      <c r="LS264" s="47"/>
      <c r="LT264" s="67"/>
      <c r="LU264" s="45" t="str">
        <f t="shared" si="1331"/>
        <v/>
      </c>
      <c r="LV264" s="45"/>
      <c r="LW264" s="45"/>
      <c r="LX264" s="45"/>
      <c r="LY264" s="45" t="str">
        <f t="shared" si="1332"/>
        <v/>
      </c>
      <c r="LZ264" s="45"/>
      <c r="MA264" s="45"/>
      <c r="MB264" s="45"/>
      <c r="MC264" s="45" t="str">
        <f t="shared" si="1298"/>
        <v/>
      </c>
      <c r="MD264" s="46" t="str">
        <f t="shared" si="1299"/>
        <v/>
      </c>
      <c r="ME264" s="37"/>
      <c r="MF264" s="29"/>
      <c r="MG264" s="47"/>
      <c r="MH264" s="67"/>
      <c r="MI264" s="45" t="str">
        <f t="shared" si="1333"/>
        <v/>
      </c>
      <c r="MJ264" s="45"/>
      <c r="MK264" s="45"/>
      <c r="ML264" s="45"/>
      <c r="MM264" s="45" t="str">
        <f t="shared" si="1334"/>
        <v/>
      </c>
      <c r="MN264" s="45"/>
      <c r="MO264" s="45"/>
      <c r="MP264" s="45"/>
      <c r="MQ264" s="45" t="str">
        <f t="shared" si="1300"/>
        <v/>
      </c>
      <c r="MR264" s="46" t="str">
        <f t="shared" si="1301"/>
        <v/>
      </c>
      <c r="MS264" s="37"/>
      <c r="MT264" s="29"/>
      <c r="MU264" s="47"/>
      <c r="MV264" s="67"/>
      <c r="MW264" s="45" t="str">
        <f t="shared" si="1335"/>
        <v/>
      </c>
      <c r="MX264" s="45"/>
      <c r="MY264" s="45"/>
      <c r="MZ264" s="45"/>
      <c r="NA264" s="45" t="str">
        <f t="shared" si="1336"/>
        <v/>
      </c>
      <c r="NB264" s="45"/>
      <c r="NC264" s="45"/>
      <c r="ND264" s="45"/>
      <c r="NE264" s="45" t="str">
        <f t="shared" si="1302"/>
        <v/>
      </c>
      <c r="NF264" s="46" t="str">
        <f t="shared" si="1303"/>
        <v/>
      </c>
      <c r="NG264" s="37"/>
      <c r="NH264" s="29"/>
      <c r="NI264" s="47"/>
      <c r="NJ264" s="67"/>
      <c r="NK264" s="45" t="str">
        <f t="shared" si="1337"/>
        <v/>
      </c>
      <c r="NL264" s="45"/>
      <c r="NM264" s="45"/>
      <c r="NN264" s="45"/>
      <c r="NO264" s="45" t="str">
        <f t="shared" si="1338"/>
        <v/>
      </c>
      <c r="NP264" s="45"/>
      <c r="NQ264" s="45"/>
      <c r="NR264" s="45"/>
      <c r="NS264" s="45" t="str">
        <f t="shared" si="1304"/>
        <v/>
      </c>
      <c r="NT264" s="46" t="str">
        <f t="shared" si="1305"/>
        <v/>
      </c>
      <c r="NU264" s="37"/>
    </row>
    <row r="265" spans="1:385" x14ac:dyDescent="0.25">
      <c r="A265" s="38"/>
      <c r="B265" s="39"/>
      <c r="C265" s="40"/>
      <c r="D265" s="40"/>
      <c r="E265" s="41"/>
      <c r="F265" s="41"/>
      <c r="G265" s="40"/>
      <c r="H265" s="42"/>
      <c r="I265" s="45"/>
      <c r="J265" s="45" t="str">
        <f t="shared" si="1306"/>
        <v/>
      </c>
      <c r="K265" s="45"/>
      <c r="L265" s="45"/>
      <c r="M265" s="45"/>
      <c r="N265" s="45" t="str">
        <f t="shared" si="1307"/>
        <v/>
      </c>
      <c r="O265" s="45"/>
      <c r="P265" s="45"/>
      <c r="Q265" s="45"/>
      <c r="R265" s="45" t="str">
        <f t="shared" si="1276"/>
        <v/>
      </c>
      <c r="S265" s="46" t="str">
        <f t="shared" si="1277"/>
        <v/>
      </c>
      <c r="T265" s="37"/>
      <c r="U265" s="29"/>
      <c r="V265" s="47"/>
      <c r="W265" s="67"/>
      <c r="X265" s="45" t="str">
        <f t="shared" si="1308"/>
        <v/>
      </c>
      <c r="Y265" s="45"/>
      <c r="Z265" s="45"/>
      <c r="AA265" s="45"/>
      <c r="AB265" s="45" t="str">
        <f t="shared" si="1309"/>
        <v/>
      </c>
      <c r="AC265" s="45"/>
      <c r="AD265" s="45"/>
      <c r="AE265" s="45"/>
      <c r="AF265" s="45" t="str">
        <f t="shared" si="1278"/>
        <v/>
      </c>
      <c r="AG265" s="46" t="str">
        <f t="shared" si="1279"/>
        <v/>
      </c>
      <c r="AH265" s="37"/>
      <c r="AI265" s="29"/>
      <c r="AJ265" s="47"/>
      <c r="AK265" s="45"/>
      <c r="AL265" s="45" t="str">
        <f t="shared" si="1310"/>
        <v/>
      </c>
      <c r="AM265" s="45"/>
      <c r="AN265" s="45" t="str">
        <f t="shared" si="1311"/>
        <v/>
      </c>
      <c r="AO265" s="45"/>
      <c r="AP265" s="45" t="str">
        <f t="shared" si="1312"/>
        <v/>
      </c>
      <c r="AQ265" s="45"/>
      <c r="AR265" s="45"/>
      <c r="AS265" s="45"/>
      <c r="AT265" s="45" t="str">
        <f t="shared" si="1280"/>
        <v/>
      </c>
      <c r="AU265" s="46" t="str">
        <f t="shared" si="1281"/>
        <v/>
      </c>
      <c r="AV265" s="37"/>
      <c r="AW265" s="29"/>
      <c r="AX265" s="47"/>
      <c r="AY265" s="45"/>
      <c r="AZ265" s="45" t="str">
        <f t="shared" si="1313"/>
        <v/>
      </c>
      <c r="BA265" s="45"/>
      <c r="BB265" s="45" t="str">
        <f t="shared" si="1314"/>
        <v/>
      </c>
      <c r="BC265" s="45"/>
      <c r="BD265" s="45" t="str">
        <f t="shared" si="1315"/>
        <v/>
      </c>
      <c r="BE265" s="45"/>
      <c r="BF265" s="45"/>
      <c r="BG265" s="45"/>
      <c r="BH265" s="45" t="str">
        <f t="shared" si="1282"/>
        <v/>
      </c>
      <c r="BI265" s="46" t="str">
        <f t="shared" si="1283"/>
        <v/>
      </c>
      <c r="BJ265" s="37"/>
      <c r="BK265" s="29"/>
      <c r="BL265" s="47"/>
      <c r="BM265" s="45"/>
      <c r="BN265" s="45" t="str">
        <f t="shared" si="1339"/>
        <v/>
      </c>
      <c r="BO265" s="45"/>
      <c r="BP265" s="45" t="str">
        <f t="shared" si="1340"/>
        <v/>
      </c>
      <c r="BQ265" s="45"/>
      <c r="BR265" s="45" t="str">
        <f t="shared" si="1341"/>
        <v/>
      </c>
      <c r="BS265" s="45"/>
      <c r="BT265" s="63" t="str">
        <f t="shared" si="1268"/>
        <v/>
      </c>
      <c r="BU265" s="67" t="str">
        <f t="shared" si="1269"/>
        <v/>
      </c>
      <c r="BV265" s="45" t="str">
        <f t="shared" si="1342"/>
        <v/>
      </c>
      <c r="BW265" s="46" t="str">
        <f t="shared" si="1343"/>
        <v/>
      </c>
      <c r="BX265" s="37"/>
      <c r="BY265" s="57"/>
      <c r="BZ265" s="47"/>
      <c r="CA265" s="45"/>
      <c r="CB265" s="45" t="str">
        <f t="shared" si="1344"/>
        <v/>
      </c>
      <c r="CC265" s="45"/>
      <c r="CD265" s="45" t="str">
        <f t="shared" si="1345"/>
        <v/>
      </c>
      <c r="CE265" s="45"/>
      <c r="CF265" s="45" t="str">
        <f t="shared" si="1346"/>
        <v/>
      </c>
      <c r="CG265" s="45"/>
      <c r="CH265" s="63" t="str">
        <f t="shared" si="1347"/>
        <v/>
      </c>
      <c r="CI265" s="67" t="str">
        <f t="shared" si="1348"/>
        <v/>
      </c>
      <c r="CJ265" s="45" t="str">
        <f t="shared" si="1349"/>
        <v/>
      </c>
      <c r="CK265" s="46" t="str">
        <f t="shared" si="1350"/>
        <v/>
      </c>
      <c r="CL265" s="37"/>
      <c r="CM265" s="29"/>
      <c r="CN265" s="47"/>
      <c r="CO265" s="45"/>
      <c r="CP265" s="45" t="str">
        <f t="shared" si="1351"/>
        <v/>
      </c>
      <c r="CQ265" s="45"/>
      <c r="CR265" s="45" t="str">
        <f t="shared" si="1352"/>
        <v/>
      </c>
      <c r="CS265" s="45"/>
      <c r="CT265" s="45" t="str">
        <f t="shared" si="1353"/>
        <v/>
      </c>
      <c r="CU265" s="45"/>
      <c r="CV265" s="63" t="str">
        <f t="shared" si="1354"/>
        <v/>
      </c>
      <c r="CW265" s="67" t="str">
        <f t="shared" si="1355"/>
        <v/>
      </c>
      <c r="CX265" s="45" t="str">
        <f t="shared" si="1356"/>
        <v/>
      </c>
      <c r="CY265" s="46" t="str">
        <f t="shared" si="1357"/>
        <v/>
      </c>
      <c r="CZ265" s="37"/>
      <c r="DA265" s="29"/>
      <c r="DB265" s="47"/>
      <c r="DC265" s="67"/>
      <c r="DD265" s="45" t="str">
        <f t="shared" si="1316"/>
        <v/>
      </c>
      <c r="DE265" s="45"/>
      <c r="DF265" s="45"/>
      <c r="DG265" s="45"/>
      <c r="DH265" s="45" t="str">
        <f t="shared" si="1317"/>
        <v/>
      </c>
      <c r="DI265" s="45"/>
      <c r="DJ265" s="45"/>
      <c r="DK265" s="45"/>
      <c r="DL265" s="45" t="str">
        <f t="shared" si="1284"/>
        <v/>
      </c>
      <c r="DM265" s="46" t="str">
        <f t="shared" si="1285"/>
        <v/>
      </c>
      <c r="DN265" s="37"/>
      <c r="DO265" s="29"/>
      <c r="DP265" s="47"/>
      <c r="DQ265" s="45"/>
      <c r="DR265" s="45" t="str">
        <f t="shared" si="1318"/>
        <v/>
      </c>
      <c r="DS265" s="45"/>
      <c r="DT265" s="45" t="str">
        <f t="shared" si="1319"/>
        <v/>
      </c>
      <c r="DU265" s="45"/>
      <c r="DV265" s="45" t="str">
        <f t="shared" si="1320"/>
        <v/>
      </c>
      <c r="DW265" s="45"/>
      <c r="DX265" s="45"/>
      <c r="DY265" s="45"/>
      <c r="DZ265" s="45" t="str">
        <f t="shared" si="1286"/>
        <v/>
      </c>
      <c r="EA265" s="46" t="str">
        <f t="shared" si="1287"/>
        <v/>
      </c>
      <c r="EB265" s="37"/>
      <c r="ED265" s="47"/>
      <c r="EE265" s="67"/>
      <c r="EF265" s="45" t="str">
        <f t="shared" si="1321"/>
        <v/>
      </c>
      <c r="EG265" s="45"/>
      <c r="EH265" s="45"/>
      <c r="EI265" s="45"/>
      <c r="EJ265" s="45" t="str">
        <f t="shared" si="1322"/>
        <v/>
      </c>
      <c r="EK265" s="45"/>
      <c r="EL265" s="45"/>
      <c r="EM265" s="45"/>
      <c r="EN265" s="45" t="str">
        <f t="shared" si="1288"/>
        <v/>
      </c>
      <c r="EO265" s="46" t="str">
        <f t="shared" si="1289"/>
        <v/>
      </c>
      <c r="EP265" s="37"/>
      <c r="ER265" s="47"/>
      <c r="ES265" s="67"/>
      <c r="ET265" s="45" t="str">
        <f t="shared" si="1323"/>
        <v/>
      </c>
      <c r="EU265" s="45"/>
      <c r="EV265" s="45"/>
      <c r="EW265" s="45"/>
      <c r="EX265" s="45" t="str">
        <f t="shared" si="1324"/>
        <v/>
      </c>
      <c r="EY265" s="45"/>
      <c r="EZ265" s="45"/>
      <c r="FA265" s="45"/>
      <c r="FB265" s="45" t="str">
        <f t="shared" si="1290"/>
        <v/>
      </c>
      <c r="FC265" s="46" t="str">
        <f t="shared" si="1291"/>
        <v/>
      </c>
      <c r="FD265" s="37"/>
      <c r="FF265" s="47"/>
      <c r="FG265" s="67"/>
      <c r="FH265" s="45" t="str">
        <f t="shared" si="1325"/>
        <v/>
      </c>
      <c r="FI265" s="45"/>
      <c r="FJ265" s="45"/>
      <c r="FK265" s="45"/>
      <c r="FL265" s="45" t="str">
        <f t="shared" si="1326"/>
        <v/>
      </c>
      <c r="FM265" s="45"/>
      <c r="FN265" s="45"/>
      <c r="FO265" s="45"/>
      <c r="FP265" s="45" t="str">
        <f t="shared" si="1292"/>
        <v/>
      </c>
      <c r="FQ265" s="46" t="str">
        <f t="shared" si="1293"/>
        <v/>
      </c>
      <c r="FR265" s="37"/>
      <c r="FS265" s="29"/>
      <c r="FT265" s="47"/>
      <c r="FU265" s="67"/>
      <c r="FV265" s="45" t="str">
        <f t="shared" si="1327"/>
        <v/>
      </c>
      <c r="FW265" s="45"/>
      <c r="FX265" s="45"/>
      <c r="FY265" s="45"/>
      <c r="FZ265" s="45" t="str">
        <f t="shared" si="1328"/>
        <v/>
      </c>
      <c r="GA265" s="45"/>
      <c r="GB265" s="45"/>
      <c r="GC265" s="45"/>
      <c r="GD265" s="45" t="str">
        <f t="shared" si="1294"/>
        <v/>
      </c>
      <c r="GE265" s="46" t="str">
        <f t="shared" si="1295"/>
        <v/>
      </c>
      <c r="GF265" s="37"/>
      <c r="GH265" s="47"/>
      <c r="GI265" s="67"/>
      <c r="GJ265" s="45" t="str">
        <f t="shared" si="1329"/>
        <v/>
      </c>
      <c r="GK265" s="45"/>
      <c r="GL265" s="45"/>
      <c r="GM265" s="45"/>
      <c r="GN265" s="45" t="str">
        <f t="shared" si="1330"/>
        <v/>
      </c>
      <c r="GO265" s="45"/>
      <c r="GP265" s="45"/>
      <c r="GQ265" s="45"/>
      <c r="GR265" s="45" t="str">
        <f t="shared" si="1296"/>
        <v/>
      </c>
      <c r="GS265" s="46" t="str">
        <f t="shared" si="1297"/>
        <v/>
      </c>
      <c r="GT265" s="37"/>
      <c r="GU265" s="61"/>
      <c r="GV265" s="47"/>
      <c r="GW265" s="30"/>
      <c r="GX265" s="45"/>
      <c r="GY265" s="45" t="str">
        <f t="shared" si="1358"/>
        <v/>
      </c>
      <c r="GZ265" s="45"/>
      <c r="HA265" s="45" t="str">
        <f t="shared" si="1359"/>
        <v/>
      </c>
      <c r="HB265" s="45"/>
      <c r="HC265" s="45" t="str">
        <f t="shared" si="1360"/>
        <v/>
      </c>
      <c r="HD265" s="45"/>
      <c r="HE265" s="63" t="str">
        <f>IF(GX263="","",HE261)</f>
        <v/>
      </c>
      <c r="HF265" s="67" t="str">
        <f>IF(GX263="","",HF261)</f>
        <v/>
      </c>
      <c r="HG265" s="45" t="str">
        <f t="shared" si="1361"/>
        <v/>
      </c>
      <c r="HH265" s="46" t="str">
        <f>IF(HC265="","",HG265/(GY264*100))</f>
        <v/>
      </c>
      <c r="HI265" s="37"/>
      <c r="HK265" s="47"/>
      <c r="HL265" s="45"/>
      <c r="HM265" s="45" t="str">
        <f t="shared" si="1362"/>
        <v/>
      </c>
      <c r="HN265" s="45"/>
      <c r="HO265" s="45" t="str">
        <f t="shared" si="1363"/>
        <v/>
      </c>
      <c r="HP265" s="45"/>
      <c r="HQ265" s="45" t="str">
        <f t="shared" si="1364"/>
        <v/>
      </c>
      <c r="HR265" s="45"/>
      <c r="HS265" s="63" t="str">
        <f t="shared" si="1270"/>
        <v/>
      </c>
      <c r="HT265" s="67" t="str">
        <f t="shared" si="1271"/>
        <v/>
      </c>
      <c r="HU265" s="45" t="str">
        <f t="shared" si="1365"/>
        <v/>
      </c>
      <c r="HV265" s="46" t="str">
        <f t="shared" si="1366"/>
        <v/>
      </c>
      <c r="HW265" s="37"/>
      <c r="HX265" s="360"/>
      <c r="HY265" s="47"/>
      <c r="HZ265" s="45"/>
      <c r="IA265" s="45" t="str">
        <f t="shared" si="1367"/>
        <v/>
      </c>
      <c r="IB265" s="45"/>
      <c r="IC265" s="45" t="str">
        <f t="shared" si="1368"/>
        <v/>
      </c>
      <c r="ID265" s="45"/>
      <c r="IE265" s="45" t="str">
        <f t="shared" si="1369"/>
        <v/>
      </c>
      <c r="IF265" s="45"/>
      <c r="IG265" s="63" t="str">
        <f t="shared" si="1370"/>
        <v/>
      </c>
      <c r="IH265" s="67" t="str">
        <f t="shared" si="1371"/>
        <v/>
      </c>
      <c r="II265" s="45" t="str">
        <f t="shared" si="1372"/>
        <v/>
      </c>
      <c r="IJ265" s="46" t="str">
        <f t="shared" si="1373"/>
        <v/>
      </c>
      <c r="IK265" s="37"/>
      <c r="IL265" s="29"/>
      <c r="IM265" s="47"/>
      <c r="IN265" s="45"/>
      <c r="IO265" s="45" t="str">
        <f t="shared" si="1374"/>
        <v/>
      </c>
      <c r="IP265" s="45"/>
      <c r="IQ265" s="45" t="str">
        <f t="shared" si="1375"/>
        <v/>
      </c>
      <c r="IR265" s="45"/>
      <c r="IS265" s="45" t="str">
        <f t="shared" si="1376"/>
        <v/>
      </c>
      <c r="IT265" s="45"/>
      <c r="IU265" s="63" t="str">
        <f t="shared" si="1392"/>
        <v/>
      </c>
      <c r="IV265" s="67" t="str">
        <f t="shared" si="1377"/>
        <v/>
      </c>
      <c r="IW265" s="45" t="str">
        <f t="shared" si="1378"/>
        <v/>
      </c>
      <c r="IX265" s="46" t="str">
        <f t="shared" si="1379"/>
        <v/>
      </c>
      <c r="IY265" s="37"/>
      <c r="IZ265" s="61"/>
      <c r="JA265" s="47"/>
      <c r="JB265" s="45"/>
      <c r="JC265" s="45" t="str">
        <f t="shared" si="1380"/>
        <v/>
      </c>
      <c r="JD265" s="45"/>
      <c r="JE265" s="45" t="str">
        <f t="shared" si="1381"/>
        <v/>
      </c>
      <c r="JF265" s="45"/>
      <c r="JG265" s="45" t="str">
        <f t="shared" si="1382"/>
        <v/>
      </c>
      <c r="JH265" s="45"/>
      <c r="JI265" s="63" t="str">
        <f t="shared" si="1383"/>
        <v/>
      </c>
      <c r="JJ265" s="67" t="str">
        <f t="shared" si="1384"/>
        <v/>
      </c>
      <c r="JK265" s="45" t="str">
        <f t="shared" si="1385"/>
        <v/>
      </c>
      <c r="JL265" s="46" t="str">
        <f t="shared" si="1386"/>
        <v/>
      </c>
      <c r="JM265" s="37"/>
      <c r="JN265" s="29"/>
      <c r="JO265" s="47"/>
      <c r="JP265" s="45"/>
      <c r="JQ265" s="45" t="str">
        <f t="shared" si="1387"/>
        <v/>
      </c>
      <c r="JR265" s="45"/>
      <c r="JS265" s="45" t="str">
        <f t="shared" si="1388"/>
        <v/>
      </c>
      <c r="JT265" s="45"/>
      <c r="JU265" s="45" t="str">
        <f t="shared" si="1389"/>
        <v/>
      </c>
      <c r="JV265" s="45"/>
      <c r="JW265" s="63" t="str">
        <f t="shared" si="1272"/>
        <v/>
      </c>
      <c r="JX265" s="67" t="str">
        <f t="shared" si="1273"/>
        <v/>
      </c>
      <c r="JY265" s="45" t="str">
        <f t="shared" si="1390"/>
        <v/>
      </c>
      <c r="JZ265" s="46" t="str">
        <f t="shared" si="1391"/>
        <v/>
      </c>
      <c r="KA265" s="37"/>
      <c r="KB265" s="51"/>
      <c r="KC265" s="47"/>
      <c r="KD265" s="45"/>
      <c r="KE265" s="45" t="str">
        <f>IF(KD265="","",KD265-KD261)</f>
        <v/>
      </c>
      <c r="KF265" s="45"/>
      <c r="KG265" s="45" t="str">
        <f>IF(KF265="","",KF265-KF261)</f>
        <v/>
      </c>
      <c r="KH265" s="45"/>
      <c r="KI265" s="45" t="str">
        <f>IF(KH265="","",KH261+KJ261-KH265)</f>
        <v/>
      </c>
      <c r="KJ265" s="45"/>
      <c r="KK265" s="63" t="str">
        <f>IF(KD265="","",KK261)</f>
        <v/>
      </c>
      <c r="KL265" s="67" t="str">
        <f>IF(KE265="","",KL261)</f>
        <v/>
      </c>
      <c r="KM265" s="45" t="str">
        <f>IF(KH265="","",KI265*KL265)</f>
        <v/>
      </c>
      <c r="KN265" s="46" t="str">
        <f>IF(KI265="","",KM265/(KE265*100))</f>
        <v/>
      </c>
      <c r="KO265" s="37"/>
      <c r="KP265" s="29"/>
      <c r="KQ265" s="47"/>
      <c r="KR265" s="45"/>
      <c r="KS265" s="45" t="str">
        <f>IF(KR265="","",KR265-KR261)</f>
        <v/>
      </c>
      <c r="KT265" s="45"/>
      <c r="KU265" s="45" t="str">
        <f>IF(KT265="","",KT265-KT261)</f>
        <v/>
      </c>
      <c r="KV265" s="45"/>
      <c r="KW265" s="45" t="str">
        <f>IF(KV265="","",KV261+KX261-KV265)</f>
        <v/>
      </c>
      <c r="KX265" s="45"/>
      <c r="KY265" s="63" t="str">
        <f>IF(KR265="","",KY261)</f>
        <v/>
      </c>
      <c r="KZ265" s="67" t="str">
        <f>IF(KS265="","",KZ261)</f>
        <v/>
      </c>
      <c r="LA265" s="45" t="str">
        <f>IF(KV265="","",KW265*KZ265)</f>
        <v/>
      </c>
      <c r="LB265" s="46" t="str">
        <f>IF(KW265="","",LA265/(KS265*100))</f>
        <v/>
      </c>
      <c r="LC265" s="37"/>
      <c r="LD265" s="29"/>
      <c r="LE265" s="52"/>
      <c r="LF265" s="43"/>
      <c r="LG265" s="45"/>
      <c r="LH265" s="45"/>
      <c r="LI265" s="45"/>
      <c r="LJ265" s="45"/>
      <c r="LK265" s="45"/>
      <c r="LL265" s="45"/>
      <c r="LM265" s="63"/>
      <c r="LN265" s="67"/>
      <c r="LO265" s="45" t="str">
        <f t="shared" si="1210"/>
        <v/>
      </c>
      <c r="LP265" s="46"/>
      <c r="LQ265" s="37"/>
      <c r="LR265" s="29"/>
      <c r="LS265" s="47"/>
      <c r="LT265" s="67"/>
      <c r="LU265" s="45" t="str">
        <f t="shared" si="1331"/>
        <v/>
      </c>
      <c r="LV265" s="45"/>
      <c r="LW265" s="45"/>
      <c r="LX265" s="45"/>
      <c r="LY265" s="45" t="str">
        <f t="shared" si="1332"/>
        <v/>
      </c>
      <c r="LZ265" s="45"/>
      <c r="MA265" s="45"/>
      <c r="MB265" s="45"/>
      <c r="MC265" s="45" t="str">
        <f t="shared" si="1298"/>
        <v/>
      </c>
      <c r="MD265" s="46" t="str">
        <f t="shared" si="1299"/>
        <v/>
      </c>
      <c r="ME265" s="37"/>
      <c r="MF265" s="29"/>
      <c r="MG265" s="47"/>
      <c r="MH265" s="67"/>
      <c r="MI265" s="45" t="str">
        <f t="shared" si="1333"/>
        <v/>
      </c>
      <c r="MJ265" s="45"/>
      <c r="MK265" s="45"/>
      <c r="ML265" s="45"/>
      <c r="MM265" s="45" t="str">
        <f t="shared" si="1334"/>
        <v/>
      </c>
      <c r="MN265" s="45"/>
      <c r="MO265" s="45"/>
      <c r="MP265" s="45"/>
      <c r="MQ265" s="45" t="str">
        <f t="shared" si="1300"/>
        <v/>
      </c>
      <c r="MR265" s="46" t="str">
        <f t="shared" si="1301"/>
        <v/>
      </c>
      <c r="MS265" s="37"/>
      <c r="MT265" s="29"/>
      <c r="MU265" s="47"/>
      <c r="MV265" s="67"/>
      <c r="MW265" s="45" t="str">
        <f t="shared" si="1335"/>
        <v/>
      </c>
      <c r="MX265" s="45"/>
      <c r="MY265" s="45"/>
      <c r="MZ265" s="45"/>
      <c r="NA265" s="45" t="str">
        <f t="shared" si="1336"/>
        <v/>
      </c>
      <c r="NB265" s="45"/>
      <c r="NC265" s="45"/>
      <c r="ND265" s="45"/>
      <c r="NE265" s="45" t="str">
        <f t="shared" si="1302"/>
        <v/>
      </c>
      <c r="NF265" s="46" t="str">
        <f t="shared" si="1303"/>
        <v/>
      </c>
      <c r="NG265" s="37"/>
      <c r="NH265" s="29"/>
      <c r="NI265" s="47"/>
      <c r="NJ265" s="67"/>
      <c r="NK265" s="45" t="str">
        <f t="shared" si="1337"/>
        <v/>
      </c>
      <c r="NL265" s="45"/>
      <c r="NM265" s="45"/>
      <c r="NN265" s="45"/>
      <c r="NO265" s="45" t="str">
        <f t="shared" si="1338"/>
        <v/>
      </c>
      <c r="NP265" s="45"/>
      <c r="NQ265" s="45"/>
      <c r="NR265" s="45"/>
      <c r="NS265" s="45" t="str">
        <f t="shared" si="1304"/>
        <v/>
      </c>
      <c r="NT265" s="46" t="str">
        <f t="shared" si="1305"/>
        <v/>
      </c>
      <c r="NU265" s="37"/>
    </row>
    <row r="266" spans="1:385" ht="15" customHeight="1" thickBot="1" x14ac:dyDescent="0.3">
      <c r="A266" s="38"/>
      <c r="B266" s="39"/>
      <c r="C266" s="40"/>
      <c r="D266" s="40"/>
      <c r="E266" s="41"/>
      <c r="F266" s="41"/>
      <c r="G266" s="40"/>
      <c r="H266" s="42"/>
      <c r="I266" s="45"/>
      <c r="J266" s="45" t="str">
        <f t="shared" si="1306"/>
        <v/>
      </c>
      <c r="K266" s="45"/>
      <c r="L266" s="45"/>
      <c r="M266" s="45"/>
      <c r="N266" s="45" t="str">
        <f t="shared" si="1307"/>
        <v/>
      </c>
      <c r="O266" s="45"/>
      <c r="P266" s="45"/>
      <c r="Q266" s="45"/>
      <c r="R266" s="45" t="str">
        <f t="shared" si="1276"/>
        <v/>
      </c>
      <c r="S266" s="46" t="str">
        <f t="shared" si="1277"/>
        <v/>
      </c>
      <c r="T266" s="37"/>
      <c r="U266" s="29"/>
      <c r="V266" s="47"/>
      <c r="W266" s="67"/>
      <c r="X266" s="45" t="str">
        <f t="shared" si="1308"/>
        <v/>
      </c>
      <c r="Y266" s="45"/>
      <c r="Z266" s="45"/>
      <c r="AA266" s="45"/>
      <c r="AB266" s="45" t="str">
        <f t="shared" si="1309"/>
        <v/>
      </c>
      <c r="AC266" s="45"/>
      <c r="AD266" s="45"/>
      <c r="AE266" s="45"/>
      <c r="AF266" s="45" t="str">
        <f t="shared" si="1278"/>
        <v/>
      </c>
      <c r="AG266" s="46" t="str">
        <f t="shared" si="1279"/>
        <v/>
      </c>
      <c r="AH266" s="37"/>
      <c r="AI266" s="29"/>
      <c r="AJ266" s="47"/>
      <c r="AK266" s="45"/>
      <c r="AL266" s="45" t="str">
        <f t="shared" si="1310"/>
        <v/>
      </c>
      <c r="AM266" s="45"/>
      <c r="AN266" s="45" t="str">
        <f t="shared" si="1311"/>
        <v/>
      </c>
      <c r="AO266" s="45"/>
      <c r="AP266" s="45" t="str">
        <f t="shared" si="1312"/>
        <v/>
      </c>
      <c r="AQ266" s="45"/>
      <c r="AR266" s="45"/>
      <c r="AS266" s="45"/>
      <c r="AT266" s="45" t="str">
        <f t="shared" si="1280"/>
        <v/>
      </c>
      <c r="AU266" s="46" t="str">
        <f t="shared" si="1281"/>
        <v/>
      </c>
      <c r="AV266" s="37"/>
      <c r="AW266" s="29"/>
      <c r="AX266" s="47"/>
      <c r="AY266" s="45"/>
      <c r="AZ266" s="45" t="str">
        <f t="shared" si="1313"/>
        <v/>
      </c>
      <c r="BA266" s="45"/>
      <c r="BB266" s="45" t="str">
        <f t="shared" si="1314"/>
        <v/>
      </c>
      <c r="BC266" s="45"/>
      <c r="BD266" s="45" t="str">
        <f t="shared" si="1315"/>
        <v/>
      </c>
      <c r="BE266" s="45"/>
      <c r="BF266" s="45"/>
      <c r="BG266" s="45"/>
      <c r="BH266" s="45" t="str">
        <f t="shared" si="1282"/>
        <v/>
      </c>
      <c r="BI266" s="46" t="str">
        <f t="shared" si="1283"/>
        <v/>
      </c>
      <c r="BJ266" s="37"/>
      <c r="BK266" s="29"/>
      <c r="BL266" s="75"/>
      <c r="BM266" s="76"/>
      <c r="BN266" s="76" t="str">
        <f t="shared" si="1339"/>
        <v/>
      </c>
      <c r="BO266" s="76"/>
      <c r="BP266" s="76" t="str">
        <f t="shared" si="1340"/>
        <v/>
      </c>
      <c r="BQ266" s="76"/>
      <c r="BR266" s="76" t="str">
        <f t="shared" si="1341"/>
        <v/>
      </c>
      <c r="BS266" s="76"/>
      <c r="BT266" s="78" t="str">
        <f t="shared" si="1268"/>
        <v/>
      </c>
      <c r="BU266" s="79" t="str">
        <f t="shared" si="1269"/>
        <v/>
      </c>
      <c r="BV266" s="76" t="str">
        <f t="shared" si="1342"/>
        <v/>
      </c>
      <c r="BW266" s="80" t="str">
        <f t="shared" si="1343"/>
        <v/>
      </c>
      <c r="BX266" s="37"/>
      <c r="BY266" s="57"/>
      <c r="BZ266" s="75"/>
      <c r="CA266" s="76"/>
      <c r="CB266" s="76" t="str">
        <f t="shared" si="1344"/>
        <v/>
      </c>
      <c r="CC266" s="76"/>
      <c r="CD266" s="76" t="str">
        <f t="shared" si="1345"/>
        <v/>
      </c>
      <c r="CE266" s="76"/>
      <c r="CF266" s="76" t="str">
        <f t="shared" si="1346"/>
        <v/>
      </c>
      <c r="CG266" s="76"/>
      <c r="CH266" s="78" t="str">
        <f t="shared" si="1347"/>
        <v/>
      </c>
      <c r="CI266" s="79" t="str">
        <f t="shared" si="1348"/>
        <v/>
      </c>
      <c r="CJ266" s="76" t="str">
        <f t="shared" si="1349"/>
        <v/>
      </c>
      <c r="CK266" s="80" t="str">
        <f t="shared" si="1350"/>
        <v/>
      </c>
      <c r="CL266" s="37"/>
      <c r="CM266" s="29"/>
      <c r="CN266" s="75"/>
      <c r="CO266" s="76"/>
      <c r="CP266" s="76" t="str">
        <f t="shared" si="1351"/>
        <v/>
      </c>
      <c r="CQ266" s="76"/>
      <c r="CR266" s="76" t="str">
        <f t="shared" si="1352"/>
        <v/>
      </c>
      <c r="CS266" s="76"/>
      <c r="CT266" s="76" t="str">
        <f t="shared" si="1353"/>
        <v/>
      </c>
      <c r="CU266" s="76"/>
      <c r="CV266" s="78" t="str">
        <f t="shared" si="1354"/>
        <v/>
      </c>
      <c r="CW266" s="79" t="str">
        <f t="shared" si="1355"/>
        <v/>
      </c>
      <c r="CX266" s="76" t="str">
        <f t="shared" si="1356"/>
        <v/>
      </c>
      <c r="CY266" s="80" t="str">
        <f t="shared" si="1357"/>
        <v/>
      </c>
      <c r="CZ266" s="37"/>
      <c r="DA266" s="29"/>
      <c r="DB266" s="47"/>
      <c r="DC266" s="67"/>
      <c r="DD266" s="45" t="str">
        <f t="shared" si="1316"/>
        <v/>
      </c>
      <c r="DE266" s="45"/>
      <c r="DF266" s="45"/>
      <c r="DG266" s="45"/>
      <c r="DH266" s="45" t="str">
        <f t="shared" si="1317"/>
        <v/>
      </c>
      <c r="DI266" s="45"/>
      <c r="DJ266" s="45"/>
      <c r="DK266" s="45"/>
      <c r="DL266" s="45" t="str">
        <f t="shared" si="1284"/>
        <v/>
      </c>
      <c r="DM266" s="46" t="str">
        <f t="shared" si="1285"/>
        <v/>
      </c>
      <c r="DN266" s="37"/>
      <c r="DO266" s="29"/>
      <c r="DP266" s="47"/>
      <c r="DQ266" s="45"/>
      <c r="DR266" s="45" t="str">
        <f t="shared" si="1318"/>
        <v/>
      </c>
      <c r="DS266" s="45"/>
      <c r="DT266" s="45" t="str">
        <f t="shared" si="1319"/>
        <v/>
      </c>
      <c r="DU266" s="45"/>
      <c r="DV266" s="45" t="str">
        <f t="shared" si="1320"/>
        <v/>
      </c>
      <c r="DW266" s="45"/>
      <c r="DX266" s="45"/>
      <c r="DY266" s="45"/>
      <c r="DZ266" s="45" t="str">
        <f t="shared" si="1286"/>
        <v/>
      </c>
      <c r="EA266" s="46" t="str">
        <f t="shared" si="1287"/>
        <v/>
      </c>
      <c r="EB266" s="37"/>
      <c r="ED266" s="47"/>
      <c r="EE266" s="67"/>
      <c r="EF266" s="45" t="str">
        <f t="shared" si="1321"/>
        <v/>
      </c>
      <c r="EG266" s="45"/>
      <c r="EH266" s="45"/>
      <c r="EI266" s="45"/>
      <c r="EJ266" s="45" t="str">
        <f t="shared" si="1322"/>
        <v/>
      </c>
      <c r="EK266" s="45"/>
      <c r="EL266" s="45"/>
      <c r="EM266" s="45"/>
      <c r="EN266" s="45" t="str">
        <f t="shared" si="1288"/>
        <v/>
      </c>
      <c r="EO266" s="46" t="str">
        <f t="shared" si="1289"/>
        <v/>
      </c>
      <c r="EP266" s="37"/>
      <c r="ER266" s="47"/>
      <c r="ES266" s="67"/>
      <c r="ET266" s="45" t="str">
        <f t="shared" si="1323"/>
        <v/>
      </c>
      <c r="EU266" s="45"/>
      <c r="EV266" s="45"/>
      <c r="EW266" s="45"/>
      <c r="EX266" s="45" t="str">
        <f t="shared" si="1324"/>
        <v/>
      </c>
      <c r="EY266" s="45"/>
      <c r="EZ266" s="45"/>
      <c r="FA266" s="45"/>
      <c r="FB266" s="45" t="str">
        <f t="shared" si="1290"/>
        <v/>
      </c>
      <c r="FC266" s="46" t="str">
        <f t="shared" si="1291"/>
        <v/>
      </c>
      <c r="FD266" s="37"/>
      <c r="FF266" s="47"/>
      <c r="FG266" s="67"/>
      <c r="FH266" s="45" t="str">
        <f t="shared" si="1325"/>
        <v/>
      </c>
      <c r="FI266" s="45"/>
      <c r="FJ266" s="45"/>
      <c r="FK266" s="45"/>
      <c r="FL266" s="45" t="str">
        <f t="shared" si="1326"/>
        <v/>
      </c>
      <c r="FM266" s="45"/>
      <c r="FN266" s="45"/>
      <c r="FO266" s="45"/>
      <c r="FP266" s="45" t="str">
        <f t="shared" si="1292"/>
        <v/>
      </c>
      <c r="FQ266" s="46" t="str">
        <f t="shared" si="1293"/>
        <v/>
      </c>
      <c r="FR266" s="37"/>
      <c r="FS266" s="29"/>
      <c r="FT266" s="47"/>
      <c r="FU266" s="67"/>
      <c r="FV266" s="45" t="str">
        <f t="shared" si="1327"/>
        <v/>
      </c>
      <c r="FW266" s="45"/>
      <c r="FX266" s="45"/>
      <c r="FY266" s="45"/>
      <c r="FZ266" s="45" t="str">
        <f t="shared" si="1328"/>
        <v/>
      </c>
      <c r="GA266" s="45"/>
      <c r="GB266" s="45"/>
      <c r="GC266" s="45"/>
      <c r="GD266" s="45" t="str">
        <f t="shared" si="1294"/>
        <v/>
      </c>
      <c r="GE266" s="46" t="str">
        <f t="shared" si="1295"/>
        <v/>
      </c>
      <c r="GF266" s="37"/>
      <c r="GH266" s="47"/>
      <c r="GI266" s="67"/>
      <c r="GJ266" s="45" t="str">
        <f t="shared" si="1329"/>
        <v/>
      </c>
      <c r="GK266" s="45"/>
      <c r="GL266" s="45"/>
      <c r="GM266" s="45"/>
      <c r="GN266" s="45" t="str">
        <f t="shared" si="1330"/>
        <v/>
      </c>
      <c r="GO266" s="45"/>
      <c r="GP266" s="45"/>
      <c r="GQ266" s="45"/>
      <c r="GR266" s="45" t="str">
        <f t="shared" si="1296"/>
        <v/>
      </c>
      <c r="GS266" s="46" t="str">
        <f t="shared" si="1297"/>
        <v/>
      </c>
      <c r="GT266" s="37"/>
      <c r="GU266" s="61"/>
      <c r="GV266" s="75"/>
      <c r="GW266" s="84"/>
      <c r="GX266" s="76"/>
      <c r="GY266" s="76" t="str">
        <f t="shared" si="1358"/>
        <v/>
      </c>
      <c r="GZ266" s="76"/>
      <c r="HA266" s="76" t="str">
        <f t="shared" si="1359"/>
        <v/>
      </c>
      <c r="HB266" s="76"/>
      <c r="HC266" s="76" t="str">
        <f t="shared" si="1360"/>
        <v/>
      </c>
      <c r="HD266" s="76"/>
      <c r="HE266" s="78" t="str">
        <f>IF(GX263="","",HE262)</f>
        <v/>
      </c>
      <c r="HF266" s="79" t="str">
        <f>IF(GX263="","",HF262)</f>
        <v/>
      </c>
      <c r="HG266" s="76" t="str">
        <f t="shared" si="1361"/>
        <v/>
      </c>
      <c r="HH266" s="80" t="str">
        <f>IF(HC266="","",HG266/(GY264*100))</f>
        <v/>
      </c>
      <c r="HI266" s="37"/>
      <c r="HK266" s="75"/>
      <c r="HL266" s="76"/>
      <c r="HM266" s="76" t="str">
        <f t="shared" si="1362"/>
        <v/>
      </c>
      <c r="HN266" s="76"/>
      <c r="HO266" s="76" t="str">
        <f t="shared" si="1363"/>
        <v/>
      </c>
      <c r="HP266" s="76"/>
      <c r="HQ266" s="76" t="str">
        <f t="shared" si="1364"/>
        <v/>
      </c>
      <c r="HR266" s="76"/>
      <c r="HS266" s="78" t="str">
        <f t="shared" si="1270"/>
        <v/>
      </c>
      <c r="HT266" s="79" t="str">
        <f t="shared" si="1271"/>
        <v/>
      </c>
      <c r="HU266" s="76" t="str">
        <f t="shared" si="1365"/>
        <v/>
      </c>
      <c r="HV266" s="80" t="str">
        <f t="shared" si="1366"/>
        <v/>
      </c>
      <c r="HW266" s="37"/>
      <c r="HX266" s="360"/>
      <c r="HY266" s="75"/>
      <c r="HZ266" s="76"/>
      <c r="IA266" s="76" t="str">
        <f t="shared" si="1367"/>
        <v/>
      </c>
      <c r="IB266" s="76"/>
      <c r="IC266" s="76" t="str">
        <f t="shared" si="1368"/>
        <v/>
      </c>
      <c r="ID266" s="76"/>
      <c r="IE266" s="76" t="str">
        <f t="shared" si="1369"/>
        <v/>
      </c>
      <c r="IF266" s="76"/>
      <c r="IG266" s="78" t="str">
        <f t="shared" si="1370"/>
        <v/>
      </c>
      <c r="IH266" s="79" t="str">
        <f t="shared" si="1371"/>
        <v/>
      </c>
      <c r="II266" s="76" t="str">
        <f t="shared" si="1372"/>
        <v/>
      </c>
      <c r="IJ266" s="80" t="str">
        <f t="shared" si="1373"/>
        <v/>
      </c>
      <c r="IK266" s="37"/>
      <c r="IL266" s="29"/>
      <c r="IM266" s="75"/>
      <c r="IN266" s="76"/>
      <c r="IO266" s="76" t="str">
        <f t="shared" si="1374"/>
        <v/>
      </c>
      <c r="IP266" s="76"/>
      <c r="IQ266" s="76" t="str">
        <f t="shared" si="1375"/>
        <v/>
      </c>
      <c r="IR266" s="76"/>
      <c r="IS266" s="76" t="str">
        <f t="shared" si="1376"/>
        <v/>
      </c>
      <c r="IT266" s="76"/>
      <c r="IU266" s="78" t="str">
        <f t="shared" si="1392"/>
        <v/>
      </c>
      <c r="IV266" s="79" t="str">
        <f t="shared" si="1377"/>
        <v/>
      </c>
      <c r="IW266" s="76" t="str">
        <f t="shared" si="1378"/>
        <v/>
      </c>
      <c r="IX266" s="80" t="str">
        <f t="shared" si="1379"/>
        <v/>
      </c>
      <c r="IY266" s="37"/>
      <c r="IZ266" s="61"/>
      <c r="JA266" s="75"/>
      <c r="JB266" s="76"/>
      <c r="JC266" s="76" t="str">
        <f t="shared" si="1380"/>
        <v/>
      </c>
      <c r="JD266" s="76"/>
      <c r="JE266" s="76" t="str">
        <f t="shared" si="1381"/>
        <v/>
      </c>
      <c r="JF266" s="76"/>
      <c r="JG266" s="76" t="str">
        <f t="shared" si="1382"/>
        <v/>
      </c>
      <c r="JH266" s="76"/>
      <c r="JI266" s="78" t="str">
        <f t="shared" si="1383"/>
        <v/>
      </c>
      <c r="JJ266" s="79" t="str">
        <f t="shared" si="1384"/>
        <v/>
      </c>
      <c r="JK266" s="76" t="str">
        <f t="shared" si="1385"/>
        <v/>
      </c>
      <c r="JL266" s="80" t="str">
        <f t="shared" si="1386"/>
        <v/>
      </c>
      <c r="JM266" s="37"/>
      <c r="JN266" s="29"/>
      <c r="JO266" s="75"/>
      <c r="JP266" s="76"/>
      <c r="JQ266" s="76" t="str">
        <f t="shared" si="1387"/>
        <v/>
      </c>
      <c r="JR266" s="76"/>
      <c r="JS266" s="76" t="str">
        <f t="shared" si="1388"/>
        <v/>
      </c>
      <c r="JT266" s="76"/>
      <c r="JU266" s="76" t="str">
        <f t="shared" si="1389"/>
        <v/>
      </c>
      <c r="JV266" s="76"/>
      <c r="JW266" s="78" t="str">
        <f t="shared" si="1272"/>
        <v/>
      </c>
      <c r="JX266" s="79" t="str">
        <f t="shared" si="1273"/>
        <v/>
      </c>
      <c r="JY266" s="76" t="str">
        <f t="shared" si="1390"/>
        <v/>
      </c>
      <c r="JZ266" s="80" t="str">
        <f t="shared" si="1391"/>
        <v/>
      </c>
      <c r="KA266" s="37"/>
      <c r="KB266" s="51"/>
      <c r="KC266" s="75"/>
      <c r="KD266" s="76"/>
      <c r="KE266" s="76" t="str">
        <f>IF(KD266="","",KD266-KD262)</f>
        <v/>
      </c>
      <c r="KF266" s="76"/>
      <c r="KG266" s="76" t="str">
        <f>IF(KF266="","",KF266-KF262)</f>
        <v/>
      </c>
      <c r="KH266" s="76"/>
      <c r="KI266" s="76" t="str">
        <f>IF(KH266="","",KH262+KJ262-KH266)</f>
        <v/>
      </c>
      <c r="KJ266" s="76"/>
      <c r="KK266" s="78" t="str">
        <f>IF(KD266="","",KK262)</f>
        <v/>
      </c>
      <c r="KL266" s="79" t="str">
        <f>IF(KE266="","",KL262)</f>
        <v/>
      </c>
      <c r="KM266" s="76" t="str">
        <f>IF(KH266="","",KI266*KL266)</f>
        <v/>
      </c>
      <c r="KN266" s="80" t="str">
        <f>IF(KI266="","",KM266/(KE266*100))</f>
        <v/>
      </c>
      <c r="KO266" s="37"/>
      <c r="KP266" s="29"/>
      <c r="KQ266" s="75"/>
      <c r="KR266" s="76"/>
      <c r="KS266" s="76" t="str">
        <f>IF(KR266="","",KR266-KR262)</f>
        <v/>
      </c>
      <c r="KT266" s="76"/>
      <c r="KU266" s="76" t="str">
        <f>IF(KT266="","",KT266-KT262)</f>
        <v/>
      </c>
      <c r="KV266" s="76"/>
      <c r="KW266" s="76" t="str">
        <f>IF(KV266="","",KV262+KX262-KV266)</f>
        <v/>
      </c>
      <c r="KX266" s="76"/>
      <c r="KY266" s="78" t="str">
        <f>IF(KR266="","",KY262)</f>
        <v/>
      </c>
      <c r="KZ266" s="79" t="str">
        <f>IF(KS266="","",KZ262)</f>
        <v/>
      </c>
      <c r="LA266" s="76" t="str">
        <f>IF(KV266="","",KW266*KZ266)</f>
        <v/>
      </c>
      <c r="LB266" s="80" t="str">
        <f>IF(KW266="","",LA266/(KS266*100))</f>
        <v/>
      </c>
      <c r="LC266" s="37"/>
      <c r="LD266" s="29"/>
      <c r="LE266" s="95"/>
      <c r="LF266" s="27"/>
      <c r="LG266" s="76"/>
      <c r="LH266" s="76"/>
      <c r="LI266" s="76"/>
      <c r="LJ266" s="76"/>
      <c r="LK266" s="76"/>
      <c r="LL266" s="76"/>
      <c r="LM266" s="78"/>
      <c r="LN266" s="79"/>
      <c r="LO266" s="76" t="str">
        <f t="shared" si="1210"/>
        <v/>
      </c>
      <c r="LP266" s="80"/>
      <c r="LQ266" s="37"/>
      <c r="LR266" s="29"/>
      <c r="LS266" s="47"/>
      <c r="LT266" s="67"/>
      <c r="LU266" s="45" t="str">
        <f t="shared" si="1331"/>
        <v/>
      </c>
      <c r="LV266" s="45"/>
      <c r="LW266" s="45"/>
      <c r="LX266" s="45"/>
      <c r="LY266" s="45" t="str">
        <f t="shared" si="1332"/>
        <v/>
      </c>
      <c r="LZ266" s="45"/>
      <c r="MA266" s="45"/>
      <c r="MB266" s="45"/>
      <c r="MC266" s="45" t="str">
        <f t="shared" si="1298"/>
        <v/>
      </c>
      <c r="MD266" s="46" t="str">
        <f t="shared" si="1299"/>
        <v/>
      </c>
      <c r="ME266" s="37"/>
      <c r="MF266" s="29"/>
      <c r="MG266" s="47"/>
      <c r="MH266" s="67"/>
      <c r="MI266" s="45" t="str">
        <f t="shared" si="1333"/>
        <v/>
      </c>
      <c r="MJ266" s="45"/>
      <c r="MK266" s="45"/>
      <c r="ML266" s="45"/>
      <c r="MM266" s="45" t="str">
        <f t="shared" si="1334"/>
        <v/>
      </c>
      <c r="MN266" s="45"/>
      <c r="MO266" s="45"/>
      <c r="MP266" s="45"/>
      <c r="MQ266" s="45" t="str">
        <f t="shared" si="1300"/>
        <v/>
      </c>
      <c r="MR266" s="46" t="str">
        <f t="shared" si="1301"/>
        <v/>
      </c>
      <c r="MS266" s="37"/>
      <c r="MT266" s="29"/>
      <c r="MU266" s="47"/>
      <c r="MV266" s="67"/>
      <c r="MW266" s="45" t="str">
        <f t="shared" si="1335"/>
        <v/>
      </c>
      <c r="MX266" s="45"/>
      <c r="MY266" s="45"/>
      <c r="MZ266" s="45"/>
      <c r="NA266" s="45" t="str">
        <f t="shared" si="1336"/>
        <v/>
      </c>
      <c r="NB266" s="45"/>
      <c r="NC266" s="45"/>
      <c r="ND266" s="45"/>
      <c r="NE266" s="45" t="str">
        <f t="shared" si="1302"/>
        <v/>
      </c>
      <c r="NF266" s="46" t="str">
        <f t="shared" si="1303"/>
        <v/>
      </c>
      <c r="NG266" s="37"/>
      <c r="NH266" s="29"/>
      <c r="NI266" s="47"/>
      <c r="NJ266" s="67"/>
      <c r="NK266" s="45" t="str">
        <f t="shared" si="1337"/>
        <v/>
      </c>
      <c r="NL266" s="45"/>
      <c r="NM266" s="45"/>
      <c r="NN266" s="45"/>
      <c r="NO266" s="45" t="str">
        <f t="shared" si="1338"/>
        <v/>
      </c>
      <c r="NP266" s="45"/>
      <c r="NQ266" s="45"/>
      <c r="NR266" s="45"/>
      <c r="NS266" s="45" t="str">
        <f t="shared" si="1304"/>
        <v/>
      </c>
      <c r="NT266" s="46" t="str">
        <f t="shared" si="1305"/>
        <v/>
      </c>
      <c r="NU266" s="37"/>
    </row>
    <row r="267" spans="1:385" ht="15" customHeight="1" thickTop="1" x14ac:dyDescent="0.25">
      <c r="A267" s="38"/>
      <c r="B267" s="39"/>
      <c r="C267" s="40"/>
      <c r="D267" s="40"/>
      <c r="E267" s="41"/>
      <c r="F267" s="41"/>
      <c r="G267" s="40"/>
      <c r="H267" s="42"/>
      <c r="I267" s="45"/>
      <c r="J267" s="45" t="str">
        <f t="shared" si="1306"/>
        <v/>
      </c>
      <c r="K267" s="45"/>
      <c r="L267" s="45"/>
      <c r="M267" s="45"/>
      <c r="N267" s="45" t="str">
        <f t="shared" si="1307"/>
        <v/>
      </c>
      <c r="O267" s="45"/>
      <c r="P267" s="45"/>
      <c r="Q267" s="45"/>
      <c r="R267" s="45" t="str">
        <f t="shared" si="1276"/>
        <v/>
      </c>
      <c r="S267" s="46" t="str">
        <f t="shared" si="1277"/>
        <v/>
      </c>
      <c r="T267" s="37"/>
      <c r="U267" s="29"/>
      <c r="V267" s="47"/>
      <c r="W267" s="67"/>
      <c r="X267" s="45"/>
      <c r="Y267" s="45"/>
      <c r="Z267" s="45"/>
      <c r="AA267" s="45"/>
      <c r="AB267" s="45"/>
      <c r="AC267" s="45"/>
      <c r="AD267" s="45"/>
      <c r="AE267" s="45"/>
      <c r="AF267" s="45"/>
      <c r="AG267" s="46"/>
      <c r="AH267" s="37"/>
      <c r="AI267" s="29"/>
      <c r="AJ267" s="47"/>
      <c r="AK267" s="45"/>
      <c r="AL267" s="45" t="str">
        <f t="shared" si="1310"/>
        <v/>
      </c>
      <c r="AM267" s="45"/>
      <c r="AN267" s="45" t="str">
        <f t="shared" si="1311"/>
        <v/>
      </c>
      <c r="AO267" s="45"/>
      <c r="AP267" s="45" t="str">
        <f t="shared" si="1312"/>
        <v/>
      </c>
      <c r="AQ267" s="45"/>
      <c r="AR267" s="45"/>
      <c r="AS267" s="45"/>
      <c r="AT267" s="45" t="str">
        <f t="shared" si="1280"/>
        <v/>
      </c>
      <c r="AU267" s="46" t="str">
        <f t="shared" si="1281"/>
        <v/>
      </c>
      <c r="AV267" s="37"/>
      <c r="AW267" s="29"/>
      <c r="AX267" s="47"/>
      <c r="AY267" s="45"/>
      <c r="AZ267" s="45" t="str">
        <f t="shared" si="1313"/>
        <v/>
      </c>
      <c r="BA267" s="45"/>
      <c r="BB267" s="45" t="str">
        <f t="shared" si="1314"/>
        <v/>
      </c>
      <c r="BC267" s="45"/>
      <c r="BD267" s="45" t="str">
        <f t="shared" si="1315"/>
        <v/>
      </c>
      <c r="BE267" s="45"/>
      <c r="BF267" s="45"/>
      <c r="BG267" s="45"/>
      <c r="BH267" s="45" t="str">
        <f t="shared" si="1282"/>
        <v/>
      </c>
      <c r="BI267" s="46" t="str">
        <f t="shared" si="1283"/>
        <v/>
      </c>
      <c r="BJ267" s="37"/>
      <c r="BK267" s="29"/>
      <c r="BL267" s="52" t="str">
        <f>IF($A231="","",$A231)</f>
        <v/>
      </c>
      <c r="BM267" s="43"/>
      <c r="BN267" s="43" t="str">
        <f t="shared" si="1339"/>
        <v/>
      </c>
      <c r="BO267" s="43"/>
      <c r="BP267" s="87" t="str">
        <f t="shared" si="1340"/>
        <v/>
      </c>
      <c r="BQ267" s="43"/>
      <c r="BR267" s="43" t="str">
        <f t="shared" si="1341"/>
        <v/>
      </c>
      <c r="BS267" s="43"/>
      <c r="BT267" s="44" t="str">
        <f t="shared" si="1268"/>
        <v/>
      </c>
      <c r="BU267" s="48" t="str">
        <f t="shared" si="1269"/>
        <v/>
      </c>
      <c r="BV267" s="45" t="str">
        <f t="shared" si="1342"/>
        <v/>
      </c>
      <c r="BW267" s="89" t="str">
        <f t="shared" si="1343"/>
        <v/>
      </c>
      <c r="BX267" s="37"/>
      <c r="BY267" s="57"/>
      <c r="BZ267" s="52" t="str">
        <f>IF($A231="","",$A231)</f>
        <v/>
      </c>
      <c r="CA267" s="43"/>
      <c r="CB267" s="43" t="str">
        <f t="shared" si="1344"/>
        <v/>
      </c>
      <c r="CC267" s="43"/>
      <c r="CD267" s="87" t="str">
        <f t="shared" si="1345"/>
        <v/>
      </c>
      <c r="CE267" s="43"/>
      <c r="CF267" s="43" t="str">
        <f t="shared" si="1346"/>
        <v/>
      </c>
      <c r="CG267" s="43"/>
      <c r="CH267" s="44" t="str">
        <f t="shared" si="1347"/>
        <v/>
      </c>
      <c r="CI267" s="48" t="str">
        <f t="shared" si="1348"/>
        <v/>
      </c>
      <c r="CJ267" s="45" t="str">
        <f t="shared" si="1349"/>
        <v/>
      </c>
      <c r="CK267" s="89" t="str">
        <f t="shared" si="1350"/>
        <v/>
      </c>
      <c r="CL267" s="37"/>
      <c r="CM267" s="29"/>
      <c r="CN267" s="52" t="str">
        <f>IF($A231="","",$A231)</f>
        <v/>
      </c>
      <c r="CO267" s="43"/>
      <c r="CP267" s="43" t="str">
        <f t="shared" si="1351"/>
        <v/>
      </c>
      <c r="CQ267" s="43"/>
      <c r="CR267" s="87" t="str">
        <f t="shared" si="1352"/>
        <v/>
      </c>
      <c r="CS267" s="43"/>
      <c r="CT267" s="43" t="str">
        <f t="shared" si="1353"/>
        <v/>
      </c>
      <c r="CU267" s="43"/>
      <c r="CV267" s="44" t="str">
        <f t="shared" si="1354"/>
        <v/>
      </c>
      <c r="CW267" s="48" t="str">
        <f t="shared" si="1355"/>
        <v/>
      </c>
      <c r="CX267" s="45" t="str">
        <f t="shared" si="1356"/>
        <v/>
      </c>
      <c r="CY267" s="89" t="str">
        <f t="shared" si="1357"/>
        <v/>
      </c>
      <c r="CZ267" s="37"/>
      <c r="DA267" s="29"/>
      <c r="DB267" s="47"/>
      <c r="DC267" s="67"/>
      <c r="DD267" s="45"/>
      <c r="DE267" s="45"/>
      <c r="DF267" s="45"/>
      <c r="DG267" s="45"/>
      <c r="DH267" s="45"/>
      <c r="DI267" s="45"/>
      <c r="DJ267" s="45"/>
      <c r="DK267" s="45"/>
      <c r="DL267" s="45"/>
      <c r="DM267" s="46"/>
      <c r="DN267" s="37"/>
      <c r="DO267" s="29"/>
      <c r="DP267" s="47"/>
      <c r="DQ267" s="45"/>
      <c r="DR267" s="45" t="str">
        <f t="shared" si="1318"/>
        <v/>
      </c>
      <c r="DS267" s="45"/>
      <c r="DT267" s="45" t="str">
        <f t="shared" si="1319"/>
        <v/>
      </c>
      <c r="DU267" s="45"/>
      <c r="DV267" s="45" t="str">
        <f t="shared" si="1320"/>
        <v/>
      </c>
      <c r="DW267" s="45"/>
      <c r="DX267" s="45"/>
      <c r="DY267" s="45"/>
      <c r="DZ267" s="45" t="str">
        <f t="shared" si="1286"/>
        <v/>
      </c>
      <c r="EA267" s="46" t="str">
        <f t="shared" si="1287"/>
        <v/>
      </c>
      <c r="EB267" s="37"/>
      <c r="ED267" s="47"/>
      <c r="EE267" s="67"/>
      <c r="EF267" s="45"/>
      <c r="EG267" s="45"/>
      <c r="EH267" s="45"/>
      <c r="EI267" s="45"/>
      <c r="EJ267" s="45"/>
      <c r="EK267" s="45"/>
      <c r="EL267" s="45"/>
      <c r="EM267" s="45"/>
      <c r="EN267" s="45"/>
      <c r="EO267" s="46"/>
      <c r="EP267" s="37"/>
      <c r="ER267" s="47"/>
      <c r="ES267" s="67"/>
      <c r="ET267" s="45"/>
      <c r="EU267" s="45"/>
      <c r="EV267" s="45"/>
      <c r="EW267" s="45"/>
      <c r="EX267" s="45"/>
      <c r="EY267" s="45"/>
      <c r="EZ267" s="45"/>
      <c r="FA267" s="45"/>
      <c r="FB267" s="45"/>
      <c r="FC267" s="46"/>
      <c r="FD267" s="37"/>
      <c r="FF267" s="47"/>
      <c r="FG267" s="67"/>
      <c r="FH267" s="45"/>
      <c r="FI267" s="45"/>
      <c r="FJ267" s="45"/>
      <c r="FK267" s="45"/>
      <c r="FL267" s="45"/>
      <c r="FM267" s="45"/>
      <c r="FN267" s="45"/>
      <c r="FO267" s="45"/>
      <c r="FP267" s="45"/>
      <c r="FQ267" s="46"/>
      <c r="FR267" s="37"/>
      <c r="FS267" s="29"/>
      <c r="FT267" s="47"/>
      <c r="FU267" s="67"/>
      <c r="FV267" s="45"/>
      <c r="FW267" s="45"/>
      <c r="FX267" s="45"/>
      <c r="FY267" s="45"/>
      <c r="FZ267" s="45"/>
      <c r="GA267" s="45"/>
      <c r="GB267" s="45"/>
      <c r="GC267" s="45"/>
      <c r="GD267" s="45"/>
      <c r="GE267" s="46"/>
      <c r="GF267" s="37"/>
      <c r="GH267" s="47"/>
      <c r="GI267" s="67"/>
      <c r="GJ267" s="45"/>
      <c r="GK267" s="45"/>
      <c r="GL267" s="45"/>
      <c r="GM267" s="45"/>
      <c r="GN267" s="45"/>
      <c r="GO267" s="45"/>
      <c r="GP267" s="45"/>
      <c r="GQ267" s="45"/>
      <c r="GR267" s="45"/>
      <c r="GS267" s="46"/>
      <c r="GT267" s="37"/>
      <c r="GU267" s="61"/>
      <c r="GV267" s="52" t="str">
        <f>IF($A231="","",$A231)</f>
        <v/>
      </c>
      <c r="GW267" s="62"/>
      <c r="GX267" s="43"/>
      <c r="GY267" s="43" t="str">
        <f t="shared" si="1358"/>
        <v/>
      </c>
      <c r="GZ267" s="43"/>
      <c r="HA267" s="87" t="str">
        <f t="shared" si="1359"/>
        <v/>
      </c>
      <c r="HB267" s="43"/>
      <c r="HC267" s="43" t="str">
        <f t="shared" si="1360"/>
        <v/>
      </c>
      <c r="HD267" s="43"/>
      <c r="HE267" s="44" t="str">
        <f>IF(GX267="","",HE263)</f>
        <v/>
      </c>
      <c r="HF267" s="48" t="str">
        <f>IF(GX267="","",HF263)</f>
        <v/>
      </c>
      <c r="HG267" s="45" t="str">
        <f t="shared" si="1361"/>
        <v/>
      </c>
      <c r="HH267" s="89" t="str">
        <f t="shared" ref="HH267:HH274" si="1393">IF(HC267="","",HG267/(GY267*100))</f>
        <v/>
      </c>
      <c r="HI267" s="37"/>
      <c r="HK267" s="52" t="str">
        <f>IF($A231="","",$A231)</f>
        <v/>
      </c>
      <c r="HL267" s="43"/>
      <c r="HM267" s="43" t="str">
        <f t="shared" si="1362"/>
        <v/>
      </c>
      <c r="HN267" s="43"/>
      <c r="HO267" s="87" t="str">
        <f t="shared" si="1363"/>
        <v/>
      </c>
      <c r="HP267" s="43"/>
      <c r="HQ267" s="43" t="str">
        <f t="shared" si="1364"/>
        <v/>
      </c>
      <c r="HR267" s="43"/>
      <c r="HS267" s="44" t="str">
        <f t="shared" si="1270"/>
        <v/>
      </c>
      <c r="HT267" s="48" t="str">
        <f t="shared" si="1271"/>
        <v/>
      </c>
      <c r="HU267" s="45" t="str">
        <f t="shared" si="1365"/>
        <v/>
      </c>
      <c r="HV267" s="89" t="str">
        <f t="shared" si="1366"/>
        <v/>
      </c>
      <c r="HW267" s="37"/>
      <c r="HX267" s="360"/>
      <c r="HY267" s="52" t="str">
        <f>IF($A231="","",$A231)</f>
        <v/>
      </c>
      <c r="HZ267" s="43"/>
      <c r="IA267" s="43" t="str">
        <f t="shared" si="1367"/>
        <v/>
      </c>
      <c r="IB267" s="43"/>
      <c r="IC267" s="87" t="str">
        <f t="shared" si="1368"/>
        <v/>
      </c>
      <c r="ID267" s="43"/>
      <c r="IE267" s="43" t="str">
        <f t="shared" si="1369"/>
        <v/>
      </c>
      <c r="IF267" s="43"/>
      <c r="IG267" s="44" t="str">
        <f t="shared" si="1370"/>
        <v/>
      </c>
      <c r="IH267" s="48" t="str">
        <f t="shared" si="1371"/>
        <v/>
      </c>
      <c r="II267" s="45" t="str">
        <f t="shared" si="1372"/>
        <v/>
      </c>
      <c r="IJ267" s="89" t="str">
        <f t="shared" si="1373"/>
        <v/>
      </c>
      <c r="IK267" s="37"/>
      <c r="IL267" s="29"/>
      <c r="IM267" s="52" t="str">
        <f>IF($A231="","",$A231)</f>
        <v/>
      </c>
      <c r="IN267" s="43"/>
      <c r="IO267" s="43" t="str">
        <f t="shared" si="1374"/>
        <v/>
      </c>
      <c r="IP267" s="43"/>
      <c r="IQ267" s="87" t="str">
        <f t="shared" si="1375"/>
        <v/>
      </c>
      <c r="IR267" s="43"/>
      <c r="IS267" s="43" t="str">
        <f t="shared" si="1376"/>
        <v/>
      </c>
      <c r="IT267" s="43"/>
      <c r="IU267" s="44" t="str">
        <f t="shared" si="1392"/>
        <v/>
      </c>
      <c r="IV267" s="48" t="str">
        <f t="shared" si="1377"/>
        <v/>
      </c>
      <c r="IW267" s="45" t="str">
        <f t="shared" si="1378"/>
        <v/>
      </c>
      <c r="IX267" s="89" t="str">
        <f t="shared" si="1379"/>
        <v/>
      </c>
      <c r="IY267" s="37"/>
      <c r="IZ267" s="61"/>
      <c r="JA267" s="52" t="str">
        <f>IF($A231="","",$A231)</f>
        <v/>
      </c>
      <c r="JB267" s="43"/>
      <c r="JC267" s="43" t="str">
        <f t="shared" si="1380"/>
        <v/>
      </c>
      <c r="JD267" s="43"/>
      <c r="JE267" s="87" t="str">
        <f t="shared" si="1381"/>
        <v/>
      </c>
      <c r="JF267" s="43"/>
      <c r="JG267" s="43" t="str">
        <f t="shared" si="1382"/>
        <v/>
      </c>
      <c r="JH267" s="43"/>
      <c r="JI267" s="44" t="str">
        <f t="shared" si="1383"/>
        <v/>
      </c>
      <c r="JJ267" s="48" t="str">
        <f t="shared" si="1384"/>
        <v/>
      </c>
      <c r="JK267" s="45" t="str">
        <f t="shared" si="1385"/>
        <v/>
      </c>
      <c r="JL267" s="89" t="str">
        <f t="shared" si="1386"/>
        <v/>
      </c>
      <c r="JM267" s="37"/>
      <c r="JN267" s="29"/>
      <c r="JO267" s="52" t="str">
        <f>IF($A231="","",$A231)</f>
        <v/>
      </c>
      <c r="JP267" s="43"/>
      <c r="JQ267" s="43" t="str">
        <f t="shared" si="1387"/>
        <v/>
      </c>
      <c r="JR267" s="43"/>
      <c r="JS267" s="87" t="str">
        <f t="shared" si="1388"/>
        <v/>
      </c>
      <c r="JT267" s="43"/>
      <c r="JU267" s="43" t="str">
        <f t="shared" si="1389"/>
        <v/>
      </c>
      <c r="JV267" s="43"/>
      <c r="JW267" s="44" t="str">
        <f t="shared" si="1272"/>
        <v/>
      </c>
      <c r="JX267" s="48" t="str">
        <f t="shared" si="1273"/>
        <v/>
      </c>
      <c r="JY267" s="45" t="str">
        <f t="shared" si="1390"/>
        <v/>
      </c>
      <c r="JZ267" s="89" t="str">
        <f t="shared" si="1391"/>
        <v/>
      </c>
      <c r="KA267" s="37"/>
      <c r="KB267" s="51"/>
      <c r="KC267" s="52" t="str">
        <f>IF($A231="","",$A231)</f>
        <v/>
      </c>
      <c r="KD267" s="43"/>
      <c r="KE267" s="43" t="str">
        <f>IF(KD267="","",KD267-KD263)</f>
        <v/>
      </c>
      <c r="KF267" s="43"/>
      <c r="KG267" s="87" t="str">
        <f>IF(KF267="","",KF267-KF263)</f>
        <v/>
      </c>
      <c r="KH267" s="43"/>
      <c r="KI267" s="43" t="str">
        <f>IF(KH267="","",KH263+KJ263-KH267)</f>
        <v/>
      </c>
      <c r="KJ267" s="43"/>
      <c r="KK267" s="44" t="str">
        <f>IF(KD267="","",KK263)</f>
        <v/>
      </c>
      <c r="KL267" s="48" t="str">
        <f>IF(KE267="","",KL263)</f>
        <v/>
      </c>
      <c r="KM267" s="45" t="str">
        <f>IF(KH267="","",KI267*KL267)</f>
        <v/>
      </c>
      <c r="KN267" s="89" t="str">
        <f>IF(KI267="","",KM267/(KE267*100))</f>
        <v/>
      </c>
      <c r="KO267" s="37"/>
      <c r="KP267" s="29"/>
      <c r="KQ267" s="52" t="str">
        <f>IF($A231="","",$A231)</f>
        <v/>
      </c>
      <c r="KR267" s="43"/>
      <c r="KS267" s="43" t="str">
        <f>IF(KR267="","",KR267-KR263)</f>
        <v/>
      </c>
      <c r="KT267" s="43"/>
      <c r="KU267" s="87" t="str">
        <f>IF(KT267="","",KT267-KT263)</f>
        <v/>
      </c>
      <c r="KV267" s="43"/>
      <c r="KW267" s="43" t="str">
        <f>IF(KV267="","",KV263+KX263-KV267)</f>
        <v/>
      </c>
      <c r="KX267" s="43"/>
      <c r="KY267" s="44" t="str">
        <f>IF(KR267="","",KY263)</f>
        <v/>
      </c>
      <c r="KZ267" s="48" t="str">
        <f>IF(KS267="","",KZ263)</f>
        <v/>
      </c>
      <c r="LA267" s="45" t="str">
        <f>IF(KV267="","",KW267*KZ267)</f>
        <v/>
      </c>
      <c r="LB267" s="89" t="str">
        <f>IF(KW267="","",LA267/(KS267*100))</f>
        <v/>
      </c>
      <c r="LC267" s="37"/>
      <c r="LD267" s="29"/>
      <c r="LE267" s="101"/>
      <c r="LF267" s="87"/>
      <c r="LG267" s="87"/>
      <c r="LH267" s="87"/>
      <c r="LI267" s="87"/>
      <c r="LJ267" s="87"/>
      <c r="LK267" s="87" t="str">
        <f>IF(LJ267="","",#REF!+#REF!-LJ267)</f>
        <v/>
      </c>
      <c r="LL267" s="87"/>
      <c r="LM267" s="102"/>
      <c r="LN267" s="103"/>
      <c r="LO267" s="87"/>
      <c r="LP267" s="89"/>
      <c r="LQ267" s="37"/>
      <c r="LR267" s="29"/>
      <c r="LS267" s="47"/>
      <c r="LT267" s="67"/>
      <c r="LU267" s="45"/>
      <c r="LV267" s="45"/>
      <c r="LW267" s="45"/>
      <c r="LX267" s="45"/>
      <c r="LY267" s="45"/>
      <c r="LZ267" s="45"/>
      <c r="MA267" s="45"/>
      <c r="MB267" s="45"/>
      <c r="MC267" s="45"/>
      <c r="MD267" s="46"/>
      <c r="ME267" s="37"/>
      <c r="MF267" s="29"/>
      <c r="MG267" s="47"/>
      <c r="MH267" s="67"/>
      <c r="MI267" s="45"/>
      <c r="MJ267" s="45"/>
      <c r="MK267" s="45"/>
      <c r="ML267" s="45"/>
      <c r="MM267" s="45"/>
      <c r="MN267" s="45"/>
      <c r="MO267" s="45"/>
      <c r="MP267" s="45"/>
      <c r="MQ267" s="45"/>
      <c r="MR267" s="46"/>
      <c r="MS267" s="37"/>
      <c r="MT267" s="29"/>
      <c r="MU267" s="47"/>
      <c r="MV267" s="67"/>
      <c r="MW267" s="45"/>
      <c r="MX267" s="45"/>
      <c r="MY267" s="45"/>
      <c r="MZ267" s="45"/>
      <c r="NA267" s="45"/>
      <c r="NB267" s="45"/>
      <c r="NC267" s="45"/>
      <c r="ND267" s="45"/>
      <c r="NE267" s="45"/>
      <c r="NF267" s="46"/>
      <c r="NG267" s="37"/>
      <c r="NH267" s="29"/>
      <c r="NI267" s="47"/>
      <c r="NJ267" s="67"/>
      <c r="NK267" s="45"/>
      <c r="NL267" s="45"/>
      <c r="NM267" s="45"/>
      <c r="NN267" s="45"/>
      <c r="NO267" s="45"/>
      <c r="NP267" s="45"/>
      <c r="NQ267" s="45"/>
      <c r="NR267" s="45"/>
      <c r="NS267" s="45"/>
      <c r="NT267" s="46"/>
      <c r="NU267" s="37"/>
    </row>
    <row r="268" spans="1:385" x14ac:dyDescent="0.25">
      <c r="A268" s="38"/>
      <c r="B268" s="39"/>
      <c r="C268" s="40"/>
      <c r="D268" s="40"/>
      <c r="E268" s="41"/>
      <c r="F268" s="41"/>
      <c r="G268" s="40"/>
      <c r="H268" s="42"/>
      <c r="I268" s="45"/>
      <c r="J268" s="45" t="str">
        <f t="shared" si="1306"/>
        <v/>
      </c>
      <c r="K268" s="45"/>
      <c r="L268" s="45"/>
      <c r="M268" s="45"/>
      <c r="N268" s="45" t="str">
        <f t="shared" si="1307"/>
        <v/>
      </c>
      <c r="O268" s="45"/>
      <c r="P268" s="45"/>
      <c r="Q268" s="45"/>
      <c r="R268" s="45" t="str">
        <f t="shared" si="1276"/>
        <v/>
      </c>
      <c r="S268" s="46" t="str">
        <f t="shared" si="1277"/>
        <v/>
      </c>
      <c r="T268" s="37"/>
      <c r="U268" s="29"/>
      <c r="V268" s="47"/>
      <c r="W268" s="67"/>
      <c r="X268" s="45" t="str">
        <f>IF(W268="","",W268-#REF!)</f>
        <v/>
      </c>
      <c r="Y268" s="45"/>
      <c r="Z268" s="45"/>
      <c r="AA268" s="45"/>
      <c r="AB268" s="45" t="str">
        <f>IF(AA268="","",#REF!+#REF!-AA268)</f>
        <v/>
      </c>
      <c r="AC268" s="45"/>
      <c r="AD268" s="45"/>
      <c r="AE268" s="45"/>
      <c r="AF268" s="45" t="str">
        <f>IF(AE268="","",AB268*AE268)</f>
        <v/>
      </c>
      <c r="AG268" s="46" t="str">
        <f>IF(AF268="","",AF268/(X268*100))</f>
        <v/>
      </c>
      <c r="AH268" s="37"/>
      <c r="AI268" s="29"/>
      <c r="AJ268" s="47"/>
      <c r="AK268" s="45"/>
      <c r="AL268" s="45" t="str">
        <f t="shared" si="1310"/>
        <v/>
      </c>
      <c r="AM268" s="45"/>
      <c r="AN268" s="45" t="str">
        <f t="shared" si="1311"/>
        <v/>
      </c>
      <c r="AO268" s="45"/>
      <c r="AP268" s="45" t="str">
        <f t="shared" si="1312"/>
        <v/>
      </c>
      <c r="AQ268" s="45"/>
      <c r="AR268" s="45"/>
      <c r="AS268" s="45"/>
      <c r="AT268" s="45" t="str">
        <f t="shared" si="1280"/>
        <v/>
      </c>
      <c r="AU268" s="46" t="str">
        <f t="shared" si="1281"/>
        <v/>
      </c>
      <c r="AV268" s="37"/>
      <c r="AW268" s="29"/>
      <c r="AX268" s="47"/>
      <c r="AY268" s="45"/>
      <c r="AZ268" s="45" t="str">
        <f t="shared" si="1313"/>
        <v/>
      </c>
      <c r="BA268" s="45"/>
      <c r="BB268" s="45" t="str">
        <f t="shared" si="1314"/>
        <v/>
      </c>
      <c r="BC268" s="45"/>
      <c r="BD268" s="45" t="str">
        <f t="shared" si="1315"/>
        <v/>
      </c>
      <c r="BE268" s="45"/>
      <c r="BF268" s="45"/>
      <c r="BG268" s="45"/>
      <c r="BH268" s="45" t="str">
        <f t="shared" si="1282"/>
        <v/>
      </c>
      <c r="BI268" s="46" t="str">
        <f t="shared" si="1283"/>
        <v/>
      </c>
      <c r="BJ268" s="37"/>
      <c r="BK268" s="29"/>
      <c r="BL268" s="47"/>
      <c r="BM268" s="45"/>
      <c r="BN268" s="45" t="str">
        <f t="shared" si="1339"/>
        <v/>
      </c>
      <c r="BO268" s="45"/>
      <c r="BP268" s="45" t="str">
        <f t="shared" si="1340"/>
        <v/>
      </c>
      <c r="BQ268" s="45"/>
      <c r="BR268" s="45" t="str">
        <f t="shared" si="1341"/>
        <v/>
      </c>
      <c r="BS268" s="45"/>
      <c r="BT268" s="63" t="str">
        <f t="shared" si="1268"/>
        <v/>
      </c>
      <c r="BU268" s="67" t="str">
        <f t="shared" si="1269"/>
        <v/>
      </c>
      <c r="BV268" s="43" t="str">
        <f t="shared" si="1342"/>
        <v/>
      </c>
      <c r="BW268" s="46" t="str">
        <f t="shared" si="1343"/>
        <v/>
      </c>
      <c r="BX268" s="37"/>
      <c r="BY268" s="57"/>
      <c r="BZ268" s="47"/>
      <c r="CA268" s="45"/>
      <c r="CB268" s="45" t="str">
        <f t="shared" si="1344"/>
        <v/>
      </c>
      <c r="CC268" s="45"/>
      <c r="CD268" s="45" t="str">
        <f t="shared" si="1345"/>
        <v/>
      </c>
      <c r="CE268" s="45"/>
      <c r="CF268" s="45" t="str">
        <f t="shared" si="1346"/>
        <v/>
      </c>
      <c r="CG268" s="45"/>
      <c r="CH268" s="63" t="str">
        <f t="shared" si="1347"/>
        <v/>
      </c>
      <c r="CI268" s="67" t="str">
        <f t="shared" si="1348"/>
        <v/>
      </c>
      <c r="CJ268" s="43" t="str">
        <f t="shared" si="1349"/>
        <v/>
      </c>
      <c r="CK268" s="46" t="str">
        <f t="shared" si="1350"/>
        <v/>
      </c>
      <c r="CL268" s="37"/>
      <c r="CM268" s="29"/>
      <c r="CN268" s="47"/>
      <c r="CO268" s="45"/>
      <c r="CP268" s="45" t="str">
        <f t="shared" si="1351"/>
        <v/>
      </c>
      <c r="CQ268" s="45"/>
      <c r="CR268" s="45" t="str">
        <f t="shared" si="1352"/>
        <v/>
      </c>
      <c r="CS268" s="45"/>
      <c r="CT268" s="45" t="str">
        <f t="shared" si="1353"/>
        <v/>
      </c>
      <c r="CU268" s="45"/>
      <c r="CV268" s="63" t="str">
        <f t="shared" si="1354"/>
        <v/>
      </c>
      <c r="CW268" s="67" t="str">
        <f t="shared" si="1355"/>
        <v/>
      </c>
      <c r="CX268" s="43" t="str">
        <f t="shared" si="1356"/>
        <v/>
      </c>
      <c r="CY268" s="46" t="str">
        <f t="shared" si="1357"/>
        <v/>
      </c>
      <c r="CZ268" s="37"/>
      <c r="DA268" s="29"/>
      <c r="DB268" s="47"/>
      <c r="DC268" s="67"/>
      <c r="DD268" s="45" t="str">
        <f>IF(DC268="","",DC268-#REF!)</f>
        <v/>
      </c>
      <c r="DE268" s="45"/>
      <c r="DF268" s="45"/>
      <c r="DG268" s="45"/>
      <c r="DH268" s="45" t="str">
        <f>IF(DG268="","",#REF!+#REF!-DG268)</f>
        <v/>
      </c>
      <c r="DI268" s="45"/>
      <c r="DJ268" s="45"/>
      <c r="DK268" s="45"/>
      <c r="DL268" s="45" t="str">
        <f>IF(DK268="","",DH268*DK268)</f>
        <v/>
      </c>
      <c r="DM268" s="46" t="str">
        <f>IF(DL268="","",DL268/(DD268*100))</f>
        <v/>
      </c>
      <c r="DN268" s="37"/>
      <c r="DO268" s="29"/>
      <c r="DP268" s="47"/>
      <c r="DQ268" s="45"/>
      <c r="DR268" s="45" t="str">
        <f t="shared" si="1318"/>
        <v/>
      </c>
      <c r="DS268" s="45"/>
      <c r="DT268" s="45" t="str">
        <f t="shared" si="1319"/>
        <v/>
      </c>
      <c r="DU268" s="45"/>
      <c r="DV268" s="45" t="str">
        <f t="shared" si="1320"/>
        <v/>
      </c>
      <c r="DW268" s="45"/>
      <c r="DX268" s="45"/>
      <c r="DY268" s="45"/>
      <c r="DZ268" s="45" t="str">
        <f t="shared" si="1286"/>
        <v/>
      </c>
      <c r="EA268" s="46" t="str">
        <f t="shared" si="1287"/>
        <v/>
      </c>
      <c r="EB268" s="37"/>
      <c r="ED268" s="47"/>
      <c r="EE268" s="67"/>
      <c r="EF268" s="45" t="str">
        <f>IF(EE268="","",EE268-#REF!)</f>
        <v/>
      </c>
      <c r="EG268" s="45"/>
      <c r="EH268" s="45"/>
      <c r="EI268" s="45"/>
      <c r="EJ268" s="45" t="str">
        <f>IF(EI268="","",#REF!+#REF!-EI268)</f>
        <v/>
      </c>
      <c r="EK268" s="45"/>
      <c r="EL268" s="45"/>
      <c r="EM268" s="45"/>
      <c r="EN268" s="45" t="str">
        <f>IF(EM268="","",EJ268*EM268)</f>
        <v/>
      </c>
      <c r="EO268" s="46" t="str">
        <f>IF(EN268="","",EN268/(EF268*100))</f>
        <v/>
      </c>
      <c r="EP268" s="37"/>
      <c r="ER268" s="47"/>
      <c r="ES268" s="67"/>
      <c r="ET268" s="45" t="str">
        <f>IF(ES268="","",ES268-#REF!)</f>
        <v/>
      </c>
      <c r="EU268" s="45"/>
      <c r="EV268" s="45"/>
      <c r="EW268" s="45"/>
      <c r="EX268" s="45" t="str">
        <f>IF(EW268="","",#REF!+#REF!-EW268)</f>
        <v/>
      </c>
      <c r="EY268" s="45"/>
      <c r="EZ268" s="45"/>
      <c r="FA268" s="45"/>
      <c r="FB268" s="45" t="str">
        <f>IF(FA268="","",EX268*FA268)</f>
        <v/>
      </c>
      <c r="FC268" s="46" t="str">
        <f>IF(FB268="","",FB268/(ET268*100))</f>
        <v/>
      </c>
      <c r="FD268" s="37"/>
      <c r="FF268" s="47"/>
      <c r="FG268" s="67"/>
      <c r="FH268" s="45" t="str">
        <f>IF(FG268="","",FG268-#REF!)</f>
        <v/>
      </c>
      <c r="FI268" s="45"/>
      <c r="FJ268" s="45"/>
      <c r="FK268" s="45"/>
      <c r="FL268" s="45" t="str">
        <f>IF(FK268="","",#REF!+#REF!-FK268)</f>
        <v/>
      </c>
      <c r="FM268" s="45"/>
      <c r="FN268" s="45"/>
      <c r="FO268" s="45"/>
      <c r="FP268" s="45" t="str">
        <f>IF(FO268="","",FL268*FO268)</f>
        <v/>
      </c>
      <c r="FQ268" s="46" t="str">
        <f>IF(FP268="","",FP268/(FH268*100))</f>
        <v/>
      </c>
      <c r="FR268" s="37"/>
      <c r="FS268" s="29"/>
      <c r="FT268" s="47"/>
      <c r="FU268" s="67"/>
      <c r="FV268" s="45" t="str">
        <f>IF(FU268="","",FU268-#REF!)</f>
        <v/>
      </c>
      <c r="FW268" s="45"/>
      <c r="FX268" s="45"/>
      <c r="FY268" s="45"/>
      <c r="FZ268" s="45" t="str">
        <f>IF(FY268="","",#REF!+#REF!-FY268)</f>
        <v/>
      </c>
      <c r="GA268" s="45"/>
      <c r="GB268" s="45"/>
      <c r="GC268" s="45"/>
      <c r="GD268" s="45" t="str">
        <f>IF(GC268="","",FZ268*GC268)</f>
        <v/>
      </c>
      <c r="GE268" s="46" t="str">
        <f>IF(GD268="","",GD268/(FV268*100))</f>
        <v/>
      </c>
      <c r="GF268" s="37"/>
      <c r="GH268" s="47"/>
      <c r="GI268" s="67"/>
      <c r="GJ268" s="45" t="str">
        <f>IF(GI268="","",GI268-#REF!)</f>
        <v/>
      </c>
      <c r="GK268" s="45"/>
      <c r="GL268" s="45"/>
      <c r="GM268" s="45"/>
      <c r="GN268" s="45" t="str">
        <f>IF(GM268="","",#REF!+#REF!-GM268)</f>
        <v/>
      </c>
      <c r="GO268" s="45"/>
      <c r="GP268" s="45"/>
      <c r="GQ268" s="45"/>
      <c r="GR268" s="45" t="str">
        <f>IF(GQ268="","",GN268*GQ268)</f>
        <v/>
      </c>
      <c r="GS268" s="46" t="str">
        <f>IF(GR268="","",GR268/(GJ268*100))</f>
        <v/>
      </c>
      <c r="GT268" s="37"/>
      <c r="GU268" s="61"/>
      <c r="GV268" s="47"/>
      <c r="GW268" s="30"/>
      <c r="GX268" s="45"/>
      <c r="GY268" s="45" t="str">
        <f t="shared" si="1358"/>
        <v/>
      </c>
      <c r="GZ268" s="45"/>
      <c r="HA268" s="45" t="str">
        <f t="shared" si="1359"/>
        <v/>
      </c>
      <c r="HB268" s="45"/>
      <c r="HC268" s="45" t="str">
        <f t="shared" si="1360"/>
        <v/>
      </c>
      <c r="HD268" s="45"/>
      <c r="HE268" s="63" t="str">
        <f>IF(GX267="","",HE264)</f>
        <v/>
      </c>
      <c r="HF268" s="67" t="str">
        <f>IF(GX267="","",HF264)</f>
        <v/>
      </c>
      <c r="HG268" s="43" t="str">
        <f t="shared" si="1361"/>
        <v/>
      </c>
      <c r="HH268" s="46" t="str">
        <f t="shared" si="1393"/>
        <v/>
      </c>
      <c r="HI268" s="37"/>
      <c r="HK268" s="47"/>
      <c r="HL268" s="45"/>
      <c r="HM268" s="45" t="str">
        <f t="shared" si="1362"/>
        <v/>
      </c>
      <c r="HN268" s="45"/>
      <c r="HO268" s="45" t="str">
        <f t="shared" si="1363"/>
        <v/>
      </c>
      <c r="HP268" s="45"/>
      <c r="HQ268" s="45" t="str">
        <f t="shared" si="1364"/>
        <v/>
      </c>
      <c r="HR268" s="45"/>
      <c r="HS268" s="63" t="str">
        <f t="shared" si="1270"/>
        <v/>
      </c>
      <c r="HT268" s="67" t="str">
        <f t="shared" si="1271"/>
        <v/>
      </c>
      <c r="HU268" s="43" t="str">
        <f t="shared" si="1365"/>
        <v/>
      </c>
      <c r="HV268" s="46" t="str">
        <f t="shared" si="1366"/>
        <v/>
      </c>
      <c r="HW268" s="37"/>
      <c r="HX268" s="360"/>
      <c r="HY268" s="47"/>
      <c r="HZ268" s="45"/>
      <c r="IA268" s="45" t="str">
        <f t="shared" si="1367"/>
        <v/>
      </c>
      <c r="IB268" s="45"/>
      <c r="IC268" s="45" t="str">
        <f t="shared" si="1368"/>
        <v/>
      </c>
      <c r="ID268" s="45"/>
      <c r="IE268" s="45" t="str">
        <f t="shared" si="1369"/>
        <v/>
      </c>
      <c r="IF268" s="45"/>
      <c r="IG268" s="63" t="str">
        <f t="shared" si="1370"/>
        <v/>
      </c>
      <c r="IH268" s="67" t="str">
        <f t="shared" si="1371"/>
        <v/>
      </c>
      <c r="II268" s="43" t="str">
        <f t="shared" si="1372"/>
        <v/>
      </c>
      <c r="IJ268" s="46" t="str">
        <f t="shared" si="1373"/>
        <v/>
      </c>
      <c r="IK268" s="37"/>
      <c r="IL268" s="29"/>
      <c r="IM268" s="47"/>
      <c r="IN268" s="45"/>
      <c r="IO268" s="45" t="str">
        <f t="shared" si="1374"/>
        <v/>
      </c>
      <c r="IP268" s="45"/>
      <c r="IQ268" s="45" t="str">
        <f t="shared" si="1375"/>
        <v/>
      </c>
      <c r="IR268" s="45"/>
      <c r="IS268" s="45" t="str">
        <f t="shared" si="1376"/>
        <v/>
      </c>
      <c r="IT268" s="45"/>
      <c r="IU268" s="63" t="str">
        <f t="shared" si="1392"/>
        <v/>
      </c>
      <c r="IV268" s="67" t="str">
        <f t="shared" si="1377"/>
        <v/>
      </c>
      <c r="IW268" s="43" t="str">
        <f t="shared" si="1378"/>
        <v/>
      </c>
      <c r="IX268" s="46" t="str">
        <f t="shared" si="1379"/>
        <v/>
      </c>
      <c r="IY268" s="37"/>
      <c r="IZ268" s="61"/>
      <c r="JA268" s="47"/>
      <c r="JB268" s="45"/>
      <c r="JC268" s="45" t="str">
        <f t="shared" si="1380"/>
        <v/>
      </c>
      <c r="JD268" s="45"/>
      <c r="JE268" s="45" t="str">
        <f t="shared" si="1381"/>
        <v/>
      </c>
      <c r="JF268" s="45"/>
      <c r="JG268" s="45" t="str">
        <f t="shared" si="1382"/>
        <v/>
      </c>
      <c r="JH268" s="45"/>
      <c r="JI268" s="63" t="str">
        <f t="shared" si="1383"/>
        <v/>
      </c>
      <c r="JJ268" s="67" t="str">
        <f t="shared" si="1384"/>
        <v/>
      </c>
      <c r="JK268" s="43" t="str">
        <f t="shared" si="1385"/>
        <v/>
      </c>
      <c r="JL268" s="46" t="str">
        <f t="shared" si="1386"/>
        <v/>
      </c>
      <c r="JM268" s="37"/>
      <c r="JN268" s="29"/>
      <c r="JO268" s="47"/>
      <c r="JP268" s="45"/>
      <c r="JQ268" s="45" t="str">
        <f t="shared" si="1387"/>
        <v/>
      </c>
      <c r="JR268" s="45"/>
      <c r="JS268" s="45" t="str">
        <f t="shared" si="1388"/>
        <v/>
      </c>
      <c r="JT268" s="45"/>
      <c r="JU268" s="45" t="str">
        <f t="shared" si="1389"/>
        <v/>
      </c>
      <c r="JV268" s="45"/>
      <c r="JW268" s="63" t="str">
        <f t="shared" si="1272"/>
        <v/>
      </c>
      <c r="JX268" s="67" t="str">
        <f t="shared" si="1273"/>
        <v/>
      </c>
      <c r="JY268" s="43" t="str">
        <f t="shared" si="1390"/>
        <v/>
      </c>
      <c r="JZ268" s="46" t="str">
        <f t="shared" si="1391"/>
        <v/>
      </c>
      <c r="KA268" s="37"/>
      <c r="KB268" s="51"/>
      <c r="KC268" s="47"/>
      <c r="KD268" s="45"/>
      <c r="KE268" s="45" t="str">
        <f>IF(KD268="","",KD268-KD264)</f>
        <v/>
      </c>
      <c r="KF268" s="45"/>
      <c r="KG268" s="45" t="str">
        <f>IF(KF268="","",KF268-KF264)</f>
        <v/>
      </c>
      <c r="KH268" s="45"/>
      <c r="KI268" s="45" t="str">
        <f>IF(KH268="","",KH264+KJ264-KH268)</f>
        <v/>
      </c>
      <c r="KJ268" s="45"/>
      <c r="KK268" s="63" t="str">
        <f>IF(KD268="","",KK264)</f>
        <v/>
      </c>
      <c r="KL268" s="67" t="str">
        <f>IF(KE268="","",KL264)</f>
        <v/>
      </c>
      <c r="KM268" s="43" t="str">
        <f>IF(KH268="","",KI268*KL268)</f>
        <v/>
      </c>
      <c r="KN268" s="46" t="str">
        <f>IF(KI268="","",KM268/(KE268*100))</f>
        <v/>
      </c>
      <c r="KO268" s="37"/>
      <c r="KP268" s="29"/>
      <c r="KQ268" s="47"/>
      <c r="KR268" s="45"/>
      <c r="KS268" s="45" t="str">
        <f>IF(KR268="","",KR268-KR264)</f>
        <v/>
      </c>
      <c r="KT268" s="45"/>
      <c r="KU268" s="45" t="str">
        <f>IF(KT268="","",KT268-KT264)</f>
        <v/>
      </c>
      <c r="KV268" s="45"/>
      <c r="KW268" s="45" t="str">
        <f>IF(KV268="","",KV264+KX264-KV268)</f>
        <v/>
      </c>
      <c r="KX268" s="45"/>
      <c r="KY268" s="63" t="str">
        <f>IF(KR268="","",KY264)</f>
        <v/>
      </c>
      <c r="KZ268" s="67" t="str">
        <f>IF(KS268="","",KZ264)</f>
        <v/>
      </c>
      <c r="LA268" s="43" t="str">
        <f>IF(KV268="","",KW268*KZ268)</f>
        <v/>
      </c>
      <c r="LB268" s="46" t="str">
        <f>IF(KW268="","",LA268/(KS268*100))</f>
        <v/>
      </c>
      <c r="LC268" s="37"/>
      <c r="LD268" s="29"/>
      <c r="LE268" s="47"/>
      <c r="LF268" s="45"/>
      <c r="LG268" s="45"/>
      <c r="LH268" s="45"/>
      <c r="LI268" s="45"/>
      <c r="LJ268" s="45"/>
      <c r="LK268" s="45" t="str">
        <f>IF(LJ268="","",#REF!+#REF!-LJ268)</f>
        <v/>
      </c>
      <c r="LL268" s="45"/>
      <c r="LM268" s="63"/>
      <c r="LN268" s="67"/>
      <c r="LO268" s="45"/>
      <c r="LP268" s="46"/>
      <c r="LQ268" s="37"/>
      <c r="LR268" s="29"/>
      <c r="LS268" s="47"/>
      <c r="LT268" s="67"/>
      <c r="LU268" s="45" t="str">
        <f>IF(LT268="","",LT268-#REF!)</f>
        <v/>
      </c>
      <c r="LV268" s="45"/>
      <c r="LW268" s="45"/>
      <c r="LX268" s="45"/>
      <c r="LY268" s="45" t="str">
        <f>IF(LX268="","",#REF!+#REF!-LX268)</f>
        <v/>
      </c>
      <c r="LZ268" s="45"/>
      <c r="MA268" s="45"/>
      <c r="MB268" s="45"/>
      <c r="MC268" s="45" t="str">
        <f>IF(MB268="","",LY268*MB268)</f>
        <v/>
      </c>
      <c r="MD268" s="46" t="str">
        <f>IF(MC268="","",MC268/(LU268*100))</f>
        <v/>
      </c>
      <c r="ME268" s="37"/>
      <c r="MF268" s="29"/>
      <c r="MG268" s="47"/>
      <c r="MH268" s="67"/>
      <c r="MI268" s="45" t="str">
        <f>IF(MH268="","",MH268-#REF!)</f>
        <v/>
      </c>
      <c r="MJ268" s="45"/>
      <c r="MK268" s="45"/>
      <c r="ML268" s="45"/>
      <c r="MM268" s="45" t="str">
        <f>IF(ML268="","",#REF!+#REF!-ML268)</f>
        <v/>
      </c>
      <c r="MN268" s="45"/>
      <c r="MO268" s="45"/>
      <c r="MP268" s="45"/>
      <c r="MQ268" s="45" t="str">
        <f>IF(MP268="","",MM268*MP268)</f>
        <v/>
      </c>
      <c r="MR268" s="46" t="str">
        <f>IF(MQ268="","",MQ268/(MI268*100))</f>
        <v/>
      </c>
      <c r="MS268" s="37"/>
      <c r="MT268" s="29"/>
      <c r="MU268" s="47"/>
      <c r="MV268" s="67"/>
      <c r="MW268" s="45" t="str">
        <f>IF(MV268="","",MV268-#REF!)</f>
        <v/>
      </c>
      <c r="MX268" s="45"/>
      <c r="MY268" s="45"/>
      <c r="MZ268" s="45"/>
      <c r="NA268" s="45" t="str">
        <f>IF(MZ268="","",#REF!+#REF!-MZ268)</f>
        <v/>
      </c>
      <c r="NB268" s="45"/>
      <c r="NC268" s="45"/>
      <c r="ND268" s="45"/>
      <c r="NE268" s="45" t="str">
        <f>IF(ND268="","",NA268*ND268)</f>
        <v/>
      </c>
      <c r="NF268" s="46" t="str">
        <f>IF(NE268="","",NE268/(MW268*100))</f>
        <v/>
      </c>
      <c r="NG268" s="37"/>
      <c r="NH268" s="29"/>
      <c r="NI268" s="47"/>
      <c r="NJ268" s="67"/>
      <c r="NK268" s="45" t="str">
        <f>IF(NJ268="","",NJ268-#REF!)</f>
        <v/>
      </c>
      <c r="NL268" s="45"/>
      <c r="NM268" s="45"/>
      <c r="NN268" s="45"/>
      <c r="NO268" s="45" t="str">
        <f>IF(NN268="","",#REF!+#REF!-NN268)</f>
        <v/>
      </c>
      <c r="NP268" s="45"/>
      <c r="NQ268" s="45"/>
      <c r="NR268" s="45"/>
      <c r="NS268" s="45" t="str">
        <f>IF(NR268="","",NO268*NR268)</f>
        <v/>
      </c>
      <c r="NT268" s="46" t="str">
        <f>IF(NS268="","",NS268/(NK268*100))</f>
        <v/>
      </c>
      <c r="NU268" s="37"/>
    </row>
    <row r="269" spans="1:385" ht="15" customHeight="1" thickBot="1" x14ac:dyDescent="0.3">
      <c r="A269" s="38"/>
      <c r="B269" s="39"/>
      <c r="C269" s="40"/>
      <c r="D269" s="40"/>
      <c r="E269" s="41"/>
      <c r="F269" s="41"/>
      <c r="G269" s="40"/>
      <c r="H269" s="42"/>
      <c r="I269" s="45"/>
      <c r="J269" s="45" t="str">
        <f t="shared" si="1306"/>
        <v/>
      </c>
      <c r="K269" s="45"/>
      <c r="L269" s="45"/>
      <c r="M269" s="45"/>
      <c r="N269" s="45" t="str">
        <f t="shared" si="1307"/>
        <v/>
      </c>
      <c r="O269" s="45"/>
      <c r="P269" s="45"/>
      <c r="Q269" s="45"/>
      <c r="R269" s="45" t="str">
        <f t="shared" si="1276"/>
        <v/>
      </c>
      <c r="S269" s="46" t="str">
        <f t="shared" si="1277"/>
        <v/>
      </c>
      <c r="T269" s="37"/>
      <c r="U269" s="29"/>
      <c r="V269" s="47"/>
      <c r="W269" s="67"/>
      <c r="X269" s="45" t="str">
        <f>IF(W269="","",W269-W268)</f>
        <v/>
      </c>
      <c r="Y269" s="45"/>
      <c r="Z269" s="45"/>
      <c r="AA269" s="45"/>
      <c r="AB269" s="45" t="str">
        <f>IF(AA269="","",AA268+AC268-AA269)</f>
        <v/>
      </c>
      <c r="AC269" s="45"/>
      <c r="AD269" s="45"/>
      <c r="AE269" s="45"/>
      <c r="AF269" s="45" t="str">
        <f>IF(AE269="","",AB269*AE269)</f>
        <v/>
      </c>
      <c r="AG269" s="46" t="str">
        <f>IF(AF269="","",AF269/(X269*100))</f>
        <v/>
      </c>
      <c r="AH269" s="37"/>
      <c r="AI269" s="29"/>
      <c r="AJ269" s="47"/>
      <c r="AK269" s="45"/>
      <c r="AL269" s="45" t="str">
        <f t="shared" si="1310"/>
        <v/>
      </c>
      <c r="AM269" s="45"/>
      <c r="AN269" s="45" t="str">
        <f t="shared" si="1311"/>
        <v/>
      </c>
      <c r="AO269" s="45"/>
      <c r="AP269" s="45" t="str">
        <f t="shared" si="1312"/>
        <v/>
      </c>
      <c r="AQ269" s="45"/>
      <c r="AR269" s="45"/>
      <c r="AS269" s="45"/>
      <c r="AT269" s="45" t="str">
        <f t="shared" si="1280"/>
        <v/>
      </c>
      <c r="AU269" s="46" t="str">
        <f t="shared" si="1281"/>
        <v/>
      </c>
      <c r="AV269" s="37"/>
      <c r="AW269" s="29"/>
      <c r="AX269" s="47"/>
      <c r="AY269" s="45"/>
      <c r="AZ269" s="45" t="str">
        <f t="shared" si="1313"/>
        <v/>
      </c>
      <c r="BA269" s="45"/>
      <c r="BB269" s="45" t="str">
        <f t="shared" si="1314"/>
        <v/>
      </c>
      <c r="BC269" s="45"/>
      <c r="BD269" s="45" t="str">
        <f t="shared" si="1315"/>
        <v/>
      </c>
      <c r="BE269" s="45"/>
      <c r="BF269" s="45"/>
      <c r="BG269" s="45"/>
      <c r="BH269" s="45" t="str">
        <f t="shared" si="1282"/>
        <v/>
      </c>
      <c r="BI269" s="46" t="str">
        <f t="shared" si="1283"/>
        <v/>
      </c>
      <c r="BJ269" s="37"/>
      <c r="BK269" s="29"/>
      <c r="BL269" s="47"/>
      <c r="BM269" s="45"/>
      <c r="BN269" s="45" t="str">
        <f t="shared" si="1339"/>
        <v/>
      </c>
      <c r="BO269" s="45"/>
      <c r="BP269" s="45" t="str">
        <f t="shared" si="1340"/>
        <v/>
      </c>
      <c r="BQ269" s="45"/>
      <c r="BR269" s="45" t="str">
        <f t="shared" si="1341"/>
        <v/>
      </c>
      <c r="BS269" s="45"/>
      <c r="BT269" s="63" t="str">
        <f t="shared" si="1268"/>
        <v/>
      </c>
      <c r="BU269" s="67" t="str">
        <f t="shared" si="1269"/>
        <v/>
      </c>
      <c r="BV269" s="45" t="str">
        <f t="shared" si="1342"/>
        <v/>
      </c>
      <c r="BW269" s="46" t="str">
        <f t="shared" si="1343"/>
        <v/>
      </c>
      <c r="BX269" s="37"/>
      <c r="BY269" s="57"/>
      <c r="BZ269" s="47"/>
      <c r="CA269" s="45"/>
      <c r="CB269" s="45" t="str">
        <f t="shared" si="1344"/>
        <v/>
      </c>
      <c r="CC269" s="45"/>
      <c r="CD269" s="45" t="str">
        <f t="shared" si="1345"/>
        <v/>
      </c>
      <c r="CE269" s="45"/>
      <c r="CF269" s="45" t="str">
        <f t="shared" si="1346"/>
        <v/>
      </c>
      <c r="CG269" s="45"/>
      <c r="CH269" s="63" t="str">
        <f t="shared" si="1347"/>
        <v/>
      </c>
      <c r="CI269" s="67" t="str">
        <f t="shared" si="1348"/>
        <v/>
      </c>
      <c r="CJ269" s="45" t="str">
        <f t="shared" si="1349"/>
        <v/>
      </c>
      <c r="CK269" s="46" t="str">
        <f t="shared" si="1350"/>
        <v/>
      </c>
      <c r="CL269" s="37"/>
      <c r="CM269" s="29"/>
      <c r="CN269" s="47"/>
      <c r="CO269" s="45"/>
      <c r="CP269" s="45" t="str">
        <f t="shared" si="1351"/>
        <v/>
      </c>
      <c r="CQ269" s="45"/>
      <c r="CR269" s="45" t="str">
        <f t="shared" si="1352"/>
        <v/>
      </c>
      <c r="CS269" s="45"/>
      <c r="CT269" s="45" t="str">
        <f t="shared" si="1353"/>
        <v/>
      </c>
      <c r="CU269" s="45"/>
      <c r="CV269" s="63" t="str">
        <f t="shared" si="1354"/>
        <v/>
      </c>
      <c r="CW269" s="67" t="str">
        <f t="shared" si="1355"/>
        <v/>
      </c>
      <c r="CX269" s="45" t="str">
        <f t="shared" si="1356"/>
        <v/>
      </c>
      <c r="CY269" s="46" t="str">
        <f t="shared" si="1357"/>
        <v/>
      </c>
      <c r="CZ269" s="37"/>
      <c r="DA269" s="29"/>
      <c r="DB269" s="47"/>
      <c r="DC269" s="67"/>
      <c r="DD269" s="45" t="str">
        <f>IF(DC269="","",DC269-DC268)</f>
        <v/>
      </c>
      <c r="DE269" s="45"/>
      <c r="DF269" s="45"/>
      <c r="DG269" s="45"/>
      <c r="DH269" s="45" t="str">
        <f>IF(DG269="","",DG268+DI268-DG269)</f>
        <v/>
      </c>
      <c r="DI269" s="45"/>
      <c r="DJ269" s="45"/>
      <c r="DK269" s="45"/>
      <c r="DL269" s="45" t="str">
        <f>IF(DK269="","",DH269*DK269)</f>
        <v/>
      </c>
      <c r="DM269" s="46" t="str">
        <f>IF(DL269="","",DL269/(DD269*100))</f>
        <v/>
      </c>
      <c r="DN269" s="37"/>
      <c r="DO269" s="29"/>
      <c r="DP269" s="47"/>
      <c r="DQ269" s="45"/>
      <c r="DR269" s="45" t="str">
        <f t="shared" si="1318"/>
        <v/>
      </c>
      <c r="DS269" s="45"/>
      <c r="DT269" s="45" t="str">
        <f t="shared" si="1319"/>
        <v/>
      </c>
      <c r="DU269" s="45"/>
      <c r="DV269" s="45" t="str">
        <f t="shared" si="1320"/>
        <v/>
      </c>
      <c r="DW269" s="45"/>
      <c r="DX269" s="45"/>
      <c r="DY269" s="45"/>
      <c r="DZ269" s="45" t="str">
        <f t="shared" si="1286"/>
        <v/>
      </c>
      <c r="EA269" s="46" t="str">
        <f t="shared" si="1287"/>
        <v/>
      </c>
      <c r="EB269" s="37"/>
      <c r="ED269" s="47"/>
      <c r="EE269" s="67"/>
      <c r="EF269" s="45" t="str">
        <f>IF(EE269="","",EE269-EE268)</f>
        <v/>
      </c>
      <c r="EG269" s="45"/>
      <c r="EH269" s="45"/>
      <c r="EI269" s="45"/>
      <c r="EJ269" s="45" t="str">
        <f>IF(EI269="","",EI268+EK268-EI269)</f>
        <v/>
      </c>
      <c r="EK269" s="45"/>
      <c r="EL269" s="45"/>
      <c r="EM269" s="45"/>
      <c r="EN269" s="45" t="str">
        <f>IF(EM269="","",EJ269*EM269)</f>
        <v/>
      </c>
      <c r="EO269" s="46" t="str">
        <f>IF(EN269="","",EN269/(EF269*100))</f>
        <v/>
      </c>
      <c r="EP269" s="37"/>
      <c r="ER269" s="47"/>
      <c r="ES269" s="67"/>
      <c r="ET269" s="45" t="str">
        <f>IF(ES269="","",ES269-ES268)</f>
        <v/>
      </c>
      <c r="EU269" s="45"/>
      <c r="EV269" s="45"/>
      <c r="EW269" s="45"/>
      <c r="EX269" s="45" t="str">
        <f>IF(EW269="","",EW268+EY268-EW269)</f>
        <v/>
      </c>
      <c r="EY269" s="45"/>
      <c r="EZ269" s="45"/>
      <c r="FA269" s="45"/>
      <c r="FB269" s="45" t="str">
        <f>IF(FA269="","",EX269*FA269)</f>
        <v/>
      </c>
      <c r="FC269" s="46" t="str">
        <f>IF(FB269="","",FB269/(ET269*100))</f>
        <v/>
      </c>
      <c r="FD269" s="37"/>
      <c r="FF269" s="47"/>
      <c r="FG269" s="67"/>
      <c r="FH269" s="45" t="str">
        <f>IF(FG269="","",FG269-FG268)</f>
        <v/>
      </c>
      <c r="FI269" s="45"/>
      <c r="FJ269" s="45"/>
      <c r="FK269" s="45"/>
      <c r="FL269" s="45" t="str">
        <f>IF(FK269="","",FK268+FM268-FK269)</f>
        <v/>
      </c>
      <c r="FM269" s="45"/>
      <c r="FN269" s="45"/>
      <c r="FO269" s="45"/>
      <c r="FP269" s="45" t="str">
        <f>IF(FO269="","",FL269*FO269)</f>
        <v/>
      </c>
      <c r="FQ269" s="46" t="str">
        <f>IF(FP269="","",FP269/(FH269*100))</f>
        <v/>
      </c>
      <c r="FR269" s="37"/>
      <c r="FS269" s="29"/>
      <c r="FT269" s="47"/>
      <c r="FU269" s="67"/>
      <c r="FV269" s="45" t="str">
        <f>IF(FU269="","",FU269-FU268)</f>
        <v/>
      </c>
      <c r="FW269" s="45"/>
      <c r="FX269" s="45"/>
      <c r="FY269" s="45"/>
      <c r="FZ269" s="45" t="str">
        <f>IF(FY269="","",FY268+GA268-FY269)</f>
        <v/>
      </c>
      <c r="GA269" s="45"/>
      <c r="GB269" s="45"/>
      <c r="GC269" s="45"/>
      <c r="GD269" s="45" t="str">
        <f>IF(GC269="","",FZ269*GC269)</f>
        <v/>
      </c>
      <c r="GE269" s="46" t="str">
        <f>IF(GD269="","",GD269/(FV269*100))</f>
        <v/>
      </c>
      <c r="GF269" s="37"/>
      <c r="GH269" s="47"/>
      <c r="GI269" s="67"/>
      <c r="GJ269" s="45" t="str">
        <f>IF(GI269="","",GI269-GI268)</f>
        <v/>
      </c>
      <c r="GK269" s="45"/>
      <c r="GL269" s="45"/>
      <c r="GM269" s="45"/>
      <c r="GN269" s="45" t="str">
        <f>IF(GM269="","",GM268+GO268-GM269)</f>
        <v/>
      </c>
      <c r="GO269" s="45"/>
      <c r="GP269" s="45"/>
      <c r="GQ269" s="45"/>
      <c r="GR269" s="45" t="str">
        <f>IF(GQ269="","",GN269*GQ269)</f>
        <v/>
      </c>
      <c r="GS269" s="46" t="str">
        <f>IF(GR269="","",GR269/(GJ269*100))</f>
        <v/>
      </c>
      <c r="GT269" s="37"/>
      <c r="GU269" s="61"/>
      <c r="GV269" s="47"/>
      <c r="GW269" s="30"/>
      <c r="GX269" s="45"/>
      <c r="GY269" s="45" t="str">
        <f t="shared" si="1358"/>
        <v/>
      </c>
      <c r="GZ269" s="45"/>
      <c r="HA269" s="45" t="str">
        <f t="shared" si="1359"/>
        <v/>
      </c>
      <c r="HB269" s="45"/>
      <c r="HC269" s="45" t="str">
        <f t="shared" si="1360"/>
        <v/>
      </c>
      <c r="HD269" s="45"/>
      <c r="HE269" s="63" t="str">
        <f>IF(GX267="","",HE265)</f>
        <v/>
      </c>
      <c r="HF269" s="67" t="str">
        <f>IF(GX267="","",HF265)</f>
        <v/>
      </c>
      <c r="HG269" s="45" t="str">
        <f t="shared" si="1361"/>
        <v/>
      </c>
      <c r="HH269" s="46" t="str">
        <f t="shared" si="1393"/>
        <v/>
      </c>
      <c r="HI269" s="37"/>
      <c r="HK269" s="47"/>
      <c r="HL269" s="45"/>
      <c r="HM269" s="45" t="str">
        <f t="shared" si="1362"/>
        <v/>
      </c>
      <c r="HN269" s="45"/>
      <c r="HO269" s="45" t="str">
        <f t="shared" si="1363"/>
        <v/>
      </c>
      <c r="HP269" s="45"/>
      <c r="HQ269" s="45" t="str">
        <f t="shared" si="1364"/>
        <v/>
      </c>
      <c r="HR269" s="45"/>
      <c r="HS269" s="63" t="str">
        <f t="shared" si="1270"/>
        <v/>
      </c>
      <c r="HT269" s="67" t="str">
        <f t="shared" si="1271"/>
        <v/>
      </c>
      <c r="HU269" s="45" t="str">
        <f t="shared" si="1365"/>
        <v/>
      </c>
      <c r="HV269" s="46" t="str">
        <f t="shared" si="1366"/>
        <v/>
      </c>
      <c r="HW269" s="37"/>
      <c r="HX269" s="360"/>
      <c r="HY269" s="47"/>
      <c r="HZ269" s="45"/>
      <c r="IA269" s="45" t="str">
        <f t="shared" si="1367"/>
        <v/>
      </c>
      <c r="IB269" s="45"/>
      <c r="IC269" s="45" t="str">
        <f t="shared" si="1368"/>
        <v/>
      </c>
      <c r="ID269" s="45"/>
      <c r="IE269" s="45" t="str">
        <f t="shared" si="1369"/>
        <v/>
      </c>
      <c r="IF269" s="45"/>
      <c r="IG269" s="63" t="str">
        <f t="shared" si="1370"/>
        <v/>
      </c>
      <c r="IH269" s="67" t="str">
        <f t="shared" si="1371"/>
        <v/>
      </c>
      <c r="II269" s="45" t="str">
        <f t="shared" si="1372"/>
        <v/>
      </c>
      <c r="IJ269" s="46" t="str">
        <f t="shared" si="1373"/>
        <v/>
      </c>
      <c r="IK269" s="37"/>
      <c r="IL269" s="29"/>
      <c r="IM269" s="47"/>
      <c r="IN269" s="45"/>
      <c r="IO269" s="45" t="str">
        <f t="shared" si="1374"/>
        <v/>
      </c>
      <c r="IP269" s="45"/>
      <c r="IQ269" s="45" t="str">
        <f t="shared" si="1375"/>
        <v/>
      </c>
      <c r="IR269" s="45"/>
      <c r="IS269" s="45" t="str">
        <f t="shared" si="1376"/>
        <v/>
      </c>
      <c r="IT269" s="45"/>
      <c r="IU269" s="63" t="str">
        <f t="shared" si="1392"/>
        <v/>
      </c>
      <c r="IV269" s="67" t="str">
        <f t="shared" si="1377"/>
        <v/>
      </c>
      <c r="IW269" s="45" t="str">
        <f t="shared" si="1378"/>
        <v/>
      </c>
      <c r="IX269" s="46" t="str">
        <f t="shared" si="1379"/>
        <v/>
      </c>
      <c r="IY269" s="37"/>
      <c r="IZ269" s="61"/>
      <c r="JA269" s="47"/>
      <c r="JB269" s="45"/>
      <c r="JC269" s="45" t="str">
        <f t="shared" si="1380"/>
        <v/>
      </c>
      <c r="JD269" s="45"/>
      <c r="JE269" s="45" t="str">
        <f t="shared" si="1381"/>
        <v/>
      </c>
      <c r="JF269" s="45"/>
      <c r="JG269" s="45" t="str">
        <f t="shared" si="1382"/>
        <v/>
      </c>
      <c r="JH269" s="45"/>
      <c r="JI269" s="63" t="str">
        <f t="shared" si="1383"/>
        <v/>
      </c>
      <c r="JJ269" s="67" t="str">
        <f t="shared" si="1384"/>
        <v/>
      </c>
      <c r="JK269" s="45" t="str">
        <f t="shared" si="1385"/>
        <v/>
      </c>
      <c r="JL269" s="46" t="str">
        <f t="shared" si="1386"/>
        <v/>
      </c>
      <c r="JM269" s="37"/>
      <c r="JN269" s="29"/>
      <c r="JO269" s="47"/>
      <c r="JP269" s="45"/>
      <c r="JQ269" s="45" t="str">
        <f t="shared" si="1387"/>
        <v/>
      </c>
      <c r="JR269" s="45"/>
      <c r="JS269" s="45" t="str">
        <f t="shared" si="1388"/>
        <v/>
      </c>
      <c r="JT269" s="45"/>
      <c r="JU269" s="45" t="str">
        <f t="shared" si="1389"/>
        <v/>
      </c>
      <c r="JV269" s="45"/>
      <c r="JW269" s="63" t="str">
        <f t="shared" si="1272"/>
        <v/>
      </c>
      <c r="JX269" s="67" t="str">
        <f t="shared" si="1273"/>
        <v/>
      </c>
      <c r="JY269" s="45" t="str">
        <f t="shared" si="1390"/>
        <v/>
      </c>
      <c r="JZ269" s="46" t="str">
        <f t="shared" si="1391"/>
        <v/>
      </c>
      <c r="KA269" s="37"/>
      <c r="KB269" s="51"/>
      <c r="KC269" s="47"/>
      <c r="KD269" s="45"/>
      <c r="KE269" s="45" t="str">
        <f>IF(KD269="","",KD269-KD265)</f>
        <v/>
      </c>
      <c r="KF269" s="45"/>
      <c r="KG269" s="45" t="str">
        <f>IF(KF269="","",KF269-KF265)</f>
        <v/>
      </c>
      <c r="KH269" s="45"/>
      <c r="KI269" s="45" t="str">
        <f>IF(KH269="","",KH265+KJ265-KH269)</f>
        <v/>
      </c>
      <c r="KJ269" s="45"/>
      <c r="KK269" s="63" t="str">
        <f>IF(KD269="","",KK265)</f>
        <v/>
      </c>
      <c r="KL269" s="67" t="str">
        <f>IF(KE269="","",KL265)</f>
        <v/>
      </c>
      <c r="KM269" s="45" t="str">
        <f>IF(KH269="","",KI269*KL269)</f>
        <v/>
      </c>
      <c r="KN269" s="46" t="str">
        <f>IF(KI269="","",KM269/(KE269*100))</f>
        <v/>
      </c>
      <c r="KO269" s="37"/>
      <c r="KP269" s="29"/>
      <c r="KQ269" s="47"/>
      <c r="KR269" s="45"/>
      <c r="KS269" s="45" t="str">
        <f>IF(KR269="","",KR269-KR265)</f>
        <v/>
      </c>
      <c r="KT269" s="45"/>
      <c r="KU269" s="45" t="str">
        <f>IF(KT269="","",KT269-KT265)</f>
        <v/>
      </c>
      <c r="KV269" s="45"/>
      <c r="KW269" s="45" t="str">
        <f>IF(KV269="","",KV265+KX265-KV269)</f>
        <v/>
      </c>
      <c r="KX269" s="45"/>
      <c r="KY269" s="63" t="str">
        <f>IF(KR269="","",KY265)</f>
        <v/>
      </c>
      <c r="KZ269" s="67" t="str">
        <f>IF(KS269="","",KZ265)</f>
        <v/>
      </c>
      <c r="LA269" s="45" t="str">
        <f>IF(KV269="","",KW269*KZ269)</f>
        <v/>
      </c>
      <c r="LB269" s="46" t="str">
        <f>IF(KW269="","",LA269/(KS269*100))</f>
        <v/>
      </c>
      <c r="LC269" s="37"/>
      <c r="LD269" s="29"/>
      <c r="LE269" s="75"/>
      <c r="LF269" s="76"/>
      <c r="LG269" s="76"/>
      <c r="LH269" s="76"/>
      <c r="LI269" s="76"/>
      <c r="LJ269" s="76"/>
      <c r="LK269" s="76" t="str">
        <f>IF(LJ269="","",#REF!+#REF!-LJ269)</f>
        <v/>
      </c>
      <c r="LL269" s="76"/>
      <c r="LM269" s="78"/>
      <c r="LN269" s="79"/>
      <c r="LO269" s="76"/>
      <c r="LP269" s="80"/>
      <c r="LQ269" s="37"/>
      <c r="LR269" s="29"/>
      <c r="LS269" s="47"/>
      <c r="LT269" s="67"/>
      <c r="LU269" s="45" t="str">
        <f>IF(LT269="","",LT269-LT268)</f>
        <v/>
      </c>
      <c r="LV269" s="45"/>
      <c r="LW269" s="45"/>
      <c r="LX269" s="45"/>
      <c r="LY269" s="45" t="str">
        <f>IF(LX269="","",LX268+LZ268-LX269)</f>
        <v/>
      </c>
      <c r="LZ269" s="45"/>
      <c r="MA269" s="45"/>
      <c r="MB269" s="45"/>
      <c r="MC269" s="45" t="str">
        <f>IF(MB269="","",LY269*MB269)</f>
        <v/>
      </c>
      <c r="MD269" s="46" t="str">
        <f>IF(MC269="","",MC269/(LU269*100))</f>
        <v/>
      </c>
      <c r="ME269" s="37"/>
      <c r="MF269" s="29"/>
      <c r="MG269" s="47"/>
      <c r="MH269" s="67"/>
      <c r="MI269" s="45" t="str">
        <f>IF(MH269="","",MH269-MH268)</f>
        <v/>
      </c>
      <c r="MJ269" s="45"/>
      <c r="MK269" s="45"/>
      <c r="ML269" s="45"/>
      <c r="MM269" s="45" t="str">
        <f>IF(ML269="","",ML268+MN268-ML269)</f>
        <v/>
      </c>
      <c r="MN269" s="45"/>
      <c r="MO269" s="45"/>
      <c r="MP269" s="45"/>
      <c r="MQ269" s="45" t="str">
        <f>IF(MP269="","",MM269*MP269)</f>
        <v/>
      </c>
      <c r="MR269" s="46" t="str">
        <f>IF(MQ269="","",MQ269/(MI269*100))</f>
        <v/>
      </c>
      <c r="MS269" s="37"/>
      <c r="MT269" s="29"/>
      <c r="MU269" s="47"/>
      <c r="MV269" s="67"/>
      <c r="MW269" s="45" t="str">
        <f>IF(MV269="","",MV269-MV268)</f>
        <v/>
      </c>
      <c r="MX269" s="45"/>
      <c r="MY269" s="45"/>
      <c r="MZ269" s="45"/>
      <c r="NA269" s="45" t="str">
        <f>IF(MZ269="","",MZ268+NB268-MZ269)</f>
        <v/>
      </c>
      <c r="NB269" s="45"/>
      <c r="NC269" s="45"/>
      <c r="ND269" s="45"/>
      <c r="NE269" s="45" t="str">
        <f>IF(ND269="","",NA269*ND269)</f>
        <v/>
      </c>
      <c r="NF269" s="46" t="str">
        <f>IF(NE269="","",NE269/(MW269*100))</f>
        <v/>
      </c>
      <c r="NG269" s="37"/>
      <c r="NH269" s="29"/>
      <c r="NI269" s="47"/>
      <c r="NJ269" s="67"/>
      <c r="NK269" s="45" t="str">
        <f>IF(NJ269="","",NJ269-NJ268)</f>
        <v/>
      </c>
      <c r="NL269" s="45"/>
      <c r="NM269" s="45"/>
      <c r="NN269" s="45"/>
      <c r="NO269" s="45" t="str">
        <f>IF(NN269="","",NN268+NP268-NN269)</f>
        <v/>
      </c>
      <c r="NP269" s="45"/>
      <c r="NQ269" s="45"/>
      <c r="NR269" s="45"/>
      <c r="NS269" s="45" t="str">
        <f>IF(NR269="","",NO269*NR269)</f>
        <v/>
      </c>
      <c r="NT269" s="46" t="str">
        <f>IF(NS269="","",NS269/(NK269*100))</f>
        <v/>
      </c>
      <c r="NU269" s="37"/>
    </row>
    <row r="270" spans="1:385" ht="15" customHeight="1" thickTop="1" thickBot="1" x14ac:dyDescent="0.3">
      <c r="A270" s="38"/>
      <c r="B270" s="39"/>
      <c r="C270" s="40"/>
      <c r="D270" s="40"/>
      <c r="E270" s="41"/>
      <c r="F270" s="41"/>
      <c r="G270" s="40"/>
      <c r="H270" s="42"/>
      <c r="I270" s="45"/>
      <c r="J270" s="45" t="str">
        <f t="shared" si="1306"/>
        <v/>
      </c>
      <c r="K270" s="45"/>
      <c r="L270" s="45"/>
      <c r="M270" s="45"/>
      <c r="N270" s="45" t="str">
        <f t="shared" si="1307"/>
        <v/>
      </c>
      <c r="O270" s="45"/>
      <c r="P270" s="45"/>
      <c r="Q270" s="45"/>
      <c r="R270" s="45" t="str">
        <f t="shared" si="1276"/>
        <v/>
      </c>
      <c r="S270" s="46" t="str">
        <f t="shared" si="1277"/>
        <v/>
      </c>
      <c r="T270" s="37"/>
      <c r="U270" s="29"/>
      <c r="V270" s="47"/>
      <c r="W270" s="67"/>
      <c r="X270" s="45" t="str">
        <f>IF(W270="","",W270-W269)</f>
        <v/>
      </c>
      <c r="Y270" s="45"/>
      <c r="Z270" s="45"/>
      <c r="AA270" s="45"/>
      <c r="AB270" s="45" t="str">
        <f>IF(AA270="","",AA269+AC269-AA270)</f>
        <v/>
      </c>
      <c r="AC270" s="45"/>
      <c r="AD270" s="45"/>
      <c r="AE270" s="45"/>
      <c r="AF270" s="45" t="str">
        <f>IF(AE270="","",AB270*AE270)</f>
        <v/>
      </c>
      <c r="AG270" s="46" t="str">
        <f>IF(AF270="","",AF270/(X270*100))</f>
        <v/>
      </c>
      <c r="AH270" s="37"/>
      <c r="AI270" s="29"/>
      <c r="AJ270" s="47"/>
      <c r="AK270" s="45"/>
      <c r="AL270" s="45" t="str">
        <f t="shared" si="1310"/>
        <v/>
      </c>
      <c r="AM270" s="45"/>
      <c r="AN270" s="45" t="str">
        <f t="shared" si="1311"/>
        <v/>
      </c>
      <c r="AO270" s="45"/>
      <c r="AP270" s="45" t="str">
        <f t="shared" si="1312"/>
        <v/>
      </c>
      <c r="AQ270" s="45"/>
      <c r="AR270" s="45"/>
      <c r="AS270" s="45"/>
      <c r="AT270" s="45" t="str">
        <f t="shared" si="1280"/>
        <v/>
      </c>
      <c r="AU270" s="46" t="str">
        <f t="shared" si="1281"/>
        <v/>
      </c>
      <c r="AV270" s="37"/>
      <c r="AW270" s="29"/>
      <c r="AX270" s="47"/>
      <c r="AY270" s="45"/>
      <c r="AZ270" s="45" t="str">
        <f t="shared" si="1313"/>
        <v/>
      </c>
      <c r="BA270" s="45"/>
      <c r="BB270" s="45" t="str">
        <f t="shared" si="1314"/>
        <v/>
      </c>
      <c r="BC270" s="45"/>
      <c r="BD270" s="45" t="str">
        <f t="shared" si="1315"/>
        <v/>
      </c>
      <c r="BE270" s="45"/>
      <c r="BF270" s="45"/>
      <c r="BG270" s="45"/>
      <c r="BH270" s="45" t="str">
        <f t="shared" si="1282"/>
        <v/>
      </c>
      <c r="BI270" s="46" t="str">
        <f t="shared" si="1283"/>
        <v/>
      </c>
      <c r="BJ270" s="37"/>
      <c r="BK270" s="29"/>
      <c r="BL270" s="75"/>
      <c r="BM270" s="76"/>
      <c r="BN270" s="76" t="str">
        <f t="shared" si="1339"/>
        <v/>
      </c>
      <c r="BO270" s="76"/>
      <c r="BP270" s="76" t="str">
        <f t="shared" si="1340"/>
        <v/>
      </c>
      <c r="BQ270" s="76"/>
      <c r="BR270" s="76" t="str">
        <f t="shared" si="1341"/>
        <v/>
      </c>
      <c r="BS270" s="76"/>
      <c r="BT270" s="78" t="str">
        <f t="shared" si="1268"/>
        <v/>
      </c>
      <c r="BU270" s="79" t="str">
        <f t="shared" si="1269"/>
        <v/>
      </c>
      <c r="BV270" s="76" t="str">
        <f t="shared" si="1342"/>
        <v/>
      </c>
      <c r="BW270" s="80" t="str">
        <f t="shared" si="1343"/>
        <v/>
      </c>
      <c r="BX270" s="37"/>
      <c r="BY270" s="57"/>
      <c r="BZ270" s="75"/>
      <c r="CA270" s="76"/>
      <c r="CB270" s="76" t="str">
        <f t="shared" si="1344"/>
        <v/>
      </c>
      <c r="CC270" s="76"/>
      <c r="CD270" s="76" t="str">
        <f t="shared" si="1345"/>
        <v/>
      </c>
      <c r="CE270" s="76"/>
      <c r="CF270" s="76" t="str">
        <f t="shared" si="1346"/>
        <v/>
      </c>
      <c r="CG270" s="76"/>
      <c r="CH270" s="78" t="str">
        <f t="shared" si="1347"/>
        <v/>
      </c>
      <c r="CI270" s="79" t="str">
        <f t="shared" si="1348"/>
        <v/>
      </c>
      <c r="CJ270" s="76" t="str">
        <f t="shared" si="1349"/>
        <v/>
      </c>
      <c r="CK270" s="80" t="str">
        <f t="shared" si="1350"/>
        <v/>
      </c>
      <c r="CL270" s="37"/>
      <c r="CM270" s="29"/>
      <c r="CN270" s="75"/>
      <c r="CO270" s="76"/>
      <c r="CP270" s="76" t="str">
        <f t="shared" si="1351"/>
        <v/>
      </c>
      <c r="CQ270" s="76"/>
      <c r="CR270" s="76" t="str">
        <f t="shared" si="1352"/>
        <v/>
      </c>
      <c r="CS270" s="76"/>
      <c r="CT270" s="76" t="str">
        <f t="shared" si="1353"/>
        <v/>
      </c>
      <c r="CU270" s="76"/>
      <c r="CV270" s="78" t="str">
        <f t="shared" si="1354"/>
        <v/>
      </c>
      <c r="CW270" s="79" t="str">
        <f t="shared" si="1355"/>
        <v/>
      </c>
      <c r="CX270" s="76" t="str">
        <f t="shared" si="1356"/>
        <v/>
      </c>
      <c r="CY270" s="80" t="str">
        <f t="shared" si="1357"/>
        <v/>
      </c>
      <c r="CZ270" s="37"/>
      <c r="DA270" s="29"/>
      <c r="DB270" s="47"/>
      <c r="DC270" s="67"/>
      <c r="DD270" s="45" t="str">
        <f>IF(DC270="","",DC270-DC269)</f>
        <v/>
      </c>
      <c r="DE270" s="45"/>
      <c r="DF270" s="45"/>
      <c r="DG270" s="45"/>
      <c r="DH270" s="45" t="str">
        <f>IF(DG270="","",DG269+DI269-DG270)</f>
        <v/>
      </c>
      <c r="DI270" s="45"/>
      <c r="DJ270" s="45"/>
      <c r="DK270" s="45"/>
      <c r="DL270" s="45" t="str">
        <f>IF(DK270="","",DH270*DK270)</f>
        <v/>
      </c>
      <c r="DM270" s="46" t="str">
        <f>IF(DL270="","",DL270/(DD270*100))</f>
        <v/>
      </c>
      <c r="DN270" s="37"/>
      <c r="DO270" s="29"/>
      <c r="DP270" s="47"/>
      <c r="DQ270" s="45"/>
      <c r="DR270" s="45" t="str">
        <f t="shared" si="1318"/>
        <v/>
      </c>
      <c r="DS270" s="45"/>
      <c r="DT270" s="45" t="str">
        <f t="shared" si="1319"/>
        <v/>
      </c>
      <c r="DU270" s="45"/>
      <c r="DV270" s="45" t="str">
        <f t="shared" si="1320"/>
        <v/>
      </c>
      <c r="DW270" s="45"/>
      <c r="DX270" s="45"/>
      <c r="DY270" s="45"/>
      <c r="DZ270" s="45" t="str">
        <f t="shared" si="1286"/>
        <v/>
      </c>
      <c r="EA270" s="46" t="str">
        <f t="shared" si="1287"/>
        <v/>
      </c>
      <c r="EB270" s="37"/>
      <c r="ED270" s="47"/>
      <c r="EE270" s="67"/>
      <c r="EF270" s="45" t="str">
        <f>IF(EE270="","",EE270-EE269)</f>
        <v/>
      </c>
      <c r="EG270" s="45"/>
      <c r="EH270" s="45"/>
      <c r="EI270" s="45"/>
      <c r="EJ270" s="45" t="str">
        <f>IF(EI270="","",EI269+EK269-EI270)</f>
        <v/>
      </c>
      <c r="EK270" s="45"/>
      <c r="EL270" s="45"/>
      <c r="EM270" s="45"/>
      <c r="EN270" s="45" t="str">
        <f>IF(EM270="","",EJ270*EM270)</f>
        <v/>
      </c>
      <c r="EO270" s="46" t="str">
        <f>IF(EN270="","",EN270/(EF270*100))</f>
        <v/>
      </c>
      <c r="EP270" s="37"/>
      <c r="ER270" s="47"/>
      <c r="ES270" s="67"/>
      <c r="ET270" s="45" t="str">
        <f>IF(ES270="","",ES270-ES269)</f>
        <v/>
      </c>
      <c r="EU270" s="45"/>
      <c r="EV270" s="45"/>
      <c r="EW270" s="45"/>
      <c r="EX270" s="45" t="str">
        <f>IF(EW270="","",EW269+EY269-EW270)</f>
        <v/>
      </c>
      <c r="EY270" s="45"/>
      <c r="EZ270" s="45"/>
      <c r="FA270" s="45"/>
      <c r="FB270" s="45" t="str">
        <f>IF(FA270="","",EX270*FA270)</f>
        <v/>
      </c>
      <c r="FC270" s="46" t="str">
        <f>IF(FB270="","",FB270/(ET270*100))</f>
        <v/>
      </c>
      <c r="FD270" s="37"/>
      <c r="FF270" s="47"/>
      <c r="FG270" s="67"/>
      <c r="FH270" s="45" t="str">
        <f>IF(FG270="","",FG270-FG269)</f>
        <v/>
      </c>
      <c r="FI270" s="45"/>
      <c r="FJ270" s="45"/>
      <c r="FK270" s="45"/>
      <c r="FL270" s="45" t="str">
        <f>IF(FK270="","",FK269+FM269-FK270)</f>
        <v/>
      </c>
      <c r="FM270" s="45"/>
      <c r="FN270" s="45"/>
      <c r="FO270" s="45"/>
      <c r="FP270" s="45" t="str">
        <f>IF(FO270="","",FL270*FO270)</f>
        <v/>
      </c>
      <c r="FQ270" s="46" t="str">
        <f>IF(FP270="","",FP270/(FH270*100))</f>
        <v/>
      </c>
      <c r="FR270" s="37"/>
      <c r="FS270" s="29"/>
      <c r="FT270" s="47"/>
      <c r="FU270" s="67"/>
      <c r="FV270" s="45" t="str">
        <f>IF(FU270="","",FU270-FU269)</f>
        <v/>
      </c>
      <c r="FW270" s="45"/>
      <c r="FX270" s="45"/>
      <c r="FY270" s="45"/>
      <c r="FZ270" s="45" t="str">
        <f>IF(FY270="","",FY269+GA269-FY270)</f>
        <v/>
      </c>
      <c r="GA270" s="45"/>
      <c r="GB270" s="45"/>
      <c r="GC270" s="45"/>
      <c r="GD270" s="45" t="str">
        <f>IF(GC270="","",FZ270*GC270)</f>
        <v/>
      </c>
      <c r="GE270" s="46" t="str">
        <f>IF(GD270="","",GD270/(FV270*100))</f>
        <v/>
      </c>
      <c r="GF270" s="37"/>
      <c r="GH270" s="47"/>
      <c r="GI270" s="67"/>
      <c r="GJ270" s="45" t="str">
        <f>IF(GI270="","",GI270-GI269)</f>
        <v/>
      </c>
      <c r="GK270" s="45"/>
      <c r="GL270" s="45"/>
      <c r="GM270" s="45"/>
      <c r="GN270" s="45" t="str">
        <f>IF(GM270="","",GM269+GO269-GM270)</f>
        <v/>
      </c>
      <c r="GO270" s="45"/>
      <c r="GP270" s="45"/>
      <c r="GQ270" s="45"/>
      <c r="GR270" s="45" t="str">
        <f>IF(GQ270="","",GN270*GQ270)</f>
        <v/>
      </c>
      <c r="GS270" s="46" t="str">
        <f>IF(GR270="","",GR270/(GJ270*100))</f>
        <v/>
      </c>
      <c r="GT270" s="37"/>
      <c r="GU270" s="61"/>
      <c r="GV270" s="75"/>
      <c r="GW270" s="84"/>
      <c r="GX270" s="76"/>
      <c r="GY270" s="76" t="str">
        <f t="shared" si="1358"/>
        <v/>
      </c>
      <c r="GZ270" s="76"/>
      <c r="HA270" s="76" t="str">
        <f t="shared" si="1359"/>
        <v/>
      </c>
      <c r="HB270" s="76"/>
      <c r="HC270" s="76" t="str">
        <f t="shared" si="1360"/>
        <v/>
      </c>
      <c r="HD270" s="76"/>
      <c r="HE270" s="78" t="str">
        <f>IF(GX267="","",HE266)</f>
        <v/>
      </c>
      <c r="HF270" s="79" t="str">
        <f>IF(GX267="","",HF266)</f>
        <v/>
      </c>
      <c r="HG270" s="76" t="str">
        <f t="shared" si="1361"/>
        <v/>
      </c>
      <c r="HH270" s="80" t="str">
        <f t="shared" si="1393"/>
        <v/>
      </c>
      <c r="HI270" s="37"/>
      <c r="HK270" s="75"/>
      <c r="HL270" s="76"/>
      <c r="HM270" s="76" t="str">
        <f t="shared" si="1362"/>
        <v/>
      </c>
      <c r="HN270" s="76"/>
      <c r="HO270" s="76" t="str">
        <f t="shared" si="1363"/>
        <v/>
      </c>
      <c r="HP270" s="76"/>
      <c r="HQ270" s="76" t="str">
        <f t="shared" si="1364"/>
        <v/>
      </c>
      <c r="HR270" s="76"/>
      <c r="HS270" s="78" t="str">
        <f t="shared" si="1270"/>
        <v/>
      </c>
      <c r="HT270" s="79" t="str">
        <f t="shared" si="1271"/>
        <v/>
      </c>
      <c r="HU270" s="76" t="str">
        <f t="shared" si="1365"/>
        <v/>
      </c>
      <c r="HV270" s="80" t="str">
        <f t="shared" si="1366"/>
        <v/>
      </c>
      <c r="HW270" s="37"/>
      <c r="HX270" s="360"/>
      <c r="HY270" s="75"/>
      <c r="HZ270" s="76"/>
      <c r="IA270" s="76" t="str">
        <f t="shared" si="1367"/>
        <v/>
      </c>
      <c r="IB270" s="76"/>
      <c r="IC270" s="76" t="str">
        <f t="shared" si="1368"/>
        <v/>
      </c>
      <c r="ID270" s="76"/>
      <c r="IE270" s="76" t="str">
        <f t="shared" si="1369"/>
        <v/>
      </c>
      <c r="IF270" s="76"/>
      <c r="IG270" s="78" t="str">
        <f t="shared" si="1370"/>
        <v/>
      </c>
      <c r="IH270" s="79" t="str">
        <f t="shared" si="1371"/>
        <v/>
      </c>
      <c r="II270" s="76" t="str">
        <f t="shared" si="1372"/>
        <v/>
      </c>
      <c r="IJ270" s="80" t="str">
        <f t="shared" si="1373"/>
        <v/>
      </c>
      <c r="IK270" s="37"/>
      <c r="IL270" s="29"/>
      <c r="IM270" s="75"/>
      <c r="IN270" s="76"/>
      <c r="IO270" s="76" t="str">
        <f t="shared" si="1374"/>
        <v/>
      </c>
      <c r="IP270" s="76"/>
      <c r="IQ270" s="76" t="str">
        <f t="shared" si="1375"/>
        <v/>
      </c>
      <c r="IR270" s="76"/>
      <c r="IS270" s="76" t="str">
        <f t="shared" si="1376"/>
        <v/>
      </c>
      <c r="IT270" s="76"/>
      <c r="IU270" s="78" t="str">
        <f t="shared" si="1392"/>
        <v/>
      </c>
      <c r="IV270" s="79" t="str">
        <f t="shared" si="1377"/>
        <v/>
      </c>
      <c r="IW270" s="76" t="str">
        <f t="shared" si="1378"/>
        <v/>
      </c>
      <c r="IX270" s="80" t="str">
        <f t="shared" si="1379"/>
        <v/>
      </c>
      <c r="IY270" s="37"/>
      <c r="IZ270" s="61"/>
      <c r="JA270" s="75"/>
      <c r="JB270" s="76"/>
      <c r="JC270" s="76" t="str">
        <f t="shared" si="1380"/>
        <v/>
      </c>
      <c r="JD270" s="76"/>
      <c r="JE270" s="76" t="str">
        <f t="shared" si="1381"/>
        <v/>
      </c>
      <c r="JF270" s="76"/>
      <c r="JG270" s="76" t="str">
        <f t="shared" si="1382"/>
        <v/>
      </c>
      <c r="JH270" s="76"/>
      <c r="JI270" s="78" t="str">
        <f t="shared" si="1383"/>
        <v/>
      </c>
      <c r="JJ270" s="79" t="str">
        <f t="shared" si="1384"/>
        <v/>
      </c>
      <c r="JK270" s="76" t="str">
        <f t="shared" si="1385"/>
        <v/>
      </c>
      <c r="JL270" s="80" t="str">
        <f t="shared" si="1386"/>
        <v/>
      </c>
      <c r="JM270" s="37"/>
      <c r="JN270" s="29"/>
      <c r="JO270" s="75"/>
      <c r="JP270" s="76"/>
      <c r="JQ270" s="76" t="str">
        <f t="shared" si="1387"/>
        <v/>
      </c>
      <c r="JR270" s="76"/>
      <c r="JS270" s="76" t="str">
        <f t="shared" si="1388"/>
        <v/>
      </c>
      <c r="JT270" s="76"/>
      <c r="JU270" s="76" t="str">
        <f t="shared" si="1389"/>
        <v/>
      </c>
      <c r="JV270" s="76"/>
      <c r="JW270" s="78" t="str">
        <f t="shared" si="1272"/>
        <v/>
      </c>
      <c r="JX270" s="79" t="str">
        <f t="shared" si="1273"/>
        <v/>
      </c>
      <c r="JY270" s="76" t="str">
        <f t="shared" si="1390"/>
        <v/>
      </c>
      <c r="JZ270" s="80" t="str">
        <f t="shared" si="1391"/>
        <v/>
      </c>
      <c r="KA270" s="37"/>
      <c r="KB270" s="51"/>
      <c r="KC270" s="75"/>
      <c r="KD270" s="76"/>
      <c r="KE270" s="76" t="str">
        <f>IF(KD270="","",KD270-KD266)</f>
        <v/>
      </c>
      <c r="KF270" s="76"/>
      <c r="KG270" s="76" t="str">
        <f>IF(KF270="","",KF270-KF266)</f>
        <v/>
      </c>
      <c r="KH270" s="76"/>
      <c r="KI270" s="76" t="str">
        <f>IF(KH270="","",KH266+KJ266-KH270)</f>
        <v/>
      </c>
      <c r="KJ270" s="76"/>
      <c r="KK270" s="78" t="str">
        <f>IF(KD270="","",KK266)</f>
        <v/>
      </c>
      <c r="KL270" s="79" t="str">
        <f>IF(KE270="","",KL266)</f>
        <v/>
      </c>
      <c r="KM270" s="76" t="str">
        <f>IF(KH270="","",KI270*KL270)</f>
        <v/>
      </c>
      <c r="KN270" s="80" t="str">
        <f>IF(KI270="","",KM270/(KE270*100))</f>
        <v/>
      </c>
      <c r="KO270" s="37"/>
      <c r="KP270" s="29"/>
      <c r="KQ270" s="75"/>
      <c r="KR270" s="76"/>
      <c r="KS270" s="76" t="str">
        <f>IF(KR270="","",KR270-KR266)</f>
        <v/>
      </c>
      <c r="KT270" s="76"/>
      <c r="KU270" s="76" t="str">
        <f>IF(KT270="","",KT270-KT266)</f>
        <v/>
      </c>
      <c r="KV270" s="76"/>
      <c r="KW270" s="76" t="str">
        <f>IF(KV270="","",KV266+KX266-KV270)</f>
        <v/>
      </c>
      <c r="KX270" s="76"/>
      <c r="KY270" s="78" t="str">
        <f>IF(KR270="","",KY266)</f>
        <v/>
      </c>
      <c r="KZ270" s="79" t="str">
        <f>IF(KS270="","",KZ266)</f>
        <v/>
      </c>
      <c r="LA270" s="76" t="str">
        <f>IF(KV270="","",KW270*KZ270)</f>
        <v/>
      </c>
      <c r="LB270" s="80" t="str">
        <f>IF(KW270="","",LA270/(KS270*100))</f>
        <v/>
      </c>
      <c r="LC270" s="37"/>
      <c r="LD270" s="29"/>
      <c r="LE270" s="101"/>
      <c r="LF270" s="87"/>
      <c r="LG270" s="87"/>
      <c r="LH270" s="87"/>
      <c r="LI270" s="87"/>
      <c r="LJ270" s="87"/>
      <c r="LK270" s="87" t="str">
        <f>IF(LJ270="","",LJ267+LL267-LJ270)</f>
        <v/>
      </c>
      <c r="LL270" s="87"/>
      <c r="LM270" s="102"/>
      <c r="LN270" s="103"/>
      <c r="LO270" s="87"/>
      <c r="LP270" s="89"/>
      <c r="LQ270" s="37"/>
      <c r="LR270" s="29"/>
      <c r="LS270" s="47"/>
      <c r="LT270" s="67"/>
      <c r="LU270" s="45" t="str">
        <f>IF(LT270="","",LT270-LT269)</f>
        <v/>
      </c>
      <c r="LV270" s="45"/>
      <c r="LW270" s="45"/>
      <c r="LX270" s="45"/>
      <c r="LY270" s="45" t="str">
        <f>IF(LX270="","",LX269+LZ269-LX270)</f>
        <v/>
      </c>
      <c r="LZ270" s="45"/>
      <c r="MA270" s="45"/>
      <c r="MB270" s="45"/>
      <c r="MC270" s="45" t="str">
        <f>IF(MB270="","",LY270*MB270)</f>
        <v/>
      </c>
      <c r="MD270" s="46" t="str">
        <f>IF(MC270="","",MC270/(LU270*100))</f>
        <v/>
      </c>
      <c r="ME270" s="37"/>
      <c r="MF270" s="29"/>
      <c r="MG270" s="47"/>
      <c r="MH270" s="67"/>
      <c r="MI270" s="45" t="str">
        <f>IF(MH270="","",MH270-MH269)</f>
        <v/>
      </c>
      <c r="MJ270" s="45"/>
      <c r="MK270" s="45"/>
      <c r="ML270" s="45"/>
      <c r="MM270" s="45" t="str">
        <f>IF(ML270="","",ML269+MN269-ML270)</f>
        <v/>
      </c>
      <c r="MN270" s="45"/>
      <c r="MO270" s="45"/>
      <c r="MP270" s="45"/>
      <c r="MQ270" s="45" t="str">
        <f>IF(MP270="","",MM270*MP270)</f>
        <v/>
      </c>
      <c r="MR270" s="46" t="str">
        <f>IF(MQ270="","",MQ270/(MI270*100))</f>
        <v/>
      </c>
      <c r="MS270" s="37"/>
      <c r="MT270" s="29"/>
      <c r="MU270" s="47"/>
      <c r="MV270" s="67"/>
      <c r="MW270" s="45" t="str">
        <f>IF(MV270="","",MV270-MV269)</f>
        <v/>
      </c>
      <c r="MX270" s="45"/>
      <c r="MY270" s="45"/>
      <c r="MZ270" s="45"/>
      <c r="NA270" s="45" t="str">
        <f>IF(MZ270="","",MZ269+NB269-MZ270)</f>
        <v/>
      </c>
      <c r="NB270" s="45"/>
      <c r="NC270" s="45"/>
      <c r="ND270" s="45"/>
      <c r="NE270" s="45" t="str">
        <f>IF(ND270="","",NA270*ND270)</f>
        <v/>
      </c>
      <c r="NF270" s="46" t="str">
        <f>IF(NE270="","",NE270/(MW270*100))</f>
        <v/>
      </c>
      <c r="NG270" s="37"/>
      <c r="NH270" s="29"/>
      <c r="NI270" s="47"/>
      <c r="NJ270" s="67"/>
      <c r="NK270" s="45" t="str">
        <f>IF(NJ270="","",NJ270-NJ269)</f>
        <v/>
      </c>
      <c r="NL270" s="45"/>
      <c r="NM270" s="45"/>
      <c r="NN270" s="45"/>
      <c r="NO270" s="45" t="str">
        <f>IF(NN270="","",NN269+NP269-NN270)</f>
        <v/>
      </c>
      <c r="NP270" s="45"/>
      <c r="NQ270" s="45"/>
      <c r="NR270" s="45"/>
      <c r="NS270" s="45" t="str">
        <f>IF(NR270="","",NO270*NR270)</f>
        <v/>
      </c>
      <c r="NT270" s="46" t="str">
        <f>IF(NS270="","",NS270/(NK270*100))</f>
        <v/>
      </c>
      <c r="NU270" s="37"/>
    </row>
    <row r="271" spans="1:385" ht="15" customHeight="1" thickTop="1" x14ac:dyDescent="0.25">
      <c r="A271" s="38"/>
      <c r="B271" s="39"/>
      <c r="C271" s="40"/>
      <c r="D271" s="40"/>
      <c r="E271" s="41"/>
      <c r="F271" s="41"/>
      <c r="G271" s="40"/>
      <c r="H271" s="42"/>
      <c r="I271" s="45"/>
      <c r="J271" s="45"/>
      <c r="K271" s="45"/>
      <c r="L271" s="45"/>
      <c r="M271" s="45"/>
      <c r="N271" s="45" t="str">
        <f t="shared" si="1307"/>
        <v/>
      </c>
      <c r="O271" s="45"/>
      <c r="P271" s="45"/>
      <c r="Q271" s="45"/>
      <c r="R271" s="45" t="str">
        <f t="shared" si="1276"/>
        <v/>
      </c>
      <c r="S271" s="46" t="str">
        <f t="shared" si="1277"/>
        <v/>
      </c>
      <c r="T271" s="37"/>
      <c r="U271" s="29"/>
      <c r="V271" s="47"/>
      <c r="W271" s="67"/>
      <c r="X271" s="45"/>
      <c r="Y271" s="45"/>
      <c r="Z271" s="45"/>
      <c r="AA271" s="45"/>
      <c r="AB271" s="45" t="str">
        <f>IF(AA271="","",AA270+AC270-AA271)</f>
        <v/>
      </c>
      <c r="AC271" s="45"/>
      <c r="AD271" s="45"/>
      <c r="AE271" s="45"/>
      <c r="AF271" s="45" t="str">
        <f>IF(AE271="","",AB271*AE271)</f>
        <v/>
      </c>
      <c r="AG271" s="46" t="str">
        <f>IF(AF271="","",AF271/(X271*100))</f>
        <v/>
      </c>
      <c r="AH271" s="37"/>
      <c r="AI271" s="29"/>
      <c r="AJ271" s="47"/>
      <c r="AK271" s="45"/>
      <c r="AL271" s="45"/>
      <c r="AM271" s="45"/>
      <c r="AN271" s="45" t="str">
        <f t="shared" si="1311"/>
        <v/>
      </c>
      <c r="AO271" s="45"/>
      <c r="AP271" s="45" t="str">
        <f t="shared" si="1312"/>
        <v/>
      </c>
      <c r="AQ271" s="45"/>
      <c r="AR271" s="45"/>
      <c r="AS271" s="45"/>
      <c r="AT271" s="45" t="str">
        <f t="shared" si="1280"/>
        <v/>
      </c>
      <c r="AU271" s="46" t="str">
        <f t="shared" si="1281"/>
        <v/>
      </c>
      <c r="AV271" s="37"/>
      <c r="AW271" s="29"/>
      <c r="AX271" s="47"/>
      <c r="AY271" s="45"/>
      <c r="AZ271" s="45"/>
      <c r="BA271" s="45"/>
      <c r="BB271" s="45" t="str">
        <f t="shared" si="1314"/>
        <v/>
      </c>
      <c r="BC271" s="45"/>
      <c r="BD271" s="45" t="str">
        <f t="shared" si="1315"/>
        <v/>
      </c>
      <c r="BE271" s="45"/>
      <c r="BF271" s="45"/>
      <c r="BG271" s="45"/>
      <c r="BH271" s="45" t="str">
        <f t="shared" si="1282"/>
        <v/>
      </c>
      <c r="BI271" s="46" t="str">
        <f t="shared" si="1283"/>
        <v/>
      </c>
      <c r="BJ271" s="37"/>
      <c r="BK271" s="29"/>
      <c r="BL271" s="52" t="str">
        <f>IF($A232="","",$A232)</f>
        <v/>
      </c>
      <c r="BM271" s="43"/>
      <c r="BN271" s="43" t="str">
        <f t="shared" si="1339"/>
        <v/>
      </c>
      <c r="BO271" s="43"/>
      <c r="BP271" s="87" t="str">
        <f t="shared" si="1340"/>
        <v/>
      </c>
      <c r="BQ271" s="43"/>
      <c r="BR271" s="43" t="str">
        <f t="shared" si="1341"/>
        <v/>
      </c>
      <c r="BS271" s="43"/>
      <c r="BT271" s="44" t="str">
        <f t="shared" si="1268"/>
        <v/>
      </c>
      <c r="BU271" s="48" t="str">
        <f t="shared" si="1269"/>
        <v/>
      </c>
      <c r="BV271" s="87" t="str">
        <f t="shared" si="1342"/>
        <v/>
      </c>
      <c r="BW271" s="89" t="str">
        <f t="shared" si="1343"/>
        <v/>
      </c>
      <c r="BX271" s="37"/>
      <c r="BY271" s="57"/>
      <c r="BZ271" s="52" t="str">
        <f>IF($A232="","",$A232)</f>
        <v/>
      </c>
      <c r="CA271" s="43"/>
      <c r="CB271" s="43" t="str">
        <f t="shared" si="1344"/>
        <v/>
      </c>
      <c r="CC271" s="43"/>
      <c r="CD271" s="87" t="str">
        <f t="shared" si="1345"/>
        <v/>
      </c>
      <c r="CE271" s="43"/>
      <c r="CF271" s="43" t="str">
        <f t="shared" si="1346"/>
        <v/>
      </c>
      <c r="CG271" s="43"/>
      <c r="CH271" s="44" t="str">
        <f t="shared" si="1347"/>
        <v/>
      </c>
      <c r="CI271" s="48" t="str">
        <f t="shared" si="1348"/>
        <v/>
      </c>
      <c r="CJ271" s="87" t="str">
        <f t="shared" si="1349"/>
        <v/>
      </c>
      <c r="CK271" s="89" t="str">
        <f t="shared" si="1350"/>
        <v/>
      </c>
      <c r="CL271" s="37"/>
      <c r="CM271" s="29"/>
      <c r="CN271" s="52" t="str">
        <f>IF($A232="","",$A232)</f>
        <v/>
      </c>
      <c r="CO271" s="43"/>
      <c r="CP271" s="43" t="str">
        <f t="shared" si="1351"/>
        <v/>
      </c>
      <c r="CQ271" s="43"/>
      <c r="CR271" s="87" t="str">
        <f t="shared" si="1352"/>
        <v/>
      </c>
      <c r="CS271" s="43"/>
      <c r="CT271" s="43" t="str">
        <f t="shared" si="1353"/>
        <v/>
      </c>
      <c r="CU271" s="43"/>
      <c r="CV271" s="44" t="str">
        <f t="shared" si="1354"/>
        <v/>
      </c>
      <c r="CW271" s="48" t="str">
        <f t="shared" si="1355"/>
        <v/>
      </c>
      <c r="CX271" s="87" t="str">
        <f t="shared" si="1356"/>
        <v/>
      </c>
      <c r="CY271" s="89" t="str">
        <f t="shared" si="1357"/>
        <v/>
      </c>
      <c r="CZ271" s="37"/>
      <c r="DA271" s="29"/>
      <c r="DB271" s="47"/>
      <c r="DC271" s="67"/>
      <c r="DD271" s="45"/>
      <c r="DE271" s="45"/>
      <c r="DF271" s="45"/>
      <c r="DG271" s="45"/>
      <c r="DH271" s="45" t="str">
        <f>IF(DG271="","",DG270+DI270-DG271)</f>
        <v/>
      </c>
      <c r="DI271" s="45"/>
      <c r="DJ271" s="45"/>
      <c r="DK271" s="45"/>
      <c r="DL271" s="45" t="str">
        <f>IF(DK271="","",DH271*DK271)</f>
        <v/>
      </c>
      <c r="DM271" s="46" t="str">
        <f>IF(DL271="","",DL271/(DD271*100))</f>
        <v/>
      </c>
      <c r="DN271" s="37"/>
      <c r="DO271" s="29"/>
      <c r="DP271" s="47"/>
      <c r="DQ271" s="45"/>
      <c r="DR271" s="45"/>
      <c r="DS271" s="45"/>
      <c r="DT271" s="45" t="str">
        <f t="shared" si="1319"/>
        <v/>
      </c>
      <c r="DU271" s="45"/>
      <c r="DV271" s="45" t="str">
        <f t="shared" si="1320"/>
        <v/>
      </c>
      <c r="DW271" s="45"/>
      <c r="DX271" s="45"/>
      <c r="DY271" s="45"/>
      <c r="DZ271" s="45" t="str">
        <f t="shared" si="1286"/>
        <v/>
      </c>
      <c r="EA271" s="46" t="str">
        <f t="shared" si="1287"/>
        <v/>
      </c>
      <c r="EB271" s="37"/>
      <c r="ED271" s="47"/>
      <c r="EE271" s="67"/>
      <c r="EF271" s="45"/>
      <c r="EG271" s="45"/>
      <c r="EH271" s="45"/>
      <c r="EI271" s="45"/>
      <c r="EJ271" s="45" t="str">
        <f>IF(EI271="","",EI270+EK270-EI271)</f>
        <v/>
      </c>
      <c r="EK271" s="45"/>
      <c r="EL271" s="45"/>
      <c r="EM271" s="45"/>
      <c r="EN271" s="45" t="str">
        <f>IF(EM271="","",EJ271*EM271)</f>
        <v/>
      </c>
      <c r="EO271" s="46" t="str">
        <f>IF(EN271="","",EN271/(EF271*100))</f>
        <v/>
      </c>
      <c r="EP271" s="37"/>
      <c r="ER271" s="47"/>
      <c r="ES271" s="67"/>
      <c r="ET271" s="45"/>
      <c r="EU271" s="45"/>
      <c r="EV271" s="45"/>
      <c r="EW271" s="45"/>
      <c r="EX271" s="45" t="str">
        <f>IF(EW271="","",EW270+EY270-EW271)</f>
        <v/>
      </c>
      <c r="EY271" s="45"/>
      <c r="EZ271" s="45"/>
      <c r="FA271" s="45"/>
      <c r="FB271" s="45" t="str">
        <f>IF(FA271="","",EX271*FA271)</f>
        <v/>
      </c>
      <c r="FC271" s="46" t="str">
        <f>IF(FB271="","",FB271/(ET271*100))</f>
        <v/>
      </c>
      <c r="FD271" s="37"/>
      <c r="FF271" s="47"/>
      <c r="FG271" s="67"/>
      <c r="FH271" s="45"/>
      <c r="FI271" s="45"/>
      <c r="FJ271" s="45"/>
      <c r="FK271" s="45"/>
      <c r="FL271" s="45" t="str">
        <f>IF(FK271="","",FK270+FM270-FK271)</f>
        <v/>
      </c>
      <c r="FM271" s="45"/>
      <c r="FN271" s="45"/>
      <c r="FO271" s="45"/>
      <c r="FP271" s="45" t="str">
        <f>IF(FO271="","",FL271*FO271)</f>
        <v/>
      </c>
      <c r="FQ271" s="46" t="str">
        <f>IF(FP271="","",FP271/(FH271*100))</f>
        <v/>
      </c>
      <c r="FR271" s="37"/>
      <c r="FS271" s="29"/>
      <c r="FT271" s="47"/>
      <c r="FU271" s="67"/>
      <c r="FV271" s="45"/>
      <c r="FW271" s="45"/>
      <c r="FX271" s="45"/>
      <c r="FY271" s="45"/>
      <c r="FZ271" s="45" t="str">
        <f>IF(FY271="","",FY270+GA270-FY271)</f>
        <v/>
      </c>
      <c r="GA271" s="45"/>
      <c r="GB271" s="45"/>
      <c r="GC271" s="45"/>
      <c r="GD271" s="45" t="str">
        <f>IF(GC271="","",FZ271*GC271)</f>
        <v/>
      </c>
      <c r="GE271" s="46" t="str">
        <f>IF(GD271="","",GD271/(FV271*100))</f>
        <v/>
      </c>
      <c r="GF271" s="37"/>
      <c r="GH271" s="47"/>
      <c r="GI271" s="67"/>
      <c r="GJ271" s="45"/>
      <c r="GK271" s="45"/>
      <c r="GL271" s="45"/>
      <c r="GM271" s="45"/>
      <c r="GN271" s="45" t="str">
        <f>IF(GM271="","",GM270+GO270-GM271)</f>
        <v/>
      </c>
      <c r="GO271" s="45"/>
      <c r="GP271" s="45"/>
      <c r="GQ271" s="45"/>
      <c r="GR271" s="45" t="str">
        <f>IF(GQ271="","",GN271*GQ271)</f>
        <v/>
      </c>
      <c r="GS271" s="46" t="str">
        <f>IF(GR271="","",GR271/(GJ271*100))</f>
        <v/>
      </c>
      <c r="GT271" s="37"/>
      <c r="GU271" s="61"/>
      <c r="GV271" s="52" t="str">
        <f>IF($A232="","",$A232)</f>
        <v/>
      </c>
      <c r="GW271" s="62"/>
      <c r="GX271" s="43"/>
      <c r="GY271" s="43" t="str">
        <f t="shared" si="1358"/>
        <v/>
      </c>
      <c r="GZ271" s="43"/>
      <c r="HA271" s="87" t="str">
        <f t="shared" si="1359"/>
        <v/>
      </c>
      <c r="HB271" s="43"/>
      <c r="HC271" s="43" t="str">
        <f t="shared" si="1360"/>
        <v/>
      </c>
      <c r="HD271" s="43"/>
      <c r="HE271" s="44" t="str">
        <f t="shared" ref="HE271:HF274" si="1394">IF(GX271="","",HE267)</f>
        <v/>
      </c>
      <c r="HF271" s="48" t="str">
        <f t="shared" si="1394"/>
        <v/>
      </c>
      <c r="HG271" s="87" t="str">
        <f t="shared" si="1361"/>
        <v/>
      </c>
      <c r="HH271" s="89" t="str">
        <f t="shared" si="1393"/>
        <v/>
      </c>
      <c r="HI271" s="37"/>
      <c r="HK271" s="52" t="str">
        <f>IF($A232="","",$A232)</f>
        <v/>
      </c>
      <c r="HL271" s="43"/>
      <c r="HM271" s="43" t="str">
        <f t="shared" si="1362"/>
        <v/>
      </c>
      <c r="HN271" s="43"/>
      <c r="HO271" s="87" t="str">
        <f t="shared" si="1363"/>
        <v/>
      </c>
      <c r="HP271" s="43"/>
      <c r="HQ271" s="43" t="str">
        <f t="shared" si="1364"/>
        <v/>
      </c>
      <c r="HR271" s="43"/>
      <c r="HS271" s="44" t="str">
        <f t="shared" si="1270"/>
        <v/>
      </c>
      <c r="HT271" s="48" t="str">
        <f t="shared" si="1271"/>
        <v/>
      </c>
      <c r="HU271" s="87" t="str">
        <f t="shared" si="1365"/>
        <v/>
      </c>
      <c r="HV271" s="89" t="str">
        <f t="shared" si="1366"/>
        <v/>
      </c>
      <c r="HW271" s="37"/>
      <c r="HX271" s="360"/>
      <c r="HY271" s="52" t="str">
        <f>IF($A232="","",$A232)</f>
        <v/>
      </c>
      <c r="HZ271" s="43"/>
      <c r="IA271" s="43" t="str">
        <f t="shared" si="1367"/>
        <v/>
      </c>
      <c r="IB271" s="43"/>
      <c r="IC271" s="87" t="str">
        <f t="shared" si="1368"/>
        <v/>
      </c>
      <c r="ID271" s="43"/>
      <c r="IE271" s="43" t="str">
        <f t="shared" si="1369"/>
        <v/>
      </c>
      <c r="IF271" s="43"/>
      <c r="IG271" s="44" t="str">
        <f t="shared" si="1370"/>
        <v/>
      </c>
      <c r="IH271" s="48" t="str">
        <f t="shared" si="1371"/>
        <v/>
      </c>
      <c r="II271" s="87" t="str">
        <f t="shared" si="1372"/>
        <v/>
      </c>
      <c r="IJ271" s="89" t="str">
        <f t="shared" si="1373"/>
        <v/>
      </c>
      <c r="IK271" s="37"/>
      <c r="IL271" s="29"/>
      <c r="IM271" s="52" t="str">
        <f>IF($A232="","",$A232)</f>
        <v/>
      </c>
      <c r="IN271" s="43"/>
      <c r="IO271" s="43" t="str">
        <f t="shared" si="1374"/>
        <v/>
      </c>
      <c r="IP271" s="43"/>
      <c r="IQ271" s="87" t="str">
        <f t="shared" si="1375"/>
        <v/>
      </c>
      <c r="IR271" s="43"/>
      <c r="IS271" s="43" t="str">
        <f t="shared" si="1376"/>
        <v/>
      </c>
      <c r="IT271" s="43"/>
      <c r="IU271" s="44" t="str">
        <f t="shared" si="1392"/>
        <v/>
      </c>
      <c r="IV271" s="48" t="str">
        <f t="shared" si="1377"/>
        <v/>
      </c>
      <c r="IW271" s="87" t="str">
        <f t="shared" si="1378"/>
        <v/>
      </c>
      <c r="IX271" s="89" t="str">
        <f t="shared" si="1379"/>
        <v/>
      </c>
      <c r="IY271" s="37"/>
      <c r="IZ271" s="61"/>
      <c r="JA271" s="52" t="str">
        <f>IF($A232="","",$A232)</f>
        <v/>
      </c>
      <c r="JB271" s="43"/>
      <c r="JC271" s="43" t="str">
        <f t="shared" si="1380"/>
        <v/>
      </c>
      <c r="JD271" s="43"/>
      <c r="JE271" s="87" t="str">
        <f t="shared" si="1381"/>
        <v/>
      </c>
      <c r="JF271" s="43"/>
      <c r="JG271" s="43" t="str">
        <f t="shared" si="1382"/>
        <v/>
      </c>
      <c r="JH271" s="43"/>
      <c r="JI271" s="44" t="str">
        <f t="shared" si="1383"/>
        <v/>
      </c>
      <c r="JJ271" s="48" t="str">
        <f t="shared" si="1384"/>
        <v/>
      </c>
      <c r="JK271" s="87" t="str">
        <f t="shared" si="1385"/>
        <v/>
      </c>
      <c r="JL271" s="89" t="str">
        <f t="shared" si="1386"/>
        <v/>
      </c>
      <c r="JM271" s="37"/>
      <c r="JN271" s="29"/>
      <c r="JO271" s="52" t="str">
        <f>IF($A232="","",$A232)</f>
        <v/>
      </c>
      <c r="JP271" s="43"/>
      <c r="JQ271" s="43" t="str">
        <f t="shared" si="1387"/>
        <v/>
      </c>
      <c r="JR271" s="43"/>
      <c r="JS271" s="87" t="str">
        <f t="shared" si="1388"/>
        <v/>
      </c>
      <c r="JT271" s="43"/>
      <c r="JU271" s="43" t="str">
        <f t="shared" si="1389"/>
        <v/>
      </c>
      <c r="JV271" s="43"/>
      <c r="JW271" s="44" t="str">
        <f t="shared" si="1272"/>
        <v/>
      </c>
      <c r="JX271" s="48" t="str">
        <f t="shared" si="1273"/>
        <v/>
      </c>
      <c r="JY271" s="87" t="str">
        <f t="shared" si="1390"/>
        <v/>
      </c>
      <c r="JZ271" s="89" t="str">
        <f t="shared" si="1391"/>
        <v/>
      </c>
      <c r="KA271" s="37"/>
      <c r="KB271" s="51"/>
      <c r="KC271" s="52" t="str">
        <f>IF($A232="","",$A232)</f>
        <v/>
      </c>
      <c r="KD271" s="43"/>
      <c r="KE271" s="43" t="str">
        <f>IF(KD271="","",KD271-KD267)</f>
        <v/>
      </c>
      <c r="KF271" s="43"/>
      <c r="KG271" s="87" t="str">
        <f>IF(KF271="","",KF271-KF267)</f>
        <v/>
      </c>
      <c r="KH271" s="43"/>
      <c r="KI271" s="43" t="str">
        <f>IF(KH271="","",KH267+KJ267-KH271)</f>
        <v/>
      </c>
      <c r="KJ271" s="43"/>
      <c r="KK271" s="44" t="str">
        <f>IF(KD271="","",KK267)</f>
        <v/>
      </c>
      <c r="KL271" s="48" t="str">
        <f>IF(KE271="","",KL267)</f>
        <v/>
      </c>
      <c r="KM271" s="87" t="str">
        <f>IF(KH271="","",KI271*KL271)</f>
        <v/>
      </c>
      <c r="KN271" s="89" t="str">
        <f>IF(KI271="","",KM271/(KE271*100))</f>
        <v/>
      </c>
      <c r="KO271" s="37"/>
      <c r="KP271" s="29"/>
      <c r="KQ271" s="52" t="str">
        <f>IF($A232="","",$A232)</f>
        <v/>
      </c>
      <c r="KR271" s="43"/>
      <c r="KS271" s="43" t="str">
        <f>IF(KR271="","",KR271-KR267)</f>
        <v/>
      </c>
      <c r="KT271" s="43"/>
      <c r="KU271" s="87" t="str">
        <f>IF(KT271="","",KT271-KT267)</f>
        <v/>
      </c>
      <c r="KV271" s="43"/>
      <c r="KW271" s="43" t="str">
        <f>IF(KV271="","",KV267+KX267-KV271)</f>
        <v/>
      </c>
      <c r="KX271" s="43"/>
      <c r="KY271" s="44" t="str">
        <f>IF(KR271="","",KY267)</f>
        <v/>
      </c>
      <c r="KZ271" s="48" t="str">
        <f>IF(KS271="","",KZ267)</f>
        <v/>
      </c>
      <c r="LA271" s="87" t="str">
        <f>IF(KV271="","",KW271*KZ271)</f>
        <v/>
      </c>
      <c r="LB271" s="89" t="str">
        <f>IF(KW271="","",LA271/(KS271*100))</f>
        <v/>
      </c>
      <c r="LC271" s="37"/>
      <c r="LD271" s="29"/>
      <c r="LE271" s="47"/>
      <c r="LF271" s="45"/>
      <c r="LG271" s="45"/>
      <c r="LH271" s="45"/>
      <c r="LI271" s="45"/>
      <c r="LJ271" s="45"/>
      <c r="LK271" s="45"/>
      <c r="LL271" s="45"/>
      <c r="LM271" s="63"/>
      <c r="LN271" s="45"/>
      <c r="LO271" s="45"/>
      <c r="LP271" s="45"/>
      <c r="LQ271" s="37"/>
      <c r="LR271" s="29"/>
      <c r="LS271" s="47"/>
      <c r="LT271" s="67"/>
      <c r="LU271" s="45"/>
      <c r="LV271" s="45"/>
      <c r="LW271" s="45"/>
      <c r="LX271" s="45"/>
      <c r="LY271" s="45" t="str">
        <f>IF(LX271="","",LX270+LZ270-LX271)</f>
        <v/>
      </c>
      <c r="LZ271" s="45"/>
      <c r="MA271" s="45"/>
      <c r="MB271" s="45"/>
      <c r="MC271" s="45" t="str">
        <f>IF(MB271="","",LY271*MB271)</f>
        <v/>
      </c>
      <c r="MD271" s="46" t="str">
        <f>IF(MC271="","",MC271/(LU271*100))</f>
        <v/>
      </c>
      <c r="ME271" s="37"/>
      <c r="MF271" s="29"/>
      <c r="MG271" s="47"/>
      <c r="MH271" s="67"/>
      <c r="MI271" s="45"/>
      <c r="MJ271" s="45"/>
      <c r="MK271" s="45"/>
      <c r="ML271" s="45"/>
      <c r="MM271" s="45" t="str">
        <f>IF(ML271="","",ML270+MN270-ML271)</f>
        <v/>
      </c>
      <c r="MN271" s="45"/>
      <c r="MO271" s="45"/>
      <c r="MP271" s="45"/>
      <c r="MQ271" s="45" t="str">
        <f>IF(MP271="","",MM271*MP271)</f>
        <v/>
      </c>
      <c r="MR271" s="46" t="str">
        <f>IF(MQ271="","",MQ271/(MI271*100))</f>
        <v/>
      </c>
      <c r="MS271" s="37"/>
      <c r="MT271" s="29"/>
      <c r="MU271" s="47"/>
      <c r="MV271" s="67"/>
      <c r="MW271" s="45"/>
      <c r="MX271" s="45"/>
      <c r="MY271" s="45"/>
      <c r="MZ271" s="45"/>
      <c r="NA271" s="45" t="str">
        <f>IF(MZ271="","",MZ270+NB270-MZ271)</f>
        <v/>
      </c>
      <c r="NB271" s="45"/>
      <c r="NC271" s="45"/>
      <c r="ND271" s="45"/>
      <c r="NE271" s="45" t="str">
        <f>IF(ND271="","",NA271*ND271)</f>
        <v/>
      </c>
      <c r="NF271" s="46" t="str">
        <f>IF(NE271="","",NE271/(MW271*100))</f>
        <v/>
      </c>
      <c r="NG271" s="37"/>
      <c r="NH271" s="29"/>
      <c r="NI271" s="47"/>
      <c r="NJ271" s="67"/>
      <c r="NK271" s="45"/>
      <c r="NL271" s="45"/>
      <c r="NM271" s="45"/>
      <c r="NN271" s="45"/>
      <c r="NO271" s="45" t="str">
        <f>IF(NN271="","",NN270+NP270-NN271)</f>
        <v/>
      </c>
      <c r="NP271" s="45"/>
      <c r="NQ271" s="45"/>
      <c r="NR271" s="45"/>
      <c r="NS271" s="45" t="str">
        <f>IF(NR271="","",NO271*NR271)</f>
        <v/>
      </c>
      <c r="NT271" s="46" t="str">
        <f>IF(NS271="","",NS271/(NK271*100))</f>
        <v/>
      </c>
      <c r="NU271" s="37"/>
    </row>
    <row r="272" spans="1:385" x14ac:dyDescent="0.25">
      <c r="A272" s="38"/>
      <c r="B272" s="39"/>
      <c r="C272" s="40"/>
      <c r="D272" s="40"/>
      <c r="E272" s="41"/>
      <c r="F272" s="41"/>
      <c r="G272" s="40"/>
      <c r="H272" s="42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6"/>
      <c r="T272" s="37"/>
      <c r="U272" s="29"/>
      <c r="V272" s="47"/>
      <c r="W272" s="67"/>
      <c r="X272" s="45"/>
      <c r="Y272" s="45"/>
      <c r="Z272" s="45"/>
      <c r="AA272" s="45"/>
      <c r="AB272" s="45"/>
      <c r="AC272" s="45"/>
      <c r="AD272" s="45"/>
      <c r="AE272" s="45"/>
      <c r="AF272" s="45"/>
      <c r="AG272" s="46"/>
      <c r="AH272" s="37"/>
      <c r="AI272" s="29"/>
      <c r="AJ272" s="47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6"/>
      <c r="AV272" s="37"/>
      <c r="AW272" s="29"/>
      <c r="AX272" s="47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6"/>
      <c r="BJ272" s="37"/>
      <c r="BK272" s="29"/>
      <c r="BL272" s="52"/>
      <c r="BM272" s="43"/>
      <c r="BN272" s="45" t="str">
        <f t="shared" si="1339"/>
        <v/>
      </c>
      <c r="BO272" s="43"/>
      <c r="BP272" s="45" t="str">
        <f t="shared" si="1340"/>
        <v/>
      </c>
      <c r="BQ272" s="43"/>
      <c r="BR272" s="45" t="str">
        <f t="shared" si="1341"/>
        <v/>
      </c>
      <c r="BS272" s="43"/>
      <c r="BT272" s="63" t="str">
        <f t="shared" si="1268"/>
        <v/>
      </c>
      <c r="BU272" s="67" t="str">
        <f t="shared" si="1269"/>
        <v/>
      </c>
      <c r="BV272" s="45" t="str">
        <f t="shared" si="1342"/>
        <v/>
      </c>
      <c r="BW272" s="46" t="str">
        <f t="shared" si="1343"/>
        <v/>
      </c>
      <c r="BX272" s="37"/>
      <c r="BY272" s="57"/>
      <c r="BZ272" s="52"/>
      <c r="CA272" s="43"/>
      <c r="CB272" s="45" t="str">
        <f t="shared" si="1344"/>
        <v/>
      </c>
      <c r="CC272" s="43"/>
      <c r="CD272" s="45" t="str">
        <f t="shared" si="1345"/>
        <v/>
      </c>
      <c r="CE272" s="43"/>
      <c r="CF272" s="45" t="str">
        <f t="shared" si="1346"/>
        <v/>
      </c>
      <c r="CG272" s="43"/>
      <c r="CH272" s="63" t="str">
        <f t="shared" si="1347"/>
        <v/>
      </c>
      <c r="CI272" s="67" t="str">
        <f t="shared" si="1348"/>
        <v/>
      </c>
      <c r="CJ272" s="45" t="str">
        <f t="shared" si="1349"/>
        <v/>
      </c>
      <c r="CK272" s="46" t="str">
        <f t="shared" si="1350"/>
        <v/>
      </c>
      <c r="CL272" s="37"/>
      <c r="CM272" s="29"/>
      <c r="CN272" s="52"/>
      <c r="CO272" s="43"/>
      <c r="CP272" s="45" t="str">
        <f t="shared" si="1351"/>
        <v/>
      </c>
      <c r="CQ272" s="43"/>
      <c r="CR272" s="45" t="str">
        <f t="shared" si="1352"/>
        <v/>
      </c>
      <c r="CS272" s="43"/>
      <c r="CT272" s="45" t="str">
        <f t="shared" si="1353"/>
        <v/>
      </c>
      <c r="CU272" s="43"/>
      <c r="CV272" s="63" t="str">
        <f t="shared" si="1354"/>
        <v/>
      </c>
      <c r="CW272" s="67" t="str">
        <f t="shared" si="1355"/>
        <v/>
      </c>
      <c r="CX272" s="45" t="str">
        <f t="shared" si="1356"/>
        <v/>
      </c>
      <c r="CY272" s="46" t="str">
        <f t="shared" si="1357"/>
        <v/>
      </c>
      <c r="CZ272" s="37"/>
      <c r="DA272" s="29"/>
      <c r="DB272" s="47"/>
      <c r="DC272" s="67"/>
      <c r="DD272" s="45"/>
      <c r="DE272" s="45"/>
      <c r="DF272" s="45"/>
      <c r="DG272" s="45"/>
      <c r="DH272" s="45"/>
      <c r="DI272" s="45"/>
      <c r="DJ272" s="45"/>
      <c r="DK272" s="45"/>
      <c r="DL272" s="45"/>
      <c r="DM272" s="46"/>
      <c r="DN272" s="37"/>
      <c r="DO272" s="29"/>
      <c r="DP272" s="47"/>
      <c r="DQ272" s="45"/>
      <c r="DR272" s="45"/>
      <c r="DS272" s="45"/>
      <c r="DT272" s="45"/>
      <c r="DU272" s="45"/>
      <c r="DV272" s="45"/>
      <c r="DW272" s="45"/>
      <c r="DX272" s="45"/>
      <c r="DY272" s="45"/>
      <c r="DZ272" s="45"/>
      <c r="EA272" s="46"/>
      <c r="EB272" s="37"/>
      <c r="ED272" s="47"/>
      <c r="EE272" s="67"/>
      <c r="EF272" s="45"/>
      <c r="EG272" s="45"/>
      <c r="EH272" s="45"/>
      <c r="EI272" s="45"/>
      <c r="EJ272" s="45"/>
      <c r="EK272" s="45"/>
      <c r="EL272" s="45"/>
      <c r="EM272" s="45"/>
      <c r="EN272" s="45"/>
      <c r="EO272" s="46"/>
      <c r="EP272" s="37"/>
      <c r="ER272" s="47"/>
      <c r="ES272" s="67"/>
      <c r="ET272" s="45"/>
      <c r="EU272" s="45"/>
      <c r="EV272" s="45"/>
      <c r="EW272" s="45"/>
      <c r="EX272" s="45"/>
      <c r="EY272" s="45"/>
      <c r="EZ272" s="45"/>
      <c r="FA272" s="45"/>
      <c r="FB272" s="45"/>
      <c r="FC272" s="46"/>
      <c r="FD272" s="37"/>
      <c r="FF272" s="47"/>
      <c r="FG272" s="67"/>
      <c r="FH272" s="45"/>
      <c r="FI272" s="45"/>
      <c r="FJ272" s="45"/>
      <c r="FK272" s="45"/>
      <c r="FL272" s="45"/>
      <c r="FM272" s="45"/>
      <c r="FN272" s="45"/>
      <c r="FO272" s="45"/>
      <c r="FP272" s="45"/>
      <c r="FQ272" s="46"/>
      <c r="FR272" s="37"/>
      <c r="FS272" s="29"/>
      <c r="FT272" s="47"/>
      <c r="FU272" s="67"/>
      <c r="FV272" s="45"/>
      <c r="FW272" s="45"/>
      <c r="FX272" s="45"/>
      <c r="FY272" s="45"/>
      <c r="FZ272" s="45"/>
      <c r="GA272" s="45"/>
      <c r="GB272" s="45"/>
      <c r="GC272" s="45"/>
      <c r="GD272" s="45"/>
      <c r="GE272" s="46"/>
      <c r="GF272" s="37"/>
      <c r="GH272" s="47"/>
      <c r="GI272" s="67"/>
      <c r="GJ272" s="45"/>
      <c r="GK272" s="45"/>
      <c r="GL272" s="45"/>
      <c r="GM272" s="45"/>
      <c r="GN272" s="45"/>
      <c r="GO272" s="45"/>
      <c r="GP272" s="45"/>
      <c r="GQ272" s="45"/>
      <c r="GR272" s="45"/>
      <c r="GS272" s="46"/>
      <c r="GT272" s="37"/>
      <c r="GU272" s="61"/>
      <c r="GV272" s="52"/>
      <c r="GW272" s="62"/>
      <c r="GX272" s="43"/>
      <c r="GY272" s="45" t="str">
        <f t="shared" si="1358"/>
        <v/>
      </c>
      <c r="GZ272" s="43"/>
      <c r="HA272" s="45" t="str">
        <f t="shared" si="1359"/>
        <v/>
      </c>
      <c r="HB272" s="43"/>
      <c r="HC272" s="45" t="str">
        <f t="shared" si="1360"/>
        <v/>
      </c>
      <c r="HD272" s="43"/>
      <c r="HE272" s="63" t="str">
        <f t="shared" si="1394"/>
        <v/>
      </c>
      <c r="HF272" s="67" t="str">
        <f t="shared" si="1394"/>
        <v/>
      </c>
      <c r="HG272" s="45" t="str">
        <f t="shared" si="1361"/>
        <v/>
      </c>
      <c r="HH272" s="46" t="str">
        <f t="shared" si="1393"/>
        <v/>
      </c>
      <c r="HI272" s="37"/>
      <c r="HK272" s="52"/>
      <c r="HL272" s="43"/>
      <c r="HM272" s="45" t="str">
        <f t="shared" si="1362"/>
        <v/>
      </c>
      <c r="HN272" s="43"/>
      <c r="HO272" s="45" t="str">
        <f t="shared" si="1363"/>
        <v/>
      </c>
      <c r="HP272" s="43"/>
      <c r="HQ272" s="45" t="str">
        <f t="shared" si="1364"/>
        <v/>
      </c>
      <c r="HR272" s="43"/>
      <c r="HS272" s="63" t="str">
        <f t="shared" si="1270"/>
        <v/>
      </c>
      <c r="HT272" s="67" t="str">
        <f t="shared" si="1271"/>
        <v/>
      </c>
      <c r="HU272" s="45" t="str">
        <f t="shared" si="1365"/>
        <v/>
      </c>
      <c r="HV272" s="46" t="str">
        <f t="shared" si="1366"/>
        <v/>
      </c>
      <c r="HW272" s="37"/>
      <c r="HX272" s="360"/>
      <c r="HY272" s="52"/>
      <c r="HZ272" s="43"/>
      <c r="IA272" s="45" t="str">
        <f t="shared" si="1367"/>
        <v/>
      </c>
      <c r="IB272" s="43"/>
      <c r="IC272" s="45" t="str">
        <f t="shared" si="1368"/>
        <v/>
      </c>
      <c r="ID272" s="43"/>
      <c r="IE272" s="45" t="str">
        <f t="shared" si="1369"/>
        <v/>
      </c>
      <c r="IF272" s="43"/>
      <c r="IG272" s="63" t="str">
        <f t="shared" si="1370"/>
        <v/>
      </c>
      <c r="IH272" s="67" t="str">
        <f t="shared" si="1371"/>
        <v/>
      </c>
      <c r="II272" s="45" t="str">
        <f t="shared" si="1372"/>
        <v/>
      </c>
      <c r="IJ272" s="46" t="str">
        <f t="shared" si="1373"/>
        <v/>
      </c>
      <c r="IK272" s="37"/>
      <c r="IL272" s="29"/>
      <c r="IM272" s="52"/>
      <c r="IN272" s="43"/>
      <c r="IO272" s="45" t="str">
        <f t="shared" si="1374"/>
        <v/>
      </c>
      <c r="IP272" s="43"/>
      <c r="IQ272" s="45" t="str">
        <f t="shared" si="1375"/>
        <v/>
      </c>
      <c r="IR272" s="43"/>
      <c r="IS272" s="45" t="str">
        <f t="shared" si="1376"/>
        <v/>
      </c>
      <c r="IT272" s="43"/>
      <c r="IU272" s="63" t="str">
        <f t="shared" si="1392"/>
        <v/>
      </c>
      <c r="IV272" s="67" t="str">
        <f t="shared" si="1377"/>
        <v/>
      </c>
      <c r="IW272" s="45" t="str">
        <f t="shared" si="1378"/>
        <v/>
      </c>
      <c r="IX272" s="46" t="str">
        <f t="shared" si="1379"/>
        <v/>
      </c>
      <c r="IY272" s="37"/>
      <c r="IZ272" s="61"/>
      <c r="JA272" s="52"/>
      <c r="JB272" s="43"/>
      <c r="JC272" s="45" t="str">
        <f t="shared" si="1380"/>
        <v/>
      </c>
      <c r="JD272" s="43"/>
      <c r="JE272" s="45" t="str">
        <f t="shared" si="1381"/>
        <v/>
      </c>
      <c r="JF272" s="43"/>
      <c r="JG272" s="45" t="str">
        <f t="shared" si="1382"/>
        <v/>
      </c>
      <c r="JH272" s="43"/>
      <c r="JI272" s="63" t="str">
        <f t="shared" si="1383"/>
        <v/>
      </c>
      <c r="JJ272" s="67" t="str">
        <f t="shared" si="1384"/>
        <v/>
      </c>
      <c r="JK272" s="45" t="str">
        <f t="shared" si="1385"/>
        <v/>
      </c>
      <c r="JL272" s="46" t="str">
        <f t="shared" si="1386"/>
        <v/>
      </c>
      <c r="JM272" s="37"/>
      <c r="JN272" s="29"/>
      <c r="JO272" s="52"/>
      <c r="JP272" s="43"/>
      <c r="JQ272" s="45" t="str">
        <f t="shared" si="1387"/>
        <v/>
      </c>
      <c r="JR272" s="43"/>
      <c r="JS272" s="45" t="str">
        <f t="shared" si="1388"/>
        <v/>
      </c>
      <c r="JT272" s="43"/>
      <c r="JU272" s="45" t="str">
        <f t="shared" si="1389"/>
        <v/>
      </c>
      <c r="JV272" s="43"/>
      <c r="JW272" s="63" t="str">
        <f t="shared" si="1272"/>
        <v/>
      </c>
      <c r="JX272" s="67" t="str">
        <f t="shared" si="1273"/>
        <v/>
      </c>
      <c r="JY272" s="45" t="str">
        <f t="shared" si="1390"/>
        <v/>
      </c>
      <c r="JZ272" s="46" t="str">
        <f t="shared" si="1391"/>
        <v/>
      </c>
      <c r="KA272" s="37"/>
      <c r="KB272" s="51"/>
      <c r="KC272" s="52"/>
      <c r="KD272" s="43"/>
      <c r="KE272" s="45" t="str">
        <f>IF(KD272="","",KD272-KD268)</f>
        <v/>
      </c>
      <c r="KF272" s="43"/>
      <c r="KG272" s="45" t="str">
        <f>IF(KF272="","",KF272-KF268)</f>
        <v/>
      </c>
      <c r="KH272" s="43"/>
      <c r="KI272" s="45" t="str">
        <f>IF(KH272="","",KH268+KJ268-KH272)</f>
        <v/>
      </c>
      <c r="KJ272" s="43"/>
      <c r="KK272" s="63" t="str">
        <f>IF(KD272="","",KK268)</f>
        <v/>
      </c>
      <c r="KL272" s="67" t="str">
        <f>IF(KE272="","",KL268)</f>
        <v/>
      </c>
      <c r="KM272" s="45" t="str">
        <f>IF(KH272="","",KI272*KL272)</f>
        <v/>
      </c>
      <c r="KN272" s="46" t="str">
        <f>IF(KI272="","",KM272/(KE272*100))</f>
        <v/>
      </c>
      <c r="KO272" s="37"/>
      <c r="KP272" s="29"/>
      <c r="KQ272" s="52"/>
      <c r="KR272" s="43"/>
      <c r="KS272" s="45" t="str">
        <f>IF(KR272="","",KR272-KR268)</f>
        <v/>
      </c>
      <c r="KT272" s="43"/>
      <c r="KU272" s="45" t="str">
        <f>IF(KT272="","",KT272-KT268)</f>
        <v/>
      </c>
      <c r="KV272" s="43"/>
      <c r="KW272" s="45" t="str">
        <f>IF(KV272="","",KV268+KX268-KV272)</f>
        <v/>
      </c>
      <c r="KX272" s="43"/>
      <c r="KY272" s="63" t="str">
        <f>IF(KR272="","",KY268)</f>
        <v/>
      </c>
      <c r="KZ272" s="67" t="str">
        <f>IF(KS272="","",KZ268)</f>
        <v/>
      </c>
      <c r="LA272" s="45" t="str">
        <f>IF(KV272="","",KW272*KZ272)</f>
        <v/>
      </c>
      <c r="LB272" s="46" t="str">
        <f>IF(KW272="","",LA272/(KS272*100))</f>
        <v/>
      </c>
      <c r="LC272" s="37"/>
      <c r="LD272" s="29"/>
      <c r="LE272" s="47"/>
      <c r="LF272" s="45"/>
      <c r="LG272" s="45"/>
      <c r="LH272" s="45"/>
      <c r="LI272" s="45"/>
      <c r="LJ272" s="45"/>
      <c r="LK272" s="45"/>
      <c r="LL272" s="45"/>
      <c r="LM272" s="63"/>
      <c r="LN272" s="45"/>
      <c r="LO272" s="45"/>
      <c r="LP272" s="45"/>
      <c r="LQ272" s="37"/>
      <c r="LR272" s="29"/>
      <c r="LS272" s="47"/>
      <c r="LT272" s="67"/>
      <c r="LU272" s="45"/>
      <c r="LV272" s="45"/>
      <c r="LW272" s="45"/>
      <c r="LX272" s="45"/>
      <c r="LY272" s="45"/>
      <c r="LZ272" s="45"/>
      <c r="MA272" s="45"/>
      <c r="MB272" s="45"/>
      <c r="MC272" s="45"/>
      <c r="MD272" s="46"/>
      <c r="ME272" s="37"/>
      <c r="MF272" s="29"/>
      <c r="MG272" s="47"/>
      <c r="MH272" s="67"/>
      <c r="MI272" s="45"/>
      <c r="MJ272" s="45"/>
      <c r="MK272" s="45"/>
      <c r="ML272" s="45"/>
      <c r="MM272" s="45"/>
      <c r="MN272" s="45"/>
      <c r="MO272" s="45"/>
      <c r="MP272" s="45"/>
      <c r="MQ272" s="45"/>
      <c r="MR272" s="46"/>
      <c r="MS272" s="37"/>
      <c r="MT272" s="29"/>
      <c r="MU272" s="47"/>
      <c r="MV272" s="67"/>
      <c r="MW272" s="45"/>
      <c r="MX272" s="45"/>
      <c r="MY272" s="45"/>
      <c r="MZ272" s="45"/>
      <c r="NA272" s="45"/>
      <c r="NB272" s="45"/>
      <c r="NC272" s="45"/>
      <c r="ND272" s="45"/>
      <c r="NE272" s="45"/>
      <c r="NF272" s="46"/>
      <c r="NG272" s="37"/>
      <c r="NH272" s="29"/>
      <c r="NI272" s="47"/>
      <c r="NJ272" s="67"/>
      <c r="NK272" s="45"/>
      <c r="NL272" s="45"/>
      <c r="NM272" s="45"/>
      <c r="NN272" s="45"/>
      <c r="NO272" s="45"/>
      <c r="NP272" s="45"/>
      <c r="NQ272" s="45"/>
      <c r="NR272" s="45"/>
      <c r="NS272" s="45"/>
      <c r="NT272" s="46"/>
      <c r="NU272" s="37"/>
    </row>
    <row r="273" spans="1:385" x14ac:dyDescent="0.25">
      <c r="A273" s="38"/>
      <c r="B273" s="39"/>
      <c r="C273" s="40"/>
      <c r="D273" s="40"/>
      <c r="E273" s="41"/>
      <c r="F273" s="41"/>
      <c r="G273" s="40"/>
      <c r="H273" s="42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6"/>
      <c r="T273" s="37"/>
      <c r="U273" s="29"/>
      <c r="V273" s="47"/>
      <c r="W273" s="67"/>
      <c r="X273" s="45"/>
      <c r="Y273" s="45"/>
      <c r="Z273" s="45"/>
      <c r="AA273" s="45"/>
      <c r="AB273" s="45"/>
      <c r="AC273" s="45"/>
      <c r="AD273" s="45"/>
      <c r="AE273" s="45"/>
      <c r="AF273" s="45"/>
      <c r="AG273" s="46"/>
      <c r="AH273" s="37"/>
      <c r="AI273" s="29"/>
      <c r="AJ273" s="47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6"/>
      <c r="AV273" s="37"/>
      <c r="AW273" s="29"/>
      <c r="AX273" s="47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6"/>
      <c r="BJ273" s="37"/>
      <c r="BK273" s="29"/>
      <c r="BL273" s="52"/>
      <c r="BM273" s="43"/>
      <c r="BN273" s="45" t="str">
        <f t="shared" si="1339"/>
        <v/>
      </c>
      <c r="BO273" s="43"/>
      <c r="BP273" s="45" t="str">
        <f t="shared" si="1340"/>
        <v/>
      </c>
      <c r="BQ273" s="43"/>
      <c r="BR273" s="45" t="str">
        <f t="shared" si="1341"/>
        <v/>
      </c>
      <c r="BS273" s="43"/>
      <c r="BT273" s="63" t="str">
        <f t="shared" si="1268"/>
        <v/>
      </c>
      <c r="BU273" s="67" t="str">
        <f t="shared" si="1269"/>
        <v/>
      </c>
      <c r="BV273" s="45" t="str">
        <f t="shared" si="1342"/>
        <v/>
      </c>
      <c r="BW273" s="46" t="str">
        <f t="shared" si="1343"/>
        <v/>
      </c>
      <c r="BX273" s="37"/>
      <c r="BY273" s="57"/>
      <c r="BZ273" s="52"/>
      <c r="CA273" s="43"/>
      <c r="CB273" s="45" t="str">
        <f t="shared" si="1344"/>
        <v/>
      </c>
      <c r="CC273" s="43"/>
      <c r="CD273" s="45" t="str">
        <f t="shared" si="1345"/>
        <v/>
      </c>
      <c r="CE273" s="43"/>
      <c r="CF273" s="45" t="str">
        <f t="shared" si="1346"/>
        <v/>
      </c>
      <c r="CG273" s="43"/>
      <c r="CH273" s="63" t="str">
        <f t="shared" si="1347"/>
        <v/>
      </c>
      <c r="CI273" s="67" t="str">
        <f t="shared" si="1348"/>
        <v/>
      </c>
      <c r="CJ273" s="45" t="str">
        <f t="shared" si="1349"/>
        <v/>
      </c>
      <c r="CK273" s="46" t="str">
        <f t="shared" si="1350"/>
        <v/>
      </c>
      <c r="CL273" s="37"/>
      <c r="CM273" s="29"/>
      <c r="CN273" s="52"/>
      <c r="CO273" s="43"/>
      <c r="CP273" s="45" t="str">
        <f t="shared" si="1351"/>
        <v/>
      </c>
      <c r="CQ273" s="43"/>
      <c r="CR273" s="45" t="str">
        <f t="shared" si="1352"/>
        <v/>
      </c>
      <c r="CS273" s="43"/>
      <c r="CT273" s="45" t="str">
        <f t="shared" si="1353"/>
        <v/>
      </c>
      <c r="CU273" s="43"/>
      <c r="CV273" s="63" t="str">
        <f t="shared" si="1354"/>
        <v/>
      </c>
      <c r="CW273" s="67" t="str">
        <f t="shared" si="1355"/>
        <v/>
      </c>
      <c r="CX273" s="45" t="str">
        <f t="shared" si="1356"/>
        <v/>
      </c>
      <c r="CY273" s="46" t="str">
        <f t="shared" si="1357"/>
        <v/>
      </c>
      <c r="CZ273" s="37"/>
      <c r="DA273" s="29"/>
      <c r="DB273" s="47"/>
      <c r="DC273" s="67"/>
      <c r="DD273" s="45"/>
      <c r="DE273" s="45"/>
      <c r="DF273" s="45"/>
      <c r="DG273" s="45"/>
      <c r="DH273" s="45"/>
      <c r="DI273" s="45"/>
      <c r="DJ273" s="45"/>
      <c r="DK273" s="45"/>
      <c r="DL273" s="45"/>
      <c r="DM273" s="46"/>
      <c r="DN273" s="37"/>
      <c r="DO273" s="29"/>
      <c r="DP273" s="47"/>
      <c r="DQ273" s="45"/>
      <c r="DR273" s="45"/>
      <c r="DS273" s="45"/>
      <c r="DT273" s="45"/>
      <c r="DU273" s="45"/>
      <c r="DV273" s="45"/>
      <c r="DW273" s="45"/>
      <c r="DX273" s="45"/>
      <c r="DY273" s="45"/>
      <c r="DZ273" s="45"/>
      <c r="EA273" s="46"/>
      <c r="EB273" s="37"/>
      <c r="ED273" s="47"/>
      <c r="EE273" s="67"/>
      <c r="EF273" s="45"/>
      <c r="EG273" s="45"/>
      <c r="EH273" s="45"/>
      <c r="EI273" s="45"/>
      <c r="EJ273" s="45"/>
      <c r="EK273" s="45"/>
      <c r="EL273" s="45"/>
      <c r="EM273" s="45"/>
      <c r="EN273" s="45"/>
      <c r="EO273" s="46"/>
      <c r="EP273" s="37"/>
      <c r="ER273" s="47"/>
      <c r="ES273" s="67"/>
      <c r="ET273" s="45"/>
      <c r="EU273" s="45"/>
      <c r="EV273" s="45"/>
      <c r="EW273" s="45"/>
      <c r="EX273" s="45"/>
      <c r="EY273" s="45"/>
      <c r="EZ273" s="45"/>
      <c r="FA273" s="45"/>
      <c r="FB273" s="45"/>
      <c r="FC273" s="46"/>
      <c r="FD273" s="37"/>
      <c r="FF273" s="47"/>
      <c r="FG273" s="67"/>
      <c r="FH273" s="45"/>
      <c r="FI273" s="45"/>
      <c r="FJ273" s="45"/>
      <c r="FK273" s="45"/>
      <c r="FL273" s="45"/>
      <c r="FM273" s="45"/>
      <c r="FN273" s="45"/>
      <c r="FO273" s="45"/>
      <c r="FP273" s="45"/>
      <c r="FQ273" s="46"/>
      <c r="FR273" s="37"/>
      <c r="FS273" s="29"/>
      <c r="FT273" s="47"/>
      <c r="FU273" s="67"/>
      <c r="FV273" s="45"/>
      <c r="FW273" s="45"/>
      <c r="FX273" s="45"/>
      <c r="FY273" s="45"/>
      <c r="FZ273" s="45"/>
      <c r="GA273" s="45"/>
      <c r="GB273" s="45"/>
      <c r="GC273" s="45"/>
      <c r="GD273" s="45"/>
      <c r="GE273" s="46"/>
      <c r="GF273" s="37"/>
      <c r="GH273" s="47"/>
      <c r="GI273" s="67"/>
      <c r="GJ273" s="45"/>
      <c r="GK273" s="45"/>
      <c r="GL273" s="45"/>
      <c r="GM273" s="45"/>
      <c r="GN273" s="45"/>
      <c r="GO273" s="45"/>
      <c r="GP273" s="45"/>
      <c r="GQ273" s="45"/>
      <c r="GR273" s="45"/>
      <c r="GS273" s="46"/>
      <c r="GT273" s="37"/>
      <c r="GU273" s="61"/>
      <c r="GV273" s="52"/>
      <c r="GW273" s="62"/>
      <c r="GX273" s="43"/>
      <c r="GY273" s="45" t="str">
        <f t="shared" si="1358"/>
        <v/>
      </c>
      <c r="GZ273" s="43"/>
      <c r="HA273" s="45" t="str">
        <f t="shared" si="1359"/>
        <v/>
      </c>
      <c r="HB273" s="43"/>
      <c r="HC273" s="45" t="str">
        <f t="shared" si="1360"/>
        <v/>
      </c>
      <c r="HD273" s="43"/>
      <c r="HE273" s="63" t="str">
        <f t="shared" si="1394"/>
        <v/>
      </c>
      <c r="HF273" s="67" t="str">
        <f t="shared" si="1394"/>
        <v/>
      </c>
      <c r="HG273" s="45" t="str">
        <f t="shared" si="1361"/>
        <v/>
      </c>
      <c r="HH273" s="46" t="str">
        <f t="shared" si="1393"/>
        <v/>
      </c>
      <c r="HI273" s="37"/>
      <c r="HK273" s="52"/>
      <c r="HL273" s="43"/>
      <c r="HM273" s="45" t="str">
        <f t="shared" si="1362"/>
        <v/>
      </c>
      <c r="HN273" s="43"/>
      <c r="HO273" s="45" t="str">
        <f t="shared" si="1363"/>
        <v/>
      </c>
      <c r="HP273" s="43"/>
      <c r="HQ273" s="45" t="str">
        <f t="shared" si="1364"/>
        <v/>
      </c>
      <c r="HR273" s="43"/>
      <c r="HS273" s="63" t="str">
        <f t="shared" si="1270"/>
        <v/>
      </c>
      <c r="HT273" s="67" t="str">
        <f t="shared" si="1271"/>
        <v/>
      </c>
      <c r="HU273" s="45" t="str">
        <f t="shared" si="1365"/>
        <v/>
      </c>
      <c r="HV273" s="46" t="str">
        <f t="shared" si="1366"/>
        <v/>
      </c>
      <c r="HW273" s="37"/>
      <c r="HX273" s="360"/>
      <c r="HY273" s="52"/>
      <c r="HZ273" s="43"/>
      <c r="IA273" s="45" t="str">
        <f t="shared" si="1367"/>
        <v/>
      </c>
      <c r="IB273" s="43"/>
      <c r="IC273" s="45" t="str">
        <f t="shared" si="1368"/>
        <v/>
      </c>
      <c r="ID273" s="43"/>
      <c r="IE273" s="45" t="str">
        <f t="shared" si="1369"/>
        <v/>
      </c>
      <c r="IF273" s="43"/>
      <c r="IG273" s="63" t="str">
        <f t="shared" si="1370"/>
        <v/>
      </c>
      <c r="IH273" s="67" t="str">
        <f t="shared" si="1371"/>
        <v/>
      </c>
      <c r="II273" s="45" t="str">
        <f t="shared" si="1372"/>
        <v/>
      </c>
      <c r="IJ273" s="46" t="str">
        <f t="shared" si="1373"/>
        <v/>
      </c>
      <c r="IK273" s="37"/>
      <c r="IL273" s="29"/>
      <c r="IM273" s="52"/>
      <c r="IN273" s="43"/>
      <c r="IO273" s="45" t="str">
        <f t="shared" si="1374"/>
        <v/>
      </c>
      <c r="IP273" s="43"/>
      <c r="IQ273" s="45" t="str">
        <f t="shared" si="1375"/>
        <v/>
      </c>
      <c r="IR273" s="43"/>
      <c r="IS273" s="45" t="str">
        <f t="shared" si="1376"/>
        <v/>
      </c>
      <c r="IT273" s="43"/>
      <c r="IU273" s="63" t="str">
        <f t="shared" si="1392"/>
        <v/>
      </c>
      <c r="IV273" s="67" t="str">
        <f t="shared" si="1377"/>
        <v/>
      </c>
      <c r="IW273" s="45" t="str">
        <f t="shared" si="1378"/>
        <v/>
      </c>
      <c r="IX273" s="46" t="str">
        <f t="shared" si="1379"/>
        <v/>
      </c>
      <c r="IY273" s="37"/>
      <c r="IZ273" s="61"/>
      <c r="JA273" s="52"/>
      <c r="JB273" s="43"/>
      <c r="JC273" s="45" t="str">
        <f t="shared" si="1380"/>
        <v/>
      </c>
      <c r="JD273" s="43"/>
      <c r="JE273" s="45" t="str">
        <f t="shared" si="1381"/>
        <v/>
      </c>
      <c r="JF273" s="43"/>
      <c r="JG273" s="45" t="str">
        <f t="shared" si="1382"/>
        <v/>
      </c>
      <c r="JH273" s="43"/>
      <c r="JI273" s="63" t="str">
        <f t="shared" si="1383"/>
        <v/>
      </c>
      <c r="JJ273" s="67" t="str">
        <f t="shared" si="1384"/>
        <v/>
      </c>
      <c r="JK273" s="45" t="str">
        <f t="shared" si="1385"/>
        <v/>
      </c>
      <c r="JL273" s="46" t="str">
        <f t="shared" si="1386"/>
        <v/>
      </c>
      <c r="JM273" s="37"/>
      <c r="JN273" s="29"/>
      <c r="JO273" s="52"/>
      <c r="JP273" s="43"/>
      <c r="JQ273" s="45" t="str">
        <f t="shared" si="1387"/>
        <v/>
      </c>
      <c r="JR273" s="43"/>
      <c r="JS273" s="45" t="str">
        <f t="shared" si="1388"/>
        <v/>
      </c>
      <c r="JT273" s="43"/>
      <c r="JU273" s="45" t="str">
        <f t="shared" si="1389"/>
        <v/>
      </c>
      <c r="JV273" s="43"/>
      <c r="JW273" s="63" t="str">
        <f t="shared" si="1272"/>
        <v/>
      </c>
      <c r="JX273" s="67" t="str">
        <f t="shared" si="1273"/>
        <v/>
      </c>
      <c r="JY273" s="45" t="str">
        <f t="shared" si="1390"/>
        <v/>
      </c>
      <c r="JZ273" s="46" t="str">
        <f t="shared" si="1391"/>
        <v/>
      </c>
      <c r="KA273" s="37"/>
      <c r="KB273" s="51"/>
      <c r="KC273" s="52"/>
      <c r="KD273" s="43"/>
      <c r="KE273" s="45" t="str">
        <f>IF(KD273="","",KD273-KD269)</f>
        <v/>
      </c>
      <c r="KF273" s="43"/>
      <c r="KG273" s="45" t="str">
        <f>IF(KF273="","",KF273-KF269)</f>
        <v/>
      </c>
      <c r="KH273" s="43"/>
      <c r="KI273" s="45" t="str">
        <f>IF(KH273="","",KH269+KJ269-KH273)</f>
        <v/>
      </c>
      <c r="KJ273" s="43"/>
      <c r="KK273" s="63" t="str">
        <f>IF(KD273="","",KK269)</f>
        <v/>
      </c>
      <c r="KL273" s="67" t="str">
        <f>IF(KE273="","",KL269)</f>
        <v/>
      </c>
      <c r="KM273" s="45" t="str">
        <f>IF(KH273="","",KI273*KL273)</f>
        <v/>
      </c>
      <c r="KN273" s="46" t="str">
        <f>IF(KI273="","",KM273/(KE273*100))</f>
        <v/>
      </c>
      <c r="KO273" s="37"/>
      <c r="KP273" s="29"/>
      <c r="KQ273" s="52"/>
      <c r="KR273" s="43"/>
      <c r="KS273" s="45" t="str">
        <f>IF(KR273="","",KR273-KR269)</f>
        <v/>
      </c>
      <c r="KT273" s="43"/>
      <c r="KU273" s="45" t="str">
        <f>IF(KT273="","",KT273-KT269)</f>
        <v/>
      </c>
      <c r="KV273" s="43"/>
      <c r="KW273" s="45" t="str">
        <f>IF(KV273="","",KV269+KX269-KV273)</f>
        <v/>
      </c>
      <c r="KX273" s="43"/>
      <c r="KY273" s="63" t="str">
        <f>IF(KR273="","",KY269)</f>
        <v/>
      </c>
      <c r="KZ273" s="67" t="str">
        <f>IF(KS273="","",KZ269)</f>
        <v/>
      </c>
      <c r="LA273" s="45" t="str">
        <f>IF(KV273="","",KW273*KZ273)</f>
        <v/>
      </c>
      <c r="LB273" s="46" t="str">
        <f>IF(KW273="","",LA273/(KS273*100))</f>
        <v/>
      </c>
      <c r="LC273" s="37"/>
      <c r="LD273" s="29"/>
      <c r="LE273" s="47"/>
      <c r="LF273" s="45"/>
      <c r="LG273" s="45"/>
      <c r="LH273" s="45"/>
      <c r="LI273" s="45"/>
      <c r="LJ273" s="45"/>
      <c r="LK273" s="45"/>
      <c r="LL273" s="45"/>
      <c r="LM273" s="63"/>
      <c r="LN273" s="45"/>
      <c r="LO273" s="45"/>
      <c r="LP273" s="45"/>
      <c r="LQ273" s="37"/>
      <c r="LR273" s="29"/>
      <c r="LS273" s="47"/>
      <c r="LT273" s="67"/>
      <c r="LU273" s="45"/>
      <c r="LV273" s="45"/>
      <c r="LW273" s="45"/>
      <c r="LX273" s="45"/>
      <c r="LY273" s="45"/>
      <c r="LZ273" s="45"/>
      <c r="MA273" s="45"/>
      <c r="MB273" s="45"/>
      <c r="MC273" s="45"/>
      <c r="MD273" s="46"/>
      <c r="ME273" s="37"/>
      <c r="MF273" s="29"/>
      <c r="MG273" s="47"/>
      <c r="MH273" s="67"/>
      <c r="MI273" s="45"/>
      <c r="MJ273" s="45"/>
      <c r="MK273" s="45"/>
      <c r="ML273" s="45"/>
      <c r="MM273" s="45"/>
      <c r="MN273" s="45"/>
      <c r="MO273" s="45"/>
      <c r="MP273" s="45"/>
      <c r="MQ273" s="45"/>
      <c r="MR273" s="46"/>
      <c r="MS273" s="37"/>
      <c r="MT273" s="29"/>
      <c r="MU273" s="47"/>
      <c r="MV273" s="67"/>
      <c r="MW273" s="45"/>
      <c r="MX273" s="45"/>
      <c r="MY273" s="45"/>
      <c r="MZ273" s="45"/>
      <c r="NA273" s="45"/>
      <c r="NB273" s="45"/>
      <c r="NC273" s="45"/>
      <c r="ND273" s="45"/>
      <c r="NE273" s="45"/>
      <c r="NF273" s="46"/>
      <c r="NG273" s="37"/>
      <c r="NH273" s="29"/>
      <c r="NI273" s="47"/>
      <c r="NJ273" s="67"/>
      <c r="NK273" s="45"/>
      <c r="NL273" s="45"/>
      <c r="NM273" s="45"/>
      <c r="NN273" s="45"/>
      <c r="NO273" s="45"/>
      <c r="NP273" s="45"/>
      <c r="NQ273" s="45"/>
      <c r="NR273" s="45"/>
      <c r="NS273" s="45"/>
      <c r="NT273" s="46"/>
      <c r="NU273" s="37"/>
    </row>
    <row r="274" spans="1:385" ht="15.75" thickBot="1" x14ac:dyDescent="0.3">
      <c r="A274" s="38"/>
      <c r="B274" s="39"/>
      <c r="C274" s="40"/>
      <c r="D274" s="40"/>
      <c r="E274" s="41"/>
      <c r="F274" s="41"/>
      <c r="G274" s="40"/>
      <c r="H274" s="42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6"/>
      <c r="T274" s="37"/>
      <c r="U274" s="29"/>
      <c r="V274" s="47"/>
      <c r="W274" s="67"/>
      <c r="X274" s="45"/>
      <c r="Y274" s="45"/>
      <c r="Z274" s="45"/>
      <c r="AA274" s="45"/>
      <c r="AB274" s="45"/>
      <c r="AC274" s="45"/>
      <c r="AD274" s="45"/>
      <c r="AE274" s="45"/>
      <c r="AF274" s="45"/>
      <c r="AG274" s="46"/>
      <c r="AH274" s="37"/>
      <c r="AI274" s="29"/>
      <c r="AJ274" s="47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6"/>
      <c r="AV274" s="37"/>
      <c r="AW274" s="29"/>
      <c r="AX274" s="47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6"/>
      <c r="BJ274" s="37"/>
      <c r="BK274" s="29"/>
      <c r="BL274" s="52"/>
      <c r="BM274" s="43"/>
      <c r="BN274" s="45" t="str">
        <f t="shared" si="1339"/>
        <v/>
      </c>
      <c r="BO274" s="45"/>
      <c r="BP274" s="45" t="str">
        <f t="shared" si="1340"/>
        <v/>
      </c>
      <c r="BQ274" s="45"/>
      <c r="BR274" s="45" t="str">
        <f t="shared" si="1341"/>
        <v/>
      </c>
      <c r="BS274" s="43"/>
      <c r="BT274" s="78" t="str">
        <f t="shared" si="1268"/>
        <v/>
      </c>
      <c r="BU274" s="79" t="str">
        <f t="shared" si="1269"/>
        <v/>
      </c>
      <c r="BV274" s="76" t="str">
        <f t="shared" si="1342"/>
        <v/>
      </c>
      <c r="BW274" s="80" t="str">
        <f t="shared" si="1343"/>
        <v/>
      </c>
      <c r="BX274" s="37"/>
      <c r="BY274" s="57"/>
      <c r="BZ274" s="52"/>
      <c r="CA274" s="43"/>
      <c r="CB274" s="45" t="str">
        <f t="shared" si="1344"/>
        <v/>
      </c>
      <c r="CC274" s="45"/>
      <c r="CD274" s="45" t="str">
        <f t="shared" si="1345"/>
        <v/>
      </c>
      <c r="CE274" s="45"/>
      <c r="CF274" s="45" t="str">
        <f t="shared" si="1346"/>
        <v/>
      </c>
      <c r="CG274" s="43"/>
      <c r="CH274" s="78" t="str">
        <f t="shared" si="1347"/>
        <v/>
      </c>
      <c r="CI274" s="79" t="str">
        <f t="shared" si="1348"/>
        <v/>
      </c>
      <c r="CJ274" s="76" t="str">
        <f t="shared" si="1349"/>
        <v/>
      </c>
      <c r="CK274" s="80" t="str">
        <f t="shared" si="1350"/>
        <v/>
      </c>
      <c r="CL274" s="37"/>
      <c r="CM274" s="29"/>
      <c r="CN274" s="52"/>
      <c r="CO274" s="43"/>
      <c r="CP274" s="45" t="str">
        <f t="shared" si="1351"/>
        <v/>
      </c>
      <c r="CQ274" s="45"/>
      <c r="CR274" s="45" t="str">
        <f t="shared" si="1352"/>
        <v/>
      </c>
      <c r="CS274" s="45"/>
      <c r="CT274" s="45" t="str">
        <f t="shared" si="1353"/>
        <v/>
      </c>
      <c r="CU274" s="43"/>
      <c r="CV274" s="78" t="str">
        <f t="shared" si="1354"/>
        <v/>
      </c>
      <c r="CW274" s="79" t="str">
        <f t="shared" si="1355"/>
        <v/>
      </c>
      <c r="CX274" s="76" t="str">
        <f t="shared" si="1356"/>
        <v/>
      </c>
      <c r="CY274" s="80" t="str">
        <f t="shared" si="1357"/>
        <v/>
      </c>
      <c r="CZ274" s="37"/>
      <c r="DA274" s="29"/>
      <c r="DB274" s="47"/>
      <c r="DC274" s="67"/>
      <c r="DD274" s="45"/>
      <c r="DE274" s="45"/>
      <c r="DF274" s="45"/>
      <c r="DG274" s="45"/>
      <c r="DH274" s="45"/>
      <c r="DI274" s="45"/>
      <c r="DJ274" s="45"/>
      <c r="DK274" s="45"/>
      <c r="DL274" s="45"/>
      <c r="DM274" s="46"/>
      <c r="DN274" s="37"/>
      <c r="DO274" s="29"/>
      <c r="DP274" s="47"/>
      <c r="DQ274" s="45"/>
      <c r="DR274" s="45"/>
      <c r="DS274" s="45"/>
      <c r="DT274" s="45"/>
      <c r="DU274" s="45"/>
      <c r="DV274" s="45"/>
      <c r="DW274" s="45"/>
      <c r="DX274" s="45"/>
      <c r="DY274" s="45"/>
      <c r="DZ274" s="45"/>
      <c r="EA274" s="46"/>
      <c r="EB274" s="37"/>
      <c r="ED274" s="47"/>
      <c r="EE274" s="67"/>
      <c r="EF274" s="45"/>
      <c r="EG274" s="45"/>
      <c r="EH274" s="45"/>
      <c r="EI274" s="45"/>
      <c r="EJ274" s="45"/>
      <c r="EK274" s="45"/>
      <c r="EL274" s="45"/>
      <c r="EM274" s="45"/>
      <c r="EN274" s="45"/>
      <c r="EO274" s="46"/>
      <c r="EP274" s="37"/>
      <c r="ER274" s="47"/>
      <c r="ES274" s="67"/>
      <c r="ET274" s="45"/>
      <c r="EU274" s="45"/>
      <c r="EV274" s="45"/>
      <c r="EW274" s="45"/>
      <c r="EX274" s="45"/>
      <c r="EY274" s="45"/>
      <c r="EZ274" s="45"/>
      <c r="FA274" s="45"/>
      <c r="FB274" s="45"/>
      <c r="FC274" s="46"/>
      <c r="FD274" s="37"/>
      <c r="FF274" s="47"/>
      <c r="FG274" s="67"/>
      <c r="FH274" s="45"/>
      <c r="FI274" s="45"/>
      <c r="FJ274" s="45"/>
      <c r="FK274" s="45"/>
      <c r="FL274" s="45"/>
      <c r="FM274" s="45"/>
      <c r="FN274" s="45"/>
      <c r="FO274" s="45"/>
      <c r="FP274" s="45"/>
      <c r="FQ274" s="46"/>
      <c r="FR274" s="37"/>
      <c r="FS274" s="29"/>
      <c r="FT274" s="47"/>
      <c r="FU274" s="67"/>
      <c r="FV274" s="45"/>
      <c r="FW274" s="45"/>
      <c r="FX274" s="45"/>
      <c r="FY274" s="45"/>
      <c r="FZ274" s="45"/>
      <c r="GA274" s="45"/>
      <c r="GB274" s="45"/>
      <c r="GC274" s="45"/>
      <c r="GD274" s="45"/>
      <c r="GE274" s="46"/>
      <c r="GF274" s="37"/>
      <c r="GH274" s="47"/>
      <c r="GI274" s="67"/>
      <c r="GJ274" s="45"/>
      <c r="GK274" s="45"/>
      <c r="GL274" s="45"/>
      <c r="GM274" s="45"/>
      <c r="GN274" s="45"/>
      <c r="GO274" s="45"/>
      <c r="GP274" s="45"/>
      <c r="GQ274" s="45"/>
      <c r="GR274" s="45"/>
      <c r="GS274" s="46"/>
      <c r="GT274" s="37"/>
      <c r="GU274" s="61"/>
      <c r="GV274" s="52"/>
      <c r="GW274" s="62"/>
      <c r="GX274" s="43"/>
      <c r="GY274" s="45" t="str">
        <f t="shared" si="1358"/>
        <v/>
      </c>
      <c r="GZ274" s="45"/>
      <c r="HA274" s="45"/>
      <c r="HB274" s="45"/>
      <c r="HC274" s="45"/>
      <c r="HD274" s="43"/>
      <c r="HE274" s="78" t="str">
        <f t="shared" si="1394"/>
        <v/>
      </c>
      <c r="HF274" s="79" t="str">
        <f t="shared" si="1394"/>
        <v/>
      </c>
      <c r="HG274" s="76" t="str">
        <f t="shared" si="1361"/>
        <v/>
      </c>
      <c r="HH274" s="80" t="str">
        <f t="shared" si="1393"/>
        <v/>
      </c>
      <c r="HI274" s="37"/>
      <c r="HK274" s="52"/>
      <c r="HL274" s="43"/>
      <c r="HM274" s="45" t="str">
        <f t="shared" si="1362"/>
        <v/>
      </c>
      <c r="HN274" s="45"/>
      <c r="HO274" s="45"/>
      <c r="HP274" s="45"/>
      <c r="HQ274" s="45"/>
      <c r="HR274" s="43"/>
      <c r="HS274" s="78" t="str">
        <f t="shared" si="1270"/>
        <v/>
      </c>
      <c r="HT274" s="79" t="str">
        <f t="shared" si="1271"/>
        <v/>
      </c>
      <c r="HU274" s="76" t="str">
        <f t="shared" si="1365"/>
        <v/>
      </c>
      <c r="HV274" s="80" t="str">
        <f t="shared" si="1366"/>
        <v/>
      </c>
      <c r="HW274" s="37"/>
      <c r="HX274" s="360"/>
      <c r="HY274" s="52"/>
      <c r="HZ274" s="43"/>
      <c r="IA274" s="45" t="str">
        <f t="shared" si="1367"/>
        <v/>
      </c>
      <c r="IB274" s="45"/>
      <c r="IC274" s="45" t="str">
        <f t="shared" si="1368"/>
        <v/>
      </c>
      <c r="ID274" s="45"/>
      <c r="IE274" s="45" t="str">
        <f t="shared" si="1369"/>
        <v/>
      </c>
      <c r="IF274" s="43"/>
      <c r="IG274" s="78" t="str">
        <f t="shared" si="1370"/>
        <v/>
      </c>
      <c r="IH274" s="79" t="str">
        <f t="shared" si="1371"/>
        <v/>
      </c>
      <c r="II274" s="76" t="str">
        <f t="shared" si="1372"/>
        <v/>
      </c>
      <c r="IJ274" s="80" t="str">
        <f t="shared" si="1373"/>
        <v/>
      </c>
      <c r="IK274" s="37"/>
      <c r="IL274" s="29"/>
      <c r="IM274" s="52"/>
      <c r="IN274" s="43"/>
      <c r="IO274" s="45" t="str">
        <f t="shared" si="1374"/>
        <v/>
      </c>
      <c r="IP274" s="45"/>
      <c r="IQ274" s="45" t="str">
        <f t="shared" si="1375"/>
        <v/>
      </c>
      <c r="IR274" s="45"/>
      <c r="IS274" s="45" t="str">
        <f t="shared" si="1376"/>
        <v/>
      </c>
      <c r="IT274" s="43"/>
      <c r="IU274" s="78" t="str">
        <f t="shared" si="1392"/>
        <v/>
      </c>
      <c r="IV274" s="79" t="str">
        <f t="shared" si="1377"/>
        <v/>
      </c>
      <c r="IW274" s="76" t="str">
        <f t="shared" si="1378"/>
        <v/>
      </c>
      <c r="IX274" s="80" t="str">
        <f t="shared" si="1379"/>
        <v/>
      </c>
      <c r="IY274" s="37"/>
      <c r="IZ274" s="61"/>
      <c r="JA274" s="52"/>
      <c r="JB274" s="43"/>
      <c r="JC274" s="45" t="str">
        <f t="shared" si="1380"/>
        <v/>
      </c>
      <c r="JD274" s="45"/>
      <c r="JE274" s="45" t="str">
        <f t="shared" si="1381"/>
        <v/>
      </c>
      <c r="JF274" s="45"/>
      <c r="JG274" s="45" t="str">
        <f t="shared" si="1382"/>
        <v/>
      </c>
      <c r="JH274" s="43"/>
      <c r="JI274" s="78" t="str">
        <f t="shared" si="1383"/>
        <v/>
      </c>
      <c r="JJ274" s="79" t="str">
        <f t="shared" si="1384"/>
        <v/>
      </c>
      <c r="JK274" s="76" t="str">
        <f t="shared" si="1385"/>
        <v/>
      </c>
      <c r="JL274" s="80" t="str">
        <f t="shared" si="1386"/>
        <v/>
      </c>
      <c r="JM274" s="37"/>
      <c r="JN274" s="29"/>
      <c r="JO274" s="52"/>
      <c r="JP274" s="43"/>
      <c r="JQ274" s="45" t="str">
        <f t="shared" si="1387"/>
        <v/>
      </c>
      <c r="JR274" s="45"/>
      <c r="JS274" s="45"/>
      <c r="JT274" s="45"/>
      <c r="JU274" s="45"/>
      <c r="JV274" s="43"/>
      <c r="JW274" s="78" t="str">
        <f t="shared" si="1272"/>
        <v/>
      </c>
      <c r="JX274" s="79" t="str">
        <f t="shared" si="1273"/>
        <v/>
      </c>
      <c r="JY274" s="76" t="str">
        <f t="shared" si="1390"/>
        <v/>
      </c>
      <c r="JZ274" s="80" t="str">
        <f t="shared" si="1391"/>
        <v/>
      </c>
      <c r="KA274" s="37"/>
      <c r="KB274" s="51"/>
      <c r="KC274" s="52"/>
      <c r="KD274" s="43"/>
      <c r="KE274" s="45" t="str">
        <f>IF(KD274="","",KD274-KD270)</f>
        <v/>
      </c>
      <c r="KF274" s="45"/>
      <c r="KG274" s="45" t="str">
        <f>IF(KF274="","",KF274-KF270)</f>
        <v/>
      </c>
      <c r="KH274" s="45"/>
      <c r="KI274" s="45" t="str">
        <f>IF(KH274="","",KH270+KJ270-KH274)</f>
        <v/>
      </c>
      <c r="KJ274" s="43"/>
      <c r="KK274" s="78" t="str">
        <f>IF(KD274="","",KK270)</f>
        <v/>
      </c>
      <c r="KL274" s="79" t="str">
        <f>IF(KE274="","",KL270)</f>
        <v/>
      </c>
      <c r="KM274" s="76" t="str">
        <f>IF(KH274="","",KI274*KL274)</f>
        <v/>
      </c>
      <c r="KN274" s="80" t="str">
        <f>IF(KI274="","",KM274/(KE274*100))</f>
        <v/>
      </c>
      <c r="KO274" s="37"/>
      <c r="KP274" s="29"/>
      <c r="KQ274" s="52"/>
      <c r="KR274" s="43"/>
      <c r="KS274" s="45" t="str">
        <f>IF(KR274="","",KR274-KR270)</f>
        <v/>
      </c>
      <c r="KT274" s="45"/>
      <c r="KU274" s="45" t="str">
        <f>IF(KT274="","",KT274-KT270)</f>
        <v/>
      </c>
      <c r="KV274" s="45"/>
      <c r="KW274" s="45" t="str">
        <f>IF(KV274="","",KV270+KX270-KV274)</f>
        <v/>
      </c>
      <c r="KX274" s="43"/>
      <c r="KY274" s="78" t="str">
        <f>IF(KR274="","",KY270)</f>
        <v/>
      </c>
      <c r="KZ274" s="79" t="str">
        <f>IF(KS274="","",KZ270)</f>
        <v/>
      </c>
      <c r="LA274" s="76" t="str">
        <f>IF(KV274="","",KW274*KZ274)</f>
        <v/>
      </c>
      <c r="LB274" s="80" t="str">
        <f>IF(KW274="","",LA274/(KS274*100))</f>
        <v/>
      </c>
      <c r="LC274" s="37"/>
      <c r="LD274" s="29"/>
      <c r="LE274" s="47"/>
      <c r="LF274" s="45"/>
      <c r="LG274" s="45"/>
      <c r="LH274" s="45"/>
      <c r="LI274" s="45"/>
      <c r="LJ274" s="45"/>
      <c r="LK274" s="45"/>
      <c r="LL274" s="45"/>
      <c r="LM274" s="63"/>
      <c r="LN274" s="45"/>
      <c r="LO274" s="45"/>
      <c r="LP274" s="45"/>
      <c r="LQ274" s="37"/>
      <c r="LR274" s="29"/>
      <c r="LS274" s="47"/>
      <c r="LT274" s="67"/>
      <c r="LU274" s="45"/>
      <c r="LV274" s="45"/>
      <c r="LW274" s="45"/>
      <c r="LX274" s="45"/>
      <c r="LY274" s="45"/>
      <c r="LZ274" s="45"/>
      <c r="MA274" s="45"/>
      <c r="MB274" s="45"/>
      <c r="MC274" s="45"/>
      <c r="MD274" s="46"/>
      <c r="ME274" s="37"/>
      <c r="MF274" s="29"/>
      <c r="MG274" s="47"/>
      <c r="MH274" s="67"/>
      <c r="MI274" s="45"/>
      <c r="MJ274" s="45"/>
      <c r="MK274" s="45"/>
      <c r="ML274" s="45"/>
      <c r="MM274" s="45"/>
      <c r="MN274" s="45"/>
      <c r="MO274" s="45"/>
      <c r="MP274" s="45"/>
      <c r="MQ274" s="45"/>
      <c r="MR274" s="46"/>
      <c r="MS274" s="37"/>
      <c r="MT274" s="29"/>
      <c r="MU274" s="47"/>
      <c r="MV274" s="67"/>
      <c r="MW274" s="45"/>
      <c r="MX274" s="45"/>
      <c r="MY274" s="45"/>
      <c r="MZ274" s="45"/>
      <c r="NA274" s="45"/>
      <c r="NB274" s="45"/>
      <c r="NC274" s="45"/>
      <c r="ND274" s="45"/>
      <c r="NE274" s="45"/>
      <c r="NF274" s="46"/>
      <c r="NG274" s="37"/>
      <c r="NH274" s="29"/>
      <c r="NI274" s="47"/>
      <c r="NJ274" s="67"/>
      <c r="NK274" s="45"/>
      <c r="NL274" s="45"/>
      <c r="NM274" s="45"/>
      <c r="NN274" s="45"/>
      <c r="NO274" s="45"/>
      <c r="NP274" s="45"/>
      <c r="NQ274" s="45"/>
      <c r="NR274" s="45"/>
      <c r="NS274" s="45"/>
      <c r="NT274" s="46"/>
      <c r="NU274" s="37"/>
    </row>
    <row r="275" spans="1:385" ht="15" customHeight="1" thickTop="1" x14ac:dyDescent="0.25">
      <c r="A275" s="104" t="s">
        <v>1189</v>
      </c>
      <c r="B275" s="39"/>
      <c r="C275" s="40"/>
      <c r="D275" s="40"/>
      <c r="E275" s="41"/>
      <c r="F275" s="41"/>
      <c r="G275" s="40"/>
      <c r="H275" s="42"/>
      <c r="I275" s="25" t="s">
        <v>29</v>
      </c>
      <c r="J275" s="45">
        <f>SUM(J219:J271)*100</f>
        <v>38100</v>
      </c>
      <c r="K275" s="45"/>
      <c r="L275" s="45"/>
      <c r="M275" s="25"/>
      <c r="N275" s="45"/>
      <c r="O275" s="45"/>
      <c r="P275" s="45"/>
      <c r="Q275" s="45"/>
      <c r="R275" s="45"/>
      <c r="S275" s="45"/>
      <c r="T275" s="37"/>
      <c r="U275" s="29"/>
      <c r="V275" s="47"/>
      <c r="W275" s="105" t="s">
        <v>29</v>
      </c>
      <c r="X275" s="45">
        <f>SUM(X219:X271)*100</f>
        <v>70900</v>
      </c>
      <c r="Y275" s="45"/>
      <c r="Z275" s="45"/>
      <c r="AA275" s="25"/>
      <c r="AB275" s="45"/>
      <c r="AC275" s="45"/>
      <c r="AD275" s="45"/>
      <c r="AE275" s="45"/>
      <c r="AF275" s="45"/>
      <c r="AG275" s="45"/>
      <c r="AH275" s="37"/>
      <c r="AI275" s="29"/>
      <c r="AJ275" s="47"/>
      <c r="AK275" s="25" t="s">
        <v>29</v>
      </c>
      <c r="AL275" s="45">
        <f>SUM(AL219:AL271)*100</f>
        <v>62500</v>
      </c>
      <c r="AM275" s="45"/>
      <c r="AN275" s="45"/>
      <c r="AO275" s="25"/>
      <c r="AP275" s="45"/>
      <c r="AQ275" s="45"/>
      <c r="AR275" s="45"/>
      <c r="AS275" s="45"/>
      <c r="AT275" s="45"/>
      <c r="AU275" s="45"/>
      <c r="AV275" s="37"/>
      <c r="AW275" s="29"/>
      <c r="AX275" s="47"/>
      <c r="AY275" s="25" t="s">
        <v>29</v>
      </c>
      <c r="AZ275" s="45">
        <f>SUM(AZ219:AZ271)*100</f>
        <v>657300</v>
      </c>
      <c r="BA275" s="45"/>
      <c r="BB275" s="45"/>
      <c r="BC275" s="25"/>
      <c r="BD275" s="45"/>
      <c r="BE275" s="45"/>
      <c r="BF275" s="45"/>
      <c r="BG275" s="45"/>
      <c r="BH275" s="45"/>
      <c r="BI275" s="45"/>
      <c r="BJ275" s="37"/>
      <c r="BK275" s="29"/>
      <c r="BL275" s="47"/>
      <c r="BM275" s="25" t="s">
        <v>29</v>
      </c>
      <c r="BN275" s="43">
        <f>SUM(BN219:BN271)*100</f>
        <v>157000</v>
      </c>
      <c r="BO275" s="43"/>
      <c r="BP275" s="43"/>
      <c r="BQ275" s="25"/>
      <c r="BR275" s="45"/>
      <c r="BS275" s="45"/>
      <c r="BT275" s="319" t="s">
        <v>31</v>
      </c>
      <c r="BU275" s="319"/>
      <c r="BV275" s="45">
        <f>SUM(BV219:BV271)</f>
        <v>44870</v>
      </c>
      <c r="BW275" s="45"/>
      <c r="BX275" s="37"/>
      <c r="BY275" s="57"/>
      <c r="BZ275" s="47"/>
      <c r="CA275" s="25" t="s">
        <v>29</v>
      </c>
      <c r="CB275" s="43">
        <f>SUM(CB219:CB271)*100</f>
        <v>86800</v>
      </c>
      <c r="CC275" s="43"/>
      <c r="CD275" s="43"/>
      <c r="CE275" s="106"/>
      <c r="CF275" s="43"/>
      <c r="CG275" s="45"/>
      <c r="CH275" s="329" t="s">
        <v>31</v>
      </c>
      <c r="CI275" s="329"/>
      <c r="CJ275" s="45">
        <f>SUM(CJ219:CJ271)</f>
        <v>39398</v>
      </c>
      <c r="CK275" s="107"/>
      <c r="CL275" s="37"/>
      <c r="CM275" s="29"/>
      <c r="CN275" s="47"/>
      <c r="CO275" s="25" t="s">
        <v>29</v>
      </c>
      <c r="CP275" s="43">
        <f>SUM(CP219:CP271)*100</f>
        <v>84900</v>
      </c>
      <c r="CQ275" s="43"/>
      <c r="CR275" s="43"/>
      <c r="CS275" s="106"/>
      <c r="CT275" s="43"/>
      <c r="CU275" s="45"/>
      <c r="CV275" s="329" t="s">
        <v>31</v>
      </c>
      <c r="CW275" s="329"/>
      <c r="CX275" s="45">
        <f>SUM(CX219:CX271)</f>
        <v>36816</v>
      </c>
      <c r="CY275" s="107"/>
      <c r="CZ275" s="37"/>
      <c r="DA275" s="29"/>
      <c r="DB275" s="47"/>
      <c r="DC275" s="105" t="s">
        <v>29</v>
      </c>
      <c r="DD275" s="45">
        <f>SUM(DD219:DD271)*100</f>
        <v>35400</v>
      </c>
      <c r="DE275" s="45"/>
      <c r="DF275" s="45"/>
      <c r="DG275" s="25"/>
      <c r="DH275" s="45"/>
      <c r="DI275" s="45"/>
      <c r="DJ275" s="45"/>
      <c r="DK275" s="45"/>
      <c r="DL275" s="45"/>
      <c r="DM275" s="45"/>
      <c r="DN275" s="37"/>
      <c r="DO275" s="29"/>
      <c r="DP275" s="47"/>
      <c r="DQ275" s="25" t="s">
        <v>29</v>
      </c>
      <c r="DR275" s="45">
        <f>SUM(DR219:DR271)*100</f>
        <v>59000</v>
      </c>
      <c r="DS275" s="45"/>
      <c r="DT275" s="45"/>
      <c r="DU275" s="25"/>
      <c r="DV275" s="45"/>
      <c r="DW275" s="45"/>
      <c r="DX275" s="45"/>
      <c r="DY275" s="45"/>
      <c r="DZ275" s="45"/>
      <c r="EA275" s="45"/>
      <c r="EB275" s="37"/>
      <c r="ED275" s="47"/>
      <c r="EE275" s="105" t="s">
        <v>29</v>
      </c>
      <c r="EF275" s="45">
        <f>SUM(EF219:EF271)*100</f>
        <v>116600</v>
      </c>
      <c r="EG275" s="45"/>
      <c r="EH275" s="45">
        <f>SUM(EH219:EH266)</f>
        <v>31</v>
      </c>
      <c r="EI275" s="25" t="s">
        <v>30</v>
      </c>
      <c r="EJ275" s="45"/>
      <c r="EK275" s="45"/>
      <c r="EL275" s="45"/>
      <c r="EM275" s="45"/>
      <c r="EN275" s="45"/>
      <c r="EO275" s="45"/>
      <c r="EP275" s="37"/>
      <c r="ER275" s="47"/>
      <c r="ES275" s="105" t="s">
        <v>29</v>
      </c>
      <c r="ET275" s="45">
        <f>SUM(ET219:ET271)*100</f>
        <v>77000</v>
      </c>
      <c r="EU275" s="45"/>
      <c r="EV275" s="45">
        <f>SUM(EV219:EV266)</f>
        <v>22</v>
      </c>
      <c r="EW275" s="25" t="s">
        <v>30</v>
      </c>
      <c r="EX275" s="45"/>
      <c r="EY275" s="45"/>
      <c r="EZ275" s="45"/>
      <c r="FA275" s="45"/>
      <c r="FB275" s="45"/>
      <c r="FC275" s="45"/>
      <c r="FD275" s="37"/>
      <c r="FF275" s="47"/>
      <c r="FG275" s="105" t="s">
        <v>29</v>
      </c>
      <c r="FH275" s="45">
        <f>SUM(FH219:FH271)*100</f>
        <v>100400</v>
      </c>
      <c r="FI275" s="45"/>
      <c r="FJ275" s="45">
        <f>SUM(FJ219:FJ266)</f>
        <v>18</v>
      </c>
      <c r="FK275" s="25" t="s">
        <v>30</v>
      </c>
      <c r="FL275" s="45"/>
      <c r="FM275" s="45"/>
      <c r="FN275" s="45"/>
      <c r="FO275" s="45"/>
      <c r="FP275" s="45"/>
      <c r="FQ275" s="45"/>
      <c r="FR275" s="37"/>
      <c r="FS275" s="29"/>
      <c r="FT275" s="47"/>
      <c r="FU275" s="105" t="s">
        <v>29</v>
      </c>
      <c r="FV275" s="45">
        <f>SUM(FV219:FV271)*100</f>
        <v>48100</v>
      </c>
      <c r="FW275" s="45"/>
      <c r="FX275" s="45"/>
      <c r="FY275" s="25"/>
      <c r="FZ275" s="45"/>
      <c r="GA275" s="45"/>
      <c r="GB275" s="45"/>
      <c r="GC275" s="45"/>
      <c r="GD275" s="45"/>
      <c r="GE275" s="45"/>
      <c r="GF275" s="37"/>
      <c r="GH275" s="47"/>
      <c r="GI275" s="105" t="s">
        <v>29</v>
      </c>
      <c r="GJ275" s="45">
        <f>SUM(GJ219:GJ271)*100</f>
        <v>27300</v>
      </c>
      <c r="GK275" s="45"/>
      <c r="GL275" s="45">
        <f>SUM(GL219:GL266)</f>
        <v>60</v>
      </c>
      <c r="GM275" s="25" t="s">
        <v>30</v>
      </c>
      <c r="GN275" s="45"/>
      <c r="GO275" s="45"/>
      <c r="GP275" s="45"/>
      <c r="GQ275" s="45"/>
      <c r="GR275" s="45"/>
      <c r="GS275" s="45"/>
      <c r="GT275" s="37"/>
      <c r="GU275" s="61"/>
      <c r="GV275" s="47"/>
      <c r="GW275" s="30"/>
      <c r="GX275" s="25" t="s">
        <v>29</v>
      </c>
      <c r="GY275" s="43">
        <f>SUM(GY219:GY271)*100</f>
        <v>437000</v>
      </c>
      <c r="GZ275" s="43"/>
      <c r="HA275" s="43"/>
      <c r="HB275" s="25"/>
      <c r="HC275" s="45"/>
      <c r="HD275" s="45"/>
      <c r="HE275" s="319" t="s">
        <v>31</v>
      </c>
      <c r="HF275" s="319"/>
      <c r="HG275" s="45">
        <f>SUM(HG219:HG271)</f>
        <v>109500</v>
      </c>
      <c r="HH275" s="45"/>
      <c r="HI275" s="37"/>
      <c r="HK275" s="47"/>
      <c r="HL275" s="25" t="s">
        <v>29</v>
      </c>
      <c r="HM275" s="43">
        <f>SUM(HM219:HM271)*100</f>
        <v>185600</v>
      </c>
      <c r="HN275" s="43">
        <v>71</v>
      </c>
      <c r="HO275" s="43"/>
      <c r="HP275" s="25"/>
      <c r="HQ275" s="45"/>
      <c r="HR275" s="45"/>
      <c r="HS275" s="319" t="s">
        <v>31</v>
      </c>
      <c r="HT275" s="319"/>
      <c r="HU275" s="45">
        <f>SUM(HU219:HU271)</f>
        <v>21800</v>
      </c>
      <c r="HV275" s="45"/>
      <c r="HW275" s="37"/>
      <c r="HX275" s="360"/>
      <c r="HY275" s="47"/>
      <c r="HZ275" s="25" t="s">
        <v>29</v>
      </c>
      <c r="IA275" s="43">
        <f>SUM(IA219:IA271)*100</f>
        <v>202900</v>
      </c>
      <c r="IB275" s="43"/>
      <c r="IC275" s="43"/>
      <c r="ID275" s="25"/>
      <c r="IE275" s="45"/>
      <c r="IF275" s="45"/>
      <c r="IG275" s="319" t="s">
        <v>31</v>
      </c>
      <c r="IH275" s="319"/>
      <c r="II275" s="45">
        <f>SUM(II219:II271)</f>
        <v>31700</v>
      </c>
      <c r="IJ275" s="45"/>
      <c r="IK275" s="37"/>
      <c r="IL275" s="29"/>
      <c r="IM275" s="47"/>
      <c r="IN275" s="25" t="s">
        <v>29</v>
      </c>
      <c r="IO275" s="43">
        <f>SUM(IO219:IO271)*100</f>
        <v>173000</v>
      </c>
      <c r="IP275" s="43"/>
      <c r="IQ275" s="43"/>
      <c r="IR275" s="25"/>
      <c r="IS275" s="45"/>
      <c r="IT275" s="45"/>
      <c r="IU275" s="319" t="s">
        <v>31</v>
      </c>
      <c r="IV275" s="319"/>
      <c r="IW275" s="45">
        <f>SUM(IW219:IW271)</f>
        <v>41900</v>
      </c>
      <c r="IX275" s="45"/>
      <c r="IY275" s="37"/>
      <c r="IZ275" s="61"/>
      <c r="JA275" s="47"/>
      <c r="JB275" s="25" t="s">
        <v>29</v>
      </c>
      <c r="JC275" s="43">
        <f>SUM(JC219:JC271)*100</f>
        <v>155700</v>
      </c>
      <c r="JD275" s="43"/>
      <c r="JE275" s="43"/>
      <c r="JF275" s="25"/>
      <c r="JG275" s="45"/>
      <c r="JH275" s="45"/>
      <c r="JI275" s="319" t="s">
        <v>31</v>
      </c>
      <c r="JJ275" s="319"/>
      <c r="JK275" s="45">
        <f>SUM(JK219:JK271)</f>
        <v>25600</v>
      </c>
      <c r="JL275" s="45"/>
      <c r="JM275" s="37"/>
      <c r="JN275" s="29"/>
      <c r="JO275" s="47"/>
      <c r="JP275" s="25" t="s">
        <v>29</v>
      </c>
      <c r="JQ275" s="43">
        <f>SUM(JQ219:JQ271)*100</f>
        <v>98400</v>
      </c>
      <c r="JR275" s="43"/>
      <c r="JS275" s="43"/>
      <c r="JT275" s="25"/>
      <c r="JU275" s="45"/>
      <c r="JV275" s="45"/>
      <c r="JW275" s="319" t="s">
        <v>31</v>
      </c>
      <c r="JX275" s="319"/>
      <c r="JY275" s="45">
        <f>SUM(JY219:JY271)</f>
        <v>17156</v>
      </c>
      <c r="JZ275" s="45"/>
      <c r="KA275" s="37"/>
      <c r="KB275" s="51"/>
      <c r="KC275" s="47"/>
      <c r="KD275" s="25" t="s">
        <v>29</v>
      </c>
      <c r="KE275" s="43">
        <f>SUM(KE219:KE271)*100</f>
        <v>166400</v>
      </c>
      <c r="KF275" s="43"/>
      <c r="KG275" s="43"/>
      <c r="KH275" s="106"/>
      <c r="KI275" s="43"/>
      <c r="KJ275" s="45"/>
      <c r="KK275" s="319" t="s">
        <v>31</v>
      </c>
      <c r="KL275" s="319"/>
      <c r="KM275" s="45">
        <f>SUM(KM219:KM271)</f>
        <v>55266</v>
      </c>
      <c r="KN275" s="107"/>
      <c r="KO275" s="37"/>
      <c r="KP275" s="29"/>
      <c r="KQ275" s="47"/>
      <c r="KR275" s="25" t="s">
        <v>29</v>
      </c>
      <c r="KS275" s="43">
        <f>SUM(KS219:KS271)*100</f>
        <v>203800</v>
      </c>
      <c r="KT275" s="43"/>
      <c r="KU275" s="43"/>
      <c r="KV275" s="25"/>
      <c r="KW275" s="45"/>
      <c r="KX275" s="45"/>
      <c r="KY275" s="319" t="s">
        <v>31</v>
      </c>
      <c r="KZ275" s="319"/>
      <c r="LA275" s="45">
        <f>SUM(LA219:LA271)</f>
        <v>18150</v>
      </c>
      <c r="LB275" s="45"/>
      <c r="LC275" s="37"/>
      <c r="LD275" s="29"/>
      <c r="LE275" s="47"/>
      <c r="LF275" s="45"/>
      <c r="LG275" s="45"/>
      <c r="LH275" s="45"/>
      <c r="LI275" s="45"/>
      <c r="LJ275" s="45"/>
      <c r="LK275" s="45"/>
      <c r="LL275" s="45"/>
      <c r="LM275" s="63"/>
      <c r="LN275" s="45"/>
      <c r="LO275" s="45"/>
      <c r="LP275" s="45"/>
      <c r="LQ275" s="37"/>
      <c r="LR275" s="29"/>
      <c r="LS275" s="47"/>
      <c r="LT275" s="105" t="s">
        <v>29</v>
      </c>
      <c r="LU275" s="45">
        <f>SUM(LU219:LU271)*100</f>
        <v>67600</v>
      </c>
      <c r="LV275" s="45"/>
      <c r="LW275" s="45"/>
      <c r="LX275" s="25"/>
      <c r="LY275" s="45"/>
      <c r="LZ275" s="45"/>
      <c r="MA275" s="45"/>
      <c r="MB275" s="45"/>
      <c r="MC275" s="45"/>
      <c r="MD275" s="45"/>
      <c r="ME275" s="37"/>
      <c r="MF275" s="29"/>
      <c r="MG275" s="47"/>
      <c r="MH275" s="105" t="s">
        <v>29</v>
      </c>
      <c r="MI275" s="45">
        <f>SUM(MI219:MI271)*100</f>
        <v>52400</v>
      </c>
      <c r="MJ275" s="45"/>
      <c r="MK275" s="45">
        <f>SUM(MK219:MK266)</f>
        <v>13</v>
      </c>
      <c r="ML275" s="25" t="s">
        <v>30</v>
      </c>
      <c r="MM275" s="45"/>
      <c r="MN275" s="45"/>
      <c r="MO275" s="45"/>
      <c r="MP275" s="45"/>
      <c r="MQ275" s="45"/>
      <c r="MR275" s="45"/>
      <c r="MS275" s="37"/>
      <c r="MT275" s="29"/>
      <c r="MU275" s="47"/>
      <c r="MV275" s="105" t="s">
        <v>29</v>
      </c>
      <c r="MW275" s="45">
        <f>SUM(MW219:MW271)*100</f>
        <v>504100</v>
      </c>
      <c r="MX275" s="45"/>
      <c r="MY275" s="45"/>
      <c r="MZ275" s="25"/>
      <c r="NA275" s="45"/>
      <c r="NB275" s="45"/>
      <c r="NC275" s="45"/>
      <c r="ND275" s="45"/>
      <c r="NE275" s="45"/>
      <c r="NF275" s="45"/>
      <c r="NG275" s="37"/>
      <c r="NH275" s="29"/>
      <c r="NI275" s="47"/>
      <c r="NJ275" s="105" t="s">
        <v>29</v>
      </c>
      <c r="NK275" s="45">
        <f>SUM(NK219:NK271)*100</f>
        <v>53300</v>
      </c>
      <c r="NL275" s="45"/>
      <c r="NM275" s="45"/>
      <c r="NN275" s="25"/>
      <c r="NO275" s="45"/>
      <c r="NP275" s="45"/>
      <c r="NQ275" s="45"/>
      <c r="NR275" s="45"/>
      <c r="NS275" s="45"/>
      <c r="NT275" s="45"/>
      <c r="NU275" s="37"/>
    </row>
    <row r="276" spans="1:385" x14ac:dyDescent="0.25">
      <c r="A276" s="108">
        <f>DATEDIF(A$296,A$226,"d")</f>
        <v>28</v>
      </c>
      <c r="B276" s="39"/>
      <c r="C276" s="40"/>
      <c r="D276" s="40"/>
      <c r="E276" s="41"/>
      <c r="F276" s="41"/>
      <c r="G276" s="40"/>
      <c r="H276" s="42"/>
      <c r="I276" s="25" t="s">
        <v>32</v>
      </c>
      <c r="J276" s="45">
        <f>J275/A276</f>
        <v>1360.7142857142858</v>
      </c>
      <c r="K276" s="45">
        <f>J276*$A277</f>
        <v>38100</v>
      </c>
      <c r="L276" s="45"/>
      <c r="M276" s="25"/>
      <c r="N276" s="45"/>
      <c r="O276" s="45"/>
      <c r="P276" s="45"/>
      <c r="Q276" s="45"/>
      <c r="R276" s="45"/>
      <c r="S276" s="45"/>
      <c r="T276" s="37"/>
      <c r="U276" s="29"/>
      <c r="V276" s="47"/>
      <c r="W276" s="105" t="s">
        <v>32</v>
      </c>
      <c r="X276" s="45">
        <f>X275/A276</f>
        <v>2532.1428571428573</v>
      </c>
      <c r="Y276" s="45">
        <f>X276*$A277</f>
        <v>70900</v>
      </c>
      <c r="Z276" s="45"/>
      <c r="AA276" s="25"/>
      <c r="AB276" s="45"/>
      <c r="AC276" s="45"/>
      <c r="AD276" s="45"/>
      <c r="AE276" s="45"/>
      <c r="AF276" s="45"/>
      <c r="AG276" s="45"/>
      <c r="AH276" s="37"/>
      <c r="AI276" s="29"/>
      <c r="AJ276" s="47"/>
      <c r="AK276" s="25" t="s">
        <v>32</v>
      </c>
      <c r="AL276" s="45">
        <f>AL275/A276</f>
        <v>2232.1428571428573</v>
      </c>
      <c r="AM276" s="45">
        <f>AL276*$A277</f>
        <v>62500.000000000007</v>
      </c>
      <c r="AN276" s="45"/>
      <c r="AO276" s="25"/>
      <c r="AP276" s="45"/>
      <c r="AQ276" s="45"/>
      <c r="AR276" s="45"/>
      <c r="AS276" s="45"/>
      <c r="AT276" s="45"/>
      <c r="AU276" s="45"/>
      <c r="AV276" s="37"/>
      <c r="AW276" s="29"/>
      <c r="AX276" s="47"/>
      <c r="AY276" s="25" t="s">
        <v>32</v>
      </c>
      <c r="AZ276" s="45">
        <f>AZ275/A276</f>
        <v>23475</v>
      </c>
      <c r="BA276" s="45">
        <f>AZ276*$A277</f>
        <v>657300</v>
      </c>
      <c r="BB276" s="45"/>
      <c r="BC276" s="25"/>
      <c r="BD276" s="45"/>
      <c r="BE276" s="45"/>
      <c r="BF276" s="45"/>
      <c r="BG276" s="45"/>
      <c r="BH276" s="45"/>
      <c r="BI276" s="45"/>
      <c r="BJ276" s="37"/>
      <c r="BK276" s="29"/>
      <c r="BL276" s="47"/>
      <c r="BM276" s="25" t="s">
        <v>32</v>
      </c>
      <c r="BN276" s="45">
        <f>BN275/A276</f>
        <v>5607.1428571428569</v>
      </c>
      <c r="BO276" s="45">
        <f>BN276*$A277</f>
        <v>157000</v>
      </c>
      <c r="BP276" s="45"/>
      <c r="BQ276" s="25"/>
      <c r="BR276" s="45"/>
      <c r="BS276" s="45"/>
      <c r="BT276" s="319" t="s">
        <v>33</v>
      </c>
      <c r="BU276" s="319"/>
      <c r="BV276" s="45"/>
      <c r="BW276" s="107">
        <f>BV275/BN275</f>
        <v>0.28579617834394905</v>
      </c>
      <c r="BX276" s="37"/>
      <c r="BY276" s="57"/>
      <c r="BZ276" s="47"/>
      <c r="CA276" s="25" t="s">
        <v>32</v>
      </c>
      <c r="CB276" s="45">
        <f>CB275/A276</f>
        <v>3100</v>
      </c>
      <c r="CC276" s="45">
        <f>CB276*$A277</f>
        <v>86800</v>
      </c>
      <c r="CD276" s="45"/>
      <c r="CE276" s="25"/>
      <c r="CF276" s="45"/>
      <c r="CG276" s="45"/>
      <c r="CH276" s="329" t="s">
        <v>33</v>
      </c>
      <c r="CI276" s="329"/>
      <c r="CJ276" s="45"/>
      <c r="CK276" s="107">
        <f>CJ275/CB275</f>
        <v>0.45389400921658984</v>
      </c>
      <c r="CL276" s="37"/>
      <c r="CM276" s="29"/>
      <c r="CN276" s="47"/>
      <c r="CO276" s="25" t="s">
        <v>32</v>
      </c>
      <c r="CP276" s="45">
        <f>CP275/A276</f>
        <v>3032.1428571428573</v>
      </c>
      <c r="CQ276" s="45">
        <f>CP276*$A277</f>
        <v>84900</v>
      </c>
      <c r="CR276" s="45"/>
      <c r="CS276" s="25"/>
      <c r="CT276" s="45"/>
      <c r="CU276" s="45"/>
      <c r="CV276" s="329" t="s">
        <v>33</v>
      </c>
      <c r="CW276" s="329"/>
      <c r="CX276" s="45"/>
      <c r="CY276" s="107">
        <f>CX275/CP275</f>
        <v>0.43363957597173147</v>
      </c>
      <c r="CZ276" s="37"/>
      <c r="DA276" s="29"/>
      <c r="DB276" s="47"/>
      <c r="DC276" s="105" t="s">
        <v>32</v>
      </c>
      <c r="DD276" s="45">
        <f>DD275/A276</f>
        <v>1264.2857142857142</v>
      </c>
      <c r="DE276" s="45">
        <f>DD276*$A277</f>
        <v>35400</v>
      </c>
      <c r="DF276" s="45"/>
      <c r="DG276" s="25"/>
      <c r="DH276" s="45"/>
      <c r="DI276" s="45"/>
      <c r="DJ276" s="45"/>
      <c r="DK276" s="45"/>
      <c r="DL276" s="45"/>
      <c r="DM276" s="45"/>
      <c r="DN276" s="37"/>
      <c r="DO276" s="29"/>
      <c r="DP276" s="47"/>
      <c r="DQ276" s="25" t="s">
        <v>32</v>
      </c>
      <c r="DR276" s="45">
        <f>DR275/A276</f>
        <v>2107.1428571428573</v>
      </c>
      <c r="DS276" s="45">
        <f>DR276*$A277</f>
        <v>59000.000000000007</v>
      </c>
      <c r="DT276" s="45"/>
      <c r="DU276" s="25"/>
      <c r="DV276" s="45"/>
      <c r="DW276" s="45"/>
      <c r="DX276" s="45"/>
      <c r="DY276" s="45"/>
      <c r="DZ276" s="45"/>
      <c r="EA276" s="45"/>
      <c r="EB276" s="37"/>
      <c r="ED276" s="47"/>
      <c r="EE276" s="105" t="s">
        <v>32</v>
      </c>
      <c r="EF276" s="45">
        <f>EF275/A276</f>
        <v>4164.2857142857147</v>
      </c>
      <c r="EG276" s="45">
        <f>EF276*$A277</f>
        <v>116600.00000000001</v>
      </c>
      <c r="EH276" s="45"/>
      <c r="EI276" s="25"/>
      <c r="EJ276" s="45"/>
      <c r="EK276" s="45"/>
      <c r="EL276" s="45"/>
      <c r="EM276" s="45"/>
      <c r="EN276" s="45"/>
      <c r="EO276" s="45"/>
      <c r="EP276" s="37"/>
      <c r="ER276" s="47"/>
      <c r="ES276" s="105" t="s">
        <v>32</v>
      </c>
      <c r="ET276" s="45">
        <f>ET275/A276</f>
        <v>2750</v>
      </c>
      <c r="EU276" s="45">
        <f>ET276*$A277</f>
        <v>77000</v>
      </c>
      <c r="EV276" s="45"/>
      <c r="EW276" s="25"/>
      <c r="EX276" s="45"/>
      <c r="EY276" s="45"/>
      <c r="EZ276" s="45"/>
      <c r="FA276" s="45"/>
      <c r="FB276" s="45"/>
      <c r="FC276" s="45"/>
      <c r="FD276" s="37"/>
      <c r="FF276" s="47"/>
      <c r="FG276" s="105" t="s">
        <v>32</v>
      </c>
      <c r="FH276" s="45">
        <f>FH275/A276</f>
        <v>3585.7142857142858</v>
      </c>
      <c r="FI276" s="45">
        <f>FH276*$A277</f>
        <v>100400</v>
      </c>
      <c r="FJ276" s="45"/>
      <c r="FK276" s="25"/>
      <c r="FL276" s="45"/>
      <c r="FM276" s="45"/>
      <c r="FN276" s="45"/>
      <c r="FO276" s="45"/>
      <c r="FP276" s="45"/>
      <c r="FQ276" s="45"/>
      <c r="FR276" s="37"/>
      <c r="FS276" s="29"/>
      <c r="FT276" s="47"/>
      <c r="FU276" s="105" t="s">
        <v>32</v>
      </c>
      <c r="FV276" s="45">
        <f>FV275/A276</f>
        <v>1717.8571428571429</v>
      </c>
      <c r="FW276" s="45">
        <f>FV276*$A277</f>
        <v>48100</v>
      </c>
      <c r="FX276" s="45"/>
      <c r="FY276" s="25"/>
      <c r="FZ276" s="45"/>
      <c r="GA276" s="45"/>
      <c r="GB276" s="45"/>
      <c r="GC276" s="45"/>
      <c r="GD276" s="45"/>
      <c r="GE276" s="45"/>
      <c r="GF276" s="37"/>
      <c r="GH276" s="47"/>
      <c r="GI276" s="105" t="s">
        <v>32</v>
      </c>
      <c r="GJ276" s="45">
        <f>GJ275/A276</f>
        <v>975</v>
      </c>
      <c r="GK276" s="45">
        <f>GJ276*$A277</f>
        <v>27300</v>
      </c>
      <c r="GL276" s="45"/>
      <c r="GM276" s="25"/>
      <c r="GN276" s="45"/>
      <c r="GO276" s="45"/>
      <c r="GP276" s="45"/>
      <c r="GQ276" s="45"/>
      <c r="GR276" s="45"/>
      <c r="GS276" s="45"/>
      <c r="GT276" s="37"/>
      <c r="GU276" s="61"/>
      <c r="GV276" s="47"/>
      <c r="GW276" s="30"/>
      <c r="GX276" s="25" t="s">
        <v>32</v>
      </c>
      <c r="GY276" s="45">
        <f>GY275/A276</f>
        <v>15607.142857142857</v>
      </c>
      <c r="GZ276" s="45">
        <f>GY276*$A277</f>
        <v>437000</v>
      </c>
      <c r="HA276" s="45"/>
      <c r="HB276" s="25"/>
      <c r="HC276" s="45"/>
      <c r="HD276" s="45"/>
      <c r="HE276" s="319" t="s">
        <v>33</v>
      </c>
      <c r="HF276" s="319"/>
      <c r="HG276" s="45"/>
      <c r="HH276" s="107">
        <f>HG275/GY275</f>
        <v>0.25057208237986273</v>
      </c>
      <c r="HI276" s="37"/>
      <c r="HK276" s="47"/>
      <c r="HL276" s="25" t="s">
        <v>32</v>
      </c>
      <c r="HM276" s="45">
        <f>HM275/A276</f>
        <v>6628.5714285714284</v>
      </c>
      <c r="HN276" s="45">
        <f>HM276*$A277</f>
        <v>185600</v>
      </c>
      <c r="HO276" s="45"/>
      <c r="HP276" s="25"/>
      <c r="HQ276" s="45"/>
      <c r="HR276" s="45"/>
      <c r="HS276" s="319" t="s">
        <v>33</v>
      </c>
      <c r="HT276" s="319"/>
      <c r="HU276" s="45"/>
      <c r="HV276" s="107">
        <f>HU275/HM275</f>
        <v>0.11745689655172414</v>
      </c>
      <c r="HW276" s="37"/>
      <c r="HX276" s="360"/>
      <c r="HY276" s="47"/>
      <c r="HZ276" s="25" t="s">
        <v>32</v>
      </c>
      <c r="IA276" s="45">
        <f>IA275/A276</f>
        <v>7246.4285714285716</v>
      </c>
      <c r="IB276" s="45">
        <f>IA276*$A277</f>
        <v>202900</v>
      </c>
      <c r="IC276" s="45"/>
      <c r="ID276" s="25"/>
      <c r="IE276" s="45"/>
      <c r="IF276" s="45"/>
      <c r="IG276" s="319" t="s">
        <v>33</v>
      </c>
      <c r="IH276" s="319"/>
      <c r="II276" s="45"/>
      <c r="IJ276" s="107">
        <f>II275/IA275</f>
        <v>0.15623459832429767</v>
      </c>
      <c r="IK276" s="37"/>
      <c r="IL276" s="29"/>
      <c r="IM276" s="47"/>
      <c r="IN276" s="25" t="s">
        <v>32</v>
      </c>
      <c r="IO276" s="45">
        <f>IO275/A276</f>
        <v>6178.5714285714284</v>
      </c>
      <c r="IP276" s="45">
        <f>IO276*$A277</f>
        <v>173000</v>
      </c>
      <c r="IQ276" s="45"/>
      <c r="IR276" s="25"/>
      <c r="IS276" s="45"/>
      <c r="IT276" s="45"/>
      <c r="IU276" s="319" t="s">
        <v>33</v>
      </c>
      <c r="IV276" s="319"/>
      <c r="IW276" s="45"/>
      <c r="IX276" s="107">
        <f>IW275/IO275</f>
        <v>0.2421965317919075</v>
      </c>
      <c r="IY276" s="37"/>
      <c r="IZ276" s="61"/>
      <c r="JA276" s="47"/>
      <c r="JB276" s="25" t="s">
        <v>32</v>
      </c>
      <c r="JC276" s="45">
        <f>JC275/A276</f>
        <v>5560.7142857142853</v>
      </c>
      <c r="JD276" s="45">
        <f>JC276*$A277</f>
        <v>155700</v>
      </c>
      <c r="JE276" s="45"/>
      <c r="JF276" s="25"/>
      <c r="JG276" s="45"/>
      <c r="JH276" s="45"/>
      <c r="JI276" s="319" t="s">
        <v>33</v>
      </c>
      <c r="JJ276" s="319"/>
      <c r="JK276" s="45"/>
      <c r="JL276" s="107">
        <f>JK275/JC275</f>
        <v>0.16441875401412973</v>
      </c>
      <c r="JM276" s="37"/>
      <c r="JN276" s="29"/>
      <c r="JO276" s="47"/>
      <c r="JP276" s="25" t="s">
        <v>32</v>
      </c>
      <c r="JQ276" s="45">
        <f>JQ275/A276</f>
        <v>3514.2857142857142</v>
      </c>
      <c r="JR276" s="45">
        <f>JQ276*$A277</f>
        <v>98400</v>
      </c>
      <c r="JS276" s="45"/>
      <c r="JT276" s="25"/>
      <c r="JU276" s="45"/>
      <c r="JV276" s="45"/>
      <c r="JW276" s="319" t="s">
        <v>33</v>
      </c>
      <c r="JX276" s="319"/>
      <c r="JY276" s="45"/>
      <c r="JZ276" s="107">
        <f>JY275/JQ275</f>
        <v>0.17434959349593496</v>
      </c>
      <c r="KA276" s="37"/>
      <c r="KB276" s="51"/>
      <c r="KC276" s="47"/>
      <c r="KD276" s="25" t="s">
        <v>32</v>
      </c>
      <c r="KE276" s="45">
        <f>KE275/A276</f>
        <v>5942.8571428571431</v>
      </c>
      <c r="KF276" s="45">
        <f>KE276*$A277</f>
        <v>166400</v>
      </c>
      <c r="KG276" s="45"/>
      <c r="KH276" s="25"/>
      <c r="KI276" s="45"/>
      <c r="KJ276" s="45"/>
      <c r="KK276" s="319" t="s">
        <v>33</v>
      </c>
      <c r="KL276" s="319"/>
      <c r="KM276" s="45"/>
      <c r="KN276" s="107">
        <f>KM275/KE275</f>
        <v>0.33212740384615386</v>
      </c>
      <c r="KO276" s="37"/>
      <c r="KP276" s="29"/>
      <c r="KQ276" s="47"/>
      <c r="KR276" s="25" t="s">
        <v>32</v>
      </c>
      <c r="KS276" s="45">
        <f>KS275/A276</f>
        <v>7278.5714285714284</v>
      </c>
      <c r="KT276" s="45">
        <f>KS276*$A277</f>
        <v>203800</v>
      </c>
      <c r="KU276" s="45"/>
      <c r="KV276" s="25"/>
      <c r="KW276" s="45"/>
      <c r="KX276" s="45"/>
      <c r="KY276" s="319" t="s">
        <v>33</v>
      </c>
      <c r="KZ276" s="319"/>
      <c r="LA276" s="45"/>
      <c r="LB276" s="107">
        <f>LA275/KS275</f>
        <v>8.9057899901864579E-2</v>
      </c>
      <c r="LC276" s="37"/>
      <c r="LD276" s="29"/>
      <c r="LE276" s="47"/>
      <c r="LF276" s="25" t="s">
        <v>29</v>
      </c>
      <c r="LG276" s="45">
        <f>SUM(LG219:LG275)*100</f>
        <v>314300</v>
      </c>
      <c r="LH276" s="45"/>
      <c r="LI276" s="45"/>
      <c r="LJ276" s="25"/>
      <c r="LK276" s="45"/>
      <c r="LL276" s="45"/>
      <c r="LM276" s="63"/>
      <c r="LN276" s="25" t="s">
        <v>34</v>
      </c>
      <c r="LO276" s="109">
        <f>SUM(LO219:LO275)</f>
        <v>3700</v>
      </c>
      <c r="LP276" s="107">
        <f>LO276/LG276</f>
        <v>1.1772192173083042E-2</v>
      </c>
      <c r="LQ276" s="37"/>
      <c r="LR276" s="29"/>
      <c r="LS276" s="47"/>
      <c r="LT276" s="105" t="s">
        <v>32</v>
      </c>
      <c r="LU276" s="45">
        <f>LU275/A276</f>
        <v>2414.2857142857142</v>
      </c>
      <c r="LV276" s="45">
        <f>LU276*$A277</f>
        <v>67600</v>
      </c>
      <c r="LW276" s="45"/>
      <c r="LX276" s="25"/>
      <c r="LY276" s="45"/>
      <c r="LZ276" s="45"/>
      <c r="MA276" s="45"/>
      <c r="MB276" s="45"/>
      <c r="MC276" s="45"/>
      <c r="MD276" s="45"/>
      <c r="ME276" s="37"/>
      <c r="MF276" s="29"/>
      <c r="MG276" s="47"/>
      <c r="MH276" s="105" t="s">
        <v>32</v>
      </c>
      <c r="MI276" s="45">
        <f>MI275/A276</f>
        <v>1871.4285714285713</v>
      </c>
      <c r="MJ276" s="45">
        <f>MI276*$A277</f>
        <v>52400</v>
      </c>
      <c r="MK276" s="45"/>
      <c r="ML276" s="25"/>
      <c r="MM276" s="45"/>
      <c r="MN276" s="45"/>
      <c r="MO276" s="45"/>
      <c r="MP276" s="45"/>
      <c r="MQ276" s="45"/>
      <c r="MR276" s="45"/>
      <c r="MS276" s="37"/>
      <c r="MT276" s="29"/>
      <c r="MU276" s="47"/>
      <c r="MV276" s="105" t="s">
        <v>32</v>
      </c>
      <c r="MW276" s="45">
        <f>MW275/A276</f>
        <v>18003.571428571428</v>
      </c>
      <c r="MX276" s="45">
        <f>MW276*$A277</f>
        <v>504100</v>
      </c>
      <c r="MY276" s="45"/>
      <c r="MZ276" s="25"/>
      <c r="NA276" s="45"/>
      <c r="NB276" s="45"/>
      <c r="NC276" s="45"/>
      <c r="ND276" s="45"/>
      <c r="NE276" s="45"/>
      <c r="NF276" s="45"/>
      <c r="NG276" s="37"/>
      <c r="NH276" s="29"/>
      <c r="NI276" s="47"/>
      <c r="NJ276" s="105" t="s">
        <v>32</v>
      </c>
      <c r="NK276" s="45">
        <f>NK275/A276</f>
        <v>1903.5714285714287</v>
      </c>
      <c r="NL276" s="45">
        <f>NK276*$A277</f>
        <v>53300</v>
      </c>
      <c r="NM276" s="45"/>
      <c r="NN276" s="25"/>
      <c r="NO276" s="45"/>
      <c r="NP276" s="45"/>
      <c r="NQ276" s="45"/>
      <c r="NR276" s="45"/>
      <c r="NS276" s="45"/>
      <c r="NT276" s="45"/>
      <c r="NU276" s="37"/>
    </row>
    <row r="277" spans="1:385" x14ac:dyDescent="0.25">
      <c r="A277" s="110">
        <v>28</v>
      </c>
      <c r="B277" s="39"/>
      <c r="C277" s="40"/>
      <c r="D277" s="40"/>
      <c r="E277" s="41"/>
      <c r="F277" s="41"/>
      <c r="G277" s="40"/>
      <c r="H277" s="42"/>
      <c r="I277" s="25" t="s">
        <v>35</v>
      </c>
      <c r="J277" s="45">
        <f>J275*K285</f>
        <v>22860</v>
      </c>
      <c r="K277" s="45"/>
      <c r="L277" s="45"/>
      <c r="M277" s="25" t="s">
        <v>34</v>
      </c>
      <c r="N277" s="45">
        <f>SUM(R219:R271)</f>
        <v>9790</v>
      </c>
      <c r="O277" s="107">
        <f>N277/J275</f>
        <v>0.25695538057742784</v>
      </c>
      <c r="P277" s="107"/>
      <c r="Q277" s="45"/>
      <c r="R277" s="45"/>
      <c r="S277" s="45"/>
      <c r="T277" s="37"/>
      <c r="U277" s="29"/>
      <c r="V277" s="47"/>
      <c r="W277" s="105" t="s">
        <v>35</v>
      </c>
      <c r="X277" s="45">
        <f>X275*K285</f>
        <v>42540</v>
      </c>
      <c r="Y277" s="45"/>
      <c r="Z277" s="45"/>
      <c r="AA277" s="25" t="s">
        <v>34</v>
      </c>
      <c r="AB277" s="45">
        <f>SUM(AF219:AF271)</f>
        <v>14364</v>
      </c>
      <c r="AC277" s="107">
        <f>AB277/X275</f>
        <v>0.20259520451339916</v>
      </c>
      <c r="AD277" s="107"/>
      <c r="AE277" s="45"/>
      <c r="AF277" s="45"/>
      <c r="AG277" s="45"/>
      <c r="AH277" s="37"/>
      <c r="AI277" s="29"/>
      <c r="AJ277" s="47"/>
      <c r="AK277" s="25" t="s">
        <v>35</v>
      </c>
      <c r="AL277" s="45">
        <f>AL275*K285</f>
        <v>37500</v>
      </c>
      <c r="AM277" s="45"/>
      <c r="AN277" s="45"/>
      <c r="AO277" s="25" t="s">
        <v>34</v>
      </c>
      <c r="AP277" s="45">
        <f>SUM(AT218:AT270)</f>
        <v>10560</v>
      </c>
      <c r="AQ277" s="107">
        <f>AP277/AL275</f>
        <v>0.16896</v>
      </c>
      <c r="AR277" s="107"/>
      <c r="AS277" s="45"/>
      <c r="AT277" s="45"/>
      <c r="AU277" s="45"/>
      <c r="AV277" s="37"/>
      <c r="AW277" s="29"/>
      <c r="AX277" s="47"/>
      <c r="AY277" s="25"/>
      <c r="AZ277" s="45"/>
      <c r="BA277" s="45"/>
      <c r="BB277" s="45"/>
      <c r="BC277" s="25" t="s">
        <v>34</v>
      </c>
      <c r="BD277" s="45">
        <f>SUM(BH219:BH271)</f>
        <v>97500</v>
      </c>
      <c r="BE277" s="107">
        <f>BD277/AZ275</f>
        <v>0.14833409402099498</v>
      </c>
      <c r="BF277" s="107"/>
      <c r="BG277" s="45"/>
      <c r="BH277" s="45"/>
      <c r="BI277" s="45"/>
      <c r="BJ277" s="37"/>
      <c r="BK277" s="29"/>
      <c r="BL277" s="47"/>
      <c r="BM277" s="25" t="s">
        <v>35</v>
      </c>
      <c r="BN277" s="45">
        <f>BN275*K285</f>
        <v>94200</v>
      </c>
      <c r="BO277" s="45"/>
      <c r="BP277" s="45"/>
      <c r="BQ277" s="25"/>
      <c r="BR277" s="45"/>
      <c r="BS277" s="45"/>
      <c r="BT277" s="319" t="s">
        <v>36</v>
      </c>
      <c r="BU277" s="319"/>
      <c r="BV277" s="45">
        <f>BN277-BV275</f>
        <v>49330</v>
      </c>
      <c r="BW277" s="107">
        <f>BV277/BN275</f>
        <v>0.31420382165605093</v>
      </c>
      <c r="BX277" s="37"/>
      <c r="BY277" s="57"/>
      <c r="BZ277" s="47"/>
      <c r="CA277" s="25" t="s">
        <v>35</v>
      </c>
      <c r="CB277" s="45">
        <f>CB275*K285</f>
        <v>52080</v>
      </c>
      <c r="CC277" s="45"/>
      <c r="CD277" s="45"/>
      <c r="CE277" s="25"/>
      <c r="CF277" s="45"/>
      <c r="CG277" s="45"/>
      <c r="CH277" s="329" t="s">
        <v>36</v>
      </c>
      <c r="CI277" s="329"/>
      <c r="CJ277" s="45">
        <f>CB277-CJ275</f>
        <v>12682</v>
      </c>
      <c r="CK277" s="107">
        <f>CJ277/CB275</f>
        <v>0.14610599078341013</v>
      </c>
      <c r="CL277" s="37"/>
      <c r="CM277" s="29"/>
      <c r="CN277" s="47"/>
      <c r="CO277" s="25" t="s">
        <v>35</v>
      </c>
      <c r="CP277" s="45">
        <f>CP275*K285</f>
        <v>50940</v>
      </c>
      <c r="CQ277" s="45"/>
      <c r="CR277" s="45"/>
      <c r="CS277" s="25"/>
      <c r="CT277" s="45"/>
      <c r="CU277" s="45"/>
      <c r="CV277" s="329" t="s">
        <v>36</v>
      </c>
      <c r="CW277" s="329"/>
      <c r="CX277" s="45">
        <f>CP277-CX275</f>
        <v>14124</v>
      </c>
      <c r="CY277" s="107">
        <f>CX277/CP275</f>
        <v>0.16636042402826856</v>
      </c>
      <c r="CZ277" s="37"/>
      <c r="DA277" s="29"/>
      <c r="DB277" s="47"/>
      <c r="DC277" s="105" t="s">
        <v>35</v>
      </c>
      <c r="DD277" s="45">
        <f>DD275*K285</f>
        <v>21240</v>
      </c>
      <c r="DE277" s="45"/>
      <c r="DF277" s="45"/>
      <c r="DG277" s="25" t="s">
        <v>34</v>
      </c>
      <c r="DH277" s="45">
        <f>SUM(DL219:DL271)</f>
        <v>12870</v>
      </c>
      <c r="DI277" s="107">
        <f>DH277/DD275</f>
        <v>0.36355932203389829</v>
      </c>
      <c r="DJ277" s="107"/>
      <c r="DK277" s="45"/>
      <c r="DL277" s="45"/>
      <c r="DM277" s="45"/>
      <c r="DN277" s="37"/>
      <c r="DO277" s="29"/>
      <c r="DP277" s="47"/>
      <c r="DQ277" s="25" t="s">
        <v>35</v>
      </c>
      <c r="DR277" s="45">
        <f>DR275*$K285</f>
        <v>35400</v>
      </c>
      <c r="DS277" s="45"/>
      <c r="DT277" s="45"/>
      <c r="DU277" s="25" t="s">
        <v>34</v>
      </c>
      <c r="DV277" s="45">
        <f>SUM(DZ219:DZ270)</f>
        <v>21054</v>
      </c>
      <c r="DW277" s="107">
        <f>DV277/DR275</f>
        <v>0.35684745762711867</v>
      </c>
      <c r="DX277" s="107"/>
      <c r="DY277" s="45"/>
      <c r="DZ277" s="45"/>
      <c r="EA277" s="45"/>
      <c r="EB277" s="37"/>
      <c r="ED277" s="47"/>
      <c r="EE277" s="105" t="s">
        <v>35</v>
      </c>
      <c r="EF277" s="45">
        <f>EF275*$K285</f>
        <v>69960</v>
      </c>
      <c r="EG277" s="45"/>
      <c r="EH277" s="45"/>
      <c r="EI277" s="25" t="s">
        <v>34</v>
      </c>
      <c r="EJ277" s="45">
        <f>SUM(EN219:EN271)</f>
        <v>29920</v>
      </c>
      <c r="EK277" s="107">
        <f>EJ277/EF275</f>
        <v>0.25660377358490566</v>
      </c>
      <c r="EL277" s="107"/>
      <c r="EM277" s="45"/>
      <c r="EN277" s="45"/>
      <c r="EO277" s="45"/>
      <c r="EP277" s="37"/>
      <c r="ER277" s="47"/>
      <c r="ES277" s="105" t="s">
        <v>35</v>
      </c>
      <c r="ET277" s="45">
        <f>ET275*$K285</f>
        <v>46200</v>
      </c>
      <c r="EU277" s="45"/>
      <c r="EV277" s="45"/>
      <c r="EW277" s="25" t="s">
        <v>34</v>
      </c>
      <c r="EX277" s="45">
        <f>SUM(FB219:FB271)</f>
        <v>19600</v>
      </c>
      <c r="EY277" s="107">
        <f>EX277/ET275</f>
        <v>0.25454545454545452</v>
      </c>
      <c r="EZ277" s="107"/>
      <c r="FA277" s="45"/>
      <c r="FB277" s="45"/>
      <c r="FC277" s="45"/>
      <c r="FD277" s="37"/>
      <c r="FF277" s="47"/>
      <c r="FG277" s="105" t="s">
        <v>35</v>
      </c>
      <c r="FH277" s="45">
        <f>FH275*$K285</f>
        <v>60240</v>
      </c>
      <c r="FI277" s="45"/>
      <c r="FJ277" s="45"/>
      <c r="FK277" s="25" t="s">
        <v>34</v>
      </c>
      <c r="FL277" s="45">
        <f>SUM(FP219:FP271)</f>
        <v>19000</v>
      </c>
      <c r="FM277" s="107">
        <f>FL277/FH275</f>
        <v>0.18924302788844621</v>
      </c>
      <c r="FN277" s="107"/>
      <c r="FO277" s="45"/>
      <c r="FP277" s="45"/>
      <c r="FQ277" s="45"/>
      <c r="FR277" s="37"/>
      <c r="FS277" s="29"/>
      <c r="FT277" s="47"/>
      <c r="FU277" s="105" t="s">
        <v>35</v>
      </c>
      <c r="FV277" s="45">
        <f>FV275*BB285</f>
        <v>0</v>
      </c>
      <c r="FW277" s="45"/>
      <c r="FX277" s="45"/>
      <c r="FY277" s="25" t="s">
        <v>34</v>
      </c>
      <c r="FZ277" s="45">
        <f>SUM(GD219:GD271)</f>
        <v>8800</v>
      </c>
      <c r="GA277" s="107">
        <f>FZ277/FV275</f>
        <v>0.18295218295218296</v>
      </c>
      <c r="GB277" s="107"/>
      <c r="GC277" s="45"/>
      <c r="GD277" s="45"/>
      <c r="GE277" s="45"/>
      <c r="GF277" s="37"/>
      <c r="GH277" s="47"/>
      <c r="GI277" s="105" t="s">
        <v>35</v>
      </c>
      <c r="GJ277" s="45">
        <f>GJ275*$K285</f>
        <v>16380</v>
      </c>
      <c r="GK277" s="45"/>
      <c r="GL277" s="45"/>
      <c r="GM277" s="25" t="s">
        <v>34</v>
      </c>
      <c r="GN277" s="45">
        <f>SUM(GR219:GR271)</f>
        <v>24780</v>
      </c>
      <c r="GO277" s="107">
        <f>GN277/GJ275</f>
        <v>0.90769230769230769</v>
      </c>
      <c r="GP277" s="107"/>
      <c r="GQ277" s="45"/>
      <c r="GR277" s="45"/>
      <c r="GS277" s="45"/>
      <c r="GT277" s="37"/>
      <c r="GU277" s="61"/>
      <c r="GV277" s="47"/>
      <c r="GW277" s="30"/>
      <c r="GX277" s="25" t="s">
        <v>35</v>
      </c>
      <c r="GY277" s="45">
        <f>GY275*$K285</f>
        <v>262200</v>
      </c>
      <c r="GZ277" s="45"/>
      <c r="HA277" s="45"/>
      <c r="HB277" s="25"/>
      <c r="HC277" s="45"/>
      <c r="HD277" s="45"/>
      <c r="HE277" s="319" t="s">
        <v>36</v>
      </c>
      <c r="HF277" s="319"/>
      <c r="HG277" s="45">
        <f>GY277-HG275</f>
        <v>152700</v>
      </c>
      <c r="HH277" s="107">
        <f>HG277/GY275</f>
        <v>0.34942791762013731</v>
      </c>
      <c r="HI277" s="37"/>
      <c r="HK277" s="47"/>
      <c r="HL277" s="25" t="s">
        <v>35</v>
      </c>
      <c r="HM277" s="45">
        <f>HM275*$K285</f>
        <v>111360</v>
      </c>
      <c r="HN277" s="45"/>
      <c r="HO277" s="45"/>
      <c r="HP277" s="25"/>
      <c r="HQ277" s="45"/>
      <c r="HR277" s="45"/>
      <c r="HS277" s="319" t="s">
        <v>36</v>
      </c>
      <c r="HT277" s="319"/>
      <c r="HU277" s="45">
        <f>HM277-HU275</f>
        <v>89560</v>
      </c>
      <c r="HV277" s="107">
        <f>HU277/HM275</f>
        <v>0.48254310344827589</v>
      </c>
      <c r="HW277" s="37"/>
      <c r="HX277" s="360"/>
      <c r="HY277" s="47"/>
      <c r="HZ277" s="25" t="s">
        <v>35</v>
      </c>
      <c r="IA277" s="45">
        <f>IA275*$K285</f>
        <v>121740</v>
      </c>
      <c r="IB277" s="45"/>
      <c r="IC277" s="45"/>
      <c r="ID277" s="25"/>
      <c r="IE277" s="45"/>
      <c r="IF277" s="45"/>
      <c r="IG277" s="319" t="s">
        <v>36</v>
      </c>
      <c r="IH277" s="319"/>
      <c r="II277" s="45">
        <f>IA277-II275</f>
        <v>90040</v>
      </c>
      <c r="IJ277" s="107">
        <f>II277/IA275</f>
        <v>0.44376540167570233</v>
      </c>
      <c r="IK277" s="37"/>
      <c r="IL277" s="29"/>
      <c r="IM277" s="47"/>
      <c r="IN277" s="25" t="s">
        <v>35</v>
      </c>
      <c r="IO277" s="45">
        <f>IO275*$K285</f>
        <v>103800</v>
      </c>
      <c r="IP277" s="45"/>
      <c r="IQ277" s="45"/>
      <c r="IR277" s="25"/>
      <c r="IS277" s="45"/>
      <c r="IT277" s="45"/>
      <c r="IU277" s="319" t="s">
        <v>36</v>
      </c>
      <c r="IV277" s="319"/>
      <c r="IW277" s="45">
        <f>IO277-IW275</f>
        <v>61900</v>
      </c>
      <c r="IX277" s="107">
        <f>IW277/IO275</f>
        <v>0.3578034682080925</v>
      </c>
      <c r="IY277" s="37"/>
      <c r="IZ277" s="61"/>
      <c r="JA277" s="47"/>
      <c r="JB277" s="25" t="s">
        <v>35</v>
      </c>
      <c r="JC277" s="45">
        <f>JC275*$K285</f>
        <v>93420</v>
      </c>
      <c r="JD277" s="45"/>
      <c r="JE277" s="45"/>
      <c r="JF277" s="25"/>
      <c r="JG277" s="45"/>
      <c r="JH277" s="45"/>
      <c r="JI277" s="319" t="s">
        <v>36</v>
      </c>
      <c r="JJ277" s="319"/>
      <c r="JK277" s="45">
        <f>JC277-JK275</f>
        <v>67820</v>
      </c>
      <c r="JL277" s="107">
        <f>JK277/JC275</f>
        <v>0.43558124598587028</v>
      </c>
      <c r="JM277" s="37"/>
      <c r="JN277" s="29"/>
      <c r="JO277" s="47"/>
      <c r="JP277" s="25" t="s">
        <v>35</v>
      </c>
      <c r="JQ277" s="45">
        <f>JQ275*$K285</f>
        <v>59040</v>
      </c>
      <c r="JR277" s="45"/>
      <c r="JS277" s="45"/>
      <c r="JT277" s="25"/>
      <c r="JU277" s="45"/>
      <c r="JV277" s="45"/>
      <c r="JW277" s="319" t="s">
        <v>36</v>
      </c>
      <c r="JX277" s="319"/>
      <c r="JY277" s="45">
        <f>JQ277-JY275</f>
        <v>41884</v>
      </c>
      <c r="JZ277" s="107">
        <f>JY277/JQ275</f>
        <v>0.42565040650406505</v>
      </c>
      <c r="KA277" s="37"/>
      <c r="KB277" s="51"/>
      <c r="KC277" s="47"/>
      <c r="KD277" s="25" t="s">
        <v>35</v>
      </c>
      <c r="KE277" s="45">
        <f>KE275*K285</f>
        <v>99840</v>
      </c>
      <c r="KF277" s="45"/>
      <c r="KG277" s="45"/>
      <c r="KH277" s="25"/>
      <c r="KI277" s="45"/>
      <c r="KJ277" s="45"/>
      <c r="KK277" s="319" t="s">
        <v>36</v>
      </c>
      <c r="KL277" s="319"/>
      <c r="KM277" s="45">
        <f>KE277-KM275</f>
        <v>44574</v>
      </c>
      <c r="KN277" s="107">
        <f>KM277/KE275</f>
        <v>0.26787259615384618</v>
      </c>
      <c r="KO277" s="37"/>
      <c r="KP277" s="29"/>
      <c r="KQ277" s="47"/>
      <c r="KR277" s="25" t="s">
        <v>35</v>
      </c>
      <c r="KS277" s="45">
        <f>KS275*K285</f>
        <v>122280</v>
      </c>
      <c r="KT277" s="45"/>
      <c r="KU277" s="45"/>
      <c r="KV277" s="25"/>
      <c r="KW277" s="45"/>
      <c r="KX277" s="45"/>
      <c r="KY277" s="319" t="s">
        <v>36</v>
      </c>
      <c r="KZ277" s="319"/>
      <c r="LA277" s="45">
        <f>KS277-LA275</f>
        <v>104130</v>
      </c>
      <c r="LB277" s="107">
        <f>LA277/KS275</f>
        <v>0.51094210009813545</v>
      </c>
      <c r="LC277" s="37"/>
      <c r="LD277" s="29"/>
      <c r="LE277" s="47"/>
      <c r="LF277" s="25" t="s">
        <v>32</v>
      </c>
      <c r="LG277" s="45">
        <f>LG276/A276</f>
        <v>11225</v>
      </c>
      <c r="LH277" s="45">
        <f>LG277*$A277</f>
        <v>314300</v>
      </c>
      <c r="LI277" s="45"/>
      <c r="LJ277" s="25"/>
      <c r="LK277" s="45"/>
      <c r="LL277" s="45"/>
      <c r="LM277" s="63"/>
      <c r="LN277" s="25" t="s">
        <v>36</v>
      </c>
      <c r="LO277" s="45">
        <f>LG278-LO276</f>
        <v>184880</v>
      </c>
      <c r="LP277" s="107">
        <f>LO277/LG276</f>
        <v>0.58822780782691697</v>
      </c>
      <c r="LQ277" s="37"/>
      <c r="LR277" s="29"/>
      <c r="LS277" s="47"/>
      <c r="LT277" s="105" t="s">
        <v>35</v>
      </c>
      <c r="LU277" s="45">
        <f>LU275*K285</f>
        <v>40560</v>
      </c>
      <c r="LV277" s="45"/>
      <c r="LW277" s="45"/>
      <c r="LX277" s="25" t="s">
        <v>34</v>
      </c>
      <c r="LY277" s="45">
        <f>SUM(MC219:MC271)</f>
        <v>18700</v>
      </c>
      <c r="LZ277" s="107">
        <f>LY277/LU275</f>
        <v>0.27662721893491127</v>
      </c>
      <c r="MA277" s="107"/>
      <c r="MB277" s="45"/>
      <c r="MC277" s="45"/>
      <c r="MD277" s="45"/>
      <c r="ME277" s="37"/>
      <c r="MF277" s="29"/>
      <c r="MG277" s="47"/>
      <c r="MH277" s="105" t="s">
        <v>35</v>
      </c>
      <c r="MI277" s="45">
        <f>MI275*$K285</f>
        <v>31440</v>
      </c>
      <c r="MJ277" s="45"/>
      <c r="MK277" s="45"/>
      <c r="ML277" s="25" t="s">
        <v>34</v>
      </c>
      <c r="MM277" s="45">
        <f>SUM(MQ219:MQ271)</f>
        <v>19800</v>
      </c>
      <c r="MN277" s="107">
        <f>MM277/MI275</f>
        <v>0.37786259541984735</v>
      </c>
      <c r="MO277" s="107"/>
      <c r="MP277" s="45"/>
      <c r="MQ277" s="45"/>
      <c r="MR277" s="45"/>
      <c r="MS277" s="37"/>
      <c r="MT277" s="29"/>
      <c r="MU277" s="47"/>
      <c r="MV277" s="105" t="s">
        <v>35</v>
      </c>
      <c r="MW277" s="45">
        <f>MW275*$K285</f>
        <v>302460</v>
      </c>
      <c r="MX277" s="45"/>
      <c r="MY277" s="45"/>
      <c r="MZ277" s="25" t="s">
        <v>34</v>
      </c>
      <c r="NA277" s="45">
        <f>SUM(NE219:NE271)</f>
        <v>85500</v>
      </c>
      <c r="NB277" s="107">
        <f>NA277/MW275</f>
        <v>0.16960920452291212</v>
      </c>
      <c r="NC277" s="107"/>
      <c r="ND277" s="45"/>
      <c r="NE277" s="45"/>
      <c r="NF277" s="45"/>
      <c r="NG277" s="37"/>
      <c r="NH277" s="29"/>
      <c r="NI277" s="47"/>
      <c r="NJ277" s="105" t="s">
        <v>35</v>
      </c>
      <c r="NK277" s="45">
        <f>NK275*$K285</f>
        <v>31980</v>
      </c>
      <c r="NL277" s="45"/>
      <c r="NM277" s="45"/>
      <c r="NN277" s="25" t="s">
        <v>34</v>
      </c>
      <c r="NO277" s="45">
        <f>SUM(NS219:NS271)</f>
        <v>-3300</v>
      </c>
      <c r="NP277" s="107">
        <f>NO277/NK275</f>
        <v>-6.1913696060037521E-2</v>
      </c>
      <c r="NQ277" s="107"/>
      <c r="NR277" s="45"/>
      <c r="NS277" s="45"/>
      <c r="NT277" s="45"/>
      <c r="NU277" s="37"/>
    </row>
    <row r="278" spans="1:385" x14ac:dyDescent="0.25">
      <c r="A278" s="38"/>
      <c r="B278" s="39"/>
      <c r="C278" s="40"/>
      <c r="D278" s="40"/>
      <c r="E278" s="41"/>
      <c r="F278" s="41"/>
      <c r="G278" s="40"/>
      <c r="H278" s="42"/>
      <c r="I278" s="25" t="s">
        <v>37</v>
      </c>
      <c r="J278" s="45">
        <f>J347</f>
        <v>46600</v>
      </c>
      <c r="K278" s="45"/>
      <c r="L278" s="45"/>
      <c r="M278" s="25" t="s">
        <v>36</v>
      </c>
      <c r="N278" s="45">
        <f>J277-N277</f>
        <v>13070</v>
      </c>
      <c r="O278" s="107">
        <f>N278/J275</f>
        <v>0.34304461942257219</v>
      </c>
      <c r="P278" s="107"/>
      <c r="Q278" s="46"/>
      <c r="R278" s="46"/>
      <c r="S278" s="46"/>
      <c r="T278" s="37"/>
      <c r="U278" s="29"/>
      <c r="V278" s="47"/>
      <c r="W278" s="105" t="s">
        <v>37</v>
      </c>
      <c r="X278" s="45">
        <f>X347</f>
        <v>67200</v>
      </c>
      <c r="Y278" s="45"/>
      <c r="Z278" s="45"/>
      <c r="AA278" s="25" t="s">
        <v>36</v>
      </c>
      <c r="AB278" s="45">
        <f>X277-AB277</f>
        <v>28176</v>
      </c>
      <c r="AC278" s="107">
        <f>AB278/X275</f>
        <v>0.39740479548660085</v>
      </c>
      <c r="AD278" s="107"/>
      <c r="AE278" s="46"/>
      <c r="AF278" s="46"/>
      <c r="AG278" s="46"/>
      <c r="AH278" s="37"/>
      <c r="AI278" s="29"/>
      <c r="AJ278" s="47"/>
      <c r="AK278" s="25" t="s">
        <v>37</v>
      </c>
      <c r="AL278" s="45">
        <f>AL347</f>
        <v>121000</v>
      </c>
      <c r="AM278" s="45"/>
      <c r="AN278" s="45"/>
      <c r="AO278" s="25" t="s">
        <v>36</v>
      </c>
      <c r="AP278" s="45">
        <f>AL277-AP277</f>
        <v>26940</v>
      </c>
      <c r="AQ278" s="107">
        <f>AP278/AL275</f>
        <v>0.43103999999999998</v>
      </c>
      <c r="AR278" s="107"/>
      <c r="AS278" s="46"/>
      <c r="AT278" s="46"/>
      <c r="AU278" s="46"/>
      <c r="AV278" s="37"/>
      <c r="AW278" s="29"/>
      <c r="AX278" s="47"/>
      <c r="AY278" s="25" t="s">
        <v>35</v>
      </c>
      <c r="AZ278" s="45">
        <f>AZ275*K285</f>
        <v>394380</v>
      </c>
      <c r="BA278" s="45"/>
      <c r="BB278" s="45"/>
      <c r="BC278" s="25" t="s">
        <v>36</v>
      </c>
      <c r="BD278" s="45">
        <f>AZ278-BD277</f>
        <v>296880</v>
      </c>
      <c r="BE278" s="107">
        <f>BD278/AZ275</f>
        <v>0.45166590597900502</v>
      </c>
      <c r="BF278" s="107"/>
      <c r="BG278" s="46"/>
      <c r="BH278" s="46"/>
      <c r="BI278" s="46"/>
      <c r="BJ278" s="37"/>
      <c r="BK278" s="29"/>
      <c r="BL278" s="47"/>
      <c r="BM278" s="25" t="s">
        <v>37</v>
      </c>
      <c r="BN278" s="45">
        <f>BN347</f>
        <v>223500</v>
      </c>
      <c r="BO278" s="45"/>
      <c r="BP278" s="45"/>
      <c r="BQ278" s="25"/>
      <c r="BR278" s="45"/>
      <c r="BS278" s="45"/>
      <c r="BT278" s="325" t="s">
        <v>1190</v>
      </c>
      <c r="BU278" s="327"/>
      <c r="BV278" s="43">
        <f>(BQ251+BS251)*BU251+(BQ252+BS252)*BU252+(BQ253+BS253)*BU253+(BQ254+BS254)*BU254</f>
        <v>0</v>
      </c>
      <c r="BW278" s="46"/>
      <c r="BX278" s="37"/>
      <c r="BY278" s="57"/>
      <c r="BZ278" s="47"/>
      <c r="CA278" s="25" t="s">
        <v>37</v>
      </c>
      <c r="CB278" s="45">
        <f>CB347</f>
        <v>87400</v>
      </c>
      <c r="CC278" s="45"/>
      <c r="CD278" s="45"/>
      <c r="CE278" s="25"/>
      <c r="CF278" s="45"/>
      <c r="CG278" s="71"/>
      <c r="CH278" s="325" t="s">
        <v>1190</v>
      </c>
      <c r="CI278" s="327"/>
      <c r="CJ278" s="43">
        <f>(CE251+CG251)*CI251+(CE252+CG252)*CI252+(CE253+CG253)*CI253+(CE254+CG254)*CI254</f>
        <v>0</v>
      </c>
      <c r="CK278" s="46"/>
      <c r="CL278" s="37"/>
      <c r="CM278" s="29"/>
      <c r="CN278" s="47"/>
      <c r="CO278" s="25" t="s">
        <v>37</v>
      </c>
      <c r="CP278" s="45">
        <f>CP347</f>
        <v>58200</v>
      </c>
      <c r="CQ278" s="45"/>
      <c r="CR278" s="45"/>
      <c r="CS278" s="25"/>
      <c r="CT278" s="45"/>
      <c r="CU278" s="71"/>
      <c r="CV278" s="325" t="s">
        <v>1190</v>
      </c>
      <c r="CW278" s="327"/>
      <c r="CX278" s="43">
        <f>(CS251+CU251)*CW251+(CS252+CU252)*CW252+(CS253+CU253)*CW253+(CS254+CU254)*CW254</f>
        <v>0</v>
      </c>
      <c r="CY278" s="46"/>
      <c r="CZ278" s="37"/>
      <c r="DA278" s="29"/>
      <c r="DB278" s="47"/>
      <c r="DC278" s="105" t="s">
        <v>37</v>
      </c>
      <c r="DD278" s="45">
        <f>DD347</f>
        <v>63600</v>
      </c>
      <c r="DE278" s="45"/>
      <c r="DF278" s="45"/>
      <c r="DG278" s="25" t="s">
        <v>36</v>
      </c>
      <c r="DH278" s="45">
        <f>DD277-DH277</f>
        <v>8370</v>
      </c>
      <c r="DI278" s="107">
        <f>DH278/DD275</f>
        <v>0.23644067796610169</v>
      </c>
      <c r="DJ278" s="107"/>
      <c r="DK278" s="46"/>
      <c r="DL278" s="46"/>
      <c r="DM278" s="46"/>
      <c r="DN278" s="37"/>
      <c r="DO278" s="29"/>
      <c r="DP278" s="47"/>
      <c r="DQ278" s="25" t="s">
        <v>37</v>
      </c>
      <c r="DR278" s="45">
        <f>DR347</f>
        <v>54800</v>
      </c>
      <c r="DS278" s="45"/>
      <c r="DT278" s="45"/>
      <c r="DU278" s="25" t="s">
        <v>36</v>
      </c>
      <c r="DV278" s="45">
        <f>DR277-DV277</f>
        <v>14346</v>
      </c>
      <c r="DW278" s="107">
        <f>DV278/DR275</f>
        <v>0.24315254237288136</v>
      </c>
      <c r="DX278" s="107"/>
      <c r="DY278" s="46"/>
      <c r="DZ278" s="46"/>
      <c r="EA278" s="46"/>
      <c r="EB278" s="37"/>
      <c r="ED278" s="47"/>
      <c r="EE278" s="105" t="s">
        <v>37</v>
      </c>
      <c r="EF278" s="45">
        <f>HN347</f>
        <v>71</v>
      </c>
      <c r="EG278" s="45"/>
      <c r="EH278" s="45"/>
      <c r="EI278" s="25" t="s">
        <v>36</v>
      </c>
      <c r="EJ278" s="45">
        <f>EF277-EJ277</f>
        <v>40040</v>
      </c>
      <c r="EK278" s="107">
        <f>EJ278/EF275</f>
        <v>0.34339622641509432</v>
      </c>
      <c r="EL278" s="107"/>
      <c r="EM278" s="46"/>
      <c r="EN278" s="46"/>
      <c r="EO278" s="46"/>
      <c r="EP278" s="37"/>
      <c r="ER278" s="47"/>
      <c r="ES278" s="105" t="s">
        <v>37</v>
      </c>
      <c r="ET278" s="45">
        <f>GJ347</f>
        <v>20800</v>
      </c>
      <c r="EU278" s="45"/>
      <c r="EV278" s="45"/>
      <c r="EW278" s="25" t="s">
        <v>36</v>
      </c>
      <c r="EX278" s="45">
        <f>ET277-EX277</f>
        <v>26600</v>
      </c>
      <c r="EY278" s="107">
        <f>EX278/ET275</f>
        <v>0.34545454545454546</v>
      </c>
      <c r="EZ278" s="107"/>
      <c r="FA278" s="46"/>
      <c r="FB278" s="46"/>
      <c r="FC278" s="46"/>
      <c r="FD278" s="37"/>
      <c r="FF278" s="47"/>
      <c r="FG278" s="105" t="s">
        <v>37</v>
      </c>
      <c r="FH278" s="45">
        <f>HM347</f>
        <v>115100</v>
      </c>
      <c r="FI278" s="45"/>
      <c r="FJ278" s="45"/>
      <c r="FK278" s="25" t="s">
        <v>36</v>
      </c>
      <c r="FL278" s="45">
        <f>FH277-FL277</f>
        <v>41240</v>
      </c>
      <c r="FM278" s="107">
        <f>FL278/FH275</f>
        <v>0.41075697211155376</v>
      </c>
      <c r="FN278" s="107"/>
      <c r="FO278" s="46"/>
      <c r="FP278" s="46"/>
      <c r="FQ278" s="46"/>
      <c r="FR278" s="37"/>
      <c r="FS278" s="29"/>
      <c r="FT278" s="47"/>
      <c r="FU278" s="105" t="s">
        <v>37</v>
      </c>
      <c r="FV278" s="45" t="str">
        <f>FG347</f>
        <v>合計</v>
      </c>
      <c r="FW278" s="45"/>
      <c r="FX278" s="45"/>
      <c r="FY278" s="25" t="s">
        <v>36</v>
      </c>
      <c r="FZ278" s="45">
        <f>FV277-FZ277</f>
        <v>-8800</v>
      </c>
      <c r="GA278" s="107">
        <f>FZ278/FV275</f>
        <v>-0.18295218295218296</v>
      </c>
      <c r="GB278" s="107"/>
      <c r="GC278" s="46"/>
      <c r="GD278" s="46"/>
      <c r="GE278" s="46"/>
      <c r="GF278" s="37"/>
      <c r="GH278" s="47"/>
      <c r="GI278" s="105" t="s">
        <v>37</v>
      </c>
      <c r="GJ278" s="45">
        <f>HA347</f>
        <v>0</v>
      </c>
      <c r="GK278" s="45"/>
      <c r="GL278" s="45"/>
      <c r="GM278" s="25" t="s">
        <v>36</v>
      </c>
      <c r="GN278" s="45">
        <f>GJ277-GN277</f>
        <v>-8400</v>
      </c>
      <c r="GO278" s="107">
        <f>GN278/GJ275</f>
        <v>-0.30769230769230771</v>
      </c>
      <c r="GP278" s="107"/>
      <c r="GQ278" s="46"/>
      <c r="GR278" s="46"/>
      <c r="GS278" s="46"/>
      <c r="GT278" s="37"/>
      <c r="GU278" s="61"/>
      <c r="GV278" s="47"/>
      <c r="GW278" s="30"/>
      <c r="GX278" s="25" t="s">
        <v>37</v>
      </c>
      <c r="GY278" s="45">
        <f>GY347</f>
        <v>389900</v>
      </c>
      <c r="GZ278" s="45"/>
      <c r="HA278" s="45"/>
      <c r="HB278" s="25"/>
      <c r="HC278" s="45"/>
      <c r="HD278" s="45"/>
      <c r="HE278" s="325" t="s">
        <v>1190</v>
      </c>
      <c r="HF278" s="327"/>
      <c r="HG278" s="43">
        <f>(HB251+HD251)*HF251+(HB252+HD252)*HF252+(HB253+HD253)*HF253+(HB254+HD254)*HF254</f>
        <v>0</v>
      </c>
      <c r="HH278" s="46"/>
      <c r="HI278" s="37"/>
      <c r="HK278" s="47"/>
      <c r="HL278" s="25" t="s">
        <v>37</v>
      </c>
      <c r="HM278" s="45">
        <f>HM347</f>
        <v>115100</v>
      </c>
      <c r="HN278" s="45"/>
      <c r="HO278" s="45"/>
      <c r="HP278" s="25"/>
      <c r="HQ278" s="45"/>
      <c r="HR278" s="45"/>
      <c r="HS278" s="325" t="s">
        <v>1190</v>
      </c>
      <c r="HT278" s="327"/>
      <c r="HU278" s="43">
        <f>(HP251+HR251)*HT251+(HP252+HR252)*HT252+(HP253+HR253)*HT253+(HP254+HR254)*HT254</f>
        <v>0</v>
      </c>
      <c r="HV278" s="46"/>
      <c r="HW278" s="37"/>
      <c r="HX278" s="360"/>
      <c r="HY278" s="47"/>
      <c r="HZ278" s="25" t="s">
        <v>37</v>
      </c>
      <c r="IA278" s="45">
        <f>IA347</f>
        <v>193600</v>
      </c>
      <c r="IB278" s="45"/>
      <c r="IC278" s="45"/>
      <c r="ID278" s="25"/>
      <c r="IE278" s="45"/>
      <c r="IF278" s="45"/>
      <c r="IG278" s="325" t="s">
        <v>1190</v>
      </c>
      <c r="IH278" s="327"/>
      <c r="II278" s="43">
        <f>(ID251+IF251)*IH251+(ID252+IF252)*IH252+(ID253+IF253)*IH253+(ID254+IF254)*IH254</f>
        <v>0</v>
      </c>
      <c r="IJ278" s="46"/>
      <c r="IK278" s="37"/>
      <c r="IL278" s="29"/>
      <c r="IM278" s="47"/>
      <c r="IN278" s="25" t="s">
        <v>37</v>
      </c>
      <c r="IO278" s="45">
        <f>IO347</f>
        <v>106600</v>
      </c>
      <c r="IP278" s="45"/>
      <c r="IQ278" s="45"/>
      <c r="IR278" s="25"/>
      <c r="IS278" s="45"/>
      <c r="IT278" s="45"/>
      <c r="IU278" s="325" t="s">
        <v>1190</v>
      </c>
      <c r="IV278" s="327"/>
      <c r="IW278" s="43">
        <f>(IR251+IT251)*IV251+(IR252+IT252)*IV252+(IR253+IT253)*IV253+(IR254+IT254)*IV254</f>
        <v>0</v>
      </c>
      <c r="IX278" s="46"/>
      <c r="IY278" s="37"/>
      <c r="IZ278" s="61"/>
      <c r="JA278" s="47"/>
      <c r="JB278" s="25" t="s">
        <v>37</v>
      </c>
      <c r="JC278" s="45">
        <f>JC347</f>
        <v>91500</v>
      </c>
      <c r="JD278" s="45"/>
      <c r="JE278" s="45"/>
      <c r="JF278" s="25"/>
      <c r="JG278" s="45"/>
      <c r="JH278" s="45"/>
      <c r="JI278" s="325" t="s">
        <v>1190</v>
      </c>
      <c r="JJ278" s="327"/>
      <c r="JK278" s="43">
        <f>(JF251+JH251)*JJ251+(JF252+JH252)*JJ252+(JF253+JH253)*JJ253+(JF254+JH254)*JJ254</f>
        <v>0</v>
      </c>
      <c r="JL278" s="46"/>
      <c r="JM278" s="37"/>
      <c r="JN278" s="29"/>
      <c r="JO278" s="47"/>
      <c r="JP278" s="25" t="s">
        <v>37</v>
      </c>
      <c r="JQ278" s="45">
        <f>JQ347</f>
        <v>100500</v>
      </c>
      <c r="JR278" s="45"/>
      <c r="JS278" s="45"/>
      <c r="JT278" s="25"/>
      <c r="JU278" s="45"/>
      <c r="JV278" s="45"/>
      <c r="JW278" s="325" t="s">
        <v>1190</v>
      </c>
      <c r="JX278" s="327"/>
      <c r="JY278" s="43">
        <f>(JT251+JV251)*JX251+(JT252+JV252)*JX252+(JT253+JV253)*JX253+(JT254+JV254)*JX254</f>
        <v>0</v>
      </c>
      <c r="JZ278" s="46"/>
      <c r="KA278" s="37"/>
      <c r="KB278" s="51"/>
      <c r="KC278" s="47"/>
      <c r="KD278" s="25" t="s">
        <v>37</v>
      </c>
      <c r="KE278" s="45">
        <f>KE347</f>
        <v>145200</v>
      </c>
      <c r="KF278" s="45"/>
      <c r="KG278" s="45"/>
      <c r="KH278" s="25"/>
      <c r="KI278" s="45"/>
      <c r="KJ278" s="71"/>
      <c r="KK278" s="325" t="s">
        <v>1190</v>
      </c>
      <c r="KL278" s="327"/>
      <c r="KM278" s="43">
        <f>(KH251+KJ251)*KL251+(KH252+KJ252)*KL252+(KH253+KJ253)*KL253+(KH254+KJ254)*KL254</f>
        <v>0</v>
      </c>
      <c r="KN278" s="46"/>
      <c r="KO278" s="37"/>
      <c r="KP278" s="29"/>
      <c r="KQ278" s="47"/>
      <c r="KR278" s="25" t="s">
        <v>37</v>
      </c>
      <c r="KS278" s="45">
        <f>KS347</f>
        <v>186400</v>
      </c>
      <c r="KT278" s="45"/>
      <c r="KU278" s="45"/>
      <c r="KV278" s="25"/>
      <c r="KW278" s="45"/>
      <c r="KX278" s="45"/>
      <c r="KY278" s="325" t="s">
        <v>1190</v>
      </c>
      <c r="KZ278" s="327"/>
      <c r="LA278" s="43">
        <f>(KV251+KX251)*KZ251+(KV252+KX252)*KZ252+(KV253+KX253)*KZ253+(KV254+KX254)*KZ254</f>
        <v>0</v>
      </c>
      <c r="LB278" s="46"/>
      <c r="LC278" s="37"/>
      <c r="LD278" s="29"/>
      <c r="LE278" s="47"/>
      <c r="LF278" s="25" t="s">
        <v>35</v>
      </c>
      <c r="LG278" s="45">
        <f>LG276*K285</f>
        <v>188580</v>
      </c>
      <c r="LH278" s="45"/>
      <c r="LI278" s="45"/>
      <c r="LJ278" s="25"/>
      <c r="LK278" s="45"/>
      <c r="LL278" s="45"/>
      <c r="LM278" s="71"/>
      <c r="LN278" s="319" t="s">
        <v>33</v>
      </c>
      <c r="LO278" s="328"/>
      <c r="LP278" s="107">
        <f>LO276/LG276</f>
        <v>1.1772192173083042E-2</v>
      </c>
      <c r="LQ278" s="37"/>
      <c r="LR278" s="29"/>
      <c r="LS278" s="47"/>
      <c r="LT278" s="105" t="s">
        <v>37</v>
      </c>
      <c r="LU278" s="45">
        <f>LU347</f>
        <v>61400</v>
      </c>
      <c r="LV278" s="45"/>
      <c r="LW278" s="45"/>
      <c r="LX278" s="25" t="s">
        <v>36</v>
      </c>
      <c r="LY278" s="45">
        <f>LU277-LY277</f>
        <v>21860</v>
      </c>
      <c r="LZ278" s="107">
        <f>LY278/LU275</f>
        <v>0.32337278106508877</v>
      </c>
      <c r="MA278" s="107"/>
      <c r="MB278" s="46"/>
      <c r="MC278" s="46"/>
      <c r="MD278" s="46"/>
      <c r="ME278" s="37"/>
      <c r="MF278" s="29"/>
      <c r="MG278" s="47"/>
      <c r="MH278" s="105" t="s">
        <v>37</v>
      </c>
      <c r="MI278" s="45">
        <f>MI347</f>
        <v>45800</v>
      </c>
      <c r="MJ278" s="45"/>
      <c r="MK278" s="45"/>
      <c r="ML278" s="25" t="s">
        <v>36</v>
      </c>
      <c r="MM278" s="45">
        <f>MI277-MM277</f>
        <v>11640</v>
      </c>
      <c r="MN278" s="107">
        <f>MM278/MI275</f>
        <v>0.22213740458015266</v>
      </c>
      <c r="MO278" s="107"/>
      <c r="MP278" s="46"/>
      <c r="MQ278" s="46"/>
      <c r="MR278" s="46"/>
      <c r="MS278" s="37"/>
      <c r="MT278" s="29"/>
      <c r="MU278" s="47"/>
      <c r="MV278" s="105" t="s">
        <v>37</v>
      </c>
      <c r="MW278" s="45">
        <f>MW347</f>
        <v>18900</v>
      </c>
      <c r="MX278" s="45"/>
      <c r="MY278" s="45"/>
      <c r="MZ278" s="25" t="s">
        <v>36</v>
      </c>
      <c r="NA278" s="45">
        <f>MW277-NA277</f>
        <v>216960</v>
      </c>
      <c r="NB278" s="107">
        <f>NA278/MW275</f>
        <v>0.43039079547708786</v>
      </c>
      <c r="NC278" s="107"/>
      <c r="ND278" s="46"/>
      <c r="NE278" s="46"/>
      <c r="NF278" s="46"/>
      <c r="NG278" s="37"/>
      <c r="NH278" s="29"/>
      <c r="NI278" s="47"/>
      <c r="NJ278" s="105" t="s">
        <v>37</v>
      </c>
      <c r="NK278" s="45">
        <f>NK347</f>
        <v>60500</v>
      </c>
      <c r="NL278" s="45"/>
      <c r="NM278" s="45"/>
      <c r="NN278" s="25" t="s">
        <v>36</v>
      </c>
      <c r="NO278" s="45">
        <f>NK277-NO277</f>
        <v>35280</v>
      </c>
      <c r="NP278" s="107">
        <f>NO278/NK275</f>
        <v>0.66191369606003747</v>
      </c>
      <c r="NQ278" s="107"/>
      <c r="NR278" s="46"/>
      <c r="NS278" s="46"/>
      <c r="NT278" s="46"/>
      <c r="NU278" s="37"/>
    </row>
    <row r="279" spans="1:385" x14ac:dyDescent="0.25">
      <c r="A279" s="38"/>
      <c r="B279" s="39"/>
      <c r="C279" s="40"/>
      <c r="D279" s="40"/>
      <c r="E279" s="41"/>
      <c r="F279" s="41"/>
      <c r="G279" s="40"/>
      <c r="H279" s="42"/>
      <c r="I279" s="45"/>
      <c r="J279" s="45"/>
      <c r="K279" s="45"/>
      <c r="L279" s="45"/>
      <c r="M279" s="319" t="s">
        <v>1190</v>
      </c>
      <c r="N279" s="326"/>
      <c r="O279" s="45">
        <f>(M227+O227)*Q227</f>
        <v>0</v>
      </c>
      <c r="P279" s="45"/>
      <c r="Q279" s="46"/>
      <c r="R279" s="46"/>
      <c r="S279" s="46"/>
      <c r="T279" s="37"/>
      <c r="U279" s="29"/>
      <c r="V279" s="47"/>
      <c r="W279" s="67"/>
      <c r="X279" s="45"/>
      <c r="Y279" s="45"/>
      <c r="Z279" s="45"/>
      <c r="AA279" s="319" t="s">
        <v>1190</v>
      </c>
      <c r="AB279" s="326"/>
      <c r="AC279" s="45">
        <f>(AA227+AC227)*AE227</f>
        <v>0</v>
      </c>
      <c r="AD279" s="45"/>
      <c r="AE279" s="46"/>
      <c r="AF279" s="46"/>
      <c r="AG279" s="46"/>
      <c r="AH279" s="37"/>
      <c r="AI279" s="29"/>
      <c r="AJ279" s="47"/>
      <c r="AK279" s="45"/>
      <c r="AL279" s="45"/>
      <c r="AM279" s="45"/>
      <c r="AN279" s="45"/>
      <c r="AO279" s="319" t="s">
        <v>1190</v>
      </c>
      <c r="AP279" s="326"/>
      <c r="AQ279" s="45">
        <f>(AO227+AQ227)*AS227</f>
        <v>0</v>
      </c>
      <c r="AR279" s="45"/>
      <c r="AS279" s="46"/>
      <c r="AT279" s="46"/>
      <c r="AU279" s="46"/>
      <c r="AV279" s="37"/>
      <c r="AW279" s="29"/>
      <c r="AX279" s="47"/>
      <c r="AY279" s="111" t="s">
        <v>37</v>
      </c>
      <c r="AZ279" s="99">
        <f>AZ347</f>
        <v>965100</v>
      </c>
      <c r="BA279" s="45"/>
      <c r="BB279" s="45"/>
      <c r="BC279" s="319" t="s">
        <v>1190</v>
      </c>
      <c r="BD279" s="326"/>
      <c r="BE279" s="45">
        <f>(BC227+BE227)*BG227</f>
        <v>0</v>
      </c>
      <c r="BF279" s="45"/>
      <c r="BG279" s="46"/>
      <c r="BH279" s="46"/>
      <c r="BI279" s="46"/>
      <c r="BJ279" s="37"/>
      <c r="BK279" s="29"/>
      <c r="BL279" s="47"/>
      <c r="BM279" s="45"/>
      <c r="BN279" s="99"/>
      <c r="BO279" s="45"/>
      <c r="BP279" s="45"/>
      <c r="BQ279" s="25"/>
      <c r="BR279" s="45"/>
      <c r="BS279" s="45"/>
      <c r="BT279" s="114"/>
      <c r="BU279" s="105"/>
      <c r="BV279" s="46"/>
      <c r="BW279" s="46"/>
      <c r="BX279" s="37"/>
      <c r="BY279" s="57"/>
      <c r="BZ279" s="47"/>
      <c r="CA279" s="45"/>
      <c r="CB279" s="45"/>
      <c r="CC279" s="45"/>
      <c r="CD279" s="45"/>
      <c r="CE279" s="25"/>
      <c r="CF279" s="45"/>
      <c r="CG279" s="71"/>
      <c r="CH279" s="115"/>
      <c r="CI279" s="112"/>
      <c r="CJ279" s="67"/>
      <c r="CK279" s="46"/>
      <c r="CL279" s="37"/>
      <c r="CM279" s="29"/>
      <c r="CN279" s="47"/>
      <c r="CO279" s="45"/>
      <c r="CP279" s="45"/>
      <c r="CQ279" s="45"/>
      <c r="CR279" s="45"/>
      <c r="CS279" s="25"/>
      <c r="CT279" s="45"/>
      <c r="CU279" s="71"/>
      <c r="CV279" s="115"/>
      <c r="CW279" s="112"/>
      <c r="CX279" s="67"/>
      <c r="CY279" s="46"/>
      <c r="CZ279" s="37"/>
      <c r="DA279" s="29"/>
      <c r="DB279" s="47"/>
      <c r="DC279" s="67"/>
      <c r="DD279" s="45"/>
      <c r="DE279" s="45"/>
      <c r="DF279" s="45"/>
      <c r="DG279" s="319" t="s">
        <v>1190</v>
      </c>
      <c r="DH279" s="326"/>
      <c r="DI279" s="45">
        <f>(DG227+DI227)*DK227</f>
        <v>0</v>
      </c>
      <c r="DJ279" s="45"/>
      <c r="DK279" s="46"/>
      <c r="DL279" s="46"/>
      <c r="DM279" s="46"/>
      <c r="DN279" s="37"/>
      <c r="DO279" s="29"/>
      <c r="DP279" s="47"/>
      <c r="DU279" s="319" t="s">
        <v>1190</v>
      </c>
      <c r="DV279" s="326"/>
      <c r="DW279" s="45">
        <f>(DU227+DW227)*DY227</f>
        <v>0</v>
      </c>
      <c r="DX279" s="45"/>
      <c r="DY279" s="46"/>
      <c r="DZ279" s="46"/>
      <c r="EA279" s="46"/>
      <c r="EB279" s="37"/>
      <c r="ED279" s="47"/>
      <c r="EE279" s="67"/>
      <c r="EF279" s="45"/>
      <c r="EG279" s="45"/>
      <c r="EH279" s="45"/>
      <c r="EI279" s="319" t="s">
        <v>1190</v>
      </c>
      <c r="EJ279" s="326"/>
      <c r="EK279" s="45">
        <f>(EI227+EK227)*EM227</f>
        <v>0</v>
      </c>
      <c r="EL279" s="45"/>
      <c r="EM279" s="46"/>
      <c r="EN279" s="46"/>
      <c r="EO279" s="46"/>
      <c r="EP279" s="37"/>
      <c r="ER279" s="47"/>
      <c r="ES279" s="67"/>
      <c r="ET279" s="45"/>
      <c r="EU279" s="45"/>
      <c r="EV279" s="45"/>
      <c r="EW279" s="319" t="s">
        <v>1190</v>
      </c>
      <c r="EX279" s="326"/>
      <c r="EY279" s="45">
        <f>(EW227+EY227)*FA227</f>
        <v>0</v>
      </c>
      <c r="EZ279" s="45"/>
      <c r="FA279" s="46"/>
      <c r="FB279" s="46"/>
      <c r="FC279" s="46"/>
      <c r="FD279" s="37"/>
      <c r="FF279" s="47"/>
      <c r="FG279" s="67"/>
      <c r="FH279" s="45"/>
      <c r="FI279" s="45"/>
      <c r="FJ279" s="45"/>
      <c r="FK279" s="319" t="s">
        <v>1190</v>
      </c>
      <c r="FL279" s="326"/>
      <c r="FM279" s="45">
        <f>(FK227+FM227)*FO227</f>
        <v>0</v>
      </c>
      <c r="FN279" s="45"/>
      <c r="FO279" s="46"/>
      <c r="FP279" s="46"/>
      <c r="FQ279" s="46"/>
      <c r="FR279" s="37"/>
      <c r="FS279" s="29"/>
      <c r="FT279" s="47"/>
      <c r="FU279" s="67"/>
      <c r="FV279" s="45"/>
      <c r="FW279" s="45"/>
      <c r="FX279" s="45"/>
      <c r="FY279" s="319" t="s">
        <v>1190</v>
      </c>
      <c r="FZ279" s="326"/>
      <c r="GA279" s="45">
        <f>(FY227+GA227)*GC227</f>
        <v>0</v>
      </c>
      <c r="GB279" s="45"/>
      <c r="GC279" s="46"/>
      <c r="GD279" s="46"/>
      <c r="GE279" s="46"/>
      <c r="GF279" s="37"/>
      <c r="GH279" s="47"/>
      <c r="GI279" s="67"/>
      <c r="GJ279" s="45"/>
      <c r="GK279" s="45"/>
      <c r="GL279" s="45"/>
      <c r="GM279" s="319" t="s">
        <v>1190</v>
      </c>
      <c r="GN279" s="326"/>
      <c r="GO279" s="45">
        <f>(GM227+GO227)*GQ227</f>
        <v>0</v>
      </c>
      <c r="GP279" s="45"/>
      <c r="GQ279" s="46"/>
      <c r="GR279" s="46"/>
      <c r="GS279" s="46"/>
      <c r="GT279" s="37"/>
      <c r="GU279" s="61"/>
      <c r="GV279" s="47"/>
      <c r="GW279" s="30"/>
      <c r="GX279" s="45"/>
      <c r="GY279" s="45"/>
      <c r="GZ279" s="45"/>
      <c r="HA279" s="45"/>
      <c r="HB279" s="25"/>
      <c r="HC279" s="45"/>
      <c r="HD279" s="45"/>
      <c r="HE279" s="71"/>
      <c r="HF279" s="112"/>
      <c r="HG279" s="67"/>
      <c r="HH279" s="46"/>
      <c r="HI279" s="37"/>
      <c r="HK279" s="47"/>
      <c r="HL279" s="45"/>
      <c r="HM279" s="45"/>
      <c r="HN279" s="45"/>
      <c r="HO279" s="45"/>
      <c r="HP279" s="25"/>
      <c r="HQ279" s="45"/>
      <c r="HR279" s="45"/>
      <c r="HS279" s="71"/>
      <c r="HT279" s="112"/>
      <c r="HU279" s="67"/>
      <c r="HV279" s="46"/>
      <c r="HW279" s="37"/>
      <c r="HX279" s="360"/>
      <c r="HY279" s="47"/>
      <c r="HZ279" s="45"/>
      <c r="IA279" s="99"/>
      <c r="IB279" s="45"/>
      <c r="IC279" s="45"/>
      <c r="ID279" s="25"/>
      <c r="IE279" s="45"/>
      <c r="IF279" s="45"/>
      <c r="IG279" s="116"/>
      <c r="IH279" s="105"/>
      <c r="II279" s="46"/>
      <c r="IJ279" s="46"/>
      <c r="IK279" s="37"/>
      <c r="IL279" s="29"/>
      <c r="IM279" s="47"/>
      <c r="IN279" s="45"/>
      <c r="IO279" s="45"/>
      <c r="IP279" s="45"/>
      <c r="IQ279" s="45"/>
      <c r="IR279" s="25"/>
      <c r="IS279" s="45"/>
      <c r="IT279" s="45"/>
      <c r="IU279" s="71"/>
      <c r="IV279" s="112"/>
      <c r="IW279" s="67"/>
      <c r="IX279" s="46"/>
      <c r="IY279" s="37"/>
      <c r="IZ279" s="61"/>
      <c r="JA279" s="47"/>
      <c r="JB279" s="45"/>
      <c r="JC279" s="99"/>
      <c r="JD279" s="45"/>
      <c r="JE279" s="45"/>
      <c r="JF279" s="25"/>
      <c r="JG279" s="45"/>
      <c r="JH279" s="45"/>
      <c r="JI279" s="116"/>
      <c r="JJ279" s="105"/>
      <c r="JK279" s="46"/>
      <c r="JL279" s="46"/>
      <c r="JM279" s="37"/>
      <c r="JN279" s="29"/>
      <c r="JO279" s="47"/>
      <c r="JP279" s="45"/>
      <c r="JQ279" s="45"/>
      <c r="JR279" s="45"/>
      <c r="JS279" s="45"/>
      <c r="JT279" s="25"/>
      <c r="JU279" s="45"/>
      <c r="JV279" s="45"/>
      <c r="JW279" s="71"/>
      <c r="JX279" s="112"/>
      <c r="JY279" s="67"/>
      <c r="JZ279" s="46"/>
      <c r="KA279" s="37"/>
      <c r="KB279" s="51"/>
      <c r="KC279" s="47"/>
      <c r="KD279" s="45"/>
      <c r="KE279" s="45"/>
      <c r="KF279" s="45"/>
      <c r="KG279" s="45"/>
      <c r="KH279" s="25"/>
      <c r="KI279" s="45"/>
      <c r="KJ279" s="71"/>
      <c r="KK279" s="59"/>
      <c r="KL279" s="112"/>
      <c r="KM279" s="67"/>
      <c r="KN279" s="46"/>
      <c r="KO279" s="37"/>
      <c r="KP279" s="29"/>
      <c r="KQ279" s="47"/>
      <c r="KR279" s="45"/>
      <c r="KS279" s="45"/>
      <c r="KT279" s="45"/>
      <c r="KU279" s="45"/>
      <c r="KV279" s="25"/>
      <c r="KW279" s="45"/>
      <c r="KX279" s="45"/>
      <c r="KY279" s="113"/>
      <c r="KZ279" s="112"/>
      <c r="LA279" s="67"/>
      <c r="LB279" s="46"/>
      <c r="LC279" s="37"/>
      <c r="LD279" s="29"/>
      <c r="LE279" s="47"/>
      <c r="LF279" s="25" t="s">
        <v>37</v>
      </c>
      <c r="LG279" s="45">
        <f>LG348</f>
        <v>640600</v>
      </c>
      <c r="LH279" s="45"/>
      <c r="LI279" s="45"/>
      <c r="LJ279" s="25"/>
      <c r="LK279" s="45"/>
      <c r="LL279" s="71"/>
      <c r="LM279" s="26"/>
      <c r="LN279" s="325" t="s">
        <v>1190</v>
      </c>
      <c r="LO279" s="327"/>
      <c r="LP279" s="43">
        <f>(LJ243+LL243)*LN243+(LJ244+LL244)*LN244+(LJ245+LL245)*LN245</f>
        <v>0</v>
      </c>
      <c r="LQ279" s="37"/>
      <c r="LR279" s="29"/>
      <c r="LS279" s="47"/>
      <c r="LT279" s="67"/>
      <c r="LU279" s="45"/>
      <c r="LV279" s="45"/>
      <c r="LW279" s="45"/>
      <c r="LX279" s="319" t="s">
        <v>1190</v>
      </c>
      <c r="LY279" s="326"/>
      <c r="LZ279" s="45">
        <f>(LX227+LZ227)*MB227</f>
        <v>0</v>
      </c>
      <c r="MA279" s="45"/>
      <c r="MB279" s="46"/>
      <c r="MC279" s="46"/>
      <c r="MD279" s="46"/>
      <c r="ME279" s="37"/>
      <c r="MF279" s="29"/>
      <c r="MG279" s="47"/>
      <c r="MH279" s="67"/>
      <c r="MI279" s="45"/>
      <c r="MJ279" s="45"/>
      <c r="MK279" s="45"/>
      <c r="ML279" s="319" t="s">
        <v>1190</v>
      </c>
      <c r="MM279" s="326"/>
      <c r="MN279" s="45">
        <f>(ML227+MN227)*MP227</f>
        <v>0</v>
      </c>
      <c r="MO279" s="45"/>
      <c r="MP279" s="46"/>
      <c r="MQ279" s="46"/>
      <c r="MR279" s="46"/>
      <c r="MS279" s="37"/>
      <c r="MT279" s="29"/>
      <c r="MU279" s="47"/>
      <c r="MV279" s="67"/>
      <c r="MW279" s="45"/>
      <c r="MX279" s="45"/>
      <c r="MY279" s="45"/>
      <c r="MZ279" s="319" t="s">
        <v>1190</v>
      </c>
      <c r="NA279" s="326"/>
      <c r="NB279" s="45">
        <f>(MZ227+NB227)*ND227</f>
        <v>0</v>
      </c>
      <c r="NC279" s="45"/>
      <c r="ND279" s="46"/>
      <c r="NE279" s="46"/>
      <c r="NF279" s="46"/>
      <c r="NG279" s="37"/>
      <c r="NH279" s="29"/>
      <c r="NI279" s="47"/>
      <c r="NJ279" s="67"/>
      <c r="NK279" s="45"/>
      <c r="NL279" s="45"/>
      <c r="NM279" s="45"/>
      <c r="NN279" s="319" t="s">
        <v>1190</v>
      </c>
      <c r="NO279" s="326"/>
      <c r="NP279" s="45">
        <f>(NN227+NP227)*NR227</f>
        <v>0</v>
      </c>
      <c r="NQ279" s="45"/>
      <c r="NR279" s="46"/>
      <c r="NS279" s="46"/>
      <c r="NT279" s="46"/>
      <c r="NU279" s="37"/>
    </row>
    <row r="280" spans="1:385" x14ac:dyDescent="0.25">
      <c r="A280" s="38"/>
      <c r="B280" s="39"/>
      <c r="C280" s="40"/>
      <c r="D280" s="40"/>
      <c r="E280" s="41"/>
      <c r="F280" s="41"/>
      <c r="G280" s="40"/>
      <c r="H280" s="42"/>
      <c r="I280" s="45"/>
      <c r="J280" s="45"/>
      <c r="K280" s="45"/>
      <c r="L280" s="45"/>
      <c r="M280" s="25"/>
      <c r="N280" s="45"/>
      <c r="O280" s="45"/>
      <c r="P280" s="45"/>
      <c r="Q280" s="46"/>
      <c r="R280" s="46"/>
      <c r="S280" s="46"/>
      <c r="T280" s="37"/>
      <c r="U280" s="29"/>
      <c r="V280" s="47"/>
      <c r="W280" s="67"/>
      <c r="X280" s="45"/>
      <c r="Y280" s="45"/>
      <c r="Z280" s="45"/>
      <c r="AA280" s="25"/>
      <c r="AB280" s="45"/>
      <c r="AC280" s="45"/>
      <c r="AD280" s="45"/>
      <c r="AE280" s="46"/>
      <c r="AF280" s="46"/>
      <c r="AG280" s="46"/>
      <c r="AH280" s="37"/>
      <c r="AI280" s="29"/>
      <c r="AJ280" s="47"/>
      <c r="AK280" s="45"/>
      <c r="AL280" s="45"/>
      <c r="AM280" s="45"/>
      <c r="AN280" s="45"/>
      <c r="AO280" s="25"/>
      <c r="AP280" s="45"/>
      <c r="AQ280" s="45"/>
      <c r="AR280" s="45"/>
      <c r="AS280" s="46"/>
      <c r="AT280" s="46"/>
      <c r="AU280" s="46"/>
      <c r="AV280" s="37"/>
      <c r="AW280" s="29"/>
      <c r="AX280" s="117"/>
      <c r="AY280" s="118"/>
      <c r="AZ280" s="118"/>
      <c r="BA280" s="67"/>
      <c r="BB280" s="45"/>
      <c r="BC280" s="25"/>
      <c r="BD280" s="45"/>
      <c r="BE280" s="107"/>
      <c r="BF280" s="107"/>
      <c r="BG280" s="46"/>
      <c r="BH280" s="46"/>
      <c r="BI280" s="46"/>
      <c r="BJ280" s="37"/>
      <c r="BK280" s="29"/>
      <c r="BL280" s="47"/>
      <c r="BM280" s="45"/>
      <c r="BN280" s="99"/>
      <c r="BO280" s="45"/>
      <c r="BP280" s="45"/>
      <c r="BQ280" s="25"/>
      <c r="BR280" s="45"/>
      <c r="BS280" s="45"/>
      <c r="BT280" s="114"/>
      <c r="BU280" s="124"/>
      <c r="BV280" s="46"/>
      <c r="BW280" s="46"/>
      <c r="BX280" s="37"/>
      <c r="BY280" s="57"/>
      <c r="BZ280" s="47"/>
      <c r="CA280" s="45"/>
      <c r="CB280" s="45"/>
      <c r="CC280" s="45"/>
      <c r="CD280" s="45"/>
      <c r="CE280" s="25"/>
      <c r="CF280" s="45"/>
      <c r="CG280" s="45"/>
      <c r="CH280" s="125"/>
      <c r="CI280" s="120"/>
      <c r="CJ280" s="121" t="s">
        <v>1191</v>
      </c>
      <c r="CK280" s="46"/>
      <c r="CL280" s="37"/>
      <c r="CM280" s="29"/>
      <c r="CN280" s="47"/>
      <c r="CO280" s="45"/>
      <c r="CP280" s="45"/>
      <c r="CQ280" s="45"/>
      <c r="CR280" s="45"/>
      <c r="CS280" s="25"/>
      <c r="CT280" s="45"/>
      <c r="CU280" s="45"/>
      <c r="CV280" s="125"/>
      <c r="CW280" s="120"/>
      <c r="CX280" s="121" t="s">
        <v>1191</v>
      </c>
      <c r="CY280" s="46"/>
      <c r="CZ280" s="37"/>
      <c r="DA280" s="29"/>
      <c r="DB280" s="47"/>
      <c r="DC280" s="67"/>
      <c r="DD280" s="45"/>
      <c r="DE280" s="45"/>
      <c r="DF280" s="45"/>
      <c r="DG280" s="25"/>
      <c r="DH280" s="45"/>
      <c r="DI280" s="45"/>
      <c r="DJ280" s="45"/>
      <c r="DK280" s="46"/>
      <c r="DL280" s="46"/>
      <c r="DM280" s="46"/>
      <c r="DN280" s="37"/>
      <c r="DO280" s="29"/>
      <c r="DP280" s="47"/>
      <c r="DQ280" s="25"/>
      <c r="DR280" s="45"/>
      <c r="DS280" s="45"/>
      <c r="DT280" s="45"/>
      <c r="DU280" s="25"/>
      <c r="DV280" s="45"/>
      <c r="DW280" s="107"/>
      <c r="DX280" s="107"/>
      <c r="DY280" s="46"/>
      <c r="DZ280" s="46"/>
      <c r="EA280" s="46"/>
      <c r="EB280" s="37"/>
      <c r="ED280" s="47"/>
      <c r="EE280" s="67"/>
      <c r="EF280" s="45"/>
      <c r="EG280" s="45"/>
      <c r="EH280" s="45"/>
      <c r="EI280" s="25"/>
      <c r="EJ280" s="45"/>
      <c r="EK280" s="45"/>
      <c r="EL280" s="45"/>
      <c r="EM280" s="46"/>
      <c r="EN280" s="46"/>
      <c r="EO280" s="46"/>
      <c r="EP280" s="37"/>
      <c r="ER280" s="47"/>
      <c r="ES280" s="67"/>
      <c r="ET280" s="45"/>
      <c r="EU280" s="45"/>
      <c r="EV280" s="45"/>
      <c r="EW280" s="25"/>
      <c r="EX280" s="45"/>
      <c r="EY280" s="45"/>
      <c r="EZ280" s="45"/>
      <c r="FA280" s="46"/>
      <c r="FB280" s="46"/>
      <c r="FC280" s="46"/>
      <c r="FD280" s="37"/>
      <c r="FF280" s="47"/>
      <c r="FG280" s="67"/>
      <c r="FH280" s="45"/>
      <c r="FI280" s="45"/>
      <c r="FJ280" s="45"/>
      <c r="FK280" s="25"/>
      <c r="FL280" s="45"/>
      <c r="FM280" s="45"/>
      <c r="FN280" s="45"/>
      <c r="FO280" s="46"/>
      <c r="FP280" s="46"/>
      <c r="FQ280" s="46"/>
      <c r="FR280" s="37"/>
      <c r="FS280" s="29"/>
      <c r="FT280" s="47"/>
      <c r="FU280" s="67"/>
      <c r="FV280" s="45"/>
      <c r="FW280" s="45"/>
      <c r="FX280" s="45"/>
      <c r="FY280" s="25"/>
      <c r="FZ280" s="45"/>
      <c r="GA280" s="45"/>
      <c r="GB280" s="45"/>
      <c r="GC280" s="46"/>
      <c r="GD280" s="46"/>
      <c r="GE280" s="46"/>
      <c r="GF280" s="37"/>
      <c r="GH280" s="47"/>
      <c r="GI280" s="67"/>
      <c r="GJ280" s="45"/>
      <c r="GK280" s="45"/>
      <c r="GL280" s="45"/>
      <c r="GM280" s="25"/>
      <c r="GN280" s="45"/>
      <c r="GO280" s="45"/>
      <c r="GP280" s="45"/>
      <c r="GQ280" s="46"/>
      <c r="GR280" s="46"/>
      <c r="GS280" s="46"/>
      <c r="GT280" s="37"/>
      <c r="GU280" s="61"/>
      <c r="GV280" s="47"/>
      <c r="GW280" s="30"/>
      <c r="GX280" s="45"/>
      <c r="GY280" s="45"/>
      <c r="GZ280" s="45"/>
      <c r="HA280" s="45"/>
      <c r="HB280" s="25"/>
      <c r="HC280" s="45"/>
      <c r="HD280" s="45"/>
      <c r="HE280" s="126"/>
      <c r="HF280" s="120"/>
      <c r="HG280" s="123"/>
      <c r="HH280" s="46"/>
      <c r="HI280" s="37"/>
      <c r="HK280" s="47"/>
      <c r="HL280" s="45"/>
      <c r="HM280" s="45"/>
      <c r="HN280" s="45"/>
      <c r="HO280" s="45"/>
      <c r="HP280" s="25"/>
      <c r="HQ280" s="45"/>
      <c r="HR280" s="45"/>
      <c r="HS280" s="126"/>
      <c r="HT280" s="120"/>
      <c r="HU280" s="123"/>
      <c r="HV280" s="46"/>
      <c r="HW280" s="37"/>
      <c r="HX280" s="360"/>
      <c r="HY280" s="47"/>
      <c r="HZ280" s="45"/>
      <c r="IA280" s="99"/>
      <c r="IB280" s="45"/>
      <c r="IC280" s="45"/>
      <c r="ID280" s="25"/>
      <c r="IE280" s="45"/>
      <c r="IF280" s="45"/>
      <c r="IG280" s="116"/>
      <c r="IH280" s="124"/>
      <c r="II280" s="46"/>
      <c r="IJ280" s="46"/>
      <c r="IK280" s="37"/>
      <c r="IL280" s="29"/>
      <c r="IM280" s="47"/>
      <c r="IN280" s="45"/>
      <c r="IO280" s="45"/>
      <c r="IP280" s="45"/>
      <c r="IQ280" s="45"/>
      <c r="IR280" s="25"/>
      <c r="IS280" s="45"/>
      <c r="IT280" s="45"/>
      <c r="IU280" s="126"/>
      <c r="IV280" s="120"/>
      <c r="IW280" s="123"/>
      <c r="IX280" s="46"/>
      <c r="IY280" s="37"/>
      <c r="IZ280" s="61"/>
      <c r="JA280" s="47"/>
      <c r="JB280" s="45"/>
      <c r="JC280" s="99"/>
      <c r="JD280" s="45"/>
      <c r="JE280" s="45"/>
      <c r="JF280" s="25"/>
      <c r="JG280" s="45"/>
      <c r="JH280" s="45"/>
      <c r="JI280" s="116"/>
      <c r="JJ280" s="124"/>
      <c r="JK280" s="46"/>
      <c r="JL280" s="46"/>
      <c r="JM280" s="37"/>
      <c r="JN280" s="29"/>
      <c r="JO280" s="47"/>
      <c r="JP280" s="45"/>
      <c r="JQ280" s="45"/>
      <c r="JR280" s="45"/>
      <c r="JS280" s="45"/>
      <c r="JT280" s="25"/>
      <c r="JU280" s="45"/>
      <c r="JV280" s="45"/>
      <c r="JW280" s="126"/>
      <c r="JX280" s="120"/>
      <c r="JY280" s="123"/>
      <c r="JZ280" s="46"/>
      <c r="KA280" s="37"/>
      <c r="KB280" s="51"/>
      <c r="KC280" s="47"/>
      <c r="KD280" s="45"/>
      <c r="KE280" s="45"/>
      <c r="KF280" s="45"/>
      <c r="KG280" s="45"/>
      <c r="KH280" s="25"/>
      <c r="KI280" s="45"/>
      <c r="KJ280" s="45"/>
      <c r="KK280" s="119"/>
      <c r="KL280" s="120"/>
      <c r="KM280" s="121" t="s">
        <v>1191</v>
      </c>
      <c r="KN280" s="46"/>
      <c r="KO280" s="37"/>
      <c r="KP280" s="29"/>
      <c r="KQ280" s="47"/>
      <c r="KR280" s="45"/>
      <c r="KS280" s="45"/>
      <c r="KT280" s="45"/>
      <c r="KU280" s="45"/>
      <c r="KV280" s="25"/>
      <c r="KW280" s="45"/>
      <c r="KX280" s="45"/>
      <c r="KY280" s="122"/>
      <c r="KZ280" s="120"/>
      <c r="LA280" s="123"/>
      <c r="LB280" s="46"/>
      <c r="LC280" s="37"/>
      <c r="LD280" s="29"/>
      <c r="LE280" s="47"/>
      <c r="LF280" s="25"/>
      <c r="LG280" s="45"/>
      <c r="LH280" s="45"/>
      <c r="LI280" s="45"/>
      <c r="LJ280" s="25"/>
      <c r="LK280" s="45"/>
      <c r="LL280" s="71"/>
      <c r="LM280" s="26"/>
      <c r="LN280" s="120"/>
      <c r="LO280" s="123"/>
      <c r="LP280" s="46"/>
      <c r="LQ280" s="37"/>
      <c r="LR280" s="29"/>
      <c r="LS280" s="47"/>
      <c r="LT280" s="67"/>
      <c r="LU280" s="45"/>
      <c r="LV280" s="45"/>
      <c r="LW280" s="45"/>
      <c r="LX280" s="25"/>
      <c r="LY280" s="45"/>
      <c r="LZ280" s="45"/>
      <c r="MA280" s="45"/>
      <c r="MB280" s="46"/>
      <c r="MC280" s="46"/>
      <c r="MD280" s="46"/>
      <c r="ME280" s="37"/>
      <c r="MF280" s="29"/>
      <c r="MG280" s="47"/>
      <c r="MH280" s="67"/>
      <c r="MI280" s="45"/>
      <c r="MJ280" s="45"/>
      <c r="MK280" s="45"/>
      <c r="ML280" s="25"/>
      <c r="MM280" s="45"/>
      <c r="MN280" s="45"/>
      <c r="MO280" s="45"/>
      <c r="MP280" s="46"/>
      <c r="MQ280" s="46"/>
      <c r="MR280" s="46"/>
      <c r="MS280" s="37"/>
      <c r="MT280" s="29"/>
      <c r="MU280" s="47"/>
      <c r="MV280" s="67"/>
      <c r="MW280" s="45"/>
      <c r="MX280" s="45"/>
      <c r="MY280" s="45"/>
      <c r="MZ280" s="25"/>
      <c r="NA280" s="45"/>
      <c r="NB280" s="45"/>
      <c r="NC280" s="45"/>
      <c r="ND280" s="46"/>
      <c r="NE280" s="46"/>
      <c r="NF280" s="46"/>
      <c r="NG280" s="37"/>
      <c r="NH280" s="29"/>
      <c r="NI280" s="47"/>
      <c r="NJ280" s="67"/>
      <c r="NK280" s="45"/>
      <c r="NL280" s="45"/>
      <c r="NM280" s="45"/>
      <c r="NN280" s="25"/>
      <c r="NO280" s="45"/>
      <c r="NP280" s="45"/>
      <c r="NQ280" s="45"/>
      <c r="NR280" s="46"/>
      <c r="NS280" s="46"/>
      <c r="NT280" s="46"/>
      <c r="NU280" s="37"/>
    </row>
    <row r="281" spans="1:385" x14ac:dyDescent="0.25">
      <c r="A281" s="38"/>
      <c r="B281" s="39"/>
      <c r="C281" s="40"/>
      <c r="D281" s="40"/>
      <c r="E281" s="41"/>
      <c r="F281" s="41"/>
      <c r="G281" s="40"/>
      <c r="H281" s="42"/>
      <c r="I281" s="45"/>
      <c r="J281" s="45"/>
      <c r="K281" s="45"/>
      <c r="L281" s="45"/>
      <c r="M281" s="25"/>
      <c r="N281" s="45"/>
      <c r="O281" s="107"/>
      <c r="P281" s="107"/>
      <c r="Q281" s="45"/>
      <c r="R281" s="45"/>
      <c r="S281" s="45"/>
      <c r="T281" s="37"/>
      <c r="U281" s="29"/>
      <c r="V281" s="47"/>
      <c r="W281" s="67"/>
      <c r="X281" s="45"/>
      <c r="Y281" s="45"/>
      <c r="Z281" s="45"/>
      <c r="AA281" s="25"/>
      <c r="AB281" s="45"/>
      <c r="AC281" s="107"/>
      <c r="AD281" s="107"/>
      <c r="AE281" s="45"/>
      <c r="AF281" s="45"/>
      <c r="AG281" s="45"/>
      <c r="AH281" s="37"/>
      <c r="AI281" s="29"/>
      <c r="AJ281" s="47"/>
      <c r="AK281" s="45"/>
      <c r="AL281" s="45"/>
      <c r="AM281" s="45"/>
      <c r="AN281" s="45"/>
      <c r="AO281" s="25"/>
      <c r="AP281" s="45"/>
      <c r="AQ281" s="45"/>
      <c r="AR281" s="45"/>
      <c r="AS281" s="45"/>
      <c r="AT281" s="45"/>
      <c r="AU281" s="45"/>
      <c r="AV281" s="37"/>
      <c r="AW281" s="29"/>
      <c r="AX281" s="47"/>
      <c r="AY281" s="43"/>
      <c r="AZ281" s="43"/>
      <c r="BA281" s="45"/>
      <c r="BB281" s="45"/>
      <c r="BC281" s="25"/>
      <c r="BD281" s="45"/>
      <c r="BE281" s="45"/>
      <c r="BF281" s="45"/>
      <c r="BG281" s="45"/>
      <c r="BH281" s="45"/>
      <c r="BI281" s="45"/>
      <c r="BJ281" s="37"/>
      <c r="BK281" s="29"/>
      <c r="BL281" s="322" t="s">
        <v>38</v>
      </c>
      <c r="BM281" s="322"/>
      <c r="BN281" s="127">
        <f>SUM(BN219,BN223,BN227,BN231,BN235,BN239,BN243,BN247,BN251,BN255,BN259,BN263,BN267)*100</f>
        <v>35900</v>
      </c>
      <c r="BO281" s="67"/>
      <c r="BP281" s="45"/>
      <c r="BQ281" s="25">
        <f>BN281/BR281</f>
        <v>2564.2857142857142</v>
      </c>
      <c r="BR281" s="127">
        <f>SUM(BR219,BR223,BR227,BR231,BR236,BR239,BR244,BR247,BR251,BR255,BR259,BR263,BR267)</f>
        <v>14</v>
      </c>
      <c r="BS281" s="45"/>
      <c r="BT281" s="44" t="str">
        <f t="shared" ref="BT281:BU284" si="1395">BT219</f>
        <v>ゲーム機柄イヤホン</v>
      </c>
      <c r="BU281" s="43">
        <f t="shared" si="1395"/>
        <v>1100</v>
      </c>
      <c r="BV281" s="127">
        <f>SUM(BV219,BV223,BV227,BV231,BV235,BV239,BV243,BV247,BV251,BV255,BV259,BV263,BV267)</f>
        <v>16500</v>
      </c>
      <c r="BW281" s="107">
        <f>BV281/BN281</f>
        <v>0.4596100278551532</v>
      </c>
      <c r="BX281" s="37"/>
      <c r="BY281" s="57"/>
      <c r="BZ281" s="322" t="s">
        <v>38</v>
      </c>
      <c r="CA281" s="322"/>
      <c r="CB281" s="127">
        <f>SUM(CB219,CB223,CB227,CB231,CB235,CB239,CB243,CB247,CB251,CB255,CB259,CB263,CB267)*100</f>
        <v>26900</v>
      </c>
      <c r="CC281" s="67"/>
      <c r="CD281" s="45"/>
      <c r="CE281" s="25">
        <f>CB281/CF281</f>
        <v>2241.6666666666665</v>
      </c>
      <c r="CF281" s="127">
        <f>SUM(CF219,CF223,CF227,CF231,CF236,CF239,CF244,CF247,CF251,CF255,CF259,CF263,CF267)</f>
        <v>12</v>
      </c>
      <c r="CG281" s="45"/>
      <c r="CH281" s="44" t="str">
        <f t="shared" ref="CH281:CI284" si="1396">CH219</f>
        <v>クーリッシュイヤホン</v>
      </c>
      <c r="CI281" s="43">
        <f t="shared" si="1396"/>
        <v>1100</v>
      </c>
      <c r="CJ281" s="127">
        <f>SUM(CJ219,CJ223,CJ227,CJ231,CJ235,CJ239,CJ243,CJ247,CJ251,CJ255,CJ259,CJ263,CJ267)</f>
        <v>13200</v>
      </c>
      <c r="CK281" s="107">
        <f>CJ281/CB281</f>
        <v>0.49070631970260226</v>
      </c>
      <c r="CL281" s="37"/>
      <c r="CM281" s="29"/>
      <c r="CN281" s="322" t="s">
        <v>38</v>
      </c>
      <c r="CO281" s="322"/>
      <c r="CP281" s="127">
        <f>SUM(CP219,CP223,CP227,CP231,CP235,CP239,CP243,CP247,CP251,CP255,CP259,CP263,CP267)*100</f>
        <v>14900</v>
      </c>
      <c r="CQ281" s="67"/>
      <c r="CR281" s="45"/>
      <c r="CS281" s="25">
        <f>CP281/CT281</f>
        <v>2483.3333333333335</v>
      </c>
      <c r="CT281" s="127">
        <f>SUM(CT219,CT223,CT227,CT231,CT236,CT239,CT244,CT247,CT251,CT255,CT259,CT263,CT267)</f>
        <v>6</v>
      </c>
      <c r="CU281" s="45"/>
      <c r="CV281" s="44" t="str">
        <f t="shared" ref="CV281:CW284" si="1397">CV219</f>
        <v>ジャグラーイヤホン</v>
      </c>
      <c r="CW281" s="43">
        <f t="shared" si="1397"/>
        <v>700</v>
      </c>
      <c r="CX281" s="127">
        <f>SUM(CX219,CX223,CX227,CX231,CX235,CX239,CX243,CX247,CX251,CX255,CX259,CX263,CX267)</f>
        <v>7000</v>
      </c>
      <c r="CY281" s="107">
        <f>CX281/CP281</f>
        <v>0.46979865771812079</v>
      </c>
      <c r="CZ281" s="37"/>
      <c r="DA281" s="29"/>
      <c r="DB281" s="47"/>
      <c r="DC281" s="67"/>
      <c r="DD281" s="45"/>
      <c r="DE281" s="45"/>
      <c r="DF281" s="45"/>
      <c r="DG281" s="25"/>
      <c r="DH281" s="45"/>
      <c r="DI281" s="107"/>
      <c r="DJ281" s="107"/>
      <c r="DK281" s="45"/>
      <c r="DL281" s="45"/>
      <c r="DM281" s="45"/>
      <c r="DN281" s="37"/>
      <c r="DO281" s="29"/>
      <c r="DP281" s="47"/>
      <c r="DY281" s="45"/>
      <c r="DZ281" s="45"/>
      <c r="EA281" s="45"/>
      <c r="EB281" s="37"/>
      <c r="EC281" s="128"/>
      <c r="ED281" s="47"/>
      <c r="EE281" s="67"/>
      <c r="EF281" s="45"/>
      <c r="EG281" s="45"/>
      <c r="EH281" s="45"/>
      <c r="EI281" s="25"/>
      <c r="EJ281" s="45"/>
      <c r="EK281" s="107"/>
      <c r="EL281" s="107"/>
      <c r="EM281" s="45"/>
      <c r="EN281" s="45"/>
      <c r="EO281" s="45"/>
      <c r="EP281" s="37"/>
      <c r="EQ281" s="128"/>
      <c r="ER281" s="47"/>
      <c r="ES281" s="67"/>
      <c r="ET281" s="45"/>
      <c r="EU281" s="45"/>
      <c r="EV281" s="45"/>
      <c r="EW281" s="25"/>
      <c r="EX281" s="45"/>
      <c r="EY281" s="107"/>
      <c r="EZ281" s="107"/>
      <c r="FA281" s="45"/>
      <c r="FB281" s="45"/>
      <c r="FC281" s="45"/>
      <c r="FD281" s="37"/>
      <c r="FE281" s="129"/>
      <c r="FF281" s="47"/>
      <c r="FG281" s="67"/>
      <c r="FH281" s="45"/>
      <c r="FI281" s="45"/>
      <c r="FJ281" s="45"/>
      <c r="FK281" s="25"/>
      <c r="FL281" s="45"/>
      <c r="FM281" s="107"/>
      <c r="FN281" s="107"/>
      <c r="FO281" s="45"/>
      <c r="FP281" s="45"/>
      <c r="FQ281" s="45"/>
      <c r="FR281" s="37"/>
      <c r="FS281" s="29"/>
      <c r="FT281" s="47"/>
      <c r="FU281" s="67"/>
      <c r="FV281" s="45"/>
      <c r="FW281" s="45"/>
      <c r="FX281" s="45"/>
      <c r="FY281" s="25"/>
      <c r="FZ281" s="45"/>
      <c r="GA281" s="107"/>
      <c r="GB281" s="107"/>
      <c r="GC281" s="45"/>
      <c r="GD281" s="45"/>
      <c r="GE281" s="45"/>
      <c r="GF281" s="37"/>
      <c r="GG281" s="128"/>
      <c r="GH281" s="47"/>
      <c r="GI281" s="67"/>
      <c r="GJ281" s="45"/>
      <c r="GK281" s="45"/>
      <c r="GL281" s="45"/>
      <c r="GM281" s="25"/>
      <c r="GN281" s="45"/>
      <c r="GO281" s="107"/>
      <c r="GP281" s="107"/>
      <c r="GQ281" s="45"/>
      <c r="GR281" s="45"/>
      <c r="GS281" s="45"/>
      <c r="GT281" s="37"/>
      <c r="GU281" s="130"/>
      <c r="GV281" s="322" t="s">
        <v>38</v>
      </c>
      <c r="GW281" s="322"/>
      <c r="GX281" s="322"/>
      <c r="GY281" s="127">
        <f>SUM(GY219,GY223,GY227,GY231,GY235,GY239,GY243,GY247,GY251,GY255,GY259,GY263,GY267)*100</f>
        <v>52700</v>
      </c>
      <c r="GZ281" s="67"/>
      <c r="HA281" s="45"/>
      <c r="HB281" s="25">
        <f>GY281/HC281</f>
        <v>3764.2857142857142</v>
      </c>
      <c r="HC281" s="127">
        <f>SUM(HC219,HC223,HC227,HC231,HC236,HC239,HC244,HC247,HC251,HC255,HC259,HC263,HC267)</f>
        <v>14</v>
      </c>
      <c r="HD281" s="45"/>
      <c r="HE281" s="44" t="str">
        <f t="shared" ref="HE281:HF284" si="1398">HE219</f>
        <v>マスカットボンボン</v>
      </c>
      <c r="HF281" s="43">
        <f t="shared" si="1398"/>
        <v>500</v>
      </c>
      <c r="HG281" s="127">
        <f>SUM(HG219,HG223,HG227,HG231,HG235,HG239,HG243,HG247,HG251,HG255,HG259,HG263,HG267)</f>
        <v>22900</v>
      </c>
      <c r="HH281" s="107">
        <f>HG281/GY281</f>
        <v>0.43453510436432635</v>
      </c>
      <c r="HI281" s="37"/>
      <c r="HJ281" s="128"/>
      <c r="HK281" s="322" t="s">
        <v>38</v>
      </c>
      <c r="HL281" s="322"/>
      <c r="HM281" s="127">
        <f>SUM(HM219,HM223,HM227,HM231,HM235,HM239,HM243,HM247,HM251,HM255,HM259,HM263,HM267)*100</f>
        <v>38300</v>
      </c>
      <c r="HN281" s="67"/>
      <c r="HO281" s="45"/>
      <c r="HP281" s="25">
        <f>HM281/HQ281</f>
        <v>12766.666666666666</v>
      </c>
      <c r="HQ281" s="127">
        <f>SUM(HQ219,HQ223,HQ227,HQ231,HQ236,HQ239,HQ244,HQ247,HQ251,HQ255,HQ259,HQ263,HQ267)</f>
        <v>3</v>
      </c>
      <c r="HR281" s="45"/>
      <c r="HS281" s="44" t="str">
        <f t="shared" ref="HS281:HT284" si="1399">HS219</f>
        <v>キティボアバンスクリップ</v>
      </c>
      <c r="HT281" s="43">
        <f t="shared" si="1399"/>
        <v>1100</v>
      </c>
      <c r="HU281" s="127">
        <f>SUM(HU219,HU223,HU227,HU231,HU235,HU239,HU243,HU247,HU251,HU255,HU259,HU263,HU267)</f>
        <v>4400</v>
      </c>
      <c r="HV281" s="107">
        <f>HU281/HM281</f>
        <v>0.11488250652741515</v>
      </c>
      <c r="HW281" s="37"/>
      <c r="HX281" s="360"/>
      <c r="HY281" s="322" t="s">
        <v>38</v>
      </c>
      <c r="HZ281" s="322"/>
      <c r="IA281" s="127">
        <f>SUM(IA219,IA223,IA227,IA231,IA235,IA239,IA243,IA247,IA251,IA255,IA259,IA263,IA267)*100</f>
        <v>25500</v>
      </c>
      <c r="IB281" s="67"/>
      <c r="IC281" s="45"/>
      <c r="ID281" s="25">
        <f>IA281/IE281</f>
        <v>5100</v>
      </c>
      <c r="IE281" s="127">
        <f>SUM(IE219,IE223,IE227,IE231,IE236,IE239,IE244,IE247,IE251,IE255,IE259,IE263,IE267)</f>
        <v>5</v>
      </c>
      <c r="IF281" s="45"/>
      <c r="IG281" s="44" t="str">
        <f t="shared" ref="IG281:IH284" si="1400">IG219</f>
        <v>サンリオデニムポーチ</v>
      </c>
      <c r="IH281" s="43">
        <f t="shared" si="1400"/>
        <v>1300</v>
      </c>
      <c r="II281" s="127">
        <f>SUM(II219,II223,II227,II231,II235,II239,II243,II247,II251,II255,II259,II263,II267)</f>
        <v>5200</v>
      </c>
      <c r="IJ281" s="107">
        <f>II281/IA281</f>
        <v>0.20392156862745098</v>
      </c>
      <c r="IK281" s="37"/>
      <c r="IL281" s="29"/>
      <c r="IM281" s="322" t="s">
        <v>38</v>
      </c>
      <c r="IN281" s="322"/>
      <c r="IO281" s="127">
        <f>SUM(IO219,IO223,IO227,IO231,IO235,IO239,IO243,IO247,IO251,IO255,IO259,IO263,IO267)*100</f>
        <v>31400</v>
      </c>
      <c r="IP281" s="67"/>
      <c r="IQ281" s="45"/>
      <c r="IR281" s="25">
        <f>IO281/IS281</f>
        <v>5233.333333333333</v>
      </c>
      <c r="IS281" s="127">
        <f>SUM(IS219,IS223,IS227,IS231,IS236,IS239,IS244,IS247,IS251,IS255,IS259,IS263,IS267)</f>
        <v>6</v>
      </c>
      <c r="IT281" s="45"/>
      <c r="IU281" s="44" t="str">
        <f t="shared" ref="IU281:IV284" si="1401">IU219</f>
        <v>モンチッチがま口</v>
      </c>
      <c r="IV281" s="43">
        <f t="shared" si="1401"/>
        <v>400</v>
      </c>
      <c r="IW281" s="127">
        <f>SUM(IW219,IW223,IW227,IW231,IW235,IW239,IW243,IW247,IW251,IW255,IW259,IW263,IW267)</f>
        <v>2000</v>
      </c>
      <c r="IX281" s="107">
        <f>IW281/IO281</f>
        <v>6.3694267515923567E-2</v>
      </c>
      <c r="IY281" s="37"/>
      <c r="IZ281" s="130"/>
      <c r="JA281" s="322" t="s">
        <v>38</v>
      </c>
      <c r="JB281" s="322"/>
      <c r="JC281" s="127">
        <f>SUM(JC219,JC223,JC227,JC231,JC235,JC239,JC243,JC247,JC251,JC255,JC259,JC263,JC267)*100</f>
        <v>28800</v>
      </c>
      <c r="JD281" s="67"/>
      <c r="JE281" s="45"/>
      <c r="JF281" s="25">
        <f>JC281/JG281</f>
        <v>7200</v>
      </c>
      <c r="JG281" s="127">
        <f>SUM(JG219,JG223,JG227,JG231,JG236,JG239,JG244,JG247,JG251,JG255,JG259,JG263,JG267)</f>
        <v>4</v>
      </c>
      <c r="JH281" s="45"/>
      <c r="JI281" s="44" t="str">
        <f t="shared" ref="JI281:JJ284" si="1402">JI219</f>
        <v>サンリオ豹柄キーケース</v>
      </c>
      <c r="JJ281" s="43">
        <f t="shared" si="1402"/>
        <v>1100</v>
      </c>
      <c r="JK281" s="127">
        <f>SUM(JK219,JK223,JK227,JK231,JK235,JK239,JK243,JK247,JK251,JK255,JK259,JK263,JK267)</f>
        <v>3300</v>
      </c>
      <c r="JL281" s="107">
        <f>JK281/JC281</f>
        <v>0.11458333333333333</v>
      </c>
      <c r="JM281" s="37"/>
      <c r="JN281" s="29"/>
      <c r="JO281" s="322" t="s">
        <v>38</v>
      </c>
      <c r="JP281" s="322"/>
      <c r="JQ281" s="127">
        <f>SUM(JQ219,JQ223,JQ227,JQ231,JQ235,JQ239,JQ243,JQ247,JQ251,JQ255,JQ259,JQ263,JQ267)*100</f>
        <v>14300</v>
      </c>
      <c r="JR281" s="67"/>
      <c r="JS281" s="45"/>
      <c r="JT281" s="25">
        <f>JQ281/JU281</f>
        <v>1588.8888888888889</v>
      </c>
      <c r="JU281" s="127">
        <f>SUM(JU219,JU223,JU227,JU231,JU236,JU239,JU244,JU247,JU251,JU255,JU259,JU263,JU267)</f>
        <v>9</v>
      </c>
      <c r="JV281" s="45"/>
      <c r="JW281" s="44" t="str">
        <f t="shared" ref="JW281:JX284" si="1403">JW219</f>
        <v>キティボアバンスクリップ</v>
      </c>
      <c r="JX281" s="43">
        <f t="shared" si="1403"/>
        <v>1100</v>
      </c>
      <c r="JY281" s="127">
        <f>SUM(JY219,JY223,JY227,JY231,JY235,JY239,JY243,JY247,JY251,JY255,JY259,JY263,JY267)</f>
        <v>13200</v>
      </c>
      <c r="JZ281" s="107">
        <f>JY281/JQ281</f>
        <v>0.92307692307692313</v>
      </c>
      <c r="KA281" s="37"/>
      <c r="KB281" s="51"/>
      <c r="KC281" s="322" t="s">
        <v>38</v>
      </c>
      <c r="KD281" s="322"/>
      <c r="KE281" s="127">
        <f>SUM(KE219,KE223,KE227,KE231,KE235,KE239,KE243,KE247,KE251,KE255,KE259,KE263,KE267)*100</f>
        <v>27200</v>
      </c>
      <c r="KF281" s="67"/>
      <c r="KG281" s="45"/>
      <c r="KH281" s="25">
        <f>KE281/KI281</f>
        <v>3885.7142857142858</v>
      </c>
      <c r="KI281" s="127">
        <f>SUM(KI219,KI223,KI227,KI231,KI236,KI239,KI244,KI247,KI251,KI255,KI259,KI263,KI267)</f>
        <v>7</v>
      </c>
      <c r="KJ281" s="45"/>
      <c r="KK281" s="44" t="str">
        <f>KK219</f>
        <v>キティギャルマスコット</v>
      </c>
      <c r="KL281" s="43">
        <f>KL219</f>
        <v>660</v>
      </c>
      <c r="KM281" s="127">
        <f>SUM(KM219,KM223,KM227,KM231,KM235,KM239,KM243,KM247,KM251,KM255,KM259,KM263,KM267)</f>
        <v>4620</v>
      </c>
      <c r="KN281" s="107">
        <f>KM281/KE281</f>
        <v>0.1698529411764706</v>
      </c>
      <c r="KO281" s="37"/>
      <c r="KP281" s="29"/>
      <c r="KQ281" s="322" t="s">
        <v>38</v>
      </c>
      <c r="KR281" s="322"/>
      <c r="KS281" s="127">
        <f>SUM(KS219,KS223,KS227,KS231,KS235,KS239,KS243,KS247,KS251,KS255,KS259,KS263,KS267)*100</f>
        <v>23300</v>
      </c>
      <c r="KT281" s="67"/>
      <c r="KU281" s="45"/>
      <c r="KV281" s="25">
        <f>KS281/KW281</f>
        <v>5825</v>
      </c>
      <c r="KW281" s="127">
        <f>SUM(KW219,KW223,KW227,KW231,KW236,KW239,KW244,KW247,KW251,KW255,KW259,KW263,KW267)</f>
        <v>4</v>
      </c>
      <c r="KX281" s="45"/>
      <c r="KY281" s="68" t="str">
        <f>KY219</f>
        <v>サンリオケープポーチ</v>
      </c>
      <c r="KZ281" s="43">
        <f>KZ219</f>
        <v>900</v>
      </c>
      <c r="LA281" s="127">
        <f>SUM(LA219,LA223,LA227,LA231,LA235,LA239,LA243,LA247,LA251,LA255,LA259,LA263,LA267)</f>
        <v>4500</v>
      </c>
      <c r="LB281" s="107">
        <f>LA281/KS281</f>
        <v>0.19313304721030042</v>
      </c>
      <c r="LC281" s="37"/>
      <c r="LD281" s="29"/>
      <c r="LE281" s="47"/>
      <c r="LH281" s="45"/>
      <c r="LI281" s="45"/>
      <c r="LJ281" s="25"/>
      <c r="LK281" s="45"/>
      <c r="LL281" s="45"/>
      <c r="LM281" s="44"/>
      <c r="LN281" s="43"/>
      <c r="LO281" s="131"/>
      <c r="LP281" s="107"/>
      <c r="LQ281" s="37"/>
      <c r="LR281" s="29"/>
      <c r="LS281" s="47"/>
      <c r="LT281" s="67"/>
      <c r="LU281" s="45"/>
      <c r="LV281" s="45"/>
      <c r="LW281" s="45"/>
      <c r="LX281" s="25"/>
      <c r="LY281" s="45"/>
      <c r="LZ281" s="107"/>
      <c r="MA281" s="107"/>
      <c r="MB281" s="45"/>
      <c r="MC281" s="45"/>
      <c r="MD281" s="45"/>
      <c r="ME281" s="37"/>
      <c r="MF281" s="29"/>
      <c r="MG281" s="47"/>
      <c r="MH281" s="67"/>
      <c r="MI281" s="45"/>
      <c r="MJ281" s="45"/>
      <c r="MK281" s="45"/>
      <c r="ML281" s="25"/>
      <c r="MM281" s="45"/>
      <c r="MN281" s="107"/>
      <c r="MO281" s="107"/>
      <c r="MP281" s="45"/>
      <c r="MQ281" s="45"/>
      <c r="MR281" s="45"/>
      <c r="MS281" s="37"/>
      <c r="MT281" s="29"/>
      <c r="MU281" s="47"/>
      <c r="MV281" s="67"/>
      <c r="MW281" s="45"/>
      <c r="MX281" s="45"/>
      <c r="MY281" s="45"/>
      <c r="MZ281" s="25"/>
      <c r="NA281" s="45"/>
      <c r="NB281" s="107"/>
      <c r="NC281" s="107"/>
      <c r="ND281" s="45"/>
      <c r="NE281" s="45"/>
      <c r="NF281" s="45"/>
      <c r="NG281" s="37"/>
      <c r="NH281" s="29"/>
      <c r="NI281" s="47"/>
      <c r="NJ281" s="67"/>
      <c r="NK281" s="45"/>
      <c r="NL281" s="45"/>
      <c r="NM281" s="45"/>
      <c r="NN281" s="25"/>
      <c r="NO281" s="45"/>
      <c r="NP281" s="107"/>
      <c r="NQ281" s="107"/>
      <c r="NR281" s="45"/>
      <c r="NS281" s="45"/>
      <c r="NT281" s="45"/>
      <c r="NU281" s="37"/>
    </row>
    <row r="282" spans="1:385" x14ac:dyDescent="0.25">
      <c r="A282" s="38"/>
      <c r="B282" s="132"/>
      <c r="C282" s="40"/>
      <c r="D282" s="40"/>
      <c r="E282" s="41"/>
      <c r="F282" s="133"/>
      <c r="G282" s="134"/>
      <c r="H282" s="135"/>
      <c r="I282" s="71"/>
      <c r="J282" s="67"/>
      <c r="K282" s="45"/>
      <c r="L282" s="45"/>
      <c r="M282" s="25"/>
      <c r="N282" s="45"/>
      <c r="O282" s="107"/>
      <c r="P282" s="107"/>
      <c r="Q282" s="45"/>
      <c r="R282" s="45"/>
      <c r="S282" s="45"/>
      <c r="T282" s="37"/>
      <c r="U282" s="29"/>
      <c r="V282" s="47"/>
      <c r="W282" s="45"/>
      <c r="X282" s="45"/>
      <c r="Y282" s="45"/>
      <c r="Z282" s="45"/>
      <c r="AA282" s="25"/>
      <c r="AB282" s="45"/>
      <c r="AC282" s="107"/>
      <c r="AD282" s="107"/>
      <c r="AE282" s="45"/>
      <c r="AF282" s="45"/>
      <c r="AG282" s="45"/>
      <c r="AH282" s="37"/>
      <c r="AI282" s="29"/>
      <c r="AJ282" s="47"/>
      <c r="AK282" s="45"/>
      <c r="AL282" s="45"/>
      <c r="AM282" s="45"/>
      <c r="AN282" s="45"/>
      <c r="AO282" s="25"/>
      <c r="AP282" s="45"/>
      <c r="AQ282" s="45"/>
      <c r="AR282" s="45"/>
      <c r="AS282" s="45"/>
      <c r="AT282" s="45"/>
      <c r="AU282" s="45"/>
      <c r="AV282" s="37"/>
      <c r="AW282" s="29"/>
      <c r="AX282" s="47"/>
      <c r="AY282" s="45"/>
      <c r="AZ282" s="45"/>
      <c r="BA282" s="45"/>
      <c r="BB282" s="45"/>
      <c r="BC282" s="25"/>
      <c r="BD282" s="45"/>
      <c r="BE282" s="45"/>
      <c r="BF282" s="45"/>
      <c r="BG282" s="45"/>
      <c r="BH282" s="45"/>
      <c r="BI282" s="45"/>
      <c r="BJ282" s="37"/>
      <c r="BK282" s="29"/>
      <c r="BL282" s="322" t="s">
        <v>38</v>
      </c>
      <c r="BM282" s="322"/>
      <c r="BN282" s="127">
        <f>SUM(BN220,BN224,BN228,BN232,BN236,BN240,BN244,BN248,BN252,BN256,BN260,BN264,BN268)*100</f>
        <v>13300</v>
      </c>
      <c r="BO282" s="67"/>
      <c r="BP282" s="45"/>
      <c r="BQ282" s="25">
        <f>BN282/BR282</f>
        <v>2660</v>
      </c>
      <c r="BR282" s="127">
        <f>SUM(BR220,BR224,BR228,BR232,BR236,BR240,BR243,BR248,BR252,BR256,BR260,BR264,BR268)</f>
        <v>5</v>
      </c>
      <c r="BS282" s="45"/>
      <c r="BT282" s="44" t="str">
        <f t="shared" si="1395"/>
        <v>モンチッチがま口</v>
      </c>
      <c r="BU282" s="43">
        <f t="shared" si="1395"/>
        <v>0</v>
      </c>
      <c r="BV282" s="127">
        <f>SUM(BV220,BV224,BV228,BV232,BV236,BV240,BV243,BV248,BV252,BV256,BV260,BV264,BV268)</f>
        <v>3080</v>
      </c>
      <c r="BW282" s="107">
        <f>BV282/BN282</f>
        <v>0.23157894736842105</v>
      </c>
      <c r="BX282" s="37"/>
      <c r="BY282" s="57"/>
      <c r="BZ282" s="322" t="s">
        <v>38</v>
      </c>
      <c r="CA282" s="322"/>
      <c r="CB282" s="127">
        <f>SUM(CB220,CB224,CB228,CB232,CB236,CB240,CB244,CB248,CB252,CB256,CB260,CB264,CB268)*100</f>
        <v>20700</v>
      </c>
      <c r="CC282" s="67"/>
      <c r="CD282" s="45"/>
      <c r="CE282" s="25">
        <f>CB282/CF282</f>
        <v>559.45945945945948</v>
      </c>
      <c r="CF282" s="127">
        <f>SUM(CF220,CF224,CF228,CF232,CF236,CF240,CF243,CF248,CF252,CF256,CF260,CF264,CF268)</f>
        <v>37</v>
      </c>
      <c r="CG282" s="45"/>
      <c r="CH282" s="44" t="str">
        <f t="shared" si="1396"/>
        <v>サンリオリボンポーチ</v>
      </c>
      <c r="CI282" s="43">
        <f t="shared" si="1396"/>
        <v>500</v>
      </c>
      <c r="CJ282" s="127">
        <f>SUM(CJ220,CJ224,CJ228,CJ232,CJ236,CJ240,CJ243,CJ248,CJ252,CJ256,CJ260,CJ264,CJ268)</f>
        <v>19100</v>
      </c>
      <c r="CK282" s="107">
        <f>CJ282/CB282</f>
        <v>0.92270531400966183</v>
      </c>
      <c r="CL282" s="37"/>
      <c r="CM282" s="29"/>
      <c r="CN282" s="322" t="s">
        <v>38</v>
      </c>
      <c r="CO282" s="322"/>
      <c r="CP282" s="127">
        <f>SUM(CP220,CP224,CP228,CP232,CP236,CP240,CP244,CP248,CP252,CP256,CP260,CP264,CP268)*100</f>
        <v>19900</v>
      </c>
      <c r="CQ282" s="67"/>
      <c r="CR282" s="45"/>
      <c r="CS282" s="25">
        <f>CP282/CT282</f>
        <v>1809.090909090909</v>
      </c>
      <c r="CT282" s="127">
        <f>SUM(CT220,CT224,CT228,CT232,CT236,CT240,CT243,CT248,CT252,CT256,CT260,CT264,CT268)</f>
        <v>11</v>
      </c>
      <c r="CU282" s="45"/>
      <c r="CV282" s="44" t="str">
        <f t="shared" si="1397"/>
        <v>ジャグラーサウンドボタン</v>
      </c>
      <c r="CW282" s="43">
        <f t="shared" si="1397"/>
        <v>660</v>
      </c>
      <c r="CX282" s="127">
        <f>SUM(CX220,CX224,CX228,CX232,CX236,CX240,CX243,CX248,CX252,CX256,CX260,CX264,CX268)</f>
        <v>7260</v>
      </c>
      <c r="CY282" s="107">
        <f>CX282/CP282</f>
        <v>0.36482412060301506</v>
      </c>
      <c r="CZ282" s="37"/>
      <c r="DA282" s="29"/>
      <c r="DB282" s="47"/>
      <c r="DC282" s="45"/>
      <c r="DD282" s="45"/>
      <c r="DE282" s="45"/>
      <c r="DF282" s="45"/>
      <c r="DG282" s="25"/>
      <c r="DH282" s="45"/>
      <c r="DI282" s="107"/>
      <c r="DJ282" s="107"/>
      <c r="DK282" s="45"/>
      <c r="DL282" s="45"/>
      <c r="DM282" s="45"/>
      <c r="DN282" s="37"/>
      <c r="DO282" s="29"/>
      <c r="DP282" s="47"/>
      <c r="DQ282" s="45"/>
      <c r="DR282" s="45"/>
      <c r="DS282" s="45"/>
      <c r="DT282" s="45"/>
      <c r="DU282" s="25"/>
      <c r="DV282" s="45"/>
      <c r="DW282" s="45"/>
      <c r="DX282" s="45"/>
      <c r="DY282" s="45"/>
      <c r="DZ282" s="45"/>
      <c r="EA282" s="45"/>
      <c r="EB282" s="37"/>
      <c r="EC282" s="29"/>
      <c r="ED282" s="47"/>
      <c r="EE282" s="45"/>
      <c r="EF282" s="45"/>
      <c r="EG282" s="45"/>
      <c r="EH282" s="45"/>
      <c r="EI282" s="25"/>
      <c r="EJ282" s="45"/>
      <c r="EK282" s="107"/>
      <c r="EL282" s="107"/>
      <c r="EM282" s="45"/>
      <c r="EN282" s="45"/>
      <c r="EO282" s="45"/>
      <c r="EP282" s="37"/>
      <c r="EQ282" s="29"/>
      <c r="ER282" s="47"/>
      <c r="ES282" s="45"/>
      <c r="ET282" s="45"/>
      <c r="EU282" s="45"/>
      <c r="EV282" s="45"/>
      <c r="EW282" s="25"/>
      <c r="EX282" s="45"/>
      <c r="EY282" s="107"/>
      <c r="EZ282" s="107"/>
      <c r="FA282" s="45"/>
      <c r="FB282" s="45"/>
      <c r="FC282" s="45"/>
      <c r="FD282" s="37"/>
      <c r="FE282" s="60"/>
      <c r="FF282" s="47"/>
      <c r="FG282" s="45"/>
      <c r="FH282" s="45"/>
      <c r="FI282" s="45"/>
      <c r="FJ282" s="45"/>
      <c r="FK282" s="25"/>
      <c r="FL282" s="45"/>
      <c r="FM282" s="107"/>
      <c r="FN282" s="107"/>
      <c r="FO282" s="45"/>
      <c r="FP282" s="45"/>
      <c r="FQ282" s="45"/>
      <c r="FR282" s="37"/>
      <c r="FS282" s="29"/>
      <c r="FT282" s="47"/>
      <c r="FU282" s="45"/>
      <c r="FV282" s="45"/>
      <c r="FW282" s="45"/>
      <c r="FX282" s="45"/>
      <c r="FY282" s="25"/>
      <c r="FZ282" s="45"/>
      <c r="GA282" s="107"/>
      <c r="GB282" s="107"/>
      <c r="GC282" s="45"/>
      <c r="GD282" s="45"/>
      <c r="GE282" s="45"/>
      <c r="GF282" s="37"/>
      <c r="GG282" s="29"/>
      <c r="GH282" s="47"/>
      <c r="GI282" s="45"/>
      <c r="GJ282" s="45"/>
      <c r="GK282" s="45"/>
      <c r="GL282" s="45"/>
      <c r="GM282" s="25"/>
      <c r="GN282" s="45"/>
      <c r="GO282" s="107"/>
      <c r="GP282" s="107"/>
      <c r="GQ282" s="45"/>
      <c r="GR282" s="45"/>
      <c r="GS282" s="45"/>
      <c r="GT282" s="37"/>
      <c r="GU282" s="130"/>
      <c r="GV282" s="322" t="s">
        <v>38</v>
      </c>
      <c r="GW282" s="322"/>
      <c r="GX282" s="322"/>
      <c r="GY282" s="127">
        <f>SUM(GY220,GY224,GY228,GY232,GY236,GY240,GY244,GY248,GY252,GY256,GY260,GY264,GY268)*100</f>
        <v>238200</v>
      </c>
      <c r="GZ282" s="67"/>
      <c r="HA282" s="45"/>
      <c r="HB282" s="25">
        <f>GY282/HC282</f>
        <v>14887.5</v>
      </c>
      <c r="HC282" s="127">
        <f>SUM(HC220,HC224,HC228,HC232,HC236,HC240,HC243,HC248,HC252,HC256,HC260,HC264,HC268)</f>
        <v>16</v>
      </c>
      <c r="HD282" s="45"/>
      <c r="HE282" s="44" t="str">
        <f t="shared" si="1398"/>
        <v>ラブブ</v>
      </c>
      <c r="HF282" s="43">
        <f t="shared" si="1398"/>
        <v>1000</v>
      </c>
      <c r="HG282" s="127">
        <f>SUM(HG220,HG224,HG228,HG232,HG236,HG240,HG243,HG248,HG252,HG256,HG260,HG264,HG268)</f>
        <v>26500</v>
      </c>
      <c r="HH282" s="107">
        <f>HG282/GY282</f>
        <v>0.11125104953820319</v>
      </c>
      <c r="HI282" s="37"/>
      <c r="HJ282" s="29"/>
      <c r="HK282" s="322" t="s">
        <v>38</v>
      </c>
      <c r="HL282" s="322"/>
      <c r="HM282" s="127">
        <f>SUM(HM220,HM224,HM228,HM232,HM236,HM240,HM244,HM248,HM252,HM256,HM260,HM264,HM268)*100</f>
        <v>16700</v>
      </c>
      <c r="HN282" s="67"/>
      <c r="HO282" s="45"/>
      <c r="HP282" s="25">
        <f>HM282/HQ282</f>
        <v>16700</v>
      </c>
      <c r="HQ282" s="127">
        <f>SUM(HQ220,HQ224,HQ228,HQ232,HQ236,HQ240,HQ243,HQ248,HQ252,HQ256,HQ260,HQ264,HQ268)</f>
        <v>1</v>
      </c>
      <c r="HR282" s="45"/>
      <c r="HS282" s="44" t="str">
        <f t="shared" si="1399"/>
        <v>サンリオデニムポーチ</v>
      </c>
      <c r="HT282" s="43">
        <f t="shared" si="1399"/>
        <v>1300</v>
      </c>
      <c r="HU282" s="127">
        <f>SUM(HU220,HU224,HU228,HU232,HU236,HU240,HU243,HU248,HU252,HU256,HU260,HU264,HU268)</f>
        <v>1300</v>
      </c>
      <c r="HV282" s="107">
        <f>HU282/HM282</f>
        <v>7.7844311377245512E-2</v>
      </c>
      <c r="HW282" s="37"/>
      <c r="HX282" s="360"/>
      <c r="HY282" s="322" t="s">
        <v>38</v>
      </c>
      <c r="HZ282" s="322"/>
      <c r="IA282" s="127">
        <f>SUM(IA220,IA224,IA228,IA232,IA236,IA240,IA244,IA248,IA252,IA256,IA260,IA264,IA268)*100</f>
        <v>20600</v>
      </c>
      <c r="IB282" s="67"/>
      <c r="IC282" s="45"/>
      <c r="ID282" s="25">
        <f>IA282/IE282</f>
        <v>3433.3333333333335</v>
      </c>
      <c r="IE282" s="127">
        <f>SUM(IE220,IE224,IE228,IE232,IE236,IE240,IE243,IE248,IE252,IE256,IE260,IE264,IE268)</f>
        <v>6</v>
      </c>
      <c r="IF282" s="45"/>
      <c r="IG282" s="44" t="str">
        <f t="shared" si="1400"/>
        <v>ギャルキティマスコット</v>
      </c>
      <c r="IH282" s="43">
        <f t="shared" si="1400"/>
        <v>500</v>
      </c>
      <c r="II282" s="127">
        <f>SUM(II220,II224,II228,II232,II236,II240,II243,II248,II252,II256,II260,II264,II268)</f>
        <v>3800</v>
      </c>
      <c r="IJ282" s="107">
        <f>II282/IA282</f>
        <v>0.18446601941747573</v>
      </c>
      <c r="IK282" s="37"/>
      <c r="IL282" s="29"/>
      <c r="IM282" s="322" t="s">
        <v>38</v>
      </c>
      <c r="IN282" s="322"/>
      <c r="IO282" s="127">
        <f>SUM(IO220,IO224,IO228,IO232,IO236,IO240,IO244,IO248,IO252,IO256,IO260,IO264,IO268)*100</f>
        <v>21600</v>
      </c>
      <c r="IP282" s="67"/>
      <c r="IQ282" s="45"/>
      <c r="IR282" s="25">
        <f>IO282/IS282</f>
        <v>1800</v>
      </c>
      <c r="IS282" s="127">
        <f>SUM(IS220,IS224,IS228,IS232,IS236,IS240,IS243,IS248,IS252,IS256,IS260,IS264,IS268)</f>
        <v>12</v>
      </c>
      <c r="IT282" s="45"/>
      <c r="IU282" s="44" t="str">
        <f t="shared" si="1401"/>
        <v>ジャグラーイヤホン</v>
      </c>
      <c r="IV282" s="43">
        <f t="shared" si="1401"/>
        <v>1100</v>
      </c>
      <c r="IW282" s="127">
        <f>SUM(IW220,IW224,IW228,IW232,IW236,IW240,IW243,IW248,IW252,IW256,IW260,IW264,IW268)</f>
        <v>7400</v>
      </c>
      <c r="IX282" s="107">
        <f>IW282/IO282</f>
        <v>0.34259259259259262</v>
      </c>
      <c r="IY282" s="37"/>
      <c r="IZ282" s="130"/>
      <c r="JA282" s="322" t="s">
        <v>38</v>
      </c>
      <c r="JB282" s="322"/>
      <c r="JC282" s="127">
        <f>SUM(JC220,JC224,JC228,JC232,JC236,JC240,JC244,JC248,JC252,JC256,JC260,JC264,JC268)*100</f>
        <v>12900</v>
      </c>
      <c r="JD282" s="67"/>
      <c r="JE282" s="45"/>
      <c r="JF282" s="25">
        <f>JC282/JG282</f>
        <v>3225</v>
      </c>
      <c r="JG282" s="127">
        <f>SUM(JG220,JG224,JG228,JG232,JG236,JG240,JG243,JG248,JG252,JG256,JG260,JG264,JG268)</f>
        <v>4</v>
      </c>
      <c r="JH282" s="45"/>
      <c r="JI282" s="44" t="str">
        <f t="shared" si="1402"/>
        <v>キティでかぱっちん</v>
      </c>
      <c r="JJ282" s="43">
        <f t="shared" si="1402"/>
        <v>0</v>
      </c>
      <c r="JK282" s="127">
        <f>SUM(JK220,JK224,JK228,JK232,JK236,JK240,JK243,JK248,JK252,JK256,JK260,JK264,JK268)</f>
        <v>700</v>
      </c>
      <c r="JL282" s="107">
        <f>JK282/JC282</f>
        <v>5.4263565891472867E-2</v>
      </c>
      <c r="JM282" s="37"/>
      <c r="JN282" s="29"/>
      <c r="JO282" s="322" t="s">
        <v>38</v>
      </c>
      <c r="JP282" s="322"/>
      <c r="JQ282" s="127">
        <f>SUM(JQ220,JQ224,JQ228,JQ232,JQ236,JQ240,JQ244,JQ248,JQ252,JQ256,JQ260,JQ264,JQ268)*100</f>
        <v>26200</v>
      </c>
      <c r="JR282" s="67"/>
      <c r="JS282" s="45"/>
      <c r="JT282" s="25">
        <f>JQ282/JU282</f>
        <v>6550</v>
      </c>
      <c r="JU282" s="127">
        <f>SUM(JU220,JU224,JU228,JU232,JU236,JU240,JU243,JU248,JU252,JU256,JU260,JU264,JU268)</f>
        <v>4</v>
      </c>
      <c r="JV282" s="45"/>
      <c r="JW282" s="44" t="str">
        <f t="shared" si="1403"/>
        <v>モンチッチマスコット2</v>
      </c>
      <c r="JX282" s="43">
        <f t="shared" si="1403"/>
        <v>539</v>
      </c>
      <c r="JY282" s="127">
        <f>SUM(JY220,JY224,JY228,JY232,JY236,JY240,JY243,JY248,JY252,JY256,JY260,JY264,JY268)</f>
        <v>3278</v>
      </c>
      <c r="JZ282" s="107">
        <f>JY282/JQ282</f>
        <v>0.1251145038167939</v>
      </c>
      <c r="KA282" s="37"/>
      <c r="KB282" s="51"/>
      <c r="KC282" s="322" t="s">
        <v>38</v>
      </c>
      <c r="KD282" s="322"/>
      <c r="KE282" s="127">
        <f>SUM(KE220,KE224,KE228,KE232,KE236,KE240,KE244,KE248,KE252,KE256,KE260,KE264,KE268)*100</f>
        <v>26300</v>
      </c>
      <c r="KF282" s="67"/>
      <c r="KG282" s="45"/>
      <c r="KH282" s="25">
        <f>KE282/KI282</f>
        <v>2922.2222222222222</v>
      </c>
      <c r="KI282" s="127">
        <f>SUM(KI220,KI224,KI228,KI232,KI236,KI240,KI243,KI248,KI252,KI256,KI260,KI264,KI268)</f>
        <v>9</v>
      </c>
      <c r="KJ282" s="45"/>
      <c r="KK282" s="44" t="str">
        <f>KK220</f>
        <v>雪見イヤホン</v>
      </c>
      <c r="KL282" s="43">
        <f>KL220</f>
        <v>1100</v>
      </c>
      <c r="KM282" s="127">
        <f>SUM(KM220,KM224,KM228,KM232,KM236,KM240,KM243,KM248,KM252,KM256,KM260,KM264,KM268)</f>
        <v>10860</v>
      </c>
      <c r="KN282" s="107">
        <f>KM282/KE282</f>
        <v>0.41292775665399239</v>
      </c>
      <c r="KO282" s="37"/>
      <c r="KP282" s="29"/>
      <c r="KQ282" s="322" t="s">
        <v>38</v>
      </c>
      <c r="KR282" s="322"/>
      <c r="KS282" s="127">
        <f>SUM(KS220,KS224,KS228,KS232,KS236,KS240,KS244,KS248,KS252,KS256,KS260,KS264,KS268)*100</f>
        <v>19100</v>
      </c>
      <c r="KT282" s="67"/>
      <c r="KU282" s="45"/>
      <c r="KV282" s="25">
        <f>KS282/KW282</f>
        <v>6366.666666666667</v>
      </c>
      <c r="KW282" s="127">
        <f>SUM(KW220,KW224,KW228,KW232,KW236,KW240,KW243,KW248,KW252,KW256,KW260,KW264,KW268)</f>
        <v>3</v>
      </c>
      <c r="KX282" s="45"/>
      <c r="KY282" s="68" t="str">
        <f>KY220</f>
        <v>モンチッチケース</v>
      </c>
      <c r="KZ282" s="43">
        <f>KZ220</f>
        <v>1000</v>
      </c>
      <c r="LA282" s="127">
        <f>SUM(LA220,LA224,LA228,LA232,LA236,LA240,LA243,LA248,LA252,LA256,LA260,LA264,LA268)</f>
        <v>3000</v>
      </c>
      <c r="LB282" s="107">
        <f>LA282/KS282</f>
        <v>0.15706806282722513</v>
      </c>
      <c r="LC282" s="37"/>
      <c r="LD282" s="29"/>
      <c r="LE282" s="47"/>
      <c r="LF282" s="45"/>
      <c r="LG282" s="45"/>
      <c r="LH282" s="45"/>
      <c r="LI282" s="45"/>
      <c r="LJ282" s="25"/>
      <c r="LK282" s="45"/>
      <c r="LL282" s="45"/>
      <c r="LM282" s="63"/>
      <c r="LN282" s="67"/>
      <c r="LO282" s="45"/>
      <c r="LP282" s="46"/>
      <c r="LQ282" s="37"/>
      <c r="LR282" s="29"/>
      <c r="LS282" s="47"/>
      <c r="LT282" s="45"/>
      <c r="LU282" s="45"/>
      <c r="LV282" s="45"/>
      <c r="LW282" s="45"/>
      <c r="LX282" s="25"/>
      <c r="LY282" s="45"/>
      <c r="LZ282" s="107"/>
      <c r="MA282" s="107"/>
      <c r="MB282" s="45"/>
      <c r="MC282" s="45"/>
      <c r="MD282" s="45"/>
      <c r="ME282" s="37"/>
      <c r="MF282" s="29"/>
      <c r="MG282" s="47"/>
      <c r="MH282" s="45"/>
      <c r="MI282" s="45"/>
      <c r="MJ282" s="45"/>
      <c r="MK282" s="45"/>
      <c r="ML282" s="25"/>
      <c r="MM282" s="45"/>
      <c r="MN282" s="107"/>
      <c r="MO282" s="107"/>
      <c r="MP282" s="45"/>
      <c r="MQ282" s="45"/>
      <c r="MR282" s="45"/>
      <c r="MS282" s="37"/>
      <c r="MT282" s="29"/>
      <c r="MU282" s="47"/>
      <c r="MV282" s="45"/>
      <c r="MW282" s="45"/>
      <c r="MX282" s="45"/>
      <c r="MY282" s="45"/>
      <c r="MZ282" s="25"/>
      <c r="NA282" s="45"/>
      <c r="NB282" s="107"/>
      <c r="NC282" s="107"/>
      <c r="ND282" s="45"/>
      <c r="NE282" s="45"/>
      <c r="NF282" s="45"/>
      <c r="NG282" s="37"/>
      <c r="NH282" s="29"/>
      <c r="NI282" s="47"/>
      <c r="NJ282" s="45"/>
      <c r="NK282" s="45"/>
      <c r="NL282" s="45"/>
      <c r="NM282" s="45"/>
      <c r="NN282" s="25"/>
      <c r="NO282" s="45"/>
      <c r="NP282" s="107"/>
      <c r="NQ282" s="107"/>
      <c r="NR282" s="45"/>
      <c r="NS282" s="45"/>
      <c r="NT282" s="45"/>
      <c r="NU282" s="37"/>
    </row>
    <row r="283" spans="1:385" x14ac:dyDescent="0.25">
      <c r="A283" s="136" t="s">
        <v>1192</v>
      </c>
      <c r="B283" s="137">
        <f t="shared" ref="B283:G283" si="1404">SUMIF(B219:B282,"&gt;=0")</f>
        <v>40897</v>
      </c>
      <c r="C283" s="137">
        <f t="shared" si="1404"/>
        <v>13560</v>
      </c>
      <c r="D283" s="137">
        <f t="shared" si="1404"/>
        <v>2661</v>
      </c>
      <c r="E283" s="137">
        <f t="shared" si="1404"/>
        <v>16217</v>
      </c>
      <c r="F283" s="137">
        <f t="shared" si="1404"/>
        <v>6523</v>
      </c>
      <c r="G283" s="138">
        <f t="shared" si="1404"/>
        <v>1936</v>
      </c>
      <c r="H283" s="135"/>
      <c r="I283" s="319">
        <f>J275+AL275+DR275+AZ275+BN275+KS275+CP275+LG276+DD275+LU275+KE275+CB275+IA275+IO275+JC275+JQ275+NK275+MW275+MI275+X275+FH275+FV275+GY275+HM275+GJ275+EF275+ET275</f>
        <v>4235800</v>
      </c>
      <c r="J283" s="319"/>
      <c r="K283" s="33" t="s">
        <v>45</v>
      </c>
      <c r="L283" s="45"/>
      <c r="M283" s="325" t="s">
        <v>1190</v>
      </c>
      <c r="N283" s="325"/>
      <c r="O283" s="139">
        <f>O279+LP279+DI279+LZ279+CX278+CJ278+KM278+BV278+AQ279+BE279+DW279+LA278+AC279+II278+IW278+JK278+JY278+NP279+NB279+MN279</f>
        <v>0</v>
      </c>
      <c r="P283" s="139"/>
      <c r="Q283" s="45"/>
      <c r="R283" s="45"/>
      <c r="S283" s="45"/>
      <c r="T283" s="37"/>
      <c r="U283" s="29"/>
      <c r="V283" s="47"/>
      <c r="W283" s="319"/>
      <c r="X283" s="319"/>
      <c r="Y283" s="33"/>
      <c r="Z283" s="45"/>
      <c r="AA283" s="25"/>
      <c r="AB283" s="45"/>
      <c r="AC283" s="107"/>
      <c r="AD283" s="107"/>
      <c r="AE283" s="45"/>
      <c r="AF283" s="45"/>
      <c r="AG283" s="45"/>
      <c r="AH283" s="37"/>
      <c r="AI283" s="29"/>
      <c r="AJ283" s="47"/>
      <c r="AK283" s="45"/>
      <c r="AL283" s="45"/>
      <c r="AM283" s="45"/>
      <c r="AN283" s="45"/>
      <c r="AO283" s="25"/>
      <c r="AP283" s="45"/>
      <c r="AQ283" s="45"/>
      <c r="AR283" s="45"/>
      <c r="AS283" s="45"/>
      <c r="AT283" s="45"/>
      <c r="AU283" s="45"/>
      <c r="AV283" s="37"/>
      <c r="AW283" s="29"/>
      <c r="AX283" s="47"/>
      <c r="AY283" s="45"/>
      <c r="AZ283" s="45"/>
      <c r="BA283" s="45"/>
      <c r="BB283" s="45"/>
      <c r="BC283" s="25"/>
      <c r="BD283" s="45"/>
      <c r="BE283" s="45"/>
      <c r="BF283" s="45"/>
      <c r="BG283" s="45"/>
      <c r="BH283" s="45"/>
      <c r="BI283" s="45"/>
      <c r="BJ283" s="37"/>
      <c r="BK283" s="29"/>
      <c r="BL283" s="322" t="s">
        <v>38</v>
      </c>
      <c r="BM283" s="322"/>
      <c r="BN283" s="127">
        <f>SUM(BN221,BN225,BN229,BN233,BN237,BN241,BN245,BN249,BN253,BN257,BN261,BN265,BN269)*100</f>
        <v>81300</v>
      </c>
      <c r="BO283" s="67"/>
      <c r="BP283" s="45"/>
      <c r="BQ283" s="25">
        <f>BN283/BR283</f>
        <v>6775</v>
      </c>
      <c r="BR283" s="127">
        <f>SUM(BR221,BR225,BR229,BR233,BR237,BR241,BR245,BR249,BR253,BR257,BR261,BR265,BR269)</f>
        <v>12</v>
      </c>
      <c r="BS283" s="45"/>
      <c r="BT283" s="44" t="str">
        <f t="shared" si="1395"/>
        <v>サンリオボアバンスクリップ</v>
      </c>
      <c r="BU283" s="43">
        <f t="shared" si="1395"/>
        <v>1100</v>
      </c>
      <c r="BV283" s="127">
        <f>SUM(BV221,BV225,BV229,BV233,BV237,BV241,BV245,BV249,BV253,BV257,BV261,BV265,BV269)</f>
        <v>13200</v>
      </c>
      <c r="BW283" s="107">
        <f>BV283/BN283</f>
        <v>0.16236162361623616</v>
      </c>
      <c r="BX283" s="37"/>
      <c r="BY283" s="57"/>
      <c r="BZ283" s="322" t="s">
        <v>38</v>
      </c>
      <c r="CA283" s="322"/>
      <c r="CB283" s="127">
        <f>SUM(CB221,CB225,CB229,CB233,CB237,CB241,CB245,CB249,CB253,CB257,CB261,CB265,CB269)*100</f>
        <v>26800</v>
      </c>
      <c r="CC283" s="67"/>
      <c r="CD283" s="45"/>
      <c r="CE283" s="25">
        <f>CB283/CF283</f>
        <v>4466.666666666667</v>
      </c>
      <c r="CF283" s="127">
        <f>SUM(CF221,CF225,CF229,CF233,CF237,CF241,CF245,CF249,CF253,CF257,CF261,CF265,CF269)</f>
        <v>6</v>
      </c>
      <c r="CG283" s="45"/>
      <c r="CH283" s="44" t="str">
        <f t="shared" si="1396"/>
        <v>サンリオボアバンスクリップ</v>
      </c>
      <c r="CI283" s="43">
        <f t="shared" si="1396"/>
        <v>1100</v>
      </c>
      <c r="CJ283" s="127">
        <f>SUM(CJ221,CJ225,CJ229,CJ233,CJ237,CJ241,CJ245,CJ249,CJ253,CJ257,CJ261,CJ265,CJ269)</f>
        <v>6600</v>
      </c>
      <c r="CK283" s="107">
        <f>CJ283/CB283</f>
        <v>0.2462686567164179</v>
      </c>
      <c r="CL283" s="37"/>
      <c r="CM283" s="29"/>
      <c r="CN283" s="322" t="s">
        <v>38</v>
      </c>
      <c r="CO283" s="322"/>
      <c r="CP283" s="127">
        <f>SUM(CP221,CP225,CP229,CP233,CP237,CP241,CP245,CP249,CP253,CP257,CP261,CP265,CP269)*100</f>
        <v>22000</v>
      </c>
      <c r="CQ283" s="67"/>
      <c r="CR283" s="45"/>
      <c r="CS283" s="25">
        <f>CP283/CT283</f>
        <v>11000</v>
      </c>
      <c r="CT283" s="127">
        <f>SUM(CT221,CT225,CT229,CT233,CT237,CT241,CT245,CT249,CT253,CT257,CT261,CT265,CT269)</f>
        <v>2</v>
      </c>
      <c r="CU283" s="45"/>
      <c r="CV283" s="44" t="str">
        <f t="shared" si="1397"/>
        <v>キティしっぽ付きポーチ</v>
      </c>
      <c r="CW283" s="43">
        <f t="shared" si="1397"/>
        <v>880</v>
      </c>
      <c r="CX283" s="127">
        <f>SUM(CX221,CX225,CX229,CX233,CX237,CX241,CX245,CX249,CX253,CX257,CX261,CX265,CX269)</f>
        <v>1760</v>
      </c>
      <c r="CY283" s="107">
        <f>CX283/CP283</f>
        <v>0.08</v>
      </c>
      <c r="CZ283" s="37"/>
      <c r="DA283" s="29"/>
      <c r="DB283" s="47"/>
      <c r="DC283" s="319"/>
      <c r="DD283" s="319"/>
      <c r="DE283" s="33"/>
      <c r="DF283" s="45"/>
      <c r="DG283" s="25"/>
      <c r="DH283" s="45"/>
      <c r="DI283" s="107"/>
      <c r="DJ283" s="107"/>
      <c r="DK283" s="45"/>
      <c r="DL283" s="45"/>
      <c r="DM283" s="45"/>
      <c r="DN283" s="37"/>
      <c r="DO283" s="29"/>
      <c r="DP283" s="47"/>
      <c r="DQ283" s="45"/>
      <c r="DR283" s="45"/>
      <c r="DS283" s="45"/>
      <c r="DT283" s="45"/>
      <c r="DU283" s="25"/>
      <c r="DV283" s="45"/>
      <c r="DW283" s="45"/>
      <c r="DX283" s="45"/>
      <c r="DY283" s="45"/>
      <c r="DZ283" s="45"/>
      <c r="EA283" s="45"/>
      <c r="EB283" s="37"/>
      <c r="EC283" s="29"/>
      <c r="ED283" s="47"/>
      <c r="EE283" s="319"/>
      <c r="EF283" s="319"/>
      <c r="EG283" s="33"/>
      <c r="EH283" s="45"/>
      <c r="EI283" s="25"/>
      <c r="EJ283" s="45"/>
      <c r="EK283" s="107"/>
      <c r="EL283" s="107"/>
      <c r="EM283" s="45"/>
      <c r="EN283" s="45"/>
      <c r="EO283" s="45"/>
      <c r="EP283" s="37"/>
      <c r="EQ283" s="29"/>
      <c r="ER283" s="47"/>
      <c r="ES283" s="319"/>
      <c r="ET283" s="319"/>
      <c r="EU283" s="33"/>
      <c r="EV283" s="45"/>
      <c r="EW283" s="25"/>
      <c r="EX283" s="45"/>
      <c r="EY283" s="107"/>
      <c r="EZ283" s="107"/>
      <c r="FA283" s="45"/>
      <c r="FB283" s="45"/>
      <c r="FC283" s="45"/>
      <c r="FD283" s="37"/>
      <c r="FE283" s="60"/>
      <c r="FF283" s="47"/>
      <c r="FG283" s="319"/>
      <c r="FH283" s="319"/>
      <c r="FI283" s="33"/>
      <c r="FJ283" s="45"/>
      <c r="FK283" s="25"/>
      <c r="FL283" s="45"/>
      <c r="FM283" s="107"/>
      <c r="FN283" s="107"/>
      <c r="FO283" s="45"/>
      <c r="FP283" s="45"/>
      <c r="FQ283" s="45"/>
      <c r="FR283" s="37"/>
      <c r="FS283" s="29"/>
      <c r="FT283" s="47"/>
      <c r="FU283" s="319"/>
      <c r="FV283" s="319"/>
      <c r="FW283" s="33"/>
      <c r="FX283" s="45"/>
      <c r="FY283" s="25"/>
      <c r="FZ283" s="45"/>
      <c r="GA283" s="107"/>
      <c r="GB283" s="107"/>
      <c r="GC283" s="45"/>
      <c r="GD283" s="45"/>
      <c r="GE283" s="45"/>
      <c r="GF283" s="37"/>
      <c r="GG283" s="29"/>
      <c r="GH283" s="47"/>
      <c r="GI283" s="319"/>
      <c r="GJ283" s="319"/>
      <c r="GK283" s="33"/>
      <c r="GL283" s="45"/>
      <c r="GM283" s="25"/>
      <c r="GN283" s="45"/>
      <c r="GO283" s="107"/>
      <c r="GP283" s="107"/>
      <c r="GQ283" s="45"/>
      <c r="GR283" s="45"/>
      <c r="GS283" s="45"/>
      <c r="GT283" s="37"/>
      <c r="GU283" s="130"/>
      <c r="GV283" s="322" t="s">
        <v>38</v>
      </c>
      <c r="GW283" s="322"/>
      <c r="GX283" s="322"/>
      <c r="GY283" s="127">
        <f>SUM(GY221,GY225,GY229,GY233,GY237,GY241,GY245,GY249,GY253,GY257,GY261,GY265,GY269)*100</f>
        <v>8600</v>
      </c>
      <c r="GZ283" s="67"/>
      <c r="HA283" s="45"/>
      <c r="HB283" s="25">
        <f>GY283/HC283</f>
        <v>452.63157894736844</v>
      </c>
      <c r="HC283" s="127">
        <f>SUM(HC221,HC225,HC229,HC233,HC237,HC241,HC245,HC249,HC253,HC257,HC261,HC265,HC269)</f>
        <v>19</v>
      </c>
      <c r="HD283" s="45"/>
      <c r="HE283" s="44" t="str">
        <f t="shared" si="1398"/>
        <v>アンパンおべんとパズル</v>
      </c>
      <c r="HF283" s="43">
        <f t="shared" si="1398"/>
        <v>1100</v>
      </c>
      <c r="HG283" s="127">
        <f>SUM(HG221,HG225,HG229,HG233,HG237,HG241,HG245,HG249,HG253,HG257,HG261,HG265,HG269)</f>
        <v>20600</v>
      </c>
      <c r="HH283" s="107">
        <f>HG283/GY283</f>
        <v>2.3953488372093021</v>
      </c>
      <c r="HI283" s="37"/>
      <c r="HJ283" s="29"/>
      <c r="HK283" s="322" t="s">
        <v>38</v>
      </c>
      <c r="HL283" s="322"/>
      <c r="HM283" s="127">
        <f>SUM(HM221,HM225,HM229,HM233,HM237,HM241,HM245,HM249,HM253,HM257,HM261,HM265,HM269)*100</f>
        <v>40600</v>
      </c>
      <c r="HN283" s="67"/>
      <c r="HO283" s="45"/>
      <c r="HP283" s="25">
        <f>HM283/HQ283</f>
        <v>2900</v>
      </c>
      <c r="HQ283" s="127">
        <f>SUM(HQ221,HQ225,HQ229,HQ233,HQ237,HQ241,HQ245,HQ249,HQ253,HQ257,HQ261,HQ265,HQ269)</f>
        <v>14</v>
      </c>
      <c r="HR283" s="45"/>
      <c r="HS283" s="44" t="str">
        <f t="shared" si="1399"/>
        <v>ゲームアーク</v>
      </c>
      <c r="HT283" s="43">
        <f t="shared" si="1399"/>
        <v>600</v>
      </c>
      <c r="HU283" s="127">
        <f>SUM(HU221,HU225,HU229,HU233,HU237,HU241,HU245,HU249,HU253,HU257,HU261,HU265,HU269)</f>
        <v>9900</v>
      </c>
      <c r="HV283" s="107">
        <f>HU283/HM283</f>
        <v>0.24384236453201971</v>
      </c>
      <c r="HW283" s="37"/>
      <c r="HX283" s="360"/>
      <c r="HY283" s="322" t="s">
        <v>38</v>
      </c>
      <c r="HZ283" s="322"/>
      <c r="IA283" s="127">
        <f>SUM(IA221,IA225,IA229,IA233,IA237,IA241,IA245,IA249,IA253,IA257,IA261,IA265,IA269)*100</f>
        <v>126800</v>
      </c>
      <c r="IB283" s="67"/>
      <c r="IC283" s="45"/>
      <c r="ID283" s="25">
        <f>IA283/IE283</f>
        <v>1546.3414634146341</v>
      </c>
      <c r="IE283" s="127">
        <f>SUM(IE221,IE225,IE229,IE233,IE237,IE241,IE245,IE249,IE253,IE257,IE261,IE265,IE269)</f>
        <v>82</v>
      </c>
      <c r="IF283" s="45"/>
      <c r="IG283" s="44" t="str">
        <f t="shared" si="1400"/>
        <v>ボンボンドロップシール</v>
      </c>
      <c r="IH283" s="43">
        <f t="shared" si="1400"/>
        <v>200</v>
      </c>
      <c r="II283" s="127">
        <f>SUM(II221,II225,II229,II233,II237,II241,II245,II249,II253,II257,II261,II265,II269)</f>
        <v>18000</v>
      </c>
      <c r="IJ283" s="107">
        <f>II283/IA283</f>
        <v>0.14195583596214512</v>
      </c>
      <c r="IK283" s="37"/>
      <c r="IL283" s="29"/>
      <c r="IM283" s="322" t="s">
        <v>38</v>
      </c>
      <c r="IN283" s="322"/>
      <c r="IO283" s="127">
        <f>SUM(IO221,IO225,IO229,IO233,IO237,IO241,IO245,IO249,IO253,IO257,IO261,IO265,IO269)*100</f>
        <v>65800</v>
      </c>
      <c r="IP283" s="67"/>
      <c r="IQ283" s="45"/>
      <c r="IR283" s="25">
        <f>IO283/IS283</f>
        <v>1778.3783783783783</v>
      </c>
      <c r="IS283" s="127">
        <f>SUM(IS221,IS225,IS229,IS233,IS237,IS241,IS245,IS249,IS253,IS257,IS261,IS265,IS269)</f>
        <v>37</v>
      </c>
      <c r="IT283" s="45"/>
      <c r="IU283" s="44" t="str">
        <f t="shared" si="1401"/>
        <v>アングリーキーホルダー</v>
      </c>
      <c r="IV283" s="43">
        <f t="shared" si="1401"/>
        <v>200</v>
      </c>
      <c r="IW283" s="127">
        <f>SUM(IW221,IW225,IW229,IW233,IW237,IW241,IW245,IW249,IW253,IW257,IW261,IW265,IW269)</f>
        <v>24500</v>
      </c>
      <c r="IX283" s="107">
        <f>IW283/IO283</f>
        <v>0.37234042553191488</v>
      </c>
      <c r="IY283" s="37"/>
      <c r="IZ283" s="130"/>
      <c r="JA283" s="322" t="s">
        <v>38</v>
      </c>
      <c r="JB283" s="322"/>
      <c r="JC283" s="127">
        <f>SUM(JC221,JC225,JC229,JC233,JC237,JC241,JC245,JC249,JC253,JC257,JC261,JC265,JC269)*100</f>
        <v>94600</v>
      </c>
      <c r="JD283" s="67"/>
      <c r="JE283" s="45"/>
      <c r="JF283" s="25">
        <f>JC283/JG283</f>
        <v>2782.3529411764707</v>
      </c>
      <c r="JG283" s="127">
        <f>SUM(JG221,JG225,JG229,JG233,JG237,JG241,JG245,JG249,JG253,JG257,JG261,JG265,JG269)</f>
        <v>34</v>
      </c>
      <c r="JH283" s="45"/>
      <c r="JI283" s="44" t="str">
        <f t="shared" si="1402"/>
        <v>AIモンスターラバー</v>
      </c>
      <c r="JJ283" s="43">
        <f t="shared" si="1402"/>
        <v>250</v>
      </c>
      <c r="JK283" s="127">
        <f>SUM(JK221,JK225,JK229,JK233,JK237,JK241,JK245,JK249,JK253,JK257,JK261,JK265,JK269)</f>
        <v>20400</v>
      </c>
      <c r="JL283" s="107">
        <f>JK283/JC283</f>
        <v>0.21564482029598309</v>
      </c>
      <c r="JM283" s="37"/>
      <c r="JN283" s="29"/>
      <c r="JO283" s="322" t="s">
        <v>38</v>
      </c>
      <c r="JP283" s="322"/>
      <c r="JQ283" s="127">
        <f>SUM(JQ221,JQ225,JQ229,JQ233,JQ237,JQ241,JQ245,JQ249,JQ253,JQ257,JQ261,JQ265,JQ269)*100</f>
        <v>13700</v>
      </c>
      <c r="JR283" s="67"/>
      <c r="JS283" s="45"/>
      <c r="JT283" s="25">
        <f>JQ283/JU283</f>
        <v>913.33333333333337</v>
      </c>
      <c r="JU283" s="127">
        <f>SUM(JU221,JU225,JU229,JU233,JU237,JU241,JU245,JU249,JU253,JU257,JU261,JU265,JU269)</f>
        <v>15</v>
      </c>
      <c r="JV283" s="45"/>
      <c r="JW283" s="44" t="str">
        <f t="shared" si="1403"/>
        <v>サンリオホワイトマスコット</v>
      </c>
      <c r="JX283" s="43">
        <f t="shared" si="1403"/>
        <v>0</v>
      </c>
      <c r="JY283" s="127">
        <f>SUM(JY221,JY225,JY229,JY233,JY237,JY241,JY245,JY249,JY253,JY257,JY261,JY265,JY269)</f>
        <v>1800</v>
      </c>
      <c r="JZ283" s="107">
        <f>JY283/JQ283</f>
        <v>0.13138686131386862</v>
      </c>
      <c r="KA283" s="37"/>
      <c r="KB283" s="51"/>
      <c r="KC283" s="322" t="s">
        <v>38</v>
      </c>
      <c r="KD283" s="322"/>
      <c r="KE283" s="127">
        <f>SUM(KE221,KE225,KE229,KE233,KE237,KE241,KE245,KE249,KE253,KE257,KE261,KE265,KE269)*100</f>
        <v>80500</v>
      </c>
      <c r="KF283" s="67"/>
      <c r="KG283" s="45"/>
      <c r="KH283" s="25">
        <f>KE283/KI283</f>
        <v>3096.1538461538462</v>
      </c>
      <c r="KI283" s="127">
        <f>SUM(KI221,KI225,KI229,KI233,KI237,KI241,KI245,KI249,KI253,KI257,KI261,KI265,KI269)</f>
        <v>26</v>
      </c>
      <c r="KJ283" s="45"/>
      <c r="KK283" s="44" t="str">
        <f>KK221</f>
        <v>ラブブマスコット</v>
      </c>
      <c r="KL283" s="43">
        <f>KL221</f>
        <v>250</v>
      </c>
      <c r="KM283" s="127">
        <f>SUM(KM221,KM225,KM229,KM233,KM237,KM241,KM245,KM249,KM253,KM257,KM261,KM265,KM269)</f>
        <v>25200</v>
      </c>
      <c r="KN283" s="107">
        <f>KM283/KE283</f>
        <v>0.31304347826086959</v>
      </c>
      <c r="KO283" s="37"/>
      <c r="KP283" s="29"/>
      <c r="KQ283" s="322" t="s">
        <v>38</v>
      </c>
      <c r="KR283" s="322"/>
      <c r="KS283" s="127">
        <f>SUM(KS221,KS225,KS229,KS233,KS237,KS241,KS245,KS249,KS253,KS257,KS261,KS265,KS269)*100</f>
        <v>39400</v>
      </c>
      <c r="KT283" s="67"/>
      <c r="KU283" s="45"/>
      <c r="KV283" s="25">
        <f>KS283/KW283</f>
        <v>39400</v>
      </c>
      <c r="KW283" s="127">
        <f>SUM(KW221,KW225,KW229,KW233,KW237,KW241,KW245,KW249,KW253,KW257,KW261,KW265,KW269)</f>
        <v>1</v>
      </c>
      <c r="KX283" s="45"/>
      <c r="KY283" s="68" t="str">
        <f>KY221</f>
        <v>ゲームアーク</v>
      </c>
      <c r="KZ283" s="43">
        <f>KZ221</f>
        <v>0</v>
      </c>
      <c r="LA283" s="127">
        <f>SUM(LA221,LA225,LA229,LA233,LA237,LA241,LA245,LA249,LA253,LA257,LA261,LA265,LA269)</f>
        <v>0</v>
      </c>
      <c r="LB283" s="107">
        <f>LA283/KS283</f>
        <v>0</v>
      </c>
      <c r="LC283" s="37"/>
      <c r="LD283" s="29"/>
      <c r="LE283" s="47"/>
      <c r="LF283" s="45"/>
      <c r="LG283" s="45"/>
      <c r="LH283" s="45"/>
      <c r="LI283" s="45"/>
      <c r="LJ283" s="25"/>
      <c r="LK283" s="45"/>
      <c r="LL283" s="45"/>
      <c r="LM283" s="63"/>
      <c r="LN283" s="67"/>
      <c r="LO283" s="45"/>
      <c r="LP283" s="46"/>
      <c r="LQ283" s="37"/>
      <c r="LR283" s="29"/>
      <c r="LS283" s="47"/>
      <c r="LT283" s="319"/>
      <c r="LU283" s="319"/>
      <c r="LV283" s="33"/>
      <c r="LW283" s="45"/>
      <c r="LX283" s="25"/>
      <c r="LY283" s="45"/>
      <c r="LZ283" s="107"/>
      <c r="MA283" s="107"/>
      <c r="MB283" s="45"/>
      <c r="MC283" s="45"/>
      <c r="MD283" s="45"/>
      <c r="ME283" s="37"/>
      <c r="MF283" s="29"/>
      <c r="MG283" s="47"/>
      <c r="MH283" s="319"/>
      <c r="MI283" s="319"/>
      <c r="MJ283" s="33"/>
      <c r="MK283" s="45"/>
      <c r="ML283" s="25"/>
      <c r="MM283" s="45"/>
      <c r="MN283" s="107"/>
      <c r="MO283" s="107"/>
      <c r="MP283" s="45"/>
      <c r="MQ283" s="45"/>
      <c r="MR283" s="45"/>
      <c r="MS283" s="37"/>
      <c r="MT283" s="29"/>
      <c r="MU283" s="47"/>
      <c r="MV283" s="319"/>
      <c r="MW283" s="319"/>
      <c r="MX283" s="33"/>
      <c r="MY283" s="45"/>
      <c r="MZ283" s="25"/>
      <c r="NA283" s="45"/>
      <c r="NB283" s="107"/>
      <c r="NC283" s="107"/>
      <c r="ND283" s="45"/>
      <c r="NE283" s="45"/>
      <c r="NF283" s="45"/>
      <c r="NG283" s="37"/>
      <c r="NH283" s="29"/>
      <c r="NI283" s="47"/>
      <c r="NJ283" s="319"/>
      <c r="NK283" s="319"/>
      <c r="NL283" s="33"/>
      <c r="NM283" s="45"/>
      <c r="NN283" s="25"/>
      <c r="NO283" s="45"/>
      <c r="NP283" s="107"/>
      <c r="NQ283" s="107"/>
      <c r="NR283" s="45"/>
      <c r="NS283" s="45"/>
      <c r="NT283" s="45"/>
      <c r="NU283" s="37"/>
    </row>
    <row r="284" spans="1:385" ht="15" customHeight="1" thickBot="1" x14ac:dyDescent="0.3">
      <c r="A284" s="140" t="s">
        <v>40</v>
      </c>
      <c r="B284" s="141">
        <f>B283/A276</f>
        <v>1460.6071428571429</v>
      </c>
      <c r="C284" s="142">
        <f>C283/A276</f>
        <v>484.28571428571428</v>
      </c>
      <c r="D284" s="142">
        <f>D283/A276</f>
        <v>95.035714285714292</v>
      </c>
      <c r="E284" s="143">
        <f>E283/A276</f>
        <v>579.17857142857144</v>
      </c>
      <c r="F284" s="137">
        <f>F283/A276</f>
        <v>232.96428571428572</v>
      </c>
      <c r="G284" s="138">
        <f>G283/A276</f>
        <v>69.142857142857139</v>
      </c>
      <c r="H284" s="135"/>
      <c r="I284" s="319">
        <f>I283/A276</f>
        <v>151278.57142857142</v>
      </c>
      <c r="J284" s="319"/>
      <c r="K284" s="45">
        <f>I284*A277</f>
        <v>4235800</v>
      </c>
      <c r="L284" s="45"/>
      <c r="M284" s="25" t="s">
        <v>41</v>
      </c>
      <c r="N284" s="45">
        <f>N277+AP277+DV278+BD278+BV275+LA275+CX275+LO276+DH277+LY277+KM275+CJ275+II275+IW275+JK275+JY275+NA277+MM277+AB277+NO277</f>
        <v>794066</v>
      </c>
      <c r="O284" s="107">
        <f>N284/I283</f>
        <v>0.18746541385334531</v>
      </c>
      <c r="P284" s="107"/>
      <c r="Q284" s="46"/>
      <c r="R284" s="46"/>
      <c r="S284" s="46"/>
      <c r="T284" s="37"/>
      <c r="U284" s="29"/>
      <c r="V284" s="47"/>
      <c r="W284" s="319"/>
      <c r="X284" s="319"/>
      <c r="Y284" s="45"/>
      <c r="Z284" s="45"/>
      <c r="AA284" s="25"/>
      <c r="AB284" s="45"/>
      <c r="AC284" s="107"/>
      <c r="AD284" s="107"/>
      <c r="AE284" s="46"/>
      <c r="AF284" s="46"/>
      <c r="AG284" s="46"/>
      <c r="AH284" s="37"/>
      <c r="AI284" s="29"/>
      <c r="AJ284" s="47"/>
      <c r="AK284" s="45"/>
      <c r="AL284" s="45"/>
      <c r="AM284" s="45"/>
      <c r="AN284" s="45"/>
      <c r="AO284" s="25"/>
      <c r="AP284" s="45"/>
      <c r="AQ284" s="45"/>
      <c r="AR284" s="45"/>
      <c r="AS284" s="45"/>
      <c r="AT284" s="45"/>
      <c r="AU284" s="45"/>
      <c r="AV284" s="37"/>
      <c r="AW284" s="29"/>
      <c r="AX284" s="47"/>
      <c r="AY284" s="45"/>
      <c r="AZ284" s="45"/>
      <c r="BA284" s="45"/>
      <c r="BB284" s="45"/>
      <c r="BC284" s="25"/>
      <c r="BD284" s="45"/>
      <c r="BE284" s="45"/>
      <c r="BF284" s="45"/>
      <c r="BG284" s="45"/>
      <c r="BH284" s="45"/>
      <c r="BI284" s="45"/>
      <c r="BJ284" s="37"/>
      <c r="BK284" s="29"/>
      <c r="BL284" s="322" t="s">
        <v>38</v>
      </c>
      <c r="BM284" s="322"/>
      <c r="BN284" s="127">
        <f>SUM(BN222,BN226,BN230,BN234,BN238,BN242,BN246,BN250,BN254,BN258,BN262,BN266,BN270)*100</f>
        <v>26500</v>
      </c>
      <c r="BO284" s="67"/>
      <c r="BP284" s="45"/>
      <c r="BQ284" s="25">
        <f>BN284/BR284</f>
        <v>1892.8571428571429</v>
      </c>
      <c r="BR284" s="127">
        <f>SUM(BR222,BR226,BR230,BR234,BR238,BR242,BR246,BR250,BR254,BR258,BR262,BR266,BR270)</f>
        <v>14</v>
      </c>
      <c r="BS284" s="45"/>
      <c r="BT284" s="44" t="str">
        <f t="shared" si="1395"/>
        <v>モンチッチフェイスポーチ</v>
      </c>
      <c r="BU284" s="43">
        <f t="shared" si="1395"/>
        <v>1100</v>
      </c>
      <c r="BV284" s="127">
        <f>SUM(BV222,BV226,BV230,BV234,BV238,BV242,BV246,BV250,BV254,BV258,BV262,BV266,BV270)</f>
        <v>13190</v>
      </c>
      <c r="BW284" s="107">
        <f>BV284/BN284</f>
        <v>0.49773584905660379</v>
      </c>
      <c r="BX284" s="37"/>
      <c r="BY284" s="57"/>
      <c r="BZ284" s="322" t="s">
        <v>38</v>
      </c>
      <c r="CA284" s="322"/>
      <c r="CB284" s="127">
        <f>SUM(CB222,CB226,CB230,CB234,CB238,CB242,CB246,CB250,CB254,CB258,CB262,CB266,CB270)*100</f>
        <v>12400</v>
      </c>
      <c r="CC284" s="67"/>
      <c r="CD284" s="45"/>
      <c r="CE284" s="25">
        <f>CB284/CF284</f>
        <v>4133.333333333333</v>
      </c>
      <c r="CF284" s="127">
        <f>SUM(CF222,CF226,CF230,CF234,CF238,CF242,CF246,CF250,CF254,CF258,CF262,CF266,CF270)</f>
        <v>3</v>
      </c>
      <c r="CG284" s="45"/>
      <c r="CH284" s="44" t="str">
        <f t="shared" si="1396"/>
        <v>ギャルキティマスコット</v>
      </c>
      <c r="CI284" s="43">
        <f t="shared" si="1396"/>
        <v>198</v>
      </c>
      <c r="CJ284" s="127">
        <f>SUM(CJ222,CJ226,CJ230,CJ234,CJ238,CJ242,CJ246,CJ250,CJ254,CJ258,CJ262,CJ266,CJ270)</f>
        <v>598</v>
      </c>
      <c r="CK284" s="107">
        <f>CJ284/CB284</f>
        <v>4.8225806451612903E-2</v>
      </c>
      <c r="CL284" s="37"/>
      <c r="CM284" s="29"/>
      <c r="CN284" s="322" t="s">
        <v>38</v>
      </c>
      <c r="CO284" s="322"/>
      <c r="CP284" s="127">
        <f>SUM(CP222,CP226,CP230,CP234,CP238,CP242,CP246,CP250,CP254,CP258,CP262,CP266,CP270)*100</f>
        <v>28100</v>
      </c>
      <c r="CQ284" s="67"/>
      <c r="CR284" s="45"/>
      <c r="CS284" s="25">
        <f>CP284/CT284</f>
        <v>298.93617021276594</v>
      </c>
      <c r="CT284" s="127">
        <f>SUM(CT222,CT226,CT230,CT234,CT238,CT242,CT246,CT250,CT254,CT258,CT262,CT266,CT270)</f>
        <v>94</v>
      </c>
      <c r="CU284" s="45"/>
      <c r="CV284" s="44" t="str">
        <f t="shared" si="1397"/>
        <v>AIラバーキーホルダー</v>
      </c>
      <c r="CW284" s="43">
        <f t="shared" si="1397"/>
        <v>198</v>
      </c>
      <c r="CX284" s="127">
        <f>SUM(CX222,CX226,CX230,CX234,CX238,CX242,CX246,CX250,CX254,CX258,CX262,CX266,CX270)</f>
        <v>20796</v>
      </c>
      <c r="CY284" s="107">
        <f>CX284/CP284</f>
        <v>0.74007117437722425</v>
      </c>
      <c r="CZ284" s="37"/>
      <c r="DA284" s="29"/>
      <c r="DB284" s="47"/>
      <c r="DC284" s="319"/>
      <c r="DD284" s="319"/>
      <c r="DE284" s="45"/>
      <c r="DF284" s="45"/>
      <c r="DG284" s="25"/>
      <c r="DH284" s="45"/>
      <c r="DI284" s="107"/>
      <c r="DJ284" s="107"/>
      <c r="DK284" s="46"/>
      <c r="DL284" s="46"/>
      <c r="DM284" s="46"/>
      <c r="DN284" s="37"/>
      <c r="DO284" s="29"/>
      <c r="DP284" s="47"/>
      <c r="DQ284" s="45"/>
      <c r="DR284" s="45"/>
      <c r="DS284" s="45"/>
      <c r="DT284" s="45"/>
      <c r="DU284" s="25"/>
      <c r="DV284" s="45"/>
      <c r="DW284" s="45"/>
      <c r="DX284" s="45"/>
      <c r="DY284" s="45"/>
      <c r="DZ284" s="45"/>
      <c r="EA284" s="45"/>
      <c r="EB284" s="37"/>
      <c r="EC284" s="29"/>
      <c r="ED284" s="47"/>
      <c r="EE284" s="319"/>
      <c r="EF284" s="319"/>
      <c r="EG284" s="45"/>
      <c r="EH284" s="45"/>
      <c r="EI284" s="25"/>
      <c r="EJ284" s="45"/>
      <c r="EK284" s="107"/>
      <c r="EL284" s="107"/>
      <c r="EM284" s="46"/>
      <c r="EN284" s="46"/>
      <c r="EO284" s="46"/>
      <c r="EP284" s="37"/>
      <c r="EQ284" s="29"/>
      <c r="ER284" s="47"/>
      <c r="ES284" s="319"/>
      <c r="ET284" s="319"/>
      <c r="EU284" s="45"/>
      <c r="EV284" s="45"/>
      <c r="EW284" s="25"/>
      <c r="EX284" s="45"/>
      <c r="EY284" s="107"/>
      <c r="EZ284" s="107"/>
      <c r="FA284" s="46"/>
      <c r="FB284" s="46"/>
      <c r="FC284" s="46"/>
      <c r="FD284" s="37"/>
      <c r="FE284" s="60"/>
      <c r="FF284" s="47"/>
      <c r="FG284" s="319"/>
      <c r="FH284" s="319"/>
      <c r="FI284" s="45"/>
      <c r="FJ284" s="45"/>
      <c r="FK284" s="25"/>
      <c r="FL284" s="45"/>
      <c r="FM284" s="107"/>
      <c r="FN284" s="107"/>
      <c r="FO284" s="46"/>
      <c r="FP284" s="46"/>
      <c r="FQ284" s="46"/>
      <c r="FR284" s="37"/>
      <c r="FS284" s="29"/>
      <c r="FT284" s="47"/>
      <c r="FU284" s="319"/>
      <c r="FV284" s="319"/>
      <c r="FW284" s="45"/>
      <c r="FX284" s="45"/>
      <c r="FY284" s="25"/>
      <c r="FZ284" s="45"/>
      <c r="GA284" s="107"/>
      <c r="GB284" s="107"/>
      <c r="GC284" s="46"/>
      <c r="GD284" s="46"/>
      <c r="GE284" s="46"/>
      <c r="GF284" s="37"/>
      <c r="GG284" s="29"/>
      <c r="GH284" s="47"/>
      <c r="GI284" s="319"/>
      <c r="GJ284" s="319"/>
      <c r="GK284" s="45"/>
      <c r="GL284" s="45"/>
      <c r="GM284" s="25"/>
      <c r="GN284" s="45"/>
      <c r="GO284" s="107"/>
      <c r="GP284" s="107"/>
      <c r="GQ284" s="46"/>
      <c r="GR284" s="46"/>
      <c r="GS284" s="46"/>
      <c r="GT284" s="37"/>
      <c r="GU284" s="130"/>
      <c r="GV284" s="322" t="s">
        <v>38</v>
      </c>
      <c r="GW284" s="322"/>
      <c r="GX284" s="322"/>
      <c r="GY284" s="127">
        <f>SUM(GY222,GY226,GY230,GY234,GY238,GY242,GY246,GY250,GY254,GY258,GY262,GY266,GY270)*100</f>
        <v>137500</v>
      </c>
      <c r="GZ284" s="67"/>
      <c r="HA284" s="45"/>
      <c r="HB284" s="25">
        <f>GY284/HC284</f>
        <v>6547.6190476190477</v>
      </c>
      <c r="HC284" s="127">
        <f>SUM(HC222,HC226,HC230,HC234,HC238,HC242,HC246,HC250,HC254,HC258,HC262,HC266,HC270)</f>
        <v>21</v>
      </c>
      <c r="HD284" s="45"/>
      <c r="HE284" s="44" t="str">
        <f t="shared" si="1398"/>
        <v>ボンボンドロップシール</v>
      </c>
      <c r="HF284" s="43">
        <f t="shared" si="1398"/>
        <v>2000</v>
      </c>
      <c r="HG284" s="127">
        <f>SUM(HG222,HG226,HG230,HG234,HG238,HG242,HG246,HG250,HG254,HG258,HG262,HG266,HG270)</f>
        <v>42000</v>
      </c>
      <c r="HH284" s="107">
        <f>HG284/GY284</f>
        <v>0.30545454545454548</v>
      </c>
      <c r="HI284" s="37"/>
      <c r="HJ284" s="29"/>
      <c r="HK284" s="322" t="s">
        <v>38</v>
      </c>
      <c r="HL284" s="322"/>
      <c r="HM284" s="127">
        <f>SUM(HM222,HM226,HM230,HM234,HM238,HM242,HM246,HM250,HM254,HM258,HM262,HM266,HM270)*100</f>
        <v>90000</v>
      </c>
      <c r="HN284" s="67"/>
      <c r="HO284" s="45"/>
      <c r="HP284" s="25">
        <f>HM284/HQ284</f>
        <v>2903.2258064516127</v>
      </c>
      <c r="HQ284" s="127">
        <f>SUM(HQ222,HQ226,HQ230,HQ234,HQ238,HQ242,HQ246,HQ250,HQ254,HQ258,HQ262,HQ266,HQ270)</f>
        <v>31</v>
      </c>
      <c r="HR284" s="45"/>
      <c r="HS284" s="44" t="str">
        <f t="shared" si="1399"/>
        <v>ギャルキティマスコット</v>
      </c>
      <c r="HT284" s="43">
        <f t="shared" si="1399"/>
        <v>0</v>
      </c>
      <c r="HU284" s="127">
        <f>SUM(HU222,HU226,HU230,HU234,HU238,HU242,HU246,HU250,HU254,HU258,HU262,HU266,HU270)</f>
        <v>6200</v>
      </c>
      <c r="HV284" s="107">
        <f>HU284/HM284</f>
        <v>6.8888888888888888E-2</v>
      </c>
      <c r="HW284" s="37"/>
      <c r="HX284" s="360"/>
      <c r="HY284" s="322" t="s">
        <v>38</v>
      </c>
      <c r="HZ284" s="322"/>
      <c r="IA284" s="127">
        <f>SUM(IA222,IA226,IA230,IA234,IA238,IA242,IA246,IA250,IA254,IA258,IA262,IA266,IA270)*100</f>
        <v>30000</v>
      </c>
      <c r="IB284" s="67"/>
      <c r="IC284" s="45"/>
      <c r="ID284" s="25">
        <f>IA284/IE284</f>
        <v>6000</v>
      </c>
      <c r="IE284" s="127">
        <f>SUM(IE222,IE226,IE230,IE234,IE238,IE242,IE246,IE250,IE254,IE258,IE262,IE266,IE270)</f>
        <v>5</v>
      </c>
      <c r="IF284" s="45"/>
      <c r="IG284" s="44" t="str">
        <f t="shared" si="1400"/>
        <v>雪見だいふくイヤホン</v>
      </c>
      <c r="IH284" s="43">
        <f t="shared" si="1400"/>
        <v>1100</v>
      </c>
      <c r="II284" s="127">
        <f>SUM(II222,II226,II230,II234,II238,II242,II246,II250,II254,II258,II262,II266,II270)</f>
        <v>5500</v>
      </c>
      <c r="IJ284" s="107">
        <f>II284/IA284</f>
        <v>0.18333333333333332</v>
      </c>
      <c r="IK284" s="37"/>
      <c r="IL284" s="29"/>
      <c r="IM284" s="322" t="s">
        <v>38</v>
      </c>
      <c r="IN284" s="322"/>
      <c r="IO284" s="127">
        <f>SUM(IO222,IO226,IO230,IO234,IO238,IO242,IO246,IO250,IO254,IO258,IO262,IO266,IO270)*100</f>
        <v>54200</v>
      </c>
      <c r="IP284" s="67"/>
      <c r="IQ284" s="45"/>
      <c r="IR284" s="25">
        <f>IO284/IS284</f>
        <v>1231.8181818181818</v>
      </c>
      <c r="IS284" s="127">
        <f>SUM(IS222,IS226,IS230,IS234,IS238,IS242,IS246,IS250,IS254,IS258,IS262,IS266,IS270)</f>
        <v>44</v>
      </c>
      <c r="IT284" s="45"/>
      <c r="IU284" s="44" t="str">
        <f t="shared" si="1401"/>
        <v>しばこ</v>
      </c>
      <c r="IV284" s="43">
        <f t="shared" si="1401"/>
        <v>200</v>
      </c>
      <c r="IW284" s="127">
        <f>SUM(IW222,IW226,IW230,IW234,IW238,IW242,IW246,IW250,IW254,IW258,IW262,IW266,IW270)</f>
        <v>8800</v>
      </c>
      <c r="IX284" s="107">
        <f>IW284/IO284</f>
        <v>0.16236162361623616</v>
      </c>
      <c r="IY284" s="37"/>
      <c r="IZ284" s="130"/>
      <c r="JA284" s="322" t="s">
        <v>38</v>
      </c>
      <c r="JB284" s="322"/>
      <c r="JC284" s="127">
        <f>SUM(JC222,JC226,JC230,JC234,JC238,JC242,JC246,JC250,JC254,JC258,JC262,JC266,JC270)*100</f>
        <v>19400</v>
      </c>
      <c r="JD284" s="67"/>
      <c r="JE284" s="45"/>
      <c r="JF284" s="25">
        <f>JC284/JG284</f>
        <v>19400</v>
      </c>
      <c r="JG284" s="127">
        <f>SUM(JG222,JG226,JG230,JG234,JG238,JG242,JG246,JG250,JG254,JG258,JG262,JG266,JG270)</f>
        <v>1</v>
      </c>
      <c r="JH284" s="45"/>
      <c r="JI284" s="44" t="str">
        <f t="shared" si="1402"/>
        <v>ゲームアーク</v>
      </c>
      <c r="JJ284" s="43">
        <f t="shared" si="1402"/>
        <v>500</v>
      </c>
      <c r="JK284" s="127">
        <f>SUM(JK222,JK226,JK230,JK234,JK238,JK242,JK246,JK250,JK254,JK258,JK262,JK266,JK270)</f>
        <v>500</v>
      </c>
      <c r="JL284" s="107">
        <f>JK284/JC284</f>
        <v>2.5773195876288658E-2</v>
      </c>
      <c r="JM284" s="37"/>
      <c r="JN284" s="29"/>
      <c r="JO284" s="322" t="s">
        <v>38</v>
      </c>
      <c r="JP284" s="322"/>
      <c r="JQ284" s="127">
        <f>SUM(JQ222,JQ226,JQ230,JQ234,JQ238,JQ242,JQ246,JQ250,JQ254,JQ258,JQ262,JQ266,JQ270)*100</f>
        <v>44200</v>
      </c>
      <c r="JR284" s="67"/>
      <c r="JS284" s="45"/>
      <c r="JT284" s="25">
        <f>JQ284/JU284</f>
        <v>8840</v>
      </c>
      <c r="JU284" s="127">
        <f>SUM(JU222,JU226,JU230,JU234,JU238,JU242,JU246,JU250,JU254,JU258,JU262,JU266,JU270)</f>
        <v>5</v>
      </c>
      <c r="JV284" s="45"/>
      <c r="JW284" s="44" t="str">
        <f t="shared" si="1403"/>
        <v>モンチッチフェイスポーチ</v>
      </c>
      <c r="JX284" s="43">
        <f t="shared" si="1403"/>
        <v>660</v>
      </c>
      <c r="JY284" s="127">
        <f>SUM(JY222,JY226,JY230,JY234,JY238,JY242,JY246,JY250,JY254,JY258,JY262,JY266,JY270)</f>
        <v>0</v>
      </c>
      <c r="JZ284" s="107">
        <f>JY284/JQ284</f>
        <v>0</v>
      </c>
      <c r="KA284" s="37"/>
      <c r="KB284" s="51"/>
      <c r="KC284" s="322" t="s">
        <v>38</v>
      </c>
      <c r="KD284" s="322"/>
      <c r="KE284" s="127">
        <f>SUM(KE222,KE226,KE230,KE234,KE238,KE242,KE246,KE250,KE254,KE258,KE262,KE266,KE270)*100</f>
        <v>32400</v>
      </c>
      <c r="KF284" s="67"/>
      <c r="KG284" s="45"/>
      <c r="KH284" s="25">
        <f>KE284/KI284</f>
        <v>420.77922077922079</v>
      </c>
      <c r="KI284" s="127">
        <f>SUM(KI222,KI226,KI230,KI234,KI238,KI242,KI246,KI250,KI254,KI258,KI262,KI266,KI270)</f>
        <v>77</v>
      </c>
      <c r="KJ284" s="45"/>
      <c r="KK284" s="44" t="str">
        <f>KK222</f>
        <v>ＡＩモンスターラバー</v>
      </c>
      <c r="KL284" s="43">
        <f>KL222</f>
        <v>198</v>
      </c>
      <c r="KM284" s="127">
        <f>SUM(KM222,KM226,KM230,KM234,KM238,KM242,KM246,KM250,KM254,KM258,KM262,KM266,KM270)</f>
        <v>15246</v>
      </c>
      <c r="KN284" s="107">
        <f>KM284/KE284</f>
        <v>0.47055555555555556</v>
      </c>
      <c r="KO284" s="37"/>
      <c r="KP284" s="29"/>
      <c r="KQ284" s="322" t="s">
        <v>38</v>
      </c>
      <c r="KR284" s="322"/>
      <c r="KS284" s="127">
        <f>SUM(KS222,KS226,KS230,KS234,KS238,KS242,KS246,KS250,KS254,KS258,KS262,KS266,KS270)*100</f>
        <v>122000</v>
      </c>
      <c r="KT284" s="67"/>
      <c r="KU284" s="45"/>
      <c r="KV284" s="25">
        <f>KS284/KW284</f>
        <v>2346.1538461538462</v>
      </c>
      <c r="KW284" s="127">
        <f>SUM(KW222,KW226,KW230,KW234,KW238,KW242,KW246,KW250,KW254,KW258,KW262,KW266,KW270)</f>
        <v>52</v>
      </c>
      <c r="KX284" s="45"/>
      <c r="KY284" s="68" t="str">
        <f>KY222</f>
        <v>ボンボンドロップシール</v>
      </c>
      <c r="KZ284" s="43">
        <f>KZ222</f>
        <v>200</v>
      </c>
      <c r="LA284" s="127">
        <f>SUM(LA222,LA226,LA230,LA234,LA238,LA242,LA246,LA250,LA254,LA258,LA262,LA266,LA270)</f>
        <v>10650</v>
      </c>
      <c r="LB284" s="107">
        <f>LA284/KS284</f>
        <v>8.7295081967213112E-2</v>
      </c>
      <c r="LC284" s="37"/>
      <c r="LD284" s="29"/>
      <c r="LE284" s="47"/>
      <c r="LF284" s="45"/>
      <c r="LG284" s="45"/>
      <c r="LH284" s="45"/>
      <c r="LI284" s="45"/>
      <c r="LJ284" s="25"/>
      <c r="LK284" s="45"/>
      <c r="LL284" s="45"/>
      <c r="LM284" s="63"/>
      <c r="LN284" s="67"/>
      <c r="LO284" s="45"/>
      <c r="LP284" s="46"/>
      <c r="LQ284" s="37"/>
      <c r="LR284" s="29"/>
      <c r="LS284" s="47"/>
      <c r="LT284" s="319"/>
      <c r="LU284" s="319"/>
      <c r="LV284" s="45"/>
      <c r="LW284" s="45"/>
      <c r="LX284" s="25"/>
      <c r="LY284" s="45"/>
      <c r="LZ284" s="107"/>
      <c r="MA284" s="107"/>
      <c r="MB284" s="46"/>
      <c r="MC284" s="46"/>
      <c r="MD284" s="46"/>
      <c r="ME284" s="37"/>
      <c r="MF284" s="29"/>
      <c r="MG284" s="47"/>
      <c r="MH284" s="319"/>
      <c r="MI284" s="319"/>
      <c r="MJ284" s="45"/>
      <c r="MK284" s="45"/>
      <c r="ML284" s="25"/>
      <c r="MM284" s="45"/>
      <c r="MN284" s="107"/>
      <c r="MO284" s="107"/>
      <c r="MP284" s="46"/>
      <c r="MQ284" s="46"/>
      <c r="MR284" s="46"/>
      <c r="MS284" s="37"/>
      <c r="MT284" s="29"/>
      <c r="MU284" s="47"/>
      <c r="MV284" s="319"/>
      <c r="MW284" s="319"/>
      <c r="MX284" s="45"/>
      <c r="MY284" s="45"/>
      <c r="MZ284" s="25"/>
      <c r="NA284" s="45"/>
      <c r="NB284" s="107"/>
      <c r="NC284" s="107"/>
      <c r="ND284" s="46"/>
      <c r="NE284" s="46"/>
      <c r="NF284" s="46"/>
      <c r="NG284" s="37"/>
      <c r="NH284" s="29"/>
      <c r="NI284" s="47"/>
      <c r="NJ284" s="319"/>
      <c r="NK284" s="319"/>
      <c r="NL284" s="45"/>
      <c r="NM284" s="45"/>
      <c r="NN284" s="25"/>
      <c r="NO284" s="45"/>
      <c r="NP284" s="107"/>
      <c r="NQ284" s="107"/>
      <c r="NR284" s="46"/>
      <c r="NS284" s="46"/>
      <c r="NT284" s="46"/>
      <c r="NU284" s="37"/>
    </row>
    <row r="285" spans="1:385" ht="15" customHeight="1" thickTop="1" x14ac:dyDescent="0.25">
      <c r="A285" s="144" t="s">
        <v>1193</v>
      </c>
      <c r="B285" s="145">
        <f t="shared" ref="B285:G285" si="1405">B284*$A277</f>
        <v>40897</v>
      </c>
      <c r="C285" s="146">
        <f t="shared" si="1405"/>
        <v>13560</v>
      </c>
      <c r="D285" s="146">
        <f t="shared" si="1405"/>
        <v>2661</v>
      </c>
      <c r="E285" s="137">
        <f t="shared" si="1405"/>
        <v>16217</v>
      </c>
      <c r="F285" s="137">
        <f t="shared" si="1405"/>
        <v>6523</v>
      </c>
      <c r="G285" s="138">
        <f t="shared" si="1405"/>
        <v>1936</v>
      </c>
      <c r="H285" s="42"/>
      <c r="I285" s="319">
        <f>I283*K285</f>
        <v>2541480</v>
      </c>
      <c r="J285" s="319"/>
      <c r="K285" s="147">
        <v>0.6</v>
      </c>
      <c r="L285" s="99"/>
      <c r="M285" s="111" t="s">
        <v>36</v>
      </c>
      <c r="N285" s="99">
        <f>I285-N284</f>
        <v>1747414</v>
      </c>
      <c r="O285" s="147">
        <f>N285/I283</f>
        <v>0.41253458614665472</v>
      </c>
      <c r="P285" s="147"/>
      <c r="Q285" s="148"/>
      <c r="R285" s="148"/>
      <c r="S285" s="148"/>
      <c r="T285" s="149"/>
      <c r="U285" s="29"/>
      <c r="V285" s="47"/>
      <c r="W285" s="319"/>
      <c r="X285" s="319"/>
      <c r="Y285" s="107"/>
      <c r="Z285" s="45"/>
      <c r="AA285" s="25"/>
      <c r="AB285" s="45"/>
      <c r="AC285" s="107"/>
      <c r="AD285" s="107"/>
      <c r="AE285" s="46"/>
      <c r="AF285" s="46"/>
      <c r="AG285" s="46"/>
      <c r="AH285" s="37"/>
      <c r="AI285" s="29"/>
      <c r="AJ285" s="47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37"/>
      <c r="AW285" s="29"/>
      <c r="AX285" s="47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37"/>
      <c r="BK285" s="29"/>
      <c r="BL285" s="47"/>
      <c r="BM285" s="25" t="s">
        <v>29</v>
      </c>
      <c r="BN285" s="45">
        <f>SUM(BN281:BN284)</f>
        <v>157000</v>
      </c>
      <c r="BO285" s="45"/>
      <c r="BP285" s="45"/>
      <c r="BQ285" s="45"/>
      <c r="BR285" s="45">
        <f>SUM(BR281:BR284)</f>
        <v>45</v>
      </c>
      <c r="BS285" s="45"/>
      <c r="BT285" s="318" t="s">
        <v>43</v>
      </c>
      <c r="BU285" s="318"/>
      <c r="BV285" s="43">
        <f>SUM(BV281:BV284)</f>
        <v>45970</v>
      </c>
      <c r="BW285" s="150">
        <f>BV285/BN285</f>
        <v>0.29280254777070064</v>
      </c>
      <c r="BX285" s="37"/>
      <c r="BY285" s="57"/>
      <c r="BZ285" s="47"/>
      <c r="CA285" s="25" t="s">
        <v>29</v>
      </c>
      <c r="CB285" s="45">
        <f>SUM(CB281:CB284)</f>
        <v>86800</v>
      </c>
      <c r="CC285" s="45"/>
      <c r="CD285" s="45"/>
      <c r="CE285" s="45"/>
      <c r="CF285" s="45">
        <f>SUM(CF281:CF284)</f>
        <v>58</v>
      </c>
      <c r="CG285" s="45"/>
      <c r="CH285" s="323" t="s">
        <v>43</v>
      </c>
      <c r="CI285" s="323"/>
      <c r="CJ285" s="43">
        <f>SUM(CJ281:CJ284)</f>
        <v>39498</v>
      </c>
      <c r="CK285" s="150">
        <f>CJ285/CB285</f>
        <v>0.45504608294930876</v>
      </c>
      <c r="CL285" s="55"/>
      <c r="CM285" s="29"/>
      <c r="CN285" s="47"/>
      <c r="CO285" s="25" t="s">
        <v>29</v>
      </c>
      <c r="CP285" s="45">
        <f>SUM(CP281:CP284)</f>
        <v>84900</v>
      </c>
      <c r="CQ285" s="45"/>
      <c r="CR285" s="45"/>
      <c r="CS285" s="45"/>
      <c r="CT285" s="45">
        <f>SUM(CT281:CT284)</f>
        <v>113</v>
      </c>
      <c r="CU285" s="45"/>
      <c r="CV285" s="324" t="s">
        <v>43</v>
      </c>
      <c r="CW285" s="324"/>
      <c r="CX285" s="43">
        <f>SUM(CX281:CX284)</f>
        <v>36816</v>
      </c>
      <c r="CY285" s="150">
        <f>CX285/CP285</f>
        <v>0.43363957597173147</v>
      </c>
      <c r="CZ285" s="55"/>
      <c r="DA285" s="29"/>
      <c r="DB285" s="47"/>
      <c r="DC285" s="319"/>
      <c r="DD285" s="319"/>
      <c r="DE285" s="107"/>
      <c r="DF285" s="45"/>
      <c r="DG285" s="25"/>
      <c r="DH285" s="45"/>
      <c r="DI285" s="107"/>
      <c r="DJ285" s="107"/>
      <c r="DK285" s="46"/>
      <c r="DL285" s="46"/>
      <c r="DM285" s="46"/>
      <c r="DN285" s="37"/>
      <c r="DO285" s="29"/>
      <c r="DP285" s="47"/>
      <c r="DQ285" s="45"/>
      <c r="DR285" s="45"/>
      <c r="DS285" s="45"/>
      <c r="DT285" s="45"/>
      <c r="DU285" s="45"/>
      <c r="DV285" s="45"/>
      <c r="DW285" s="45"/>
      <c r="DX285" s="45"/>
      <c r="DY285" s="45"/>
      <c r="DZ285" s="45"/>
      <c r="EA285" s="45"/>
      <c r="EB285" s="37"/>
      <c r="EC285" s="29"/>
      <c r="ED285" s="47"/>
      <c r="EE285" s="319"/>
      <c r="EF285" s="319"/>
      <c r="EG285" s="107"/>
      <c r="EH285" s="45"/>
      <c r="EI285" s="25"/>
      <c r="EJ285" s="45"/>
      <c r="EK285" s="107"/>
      <c r="EL285" s="107"/>
      <c r="EM285" s="46"/>
      <c r="EN285" s="46"/>
      <c r="EO285" s="46"/>
      <c r="EP285" s="37"/>
      <c r="EQ285" s="29"/>
      <c r="ER285" s="47"/>
      <c r="ES285" s="319"/>
      <c r="ET285" s="319"/>
      <c r="EU285" s="107"/>
      <c r="EV285" s="45"/>
      <c r="EW285" s="25"/>
      <c r="EX285" s="45"/>
      <c r="EY285" s="107"/>
      <c r="EZ285" s="107"/>
      <c r="FA285" s="46"/>
      <c r="FB285" s="46"/>
      <c r="FC285" s="46"/>
      <c r="FD285" s="37"/>
      <c r="FE285" s="60"/>
      <c r="FF285" s="47"/>
      <c r="FG285" s="319"/>
      <c r="FH285" s="319"/>
      <c r="FI285" s="107"/>
      <c r="FJ285" s="45"/>
      <c r="FK285" s="25"/>
      <c r="FL285" s="45"/>
      <c r="FM285" s="107"/>
      <c r="FN285" s="107"/>
      <c r="FO285" s="46"/>
      <c r="FP285" s="46"/>
      <c r="FQ285" s="46"/>
      <c r="FR285" s="37"/>
      <c r="FS285" s="29"/>
      <c r="FT285" s="47"/>
      <c r="FU285" s="319"/>
      <c r="FV285" s="319"/>
      <c r="FW285" s="107"/>
      <c r="FX285" s="45"/>
      <c r="FY285" s="25"/>
      <c r="FZ285" s="45"/>
      <c r="GA285" s="107"/>
      <c r="GB285" s="107"/>
      <c r="GC285" s="46"/>
      <c r="GD285" s="46"/>
      <c r="GE285" s="46"/>
      <c r="GF285" s="37"/>
      <c r="GG285" s="29"/>
      <c r="GH285" s="47"/>
      <c r="GI285" s="319"/>
      <c r="GJ285" s="319"/>
      <c r="GK285" s="107"/>
      <c r="GL285" s="45"/>
      <c r="GM285" s="25"/>
      <c r="GN285" s="45"/>
      <c r="GO285" s="107"/>
      <c r="GP285" s="107"/>
      <c r="GQ285" s="46"/>
      <c r="GR285" s="46"/>
      <c r="GS285" s="46"/>
      <c r="GT285" s="37"/>
      <c r="GU285" s="61"/>
      <c r="GV285" s="47"/>
      <c r="GW285" s="30"/>
      <c r="GX285" s="25" t="s">
        <v>29</v>
      </c>
      <c r="GY285" s="45">
        <f>SUM(GY281:GY284)</f>
        <v>437000</v>
      </c>
      <c r="GZ285" s="45"/>
      <c r="HA285" s="45"/>
      <c r="HB285" s="45"/>
      <c r="HC285" s="45">
        <f>SUM(HC281:HC284)</f>
        <v>70</v>
      </c>
      <c r="HD285" s="45"/>
      <c r="HE285" s="318" t="s">
        <v>43</v>
      </c>
      <c r="HF285" s="318"/>
      <c r="HG285" s="43">
        <f>SUM(HG281:HG284)</f>
        <v>112000</v>
      </c>
      <c r="HH285" s="150">
        <f>HG285/GY285</f>
        <v>0.25629290617848971</v>
      </c>
      <c r="HI285" s="37"/>
      <c r="HJ285" s="29"/>
      <c r="HK285" s="47"/>
      <c r="HL285" s="25" t="s">
        <v>29</v>
      </c>
      <c r="HM285" s="45">
        <f>SUM(HM281:HM284)</f>
        <v>185600</v>
      </c>
      <c r="HN285" s="45"/>
      <c r="HO285" s="45"/>
      <c r="HP285" s="45"/>
      <c r="HQ285" s="45">
        <f>SUM(HQ281:HQ284)</f>
        <v>49</v>
      </c>
      <c r="HR285" s="45"/>
      <c r="HS285" s="318" t="s">
        <v>43</v>
      </c>
      <c r="HT285" s="318"/>
      <c r="HU285" s="43">
        <f>SUM(HU281:HU284)</f>
        <v>21800</v>
      </c>
      <c r="HV285" s="150">
        <f>HU285/HM285</f>
        <v>0.11745689655172414</v>
      </c>
      <c r="HW285" s="37"/>
      <c r="HX285" s="360"/>
      <c r="HY285" s="47"/>
      <c r="HZ285" s="25" t="s">
        <v>29</v>
      </c>
      <c r="IA285" s="45">
        <f>SUM(IA281:IA284)</f>
        <v>202900</v>
      </c>
      <c r="IB285" s="45"/>
      <c r="IC285" s="45"/>
      <c r="ID285" s="45"/>
      <c r="IE285" s="45">
        <f>SUM(IE281:IE284)</f>
        <v>98</v>
      </c>
      <c r="IF285" s="45"/>
      <c r="IG285" s="318" t="s">
        <v>43</v>
      </c>
      <c r="IH285" s="318"/>
      <c r="II285" s="43">
        <f>SUM(II281:II284)</f>
        <v>32500</v>
      </c>
      <c r="IJ285" s="150">
        <f>II285/IA285</f>
        <v>0.16017742730409068</v>
      </c>
      <c r="IK285" s="37"/>
      <c r="IL285" s="29"/>
      <c r="IM285" s="47"/>
      <c r="IN285" s="25" t="s">
        <v>29</v>
      </c>
      <c r="IO285" s="45">
        <f>SUM(IO281:IO284)</f>
        <v>173000</v>
      </c>
      <c r="IP285" s="45"/>
      <c r="IQ285" s="45"/>
      <c r="IR285" s="45"/>
      <c r="IS285" s="45">
        <f>SUM(IS281:IS284)</f>
        <v>99</v>
      </c>
      <c r="IT285" s="45"/>
      <c r="IU285" s="318" t="s">
        <v>43</v>
      </c>
      <c r="IV285" s="318"/>
      <c r="IW285" s="43">
        <f>SUM(IW281:IW284)</f>
        <v>42700</v>
      </c>
      <c r="IX285" s="150">
        <f>IW285/IO285</f>
        <v>0.2468208092485549</v>
      </c>
      <c r="IY285" s="37"/>
      <c r="IZ285" s="61"/>
      <c r="JA285" s="47"/>
      <c r="JB285" s="25" t="s">
        <v>29</v>
      </c>
      <c r="JC285" s="45">
        <f>SUM(JC281:JC284)</f>
        <v>155700</v>
      </c>
      <c r="JD285" s="45"/>
      <c r="JE285" s="45"/>
      <c r="JF285" s="45"/>
      <c r="JG285" s="45">
        <f>SUM(JG281:JG284)</f>
        <v>43</v>
      </c>
      <c r="JH285" s="45"/>
      <c r="JI285" s="318" t="s">
        <v>43</v>
      </c>
      <c r="JJ285" s="318"/>
      <c r="JK285" s="43">
        <f>SUM(JK281:JK284)</f>
        <v>24900</v>
      </c>
      <c r="JL285" s="150">
        <f>JK285/JC285</f>
        <v>0.15992292870905589</v>
      </c>
      <c r="JM285" s="37"/>
      <c r="JN285" s="29"/>
      <c r="JO285" s="47"/>
      <c r="JP285" s="25" t="s">
        <v>29</v>
      </c>
      <c r="JQ285" s="45">
        <f>SUM(JQ281:JQ284)</f>
        <v>98400</v>
      </c>
      <c r="JR285" s="45"/>
      <c r="JS285" s="45"/>
      <c r="JT285" s="45"/>
      <c r="JU285" s="45">
        <f>SUM(JU281:JU284)</f>
        <v>33</v>
      </c>
      <c r="JV285" s="45"/>
      <c r="JW285" s="318" t="s">
        <v>43</v>
      </c>
      <c r="JX285" s="318"/>
      <c r="JY285" s="43">
        <f>SUM(JY281:JY284)</f>
        <v>18278</v>
      </c>
      <c r="JZ285" s="150">
        <f>JY285/JQ285</f>
        <v>0.18575203252032521</v>
      </c>
      <c r="KA285" s="37"/>
      <c r="KB285" s="51"/>
      <c r="KC285" s="47"/>
      <c r="KD285" s="25" t="s">
        <v>29</v>
      </c>
      <c r="KE285" s="45">
        <f>SUM(KE281:KE284)</f>
        <v>166400</v>
      </c>
      <c r="KF285" s="45"/>
      <c r="KG285" s="45"/>
      <c r="KH285" s="45"/>
      <c r="KI285" s="45">
        <f>SUM(KI281:KI284)</f>
        <v>119</v>
      </c>
      <c r="KJ285" s="45"/>
      <c r="KK285" s="322" t="s">
        <v>43</v>
      </c>
      <c r="KL285" s="322"/>
      <c r="KM285" s="43">
        <f>SUM(KM281:KM284)</f>
        <v>55926</v>
      </c>
      <c r="KN285" s="150">
        <f>KM285/KE285</f>
        <v>0.33609375000000002</v>
      </c>
      <c r="KO285" s="55"/>
      <c r="KP285" s="29"/>
      <c r="KQ285" s="47"/>
      <c r="KR285" s="25" t="s">
        <v>29</v>
      </c>
      <c r="KS285" s="45">
        <f>SUM(KS281:KS284)</f>
        <v>203800</v>
      </c>
      <c r="KT285" s="45"/>
      <c r="KU285" s="45"/>
      <c r="KV285" s="45"/>
      <c r="KW285" s="45">
        <f>SUM(KW281:KW284)</f>
        <v>60</v>
      </c>
      <c r="KX285" s="45"/>
      <c r="KY285" s="318" t="s">
        <v>43</v>
      </c>
      <c r="KZ285" s="318"/>
      <c r="LA285" s="43">
        <f>SUM(LA281:LA284)</f>
        <v>18150</v>
      </c>
      <c r="LB285" s="150">
        <f>LA285/KS285</f>
        <v>8.9057899901864579E-2</v>
      </c>
      <c r="LC285" s="37"/>
      <c r="LD285" s="29"/>
      <c r="LE285" s="47"/>
      <c r="LF285" s="45"/>
      <c r="LG285" s="45"/>
      <c r="LH285" s="45"/>
      <c r="LI285" s="45"/>
      <c r="LJ285" s="45"/>
      <c r="LK285" s="45"/>
      <c r="LL285" s="45"/>
      <c r="LM285" s="44"/>
      <c r="LN285" s="43"/>
      <c r="LO285" s="43"/>
      <c r="LP285" s="43"/>
      <c r="LQ285" s="37"/>
      <c r="LR285" s="29"/>
      <c r="LS285" s="47"/>
      <c r="LT285" s="319"/>
      <c r="LU285" s="319"/>
      <c r="LV285" s="107"/>
      <c r="LW285" s="45"/>
      <c r="LX285" s="25"/>
      <c r="LY285" s="45"/>
      <c r="LZ285" s="107"/>
      <c r="MA285" s="107"/>
      <c r="MB285" s="46"/>
      <c r="MC285" s="46"/>
      <c r="MD285" s="46"/>
      <c r="ME285" s="37"/>
      <c r="MF285" s="29"/>
      <c r="MG285" s="47"/>
      <c r="MH285" s="319"/>
      <c r="MI285" s="319"/>
      <c r="MJ285" s="107"/>
      <c r="MK285" s="45"/>
      <c r="ML285" s="25"/>
      <c r="MM285" s="45"/>
      <c r="MN285" s="107"/>
      <c r="MO285" s="107"/>
      <c r="MP285" s="46"/>
      <c r="MQ285" s="46"/>
      <c r="MR285" s="46"/>
      <c r="MS285" s="37"/>
      <c r="MT285" s="29"/>
      <c r="MU285" s="47"/>
      <c r="MV285" s="319"/>
      <c r="MW285" s="319"/>
      <c r="MX285" s="107"/>
      <c r="MY285" s="45"/>
      <c r="MZ285" s="25"/>
      <c r="NA285" s="45"/>
      <c r="NB285" s="107"/>
      <c r="NC285" s="107"/>
      <c r="ND285" s="46"/>
      <c r="NE285" s="46"/>
      <c r="NF285" s="46"/>
      <c r="NG285" s="37"/>
      <c r="NH285" s="29"/>
      <c r="NI285" s="47"/>
      <c r="NJ285" s="319"/>
      <c r="NK285" s="319"/>
      <c r="NL285" s="107"/>
      <c r="NM285" s="45"/>
      <c r="NN285" s="25"/>
      <c r="NO285" s="45"/>
      <c r="NP285" s="107"/>
      <c r="NQ285" s="107"/>
      <c r="NR285" s="46"/>
      <c r="NS285" s="46"/>
      <c r="NT285" s="46"/>
      <c r="NU285" s="37"/>
    </row>
    <row r="286" spans="1:385" x14ac:dyDescent="0.25">
      <c r="A286" s="151" t="s">
        <v>639</v>
      </c>
      <c r="B286" s="142">
        <f>SUM(C286:E286)</f>
        <v>5278</v>
      </c>
      <c r="C286" s="152">
        <v>978</v>
      </c>
      <c r="D286" s="142">
        <v>980</v>
      </c>
      <c r="E286" s="153">
        <v>3320</v>
      </c>
      <c r="F286" s="154">
        <v>0</v>
      </c>
      <c r="G286" s="138">
        <v>0</v>
      </c>
      <c r="H286" s="135"/>
      <c r="I286" s="155"/>
      <c r="J286" s="156"/>
      <c r="K286" s="157"/>
      <c r="L286" s="158"/>
      <c r="M286" s="155"/>
      <c r="N286" s="158"/>
      <c r="O286" s="159"/>
      <c r="P286" s="159"/>
      <c r="Q286" s="159"/>
      <c r="R286" s="159"/>
      <c r="S286" s="159"/>
      <c r="T286" s="160"/>
      <c r="U286" s="29"/>
      <c r="V286" s="161"/>
      <c r="W286" s="31"/>
      <c r="Y286" s="162"/>
      <c r="Z286" s="29"/>
      <c r="AA286" s="31"/>
      <c r="AB286" s="29"/>
      <c r="AC286" s="128"/>
      <c r="AD286" s="128"/>
      <c r="AE286" s="128"/>
      <c r="AF286" s="128"/>
      <c r="AG286" s="128"/>
      <c r="AH286" s="51"/>
      <c r="AI286" s="29"/>
      <c r="AJ286" s="161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1"/>
      <c r="AW286" s="29"/>
      <c r="AX286" s="161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51"/>
      <c r="BK286" s="29"/>
      <c r="BL286" s="161"/>
      <c r="BM286" s="31"/>
      <c r="BN286" s="29"/>
      <c r="BO286" s="29"/>
      <c r="BP286" s="29"/>
      <c r="BQ286" s="29"/>
      <c r="BR286" s="29"/>
      <c r="BS286" s="29"/>
      <c r="BT286" s="164"/>
      <c r="BV286" s="29"/>
      <c r="BW286" s="162"/>
      <c r="BX286" s="51"/>
      <c r="BY286" s="57"/>
      <c r="BZ286" s="51"/>
      <c r="CA286" s="51"/>
      <c r="CB286" s="51"/>
      <c r="CC286" s="51"/>
      <c r="CD286" s="51"/>
      <c r="CE286" s="51"/>
      <c r="CF286" s="51"/>
      <c r="CG286" s="51"/>
      <c r="CH286" s="165"/>
      <c r="CI286" s="51"/>
      <c r="CJ286" s="51"/>
      <c r="CK286" s="51"/>
      <c r="CL286" s="51"/>
      <c r="CM286" s="29"/>
      <c r="CN286" s="161"/>
      <c r="CO286" s="31"/>
      <c r="CP286" s="29"/>
      <c r="CQ286" s="29"/>
      <c r="CR286" s="29"/>
      <c r="CS286" s="29"/>
      <c r="CT286" s="29"/>
      <c r="CU286" s="29"/>
      <c r="CV286" s="164"/>
      <c r="CX286" s="29"/>
      <c r="CY286" s="162"/>
      <c r="CZ286" s="51"/>
      <c r="DA286" s="29"/>
      <c r="DB286" s="161"/>
      <c r="DC286" s="31"/>
      <c r="DE286" s="162"/>
      <c r="DF286" s="29"/>
      <c r="DG286" s="31"/>
      <c r="DH286" s="29"/>
      <c r="DI286" s="128"/>
      <c r="DJ286" s="128"/>
      <c r="DK286" s="128"/>
      <c r="DL286" s="128"/>
      <c r="DM286" s="128"/>
      <c r="DN286" s="51"/>
      <c r="DO286" s="29"/>
      <c r="DP286" s="161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51"/>
      <c r="GU286" s="51"/>
      <c r="GV286" s="29"/>
      <c r="GW286" s="31"/>
      <c r="GX286" s="29"/>
      <c r="GY286" s="29"/>
      <c r="GZ286" s="29"/>
      <c r="HB286" s="166"/>
      <c r="HC286" s="29"/>
      <c r="HD286" s="29"/>
      <c r="HE286" s="29"/>
      <c r="HF286" s="29"/>
      <c r="HG286" s="29"/>
      <c r="HK286" s="29"/>
      <c r="HL286" s="29"/>
      <c r="HM286" s="29"/>
      <c r="HN286" s="29"/>
      <c r="HP286" s="166"/>
      <c r="HQ286" s="29"/>
      <c r="HR286" s="29"/>
      <c r="HS286" s="29"/>
      <c r="HT286" s="29"/>
      <c r="HU286" s="29"/>
      <c r="HX286" s="360"/>
      <c r="HY286" s="161"/>
      <c r="HZ286" s="31"/>
      <c r="IA286" s="29"/>
      <c r="IB286" s="29"/>
      <c r="IC286" s="29"/>
      <c r="ID286" s="29"/>
      <c r="IE286" s="29"/>
      <c r="IF286" s="29"/>
      <c r="IG286" s="167"/>
      <c r="II286" s="29"/>
      <c r="IJ286" s="162"/>
      <c r="IK286" s="51"/>
      <c r="IL286" s="29"/>
      <c r="IM286" s="161"/>
      <c r="IN286" s="31"/>
      <c r="IR286" s="29"/>
      <c r="IS286" s="29"/>
      <c r="IT286" s="29"/>
      <c r="IU286" s="29"/>
      <c r="IW286" s="29"/>
      <c r="IX286" s="162"/>
      <c r="IY286" s="51"/>
      <c r="IZ286" s="51"/>
      <c r="JA286" s="161"/>
      <c r="JB286" s="31"/>
      <c r="JC286" s="29"/>
      <c r="JD286" s="29"/>
      <c r="JE286" s="29"/>
      <c r="JF286" s="29"/>
      <c r="JG286" s="29"/>
      <c r="JH286" s="29"/>
      <c r="JI286" s="167"/>
      <c r="JK286" s="29"/>
      <c r="JL286" s="162"/>
      <c r="JM286" s="51"/>
      <c r="JN286" s="29"/>
      <c r="JO286" s="161"/>
      <c r="JP286" s="31"/>
      <c r="JT286" s="29"/>
      <c r="JU286" s="29"/>
      <c r="JV286" s="29"/>
      <c r="JW286" s="29"/>
      <c r="JY286" s="29"/>
      <c r="JZ286" s="162"/>
      <c r="KA286" s="51"/>
      <c r="KB286" s="51"/>
      <c r="KC286" s="51"/>
      <c r="KD286" s="51"/>
      <c r="KE286" s="51"/>
      <c r="KF286" s="51"/>
      <c r="KG286" s="51"/>
      <c r="KH286" s="51"/>
      <c r="KI286" s="51"/>
      <c r="KJ286" s="51"/>
      <c r="KK286" s="51"/>
      <c r="KL286" s="51"/>
      <c r="KM286" s="51"/>
      <c r="KN286" s="51"/>
      <c r="KO286" s="51"/>
      <c r="KP286" s="29"/>
      <c r="KQ286" s="161"/>
      <c r="KR286" s="31"/>
      <c r="KV286" s="29"/>
      <c r="KW286" s="29"/>
      <c r="KX286" s="29"/>
      <c r="KY286" s="163"/>
      <c r="LA286" s="29"/>
      <c r="LB286" s="162"/>
      <c r="LC286" s="51"/>
      <c r="LD286" s="29"/>
      <c r="LE286" s="161"/>
      <c r="LF286" s="29"/>
      <c r="LG286" s="29"/>
      <c r="LH286" s="29"/>
      <c r="LI286" s="29"/>
      <c r="LJ286" s="29"/>
      <c r="LK286" s="29"/>
      <c r="LL286" s="29"/>
      <c r="LM286" s="168"/>
      <c r="LN286" s="29"/>
      <c r="LO286" s="29"/>
      <c r="LP286" s="29"/>
      <c r="LQ286" s="51"/>
      <c r="LR286" s="29"/>
      <c r="LS286" s="161"/>
      <c r="LT286" s="31"/>
      <c r="LV286" s="162"/>
      <c r="LW286" s="29"/>
      <c r="LX286" s="31"/>
      <c r="LY286" s="29"/>
      <c r="LZ286" s="128"/>
      <c r="MA286" s="128"/>
      <c r="MB286" s="128"/>
      <c r="MC286" s="128"/>
      <c r="MD286" s="128"/>
      <c r="ME286" s="51"/>
      <c r="MF286" s="29"/>
      <c r="MG286" s="161"/>
      <c r="MH286" s="31"/>
      <c r="MJ286" s="162"/>
      <c r="MK286" s="29"/>
      <c r="ML286" s="31"/>
      <c r="MM286" s="29"/>
      <c r="MN286" s="128"/>
      <c r="MO286" s="128"/>
      <c r="MP286" s="128"/>
      <c r="MQ286" s="128"/>
      <c r="MR286" s="128"/>
      <c r="MS286" s="51"/>
      <c r="MT286" s="29"/>
      <c r="MU286" s="161"/>
      <c r="MV286" s="31"/>
      <c r="MX286" s="162"/>
      <c r="MY286" s="29"/>
      <c r="MZ286" s="31"/>
      <c r="NA286" s="29"/>
      <c r="NB286" s="128"/>
      <c r="NC286" s="128"/>
      <c r="ND286" s="128"/>
      <c r="NE286" s="128"/>
      <c r="NF286" s="128"/>
      <c r="NG286" s="51"/>
      <c r="NH286" s="29"/>
      <c r="NI286" s="161"/>
      <c r="NJ286" s="31"/>
      <c r="NL286" s="162"/>
      <c r="NM286" s="29"/>
      <c r="NN286" s="31"/>
      <c r="NO286" s="29"/>
      <c r="NP286" s="128"/>
      <c r="NQ286" s="128"/>
      <c r="NR286" s="128"/>
      <c r="NS286" s="128"/>
      <c r="NT286" s="128"/>
      <c r="NU286" s="51"/>
    </row>
    <row r="287" spans="1:385" x14ac:dyDescent="0.25">
      <c r="A287" s="169" t="s">
        <v>44</v>
      </c>
      <c r="B287" s="170">
        <f t="shared" ref="B287:G287" si="1406">SUM(B285:B286)</f>
        <v>46175</v>
      </c>
      <c r="C287" s="170">
        <f t="shared" si="1406"/>
        <v>14538</v>
      </c>
      <c r="D287" s="170">
        <f t="shared" si="1406"/>
        <v>3641</v>
      </c>
      <c r="E287" s="170">
        <f t="shared" si="1406"/>
        <v>19537</v>
      </c>
      <c r="F287" s="171">
        <f t="shared" si="1406"/>
        <v>6523</v>
      </c>
      <c r="G287" s="138">
        <f t="shared" si="1406"/>
        <v>1936</v>
      </c>
      <c r="H287" s="135"/>
      <c r="I287" s="320"/>
      <c r="J287" s="320"/>
      <c r="K287" s="162"/>
      <c r="L287" s="29"/>
      <c r="M287" s="321"/>
      <c r="N287" s="321"/>
      <c r="O287" s="29"/>
      <c r="P287" s="29"/>
      <c r="Q287" s="128"/>
      <c r="R287" s="128"/>
      <c r="S287" s="128"/>
      <c r="T287" s="51"/>
      <c r="U287" s="29"/>
      <c r="V287" s="172"/>
      <c r="W287" s="320"/>
      <c r="X287" s="320"/>
      <c r="Y287" s="162"/>
      <c r="Z287" s="29"/>
      <c r="AA287" s="31"/>
      <c r="AB287" s="29"/>
      <c r="AC287" s="128"/>
      <c r="AD287" s="128"/>
      <c r="AE287" s="128"/>
      <c r="AF287" s="128"/>
      <c r="AG287" s="128"/>
      <c r="AH287" s="51"/>
      <c r="AI287" s="29"/>
      <c r="AJ287" s="161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1"/>
      <c r="AW287" s="29"/>
      <c r="AX287" s="161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51"/>
      <c r="BK287" s="29"/>
      <c r="BL287" s="161"/>
      <c r="BM287" s="31"/>
      <c r="BN287" s="29"/>
      <c r="BO287" s="29"/>
      <c r="BP287" s="29"/>
      <c r="BQ287" s="29"/>
      <c r="BR287" s="29"/>
      <c r="BS287" s="29"/>
      <c r="BT287" s="164"/>
      <c r="BV287" s="29"/>
      <c r="BW287" s="162"/>
      <c r="BX287" s="51"/>
      <c r="BY287" s="57"/>
      <c r="BZ287" s="51"/>
      <c r="CA287" s="51"/>
      <c r="CB287" s="51"/>
      <c r="CC287" s="51"/>
      <c r="CD287" s="51"/>
      <c r="CE287" s="51"/>
      <c r="CF287" s="51"/>
      <c r="CG287" s="51"/>
      <c r="CH287" s="165"/>
      <c r="CI287" s="51"/>
      <c r="CJ287" s="51"/>
      <c r="CK287" s="51"/>
      <c r="CL287" s="51"/>
      <c r="CM287" s="29"/>
      <c r="CN287" s="161"/>
      <c r="CO287" s="31"/>
      <c r="CP287" s="29"/>
      <c r="CQ287" s="29"/>
      <c r="CR287" s="29"/>
      <c r="CS287" s="29"/>
      <c r="CT287" s="29"/>
      <c r="CU287" s="29"/>
      <c r="CV287" s="164"/>
      <c r="CX287" s="29"/>
      <c r="CY287" s="162"/>
      <c r="CZ287" s="51"/>
      <c r="DA287" s="29"/>
      <c r="DB287" s="172"/>
      <c r="DC287" s="320"/>
      <c r="DD287" s="320"/>
      <c r="DE287" s="162"/>
      <c r="DF287" s="29"/>
      <c r="DG287" s="31"/>
      <c r="DH287" s="29"/>
      <c r="DI287" s="128"/>
      <c r="DJ287" s="128"/>
      <c r="DK287" s="128"/>
      <c r="DL287" s="128"/>
      <c r="DM287" s="128"/>
      <c r="DN287" s="51"/>
      <c r="DO287" s="29"/>
      <c r="DP287" s="161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51"/>
      <c r="GU287" s="51"/>
      <c r="HX287" s="360"/>
      <c r="HY287" s="161"/>
      <c r="HZ287" s="31"/>
      <c r="IA287" s="29"/>
      <c r="IB287" s="29"/>
      <c r="IC287" s="29"/>
      <c r="ID287" s="29"/>
      <c r="IE287" s="29"/>
      <c r="IF287" s="29"/>
      <c r="IG287" s="167"/>
      <c r="II287" s="29"/>
      <c r="IJ287" s="162"/>
      <c r="IK287" s="51"/>
      <c r="IL287" s="29"/>
      <c r="IM287" s="161"/>
      <c r="IN287" s="31"/>
      <c r="IR287" s="29"/>
      <c r="IS287" s="29"/>
      <c r="IT287" s="29"/>
      <c r="IU287" s="29"/>
      <c r="IW287" s="29"/>
      <c r="IX287" s="162"/>
      <c r="IY287" s="51"/>
      <c r="IZ287" s="51"/>
      <c r="JA287" s="161"/>
      <c r="JB287" s="31"/>
      <c r="JC287" s="29"/>
      <c r="JD287" s="29"/>
      <c r="JE287" s="29"/>
      <c r="JF287" s="29"/>
      <c r="JG287" s="29"/>
      <c r="JH287" s="29"/>
      <c r="JI287" s="167"/>
      <c r="JK287" s="29"/>
      <c r="JL287" s="162"/>
      <c r="JM287" s="51"/>
      <c r="JN287" s="29"/>
      <c r="JO287" s="161"/>
      <c r="JP287" s="31"/>
      <c r="JT287" s="29"/>
      <c r="JU287" s="29"/>
      <c r="JV287" s="29"/>
      <c r="JW287" s="29"/>
      <c r="JY287" s="29"/>
      <c r="JZ287" s="162"/>
      <c r="KA287" s="51"/>
      <c r="KB287" s="51"/>
      <c r="KC287" s="51"/>
      <c r="KD287" s="51"/>
      <c r="KE287" s="51"/>
      <c r="KF287" s="51"/>
      <c r="KG287" s="51"/>
      <c r="KH287" s="51"/>
      <c r="KI287" s="51"/>
      <c r="KJ287" s="51"/>
      <c r="KK287" s="51"/>
      <c r="KL287" s="51"/>
      <c r="KM287" s="51"/>
      <c r="KN287" s="51"/>
      <c r="KO287" s="51"/>
      <c r="KP287" s="29"/>
      <c r="KQ287" s="161"/>
      <c r="KR287" s="31"/>
      <c r="KV287" s="29"/>
      <c r="KW287" s="29"/>
      <c r="KX287" s="29"/>
      <c r="KY287" s="163"/>
      <c r="LA287" s="29"/>
      <c r="LB287" s="162"/>
      <c r="LC287" s="51"/>
      <c r="LD287" s="29"/>
      <c r="LE287" s="161"/>
      <c r="LF287" s="29"/>
      <c r="LG287" s="29"/>
      <c r="LH287" s="29"/>
      <c r="LI287" s="29"/>
      <c r="LJ287" s="29"/>
      <c r="LK287" s="29"/>
      <c r="LL287" s="29"/>
      <c r="LM287" s="168"/>
      <c r="LN287" s="29"/>
      <c r="LO287" s="29"/>
      <c r="LP287" s="29"/>
      <c r="LQ287" s="51"/>
      <c r="LR287" s="29"/>
      <c r="LS287" s="172"/>
      <c r="LT287" s="320"/>
      <c r="LU287" s="320"/>
      <c r="LV287" s="162"/>
      <c r="LW287" s="29"/>
      <c r="LX287" s="31"/>
      <c r="LY287" s="29"/>
      <c r="LZ287" s="128"/>
      <c r="MA287" s="128"/>
      <c r="MB287" s="128"/>
      <c r="MC287" s="128"/>
      <c r="MD287" s="128"/>
      <c r="ME287" s="51"/>
      <c r="MF287" s="29"/>
      <c r="MG287" s="172"/>
      <c r="MH287" s="320"/>
      <c r="MI287" s="320"/>
      <c r="MJ287" s="162"/>
      <c r="MK287" s="29"/>
      <c r="ML287" s="31"/>
      <c r="MM287" s="29"/>
      <c r="MN287" s="128"/>
      <c r="MO287" s="128"/>
      <c r="MP287" s="128"/>
      <c r="MQ287" s="128"/>
      <c r="MR287" s="128"/>
      <c r="MS287" s="51"/>
      <c r="MT287" s="29"/>
      <c r="MU287" s="172"/>
      <c r="MV287" s="320"/>
      <c r="MW287" s="320"/>
      <c r="MX287" s="162"/>
      <c r="MY287" s="29"/>
      <c r="MZ287" s="31"/>
      <c r="NA287" s="29"/>
      <c r="NB287" s="128"/>
      <c r="NC287" s="128"/>
      <c r="ND287" s="128"/>
      <c r="NE287" s="128"/>
      <c r="NF287" s="128"/>
      <c r="NG287" s="51"/>
      <c r="NH287" s="29"/>
      <c r="NI287" s="172"/>
      <c r="NJ287" s="320"/>
      <c r="NK287" s="320"/>
      <c r="NL287" s="162"/>
      <c r="NM287" s="29"/>
      <c r="NN287" s="31"/>
      <c r="NO287" s="29"/>
      <c r="NP287" s="128"/>
      <c r="NQ287" s="128"/>
      <c r="NR287" s="128"/>
      <c r="NS287" s="128"/>
      <c r="NT287" s="128"/>
      <c r="NU287" s="51"/>
    </row>
    <row r="288" spans="1:385" x14ac:dyDescent="0.25">
      <c r="A288" s="174"/>
      <c r="B288" s="135"/>
      <c r="C288" s="135"/>
      <c r="D288" s="135"/>
      <c r="E288" s="135"/>
      <c r="F288" s="135"/>
      <c r="G288" s="135"/>
      <c r="H288" s="135"/>
      <c r="I288" s="31"/>
      <c r="K288" s="162"/>
      <c r="L288" s="29"/>
      <c r="M288" s="31"/>
      <c r="N288" s="29"/>
      <c r="O288" s="128"/>
      <c r="P288" s="128"/>
      <c r="Q288" s="128"/>
      <c r="R288" s="128"/>
      <c r="S288" s="128"/>
      <c r="T288" s="51"/>
      <c r="U288" s="29"/>
      <c r="V288" s="161"/>
      <c r="W288" s="31"/>
      <c r="Y288" s="162"/>
      <c r="Z288" s="29"/>
      <c r="AA288" s="31"/>
      <c r="AB288" s="29"/>
      <c r="AC288" s="128"/>
      <c r="AD288" s="128"/>
      <c r="AE288" s="128"/>
      <c r="AF288" s="128"/>
      <c r="AG288" s="128"/>
      <c r="AH288" s="51"/>
      <c r="AI288" s="29"/>
      <c r="AJ288" s="161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1"/>
      <c r="AW288" s="29"/>
      <c r="AX288" s="161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51"/>
      <c r="BK288" s="29"/>
      <c r="BL288" s="161"/>
      <c r="BM288" s="31"/>
      <c r="BN288" s="29"/>
      <c r="BO288" s="29"/>
      <c r="BP288" s="29"/>
      <c r="BQ288" s="29"/>
      <c r="BR288" s="29"/>
      <c r="BS288" s="29"/>
      <c r="BT288" s="164"/>
      <c r="BV288" s="29"/>
      <c r="BW288" s="162"/>
      <c r="BX288" s="51"/>
      <c r="BY288" s="57"/>
      <c r="BZ288" s="51"/>
      <c r="CA288" s="51"/>
      <c r="CB288" s="51"/>
      <c r="CC288" s="51"/>
      <c r="CD288" s="51"/>
      <c r="CE288" s="51"/>
      <c r="CF288" s="51"/>
      <c r="CG288" s="51"/>
      <c r="CH288" s="165"/>
      <c r="CI288" s="51"/>
      <c r="CJ288" s="51"/>
      <c r="CK288" s="51"/>
      <c r="CL288" s="51"/>
      <c r="CM288" s="29"/>
      <c r="CN288" s="161"/>
      <c r="CO288" s="31"/>
      <c r="CP288" s="29"/>
      <c r="CQ288" s="29"/>
      <c r="CR288" s="29"/>
      <c r="CS288" s="29"/>
      <c r="CT288" s="29"/>
      <c r="CU288" s="29"/>
      <c r="CV288" s="164"/>
      <c r="CX288" s="29"/>
      <c r="CY288" s="162"/>
      <c r="CZ288" s="51"/>
      <c r="DA288" s="29"/>
      <c r="DB288" s="161"/>
      <c r="DC288" s="31"/>
      <c r="DE288" s="162"/>
      <c r="DF288" s="29"/>
      <c r="DG288" s="31"/>
      <c r="DH288" s="29"/>
      <c r="DI288" s="128"/>
      <c r="DJ288" s="128"/>
      <c r="DK288" s="128"/>
      <c r="DL288" s="128"/>
      <c r="DM288" s="128"/>
      <c r="DN288" s="51"/>
      <c r="DO288" s="29"/>
      <c r="DP288" s="161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51"/>
      <c r="GU288" s="51"/>
      <c r="HX288" s="360"/>
      <c r="HY288" s="161"/>
      <c r="HZ288" s="31"/>
      <c r="IA288" s="29"/>
      <c r="IB288" s="29"/>
      <c r="IC288" s="29"/>
      <c r="ID288" s="29"/>
      <c r="IE288" s="29"/>
      <c r="IF288" s="29"/>
      <c r="IG288" s="167"/>
      <c r="II288" s="29"/>
      <c r="IJ288" s="162"/>
      <c r="IK288" s="51"/>
      <c r="IL288" s="29"/>
      <c r="IM288" s="161"/>
      <c r="IN288" s="31"/>
      <c r="IO288" s="29"/>
      <c r="IP288" s="29"/>
      <c r="IQ288" s="29"/>
      <c r="IR288" s="29"/>
      <c r="IS288" s="29"/>
      <c r="IT288" s="29"/>
      <c r="IU288" s="176"/>
      <c r="IW288" s="29"/>
      <c r="IX288" s="162"/>
      <c r="IY288" s="51"/>
      <c r="IZ288" s="51"/>
      <c r="JA288" s="161"/>
      <c r="JB288" s="31"/>
      <c r="JC288" s="29"/>
      <c r="JD288" s="29"/>
      <c r="JE288" s="29"/>
      <c r="JF288" s="29"/>
      <c r="JG288" s="29"/>
      <c r="JH288" s="29"/>
      <c r="JI288" s="167"/>
      <c r="JK288" s="29"/>
      <c r="JL288" s="162"/>
      <c r="JM288" s="51"/>
      <c r="JN288" s="29"/>
      <c r="JO288" s="161"/>
      <c r="JP288" s="31"/>
      <c r="JQ288" s="29"/>
      <c r="JR288" s="29"/>
      <c r="JS288" s="29"/>
      <c r="JT288" s="29"/>
      <c r="JU288" s="29"/>
      <c r="JV288" s="29"/>
      <c r="JW288" s="176"/>
      <c r="JY288" s="29"/>
      <c r="JZ288" s="162"/>
      <c r="KA288" s="51"/>
      <c r="KB288" s="51"/>
      <c r="KC288" s="51"/>
      <c r="KD288" s="51"/>
      <c r="KE288" s="51"/>
      <c r="KF288" s="51"/>
      <c r="KG288" s="51"/>
      <c r="KH288" s="51"/>
      <c r="KI288" s="51"/>
      <c r="KJ288" s="51"/>
      <c r="KK288" s="51"/>
      <c r="KL288" s="51"/>
      <c r="KM288" s="51"/>
      <c r="KN288" s="51"/>
      <c r="KO288" s="51"/>
      <c r="KP288" s="29"/>
      <c r="KQ288" s="161"/>
      <c r="KR288" s="31"/>
      <c r="KS288" s="29"/>
      <c r="KT288" s="29"/>
      <c r="KU288" s="29"/>
      <c r="KV288" s="29"/>
      <c r="KW288" s="29"/>
      <c r="KX288" s="29"/>
      <c r="KY288" s="175"/>
      <c r="LA288" s="29"/>
      <c r="LB288" s="162"/>
      <c r="LC288" s="51"/>
      <c r="LD288" s="29"/>
      <c r="LE288" s="161"/>
      <c r="LF288" s="29"/>
      <c r="LG288" s="29"/>
      <c r="LH288" s="29"/>
      <c r="LI288" s="29"/>
      <c r="LJ288" s="29"/>
      <c r="LK288" s="29"/>
      <c r="LL288" s="29"/>
      <c r="LM288" s="168"/>
      <c r="LN288" s="29"/>
      <c r="LO288" s="29"/>
      <c r="LP288" s="29"/>
      <c r="LQ288" s="51"/>
      <c r="LR288" s="29"/>
      <c r="LS288" s="161"/>
      <c r="LT288" s="31"/>
      <c r="LV288" s="162"/>
      <c r="LW288" s="29"/>
      <c r="LX288" s="31"/>
      <c r="LY288" s="29"/>
      <c r="LZ288" s="128"/>
      <c r="MA288" s="128"/>
      <c r="MB288" s="128"/>
      <c r="MC288" s="128"/>
      <c r="MD288" s="128"/>
      <c r="ME288" s="51"/>
      <c r="MF288" s="29"/>
      <c r="MG288" s="161"/>
      <c r="MH288" s="31"/>
      <c r="MJ288" s="162"/>
      <c r="MK288" s="29"/>
      <c r="ML288" s="31"/>
      <c r="MM288" s="29"/>
      <c r="MN288" s="128"/>
      <c r="MO288" s="128"/>
      <c r="MP288" s="128"/>
      <c r="MQ288" s="128"/>
      <c r="MR288" s="128"/>
      <c r="MS288" s="51"/>
      <c r="MT288" s="29"/>
      <c r="MU288" s="161"/>
      <c r="MV288" s="31"/>
      <c r="MX288" s="162"/>
      <c r="MY288" s="29"/>
      <c r="MZ288" s="31"/>
      <c r="NA288" s="29"/>
      <c r="NB288" s="128"/>
      <c r="NC288" s="128"/>
      <c r="ND288" s="128"/>
      <c r="NE288" s="128"/>
      <c r="NF288" s="128"/>
      <c r="NG288" s="51"/>
      <c r="NH288" s="29"/>
      <c r="NI288" s="161"/>
      <c r="NJ288" s="31"/>
      <c r="NL288" s="162"/>
      <c r="NM288" s="29"/>
      <c r="NN288" s="31"/>
      <c r="NO288" s="29"/>
      <c r="NP288" s="128"/>
      <c r="NQ288" s="128"/>
      <c r="NR288" s="128"/>
      <c r="NS288" s="128"/>
      <c r="NT288" s="128"/>
      <c r="NU288" s="51"/>
    </row>
    <row r="289" spans="1:385" s="17" customFormat="1" ht="15" customHeight="1" x14ac:dyDescent="0.25">
      <c r="A289" s="1"/>
      <c r="B289" s="2"/>
      <c r="C289" s="2"/>
      <c r="D289" s="2"/>
      <c r="E289" s="2"/>
      <c r="F289" s="2"/>
      <c r="G289" s="2"/>
      <c r="H289" s="2"/>
      <c r="I289" s="333" t="s">
        <v>1159</v>
      </c>
      <c r="J289" s="333"/>
      <c r="K289" s="333"/>
      <c r="L289" s="333"/>
      <c r="M289" s="3" t="s">
        <v>1</v>
      </c>
      <c r="N289" s="3"/>
      <c r="O289" s="3"/>
      <c r="P289" s="3"/>
      <c r="Q289" s="3"/>
      <c r="R289" s="3"/>
      <c r="S289" s="3"/>
      <c r="T289" s="3"/>
      <c r="U289" s="4"/>
      <c r="V289" s="5"/>
      <c r="W289" s="334" t="s">
        <v>1160</v>
      </c>
      <c r="X289" s="334"/>
      <c r="Y289" s="334"/>
      <c r="Z289" s="334"/>
      <c r="AA289" s="4" t="s">
        <v>72</v>
      </c>
      <c r="AB289" s="4"/>
      <c r="AC289" s="4"/>
      <c r="AD289" s="4"/>
      <c r="AE289" s="4"/>
      <c r="AF289" s="4"/>
      <c r="AG289" s="4"/>
      <c r="AH289" s="4"/>
      <c r="AI289" s="3"/>
      <c r="AJ289" s="335" t="s">
        <v>1161</v>
      </c>
      <c r="AK289" s="335"/>
      <c r="AL289" s="335"/>
      <c r="AM289" s="3" t="s">
        <v>1</v>
      </c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36" t="s">
        <v>1162</v>
      </c>
      <c r="AY289" s="336"/>
      <c r="AZ289" s="336"/>
      <c r="BA289" s="3" t="s">
        <v>1</v>
      </c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36" t="s">
        <v>739</v>
      </c>
      <c r="BM289" s="336"/>
      <c r="BN289" s="336"/>
      <c r="BO289" s="3" t="s">
        <v>1</v>
      </c>
      <c r="BP289" s="3"/>
      <c r="BQ289" s="3"/>
      <c r="BR289" s="3"/>
      <c r="BS289" s="3"/>
      <c r="BT289" s="3"/>
      <c r="BU289" s="3"/>
      <c r="BV289" s="3"/>
      <c r="BW289" s="3"/>
      <c r="BX289" s="3"/>
      <c r="BY289" s="6"/>
      <c r="BZ289" s="337" t="s">
        <v>1165</v>
      </c>
      <c r="CA289" s="337"/>
      <c r="CB289" s="337"/>
      <c r="CC289" s="7" t="s">
        <v>73</v>
      </c>
      <c r="CD289" s="7"/>
      <c r="CE289" s="6"/>
      <c r="CF289" s="6"/>
      <c r="CG289" s="6"/>
      <c r="CH289" s="6"/>
      <c r="CI289" s="6"/>
      <c r="CJ289" s="6"/>
      <c r="CK289" s="6"/>
      <c r="CL289" s="6"/>
      <c r="CM289" s="6"/>
      <c r="CN289" s="337" t="s">
        <v>1166</v>
      </c>
      <c r="CO289" s="337"/>
      <c r="CP289" s="337"/>
      <c r="CQ289" s="6" t="s">
        <v>4</v>
      </c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8"/>
      <c r="DC289" s="338" t="s">
        <v>1167</v>
      </c>
      <c r="DD289" s="338"/>
      <c r="DE289" s="338"/>
      <c r="DF289" s="338"/>
      <c r="DG289" s="6" t="s">
        <v>4</v>
      </c>
      <c r="DH289" s="6"/>
      <c r="DI289" s="6"/>
      <c r="DJ289" s="6"/>
      <c r="DK289" s="6"/>
      <c r="DL289" s="6"/>
      <c r="DM289" s="6"/>
      <c r="DN289" s="6"/>
      <c r="DO289" s="6"/>
      <c r="DP289" s="337" t="s">
        <v>1168</v>
      </c>
      <c r="DQ289" s="337"/>
      <c r="DR289" s="337"/>
      <c r="DS289" s="6" t="s">
        <v>73</v>
      </c>
      <c r="DT289" s="6"/>
      <c r="DU289" s="6"/>
      <c r="DV289" s="6"/>
      <c r="DW289" s="6"/>
      <c r="DX289" s="6"/>
      <c r="DY289" s="6"/>
      <c r="DZ289" s="6"/>
      <c r="EA289" s="6"/>
      <c r="EB289" s="6"/>
      <c r="EC289" s="203"/>
      <c r="ED289" s="16"/>
      <c r="EE289" s="332" t="s">
        <v>1169</v>
      </c>
      <c r="EF289" s="332"/>
      <c r="EG289" s="332"/>
      <c r="EH289" s="332"/>
      <c r="EI289" s="14" t="s">
        <v>4</v>
      </c>
      <c r="EJ289" s="14"/>
      <c r="EK289" s="14"/>
      <c r="EL289" s="14"/>
      <c r="EM289" s="14"/>
      <c r="EN289" s="14"/>
      <c r="EO289" s="14"/>
      <c r="EP289" s="14"/>
      <c r="EQ289" s="203"/>
      <c r="ER289" s="16"/>
      <c r="ES289" s="332" t="s">
        <v>1170</v>
      </c>
      <c r="ET289" s="332"/>
      <c r="EU289" s="332"/>
      <c r="EV289" s="332"/>
      <c r="EW289" s="14" t="s">
        <v>4</v>
      </c>
      <c r="EX289" s="14"/>
      <c r="EY289" s="14"/>
      <c r="EZ289" s="14"/>
      <c r="FA289" s="14"/>
      <c r="FB289" s="14"/>
      <c r="FC289" s="14"/>
      <c r="FD289" s="14"/>
      <c r="FE289" s="11"/>
      <c r="FF289" s="12"/>
      <c r="FG289" s="340" t="s">
        <v>1171</v>
      </c>
      <c r="FH289" s="340"/>
      <c r="FI289" s="340"/>
      <c r="FJ289" s="340"/>
      <c r="FK289" s="13" t="s">
        <v>4</v>
      </c>
      <c r="FL289" s="13"/>
      <c r="FM289" s="13"/>
      <c r="FN289" s="13"/>
      <c r="FO289" s="13"/>
      <c r="FP289" s="13"/>
      <c r="FQ289" s="13"/>
      <c r="FR289" s="13"/>
      <c r="FS289" s="13"/>
      <c r="FT289" s="12"/>
      <c r="FU289" s="340" t="s">
        <v>1172</v>
      </c>
      <c r="FV289" s="340"/>
      <c r="FW289" s="340"/>
      <c r="FX289" s="340"/>
      <c r="FY289" s="13" t="s">
        <v>4</v>
      </c>
      <c r="FZ289" s="13"/>
      <c r="GA289" s="13"/>
      <c r="GB289" s="13"/>
      <c r="GC289" s="13"/>
      <c r="GD289" s="13"/>
      <c r="GE289" s="13"/>
      <c r="GF289" s="13"/>
      <c r="GG289" s="11"/>
      <c r="GH289" s="12"/>
      <c r="GI289" s="340" t="s">
        <v>1173</v>
      </c>
      <c r="GJ289" s="340"/>
      <c r="GK289" s="340"/>
      <c r="GL289" s="340"/>
      <c r="GM289" s="13" t="s">
        <v>4</v>
      </c>
      <c r="GN289" s="13"/>
      <c r="GO289" s="13"/>
      <c r="GP289" s="13"/>
      <c r="GQ289" s="13"/>
      <c r="GR289" s="13"/>
      <c r="GS289" s="13"/>
      <c r="GT289" s="13"/>
      <c r="GU289" s="13"/>
      <c r="GV289" s="330" t="s">
        <v>1174</v>
      </c>
      <c r="GW289" s="330"/>
      <c r="GX289" s="330"/>
      <c r="GY289" s="330"/>
      <c r="GZ289" s="13" t="s">
        <v>4</v>
      </c>
      <c r="HA289" s="13"/>
      <c r="HB289" s="13"/>
      <c r="HC289" s="13"/>
      <c r="HD289" s="13"/>
      <c r="HE289" s="13"/>
      <c r="HF289" s="13"/>
      <c r="HG289" s="13"/>
      <c r="HH289" s="13"/>
      <c r="HI289" s="13"/>
      <c r="HJ289" s="11"/>
      <c r="HK289" s="330" t="s">
        <v>1175</v>
      </c>
      <c r="HL289" s="330"/>
      <c r="HM289" s="330"/>
      <c r="HN289" s="13" t="s">
        <v>4</v>
      </c>
      <c r="HO289" s="13"/>
      <c r="HP289" s="13"/>
      <c r="HQ289" s="13"/>
      <c r="HR289" s="13"/>
      <c r="HS289" s="13"/>
      <c r="HT289" s="13"/>
      <c r="HU289" s="13"/>
      <c r="HV289" s="13"/>
      <c r="HW289" s="13"/>
      <c r="HX289" s="355"/>
      <c r="HY289" s="331" t="s">
        <v>1176</v>
      </c>
      <c r="HZ289" s="331"/>
      <c r="IA289" s="331"/>
      <c r="IB289" s="14" t="s">
        <v>4</v>
      </c>
      <c r="IC289" s="14"/>
      <c r="ID289" s="14"/>
      <c r="IE289" s="14"/>
      <c r="IF289" s="14"/>
      <c r="IG289" s="14"/>
      <c r="IH289" s="14"/>
      <c r="II289" s="14"/>
      <c r="IJ289" s="14"/>
      <c r="IK289" s="14"/>
      <c r="IL289" s="14"/>
      <c r="IM289" s="331" t="s">
        <v>1177</v>
      </c>
      <c r="IN289" s="331"/>
      <c r="IO289" s="331"/>
      <c r="IP289" s="14" t="s">
        <v>4</v>
      </c>
      <c r="IQ289" s="14"/>
      <c r="IR289" s="14"/>
      <c r="IS289" s="14"/>
      <c r="IT289" s="14"/>
      <c r="IU289" s="14"/>
      <c r="IV289" s="14"/>
      <c r="IW289" s="14"/>
      <c r="IX289" s="14"/>
      <c r="IY289" s="14"/>
      <c r="IZ289" s="14"/>
      <c r="JA289" s="331" t="s">
        <v>1178</v>
      </c>
      <c r="JB289" s="331"/>
      <c r="JC289" s="331"/>
      <c r="JD289" s="14" t="s">
        <v>4</v>
      </c>
      <c r="JE289" s="14"/>
      <c r="JF289" s="14"/>
      <c r="JG289" s="14"/>
      <c r="JH289" s="14"/>
      <c r="JI289" s="14"/>
      <c r="JJ289" s="14"/>
      <c r="JK289" s="14"/>
      <c r="JL289" s="14"/>
      <c r="JM289" s="14"/>
      <c r="JN289" s="14"/>
      <c r="JO289" s="331" t="s">
        <v>1179</v>
      </c>
      <c r="JP289" s="331"/>
      <c r="JQ289" s="331"/>
      <c r="JR289" s="14" t="s">
        <v>4</v>
      </c>
      <c r="JS289" s="14"/>
      <c r="JT289" s="14"/>
      <c r="JU289" s="14"/>
      <c r="JV289" s="14"/>
      <c r="JW289" s="14"/>
      <c r="JX289" s="14"/>
      <c r="JY289" s="14"/>
      <c r="JZ289" s="14"/>
      <c r="KA289" s="14"/>
      <c r="KB289" s="3"/>
      <c r="KC289" s="336" t="s">
        <v>1163</v>
      </c>
      <c r="KD289" s="336"/>
      <c r="KE289" s="336"/>
      <c r="KF289" s="3" t="s">
        <v>1</v>
      </c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36" t="s">
        <v>738</v>
      </c>
      <c r="KR289" s="336"/>
      <c r="KS289" s="336"/>
      <c r="KT289" s="3" t="s">
        <v>1</v>
      </c>
      <c r="KU289" s="3"/>
      <c r="KV289" s="3"/>
      <c r="KW289" s="3"/>
      <c r="KX289" s="3"/>
      <c r="KY289" s="3"/>
      <c r="KZ289" s="3"/>
      <c r="LA289" s="3"/>
      <c r="LB289" s="3"/>
      <c r="LC289" s="3"/>
      <c r="LD289" s="14"/>
      <c r="LE289" s="331" t="s">
        <v>6</v>
      </c>
      <c r="LF289" s="331"/>
      <c r="LG289" s="331"/>
      <c r="LH289" s="14" t="s">
        <v>4</v>
      </c>
      <c r="LI289" s="14"/>
      <c r="LJ289" s="14"/>
      <c r="LK289" s="14"/>
      <c r="LL289" s="14"/>
      <c r="LM289" s="15"/>
      <c r="LN289" s="14"/>
      <c r="LO289" s="14"/>
      <c r="LP289" s="14"/>
      <c r="LQ289" s="14"/>
      <c r="LR289" s="14"/>
      <c r="LS289" s="16"/>
      <c r="LT289" s="332" t="s">
        <v>1180</v>
      </c>
      <c r="LU289" s="332"/>
      <c r="LV289" s="332"/>
      <c r="LW289" s="332"/>
      <c r="LX289" s="14" t="s">
        <v>4</v>
      </c>
      <c r="LY289" s="14"/>
      <c r="LZ289" s="14"/>
      <c r="MA289" s="14"/>
      <c r="MB289" s="14"/>
      <c r="MC289" s="14"/>
      <c r="MD289" s="14"/>
      <c r="ME289" s="14"/>
      <c r="MF289" s="14"/>
      <c r="MG289" s="16"/>
      <c r="MH289" s="332" t="s">
        <v>1181</v>
      </c>
      <c r="MI289" s="332"/>
      <c r="MJ289" s="332"/>
      <c r="MK289" s="332"/>
      <c r="ML289" s="14" t="s">
        <v>4</v>
      </c>
      <c r="MM289" s="14"/>
      <c r="MN289" s="14"/>
      <c r="MO289" s="14"/>
      <c r="MP289" s="14"/>
      <c r="MQ289" s="14"/>
      <c r="MR289" s="14"/>
      <c r="MS289" s="14"/>
      <c r="MT289" s="14"/>
      <c r="MU289" s="16"/>
      <c r="MV289" s="332" t="s">
        <v>1182</v>
      </c>
      <c r="MW289" s="332"/>
      <c r="MX289" s="332"/>
      <c r="MY289" s="332"/>
      <c r="MZ289" s="14" t="s">
        <v>4</v>
      </c>
      <c r="NA289" s="14"/>
      <c r="NB289" s="14"/>
      <c r="NC289" s="14"/>
      <c r="ND289" s="14"/>
      <c r="NE289" s="14"/>
      <c r="NF289" s="14"/>
      <c r="NG289" s="14"/>
      <c r="NH289" s="14"/>
      <c r="NI289" s="16"/>
      <c r="NJ289" s="332" t="s">
        <v>1183</v>
      </c>
      <c r="NK289" s="332"/>
      <c r="NL289" s="332"/>
      <c r="NM289" s="332"/>
      <c r="NN289" s="14" t="s">
        <v>4</v>
      </c>
      <c r="NO289" s="14"/>
      <c r="NP289" s="14"/>
      <c r="NQ289" s="14"/>
      <c r="NR289" s="14"/>
      <c r="NS289" s="14"/>
      <c r="NT289" s="14"/>
      <c r="NU289" s="14"/>
    </row>
    <row r="290" spans="1:385" x14ac:dyDescent="0.25">
      <c r="A290" s="18" t="s">
        <v>7</v>
      </c>
      <c r="B290" s="19" t="s">
        <v>1184</v>
      </c>
      <c r="C290" s="20" t="s">
        <v>1185</v>
      </c>
      <c r="D290" s="20" t="s">
        <v>1186</v>
      </c>
      <c r="E290" s="21" t="s">
        <v>1187</v>
      </c>
      <c r="F290" s="22" t="s">
        <v>1188</v>
      </c>
      <c r="G290" s="23" t="s">
        <v>718</v>
      </c>
      <c r="H290" s="24"/>
      <c r="I290" s="25" t="s">
        <v>8</v>
      </c>
      <c r="J290" s="25" t="s">
        <v>9</v>
      </c>
      <c r="K290" s="26" t="s">
        <v>10</v>
      </c>
      <c r="L290" s="25" t="s">
        <v>9</v>
      </c>
      <c r="M290" s="25" t="s">
        <v>11</v>
      </c>
      <c r="N290" s="25" t="s">
        <v>12</v>
      </c>
      <c r="O290" s="25" t="s">
        <v>13</v>
      </c>
      <c r="P290" s="25"/>
      <c r="Q290" s="25" t="s">
        <v>14</v>
      </c>
      <c r="R290" s="25" t="s">
        <v>15</v>
      </c>
      <c r="S290" s="25" t="s">
        <v>16</v>
      </c>
      <c r="T290" s="25" t="s">
        <v>17</v>
      </c>
      <c r="U290" s="27"/>
      <c r="V290" s="28" t="s">
        <v>7</v>
      </c>
      <c r="W290" s="25" t="s">
        <v>8</v>
      </c>
      <c r="X290" s="25" t="s">
        <v>9</v>
      </c>
      <c r="Y290" s="26" t="s">
        <v>10</v>
      </c>
      <c r="Z290" s="25" t="s">
        <v>9</v>
      </c>
      <c r="AA290" s="25" t="s">
        <v>11</v>
      </c>
      <c r="AB290" s="25" t="s">
        <v>12</v>
      </c>
      <c r="AC290" s="25" t="s">
        <v>13</v>
      </c>
      <c r="AD290" s="25"/>
      <c r="AE290" s="25" t="s">
        <v>14</v>
      </c>
      <c r="AF290" s="25" t="s">
        <v>15</v>
      </c>
      <c r="AG290" s="25" t="s">
        <v>16</v>
      </c>
      <c r="AH290" s="25" t="s">
        <v>17</v>
      </c>
      <c r="AI290" s="29"/>
      <c r="AJ290" s="30" t="s">
        <v>7</v>
      </c>
      <c r="AK290" s="25" t="s">
        <v>8</v>
      </c>
      <c r="AL290" s="25" t="s">
        <v>9</v>
      </c>
      <c r="AM290" s="26" t="s">
        <v>10</v>
      </c>
      <c r="AN290" s="25" t="s">
        <v>9</v>
      </c>
      <c r="AO290" s="25" t="s">
        <v>11</v>
      </c>
      <c r="AP290" s="25" t="s">
        <v>12</v>
      </c>
      <c r="AQ290" s="25" t="s">
        <v>13</v>
      </c>
      <c r="AR290" s="25"/>
      <c r="AS290" s="25" t="s">
        <v>14</v>
      </c>
      <c r="AT290" s="25" t="s">
        <v>15</v>
      </c>
      <c r="AU290" s="25" t="s">
        <v>16</v>
      </c>
      <c r="AV290" s="25" t="s">
        <v>17</v>
      </c>
      <c r="AW290" s="29"/>
      <c r="AX290" s="30" t="s">
        <v>7</v>
      </c>
      <c r="AY290" s="25" t="s">
        <v>8</v>
      </c>
      <c r="AZ290" s="25" t="s">
        <v>9</v>
      </c>
      <c r="BA290" s="26" t="s">
        <v>10</v>
      </c>
      <c r="BB290" s="25" t="s">
        <v>9</v>
      </c>
      <c r="BC290" s="25" t="s">
        <v>11</v>
      </c>
      <c r="BD290" s="25" t="s">
        <v>12</v>
      </c>
      <c r="BE290" s="25" t="s">
        <v>13</v>
      </c>
      <c r="BF290" s="25"/>
      <c r="BG290" s="25" t="s">
        <v>14</v>
      </c>
      <c r="BH290" s="25" t="s">
        <v>15</v>
      </c>
      <c r="BI290" s="25" t="s">
        <v>16</v>
      </c>
      <c r="BJ290" s="25" t="s">
        <v>17</v>
      </c>
      <c r="BK290" s="29"/>
      <c r="BL290" s="30" t="s">
        <v>7</v>
      </c>
      <c r="BM290" s="25" t="s">
        <v>8</v>
      </c>
      <c r="BN290" s="25" t="s">
        <v>9</v>
      </c>
      <c r="BO290" s="26" t="s">
        <v>10</v>
      </c>
      <c r="BP290" s="25" t="s">
        <v>9</v>
      </c>
      <c r="BQ290" s="25" t="s">
        <v>11</v>
      </c>
      <c r="BR290" s="25" t="s">
        <v>12</v>
      </c>
      <c r="BS290" s="25" t="s">
        <v>13</v>
      </c>
      <c r="BT290" s="33" t="s">
        <v>18</v>
      </c>
      <c r="BU290" s="25" t="s">
        <v>14</v>
      </c>
      <c r="BV290" s="25" t="s">
        <v>12</v>
      </c>
      <c r="BW290" s="25" t="s">
        <v>19</v>
      </c>
      <c r="BX290" s="25" t="s">
        <v>17</v>
      </c>
      <c r="BY290" s="34"/>
      <c r="BZ290" s="30" t="s">
        <v>7</v>
      </c>
      <c r="CA290" s="25" t="s">
        <v>8</v>
      </c>
      <c r="CB290" s="25" t="s">
        <v>9</v>
      </c>
      <c r="CC290" s="26" t="s">
        <v>10</v>
      </c>
      <c r="CD290" s="25" t="s">
        <v>9</v>
      </c>
      <c r="CE290" s="25" t="s">
        <v>11</v>
      </c>
      <c r="CF290" s="25" t="s">
        <v>12</v>
      </c>
      <c r="CG290" s="25" t="s">
        <v>13</v>
      </c>
      <c r="CH290" s="33" t="s">
        <v>18</v>
      </c>
      <c r="CI290" s="25" t="s">
        <v>14</v>
      </c>
      <c r="CJ290" s="25" t="s">
        <v>12</v>
      </c>
      <c r="CK290" s="25" t="s">
        <v>19</v>
      </c>
      <c r="CL290" s="25" t="s">
        <v>17</v>
      </c>
      <c r="CM290" s="27"/>
      <c r="CN290" s="30" t="s">
        <v>7</v>
      </c>
      <c r="CO290" s="25" t="s">
        <v>8</v>
      </c>
      <c r="CP290" s="25" t="s">
        <v>9</v>
      </c>
      <c r="CQ290" s="26" t="s">
        <v>10</v>
      </c>
      <c r="CR290" s="25" t="s">
        <v>9</v>
      </c>
      <c r="CS290" s="25" t="s">
        <v>11</v>
      </c>
      <c r="CT290" s="25" t="s">
        <v>12</v>
      </c>
      <c r="CU290" s="25" t="s">
        <v>13</v>
      </c>
      <c r="CV290" s="33" t="s">
        <v>18</v>
      </c>
      <c r="CW290" s="25" t="s">
        <v>14</v>
      </c>
      <c r="CX290" s="25" t="s">
        <v>12</v>
      </c>
      <c r="CY290" s="25" t="s">
        <v>19</v>
      </c>
      <c r="CZ290" s="25" t="s">
        <v>17</v>
      </c>
      <c r="DA290" s="29"/>
      <c r="DB290" s="28" t="s">
        <v>7</v>
      </c>
      <c r="DC290" s="25" t="s">
        <v>8</v>
      </c>
      <c r="DD290" s="25" t="s">
        <v>9</v>
      </c>
      <c r="DE290" s="26" t="s">
        <v>10</v>
      </c>
      <c r="DF290" s="25" t="s">
        <v>9</v>
      </c>
      <c r="DG290" s="25" t="s">
        <v>11</v>
      </c>
      <c r="DH290" s="25" t="s">
        <v>12</v>
      </c>
      <c r="DI290" s="25" t="s">
        <v>13</v>
      </c>
      <c r="DJ290" s="25"/>
      <c r="DK290" s="25" t="s">
        <v>14</v>
      </c>
      <c r="DL290" s="25" t="s">
        <v>15</v>
      </c>
      <c r="DM290" s="25" t="s">
        <v>16</v>
      </c>
      <c r="DN290" s="25" t="s">
        <v>17</v>
      </c>
      <c r="DO290" s="29"/>
      <c r="DP290" s="30" t="s">
        <v>7</v>
      </c>
      <c r="DQ290" s="25" t="s">
        <v>8</v>
      </c>
      <c r="DR290" s="25" t="s">
        <v>9</v>
      </c>
      <c r="DS290" s="26" t="s">
        <v>10</v>
      </c>
      <c r="DT290" s="25" t="s">
        <v>9</v>
      </c>
      <c r="DU290" s="25" t="s">
        <v>11</v>
      </c>
      <c r="DV290" s="25" t="s">
        <v>12</v>
      </c>
      <c r="DW290" s="25" t="s">
        <v>13</v>
      </c>
      <c r="DX290" s="25"/>
      <c r="DY290" s="25" t="s">
        <v>14</v>
      </c>
      <c r="DZ290" s="25" t="s">
        <v>15</v>
      </c>
      <c r="EA290" s="25" t="s">
        <v>16</v>
      </c>
      <c r="EB290" s="25" t="s">
        <v>17</v>
      </c>
      <c r="EC290" s="31"/>
      <c r="ED290" s="28" t="s">
        <v>7</v>
      </c>
      <c r="EE290" s="25" t="s">
        <v>8</v>
      </c>
      <c r="EF290" s="25" t="s">
        <v>9</v>
      </c>
      <c r="EG290" s="26" t="s">
        <v>10</v>
      </c>
      <c r="EH290" s="25" t="s">
        <v>9</v>
      </c>
      <c r="EI290" s="25" t="s">
        <v>11</v>
      </c>
      <c r="EJ290" s="25" t="s">
        <v>12</v>
      </c>
      <c r="EK290" s="25" t="s">
        <v>13</v>
      </c>
      <c r="EL290" s="25"/>
      <c r="EM290" s="25" t="s">
        <v>14</v>
      </c>
      <c r="EN290" s="25" t="s">
        <v>15</v>
      </c>
      <c r="EO290" s="25" t="s">
        <v>16</v>
      </c>
      <c r="EP290" s="25" t="s">
        <v>17</v>
      </c>
      <c r="EQ290" s="31"/>
      <c r="ER290" s="28" t="s">
        <v>7</v>
      </c>
      <c r="ES290" s="25" t="s">
        <v>8</v>
      </c>
      <c r="ET290" s="25" t="s">
        <v>9</v>
      </c>
      <c r="EU290" s="26" t="s">
        <v>10</v>
      </c>
      <c r="EV290" s="25" t="s">
        <v>9</v>
      </c>
      <c r="EW290" s="25" t="s">
        <v>11</v>
      </c>
      <c r="EX290" s="25" t="s">
        <v>12</v>
      </c>
      <c r="EY290" s="25" t="s">
        <v>13</v>
      </c>
      <c r="EZ290" s="25"/>
      <c r="FA290" s="25" t="s">
        <v>14</v>
      </c>
      <c r="FB290" s="25" t="s">
        <v>15</v>
      </c>
      <c r="FC290" s="25" t="s">
        <v>16</v>
      </c>
      <c r="FD290" s="25" t="s">
        <v>17</v>
      </c>
      <c r="FE290" s="35"/>
      <c r="FF290" s="28" t="s">
        <v>7</v>
      </c>
      <c r="FG290" s="25" t="s">
        <v>8</v>
      </c>
      <c r="FH290" s="25" t="s">
        <v>9</v>
      </c>
      <c r="FI290" s="26" t="s">
        <v>10</v>
      </c>
      <c r="FJ290" s="25" t="s">
        <v>9</v>
      </c>
      <c r="FK290" s="25" t="s">
        <v>11</v>
      </c>
      <c r="FL290" s="25" t="s">
        <v>12</v>
      </c>
      <c r="FM290" s="25" t="s">
        <v>13</v>
      </c>
      <c r="FN290" s="25"/>
      <c r="FO290" s="25" t="s">
        <v>14</v>
      </c>
      <c r="FP290" s="25" t="s">
        <v>15</v>
      </c>
      <c r="FQ290" s="25" t="s">
        <v>16</v>
      </c>
      <c r="FR290" s="25" t="s">
        <v>17</v>
      </c>
      <c r="FS290" s="27"/>
      <c r="FT290" s="28" t="s">
        <v>7</v>
      </c>
      <c r="FU290" s="25" t="s">
        <v>8</v>
      </c>
      <c r="FV290" s="25" t="s">
        <v>9</v>
      </c>
      <c r="FW290" s="26" t="s">
        <v>10</v>
      </c>
      <c r="FX290" s="25" t="s">
        <v>9</v>
      </c>
      <c r="FY290" s="25" t="s">
        <v>11</v>
      </c>
      <c r="FZ290" s="25" t="s">
        <v>12</v>
      </c>
      <c r="GA290" s="25" t="s">
        <v>13</v>
      </c>
      <c r="GB290" s="25"/>
      <c r="GC290" s="25" t="s">
        <v>14</v>
      </c>
      <c r="GD290" s="25" t="s">
        <v>15</v>
      </c>
      <c r="GE290" s="25" t="s">
        <v>16</v>
      </c>
      <c r="GF290" s="25" t="s">
        <v>17</v>
      </c>
      <c r="GG290" s="31"/>
      <c r="GH290" s="28" t="s">
        <v>7</v>
      </c>
      <c r="GI290" s="25" t="s">
        <v>8</v>
      </c>
      <c r="GJ290" s="25" t="s">
        <v>9</v>
      </c>
      <c r="GK290" s="26" t="s">
        <v>10</v>
      </c>
      <c r="GL290" s="25" t="s">
        <v>9</v>
      </c>
      <c r="GM290" s="25" t="s">
        <v>11</v>
      </c>
      <c r="GN290" s="25" t="s">
        <v>12</v>
      </c>
      <c r="GO290" s="25" t="s">
        <v>13</v>
      </c>
      <c r="GP290" s="25"/>
      <c r="GQ290" s="25" t="s">
        <v>14</v>
      </c>
      <c r="GR290" s="25" t="s">
        <v>15</v>
      </c>
      <c r="GS290" s="25" t="s">
        <v>16</v>
      </c>
      <c r="GT290" s="25" t="s">
        <v>17</v>
      </c>
      <c r="GU290" s="36"/>
      <c r="GV290" s="30" t="s">
        <v>7</v>
      </c>
      <c r="GW290" s="30"/>
      <c r="GX290" s="25" t="s">
        <v>8</v>
      </c>
      <c r="GY290" s="25" t="s">
        <v>9</v>
      </c>
      <c r="GZ290" s="26" t="s">
        <v>10</v>
      </c>
      <c r="HA290" s="25" t="s">
        <v>9</v>
      </c>
      <c r="HB290" s="25" t="s">
        <v>11</v>
      </c>
      <c r="HC290" s="25" t="s">
        <v>12</v>
      </c>
      <c r="HD290" s="25" t="s">
        <v>13</v>
      </c>
      <c r="HE290" s="25" t="s">
        <v>18</v>
      </c>
      <c r="HF290" s="25" t="s">
        <v>14</v>
      </c>
      <c r="HG290" s="25" t="s">
        <v>12</v>
      </c>
      <c r="HH290" s="25" t="s">
        <v>19</v>
      </c>
      <c r="HI290" s="25" t="s">
        <v>17</v>
      </c>
      <c r="HJ290" s="31"/>
      <c r="HK290" s="30" t="s">
        <v>7</v>
      </c>
      <c r="HL290" s="25" t="s">
        <v>8</v>
      </c>
      <c r="HM290" s="25" t="s">
        <v>9</v>
      </c>
      <c r="HN290" s="26" t="s">
        <v>10</v>
      </c>
      <c r="HO290" s="25" t="s">
        <v>9</v>
      </c>
      <c r="HP290" s="25" t="s">
        <v>11</v>
      </c>
      <c r="HQ290" s="25" t="s">
        <v>12</v>
      </c>
      <c r="HR290" s="25" t="s">
        <v>13</v>
      </c>
      <c r="HS290" s="25" t="s">
        <v>18</v>
      </c>
      <c r="HT290" s="25" t="s">
        <v>14</v>
      </c>
      <c r="HU290" s="25" t="s">
        <v>12</v>
      </c>
      <c r="HV290" s="25" t="s">
        <v>19</v>
      </c>
      <c r="HW290" s="25" t="s">
        <v>17</v>
      </c>
      <c r="HX290" s="360"/>
      <c r="HY290" s="30" t="s">
        <v>7</v>
      </c>
      <c r="HZ290" s="25" t="s">
        <v>8</v>
      </c>
      <c r="IA290" s="25" t="s">
        <v>9</v>
      </c>
      <c r="IB290" s="26" t="s">
        <v>10</v>
      </c>
      <c r="IC290" s="25" t="s">
        <v>9</v>
      </c>
      <c r="ID290" s="25" t="s">
        <v>11</v>
      </c>
      <c r="IE290" s="25" t="s">
        <v>12</v>
      </c>
      <c r="IF290" s="25" t="s">
        <v>13</v>
      </c>
      <c r="IG290" s="26" t="s">
        <v>18</v>
      </c>
      <c r="IH290" s="25" t="s">
        <v>14</v>
      </c>
      <c r="II290" s="25" t="s">
        <v>12</v>
      </c>
      <c r="IJ290" s="25" t="s">
        <v>19</v>
      </c>
      <c r="IK290" s="25" t="s">
        <v>17</v>
      </c>
      <c r="IL290" s="29"/>
      <c r="IM290" s="30" t="s">
        <v>7</v>
      </c>
      <c r="IN290" s="25" t="s">
        <v>8</v>
      </c>
      <c r="IO290" s="25" t="s">
        <v>9</v>
      </c>
      <c r="IP290" s="26" t="s">
        <v>10</v>
      </c>
      <c r="IQ290" s="25" t="s">
        <v>9</v>
      </c>
      <c r="IR290" s="25" t="s">
        <v>11</v>
      </c>
      <c r="IS290" s="25" t="s">
        <v>12</v>
      </c>
      <c r="IT290" s="25" t="s">
        <v>13</v>
      </c>
      <c r="IU290" s="25" t="s">
        <v>18</v>
      </c>
      <c r="IV290" s="25" t="s">
        <v>14</v>
      </c>
      <c r="IW290" s="25" t="s">
        <v>12</v>
      </c>
      <c r="IX290" s="25" t="s">
        <v>19</v>
      </c>
      <c r="IY290" s="25" t="s">
        <v>17</v>
      </c>
      <c r="IZ290" s="36"/>
      <c r="JA290" s="30" t="s">
        <v>7</v>
      </c>
      <c r="JB290" s="25" t="s">
        <v>8</v>
      </c>
      <c r="JC290" s="25" t="s">
        <v>9</v>
      </c>
      <c r="JD290" s="26" t="s">
        <v>10</v>
      </c>
      <c r="JE290" s="25" t="s">
        <v>9</v>
      </c>
      <c r="JF290" s="25" t="s">
        <v>11</v>
      </c>
      <c r="JG290" s="25" t="s">
        <v>12</v>
      </c>
      <c r="JH290" s="25" t="s">
        <v>13</v>
      </c>
      <c r="JI290" s="26" t="s">
        <v>18</v>
      </c>
      <c r="JJ290" s="25" t="s">
        <v>14</v>
      </c>
      <c r="JK290" s="25" t="s">
        <v>12</v>
      </c>
      <c r="JL290" s="25" t="s">
        <v>19</v>
      </c>
      <c r="JM290" s="25" t="s">
        <v>17</v>
      </c>
      <c r="JN290" s="29"/>
      <c r="JO290" s="30" t="s">
        <v>7</v>
      </c>
      <c r="JP290" s="25" t="s">
        <v>8</v>
      </c>
      <c r="JQ290" s="25" t="s">
        <v>9</v>
      </c>
      <c r="JR290" s="26" t="s">
        <v>10</v>
      </c>
      <c r="JS290" s="25" t="s">
        <v>9</v>
      </c>
      <c r="JT290" s="25" t="s">
        <v>11</v>
      </c>
      <c r="JU290" s="25" t="s">
        <v>12</v>
      </c>
      <c r="JV290" s="25" t="s">
        <v>13</v>
      </c>
      <c r="JW290" s="25" t="s">
        <v>18</v>
      </c>
      <c r="JX290" s="25" t="s">
        <v>14</v>
      </c>
      <c r="JY290" s="25" t="s">
        <v>12</v>
      </c>
      <c r="JZ290" s="25" t="s">
        <v>19</v>
      </c>
      <c r="KA290" s="25" t="s">
        <v>17</v>
      </c>
      <c r="KB290" s="31"/>
      <c r="KC290" s="30" t="s">
        <v>7</v>
      </c>
      <c r="KD290" s="25" t="s">
        <v>8</v>
      </c>
      <c r="KE290" s="25" t="s">
        <v>9</v>
      </c>
      <c r="KF290" s="26" t="s">
        <v>10</v>
      </c>
      <c r="KG290" s="25" t="s">
        <v>9</v>
      </c>
      <c r="KH290" s="25" t="s">
        <v>11</v>
      </c>
      <c r="KI290" s="25" t="s">
        <v>12</v>
      </c>
      <c r="KJ290" s="25" t="s">
        <v>13</v>
      </c>
      <c r="KK290" s="25" t="s">
        <v>18</v>
      </c>
      <c r="KL290" s="25" t="s">
        <v>14</v>
      </c>
      <c r="KM290" s="25" t="s">
        <v>12</v>
      </c>
      <c r="KN290" s="25" t="s">
        <v>19</v>
      </c>
      <c r="KO290" s="25" t="s">
        <v>17</v>
      </c>
      <c r="KP290" s="29"/>
      <c r="KQ290" s="30" t="s">
        <v>7</v>
      </c>
      <c r="KR290" s="25" t="s">
        <v>8</v>
      </c>
      <c r="KS290" s="25" t="s">
        <v>9</v>
      </c>
      <c r="KT290" s="26" t="s">
        <v>10</v>
      </c>
      <c r="KU290" s="25" t="s">
        <v>9</v>
      </c>
      <c r="KV290" s="25" t="s">
        <v>11</v>
      </c>
      <c r="KW290" s="25" t="s">
        <v>12</v>
      </c>
      <c r="KX290" s="25" t="s">
        <v>13</v>
      </c>
      <c r="KY290" s="32" t="s">
        <v>18</v>
      </c>
      <c r="KZ290" s="25" t="s">
        <v>14</v>
      </c>
      <c r="LA290" s="25" t="s">
        <v>12</v>
      </c>
      <c r="LB290" s="25" t="s">
        <v>19</v>
      </c>
      <c r="LC290" s="25" t="s">
        <v>17</v>
      </c>
      <c r="LD290" s="27"/>
      <c r="LE290" s="30" t="s">
        <v>7</v>
      </c>
      <c r="LF290" s="25" t="s">
        <v>8</v>
      </c>
      <c r="LG290" s="25" t="s">
        <v>9</v>
      </c>
      <c r="LH290" s="26" t="s">
        <v>10</v>
      </c>
      <c r="LI290" s="25" t="s">
        <v>9</v>
      </c>
      <c r="LJ290" s="25" t="s">
        <v>11</v>
      </c>
      <c r="LK290" s="25" t="s">
        <v>12</v>
      </c>
      <c r="LL290" s="25" t="s">
        <v>13</v>
      </c>
      <c r="LM290" s="26" t="s">
        <v>18</v>
      </c>
      <c r="LN290" s="25" t="s">
        <v>14</v>
      </c>
      <c r="LO290" s="25" t="s">
        <v>12</v>
      </c>
      <c r="LP290" s="25" t="s">
        <v>19</v>
      </c>
      <c r="LQ290" s="25" t="s">
        <v>17</v>
      </c>
      <c r="LR290" s="27"/>
      <c r="LS290" s="28" t="s">
        <v>7</v>
      </c>
      <c r="LT290" s="25" t="s">
        <v>8</v>
      </c>
      <c r="LU290" s="25" t="s">
        <v>9</v>
      </c>
      <c r="LV290" s="26" t="s">
        <v>10</v>
      </c>
      <c r="LW290" s="25" t="s">
        <v>9</v>
      </c>
      <c r="LX290" s="25" t="s">
        <v>11</v>
      </c>
      <c r="LY290" s="25" t="s">
        <v>12</v>
      </c>
      <c r="LZ290" s="25" t="s">
        <v>13</v>
      </c>
      <c r="MA290" s="25"/>
      <c r="MB290" s="25" t="s">
        <v>14</v>
      </c>
      <c r="MC290" s="25" t="s">
        <v>15</v>
      </c>
      <c r="MD290" s="25" t="s">
        <v>16</v>
      </c>
      <c r="ME290" s="25" t="s">
        <v>17</v>
      </c>
      <c r="MF290" s="29"/>
      <c r="MG290" s="28" t="s">
        <v>7</v>
      </c>
      <c r="MH290" s="25" t="s">
        <v>8</v>
      </c>
      <c r="MI290" s="25" t="s">
        <v>9</v>
      </c>
      <c r="MJ290" s="26" t="s">
        <v>10</v>
      </c>
      <c r="MK290" s="25" t="s">
        <v>9</v>
      </c>
      <c r="ML290" s="25" t="s">
        <v>11</v>
      </c>
      <c r="MM290" s="25" t="s">
        <v>12</v>
      </c>
      <c r="MN290" s="25" t="s">
        <v>13</v>
      </c>
      <c r="MO290" s="25"/>
      <c r="MP290" s="25" t="s">
        <v>14</v>
      </c>
      <c r="MQ290" s="25" t="s">
        <v>15</v>
      </c>
      <c r="MR290" s="25" t="s">
        <v>16</v>
      </c>
      <c r="MS290" s="37"/>
      <c r="MT290" s="27"/>
      <c r="MU290" s="28" t="s">
        <v>7</v>
      </c>
      <c r="MV290" s="25" t="s">
        <v>8</v>
      </c>
      <c r="MW290" s="25" t="s">
        <v>9</v>
      </c>
      <c r="MX290" s="26" t="s">
        <v>10</v>
      </c>
      <c r="MY290" s="25" t="s">
        <v>9</v>
      </c>
      <c r="MZ290" s="25" t="s">
        <v>11</v>
      </c>
      <c r="NA290" s="25" t="s">
        <v>12</v>
      </c>
      <c r="NB290" s="25" t="s">
        <v>13</v>
      </c>
      <c r="NC290" s="25"/>
      <c r="ND290" s="25" t="s">
        <v>14</v>
      </c>
      <c r="NE290" s="25" t="s">
        <v>15</v>
      </c>
      <c r="NF290" s="25" t="s">
        <v>16</v>
      </c>
      <c r="NG290" s="25" t="s">
        <v>17</v>
      </c>
      <c r="NH290" s="29"/>
      <c r="NI290" s="28" t="s">
        <v>7</v>
      </c>
      <c r="NJ290" s="25" t="s">
        <v>8</v>
      </c>
      <c r="NK290" s="25" t="s">
        <v>9</v>
      </c>
      <c r="NL290" s="26" t="s">
        <v>10</v>
      </c>
      <c r="NM290" s="25" t="s">
        <v>9</v>
      </c>
      <c r="NN290" s="25" t="s">
        <v>11</v>
      </c>
      <c r="NO290" s="25" t="s">
        <v>12</v>
      </c>
      <c r="NP290" s="25" t="s">
        <v>13</v>
      </c>
      <c r="NQ290" s="25"/>
      <c r="NR290" s="25" t="s">
        <v>14</v>
      </c>
      <c r="NS290" s="25" t="s">
        <v>15</v>
      </c>
      <c r="NT290" s="25" t="s">
        <v>16</v>
      </c>
      <c r="NU290" s="25" t="s">
        <v>17</v>
      </c>
    </row>
    <row r="291" spans="1:385" x14ac:dyDescent="0.25">
      <c r="A291" s="38">
        <v>46041</v>
      </c>
      <c r="B291" s="39">
        <v>5598</v>
      </c>
      <c r="C291" s="40">
        <v>2136</v>
      </c>
      <c r="D291" s="40">
        <v>390</v>
      </c>
      <c r="E291" s="41">
        <v>2029</v>
      </c>
      <c r="F291" s="41">
        <v>806</v>
      </c>
      <c r="G291" s="40">
        <v>237</v>
      </c>
      <c r="H291" s="42"/>
      <c r="I291" s="43">
        <v>5763</v>
      </c>
      <c r="J291" s="43">
        <v>85</v>
      </c>
      <c r="K291" s="43">
        <v>178</v>
      </c>
      <c r="L291" s="43">
        <v>2</v>
      </c>
      <c r="M291" s="43">
        <v>34</v>
      </c>
      <c r="N291" s="43">
        <v>2</v>
      </c>
      <c r="O291" s="43"/>
      <c r="P291" s="43"/>
      <c r="Q291" s="45">
        <v>855</v>
      </c>
      <c r="R291" s="45">
        <v>1710</v>
      </c>
      <c r="S291" s="46">
        <v>0.20117647058823529</v>
      </c>
      <c r="T291" s="37"/>
      <c r="U291" s="29"/>
      <c r="V291" s="47">
        <v>46041</v>
      </c>
      <c r="W291" s="48">
        <v>15066</v>
      </c>
      <c r="X291" s="43">
        <v>107</v>
      </c>
      <c r="Y291" s="43">
        <v>568</v>
      </c>
      <c r="Z291" s="43">
        <v>5</v>
      </c>
      <c r="AA291" s="43">
        <v>23</v>
      </c>
      <c r="AB291" s="43">
        <v>5</v>
      </c>
      <c r="AC291" s="43">
        <v>12</v>
      </c>
      <c r="AD291" s="43"/>
      <c r="AE291" s="45">
        <v>1026</v>
      </c>
      <c r="AF291" s="45">
        <v>5130</v>
      </c>
      <c r="AG291" s="46">
        <v>0.47943925233644857</v>
      </c>
      <c r="AH291" s="37" t="s">
        <v>877</v>
      </c>
      <c r="AI291" s="29"/>
      <c r="AJ291" s="47">
        <v>46041</v>
      </c>
      <c r="AK291" s="43">
        <v>18733</v>
      </c>
      <c r="AL291" s="43">
        <v>208</v>
      </c>
      <c r="AM291" s="43">
        <v>385</v>
      </c>
      <c r="AN291" s="43">
        <v>2</v>
      </c>
      <c r="AO291" s="43">
        <v>22</v>
      </c>
      <c r="AP291" s="43">
        <v>2</v>
      </c>
      <c r="AQ291" s="43">
        <v>14</v>
      </c>
      <c r="AR291" s="43"/>
      <c r="AS291" s="43">
        <v>880</v>
      </c>
      <c r="AT291" s="45">
        <v>1760</v>
      </c>
      <c r="AU291" s="46">
        <v>8.461538461538462E-2</v>
      </c>
      <c r="AV291" s="37" t="s">
        <v>524</v>
      </c>
      <c r="AW291" s="29"/>
      <c r="AX291" s="47">
        <v>46041</v>
      </c>
      <c r="AY291" s="49">
        <v>24485</v>
      </c>
      <c r="AZ291" s="49">
        <v>1019</v>
      </c>
      <c r="BA291" s="49">
        <v>600</v>
      </c>
      <c r="BB291" s="49">
        <v>4</v>
      </c>
      <c r="BC291" s="49">
        <v>9</v>
      </c>
      <c r="BD291" s="49">
        <v>5</v>
      </c>
      <c r="BE291" s="49">
        <v>8</v>
      </c>
      <c r="BF291" s="49"/>
      <c r="BG291" s="49">
        <v>1500</v>
      </c>
      <c r="BH291" s="49">
        <v>7500</v>
      </c>
      <c r="BI291" s="50">
        <v>7.3601570166830221E-2</v>
      </c>
      <c r="BJ291" s="37" t="s">
        <v>837</v>
      </c>
      <c r="BK291" s="29"/>
      <c r="BL291" s="52">
        <v>46041</v>
      </c>
      <c r="BM291" s="43">
        <v>2029</v>
      </c>
      <c r="BN291" s="43">
        <v>47</v>
      </c>
      <c r="BO291" s="43">
        <v>34</v>
      </c>
      <c r="BP291" s="43">
        <v>3</v>
      </c>
      <c r="BQ291" s="43">
        <v>20</v>
      </c>
      <c r="BR291" s="43">
        <v>3</v>
      </c>
      <c r="BS291" s="43">
        <v>0</v>
      </c>
      <c r="BT291" s="56" t="s">
        <v>782</v>
      </c>
      <c r="BU291" s="43">
        <v>1100</v>
      </c>
      <c r="BV291" s="43">
        <v>3300</v>
      </c>
      <c r="BW291" s="53">
        <v>0.7021276595744681</v>
      </c>
      <c r="BX291" s="55"/>
      <c r="BY291" s="57"/>
      <c r="BZ291" s="52">
        <v>46041</v>
      </c>
      <c r="CA291" s="45">
        <v>8476</v>
      </c>
      <c r="CB291" s="58">
        <v>37</v>
      </c>
      <c r="CC291" s="43">
        <v>299</v>
      </c>
      <c r="CD291" s="43">
        <v>2</v>
      </c>
      <c r="CE291" s="43">
        <v>17</v>
      </c>
      <c r="CF291" s="43">
        <v>2</v>
      </c>
      <c r="CG291" s="59"/>
      <c r="CH291" s="44" t="s">
        <v>466</v>
      </c>
      <c r="CI291" s="48">
        <v>1100</v>
      </c>
      <c r="CJ291" s="43">
        <v>2200</v>
      </c>
      <c r="CK291" s="53">
        <v>0.59459459459459463</v>
      </c>
      <c r="CL291" s="37"/>
      <c r="CM291" s="29"/>
      <c r="CN291" s="52">
        <v>46041</v>
      </c>
      <c r="CO291" s="43">
        <v>2580</v>
      </c>
      <c r="CP291" s="58">
        <v>10</v>
      </c>
      <c r="CQ291" s="43">
        <v>82</v>
      </c>
      <c r="CR291" s="43">
        <v>1</v>
      </c>
      <c r="CS291" s="43">
        <v>12</v>
      </c>
      <c r="CT291" s="43">
        <v>1</v>
      </c>
      <c r="CU291" s="59">
        <v>2</v>
      </c>
      <c r="CV291" s="44" t="s">
        <v>50</v>
      </c>
      <c r="CW291" s="48">
        <v>700</v>
      </c>
      <c r="CX291" s="43">
        <v>700</v>
      </c>
      <c r="CY291" s="53">
        <v>0.7</v>
      </c>
      <c r="CZ291" s="37"/>
      <c r="DA291" s="29"/>
      <c r="DB291" s="47">
        <v>46041</v>
      </c>
      <c r="DC291" s="48">
        <v>30945</v>
      </c>
      <c r="DD291" s="43">
        <v>30</v>
      </c>
      <c r="DE291" s="43">
        <v>1548</v>
      </c>
      <c r="DF291" s="43">
        <v>0</v>
      </c>
      <c r="DG291" s="43">
        <v>12</v>
      </c>
      <c r="DH291" s="43">
        <v>2</v>
      </c>
      <c r="DI291" s="43">
        <v>9</v>
      </c>
      <c r="DJ291" s="43"/>
      <c r="DK291" s="43">
        <v>715</v>
      </c>
      <c r="DL291" s="45">
        <v>1430</v>
      </c>
      <c r="DM291" s="46">
        <v>0.47666666666666668</v>
      </c>
      <c r="DN291" s="37"/>
      <c r="DO291" s="29"/>
      <c r="DP291" s="47">
        <v>46041</v>
      </c>
      <c r="DQ291" s="43">
        <v>9922</v>
      </c>
      <c r="DR291" s="58">
        <v>129</v>
      </c>
      <c r="DS291" s="43">
        <v>284</v>
      </c>
      <c r="DT291" s="43">
        <v>3</v>
      </c>
      <c r="DU291" s="43">
        <v>40</v>
      </c>
      <c r="DV291" s="43">
        <v>4</v>
      </c>
      <c r="DW291" s="43">
        <v>2</v>
      </c>
      <c r="DX291" s="43"/>
      <c r="DY291" s="45">
        <v>726</v>
      </c>
      <c r="DZ291" s="45">
        <v>2904</v>
      </c>
      <c r="EA291" s="46">
        <v>0.22511627906976744</v>
      </c>
      <c r="EB291" s="37"/>
      <c r="EC291" s="29"/>
      <c r="ED291" s="47">
        <v>46041</v>
      </c>
      <c r="EE291" s="48">
        <v>2293</v>
      </c>
      <c r="EF291" s="43">
        <v>167</v>
      </c>
      <c r="EG291" s="43">
        <v>58</v>
      </c>
      <c r="EH291" s="43">
        <v>4</v>
      </c>
      <c r="EI291" s="43">
        <v>44</v>
      </c>
      <c r="EJ291" s="43">
        <v>4</v>
      </c>
      <c r="EK291" s="43">
        <v>2</v>
      </c>
      <c r="EL291" s="43"/>
      <c r="EM291" s="43">
        <v>935</v>
      </c>
      <c r="EN291" s="45">
        <v>3740</v>
      </c>
      <c r="EO291" s="46">
        <v>0.22395209580838324</v>
      </c>
      <c r="EP291" s="37"/>
      <c r="EQ291" s="29"/>
      <c r="ER291" s="47">
        <v>46041</v>
      </c>
      <c r="ES291" s="48">
        <v>954</v>
      </c>
      <c r="ET291" s="43">
        <v>70</v>
      </c>
      <c r="EU291" s="43">
        <v>32</v>
      </c>
      <c r="EV291" s="43">
        <v>1</v>
      </c>
      <c r="EW291" s="43">
        <v>34</v>
      </c>
      <c r="EX291" s="43">
        <v>2</v>
      </c>
      <c r="EY291" s="43">
        <v>12</v>
      </c>
      <c r="EZ291" s="43"/>
      <c r="FA291" s="43">
        <v>700</v>
      </c>
      <c r="FB291" s="45">
        <v>1400</v>
      </c>
      <c r="FC291" s="46">
        <v>0.2</v>
      </c>
      <c r="FD291" s="37" t="s">
        <v>836</v>
      </c>
      <c r="FE291" s="60"/>
      <c r="FF291" s="47">
        <v>46041</v>
      </c>
      <c r="FG291" s="48">
        <v>3379</v>
      </c>
      <c r="FH291" s="43">
        <v>282</v>
      </c>
      <c r="FI291" s="43">
        <v>373</v>
      </c>
      <c r="FJ291" s="43">
        <v>14</v>
      </c>
      <c r="FK291" s="43">
        <v>14</v>
      </c>
      <c r="FL291" s="43">
        <v>16</v>
      </c>
      <c r="FM291" s="43">
        <v>16</v>
      </c>
      <c r="FN291" s="43"/>
      <c r="FO291" s="43">
        <v>1000</v>
      </c>
      <c r="FP291" s="45">
        <v>4480</v>
      </c>
      <c r="FQ291" s="46">
        <v>0.15886524822695036</v>
      </c>
      <c r="FR291" s="37" t="s">
        <v>844</v>
      </c>
      <c r="FS291" s="29"/>
      <c r="FT291" s="47">
        <v>46041</v>
      </c>
      <c r="FU291" s="48">
        <v>2630</v>
      </c>
      <c r="FV291" s="43">
        <v>40</v>
      </c>
      <c r="FW291" s="43">
        <v>206</v>
      </c>
      <c r="FX291" s="43">
        <v>3</v>
      </c>
      <c r="FY291" s="43">
        <v>286</v>
      </c>
      <c r="FZ291" s="43">
        <v>4</v>
      </c>
      <c r="GA291" s="43">
        <v>0</v>
      </c>
      <c r="GB291" s="43"/>
      <c r="GC291" s="45">
        <v>200</v>
      </c>
      <c r="GD291" s="45">
        <v>800</v>
      </c>
      <c r="GE291" s="46">
        <v>0.2</v>
      </c>
      <c r="GF291" s="37" t="s">
        <v>845</v>
      </c>
      <c r="GG291" s="29"/>
      <c r="GH291" s="47">
        <v>46041</v>
      </c>
      <c r="GI291" s="48">
        <v>768</v>
      </c>
      <c r="GJ291" s="58">
        <v>50</v>
      </c>
      <c r="GK291" s="43">
        <v>76</v>
      </c>
      <c r="GL291" s="43">
        <v>9</v>
      </c>
      <c r="GM291" s="43">
        <v>52</v>
      </c>
      <c r="GN291" s="43">
        <v>9</v>
      </c>
      <c r="GO291" s="43">
        <v>14</v>
      </c>
      <c r="GP291" s="43"/>
      <c r="GQ291" s="43">
        <v>420</v>
      </c>
      <c r="GR291" s="45">
        <v>3780</v>
      </c>
      <c r="GS291" s="46">
        <v>0.75600000000000001</v>
      </c>
      <c r="GT291" s="37" t="s">
        <v>847</v>
      </c>
      <c r="GU291" s="61"/>
      <c r="GV291" s="52">
        <v>46041</v>
      </c>
      <c r="GW291" s="62"/>
      <c r="GX291" s="43">
        <v>32090</v>
      </c>
      <c r="GY291" s="43">
        <v>106</v>
      </c>
      <c r="GZ291" s="45"/>
      <c r="HA291" s="43" t="s">
        <v>24</v>
      </c>
      <c r="HB291" s="43">
        <v>0</v>
      </c>
      <c r="HC291" s="43">
        <v>4</v>
      </c>
      <c r="HD291" s="43">
        <v>3</v>
      </c>
      <c r="HE291" s="63" t="s">
        <v>685</v>
      </c>
      <c r="HF291" s="43">
        <v>2000</v>
      </c>
      <c r="HG291" s="43">
        <v>8000</v>
      </c>
      <c r="HH291" s="53">
        <v>0.75471698113207553</v>
      </c>
      <c r="HI291" s="55"/>
      <c r="HJ291" s="29"/>
      <c r="HK291" s="52">
        <v>46041</v>
      </c>
      <c r="HL291" s="43">
        <v>1830</v>
      </c>
      <c r="HM291" s="43">
        <v>50</v>
      </c>
      <c r="HN291" s="45">
        <v>35</v>
      </c>
      <c r="HO291" s="43">
        <v>0</v>
      </c>
      <c r="HP291" s="43">
        <v>14</v>
      </c>
      <c r="HQ291" s="43">
        <v>0</v>
      </c>
      <c r="HR291" s="43">
        <v>0</v>
      </c>
      <c r="HS291" s="63" t="s">
        <v>774</v>
      </c>
      <c r="HT291" s="43">
        <v>1100</v>
      </c>
      <c r="HU291" s="43">
        <v>0</v>
      </c>
      <c r="HV291" s="53">
        <v>0</v>
      </c>
      <c r="HW291" s="55" t="s">
        <v>835</v>
      </c>
      <c r="HX291" s="360"/>
      <c r="HY291" s="52">
        <v>46041</v>
      </c>
      <c r="HZ291" s="43">
        <v>8805</v>
      </c>
      <c r="IA291" s="58">
        <v>20</v>
      </c>
      <c r="IB291" s="45">
        <v>348</v>
      </c>
      <c r="IC291" s="43">
        <v>0</v>
      </c>
      <c r="ID291" s="43">
        <v>26</v>
      </c>
      <c r="IE291" s="43">
        <v>0</v>
      </c>
      <c r="IF291" s="43">
        <v>0</v>
      </c>
      <c r="IG291" s="44" t="s">
        <v>586</v>
      </c>
      <c r="IH291" s="43">
        <v>500</v>
      </c>
      <c r="II291" s="43">
        <v>0</v>
      </c>
      <c r="IJ291" s="53">
        <v>0</v>
      </c>
      <c r="IK291" s="55"/>
      <c r="IL291" s="29"/>
      <c r="IM291" s="52">
        <v>46041</v>
      </c>
      <c r="IN291" s="43">
        <v>6248</v>
      </c>
      <c r="IO291" s="43">
        <v>39</v>
      </c>
      <c r="IP291" s="45">
        <v>216</v>
      </c>
      <c r="IQ291" s="43">
        <v>0</v>
      </c>
      <c r="IR291" s="43">
        <v>34</v>
      </c>
      <c r="IS291" s="43">
        <v>0</v>
      </c>
      <c r="IT291" s="43">
        <v>0</v>
      </c>
      <c r="IU291" s="63" t="s">
        <v>720</v>
      </c>
      <c r="IV291" s="43">
        <v>400</v>
      </c>
      <c r="IW291" s="43">
        <v>0</v>
      </c>
      <c r="IX291" s="53">
        <v>0</v>
      </c>
      <c r="IY291" s="55"/>
      <c r="IZ291" s="61"/>
      <c r="JA291" s="52">
        <v>46041</v>
      </c>
      <c r="JB291" s="43">
        <v>6685</v>
      </c>
      <c r="JC291" s="43">
        <v>55</v>
      </c>
      <c r="JD291" s="45">
        <v>225</v>
      </c>
      <c r="JE291" s="43">
        <v>1</v>
      </c>
      <c r="JF291" s="43">
        <v>19</v>
      </c>
      <c r="JG291" s="43">
        <v>1</v>
      </c>
      <c r="JH291" s="43">
        <v>0</v>
      </c>
      <c r="JI291" s="44" t="s">
        <v>644</v>
      </c>
      <c r="JJ291" s="43">
        <v>1100</v>
      </c>
      <c r="JK291" s="43">
        <v>1100</v>
      </c>
      <c r="JL291" s="53">
        <v>0.2</v>
      </c>
      <c r="JM291" s="55"/>
      <c r="JN291" s="29"/>
      <c r="JO291" s="52">
        <v>46041</v>
      </c>
      <c r="JP291" s="43">
        <v>5165</v>
      </c>
      <c r="JQ291" s="58">
        <v>28</v>
      </c>
      <c r="JR291" s="45">
        <v>295</v>
      </c>
      <c r="JS291" s="43">
        <v>1</v>
      </c>
      <c r="JT291" s="43">
        <v>9</v>
      </c>
      <c r="JU291" s="43">
        <v>1</v>
      </c>
      <c r="JV291" s="43">
        <v>1</v>
      </c>
      <c r="JW291" s="64" t="s">
        <v>774</v>
      </c>
      <c r="JX291" s="43">
        <v>1100</v>
      </c>
      <c r="JY291" s="43">
        <v>1100</v>
      </c>
      <c r="JZ291" s="53">
        <v>0.39285714285714285</v>
      </c>
      <c r="KA291" s="55"/>
      <c r="KB291" s="51"/>
      <c r="KC291" s="52">
        <v>46041</v>
      </c>
      <c r="KD291" s="45">
        <v>13991</v>
      </c>
      <c r="KE291" s="43">
        <v>42</v>
      </c>
      <c r="KF291" s="43">
        <v>505</v>
      </c>
      <c r="KG291" s="43">
        <v>0</v>
      </c>
      <c r="KH291" s="43">
        <v>14</v>
      </c>
      <c r="KI291" s="43">
        <v>0</v>
      </c>
      <c r="KJ291" s="43"/>
      <c r="KK291" s="44" t="s">
        <v>818</v>
      </c>
      <c r="KL291" s="48">
        <v>660</v>
      </c>
      <c r="KM291" s="43">
        <v>0</v>
      </c>
      <c r="KN291" s="53">
        <v>0</v>
      </c>
      <c r="KO291" s="37"/>
      <c r="KP291" s="29"/>
      <c r="KQ291" s="52">
        <v>46041</v>
      </c>
      <c r="KR291" s="43">
        <v>2662</v>
      </c>
      <c r="KS291" s="43">
        <v>65</v>
      </c>
      <c r="KT291" s="43">
        <v>49</v>
      </c>
      <c r="KU291" s="43">
        <v>1</v>
      </c>
      <c r="KV291" s="43">
        <v>8</v>
      </c>
      <c r="KW291" s="43">
        <v>1</v>
      </c>
      <c r="KX291" s="43">
        <v>1</v>
      </c>
      <c r="KY291" s="54" t="s">
        <v>744</v>
      </c>
      <c r="KZ291" s="43">
        <v>900</v>
      </c>
      <c r="LA291" s="43">
        <v>900</v>
      </c>
      <c r="LB291" s="53">
        <v>0.13846153846153847</v>
      </c>
      <c r="LC291" s="55"/>
      <c r="LD291" s="29"/>
      <c r="LE291" s="52">
        <v>46041</v>
      </c>
      <c r="LF291" s="43">
        <v>73917</v>
      </c>
      <c r="LG291" s="43">
        <v>1107</v>
      </c>
      <c r="LH291" s="43">
        <v>445</v>
      </c>
      <c r="LI291" s="43">
        <v>0</v>
      </c>
      <c r="LJ291" s="43">
        <v>1</v>
      </c>
      <c r="LK291" s="43">
        <v>0</v>
      </c>
      <c r="LL291" s="43">
        <v>1</v>
      </c>
      <c r="LM291" s="65" t="s">
        <v>532</v>
      </c>
      <c r="LN291" s="48">
        <v>1000</v>
      </c>
      <c r="LO291" s="43">
        <v>0</v>
      </c>
      <c r="LP291" s="53"/>
      <c r="LQ291" s="55"/>
      <c r="LR291" s="29"/>
      <c r="LS291" s="47">
        <v>46041</v>
      </c>
      <c r="LT291" s="48">
        <v>22719</v>
      </c>
      <c r="LU291" s="43">
        <v>176</v>
      </c>
      <c r="LV291" s="43">
        <v>1118</v>
      </c>
      <c r="LW291" s="43">
        <v>3</v>
      </c>
      <c r="LX291" s="43">
        <v>18</v>
      </c>
      <c r="LY291" s="43">
        <v>2</v>
      </c>
      <c r="LZ291" s="43">
        <v>2</v>
      </c>
      <c r="MA291" s="43"/>
      <c r="MB291" s="45">
        <v>1100</v>
      </c>
      <c r="MC291" s="45">
        <v>2200</v>
      </c>
      <c r="MD291" s="46">
        <v>0.125</v>
      </c>
      <c r="ME291" s="37" t="s">
        <v>840</v>
      </c>
      <c r="MF291" s="29"/>
      <c r="MG291" s="47">
        <v>46041</v>
      </c>
      <c r="MH291" s="48">
        <v>9378</v>
      </c>
      <c r="MI291" s="66">
        <v>50</v>
      </c>
      <c r="MJ291" s="43">
        <v>409</v>
      </c>
      <c r="MK291" s="43">
        <v>3</v>
      </c>
      <c r="ML291" s="43">
        <v>50</v>
      </c>
      <c r="MM291" s="43">
        <v>3</v>
      </c>
      <c r="MN291" s="43"/>
      <c r="MO291" s="43"/>
      <c r="MP291" s="43">
        <v>1100</v>
      </c>
      <c r="MQ291" s="45">
        <v>3300</v>
      </c>
      <c r="MR291" s="46">
        <v>0.66</v>
      </c>
      <c r="MS291" s="37" t="s">
        <v>574</v>
      </c>
      <c r="MT291" s="29"/>
      <c r="MU291" s="47">
        <v>46041</v>
      </c>
      <c r="MV291" s="48">
        <v>11535</v>
      </c>
      <c r="MW291" s="58">
        <v>14</v>
      </c>
      <c r="MX291" s="43">
        <v>438</v>
      </c>
      <c r="MY291" s="43">
        <v>0</v>
      </c>
      <c r="MZ291" s="43">
        <v>4</v>
      </c>
      <c r="NA291" s="43">
        <v>1</v>
      </c>
      <c r="NB291" s="43"/>
      <c r="NC291" s="43"/>
      <c r="ND291" s="45">
        <v>715</v>
      </c>
      <c r="NE291" s="45">
        <v>715</v>
      </c>
      <c r="NF291" s="46">
        <v>0.51071428571428568</v>
      </c>
      <c r="NG291" s="37"/>
      <c r="NH291" s="29"/>
      <c r="NI291" s="47">
        <v>46041</v>
      </c>
      <c r="NJ291" s="48">
        <v>12882</v>
      </c>
      <c r="NK291" s="43">
        <v>67</v>
      </c>
      <c r="NL291" s="43">
        <v>230</v>
      </c>
      <c r="NM291" s="43">
        <v>1</v>
      </c>
      <c r="NN291" s="43">
        <v>36</v>
      </c>
      <c r="NO291" s="43">
        <v>1</v>
      </c>
      <c r="NP291" s="43"/>
      <c r="NQ291" s="43"/>
      <c r="NR291" s="43">
        <v>1100</v>
      </c>
      <c r="NS291" s="45">
        <v>1100</v>
      </c>
      <c r="NT291" s="46">
        <v>0.16417910447761194</v>
      </c>
      <c r="NU291" s="37" t="s">
        <v>839</v>
      </c>
    </row>
    <row r="292" spans="1:385" x14ac:dyDescent="0.25">
      <c r="A292" s="38">
        <v>46045</v>
      </c>
      <c r="B292" s="39">
        <f>IF(A292="","",SUM(J292,LG294,AL292,DR292,AZ292,DD292,LU292,NK292,MW292,MI292,X292,FH292,FV292,GJ292)+SUM(GY295:GY296)+SUM(HM295:HM298,EF292,ET292)+SUM(CP295:CP298)+SUM(BN295:BN298)+SUM(KS295:KS298)+SUM(KE295:KE298)+SUM(CB295:CB298)+SUM(IA295:IA298)+SUM(IO295:IO298)+SUM(JC295:JC298)+SUM(JQ295:JQ298))</f>
        <v>4668</v>
      </c>
      <c r="C292" s="40">
        <f>IF(A292="","",SUM(J292,X292,AL292,AZ292)+SUM(KE295:KE298)+SUM(KS295:KS298)+SUM(BN295:BN298))</f>
        <v>1992</v>
      </c>
      <c r="D292" s="40">
        <f>IF(A292="","",SUM(DD292,DR292)+SUM(CB295:CB298)+SUM(CP295:CP298))</f>
        <v>265</v>
      </c>
      <c r="E292" s="41">
        <f>IF(A292="","",SUM(NK292,MW292,MI292,LG294,LU292)+SUM(IA295:IA298)+SUM(IO295:IO298)+SUM(JC295:JC298)+SUM(JQ295:JQ298)+HB303)</f>
        <v>1420</v>
      </c>
      <c r="F292" s="41">
        <f>IF(B292="","",SUM(FH292,FV292,GJ292)+SUM(HM295:HM298)+SUM(GY295:GY296))</f>
        <v>830</v>
      </c>
      <c r="G292" s="40">
        <f>IF(A292="","",SUM(EF292,ET292))</f>
        <v>162</v>
      </c>
      <c r="H292" s="42"/>
      <c r="I292" s="45">
        <v>5806</v>
      </c>
      <c r="J292" s="45">
        <f>IF(I292="","",I292-I291)</f>
        <v>43</v>
      </c>
      <c r="K292" s="45">
        <v>181</v>
      </c>
      <c r="L292" s="45">
        <f>IF(K292="","",K292-K291)</f>
        <v>3</v>
      </c>
      <c r="M292" s="45">
        <v>31</v>
      </c>
      <c r="N292" s="45">
        <f>IF(M292="","",M291+O291-M292)</f>
        <v>3</v>
      </c>
      <c r="O292" s="45">
        <v>-20</v>
      </c>
      <c r="P292" s="43"/>
      <c r="Q292" s="43">
        <f>IF(I292="","",Q291)</f>
        <v>855</v>
      </c>
      <c r="R292" s="45">
        <f>IF(Q292="","",N292*Q292)</f>
        <v>2565</v>
      </c>
      <c r="S292" s="46">
        <f>IF(R292="","",R292/(J292*100))</f>
        <v>0.59651162790697676</v>
      </c>
      <c r="T292" s="37" t="s">
        <v>853</v>
      </c>
      <c r="U292" s="29"/>
      <c r="V292" s="52">
        <f>IF($A292="","",$A292)</f>
        <v>46045</v>
      </c>
      <c r="W292" s="45">
        <v>15140</v>
      </c>
      <c r="X292" s="45">
        <f>IF(W292="","",W292-W291)</f>
        <v>74</v>
      </c>
      <c r="Y292" s="45">
        <v>572</v>
      </c>
      <c r="Z292" s="45">
        <f>IF(Y292="","",Y292-Y291)</f>
        <v>4</v>
      </c>
      <c r="AA292" s="45">
        <v>30</v>
      </c>
      <c r="AB292" s="45">
        <f>IF(AA292="","",AA291+AC291-AA292)</f>
        <v>5</v>
      </c>
      <c r="AC292" s="45"/>
      <c r="AD292" s="43"/>
      <c r="AE292" s="43">
        <f>IF(W292="","",AE291)</f>
        <v>1026</v>
      </c>
      <c r="AF292" s="45">
        <f>IF(AE292="","",AB292*AE292)</f>
        <v>5130</v>
      </c>
      <c r="AG292" s="46">
        <f>IF(AF292="","",AF292/(X292*100))</f>
        <v>0.69324324324324327</v>
      </c>
      <c r="AH292" s="37" t="s">
        <v>850</v>
      </c>
      <c r="AI292" s="29"/>
      <c r="AJ292" s="52">
        <f>IF($A292="","",$A292)</f>
        <v>46045</v>
      </c>
      <c r="AK292" s="45">
        <v>18977</v>
      </c>
      <c r="AL292" s="45">
        <f>IF(AK292="","",AK292-AK291)</f>
        <v>244</v>
      </c>
      <c r="AM292" s="45">
        <v>390</v>
      </c>
      <c r="AN292" s="45">
        <f>IF(AM292="","",AM292-AM291)</f>
        <v>5</v>
      </c>
      <c r="AO292" s="45">
        <v>31</v>
      </c>
      <c r="AP292" s="45">
        <f>IF(AO292="","",AO291+AQ291-AO292)</f>
        <v>5</v>
      </c>
      <c r="AQ292" s="45">
        <v>3</v>
      </c>
      <c r="AR292" s="43"/>
      <c r="AS292" s="43">
        <f>IF(AK292="","",AS291)</f>
        <v>880</v>
      </c>
      <c r="AT292" s="45">
        <f>IF(AS292="","",AP292*AS292)</f>
        <v>4400</v>
      </c>
      <c r="AU292" s="46">
        <f>IF(AT292="","",AT292/(AL292*100))</f>
        <v>0.18032786885245902</v>
      </c>
      <c r="AV292" s="37"/>
      <c r="AW292" s="29"/>
      <c r="AX292" s="52">
        <f>IF($A292="","",$A292)</f>
        <v>46045</v>
      </c>
      <c r="AY292" s="45">
        <v>25612</v>
      </c>
      <c r="AZ292" s="45">
        <f>IF(AY292="","",AY292-AY291)</f>
        <v>1127</v>
      </c>
      <c r="BA292" s="45">
        <v>611</v>
      </c>
      <c r="BB292" s="45">
        <f>IF(BA292="","",BA292-BA291)</f>
        <v>11</v>
      </c>
      <c r="BC292" s="45">
        <v>6</v>
      </c>
      <c r="BD292" s="45">
        <f>IF(BC292="","",BC291+BE291-BC292)</f>
        <v>11</v>
      </c>
      <c r="BE292" s="45">
        <v>17</v>
      </c>
      <c r="BF292" s="43"/>
      <c r="BG292" s="43">
        <f>IF(AY292="","",BG291)</f>
        <v>1500</v>
      </c>
      <c r="BH292" s="45">
        <f>IF(BG292="","",BD292*BG292)</f>
        <v>16500</v>
      </c>
      <c r="BI292" s="46">
        <f>IF(BH292="","",BH292/(AZ292*100))</f>
        <v>0.14640638864241348</v>
      </c>
      <c r="BJ292" s="37"/>
      <c r="BK292" s="29"/>
      <c r="BL292" s="47"/>
      <c r="BM292" s="45">
        <v>1888</v>
      </c>
      <c r="BN292" s="69">
        <v>95</v>
      </c>
      <c r="BO292" s="45">
        <v>35</v>
      </c>
      <c r="BP292" s="45">
        <v>1</v>
      </c>
      <c r="BQ292" s="45">
        <v>8</v>
      </c>
      <c r="BR292" s="43">
        <v>1</v>
      </c>
      <c r="BS292" s="45">
        <v>4</v>
      </c>
      <c r="BT292" s="70" t="s">
        <v>810</v>
      </c>
      <c r="BU292" s="45">
        <v>1100</v>
      </c>
      <c r="BV292" s="45">
        <v>1100</v>
      </c>
      <c r="BW292" s="46">
        <v>0.11578947368421053</v>
      </c>
      <c r="BX292" s="37"/>
      <c r="BY292" s="57"/>
      <c r="BZ292" s="47"/>
      <c r="CA292" s="45">
        <v>7839</v>
      </c>
      <c r="CB292" s="69">
        <v>24</v>
      </c>
      <c r="CC292" s="43">
        <v>295</v>
      </c>
      <c r="CD292" s="45">
        <v>5</v>
      </c>
      <c r="CE292" s="45">
        <v>25</v>
      </c>
      <c r="CF292" s="43">
        <v>5</v>
      </c>
      <c r="CG292" s="71"/>
      <c r="CH292" s="63" t="s">
        <v>703</v>
      </c>
      <c r="CI292" s="67">
        <v>500</v>
      </c>
      <c r="CJ292" s="45">
        <v>2500</v>
      </c>
      <c r="CK292" s="46">
        <v>1.0416666666666667</v>
      </c>
      <c r="CL292" s="37"/>
      <c r="CM292" s="29"/>
      <c r="CN292" s="47"/>
      <c r="CO292" s="45">
        <v>3902</v>
      </c>
      <c r="CP292" s="69">
        <v>38</v>
      </c>
      <c r="CQ292" s="45">
        <v>99</v>
      </c>
      <c r="CR292" s="45">
        <v>0</v>
      </c>
      <c r="CS292" s="45">
        <v>10</v>
      </c>
      <c r="CT292" s="43">
        <v>0</v>
      </c>
      <c r="CU292" s="71">
        <v>0</v>
      </c>
      <c r="CV292" s="63" t="s">
        <v>744</v>
      </c>
      <c r="CW292" s="67">
        <v>660</v>
      </c>
      <c r="CX292" s="45">
        <v>0</v>
      </c>
      <c r="CY292" s="46">
        <v>0</v>
      </c>
      <c r="CZ292" s="37"/>
      <c r="DA292" s="29"/>
      <c r="DB292" s="52">
        <f t="shared" ref="DB292:DB311" si="1407">IF($A292="","",$A292)</f>
        <v>46045</v>
      </c>
      <c r="DC292" s="45">
        <v>30985</v>
      </c>
      <c r="DD292" s="45">
        <f>IF(DC292="","",DC292-DC291)</f>
        <v>40</v>
      </c>
      <c r="DE292" s="45">
        <v>1548</v>
      </c>
      <c r="DF292" s="45">
        <f>IF(DE292="","",DE292-DE291)</f>
        <v>0</v>
      </c>
      <c r="DG292" s="45">
        <v>21</v>
      </c>
      <c r="DH292" s="45">
        <f>IF(DG292="","",DG291+DI291-DG292)</f>
        <v>0</v>
      </c>
      <c r="DI292" s="45">
        <v>6</v>
      </c>
      <c r="DJ292" s="43"/>
      <c r="DK292" s="43">
        <f>IF(DC292="","",DK291)</f>
        <v>715</v>
      </c>
      <c r="DL292" s="45">
        <f>IF(DK292="","",DH292*DK292)</f>
        <v>0</v>
      </c>
      <c r="DM292" s="46">
        <f>IF(DL292="","",DL292/(DD292*100))</f>
        <v>0</v>
      </c>
      <c r="DN292" s="37"/>
      <c r="DO292" s="29"/>
      <c r="DP292" s="52">
        <f>IF($A292="","",$A292)</f>
        <v>46045</v>
      </c>
      <c r="DQ292" s="45">
        <v>10004</v>
      </c>
      <c r="DR292" s="45">
        <f>IF(DQ292="","",DQ292-DQ291)</f>
        <v>82</v>
      </c>
      <c r="DS292" s="45">
        <v>285</v>
      </c>
      <c r="DT292" s="45">
        <f>IF(DS292="","",DS292-DS291)</f>
        <v>1</v>
      </c>
      <c r="DU292" s="45">
        <v>41</v>
      </c>
      <c r="DV292" s="45">
        <f>IF(DU292="","",DU291+DW291-DU292)</f>
        <v>1</v>
      </c>
      <c r="DW292" s="45">
        <v>7</v>
      </c>
      <c r="DX292" s="43"/>
      <c r="DY292" s="43">
        <f>IF(DQ292="","",DY291)</f>
        <v>726</v>
      </c>
      <c r="DZ292" s="45">
        <f>IF(DY292="","",DV292*DY292)</f>
        <v>726</v>
      </c>
      <c r="EA292" s="46">
        <f>IF(DZ292="","",DZ292/(DR292*100))</f>
        <v>8.8536585365853654E-2</v>
      </c>
      <c r="EB292" s="37"/>
      <c r="EC292" s="29"/>
      <c r="ED292" s="52">
        <f>IF($A292="","",$A292)</f>
        <v>46045</v>
      </c>
      <c r="EE292" s="45">
        <v>2386</v>
      </c>
      <c r="EF292" s="45">
        <f>IF(EE292="","",EE292-EE291)</f>
        <v>93</v>
      </c>
      <c r="EG292" s="45">
        <v>61</v>
      </c>
      <c r="EH292" s="45">
        <f>IF(EG292="","",EG292-EG291)</f>
        <v>3</v>
      </c>
      <c r="EI292" s="45">
        <v>40</v>
      </c>
      <c r="EJ292" s="45">
        <f>IF(EI292="","",EI291+EK291-EI292)</f>
        <v>6</v>
      </c>
      <c r="EK292" s="45">
        <v>7</v>
      </c>
      <c r="EL292" s="43"/>
      <c r="EM292" s="43">
        <f>IF(EE292="","",EM291)</f>
        <v>935</v>
      </c>
      <c r="EN292" s="45">
        <f>IF(EM292="","",EJ292*EM292)</f>
        <v>5610</v>
      </c>
      <c r="EO292" s="46">
        <f>IF(EN292="","",EN292/(EF292*100))</f>
        <v>0.60322580645161294</v>
      </c>
      <c r="EP292" s="37"/>
      <c r="EQ292" s="29"/>
      <c r="ER292" s="52">
        <f>IF($A292="","",$A292)</f>
        <v>46045</v>
      </c>
      <c r="ES292" s="45">
        <v>1023</v>
      </c>
      <c r="ET292" s="45">
        <f>IF(ES292="","",ES292-ES291)</f>
        <v>69</v>
      </c>
      <c r="EU292" s="45">
        <v>34</v>
      </c>
      <c r="EV292" s="45">
        <f>IF(EU292="","",EU292-EU291)</f>
        <v>2</v>
      </c>
      <c r="EW292" s="45">
        <v>44</v>
      </c>
      <c r="EX292" s="45">
        <f>IF(EW292="","",EW291+EY291-EW292)</f>
        <v>2</v>
      </c>
      <c r="EY292" s="45"/>
      <c r="EZ292" s="43"/>
      <c r="FA292" s="43">
        <f>IF(ES292="","",FA291)</f>
        <v>700</v>
      </c>
      <c r="FB292" s="45">
        <f>IF(FA292="","",EX292*FA292)</f>
        <v>1400</v>
      </c>
      <c r="FC292" s="46">
        <f>IF(FB292="","",FB292/(ET292*100))</f>
        <v>0.20289855072463769</v>
      </c>
      <c r="FD292" s="37" t="s">
        <v>848</v>
      </c>
      <c r="FE292" s="60"/>
      <c r="FF292" s="52">
        <f>IF($A292="","",$A292)</f>
        <v>46045</v>
      </c>
      <c r="FG292" s="45">
        <v>3646</v>
      </c>
      <c r="FH292" s="45">
        <f>IF(FG292="","",FG292-FG291)</f>
        <v>267</v>
      </c>
      <c r="FI292" s="45">
        <v>388</v>
      </c>
      <c r="FJ292" s="45">
        <f>IF(FI292="","",FI292-FI291)</f>
        <v>15</v>
      </c>
      <c r="FK292" s="45">
        <v>18</v>
      </c>
      <c r="FL292" s="45">
        <f>IF(FK292="","",FK291+FM291-FK292)</f>
        <v>12</v>
      </c>
      <c r="FM292" s="45">
        <v>20</v>
      </c>
      <c r="FN292" s="43"/>
      <c r="FO292" s="43">
        <f>IF(FG292="","",FO291)</f>
        <v>1000</v>
      </c>
      <c r="FP292" s="45">
        <f>IF(FO292="","",FL292*FO292)</f>
        <v>12000</v>
      </c>
      <c r="FQ292" s="46">
        <f>IF(FP292="","",FP292/(FH292*100))</f>
        <v>0.449438202247191</v>
      </c>
      <c r="FR292" s="37"/>
      <c r="FS292" s="29"/>
      <c r="FT292" s="52">
        <f>IF($A292="","",$A292)</f>
        <v>46045</v>
      </c>
      <c r="FU292" s="45">
        <v>2663</v>
      </c>
      <c r="FV292" s="45">
        <f>IF(FU292="","",FU292-FU291)</f>
        <v>33</v>
      </c>
      <c r="FW292" s="45">
        <v>208</v>
      </c>
      <c r="FX292" s="45">
        <f>IF(FW292="","",FW292-FW291)</f>
        <v>2</v>
      </c>
      <c r="FY292" s="45">
        <v>280</v>
      </c>
      <c r="FZ292" s="45">
        <f>IF(FY292="","",FY291+GA291-FY292)</f>
        <v>6</v>
      </c>
      <c r="GA292" s="45">
        <v>0</v>
      </c>
      <c r="GB292" s="43"/>
      <c r="GC292" s="43">
        <f>IF(FU292="","",GC291)</f>
        <v>200</v>
      </c>
      <c r="GD292" s="45">
        <f>IF(GC292="","",FZ292*GC292)</f>
        <v>1200</v>
      </c>
      <c r="GE292" s="46">
        <f>IF(GD292="","",GD292/(FV292*100))</f>
        <v>0.36363636363636365</v>
      </c>
      <c r="GF292" s="37" t="s">
        <v>846</v>
      </c>
      <c r="GG292" s="29"/>
      <c r="GH292" s="52">
        <f>IF($A292="","",$A292)</f>
        <v>46045</v>
      </c>
      <c r="GI292" s="45">
        <v>806</v>
      </c>
      <c r="GJ292" s="45">
        <f>IF(GI292="","",GI292-GI291)</f>
        <v>38</v>
      </c>
      <c r="GK292" s="45">
        <v>84</v>
      </c>
      <c r="GL292" s="45">
        <f>IF(GK292="","",GK292-GK291)</f>
        <v>8</v>
      </c>
      <c r="GM292" s="45">
        <v>60</v>
      </c>
      <c r="GN292" s="45">
        <f>IF(GM292="","",GM291+GO291-GM292)</f>
        <v>6</v>
      </c>
      <c r="GO292" s="45">
        <v>0</v>
      </c>
      <c r="GP292" s="43"/>
      <c r="GQ292" s="43">
        <f>IF(GI292="","",GQ291)</f>
        <v>420</v>
      </c>
      <c r="GR292" s="45">
        <f>IF(GQ292="","",GN292*GQ292)</f>
        <v>2520</v>
      </c>
      <c r="GS292" s="46">
        <f>IF(GR292="","",GR292/(GJ292*100))</f>
        <v>0.66315789473684206</v>
      </c>
      <c r="GT292" s="37"/>
      <c r="GU292" s="61"/>
      <c r="GV292" s="47"/>
      <c r="GW292" s="30"/>
      <c r="GX292" s="45">
        <v>29865</v>
      </c>
      <c r="GY292" s="45">
        <v>162</v>
      </c>
      <c r="GZ292" s="43"/>
      <c r="HA292" s="45" t="s">
        <v>24</v>
      </c>
      <c r="HB292" s="45">
        <v>6</v>
      </c>
      <c r="HC292" s="43">
        <v>0</v>
      </c>
      <c r="HD292" s="45">
        <v>0</v>
      </c>
      <c r="HE292" s="44" t="s">
        <v>809</v>
      </c>
      <c r="HF292" s="43">
        <v>1100</v>
      </c>
      <c r="HG292" s="45">
        <v>0</v>
      </c>
      <c r="HH292" s="46">
        <v>0</v>
      </c>
      <c r="HI292" s="37"/>
      <c r="HJ292" s="29"/>
      <c r="HK292" s="47"/>
      <c r="HL292" s="45">
        <v>950</v>
      </c>
      <c r="HM292" s="45">
        <v>44</v>
      </c>
      <c r="HN292" s="43">
        <v>36</v>
      </c>
      <c r="HO292" s="45">
        <v>1</v>
      </c>
      <c r="HP292" s="45">
        <v>11</v>
      </c>
      <c r="HQ292" s="43">
        <v>1</v>
      </c>
      <c r="HR292" s="45">
        <v>4</v>
      </c>
      <c r="HS292" s="44" t="s">
        <v>212</v>
      </c>
      <c r="HT292" s="43">
        <v>996</v>
      </c>
      <c r="HU292" s="45">
        <v>996</v>
      </c>
      <c r="HV292" s="46">
        <v>0.22636363636363635</v>
      </c>
      <c r="HW292" s="37" t="s">
        <v>835</v>
      </c>
      <c r="HX292" s="360"/>
      <c r="HY292" s="47"/>
      <c r="HZ292" s="45">
        <v>5438</v>
      </c>
      <c r="IA292" s="45">
        <v>75</v>
      </c>
      <c r="IB292" s="43">
        <v>162</v>
      </c>
      <c r="IC292" s="45">
        <v>3</v>
      </c>
      <c r="ID292" s="45">
        <v>13</v>
      </c>
      <c r="IE292" s="43">
        <v>4</v>
      </c>
      <c r="IF292" s="45">
        <v>3</v>
      </c>
      <c r="IG292" s="63" t="s">
        <v>212</v>
      </c>
      <c r="IH292" s="45">
        <v>500</v>
      </c>
      <c r="II292" s="45">
        <v>2000</v>
      </c>
      <c r="IJ292" s="46">
        <v>0.26666666666666666</v>
      </c>
      <c r="IK292" s="37"/>
      <c r="IL292" s="29"/>
      <c r="IM292" s="47"/>
      <c r="IN292" s="45">
        <v>6289</v>
      </c>
      <c r="IO292" s="69">
        <v>13</v>
      </c>
      <c r="IP292" s="43">
        <v>158</v>
      </c>
      <c r="IQ292" s="45">
        <v>1</v>
      </c>
      <c r="IR292" s="45">
        <v>17</v>
      </c>
      <c r="IS292" s="43">
        <v>1</v>
      </c>
      <c r="IT292" s="45">
        <v>0</v>
      </c>
      <c r="IU292" s="44" t="s">
        <v>50</v>
      </c>
      <c r="IV292" s="43">
        <v>1100</v>
      </c>
      <c r="IW292" s="45">
        <v>1100</v>
      </c>
      <c r="IX292" s="46">
        <v>0.84615384615384615</v>
      </c>
      <c r="IY292" s="37"/>
      <c r="IZ292" s="61"/>
      <c r="JA292" s="47"/>
      <c r="JB292" s="45">
        <v>4673</v>
      </c>
      <c r="JC292" s="45">
        <v>7</v>
      </c>
      <c r="JD292" s="43">
        <v>130</v>
      </c>
      <c r="JE292" s="45">
        <v>0</v>
      </c>
      <c r="JF292" s="45">
        <v>10</v>
      </c>
      <c r="JG292" s="43">
        <v>0</v>
      </c>
      <c r="JH292" s="45">
        <v>5</v>
      </c>
      <c r="JI292" s="63" t="s">
        <v>819</v>
      </c>
      <c r="JJ292" s="45">
        <v>0</v>
      </c>
      <c r="JK292" s="45">
        <v>0</v>
      </c>
      <c r="JL292" s="46">
        <v>0</v>
      </c>
      <c r="JM292" s="37"/>
      <c r="JN292" s="29"/>
      <c r="JO292" s="47"/>
      <c r="JP292" s="45">
        <v>6375</v>
      </c>
      <c r="JQ292" s="45">
        <v>24</v>
      </c>
      <c r="JR292" s="43">
        <v>135</v>
      </c>
      <c r="JS292" s="45">
        <v>1</v>
      </c>
      <c r="JT292" s="45">
        <v>12</v>
      </c>
      <c r="JU292" s="43">
        <v>1</v>
      </c>
      <c r="JV292" s="45"/>
      <c r="JW292" s="72" t="s">
        <v>608</v>
      </c>
      <c r="JX292" s="43">
        <v>539</v>
      </c>
      <c r="JY292" s="45">
        <v>539</v>
      </c>
      <c r="JZ292" s="46">
        <v>0.22458333333333333</v>
      </c>
      <c r="KA292" s="37"/>
      <c r="KB292" s="51"/>
      <c r="KC292" s="47"/>
      <c r="KD292" s="45">
        <v>11219</v>
      </c>
      <c r="KE292" s="45">
        <v>15</v>
      </c>
      <c r="KF292" s="43">
        <v>322</v>
      </c>
      <c r="KG292" s="45">
        <v>2</v>
      </c>
      <c r="KH292" s="45">
        <v>12</v>
      </c>
      <c r="KI292" s="43">
        <v>2</v>
      </c>
      <c r="KJ292" s="43"/>
      <c r="KK292" s="63" t="s">
        <v>754</v>
      </c>
      <c r="KL292" s="67">
        <v>1100</v>
      </c>
      <c r="KM292" s="45">
        <v>2200</v>
      </c>
      <c r="KN292" s="46">
        <v>1.4666666666666666</v>
      </c>
      <c r="KO292" s="37" t="s">
        <v>838</v>
      </c>
      <c r="KP292" s="29"/>
      <c r="KQ292" s="47"/>
      <c r="KR292" s="45">
        <v>2976</v>
      </c>
      <c r="KS292" s="45">
        <v>9</v>
      </c>
      <c r="KT292" s="45">
        <v>72</v>
      </c>
      <c r="KU292" s="45">
        <v>1</v>
      </c>
      <c r="KV292" s="45">
        <v>14</v>
      </c>
      <c r="KW292" s="43">
        <v>1</v>
      </c>
      <c r="KX292" s="45">
        <v>0</v>
      </c>
      <c r="KY292" s="68" t="s">
        <v>794</v>
      </c>
      <c r="KZ292" s="43">
        <v>1000</v>
      </c>
      <c r="LA292" s="45">
        <v>1000</v>
      </c>
      <c r="LB292" s="46">
        <v>1.1111111111111112</v>
      </c>
      <c r="LC292" s="37"/>
      <c r="LD292" s="29"/>
      <c r="LE292" s="47"/>
      <c r="LF292" s="45"/>
      <c r="LG292" s="45"/>
      <c r="LH292" s="45">
        <v>530</v>
      </c>
      <c r="LI292" s="45">
        <v>0</v>
      </c>
      <c r="LJ292" s="43">
        <v>1</v>
      </c>
      <c r="LK292" s="45">
        <v>1</v>
      </c>
      <c r="LL292" s="45">
        <v>1</v>
      </c>
      <c r="LM292" s="73" t="s">
        <v>533</v>
      </c>
      <c r="LN292" s="67">
        <v>1000</v>
      </c>
      <c r="LO292" s="45">
        <v>1000</v>
      </c>
      <c r="LP292" s="46"/>
      <c r="LQ292" s="37"/>
      <c r="LR292" s="29"/>
      <c r="LS292" s="52">
        <f t="shared" ref="LS292:LS311" si="1408">IF($A292="","",$A292)</f>
        <v>46045</v>
      </c>
      <c r="LT292" s="45">
        <v>22789</v>
      </c>
      <c r="LU292" s="45">
        <f>IF(LT292="","",LT292-LT291)</f>
        <v>70</v>
      </c>
      <c r="LV292" s="45">
        <v>1120</v>
      </c>
      <c r="LW292" s="45">
        <f>IF(LV292="","",LV292-LV291)</f>
        <v>2</v>
      </c>
      <c r="LX292" s="45">
        <v>18</v>
      </c>
      <c r="LY292" s="45">
        <f>IF(LX292="","",LX291+LZ291-LX292)</f>
        <v>2</v>
      </c>
      <c r="LZ292" s="45">
        <v>7</v>
      </c>
      <c r="MA292" s="43"/>
      <c r="MB292" s="43">
        <f>IF(LT292="","",MB291)</f>
        <v>1100</v>
      </c>
      <c r="MC292" s="45">
        <f>IF(MB292="","",LY292*MB292)</f>
        <v>2200</v>
      </c>
      <c r="MD292" s="46">
        <f>IF(MC292="","",MC292/(LU292*100))</f>
        <v>0.31428571428571428</v>
      </c>
      <c r="ME292" s="37"/>
      <c r="MF292" s="29"/>
      <c r="MG292" s="52">
        <f>IF($A292="","",$A292)</f>
        <v>46045</v>
      </c>
      <c r="MH292" s="45">
        <v>9439</v>
      </c>
      <c r="MI292" s="45">
        <f>IF(MH292="","",MH292-MH291)</f>
        <v>61</v>
      </c>
      <c r="MJ292" s="45">
        <v>410</v>
      </c>
      <c r="MK292" s="45">
        <f>IF(MJ292="","",MJ292-MJ291)</f>
        <v>1</v>
      </c>
      <c r="ML292" s="45">
        <v>49</v>
      </c>
      <c r="MM292" s="45">
        <f>IF(ML292="","",ML291+MN291-ML292)</f>
        <v>1</v>
      </c>
      <c r="MN292" s="45">
        <v>4</v>
      </c>
      <c r="MO292" s="43"/>
      <c r="MP292" s="43">
        <f>IF(MH292="","",MP291)</f>
        <v>1100</v>
      </c>
      <c r="MQ292" s="45">
        <f>IF(MP292="","",MM292*MP292)</f>
        <v>1100</v>
      </c>
      <c r="MR292" s="46">
        <f>IF(MQ292="","",MQ292/(MI292*100))</f>
        <v>0.18032786885245902</v>
      </c>
      <c r="MS292" s="37"/>
      <c r="MT292" s="29"/>
      <c r="MU292" s="52">
        <f>IF($A292="","",$A292)</f>
        <v>46045</v>
      </c>
      <c r="MV292" s="45">
        <v>11541</v>
      </c>
      <c r="MW292" s="45">
        <f>IF(MV292="","",MV292-MV291)</f>
        <v>6</v>
      </c>
      <c r="MX292" s="45">
        <v>438</v>
      </c>
      <c r="MY292" s="45">
        <f>IF(MX292="","",MX292-MX291)</f>
        <v>0</v>
      </c>
      <c r="MZ292" s="45">
        <v>4</v>
      </c>
      <c r="NA292" s="45">
        <f>IF(MZ292="","",MZ291+NB291-MZ292)</f>
        <v>0</v>
      </c>
      <c r="NB292" s="45">
        <v>5</v>
      </c>
      <c r="NC292" s="43"/>
      <c r="ND292" s="43">
        <f>IF(MV292="","",ND291)</f>
        <v>715</v>
      </c>
      <c r="NE292" s="45">
        <f>IF(ND292="","",NA292*ND292)</f>
        <v>0</v>
      </c>
      <c r="NF292" s="46">
        <f>IF(NE292="","",NE292/(MW292*100))</f>
        <v>0</v>
      </c>
      <c r="NG292" s="37" t="s">
        <v>842</v>
      </c>
      <c r="NH292" s="29"/>
      <c r="NI292" s="52">
        <f>IF($A292="","",$A292)</f>
        <v>46045</v>
      </c>
      <c r="NJ292" s="45">
        <v>13013</v>
      </c>
      <c r="NK292" s="45">
        <f>IF(NJ292="","",NJ292-NJ291)</f>
        <v>131</v>
      </c>
      <c r="NL292" s="45">
        <v>230</v>
      </c>
      <c r="NM292" s="45">
        <f>IF(NL292="","",NL292-NL291)</f>
        <v>0</v>
      </c>
      <c r="NN292" s="45">
        <v>26</v>
      </c>
      <c r="NO292" s="45">
        <f>IF(NN292="","",NN291+NP291-NN292)</f>
        <v>10</v>
      </c>
      <c r="NP292" s="45">
        <v>4</v>
      </c>
      <c r="NQ292" s="43"/>
      <c r="NR292" s="43">
        <f>IF(NJ292="","",NR291)</f>
        <v>1100</v>
      </c>
      <c r="NS292" s="45">
        <f>IF(NR292="","",NO292*NR292)</f>
        <v>11000</v>
      </c>
      <c r="NT292" s="46">
        <f>IF(NS292="","",NS292/(NK292*100))</f>
        <v>0.83969465648854957</v>
      </c>
      <c r="NU292" s="37"/>
    </row>
    <row r="293" spans="1:385" ht="15" customHeight="1" thickBot="1" x14ac:dyDescent="0.3">
      <c r="A293" s="38">
        <v>46048</v>
      </c>
      <c r="B293" s="39">
        <f>IF(A293="","",SUM(J293,LG297,AL293,DR293,AZ293,DD293,LU293,NK293,MW293,MI293,X293,FH293,FV293,GJ293,EF293,ET293)+SUM(HM299:HM302)+SUM(GY299,GY300)+SUM(CP299:CP302)+SUM(BN299:BN302)+SUM(KS299:KS302)+SUM(KE299:KE302)+SUM(CB299:CB302)+SUM(IA299:IA302)+SUM(IO299:IO302)+SUM(JC299:JC302)+SUM(JQ299:JQ302))</f>
        <v>6879</v>
      </c>
      <c r="C293" s="40">
        <f>IF(A293="","",SUM(J293,X293,AL293,AZ293)+SUM(KE299:KE302)+SUM(KS299:KS302)+SUM(BN299:BN302))</f>
        <v>2912</v>
      </c>
      <c r="D293" s="40">
        <f>IF(A293="","",SUM(DD293,DR293)+SUM(CB299:CB302)+SUM(CP299:CP302))</f>
        <v>595</v>
      </c>
      <c r="E293" s="41">
        <f>IF(A293="","",SUM(NK293,MW293,MI293,LG297,LU293)+SUM(IA299:IA302)+SUM(IO299:IO302)+SUM(JC299:JC302)+SUM(JQ299:JQ302))</f>
        <v>1717</v>
      </c>
      <c r="F293" s="41">
        <f>IF(B293="","",SUM(FH293,FV293,GJ293)+SUM(HM299:HM302)+SUM(GY299:GY300))</f>
        <v>1354</v>
      </c>
      <c r="G293" s="40">
        <f>IF(A293="","",SUM(EF293,ET293))</f>
        <v>301</v>
      </c>
      <c r="H293" s="42"/>
      <c r="I293" s="45">
        <v>5893</v>
      </c>
      <c r="J293" s="45">
        <f>IF(I293="","",I293-I292)</f>
        <v>87</v>
      </c>
      <c r="K293" s="45">
        <v>183</v>
      </c>
      <c r="L293" s="45">
        <f>IF(K293="","",K293-K292)</f>
        <v>2</v>
      </c>
      <c r="M293" s="45">
        <v>9</v>
      </c>
      <c r="N293" s="45">
        <f>IF(M293="","",M292+O292-M293)</f>
        <v>2</v>
      </c>
      <c r="O293" s="45">
        <v>3</v>
      </c>
      <c r="P293" s="43"/>
      <c r="Q293" s="43">
        <f>IF(I293="","",Q292)</f>
        <v>855</v>
      </c>
      <c r="R293" s="45">
        <f>IF(Q293="","",N293*Q293)</f>
        <v>1710</v>
      </c>
      <c r="S293" s="46">
        <f>IF(R293="","",R293/(J293*100))</f>
        <v>0.19655172413793104</v>
      </c>
      <c r="T293" s="37"/>
      <c r="U293" s="29"/>
      <c r="V293" s="52">
        <f>IF($A293="","",$A293)</f>
        <v>46048</v>
      </c>
      <c r="W293" s="45">
        <v>15295</v>
      </c>
      <c r="X293" s="45">
        <f>IF(W293="","",W293-W292)</f>
        <v>155</v>
      </c>
      <c r="Y293" s="45">
        <v>573</v>
      </c>
      <c r="Z293" s="45">
        <f>IF(Y293="","",Y293-Y292)</f>
        <v>1</v>
      </c>
      <c r="AA293" s="45">
        <v>29</v>
      </c>
      <c r="AB293" s="45">
        <f>IF(AA293="","",AA292+AC292-AA293)</f>
        <v>1</v>
      </c>
      <c r="AC293" s="45">
        <v>2</v>
      </c>
      <c r="AD293" s="43"/>
      <c r="AE293" s="43">
        <f>IF(W293="","",AE292)</f>
        <v>1026</v>
      </c>
      <c r="AF293" s="45">
        <f>IF(AE293="","",AB293*AE293)</f>
        <v>1026</v>
      </c>
      <c r="AG293" s="46">
        <f>IF(AF293="","",AF293/(X293*100))</f>
        <v>6.6193548387096776E-2</v>
      </c>
      <c r="AH293" s="37"/>
      <c r="AI293" s="29"/>
      <c r="AJ293" s="52">
        <f>IF($A293="","",$A293)</f>
        <v>46048</v>
      </c>
      <c r="AK293" s="45">
        <v>19205</v>
      </c>
      <c r="AL293" s="45">
        <f>IF(AK293="","",AK293-AK292)</f>
        <v>228</v>
      </c>
      <c r="AM293" s="45">
        <v>392</v>
      </c>
      <c r="AN293" s="45">
        <f>IF(AM293="","",AM293-AM292)</f>
        <v>2</v>
      </c>
      <c r="AO293" s="45">
        <v>33</v>
      </c>
      <c r="AP293" s="45">
        <f>IF(AO293="","",AO292+AQ292-AO293)</f>
        <v>1</v>
      </c>
      <c r="AQ293" s="45">
        <v>1</v>
      </c>
      <c r="AR293" s="43"/>
      <c r="AS293" s="43">
        <f>IF(AK293="","",AS292)</f>
        <v>880</v>
      </c>
      <c r="AT293" s="45">
        <f>IF(AS293="","",AP293*AS293)</f>
        <v>880</v>
      </c>
      <c r="AU293" s="46">
        <f>IF(AT293="","",AT293/(AL293*100))</f>
        <v>3.8596491228070177E-2</v>
      </c>
      <c r="AV293" s="37"/>
      <c r="AW293" s="29"/>
      <c r="AX293" s="52">
        <f>IF($A293="","",$A293)</f>
        <v>46048</v>
      </c>
      <c r="AY293" s="45">
        <v>27264</v>
      </c>
      <c r="AZ293" s="45">
        <f>IF(AY293="","",AY293-AY292)</f>
        <v>1652</v>
      </c>
      <c r="BA293" s="45">
        <v>628</v>
      </c>
      <c r="BB293" s="45">
        <f>IF(BA293="","",BA293-BA292)</f>
        <v>17</v>
      </c>
      <c r="BC293" s="45">
        <v>6</v>
      </c>
      <c r="BD293" s="45">
        <f>IF(BC293="","",BC292+BE292-BC293)</f>
        <v>17</v>
      </c>
      <c r="BE293" s="45">
        <v>28</v>
      </c>
      <c r="BF293" s="43"/>
      <c r="BG293" s="43">
        <f>IF(AY293="","",BG292)</f>
        <v>1500</v>
      </c>
      <c r="BH293" s="45">
        <f>IF(BG293="","",BD293*BG293)</f>
        <v>25500</v>
      </c>
      <c r="BI293" s="46">
        <f>IF(BH293="","",BH293/(AZ293*100))</f>
        <v>0.15435835351089588</v>
      </c>
      <c r="BJ293" s="37"/>
      <c r="BK293" s="29"/>
      <c r="BL293" s="47"/>
      <c r="BM293" s="45">
        <v>3858</v>
      </c>
      <c r="BN293" s="45">
        <v>148</v>
      </c>
      <c r="BO293" s="45">
        <v>95</v>
      </c>
      <c r="BP293" s="45">
        <v>6</v>
      </c>
      <c r="BQ293" s="45">
        <v>2</v>
      </c>
      <c r="BR293" s="43">
        <v>7</v>
      </c>
      <c r="BS293" s="45">
        <v>9</v>
      </c>
      <c r="BT293" s="70" t="s">
        <v>784</v>
      </c>
      <c r="BU293" s="45">
        <v>1100</v>
      </c>
      <c r="BV293" s="45">
        <v>7700</v>
      </c>
      <c r="BW293" s="46">
        <v>0.52027027027027029</v>
      </c>
      <c r="BX293" s="37"/>
      <c r="BY293" s="57"/>
      <c r="BZ293" s="47"/>
      <c r="CA293" s="45">
        <v>9305</v>
      </c>
      <c r="CB293" s="45">
        <v>60</v>
      </c>
      <c r="CC293" s="45">
        <v>452</v>
      </c>
      <c r="CD293" s="45">
        <v>2</v>
      </c>
      <c r="CE293" s="45">
        <v>8</v>
      </c>
      <c r="CF293" s="43">
        <v>2</v>
      </c>
      <c r="CG293" s="71"/>
      <c r="CH293" s="63" t="s">
        <v>784</v>
      </c>
      <c r="CI293" s="45">
        <v>1100</v>
      </c>
      <c r="CJ293">
        <v>2200</v>
      </c>
      <c r="CK293" s="46">
        <v>0.36666666666666664</v>
      </c>
      <c r="CL293" s="37"/>
      <c r="CM293" s="29"/>
      <c r="CN293" s="47"/>
      <c r="CO293" s="45">
        <v>3711</v>
      </c>
      <c r="CP293" s="45">
        <v>12</v>
      </c>
      <c r="CQ293" s="45">
        <v>123</v>
      </c>
      <c r="CR293" s="45">
        <v>1</v>
      </c>
      <c r="CS293" s="45">
        <v>8</v>
      </c>
      <c r="CT293" s="43">
        <v>1</v>
      </c>
      <c r="CU293" s="71">
        <v>5</v>
      </c>
      <c r="CV293" s="63" t="s">
        <v>441</v>
      </c>
      <c r="CW293" s="45">
        <v>0</v>
      </c>
      <c r="CX293" s="45">
        <v>0</v>
      </c>
      <c r="CY293" s="46">
        <v>0</v>
      </c>
      <c r="CZ293" s="37"/>
      <c r="DA293" s="29"/>
      <c r="DB293" s="52">
        <f t="shared" si="1407"/>
        <v>46048</v>
      </c>
      <c r="DC293" s="45">
        <v>31178</v>
      </c>
      <c r="DD293" s="45">
        <f>IF(DC293="","",DC293-DC292)</f>
        <v>193</v>
      </c>
      <c r="DE293" s="45">
        <v>1550</v>
      </c>
      <c r="DF293" s="45">
        <f>IF(DE293="","",DE293-DE292)</f>
        <v>2</v>
      </c>
      <c r="DG293" s="45">
        <v>24</v>
      </c>
      <c r="DH293" s="45">
        <f>IF(DG293="","",DG292+DI292-DG293)</f>
        <v>3</v>
      </c>
      <c r="DI293" s="45">
        <v>16</v>
      </c>
      <c r="DJ293" s="43"/>
      <c r="DK293" s="43">
        <f>IF(DC293="","",DK292)</f>
        <v>715</v>
      </c>
      <c r="DL293" s="45">
        <f>IF(DK293="","",DH293*DK293)</f>
        <v>2145</v>
      </c>
      <c r="DM293" s="46">
        <f>IF(DL293="","",DL293/(DD293*100))</f>
        <v>0.11113989637305699</v>
      </c>
      <c r="DN293" s="37"/>
      <c r="DO293" s="29"/>
      <c r="DP293" s="52">
        <f>IF($A293="","",$A293)</f>
        <v>46048</v>
      </c>
      <c r="DQ293" s="45">
        <v>10096</v>
      </c>
      <c r="DR293" s="45">
        <f>IF(DQ293="","",DQ293-DQ292)</f>
        <v>92</v>
      </c>
      <c r="DS293" s="45">
        <v>289</v>
      </c>
      <c r="DT293" s="45">
        <f>IF(DS293="","",DS293-DS292)</f>
        <v>4</v>
      </c>
      <c r="DU293" s="45">
        <v>44</v>
      </c>
      <c r="DV293" s="45">
        <f>IF(DU293="","",DU292+DW292-DU293)</f>
        <v>4</v>
      </c>
      <c r="DW293" s="45">
        <v>16</v>
      </c>
      <c r="DX293" s="43"/>
      <c r="DY293" s="43">
        <f>IF(DQ293="","",DY292)</f>
        <v>726</v>
      </c>
      <c r="DZ293" s="45">
        <f>IF(DY293="","",DV293*DY293)</f>
        <v>2904</v>
      </c>
      <c r="EA293" s="46">
        <f>IF(DZ293="","",DZ293/(DR293*100))</f>
        <v>0.31565217391304345</v>
      </c>
      <c r="EB293" s="37"/>
      <c r="EC293" s="29"/>
      <c r="ED293" s="52">
        <f>IF($A293="","",$A293)</f>
        <v>46048</v>
      </c>
      <c r="EE293" s="45">
        <v>2552</v>
      </c>
      <c r="EF293" s="45">
        <f>IF(EE293="","",EE293-EE292)</f>
        <v>166</v>
      </c>
      <c r="EG293" s="45">
        <v>66</v>
      </c>
      <c r="EH293" s="45">
        <f>IF(EG293="","",EG293-EG292)</f>
        <v>5</v>
      </c>
      <c r="EI293" s="45">
        <v>42</v>
      </c>
      <c r="EJ293" s="45">
        <f>IF(EI293="","",EI292+EK292-EI293)</f>
        <v>5</v>
      </c>
      <c r="EK293" s="45">
        <v>6</v>
      </c>
      <c r="EL293" s="43"/>
      <c r="EM293" s="43">
        <f>IF(EE293="","",EM292)</f>
        <v>935</v>
      </c>
      <c r="EN293" s="45">
        <f>IF(EM293="","",EJ293*EM293)</f>
        <v>4675</v>
      </c>
      <c r="EO293" s="46">
        <f>IF(EN293="","",EN293/(EF293*100))</f>
        <v>0.28162650602409639</v>
      </c>
      <c r="EP293" s="37"/>
      <c r="EQ293" s="29"/>
      <c r="ER293" s="52">
        <f>IF($A293="","",$A293)</f>
        <v>46048</v>
      </c>
      <c r="ES293" s="45">
        <v>1158</v>
      </c>
      <c r="ET293" s="45">
        <f>IF(ES293="","",ES293-ES292)</f>
        <v>135</v>
      </c>
      <c r="EU293" s="45">
        <v>35</v>
      </c>
      <c r="EV293" s="45">
        <f>IF(EU293="","",EU293-EU292)</f>
        <v>1</v>
      </c>
      <c r="EW293" s="45">
        <v>43</v>
      </c>
      <c r="EX293" s="45">
        <f>IF(EW293="","",EW292+EY292-EW293)</f>
        <v>1</v>
      </c>
      <c r="EY293" s="45">
        <v>2</v>
      </c>
      <c r="EZ293" s="43"/>
      <c r="FA293" s="43">
        <f>IF(ES293="","",FA292)</f>
        <v>700</v>
      </c>
      <c r="FB293" s="45">
        <f>IF(FA293="","",EX293*FA293)</f>
        <v>700</v>
      </c>
      <c r="FC293" s="46">
        <f>IF(FB293="","",FB293/(ET293*100))</f>
        <v>5.185185185185185E-2</v>
      </c>
      <c r="FD293" s="37"/>
      <c r="FE293" s="60"/>
      <c r="FF293" s="52">
        <f>IF($A293="","",$A293)</f>
        <v>46048</v>
      </c>
      <c r="FG293" s="45">
        <v>3930</v>
      </c>
      <c r="FH293" s="45">
        <f>IF(FG293="","",FG293-FG292)</f>
        <v>284</v>
      </c>
      <c r="FI293" s="45">
        <v>410</v>
      </c>
      <c r="FJ293" s="45">
        <f>IF(FI293="","",FI293-FI292)</f>
        <v>22</v>
      </c>
      <c r="FK293" s="45">
        <v>15</v>
      </c>
      <c r="FL293" s="45">
        <f>IF(FK293="","",FK292+FM292-FK293)</f>
        <v>23</v>
      </c>
      <c r="FM293" s="45">
        <v>10</v>
      </c>
      <c r="FN293" s="43"/>
      <c r="FO293" s="43">
        <f>IF(FG293="","",FO292)</f>
        <v>1000</v>
      </c>
      <c r="FP293" s="45">
        <f>IF(FO293="","",FL293*FO293)</f>
        <v>23000</v>
      </c>
      <c r="FQ293" s="46">
        <f>IF(FP293="","",FP293/(FH293*100))</f>
        <v>0.8098591549295775</v>
      </c>
      <c r="FR293" s="37" t="s">
        <v>864</v>
      </c>
      <c r="FS293" s="29"/>
      <c r="FT293" s="52">
        <f>IF($A293="","",$A293)</f>
        <v>46048</v>
      </c>
      <c r="FU293" s="45">
        <v>2737</v>
      </c>
      <c r="FV293" s="45">
        <f>IF(FU293="","",FU293-FU292)</f>
        <v>74</v>
      </c>
      <c r="FW293" s="45">
        <v>216</v>
      </c>
      <c r="FX293" s="45">
        <f>IF(FW293="","",FW293-FW292)</f>
        <v>8</v>
      </c>
      <c r="FY293" s="45">
        <v>270</v>
      </c>
      <c r="FZ293" s="45">
        <f>IF(FY293="","",FY292+GA292-FY293)</f>
        <v>10</v>
      </c>
      <c r="GA293" s="45">
        <v>0</v>
      </c>
      <c r="GB293" s="43"/>
      <c r="GC293" s="43">
        <f>IF(FU293="","",GC292)</f>
        <v>200</v>
      </c>
      <c r="GD293" s="45">
        <f>IF(GC293="","",FZ293*GC293)</f>
        <v>2000</v>
      </c>
      <c r="GE293" s="46">
        <f>IF(GD293="","",GD293/(FV293*100))</f>
        <v>0.27027027027027029</v>
      </c>
      <c r="GF293" s="37"/>
      <c r="GG293" s="29"/>
      <c r="GH293" s="52">
        <f>IF($A293="","",$A293)</f>
        <v>46048</v>
      </c>
      <c r="GI293" s="45">
        <v>855</v>
      </c>
      <c r="GJ293" s="45">
        <f>IF(GI293="","",GI293-GI292)</f>
        <v>49</v>
      </c>
      <c r="GK293" s="45">
        <v>92</v>
      </c>
      <c r="GL293" s="45">
        <f>IF(GK293="","",GK293-GK292)</f>
        <v>8</v>
      </c>
      <c r="GM293" s="45">
        <v>50</v>
      </c>
      <c r="GN293" s="45">
        <f>IF(GM293="","",GM292+GO292-GM293)</f>
        <v>10</v>
      </c>
      <c r="GO293" s="45">
        <v>0</v>
      </c>
      <c r="GP293" s="43"/>
      <c r="GQ293" s="43">
        <f>IF(GI293="","",GQ292)</f>
        <v>420</v>
      </c>
      <c r="GR293" s="45">
        <f>IF(GQ293="","",GN293*GQ293)</f>
        <v>4200</v>
      </c>
      <c r="GS293" s="46">
        <f>IF(GR293="","",GR293/(GJ293*100))</f>
        <v>0.8571428571428571</v>
      </c>
      <c r="GT293" s="37"/>
      <c r="GU293" s="61"/>
      <c r="GV293" s="47"/>
      <c r="GW293" s="30"/>
      <c r="GX293" s="45"/>
      <c r="GY293" s="45" t="s">
        <v>24</v>
      </c>
      <c r="GZ293" s="45"/>
      <c r="HA293" s="45" t="s">
        <v>24</v>
      </c>
      <c r="HB293" s="45">
        <v>11</v>
      </c>
      <c r="HC293" s="43">
        <v>4</v>
      </c>
      <c r="HD293" s="45">
        <v>0</v>
      </c>
      <c r="HE293" s="63" t="s">
        <v>684</v>
      </c>
      <c r="HF293" s="45">
        <v>1100</v>
      </c>
      <c r="HG293" s="45">
        <v>4400</v>
      </c>
      <c r="HH293" s="46">
        <v>0.27160493827160492</v>
      </c>
      <c r="HI293" s="37"/>
      <c r="HJ293" s="29"/>
      <c r="HK293" s="47"/>
      <c r="HL293" s="45">
        <v>2056</v>
      </c>
      <c r="HM293" s="45">
        <v>23</v>
      </c>
      <c r="HN293" s="45">
        <v>46</v>
      </c>
      <c r="HO293" s="45">
        <v>1</v>
      </c>
      <c r="HP293" s="45">
        <v>56</v>
      </c>
      <c r="HQ293" s="43">
        <v>1</v>
      </c>
      <c r="HR293" s="45"/>
      <c r="HS293" s="63" t="s">
        <v>554</v>
      </c>
      <c r="HT293" s="45">
        <v>600</v>
      </c>
      <c r="HU293" s="45">
        <v>600</v>
      </c>
      <c r="HV293" s="46">
        <v>0.2608695652173913</v>
      </c>
      <c r="HW293" s="37"/>
      <c r="HX293" s="360"/>
      <c r="HY293" s="47"/>
      <c r="HZ293" s="45">
        <v>7112</v>
      </c>
      <c r="IA293" s="45">
        <v>38</v>
      </c>
      <c r="IB293" s="45">
        <v>180</v>
      </c>
      <c r="IC293" s="45">
        <v>4</v>
      </c>
      <c r="ID293" s="45">
        <v>19</v>
      </c>
      <c r="IE293" s="43">
        <v>4</v>
      </c>
      <c r="IF293" s="45">
        <v>7</v>
      </c>
      <c r="IG293" s="63" t="s">
        <v>484</v>
      </c>
      <c r="IH293" s="45">
        <v>0</v>
      </c>
      <c r="II293" s="45">
        <v>0</v>
      </c>
      <c r="IJ293" s="46">
        <v>0</v>
      </c>
      <c r="IK293" s="37"/>
      <c r="IL293" s="29"/>
      <c r="IM293" s="47"/>
      <c r="IN293" s="45">
        <v>5114</v>
      </c>
      <c r="IO293" s="45">
        <v>70</v>
      </c>
      <c r="IP293" s="45">
        <v>364</v>
      </c>
      <c r="IQ293" s="45">
        <v>9</v>
      </c>
      <c r="IR293" s="45">
        <v>97</v>
      </c>
      <c r="IS293" s="43">
        <v>10</v>
      </c>
      <c r="IT293" s="45">
        <v>0</v>
      </c>
      <c r="IU293" s="63" t="s">
        <v>565</v>
      </c>
      <c r="IV293" s="45">
        <v>200</v>
      </c>
      <c r="IW293" s="45">
        <v>2000</v>
      </c>
      <c r="IX293" s="46">
        <v>0.2857142857142857</v>
      </c>
      <c r="IY293" s="37"/>
      <c r="IZ293" s="61"/>
      <c r="JA293" s="47"/>
      <c r="JB293" s="45">
        <v>8468</v>
      </c>
      <c r="JC293" s="69">
        <v>23</v>
      </c>
      <c r="JD293" s="45">
        <v>497</v>
      </c>
      <c r="JE293" s="45">
        <v>3</v>
      </c>
      <c r="JF293" s="45">
        <v>98</v>
      </c>
      <c r="JG293" s="43">
        <v>4</v>
      </c>
      <c r="JH293" s="45">
        <v>9</v>
      </c>
      <c r="JI293" s="63" t="s">
        <v>257</v>
      </c>
      <c r="JJ293" s="45">
        <v>250</v>
      </c>
      <c r="JK293" s="45">
        <v>1000</v>
      </c>
      <c r="JL293" s="46">
        <v>0.43478260869565216</v>
      </c>
      <c r="JM293" s="37"/>
      <c r="JN293" s="29"/>
      <c r="JO293" s="47"/>
      <c r="JP293" s="45">
        <v>6584</v>
      </c>
      <c r="JQ293" s="45">
        <v>18</v>
      </c>
      <c r="JR293" s="45">
        <v>302</v>
      </c>
      <c r="JS293" s="45">
        <v>0</v>
      </c>
      <c r="JT293" s="45">
        <v>10</v>
      </c>
      <c r="JU293" s="43">
        <v>0</v>
      </c>
      <c r="JV293" s="45"/>
      <c r="JW293" s="63" t="s">
        <v>667</v>
      </c>
      <c r="JX293" s="45">
        <v>0</v>
      </c>
      <c r="JY293" s="45">
        <v>0</v>
      </c>
      <c r="JZ293" s="46">
        <v>0</v>
      </c>
      <c r="KA293" s="37"/>
      <c r="KB293" s="51"/>
      <c r="KC293" s="47"/>
      <c r="KD293" s="45">
        <v>13178</v>
      </c>
      <c r="KE293" s="45">
        <v>48</v>
      </c>
      <c r="KF293" s="45">
        <v>690</v>
      </c>
      <c r="KG293" s="45">
        <v>6</v>
      </c>
      <c r="KH293" s="45">
        <v>14</v>
      </c>
      <c r="KI293" s="74">
        <v>6</v>
      </c>
      <c r="KJ293" s="27"/>
      <c r="KK293" s="63" t="s">
        <v>484</v>
      </c>
      <c r="KL293" s="45">
        <v>250</v>
      </c>
      <c r="KM293">
        <v>1500</v>
      </c>
      <c r="KN293" s="46">
        <v>0.3125</v>
      </c>
      <c r="KO293" s="37"/>
      <c r="KP293" s="29"/>
      <c r="KQ293" s="47"/>
      <c r="KR293" s="45">
        <v>3118</v>
      </c>
      <c r="KS293" s="69">
        <v>139</v>
      </c>
      <c r="KT293" s="45">
        <v>111</v>
      </c>
      <c r="KU293" s="45">
        <v>0</v>
      </c>
      <c r="KV293" s="45">
        <v>50</v>
      </c>
      <c r="KW293" s="43">
        <v>1</v>
      </c>
      <c r="KX293" s="45">
        <v>2</v>
      </c>
      <c r="KY293" s="54" t="s">
        <v>554</v>
      </c>
      <c r="KZ293" s="45">
        <v>0</v>
      </c>
      <c r="LA293" s="45">
        <v>0</v>
      </c>
      <c r="LB293" s="46">
        <v>0</v>
      </c>
      <c r="LC293" s="37"/>
      <c r="LD293" s="29"/>
      <c r="LE293" s="75"/>
      <c r="LF293" s="76"/>
      <c r="LG293" s="76"/>
      <c r="LH293" s="76">
        <v>1166</v>
      </c>
      <c r="LI293" s="76">
        <v>0</v>
      </c>
      <c r="LJ293" s="77">
        <v>2</v>
      </c>
      <c r="LK293" s="76">
        <v>0</v>
      </c>
      <c r="LL293" s="76">
        <v>0</v>
      </c>
      <c r="LM293" s="78" t="s">
        <v>534</v>
      </c>
      <c r="LN293" s="79">
        <v>1000</v>
      </c>
      <c r="LO293" s="76">
        <v>0</v>
      </c>
      <c r="LP293" s="80"/>
      <c r="LQ293" s="37"/>
      <c r="LR293" s="29"/>
      <c r="LS293" s="52">
        <f t="shared" si="1408"/>
        <v>46048</v>
      </c>
      <c r="LT293" s="45">
        <v>22878</v>
      </c>
      <c r="LU293" s="45">
        <f>IF(LT293="","",LT293-LT292)</f>
        <v>89</v>
      </c>
      <c r="LV293" s="45">
        <v>1128</v>
      </c>
      <c r="LW293" s="45">
        <f>IF(LV293="","",LV293-LV292)</f>
        <v>8</v>
      </c>
      <c r="LX293" s="45">
        <v>16</v>
      </c>
      <c r="LY293" s="45">
        <f>IF(LX293="","",LX292+LZ292-LX293)</f>
        <v>9</v>
      </c>
      <c r="LZ293" s="45">
        <v>6</v>
      </c>
      <c r="MA293" s="43"/>
      <c r="MB293" s="43">
        <f>IF(LT293="","",MB292)</f>
        <v>1100</v>
      </c>
      <c r="MC293" s="45">
        <f>IF(MB293="","",LY293*MB293)</f>
        <v>9900</v>
      </c>
      <c r="MD293" s="46">
        <f>IF(MC293="","",MC293/(LU293*100))</f>
        <v>1.1123595505617978</v>
      </c>
      <c r="ME293" s="37" t="s">
        <v>862</v>
      </c>
      <c r="MF293" s="29"/>
      <c r="MG293" s="52">
        <f>IF($A293="","",$A293)</f>
        <v>46048</v>
      </c>
      <c r="MH293" s="45">
        <v>9532</v>
      </c>
      <c r="MI293" s="45">
        <f>IF(MH293="","",MH293-MH292)</f>
        <v>93</v>
      </c>
      <c r="MJ293" s="45">
        <v>412</v>
      </c>
      <c r="MK293" s="45">
        <f>IF(MJ293="","",MJ293-MJ292)</f>
        <v>2</v>
      </c>
      <c r="ML293" s="45">
        <v>51</v>
      </c>
      <c r="MM293" s="45">
        <f>IF(ML293="","",ML292+MN292-ML293)</f>
        <v>2</v>
      </c>
      <c r="MN293" s="45">
        <v>0</v>
      </c>
      <c r="MO293" s="43"/>
      <c r="MP293" s="43">
        <f>IF(MH293="","",MP292)</f>
        <v>1100</v>
      </c>
      <c r="MQ293" s="45">
        <f>IF(MP293="","",MM293*MP293)</f>
        <v>2200</v>
      </c>
      <c r="MR293" s="46">
        <f>IF(MQ293="","",MQ293/(MI293*100))</f>
        <v>0.23655913978494625</v>
      </c>
      <c r="MS293" s="37"/>
      <c r="MT293" s="29"/>
      <c r="MU293" s="52">
        <f>IF($A293="","",$A293)</f>
        <v>46048</v>
      </c>
      <c r="MV293" s="45">
        <v>11550</v>
      </c>
      <c r="MW293" s="45">
        <f>IF(MV293="","",MV293-MV292)</f>
        <v>9</v>
      </c>
      <c r="MX293" s="45">
        <v>440</v>
      </c>
      <c r="MY293" s="45">
        <f>IF(MX293="","",MX293-MX292)</f>
        <v>2</v>
      </c>
      <c r="MZ293" s="45">
        <v>7</v>
      </c>
      <c r="NA293" s="45">
        <f>IF(MZ293="","",MZ292+NB292-MZ293)</f>
        <v>2</v>
      </c>
      <c r="NB293" s="45">
        <v>2</v>
      </c>
      <c r="NC293" s="43"/>
      <c r="ND293" s="43">
        <f>IF(MV293="","",ND292)</f>
        <v>715</v>
      </c>
      <c r="NE293" s="45">
        <f>IF(ND293="","",NA293*ND293)</f>
        <v>1430</v>
      </c>
      <c r="NF293" s="46">
        <f>IF(NE293="","",NE293/(MW293*100))</f>
        <v>1.5888888888888888</v>
      </c>
      <c r="NG293" s="37" t="s">
        <v>861</v>
      </c>
      <c r="NH293" s="29"/>
      <c r="NI293" s="52">
        <f>IF($A293="","",$A293)</f>
        <v>46048</v>
      </c>
      <c r="NJ293" s="45">
        <v>13153</v>
      </c>
      <c r="NK293" s="45">
        <f>IF(NJ293="","",NJ293-NJ292)</f>
        <v>140</v>
      </c>
      <c r="NL293" s="45">
        <v>231</v>
      </c>
      <c r="NM293" s="45">
        <f>IF(NL293="","",NL293-NL292)</f>
        <v>1</v>
      </c>
      <c r="NN293" s="45">
        <v>29</v>
      </c>
      <c r="NO293" s="45">
        <f>IF(NN293="","",NN292+NP292-NN293)</f>
        <v>1</v>
      </c>
      <c r="NP293" s="45">
        <v>0</v>
      </c>
      <c r="NQ293" s="43"/>
      <c r="NR293" s="43">
        <f>IF(NJ293="","",NR292)</f>
        <v>1100</v>
      </c>
      <c r="NS293" s="45">
        <f>IF(NR293="","",NO293*NR293)</f>
        <v>1100</v>
      </c>
      <c r="NT293" s="46">
        <f>IF(NS293="","",NS293/(NK293*100))</f>
        <v>7.857142857142857E-2</v>
      </c>
      <c r="NU293" s="37"/>
    </row>
    <row r="294" spans="1:385" ht="15" customHeight="1" thickTop="1" thickBot="1" x14ac:dyDescent="0.3">
      <c r="A294" s="38">
        <v>46055</v>
      </c>
      <c r="B294" s="39">
        <f>IF(A294="","",SUM(J294,LG300,AL294,DR294,AZ294,DD294,LU294,NK294,MW294,MI294,X294,FH294,FV294,GJ294,EF294,ET294)+SUM(GY303:GY304)+SUM(HM303:HM306)+SUM(CP303:CP306)+SUM(BN303:BN306)+SUM(KS303:KS306)+SUM(KE303:KE306)+SUM(CB303:CB306)+SUM(IA303:IA306)+SUM(IO303:IO306)+SUM(JC303:JC306)+SUM(JQ303:JQ306))</f>
        <v>13692</v>
      </c>
      <c r="C294" s="40">
        <f>IF(A294="","",SUM(J294,X294,AL294,AZ294)+SUM(KE303:KE306)+SUM(KS303:KS306)+SUM(BN303:BN306))</f>
        <v>6154</v>
      </c>
      <c r="D294" s="40">
        <f>IF(A294="","",SUM(DD294,DR294)+SUM(CB303:CB306)+SUM(CP303:CP306))</f>
        <v>746</v>
      </c>
      <c r="E294" s="41">
        <f>IF(A294="","",SUM(NK294,MW294,MI294,LG300,LU294)+SUM(IA303:IA306)+SUM(IO303:IO306)+SUM(JC303:JC306)+SUM(JQ303:JQ306))</f>
        <v>3552</v>
      </c>
      <c r="F294" s="41">
        <f>IF(B294="","",SUM(FH294,FV294,GJ294)+SUM(HM303:HM306)+SUM(GY303:GY304))</f>
        <v>2488</v>
      </c>
      <c r="G294" s="40">
        <f>IF(A294="","",SUM(EF294,ET294))</f>
        <v>752</v>
      </c>
      <c r="H294" s="42"/>
      <c r="I294" s="45">
        <v>6087</v>
      </c>
      <c r="J294" s="45">
        <f>IF(I294="","",I294-I293)</f>
        <v>194</v>
      </c>
      <c r="K294" s="45">
        <v>186</v>
      </c>
      <c r="L294" s="45">
        <f>IF(K294="","",K294-K293)</f>
        <v>3</v>
      </c>
      <c r="M294" s="45">
        <v>9</v>
      </c>
      <c r="N294" s="45">
        <f>IF(M294="","",M293+O293-M294)</f>
        <v>3</v>
      </c>
      <c r="O294" s="45">
        <v>3</v>
      </c>
      <c r="P294" s="43"/>
      <c r="Q294" s="43">
        <f>IF(I294="","",Q293)</f>
        <v>855</v>
      </c>
      <c r="R294" s="45">
        <f>IF(Q294="","",N294*Q294)</f>
        <v>2565</v>
      </c>
      <c r="S294" s="46">
        <f>IF(R294="","",R294/(J294*100))</f>
        <v>0.13221649484536083</v>
      </c>
      <c r="T294" s="54"/>
      <c r="U294" s="29"/>
      <c r="V294" s="52">
        <f>IF($A294="","",$A294)</f>
        <v>46055</v>
      </c>
      <c r="W294" s="45">
        <v>15518</v>
      </c>
      <c r="X294" s="45">
        <f>IF(W294="","",W294-W293)</f>
        <v>223</v>
      </c>
      <c r="Y294" s="45">
        <v>584</v>
      </c>
      <c r="Z294" s="45">
        <f>IF(Y294="","",Y294-Y293)</f>
        <v>11</v>
      </c>
      <c r="AA294" s="45">
        <v>19</v>
      </c>
      <c r="AB294" s="45">
        <f>IF(AA294="","",AA293+AC293-AA294)</f>
        <v>12</v>
      </c>
      <c r="AC294" s="45"/>
      <c r="AD294" s="43"/>
      <c r="AE294" s="43">
        <f>IF(W294="","",AE293)</f>
        <v>1026</v>
      </c>
      <c r="AF294" s="45">
        <f>IF(AE294="","",AB294*AE294)</f>
        <v>12312</v>
      </c>
      <c r="AG294" s="46">
        <f>IF(AF294="","",AF294/(X294*100))</f>
        <v>0.5521076233183857</v>
      </c>
      <c r="AH294" s="54" t="s">
        <v>869</v>
      </c>
      <c r="AI294" s="29"/>
      <c r="AJ294" s="52">
        <f>IF($A294="","",$A294)</f>
        <v>46055</v>
      </c>
      <c r="AK294" s="45">
        <v>19546</v>
      </c>
      <c r="AL294" s="45">
        <f>IF(AK294="","",AK294-AK293)</f>
        <v>341</v>
      </c>
      <c r="AM294" s="45">
        <v>397</v>
      </c>
      <c r="AN294" s="45">
        <f>IF(AM294="","",AM294-AM293)</f>
        <v>5</v>
      </c>
      <c r="AO294" s="45">
        <v>29</v>
      </c>
      <c r="AP294" s="45">
        <f>IF(AO294="","",AO293+AQ293-AO294)</f>
        <v>5</v>
      </c>
      <c r="AQ294" s="45">
        <v>2</v>
      </c>
      <c r="AR294" s="43"/>
      <c r="AS294" s="43">
        <f>IF(AK294="","",AS293)</f>
        <v>880</v>
      </c>
      <c r="AT294" s="45">
        <f>IF(AS294="","",AP294*AS294)</f>
        <v>4400</v>
      </c>
      <c r="AU294" s="46">
        <f>IF(AT294="","",AT294/(AL294*100))</f>
        <v>0.12903225806451613</v>
      </c>
      <c r="AV294" s="54"/>
      <c r="AW294" s="29"/>
      <c r="AX294" s="52">
        <f>IF($A294="","",$A294)</f>
        <v>46055</v>
      </c>
      <c r="AY294" s="45">
        <v>30691</v>
      </c>
      <c r="AZ294" s="45">
        <f>IF(AY294="","",AY294-AY293)</f>
        <v>3427</v>
      </c>
      <c r="BA294" s="45">
        <v>658</v>
      </c>
      <c r="BB294" s="45">
        <f>IF(BA294="","",BA294-BA293)</f>
        <v>30</v>
      </c>
      <c r="BC294" s="45">
        <v>14</v>
      </c>
      <c r="BD294" s="45">
        <f>IF(BC294="","",BC293+BE293-BC294)</f>
        <v>20</v>
      </c>
      <c r="BE294" s="45">
        <v>12</v>
      </c>
      <c r="BF294" s="43"/>
      <c r="BG294" s="43">
        <f>IF(AY294="","",BG293)</f>
        <v>1500</v>
      </c>
      <c r="BH294" s="45">
        <f>IF(BG294="","",BD294*BG294)</f>
        <v>30000</v>
      </c>
      <c r="BI294" s="46">
        <f>IF(BH294="","",BH294/(AZ294*100))</f>
        <v>8.7540122556171579E-2</v>
      </c>
      <c r="BJ294" s="54"/>
      <c r="BK294" s="29"/>
      <c r="BL294" s="75"/>
      <c r="BM294" s="76">
        <v>2407</v>
      </c>
      <c r="BN294" s="76">
        <v>46</v>
      </c>
      <c r="BO294" s="76">
        <v>18</v>
      </c>
      <c r="BP294" s="76">
        <v>2</v>
      </c>
      <c r="BQ294" s="76">
        <v>7</v>
      </c>
      <c r="BR294" s="76">
        <v>3</v>
      </c>
      <c r="BS294" s="76">
        <v>1</v>
      </c>
      <c r="BT294" s="82" t="s">
        <v>801</v>
      </c>
      <c r="BU294" s="76">
        <v>1100</v>
      </c>
      <c r="BV294" s="76">
        <v>3300</v>
      </c>
      <c r="BW294" s="80">
        <v>0.71739130434782605</v>
      </c>
      <c r="BX294" s="37"/>
      <c r="BY294" s="57"/>
      <c r="BZ294" s="75"/>
      <c r="CA294" s="76">
        <v>7245</v>
      </c>
      <c r="CB294" s="76">
        <v>41</v>
      </c>
      <c r="CC294" s="76">
        <v>406</v>
      </c>
      <c r="CD294" s="76">
        <v>0</v>
      </c>
      <c r="CE294" s="76">
        <v>58</v>
      </c>
      <c r="CF294" s="76">
        <v>0</v>
      </c>
      <c r="CG294" s="83"/>
      <c r="CH294" s="78" t="s">
        <v>565</v>
      </c>
      <c r="CI294" s="79">
        <v>198</v>
      </c>
      <c r="CJ294" s="76">
        <v>0</v>
      </c>
      <c r="CK294" s="80">
        <v>0</v>
      </c>
      <c r="CL294" s="37"/>
      <c r="CM294" s="29"/>
      <c r="CN294" s="75"/>
      <c r="CO294" s="76">
        <v>2727</v>
      </c>
      <c r="CP294" s="76">
        <v>9</v>
      </c>
      <c r="CQ294" s="76">
        <v>126</v>
      </c>
      <c r="CR294" s="76">
        <v>2</v>
      </c>
      <c r="CS294" s="76">
        <v>90</v>
      </c>
      <c r="CT294" s="76">
        <v>2</v>
      </c>
      <c r="CU294" s="83">
        <v>0</v>
      </c>
      <c r="CV294" s="78" t="s">
        <v>748</v>
      </c>
      <c r="CW294" s="79">
        <v>198</v>
      </c>
      <c r="CX294" s="76">
        <v>396</v>
      </c>
      <c r="CY294" s="80">
        <v>0.44</v>
      </c>
      <c r="CZ294" s="37"/>
      <c r="DA294" s="29"/>
      <c r="DB294" s="52">
        <f t="shared" si="1407"/>
        <v>46055</v>
      </c>
      <c r="DC294" s="45">
        <v>31431</v>
      </c>
      <c r="DD294" s="45">
        <f>IF(DC294="","",DC294-DC293)</f>
        <v>253</v>
      </c>
      <c r="DE294" s="45">
        <v>1552</v>
      </c>
      <c r="DF294" s="45">
        <f>IF(DE294="","",DE294-DE293)</f>
        <v>2</v>
      </c>
      <c r="DG294" s="45">
        <v>38</v>
      </c>
      <c r="DH294" s="45">
        <f>IF(DG294="","",DG293+DI293-DG294)</f>
        <v>2</v>
      </c>
      <c r="DI294" s="45">
        <v>4</v>
      </c>
      <c r="DJ294" s="43"/>
      <c r="DK294" s="43">
        <f>IF(DC294="","",DK293)</f>
        <v>715</v>
      </c>
      <c r="DL294" s="45">
        <f>IF(DK294="","",DH294*DK294)</f>
        <v>1430</v>
      </c>
      <c r="DM294" s="46">
        <f>IF(DL294="","",DL294/(DD294*100))</f>
        <v>5.6521739130434782E-2</v>
      </c>
      <c r="DN294" s="54"/>
      <c r="DO294" s="29"/>
      <c r="DP294" s="52">
        <f>IF($A294="","",$A294)</f>
        <v>46055</v>
      </c>
      <c r="DQ294" s="45">
        <v>10139</v>
      </c>
      <c r="DR294" s="45">
        <f>IF(DQ294="","",DQ294-DQ293)</f>
        <v>43</v>
      </c>
      <c r="DS294" s="45">
        <v>292</v>
      </c>
      <c r="DT294" s="45">
        <f>IF(DS294="","",DS294-DS293)</f>
        <v>3</v>
      </c>
      <c r="DU294" s="45">
        <v>56</v>
      </c>
      <c r="DV294" s="45">
        <f>IF(DU294="","",DU293+DW293-DU294)</f>
        <v>4</v>
      </c>
      <c r="DW294" s="45">
        <v>1</v>
      </c>
      <c r="DX294" s="43"/>
      <c r="DY294" s="43">
        <f>IF(DQ294="","",DY293)</f>
        <v>726</v>
      </c>
      <c r="DZ294" s="45">
        <f>IF(DY294="","",DV294*DY294)</f>
        <v>2904</v>
      </c>
      <c r="EA294" s="46">
        <f>IF(DZ294="","",DZ294/(DR294*100))</f>
        <v>0.67534883720930228</v>
      </c>
      <c r="EB294" s="54"/>
      <c r="EC294" s="29"/>
      <c r="ED294" s="52">
        <f>IF($A294="","",$A294)</f>
        <v>46055</v>
      </c>
      <c r="EE294" s="45">
        <v>2980</v>
      </c>
      <c r="EF294" s="45">
        <f>IF(EE294="","",EE294-EE293)</f>
        <v>428</v>
      </c>
      <c r="EG294" s="45">
        <v>75</v>
      </c>
      <c r="EH294" s="45">
        <f>IF(EG294="","",EG294-EG293)</f>
        <v>9</v>
      </c>
      <c r="EI294" s="45">
        <v>39</v>
      </c>
      <c r="EJ294" s="45">
        <f>IF(EI294="","",EI293+EK293-EI294)</f>
        <v>9</v>
      </c>
      <c r="EK294" s="45">
        <v>3</v>
      </c>
      <c r="EL294" s="43"/>
      <c r="EM294" s="43">
        <f>IF(EE294="","",EM293)</f>
        <v>935</v>
      </c>
      <c r="EN294" s="45">
        <f>IF(EM294="","",EJ294*EM294)</f>
        <v>8415</v>
      </c>
      <c r="EO294" s="46">
        <f>IF(EN294="","",EN294/(EF294*100))</f>
        <v>0.19661214953271028</v>
      </c>
      <c r="EP294" s="54"/>
      <c r="EQ294" s="29"/>
      <c r="ER294" s="52">
        <f>IF($A294="","",$A294)</f>
        <v>46055</v>
      </c>
      <c r="ES294" s="45">
        <v>1482</v>
      </c>
      <c r="ET294" s="45">
        <f>IF(ES294="","",ES294-ES293)</f>
        <v>324</v>
      </c>
      <c r="EU294" s="45">
        <v>39</v>
      </c>
      <c r="EV294" s="45">
        <f>IF(EU294="","",EU294-EU293)</f>
        <v>4</v>
      </c>
      <c r="EW294" s="45">
        <v>41</v>
      </c>
      <c r="EX294" s="45">
        <f>IF(EW294="","",EW293+EY293-EW294)</f>
        <v>4</v>
      </c>
      <c r="EY294" s="45">
        <v>3</v>
      </c>
      <c r="EZ294" s="43"/>
      <c r="FA294" s="43">
        <f>IF(ES294="","",FA293)</f>
        <v>700</v>
      </c>
      <c r="FB294" s="45">
        <f>IF(FA294="","",EX294*FA294)</f>
        <v>2800</v>
      </c>
      <c r="FC294" s="46">
        <f>IF(FB294="","",FB294/(ET294*100))</f>
        <v>8.6419753086419748E-2</v>
      </c>
      <c r="FD294" s="54"/>
      <c r="FE294" s="60"/>
      <c r="FF294" s="52">
        <f>IF($A294="","",$A294)</f>
        <v>46055</v>
      </c>
      <c r="FG294" s="45">
        <v>4065</v>
      </c>
      <c r="FH294" s="45">
        <f>IF(FG294="","",FG294-FG293)</f>
        <v>135</v>
      </c>
      <c r="FI294" s="45">
        <v>415</v>
      </c>
      <c r="FJ294" s="45">
        <f>IF(FI294="","",FI294-FI293)</f>
        <v>5</v>
      </c>
      <c r="FK294" s="45">
        <v>20</v>
      </c>
      <c r="FL294" s="45">
        <f>IF(FK294="","",FK293+FM293-FK294)</f>
        <v>5</v>
      </c>
      <c r="FM294" s="45"/>
      <c r="FN294" s="43"/>
      <c r="FO294" s="43">
        <f>IF(FG294="","",FO293)</f>
        <v>1000</v>
      </c>
      <c r="FP294" s="45">
        <f>IF(FO294="","",FL294*FO294)</f>
        <v>5000</v>
      </c>
      <c r="FQ294" s="46">
        <f>IF(FP294="","",FP294/(FH294*100))</f>
        <v>0.37037037037037035</v>
      </c>
      <c r="FR294" s="54"/>
      <c r="FS294" s="29"/>
      <c r="FT294" s="52">
        <f>IF($A294="","",$A294)</f>
        <v>46055</v>
      </c>
      <c r="FU294" s="45">
        <v>2948</v>
      </c>
      <c r="FV294" s="45">
        <f>IF(FU294="","",FU294-FU293)</f>
        <v>211</v>
      </c>
      <c r="FW294" s="45">
        <v>227</v>
      </c>
      <c r="FX294" s="45">
        <f>IF(FW294="","",FW294-FW293)</f>
        <v>11</v>
      </c>
      <c r="FY294" s="45">
        <v>250</v>
      </c>
      <c r="FZ294" s="45">
        <f>IF(FY294="","",FY293+GA293-FY294)</f>
        <v>20</v>
      </c>
      <c r="GA294" s="45">
        <v>0</v>
      </c>
      <c r="GB294" s="43"/>
      <c r="GC294" s="43">
        <f>IF(FU294="","",GC293)</f>
        <v>200</v>
      </c>
      <c r="GD294" s="45">
        <f>IF(GC294="","",FZ294*GC294)</f>
        <v>4000</v>
      </c>
      <c r="GE294" s="46">
        <f>IF(GD294="","",GD294/(FV294*100))</f>
        <v>0.1895734597156398</v>
      </c>
      <c r="GF294" s="54"/>
      <c r="GG294" s="29"/>
      <c r="GH294" s="52">
        <f>IF($A294="","",$A294)</f>
        <v>46055</v>
      </c>
      <c r="GI294" s="45">
        <v>885</v>
      </c>
      <c r="GJ294" s="45">
        <f>IF(GI294="","",GI294-GI293)</f>
        <v>30</v>
      </c>
      <c r="GK294" s="45">
        <v>95</v>
      </c>
      <c r="GL294" s="45">
        <f>IF(GK294="","",GK294-GK293)</f>
        <v>3</v>
      </c>
      <c r="GM294" s="45">
        <v>45</v>
      </c>
      <c r="GN294" s="45">
        <f>IF(GM294="","",GM293+GO293-GM294)</f>
        <v>5</v>
      </c>
      <c r="GO294" s="45">
        <v>0</v>
      </c>
      <c r="GP294" s="43"/>
      <c r="GQ294" s="43">
        <f>IF(GI294="","",GQ293)</f>
        <v>420</v>
      </c>
      <c r="GR294" s="45">
        <f>IF(GQ294="","",GN294*GQ294)</f>
        <v>2100</v>
      </c>
      <c r="GS294" s="46">
        <f>IF(GR294="","",GR294/(GJ294*100))</f>
        <v>0.7</v>
      </c>
      <c r="GT294" s="54"/>
      <c r="GU294" s="61"/>
      <c r="GV294" s="75"/>
      <c r="GW294" s="84"/>
      <c r="GX294" s="76"/>
      <c r="GY294" s="76" t="s">
        <v>24</v>
      </c>
      <c r="GZ294" s="76"/>
      <c r="HA294" s="76" t="s">
        <v>24</v>
      </c>
      <c r="HB294" s="76">
        <v>2</v>
      </c>
      <c r="HC294" s="76">
        <v>1</v>
      </c>
      <c r="HD294" s="76">
        <v>3</v>
      </c>
      <c r="HE294" s="78" t="s">
        <v>685</v>
      </c>
      <c r="HF294" s="76">
        <v>2000</v>
      </c>
      <c r="HG294" s="76">
        <v>2000</v>
      </c>
      <c r="HH294" s="80">
        <v>0.12345679012345678</v>
      </c>
      <c r="HI294" s="37"/>
      <c r="HJ294" s="29"/>
      <c r="HK294" s="75"/>
      <c r="HL294" s="76">
        <v>1216</v>
      </c>
      <c r="HM294" s="76">
        <v>49</v>
      </c>
      <c r="HN294" s="76">
        <v>29</v>
      </c>
      <c r="HO294" s="76">
        <v>0</v>
      </c>
      <c r="HP294" s="76">
        <v>15</v>
      </c>
      <c r="HQ294" s="76">
        <v>0</v>
      </c>
      <c r="HR294" s="76">
        <v>0</v>
      </c>
      <c r="HS294" s="78" t="s">
        <v>796</v>
      </c>
      <c r="HT294" s="76">
        <v>1100</v>
      </c>
      <c r="HU294" s="76">
        <v>0</v>
      </c>
      <c r="HV294" s="80">
        <v>0</v>
      </c>
      <c r="HW294" s="37"/>
      <c r="HX294" s="360"/>
      <c r="HY294" s="75"/>
      <c r="HZ294" s="76">
        <v>7942</v>
      </c>
      <c r="IA294" s="76">
        <v>56</v>
      </c>
      <c r="IB294" s="76">
        <v>317</v>
      </c>
      <c r="IC294" s="76">
        <v>0</v>
      </c>
      <c r="ID294" s="76">
        <v>12</v>
      </c>
      <c r="IE294" s="76">
        <v>0</v>
      </c>
      <c r="IF294" s="76">
        <v>0</v>
      </c>
      <c r="IG294" s="78" t="s">
        <v>751</v>
      </c>
      <c r="IH294" s="76">
        <v>1100</v>
      </c>
      <c r="II294" s="76">
        <v>0</v>
      </c>
      <c r="IJ294" s="80">
        <v>0</v>
      </c>
      <c r="IK294" s="37"/>
      <c r="IL294" s="29"/>
      <c r="IM294" s="75"/>
      <c r="IN294" s="76">
        <v>6620</v>
      </c>
      <c r="IO294" s="76">
        <v>28</v>
      </c>
      <c r="IP294" s="76">
        <v>271</v>
      </c>
      <c r="IQ294" s="76">
        <v>0</v>
      </c>
      <c r="IR294" s="76">
        <v>11</v>
      </c>
      <c r="IS294" s="76">
        <v>0</v>
      </c>
      <c r="IT294" s="76">
        <v>0</v>
      </c>
      <c r="IU294" s="78" t="s">
        <v>744</v>
      </c>
      <c r="IV294" s="76">
        <v>880</v>
      </c>
      <c r="IW294" s="76">
        <v>0</v>
      </c>
      <c r="IX294" s="80">
        <v>0</v>
      </c>
      <c r="IY294" s="37"/>
      <c r="IZ294" s="61"/>
      <c r="JA294" s="75"/>
      <c r="JB294" s="76">
        <v>830</v>
      </c>
      <c r="JC294" s="76">
        <v>45</v>
      </c>
      <c r="JD294" s="76">
        <v>243</v>
      </c>
      <c r="JE294" s="76">
        <v>0</v>
      </c>
      <c r="JF294" s="76">
        <v>68</v>
      </c>
      <c r="JG294" s="76">
        <v>0</v>
      </c>
      <c r="JH294" s="76">
        <v>0</v>
      </c>
      <c r="JI294" s="85" t="s">
        <v>554</v>
      </c>
      <c r="JJ294" s="76">
        <v>500</v>
      </c>
      <c r="JK294" s="76">
        <v>0</v>
      </c>
      <c r="JL294" s="80">
        <v>0</v>
      </c>
      <c r="JM294" s="37"/>
      <c r="JN294" s="29"/>
      <c r="JO294" s="75"/>
      <c r="JP294" s="76">
        <v>5773</v>
      </c>
      <c r="JQ294" s="76">
        <v>76</v>
      </c>
      <c r="JR294" s="76">
        <v>225</v>
      </c>
      <c r="JS294" s="76">
        <v>0</v>
      </c>
      <c r="JT294" s="76">
        <v>10</v>
      </c>
      <c r="JU294" s="76">
        <v>2</v>
      </c>
      <c r="JV294" s="76"/>
      <c r="JW294" s="78" t="s">
        <v>801</v>
      </c>
      <c r="JX294" s="76">
        <v>660</v>
      </c>
      <c r="JY294" s="76">
        <v>1320</v>
      </c>
      <c r="JZ294" s="80">
        <v>0.1736842105263158</v>
      </c>
      <c r="KA294" s="37"/>
      <c r="KB294" s="51"/>
      <c r="KC294" s="75"/>
      <c r="KD294" s="76">
        <v>15008</v>
      </c>
      <c r="KE294" s="76">
        <v>51</v>
      </c>
      <c r="KF294" s="76">
        <v>767</v>
      </c>
      <c r="KG294" s="76">
        <v>4</v>
      </c>
      <c r="KH294" s="76">
        <v>110</v>
      </c>
      <c r="KI294" s="76">
        <v>10</v>
      </c>
      <c r="KJ294" s="76"/>
      <c r="KK294" s="78" t="s">
        <v>277</v>
      </c>
      <c r="KL294" s="79">
        <v>198</v>
      </c>
      <c r="KM294" s="76">
        <v>1980</v>
      </c>
      <c r="KN294" s="80">
        <v>0.38823529411764707</v>
      </c>
      <c r="KO294" s="37"/>
      <c r="KP294" s="29"/>
      <c r="KQ294" s="75"/>
      <c r="KR294" s="76">
        <v>2673</v>
      </c>
      <c r="KS294" s="180">
        <v>12</v>
      </c>
      <c r="KT294" s="76">
        <v>39</v>
      </c>
      <c r="KU294" s="76">
        <v>0</v>
      </c>
      <c r="KV294" s="76">
        <v>13</v>
      </c>
      <c r="KW294" s="76">
        <v>0</v>
      </c>
      <c r="KX294" s="76">
        <v>7</v>
      </c>
      <c r="KY294" s="81" t="s">
        <v>819</v>
      </c>
      <c r="KZ294" s="76">
        <v>286</v>
      </c>
      <c r="LA294" s="76">
        <v>0</v>
      </c>
      <c r="LB294" s="80">
        <v>0</v>
      </c>
      <c r="LC294" s="37"/>
      <c r="LD294" s="29"/>
      <c r="LE294" s="52">
        <f>IF(A292="","",A292)</f>
        <v>46045</v>
      </c>
      <c r="LF294" s="43">
        <v>74488</v>
      </c>
      <c r="LG294" s="86">
        <f>IF(LF294="","",LF294-LF291)</f>
        <v>571</v>
      </c>
      <c r="LH294" s="43">
        <v>445</v>
      </c>
      <c r="LI294" s="43">
        <f t="shared" ref="LI294:LI308" si="1409">IF(LH294="","",LH294-LH291)</f>
        <v>0</v>
      </c>
      <c r="LJ294" s="43">
        <v>2</v>
      </c>
      <c r="LK294" s="87">
        <f t="shared" ref="LK294:LK308" si="1410">IF(LJ294="","",LJ291+LL291-LJ294)</f>
        <v>0</v>
      </c>
      <c r="LL294" s="43">
        <v>0</v>
      </c>
      <c r="LM294" s="65" t="str">
        <f>IF(LF294="","",LM291)</f>
        <v>スヌーピーぬいぐるみ、コキンちゃん</v>
      </c>
      <c r="LN294" s="48">
        <f>IF(LG294="","",LN291)</f>
        <v>1000</v>
      </c>
      <c r="LO294" s="87">
        <f t="shared" ref="LO294:LO308" si="1411">IF(LJ294="","",LK294*LN294)</f>
        <v>0</v>
      </c>
      <c r="LP294" s="53"/>
      <c r="LQ294" s="37"/>
      <c r="LR294" s="29"/>
      <c r="LS294" s="52">
        <f t="shared" si="1408"/>
        <v>46055</v>
      </c>
      <c r="LT294" s="45">
        <v>23026</v>
      </c>
      <c r="LU294" s="45">
        <f>IF(LT294="","",LT294-LT293)</f>
        <v>148</v>
      </c>
      <c r="LV294" s="45">
        <v>1132</v>
      </c>
      <c r="LW294" s="45">
        <f>IF(LV294="","",LV294-LV293)</f>
        <v>4</v>
      </c>
      <c r="LX294" s="45">
        <v>20</v>
      </c>
      <c r="LY294" s="45">
        <f>IF(LX294="","",LX293+LZ293-LX294)</f>
        <v>2</v>
      </c>
      <c r="LZ294" s="45">
        <v>0</v>
      </c>
      <c r="MA294" s="43"/>
      <c r="MB294" s="43">
        <f>IF(LT294="","",MB293)</f>
        <v>1100</v>
      </c>
      <c r="MC294" s="45">
        <f>IF(MB294="","",LY294*MB294)</f>
        <v>2200</v>
      </c>
      <c r="MD294" s="46">
        <f>IF(MC294="","",MC294/(LU294*100))</f>
        <v>0.14864864864864866</v>
      </c>
      <c r="ME294" s="54"/>
      <c r="MF294" s="29"/>
      <c r="MG294" s="52">
        <f>IF($A294="","",$A294)</f>
        <v>46055</v>
      </c>
      <c r="MH294" s="45">
        <v>9707</v>
      </c>
      <c r="MI294" s="45">
        <f>IF(MH294="","",MH294-MH293)</f>
        <v>175</v>
      </c>
      <c r="MJ294" s="45">
        <v>415</v>
      </c>
      <c r="MK294" s="45">
        <f>IF(MJ294="","",MJ294-MJ293)</f>
        <v>3</v>
      </c>
      <c r="ML294" s="45">
        <v>48</v>
      </c>
      <c r="MM294" s="45">
        <f>IF(ML294="","",ML293+MN293-ML294)</f>
        <v>3</v>
      </c>
      <c r="MN294" s="45"/>
      <c r="MO294" s="43"/>
      <c r="MP294" s="43">
        <f>IF(MH294="","",MP293)</f>
        <v>1100</v>
      </c>
      <c r="MQ294" s="45">
        <f>IF(MP294="","",MM294*MP294)</f>
        <v>3300</v>
      </c>
      <c r="MR294" s="46">
        <f>IF(MQ294="","",MQ294/(MI294*100))</f>
        <v>0.18857142857142858</v>
      </c>
      <c r="MS294" s="54"/>
      <c r="MT294" s="29"/>
      <c r="MU294" s="52">
        <f>IF($A294="","",$A294)</f>
        <v>46055</v>
      </c>
      <c r="MV294" s="45">
        <v>11572</v>
      </c>
      <c r="MW294" s="45">
        <f>IF(MV294="","",MV294-MV293)</f>
        <v>22</v>
      </c>
      <c r="MX294" s="45">
        <v>441</v>
      </c>
      <c r="MY294" s="45">
        <f>IF(MX294="","",MX294-MX293)</f>
        <v>1</v>
      </c>
      <c r="MZ294" s="45">
        <v>8</v>
      </c>
      <c r="NA294" s="45">
        <f>IF(MZ294="","",MZ293+NB293-MZ294)</f>
        <v>1</v>
      </c>
      <c r="NB294" s="45">
        <v>4</v>
      </c>
      <c r="NC294" s="43"/>
      <c r="ND294" s="43">
        <f>IF(MV294="","",ND293)</f>
        <v>715</v>
      </c>
      <c r="NE294" s="45">
        <f>IF(ND294="","",NA294*ND294)</f>
        <v>715</v>
      </c>
      <c r="NF294" s="46">
        <f>IF(NE294="","",NE294/(MW294*100))</f>
        <v>0.32500000000000001</v>
      </c>
      <c r="NG294" s="54" t="s">
        <v>875</v>
      </c>
      <c r="NH294" s="29"/>
      <c r="NI294" s="52">
        <f>IF($A294="","",$A294)</f>
        <v>46055</v>
      </c>
      <c r="NJ294" s="45">
        <v>13314</v>
      </c>
      <c r="NK294" s="45">
        <f>IF(NJ294="","",NJ294-NJ293)</f>
        <v>161</v>
      </c>
      <c r="NL294" s="45">
        <v>231</v>
      </c>
      <c r="NM294" s="45">
        <f>IF(NL294="","",NL294-NL293)</f>
        <v>0</v>
      </c>
      <c r="NN294" s="45">
        <v>29</v>
      </c>
      <c r="NO294" s="45">
        <f>IF(NN294="","",NN293+NP293-NN294)</f>
        <v>0</v>
      </c>
      <c r="NP294" s="45">
        <v>4</v>
      </c>
      <c r="NQ294" s="43"/>
      <c r="NR294" s="43">
        <f>IF(NJ294="","",NR293)</f>
        <v>1100</v>
      </c>
      <c r="NS294" s="45">
        <f>IF(NR294="","",NO294*NR294)</f>
        <v>0</v>
      </c>
      <c r="NT294" s="46">
        <f>IF(NS294="","",NS294/(NK294*100))</f>
        <v>0</v>
      </c>
      <c r="NU294" s="54"/>
    </row>
    <row r="295" spans="1:385" ht="15" customHeight="1" thickTop="1" x14ac:dyDescent="0.25">
      <c r="A295" s="38">
        <v>46059</v>
      </c>
      <c r="B295" s="39">
        <f>IF(A295="","",SUM(J295,LG303,AL295,DR295,AZ295,DD295,LU295,NK295,MW295,MI295,X295,FH295,GJ295,FV295,EF295,ET295)+SUM(GY307:GY308)+SUM(HM307:HM310)+SUM(CP307:CP310)+SUM(BN307:BN310)+SUM(KS307:KS310)+SUM(KE307:KE310)+SUM(CB307:CB310)+SUM(IA307:IA310)+SUM(IO307:IO310)+SUM(JC307:JC310)+SUM(JQ307:JQ310))</f>
        <v>4734</v>
      </c>
      <c r="C295" s="40">
        <f>IF(A295="","",SUM(J295,X295,AL295,AZ295)+SUM(KE307:KE310)+SUM(KS307:KS310)+SUM(BN307:BN310))</f>
        <v>2002</v>
      </c>
      <c r="D295" s="40">
        <f>IF(A295="","",SUM(DD295,DR295)+SUM(CB307:CB310)+SUM(CP307:CP310))</f>
        <v>226</v>
      </c>
      <c r="E295" s="41">
        <f>IF(A295="","",SUM(NK295,MW295,MI295,LG303,LU295)+SUM(IA307:IA310)+SUM(IO307:IO310)+SUM(JC307:JC310)+SUM(JQ307:JQ310))</f>
        <v>1664</v>
      </c>
      <c r="F295" s="88">
        <f>IF(B295="","",SUM(FH295,FV295,GJ295)+SUM(HM307:HM310)+SUM(GY307:GY308))</f>
        <v>644</v>
      </c>
      <c r="G295" s="40">
        <f>IF(A295="","",SUM(EF295,ET295))</f>
        <v>198</v>
      </c>
      <c r="H295" s="42"/>
      <c r="I295" s="45">
        <v>6113</v>
      </c>
      <c r="J295" s="45">
        <f>IF(I295="","",I295-I294)</f>
        <v>26</v>
      </c>
      <c r="K295" s="45">
        <v>186</v>
      </c>
      <c r="L295" s="45">
        <f>IF(K295="","",K295-K294)</f>
        <v>0</v>
      </c>
      <c r="M295" s="45">
        <v>12</v>
      </c>
      <c r="N295" s="45">
        <f>IF(M295="","",M294+O294-M295)</f>
        <v>0</v>
      </c>
      <c r="O295" s="45">
        <v>0</v>
      </c>
      <c r="P295" s="43"/>
      <c r="Q295" s="43">
        <f>IF(I295="","",Q294)</f>
        <v>855</v>
      </c>
      <c r="R295" s="45">
        <f>IF(Q295="","",N295*Q295)</f>
        <v>0</v>
      </c>
      <c r="S295" s="46">
        <f>IF(R295="","",R295/(J295*100))</f>
        <v>0</v>
      </c>
      <c r="T295" s="37"/>
      <c r="U295" s="29"/>
      <c r="V295" s="52">
        <f>IF($A295="","",$A295)</f>
        <v>46059</v>
      </c>
      <c r="W295" s="45">
        <v>15565</v>
      </c>
      <c r="X295" s="45">
        <f>IF(W295="","",W295-W294)</f>
        <v>47</v>
      </c>
      <c r="Y295" s="45">
        <v>587</v>
      </c>
      <c r="Z295" s="45">
        <f>IF(Y295="","",Y295-Y294)</f>
        <v>3</v>
      </c>
      <c r="AA295" s="45">
        <v>16</v>
      </c>
      <c r="AB295" s="45">
        <f>IF(AA295="","",AA294+AC294-AA295)</f>
        <v>3</v>
      </c>
      <c r="AC295" s="45"/>
      <c r="AD295" s="43"/>
      <c r="AE295" s="43">
        <f>IF(W295="","",AE294)</f>
        <v>1026</v>
      </c>
      <c r="AF295" s="45">
        <f>IF(AE295="","",AB295*AE295)</f>
        <v>3078</v>
      </c>
      <c r="AG295" s="46">
        <f>IF(AF295="","",AF295/(X295*100))</f>
        <v>0.65489361702127658</v>
      </c>
      <c r="AH295" s="37"/>
      <c r="AI295" s="29"/>
      <c r="AJ295" s="52">
        <f>IF($A295="","",$A295)</f>
        <v>46059</v>
      </c>
      <c r="AK295" s="45">
        <v>19663</v>
      </c>
      <c r="AL295" s="45">
        <f>IF(AK295="","",AK295-AK294)</f>
        <v>117</v>
      </c>
      <c r="AM295" s="45">
        <v>399</v>
      </c>
      <c r="AN295" s="45">
        <f>IF(AM295="","",AM295-AM294)</f>
        <v>2</v>
      </c>
      <c r="AO295" s="45">
        <v>29</v>
      </c>
      <c r="AP295" s="45">
        <f>IF(AO295="","",AO294+AQ294-AO295)</f>
        <v>2</v>
      </c>
      <c r="AQ295" s="45">
        <v>3</v>
      </c>
      <c r="AR295" s="43"/>
      <c r="AS295" s="43">
        <f>IF(AK295="","",AS294)</f>
        <v>880</v>
      </c>
      <c r="AT295" s="45">
        <f>IF(AS295="","",AP295*AS295)</f>
        <v>1760</v>
      </c>
      <c r="AU295" s="46">
        <f>IF(AT295="","",AT295/(AL295*100))</f>
        <v>0.15042735042735042</v>
      </c>
      <c r="AV295" s="37"/>
      <c r="AW295" s="29"/>
      <c r="AX295" s="52">
        <f>IF($A295="","",$A295)</f>
        <v>46059</v>
      </c>
      <c r="AY295" s="45">
        <v>31882</v>
      </c>
      <c r="AZ295" s="45">
        <f>IF(AY295="","",AY295-AY294)</f>
        <v>1191</v>
      </c>
      <c r="BA295" s="45">
        <v>669</v>
      </c>
      <c r="BB295" s="45">
        <f>IF(BA295="","",BA295-BA294)</f>
        <v>11</v>
      </c>
      <c r="BC295" s="45">
        <v>14</v>
      </c>
      <c r="BD295" s="45">
        <f>IF(BC295="","",BC294+BE294-BC295)</f>
        <v>12</v>
      </c>
      <c r="BE295" s="45">
        <v>15</v>
      </c>
      <c r="BF295" s="43"/>
      <c r="BG295" s="43">
        <f>IF(AY295="","",BG294)</f>
        <v>1500</v>
      </c>
      <c r="BH295" s="45">
        <f>IF(BG295="","",BD295*BG295)</f>
        <v>18000</v>
      </c>
      <c r="BI295" s="46">
        <f>IF(BH295="","",BH295/(AZ295*100))</f>
        <v>0.15113350125944586</v>
      </c>
      <c r="BJ295" s="37"/>
      <c r="BK295" s="29"/>
      <c r="BL295" s="52">
        <f>IF($A292="","",$A292)</f>
        <v>46045</v>
      </c>
      <c r="BM295" s="45">
        <v>2078</v>
      </c>
      <c r="BN295" s="43">
        <f t="shared" ref="BN295:BN314" si="1412">IF(BM295="","",BM295-BM291)</f>
        <v>49</v>
      </c>
      <c r="BO295" s="45">
        <v>36</v>
      </c>
      <c r="BP295" s="87">
        <f t="shared" ref="BP295:BP314" si="1413">IF(BO295="","",BO295-BO291)</f>
        <v>2</v>
      </c>
      <c r="BQ295" s="43">
        <v>18</v>
      </c>
      <c r="BR295" s="43">
        <f t="shared" ref="BR295:BR314" si="1414">IF(BQ295="","",BQ291+BS291-BQ295)</f>
        <v>2</v>
      </c>
      <c r="BS295" s="43">
        <v>0</v>
      </c>
      <c r="BT295" s="44" t="str">
        <f t="shared" ref="BT295:BT303" si="1415">IF(BM295="","",BT291)</f>
        <v>ゲーム機柄イヤホン</v>
      </c>
      <c r="BU295" s="48">
        <f t="shared" ref="BU295:BU303" si="1416">IF(BN295="","",BU291)</f>
        <v>1100</v>
      </c>
      <c r="BV295" s="45">
        <f t="shared" ref="BV295:BV314" si="1417">IF(BQ295="","",BR295*BU295)</f>
        <v>2200</v>
      </c>
      <c r="BW295" s="89">
        <f t="shared" ref="BW295:BW314" si="1418">IF(BR295="","",BV295/(BN295*100))</f>
        <v>0.44897959183673469</v>
      </c>
      <c r="BX295" s="37"/>
      <c r="BY295" s="57"/>
      <c r="BZ295" s="52">
        <f>IF($A292="","",$A292)</f>
        <v>46045</v>
      </c>
      <c r="CA295" s="45">
        <v>8518</v>
      </c>
      <c r="CB295" s="43">
        <f t="shared" ref="CB295:CB314" si="1419">IF(CA295="","",CA295-CA291)</f>
        <v>42</v>
      </c>
      <c r="CC295" s="45">
        <v>303</v>
      </c>
      <c r="CD295" s="87">
        <f t="shared" ref="CD295:CD314" si="1420">IF(CC295="","",CC295-CC291)</f>
        <v>4</v>
      </c>
      <c r="CE295" s="43">
        <v>14</v>
      </c>
      <c r="CF295" s="43">
        <f t="shared" ref="CF295:CF314" si="1421">IF(CE295="","",CE291+CG291-CE295)</f>
        <v>3</v>
      </c>
      <c r="CG295" s="43">
        <v>5</v>
      </c>
      <c r="CH295" s="44" t="str">
        <f t="shared" ref="CH295:CH309" si="1422">IF(CA295="","",CH291)</f>
        <v>クーリッシュイヤホン</v>
      </c>
      <c r="CI295" s="48">
        <f t="shared" ref="CI295:CI309" si="1423">IF(CB295="","",CI291)</f>
        <v>1100</v>
      </c>
      <c r="CJ295" s="45">
        <f t="shared" ref="CJ295:CJ314" si="1424">IF(CE295="","",CF295*CI295)</f>
        <v>3300</v>
      </c>
      <c r="CK295" s="89">
        <f t="shared" ref="CK295:CK314" si="1425">IF(CF295="","",CJ295/(CB295*100))</f>
        <v>0.7857142857142857</v>
      </c>
      <c r="CL295" s="37"/>
      <c r="CM295" s="29"/>
      <c r="CN295" s="52">
        <f>IF($A292="","",$A292)</f>
        <v>46045</v>
      </c>
      <c r="CO295" s="45">
        <v>2598</v>
      </c>
      <c r="CP295" s="43">
        <f t="shared" ref="CP295:CP314" si="1426">IF(CO295="","",CO295-CO291)</f>
        <v>18</v>
      </c>
      <c r="CQ295" s="45">
        <v>84</v>
      </c>
      <c r="CR295" s="87">
        <f t="shared" ref="CR295:CR314" si="1427">IF(CQ295="","",CQ295-CQ291)</f>
        <v>2</v>
      </c>
      <c r="CS295" s="43">
        <v>13</v>
      </c>
      <c r="CT295" s="43">
        <f t="shared" ref="CT295:CT314" si="1428">IF(CS295="","",CS291+CU291-CS295)</f>
        <v>1</v>
      </c>
      <c r="CU295" s="43">
        <v>0</v>
      </c>
      <c r="CV295" s="44" t="str">
        <f t="shared" ref="CV295:CV307" si="1429">IF(CO295="","",CV291)</f>
        <v>ジャグラーイヤホン</v>
      </c>
      <c r="CW295" s="48">
        <f t="shared" ref="CW295:CW307" si="1430">IF(CP295="","",CW291)</f>
        <v>700</v>
      </c>
      <c r="CX295" s="45">
        <f t="shared" ref="CX295:CX314" si="1431">IF(CS295="","",CT295*CW295)</f>
        <v>700</v>
      </c>
      <c r="CY295" s="89">
        <f t="shared" ref="CY295:CY314" si="1432">IF(CT295="","",CX295/(CP295*100))</f>
        <v>0.3888888888888889</v>
      </c>
      <c r="CZ295" s="37"/>
      <c r="DA295" s="29"/>
      <c r="DB295" s="52">
        <f t="shared" si="1407"/>
        <v>46059</v>
      </c>
      <c r="DC295" s="45">
        <v>31469</v>
      </c>
      <c r="DD295" s="45">
        <f>IF(DC295="","",DC295-DC294)</f>
        <v>38</v>
      </c>
      <c r="DE295" s="45">
        <v>1552</v>
      </c>
      <c r="DF295" s="45">
        <f>IF(DE295="","",DE295-DE294)</f>
        <v>0</v>
      </c>
      <c r="DG295" s="45">
        <v>42</v>
      </c>
      <c r="DH295" s="45">
        <f>IF(DG295="","",DG294+DI294-DG295)</f>
        <v>0</v>
      </c>
      <c r="DI295" s="45">
        <v>0</v>
      </c>
      <c r="DJ295" s="43"/>
      <c r="DK295" s="43">
        <f>IF(DC295="","",DK294)</f>
        <v>715</v>
      </c>
      <c r="DL295" s="45">
        <f>IF(DK295="","",DH295*DK295)</f>
        <v>0</v>
      </c>
      <c r="DM295" s="46">
        <f>IF(DL295="","",DL295/(DD295*100))</f>
        <v>0</v>
      </c>
      <c r="DN295" s="37"/>
      <c r="DO295" s="29"/>
      <c r="DP295" s="52">
        <f>IF($A295="","",$A295)</f>
        <v>46059</v>
      </c>
      <c r="DQ295" s="45">
        <v>10174</v>
      </c>
      <c r="DR295" s="45">
        <f>IF(DQ295="","",DQ295-DQ294)</f>
        <v>35</v>
      </c>
      <c r="DS295" s="45">
        <v>293</v>
      </c>
      <c r="DT295" s="45">
        <f>IF(DS295="","",DS295-DS294)</f>
        <v>1</v>
      </c>
      <c r="DU295" s="45">
        <v>56</v>
      </c>
      <c r="DV295" s="45">
        <f>IF(DU295="","",DU294+DW294-DU295)</f>
        <v>1</v>
      </c>
      <c r="DW295" s="45">
        <v>0</v>
      </c>
      <c r="DX295" s="43"/>
      <c r="DY295" s="43">
        <f>IF(DQ295="","",DY294)</f>
        <v>726</v>
      </c>
      <c r="DZ295" s="45">
        <f>IF(DY295="","",DV295*DY295)</f>
        <v>726</v>
      </c>
      <c r="EA295" s="46">
        <f>IF(DZ295="","",DZ295/(DR295*100))</f>
        <v>0.20742857142857143</v>
      </c>
      <c r="EB295" s="37"/>
      <c r="EC295" s="29"/>
      <c r="ED295" s="52">
        <f>IF($A295="","",$A295)</f>
        <v>46059</v>
      </c>
      <c r="EE295" s="45">
        <v>3097</v>
      </c>
      <c r="EF295" s="45">
        <f>IF(EE295="","",EE295-EE294)</f>
        <v>117</v>
      </c>
      <c r="EG295" s="45">
        <v>77</v>
      </c>
      <c r="EH295" s="45">
        <f>IF(EG295="","",EG295-EG294)</f>
        <v>2</v>
      </c>
      <c r="EI295" s="45">
        <v>40</v>
      </c>
      <c r="EJ295" s="45">
        <f>IF(EI295="","",EI294+EK294-EI295)</f>
        <v>2</v>
      </c>
      <c r="EK295" s="45">
        <v>0</v>
      </c>
      <c r="EL295" s="43"/>
      <c r="EM295" s="43">
        <f>IF(EE295="","",EM294)</f>
        <v>935</v>
      </c>
      <c r="EN295" s="45">
        <f>IF(EM295="","",EJ295*EM295)</f>
        <v>1870</v>
      </c>
      <c r="EO295" s="46">
        <f>IF(EN295="","",EN295/(EF295*100))</f>
        <v>0.15982905982905982</v>
      </c>
      <c r="EP295" s="37"/>
      <c r="EQ295" s="29"/>
      <c r="ER295" s="52">
        <f>IF($A295="","",$A295)</f>
        <v>46059</v>
      </c>
      <c r="ES295" s="45">
        <v>1563</v>
      </c>
      <c r="ET295" s="45">
        <f>IF(ES295="","",ES295-ES294)</f>
        <v>81</v>
      </c>
      <c r="EU295" s="45">
        <v>39</v>
      </c>
      <c r="EV295" s="45">
        <f>IF(EU295="","",EU295-EU294)</f>
        <v>0</v>
      </c>
      <c r="EW295" s="45">
        <v>44</v>
      </c>
      <c r="EX295" s="45">
        <f>IF(EW295="","",EW294+EY294-EW295)</f>
        <v>0</v>
      </c>
      <c r="EY295" s="45">
        <v>2</v>
      </c>
      <c r="EZ295" s="43"/>
      <c r="FA295" s="43">
        <f>IF(ES295="","",FA294)</f>
        <v>700</v>
      </c>
      <c r="FB295" s="45">
        <f>IF(FA295="","",EX295*FA295)</f>
        <v>0</v>
      </c>
      <c r="FC295" s="46">
        <f>IF(FB295="","",FB295/(ET295*100))</f>
        <v>0</v>
      </c>
      <c r="FD295" s="37"/>
      <c r="FE295" s="60"/>
      <c r="FF295" s="52">
        <f>IF($A295="","",$A295)</f>
        <v>46059</v>
      </c>
      <c r="FG295" s="45">
        <v>4098</v>
      </c>
      <c r="FH295" s="45">
        <f>IF(FG295="","",FG295-FG294)</f>
        <v>33</v>
      </c>
      <c r="FI295" s="45">
        <v>417</v>
      </c>
      <c r="FJ295" s="45">
        <f>IF(FI295="","",FI295-FI294)</f>
        <v>2</v>
      </c>
      <c r="FK295" s="45">
        <v>17</v>
      </c>
      <c r="FL295" s="45">
        <f>IF(FK295="","",FK294+FM294-FK295)</f>
        <v>3</v>
      </c>
      <c r="FM295" s="45">
        <v>0</v>
      </c>
      <c r="FN295" s="43"/>
      <c r="FO295" s="43">
        <f>IF(FG295="","",FO294)</f>
        <v>1000</v>
      </c>
      <c r="FP295" s="45">
        <f>IF(FO295="","",FL295*FO295)</f>
        <v>3000</v>
      </c>
      <c r="FQ295" s="46">
        <f>IF(FP295="","",FP295/(FH295*100))</f>
        <v>0.90909090909090906</v>
      </c>
      <c r="FR295" s="37"/>
      <c r="FS295" s="29"/>
      <c r="FT295" s="52">
        <f>IF($A295="","",$A295)</f>
        <v>46059</v>
      </c>
      <c r="FU295" s="45">
        <v>3023</v>
      </c>
      <c r="FV295" s="45">
        <f>IF(FU295="","",FU295-FU294)</f>
        <v>75</v>
      </c>
      <c r="FW295" s="45">
        <v>230</v>
      </c>
      <c r="FX295" s="45">
        <f>IF(FW295="","",FW295-FW294)</f>
        <v>3</v>
      </c>
      <c r="FY295" s="45">
        <v>245</v>
      </c>
      <c r="FZ295" s="45">
        <f>IF(FY295="","",FY294+GA294-FY295)</f>
        <v>5</v>
      </c>
      <c r="GA295" s="45">
        <v>0</v>
      </c>
      <c r="GB295" s="43"/>
      <c r="GC295" s="43">
        <f>IF(FU295="","",GC294)</f>
        <v>200</v>
      </c>
      <c r="GD295" s="45">
        <f>IF(GC295="","",FZ295*GC295)</f>
        <v>1000</v>
      </c>
      <c r="GE295" s="46">
        <f>IF(GD295="","",GD295/(FV295*100))</f>
        <v>0.13333333333333333</v>
      </c>
      <c r="GF295" s="37"/>
      <c r="GG295" s="29"/>
      <c r="GH295" s="52">
        <f>IF($A295="","",$A295)</f>
        <v>46059</v>
      </c>
      <c r="GI295" s="45">
        <v>890</v>
      </c>
      <c r="GJ295" s="69">
        <f>IF(GI295="","",GI295-GI294)</f>
        <v>5</v>
      </c>
      <c r="GK295" s="45">
        <v>96</v>
      </c>
      <c r="GL295" s="45">
        <f>IF(GK295="","",GK295-GK294)</f>
        <v>1</v>
      </c>
      <c r="GM295" s="45">
        <v>44</v>
      </c>
      <c r="GN295" s="45">
        <f>IF(GM295="","",GM294+GO294-GM295)</f>
        <v>1</v>
      </c>
      <c r="GO295" s="45">
        <v>0</v>
      </c>
      <c r="GP295" s="43"/>
      <c r="GQ295" s="43">
        <f>IF(GI295="","",GQ294)</f>
        <v>420</v>
      </c>
      <c r="GR295" s="45">
        <f>IF(GQ295="","",GN295*GQ295)</f>
        <v>420</v>
      </c>
      <c r="GS295" s="46">
        <f>IF(GR295="","",GR295/(GJ295*100))</f>
        <v>0.84</v>
      </c>
      <c r="GT295" s="37"/>
      <c r="GU295" s="61"/>
      <c r="GV295" s="52">
        <f>IF($A292="","",$A292)</f>
        <v>46045</v>
      </c>
      <c r="GW295" s="62"/>
      <c r="GX295" s="45">
        <v>32134</v>
      </c>
      <c r="GY295" s="43">
        <f t="shared" ref="GY295:GY314" si="1433">IF(GX295="","",GX295-GX291)</f>
        <v>44</v>
      </c>
      <c r="GZ295" s="45"/>
      <c r="HA295" s="87" t="str">
        <f t="shared" ref="HA295:HA314" si="1434">IF(GZ295="","",GZ295-GZ291)</f>
        <v/>
      </c>
      <c r="HB295" s="43">
        <v>0</v>
      </c>
      <c r="HC295" s="43">
        <f t="shared" ref="HC295:HC314" si="1435">IF(HB295="","",HB291+HD291-HB295)</f>
        <v>3</v>
      </c>
      <c r="HD295" s="43">
        <v>3</v>
      </c>
      <c r="HE295" s="44" t="str">
        <f>IF(GX295="","",HE291)</f>
        <v>ボンボンドロップシール</v>
      </c>
      <c r="HF295" s="48">
        <f>IF(GX295="","",HF291)</f>
        <v>2000</v>
      </c>
      <c r="HG295" s="45">
        <f t="shared" ref="HG295:HG314" si="1436">IF(HB295="","",HC295*HF295)</f>
        <v>6000</v>
      </c>
      <c r="HH295" s="89">
        <f>IF(HC295="","",HG295/(GY295*100))</f>
        <v>1.3636363636363635</v>
      </c>
      <c r="HI295" s="37"/>
      <c r="HK295" s="52">
        <f>IF($A292="","",$A292)</f>
        <v>46045</v>
      </c>
      <c r="HL295" s="45">
        <v>1894</v>
      </c>
      <c r="HM295" s="43">
        <f t="shared" ref="HM295:HM314" si="1437">IF(HL295="","",HL295-HL291)</f>
        <v>64</v>
      </c>
      <c r="HN295" s="45">
        <v>36</v>
      </c>
      <c r="HO295" s="87">
        <f t="shared" ref="HO295:HO314" si="1438">IF(HN295="","",HN295-HN291)</f>
        <v>1</v>
      </c>
      <c r="HP295" s="43">
        <v>13</v>
      </c>
      <c r="HQ295" s="43">
        <f t="shared" ref="HQ295:HQ314" si="1439">IF(HP295="","",HP291+HR291-HP295)</f>
        <v>1</v>
      </c>
      <c r="HR295" s="43">
        <v>0</v>
      </c>
      <c r="HS295" s="44" t="str">
        <f t="shared" ref="HS295:HS303" si="1440">IF(HL295="","",HS291)</f>
        <v>キティボアバンスクリップ</v>
      </c>
      <c r="HT295" s="48">
        <f t="shared" ref="HT295:HT303" si="1441">IF(HM295="","",HT291)</f>
        <v>1100</v>
      </c>
      <c r="HU295" s="45">
        <f t="shared" ref="HU295:HU314" si="1442">IF(HP295="","",HQ295*HT295)</f>
        <v>1100</v>
      </c>
      <c r="HV295" s="89">
        <f t="shared" ref="HV295:HV314" si="1443">IF(HQ295="","",HU295/(HM295*100))</f>
        <v>0.171875</v>
      </c>
      <c r="HW295" s="37"/>
      <c r="HX295" s="360"/>
      <c r="HY295" s="52">
        <f>IF($A292="","",$A292)</f>
        <v>46045</v>
      </c>
      <c r="HZ295" s="45">
        <v>8845</v>
      </c>
      <c r="IA295" s="43">
        <f t="shared" ref="IA295:IA314" si="1444">IF(HZ295="","",HZ295-HZ291)</f>
        <v>40</v>
      </c>
      <c r="IB295" s="45">
        <v>350</v>
      </c>
      <c r="IC295" s="87">
        <f t="shared" ref="IC295:IC314" si="1445">IF(IB295="","",IB295-IB291)</f>
        <v>2</v>
      </c>
      <c r="ID295" s="43">
        <v>24</v>
      </c>
      <c r="IE295" s="43">
        <f t="shared" ref="IE295:IE314" si="1446">IF(ID295="","",ID291+IF291-ID295)</f>
        <v>2</v>
      </c>
      <c r="IF295" s="43">
        <v>0</v>
      </c>
      <c r="IG295" s="44" t="str">
        <f t="shared" ref="IG295:IH302" si="1447">IF(HZ295="","",IG291)</f>
        <v>ラブブキーホルダー大きめ</v>
      </c>
      <c r="IH295" s="48">
        <f t="shared" si="1447"/>
        <v>500</v>
      </c>
      <c r="II295" s="45">
        <f t="shared" ref="II295:II314" si="1448">IF(ID295="","",IE295*IH295)</f>
        <v>1000</v>
      </c>
      <c r="IJ295" s="89">
        <f t="shared" ref="IJ295:IJ314" si="1449">IF(IE295="","",II295/(IA295*100))</f>
        <v>0.25</v>
      </c>
      <c r="IK295" s="37"/>
      <c r="IL295" s="29"/>
      <c r="IM295" s="52">
        <f>IF($A292="","",$A292)</f>
        <v>46045</v>
      </c>
      <c r="IN295" s="45">
        <v>6259</v>
      </c>
      <c r="IO295" s="43">
        <f t="shared" ref="IO295:IO314" si="1450">IF(IN295="","",IN295-IN291)</f>
        <v>11</v>
      </c>
      <c r="IP295" s="45">
        <v>216</v>
      </c>
      <c r="IQ295" s="87">
        <f t="shared" ref="IQ295:IQ314" si="1451">IF(IP295="","",IP295-IP291)</f>
        <v>0</v>
      </c>
      <c r="IR295" s="43">
        <v>34</v>
      </c>
      <c r="IS295" s="43">
        <f t="shared" ref="IS295:IS314" si="1452">IF(IR295="","",IR291+IT291-IR295)</f>
        <v>0</v>
      </c>
      <c r="IT295" s="43">
        <v>-24</v>
      </c>
      <c r="IU295" s="44" t="str">
        <f t="shared" ref="IU295:IV298" si="1453">IF(IN295="","",IU291)</f>
        <v>電ブル</v>
      </c>
      <c r="IV295" s="48">
        <f t="shared" si="1453"/>
        <v>400</v>
      </c>
      <c r="IW295" s="45">
        <f t="shared" ref="IW295:IW314" si="1454">IF(IR295="","",IS295*IV295)</f>
        <v>0</v>
      </c>
      <c r="IX295" s="89">
        <f t="shared" ref="IX295:IX314" si="1455">IF(IS295="","",IW295/(IO295*100))</f>
        <v>0</v>
      </c>
      <c r="IY295" s="37" t="s">
        <v>841</v>
      </c>
      <c r="IZ295" s="61"/>
      <c r="JA295" s="52">
        <f>IF($A292="","",$A292)</f>
        <v>46045</v>
      </c>
      <c r="JB295" s="45">
        <v>6792</v>
      </c>
      <c r="JC295" s="43">
        <f t="shared" ref="JC295:JC314" si="1456">IF(JB295="","",JB295-JB291)</f>
        <v>107</v>
      </c>
      <c r="JD295" s="45">
        <v>225</v>
      </c>
      <c r="JE295" s="87">
        <f t="shared" ref="JE295:JE314" si="1457">IF(JD295="","",JD295-JD291)</f>
        <v>0</v>
      </c>
      <c r="JF295" s="43">
        <v>19</v>
      </c>
      <c r="JG295" s="43">
        <f t="shared" ref="JG295:JG314" si="1458">IF(JF295="","",JF291+JH291-JF295)</f>
        <v>0</v>
      </c>
      <c r="JH295" s="43">
        <v>0</v>
      </c>
      <c r="JI295" s="44" t="str">
        <f t="shared" ref="JI295:JI314" si="1459">IF(JB295="","",JI291)</f>
        <v>サンリオ豹柄キーケース</v>
      </c>
      <c r="JJ295" s="48">
        <f t="shared" ref="JJ295:JJ314" si="1460">IF(JC295="","",JJ291)</f>
        <v>1100</v>
      </c>
      <c r="JK295" s="45">
        <f t="shared" ref="JK295:JK314" si="1461">IF(JF295="","",JG295*JJ295)</f>
        <v>0</v>
      </c>
      <c r="JL295" s="89">
        <f t="shared" ref="JL295:JL314" si="1462">IF(JG295="","",JK295/(JC295*100))</f>
        <v>0</v>
      </c>
      <c r="JM295" s="37"/>
      <c r="JN295" s="29"/>
      <c r="JO295" s="52">
        <f>IF($A292="","",$A292)</f>
        <v>46045</v>
      </c>
      <c r="JP295" s="45">
        <v>5182</v>
      </c>
      <c r="JQ295" s="43">
        <f t="shared" ref="JQ295:JQ314" si="1463">IF(JP295="","",JP295-JP291)</f>
        <v>17</v>
      </c>
      <c r="JR295" s="45">
        <v>296</v>
      </c>
      <c r="JS295" s="87">
        <f t="shared" ref="JS295:JS314" si="1464">IF(JR295="","",JR295-JR291)</f>
        <v>1</v>
      </c>
      <c r="JT295" s="43">
        <v>8</v>
      </c>
      <c r="JU295" s="43">
        <f t="shared" ref="JU295:JU314" si="1465">IF(JT295="","",JT291+JV291-JT295)</f>
        <v>2</v>
      </c>
      <c r="JV295" s="43">
        <v>4</v>
      </c>
      <c r="JW295" s="44" t="str">
        <f t="shared" ref="JW295:JW314" si="1466">IF(JP295="","",JW291)</f>
        <v>キティボアバンスクリップ</v>
      </c>
      <c r="JX295" s="48">
        <f t="shared" ref="JX295:JX314" si="1467">IF(JQ295="","",JX291)</f>
        <v>1100</v>
      </c>
      <c r="JY295" s="45">
        <f t="shared" ref="JY295:JY314" si="1468">IF(JT295="","",JU295*JX295)</f>
        <v>2200</v>
      </c>
      <c r="JZ295" s="89">
        <f t="shared" ref="JZ295:JZ314" si="1469">IF(JU295="","",JY295/(JQ295*100))</f>
        <v>1.2941176470588236</v>
      </c>
      <c r="KA295" s="37"/>
      <c r="KB295" s="51"/>
      <c r="KC295" s="52">
        <f>IF($A292="","",$A292)</f>
        <v>46045</v>
      </c>
      <c r="KD295" s="45">
        <v>14034</v>
      </c>
      <c r="KE295" s="43">
        <f>IF(KD295="","",KD295-KD291)</f>
        <v>43</v>
      </c>
      <c r="KF295" s="45">
        <v>508</v>
      </c>
      <c r="KG295" s="87">
        <f>IF(KF295="","",KF295-KF291)</f>
        <v>3</v>
      </c>
      <c r="KH295" s="43">
        <v>11</v>
      </c>
      <c r="KI295" s="43">
        <f>IF(KH295="","",KH291+KJ291-KH295)</f>
        <v>3</v>
      </c>
      <c r="KJ295" s="43"/>
      <c r="KK295" s="44" t="str">
        <f>IF(KD295="","",KK291)</f>
        <v>キティギャルマスコット</v>
      </c>
      <c r="KL295" s="48">
        <f>IF(KE295="","",KL291)</f>
        <v>660</v>
      </c>
      <c r="KM295" s="45">
        <f>IF(KH295="","",KI295*KL295)</f>
        <v>1980</v>
      </c>
      <c r="KN295" s="89">
        <f>IF(KI295="","",KM295/(KE295*100))</f>
        <v>0.46046511627906977</v>
      </c>
      <c r="KO295" s="37"/>
      <c r="KP295" s="29"/>
      <c r="KQ295" s="52">
        <f>IF($A292="","",$A292)</f>
        <v>46045</v>
      </c>
      <c r="KR295" s="45">
        <v>2681</v>
      </c>
      <c r="KS295" s="43">
        <f>IF(KR295="","",KR295-KR291)</f>
        <v>19</v>
      </c>
      <c r="KT295" s="45">
        <v>50</v>
      </c>
      <c r="KU295" s="87">
        <f>IF(KT295="","",KT295-KT291)</f>
        <v>1</v>
      </c>
      <c r="KV295" s="43">
        <v>8</v>
      </c>
      <c r="KW295" s="43">
        <f>IF(KV295="","",KV291+KX291-KV295)</f>
        <v>1</v>
      </c>
      <c r="KX295" s="43">
        <v>1</v>
      </c>
      <c r="KY295" s="44" t="str">
        <f>IF(KR295="","",KY291)</f>
        <v>サンリオケープポーチ</v>
      </c>
      <c r="KZ295" s="48">
        <f>IF(KS295="","",KZ291)</f>
        <v>900</v>
      </c>
      <c r="LA295" s="45">
        <f>IF(KV295="","",KW295*KZ295)</f>
        <v>900</v>
      </c>
      <c r="LB295" s="89">
        <f>IF(KW295="","",LA295/(KS295*100))</f>
        <v>0.47368421052631576</v>
      </c>
      <c r="LC295" s="37"/>
      <c r="LD295" s="29"/>
      <c r="LE295" s="47"/>
      <c r="LF295" s="45"/>
      <c r="LG295" s="45"/>
      <c r="LH295" s="45">
        <v>530</v>
      </c>
      <c r="LI295" s="45">
        <f t="shared" si="1409"/>
        <v>0</v>
      </c>
      <c r="LJ295" s="43">
        <v>2</v>
      </c>
      <c r="LK295" s="45">
        <f t="shared" si="1410"/>
        <v>0</v>
      </c>
      <c r="LL295" s="45">
        <v>0</v>
      </c>
      <c r="LM295" s="73" t="str">
        <f>IF(LF294="","",LM292)</f>
        <v>アンパンティッシュカバー、アンパンぬいぐるみ</v>
      </c>
      <c r="LN295" s="67">
        <f>IF(LG294="","",LN292)</f>
        <v>1000</v>
      </c>
      <c r="LO295" s="45">
        <f t="shared" si="1411"/>
        <v>0</v>
      </c>
      <c r="LP295" s="46"/>
      <c r="LQ295" s="37"/>
      <c r="LR295" s="29"/>
      <c r="LS295" s="52">
        <f t="shared" si="1408"/>
        <v>46059</v>
      </c>
      <c r="LT295" s="45">
        <v>23052</v>
      </c>
      <c r="LU295" s="45">
        <f>IF(LT295="","",LT295-LT294)</f>
        <v>26</v>
      </c>
      <c r="LV295" s="45">
        <v>1134</v>
      </c>
      <c r="LW295" s="45">
        <f>IF(LV295="","",LV295-LV294)</f>
        <v>2</v>
      </c>
      <c r="LX295" s="45">
        <v>18</v>
      </c>
      <c r="LY295" s="45">
        <f>IF(LX295="","",LX294+LZ294-LX295)</f>
        <v>2</v>
      </c>
      <c r="LZ295" s="45">
        <v>3</v>
      </c>
      <c r="MA295" s="43"/>
      <c r="MB295" s="43">
        <f>IF(LT295="","",MB294)</f>
        <v>1100</v>
      </c>
      <c r="MC295" s="45">
        <f>IF(MB295="","",LY295*MB295)</f>
        <v>2200</v>
      </c>
      <c r="MD295" s="46">
        <f>IF(MC295="","",MC295/(LU295*100))</f>
        <v>0.84615384615384615</v>
      </c>
      <c r="ME295" s="37"/>
      <c r="MF295" s="29"/>
      <c r="MG295" s="52">
        <f>IF($A295="","",$A295)</f>
        <v>46059</v>
      </c>
      <c r="MH295" s="45">
        <v>9763</v>
      </c>
      <c r="MI295" s="69">
        <f>IF(MH295="","",MH295-MH294)</f>
        <v>56</v>
      </c>
      <c r="MJ295" s="45">
        <v>416</v>
      </c>
      <c r="MK295" s="45">
        <f>IF(MJ295="","",MJ295-MJ294)</f>
        <v>1</v>
      </c>
      <c r="ML295" s="45">
        <v>47</v>
      </c>
      <c r="MM295" s="45">
        <f>IF(ML295="","",ML294+MN294-ML295)</f>
        <v>1</v>
      </c>
      <c r="MN295" s="45">
        <v>2</v>
      </c>
      <c r="MO295" s="43"/>
      <c r="MP295" s="43">
        <f>IF(MH295="","",MP294)</f>
        <v>1100</v>
      </c>
      <c r="MQ295" s="45">
        <f>IF(MP295="","",MM295*MP295)</f>
        <v>1100</v>
      </c>
      <c r="MR295" s="46">
        <f>IF(MQ295="","",MQ295/(MI295*100))</f>
        <v>0.19642857142857142</v>
      </c>
      <c r="MS295" s="37"/>
      <c r="MT295" s="29"/>
      <c r="MU295" s="52">
        <f>IF($A295="","",$A295)</f>
        <v>46059</v>
      </c>
      <c r="MV295" s="45">
        <v>11670</v>
      </c>
      <c r="MW295" s="45">
        <f>IF(MV295="","",MV295-MV294)</f>
        <v>98</v>
      </c>
      <c r="MX295" s="45">
        <v>448</v>
      </c>
      <c r="MY295" s="45">
        <f>IF(MX295="","",MX295-MX294)</f>
        <v>7</v>
      </c>
      <c r="MZ295" s="45">
        <v>3</v>
      </c>
      <c r="NA295" s="45">
        <f>IF(MZ295="","",MZ294+NB294-MZ295)</f>
        <v>9</v>
      </c>
      <c r="NB295" s="45">
        <v>12</v>
      </c>
      <c r="NC295" s="43"/>
      <c r="ND295" s="43">
        <v>1500</v>
      </c>
      <c r="NE295" s="45">
        <f>IF(ND295="","",NA295*ND295)</f>
        <v>13500</v>
      </c>
      <c r="NF295" s="46">
        <f>IF(NE295="","",NE295/(MW295*100))</f>
        <v>1.3775510204081634</v>
      </c>
      <c r="NG295" s="37" t="s">
        <v>895</v>
      </c>
      <c r="NH295" s="29"/>
      <c r="NI295" s="52">
        <f>IF($A295="","",$A295)</f>
        <v>46059</v>
      </c>
      <c r="NJ295" s="45">
        <v>13359</v>
      </c>
      <c r="NK295" s="45">
        <f>IF(NJ295="","",NJ295-NJ294)</f>
        <v>45</v>
      </c>
      <c r="NL295" s="45">
        <v>231</v>
      </c>
      <c r="NM295" s="45">
        <f>IF(NL295="","",NL295-NL294)</f>
        <v>0</v>
      </c>
      <c r="NN295" s="45">
        <v>33</v>
      </c>
      <c r="NO295" s="45">
        <f>IF(NN295="","",NN294+NP294-NN295)</f>
        <v>0</v>
      </c>
      <c r="NP295" s="45">
        <v>0</v>
      </c>
      <c r="NQ295" s="43"/>
      <c r="NR295" s="43">
        <f>IF(NJ295="","",NR294)</f>
        <v>1100</v>
      </c>
      <c r="NS295" s="45">
        <f>IF(NR295="","",NO295*NR295)</f>
        <v>0</v>
      </c>
      <c r="NT295" s="46">
        <f>IF(NS295="","",NS295/(NK295*100))</f>
        <v>0</v>
      </c>
      <c r="NU295" s="37"/>
    </row>
    <row r="296" spans="1:385" ht="15" customHeight="1" thickBot="1" x14ac:dyDescent="0.3">
      <c r="A296" s="38">
        <v>46062</v>
      </c>
      <c r="B296" s="39">
        <f>IF(A296="","",SUM(J296,LG306,AL296,DR296,AZ296,DD296,LU296,NK296,MW296,MI296,X296,FH296,GJ296,FV296,EF296,ET296)+SUM(GY311:GY312)+SUM(HM311:HM314)+SUM(CP311:CP314)+SUM(BN311:BN314)+SUM(KS311:KS314)+SUM(KE311:KE314)+SUM(CB311:CB314)+SUM(IA311:IA314)+SUM(IO311:IO314)+SUM(JC311:JC314)+SUM(JQ311:JQ314))</f>
        <v>6666</v>
      </c>
      <c r="C296" s="40">
        <f>IF(A296="","",SUM(J296,X296,AL296,AZ296)+SUM(KE311:KE314)+SUM(KS311:KS314)+SUM(BN311:BN314))</f>
        <v>2354</v>
      </c>
      <c r="D296" s="40">
        <f>IF(A296="","",SUM(DD296,DR296)+SUM(CB311:CB314)+SUM(CP311:CP314))</f>
        <v>418</v>
      </c>
      <c r="E296" s="41">
        <f>IF(A296="","",SUM(NK296,MW296,MI296,LG306,LU296)+SUM(IA311:IA314)+SUM(IO311:IO314)+SUM(JC311:JC314)+SUM(JQ311:JQ314))</f>
        <v>2813</v>
      </c>
      <c r="F296" s="41">
        <f>IF(B296="","",SUM(FH296,FV296,GJ296)+SUM(HM311:HM314)+SUM(GY311:GY312))</f>
        <v>672</v>
      </c>
      <c r="G296" s="40">
        <f>IF(A296="","",SUM(EF296,ET296))</f>
        <v>409</v>
      </c>
      <c r="H296" s="42"/>
      <c r="I296" s="45">
        <v>6144</v>
      </c>
      <c r="J296" s="45">
        <f>IF(I296="","",I296-I295)</f>
        <v>31</v>
      </c>
      <c r="K296" s="45">
        <v>187</v>
      </c>
      <c r="L296" s="45">
        <f>IF(K296="","",K296-K295)</f>
        <v>1</v>
      </c>
      <c r="M296" s="45">
        <v>11</v>
      </c>
      <c r="N296" s="45">
        <f>IF(M296="","",M295+O295-M296)</f>
        <v>1</v>
      </c>
      <c r="O296" s="45">
        <v>8</v>
      </c>
      <c r="P296" s="43"/>
      <c r="Q296" s="43">
        <f>IF(I296="","",Q295)</f>
        <v>855</v>
      </c>
      <c r="R296" s="45">
        <f>IF(Q296="","",N296*Q296)</f>
        <v>855</v>
      </c>
      <c r="S296" s="46">
        <f>IF(R296="","",R296/(J296*100))</f>
        <v>0.27580645161290324</v>
      </c>
      <c r="T296" s="37" t="s">
        <v>882</v>
      </c>
      <c r="U296" s="29"/>
      <c r="V296" s="52">
        <f>IF($A296="","",$A296)</f>
        <v>46062</v>
      </c>
      <c r="W296" s="45">
        <v>15631</v>
      </c>
      <c r="X296" s="45">
        <f>IF(W296="","",W296-W295)</f>
        <v>66</v>
      </c>
      <c r="Y296" s="45">
        <v>589</v>
      </c>
      <c r="Z296" s="45">
        <f>IF(Y296="","",Y296-Y295)</f>
        <v>2</v>
      </c>
      <c r="AA296" s="45">
        <v>12</v>
      </c>
      <c r="AB296" s="45">
        <f>IF(AA296="","",AA295+AC295-AA296)</f>
        <v>4</v>
      </c>
      <c r="AC296" s="45">
        <v>0</v>
      </c>
      <c r="AD296" s="43"/>
      <c r="AE296" s="43">
        <f>IF(W296="","",AE295)</f>
        <v>1026</v>
      </c>
      <c r="AF296" s="45">
        <f>IF(AE296="","",AB296*AE296)</f>
        <v>4104</v>
      </c>
      <c r="AG296" s="46">
        <f>IF(AF296="","",AF296/(X296*100))</f>
        <v>0.62181818181818183</v>
      </c>
      <c r="AH296" s="37" t="s">
        <v>879</v>
      </c>
      <c r="AI296" s="29"/>
      <c r="AJ296" s="52">
        <f>IF($A296="","",$A296)</f>
        <v>46062</v>
      </c>
      <c r="AK296" s="45">
        <v>19735</v>
      </c>
      <c r="AL296" s="45">
        <f>IF(AK296="","",AK296-AK295)</f>
        <v>72</v>
      </c>
      <c r="AM296" s="45">
        <v>402</v>
      </c>
      <c r="AN296" s="45">
        <f>IF(AM296="","",AM296-AM295)</f>
        <v>3</v>
      </c>
      <c r="AO296" s="45">
        <v>29</v>
      </c>
      <c r="AP296" s="45">
        <f>IF(AO296="","",AO295+AQ295-AO296)</f>
        <v>3</v>
      </c>
      <c r="AQ296" s="45">
        <v>3</v>
      </c>
      <c r="AR296" s="43"/>
      <c r="AS296" s="43">
        <f>IF(AK296="","",AS295)</f>
        <v>880</v>
      </c>
      <c r="AT296" s="45">
        <f>IF(AS296="","",AP296*AS296)</f>
        <v>2640</v>
      </c>
      <c r="AU296" s="46">
        <f>IF(AT296="","",AT296/(AL296*100))</f>
        <v>0.36666666666666664</v>
      </c>
      <c r="AV296" s="37"/>
      <c r="AW296" s="29"/>
      <c r="AX296" s="52">
        <f>IF($A296="","",$A296)</f>
        <v>46062</v>
      </c>
      <c r="AY296" s="45">
        <v>33117</v>
      </c>
      <c r="AZ296" s="45">
        <f>IF(AY296="","",AY296-AY295)</f>
        <v>1235</v>
      </c>
      <c r="BA296" s="45">
        <v>675</v>
      </c>
      <c r="BB296" s="45">
        <f>IF(BA296="","",BA296-BA295)</f>
        <v>6</v>
      </c>
      <c r="BC296" s="45">
        <v>17</v>
      </c>
      <c r="BD296" s="45">
        <f>IF(BC296="","",BC295+BE295-BC296)</f>
        <v>12</v>
      </c>
      <c r="BE296" s="45">
        <v>12</v>
      </c>
      <c r="BF296" s="43"/>
      <c r="BG296" s="43">
        <f>IF(AY296="","",BG295)</f>
        <v>1500</v>
      </c>
      <c r="BH296" s="45">
        <f>IF(BG296="","",BD296*BG296)</f>
        <v>18000</v>
      </c>
      <c r="BI296" s="46">
        <f>IF(BH296="","",BH296/(AZ296*100))</f>
        <v>0.145748987854251</v>
      </c>
      <c r="BJ296" s="37"/>
      <c r="BK296" s="29"/>
      <c r="BL296" s="47"/>
      <c r="BM296" s="43">
        <v>1910</v>
      </c>
      <c r="BN296" s="45">
        <f t="shared" si="1412"/>
        <v>22</v>
      </c>
      <c r="BO296" s="43">
        <v>36</v>
      </c>
      <c r="BP296" s="45">
        <f t="shared" si="1413"/>
        <v>1</v>
      </c>
      <c r="BQ296" s="45">
        <v>9</v>
      </c>
      <c r="BR296" s="45">
        <f t="shared" si="1414"/>
        <v>3</v>
      </c>
      <c r="BS296" s="43">
        <v>0</v>
      </c>
      <c r="BT296" s="63" t="str">
        <f t="shared" si="1415"/>
        <v>北斗サウンドボタン</v>
      </c>
      <c r="BU296" s="67">
        <f t="shared" si="1416"/>
        <v>1100</v>
      </c>
      <c r="BV296" s="43">
        <f t="shared" si="1417"/>
        <v>3300</v>
      </c>
      <c r="BW296" s="46">
        <f t="shared" si="1418"/>
        <v>1.5</v>
      </c>
      <c r="BX296" s="37"/>
      <c r="BY296" s="57"/>
      <c r="BZ296" s="47"/>
      <c r="CA296" s="43">
        <v>7857</v>
      </c>
      <c r="CB296" s="45">
        <f t="shared" si="1419"/>
        <v>18</v>
      </c>
      <c r="CC296" s="43">
        <v>299</v>
      </c>
      <c r="CD296" s="45">
        <f t="shared" si="1420"/>
        <v>4</v>
      </c>
      <c r="CE296" s="45">
        <v>15</v>
      </c>
      <c r="CF296" s="45">
        <f t="shared" si="1421"/>
        <v>10</v>
      </c>
      <c r="CG296" s="43">
        <v>12</v>
      </c>
      <c r="CH296" s="63" t="str">
        <f t="shared" si="1422"/>
        <v>サンリオリボンポーチ</v>
      </c>
      <c r="CI296" s="67">
        <f t="shared" si="1423"/>
        <v>500</v>
      </c>
      <c r="CJ296" s="43">
        <f t="shared" si="1424"/>
        <v>5000</v>
      </c>
      <c r="CK296" s="46">
        <f t="shared" si="1425"/>
        <v>2.7777777777777777</v>
      </c>
      <c r="CL296" s="37"/>
      <c r="CM296" s="29"/>
      <c r="CN296" s="47"/>
      <c r="CO296" s="43">
        <v>3908</v>
      </c>
      <c r="CP296" s="45">
        <f t="shared" si="1426"/>
        <v>6</v>
      </c>
      <c r="CQ296" s="43">
        <v>100</v>
      </c>
      <c r="CR296" s="45">
        <f t="shared" si="1427"/>
        <v>1</v>
      </c>
      <c r="CS296" s="45">
        <v>9</v>
      </c>
      <c r="CT296" s="45">
        <f t="shared" si="1428"/>
        <v>1</v>
      </c>
      <c r="CU296" s="43">
        <v>15</v>
      </c>
      <c r="CV296" s="63" t="str">
        <f t="shared" si="1429"/>
        <v>サンリオケープポーチ</v>
      </c>
      <c r="CW296" s="67">
        <f t="shared" si="1430"/>
        <v>660</v>
      </c>
      <c r="CX296" s="43">
        <f t="shared" si="1431"/>
        <v>660</v>
      </c>
      <c r="CY296" s="46">
        <f t="shared" si="1432"/>
        <v>1.1000000000000001</v>
      </c>
      <c r="CZ296" s="37" t="s">
        <v>849</v>
      </c>
      <c r="DA296" s="29"/>
      <c r="DB296" s="52">
        <f t="shared" si="1407"/>
        <v>46062</v>
      </c>
      <c r="DC296" s="45">
        <v>31551</v>
      </c>
      <c r="DD296" s="45">
        <f>IF(DC296="","",DC296-DC295)</f>
        <v>82</v>
      </c>
      <c r="DE296" s="45">
        <v>1554</v>
      </c>
      <c r="DF296" s="45">
        <f>IF(DE296="","",DE296-DE295)</f>
        <v>2</v>
      </c>
      <c r="DG296" s="45">
        <v>40</v>
      </c>
      <c r="DH296" s="45">
        <f>IF(DG296="","",DG295+DI295-DG296)</f>
        <v>2</v>
      </c>
      <c r="DI296" s="45">
        <v>0</v>
      </c>
      <c r="DJ296" s="43"/>
      <c r="DK296" s="43">
        <f>IF(DC296="","",DK295)</f>
        <v>715</v>
      </c>
      <c r="DL296" s="45">
        <f>IF(DK296="","",DH296*DK296)</f>
        <v>1430</v>
      </c>
      <c r="DM296" s="46">
        <f>IF(DL296="","",DL296/(DD296*100))</f>
        <v>0.17439024390243901</v>
      </c>
      <c r="DN296" s="37"/>
      <c r="DO296" s="29"/>
      <c r="DP296" s="52">
        <f>IF($A296="","",$A296)</f>
        <v>46062</v>
      </c>
      <c r="DQ296" s="45">
        <v>10341</v>
      </c>
      <c r="DR296" s="45">
        <f>IF(DQ296="","",DQ296-DQ295)</f>
        <v>167</v>
      </c>
      <c r="DS296" s="45">
        <v>298</v>
      </c>
      <c r="DT296" s="45">
        <f>IF(DS296="","",DS296-DS295)</f>
        <v>5</v>
      </c>
      <c r="DU296" s="45">
        <v>51</v>
      </c>
      <c r="DV296" s="45">
        <f>IF(DU296="","",DU295+DW295-DU296)</f>
        <v>5</v>
      </c>
      <c r="DW296" s="45">
        <v>0</v>
      </c>
      <c r="DX296" s="43"/>
      <c r="DY296" s="43">
        <f>IF(DQ296="","",DY295)</f>
        <v>726</v>
      </c>
      <c r="DZ296" s="45">
        <f>IF(DY296="","",DV296*DY296)</f>
        <v>3630</v>
      </c>
      <c r="EA296" s="46">
        <f>IF(DZ296="","",DZ296/(DR296*100))</f>
        <v>0.21736526946107784</v>
      </c>
      <c r="EB296" s="37"/>
      <c r="EC296" s="29"/>
      <c r="ED296" s="52">
        <f>IF($A296="","",$A296)</f>
        <v>46062</v>
      </c>
      <c r="EE296" s="45">
        <v>3354</v>
      </c>
      <c r="EF296" s="45">
        <f>IF(EE296="","",EE296-EE295)</f>
        <v>257</v>
      </c>
      <c r="EG296" s="45">
        <v>78</v>
      </c>
      <c r="EH296" s="45">
        <f>IF(EG296="","",EG296-EG295)</f>
        <v>1</v>
      </c>
      <c r="EI296" s="45">
        <v>39</v>
      </c>
      <c r="EJ296" s="45">
        <f>IF(EI296="","",EI295+EK295-EI296)</f>
        <v>1</v>
      </c>
      <c r="EK296" s="45">
        <v>0</v>
      </c>
      <c r="EL296" s="43"/>
      <c r="EM296" s="43">
        <f>IF(EE296="","",EM295)</f>
        <v>935</v>
      </c>
      <c r="EN296" s="45">
        <f>IF(EM296="","",EJ296*EM296)</f>
        <v>935</v>
      </c>
      <c r="EO296" s="46">
        <f>IF(EN296="","",EN296/(EF296*100))</f>
        <v>3.6381322957198446E-2</v>
      </c>
      <c r="EP296" s="37"/>
      <c r="EQ296" s="29"/>
      <c r="ER296" s="52">
        <f>IF($A296="","",$A296)</f>
        <v>46062</v>
      </c>
      <c r="ES296" s="45">
        <v>1715</v>
      </c>
      <c r="ET296" s="45">
        <f>IF(ES296="","",ES296-ES295)</f>
        <v>152</v>
      </c>
      <c r="EU296" s="45">
        <v>42</v>
      </c>
      <c r="EV296" s="45">
        <f>IF(EU296="","",EU296-EU295)</f>
        <v>3</v>
      </c>
      <c r="EW296" s="45">
        <v>43</v>
      </c>
      <c r="EX296" s="45">
        <f>IF(EW296="","",EW295+EY295-EW296)</f>
        <v>3</v>
      </c>
      <c r="EY296" s="45">
        <v>5</v>
      </c>
      <c r="EZ296" s="43"/>
      <c r="FA296" s="43">
        <f>IF(ES296="","",FA295)</f>
        <v>700</v>
      </c>
      <c r="FB296" s="45">
        <f>IF(FA296="","",EX296*FA296)</f>
        <v>2100</v>
      </c>
      <c r="FC296" s="46">
        <f>IF(FB296="","",FB296/(ET296*100))</f>
        <v>0.13815789473684212</v>
      </c>
      <c r="FD296" s="37"/>
      <c r="FE296" s="60"/>
      <c r="FF296" s="52">
        <f>IF($A296="","",$A296)</f>
        <v>46062</v>
      </c>
      <c r="FG296" s="45">
        <v>4157</v>
      </c>
      <c r="FH296" s="45">
        <f>IF(FG296="","",FG296-FG295)</f>
        <v>59</v>
      </c>
      <c r="FI296" s="45">
        <v>419</v>
      </c>
      <c r="FJ296" s="45">
        <f>IF(FI296="","",FI296-FI295)</f>
        <v>2</v>
      </c>
      <c r="FK296" s="45">
        <v>16</v>
      </c>
      <c r="FL296" s="45">
        <f>IF(FK296="","",FK295+FM295-FK296)</f>
        <v>1</v>
      </c>
      <c r="FM296" s="179">
        <v>0</v>
      </c>
      <c r="FN296" s="74"/>
      <c r="FO296" s="43">
        <f>IF(FG296="","",FO295)</f>
        <v>1000</v>
      </c>
      <c r="FP296" s="45">
        <f>IF(FO296="","",FL296*FO296)</f>
        <v>1000</v>
      </c>
      <c r="FQ296" s="46">
        <f>IF(FP296="","",FP296/(FH296*100))</f>
        <v>0.16949152542372881</v>
      </c>
      <c r="FR296" s="37"/>
      <c r="FS296" s="29"/>
      <c r="FT296" s="52">
        <f>IF($A296="","",$A296)</f>
        <v>46062</v>
      </c>
      <c r="FU296" s="45">
        <v>3066</v>
      </c>
      <c r="FV296" s="45">
        <f>IF(FU296="","",FU296-FU295)</f>
        <v>43</v>
      </c>
      <c r="FW296" s="45">
        <v>231</v>
      </c>
      <c r="FX296" s="45">
        <f>IF(FW296="","",FW296-FW295)</f>
        <v>1</v>
      </c>
      <c r="FY296" s="45">
        <v>240</v>
      </c>
      <c r="FZ296" s="45">
        <f>IF(FY296="","",FY295+GA295-FY296)</f>
        <v>5</v>
      </c>
      <c r="GA296" s="179">
        <v>0</v>
      </c>
      <c r="GB296" s="74"/>
      <c r="GC296" s="43">
        <f>IF(FU296="","",GC295)</f>
        <v>200</v>
      </c>
      <c r="GD296" s="45">
        <f>IF(GC296="","",FZ296*GC296)</f>
        <v>1000</v>
      </c>
      <c r="GE296" s="46">
        <f>IF(GD296="","",GD296/(FV296*100))</f>
        <v>0.23255813953488372</v>
      </c>
      <c r="GF296" s="37"/>
      <c r="GG296" s="29"/>
      <c r="GH296" s="52">
        <f>IF($A296="","",$A296)</f>
        <v>46062</v>
      </c>
      <c r="GI296" s="45">
        <v>926</v>
      </c>
      <c r="GJ296" s="69">
        <f>IF(GI296="","",GI296-GI295)</f>
        <v>36</v>
      </c>
      <c r="GK296" s="45">
        <v>101</v>
      </c>
      <c r="GL296" s="45">
        <f>IF(GK296="","",GK296-GK295)</f>
        <v>5</v>
      </c>
      <c r="GM296" s="45">
        <v>39</v>
      </c>
      <c r="GN296" s="45">
        <f>IF(GM296="","",GM295+GO295-GM296)</f>
        <v>5</v>
      </c>
      <c r="GO296" s="179">
        <v>0</v>
      </c>
      <c r="GP296" s="74"/>
      <c r="GQ296" s="43">
        <f>IF(GI296="","",GQ295)</f>
        <v>420</v>
      </c>
      <c r="GR296" s="45">
        <f>IF(GQ296="","",GN296*GQ296)</f>
        <v>2100</v>
      </c>
      <c r="GS296" s="46">
        <f>IF(GR296="","",GR296/(GJ296*100))</f>
        <v>0.58333333333333337</v>
      </c>
      <c r="GT296" s="37"/>
      <c r="GU296" s="61"/>
      <c r="GV296" s="47"/>
      <c r="GW296" s="62"/>
      <c r="GX296" s="43">
        <v>30159</v>
      </c>
      <c r="GY296" s="45">
        <f t="shared" si="1433"/>
        <v>294</v>
      </c>
      <c r="GZ296" s="43"/>
      <c r="HA296" s="45" t="str">
        <f t="shared" si="1434"/>
        <v/>
      </c>
      <c r="HB296" s="45">
        <v>6</v>
      </c>
      <c r="HC296" s="45">
        <f t="shared" si="1435"/>
        <v>0</v>
      </c>
      <c r="HD296" s="43">
        <v>-3</v>
      </c>
      <c r="HE296" s="63" t="str">
        <f>IF(GX296="","",HE292)</f>
        <v>ルララ、マスカットのなみだ</v>
      </c>
      <c r="HF296" s="67">
        <f>IF(GX295="","",HF292)</f>
        <v>1100</v>
      </c>
      <c r="HG296" s="43">
        <f t="shared" si="1436"/>
        <v>0</v>
      </c>
      <c r="HH296" s="46">
        <f>IF(HC296="","",HG296/(GY296*100))</f>
        <v>0</v>
      </c>
      <c r="HI296" s="37"/>
      <c r="HK296" s="47"/>
      <c r="HL296" s="43">
        <v>982</v>
      </c>
      <c r="HM296" s="45">
        <f t="shared" si="1437"/>
        <v>32</v>
      </c>
      <c r="HN296" s="43">
        <v>36</v>
      </c>
      <c r="HO296" s="45">
        <f t="shared" si="1438"/>
        <v>0</v>
      </c>
      <c r="HP296" s="45">
        <v>15</v>
      </c>
      <c r="HQ296" s="45">
        <f t="shared" si="1439"/>
        <v>0</v>
      </c>
      <c r="HR296" s="43">
        <v>0</v>
      </c>
      <c r="HS296" s="63" t="str">
        <f t="shared" si="1440"/>
        <v>ギャルキティマスコット</v>
      </c>
      <c r="HT296" s="67">
        <f t="shared" si="1441"/>
        <v>996</v>
      </c>
      <c r="HU296" s="43">
        <f t="shared" si="1442"/>
        <v>0</v>
      </c>
      <c r="HV296" s="46">
        <f t="shared" si="1443"/>
        <v>0</v>
      </c>
      <c r="HW296" s="37"/>
      <c r="HX296" s="360"/>
      <c r="HY296" s="47"/>
      <c r="HZ296" s="43">
        <v>5484</v>
      </c>
      <c r="IA296" s="45">
        <f t="shared" si="1444"/>
        <v>46</v>
      </c>
      <c r="IB296" s="43">
        <v>162</v>
      </c>
      <c r="IC296" s="45">
        <f t="shared" si="1445"/>
        <v>0</v>
      </c>
      <c r="ID296" s="45">
        <v>16</v>
      </c>
      <c r="IE296" s="45">
        <f t="shared" si="1446"/>
        <v>0</v>
      </c>
      <c r="IF296" s="43">
        <v>2</v>
      </c>
      <c r="IG296" s="63" t="str">
        <f t="shared" si="1447"/>
        <v>ギャルキティマスコット</v>
      </c>
      <c r="IH296" s="67">
        <f t="shared" si="1447"/>
        <v>500</v>
      </c>
      <c r="II296" s="43">
        <f t="shared" si="1448"/>
        <v>0</v>
      </c>
      <c r="IJ296" s="46">
        <f t="shared" si="1449"/>
        <v>0</v>
      </c>
      <c r="IK296" s="37"/>
      <c r="IL296" s="29"/>
      <c r="IM296" s="47"/>
      <c r="IN296" s="43">
        <v>6319</v>
      </c>
      <c r="IO296" s="45">
        <f t="shared" si="1450"/>
        <v>30</v>
      </c>
      <c r="IP296" s="43">
        <v>158</v>
      </c>
      <c r="IQ296" s="45">
        <f t="shared" si="1451"/>
        <v>0</v>
      </c>
      <c r="IR296" s="45">
        <v>16</v>
      </c>
      <c r="IS296" s="45">
        <f t="shared" si="1452"/>
        <v>1</v>
      </c>
      <c r="IT296" s="43">
        <v>4</v>
      </c>
      <c r="IU296" s="63" t="str">
        <f t="shared" si="1453"/>
        <v>ジャグラーイヤホン</v>
      </c>
      <c r="IV296" s="67">
        <f t="shared" si="1453"/>
        <v>1100</v>
      </c>
      <c r="IW296" s="43">
        <f t="shared" si="1454"/>
        <v>1100</v>
      </c>
      <c r="IX296" s="46">
        <f t="shared" si="1455"/>
        <v>0.36666666666666664</v>
      </c>
      <c r="IY296" s="37"/>
      <c r="IZ296" s="61"/>
      <c r="JA296" s="47"/>
      <c r="JB296" s="43">
        <v>4686</v>
      </c>
      <c r="JC296" s="45">
        <f t="shared" si="1456"/>
        <v>13</v>
      </c>
      <c r="JD296" s="43">
        <v>131</v>
      </c>
      <c r="JE296" s="45">
        <f t="shared" si="1457"/>
        <v>1</v>
      </c>
      <c r="JF296" s="45">
        <v>14</v>
      </c>
      <c r="JG296" s="45">
        <f t="shared" si="1458"/>
        <v>1</v>
      </c>
      <c r="JH296" s="43">
        <v>0</v>
      </c>
      <c r="JI296" s="63" t="str">
        <f t="shared" si="1459"/>
        <v>キティでかぱっちん</v>
      </c>
      <c r="JJ296" s="67">
        <f t="shared" si="1460"/>
        <v>0</v>
      </c>
      <c r="JK296" s="43">
        <f t="shared" si="1461"/>
        <v>0</v>
      </c>
      <c r="JL296" s="46">
        <f t="shared" si="1462"/>
        <v>0</v>
      </c>
      <c r="JM296" s="37"/>
      <c r="JN296" s="29"/>
      <c r="JO296" s="47"/>
      <c r="JP296" s="43">
        <v>6430</v>
      </c>
      <c r="JQ296" s="45">
        <f t="shared" si="1463"/>
        <v>55</v>
      </c>
      <c r="JR296" s="43">
        <v>136</v>
      </c>
      <c r="JS296" s="45">
        <f t="shared" si="1464"/>
        <v>1</v>
      </c>
      <c r="JT296" s="45">
        <v>11</v>
      </c>
      <c r="JU296" s="45">
        <f t="shared" si="1465"/>
        <v>1</v>
      </c>
      <c r="JV296" s="43">
        <v>6</v>
      </c>
      <c r="JW296" s="63" t="str">
        <f t="shared" si="1466"/>
        <v>モンチッチマスコット2</v>
      </c>
      <c r="JX296" s="67">
        <f t="shared" si="1467"/>
        <v>539</v>
      </c>
      <c r="JY296" s="43">
        <f t="shared" si="1468"/>
        <v>539</v>
      </c>
      <c r="JZ296" s="46">
        <f t="shared" si="1469"/>
        <v>9.8000000000000004E-2</v>
      </c>
      <c r="KA296" s="37"/>
      <c r="KB296" s="51"/>
      <c r="KC296" s="47"/>
      <c r="KD296" s="43">
        <v>11227</v>
      </c>
      <c r="KE296" s="45">
        <f>IF(KD296="","",KD296-KD292)</f>
        <v>8</v>
      </c>
      <c r="KF296" s="43">
        <v>323</v>
      </c>
      <c r="KG296" s="45">
        <f>IF(KF296="","",KF296-KF292)</f>
        <v>1</v>
      </c>
      <c r="KH296" s="45">
        <v>11</v>
      </c>
      <c r="KI296" s="45">
        <f>IF(KH296="","",KH292+KJ292-KH296)</f>
        <v>1</v>
      </c>
      <c r="KJ296" s="43"/>
      <c r="KK296" s="63" t="str">
        <f>IF(KD296="","",KK292)</f>
        <v>雪見イヤホン</v>
      </c>
      <c r="KL296" s="67">
        <f>IF(KE296="","",KL292)</f>
        <v>1100</v>
      </c>
      <c r="KM296" s="43">
        <f>IF(KH296="","",KI296*KL296)</f>
        <v>1100</v>
      </c>
      <c r="KN296" s="46">
        <f>IF(KI296="","",KM296/(KE296*100))</f>
        <v>1.375</v>
      </c>
      <c r="KO296" s="37"/>
      <c r="KP296" s="29"/>
      <c r="KQ296" s="47"/>
      <c r="KR296" s="43">
        <v>2995</v>
      </c>
      <c r="KS296" s="45">
        <f>IF(KR296="","",KR296-KR292)</f>
        <v>19</v>
      </c>
      <c r="KT296" s="43">
        <v>73</v>
      </c>
      <c r="KU296" s="45">
        <f>IF(KT296="","",KT296-KT292)</f>
        <v>1</v>
      </c>
      <c r="KV296" s="45">
        <v>14</v>
      </c>
      <c r="KW296" s="45">
        <f>IF(KV296="","",KV292+KX292-KV296)</f>
        <v>0</v>
      </c>
      <c r="KX296" s="43">
        <v>14</v>
      </c>
      <c r="KY296" s="63" t="str">
        <f>IF(KR296="","",KY292)</f>
        <v>モンチッチケース</v>
      </c>
      <c r="KZ296" s="67">
        <f>IF(KS296="","",KZ292)</f>
        <v>1000</v>
      </c>
      <c r="LA296" s="43">
        <f>IF(KV296="","",KW296*KZ296)</f>
        <v>0</v>
      </c>
      <c r="LB296" s="46">
        <f>IF(KW296="","",LA296/(KS296*100))</f>
        <v>0</v>
      </c>
      <c r="LC296" s="37"/>
      <c r="LD296" s="29"/>
      <c r="LE296" s="75"/>
      <c r="LF296" s="76"/>
      <c r="LG296" s="76"/>
      <c r="LH296" s="76">
        <v>1166</v>
      </c>
      <c r="LI296" s="76">
        <f t="shared" si="1409"/>
        <v>0</v>
      </c>
      <c r="LJ296" s="77">
        <v>2</v>
      </c>
      <c r="LK296" s="76">
        <f t="shared" si="1410"/>
        <v>0</v>
      </c>
      <c r="LL296" s="76">
        <v>0</v>
      </c>
      <c r="LM296" s="78" t="str">
        <f>IF(LF294="","",LM293)</f>
        <v>バイキンティッシュカバー、アンパンぬいぐるみ</v>
      </c>
      <c r="LN296" s="79">
        <f>IF(LG294="","",LN293)</f>
        <v>1000</v>
      </c>
      <c r="LO296" s="76">
        <f t="shared" si="1411"/>
        <v>0</v>
      </c>
      <c r="LP296" s="80"/>
      <c r="LQ296" s="37"/>
      <c r="LR296" s="29"/>
      <c r="LS296" s="52">
        <f t="shared" si="1408"/>
        <v>46062</v>
      </c>
      <c r="LT296" s="45">
        <v>23157</v>
      </c>
      <c r="LU296" s="45">
        <f>IF(LT296="","",LT296-LT295)</f>
        <v>105</v>
      </c>
      <c r="LV296" s="45">
        <v>1137</v>
      </c>
      <c r="LW296" s="45">
        <f>IF(LV296="","",LV296-LV295)</f>
        <v>3</v>
      </c>
      <c r="LX296" s="45">
        <v>18</v>
      </c>
      <c r="LY296" s="45">
        <f>IF(LX296="","",LX295+LZ295-LX296)</f>
        <v>3</v>
      </c>
      <c r="LZ296" s="45">
        <v>4</v>
      </c>
      <c r="MA296" s="43"/>
      <c r="MB296" s="43">
        <f>IF(LT296="","",MB295)</f>
        <v>1100</v>
      </c>
      <c r="MC296" s="45">
        <f>IF(MB296="","",LY296*MB296)</f>
        <v>3300</v>
      </c>
      <c r="MD296" s="46">
        <f>IF(MC296="","",MC296/(LU296*100))</f>
        <v>0.31428571428571428</v>
      </c>
      <c r="ME296" s="37"/>
      <c r="MF296" s="29"/>
      <c r="MG296" s="52">
        <f>IF($A296="","",$A296)</f>
        <v>46062</v>
      </c>
      <c r="MH296" s="45">
        <v>9786</v>
      </c>
      <c r="MI296" s="69">
        <f>IF(MH296="","",MH296-MH295)</f>
        <v>23</v>
      </c>
      <c r="MJ296" s="45">
        <v>417</v>
      </c>
      <c r="MK296" s="45">
        <f>IF(MJ296="","",MJ296-MJ295)</f>
        <v>1</v>
      </c>
      <c r="ML296" s="45">
        <v>48</v>
      </c>
      <c r="MM296" s="45">
        <f>IF(ML296="","",ML295+MN295-ML296)</f>
        <v>1</v>
      </c>
      <c r="MN296" s="45">
        <v>0</v>
      </c>
      <c r="MO296" s="43"/>
      <c r="MP296" s="43">
        <f>IF(MH296="","",MP295)</f>
        <v>1100</v>
      </c>
      <c r="MQ296" s="45">
        <f>IF(MP296="","",MM296*MP296)</f>
        <v>1100</v>
      </c>
      <c r="MR296" s="46">
        <f>IF(MQ296="","",MQ296/(MI296*100))</f>
        <v>0.47826086956521741</v>
      </c>
      <c r="MS296" s="37"/>
      <c r="MT296" s="29"/>
      <c r="MU296" s="52">
        <f>IF($A296="","",$A296)</f>
        <v>46062</v>
      </c>
      <c r="MV296" s="45">
        <v>11710</v>
      </c>
      <c r="MW296" s="69">
        <f>IF(MV296="","",MV296-MV295)</f>
        <v>40</v>
      </c>
      <c r="MX296" s="45">
        <v>454</v>
      </c>
      <c r="MY296" s="45">
        <f>IF(MX296="","",MX296-MX295)</f>
        <v>6</v>
      </c>
      <c r="MZ296" s="45">
        <v>9</v>
      </c>
      <c r="NA296" s="45">
        <f>IF(MZ296="","",MZ295+NB295-MZ296)</f>
        <v>6</v>
      </c>
      <c r="NB296" s="45">
        <v>7</v>
      </c>
      <c r="NC296" s="43"/>
      <c r="ND296" s="43">
        <f>IF(MV296="","",ND295)</f>
        <v>1500</v>
      </c>
      <c r="NE296" s="45">
        <f>IF(ND296="","",NA296*ND296)</f>
        <v>9000</v>
      </c>
      <c r="NF296" s="46">
        <f>IF(NE296="","",NE296/(MW296*100))</f>
        <v>2.25</v>
      </c>
      <c r="NG296" s="189" t="s">
        <v>894</v>
      </c>
      <c r="NH296" s="29"/>
      <c r="NI296" s="52">
        <f>IF($A296="","",$A296)</f>
        <v>46062</v>
      </c>
      <c r="NJ296" s="45">
        <v>13420</v>
      </c>
      <c r="NK296" s="45">
        <f>IF(NJ296="","",NJ296-NJ295)</f>
        <v>61</v>
      </c>
      <c r="NL296" s="45">
        <v>232</v>
      </c>
      <c r="NM296" s="45">
        <f>IF(NL296="","",NL296-NL295)</f>
        <v>1</v>
      </c>
      <c r="NN296" s="45">
        <v>32</v>
      </c>
      <c r="NO296" s="45">
        <f>IF(NN296="","",NN295+NP295-NN296)</f>
        <v>1</v>
      </c>
      <c r="NP296" s="45">
        <v>1</v>
      </c>
      <c r="NQ296" s="43"/>
      <c r="NR296" s="43">
        <f>IF(NJ296="","",NR295)</f>
        <v>1100</v>
      </c>
      <c r="NS296" s="45">
        <f>IF(NR296="","",NO296*NR296)</f>
        <v>1100</v>
      </c>
      <c r="NT296" s="46">
        <f>IF(NS296="","",NS296/(NK296*100))</f>
        <v>0.18032786885245902</v>
      </c>
      <c r="NU296" s="37"/>
    </row>
    <row r="297" spans="1:385" ht="15" customHeight="1" thickTop="1" x14ac:dyDescent="0.25">
      <c r="A297" s="38"/>
      <c r="B297" s="39"/>
      <c r="C297" s="40"/>
      <c r="D297" s="40"/>
      <c r="E297" s="41"/>
      <c r="F297" s="41"/>
      <c r="G297" s="40"/>
      <c r="H297" s="42"/>
      <c r="I297" s="45"/>
      <c r="J297" s="45"/>
      <c r="K297" s="45"/>
      <c r="L297" s="45"/>
      <c r="M297" s="45"/>
      <c r="N297" s="45"/>
      <c r="O297" s="45"/>
      <c r="P297" s="43"/>
      <c r="Q297" s="43"/>
      <c r="R297" s="45"/>
      <c r="S297" s="46"/>
      <c r="T297" s="37"/>
      <c r="U297" s="29"/>
      <c r="V297" s="52"/>
      <c r="W297" s="45"/>
      <c r="X297" s="45"/>
      <c r="Y297" s="45"/>
      <c r="Z297" s="45"/>
      <c r="AA297" s="45"/>
      <c r="AB297" s="45"/>
      <c r="AC297" s="45"/>
      <c r="AD297" s="43"/>
      <c r="AE297" s="43"/>
      <c r="AF297" s="45"/>
      <c r="AG297" s="46"/>
      <c r="AH297" s="37"/>
      <c r="AI297" s="29"/>
      <c r="AJ297" s="52"/>
      <c r="AK297" s="45"/>
      <c r="AL297" s="45"/>
      <c r="AM297" s="45"/>
      <c r="AN297" s="45"/>
      <c r="AO297" s="45"/>
      <c r="AP297" s="45"/>
      <c r="AQ297" s="45"/>
      <c r="AR297" s="43"/>
      <c r="AS297" s="43"/>
      <c r="AT297" s="45"/>
      <c r="AU297" s="46"/>
      <c r="AV297" s="37"/>
      <c r="AW297" s="29"/>
      <c r="AX297" s="52"/>
      <c r="AY297" s="45"/>
      <c r="AZ297" s="45"/>
      <c r="BA297" s="45"/>
      <c r="BB297" s="45"/>
      <c r="BC297" s="45"/>
      <c r="BD297" s="45"/>
      <c r="BE297" s="45"/>
      <c r="BF297" s="43"/>
      <c r="BG297" s="43"/>
      <c r="BH297" s="45"/>
      <c r="BI297" s="46"/>
      <c r="BJ297" s="37"/>
      <c r="BK297" s="29"/>
      <c r="BL297" s="47"/>
      <c r="BM297" s="45">
        <v>3997</v>
      </c>
      <c r="BN297" s="45">
        <f t="shared" si="1412"/>
        <v>139</v>
      </c>
      <c r="BO297" s="45">
        <v>101</v>
      </c>
      <c r="BP297" s="45">
        <f t="shared" si="1413"/>
        <v>6</v>
      </c>
      <c r="BQ297" s="45">
        <v>5</v>
      </c>
      <c r="BR297" s="45">
        <f t="shared" si="1414"/>
        <v>6</v>
      </c>
      <c r="BS297" s="27">
        <v>8</v>
      </c>
      <c r="BT297" s="63" t="str">
        <f t="shared" si="1415"/>
        <v>サンリオボアバンスクリップ</v>
      </c>
      <c r="BU297" s="67">
        <f t="shared" si="1416"/>
        <v>1100</v>
      </c>
      <c r="BV297" s="45">
        <f t="shared" si="1417"/>
        <v>6600</v>
      </c>
      <c r="BW297" s="46">
        <f t="shared" si="1418"/>
        <v>0.47482014388489208</v>
      </c>
      <c r="BX297" s="37" t="s">
        <v>852</v>
      </c>
      <c r="BY297" s="57"/>
      <c r="BZ297" s="47"/>
      <c r="CA297" s="45">
        <v>9342</v>
      </c>
      <c r="CB297" s="45">
        <f t="shared" si="1419"/>
        <v>37</v>
      </c>
      <c r="CC297" s="45">
        <v>453</v>
      </c>
      <c r="CD297" s="45">
        <f t="shared" si="1420"/>
        <v>1</v>
      </c>
      <c r="CE297" s="45">
        <v>7</v>
      </c>
      <c r="CF297" s="45">
        <f t="shared" si="1421"/>
        <v>1</v>
      </c>
      <c r="CG297" s="27">
        <v>4</v>
      </c>
      <c r="CH297" s="63" t="str">
        <f t="shared" si="1422"/>
        <v>サンリオボアバンスクリップ</v>
      </c>
      <c r="CI297" s="67">
        <f t="shared" si="1423"/>
        <v>1100</v>
      </c>
      <c r="CJ297" s="45">
        <f t="shared" si="1424"/>
        <v>1100</v>
      </c>
      <c r="CK297" s="46">
        <f t="shared" si="1425"/>
        <v>0.29729729729729731</v>
      </c>
      <c r="CL297" s="37"/>
      <c r="CM297" s="29"/>
      <c r="CN297" s="47"/>
      <c r="CO297" s="45">
        <v>3717</v>
      </c>
      <c r="CP297" s="45">
        <f t="shared" si="1426"/>
        <v>6</v>
      </c>
      <c r="CQ297" s="45">
        <v>123</v>
      </c>
      <c r="CR297" s="45">
        <f t="shared" si="1427"/>
        <v>0</v>
      </c>
      <c r="CS297" s="45">
        <v>13</v>
      </c>
      <c r="CT297" s="45">
        <f t="shared" si="1428"/>
        <v>0</v>
      </c>
      <c r="CU297" s="27">
        <v>0</v>
      </c>
      <c r="CV297" s="63" t="str">
        <f t="shared" si="1429"/>
        <v>モンチッチマスコット</v>
      </c>
      <c r="CW297" s="67">
        <f t="shared" si="1430"/>
        <v>0</v>
      </c>
      <c r="CX297" s="45">
        <f t="shared" si="1431"/>
        <v>0</v>
      </c>
      <c r="CY297" s="46">
        <f t="shared" si="1432"/>
        <v>0</v>
      </c>
      <c r="CZ297" s="37"/>
      <c r="DA297" s="29"/>
      <c r="DB297" s="52" t="str">
        <f t="shared" si="1407"/>
        <v/>
      </c>
      <c r="DC297" s="45"/>
      <c r="DD297" s="45"/>
      <c r="DE297" s="45"/>
      <c r="DF297" s="45"/>
      <c r="DG297" s="45"/>
      <c r="DH297" s="45"/>
      <c r="DI297" s="45"/>
      <c r="DJ297" s="43"/>
      <c r="DK297" s="43"/>
      <c r="DL297" s="45"/>
      <c r="DM297" s="46"/>
      <c r="DN297" s="37"/>
      <c r="DO297" s="29"/>
      <c r="DP297" s="52"/>
      <c r="DQ297" s="45"/>
      <c r="DR297" s="45"/>
      <c r="DS297" s="45"/>
      <c r="DT297" s="45"/>
      <c r="DU297" s="45"/>
      <c r="DV297" s="45"/>
      <c r="DW297" s="45"/>
      <c r="DX297" s="43"/>
      <c r="DY297" s="43"/>
      <c r="DZ297" s="45"/>
      <c r="EA297" s="46"/>
      <c r="EB297" s="37"/>
      <c r="EC297" s="29"/>
      <c r="ED297" s="52"/>
      <c r="EE297" s="45"/>
      <c r="EF297" s="45"/>
      <c r="EG297" s="45"/>
      <c r="EH297" s="45"/>
      <c r="EI297" s="45"/>
      <c r="EJ297" s="45"/>
      <c r="EK297" s="45"/>
      <c r="EL297" s="43"/>
      <c r="EM297" s="43"/>
      <c r="EN297" s="45"/>
      <c r="EO297" s="46"/>
      <c r="EP297" s="37"/>
      <c r="EQ297" s="29"/>
      <c r="ER297" s="52"/>
      <c r="ES297" s="45"/>
      <c r="ET297" s="45"/>
      <c r="EU297" s="45"/>
      <c r="EV297" s="45"/>
      <c r="EW297" s="45"/>
      <c r="EX297" s="45"/>
      <c r="EY297" s="45"/>
      <c r="EZ297" s="43"/>
      <c r="FA297" s="43"/>
      <c r="FB297" s="45"/>
      <c r="FC297" s="46"/>
      <c r="FD297" s="37"/>
      <c r="FE297" s="60"/>
      <c r="FF297" s="52"/>
      <c r="FG297" s="45"/>
      <c r="FH297" s="45"/>
      <c r="FI297" s="45"/>
      <c r="FJ297" s="45"/>
      <c r="FK297" s="45"/>
      <c r="FL297" s="45"/>
      <c r="FM297" s="45"/>
      <c r="FN297" s="43"/>
      <c r="FO297" s="43"/>
      <c r="FP297" s="45"/>
      <c r="FQ297" s="46"/>
      <c r="FR297" s="37"/>
      <c r="FS297" s="29"/>
      <c r="FT297" s="52"/>
      <c r="FU297" s="45"/>
      <c r="FV297" s="69"/>
      <c r="FW297" s="45"/>
      <c r="FX297" s="45"/>
      <c r="FY297" s="45"/>
      <c r="FZ297" s="45"/>
      <c r="GA297" s="45"/>
      <c r="GB297" s="43"/>
      <c r="GC297" s="43"/>
      <c r="GD297" s="45"/>
      <c r="GE297" s="46"/>
      <c r="GF297" s="37"/>
      <c r="GG297" s="29"/>
      <c r="GH297" s="52"/>
      <c r="GI297" s="45"/>
      <c r="GJ297" s="69"/>
      <c r="GK297" s="45"/>
      <c r="GL297" s="45"/>
      <c r="GM297" s="45"/>
      <c r="GN297" s="45"/>
      <c r="GO297" s="45"/>
      <c r="GP297" s="43"/>
      <c r="GQ297" s="43"/>
      <c r="GR297" s="45"/>
      <c r="GS297" s="46"/>
      <c r="GT297" s="37"/>
      <c r="GU297" s="61"/>
      <c r="GV297" s="47"/>
      <c r="GW297" s="30"/>
      <c r="GX297" s="45"/>
      <c r="GY297" s="45" t="str">
        <f t="shared" si="1433"/>
        <v/>
      </c>
      <c r="GZ297" s="45"/>
      <c r="HA297" s="45" t="str">
        <f t="shared" si="1434"/>
        <v/>
      </c>
      <c r="HB297" s="45">
        <v>8</v>
      </c>
      <c r="HC297" s="45">
        <f t="shared" si="1435"/>
        <v>3</v>
      </c>
      <c r="HD297" s="27">
        <v>0</v>
      </c>
      <c r="HE297" s="63" t="str">
        <f>IF(GX295="","",HE293)</f>
        <v>アンパンおべんとパズル</v>
      </c>
      <c r="HF297" s="67">
        <f>IF(GX295="","",HF293)</f>
        <v>1100</v>
      </c>
      <c r="HG297" s="45">
        <f t="shared" si="1436"/>
        <v>3300</v>
      </c>
      <c r="HH297" s="46">
        <f>IF(HC297="","",HG297/(GY296*100))</f>
        <v>0.11224489795918367</v>
      </c>
      <c r="HI297" s="37"/>
      <c r="HK297" s="47"/>
      <c r="HL297" s="45">
        <v>2077</v>
      </c>
      <c r="HM297" s="45">
        <f t="shared" si="1437"/>
        <v>21</v>
      </c>
      <c r="HN297" s="45">
        <v>47</v>
      </c>
      <c r="HO297" s="45">
        <f t="shared" si="1438"/>
        <v>1</v>
      </c>
      <c r="HP297" s="45">
        <v>55</v>
      </c>
      <c r="HQ297" s="45">
        <f t="shared" si="1439"/>
        <v>1</v>
      </c>
      <c r="HR297" s="27">
        <v>6</v>
      </c>
      <c r="HS297" s="63" t="str">
        <f t="shared" si="1440"/>
        <v>ゲームアーク</v>
      </c>
      <c r="HT297" s="67">
        <f t="shared" si="1441"/>
        <v>600</v>
      </c>
      <c r="HU297" s="45">
        <f t="shared" si="1442"/>
        <v>600</v>
      </c>
      <c r="HV297" s="46">
        <f t="shared" si="1443"/>
        <v>0.2857142857142857</v>
      </c>
      <c r="HW297" s="37"/>
      <c r="HX297" s="360"/>
      <c r="HY297" s="47"/>
      <c r="HZ297" s="45">
        <v>7144</v>
      </c>
      <c r="IA297" s="45">
        <f t="shared" si="1444"/>
        <v>32</v>
      </c>
      <c r="IB297" s="45">
        <v>182</v>
      </c>
      <c r="IC297" s="45">
        <f t="shared" si="1445"/>
        <v>2</v>
      </c>
      <c r="ID297" s="45">
        <v>24</v>
      </c>
      <c r="IE297" s="45">
        <f t="shared" si="1446"/>
        <v>2</v>
      </c>
      <c r="IF297" s="27">
        <v>0</v>
      </c>
      <c r="IG297" s="63" t="str">
        <f t="shared" si="1447"/>
        <v>ラブブマスコット</v>
      </c>
      <c r="IH297" s="67">
        <f t="shared" si="1447"/>
        <v>0</v>
      </c>
      <c r="II297" s="45">
        <f t="shared" si="1448"/>
        <v>0</v>
      </c>
      <c r="IJ297" s="46">
        <f t="shared" si="1449"/>
        <v>0</v>
      </c>
      <c r="IK297" s="37"/>
      <c r="IL297" s="29"/>
      <c r="IM297" s="47"/>
      <c r="IN297" s="45">
        <v>5170</v>
      </c>
      <c r="IO297" s="45">
        <f t="shared" si="1450"/>
        <v>56</v>
      </c>
      <c r="IP297" s="45">
        <v>372</v>
      </c>
      <c r="IQ297" s="45">
        <f t="shared" si="1451"/>
        <v>8</v>
      </c>
      <c r="IR297" s="45">
        <v>90</v>
      </c>
      <c r="IS297" s="45">
        <f t="shared" si="1452"/>
        <v>7</v>
      </c>
      <c r="IT297" s="27">
        <v>0</v>
      </c>
      <c r="IU297" s="63" t="str">
        <f t="shared" si="1453"/>
        <v>アングリーキーホルダー</v>
      </c>
      <c r="IV297" s="67">
        <f t="shared" si="1453"/>
        <v>200</v>
      </c>
      <c r="IW297" s="45">
        <f t="shared" si="1454"/>
        <v>1400</v>
      </c>
      <c r="IX297" s="46">
        <f t="shared" si="1455"/>
        <v>0.25</v>
      </c>
      <c r="IY297" s="37"/>
      <c r="IZ297" s="61"/>
      <c r="JA297" s="47"/>
      <c r="JB297" s="45">
        <v>8493</v>
      </c>
      <c r="JC297" s="45">
        <f t="shared" si="1456"/>
        <v>25</v>
      </c>
      <c r="JD297" s="45">
        <v>498</v>
      </c>
      <c r="JE297" s="45">
        <f t="shared" si="1457"/>
        <v>1</v>
      </c>
      <c r="JF297" s="45">
        <v>106</v>
      </c>
      <c r="JG297" s="45">
        <f t="shared" si="1458"/>
        <v>1</v>
      </c>
      <c r="JH297" s="27">
        <v>0</v>
      </c>
      <c r="JI297" s="63" t="str">
        <f t="shared" si="1459"/>
        <v>AIモンスターラバー</v>
      </c>
      <c r="JJ297" s="67">
        <f t="shared" si="1460"/>
        <v>250</v>
      </c>
      <c r="JK297" s="45">
        <f t="shared" si="1461"/>
        <v>250</v>
      </c>
      <c r="JL297" s="46">
        <f t="shared" si="1462"/>
        <v>0.1</v>
      </c>
      <c r="JM297" s="37"/>
      <c r="JN297" s="29"/>
      <c r="JO297" s="47"/>
      <c r="JP297" s="45">
        <v>6609</v>
      </c>
      <c r="JQ297" s="45">
        <f t="shared" si="1463"/>
        <v>25</v>
      </c>
      <c r="JR297" s="45">
        <v>303</v>
      </c>
      <c r="JS297" s="45">
        <f t="shared" si="1464"/>
        <v>1</v>
      </c>
      <c r="JT297" s="45">
        <v>12</v>
      </c>
      <c r="JU297" s="45">
        <f t="shared" si="1465"/>
        <v>-2</v>
      </c>
      <c r="JV297" s="27">
        <v>8</v>
      </c>
      <c r="JW297" s="63" t="str">
        <f t="shared" si="1466"/>
        <v>サンリオホワイトマスコット</v>
      </c>
      <c r="JX297" s="67">
        <f t="shared" si="1467"/>
        <v>0</v>
      </c>
      <c r="JY297" s="45">
        <f t="shared" si="1468"/>
        <v>0</v>
      </c>
      <c r="JZ297" s="46">
        <f t="shared" si="1469"/>
        <v>0</v>
      </c>
      <c r="KA297" s="37" t="s">
        <v>268</v>
      </c>
      <c r="KB297" s="51"/>
      <c r="KC297" s="47"/>
      <c r="KD297" s="45">
        <v>13203</v>
      </c>
      <c r="KE297" s="45">
        <f>IF(KD297="","",KD297-KD293)</f>
        <v>25</v>
      </c>
      <c r="KF297" s="45">
        <v>692</v>
      </c>
      <c r="KG297" s="45">
        <f>IF(KF297="","",KF297-KF293)</f>
        <v>2</v>
      </c>
      <c r="KH297" s="45">
        <v>22</v>
      </c>
      <c r="KI297" s="45">
        <f>IF(KH297="","",KH293+KJ293-KH297)</f>
        <v>-8</v>
      </c>
      <c r="KJ297" s="27"/>
      <c r="KK297" s="63" t="str">
        <f>IF(KD297="","",KK293)</f>
        <v>ラブブマスコット</v>
      </c>
      <c r="KL297" s="67">
        <f>IF(KE297="","",KL293)</f>
        <v>250</v>
      </c>
      <c r="KM297" s="45">
        <f>IF(KH297="","",KI297*KL297)</f>
        <v>-2000</v>
      </c>
      <c r="KN297" s="46">
        <f>IF(KI297="","",KM297/(KE297*100))</f>
        <v>-0.8</v>
      </c>
      <c r="KO297" s="37"/>
      <c r="KP297" s="29"/>
      <c r="KQ297" s="47"/>
      <c r="KR297" s="45">
        <v>3143</v>
      </c>
      <c r="KS297" s="45">
        <f>IF(KR297="","",KR297-KR293)</f>
        <v>25</v>
      </c>
      <c r="KT297" s="45">
        <v>111</v>
      </c>
      <c r="KU297" s="45">
        <f>IF(KT297="","",KT297-KT293)</f>
        <v>0</v>
      </c>
      <c r="KV297" s="45">
        <v>52</v>
      </c>
      <c r="KW297" s="45">
        <f>IF(KV297="","",KV293+KX293-KV297)</f>
        <v>0</v>
      </c>
      <c r="KX297" s="27">
        <v>0</v>
      </c>
      <c r="KY297" s="63" t="str">
        <f>IF(KR297="","",KY293)</f>
        <v>ゲームアーク</v>
      </c>
      <c r="KZ297" s="67">
        <f>IF(KS297="","",KZ293)</f>
        <v>0</v>
      </c>
      <c r="LA297" s="45">
        <f>IF(KV297="","",KW297*KZ297)</f>
        <v>0</v>
      </c>
      <c r="LB297" s="46">
        <f>IF(KW297="","",LA297/(KS297*100))</f>
        <v>0</v>
      </c>
      <c r="LC297" s="37"/>
      <c r="LD297" s="29"/>
      <c r="LE297" s="52">
        <f>IF(A293="","",A293)</f>
        <v>46048</v>
      </c>
      <c r="LF297" s="43">
        <v>75267</v>
      </c>
      <c r="LG297" s="86">
        <f>IF(LF297="","",LF297-LF294)</f>
        <v>779</v>
      </c>
      <c r="LH297" s="43">
        <v>445</v>
      </c>
      <c r="LI297" s="43">
        <f t="shared" si="1409"/>
        <v>0</v>
      </c>
      <c r="LJ297" s="43">
        <v>2</v>
      </c>
      <c r="LK297" s="87">
        <f t="shared" si="1410"/>
        <v>0</v>
      </c>
      <c r="LL297" s="43">
        <v>0</v>
      </c>
      <c r="LM297" s="65" t="str">
        <f>IF(LF297="","",LM294)</f>
        <v>スヌーピーぬいぐるみ、コキンちゃん</v>
      </c>
      <c r="LN297" s="48">
        <f>IF(LG297="","",LN294)</f>
        <v>1000</v>
      </c>
      <c r="LO297" s="87">
        <f t="shared" si="1411"/>
        <v>0</v>
      </c>
      <c r="LP297" s="53"/>
      <c r="LQ297" s="37"/>
      <c r="LR297" s="29"/>
      <c r="LS297" s="52" t="str">
        <f t="shared" si="1408"/>
        <v/>
      </c>
      <c r="LT297" s="45"/>
      <c r="LU297" s="45"/>
      <c r="LV297" s="45"/>
      <c r="LW297" s="45"/>
      <c r="LX297" s="45"/>
      <c r="LY297" s="45"/>
      <c r="LZ297" s="45"/>
      <c r="MA297" s="43"/>
      <c r="MB297" s="43"/>
      <c r="MC297" s="45"/>
      <c r="MD297" s="46"/>
      <c r="ME297" s="37"/>
      <c r="MF297" s="29"/>
      <c r="MG297" s="52"/>
      <c r="MH297" s="45"/>
      <c r="MI297" s="69"/>
      <c r="MJ297" s="45"/>
      <c r="MK297" s="45"/>
      <c r="ML297" s="45"/>
      <c r="MM297" s="45"/>
      <c r="MN297" s="45"/>
      <c r="MO297" s="43"/>
      <c r="MP297" s="43"/>
      <c r="MQ297" s="45"/>
      <c r="MR297" s="46"/>
      <c r="MS297" s="37"/>
      <c r="MT297" s="29"/>
      <c r="MU297" s="52"/>
      <c r="MV297" s="45"/>
      <c r="MW297" s="69"/>
      <c r="MX297" s="45"/>
      <c r="MY297" s="45"/>
      <c r="MZ297" s="45"/>
      <c r="NA297" s="45"/>
      <c r="NB297" s="45"/>
      <c r="NC297" s="43"/>
      <c r="ND297" s="43"/>
      <c r="NE297" s="45"/>
      <c r="NF297" s="46"/>
      <c r="NG297" s="37"/>
      <c r="NH297" s="29"/>
      <c r="NI297" s="52"/>
      <c r="NJ297" s="45"/>
      <c r="NK297" s="45"/>
      <c r="NL297" s="45"/>
      <c r="NM297" s="45"/>
      <c r="NN297" s="45"/>
      <c r="NO297" s="45"/>
      <c r="NP297" s="45"/>
      <c r="NQ297" s="43"/>
      <c r="NR297" s="43"/>
      <c r="NS297" s="45"/>
      <c r="NT297" s="46"/>
      <c r="NU297" s="37"/>
    </row>
    <row r="298" spans="1:385" ht="15" customHeight="1" thickBot="1" x14ac:dyDescent="0.3">
      <c r="A298" s="90"/>
      <c r="B298" s="39" t="str">
        <f>IF(A298="","",SUM(J298,LG312,AL298,DR298,AZ298,DD298,LU298,NK298,MW298,MI298,X298)+SUM(CP319:CP322,FH298,FV298,GJ298,EF298,ET298)+SUM(GY319:GY320)+SUM(HM319:HM322)+SUM(BN319:BN322)+SUM(KS319:KS322)+SUM(KE319:KE322)+SUM(CB319:CB322)+SUM(IA319:IA322)+SUM(IO319:IO322)+SUM(JC319:JC322)+SUM(JQ319:JQ322))</f>
        <v/>
      </c>
      <c r="C298" s="40" t="str">
        <f>IF(A298="","",SUM(J298,X298,AL298,AZ298)+SUM(KE319:KE322)+SUM(KS319:KS322)+SUM(BN319:BN322))</f>
        <v/>
      </c>
      <c r="D298" s="40" t="str">
        <f>IF(A298="","",SUM(DD298,DR298)+SUM(CB319:CB322)+SUM(CP319:CP322))</f>
        <v/>
      </c>
      <c r="E298" s="41" t="str">
        <f>IF(A298="","",SUM(NK298,MW298,MI298,LG312,LU298)+SUM(IA319:IA322)+SUM(IO319:IO322)+SUM(JC319:JC322)+SUM(JQ319:JQ322))</f>
        <v/>
      </c>
      <c r="F298" s="41" t="str">
        <f>IF(A298="","",SUM(FH298,FV298,GJ298)+SUM(HM319:HM322)+SUM(GY319:GY320))</f>
        <v/>
      </c>
      <c r="G298" s="40" t="str">
        <f>IF(A298="","",SUM(EF298,ET298))</f>
        <v/>
      </c>
      <c r="H298" s="42"/>
      <c r="I298" s="45"/>
      <c r="J298" s="45" t="str">
        <f t="shared" ref="J298:J304" si="1470">IF(I298="","",I298-I297)</f>
        <v/>
      </c>
      <c r="K298" s="45"/>
      <c r="L298" s="45" t="str">
        <f t="shared" ref="L298:L304" si="1471">IF(K298="","",K298-K297)</f>
        <v/>
      </c>
      <c r="M298" s="45"/>
      <c r="N298" s="45" t="str">
        <f t="shared" ref="N298:N304" si="1472">IF(M298="","",M297+O297-M298)</f>
        <v/>
      </c>
      <c r="O298" s="45"/>
      <c r="P298" s="43"/>
      <c r="Q298" s="43" t="str">
        <f t="shared" ref="Q298:Q304" si="1473">IF(I298="","",Q297)</f>
        <v/>
      </c>
      <c r="R298" s="45" t="str">
        <f t="shared" ref="R298:R304" si="1474">IF(Q298="","",N298*Q298)</f>
        <v/>
      </c>
      <c r="S298" s="46" t="str">
        <f t="shared" ref="S298:S304" si="1475">IF(R298="","",R298/(J298*100))</f>
        <v/>
      </c>
      <c r="T298" s="37"/>
      <c r="U298" s="29"/>
      <c r="V298" s="52" t="str">
        <f t="shared" ref="V298:V311" si="1476">IF($A298="","",$A298)</f>
        <v/>
      </c>
      <c r="W298" s="45"/>
      <c r="X298" s="45" t="str">
        <f t="shared" ref="X298:X304" si="1477">IF(W298="","",W298-W297)</f>
        <v/>
      </c>
      <c r="Y298" s="45"/>
      <c r="Z298" s="45" t="str">
        <f t="shared" ref="Z298:Z304" si="1478">IF(Y298="","",Y298-Y297)</f>
        <v/>
      </c>
      <c r="AA298" s="45"/>
      <c r="AB298" s="45" t="str">
        <f t="shared" ref="AB298:AB304" si="1479">IF(AA298="","",AA297+AC297-AA298)</f>
        <v/>
      </c>
      <c r="AC298" s="45"/>
      <c r="AD298" s="43"/>
      <c r="AE298" s="43" t="str">
        <f t="shared" ref="AE298:AE304" si="1480">IF(W298="","",AE297)</f>
        <v/>
      </c>
      <c r="AF298" s="45" t="str">
        <f t="shared" ref="AF298:AF304" si="1481">IF(AE298="","",AB298*AE298)</f>
        <v/>
      </c>
      <c r="AG298" s="46" t="str">
        <f t="shared" ref="AG298:AG304" si="1482">IF(AF298="","",AF298/(X298*100))</f>
        <v/>
      </c>
      <c r="AH298" s="37"/>
      <c r="AI298" s="29"/>
      <c r="AJ298" s="52" t="str">
        <f t="shared" ref="AJ298:AJ311" si="1483">IF($A298="","",$A298)</f>
        <v/>
      </c>
      <c r="AK298" s="45"/>
      <c r="AL298" s="45" t="str">
        <f t="shared" ref="AL298:AL304" si="1484">IF(AK298="","",AK298-AK297)</f>
        <v/>
      </c>
      <c r="AM298" s="45"/>
      <c r="AN298" s="45" t="str">
        <f t="shared" ref="AN298:AN304" si="1485">IF(AM298="","",AM298-AM297)</f>
        <v/>
      </c>
      <c r="AO298" s="45"/>
      <c r="AP298" s="45" t="str">
        <f t="shared" ref="AP298:AP304" si="1486">IF(AO298="","",AO297+AQ297-AO298)</f>
        <v/>
      </c>
      <c r="AQ298" s="45"/>
      <c r="AR298" s="43"/>
      <c r="AS298" s="43" t="str">
        <f t="shared" ref="AS298:AS304" si="1487">IF(AK298="","",AS297)</f>
        <v/>
      </c>
      <c r="AT298" s="45" t="str">
        <f t="shared" ref="AT298:AT304" si="1488">IF(AS298="","",AP298*AS298)</f>
        <v/>
      </c>
      <c r="AU298" s="46" t="str">
        <f t="shared" ref="AU298:AU304" si="1489">IF(AT298="","",AT298/(AL298*100))</f>
        <v/>
      </c>
      <c r="AV298" s="37"/>
      <c r="AW298" s="29"/>
      <c r="AX298" s="52" t="str">
        <f t="shared" ref="AX298:AX311" si="1490">IF($A298="","",$A298)</f>
        <v/>
      </c>
      <c r="AY298" s="45"/>
      <c r="AZ298" s="45" t="str">
        <f t="shared" ref="AZ298:AZ304" si="1491">IF(AY298="","",AY298-AY297)</f>
        <v/>
      </c>
      <c r="BA298" s="45"/>
      <c r="BB298" s="45" t="str">
        <f t="shared" ref="BB298:BB304" si="1492">IF(BA298="","",BA298-BA297)</f>
        <v/>
      </c>
      <c r="BC298" s="45"/>
      <c r="BD298" s="45" t="str">
        <f t="shared" ref="BD298:BD304" si="1493">IF(BC298="","",BC297+BE297-BC298)</f>
        <v/>
      </c>
      <c r="BE298" s="45"/>
      <c r="BF298" s="43"/>
      <c r="BG298" s="43" t="str">
        <f t="shared" ref="BG298:BG304" si="1494">IF(AY298="","",BG297)</f>
        <v/>
      </c>
      <c r="BH298" s="45" t="str">
        <f t="shared" ref="BH298:BH304" si="1495">IF(BG298="","",BD298*BG298)</f>
        <v/>
      </c>
      <c r="BI298" s="46" t="str">
        <f t="shared" ref="BI298:BI304" si="1496">IF(BH298="","",BH298/(AZ298*100))</f>
        <v/>
      </c>
      <c r="BJ298" s="37"/>
      <c r="BK298" s="29"/>
      <c r="BL298" s="75"/>
      <c r="BM298" s="76">
        <v>2451</v>
      </c>
      <c r="BN298" s="76">
        <f t="shared" si="1412"/>
        <v>44</v>
      </c>
      <c r="BO298" s="76">
        <v>20</v>
      </c>
      <c r="BP298" s="76">
        <f t="shared" si="1413"/>
        <v>2</v>
      </c>
      <c r="BQ298" s="76">
        <v>6</v>
      </c>
      <c r="BR298" s="76">
        <f t="shared" si="1414"/>
        <v>2</v>
      </c>
      <c r="BS298" s="76">
        <v>6</v>
      </c>
      <c r="BT298" s="78" t="str">
        <f t="shared" si="1415"/>
        <v>モンチッチフェイスポーチ</v>
      </c>
      <c r="BU298" s="79">
        <f t="shared" si="1416"/>
        <v>1100</v>
      </c>
      <c r="BV298" s="76">
        <f t="shared" si="1417"/>
        <v>2200</v>
      </c>
      <c r="BW298" s="80">
        <f t="shared" si="1418"/>
        <v>0.5</v>
      </c>
      <c r="BX298" s="37"/>
      <c r="BY298" s="57"/>
      <c r="BZ298" s="75"/>
      <c r="CA298" s="76">
        <v>7257</v>
      </c>
      <c r="CB298" s="76">
        <f t="shared" si="1419"/>
        <v>12</v>
      </c>
      <c r="CC298" s="76">
        <v>407</v>
      </c>
      <c r="CD298" s="76">
        <f t="shared" si="1420"/>
        <v>1</v>
      </c>
      <c r="CE298" s="76">
        <v>45</v>
      </c>
      <c r="CF298" s="76">
        <f t="shared" si="1421"/>
        <v>13</v>
      </c>
      <c r="CG298" s="76">
        <v>-31</v>
      </c>
      <c r="CH298" s="78" t="str">
        <f t="shared" si="1422"/>
        <v>アングリーキーホルダー</v>
      </c>
      <c r="CI298" s="79">
        <f t="shared" si="1423"/>
        <v>198</v>
      </c>
      <c r="CJ298" s="76">
        <f t="shared" si="1424"/>
        <v>2574</v>
      </c>
      <c r="CK298" s="80">
        <f t="shared" si="1425"/>
        <v>2.145</v>
      </c>
      <c r="CL298" s="37" t="s">
        <v>851</v>
      </c>
      <c r="CM298" s="29"/>
      <c r="CN298" s="75"/>
      <c r="CO298" s="76">
        <v>2731</v>
      </c>
      <c r="CP298" s="76">
        <f t="shared" si="1426"/>
        <v>4</v>
      </c>
      <c r="CQ298" s="76">
        <v>128</v>
      </c>
      <c r="CR298" s="76">
        <f t="shared" si="1427"/>
        <v>2</v>
      </c>
      <c r="CS298" s="76">
        <v>85</v>
      </c>
      <c r="CT298" s="76">
        <f t="shared" si="1428"/>
        <v>5</v>
      </c>
      <c r="CU298" s="76">
        <v>0</v>
      </c>
      <c r="CV298" s="78" t="str">
        <f t="shared" si="1429"/>
        <v>AIラバーキーホルダー</v>
      </c>
      <c r="CW298" s="79">
        <f t="shared" si="1430"/>
        <v>198</v>
      </c>
      <c r="CX298" s="76">
        <f t="shared" si="1431"/>
        <v>990</v>
      </c>
      <c r="CY298" s="80">
        <f t="shared" si="1432"/>
        <v>2.4750000000000001</v>
      </c>
      <c r="CZ298" s="37"/>
      <c r="DA298" s="29"/>
      <c r="DB298" s="52" t="str">
        <f t="shared" si="1407"/>
        <v/>
      </c>
      <c r="DC298" s="45"/>
      <c r="DD298" s="45" t="str">
        <f t="shared" ref="DD298:DD304" si="1497">IF(DC298="","",DC298-DC297)</f>
        <v/>
      </c>
      <c r="DE298" s="45"/>
      <c r="DF298" s="45" t="str">
        <f t="shared" ref="DF298:DF304" si="1498">IF(DE298="","",DE298-DE297)</f>
        <v/>
      </c>
      <c r="DG298" s="45"/>
      <c r="DH298" s="45" t="str">
        <f t="shared" ref="DH298:DH304" si="1499">IF(DG298="","",DG297+DI297-DG298)</f>
        <v/>
      </c>
      <c r="DI298" s="45"/>
      <c r="DJ298" s="43"/>
      <c r="DK298" s="43" t="str">
        <f t="shared" ref="DK298:DK304" si="1500">IF(DC298="","",DK297)</f>
        <v/>
      </c>
      <c r="DL298" s="45" t="str">
        <f t="shared" ref="DL298:DL304" si="1501">IF(DK298="","",DH298*DK298)</f>
        <v/>
      </c>
      <c r="DM298" s="46" t="str">
        <f t="shared" ref="DM298:DM304" si="1502">IF(DL298="","",DL298/(DD298*100))</f>
        <v/>
      </c>
      <c r="DN298" s="37"/>
      <c r="DO298" s="29"/>
      <c r="DP298" s="52" t="str">
        <f t="shared" ref="DP298:DP311" si="1503">IF($A298="","",$A298)</f>
        <v/>
      </c>
      <c r="DQ298" s="45"/>
      <c r="DR298" s="45" t="str">
        <f t="shared" ref="DR298:DR304" si="1504">IF(DQ298="","",DQ298-DQ297)</f>
        <v/>
      </c>
      <c r="DS298" s="45"/>
      <c r="DT298" s="45" t="str">
        <f t="shared" ref="DT298:DT304" si="1505">IF(DS298="","",DS298-DS297)</f>
        <v/>
      </c>
      <c r="DU298" s="45"/>
      <c r="DV298" s="45" t="str">
        <f t="shared" ref="DV298:DV304" si="1506">IF(DU298="","",DU297+DW297-DU298)</f>
        <v/>
      </c>
      <c r="DW298" s="45"/>
      <c r="DX298" s="43"/>
      <c r="DY298" s="43" t="str">
        <f t="shared" ref="DY298:DY304" si="1507">IF(DQ298="","",DY297)</f>
        <v/>
      </c>
      <c r="DZ298" s="45" t="str">
        <f t="shared" ref="DZ298:DZ304" si="1508">IF(DY298="","",DV298*DY298)</f>
        <v/>
      </c>
      <c r="EA298" s="46" t="str">
        <f t="shared" ref="EA298:EA304" si="1509">IF(DZ298="","",DZ298/(DR298*100))</f>
        <v/>
      </c>
      <c r="EB298" s="37"/>
      <c r="EC298" s="29"/>
      <c r="ED298" s="52" t="str">
        <f t="shared" ref="ED298:ED311" si="1510">IF($A298="","",$A298)</f>
        <v/>
      </c>
      <c r="EE298" s="45"/>
      <c r="EF298" s="45" t="str">
        <f t="shared" ref="EF298:EF304" si="1511">IF(EE298="","",EE298-EE297)</f>
        <v/>
      </c>
      <c r="EG298" s="45"/>
      <c r="EH298" s="45" t="str">
        <f t="shared" ref="EH298:EH304" si="1512">IF(EG298="","",EG298-EG297)</f>
        <v/>
      </c>
      <c r="EI298" s="45"/>
      <c r="EJ298" s="45" t="str">
        <f t="shared" ref="EJ298:EJ304" si="1513">IF(EI298="","",EI297+EK297-EI298)</f>
        <v/>
      </c>
      <c r="EK298" s="45"/>
      <c r="EL298" s="43"/>
      <c r="EM298" s="43" t="str">
        <f t="shared" ref="EM298:EM304" si="1514">IF(EE298="","",EM297)</f>
        <v/>
      </c>
      <c r="EN298" s="45" t="str">
        <f t="shared" ref="EN298:EN304" si="1515">IF(EM298="","",EJ298*EM298)</f>
        <v/>
      </c>
      <c r="EO298" s="46" t="str">
        <f t="shared" ref="EO298:EO304" si="1516">IF(EN298="","",EN298/(EF298*100))</f>
        <v/>
      </c>
      <c r="EP298" s="37"/>
      <c r="EQ298" s="29"/>
      <c r="ER298" s="52" t="str">
        <f t="shared" ref="ER298:ER311" si="1517">IF($A298="","",$A298)</f>
        <v/>
      </c>
      <c r="ES298" s="45"/>
      <c r="ET298" s="45" t="str">
        <f t="shared" ref="ET298:ET304" si="1518">IF(ES298="","",ES298-ES297)</f>
        <v/>
      </c>
      <c r="EU298" s="45"/>
      <c r="EV298" s="45" t="str">
        <f t="shared" ref="EV298:EV304" si="1519">IF(EU298="","",EU298-EU297)</f>
        <v/>
      </c>
      <c r="EW298" s="45"/>
      <c r="EX298" s="45" t="str">
        <f t="shared" ref="EX298:EX304" si="1520">IF(EW298="","",EW297+EY297-EW298)</f>
        <v/>
      </c>
      <c r="EY298" s="45"/>
      <c r="EZ298" s="43"/>
      <c r="FA298" s="43" t="str">
        <f t="shared" ref="FA298:FA304" si="1521">IF(ES298="","",FA297)</f>
        <v/>
      </c>
      <c r="FB298" s="45" t="str">
        <f t="shared" ref="FB298:FB304" si="1522">IF(FA298="","",EX298*FA298)</f>
        <v/>
      </c>
      <c r="FC298" s="46" t="str">
        <f t="shared" ref="FC298:FC304" si="1523">IF(FB298="","",FB298/(ET298*100))</f>
        <v/>
      </c>
      <c r="FD298" s="37"/>
      <c r="FE298" s="60"/>
      <c r="FF298" s="52" t="str">
        <f t="shared" ref="FF298:FF311" si="1524">IF($A298="","",$A298)</f>
        <v/>
      </c>
      <c r="FG298" s="45"/>
      <c r="FH298" s="45" t="str">
        <f t="shared" ref="FH298:FH304" si="1525">IF(FG298="","",FG298-FG297)</f>
        <v/>
      </c>
      <c r="FI298" s="45"/>
      <c r="FJ298" s="45" t="str">
        <f t="shared" ref="FJ298:FJ304" si="1526">IF(FI298="","",FI298-FI297)</f>
        <v/>
      </c>
      <c r="FK298" s="45"/>
      <c r="FL298" s="45" t="str">
        <f t="shared" ref="FL298:FL304" si="1527">IF(FK298="","",FK297+FM297-FK298)</f>
        <v/>
      </c>
      <c r="FM298" s="45"/>
      <c r="FN298" s="43"/>
      <c r="FO298" s="43" t="str">
        <f t="shared" ref="FO298:FO304" si="1528">IF(FG298="","",FO297)</f>
        <v/>
      </c>
      <c r="FP298" s="45" t="str">
        <f t="shared" ref="FP298:FP304" si="1529">IF(FO298="","",FL298*FO298)</f>
        <v/>
      </c>
      <c r="FQ298" s="46" t="str">
        <f t="shared" ref="FQ298:FQ304" si="1530">IF(FP298="","",FP298/(FH298*100))</f>
        <v/>
      </c>
      <c r="FR298" s="37"/>
      <c r="FS298" s="29"/>
      <c r="FT298" s="52" t="str">
        <f t="shared" ref="FT298:FT311" si="1531">IF($A298="","",$A298)</f>
        <v/>
      </c>
      <c r="FU298" s="45"/>
      <c r="FV298" s="45" t="str">
        <f t="shared" ref="FV298:FV304" si="1532">IF(FU298="","",FU298-FU297)</f>
        <v/>
      </c>
      <c r="FW298" s="45"/>
      <c r="FX298" s="45" t="str">
        <f t="shared" ref="FX298:FX304" si="1533">IF(FW298="","",FW298-FW297)</f>
        <v/>
      </c>
      <c r="FY298" s="45"/>
      <c r="FZ298" s="45" t="str">
        <f t="shared" ref="FZ298:FZ304" si="1534">IF(FY298="","",FY297+GA297-FY298)</f>
        <v/>
      </c>
      <c r="GA298" s="45"/>
      <c r="GB298" s="43"/>
      <c r="GC298" s="43" t="str">
        <f t="shared" ref="GC298:GC304" si="1535">IF(FU298="","",GC297)</f>
        <v/>
      </c>
      <c r="GD298" s="45" t="str">
        <f t="shared" ref="GD298:GD304" si="1536">IF(GC298="","",FZ298*GC298)</f>
        <v/>
      </c>
      <c r="GE298" s="46" t="str">
        <f t="shared" ref="GE298:GE304" si="1537">IF(GD298="","",GD298/(FV298*100))</f>
        <v/>
      </c>
      <c r="GF298" s="37"/>
      <c r="GG298" s="29"/>
      <c r="GH298" s="52" t="str">
        <f t="shared" ref="GH298:GH311" si="1538">IF($A298="","",$A298)</f>
        <v/>
      </c>
      <c r="GI298" s="45"/>
      <c r="GJ298" s="45" t="str">
        <f t="shared" ref="GJ298:GJ304" si="1539">IF(GI298="","",GI298-GI297)</f>
        <v/>
      </c>
      <c r="GK298" s="45"/>
      <c r="GL298" s="45" t="str">
        <f t="shared" ref="GL298:GL304" si="1540">IF(GK298="","",GK298-GK297)</f>
        <v/>
      </c>
      <c r="GM298" s="45"/>
      <c r="GN298" s="45" t="str">
        <f t="shared" ref="GN298:GN304" si="1541">IF(GM298="","",GM297+GO297-GM298)</f>
        <v/>
      </c>
      <c r="GO298" s="45"/>
      <c r="GP298" s="43"/>
      <c r="GQ298" s="43" t="str">
        <f t="shared" ref="GQ298:GQ304" si="1542">IF(GI298="","",GQ297)</f>
        <v/>
      </c>
      <c r="GR298" s="45" t="str">
        <f t="shared" ref="GR298:GR304" si="1543">IF(GQ298="","",GN298*GQ298)</f>
        <v/>
      </c>
      <c r="GS298" s="46" t="str">
        <f t="shared" ref="GS298:GS304" si="1544">IF(GR298="","",GR298/(GJ298*100))</f>
        <v/>
      </c>
      <c r="GT298" s="37"/>
      <c r="GU298" s="61"/>
      <c r="GV298" s="75"/>
      <c r="GW298" s="84"/>
      <c r="GX298" s="76"/>
      <c r="GY298" s="76" t="str">
        <f t="shared" si="1433"/>
        <v/>
      </c>
      <c r="GZ298" s="76"/>
      <c r="HA298" s="76" t="str">
        <f t="shared" si="1434"/>
        <v/>
      </c>
      <c r="HB298" s="76">
        <v>2</v>
      </c>
      <c r="HC298" s="76">
        <f t="shared" si="1435"/>
        <v>3</v>
      </c>
      <c r="HD298" s="76">
        <v>1</v>
      </c>
      <c r="HE298" s="78" t="str">
        <f>IF(GX296="","",HE294)</f>
        <v>ボンボンドロップシール</v>
      </c>
      <c r="HF298" s="79">
        <f>IF(GX295="","",HF294)</f>
        <v>2000</v>
      </c>
      <c r="HG298" s="76">
        <f t="shared" si="1436"/>
        <v>6000</v>
      </c>
      <c r="HH298" s="80">
        <f>IF(HC298="","",HG298/(GY296*100))</f>
        <v>0.20408163265306123</v>
      </c>
      <c r="HI298" s="37"/>
      <c r="HK298" s="75"/>
      <c r="HL298" s="76">
        <v>1253</v>
      </c>
      <c r="HM298" s="76">
        <f t="shared" si="1437"/>
        <v>37</v>
      </c>
      <c r="HN298" s="76">
        <v>30</v>
      </c>
      <c r="HO298" s="76">
        <f t="shared" si="1438"/>
        <v>1</v>
      </c>
      <c r="HP298" s="76">
        <v>14</v>
      </c>
      <c r="HQ298" s="76">
        <f t="shared" si="1439"/>
        <v>1</v>
      </c>
      <c r="HR298" s="76">
        <v>0</v>
      </c>
      <c r="HS298" s="78" t="str">
        <f t="shared" si="1440"/>
        <v>ゲーム機イヤホン</v>
      </c>
      <c r="HT298" s="79">
        <f t="shared" si="1441"/>
        <v>1100</v>
      </c>
      <c r="HU298" s="76">
        <f t="shared" si="1442"/>
        <v>1100</v>
      </c>
      <c r="HV298" s="80">
        <f t="shared" si="1443"/>
        <v>0.29729729729729731</v>
      </c>
      <c r="HW298" s="37"/>
      <c r="HX298" s="360"/>
      <c r="HY298" s="75"/>
      <c r="HZ298" s="76">
        <v>7993</v>
      </c>
      <c r="IA298" s="76">
        <f t="shared" si="1444"/>
        <v>51</v>
      </c>
      <c r="IB298" s="76">
        <v>319</v>
      </c>
      <c r="IC298" s="76">
        <f t="shared" si="1445"/>
        <v>2</v>
      </c>
      <c r="ID298" s="76">
        <v>11</v>
      </c>
      <c r="IE298" s="76">
        <f t="shared" si="1446"/>
        <v>1</v>
      </c>
      <c r="IF298" s="76">
        <v>1</v>
      </c>
      <c r="IG298" s="78" t="str">
        <f t="shared" si="1447"/>
        <v>雪見だいふくイヤホン</v>
      </c>
      <c r="IH298" s="79">
        <f t="shared" si="1447"/>
        <v>1100</v>
      </c>
      <c r="II298" s="76">
        <f t="shared" si="1448"/>
        <v>1100</v>
      </c>
      <c r="IJ298" s="80">
        <f t="shared" si="1449"/>
        <v>0.21568627450980393</v>
      </c>
      <c r="IK298" s="37"/>
      <c r="IL298" s="29"/>
      <c r="IM298" s="75"/>
      <c r="IN298" s="76">
        <v>6637</v>
      </c>
      <c r="IO298" s="76">
        <f t="shared" si="1450"/>
        <v>17</v>
      </c>
      <c r="IP298" s="76">
        <v>271</v>
      </c>
      <c r="IQ298" s="76">
        <f t="shared" si="1451"/>
        <v>0</v>
      </c>
      <c r="IR298" s="76">
        <v>11</v>
      </c>
      <c r="IS298" s="76">
        <f t="shared" si="1452"/>
        <v>0</v>
      </c>
      <c r="IT298" s="76">
        <v>19</v>
      </c>
      <c r="IU298" s="78" t="str">
        <f t="shared" si="1453"/>
        <v>サンリオケープポーチ</v>
      </c>
      <c r="IV298" s="79">
        <f t="shared" si="1453"/>
        <v>880</v>
      </c>
      <c r="IW298" s="76">
        <f t="shared" si="1454"/>
        <v>0</v>
      </c>
      <c r="IX298" s="80">
        <f t="shared" si="1455"/>
        <v>0</v>
      </c>
      <c r="IY298" s="37" t="s">
        <v>843</v>
      </c>
      <c r="IZ298" s="61"/>
      <c r="JA298" s="75"/>
      <c r="JB298" s="76">
        <v>851</v>
      </c>
      <c r="JC298" s="76">
        <f t="shared" si="1456"/>
        <v>21</v>
      </c>
      <c r="JD298" s="76">
        <v>243</v>
      </c>
      <c r="JE298" s="76">
        <f t="shared" si="1457"/>
        <v>0</v>
      </c>
      <c r="JF298" s="76">
        <v>68</v>
      </c>
      <c r="JG298" s="76">
        <f t="shared" si="1458"/>
        <v>0</v>
      </c>
      <c r="JH298" s="76">
        <v>20</v>
      </c>
      <c r="JI298" s="78" t="str">
        <f t="shared" si="1459"/>
        <v>ゲームアーク</v>
      </c>
      <c r="JJ298" s="79">
        <f t="shared" si="1460"/>
        <v>500</v>
      </c>
      <c r="JK298" s="76">
        <f t="shared" si="1461"/>
        <v>0</v>
      </c>
      <c r="JL298" s="80">
        <f t="shared" si="1462"/>
        <v>0</v>
      </c>
      <c r="JM298" s="37"/>
      <c r="JN298" s="29"/>
      <c r="JO298" s="75"/>
      <c r="JP298" s="76">
        <v>5807</v>
      </c>
      <c r="JQ298" s="76">
        <f t="shared" si="1463"/>
        <v>34</v>
      </c>
      <c r="JR298" s="76">
        <v>226</v>
      </c>
      <c r="JS298" s="76">
        <f t="shared" si="1464"/>
        <v>1</v>
      </c>
      <c r="JT298" s="76">
        <v>9</v>
      </c>
      <c r="JU298" s="76">
        <f t="shared" si="1465"/>
        <v>1</v>
      </c>
      <c r="JV298" s="76">
        <v>3</v>
      </c>
      <c r="JW298" s="78" t="str">
        <f t="shared" si="1466"/>
        <v>モンチッチフェイスポーチ</v>
      </c>
      <c r="JX298" s="79">
        <f t="shared" si="1467"/>
        <v>660</v>
      </c>
      <c r="JY298" s="76">
        <f t="shared" si="1468"/>
        <v>660</v>
      </c>
      <c r="JZ298" s="80">
        <f t="shared" si="1469"/>
        <v>0.19411764705882353</v>
      </c>
      <c r="KA298" s="37"/>
      <c r="KB298" s="51"/>
      <c r="KC298" s="75"/>
      <c r="KD298" s="76">
        <v>15111</v>
      </c>
      <c r="KE298" s="76">
        <f>IF(KD298="","",KD298-KD294)</f>
        <v>103</v>
      </c>
      <c r="KF298" s="76">
        <v>776</v>
      </c>
      <c r="KG298" s="76">
        <f>IF(KF298="","",KF298-KF294)</f>
        <v>9</v>
      </c>
      <c r="KH298" s="76">
        <v>151</v>
      </c>
      <c r="KI298" s="76">
        <f>IF(KH298="","",KH294+KJ294-KH298)</f>
        <v>-41</v>
      </c>
      <c r="KJ298" s="76"/>
      <c r="KK298" s="78" t="str">
        <f>IF(KD298="","",KK294)</f>
        <v>ＡＩモンスターラバー</v>
      </c>
      <c r="KL298" s="79">
        <f>IF(KE298="","",KL294)</f>
        <v>198</v>
      </c>
      <c r="KM298" s="76">
        <f>IF(KH298="","",KI298*KL298)</f>
        <v>-8118</v>
      </c>
      <c r="KN298" s="80">
        <f>IF(KI298="","",KM298/(KE298*100))</f>
        <v>-0.78815533980582519</v>
      </c>
      <c r="KO298" s="37"/>
      <c r="KP298" s="29"/>
      <c r="KQ298" s="75"/>
      <c r="KR298" s="76">
        <v>2681</v>
      </c>
      <c r="KS298" s="76">
        <f>IF(KR298="","",KR298-KR294)</f>
        <v>8</v>
      </c>
      <c r="KT298" s="76">
        <v>40</v>
      </c>
      <c r="KU298" s="76">
        <f>IF(KT298="","",KT298-KT294)</f>
        <v>1</v>
      </c>
      <c r="KV298" s="76">
        <v>19</v>
      </c>
      <c r="KW298" s="76">
        <f>IF(KV298="","",KV294+KX294-KV298)</f>
        <v>1</v>
      </c>
      <c r="KX298" s="76">
        <v>8</v>
      </c>
      <c r="KY298" s="78" t="str">
        <f>IF(KR298="","",KY294)</f>
        <v>キティでかぱっちん</v>
      </c>
      <c r="KZ298" s="79">
        <f>IF(KS298="","",KZ294)</f>
        <v>286</v>
      </c>
      <c r="LA298" s="76">
        <f>IF(KV298="","",KW298*KZ298)</f>
        <v>286</v>
      </c>
      <c r="LB298" s="80">
        <f>IF(KW298="","",LA298/(KS298*100))</f>
        <v>0.35749999999999998</v>
      </c>
      <c r="LC298" s="37" t="s">
        <v>854</v>
      </c>
      <c r="LD298" s="29"/>
      <c r="LE298" s="47"/>
      <c r="LF298" s="45"/>
      <c r="LG298" s="45"/>
      <c r="LH298" s="45">
        <v>530</v>
      </c>
      <c r="LI298" s="45">
        <f t="shared" si="1409"/>
        <v>0</v>
      </c>
      <c r="LJ298" s="43">
        <v>2</v>
      </c>
      <c r="LK298" s="45">
        <f t="shared" si="1410"/>
        <v>0</v>
      </c>
      <c r="LL298" s="45">
        <v>0</v>
      </c>
      <c r="LM298" s="73" t="str">
        <f>IF(LF297="","",LM295)</f>
        <v>アンパンティッシュカバー、アンパンぬいぐるみ</v>
      </c>
      <c r="LN298" s="67">
        <f>IF(LG297="","",LN295)</f>
        <v>1000</v>
      </c>
      <c r="LO298" s="45">
        <f t="shared" si="1411"/>
        <v>0</v>
      </c>
      <c r="LP298" s="46"/>
      <c r="LQ298" s="37"/>
      <c r="LR298" s="29"/>
      <c r="LS298" s="52" t="str">
        <f t="shared" si="1408"/>
        <v/>
      </c>
      <c r="LT298" s="45"/>
      <c r="LU298" s="45" t="str">
        <f t="shared" ref="LU298:LU304" si="1545">IF(LT298="","",LT298-LT297)</f>
        <v/>
      </c>
      <c r="LV298" s="45"/>
      <c r="LW298" s="45" t="str">
        <f t="shared" ref="LW298:LW304" si="1546">IF(LV298="","",LV298-LV297)</f>
        <v/>
      </c>
      <c r="LX298" s="45"/>
      <c r="LY298" s="45" t="str">
        <f t="shared" ref="LY298:LY304" si="1547">IF(LX298="","",LX297+LZ297-LX298)</f>
        <v/>
      </c>
      <c r="LZ298" s="45"/>
      <c r="MA298" s="43"/>
      <c r="MB298" s="43" t="str">
        <f t="shared" ref="MB298:MB304" si="1548">IF(LT298="","",MB297)</f>
        <v/>
      </c>
      <c r="MC298" s="45" t="str">
        <f t="shared" ref="MC298:MC304" si="1549">IF(MB298="","",LY298*MB298)</f>
        <v/>
      </c>
      <c r="MD298" s="46" t="str">
        <f t="shared" ref="MD298:MD304" si="1550">IF(MC298="","",MC298/(LU298*100))</f>
        <v/>
      </c>
      <c r="ME298" s="37"/>
      <c r="MF298" s="29"/>
      <c r="MG298" s="52" t="str">
        <f t="shared" ref="MG298:MG311" si="1551">IF($A298="","",$A298)</f>
        <v/>
      </c>
      <c r="MH298" s="45"/>
      <c r="MI298" s="45" t="str">
        <f t="shared" ref="MI298:MI304" si="1552">IF(MH298="","",MH298-MH297)</f>
        <v/>
      </c>
      <c r="MJ298" s="45"/>
      <c r="MK298" s="45" t="str">
        <f t="shared" ref="MK298:MK304" si="1553">IF(MJ298="","",MJ298-MJ297)</f>
        <v/>
      </c>
      <c r="ML298" s="45"/>
      <c r="MM298" s="45" t="str">
        <f t="shared" ref="MM298:MM304" si="1554">IF(ML298="","",ML297+MN297-ML298)</f>
        <v/>
      </c>
      <c r="MN298" s="45"/>
      <c r="MO298" s="43"/>
      <c r="MP298" s="43" t="str">
        <f t="shared" ref="MP298:MP304" si="1555">IF(MH298="","",MP297)</f>
        <v/>
      </c>
      <c r="MQ298" s="45" t="str">
        <f t="shared" ref="MQ298:MQ304" si="1556">IF(MP298="","",MM298*MP298)</f>
        <v/>
      </c>
      <c r="MR298" s="46" t="str">
        <f t="shared" ref="MR298:MR304" si="1557">IF(MQ298="","",MQ298/(MI298*100))</f>
        <v/>
      </c>
      <c r="MS298" s="37"/>
      <c r="MT298" s="29"/>
      <c r="MU298" s="52" t="str">
        <f t="shared" ref="MU298:MU311" si="1558">IF($A298="","",$A298)</f>
        <v/>
      </c>
      <c r="MV298" s="45"/>
      <c r="MW298" s="45" t="str">
        <f t="shared" ref="MW298:MW304" si="1559">IF(MV298="","",MV298-MV297)</f>
        <v/>
      </c>
      <c r="MX298" s="45"/>
      <c r="MY298" s="45" t="str">
        <f t="shared" ref="MY298:MY304" si="1560">IF(MX298="","",MX298-MX297)</f>
        <v/>
      </c>
      <c r="MZ298" s="45"/>
      <c r="NA298" s="45" t="str">
        <f t="shared" ref="NA298:NA304" si="1561">IF(MZ298="","",MZ297+NB297-MZ298)</f>
        <v/>
      </c>
      <c r="NB298" s="45"/>
      <c r="NC298" s="43"/>
      <c r="ND298" s="43" t="str">
        <f t="shared" ref="ND298:ND304" si="1562">IF(MV298="","",ND297)</f>
        <v/>
      </c>
      <c r="NE298" s="45" t="str">
        <f t="shared" ref="NE298:NE304" si="1563">IF(ND298="","",NA298*ND298)</f>
        <v/>
      </c>
      <c r="NF298" s="46" t="str">
        <f t="shared" ref="NF298:NF304" si="1564">IF(NE298="","",NE298/(MW298*100))</f>
        <v/>
      </c>
      <c r="NG298" s="37"/>
      <c r="NH298" s="29"/>
      <c r="NI298" s="52" t="str">
        <f t="shared" ref="NI298:NI311" si="1565">IF($A298="","",$A298)</f>
        <v/>
      </c>
      <c r="NJ298" s="45"/>
      <c r="NK298" s="45" t="str">
        <f t="shared" ref="NK298:NK304" si="1566">IF(NJ298="","",NJ298-NJ297)</f>
        <v/>
      </c>
      <c r="NL298" s="45"/>
      <c r="NM298" s="45" t="str">
        <f t="shared" ref="NM298:NM304" si="1567">IF(NL298="","",NL298-NL297)</f>
        <v/>
      </c>
      <c r="NN298" s="45"/>
      <c r="NO298" s="45" t="str">
        <f t="shared" ref="NO298:NO304" si="1568">IF(NN298="","",NN297+NP297-NN298)</f>
        <v/>
      </c>
      <c r="NP298" s="45"/>
      <c r="NQ298" s="43"/>
      <c r="NR298" s="43" t="str">
        <f t="shared" ref="NR298:NR304" si="1569">IF(NJ298="","",NR297)</f>
        <v/>
      </c>
      <c r="NS298" s="45" t="str">
        <f t="shared" ref="NS298:NS304" si="1570">IF(NR298="","",NO298*NR298)</f>
        <v/>
      </c>
      <c r="NT298" s="46" t="str">
        <f t="shared" ref="NT298:NT304" si="1571">IF(NS298="","",NS298/(NK298*100))</f>
        <v/>
      </c>
      <c r="NU298" s="37"/>
    </row>
    <row r="299" spans="1:385" ht="15" customHeight="1" thickTop="1" thickBot="1" x14ac:dyDescent="0.3">
      <c r="A299" s="38"/>
      <c r="B299" s="39" t="str">
        <f>IF(A299="","",SUM(J299,LG315,AL299,DR299,AZ299,DD299,LU299,NK299,MW299,MI299,X299,FH299,FV299,GJ299,EF299,ET299)+SUM(GY323:GY324)+SUM(HM323:HM326)+SUM(CP323:CP326)+SUM(BN323:BN326)+SUM(KS323:KS326)+SUM(KE323:KE326)+SUM(CB323:CB326)+SUM(IA323:IA326)+SUM(IO323:IO326)+SUM(JC323:JC326)+SUM(JQ323:JQ326))</f>
        <v/>
      </c>
      <c r="C299" s="40" t="str">
        <f>IF(A299="","",SUM(J299,X299,AL299,AZ299)+SUM(KE323:KE326)+SUM(KS323:KS326)+SUM(BN323:BN326))</f>
        <v/>
      </c>
      <c r="D299" s="40" t="str">
        <f>IF(A299="","",SUM(DD299,DR299)+SUM(CB323:CB326)+SUM(CP323:CP326))</f>
        <v/>
      </c>
      <c r="E299" s="41" t="str">
        <f>IF(A299="","",SUM(NK299,MW299,MI299,LU299,LG315)+SUM(IA323:IA326)+SUM(IO323:IO326)+SUM(JC323:JC326)+SUM(JQ323:JQ326))</f>
        <v/>
      </c>
      <c r="F299" s="41" t="str">
        <f>IF(B299="","",SUM(FH299,FV299,GJ299)+SUM(HM323:HM326)+SUM(GY323:GY324))</f>
        <v/>
      </c>
      <c r="G299" s="91" t="str">
        <f>IF(A299="","",SUM(EF299,ET299))</f>
        <v/>
      </c>
      <c r="H299" s="42"/>
      <c r="I299" s="45"/>
      <c r="J299" s="45" t="str">
        <f t="shared" si="1470"/>
        <v/>
      </c>
      <c r="K299" s="45"/>
      <c r="L299" s="45" t="str">
        <f t="shared" si="1471"/>
        <v/>
      </c>
      <c r="M299" s="45"/>
      <c r="N299" s="45" t="str">
        <f t="shared" si="1472"/>
        <v/>
      </c>
      <c r="O299" s="45"/>
      <c r="P299" s="43"/>
      <c r="Q299" s="43" t="str">
        <f t="shared" si="1473"/>
        <v/>
      </c>
      <c r="R299" s="45" t="str">
        <f t="shared" si="1474"/>
        <v/>
      </c>
      <c r="S299" s="46" t="str">
        <f t="shared" si="1475"/>
        <v/>
      </c>
      <c r="T299" s="37"/>
      <c r="U299" s="29"/>
      <c r="V299" s="52" t="str">
        <f t="shared" si="1476"/>
        <v/>
      </c>
      <c r="W299" s="45"/>
      <c r="X299" s="45" t="str">
        <f t="shared" si="1477"/>
        <v/>
      </c>
      <c r="Y299" s="45"/>
      <c r="Z299" s="45" t="str">
        <f t="shared" si="1478"/>
        <v/>
      </c>
      <c r="AA299" s="45"/>
      <c r="AB299" s="45" t="str">
        <f t="shared" si="1479"/>
        <v/>
      </c>
      <c r="AC299" s="45"/>
      <c r="AD299" s="43"/>
      <c r="AE299" s="43" t="str">
        <f t="shared" si="1480"/>
        <v/>
      </c>
      <c r="AF299" s="45" t="str">
        <f t="shared" si="1481"/>
        <v/>
      </c>
      <c r="AG299" s="46" t="str">
        <f t="shared" si="1482"/>
        <v/>
      </c>
      <c r="AH299" s="37"/>
      <c r="AI299" s="29"/>
      <c r="AJ299" s="52" t="str">
        <f t="shared" si="1483"/>
        <v/>
      </c>
      <c r="AK299" s="45"/>
      <c r="AL299" s="45" t="str">
        <f t="shared" si="1484"/>
        <v/>
      </c>
      <c r="AM299" s="45"/>
      <c r="AN299" s="45" t="str">
        <f t="shared" si="1485"/>
        <v/>
      </c>
      <c r="AO299" s="45"/>
      <c r="AP299" s="45" t="str">
        <f t="shared" si="1486"/>
        <v/>
      </c>
      <c r="AQ299" s="45"/>
      <c r="AR299" s="43"/>
      <c r="AS299" s="43" t="str">
        <f t="shared" si="1487"/>
        <v/>
      </c>
      <c r="AT299" s="45" t="str">
        <f t="shared" si="1488"/>
        <v/>
      </c>
      <c r="AU299" s="46" t="str">
        <f t="shared" si="1489"/>
        <v/>
      </c>
      <c r="AV299" s="37"/>
      <c r="AW299" s="29"/>
      <c r="AX299" s="52" t="str">
        <f t="shared" si="1490"/>
        <v/>
      </c>
      <c r="AY299" s="45"/>
      <c r="AZ299" s="45" t="str">
        <f t="shared" si="1491"/>
        <v/>
      </c>
      <c r="BA299" s="45"/>
      <c r="BB299" s="45" t="str">
        <f t="shared" si="1492"/>
        <v/>
      </c>
      <c r="BC299" s="45"/>
      <c r="BD299" s="45" t="str">
        <f t="shared" si="1493"/>
        <v/>
      </c>
      <c r="BE299" s="45"/>
      <c r="BF299" s="43"/>
      <c r="BG299" s="43" t="str">
        <f t="shared" si="1494"/>
        <v/>
      </c>
      <c r="BH299" s="45" t="str">
        <f t="shared" si="1495"/>
        <v/>
      </c>
      <c r="BI299" s="46" t="str">
        <f t="shared" si="1496"/>
        <v/>
      </c>
      <c r="BJ299" s="37"/>
      <c r="BK299" s="29"/>
      <c r="BL299" s="52">
        <f>IF($A293="","",$A293)</f>
        <v>46048</v>
      </c>
      <c r="BM299" s="45">
        <v>2139</v>
      </c>
      <c r="BN299" s="43">
        <f t="shared" si="1412"/>
        <v>61</v>
      </c>
      <c r="BO299" s="45">
        <v>39</v>
      </c>
      <c r="BP299" s="87">
        <f t="shared" si="1413"/>
        <v>3</v>
      </c>
      <c r="BQ299" s="43">
        <v>15</v>
      </c>
      <c r="BR299" s="43">
        <f t="shared" si="1414"/>
        <v>3</v>
      </c>
      <c r="BS299" s="43">
        <v>11</v>
      </c>
      <c r="BT299" s="44" t="str">
        <f t="shared" si="1415"/>
        <v>ゲーム機柄イヤホン</v>
      </c>
      <c r="BU299" s="48">
        <f t="shared" si="1416"/>
        <v>1100</v>
      </c>
      <c r="BV299" s="45">
        <f t="shared" si="1417"/>
        <v>3300</v>
      </c>
      <c r="BW299" s="89">
        <f t="shared" si="1418"/>
        <v>0.54098360655737709</v>
      </c>
      <c r="BX299" s="37"/>
      <c r="BY299" s="57"/>
      <c r="BZ299" s="52">
        <f>IF($A293="","",$A293)</f>
        <v>46048</v>
      </c>
      <c r="CA299" s="45">
        <v>8570</v>
      </c>
      <c r="CB299" s="43">
        <f t="shared" si="1419"/>
        <v>52</v>
      </c>
      <c r="CC299" s="45">
        <v>306</v>
      </c>
      <c r="CD299" s="87">
        <f t="shared" si="1420"/>
        <v>3</v>
      </c>
      <c r="CE299" s="43">
        <v>15</v>
      </c>
      <c r="CF299" s="43">
        <f t="shared" si="1421"/>
        <v>4</v>
      </c>
      <c r="CG299" s="43">
        <v>0</v>
      </c>
      <c r="CH299" s="44" t="str">
        <f t="shared" si="1422"/>
        <v>クーリッシュイヤホン</v>
      </c>
      <c r="CI299" s="48">
        <f t="shared" si="1423"/>
        <v>1100</v>
      </c>
      <c r="CJ299" s="45">
        <f t="shared" si="1424"/>
        <v>4400</v>
      </c>
      <c r="CK299" s="89">
        <f t="shared" si="1425"/>
        <v>0.84615384615384615</v>
      </c>
      <c r="CL299" s="204" t="s">
        <v>785</v>
      </c>
      <c r="CM299" s="29"/>
      <c r="CN299" s="52">
        <f>IF($A293="","",$A293)</f>
        <v>46048</v>
      </c>
      <c r="CO299" s="45">
        <v>2633</v>
      </c>
      <c r="CP299" s="43">
        <f t="shared" si="1426"/>
        <v>35</v>
      </c>
      <c r="CQ299" s="45">
        <v>84</v>
      </c>
      <c r="CR299" s="87">
        <f t="shared" si="1427"/>
        <v>0</v>
      </c>
      <c r="CS299" s="43">
        <v>13</v>
      </c>
      <c r="CT299" s="43">
        <f t="shared" si="1428"/>
        <v>0</v>
      </c>
      <c r="CU299" s="43">
        <v>0</v>
      </c>
      <c r="CV299" s="44" t="str">
        <f t="shared" si="1429"/>
        <v>ジャグラーイヤホン</v>
      </c>
      <c r="CW299" s="48">
        <f t="shared" si="1430"/>
        <v>700</v>
      </c>
      <c r="CX299" s="45">
        <f t="shared" si="1431"/>
        <v>0</v>
      </c>
      <c r="CY299" s="89">
        <f t="shared" si="1432"/>
        <v>0</v>
      </c>
      <c r="CZ299" s="37"/>
      <c r="DA299" s="29"/>
      <c r="DB299" s="52" t="str">
        <f t="shared" si="1407"/>
        <v/>
      </c>
      <c r="DC299" s="45"/>
      <c r="DD299" s="45" t="str">
        <f t="shared" si="1497"/>
        <v/>
      </c>
      <c r="DE299" s="45"/>
      <c r="DF299" s="45" t="str">
        <f t="shared" si="1498"/>
        <v/>
      </c>
      <c r="DG299" s="45"/>
      <c r="DH299" s="45" t="str">
        <f t="shared" si="1499"/>
        <v/>
      </c>
      <c r="DI299" s="45"/>
      <c r="DJ299" s="43"/>
      <c r="DK299" s="43" t="str">
        <f t="shared" si="1500"/>
        <v/>
      </c>
      <c r="DL299" s="45" t="str">
        <f t="shared" si="1501"/>
        <v/>
      </c>
      <c r="DM299" s="46" t="str">
        <f t="shared" si="1502"/>
        <v/>
      </c>
      <c r="DN299" s="37"/>
      <c r="DO299" s="29"/>
      <c r="DP299" s="52" t="str">
        <f t="shared" si="1503"/>
        <v/>
      </c>
      <c r="DQ299" s="45"/>
      <c r="DR299" s="45" t="str">
        <f t="shared" si="1504"/>
        <v/>
      </c>
      <c r="DS299" s="45"/>
      <c r="DT299" s="45" t="str">
        <f t="shared" si="1505"/>
        <v/>
      </c>
      <c r="DU299" s="45"/>
      <c r="DV299" s="45" t="str">
        <f t="shared" si="1506"/>
        <v/>
      </c>
      <c r="DW299" s="45"/>
      <c r="DX299" s="43"/>
      <c r="DY299" s="43" t="str">
        <f t="shared" si="1507"/>
        <v/>
      </c>
      <c r="DZ299" s="45" t="str">
        <f t="shared" si="1508"/>
        <v/>
      </c>
      <c r="EA299" s="46" t="str">
        <f t="shared" si="1509"/>
        <v/>
      </c>
      <c r="EB299" s="37"/>
      <c r="EC299" s="29"/>
      <c r="ED299" s="52" t="str">
        <f t="shared" si="1510"/>
        <v/>
      </c>
      <c r="EE299" s="45"/>
      <c r="EF299" s="45" t="str">
        <f t="shared" si="1511"/>
        <v/>
      </c>
      <c r="EG299" s="45"/>
      <c r="EH299" s="45" t="str">
        <f t="shared" si="1512"/>
        <v/>
      </c>
      <c r="EI299" s="45"/>
      <c r="EJ299" s="45" t="str">
        <f t="shared" si="1513"/>
        <v/>
      </c>
      <c r="EK299" s="45"/>
      <c r="EL299" s="43"/>
      <c r="EM299" s="43" t="str">
        <f t="shared" si="1514"/>
        <v/>
      </c>
      <c r="EN299" s="45" t="str">
        <f t="shared" si="1515"/>
        <v/>
      </c>
      <c r="EO299" s="46" t="str">
        <f t="shared" si="1516"/>
        <v/>
      </c>
      <c r="EP299" s="37"/>
      <c r="EQ299" s="29"/>
      <c r="ER299" s="52" t="str">
        <f t="shared" si="1517"/>
        <v/>
      </c>
      <c r="ES299" s="45"/>
      <c r="ET299" s="45" t="str">
        <f t="shared" si="1518"/>
        <v/>
      </c>
      <c r="EU299" s="45"/>
      <c r="EV299" s="45" t="str">
        <f t="shared" si="1519"/>
        <v/>
      </c>
      <c r="EW299" s="45"/>
      <c r="EX299" s="45" t="str">
        <f t="shared" si="1520"/>
        <v/>
      </c>
      <c r="EY299" s="45"/>
      <c r="EZ299" s="43"/>
      <c r="FA299" s="43" t="str">
        <f t="shared" si="1521"/>
        <v/>
      </c>
      <c r="FB299" s="45" t="str">
        <f t="shared" si="1522"/>
        <v/>
      </c>
      <c r="FC299" s="46" t="str">
        <f t="shared" si="1523"/>
        <v/>
      </c>
      <c r="FD299" s="37"/>
      <c r="FE299" s="60"/>
      <c r="FF299" s="52" t="str">
        <f t="shared" si="1524"/>
        <v/>
      </c>
      <c r="FG299" s="45"/>
      <c r="FH299" s="45" t="str">
        <f t="shared" si="1525"/>
        <v/>
      </c>
      <c r="FI299" s="45"/>
      <c r="FJ299" s="45" t="str">
        <f t="shared" si="1526"/>
        <v/>
      </c>
      <c r="FK299" s="45"/>
      <c r="FL299" s="45" t="str">
        <f t="shared" si="1527"/>
        <v/>
      </c>
      <c r="FM299" s="45"/>
      <c r="FN299" s="43"/>
      <c r="FO299" s="43" t="str">
        <f t="shared" si="1528"/>
        <v/>
      </c>
      <c r="FP299" s="45" t="str">
        <f t="shared" si="1529"/>
        <v/>
      </c>
      <c r="FQ299" s="46" t="str">
        <f t="shared" si="1530"/>
        <v/>
      </c>
      <c r="FR299" s="37"/>
      <c r="FS299" s="29"/>
      <c r="FT299" s="52" t="str">
        <f t="shared" si="1531"/>
        <v/>
      </c>
      <c r="FU299" s="45"/>
      <c r="FV299" s="45" t="str">
        <f t="shared" si="1532"/>
        <v/>
      </c>
      <c r="FW299" s="45"/>
      <c r="FX299" s="45" t="str">
        <f t="shared" si="1533"/>
        <v/>
      </c>
      <c r="FY299" s="45"/>
      <c r="FZ299" s="45" t="str">
        <f t="shared" si="1534"/>
        <v/>
      </c>
      <c r="GA299" s="45"/>
      <c r="GB299" s="43"/>
      <c r="GC299" s="43" t="str">
        <f t="shared" si="1535"/>
        <v/>
      </c>
      <c r="GD299" s="45" t="str">
        <f t="shared" si="1536"/>
        <v/>
      </c>
      <c r="GE299" s="46" t="str">
        <f t="shared" si="1537"/>
        <v/>
      </c>
      <c r="GF299" s="37"/>
      <c r="GG299" s="29"/>
      <c r="GH299" s="52" t="str">
        <f t="shared" si="1538"/>
        <v/>
      </c>
      <c r="GI299" s="45"/>
      <c r="GJ299" s="45" t="str">
        <f t="shared" si="1539"/>
        <v/>
      </c>
      <c r="GK299" s="45"/>
      <c r="GL299" s="45" t="str">
        <f t="shared" si="1540"/>
        <v/>
      </c>
      <c r="GM299" s="45"/>
      <c r="GN299" s="45" t="str">
        <f t="shared" si="1541"/>
        <v/>
      </c>
      <c r="GO299" s="45"/>
      <c r="GP299" s="43"/>
      <c r="GQ299" s="43" t="str">
        <f t="shared" si="1542"/>
        <v/>
      </c>
      <c r="GR299" s="45" t="str">
        <f t="shared" si="1543"/>
        <v/>
      </c>
      <c r="GS299" s="46" t="str">
        <f t="shared" si="1544"/>
        <v/>
      </c>
      <c r="GT299" s="37"/>
      <c r="GU299" s="61"/>
      <c r="GV299" s="52">
        <f>IF($A293="","",$A293)</f>
        <v>46048</v>
      </c>
      <c r="GW299" s="62"/>
      <c r="GX299" s="45">
        <v>32239</v>
      </c>
      <c r="GY299" s="43">
        <f t="shared" si="1433"/>
        <v>105</v>
      </c>
      <c r="GZ299" s="45"/>
      <c r="HA299" s="87" t="str">
        <f t="shared" si="1434"/>
        <v/>
      </c>
      <c r="HB299" s="43">
        <v>0</v>
      </c>
      <c r="HC299" s="43">
        <f t="shared" si="1435"/>
        <v>3</v>
      </c>
      <c r="HD299" s="59">
        <v>2</v>
      </c>
      <c r="HE299" s="44" t="str">
        <f>IF(GX299="","",HE295)</f>
        <v>ボンボンドロップシール</v>
      </c>
      <c r="HF299" s="48">
        <f>IF(GX299="","",HF295)</f>
        <v>2000</v>
      </c>
      <c r="HG299" s="45">
        <f t="shared" si="1436"/>
        <v>6000</v>
      </c>
      <c r="HH299" s="89">
        <f>IF(HC299="","",HG299/(GY299*100))</f>
        <v>0.5714285714285714</v>
      </c>
      <c r="HI299" s="37"/>
      <c r="HJ299" s="29"/>
      <c r="HK299" s="52">
        <f>IF($A293="","",$A293)</f>
        <v>46048</v>
      </c>
      <c r="HL299" s="45">
        <v>1939</v>
      </c>
      <c r="HM299" s="43">
        <f t="shared" si="1437"/>
        <v>45</v>
      </c>
      <c r="HN299" s="45">
        <v>36</v>
      </c>
      <c r="HO299" s="87">
        <f t="shared" si="1438"/>
        <v>0</v>
      </c>
      <c r="HP299" s="43">
        <v>12</v>
      </c>
      <c r="HQ299" s="43">
        <f t="shared" si="1439"/>
        <v>1</v>
      </c>
      <c r="HR299" s="43"/>
      <c r="HS299" s="44" t="str">
        <f t="shared" si="1440"/>
        <v>キティボアバンスクリップ</v>
      </c>
      <c r="HT299" s="48">
        <f t="shared" si="1441"/>
        <v>1100</v>
      </c>
      <c r="HU299" s="45">
        <f t="shared" si="1442"/>
        <v>1100</v>
      </c>
      <c r="HV299" s="89">
        <f t="shared" si="1443"/>
        <v>0.24444444444444444</v>
      </c>
      <c r="HW299" s="37"/>
      <c r="HX299" s="360"/>
      <c r="HY299" s="52">
        <f>IF($A293="","",$A293)</f>
        <v>46048</v>
      </c>
      <c r="HZ299" s="45">
        <v>8904</v>
      </c>
      <c r="IA299" s="43">
        <f t="shared" si="1444"/>
        <v>59</v>
      </c>
      <c r="IB299" s="45">
        <v>355</v>
      </c>
      <c r="IC299" s="87">
        <f t="shared" si="1445"/>
        <v>5</v>
      </c>
      <c r="ID299" s="43">
        <v>19</v>
      </c>
      <c r="IE299" s="43">
        <f t="shared" si="1446"/>
        <v>5</v>
      </c>
      <c r="IF299" s="43">
        <v>0</v>
      </c>
      <c r="IG299" s="44" t="str">
        <f t="shared" si="1447"/>
        <v>ラブブキーホルダー大きめ</v>
      </c>
      <c r="IH299" s="48">
        <f t="shared" si="1447"/>
        <v>500</v>
      </c>
      <c r="II299" s="45">
        <f t="shared" si="1448"/>
        <v>2500</v>
      </c>
      <c r="IJ299" s="89">
        <f t="shared" si="1449"/>
        <v>0.42372881355932202</v>
      </c>
      <c r="IK299" s="37"/>
      <c r="IL299" s="29"/>
      <c r="IM299" s="52">
        <f>IF($A293="","",$A293)</f>
        <v>46048</v>
      </c>
      <c r="IN299" s="45">
        <v>6269</v>
      </c>
      <c r="IO299" s="43">
        <f t="shared" si="1450"/>
        <v>10</v>
      </c>
      <c r="IP299" s="45">
        <v>217</v>
      </c>
      <c r="IQ299" s="87">
        <f t="shared" si="1451"/>
        <v>1</v>
      </c>
      <c r="IR299" s="43">
        <v>9</v>
      </c>
      <c r="IS299" s="43">
        <f t="shared" si="1452"/>
        <v>1</v>
      </c>
      <c r="IT299" s="43">
        <v>15</v>
      </c>
      <c r="IU299" s="44" t="s">
        <v>863</v>
      </c>
      <c r="IV299" s="48">
        <f>IF(IO299="","",IV295)</f>
        <v>400</v>
      </c>
      <c r="IW299" s="45">
        <f t="shared" si="1454"/>
        <v>400</v>
      </c>
      <c r="IX299" s="89">
        <f t="shared" si="1455"/>
        <v>0.4</v>
      </c>
      <c r="IY299" s="37" t="s">
        <v>865</v>
      </c>
      <c r="IZ299" s="61"/>
      <c r="JA299" s="52">
        <f>IF($A293="","",$A293)</f>
        <v>46048</v>
      </c>
      <c r="JB299" s="45">
        <v>6823</v>
      </c>
      <c r="JC299" s="43">
        <f t="shared" si="1456"/>
        <v>31</v>
      </c>
      <c r="JD299" s="45">
        <v>225</v>
      </c>
      <c r="JE299" s="87">
        <f t="shared" si="1457"/>
        <v>0</v>
      </c>
      <c r="JF299" s="43">
        <v>19</v>
      </c>
      <c r="JG299" s="43">
        <f t="shared" si="1458"/>
        <v>0</v>
      </c>
      <c r="JH299" s="43">
        <v>0</v>
      </c>
      <c r="JI299" s="44" t="str">
        <f t="shared" si="1459"/>
        <v>サンリオ豹柄キーケース</v>
      </c>
      <c r="JJ299" s="48">
        <f t="shared" si="1460"/>
        <v>1100</v>
      </c>
      <c r="JK299" s="45">
        <f t="shared" si="1461"/>
        <v>0</v>
      </c>
      <c r="JL299" s="89">
        <f t="shared" si="1462"/>
        <v>0</v>
      </c>
      <c r="JM299" s="37"/>
      <c r="JN299" s="29"/>
      <c r="JO299" s="52">
        <f>IF($A293="","",$A293)</f>
        <v>46048</v>
      </c>
      <c r="JP299" s="45">
        <v>5193</v>
      </c>
      <c r="JQ299" s="43">
        <f t="shared" si="1463"/>
        <v>11</v>
      </c>
      <c r="JR299" s="45">
        <v>298</v>
      </c>
      <c r="JS299" s="87">
        <f t="shared" si="1464"/>
        <v>2</v>
      </c>
      <c r="JT299" s="43">
        <v>11</v>
      </c>
      <c r="JU299" s="43">
        <f t="shared" si="1465"/>
        <v>1</v>
      </c>
      <c r="JV299" s="43">
        <v>2</v>
      </c>
      <c r="JW299" s="44" t="str">
        <f t="shared" si="1466"/>
        <v>キティボアバンスクリップ</v>
      </c>
      <c r="JX299" s="48">
        <f t="shared" si="1467"/>
        <v>1100</v>
      </c>
      <c r="JY299" s="45">
        <f t="shared" si="1468"/>
        <v>1100</v>
      </c>
      <c r="JZ299" s="89">
        <f t="shared" si="1469"/>
        <v>1</v>
      </c>
      <c r="KA299" s="37" t="s">
        <v>158</v>
      </c>
      <c r="KB299" s="51"/>
      <c r="KC299" s="52">
        <f>IF($A293="","",$A293)</f>
        <v>46048</v>
      </c>
      <c r="KD299" s="45">
        <v>14077</v>
      </c>
      <c r="KE299" s="43">
        <f>IF(KD299="","",KD299-KD295)</f>
        <v>43</v>
      </c>
      <c r="KF299" s="45">
        <v>511</v>
      </c>
      <c r="KG299" s="87">
        <f>IF(KF299="","",KF299-KF295)</f>
        <v>3</v>
      </c>
      <c r="KH299" s="43">
        <v>11</v>
      </c>
      <c r="KI299" s="43">
        <f>IF(KH299="","",KH295+KJ295-KH299)</f>
        <v>0</v>
      </c>
      <c r="KJ299" s="43"/>
      <c r="KK299" s="44" t="str">
        <f>IF(KD299="","",KK295)</f>
        <v>キティギャルマスコット</v>
      </c>
      <c r="KL299" s="48">
        <f>IF(KE299="","",KL295)</f>
        <v>660</v>
      </c>
      <c r="KM299" s="45">
        <f>IF(KH299="","",KI299*KL299)</f>
        <v>0</v>
      </c>
      <c r="KN299" s="89">
        <f>IF(KI299="","",KM299/(KE299*100))</f>
        <v>0</v>
      </c>
      <c r="KO299" s="37" t="s">
        <v>855</v>
      </c>
      <c r="KP299" s="29"/>
      <c r="KQ299" s="52">
        <f>IF($A293="","",$A293)</f>
        <v>46048</v>
      </c>
      <c r="KR299" s="45">
        <v>2736</v>
      </c>
      <c r="KS299" s="43">
        <f>IF(KR299="","",KR299-KR295)</f>
        <v>55</v>
      </c>
      <c r="KT299" s="45">
        <v>52</v>
      </c>
      <c r="KU299" s="87">
        <f>IF(KT299="","",KT299-KT295)</f>
        <v>2</v>
      </c>
      <c r="KV299" s="43">
        <v>7</v>
      </c>
      <c r="KW299" s="43">
        <f>IF(KV299="","",KV295+KX295-KV299)</f>
        <v>2</v>
      </c>
      <c r="KX299" s="43">
        <v>1</v>
      </c>
      <c r="KY299" s="44" t="str">
        <f>IF(KR299="","",KY295)</f>
        <v>サンリオケープポーチ</v>
      </c>
      <c r="KZ299" s="48">
        <f>IF(KS299="","",KZ295)</f>
        <v>900</v>
      </c>
      <c r="LA299" s="45">
        <f>IF(KV299="","",KW299*KZ299)</f>
        <v>1800</v>
      </c>
      <c r="LB299" s="89">
        <f>IF(KW299="","",LA299/(KS299*100))</f>
        <v>0.32727272727272727</v>
      </c>
      <c r="LC299" s="37"/>
      <c r="LD299" s="29"/>
      <c r="LE299" s="75"/>
      <c r="LF299" s="76"/>
      <c r="LG299" s="76"/>
      <c r="LH299" s="76">
        <v>1166</v>
      </c>
      <c r="LI299" s="76">
        <f t="shared" si="1409"/>
        <v>0</v>
      </c>
      <c r="LJ299" s="77">
        <v>2</v>
      </c>
      <c r="LK299" s="76">
        <f t="shared" si="1410"/>
        <v>0</v>
      </c>
      <c r="LL299" s="76">
        <v>0</v>
      </c>
      <c r="LM299" s="78" t="str">
        <f>IF(LF297="","",LM296)</f>
        <v>バイキンティッシュカバー、アンパンぬいぐるみ</v>
      </c>
      <c r="LN299" s="79">
        <f>IF(LG297="","",LN296)</f>
        <v>1000</v>
      </c>
      <c r="LO299" s="76">
        <f t="shared" si="1411"/>
        <v>0</v>
      </c>
      <c r="LP299" s="80"/>
      <c r="LQ299" s="37"/>
      <c r="LR299" s="29"/>
      <c r="LS299" s="52" t="str">
        <f t="shared" si="1408"/>
        <v/>
      </c>
      <c r="LT299" s="45"/>
      <c r="LU299" s="45" t="str">
        <f t="shared" si="1545"/>
        <v/>
      </c>
      <c r="LV299" s="45"/>
      <c r="LW299" s="45" t="str">
        <f t="shared" si="1546"/>
        <v/>
      </c>
      <c r="LX299" s="45"/>
      <c r="LY299" s="45" t="str">
        <f t="shared" si="1547"/>
        <v/>
      </c>
      <c r="LZ299" s="45"/>
      <c r="MA299" s="43"/>
      <c r="MB299" s="43" t="str">
        <f t="shared" si="1548"/>
        <v/>
      </c>
      <c r="MC299" s="45" t="str">
        <f t="shared" si="1549"/>
        <v/>
      </c>
      <c r="MD299" s="46" t="str">
        <f t="shared" si="1550"/>
        <v/>
      </c>
      <c r="ME299" s="37"/>
      <c r="MF299" s="29"/>
      <c r="MG299" s="52" t="str">
        <f t="shared" si="1551"/>
        <v/>
      </c>
      <c r="MH299" s="45"/>
      <c r="MI299" s="45" t="str">
        <f t="shared" si="1552"/>
        <v/>
      </c>
      <c r="MJ299" s="45"/>
      <c r="MK299" s="45" t="str">
        <f t="shared" si="1553"/>
        <v/>
      </c>
      <c r="ML299" s="45"/>
      <c r="MM299" s="45" t="str">
        <f t="shared" si="1554"/>
        <v/>
      </c>
      <c r="MN299" s="45"/>
      <c r="MO299" s="43"/>
      <c r="MP299" s="43" t="str">
        <f t="shared" si="1555"/>
        <v/>
      </c>
      <c r="MQ299" s="45" t="str">
        <f t="shared" si="1556"/>
        <v/>
      </c>
      <c r="MR299" s="46" t="str">
        <f t="shared" si="1557"/>
        <v/>
      </c>
      <c r="MS299" s="37"/>
      <c r="MT299" s="29"/>
      <c r="MU299" s="52" t="str">
        <f t="shared" si="1558"/>
        <v/>
      </c>
      <c r="MV299" s="45"/>
      <c r="MW299" s="45" t="str">
        <f t="shared" si="1559"/>
        <v/>
      </c>
      <c r="MX299" s="45"/>
      <c r="MY299" s="45" t="str">
        <f t="shared" si="1560"/>
        <v/>
      </c>
      <c r="MZ299" s="45"/>
      <c r="NA299" s="45" t="str">
        <f t="shared" si="1561"/>
        <v/>
      </c>
      <c r="NB299" s="45"/>
      <c r="NC299" s="43"/>
      <c r="ND299" s="43" t="str">
        <f t="shared" si="1562"/>
        <v/>
      </c>
      <c r="NE299" s="45" t="str">
        <f t="shared" si="1563"/>
        <v/>
      </c>
      <c r="NF299" s="46" t="str">
        <f t="shared" si="1564"/>
        <v/>
      </c>
      <c r="NG299" s="37"/>
      <c r="NH299" s="29"/>
      <c r="NI299" s="52" t="str">
        <f t="shared" si="1565"/>
        <v/>
      </c>
      <c r="NJ299" s="45"/>
      <c r="NK299" s="45" t="str">
        <f t="shared" si="1566"/>
        <v/>
      </c>
      <c r="NL299" s="45"/>
      <c r="NM299" s="45" t="str">
        <f t="shared" si="1567"/>
        <v/>
      </c>
      <c r="NN299" s="45"/>
      <c r="NO299" s="45" t="str">
        <f t="shared" si="1568"/>
        <v/>
      </c>
      <c r="NP299" s="45"/>
      <c r="NQ299" s="43"/>
      <c r="NR299" s="43" t="str">
        <f t="shared" si="1569"/>
        <v/>
      </c>
      <c r="NS299" s="45" t="str">
        <f t="shared" si="1570"/>
        <v/>
      </c>
      <c r="NT299" s="46" t="str">
        <f t="shared" si="1571"/>
        <v/>
      </c>
      <c r="NU299" s="37"/>
    </row>
    <row r="300" spans="1:385" ht="15" customHeight="1" thickTop="1" x14ac:dyDescent="0.25">
      <c r="A300" s="38"/>
      <c r="B300" s="39" t="str">
        <f>IF(A300="","",SUM(J300:J331,LG318,AL300,DR300,AZ300,DD300,LU300,NK300,MW300,MI300,X300,FH300,FV300,GJ300,EF300,ET300)+SUM(GY327:GY328)+SUM(HM327:HM330)+SUM(CP327:CP330)+SUM(BN327:BN330)+SUM(KS327:KS330)+SUM(KE327:KE330)+SUM(CB327:CB330)+SUM(IA327:IA330)+SUM(IO327:IO330)+SUM(JC327:JC330)+SUM(JQ327:JQ330))</f>
        <v/>
      </c>
      <c r="C300" s="40" t="str">
        <f>IF(A300="","",SUM(J300,X300,AL300,AZ300)+SUM(KE327:KE330)+SUM(KS327:KS330)+SUM(BN327:BN330))</f>
        <v/>
      </c>
      <c r="D300" s="40" t="str">
        <f>IF(A300="","",SUM(DD300,DR300)+SUM(CB327:CB330)+SUM(CP327:CP330))</f>
        <v/>
      </c>
      <c r="E300" s="41" t="str">
        <f>IF(A300="","",SUM(NK300,MW300,MI300,LU300,LG318)+SUM(IA327:IA330)+SUM(IO327:IO330)+SUM(JC327:JC330)+SUM(JQ327:JQ330))</f>
        <v/>
      </c>
      <c r="F300" s="41" t="str">
        <f>IF(B300="","",SUM(FH300,FV300,GJ300)+SUM(HM327:HM330)+SUM(GY327:GY328))</f>
        <v/>
      </c>
      <c r="G300" s="91" t="str">
        <f>IF(A300="","",SUM(EF300,ET300))</f>
        <v/>
      </c>
      <c r="H300" s="42"/>
      <c r="I300" s="45"/>
      <c r="J300" s="45" t="str">
        <f t="shared" si="1470"/>
        <v/>
      </c>
      <c r="K300" s="45"/>
      <c r="L300" s="45" t="str">
        <f t="shared" si="1471"/>
        <v/>
      </c>
      <c r="M300" s="45"/>
      <c r="N300" s="45" t="str">
        <f t="shared" si="1472"/>
        <v/>
      </c>
      <c r="O300" s="45"/>
      <c r="P300" s="43"/>
      <c r="Q300" s="43" t="str">
        <f t="shared" si="1473"/>
        <v/>
      </c>
      <c r="R300" s="45" t="str">
        <f t="shared" si="1474"/>
        <v/>
      </c>
      <c r="S300" s="46" t="str">
        <f t="shared" si="1475"/>
        <v/>
      </c>
      <c r="T300" s="37"/>
      <c r="U300" s="29"/>
      <c r="V300" s="52" t="str">
        <f t="shared" si="1476"/>
        <v/>
      </c>
      <c r="W300" s="45"/>
      <c r="X300" s="45" t="str">
        <f t="shared" si="1477"/>
        <v/>
      </c>
      <c r="Y300" s="45"/>
      <c r="Z300" s="45" t="str">
        <f t="shared" si="1478"/>
        <v/>
      </c>
      <c r="AA300" s="45"/>
      <c r="AB300" s="45" t="str">
        <f t="shared" si="1479"/>
        <v/>
      </c>
      <c r="AC300" s="45"/>
      <c r="AD300" s="43"/>
      <c r="AE300" s="43" t="str">
        <f t="shared" si="1480"/>
        <v/>
      </c>
      <c r="AF300" s="45" t="str">
        <f t="shared" si="1481"/>
        <v/>
      </c>
      <c r="AG300" s="46" t="str">
        <f t="shared" si="1482"/>
        <v/>
      </c>
      <c r="AH300" s="37"/>
      <c r="AI300" s="29"/>
      <c r="AJ300" s="52" t="str">
        <f t="shared" si="1483"/>
        <v/>
      </c>
      <c r="AK300" s="45"/>
      <c r="AL300" s="45" t="str">
        <f t="shared" si="1484"/>
        <v/>
      </c>
      <c r="AM300" s="45"/>
      <c r="AN300" s="45" t="str">
        <f t="shared" si="1485"/>
        <v/>
      </c>
      <c r="AO300" s="45"/>
      <c r="AP300" s="45" t="str">
        <f t="shared" si="1486"/>
        <v/>
      </c>
      <c r="AQ300" s="45"/>
      <c r="AR300" s="43"/>
      <c r="AS300" s="43" t="str">
        <f t="shared" si="1487"/>
        <v/>
      </c>
      <c r="AT300" s="45" t="str">
        <f t="shared" si="1488"/>
        <v/>
      </c>
      <c r="AU300" s="46" t="str">
        <f t="shared" si="1489"/>
        <v/>
      </c>
      <c r="AV300" s="37"/>
      <c r="AW300" s="29"/>
      <c r="AX300" s="52" t="str">
        <f t="shared" si="1490"/>
        <v/>
      </c>
      <c r="AY300" s="45"/>
      <c r="AZ300" s="45" t="str">
        <f t="shared" si="1491"/>
        <v/>
      </c>
      <c r="BA300" s="45"/>
      <c r="BB300" s="45" t="str">
        <f t="shared" si="1492"/>
        <v/>
      </c>
      <c r="BC300" s="45"/>
      <c r="BD300" s="45" t="str">
        <f t="shared" si="1493"/>
        <v/>
      </c>
      <c r="BE300" s="45"/>
      <c r="BF300" s="43"/>
      <c r="BG300" s="43" t="str">
        <f t="shared" si="1494"/>
        <v/>
      </c>
      <c r="BH300" s="45" t="str">
        <f t="shared" si="1495"/>
        <v/>
      </c>
      <c r="BI300" s="46" t="str">
        <f t="shared" si="1496"/>
        <v/>
      </c>
      <c r="BJ300" s="37"/>
      <c r="BK300" s="29"/>
      <c r="BL300" s="47"/>
      <c r="BM300" s="43">
        <v>1923</v>
      </c>
      <c r="BN300" s="45">
        <f t="shared" si="1412"/>
        <v>13</v>
      </c>
      <c r="BO300" s="43">
        <v>38</v>
      </c>
      <c r="BP300" s="45">
        <f t="shared" si="1413"/>
        <v>2</v>
      </c>
      <c r="BQ300" s="45">
        <v>8</v>
      </c>
      <c r="BR300" s="45">
        <f t="shared" si="1414"/>
        <v>1</v>
      </c>
      <c r="BS300" s="43">
        <v>16</v>
      </c>
      <c r="BT300" s="63" t="str">
        <f t="shared" si="1415"/>
        <v>北斗サウンドボタン</v>
      </c>
      <c r="BU300" s="67">
        <f t="shared" si="1416"/>
        <v>1100</v>
      </c>
      <c r="BV300" s="43">
        <f t="shared" si="1417"/>
        <v>1100</v>
      </c>
      <c r="BW300" s="46">
        <f t="shared" si="1418"/>
        <v>0.84615384615384615</v>
      </c>
      <c r="BX300" s="37" t="s">
        <v>856</v>
      </c>
      <c r="BY300" s="57"/>
      <c r="BZ300" s="47"/>
      <c r="CA300" s="43">
        <v>7898</v>
      </c>
      <c r="CB300" s="45">
        <f t="shared" si="1419"/>
        <v>41</v>
      </c>
      <c r="CC300" s="43">
        <v>306</v>
      </c>
      <c r="CD300" s="45">
        <f t="shared" si="1420"/>
        <v>7</v>
      </c>
      <c r="CE300" s="45">
        <v>20</v>
      </c>
      <c r="CF300" s="45">
        <f t="shared" si="1421"/>
        <v>7</v>
      </c>
      <c r="CG300" s="43">
        <v>0</v>
      </c>
      <c r="CH300" s="63" t="str">
        <f t="shared" si="1422"/>
        <v>サンリオリボンポーチ</v>
      </c>
      <c r="CI300" s="67">
        <f t="shared" si="1423"/>
        <v>500</v>
      </c>
      <c r="CJ300" s="43">
        <f t="shared" si="1424"/>
        <v>3500</v>
      </c>
      <c r="CK300" s="46">
        <f t="shared" si="1425"/>
        <v>0.85365853658536583</v>
      </c>
      <c r="CL300" s="204" t="s">
        <v>785</v>
      </c>
      <c r="CM300" s="29"/>
      <c r="CN300" s="47"/>
      <c r="CO300" s="43">
        <v>3952</v>
      </c>
      <c r="CP300" s="45">
        <f t="shared" si="1426"/>
        <v>44</v>
      </c>
      <c r="CQ300" s="43">
        <v>103</v>
      </c>
      <c r="CR300" s="45">
        <f t="shared" si="1427"/>
        <v>3</v>
      </c>
      <c r="CS300" s="45">
        <v>19</v>
      </c>
      <c r="CT300" s="45">
        <f t="shared" si="1428"/>
        <v>5</v>
      </c>
      <c r="CU300" s="43">
        <v>0</v>
      </c>
      <c r="CV300" s="63" t="str">
        <f t="shared" si="1429"/>
        <v>サンリオケープポーチ</v>
      </c>
      <c r="CW300" s="67">
        <f t="shared" si="1430"/>
        <v>660</v>
      </c>
      <c r="CX300" s="43">
        <f t="shared" si="1431"/>
        <v>3300</v>
      </c>
      <c r="CY300" s="46">
        <f t="shared" si="1432"/>
        <v>0.75</v>
      </c>
      <c r="CZ300" s="37" t="s">
        <v>858</v>
      </c>
      <c r="DA300" s="29"/>
      <c r="DB300" s="52" t="str">
        <f t="shared" si="1407"/>
        <v/>
      </c>
      <c r="DC300" s="45"/>
      <c r="DD300" s="45" t="str">
        <f t="shared" si="1497"/>
        <v/>
      </c>
      <c r="DE300" s="45"/>
      <c r="DF300" s="45" t="str">
        <f t="shared" si="1498"/>
        <v/>
      </c>
      <c r="DG300" s="45"/>
      <c r="DH300" s="45" t="str">
        <f t="shared" si="1499"/>
        <v/>
      </c>
      <c r="DI300" s="45"/>
      <c r="DJ300" s="43"/>
      <c r="DK300" s="43" t="str">
        <f t="shared" si="1500"/>
        <v/>
      </c>
      <c r="DL300" s="45" t="str">
        <f t="shared" si="1501"/>
        <v/>
      </c>
      <c r="DM300" s="46" t="str">
        <f t="shared" si="1502"/>
        <v/>
      </c>
      <c r="DN300" s="37"/>
      <c r="DO300" s="29"/>
      <c r="DP300" s="52" t="str">
        <f t="shared" si="1503"/>
        <v/>
      </c>
      <c r="DQ300" s="45"/>
      <c r="DR300" s="45" t="str">
        <f t="shared" si="1504"/>
        <v/>
      </c>
      <c r="DS300" s="45"/>
      <c r="DT300" s="45" t="str">
        <f t="shared" si="1505"/>
        <v/>
      </c>
      <c r="DU300" s="45"/>
      <c r="DV300" s="45" t="str">
        <f t="shared" si="1506"/>
        <v/>
      </c>
      <c r="DW300" s="45"/>
      <c r="DX300" s="43"/>
      <c r="DY300" s="43" t="str">
        <f t="shared" si="1507"/>
        <v/>
      </c>
      <c r="DZ300" s="45" t="str">
        <f t="shared" si="1508"/>
        <v/>
      </c>
      <c r="EA300" s="46" t="str">
        <f t="shared" si="1509"/>
        <v/>
      </c>
      <c r="EB300" s="37"/>
      <c r="EC300" s="29"/>
      <c r="ED300" s="52" t="str">
        <f t="shared" si="1510"/>
        <v/>
      </c>
      <c r="EE300" s="45"/>
      <c r="EF300" s="45" t="str">
        <f t="shared" si="1511"/>
        <v/>
      </c>
      <c r="EG300" s="45"/>
      <c r="EH300" s="45" t="str">
        <f t="shared" si="1512"/>
        <v/>
      </c>
      <c r="EI300" s="45"/>
      <c r="EJ300" s="45" t="str">
        <f t="shared" si="1513"/>
        <v/>
      </c>
      <c r="EK300" s="45"/>
      <c r="EL300" s="43"/>
      <c r="EM300" s="43" t="str">
        <f t="shared" si="1514"/>
        <v/>
      </c>
      <c r="EN300" s="45" t="str">
        <f t="shared" si="1515"/>
        <v/>
      </c>
      <c r="EO300" s="46" t="str">
        <f t="shared" si="1516"/>
        <v/>
      </c>
      <c r="EP300" s="37"/>
      <c r="EQ300" s="29"/>
      <c r="ER300" s="52" t="str">
        <f t="shared" si="1517"/>
        <v/>
      </c>
      <c r="ES300" s="45"/>
      <c r="ET300" s="45" t="str">
        <f t="shared" si="1518"/>
        <v/>
      </c>
      <c r="EU300" s="45"/>
      <c r="EV300" s="45" t="str">
        <f t="shared" si="1519"/>
        <v/>
      </c>
      <c r="EW300" s="45"/>
      <c r="EX300" s="45" t="str">
        <f t="shared" si="1520"/>
        <v/>
      </c>
      <c r="EY300" s="45"/>
      <c r="EZ300" s="43"/>
      <c r="FA300" s="43" t="str">
        <f t="shared" si="1521"/>
        <v/>
      </c>
      <c r="FB300" s="45" t="str">
        <f t="shared" si="1522"/>
        <v/>
      </c>
      <c r="FC300" s="46" t="str">
        <f t="shared" si="1523"/>
        <v/>
      </c>
      <c r="FD300" s="37"/>
      <c r="FE300" s="60"/>
      <c r="FF300" s="52" t="str">
        <f t="shared" si="1524"/>
        <v/>
      </c>
      <c r="FG300" s="45"/>
      <c r="FH300" s="45" t="str">
        <f t="shared" si="1525"/>
        <v/>
      </c>
      <c r="FI300" s="45"/>
      <c r="FJ300" s="45" t="str">
        <f t="shared" si="1526"/>
        <v/>
      </c>
      <c r="FK300" s="45"/>
      <c r="FL300" s="45" t="str">
        <f t="shared" si="1527"/>
        <v/>
      </c>
      <c r="FM300" s="45"/>
      <c r="FN300" s="43"/>
      <c r="FO300" s="43" t="str">
        <f t="shared" si="1528"/>
        <v/>
      </c>
      <c r="FP300" s="45" t="str">
        <f t="shared" si="1529"/>
        <v/>
      </c>
      <c r="FQ300" s="46" t="str">
        <f t="shared" si="1530"/>
        <v/>
      </c>
      <c r="FR300" s="37"/>
      <c r="FS300" s="29"/>
      <c r="FT300" s="52" t="str">
        <f t="shared" si="1531"/>
        <v/>
      </c>
      <c r="FU300" s="45"/>
      <c r="FV300" s="45" t="str">
        <f t="shared" si="1532"/>
        <v/>
      </c>
      <c r="FW300" s="45"/>
      <c r="FX300" s="45" t="str">
        <f t="shared" si="1533"/>
        <v/>
      </c>
      <c r="FY300" s="45"/>
      <c r="FZ300" s="45" t="str">
        <f t="shared" si="1534"/>
        <v/>
      </c>
      <c r="GA300" s="45"/>
      <c r="GB300" s="43"/>
      <c r="GC300" s="43" t="str">
        <f t="shared" si="1535"/>
        <v/>
      </c>
      <c r="GD300" s="45" t="str">
        <f t="shared" si="1536"/>
        <v/>
      </c>
      <c r="GE300" s="46" t="str">
        <f t="shared" si="1537"/>
        <v/>
      </c>
      <c r="GF300" s="37"/>
      <c r="GG300" s="29"/>
      <c r="GH300" s="52" t="str">
        <f t="shared" si="1538"/>
        <v/>
      </c>
      <c r="GI300" s="45"/>
      <c r="GJ300" s="45" t="str">
        <f t="shared" si="1539"/>
        <v/>
      </c>
      <c r="GK300" s="45"/>
      <c r="GL300" s="45" t="str">
        <f t="shared" si="1540"/>
        <v/>
      </c>
      <c r="GM300" s="45"/>
      <c r="GN300" s="45" t="str">
        <f t="shared" si="1541"/>
        <v/>
      </c>
      <c r="GO300" s="45"/>
      <c r="GP300" s="43"/>
      <c r="GQ300" s="43" t="str">
        <f t="shared" si="1542"/>
        <v/>
      </c>
      <c r="GR300" s="45" t="str">
        <f t="shared" si="1543"/>
        <v/>
      </c>
      <c r="GS300" s="46" t="str">
        <f t="shared" si="1544"/>
        <v/>
      </c>
      <c r="GT300" s="37"/>
      <c r="GU300" s="61"/>
      <c r="GV300" s="47"/>
      <c r="GW300" s="62"/>
      <c r="GX300" s="43">
        <v>30799</v>
      </c>
      <c r="GY300" s="45">
        <f t="shared" si="1433"/>
        <v>640</v>
      </c>
      <c r="GZ300" s="43"/>
      <c r="HA300" s="45" t="str">
        <f t="shared" si="1434"/>
        <v/>
      </c>
      <c r="HB300" s="45">
        <v>2</v>
      </c>
      <c r="HC300" s="45">
        <f t="shared" si="1435"/>
        <v>1</v>
      </c>
      <c r="HD300" s="71">
        <v>1</v>
      </c>
      <c r="HE300" s="63" t="s">
        <v>685</v>
      </c>
      <c r="HF300" s="67">
        <v>2000</v>
      </c>
      <c r="HG300" s="43">
        <f t="shared" si="1436"/>
        <v>2000</v>
      </c>
      <c r="HH300" s="46">
        <f>IF(HC300="","",HG300/(GY300*100))</f>
        <v>3.125E-2</v>
      </c>
      <c r="HI300" s="37"/>
      <c r="HJ300" s="29"/>
      <c r="HK300" s="47"/>
      <c r="HL300" s="43">
        <v>1005</v>
      </c>
      <c r="HM300" s="45">
        <f t="shared" si="1437"/>
        <v>23</v>
      </c>
      <c r="HN300" s="43">
        <v>38</v>
      </c>
      <c r="HO300" s="45">
        <f t="shared" si="1438"/>
        <v>2</v>
      </c>
      <c r="HP300" s="45">
        <v>13</v>
      </c>
      <c r="HQ300" s="45">
        <f t="shared" si="1439"/>
        <v>2</v>
      </c>
      <c r="HR300" s="43"/>
      <c r="HS300" s="63" t="str">
        <f t="shared" si="1440"/>
        <v>ギャルキティマスコット</v>
      </c>
      <c r="HT300" s="67">
        <f t="shared" si="1441"/>
        <v>996</v>
      </c>
      <c r="HU300" s="43">
        <f t="shared" si="1442"/>
        <v>1992</v>
      </c>
      <c r="HV300" s="46">
        <f t="shared" si="1443"/>
        <v>0.86608695652173917</v>
      </c>
      <c r="HW300" s="37"/>
      <c r="HX300" s="360"/>
      <c r="HY300" s="47"/>
      <c r="HZ300" s="43">
        <v>5497</v>
      </c>
      <c r="IA300" s="45">
        <f t="shared" si="1444"/>
        <v>13</v>
      </c>
      <c r="IB300" s="43">
        <v>164</v>
      </c>
      <c r="IC300" s="45">
        <f t="shared" si="1445"/>
        <v>2</v>
      </c>
      <c r="ID300" s="45">
        <v>15</v>
      </c>
      <c r="IE300" s="45">
        <f t="shared" si="1446"/>
        <v>3</v>
      </c>
      <c r="IF300" s="43">
        <v>0</v>
      </c>
      <c r="IG300" s="63" t="str">
        <f t="shared" si="1447"/>
        <v>ギャルキティマスコット</v>
      </c>
      <c r="IH300" s="67">
        <f t="shared" si="1447"/>
        <v>500</v>
      </c>
      <c r="II300" s="43">
        <f t="shared" si="1448"/>
        <v>1500</v>
      </c>
      <c r="IJ300" s="46">
        <f t="shared" si="1449"/>
        <v>1.1538461538461537</v>
      </c>
      <c r="IK300" s="37" t="s">
        <v>859</v>
      </c>
      <c r="IL300" s="29"/>
      <c r="IM300" s="47"/>
      <c r="IN300" s="43">
        <v>6347</v>
      </c>
      <c r="IO300" s="45">
        <f t="shared" si="1450"/>
        <v>28</v>
      </c>
      <c r="IP300" s="43">
        <v>159</v>
      </c>
      <c r="IQ300" s="45">
        <f t="shared" si="1451"/>
        <v>1</v>
      </c>
      <c r="IR300" s="45">
        <v>19</v>
      </c>
      <c r="IS300" s="45">
        <f t="shared" si="1452"/>
        <v>1</v>
      </c>
      <c r="IT300" s="43">
        <v>0</v>
      </c>
      <c r="IU300" s="63" t="str">
        <f>IF(IN300="","",IU296)</f>
        <v>ジャグラーイヤホン</v>
      </c>
      <c r="IV300" s="67">
        <f>IF(IO300="","",IV296)</f>
        <v>1100</v>
      </c>
      <c r="IW300" s="43">
        <f t="shared" si="1454"/>
        <v>1100</v>
      </c>
      <c r="IX300" s="46">
        <f t="shared" si="1455"/>
        <v>0.39285714285714285</v>
      </c>
      <c r="IY300" s="37"/>
      <c r="IZ300" s="61"/>
      <c r="JA300" s="47"/>
      <c r="JB300" s="43">
        <v>4738</v>
      </c>
      <c r="JC300" s="45">
        <f t="shared" si="1456"/>
        <v>52</v>
      </c>
      <c r="JD300" s="43">
        <v>131</v>
      </c>
      <c r="JE300" s="45">
        <f t="shared" si="1457"/>
        <v>0</v>
      </c>
      <c r="JF300" s="45">
        <v>12</v>
      </c>
      <c r="JG300" s="45">
        <f t="shared" si="1458"/>
        <v>2</v>
      </c>
      <c r="JH300" s="43">
        <v>5</v>
      </c>
      <c r="JI300" s="63" t="str">
        <f t="shared" si="1459"/>
        <v>キティでかぱっちん</v>
      </c>
      <c r="JJ300" s="67">
        <f t="shared" si="1460"/>
        <v>0</v>
      </c>
      <c r="JK300" s="43">
        <f t="shared" si="1461"/>
        <v>0</v>
      </c>
      <c r="JL300" s="46">
        <f t="shared" si="1462"/>
        <v>0</v>
      </c>
      <c r="JM300" s="37"/>
      <c r="JN300" s="29"/>
      <c r="JO300" s="47"/>
      <c r="JP300" s="43">
        <v>6452</v>
      </c>
      <c r="JQ300" s="45">
        <f t="shared" si="1463"/>
        <v>22</v>
      </c>
      <c r="JR300" s="43">
        <v>136</v>
      </c>
      <c r="JS300" s="45">
        <f t="shared" si="1464"/>
        <v>0</v>
      </c>
      <c r="JT300" s="45">
        <v>17</v>
      </c>
      <c r="JU300" s="45">
        <f t="shared" si="1465"/>
        <v>0</v>
      </c>
      <c r="JV300" s="43">
        <v>0</v>
      </c>
      <c r="JW300" s="63" t="str">
        <f t="shared" si="1466"/>
        <v>モンチッチマスコット2</v>
      </c>
      <c r="JX300" s="67">
        <f t="shared" si="1467"/>
        <v>539</v>
      </c>
      <c r="JY300" s="43">
        <f t="shared" si="1468"/>
        <v>0</v>
      </c>
      <c r="JZ300" s="46">
        <f t="shared" si="1469"/>
        <v>0</v>
      </c>
      <c r="KA300" s="37" t="s">
        <v>161</v>
      </c>
      <c r="KB300" s="51"/>
      <c r="KC300" s="47"/>
      <c r="KD300" s="43">
        <v>11301</v>
      </c>
      <c r="KE300" s="45">
        <f>IF(KD300="","",KD300-KD296)</f>
        <v>74</v>
      </c>
      <c r="KF300" s="43">
        <v>325</v>
      </c>
      <c r="KG300" s="45">
        <f>IF(KF300="","",KF300-KF296)</f>
        <v>2</v>
      </c>
      <c r="KH300" s="45">
        <v>15</v>
      </c>
      <c r="KI300" s="45">
        <f>IF(KH300="","",KH296+KJ296-KH300)</f>
        <v>-4</v>
      </c>
      <c r="KJ300" s="43"/>
      <c r="KK300" s="63" t="str">
        <f>IF(KD300="","",KK296)</f>
        <v>雪見イヤホン</v>
      </c>
      <c r="KL300" s="67">
        <f>IF(KE300="","",KL296)</f>
        <v>1100</v>
      </c>
      <c r="KM300" s="43">
        <f>IF(KH300="","",KI300*KL300)</f>
        <v>-4400</v>
      </c>
      <c r="KN300" s="46">
        <f>IF(KI300="","",KM300/(KE300*100))</f>
        <v>-0.59459459459459463</v>
      </c>
      <c r="KO300" s="37"/>
      <c r="KP300" s="29"/>
      <c r="KQ300" s="47"/>
      <c r="KR300" s="43">
        <v>3028</v>
      </c>
      <c r="KS300" s="45">
        <f>IF(KR300="","",KR300-KR296)</f>
        <v>33</v>
      </c>
      <c r="KT300" s="43">
        <v>76</v>
      </c>
      <c r="KU300" s="45">
        <f>IF(KT300="","",KT300-KT296)</f>
        <v>3</v>
      </c>
      <c r="KV300" s="45">
        <v>22</v>
      </c>
      <c r="KW300" s="45">
        <f>IF(KV300="","",KV296+KX296-KV300)</f>
        <v>6</v>
      </c>
      <c r="KX300" s="43">
        <v>0</v>
      </c>
      <c r="KY300" s="63" t="str">
        <f>IF(KR300="","",KY296)</f>
        <v>モンチッチケース</v>
      </c>
      <c r="KZ300" s="67">
        <f>IF(KS300="","",KZ296)</f>
        <v>1000</v>
      </c>
      <c r="LA300" s="43">
        <f>IF(KV300="","",KW300*KZ300)</f>
        <v>6000</v>
      </c>
      <c r="LB300" s="46">
        <f>IF(KW300="","",LA300/(KS300*100))</f>
        <v>1.8181818181818181</v>
      </c>
      <c r="LC300" s="37"/>
      <c r="LD300" s="29"/>
      <c r="LE300" s="52">
        <f>IF(A294="","",A294)</f>
        <v>46055</v>
      </c>
      <c r="LF300" s="43">
        <v>76782</v>
      </c>
      <c r="LG300" s="86">
        <f>IF(LF300="","",LF300-LF297)</f>
        <v>1515</v>
      </c>
      <c r="LH300" s="43">
        <v>445</v>
      </c>
      <c r="LI300" s="43">
        <f t="shared" si="1409"/>
        <v>0</v>
      </c>
      <c r="LJ300" s="43">
        <v>2</v>
      </c>
      <c r="LK300" s="87">
        <f t="shared" si="1410"/>
        <v>0</v>
      </c>
      <c r="LL300" s="43">
        <v>0</v>
      </c>
      <c r="LM300" s="65" t="str">
        <f>IF(LF300="","",LM297)</f>
        <v>スヌーピーぬいぐるみ、コキンちゃん</v>
      </c>
      <c r="LN300" s="48">
        <f>IF(LG300="","",LN297)</f>
        <v>1000</v>
      </c>
      <c r="LO300" s="87">
        <f t="shared" si="1411"/>
        <v>0</v>
      </c>
      <c r="LP300" s="53"/>
      <c r="LQ300" s="37"/>
      <c r="LR300" s="29"/>
      <c r="LS300" s="52" t="str">
        <f t="shared" si="1408"/>
        <v/>
      </c>
      <c r="LT300" s="45"/>
      <c r="LU300" s="45" t="str">
        <f t="shared" si="1545"/>
        <v/>
      </c>
      <c r="LV300" s="45"/>
      <c r="LW300" s="45" t="str">
        <f t="shared" si="1546"/>
        <v/>
      </c>
      <c r="LX300" s="45"/>
      <c r="LY300" s="45" t="str">
        <f t="shared" si="1547"/>
        <v/>
      </c>
      <c r="LZ300" s="45"/>
      <c r="MA300" s="43"/>
      <c r="MB300" s="43" t="str">
        <f t="shared" si="1548"/>
        <v/>
      </c>
      <c r="MC300" s="45" t="str">
        <f t="shared" si="1549"/>
        <v/>
      </c>
      <c r="MD300" s="46" t="str">
        <f t="shared" si="1550"/>
        <v/>
      </c>
      <c r="ME300" s="37"/>
      <c r="MF300" s="29"/>
      <c r="MG300" s="52" t="str">
        <f t="shared" si="1551"/>
        <v/>
      </c>
      <c r="MH300" s="45"/>
      <c r="MI300" s="45" t="str">
        <f t="shared" si="1552"/>
        <v/>
      </c>
      <c r="MJ300" s="45"/>
      <c r="MK300" s="45" t="str">
        <f t="shared" si="1553"/>
        <v/>
      </c>
      <c r="ML300" s="45"/>
      <c r="MM300" s="45" t="str">
        <f t="shared" si="1554"/>
        <v/>
      </c>
      <c r="MN300" s="45"/>
      <c r="MO300" s="43"/>
      <c r="MP300" s="43" t="str">
        <f t="shared" si="1555"/>
        <v/>
      </c>
      <c r="MQ300" s="45" t="str">
        <f t="shared" si="1556"/>
        <v/>
      </c>
      <c r="MR300" s="46" t="str">
        <f t="shared" si="1557"/>
        <v/>
      </c>
      <c r="MS300" s="37"/>
      <c r="MT300" s="29"/>
      <c r="MU300" s="52" t="str">
        <f t="shared" si="1558"/>
        <v/>
      </c>
      <c r="MV300" s="45"/>
      <c r="MW300" s="45" t="str">
        <f t="shared" si="1559"/>
        <v/>
      </c>
      <c r="MX300" s="45"/>
      <c r="MY300" s="45" t="str">
        <f t="shared" si="1560"/>
        <v/>
      </c>
      <c r="MZ300" s="45"/>
      <c r="NA300" s="45" t="str">
        <f t="shared" si="1561"/>
        <v/>
      </c>
      <c r="NB300" s="45"/>
      <c r="NC300" s="43"/>
      <c r="ND300" s="43" t="str">
        <f t="shared" si="1562"/>
        <v/>
      </c>
      <c r="NE300" s="45" t="str">
        <f t="shared" si="1563"/>
        <v/>
      </c>
      <c r="NF300" s="46" t="str">
        <f t="shared" si="1564"/>
        <v/>
      </c>
      <c r="NG300" s="37"/>
      <c r="NH300" s="29"/>
      <c r="NI300" s="52" t="str">
        <f t="shared" si="1565"/>
        <v/>
      </c>
      <c r="NJ300" s="45"/>
      <c r="NK300" s="45" t="str">
        <f t="shared" si="1566"/>
        <v/>
      </c>
      <c r="NL300" s="45"/>
      <c r="NM300" s="45" t="str">
        <f t="shared" si="1567"/>
        <v/>
      </c>
      <c r="NN300" s="45"/>
      <c r="NO300" s="45" t="str">
        <f t="shared" si="1568"/>
        <v/>
      </c>
      <c r="NP300" s="45"/>
      <c r="NQ300" s="43"/>
      <c r="NR300" s="43" t="str">
        <f t="shared" si="1569"/>
        <v/>
      </c>
      <c r="NS300" s="45" t="str">
        <f t="shared" si="1570"/>
        <v/>
      </c>
      <c r="NT300" s="46" t="str">
        <f t="shared" si="1571"/>
        <v/>
      </c>
      <c r="NU300" s="37"/>
    </row>
    <row r="301" spans="1:385" x14ac:dyDescent="0.25">
      <c r="A301" s="38"/>
      <c r="B301" s="39" t="str">
        <f>IF(A301="","",SUM(J301,LG321,AL301,DR301,AZ301,DD301,LU301,NK301,MW301,MI301,X301,FH301,FV301,GJ301,EF301,ET301)+SUM(GY331:GY332)+SUM(HM331:HM334)+SUM(CP331:CP334)+SUM(BN331:BN334)+SUM(KS331:KS334)+SUM(KE331:KE334)+SUM(CB331:CB334)+SUM(IA331:IA334)+SUM(IO331:IO334)+SUM(JC331:JC334)+SUM(JQ331:JQ334))</f>
        <v/>
      </c>
      <c r="C301" s="40" t="str">
        <f>IF(A301="","",SUM(J301,X301,AL301,AZ301)+SUM(KE331:KE334)+SUM(KS331:KS334)+SUM(BN331:BN334))</f>
        <v/>
      </c>
      <c r="D301" s="40" t="str">
        <f>IF(A301="","",SUM(DD301,DR301)+SUM(CB331:CB334)+SUM(CP331:CP334))</f>
        <v/>
      </c>
      <c r="E301" s="41" t="str">
        <f>IF(A301="","",SUM(NK301,MW301,MI301,LU301,LG321)+SUM(IA331:IA334)+SUM(IO331:IO334)+SUM(JC331:JC334)+SUM(JQ331:JQ334))</f>
        <v/>
      </c>
      <c r="F301" s="41" t="str">
        <f>IF(B301="","",SUM(FH301,FV301,GJ301)+SUM(HM331:HM334)+SUM(GY331:GY332))</f>
        <v/>
      </c>
      <c r="G301" s="91" t="str">
        <f>IF(A301="","",SUM(EF301,ET301))</f>
        <v/>
      </c>
      <c r="H301" s="42"/>
      <c r="I301" s="45"/>
      <c r="J301" s="45" t="str">
        <f t="shared" si="1470"/>
        <v/>
      </c>
      <c r="K301" s="45"/>
      <c r="L301" s="45" t="str">
        <f t="shared" si="1471"/>
        <v/>
      </c>
      <c r="M301" s="45"/>
      <c r="N301" s="45" t="str">
        <f t="shared" si="1472"/>
        <v/>
      </c>
      <c r="O301" s="45"/>
      <c r="P301" s="43"/>
      <c r="Q301" s="43" t="str">
        <f t="shared" si="1473"/>
        <v/>
      </c>
      <c r="R301" s="45" t="str">
        <f t="shared" si="1474"/>
        <v/>
      </c>
      <c r="S301" s="46" t="str">
        <f t="shared" si="1475"/>
        <v/>
      </c>
      <c r="T301" s="37"/>
      <c r="U301" s="29"/>
      <c r="V301" s="52" t="str">
        <f t="shared" si="1476"/>
        <v/>
      </c>
      <c r="W301" s="45"/>
      <c r="X301" s="45" t="str">
        <f t="shared" si="1477"/>
        <v/>
      </c>
      <c r="Y301" s="45"/>
      <c r="Z301" s="45" t="str">
        <f t="shared" si="1478"/>
        <v/>
      </c>
      <c r="AA301" s="45"/>
      <c r="AB301" s="45" t="str">
        <f t="shared" si="1479"/>
        <v/>
      </c>
      <c r="AC301" s="45"/>
      <c r="AD301" s="43"/>
      <c r="AE301" s="43" t="str">
        <f t="shared" si="1480"/>
        <v/>
      </c>
      <c r="AF301" s="45" t="str">
        <f t="shared" si="1481"/>
        <v/>
      </c>
      <c r="AG301" s="46" t="str">
        <f t="shared" si="1482"/>
        <v/>
      </c>
      <c r="AH301" s="37"/>
      <c r="AI301" s="29"/>
      <c r="AJ301" s="52" t="str">
        <f t="shared" si="1483"/>
        <v/>
      </c>
      <c r="AK301" s="45"/>
      <c r="AL301" s="45" t="str">
        <f t="shared" si="1484"/>
        <v/>
      </c>
      <c r="AM301" s="45"/>
      <c r="AN301" s="45" t="str">
        <f t="shared" si="1485"/>
        <v/>
      </c>
      <c r="AO301" s="45"/>
      <c r="AP301" s="45" t="str">
        <f t="shared" si="1486"/>
        <v/>
      </c>
      <c r="AQ301" s="45"/>
      <c r="AR301" s="43"/>
      <c r="AS301" s="43" t="str">
        <f t="shared" si="1487"/>
        <v/>
      </c>
      <c r="AT301" s="45" t="str">
        <f t="shared" si="1488"/>
        <v/>
      </c>
      <c r="AU301" s="46" t="str">
        <f t="shared" si="1489"/>
        <v/>
      </c>
      <c r="AV301" s="37"/>
      <c r="AW301" s="29"/>
      <c r="AX301" s="52" t="str">
        <f t="shared" si="1490"/>
        <v/>
      </c>
      <c r="AY301" s="45"/>
      <c r="AZ301" s="45" t="str">
        <f t="shared" si="1491"/>
        <v/>
      </c>
      <c r="BA301" s="45"/>
      <c r="BB301" s="45" t="str">
        <f t="shared" si="1492"/>
        <v/>
      </c>
      <c r="BC301" s="45"/>
      <c r="BD301" s="45" t="str">
        <f t="shared" si="1493"/>
        <v/>
      </c>
      <c r="BE301" s="45"/>
      <c r="BF301" s="43"/>
      <c r="BG301" s="43" t="str">
        <f t="shared" si="1494"/>
        <v/>
      </c>
      <c r="BH301" s="45" t="str">
        <f t="shared" si="1495"/>
        <v/>
      </c>
      <c r="BI301" s="46" t="str">
        <f t="shared" si="1496"/>
        <v/>
      </c>
      <c r="BJ301" s="37"/>
      <c r="BK301" s="29"/>
      <c r="BL301" s="47"/>
      <c r="BM301" s="45">
        <v>4165</v>
      </c>
      <c r="BN301" s="45">
        <f t="shared" si="1412"/>
        <v>168</v>
      </c>
      <c r="BO301" s="45">
        <v>107</v>
      </c>
      <c r="BP301" s="45">
        <f t="shared" si="1413"/>
        <v>6</v>
      </c>
      <c r="BQ301" s="45">
        <v>7</v>
      </c>
      <c r="BR301" s="45">
        <f t="shared" si="1414"/>
        <v>6</v>
      </c>
      <c r="BS301" s="27">
        <v>4</v>
      </c>
      <c r="BT301" s="63" t="str">
        <f t="shared" si="1415"/>
        <v>サンリオボアバンスクリップ</v>
      </c>
      <c r="BU301" s="67">
        <f t="shared" si="1416"/>
        <v>1100</v>
      </c>
      <c r="BV301" s="45">
        <f t="shared" si="1417"/>
        <v>6600</v>
      </c>
      <c r="BW301" s="46">
        <f t="shared" si="1418"/>
        <v>0.39285714285714285</v>
      </c>
      <c r="BX301" s="37"/>
      <c r="BY301" s="57"/>
      <c r="BZ301" s="47"/>
      <c r="CA301" s="45">
        <v>9387</v>
      </c>
      <c r="CB301" s="45">
        <f t="shared" si="1419"/>
        <v>45</v>
      </c>
      <c r="CC301" s="45">
        <v>455</v>
      </c>
      <c r="CD301" s="45">
        <f t="shared" si="1420"/>
        <v>2</v>
      </c>
      <c r="CE301" s="45">
        <v>9</v>
      </c>
      <c r="CF301" s="45">
        <f t="shared" si="1421"/>
        <v>2</v>
      </c>
      <c r="CG301" s="27">
        <v>0</v>
      </c>
      <c r="CH301" s="63" t="str">
        <f t="shared" si="1422"/>
        <v>サンリオボアバンスクリップ</v>
      </c>
      <c r="CI301" s="67">
        <f t="shared" si="1423"/>
        <v>1100</v>
      </c>
      <c r="CJ301" s="45">
        <f t="shared" si="1424"/>
        <v>2200</v>
      </c>
      <c r="CK301" s="46">
        <f t="shared" si="1425"/>
        <v>0.48888888888888887</v>
      </c>
      <c r="CL301" s="37"/>
      <c r="CM301" s="29"/>
      <c r="CN301" s="47"/>
      <c r="CO301" s="45">
        <v>3755</v>
      </c>
      <c r="CP301" s="45">
        <f t="shared" si="1426"/>
        <v>38</v>
      </c>
      <c r="CQ301" s="45">
        <v>123</v>
      </c>
      <c r="CR301" s="45">
        <f t="shared" si="1427"/>
        <v>0</v>
      </c>
      <c r="CS301" s="45">
        <v>12</v>
      </c>
      <c r="CT301" s="45">
        <f t="shared" si="1428"/>
        <v>1</v>
      </c>
      <c r="CU301" s="27">
        <v>0</v>
      </c>
      <c r="CV301" s="63" t="str">
        <f t="shared" si="1429"/>
        <v>モンチッチマスコット</v>
      </c>
      <c r="CW301" s="67">
        <f t="shared" si="1430"/>
        <v>0</v>
      </c>
      <c r="CX301" s="45">
        <f t="shared" si="1431"/>
        <v>0</v>
      </c>
      <c r="CY301" s="46">
        <f t="shared" si="1432"/>
        <v>0</v>
      </c>
      <c r="CZ301" s="37"/>
      <c r="DA301" s="29"/>
      <c r="DB301" s="52" t="str">
        <f t="shared" si="1407"/>
        <v/>
      </c>
      <c r="DC301" s="45"/>
      <c r="DD301" s="45" t="str">
        <f t="shared" si="1497"/>
        <v/>
      </c>
      <c r="DE301" s="45"/>
      <c r="DF301" s="45" t="str">
        <f t="shared" si="1498"/>
        <v/>
      </c>
      <c r="DG301" s="45"/>
      <c r="DH301" s="45" t="str">
        <f t="shared" si="1499"/>
        <v/>
      </c>
      <c r="DI301" s="45"/>
      <c r="DJ301" s="43"/>
      <c r="DK301" s="43" t="str">
        <f t="shared" si="1500"/>
        <v/>
      </c>
      <c r="DL301" s="45" t="str">
        <f t="shared" si="1501"/>
        <v/>
      </c>
      <c r="DM301" s="46" t="str">
        <f t="shared" si="1502"/>
        <v/>
      </c>
      <c r="DN301" s="37"/>
      <c r="DO301" s="29"/>
      <c r="DP301" s="52" t="str">
        <f t="shared" si="1503"/>
        <v/>
      </c>
      <c r="DQ301" s="45"/>
      <c r="DR301" s="45" t="str">
        <f t="shared" si="1504"/>
        <v/>
      </c>
      <c r="DS301" s="45"/>
      <c r="DT301" s="45" t="str">
        <f t="shared" si="1505"/>
        <v/>
      </c>
      <c r="DU301" s="45"/>
      <c r="DV301" s="45" t="str">
        <f t="shared" si="1506"/>
        <v/>
      </c>
      <c r="DW301" s="45"/>
      <c r="DX301" s="43"/>
      <c r="DY301" s="43" t="str">
        <f t="shared" si="1507"/>
        <v/>
      </c>
      <c r="DZ301" s="45" t="str">
        <f t="shared" si="1508"/>
        <v/>
      </c>
      <c r="EA301" s="46" t="str">
        <f t="shared" si="1509"/>
        <v/>
      </c>
      <c r="EB301" s="37"/>
      <c r="EC301" s="29"/>
      <c r="ED301" s="52" t="str">
        <f t="shared" si="1510"/>
        <v/>
      </c>
      <c r="EE301" s="45"/>
      <c r="EF301" s="45" t="str">
        <f t="shared" si="1511"/>
        <v/>
      </c>
      <c r="EG301" s="45"/>
      <c r="EH301" s="45" t="str">
        <f t="shared" si="1512"/>
        <v/>
      </c>
      <c r="EI301" s="45"/>
      <c r="EJ301" s="45" t="str">
        <f t="shared" si="1513"/>
        <v/>
      </c>
      <c r="EK301" s="45"/>
      <c r="EL301" s="43"/>
      <c r="EM301" s="43" t="str">
        <f t="shared" si="1514"/>
        <v/>
      </c>
      <c r="EN301" s="45" t="str">
        <f t="shared" si="1515"/>
        <v/>
      </c>
      <c r="EO301" s="46" t="str">
        <f t="shared" si="1516"/>
        <v/>
      </c>
      <c r="EP301" s="37"/>
      <c r="EQ301" s="29"/>
      <c r="ER301" s="52" t="str">
        <f t="shared" si="1517"/>
        <v/>
      </c>
      <c r="ES301" s="45"/>
      <c r="ET301" s="45" t="str">
        <f t="shared" si="1518"/>
        <v/>
      </c>
      <c r="EU301" s="45"/>
      <c r="EV301" s="45" t="str">
        <f t="shared" si="1519"/>
        <v/>
      </c>
      <c r="EW301" s="45"/>
      <c r="EX301" s="45" t="str">
        <f t="shared" si="1520"/>
        <v/>
      </c>
      <c r="EY301" s="45"/>
      <c r="EZ301" s="43"/>
      <c r="FA301" s="43" t="str">
        <f t="shared" si="1521"/>
        <v/>
      </c>
      <c r="FB301" s="45" t="str">
        <f t="shared" si="1522"/>
        <v/>
      </c>
      <c r="FC301" s="46" t="str">
        <f t="shared" si="1523"/>
        <v/>
      </c>
      <c r="FD301" s="37"/>
      <c r="FE301" s="60"/>
      <c r="FF301" s="52" t="str">
        <f t="shared" si="1524"/>
        <v/>
      </c>
      <c r="FG301" s="45"/>
      <c r="FH301" s="45" t="str">
        <f t="shared" si="1525"/>
        <v/>
      </c>
      <c r="FI301" s="45"/>
      <c r="FJ301" s="45" t="str">
        <f t="shared" si="1526"/>
        <v/>
      </c>
      <c r="FK301" s="45"/>
      <c r="FL301" s="45" t="str">
        <f t="shared" si="1527"/>
        <v/>
      </c>
      <c r="FM301" s="45"/>
      <c r="FN301" s="43"/>
      <c r="FO301" s="43" t="str">
        <f t="shared" si="1528"/>
        <v/>
      </c>
      <c r="FP301" s="45" t="str">
        <f t="shared" si="1529"/>
        <v/>
      </c>
      <c r="FQ301" s="46" t="str">
        <f t="shared" si="1530"/>
        <v/>
      </c>
      <c r="FR301" s="37"/>
      <c r="FS301" s="29"/>
      <c r="FT301" s="52" t="str">
        <f t="shared" si="1531"/>
        <v/>
      </c>
      <c r="FU301" s="45"/>
      <c r="FV301" s="45" t="str">
        <f t="shared" si="1532"/>
        <v/>
      </c>
      <c r="FW301" s="45"/>
      <c r="FX301" s="45" t="str">
        <f t="shared" si="1533"/>
        <v/>
      </c>
      <c r="FY301" s="45"/>
      <c r="FZ301" s="45" t="str">
        <f t="shared" si="1534"/>
        <v/>
      </c>
      <c r="GA301" s="45"/>
      <c r="GB301" s="43"/>
      <c r="GC301" s="43" t="str">
        <f t="shared" si="1535"/>
        <v/>
      </c>
      <c r="GD301" s="45" t="str">
        <f t="shared" si="1536"/>
        <v/>
      </c>
      <c r="GE301" s="46" t="str">
        <f t="shared" si="1537"/>
        <v/>
      </c>
      <c r="GF301" s="37"/>
      <c r="GG301" s="29"/>
      <c r="GH301" s="52" t="str">
        <f t="shared" si="1538"/>
        <v/>
      </c>
      <c r="GI301" s="45"/>
      <c r="GJ301" s="45" t="str">
        <f t="shared" si="1539"/>
        <v/>
      </c>
      <c r="GK301" s="45"/>
      <c r="GL301" s="45" t="str">
        <f t="shared" si="1540"/>
        <v/>
      </c>
      <c r="GM301" s="45"/>
      <c r="GN301" s="45" t="str">
        <f t="shared" si="1541"/>
        <v/>
      </c>
      <c r="GO301" s="45"/>
      <c r="GP301" s="43"/>
      <c r="GQ301" s="43" t="str">
        <f t="shared" si="1542"/>
        <v/>
      </c>
      <c r="GR301" s="45" t="str">
        <f t="shared" si="1543"/>
        <v/>
      </c>
      <c r="GS301" s="46" t="str">
        <f t="shared" si="1544"/>
        <v/>
      </c>
      <c r="GT301" s="37"/>
      <c r="GU301" s="61"/>
      <c r="GV301" s="47"/>
      <c r="GW301" s="30"/>
      <c r="GX301" s="45"/>
      <c r="GY301" s="45" t="str">
        <f t="shared" si="1433"/>
        <v/>
      </c>
      <c r="GZ301" s="45"/>
      <c r="HA301" s="45" t="str">
        <f t="shared" si="1434"/>
        <v/>
      </c>
      <c r="HB301" s="45">
        <v>8</v>
      </c>
      <c r="HC301" s="45">
        <f t="shared" si="1435"/>
        <v>0</v>
      </c>
      <c r="HD301" s="71">
        <v>0</v>
      </c>
      <c r="HE301" s="63" t="str">
        <f>IF(GX299="","",HE297)</f>
        <v>アンパンおべんとパズル</v>
      </c>
      <c r="HF301" s="67">
        <f>IF(GX299="","",HF297)</f>
        <v>1100</v>
      </c>
      <c r="HG301" s="45">
        <f t="shared" si="1436"/>
        <v>0</v>
      </c>
      <c r="HH301" s="46">
        <f>IF(HC301="","",HG301/(GY300*100))</f>
        <v>0</v>
      </c>
      <c r="HI301" s="37"/>
      <c r="HJ301" s="29"/>
      <c r="HK301" s="47"/>
      <c r="HL301" s="45">
        <v>2162</v>
      </c>
      <c r="HM301" s="45">
        <f t="shared" si="1437"/>
        <v>85</v>
      </c>
      <c r="HN301" s="45">
        <v>52</v>
      </c>
      <c r="HO301" s="45">
        <f t="shared" si="1438"/>
        <v>5</v>
      </c>
      <c r="HP301" s="45">
        <v>56</v>
      </c>
      <c r="HQ301" s="45">
        <f t="shared" si="1439"/>
        <v>5</v>
      </c>
      <c r="HR301" s="27">
        <v>5</v>
      </c>
      <c r="HS301" s="63" t="str">
        <f t="shared" si="1440"/>
        <v>ゲームアーク</v>
      </c>
      <c r="HT301" s="67">
        <f t="shared" si="1441"/>
        <v>600</v>
      </c>
      <c r="HU301" s="45">
        <f t="shared" si="1442"/>
        <v>3000</v>
      </c>
      <c r="HV301" s="46">
        <f t="shared" si="1443"/>
        <v>0.35294117647058826</v>
      </c>
      <c r="HW301" s="37" t="s">
        <v>440</v>
      </c>
      <c r="HX301" s="360"/>
      <c r="HY301" s="47"/>
      <c r="HZ301" s="45">
        <v>7172</v>
      </c>
      <c r="IA301" s="45">
        <f t="shared" si="1444"/>
        <v>28</v>
      </c>
      <c r="IB301" s="45">
        <v>182</v>
      </c>
      <c r="IC301" s="45">
        <f t="shared" si="1445"/>
        <v>0</v>
      </c>
      <c r="ID301" s="45">
        <v>24</v>
      </c>
      <c r="IE301" s="45">
        <f t="shared" si="1446"/>
        <v>0</v>
      </c>
      <c r="IF301" s="27">
        <v>0</v>
      </c>
      <c r="IG301" s="63" t="str">
        <f t="shared" si="1447"/>
        <v>ラブブマスコット</v>
      </c>
      <c r="IH301" s="67">
        <f t="shared" si="1447"/>
        <v>0</v>
      </c>
      <c r="II301" s="45">
        <f t="shared" si="1448"/>
        <v>0</v>
      </c>
      <c r="IJ301" s="46">
        <f t="shared" si="1449"/>
        <v>0</v>
      </c>
      <c r="IK301" s="37"/>
      <c r="IL301" s="29"/>
      <c r="IM301" s="47"/>
      <c r="IN301" s="45">
        <v>5202</v>
      </c>
      <c r="IO301" s="45">
        <f t="shared" si="1450"/>
        <v>32</v>
      </c>
      <c r="IP301" s="45">
        <v>376</v>
      </c>
      <c r="IQ301" s="45">
        <f t="shared" si="1451"/>
        <v>4</v>
      </c>
      <c r="IR301" s="45">
        <v>86</v>
      </c>
      <c r="IS301" s="45">
        <f t="shared" si="1452"/>
        <v>4</v>
      </c>
      <c r="IT301" s="27">
        <v>0</v>
      </c>
      <c r="IU301" s="63" t="str">
        <f>IF(IN301="","",IU297)</f>
        <v>アングリーキーホルダー</v>
      </c>
      <c r="IV301" s="67">
        <f>IF(IO301="","",IV297)</f>
        <v>200</v>
      </c>
      <c r="IW301" s="45">
        <f t="shared" si="1454"/>
        <v>800</v>
      </c>
      <c r="IX301" s="46">
        <f t="shared" si="1455"/>
        <v>0.25</v>
      </c>
      <c r="IY301" s="37"/>
      <c r="IZ301" s="61"/>
      <c r="JA301" s="47"/>
      <c r="JB301" s="45">
        <v>8539</v>
      </c>
      <c r="JC301" s="45">
        <f t="shared" si="1456"/>
        <v>46</v>
      </c>
      <c r="JD301" s="45">
        <v>500</v>
      </c>
      <c r="JE301" s="45">
        <f t="shared" si="1457"/>
        <v>2</v>
      </c>
      <c r="JF301" s="45">
        <v>104</v>
      </c>
      <c r="JG301" s="45">
        <f t="shared" si="1458"/>
        <v>2</v>
      </c>
      <c r="JH301" s="27">
        <v>0</v>
      </c>
      <c r="JI301" s="63" t="str">
        <f t="shared" si="1459"/>
        <v>AIモンスターラバー</v>
      </c>
      <c r="JJ301" s="67">
        <f t="shared" si="1460"/>
        <v>250</v>
      </c>
      <c r="JK301" s="45">
        <f t="shared" si="1461"/>
        <v>500</v>
      </c>
      <c r="JL301" s="46">
        <f t="shared" si="1462"/>
        <v>0.10869565217391304</v>
      </c>
      <c r="JM301" s="37"/>
      <c r="JN301" s="29"/>
      <c r="JO301" s="47"/>
      <c r="JP301" s="45">
        <v>6639</v>
      </c>
      <c r="JQ301" s="45">
        <f t="shared" si="1463"/>
        <v>30</v>
      </c>
      <c r="JR301" s="45">
        <v>303</v>
      </c>
      <c r="JS301" s="45">
        <f t="shared" si="1464"/>
        <v>0</v>
      </c>
      <c r="JT301" s="45">
        <v>20</v>
      </c>
      <c r="JU301" s="45">
        <f t="shared" si="1465"/>
        <v>0</v>
      </c>
      <c r="JV301" s="27">
        <v>0</v>
      </c>
      <c r="JW301" s="63" t="str">
        <f t="shared" si="1466"/>
        <v>サンリオホワイトマスコット</v>
      </c>
      <c r="JX301" s="67">
        <f t="shared" si="1467"/>
        <v>0</v>
      </c>
      <c r="JY301" s="45">
        <f t="shared" si="1468"/>
        <v>0</v>
      </c>
      <c r="JZ301" s="46">
        <f t="shared" si="1469"/>
        <v>0</v>
      </c>
      <c r="KA301" s="37"/>
      <c r="KB301" s="51"/>
      <c r="KC301" s="47"/>
      <c r="KD301" s="45">
        <v>13261</v>
      </c>
      <c r="KE301" s="45">
        <f>IF(KD301="","",KD301-KD297)</f>
        <v>58</v>
      </c>
      <c r="KF301" s="45">
        <v>697</v>
      </c>
      <c r="KG301" s="45">
        <f>IF(KF301="","",KF301-KF297)</f>
        <v>5</v>
      </c>
      <c r="KH301" s="45">
        <v>17</v>
      </c>
      <c r="KI301" s="45">
        <f>IF(KH301="","",KH297+KJ297-KH301)</f>
        <v>5</v>
      </c>
      <c r="KJ301" s="27"/>
      <c r="KK301" s="63" t="str">
        <f>IF(KD301="","",KK297)</f>
        <v>ラブブマスコット</v>
      </c>
      <c r="KL301" s="67">
        <f>IF(KE301="","",KL297)</f>
        <v>250</v>
      </c>
      <c r="KM301" s="45">
        <f>IF(KH301="","",KI301*KL301)</f>
        <v>1250</v>
      </c>
      <c r="KN301" s="46">
        <f>IF(KI301="","",KM301/(KE301*100))</f>
        <v>0.21551724137931033</v>
      </c>
      <c r="KO301" s="37"/>
      <c r="KP301" s="29"/>
      <c r="KQ301" s="47"/>
      <c r="KR301" s="45">
        <v>3241</v>
      </c>
      <c r="KS301" s="45">
        <f>IF(KR301="","",KR301-KR297)</f>
        <v>98</v>
      </c>
      <c r="KT301" s="45">
        <v>114</v>
      </c>
      <c r="KU301" s="45">
        <f>IF(KT301="","",KT301-KT297)</f>
        <v>3</v>
      </c>
      <c r="KV301" s="45">
        <v>50</v>
      </c>
      <c r="KW301" s="45">
        <f>IF(KV301="","",KV297+KX297-KV301)</f>
        <v>2</v>
      </c>
      <c r="KX301" s="27"/>
      <c r="KY301" s="63" t="str">
        <f>IF(KR301="","",KY297)</f>
        <v>ゲームアーク</v>
      </c>
      <c r="KZ301" s="67">
        <f>IF(KS301="","",KZ297)</f>
        <v>0</v>
      </c>
      <c r="LA301" s="45">
        <f>IF(KV301="","",KW301*KZ301)</f>
        <v>0</v>
      </c>
      <c r="LB301" s="46">
        <f>IF(KW301="","",LA301/(KS301*100))</f>
        <v>0</v>
      </c>
      <c r="LC301" s="37"/>
      <c r="LD301" s="29"/>
      <c r="LE301" s="47"/>
      <c r="LF301" s="45"/>
      <c r="LG301" s="45"/>
      <c r="LH301" s="45">
        <v>530</v>
      </c>
      <c r="LI301" s="45">
        <f t="shared" si="1409"/>
        <v>0</v>
      </c>
      <c r="LJ301" s="43">
        <v>2</v>
      </c>
      <c r="LK301" s="45">
        <f t="shared" si="1410"/>
        <v>0</v>
      </c>
      <c r="LL301" s="45">
        <v>0</v>
      </c>
      <c r="LM301" s="73" t="str">
        <f>IF(LF300="","",LM298)</f>
        <v>アンパンティッシュカバー、アンパンぬいぐるみ</v>
      </c>
      <c r="LN301" s="67">
        <f>IF(LG300="","",LN298)</f>
        <v>1000</v>
      </c>
      <c r="LO301" s="45">
        <f t="shared" si="1411"/>
        <v>0</v>
      </c>
      <c r="LP301" s="46"/>
      <c r="LQ301" s="37"/>
      <c r="LR301" s="29"/>
      <c r="LS301" s="52" t="str">
        <f t="shared" si="1408"/>
        <v/>
      </c>
      <c r="LT301" s="45"/>
      <c r="LU301" s="45" t="str">
        <f t="shared" si="1545"/>
        <v/>
      </c>
      <c r="LV301" s="45"/>
      <c r="LW301" s="45" t="str">
        <f t="shared" si="1546"/>
        <v/>
      </c>
      <c r="LX301" s="45"/>
      <c r="LY301" s="45" t="str">
        <f t="shared" si="1547"/>
        <v/>
      </c>
      <c r="LZ301" s="45"/>
      <c r="MA301" s="43"/>
      <c r="MB301" s="43" t="str">
        <f t="shared" si="1548"/>
        <v/>
      </c>
      <c r="MC301" s="45" t="str">
        <f t="shared" si="1549"/>
        <v/>
      </c>
      <c r="MD301" s="46" t="str">
        <f t="shared" si="1550"/>
        <v/>
      </c>
      <c r="ME301" s="37"/>
      <c r="MF301" s="29"/>
      <c r="MG301" s="52" t="str">
        <f t="shared" si="1551"/>
        <v/>
      </c>
      <c r="MH301" s="45"/>
      <c r="MI301" s="45" t="str">
        <f t="shared" si="1552"/>
        <v/>
      </c>
      <c r="MJ301" s="45"/>
      <c r="MK301" s="45" t="str">
        <f t="shared" si="1553"/>
        <v/>
      </c>
      <c r="ML301" s="45"/>
      <c r="MM301" s="45" t="str">
        <f t="shared" si="1554"/>
        <v/>
      </c>
      <c r="MN301" s="45"/>
      <c r="MO301" s="43"/>
      <c r="MP301" s="43" t="str">
        <f t="shared" si="1555"/>
        <v/>
      </c>
      <c r="MQ301" s="45" t="str">
        <f t="shared" si="1556"/>
        <v/>
      </c>
      <c r="MR301" s="46" t="str">
        <f t="shared" si="1557"/>
        <v/>
      </c>
      <c r="MS301" s="37"/>
      <c r="MT301" s="29"/>
      <c r="MU301" s="52" t="str">
        <f t="shared" si="1558"/>
        <v/>
      </c>
      <c r="MV301" s="45"/>
      <c r="MW301" s="45" t="str">
        <f t="shared" si="1559"/>
        <v/>
      </c>
      <c r="MX301" s="45"/>
      <c r="MY301" s="45" t="str">
        <f t="shared" si="1560"/>
        <v/>
      </c>
      <c r="MZ301" s="45"/>
      <c r="NA301" s="45" t="str">
        <f t="shared" si="1561"/>
        <v/>
      </c>
      <c r="NB301" s="45"/>
      <c r="NC301" s="43"/>
      <c r="ND301" s="43" t="str">
        <f t="shared" si="1562"/>
        <v/>
      </c>
      <c r="NE301" s="45" t="str">
        <f t="shared" si="1563"/>
        <v/>
      </c>
      <c r="NF301" s="46" t="str">
        <f t="shared" si="1564"/>
        <v/>
      </c>
      <c r="NG301" s="37"/>
      <c r="NH301" s="29"/>
      <c r="NI301" s="52" t="str">
        <f t="shared" si="1565"/>
        <v/>
      </c>
      <c r="NJ301" s="45"/>
      <c r="NK301" s="45" t="str">
        <f t="shared" si="1566"/>
        <v/>
      </c>
      <c r="NL301" s="45"/>
      <c r="NM301" s="45" t="str">
        <f t="shared" si="1567"/>
        <v/>
      </c>
      <c r="NN301" s="45"/>
      <c r="NO301" s="45" t="str">
        <f t="shared" si="1568"/>
        <v/>
      </c>
      <c r="NP301" s="45"/>
      <c r="NQ301" s="43"/>
      <c r="NR301" s="43" t="str">
        <f t="shared" si="1569"/>
        <v/>
      </c>
      <c r="NS301" s="45" t="str">
        <f t="shared" si="1570"/>
        <v/>
      </c>
      <c r="NT301" s="46" t="str">
        <f t="shared" si="1571"/>
        <v/>
      </c>
      <c r="NU301" s="37"/>
    </row>
    <row r="302" spans="1:385" ht="15" customHeight="1" thickBot="1" x14ac:dyDescent="0.3">
      <c r="A302" s="38"/>
      <c r="B302" s="39" t="str">
        <f>IF(A302="","",SUM(J302,LG324,AL302,DR302,AZ302,DD302,LU302,NK302,MW302,MI302,X302,FH302,FV302,GJ302,EF302,ET302)+SUM(GY335:GY336)+SUM(HM335:HM338)+SUM(CP335:CP338)+SUM(BN335:BN338)+SUM(KS335:KS338)+SUM(KE335:KE338)+SUM(CB335:CB338)+SUM(IA335:IA338)+SUM(IO335:IO338)+SUM(JC335:JC338)+SUM(JQ335:JQ338))</f>
        <v/>
      </c>
      <c r="C302" s="40" t="str">
        <f>IF(A302="","",SUM(J302,X302,AL302,AZ302)+SUM(KE335:KE338)+SUM(KS335:KS338)+SUM(BN335:BN338))</f>
        <v/>
      </c>
      <c r="D302" s="40" t="str">
        <f>IF(A302="","",SUM(DD302,DR302)+SUM(CB335:CB338)+SUM(CP335:CP338))</f>
        <v/>
      </c>
      <c r="E302" s="41" t="str">
        <f>IF(A302="","",SUM(NK302,MW302,MI302,LG324,LU302)+SUM(IA335:IA338)+SUM(IO335:IO338)+SUM(JC335:JC338)+SUM(JQ335:JQ338))</f>
        <v/>
      </c>
      <c r="F302" s="41" t="str">
        <f>IF(B302="","",SUM(FH302,FV302,GJ302)+SUM(HM335:HM338)+SUM(GY335:GY336))</f>
        <v/>
      </c>
      <c r="G302" s="91" t="str">
        <f>IF(A302="","",SUM(EF302,ET302))</f>
        <v/>
      </c>
      <c r="H302" s="42"/>
      <c r="I302" s="45"/>
      <c r="J302" s="45" t="str">
        <f t="shared" si="1470"/>
        <v/>
      </c>
      <c r="K302" s="45"/>
      <c r="L302" s="45" t="str">
        <f t="shared" si="1471"/>
        <v/>
      </c>
      <c r="M302" s="45"/>
      <c r="N302" s="45" t="str">
        <f t="shared" si="1472"/>
        <v/>
      </c>
      <c r="O302" s="45"/>
      <c r="P302" s="43"/>
      <c r="Q302" s="43" t="str">
        <f t="shared" si="1473"/>
        <v/>
      </c>
      <c r="R302" s="45" t="str">
        <f t="shared" si="1474"/>
        <v/>
      </c>
      <c r="S302" s="46" t="str">
        <f t="shared" si="1475"/>
        <v/>
      </c>
      <c r="T302" s="37"/>
      <c r="U302" s="29"/>
      <c r="V302" s="52" t="str">
        <f t="shared" si="1476"/>
        <v/>
      </c>
      <c r="W302" s="45"/>
      <c r="X302" s="45" t="str">
        <f t="shared" si="1477"/>
        <v/>
      </c>
      <c r="Y302" s="45"/>
      <c r="Z302" s="45" t="str">
        <f t="shared" si="1478"/>
        <v/>
      </c>
      <c r="AA302" s="45"/>
      <c r="AB302" s="45" t="str">
        <f t="shared" si="1479"/>
        <v/>
      </c>
      <c r="AC302" s="45"/>
      <c r="AD302" s="43"/>
      <c r="AE302" s="43" t="str">
        <f t="shared" si="1480"/>
        <v/>
      </c>
      <c r="AF302" s="45" t="str">
        <f t="shared" si="1481"/>
        <v/>
      </c>
      <c r="AG302" s="46" t="str">
        <f t="shared" si="1482"/>
        <v/>
      </c>
      <c r="AH302" s="37"/>
      <c r="AI302" s="29"/>
      <c r="AJ302" s="52" t="str">
        <f t="shared" si="1483"/>
        <v/>
      </c>
      <c r="AK302" s="45"/>
      <c r="AL302" s="45" t="str">
        <f t="shared" si="1484"/>
        <v/>
      </c>
      <c r="AM302" s="45"/>
      <c r="AN302" s="45" t="str">
        <f t="shared" si="1485"/>
        <v/>
      </c>
      <c r="AO302" s="45"/>
      <c r="AP302" s="45" t="str">
        <f t="shared" si="1486"/>
        <v/>
      </c>
      <c r="AQ302" s="45"/>
      <c r="AR302" s="43"/>
      <c r="AS302" s="43" t="str">
        <f t="shared" si="1487"/>
        <v/>
      </c>
      <c r="AT302" s="45" t="str">
        <f t="shared" si="1488"/>
        <v/>
      </c>
      <c r="AU302" s="46" t="str">
        <f t="shared" si="1489"/>
        <v/>
      </c>
      <c r="AV302" s="37"/>
      <c r="AW302" s="29"/>
      <c r="AX302" s="52" t="str">
        <f t="shared" si="1490"/>
        <v/>
      </c>
      <c r="AY302" s="45"/>
      <c r="AZ302" s="45" t="str">
        <f t="shared" si="1491"/>
        <v/>
      </c>
      <c r="BA302" s="45"/>
      <c r="BB302" s="45" t="str">
        <f t="shared" si="1492"/>
        <v/>
      </c>
      <c r="BC302" s="45"/>
      <c r="BD302" s="45" t="str">
        <f t="shared" si="1493"/>
        <v/>
      </c>
      <c r="BE302" s="45"/>
      <c r="BF302" s="43"/>
      <c r="BG302" s="43" t="str">
        <f t="shared" si="1494"/>
        <v/>
      </c>
      <c r="BH302" s="45" t="str">
        <f t="shared" si="1495"/>
        <v/>
      </c>
      <c r="BI302" s="46" t="str">
        <f t="shared" si="1496"/>
        <v/>
      </c>
      <c r="BJ302" s="37"/>
      <c r="BK302" s="29"/>
      <c r="BL302" s="75"/>
      <c r="BM302" s="76">
        <v>2526</v>
      </c>
      <c r="BN302" s="76">
        <f t="shared" si="1412"/>
        <v>75</v>
      </c>
      <c r="BO302" s="76">
        <v>22</v>
      </c>
      <c r="BP302" s="76">
        <f t="shared" si="1413"/>
        <v>2</v>
      </c>
      <c r="BQ302" s="76">
        <v>10</v>
      </c>
      <c r="BR302" s="76">
        <f t="shared" si="1414"/>
        <v>2</v>
      </c>
      <c r="BS302" s="76">
        <v>0</v>
      </c>
      <c r="BT302" s="78" t="str">
        <f t="shared" si="1415"/>
        <v>モンチッチフェイスポーチ</v>
      </c>
      <c r="BU302" s="79">
        <f t="shared" si="1416"/>
        <v>1100</v>
      </c>
      <c r="BV302" s="76">
        <f t="shared" si="1417"/>
        <v>2200</v>
      </c>
      <c r="BW302" s="80">
        <f t="shared" si="1418"/>
        <v>0.29333333333333333</v>
      </c>
      <c r="BX302" s="37"/>
      <c r="BY302" s="57"/>
      <c r="BZ302" s="75"/>
      <c r="CA302" s="76">
        <v>7307</v>
      </c>
      <c r="CB302" s="76">
        <f t="shared" si="1419"/>
        <v>50</v>
      </c>
      <c r="CC302" s="76">
        <v>408</v>
      </c>
      <c r="CD302" s="76">
        <f t="shared" si="1420"/>
        <v>1</v>
      </c>
      <c r="CE302" s="76">
        <v>13</v>
      </c>
      <c r="CF302" s="76">
        <f t="shared" si="1421"/>
        <v>1</v>
      </c>
      <c r="CG302" s="76">
        <v>0</v>
      </c>
      <c r="CH302" s="78" t="str">
        <f t="shared" si="1422"/>
        <v>アングリーキーホルダー</v>
      </c>
      <c r="CI302" s="79">
        <f t="shared" si="1423"/>
        <v>198</v>
      </c>
      <c r="CJ302" s="76">
        <f t="shared" si="1424"/>
        <v>198</v>
      </c>
      <c r="CK302" s="80">
        <f t="shared" si="1425"/>
        <v>3.9600000000000003E-2</v>
      </c>
      <c r="CL302" s="37"/>
      <c r="CM302" s="29"/>
      <c r="CN302" s="75"/>
      <c r="CO302" s="76">
        <v>2736</v>
      </c>
      <c r="CP302" s="76">
        <f t="shared" si="1426"/>
        <v>5</v>
      </c>
      <c r="CQ302" s="76">
        <v>128</v>
      </c>
      <c r="CR302" s="76">
        <f t="shared" si="1427"/>
        <v>0</v>
      </c>
      <c r="CS302" s="76">
        <v>80</v>
      </c>
      <c r="CT302" s="76">
        <f t="shared" si="1428"/>
        <v>5</v>
      </c>
      <c r="CU302" s="76">
        <v>0</v>
      </c>
      <c r="CV302" s="78" t="str">
        <f t="shared" si="1429"/>
        <v>AIラバーキーホルダー</v>
      </c>
      <c r="CW302" s="79">
        <f t="shared" si="1430"/>
        <v>198</v>
      </c>
      <c r="CX302" s="76">
        <f t="shared" si="1431"/>
        <v>990</v>
      </c>
      <c r="CY302" s="80">
        <f t="shared" si="1432"/>
        <v>1.98</v>
      </c>
      <c r="CZ302" s="37"/>
      <c r="DA302" s="29"/>
      <c r="DB302" s="52" t="str">
        <f t="shared" si="1407"/>
        <v/>
      </c>
      <c r="DC302" s="45"/>
      <c r="DD302" s="45" t="str">
        <f t="shared" si="1497"/>
        <v/>
      </c>
      <c r="DE302" s="45"/>
      <c r="DF302" s="45" t="str">
        <f t="shared" si="1498"/>
        <v/>
      </c>
      <c r="DG302" s="45"/>
      <c r="DH302" s="45" t="str">
        <f t="shared" si="1499"/>
        <v/>
      </c>
      <c r="DI302" s="45"/>
      <c r="DJ302" s="43"/>
      <c r="DK302" s="43" t="str">
        <f t="shared" si="1500"/>
        <v/>
      </c>
      <c r="DL302" s="45" t="str">
        <f t="shared" si="1501"/>
        <v/>
      </c>
      <c r="DM302" s="46" t="str">
        <f t="shared" si="1502"/>
        <v/>
      </c>
      <c r="DN302" s="37"/>
      <c r="DO302" s="29"/>
      <c r="DP302" s="52" t="str">
        <f t="shared" si="1503"/>
        <v/>
      </c>
      <c r="DQ302" s="45"/>
      <c r="DR302" s="45" t="str">
        <f t="shared" si="1504"/>
        <v/>
      </c>
      <c r="DS302" s="45"/>
      <c r="DT302" s="45" t="str">
        <f t="shared" si="1505"/>
        <v/>
      </c>
      <c r="DU302" s="45"/>
      <c r="DV302" s="45" t="str">
        <f t="shared" si="1506"/>
        <v/>
      </c>
      <c r="DW302" s="45"/>
      <c r="DX302" s="43"/>
      <c r="DY302" s="43" t="str">
        <f t="shared" si="1507"/>
        <v/>
      </c>
      <c r="DZ302" s="45" t="str">
        <f t="shared" si="1508"/>
        <v/>
      </c>
      <c r="EA302" s="46" t="str">
        <f t="shared" si="1509"/>
        <v/>
      </c>
      <c r="EB302" s="37"/>
      <c r="EC302" s="29"/>
      <c r="ED302" s="52" t="str">
        <f t="shared" si="1510"/>
        <v/>
      </c>
      <c r="EE302" s="45"/>
      <c r="EF302" s="45" t="str">
        <f t="shared" si="1511"/>
        <v/>
      </c>
      <c r="EG302" s="45"/>
      <c r="EH302" s="45" t="str">
        <f t="shared" si="1512"/>
        <v/>
      </c>
      <c r="EI302" s="45"/>
      <c r="EJ302" s="45" t="str">
        <f t="shared" si="1513"/>
        <v/>
      </c>
      <c r="EK302" s="45"/>
      <c r="EL302" s="43"/>
      <c r="EM302" s="43" t="str">
        <f t="shared" si="1514"/>
        <v/>
      </c>
      <c r="EN302" s="45" t="str">
        <f t="shared" si="1515"/>
        <v/>
      </c>
      <c r="EO302" s="46" t="str">
        <f t="shared" si="1516"/>
        <v/>
      </c>
      <c r="EP302" s="37"/>
      <c r="EQ302" s="29"/>
      <c r="ER302" s="52" t="str">
        <f t="shared" si="1517"/>
        <v/>
      </c>
      <c r="ES302" s="45"/>
      <c r="ET302" s="45" t="str">
        <f t="shared" si="1518"/>
        <v/>
      </c>
      <c r="EU302" s="45"/>
      <c r="EV302" s="45" t="str">
        <f t="shared" si="1519"/>
        <v/>
      </c>
      <c r="EW302" s="45"/>
      <c r="EX302" s="45" t="str">
        <f t="shared" si="1520"/>
        <v/>
      </c>
      <c r="EY302" s="45"/>
      <c r="EZ302" s="43"/>
      <c r="FA302" s="43" t="str">
        <f t="shared" si="1521"/>
        <v/>
      </c>
      <c r="FB302" s="45" t="str">
        <f t="shared" si="1522"/>
        <v/>
      </c>
      <c r="FC302" s="46" t="str">
        <f t="shared" si="1523"/>
        <v/>
      </c>
      <c r="FD302" s="37"/>
      <c r="FE302" s="60"/>
      <c r="FF302" s="52" t="str">
        <f t="shared" si="1524"/>
        <v/>
      </c>
      <c r="FG302" s="45"/>
      <c r="FH302" s="45" t="str">
        <f t="shared" si="1525"/>
        <v/>
      </c>
      <c r="FI302" s="45"/>
      <c r="FJ302" s="45" t="str">
        <f t="shared" si="1526"/>
        <v/>
      </c>
      <c r="FK302" s="45"/>
      <c r="FL302" s="45" t="str">
        <f t="shared" si="1527"/>
        <v/>
      </c>
      <c r="FM302" s="45"/>
      <c r="FN302" s="43"/>
      <c r="FO302" s="43" t="str">
        <f t="shared" si="1528"/>
        <v/>
      </c>
      <c r="FP302" s="45" t="str">
        <f t="shared" si="1529"/>
        <v/>
      </c>
      <c r="FQ302" s="46" t="str">
        <f t="shared" si="1530"/>
        <v/>
      </c>
      <c r="FR302" s="37"/>
      <c r="FS302" s="29"/>
      <c r="FT302" s="52" t="str">
        <f t="shared" si="1531"/>
        <v/>
      </c>
      <c r="FU302" s="45"/>
      <c r="FV302" s="45" t="str">
        <f t="shared" si="1532"/>
        <v/>
      </c>
      <c r="FW302" s="45"/>
      <c r="FX302" s="45" t="str">
        <f t="shared" si="1533"/>
        <v/>
      </c>
      <c r="FY302" s="45"/>
      <c r="FZ302" s="45" t="str">
        <f t="shared" si="1534"/>
        <v/>
      </c>
      <c r="GA302" s="45"/>
      <c r="GB302" s="43"/>
      <c r="GC302" s="43" t="str">
        <f t="shared" si="1535"/>
        <v/>
      </c>
      <c r="GD302" s="45" t="str">
        <f t="shared" si="1536"/>
        <v/>
      </c>
      <c r="GE302" s="46" t="str">
        <f t="shared" si="1537"/>
        <v/>
      </c>
      <c r="GF302" s="37"/>
      <c r="GG302" s="29"/>
      <c r="GH302" s="52" t="str">
        <f t="shared" si="1538"/>
        <v/>
      </c>
      <c r="GI302" s="45"/>
      <c r="GJ302" s="45" t="str">
        <f t="shared" si="1539"/>
        <v/>
      </c>
      <c r="GK302" s="45"/>
      <c r="GL302" s="45" t="str">
        <f t="shared" si="1540"/>
        <v/>
      </c>
      <c r="GM302" s="45"/>
      <c r="GN302" s="45" t="str">
        <f t="shared" si="1541"/>
        <v/>
      </c>
      <c r="GO302" s="45"/>
      <c r="GP302" s="43"/>
      <c r="GQ302" s="43" t="str">
        <f t="shared" si="1542"/>
        <v/>
      </c>
      <c r="GR302" s="45" t="str">
        <f t="shared" si="1543"/>
        <v/>
      </c>
      <c r="GS302" s="46" t="str">
        <f t="shared" si="1544"/>
        <v/>
      </c>
      <c r="GT302" s="37"/>
      <c r="GU302" s="61"/>
      <c r="GV302" s="75"/>
      <c r="GW302" s="84"/>
      <c r="GX302" s="76"/>
      <c r="GY302" s="76" t="str">
        <f t="shared" si="1433"/>
        <v/>
      </c>
      <c r="GZ302" s="76"/>
      <c r="HA302" s="76" t="str">
        <f t="shared" si="1434"/>
        <v/>
      </c>
      <c r="HB302" s="76">
        <v>0</v>
      </c>
      <c r="HC302" s="76">
        <f t="shared" si="1435"/>
        <v>3</v>
      </c>
      <c r="HD302" s="83">
        <v>3</v>
      </c>
      <c r="HE302" s="78" t="str">
        <f>IF(GX300="","",HE298)</f>
        <v>ボンボンドロップシール</v>
      </c>
      <c r="HF302" s="79">
        <f>IF(GX299="","",HF298)</f>
        <v>2000</v>
      </c>
      <c r="HG302" s="76">
        <f t="shared" si="1436"/>
        <v>6000</v>
      </c>
      <c r="HH302" s="80">
        <f>IF(HC302="","",HG302/(GY300*100))</f>
        <v>9.375E-2</v>
      </c>
      <c r="HI302" s="37"/>
      <c r="HJ302" s="29"/>
      <c r="HK302" s="75"/>
      <c r="HL302" s="76">
        <v>1302</v>
      </c>
      <c r="HM302" s="76">
        <f t="shared" si="1437"/>
        <v>49</v>
      </c>
      <c r="HN302" s="76">
        <v>30</v>
      </c>
      <c r="HO302" s="76">
        <f t="shared" si="1438"/>
        <v>0</v>
      </c>
      <c r="HP302" s="76">
        <v>14</v>
      </c>
      <c r="HQ302" s="76">
        <f t="shared" si="1439"/>
        <v>0</v>
      </c>
      <c r="HR302" s="76">
        <v>0</v>
      </c>
      <c r="HS302" s="78" t="str">
        <f t="shared" si="1440"/>
        <v>ゲーム機イヤホン</v>
      </c>
      <c r="HT302" s="79">
        <f t="shared" si="1441"/>
        <v>1100</v>
      </c>
      <c r="HU302" s="76">
        <f t="shared" si="1442"/>
        <v>0</v>
      </c>
      <c r="HV302" s="80">
        <f t="shared" si="1443"/>
        <v>0</v>
      </c>
      <c r="HW302" s="37"/>
      <c r="HX302" s="360"/>
      <c r="HY302" s="75"/>
      <c r="HZ302" s="76">
        <v>8073</v>
      </c>
      <c r="IA302" s="76">
        <f t="shared" si="1444"/>
        <v>80</v>
      </c>
      <c r="IB302" s="76">
        <v>322</v>
      </c>
      <c r="IC302" s="76">
        <f t="shared" si="1445"/>
        <v>3</v>
      </c>
      <c r="ID302" s="76">
        <v>11</v>
      </c>
      <c r="IE302" s="76">
        <f t="shared" si="1446"/>
        <v>1</v>
      </c>
      <c r="IF302" s="76">
        <v>0</v>
      </c>
      <c r="IG302" s="78" t="str">
        <f t="shared" si="1447"/>
        <v>雪見だいふくイヤホン</v>
      </c>
      <c r="IH302" s="79">
        <f t="shared" si="1447"/>
        <v>1100</v>
      </c>
      <c r="II302" s="76">
        <f t="shared" si="1448"/>
        <v>1100</v>
      </c>
      <c r="IJ302" s="80">
        <f t="shared" si="1449"/>
        <v>0.13750000000000001</v>
      </c>
      <c r="IK302" s="37"/>
      <c r="IL302" s="29"/>
      <c r="IM302" s="75"/>
      <c r="IN302" s="76">
        <v>6726</v>
      </c>
      <c r="IO302" s="76">
        <f t="shared" si="1450"/>
        <v>89</v>
      </c>
      <c r="IP302" s="76">
        <v>274</v>
      </c>
      <c r="IQ302" s="76">
        <f t="shared" si="1451"/>
        <v>3</v>
      </c>
      <c r="IR302" s="76">
        <v>27</v>
      </c>
      <c r="IS302" s="76">
        <f t="shared" si="1452"/>
        <v>3</v>
      </c>
      <c r="IT302" s="76">
        <v>14</v>
      </c>
      <c r="IU302" s="78" t="s">
        <v>860</v>
      </c>
      <c r="IV302" s="79">
        <v>200</v>
      </c>
      <c r="IW302" s="76">
        <f t="shared" si="1454"/>
        <v>600</v>
      </c>
      <c r="IX302" s="80">
        <f t="shared" si="1455"/>
        <v>6.741573033707865E-2</v>
      </c>
      <c r="IY302" s="37"/>
      <c r="IZ302" s="61"/>
      <c r="JA302" s="75"/>
      <c r="JB302" s="76">
        <v>886</v>
      </c>
      <c r="JC302" s="76">
        <f t="shared" si="1456"/>
        <v>35</v>
      </c>
      <c r="JD302" s="76">
        <v>247</v>
      </c>
      <c r="JE302" s="76">
        <f t="shared" si="1457"/>
        <v>4</v>
      </c>
      <c r="JF302" s="76">
        <v>84</v>
      </c>
      <c r="JG302" s="76">
        <f t="shared" si="1458"/>
        <v>4</v>
      </c>
      <c r="JH302" s="76">
        <v>4</v>
      </c>
      <c r="JI302" s="78" t="str">
        <f t="shared" si="1459"/>
        <v>ゲームアーク</v>
      </c>
      <c r="JJ302" s="79">
        <f t="shared" si="1460"/>
        <v>500</v>
      </c>
      <c r="JK302" s="76">
        <f t="shared" si="1461"/>
        <v>2000</v>
      </c>
      <c r="JL302" s="80">
        <f t="shared" si="1462"/>
        <v>0.5714285714285714</v>
      </c>
      <c r="JM302" s="37"/>
      <c r="JN302" s="29"/>
      <c r="JO302" s="75"/>
      <c r="JP302" s="76">
        <v>5848</v>
      </c>
      <c r="JQ302" s="76">
        <f t="shared" si="1463"/>
        <v>41</v>
      </c>
      <c r="JR302" s="76">
        <v>228</v>
      </c>
      <c r="JS302" s="76">
        <f t="shared" si="1464"/>
        <v>2</v>
      </c>
      <c r="JT302" s="76">
        <v>10</v>
      </c>
      <c r="JU302" s="76">
        <f t="shared" si="1465"/>
        <v>2</v>
      </c>
      <c r="JV302" s="76">
        <v>3</v>
      </c>
      <c r="JW302" s="78" t="str">
        <f t="shared" si="1466"/>
        <v>モンチッチフェイスポーチ</v>
      </c>
      <c r="JX302" s="79">
        <f t="shared" si="1467"/>
        <v>660</v>
      </c>
      <c r="JY302" s="76">
        <f t="shared" si="1468"/>
        <v>1320</v>
      </c>
      <c r="JZ302" s="80">
        <f t="shared" si="1469"/>
        <v>0.32195121951219513</v>
      </c>
      <c r="KA302" s="37"/>
      <c r="KB302" s="51"/>
      <c r="KC302" s="75"/>
      <c r="KD302" s="76">
        <v>15215</v>
      </c>
      <c r="KE302" s="76">
        <f>IF(KD302="","",KD302-KD298)</f>
        <v>104</v>
      </c>
      <c r="KF302" s="76">
        <v>783</v>
      </c>
      <c r="KG302" s="76">
        <f>IF(KF302="","",KF302-KF298)</f>
        <v>7</v>
      </c>
      <c r="KH302" s="76">
        <v>140</v>
      </c>
      <c r="KI302" s="76">
        <f>IF(KH302="","",KH298+KJ298-KH302)</f>
        <v>11</v>
      </c>
      <c r="KJ302" s="76"/>
      <c r="KK302" s="78" t="str">
        <f>IF(KD302="","",KK298)</f>
        <v>ＡＩモンスターラバー</v>
      </c>
      <c r="KL302" s="79">
        <f>IF(KE302="","",KL298)</f>
        <v>198</v>
      </c>
      <c r="KM302" s="76">
        <f>IF(KH302="","",KI302*KL302)</f>
        <v>2178</v>
      </c>
      <c r="KN302" s="80">
        <f>IF(KI302="","",KM302/(KE302*100))</f>
        <v>0.20942307692307693</v>
      </c>
      <c r="KO302" s="37"/>
      <c r="KP302" s="29"/>
      <c r="KQ302" s="75"/>
      <c r="KR302" s="76">
        <v>2689</v>
      </c>
      <c r="KS302" s="76">
        <f>IF(KR302="","",KR302-KR298)</f>
        <v>8</v>
      </c>
      <c r="KT302" s="76">
        <v>40</v>
      </c>
      <c r="KU302" s="76">
        <f>IF(KT302="","",KT302-KT298)</f>
        <v>0</v>
      </c>
      <c r="KV302" s="76">
        <v>26</v>
      </c>
      <c r="KW302" s="76">
        <f>IF(KV302="","",KV298+KX298-KV302)</f>
        <v>1</v>
      </c>
      <c r="KX302" s="76">
        <v>30</v>
      </c>
      <c r="KY302" s="78" t="str">
        <f>IF(KR302="","",KY298)</f>
        <v>キティでかぱっちん</v>
      </c>
      <c r="KZ302" s="79">
        <f>IF(KS302="","",KZ298)</f>
        <v>286</v>
      </c>
      <c r="LA302" s="76">
        <f>IF(KV302="","",KW302*KZ302)</f>
        <v>286</v>
      </c>
      <c r="LB302" s="80">
        <f>IF(KW302="","",LA302/(KS302*100))</f>
        <v>0.35749999999999998</v>
      </c>
      <c r="LC302" s="37" t="s">
        <v>857</v>
      </c>
      <c r="LD302" s="29"/>
      <c r="LE302" s="92"/>
      <c r="LF302" s="76"/>
      <c r="LG302" s="76"/>
      <c r="LH302" s="76">
        <v>1166</v>
      </c>
      <c r="LI302" s="76">
        <f t="shared" si="1409"/>
        <v>0</v>
      </c>
      <c r="LJ302" s="77">
        <v>2</v>
      </c>
      <c r="LK302" s="76">
        <f t="shared" si="1410"/>
        <v>0</v>
      </c>
      <c r="LL302" s="76">
        <v>0</v>
      </c>
      <c r="LM302" s="78" t="str">
        <f>IF(LF300="","",LM299)</f>
        <v>バイキンティッシュカバー、アンパンぬいぐるみ</v>
      </c>
      <c r="LN302" s="79">
        <f>IF(LG300="","",LN299)</f>
        <v>1000</v>
      </c>
      <c r="LO302" s="76">
        <f t="shared" si="1411"/>
        <v>0</v>
      </c>
      <c r="LP302" s="80"/>
      <c r="LQ302" s="37"/>
      <c r="LR302" s="29"/>
      <c r="LS302" s="52" t="str">
        <f t="shared" si="1408"/>
        <v/>
      </c>
      <c r="LT302" s="45"/>
      <c r="LU302" s="45" t="str">
        <f t="shared" si="1545"/>
        <v/>
      </c>
      <c r="LV302" s="45"/>
      <c r="LW302" s="45" t="str">
        <f t="shared" si="1546"/>
        <v/>
      </c>
      <c r="LX302" s="45"/>
      <c r="LY302" s="45" t="str">
        <f t="shared" si="1547"/>
        <v/>
      </c>
      <c r="LZ302" s="45"/>
      <c r="MA302" s="43"/>
      <c r="MB302" s="43" t="str">
        <f t="shared" si="1548"/>
        <v/>
      </c>
      <c r="MC302" s="45" t="str">
        <f t="shared" si="1549"/>
        <v/>
      </c>
      <c r="MD302" s="46" t="str">
        <f t="shared" si="1550"/>
        <v/>
      </c>
      <c r="ME302" s="37"/>
      <c r="MF302" s="29"/>
      <c r="MG302" s="52" t="str">
        <f t="shared" si="1551"/>
        <v/>
      </c>
      <c r="MH302" s="45"/>
      <c r="MI302" s="45" t="str">
        <f t="shared" si="1552"/>
        <v/>
      </c>
      <c r="MJ302" s="45"/>
      <c r="MK302" s="45" t="str">
        <f t="shared" si="1553"/>
        <v/>
      </c>
      <c r="ML302" s="45"/>
      <c r="MM302" s="45" t="str">
        <f t="shared" si="1554"/>
        <v/>
      </c>
      <c r="MN302" s="45"/>
      <c r="MO302" s="43"/>
      <c r="MP302" s="43" t="str">
        <f t="shared" si="1555"/>
        <v/>
      </c>
      <c r="MQ302" s="45" t="str">
        <f t="shared" si="1556"/>
        <v/>
      </c>
      <c r="MR302" s="46" t="str">
        <f t="shared" si="1557"/>
        <v/>
      </c>
      <c r="MS302" s="37"/>
      <c r="MT302" s="29"/>
      <c r="MU302" s="52" t="str">
        <f t="shared" si="1558"/>
        <v/>
      </c>
      <c r="MV302" s="45"/>
      <c r="MW302" s="45" t="str">
        <f t="shared" si="1559"/>
        <v/>
      </c>
      <c r="MX302" s="45"/>
      <c r="MY302" s="45" t="str">
        <f t="shared" si="1560"/>
        <v/>
      </c>
      <c r="MZ302" s="45"/>
      <c r="NA302" s="45" t="str">
        <f t="shared" si="1561"/>
        <v/>
      </c>
      <c r="NB302" s="45"/>
      <c r="NC302" s="43"/>
      <c r="ND302" s="43" t="str">
        <f t="shared" si="1562"/>
        <v/>
      </c>
      <c r="NE302" s="45" t="str">
        <f t="shared" si="1563"/>
        <v/>
      </c>
      <c r="NF302" s="46" t="str">
        <f t="shared" si="1564"/>
        <v/>
      </c>
      <c r="NG302" s="37"/>
      <c r="NH302" s="29"/>
      <c r="NI302" s="52" t="str">
        <f t="shared" si="1565"/>
        <v/>
      </c>
      <c r="NJ302" s="45"/>
      <c r="NK302" s="45" t="str">
        <f t="shared" si="1566"/>
        <v/>
      </c>
      <c r="NL302" s="45"/>
      <c r="NM302" s="45" t="str">
        <f t="shared" si="1567"/>
        <v/>
      </c>
      <c r="NN302" s="45"/>
      <c r="NO302" s="45" t="str">
        <f t="shared" si="1568"/>
        <v/>
      </c>
      <c r="NP302" s="45"/>
      <c r="NQ302" s="43"/>
      <c r="NR302" s="43" t="str">
        <f t="shared" si="1569"/>
        <v/>
      </c>
      <c r="NS302" s="45" t="str">
        <f t="shared" si="1570"/>
        <v/>
      </c>
      <c r="NT302" s="46" t="str">
        <f t="shared" si="1571"/>
        <v/>
      </c>
      <c r="NU302" s="37"/>
    </row>
    <row r="303" spans="1:385" ht="15" customHeight="1" thickTop="1" x14ac:dyDescent="0.25">
      <c r="A303" s="38"/>
      <c r="B303" s="39" t="str">
        <f>IF(A303="","",SUM(J303,LG327,AL303,DR303,AZ303,DD303,LU303,NK303,MW303,MI303,X303)+SUM(CP339:CP342)+SUM(BN339:BN342)+SUM(KS339:KS342)+SUM(KE339:KE342)+SUM(CB339:CB342)+SUM(IA339:IA342)+SUM(IO339:IO342)+SUM(JC339:JC342)+SUM(JQ339:JQ342))</f>
        <v/>
      </c>
      <c r="C303" s="40" t="str">
        <f>IF(A303="","",SUM(J303,X303,AL303,AZ303)+SUM(KE339:KE342)+SUM(KS339:KS342)+SUM(BN339:BN342))</f>
        <v/>
      </c>
      <c r="D303" s="40" t="str">
        <f>IF(A303="","",SUM(DD303,LU303)+SUM(CB339:CB342)+SUM(CP339:CP342))</f>
        <v/>
      </c>
      <c r="E303" s="41" t="str">
        <f>IF(A303="","",SUM(NK303,MW303,MI303,DR303,LG327)+SUM(IA339:IA342)+SUM(IO339:IO342)+SUM(JC339:JC342)+SUM(JQ339:JQ342))</f>
        <v/>
      </c>
      <c r="F303" s="41"/>
      <c r="G303" s="40"/>
      <c r="H303" s="42"/>
      <c r="I303" s="45"/>
      <c r="J303" s="45" t="str">
        <f t="shared" si="1470"/>
        <v/>
      </c>
      <c r="K303" s="45"/>
      <c r="L303" s="45" t="str">
        <f t="shared" si="1471"/>
        <v/>
      </c>
      <c r="M303" s="45"/>
      <c r="N303" s="45" t="str">
        <f t="shared" si="1472"/>
        <v/>
      </c>
      <c r="O303" s="45"/>
      <c r="P303" s="43"/>
      <c r="Q303" s="43" t="str">
        <f t="shared" si="1473"/>
        <v/>
      </c>
      <c r="R303" s="45" t="str">
        <f t="shared" si="1474"/>
        <v/>
      </c>
      <c r="S303" s="46" t="str">
        <f t="shared" si="1475"/>
        <v/>
      </c>
      <c r="T303" s="37"/>
      <c r="U303" s="29"/>
      <c r="V303" s="52" t="str">
        <f t="shared" si="1476"/>
        <v/>
      </c>
      <c r="W303" s="45"/>
      <c r="X303" s="45" t="str">
        <f t="shared" si="1477"/>
        <v/>
      </c>
      <c r="Y303" s="45"/>
      <c r="Z303" s="45" t="str">
        <f t="shared" si="1478"/>
        <v/>
      </c>
      <c r="AA303" s="45"/>
      <c r="AB303" s="45" t="str">
        <f t="shared" si="1479"/>
        <v/>
      </c>
      <c r="AC303" s="45"/>
      <c r="AD303" s="43"/>
      <c r="AE303" s="43" t="str">
        <f t="shared" si="1480"/>
        <v/>
      </c>
      <c r="AF303" s="45" t="str">
        <f t="shared" si="1481"/>
        <v/>
      </c>
      <c r="AG303" s="46" t="str">
        <f t="shared" si="1482"/>
        <v/>
      </c>
      <c r="AH303" s="37"/>
      <c r="AI303" s="29"/>
      <c r="AJ303" s="52" t="str">
        <f t="shared" si="1483"/>
        <v/>
      </c>
      <c r="AK303" s="45"/>
      <c r="AL303" s="45" t="str">
        <f t="shared" si="1484"/>
        <v/>
      </c>
      <c r="AM303" s="45"/>
      <c r="AN303" s="45" t="str">
        <f t="shared" si="1485"/>
        <v/>
      </c>
      <c r="AO303" s="45"/>
      <c r="AP303" s="45" t="str">
        <f t="shared" si="1486"/>
        <v/>
      </c>
      <c r="AQ303" s="45"/>
      <c r="AR303" s="43"/>
      <c r="AS303" s="43" t="str">
        <f t="shared" si="1487"/>
        <v/>
      </c>
      <c r="AT303" s="45" t="str">
        <f t="shared" si="1488"/>
        <v/>
      </c>
      <c r="AU303" s="46" t="str">
        <f t="shared" si="1489"/>
        <v/>
      </c>
      <c r="AV303" s="37"/>
      <c r="AW303" s="29"/>
      <c r="AX303" s="52" t="str">
        <f t="shared" si="1490"/>
        <v/>
      </c>
      <c r="AY303" s="45"/>
      <c r="AZ303" s="45" t="str">
        <f t="shared" si="1491"/>
        <v/>
      </c>
      <c r="BA303" s="45"/>
      <c r="BB303" s="45" t="str">
        <f t="shared" si="1492"/>
        <v/>
      </c>
      <c r="BC303" s="45"/>
      <c r="BD303" s="45" t="str">
        <f t="shared" si="1493"/>
        <v/>
      </c>
      <c r="BE303" s="45"/>
      <c r="BF303" s="43"/>
      <c r="BG303" s="43" t="str">
        <f t="shared" si="1494"/>
        <v/>
      </c>
      <c r="BH303" s="45" t="str">
        <f t="shared" si="1495"/>
        <v/>
      </c>
      <c r="BI303" s="46" t="str">
        <f t="shared" si="1496"/>
        <v/>
      </c>
      <c r="BJ303" s="37"/>
      <c r="BK303" s="29"/>
      <c r="BL303" s="52">
        <f>IF($A294="","",$A294)</f>
        <v>46055</v>
      </c>
      <c r="BM303" s="43">
        <v>2361</v>
      </c>
      <c r="BN303" s="43">
        <f t="shared" si="1412"/>
        <v>222</v>
      </c>
      <c r="BO303" s="43">
        <v>46</v>
      </c>
      <c r="BP303" s="87">
        <f t="shared" si="1413"/>
        <v>7</v>
      </c>
      <c r="BQ303" s="43">
        <v>22</v>
      </c>
      <c r="BR303" s="43">
        <f t="shared" si="1414"/>
        <v>4</v>
      </c>
      <c r="BS303" s="43"/>
      <c r="BT303" s="44" t="str">
        <f t="shared" si="1415"/>
        <v>ゲーム機柄イヤホン</v>
      </c>
      <c r="BU303" s="48">
        <f t="shared" si="1416"/>
        <v>1100</v>
      </c>
      <c r="BV303" s="45">
        <f t="shared" si="1417"/>
        <v>4400</v>
      </c>
      <c r="BW303" s="89">
        <f t="shared" si="1418"/>
        <v>0.1981981981981982</v>
      </c>
      <c r="BX303" s="37"/>
      <c r="BY303" s="57"/>
      <c r="BZ303" s="52">
        <f>IF($A294="","",$A294)</f>
        <v>46055</v>
      </c>
      <c r="CA303" s="43">
        <v>8612</v>
      </c>
      <c r="CB303" s="43">
        <f t="shared" si="1419"/>
        <v>42</v>
      </c>
      <c r="CC303" s="43">
        <v>309</v>
      </c>
      <c r="CD303" s="87">
        <f t="shared" si="1420"/>
        <v>3</v>
      </c>
      <c r="CE303" s="43">
        <v>13</v>
      </c>
      <c r="CF303" s="43">
        <f t="shared" si="1421"/>
        <v>2</v>
      </c>
      <c r="CG303" s="43">
        <v>3</v>
      </c>
      <c r="CH303" s="44" t="str">
        <f t="shared" si="1422"/>
        <v>クーリッシュイヤホン</v>
      </c>
      <c r="CI303" s="48">
        <f t="shared" si="1423"/>
        <v>1100</v>
      </c>
      <c r="CJ303" s="45">
        <f t="shared" si="1424"/>
        <v>2200</v>
      </c>
      <c r="CK303" s="89">
        <f t="shared" si="1425"/>
        <v>0.52380952380952384</v>
      </c>
      <c r="CL303" s="37"/>
      <c r="CM303" s="29"/>
      <c r="CN303" s="52">
        <f>IF($A294="","",$A294)</f>
        <v>46055</v>
      </c>
      <c r="CO303" s="43">
        <v>2714</v>
      </c>
      <c r="CP303" s="43">
        <f t="shared" si="1426"/>
        <v>81</v>
      </c>
      <c r="CQ303" s="43">
        <v>86</v>
      </c>
      <c r="CR303" s="87">
        <f t="shared" si="1427"/>
        <v>2</v>
      </c>
      <c r="CS303" s="43">
        <v>11</v>
      </c>
      <c r="CT303" s="43">
        <f t="shared" si="1428"/>
        <v>2</v>
      </c>
      <c r="CU303" s="43"/>
      <c r="CV303" s="44" t="str">
        <f t="shared" si="1429"/>
        <v>ジャグラーイヤホン</v>
      </c>
      <c r="CW303" s="48">
        <f t="shared" si="1430"/>
        <v>700</v>
      </c>
      <c r="CX303" s="45">
        <f t="shared" si="1431"/>
        <v>1400</v>
      </c>
      <c r="CY303" s="89">
        <f t="shared" si="1432"/>
        <v>0.1728395061728395</v>
      </c>
      <c r="CZ303" s="37"/>
      <c r="DA303" s="29"/>
      <c r="DB303" s="52" t="str">
        <f t="shared" si="1407"/>
        <v/>
      </c>
      <c r="DC303" s="45"/>
      <c r="DD303" s="45" t="str">
        <f t="shared" si="1497"/>
        <v/>
      </c>
      <c r="DE303" s="45"/>
      <c r="DF303" s="45" t="str">
        <f t="shared" si="1498"/>
        <v/>
      </c>
      <c r="DG303" s="45"/>
      <c r="DH303" s="45" t="str">
        <f t="shared" si="1499"/>
        <v/>
      </c>
      <c r="DI303" s="45"/>
      <c r="DJ303" s="43"/>
      <c r="DK303" s="43" t="str">
        <f t="shared" si="1500"/>
        <v/>
      </c>
      <c r="DL303" s="45" t="str">
        <f t="shared" si="1501"/>
        <v/>
      </c>
      <c r="DM303" s="46" t="str">
        <f t="shared" si="1502"/>
        <v/>
      </c>
      <c r="DN303" s="37"/>
      <c r="DO303" s="29"/>
      <c r="DP303" s="52" t="str">
        <f t="shared" si="1503"/>
        <v/>
      </c>
      <c r="DQ303" s="45"/>
      <c r="DR303" s="45" t="str">
        <f t="shared" si="1504"/>
        <v/>
      </c>
      <c r="DS303" s="45"/>
      <c r="DT303" s="45" t="str">
        <f t="shared" si="1505"/>
        <v/>
      </c>
      <c r="DU303" s="45"/>
      <c r="DV303" s="45" t="str">
        <f t="shared" si="1506"/>
        <v/>
      </c>
      <c r="DW303" s="45"/>
      <c r="DX303" s="43"/>
      <c r="DY303" s="43" t="str">
        <f t="shared" si="1507"/>
        <v/>
      </c>
      <c r="DZ303" s="45" t="str">
        <f t="shared" si="1508"/>
        <v/>
      </c>
      <c r="EA303" s="46" t="str">
        <f t="shared" si="1509"/>
        <v/>
      </c>
      <c r="EB303" s="37"/>
      <c r="EC303" s="29"/>
      <c r="ED303" s="52" t="str">
        <f t="shared" si="1510"/>
        <v/>
      </c>
      <c r="EE303" s="45"/>
      <c r="EF303" s="45" t="str">
        <f t="shared" si="1511"/>
        <v/>
      </c>
      <c r="EG303" s="45"/>
      <c r="EH303" s="45" t="str">
        <f t="shared" si="1512"/>
        <v/>
      </c>
      <c r="EI303" s="45"/>
      <c r="EJ303" s="45" t="str">
        <f t="shared" si="1513"/>
        <v/>
      </c>
      <c r="EK303" s="45"/>
      <c r="EL303" s="43"/>
      <c r="EM303" s="43" t="str">
        <f t="shared" si="1514"/>
        <v/>
      </c>
      <c r="EN303" s="45" t="str">
        <f t="shared" si="1515"/>
        <v/>
      </c>
      <c r="EO303" s="46" t="str">
        <f t="shared" si="1516"/>
        <v/>
      </c>
      <c r="EP303" s="37"/>
      <c r="EQ303" s="29"/>
      <c r="ER303" s="52" t="str">
        <f t="shared" si="1517"/>
        <v/>
      </c>
      <c r="ES303" s="45"/>
      <c r="ET303" s="45" t="str">
        <f t="shared" si="1518"/>
        <v/>
      </c>
      <c r="EU303" s="45"/>
      <c r="EV303" s="45" t="str">
        <f t="shared" si="1519"/>
        <v/>
      </c>
      <c r="EW303" s="45"/>
      <c r="EX303" s="45" t="str">
        <f t="shared" si="1520"/>
        <v/>
      </c>
      <c r="EY303" s="45"/>
      <c r="EZ303" s="43"/>
      <c r="FA303" s="43" t="str">
        <f t="shared" si="1521"/>
        <v/>
      </c>
      <c r="FB303" s="45" t="str">
        <f t="shared" si="1522"/>
        <v/>
      </c>
      <c r="FC303" s="46" t="str">
        <f t="shared" si="1523"/>
        <v/>
      </c>
      <c r="FD303" s="37"/>
      <c r="FE303" s="60"/>
      <c r="FF303" s="52" t="str">
        <f t="shared" si="1524"/>
        <v/>
      </c>
      <c r="FG303" s="45"/>
      <c r="FH303" s="45" t="str">
        <f t="shared" si="1525"/>
        <v/>
      </c>
      <c r="FI303" s="45"/>
      <c r="FJ303" s="45" t="str">
        <f t="shared" si="1526"/>
        <v/>
      </c>
      <c r="FK303" s="45"/>
      <c r="FL303" s="45" t="str">
        <f t="shared" si="1527"/>
        <v/>
      </c>
      <c r="FM303" s="45"/>
      <c r="FN303" s="43"/>
      <c r="FO303" s="43" t="str">
        <f t="shared" si="1528"/>
        <v/>
      </c>
      <c r="FP303" s="45" t="str">
        <f t="shared" si="1529"/>
        <v/>
      </c>
      <c r="FQ303" s="46" t="str">
        <f t="shared" si="1530"/>
        <v/>
      </c>
      <c r="FR303" s="37"/>
      <c r="FS303" s="29"/>
      <c r="FT303" s="52" t="str">
        <f t="shared" si="1531"/>
        <v/>
      </c>
      <c r="FU303" s="45"/>
      <c r="FV303" s="45" t="str">
        <f t="shared" si="1532"/>
        <v/>
      </c>
      <c r="FW303" s="45"/>
      <c r="FX303" s="45" t="str">
        <f t="shared" si="1533"/>
        <v/>
      </c>
      <c r="FY303" s="45"/>
      <c r="FZ303" s="45" t="str">
        <f t="shared" si="1534"/>
        <v/>
      </c>
      <c r="GA303" s="45"/>
      <c r="GB303" s="43"/>
      <c r="GC303" s="43" t="str">
        <f t="shared" si="1535"/>
        <v/>
      </c>
      <c r="GD303" s="45" t="str">
        <f t="shared" si="1536"/>
        <v/>
      </c>
      <c r="GE303" s="46" t="str">
        <f t="shared" si="1537"/>
        <v/>
      </c>
      <c r="GF303" s="37"/>
      <c r="GG303" s="29"/>
      <c r="GH303" s="52" t="str">
        <f t="shared" si="1538"/>
        <v/>
      </c>
      <c r="GI303" s="45"/>
      <c r="GJ303" s="45" t="str">
        <f t="shared" si="1539"/>
        <v/>
      </c>
      <c r="GK303" s="45"/>
      <c r="GL303" s="45" t="str">
        <f t="shared" si="1540"/>
        <v/>
      </c>
      <c r="GM303" s="45"/>
      <c r="GN303" s="45" t="str">
        <f t="shared" si="1541"/>
        <v/>
      </c>
      <c r="GO303" s="45"/>
      <c r="GP303" s="43"/>
      <c r="GQ303" s="43" t="str">
        <f t="shared" si="1542"/>
        <v/>
      </c>
      <c r="GR303" s="45" t="str">
        <f t="shared" si="1543"/>
        <v/>
      </c>
      <c r="GS303" s="46" t="str">
        <f t="shared" si="1544"/>
        <v/>
      </c>
      <c r="GT303" s="37"/>
      <c r="GU303" s="61"/>
      <c r="GV303" s="52">
        <f>IF($A294="","",$A294)</f>
        <v>46055</v>
      </c>
      <c r="GW303" s="62"/>
      <c r="GX303" s="43">
        <v>32451</v>
      </c>
      <c r="GY303" s="43">
        <f t="shared" si="1433"/>
        <v>212</v>
      </c>
      <c r="GZ303" s="43"/>
      <c r="HA303" s="87" t="str">
        <f t="shared" si="1434"/>
        <v/>
      </c>
      <c r="HB303" s="43">
        <v>1</v>
      </c>
      <c r="HC303" s="43">
        <f t="shared" si="1435"/>
        <v>1</v>
      </c>
      <c r="HD303" s="43">
        <v>5</v>
      </c>
      <c r="HE303" s="44" t="s">
        <v>867</v>
      </c>
      <c r="HF303" s="48">
        <v>500</v>
      </c>
      <c r="HG303" s="45">
        <f t="shared" si="1436"/>
        <v>500</v>
      </c>
      <c r="HH303" s="89">
        <f>IF(HC303="","",HG303/(GY303*100))</f>
        <v>2.358490566037736E-2</v>
      </c>
      <c r="HI303" s="37" t="s">
        <v>874</v>
      </c>
      <c r="HJ303" s="29"/>
      <c r="HK303" s="52">
        <f>IF($A294="","",$A294)</f>
        <v>46055</v>
      </c>
      <c r="HL303" s="43">
        <v>2050</v>
      </c>
      <c r="HM303" s="43">
        <f t="shared" si="1437"/>
        <v>111</v>
      </c>
      <c r="HN303" s="43">
        <v>37</v>
      </c>
      <c r="HO303" s="87">
        <f t="shared" si="1438"/>
        <v>1</v>
      </c>
      <c r="HP303" s="43">
        <v>11</v>
      </c>
      <c r="HQ303" s="43">
        <f t="shared" si="1439"/>
        <v>1</v>
      </c>
      <c r="HR303" s="43">
        <v>0</v>
      </c>
      <c r="HS303" s="44" t="str">
        <f t="shared" si="1440"/>
        <v>キティボアバンスクリップ</v>
      </c>
      <c r="HT303" s="48">
        <f t="shared" si="1441"/>
        <v>1100</v>
      </c>
      <c r="HU303" s="45">
        <f t="shared" si="1442"/>
        <v>1100</v>
      </c>
      <c r="HV303" s="89">
        <f t="shared" si="1443"/>
        <v>9.90990990990991E-2</v>
      </c>
      <c r="HW303" s="37"/>
      <c r="HX303" s="360"/>
      <c r="HY303" s="52">
        <f>IF($A294="","",$A294)</f>
        <v>46055</v>
      </c>
      <c r="HZ303" s="43">
        <v>9017</v>
      </c>
      <c r="IA303" s="43">
        <f t="shared" si="1444"/>
        <v>113</v>
      </c>
      <c r="IB303" s="43">
        <v>362</v>
      </c>
      <c r="IC303" s="87">
        <f t="shared" si="1445"/>
        <v>7</v>
      </c>
      <c r="ID303" s="43">
        <v>6</v>
      </c>
      <c r="IE303" s="43">
        <f t="shared" si="1446"/>
        <v>13</v>
      </c>
      <c r="IF303" s="43">
        <v>5</v>
      </c>
      <c r="IG303" s="44" t="s">
        <v>872</v>
      </c>
      <c r="IH303" s="48">
        <v>1300</v>
      </c>
      <c r="II303" s="45">
        <f t="shared" si="1448"/>
        <v>16900</v>
      </c>
      <c r="IJ303" s="89">
        <f t="shared" si="1449"/>
        <v>1.4955752212389382</v>
      </c>
      <c r="IK303" s="37" t="s">
        <v>876</v>
      </c>
      <c r="IL303" s="29"/>
      <c r="IM303" s="52">
        <f>IF($A294="","",$A294)</f>
        <v>46055</v>
      </c>
      <c r="IN303" s="43">
        <v>6302</v>
      </c>
      <c r="IO303" s="43">
        <f t="shared" si="1450"/>
        <v>33</v>
      </c>
      <c r="IP303" s="43">
        <v>222</v>
      </c>
      <c r="IQ303" s="87">
        <f t="shared" si="1451"/>
        <v>5</v>
      </c>
      <c r="IR303" s="43">
        <v>19</v>
      </c>
      <c r="IS303" s="43">
        <f t="shared" si="1452"/>
        <v>5</v>
      </c>
      <c r="IT303" s="43">
        <v>0</v>
      </c>
      <c r="IU303" s="44" t="s">
        <v>871</v>
      </c>
      <c r="IV303" s="48">
        <f t="shared" ref="IV303:IV314" si="1572">IF(IO303="","",IV299)</f>
        <v>400</v>
      </c>
      <c r="IW303" s="45">
        <f t="shared" si="1454"/>
        <v>2000</v>
      </c>
      <c r="IX303" s="89">
        <f t="shared" si="1455"/>
        <v>0.60606060606060608</v>
      </c>
      <c r="IY303" s="37"/>
      <c r="IZ303" s="61"/>
      <c r="JA303" s="52">
        <f>IF($A294="","",$A294)</f>
        <v>46055</v>
      </c>
      <c r="JB303" s="43">
        <v>6898</v>
      </c>
      <c r="JC303" s="43">
        <f t="shared" si="1456"/>
        <v>75</v>
      </c>
      <c r="JD303" s="43">
        <v>226</v>
      </c>
      <c r="JE303" s="87">
        <f t="shared" si="1457"/>
        <v>1</v>
      </c>
      <c r="JF303" s="43">
        <v>18</v>
      </c>
      <c r="JG303" s="43">
        <f t="shared" si="1458"/>
        <v>1</v>
      </c>
      <c r="JH303" s="43"/>
      <c r="JI303" s="44" t="str">
        <f t="shared" si="1459"/>
        <v>サンリオ豹柄キーケース</v>
      </c>
      <c r="JJ303" s="48">
        <f t="shared" si="1460"/>
        <v>1100</v>
      </c>
      <c r="JK303" s="45">
        <f t="shared" si="1461"/>
        <v>1100</v>
      </c>
      <c r="JL303" s="89">
        <f t="shared" si="1462"/>
        <v>0.14666666666666667</v>
      </c>
      <c r="JM303" s="37"/>
      <c r="JN303" s="29"/>
      <c r="JO303" s="52">
        <f>IF($A294="","",$A294)</f>
        <v>46055</v>
      </c>
      <c r="JP303" s="43">
        <v>5356</v>
      </c>
      <c r="JQ303" s="43">
        <f t="shared" si="1463"/>
        <v>163</v>
      </c>
      <c r="JR303" s="43">
        <v>305</v>
      </c>
      <c r="JS303" s="87">
        <f t="shared" si="1464"/>
        <v>7</v>
      </c>
      <c r="JT303" s="43">
        <v>9</v>
      </c>
      <c r="JU303" s="43">
        <f t="shared" si="1465"/>
        <v>4</v>
      </c>
      <c r="JV303" s="43">
        <v>3</v>
      </c>
      <c r="JW303" s="44" t="str">
        <f t="shared" si="1466"/>
        <v>キティボアバンスクリップ</v>
      </c>
      <c r="JX303" s="48">
        <f t="shared" si="1467"/>
        <v>1100</v>
      </c>
      <c r="JY303" s="45">
        <f t="shared" si="1468"/>
        <v>4400</v>
      </c>
      <c r="JZ303" s="89">
        <f t="shared" si="1469"/>
        <v>0.26993865030674846</v>
      </c>
      <c r="KA303" s="37"/>
      <c r="KB303" s="51"/>
      <c r="KC303" s="52">
        <f>IF($A294="","",$A294)</f>
        <v>46055</v>
      </c>
      <c r="KD303" s="43">
        <v>14210</v>
      </c>
      <c r="KE303" s="43">
        <f>IF(KD303="","",KD303-KD299)</f>
        <v>133</v>
      </c>
      <c r="KF303" s="43">
        <v>515</v>
      </c>
      <c r="KG303" s="87">
        <f>IF(KF303="","",KF303-KF299)</f>
        <v>4</v>
      </c>
      <c r="KH303" s="43">
        <v>7</v>
      </c>
      <c r="KI303" s="43">
        <f>IF(KH303="","",KH299+KJ299-KH303)</f>
        <v>4</v>
      </c>
      <c r="KJ303" s="43"/>
      <c r="KK303" s="44" t="str">
        <f>IF(KD303="","",KK299)</f>
        <v>キティギャルマスコット</v>
      </c>
      <c r="KL303" s="48">
        <f>IF(KE303="","",KL299)</f>
        <v>660</v>
      </c>
      <c r="KM303" s="45">
        <f>IF(KH303="","",KI303*KL303)</f>
        <v>2640</v>
      </c>
      <c r="KN303" s="89">
        <f>IF(KI303="","",KM303/(KE303*100))</f>
        <v>0.19849624060150375</v>
      </c>
      <c r="KO303" s="37"/>
      <c r="KP303" s="29"/>
      <c r="KQ303" s="52">
        <f>IF($A294="","",$A294)</f>
        <v>46055</v>
      </c>
      <c r="KR303" s="43">
        <v>2827</v>
      </c>
      <c r="KS303" s="43">
        <f>IF(KR303="","",KR303-KR299)</f>
        <v>91</v>
      </c>
      <c r="KT303" s="43">
        <v>54</v>
      </c>
      <c r="KU303" s="87">
        <f>IF(KT303="","",KT303-KT299)</f>
        <v>2</v>
      </c>
      <c r="KV303" s="43">
        <v>5</v>
      </c>
      <c r="KW303" s="43">
        <f>IF(KV303="","",KV299+KX299-KV303)</f>
        <v>3</v>
      </c>
      <c r="KX303" s="43">
        <v>4</v>
      </c>
      <c r="KY303" s="44" t="str">
        <f>IF(KR303="","",KY299)</f>
        <v>サンリオケープポーチ</v>
      </c>
      <c r="KZ303" s="48">
        <f>IF(KS303="","",KZ299)</f>
        <v>900</v>
      </c>
      <c r="LA303" s="45">
        <f>IF(KV303="","",KW303*KZ303)</f>
        <v>2700</v>
      </c>
      <c r="LB303" s="89">
        <f>IF(KW303="","",LA303/(KS303*100))</f>
        <v>0.2967032967032967</v>
      </c>
      <c r="LC303" s="37"/>
      <c r="LD303" s="29"/>
      <c r="LE303" s="52">
        <f>IF(A295="","",A295)</f>
        <v>46059</v>
      </c>
      <c r="LF303" s="43">
        <v>77634</v>
      </c>
      <c r="LG303" s="86">
        <f>IF(LF303="","",LF303-LF300)</f>
        <v>852</v>
      </c>
      <c r="LH303" s="43">
        <v>445</v>
      </c>
      <c r="LI303" s="43">
        <f t="shared" si="1409"/>
        <v>0</v>
      </c>
      <c r="LJ303" s="43">
        <v>2</v>
      </c>
      <c r="LK303" s="87">
        <f t="shared" si="1410"/>
        <v>0</v>
      </c>
      <c r="LL303" s="43"/>
      <c r="LM303" s="65" t="str">
        <f>IF(LF303="","",LM300)</f>
        <v>スヌーピーぬいぐるみ、コキンちゃん</v>
      </c>
      <c r="LN303" s="48">
        <f>IF(LG303="","",LN300)</f>
        <v>1000</v>
      </c>
      <c r="LO303" s="87">
        <f t="shared" si="1411"/>
        <v>0</v>
      </c>
      <c r="LP303" s="53"/>
      <c r="LQ303" s="37"/>
      <c r="LR303" s="29"/>
      <c r="LS303" s="52" t="str">
        <f t="shared" si="1408"/>
        <v/>
      </c>
      <c r="LT303" s="45"/>
      <c r="LU303" s="45" t="str">
        <f t="shared" si="1545"/>
        <v/>
      </c>
      <c r="LV303" s="45"/>
      <c r="LW303" s="45" t="str">
        <f t="shared" si="1546"/>
        <v/>
      </c>
      <c r="LX303" s="45"/>
      <c r="LY303" s="45" t="str">
        <f t="shared" si="1547"/>
        <v/>
      </c>
      <c r="LZ303" s="45"/>
      <c r="MA303" s="43"/>
      <c r="MB303" s="43" t="str">
        <f t="shared" si="1548"/>
        <v/>
      </c>
      <c r="MC303" s="45" t="str">
        <f t="shared" si="1549"/>
        <v/>
      </c>
      <c r="MD303" s="46" t="str">
        <f t="shared" si="1550"/>
        <v/>
      </c>
      <c r="ME303" s="37"/>
      <c r="MF303" s="29"/>
      <c r="MG303" s="52" t="str">
        <f t="shared" si="1551"/>
        <v/>
      </c>
      <c r="MH303" s="45"/>
      <c r="MI303" s="45" t="str">
        <f t="shared" si="1552"/>
        <v/>
      </c>
      <c r="MJ303" s="45"/>
      <c r="MK303" s="45" t="str">
        <f t="shared" si="1553"/>
        <v/>
      </c>
      <c r="ML303" s="45"/>
      <c r="MM303" s="45" t="str">
        <f t="shared" si="1554"/>
        <v/>
      </c>
      <c r="MN303" s="45"/>
      <c r="MO303" s="43"/>
      <c r="MP303" s="43" t="str">
        <f t="shared" si="1555"/>
        <v/>
      </c>
      <c r="MQ303" s="45" t="str">
        <f t="shared" si="1556"/>
        <v/>
      </c>
      <c r="MR303" s="46" t="str">
        <f t="shared" si="1557"/>
        <v/>
      </c>
      <c r="MS303" s="37"/>
      <c r="MT303" s="29"/>
      <c r="MU303" s="52" t="str">
        <f t="shared" si="1558"/>
        <v/>
      </c>
      <c r="MV303" s="45"/>
      <c r="MW303" s="45" t="str">
        <f t="shared" si="1559"/>
        <v/>
      </c>
      <c r="MX303" s="45"/>
      <c r="MY303" s="45" t="str">
        <f t="shared" si="1560"/>
        <v/>
      </c>
      <c r="MZ303" s="45"/>
      <c r="NA303" s="45" t="str">
        <f t="shared" si="1561"/>
        <v/>
      </c>
      <c r="NB303" s="45"/>
      <c r="NC303" s="43"/>
      <c r="ND303" s="43" t="str">
        <f t="shared" si="1562"/>
        <v/>
      </c>
      <c r="NE303" s="45" t="str">
        <f t="shared" si="1563"/>
        <v/>
      </c>
      <c r="NF303" s="46" t="str">
        <f t="shared" si="1564"/>
        <v/>
      </c>
      <c r="NG303" s="37"/>
      <c r="NH303" s="29"/>
      <c r="NI303" s="52" t="str">
        <f t="shared" si="1565"/>
        <v/>
      </c>
      <c r="NJ303" s="45"/>
      <c r="NK303" s="45" t="str">
        <f t="shared" si="1566"/>
        <v/>
      </c>
      <c r="NL303" s="45"/>
      <c r="NM303" s="45" t="str">
        <f t="shared" si="1567"/>
        <v/>
      </c>
      <c r="NN303" s="45"/>
      <c r="NO303" s="45" t="str">
        <f t="shared" si="1568"/>
        <v/>
      </c>
      <c r="NP303" s="45"/>
      <c r="NQ303" s="43"/>
      <c r="NR303" s="43" t="str">
        <f t="shared" si="1569"/>
        <v/>
      </c>
      <c r="NS303" s="45" t="str">
        <f t="shared" si="1570"/>
        <v/>
      </c>
      <c r="NT303" s="46" t="str">
        <f t="shared" si="1571"/>
        <v/>
      </c>
      <c r="NU303" s="37"/>
    </row>
    <row r="304" spans="1:385" ht="15" customHeight="1" x14ac:dyDescent="0.25">
      <c r="A304" s="38"/>
      <c r="B304" s="39" t="str">
        <f>IF(A304="","",SUM(J304,LG330,AL304,DR304,AZ304,DD304,LU304,NK304,MW304,MI304,X304)+SUM(CP343:CP346)+SUM(BN343:BN346)+SUM(KS343:KS346)+SUM(KE343:KE346)+SUM(CB343:CB346)+SUM(IA343:IA346)+SUM(IO343:IO346)+SUM(JC343:JC346)+SUM(JQ343:JQ346))</f>
        <v/>
      </c>
      <c r="C304" s="40" t="str">
        <f>IF(A304="","",SUM(J304,X304,AL304,AZ304)+SUM(KE343:KE346)+SUM(KS343:KS346)+SUM(BN343:BN346))</f>
        <v/>
      </c>
      <c r="D304" s="40" t="str">
        <f>IF(A304="","",SUM(DD304,LU304)+SUM(CB343:CB346)+SUM(CP343:CP346))</f>
        <v/>
      </c>
      <c r="E304" s="41" t="str">
        <f>IF(A304="","",SUM(NK304,MW304,MI304,DR304,LG330)+SUM(IA343:IA346)+SUM(IO343:IO346)+SUM(JC343:JC346)+SUM(JQ343:JQ346))</f>
        <v/>
      </c>
      <c r="F304" s="41"/>
      <c r="G304" s="40"/>
      <c r="H304" s="42"/>
      <c r="I304" s="45"/>
      <c r="J304" s="45" t="str">
        <f t="shared" si="1470"/>
        <v/>
      </c>
      <c r="K304" s="45"/>
      <c r="L304" s="45" t="str">
        <f t="shared" si="1471"/>
        <v/>
      </c>
      <c r="M304" s="45"/>
      <c r="N304" s="45" t="str">
        <f t="shared" si="1472"/>
        <v/>
      </c>
      <c r="O304" s="45"/>
      <c r="P304" s="43"/>
      <c r="Q304" s="43" t="str">
        <f t="shared" si="1473"/>
        <v/>
      </c>
      <c r="R304" s="45" t="str">
        <f t="shared" si="1474"/>
        <v/>
      </c>
      <c r="S304" s="46" t="str">
        <f t="shared" si="1475"/>
        <v/>
      </c>
      <c r="T304" s="37"/>
      <c r="U304" s="29"/>
      <c r="V304" s="52" t="str">
        <f t="shared" si="1476"/>
        <v/>
      </c>
      <c r="W304" s="45"/>
      <c r="X304" s="45" t="str">
        <f t="shared" si="1477"/>
        <v/>
      </c>
      <c r="Y304" s="45"/>
      <c r="Z304" s="45" t="str">
        <f t="shared" si="1478"/>
        <v/>
      </c>
      <c r="AA304" s="45"/>
      <c r="AB304" s="45" t="str">
        <f t="shared" si="1479"/>
        <v/>
      </c>
      <c r="AC304" s="45"/>
      <c r="AD304" s="43"/>
      <c r="AE304" s="43" t="str">
        <f t="shared" si="1480"/>
        <v/>
      </c>
      <c r="AF304" s="45" t="str">
        <f t="shared" si="1481"/>
        <v/>
      </c>
      <c r="AG304" s="46" t="str">
        <f t="shared" si="1482"/>
        <v/>
      </c>
      <c r="AH304" s="37"/>
      <c r="AI304" s="29"/>
      <c r="AJ304" s="52" t="str">
        <f t="shared" si="1483"/>
        <v/>
      </c>
      <c r="AK304" s="45"/>
      <c r="AL304" s="45" t="str">
        <f t="shared" si="1484"/>
        <v/>
      </c>
      <c r="AM304" s="45"/>
      <c r="AN304" s="45" t="str">
        <f t="shared" si="1485"/>
        <v/>
      </c>
      <c r="AO304" s="45"/>
      <c r="AP304" s="45" t="str">
        <f t="shared" si="1486"/>
        <v/>
      </c>
      <c r="AQ304" s="45"/>
      <c r="AR304" s="43"/>
      <c r="AS304" s="43" t="str">
        <f t="shared" si="1487"/>
        <v/>
      </c>
      <c r="AT304" s="45" t="str">
        <f t="shared" si="1488"/>
        <v/>
      </c>
      <c r="AU304" s="46" t="str">
        <f t="shared" si="1489"/>
        <v/>
      </c>
      <c r="AV304" s="37"/>
      <c r="AW304" s="29"/>
      <c r="AX304" s="52" t="str">
        <f t="shared" si="1490"/>
        <v/>
      </c>
      <c r="AY304" s="45"/>
      <c r="AZ304" s="45" t="str">
        <f t="shared" si="1491"/>
        <v/>
      </c>
      <c r="BA304" s="45"/>
      <c r="BB304" s="45" t="str">
        <f t="shared" si="1492"/>
        <v/>
      </c>
      <c r="BC304" s="45"/>
      <c r="BD304" s="45" t="str">
        <f t="shared" si="1493"/>
        <v/>
      </c>
      <c r="BE304" s="45"/>
      <c r="BF304" s="43"/>
      <c r="BG304" s="43" t="str">
        <f t="shared" si="1494"/>
        <v/>
      </c>
      <c r="BH304" s="45" t="str">
        <f t="shared" si="1495"/>
        <v/>
      </c>
      <c r="BI304" s="46" t="str">
        <f t="shared" si="1496"/>
        <v/>
      </c>
      <c r="BJ304" s="37"/>
      <c r="BK304" s="29"/>
      <c r="BL304" s="52"/>
      <c r="BM304" s="43">
        <v>2010</v>
      </c>
      <c r="BN304" s="45">
        <f t="shared" si="1412"/>
        <v>87</v>
      </c>
      <c r="BO304" s="43">
        <v>45</v>
      </c>
      <c r="BP304" s="45">
        <f t="shared" si="1413"/>
        <v>7</v>
      </c>
      <c r="BQ304" s="43">
        <v>17</v>
      </c>
      <c r="BR304" s="45">
        <f t="shared" si="1414"/>
        <v>7</v>
      </c>
      <c r="BS304" s="43"/>
      <c r="BT304" s="63" t="s">
        <v>871</v>
      </c>
      <c r="BU304" s="67"/>
      <c r="BV304" s="43">
        <f t="shared" si="1417"/>
        <v>0</v>
      </c>
      <c r="BW304" s="46">
        <f t="shared" si="1418"/>
        <v>0</v>
      </c>
      <c r="BX304" s="37"/>
      <c r="BY304" s="57"/>
      <c r="BZ304" s="52"/>
      <c r="CA304" s="43">
        <v>7930</v>
      </c>
      <c r="CB304" s="45">
        <f t="shared" si="1419"/>
        <v>32</v>
      </c>
      <c r="CC304" s="43">
        <v>309</v>
      </c>
      <c r="CD304" s="45">
        <f t="shared" si="1420"/>
        <v>3</v>
      </c>
      <c r="CE304" s="43">
        <v>17</v>
      </c>
      <c r="CF304" s="45">
        <f t="shared" si="1421"/>
        <v>3</v>
      </c>
      <c r="CG304" s="43">
        <v>0</v>
      </c>
      <c r="CH304" s="63" t="str">
        <f t="shared" si="1422"/>
        <v>サンリオリボンポーチ</v>
      </c>
      <c r="CI304" s="67">
        <f t="shared" si="1423"/>
        <v>500</v>
      </c>
      <c r="CJ304" s="43">
        <f t="shared" si="1424"/>
        <v>1500</v>
      </c>
      <c r="CK304" s="46">
        <f t="shared" si="1425"/>
        <v>0.46875</v>
      </c>
      <c r="CL304" s="37"/>
      <c r="CM304" s="29"/>
      <c r="CN304" s="52"/>
      <c r="CO304" s="43">
        <v>3982</v>
      </c>
      <c r="CP304" s="45">
        <f t="shared" si="1426"/>
        <v>30</v>
      </c>
      <c r="CQ304" s="43">
        <v>104</v>
      </c>
      <c r="CR304" s="45">
        <f t="shared" si="1427"/>
        <v>1</v>
      </c>
      <c r="CS304" s="43">
        <v>18</v>
      </c>
      <c r="CT304" s="45">
        <f t="shared" si="1428"/>
        <v>1</v>
      </c>
      <c r="CU304" s="43"/>
      <c r="CV304" s="63" t="str">
        <f t="shared" si="1429"/>
        <v>サンリオケープポーチ</v>
      </c>
      <c r="CW304" s="67">
        <f t="shared" si="1430"/>
        <v>660</v>
      </c>
      <c r="CX304" s="43">
        <f t="shared" si="1431"/>
        <v>660</v>
      </c>
      <c r="CY304" s="46">
        <f t="shared" si="1432"/>
        <v>0.22</v>
      </c>
      <c r="CZ304" s="37"/>
      <c r="DA304" s="29"/>
      <c r="DB304" s="52" t="str">
        <f t="shared" si="1407"/>
        <v/>
      </c>
      <c r="DC304" s="45"/>
      <c r="DD304" s="45" t="str">
        <f t="shared" si="1497"/>
        <v/>
      </c>
      <c r="DE304" s="45"/>
      <c r="DF304" s="45" t="str">
        <f t="shared" si="1498"/>
        <v/>
      </c>
      <c r="DG304" s="45"/>
      <c r="DH304" s="45" t="str">
        <f t="shared" si="1499"/>
        <v/>
      </c>
      <c r="DI304" s="45"/>
      <c r="DJ304" s="43"/>
      <c r="DK304" s="43" t="str">
        <f t="shared" si="1500"/>
        <v/>
      </c>
      <c r="DL304" s="45" t="str">
        <f t="shared" si="1501"/>
        <v/>
      </c>
      <c r="DM304" s="46" t="str">
        <f t="shared" si="1502"/>
        <v/>
      </c>
      <c r="DN304" s="37"/>
      <c r="DO304" s="29"/>
      <c r="DP304" s="52" t="str">
        <f t="shared" si="1503"/>
        <v/>
      </c>
      <c r="DQ304" s="45"/>
      <c r="DR304" s="45" t="str">
        <f t="shared" si="1504"/>
        <v/>
      </c>
      <c r="DS304" s="45"/>
      <c r="DT304" s="45" t="str">
        <f t="shared" si="1505"/>
        <v/>
      </c>
      <c r="DU304" s="45"/>
      <c r="DV304" s="45" t="str">
        <f t="shared" si="1506"/>
        <v/>
      </c>
      <c r="DW304" s="45"/>
      <c r="DX304" s="43"/>
      <c r="DY304" s="43" t="str">
        <f t="shared" si="1507"/>
        <v/>
      </c>
      <c r="DZ304" s="45" t="str">
        <f t="shared" si="1508"/>
        <v/>
      </c>
      <c r="EA304" s="46" t="str">
        <f t="shared" si="1509"/>
        <v/>
      </c>
      <c r="EB304" s="37"/>
      <c r="EC304" s="29"/>
      <c r="ED304" s="52" t="str">
        <f t="shared" si="1510"/>
        <v/>
      </c>
      <c r="EE304" s="45"/>
      <c r="EF304" s="45" t="str">
        <f t="shared" si="1511"/>
        <v/>
      </c>
      <c r="EG304" s="45"/>
      <c r="EH304" s="45" t="str">
        <f t="shared" si="1512"/>
        <v/>
      </c>
      <c r="EI304" s="45"/>
      <c r="EJ304" s="45" t="str">
        <f t="shared" si="1513"/>
        <v/>
      </c>
      <c r="EK304" s="45"/>
      <c r="EL304" s="43"/>
      <c r="EM304" s="43" t="str">
        <f t="shared" si="1514"/>
        <v/>
      </c>
      <c r="EN304" s="45" t="str">
        <f t="shared" si="1515"/>
        <v/>
      </c>
      <c r="EO304" s="46" t="str">
        <f t="shared" si="1516"/>
        <v/>
      </c>
      <c r="EP304" s="37"/>
      <c r="EQ304" s="29"/>
      <c r="ER304" s="52" t="str">
        <f t="shared" si="1517"/>
        <v/>
      </c>
      <c r="ES304" s="45"/>
      <c r="ET304" s="45" t="str">
        <f t="shared" si="1518"/>
        <v/>
      </c>
      <c r="EU304" s="45"/>
      <c r="EV304" s="45" t="str">
        <f t="shared" si="1519"/>
        <v/>
      </c>
      <c r="EW304" s="45"/>
      <c r="EX304" s="45" t="str">
        <f t="shared" si="1520"/>
        <v/>
      </c>
      <c r="EY304" s="45"/>
      <c r="EZ304" s="43"/>
      <c r="FA304" s="43" t="str">
        <f t="shared" si="1521"/>
        <v/>
      </c>
      <c r="FB304" s="45" t="str">
        <f t="shared" si="1522"/>
        <v/>
      </c>
      <c r="FC304" s="46" t="str">
        <f t="shared" si="1523"/>
        <v/>
      </c>
      <c r="FD304" s="37"/>
      <c r="FE304" s="60"/>
      <c r="FF304" s="52" t="str">
        <f t="shared" si="1524"/>
        <v/>
      </c>
      <c r="FG304" s="45"/>
      <c r="FH304" s="45" t="str">
        <f t="shared" si="1525"/>
        <v/>
      </c>
      <c r="FI304" s="45"/>
      <c r="FJ304" s="45" t="str">
        <f t="shared" si="1526"/>
        <v/>
      </c>
      <c r="FK304" s="45"/>
      <c r="FL304" s="45" t="str">
        <f t="shared" si="1527"/>
        <v/>
      </c>
      <c r="FM304" s="45"/>
      <c r="FN304" s="43"/>
      <c r="FO304" s="43" t="str">
        <f t="shared" si="1528"/>
        <v/>
      </c>
      <c r="FP304" s="45" t="str">
        <f t="shared" si="1529"/>
        <v/>
      </c>
      <c r="FQ304" s="46" t="str">
        <f t="shared" si="1530"/>
        <v/>
      </c>
      <c r="FR304" s="37"/>
      <c r="FS304" s="29"/>
      <c r="FT304" s="52" t="str">
        <f t="shared" si="1531"/>
        <v/>
      </c>
      <c r="FU304" s="45"/>
      <c r="FV304" s="45" t="str">
        <f t="shared" si="1532"/>
        <v/>
      </c>
      <c r="FW304" s="45"/>
      <c r="FX304" s="45" t="str">
        <f t="shared" si="1533"/>
        <v/>
      </c>
      <c r="FY304" s="45"/>
      <c r="FZ304" s="45" t="str">
        <f t="shared" si="1534"/>
        <v/>
      </c>
      <c r="GA304" s="45"/>
      <c r="GB304" s="43"/>
      <c r="GC304" s="43" t="str">
        <f t="shared" si="1535"/>
        <v/>
      </c>
      <c r="GD304" s="45" t="str">
        <f t="shared" si="1536"/>
        <v/>
      </c>
      <c r="GE304" s="46" t="str">
        <f t="shared" si="1537"/>
        <v/>
      </c>
      <c r="GF304" s="37"/>
      <c r="GG304" s="29"/>
      <c r="GH304" s="52" t="str">
        <f t="shared" si="1538"/>
        <v/>
      </c>
      <c r="GI304" s="45"/>
      <c r="GJ304" s="45" t="str">
        <f t="shared" si="1539"/>
        <v/>
      </c>
      <c r="GK304" s="45"/>
      <c r="GL304" s="45" t="str">
        <f t="shared" si="1540"/>
        <v/>
      </c>
      <c r="GM304" s="45"/>
      <c r="GN304" s="45" t="str">
        <f t="shared" si="1541"/>
        <v/>
      </c>
      <c r="GO304" s="45"/>
      <c r="GP304" s="43"/>
      <c r="GQ304" s="43" t="str">
        <f t="shared" si="1542"/>
        <v/>
      </c>
      <c r="GR304" s="45" t="str">
        <f t="shared" si="1543"/>
        <v/>
      </c>
      <c r="GS304" s="46" t="str">
        <f t="shared" si="1544"/>
        <v/>
      </c>
      <c r="GT304" s="37"/>
      <c r="GU304" s="61"/>
      <c r="GV304" s="52"/>
      <c r="GW304" s="62"/>
      <c r="GX304" s="43">
        <v>32276</v>
      </c>
      <c r="GY304" s="45">
        <f t="shared" si="1433"/>
        <v>1477</v>
      </c>
      <c r="GZ304" s="43"/>
      <c r="HA304" s="45" t="str">
        <f t="shared" si="1434"/>
        <v/>
      </c>
      <c r="HB304" s="43">
        <v>0</v>
      </c>
      <c r="HC304" s="45">
        <f t="shared" si="1435"/>
        <v>3</v>
      </c>
      <c r="HD304" s="43">
        <v>6</v>
      </c>
      <c r="HE304" s="63" t="str">
        <f>IF(GX304="","",HE300)</f>
        <v>ボンボンドロップシール</v>
      </c>
      <c r="HF304" s="67">
        <f>IF(GX303="","",HF300)</f>
        <v>2000</v>
      </c>
      <c r="HG304" s="43">
        <f t="shared" si="1436"/>
        <v>6000</v>
      </c>
      <c r="HH304" s="46">
        <f>IF(HC304="","",HG304/(GY304*100))</f>
        <v>4.0622884224779957E-2</v>
      </c>
      <c r="HI304" s="37"/>
      <c r="HJ304" s="29"/>
      <c r="HK304" s="52"/>
      <c r="HL304" s="43">
        <v>1096</v>
      </c>
      <c r="HM304" s="45">
        <f t="shared" si="1437"/>
        <v>91</v>
      </c>
      <c r="HN304" s="43">
        <v>38</v>
      </c>
      <c r="HO304" s="45">
        <f t="shared" si="1438"/>
        <v>0</v>
      </c>
      <c r="HP304" s="43">
        <v>9</v>
      </c>
      <c r="HQ304" s="45">
        <f t="shared" si="1439"/>
        <v>4</v>
      </c>
      <c r="HR304" s="43">
        <v>0</v>
      </c>
      <c r="HS304" s="63" t="s">
        <v>872</v>
      </c>
      <c r="HT304" s="67">
        <v>1300</v>
      </c>
      <c r="HU304" s="43">
        <f t="shared" si="1442"/>
        <v>5200</v>
      </c>
      <c r="HV304" s="46">
        <f t="shared" si="1443"/>
        <v>0.5714285714285714</v>
      </c>
      <c r="HW304" s="37" t="s">
        <v>873</v>
      </c>
      <c r="HX304" s="360"/>
      <c r="HY304" s="52"/>
      <c r="HZ304" s="43">
        <v>5654</v>
      </c>
      <c r="IA304" s="45">
        <f t="shared" si="1444"/>
        <v>157</v>
      </c>
      <c r="IB304" s="43">
        <v>168</v>
      </c>
      <c r="IC304" s="45">
        <f t="shared" si="1445"/>
        <v>4</v>
      </c>
      <c r="ID304" s="43">
        <v>16</v>
      </c>
      <c r="IE304" s="45">
        <f t="shared" si="1446"/>
        <v>-1</v>
      </c>
      <c r="IF304" s="43">
        <v>-4</v>
      </c>
      <c r="IG304" s="63" t="str">
        <f>IF(HZ304="","",IG300)</f>
        <v>ギャルキティマスコット</v>
      </c>
      <c r="IH304" s="67">
        <f>IF(IA304="","",IH300)</f>
        <v>500</v>
      </c>
      <c r="II304" s="43">
        <f t="shared" si="1448"/>
        <v>-500</v>
      </c>
      <c r="IJ304" s="46">
        <f t="shared" si="1449"/>
        <v>-3.1847133757961783E-2</v>
      </c>
      <c r="IK304" s="37"/>
      <c r="IL304" s="29"/>
      <c r="IM304" s="52"/>
      <c r="IN304" s="43">
        <v>6381</v>
      </c>
      <c r="IO304" s="45">
        <f t="shared" si="1450"/>
        <v>34</v>
      </c>
      <c r="IP304" s="43">
        <v>161</v>
      </c>
      <c r="IQ304" s="45">
        <f t="shared" si="1451"/>
        <v>2</v>
      </c>
      <c r="IR304" s="43">
        <v>17</v>
      </c>
      <c r="IS304" s="45">
        <f t="shared" si="1452"/>
        <v>2</v>
      </c>
      <c r="IT304" s="43">
        <v>0</v>
      </c>
      <c r="IU304" s="63" t="str">
        <f t="shared" ref="IU304:IU314" si="1573">IF(IN304="","",IU300)</f>
        <v>ジャグラーイヤホン</v>
      </c>
      <c r="IV304" s="67">
        <f t="shared" si="1572"/>
        <v>1100</v>
      </c>
      <c r="IW304" s="43">
        <f t="shared" si="1454"/>
        <v>2200</v>
      </c>
      <c r="IX304" s="46">
        <f t="shared" si="1455"/>
        <v>0.6470588235294118</v>
      </c>
      <c r="IY304" s="37"/>
      <c r="IZ304" s="61"/>
      <c r="JA304" s="52"/>
      <c r="JB304" s="43">
        <v>4751</v>
      </c>
      <c r="JC304" s="45">
        <f t="shared" si="1456"/>
        <v>13</v>
      </c>
      <c r="JD304" s="43">
        <v>133</v>
      </c>
      <c r="JE304" s="45">
        <f t="shared" si="1457"/>
        <v>2</v>
      </c>
      <c r="JF304" s="43">
        <v>26</v>
      </c>
      <c r="JG304" s="45">
        <f t="shared" si="1458"/>
        <v>-9</v>
      </c>
      <c r="JH304" s="43"/>
      <c r="JI304" s="63" t="str">
        <f t="shared" si="1459"/>
        <v>キティでかぱっちん</v>
      </c>
      <c r="JJ304" s="67">
        <f t="shared" si="1460"/>
        <v>0</v>
      </c>
      <c r="JK304" s="43">
        <f t="shared" si="1461"/>
        <v>0</v>
      </c>
      <c r="JL304" s="46">
        <f t="shared" si="1462"/>
        <v>0</v>
      </c>
      <c r="JM304" s="37"/>
      <c r="JN304" s="29"/>
      <c r="JO304" s="52"/>
      <c r="JP304" s="43">
        <v>6529</v>
      </c>
      <c r="JQ304" s="45">
        <f t="shared" si="1463"/>
        <v>77</v>
      </c>
      <c r="JR304" s="43">
        <v>137</v>
      </c>
      <c r="JS304" s="45">
        <f t="shared" si="1464"/>
        <v>1</v>
      </c>
      <c r="JT304" s="43">
        <v>15</v>
      </c>
      <c r="JU304" s="45">
        <f t="shared" si="1465"/>
        <v>2</v>
      </c>
      <c r="JV304" s="43"/>
      <c r="JW304" s="63" t="str">
        <f t="shared" si="1466"/>
        <v>モンチッチマスコット2</v>
      </c>
      <c r="JX304" s="67">
        <f t="shared" si="1467"/>
        <v>539</v>
      </c>
      <c r="JY304" s="43">
        <f t="shared" si="1468"/>
        <v>1078</v>
      </c>
      <c r="JZ304" s="46">
        <f t="shared" si="1469"/>
        <v>0.14000000000000001</v>
      </c>
      <c r="KA304" s="37"/>
      <c r="KB304" s="51"/>
      <c r="KC304" s="52"/>
      <c r="KD304" s="43">
        <v>11453</v>
      </c>
      <c r="KE304" s="45">
        <f>IF(KD304="","",KD304-KD300)</f>
        <v>152</v>
      </c>
      <c r="KF304" s="43">
        <v>332</v>
      </c>
      <c r="KG304" s="45">
        <f>IF(KF304="","",KF304-KF300)</f>
        <v>7</v>
      </c>
      <c r="KH304" s="43">
        <v>13</v>
      </c>
      <c r="KI304" s="45">
        <f>IF(KH304="","",KH300+KJ300-KH304)</f>
        <v>2</v>
      </c>
      <c r="KJ304" s="43"/>
      <c r="KK304" s="63" t="str">
        <f>IF(KD304="","",KK300)</f>
        <v>雪見イヤホン</v>
      </c>
      <c r="KL304" s="67">
        <f>IF(KE304="","",KL300)</f>
        <v>1100</v>
      </c>
      <c r="KM304" s="43">
        <f>IF(KH304="","",KI304*KL304)</f>
        <v>2200</v>
      </c>
      <c r="KN304" s="46">
        <f>IF(KI304="","",KM304/(KE304*100))</f>
        <v>0.14473684210526316</v>
      </c>
      <c r="KO304" s="37"/>
      <c r="KP304" s="29"/>
      <c r="KQ304" s="52"/>
      <c r="KR304" s="43">
        <v>3063</v>
      </c>
      <c r="KS304" s="45">
        <f>IF(KR304="","",KR304-KR300)</f>
        <v>35</v>
      </c>
      <c r="KT304" s="43">
        <v>79</v>
      </c>
      <c r="KU304" s="45">
        <f>IF(KT304="","",KT304-KT300)</f>
        <v>3</v>
      </c>
      <c r="KV304" s="43">
        <v>20</v>
      </c>
      <c r="KW304" s="45">
        <f>IF(KV304="","",KV300+KX300-KV304)</f>
        <v>2</v>
      </c>
      <c r="KX304" s="43">
        <v>0</v>
      </c>
      <c r="KY304" s="63" t="str">
        <f>IF(KR304="","",KY300)</f>
        <v>モンチッチケース</v>
      </c>
      <c r="KZ304" s="67">
        <f>IF(KS304="","",KZ300)</f>
        <v>1000</v>
      </c>
      <c r="LA304" s="43">
        <f>IF(KV304="","",KW304*KZ304)</f>
        <v>2000</v>
      </c>
      <c r="LB304" s="46">
        <f>IF(KW304="","",LA304/(KS304*100))</f>
        <v>0.5714285714285714</v>
      </c>
      <c r="LC304" s="37"/>
      <c r="LD304" s="29"/>
      <c r="LE304" s="93"/>
      <c r="LF304" s="45"/>
      <c r="LG304" s="45"/>
      <c r="LH304" s="45">
        <v>531</v>
      </c>
      <c r="LI304" s="45">
        <f t="shared" si="1409"/>
        <v>1</v>
      </c>
      <c r="LJ304" s="43">
        <v>1</v>
      </c>
      <c r="LK304" s="45">
        <f t="shared" si="1410"/>
        <v>1</v>
      </c>
      <c r="LL304" s="45"/>
      <c r="LM304" s="73" t="str">
        <f>IF(LF303="","",LM301)</f>
        <v>アンパンティッシュカバー、アンパンぬいぐるみ</v>
      </c>
      <c r="LN304" s="67">
        <f>IF(LG303="","",LN301)</f>
        <v>1000</v>
      </c>
      <c r="LO304" s="45">
        <f t="shared" si="1411"/>
        <v>1000</v>
      </c>
      <c r="LP304" s="46"/>
      <c r="LQ304" s="37"/>
      <c r="LR304" s="29"/>
      <c r="LS304" s="52" t="str">
        <f t="shared" si="1408"/>
        <v/>
      </c>
      <c r="LT304" s="45"/>
      <c r="LU304" s="45" t="str">
        <f t="shared" si="1545"/>
        <v/>
      </c>
      <c r="LV304" s="45"/>
      <c r="LW304" s="45" t="str">
        <f t="shared" si="1546"/>
        <v/>
      </c>
      <c r="LX304" s="45"/>
      <c r="LY304" s="45" t="str">
        <f t="shared" si="1547"/>
        <v/>
      </c>
      <c r="LZ304" s="45"/>
      <c r="MA304" s="43"/>
      <c r="MB304" s="43" t="str">
        <f t="shared" si="1548"/>
        <v/>
      </c>
      <c r="MC304" s="45" t="str">
        <f t="shared" si="1549"/>
        <v/>
      </c>
      <c r="MD304" s="46" t="str">
        <f t="shared" si="1550"/>
        <v/>
      </c>
      <c r="ME304" s="37"/>
      <c r="MF304" s="29"/>
      <c r="MG304" s="52" t="str">
        <f t="shared" si="1551"/>
        <v/>
      </c>
      <c r="MH304" s="45"/>
      <c r="MI304" s="45" t="str">
        <f t="shared" si="1552"/>
        <v/>
      </c>
      <c r="MJ304" s="45"/>
      <c r="MK304" s="45" t="str">
        <f t="shared" si="1553"/>
        <v/>
      </c>
      <c r="ML304" s="45"/>
      <c r="MM304" s="45" t="str">
        <f t="shared" si="1554"/>
        <v/>
      </c>
      <c r="MN304" s="45"/>
      <c r="MO304" s="43"/>
      <c r="MP304" s="43" t="str">
        <f t="shared" si="1555"/>
        <v/>
      </c>
      <c r="MQ304" s="45" t="str">
        <f t="shared" si="1556"/>
        <v/>
      </c>
      <c r="MR304" s="46" t="str">
        <f t="shared" si="1557"/>
        <v/>
      </c>
      <c r="MS304" s="37"/>
      <c r="MT304" s="29"/>
      <c r="MU304" s="52" t="str">
        <f t="shared" si="1558"/>
        <v/>
      </c>
      <c r="MV304" s="45"/>
      <c r="MW304" s="45" t="str">
        <f t="shared" si="1559"/>
        <v/>
      </c>
      <c r="MX304" s="45"/>
      <c r="MY304" s="45" t="str">
        <f t="shared" si="1560"/>
        <v/>
      </c>
      <c r="MZ304" s="45"/>
      <c r="NA304" s="45" t="str">
        <f t="shared" si="1561"/>
        <v/>
      </c>
      <c r="NB304" s="45"/>
      <c r="NC304" s="43"/>
      <c r="ND304" s="43" t="str">
        <f t="shared" si="1562"/>
        <v/>
      </c>
      <c r="NE304" s="45" t="str">
        <f t="shared" si="1563"/>
        <v/>
      </c>
      <c r="NF304" s="46" t="str">
        <f t="shared" si="1564"/>
        <v/>
      </c>
      <c r="NG304" s="37"/>
      <c r="NH304" s="29"/>
      <c r="NI304" s="52" t="str">
        <f t="shared" si="1565"/>
        <v/>
      </c>
      <c r="NJ304" s="45"/>
      <c r="NK304" s="45" t="str">
        <f t="shared" si="1566"/>
        <v/>
      </c>
      <c r="NL304" s="45"/>
      <c r="NM304" s="45" t="str">
        <f t="shared" si="1567"/>
        <v/>
      </c>
      <c r="NN304" s="45"/>
      <c r="NO304" s="45" t="str">
        <f t="shared" si="1568"/>
        <v/>
      </c>
      <c r="NP304" s="45"/>
      <c r="NQ304" s="43"/>
      <c r="NR304" s="43" t="str">
        <f t="shared" si="1569"/>
        <v/>
      </c>
      <c r="NS304" s="45" t="str">
        <f t="shared" si="1570"/>
        <v/>
      </c>
      <c r="NT304" s="46" t="str">
        <f t="shared" si="1571"/>
        <v/>
      </c>
      <c r="NU304" s="37"/>
    </row>
    <row r="305" spans="1:385" ht="15" customHeight="1" thickBot="1" x14ac:dyDescent="0.3">
      <c r="A305" s="38"/>
      <c r="B305" s="39"/>
      <c r="C305" s="40"/>
      <c r="D305" s="40"/>
      <c r="E305" s="41"/>
      <c r="F305" s="41"/>
      <c r="G305" s="40"/>
      <c r="H305" s="42"/>
      <c r="I305" s="45"/>
      <c r="J305" s="45"/>
      <c r="K305" s="45"/>
      <c r="L305" s="45"/>
      <c r="M305" s="45"/>
      <c r="N305" s="45"/>
      <c r="O305" s="45"/>
      <c r="P305" s="43"/>
      <c r="Q305" s="43"/>
      <c r="R305" s="45"/>
      <c r="S305" s="46"/>
      <c r="T305" s="37"/>
      <c r="U305" s="29"/>
      <c r="V305" s="52" t="str">
        <f t="shared" si="1476"/>
        <v/>
      </c>
      <c r="W305" s="45"/>
      <c r="X305" s="45"/>
      <c r="Y305" s="45"/>
      <c r="Z305" s="45"/>
      <c r="AA305" s="45"/>
      <c r="AB305" s="45"/>
      <c r="AC305" s="45"/>
      <c r="AD305" s="43"/>
      <c r="AE305" s="43"/>
      <c r="AF305" s="45"/>
      <c r="AG305" s="46"/>
      <c r="AH305" s="37"/>
      <c r="AI305" s="29"/>
      <c r="AJ305" s="52" t="str">
        <f t="shared" si="1483"/>
        <v/>
      </c>
      <c r="AK305" s="45"/>
      <c r="AL305" s="45"/>
      <c r="AM305" s="45"/>
      <c r="AN305" s="45"/>
      <c r="AO305" s="45"/>
      <c r="AP305" s="45"/>
      <c r="AQ305" s="45"/>
      <c r="AR305" s="43"/>
      <c r="AS305" s="43"/>
      <c r="AT305" s="45"/>
      <c r="AU305" s="46"/>
      <c r="AV305" s="37"/>
      <c r="AW305" s="29"/>
      <c r="AX305" s="52" t="str">
        <f t="shared" si="1490"/>
        <v/>
      </c>
      <c r="AY305" s="45"/>
      <c r="AZ305" s="45"/>
      <c r="BA305" s="45"/>
      <c r="BB305" s="45"/>
      <c r="BC305" s="45"/>
      <c r="BD305" s="45"/>
      <c r="BE305" s="45"/>
      <c r="BF305" s="43"/>
      <c r="BG305" s="43"/>
      <c r="BH305" s="45"/>
      <c r="BI305" s="46"/>
      <c r="BJ305" s="37"/>
      <c r="BK305" s="29"/>
      <c r="BL305" s="95"/>
      <c r="BM305" s="27">
        <v>4432</v>
      </c>
      <c r="BN305" s="45">
        <f t="shared" si="1412"/>
        <v>267</v>
      </c>
      <c r="BO305" s="27">
        <v>124</v>
      </c>
      <c r="BP305" s="45">
        <f t="shared" si="1413"/>
        <v>17</v>
      </c>
      <c r="BQ305" s="27">
        <v>0</v>
      </c>
      <c r="BR305" s="45">
        <f t="shared" si="1414"/>
        <v>11</v>
      </c>
      <c r="BS305" s="27">
        <v>10</v>
      </c>
      <c r="BT305" s="63" t="str">
        <f t="shared" ref="BT305:BT314" si="1574">IF(BM305="","",BT301)</f>
        <v>サンリオボアバンスクリップ</v>
      </c>
      <c r="BU305" s="67">
        <f t="shared" ref="BU305:BU314" si="1575">IF(BN305="","",BU301)</f>
        <v>1100</v>
      </c>
      <c r="BV305" s="45">
        <f t="shared" si="1417"/>
        <v>12100</v>
      </c>
      <c r="BW305" s="46">
        <f t="shared" si="1418"/>
        <v>0.45318352059925093</v>
      </c>
      <c r="BX305" s="37"/>
      <c r="BY305" s="57"/>
      <c r="BZ305" s="95"/>
      <c r="CA305" s="27">
        <v>9488</v>
      </c>
      <c r="CB305" s="45">
        <f t="shared" si="1419"/>
        <v>101</v>
      </c>
      <c r="CC305" s="27">
        <v>459</v>
      </c>
      <c r="CD305" s="45">
        <f t="shared" si="1420"/>
        <v>4</v>
      </c>
      <c r="CE305" s="27">
        <v>7</v>
      </c>
      <c r="CF305" s="45">
        <f t="shared" si="1421"/>
        <v>2</v>
      </c>
      <c r="CG305" s="27">
        <v>0</v>
      </c>
      <c r="CH305" s="63" t="str">
        <f t="shared" si="1422"/>
        <v>サンリオボアバンスクリップ</v>
      </c>
      <c r="CI305" s="67">
        <f t="shared" si="1423"/>
        <v>1100</v>
      </c>
      <c r="CJ305" s="45">
        <f t="shared" si="1424"/>
        <v>2200</v>
      </c>
      <c r="CK305" s="46">
        <f t="shared" si="1425"/>
        <v>0.21782178217821782</v>
      </c>
      <c r="CL305" s="37"/>
      <c r="CM305" s="29"/>
      <c r="CN305" s="95"/>
      <c r="CO305" s="27">
        <v>3828</v>
      </c>
      <c r="CP305" s="45">
        <f t="shared" si="1426"/>
        <v>73</v>
      </c>
      <c r="CQ305" s="27">
        <v>124</v>
      </c>
      <c r="CR305" s="45">
        <f t="shared" si="1427"/>
        <v>1</v>
      </c>
      <c r="CS305" s="27">
        <v>12</v>
      </c>
      <c r="CT305" s="45">
        <f t="shared" si="1428"/>
        <v>0</v>
      </c>
      <c r="CU305" s="27"/>
      <c r="CV305" s="63" t="str">
        <f t="shared" si="1429"/>
        <v>モンチッチマスコット</v>
      </c>
      <c r="CW305" s="67">
        <f t="shared" si="1430"/>
        <v>0</v>
      </c>
      <c r="CX305" s="45">
        <f t="shared" si="1431"/>
        <v>0</v>
      </c>
      <c r="CY305" s="46">
        <f t="shared" si="1432"/>
        <v>0</v>
      </c>
      <c r="CZ305" s="37"/>
      <c r="DA305" s="29"/>
      <c r="DB305" s="52" t="str">
        <f t="shared" si="1407"/>
        <v/>
      </c>
      <c r="DC305" s="45"/>
      <c r="DD305" s="45"/>
      <c r="DE305" s="45"/>
      <c r="DF305" s="45"/>
      <c r="DG305" s="45"/>
      <c r="DH305" s="45"/>
      <c r="DI305" s="45"/>
      <c r="DJ305" s="43"/>
      <c r="DK305" s="43"/>
      <c r="DL305" s="45"/>
      <c r="DM305" s="46"/>
      <c r="DN305" s="37"/>
      <c r="DO305" s="29"/>
      <c r="DP305" s="52" t="str">
        <f t="shared" si="1503"/>
        <v/>
      </c>
      <c r="DQ305" s="45"/>
      <c r="DR305" s="45"/>
      <c r="DS305" s="45"/>
      <c r="DT305" s="45"/>
      <c r="DU305" s="45"/>
      <c r="DV305" s="45"/>
      <c r="DW305" s="45"/>
      <c r="DX305" s="43"/>
      <c r="DY305" s="43"/>
      <c r="DZ305" s="45"/>
      <c r="EA305" s="46"/>
      <c r="EB305" s="37"/>
      <c r="ED305" s="52" t="str">
        <f t="shared" si="1510"/>
        <v/>
      </c>
      <c r="EE305" s="45"/>
      <c r="EF305" s="45"/>
      <c r="EG305" s="45"/>
      <c r="EH305" s="45"/>
      <c r="EI305" s="45"/>
      <c r="EJ305" s="45"/>
      <c r="EK305" s="45"/>
      <c r="EL305" s="43"/>
      <c r="EM305" s="43"/>
      <c r="EN305" s="45"/>
      <c r="EO305" s="46"/>
      <c r="EP305" s="37"/>
      <c r="ER305" s="52" t="str">
        <f t="shared" si="1517"/>
        <v/>
      </c>
      <c r="ES305" s="45"/>
      <c r="ET305" s="45"/>
      <c r="EU305" s="45"/>
      <c r="EV305" s="45"/>
      <c r="EW305" s="45"/>
      <c r="EX305" s="45"/>
      <c r="EY305" s="45"/>
      <c r="EZ305" s="43"/>
      <c r="FA305" s="43"/>
      <c r="FB305" s="45"/>
      <c r="FC305" s="46"/>
      <c r="FD305" s="37"/>
      <c r="FF305" s="52" t="str">
        <f t="shared" si="1524"/>
        <v/>
      </c>
      <c r="FG305" s="45"/>
      <c r="FH305" s="45"/>
      <c r="FI305" s="45"/>
      <c r="FJ305" s="45"/>
      <c r="FK305" s="45"/>
      <c r="FL305" s="45"/>
      <c r="FM305" s="45"/>
      <c r="FN305" s="43"/>
      <c r="FO305" s="43"/>
      <c r="FP305" s="45"/>
      <c r="FQ305" s="46"/>
      <c r="FR305" s="37"/>
      <c r="FS305" s="29"/>
      <c r="FT305" s="52" t="str">
        <f t="shared" si="1531"/>
        <v/>
      </c>
      <c r="FU305" s="45"/>
      <c r="FV305" s="45"/>
      <c r="FW305" s="45"/>
      <c r="FX305" s="45"/>
      <c r="FY305" s="45"/>
      <c r="FZ305" s="45"/>
      <c r="GA305" s="45"/>
      <c r="GB305" s="43"/>
      <c r="GC305" s="43"/>
      <c r="GD305" s="45"/>
      <c r="GE305" s="46"/>
      <c r="GF305" s="37"/>
      <c r="GH305" s="52" t="str">
        <f t="shared" si="1538"/>
        <v/>
      </c>
      <c r="GI305" s="45"/>
      <c r="GJ305" s="45"/>
      <c r="GK305" s="45"/>
      <c r="GL305" s="45"/>
      <c r="GM305" s="45"/>
      <c r="GN305" s="45"/>
      <c r="GO305" s="45"/>
      <c r="GP305" s="43"/>
      <c r="GQ305" s="43"/>
      <c r="GR305" s="45"/>
      <c r="GS305" s="46"/>
      <c r="GT305" s="37"/>
      <c r="GU305" s="61"/>
      <c r="GV305" s="95"/>
      <c r="GW305" s="200"/>
      <c r="GX305" s="27"/>
      <c r="GY305" s="45" t="str">
        <f t="shared" si="1433"/>
        <v/>
      </c>
      <c r="GZ305" s="27"/>
      <c r="HA305" s="45" t="str">
        <f t="shared" si="1434"/>
        <v/>
      </c>
      <c r="HB305" s="27">
        <v>8</v>
      </c>
      <c r="HC305" s="45">
        <f t="shared" si="1435"/>
        <v>0</v>
      </c>
      <c r="HD305" s="27">
        <v>0</v>
      </c>
      <c r="HE305" s="63" t="str">
        <f>IF(GX303="","",HE301)</f>
        <v>アンパンおべんとパズル</v>
      </c>
      <c r="HF305" s="67">
        <f>IF(GX303="","",HF301)</f>
        <v>1100</v>
      </c>
      <c r="HG305" s="45">
        <f t="shared" si="1436"/>
        <v>0</v>
      </c>
      <c r="HH305" s="46">
        <f>IF(HC305="","",HG305/(GY304*100))</f>
        <v>0</v>
      </c>
      <c r="HI305" s="37"/>
      <c r="HK305" s="95"/>
      <c r="HL305" s="27">
        <v>2321</v>
      </c>
      <c r="HM305" s="45">
        <f t="shared" si="1437"/>
        <v>159</v>
      </c>
      <c r="HN305" s="27">
        <v>58</v>
      </c>
      <c r="HO305" s="45">
        <f t="shared" si="1438"/>
        <v>6</v>
      </c>
      <c r="HP305" s="27">
        <v>55</v>
      </c>
      <c r="HQ305" s="45">
        <f t="shared" si="1439"/>
        <v>6</v>
      </c>
      <c r="HR305" s="27">
        <v>4</v>
      </c>
      <c r="HS305" s="63" t="str">
        <f>IF(HL305="","",HS301)</f>
        <v>ゲームアーク</v>
      </c>
      <c r="HT305" s="67">
        <f>IF(HM305="","",HT301)</f>
        <v>600</v>
      </c>
      <c r="HU305" s="45">
        <f t="shared" si="1442"/>
        <v>3600</v>
      </c>
      <c r="HV305" s="46">
        <f t="shared" si="1443"/>
        <v>0.22641509433962265</v>
      </c>
      <c r="HW305" s="37" t="s">
        <v>866</v>
      </c>
      <c r="HX305" s="360"/>
      <c r="HY305" s="95"/>
      <c r="HZ305" s="27">
        <v>7460</v>
      </c>
      <c r="IA305" s="45">
        <f t="shared" si="1444"/>
        <v>288</v>
      </c>
      <c r="IB305" s="27">
        <v>184</v>
      </c>
      <c r="IC305" s="45">
        <f t="shared" si="1445"/>
        <v>2</v>
      </c>
      <c r="ID305" s="27">
        <v>12</v>
      </c>
      <c r="IE305" s="45">
        <f t="shared" si="1446"/>
        <v>12</v>
      </c>
      <c r="IF305" s="27">
        <v>12</v>
      </c>
      <c r="IG305" s="63" t="s">
        <v>685</v>
      </c>
      <c r="IH305" s="67">
        <v>300</v>
      </c>
      <c r="II305" s="45">
        <f t="shared" si="1448"/>
        <v>3600</v>
      </c>
      <c r="IJ305" s="46">
        <f t="shared" si="1449"/>
        <v>0.125</v>
      </c>
      <c r="IK305" s="37" t="s">
        <v>868</v>
      </c>
      <c r="IL305" s="29"/>
      <c r="IM305" s="95"/>
      <c r="IN305" s="27">
        <v>5301</v>
      </c>
      <c r="IO305" s="45">
        <f t="shared" si="1450"/>
        <v>99</v>
      </c>
      <c r="IP305" s="27">
        <v>385</v>
      </c>
      <c r="IQ305" s="45">
        <f t="shared" si="1451"/>
        <v>9</v>
      </c>
      <c r="IR305" s="27">
        <v>77</v>
      </c>
      <c r="IS305" s="45">
        <f t="shared" si="1452"/>
        <v>9</v>
      </c>
      <c r="IT305" s="27">
        <v>0</v>
      </c>
      <c r="IU305" s="63" t="str">
        <f t="shared" si="1573"/>
        <v>アングリーキーホルダー</v>
      </c>
      <c r="IV305" s="67">
        <f t="shared" si="1572"/>
        <v>200</v>
      </c>
      <c r="IW305" s="45">
        <f t="shared" si="1454"/>
        <v>1800</v>
      </c>
      <c r="IX305" s="46">
        <f t="shared" si="1455"/>
        <v>0.18181818181818182</v>
      </c>
      <c r="IY305" s="37"/>
      <c r="IZ305" s="61"/>
      <c r="JA305" s="95"/>
      <c r="JB305" s="27">
        <v>8579</v>
      </c>
      <c r="JC305" s="45">
        <f t="shared" si="1456"/>
        <v>40</v>
      </c>
      <c r="JD305" s="27">
        <v>502</v>
      </c>
      <c r="JE305" s="45">
        <f t="shared" si="1457"/>
        <v>2</v>
      </c>
      <c r="JF305" s="27">
        <v>100</v>
      </c>
      <c r="JG305" s="45">
        <f t="shared" si="1458"/>
        <v>4</v>
      </c>
      <c r="JH305" s="27">
        <v>12</v>
      </c>
      <c r="JI305" s="63" t="str">
        <f t="shared" si="1459"/>
        <v>AIモンスターラバー</v>
      </c>
      <c r="JJ305" s="67">
        <f t="shared" si="1460"/>
        <v>250</v>
      </c>
      <c r="JK305" s="45">
        <f t="shared" si="1461"/>
        <v>1000</v>
      </c>
      <c r="JL305" s="46">
        <f t="shared" si="1462"/>
        <v>0.25</v>
      </c>
      <c r="JM305" s="37"/>
      <c r="JN305" s="29"/>
      <c r="JO305" s="95"/>
      <c r="JP305" s="27">
        <v>6698</v>
      </c>
      <c r="JQ305" s="45">
        <f t="shared" si="1463"/>
        <v>59</v>
      </c>
      <c r="JR305" s="27">
        <v>304</v>
      </c>
      <c r="JS305" s="45">
        <f t="shared" si="1464"/>
        <v>1</v>
      </c>
      <c r="JT305" s="27">
        <v>19</v>
      </c>
      <c r="JU305" s="45">
        <f t="shared" si="1465"/>
        <v>1</v>
      </c>
      <c r="JV305" s="27"/>
      <c r="JW305" s="63" t="str">
        <f t="shared" si="1466"/>
        <v>サンリオホワイトマスコット</v>
      </c>
      <c r="JX305" s="67">
        <f t="shared" si="1467"/>
        <v>0</v>
      </c>
      <c r="JY305" s="45">
        <f t="shared" si="1468"/>
        <v>0</v>
      </c>
      <c r="JZ305" s="46">
        <f t="shared" si="1469"/>
        <v>0</v>
      </c>
      <c r="KA305" s="37"/>
      <c r="KB305" s="51"/>
      <c r="KC305" s="94"/>
      <c r="KD305" s="27">
        <v>13332</v>
      </c>
      <c r="KE305" s="45">
        <f>IF(KD305="","",KD305-KD301)</f>
        <v>71</v>
      </c>
      <c r="KF305" s="27">
        <v>707</v>
      </c>
      <c r="KG305" s="45">
        <f>IF(KF305="","",KF305-KF301)</f>
        <v>10</v>
      </c>
      <c r="KH305" s="27">
        <v>19</v>
      </c>
      <c r="KI305" s="45">
        <f>IF(KH305="","",KH301+KJ301-KH305)</f>
        <v>-2</v>
      </c>
      <c r="KJ305" s="27"/>
      <c r="KK305" s="63" t="str">
        <f>IF(KD305="","",KK301)</f>
        <v>ラブブマスコット</v>
      </c>
      <c r="KL305" s="67">
        <f>IF(KE305="","",KL301)</f>
        <v>250</v>
      </c>
      <c r="KM305" s="45">
        <f>IF(KH305="","",KI305*KL305)</f>
        <v>-500</v>
      </c>
      <c r="KN305" s="46">
        <f>IF(KI305="","",KM305/(KE305*100))</f>
        <v>-7.0422535211267609E-2</v>
      </c>
      <c r="KO305" s="37"/>
      <c r="KP305" s="29"/>
      <c r="KQ305" s="95"/>
      <c r="KR305" s="27">
        <v>3369</v>
      </c>
      <c r="KS305" s="45">
        <f>IF(KR305="","",KR305-KR301)</f>
        <v>128</v>
      </c>
      <c r="KT305" s="27">
        <v>118</v>
      </c>
      <c r="KU305" s="45">
        <f>IF(KT305="","",KT305-KT301)</f>
        <v>4</v>
      </c>
      <c r="KV305" s="27">
        <v>16</v>
      </c>
      <c r="KW305" s="45">
        <f>IF(KV305="","",KV301+KX301-KV305)</f>
        <v>34</v>
      </c>
      <c r="KX305" s="27">
        <v>2</v>
      </c>
      <c r="KY305" s="63" t="str">
        <f>IF(KR305="","",KY301)</f>
        <v>ゲームアーク</v>
      </c>
      <c r="KZ305" s="67">
        <f>IF(KS305="","",KZ301)</f>
        <v>0</v>
      </c>
      <c r="LA305" s="45">
        <f>IF(KV305="","",KW305*KZ305)</f>
        <v>0</v>
      </c>
      <c r="LB305" s="46">
        <f>IF(KW305="","",LA305/(KS305*100))</f>
        <v>0</v>
      </c>
      <c r="LC305" s="37"/>
      <c r="LD305" s="29"/>
      <c r="LE305" s="75"/>
      <c r="LF305" s="76"/>
      <c r="LG305" s="76"/>
      <c r="LH305" s="76">
        <v>1166</v>
      </c>
      <c r="LI305" s="76">
        <f t="shared" si="1409"/>
        <v>0</v>
      </c>
      <c r="LJ305" s="77">
        <v>2</v>
      </c>
      <c r="LK305" s="76">
        <f t="shared" si="1410"/>
        <v>0</v>
      </c>
      <c r="LL305" s="76"/>
      <c r="LM305" s="78" t="str">
        <f>IF(LF303="","",LM302)</f>
        <v>バイキンティッシュカバー、アンパンぬいぐるみ</v>
      </c>
      <c r="LN305" s="79">
        <f>IF(LG303="","",LN302)</f>
        <v>1000</v>
      </c>
      <c r="LO305" s="76">
        <f t="shared" si="1411"/>
        <v>0</v>
      </c>
      <c r="LP305" s="80"/>
      <c r="LQ305" s="37"/>
      <c r="LR305" s="29"/>
      <c r="LS305" s="52" t="str">
        <f t="shared" si="1408"/>
        <v/>
      </c>
      <c r="LT305" s="45"/>
      <c r="LU305" s="45"/>
      <c r="LV305" s="45"/>
      <c r="LW305" s="45"/>
      <c r="LX305" s="45"/>
      <c r="LY305" s="45"/>
      <c r="LZ305" s="45"/>
      <c r="MA305" s="43"/>
      <c r="MB305" s="43"/>
      <c r="MC305" s="45"/>
      <c r="MD305" s="46"/>
      <c r="ME305" s="37"/>
      <c r="MF305" s="29"/>
      <c r="MG305" s="52" t="str">
        <f t="shared" si="1551"/>
        <v/>
      </c>
      <c r="MH305" s="45"/>
      <c r="MI305" s="45"/>
      <c r="MJ305" s="45"/>
      <c r="MK305" s="45"/>
      <c r="ML305" s="45"/>
      <c r="MM305" s="45"/>
      <c r="MN305" s="45"/>
      <c r="MO305" s="43"/>
      <c r="MP305" s="43"/>
      <c r="MQ305" s="45"/>
      <c r="MR305" s="46"/>
      <c r="MS305" s="37"/>
      <c r="MT305" s="29"/>
      <c r="MU305" s="52" t="str">
        <f t="shared" si="1558"/>
        <v/>
      </c>
      <c r="MV305" s="45"/>
      <c r="MW305" s="45"/>
      <c r="MX305" s="45"/>
      <c r="MY305" s="45"/>
      <c r="MZ305" s="45"/>
      <c r="NA305" s="45"/>
      <c r="NB305" s="45"/>
      <c r="NC305" s="43"/>
      <c r="ND305" s="43"/>
      <c r="NE305" s="45"/>
      <c r="NF305" s="46"/>
      <c r="NG305" s="37"/>
      <c r="NH305" s="29"/>
      <c r="NI305" s="52" t="str">
        <f t="shared" si="1565"/>
        <v/>
      </c>
      <c r="NJ305" s="45"/>
      <c r="NK305" s="45"/>
      <c r="NL305" s="45"/>
      <c r="NM305" s="45"/>
      <c r="NN305" s="45"/>
      <c r="NO305" s="45"/>
      <c r="NP305" s="45"/>
      <c r="NQ305" s="43"/>
      <c r="NR305" s="43"/>
      <c r="NS305" s="45"/>
      <c r="NT305" s="46"/>
      <c r="NU305" s="37"/>
    </row>
    <row r="306" spans="1:385" ht="15" customHeight="1" thickTop="1" thickBot="1" x14ac:dyDescent="0.3">
      <c r="A306" s="38"/>
      <c r="B306" s="39"/>
      <c r="C306" s="40"/>
      <c r="D306" s="40"/>
      <c r="E306" s="41"/>
      <c r="F306" s="41"/>
      <c r="G306" s="40"/>
      <c r="H306" s="42"/>
      <c r="I306" s="45"/>
      <c r="J306" s="45" t="str">
        <f>IF(I306="","",I306-I307)</f>
        <v/>
      </c>
      <c r="K306" s="45"/>
      <c r="L306" s="45" t="str">
        <f>IF(K306="","",K306-K307)</f>
        <v/>
      </c>
      <c r="M306" s="45"/>
      <c r="N306" s="45" t="str">
        <f>IF(M306="","",M307+O307-M306)</f>
        <v/>
      </c>
      <c r="O306" s="45"/>
      <c r="P306" s="43"/>
      <c r="Q306" s="43" t="str">
        <f>IF(I306="","",Q307)</f>
        <v/>
      </c>
      <c r="R306" s="45" t="str">
        <f t="shared" ref="R306:R343" si="1576">IF(Q306="","",N306*Q306)</f>
        <v/>
      </c>
      <c r="S306" s="46" t="str">
        <f t="shared" ref="S306:S343" si="1577">IF(R306="","",R306/(J306*100))</f>
        <v/>
      </c>
      <c r="T306" s="37"/>
      <c r="U306" s="29"/>
      <c r="V306" s="52" t="str">
        <f t="shared" si="1476"/>
        <v/>
      </c>
      <c r="W306" s="67"/>
      <c r="X306" s="45" t="str">
        <f>IF(W306="","",W306-W307)</f>
        <v/>
      </c>
      <c r="Y306" s="45"/>
      <c r="Z306" s="45" t="str">
        <f>IF(Y306="","",Y306-Y307)</f>
        <v/>
      </c>
      <c r="AA306" s="45"/>
      <c r="AB306" s="45" t="str">
        <f>IF(AA306="","",AA307+AC307-AA306)</f>
        <v/>
      </c>
      <c r="AC306" s="45"/>
      <c r="AD306" s="43"/>
      <c r="AE306" s="43" t="str">
        <f>IF(W306="","",AE307)</f>
        <v/>
      </c>
      <c r="AF306" s="45" t="str">
        <f t="shared" ref="AF306:AF338" si="1578">IF(AE306="","",AB306*AE306)</f>
        <v/>
      </c>
      <c r="AG306" s="46" t="str">
        <f t="shared" ref="AG306:AG338" si="1579">IF(AF306="","",AF306/(X306*100))</f>
        <v/>
      </c>
      <c r="AH306" s="37"/>
      <c r="AI306" s="29"/>
      <c r="AJ306" s="52" t="str">
        <f t="shared" si="1483"/>
        <v/>
      </c>
      <c r="AK306" s="45"/>
      <c r="AL306" s="45" t="str">
        <f>IF(AK306="","",AK306-AK307)</f>
        <v/>
      </c>
      <c r="AM306" s="45"/>
      <c r="AN306" s="45" t="str">
        <f>IF(AM306="","",AM306-AM307)</f>
        <v/>
      </c>
      <c r="AO306" s="45"/>
      <c r="AP306" s="45" t="str">
        <f>IF(AO306="","",AO307+AQ307-AO306)</f>
        <v/>
      </c>
      <c r="AQ306" s="45"/>
      <c r="AR306" s="43"/>
      <c r="AS306" s="43" t="str">
        <f>IF(AK306="","",AS307)</f>
        <v/>
      </c>
      <c r="AT306" s="45" t="str">
        <f t="shared" ref="AT306:AT343" si="1580">IF(AS306="","",AP306*AS306)</f>
        <v/>
      </c>
      <c r="AU306" s="46" t="str">
        <f t="shared" ref="AU306:AU343" si="1581">IF(AT306="","",AT306/(AL306*100))</f>
        <v/>
      </c>
      <c r="AV306" s="37"/>
      <c r="AW306" s="29"/>
      <c r="AX306" s="52" t="str">
        <f t="shared" si="1490"/>
        <v/>
      </c>
      <c r="AY306" s="45"/>
      <c r="AZ306" s="45" t="str">
        <f>IF(AY306="","",AY306-AY307)</f>
        <v/>
      </c>
      <c r="BA306" s="45"/>
      <c r="BB306" s="45" t="str">
        <f>IF(BA306="","",BA306-BA307)</f>
        <v/>
      </c>
      <c r="BC306" s="45"/>
      <c r="BD306" s="45" t="str">
        <f>IF(BC306="","",BC307+BE307-BC306)</f>
        <v/>
      </c>
      <c r="BE306" s="45"/>
      <c r="BF306" s="43"/>
      <c r="BG306" s="43" t="str">
        <f>IF(AY306="","",BG307)</f>
        <v/>
      </c>
      <c r="BH306" s="45" t="str">
        <f t="shared" ref="BH306:BH343" si="1582">IF(BG306="","",BD306*BG306)</f>
        <v/>
      </c>
      <c r="BI306" s="46" t="str">
        <f t="shared" ref="BI306:BI343" si="1583">IF(BH306="","",BH306/(AZ306*100))</f>
        <v/>
      </c>
      <c r="BJ306" s="37"/>
      <c r="BK306" s="29"/>
      <c r="BL306" s="75"/>
      <c r="BM306" s="76">
        <v>2686</v>
      </c>
      <c r="BN306" s="76">
        <f t="shared" si="1412"/>
        <v>160</v>
      </c>
      <c r="BO306" s="76">
        <v>28</v>
      </c>
      <c r="BP306" s="76">
        <f t="shared" si="1413"/>
        <v>6</v>
      </c>
      <c r="BQ306" s="76">
        <v>4</v>
      </c>
      <c r="BR306" s="76">
        <f t="shared" si="1414"/>
        <v>6</v>
      </c>
      <c r="BS306" s="76"/>
      <c r="BT306" s="78" t="str">
        <f t="shared" si="1574"/>
        <v>モンチッチフェイスポーチ</v>
      </c>
      <c r="BU306" s="79">
        <f t="shared" si="1575"/>
        <v>1100</v>
      </c>
      <c r="BV306" s="76">
        <f t="shared" si="1417"/>
        <v>6600</v>
      </c>
      <c r="BW306" s="80">
        <f t="shared" si="1418"/>
        <v>0.41249999999999998</v>
      </c>
      <c r="BX306" s="37"/>
      <c r="BY306" s="57"/>
      <c r="BZ306" s="75"/>
      <c r="CA306" s="76">
        <v>7337</v>
      </c>
      <c r="CB306" s="76">
        <f t="shared" si="1419"/>
        <v>30</v>
      </c>
      <c r="CC306" s="76">
        <v>408</v>
      </c>
      <c r="CD306" s="76">
        <f t="shared" si="1420"/>
        <v>0</v>
      </c>
      <c r="CE306" s="76">
        <v>13</v>
      </c>
      <c r="CF306" s="76">
        <f t="shared" si="1421"/>
        <v>0</v>
      </c>
      <c r="CG306" s="76">
        <v>-5</v>
      </c>
      <c r="CH306" s="78" t="str">
        <f t="shared" si="1422"/>
        <v>アングリーキーホルダー</v>
      </c>
      <c r="CI306" s="79">
        <f t="shared" si="1423"/>
        <v>198</v>
      </c>
      <c r="CJ306" s="76">
        <f t="shared" si="1424"/>
        <v>0</v>
      </c>
      <c r="CK306" s="80">
        <f t="shared" si="1425"/>
        <v>0</v>
      </c>
      <c r="CL306" s="37"/>
      <c r="CM306" s="29"/>
      <c r="CN306" s="75"/>
      <c r="CO306" s="76">
        <v>2797</v>
      </c>
      <c r="CP306" s="76">
        <f t="shared" si="1426"/>
        <v>61</v>
      </c>
      <c r="CQ306" s="76">
        <v>132</v>
      </c>
      <c r="CR306" s="76">
        <f t="shared" si="1427"/>
        <v>4</v>
      </c>
      <c r="CS306" s="76">
        <v>75</v>
      </c>
      <c r="CT306" s="76">
        <f t="shared" si="1428"/>
        <v>5</v>
      </c>
      <c r="CU306" s="76"/>
      <c r="CV306" s="78" t="str">
        <f t="shared" si="1429"/>
        <v>AIラバーキーホルダー</v>
      </c>
      <c r="CW306" s="79">
        <f t="shared" si="1430"/>
        <v>198</v>
      </c>
      <c r="CX306" s="76">
        <f t="shared" si="1431"/>
        <v>990</v>
      </c>
      <c r="CY306" s="80">
        <f t="shared" si="1432"/>
        <v>0.16229508196721312</v>
      </c>
      <c r="CZ306" s="37"/>
      <c r="DA306" s="29"/>
      <c r="DB306" s="52" t="str">
        <f t="shared" si="1407"/>
        <v/>
      </c>
      <c r="DC306" s="45"/>
      <c r="DD306" s="45" t="str">
        <f>IF(DC306="","",DC306-DC307)</f>
        <v/>
      </c>
      <c r="DE306" s="45"/>
      <c r="DF306" s="45" t="str">
        <f>IF(DE306="","",DE306-DE307)</f>
        <v/>
      </c>
      <c r="DG306" s="45"/>
      <c r="DH306" s="45" t="str">
        <f>IF(DG306="","",DG307+DI307-DG306)</f>
        <v/>
      </c>
      <c r="DI306" s="45"/>
      <c r="DJ306" s="43"/>
      <c r="DK306" s="43" t="str">
        <f>IF(DC306="","",DK307)</f>
        <v/>
      </c>
      <c r="DL306" s="45" t="str">
        <f t="shared" ref="DL306:DL338" si="1584">IF(DK306="","",DH306*DK306)</f>
        <v/>
      </c>
      <c r="DM306" s="46" t="str">
        <f t="shared" ref="DM306:DM338" si="1585">IF(DL306="","",DL306/(DD306*100))</f>
        <v/>
      </c>
      <c r="DN306" s="37"/>
      <c r="DO306" s="29"/>
      <c r="DP306" s="52" t="str">
        <f t="shared" si="1503"/>
        <v/>
      </c>
      <c r="DQ306" s="45"/>
      <c r="DR306" s="45" t="str">
        <f>IF(DQ306="","",DQ306-DQ307)</f>
        <v/>
      </c>
      <c r="DS306" s="45"/>
      <c r="DT306" s="45" t="str">
        <f>IF(DS306="","",DS306-DS307)</f>
        <v/>
      </c>
      <c r="DU306" s="45"/>
      <c r="DV306" s="45" t="str">
        <f>IF(DU306="","",DU307+DW307-DU306)</f>
        <v/>
      </c>
      <c r="DW306" s="45"/>
      <c r="DX306" s="43"/>
      <c r="DY306" s="43" t="str">
        <f>IF(DQ306="","",DY307)</f>
        <v/>
      </c>
      <c r="DZ306" s="45" t="str">
        <f t="shared" ref="DZ306:DZ343" si="1586">IF(DY306="","",DV306*DY306)</f>
        <v/>
      </c>
      <c r="EA306" s="46" t="str">
        <f t="shared" ref="EA306:EA343" si="1587">IF(DZ306="","",DZ306/(DR306*100))</f>
        <v/>
      </c>
      <c r="EB306" s="37"/>
      <c r="ED306" s="52" t="str">
        <f t="shared" si="1510"/>
        <v/>
      </c>
      <c r="EE306" s="45"/>
      <c r="EF306" s="45" t="str">
        <f>IF(EE306="","",EE306-EE307)</f>
        <v/>
      </c>
      <c r="EG306" s="45"/>
      <c r="EH306" s="45" t="str">
        <f>IF(EG306="","",EG306-EG307)</f>
        <v/>
      </c>
      <c r="EI306" s="45"/>
      <c r="EJ306" s="45" t="str">
        <f>IF(EI306="","",EI307+EK307-EI306)</f>
        <v/>
      </c>
      <c r="EK306" s="45"/>
      <c r="EL306" s="43"/>
      <c r="EM306" s="43" t="str">
        <f>IF(EE306="","",EM307)</f>
        <v/>
      </c>
      <c r="EN306" s="45" t="str">
        <f t="shared" ref="EN306:EN338" si="1588">IF(EM306="","",EJ306*EM306)</f>
        <v/>
      </c>
      <c r="EO306" s="46" t="str">
        <f t="shared" ref="EO306:EO338" si="1589">IF(EN306="","",EN306/(EF306*100))</f>
        <v/>
      </c>
      <c r="EP306" s="37"/>
      <c r="ER306" s="52" t="str">
        <f t="shared" si="1517"/>
        <v/>
      </c>
      <c r="ES306" s="45"/>
      <c r="ET306" s="45" t="str">
        <f>IF(ES306="","",ES306-ES307)</f>
        <v/>
      </c>
      <c r="EU306" s="45"/>
      <c r="EV306" s="45" t="str">
        <f>IF(EU306="","",EU306-EU307)</f>
        <v/>
      </c>
      <c r="EW306" s="45"/>
      <c r="EX306" s="45" t="str">
        <f>IF(EW306="","",EW307+EY307-EW306)</f>
        <v/>
      </c>
      <c r="EY306" s="45"/>
      <c r="EZ306" s="43"/>
      <c r="FA306" s="43" t="str">
        <f>IF(ES306="","",FA307)</f>
        <v/>
      </c>
      <c r="FB306" s="45" t="str">
        <f t="shared" ref="FB306:FB338" si="1590">IF(FA306="","",EX306*FA306)</f>
        <v/>
      </c>
      <c r="FC306" s="46" t="str">
        <f t="shared" ref="FC306:FC338" si="1591">IF(FB306="","",FB306/(ET306*100))</f>
        <v/>
      </c>
      <c r="FD306" s="37"/>
      <c r="FF306" s="52" t="str">
        <f t="shared" si="1524"/>
        <v/>
      </c>
      <c r="FG306" s="45"/>
      <c r="FH306" s="45" t="str">
        <f>IF(FG306="","",FG306-FG307)</f>
        <v/>
      </c>
      <c r="FI306" s="45"/>
      <c r="FJ306" s="45" t="str">
        <f>IF(FI306="","",FI306-FI307)</f>
        <v/>
      </c>
      <c r="FK306" s="45"/>
      <c r="FL306" s="45" t="str">
        <f>IF(FK306="","",FK307+FM307-FK306)</f>
        <v/>
      </c>
      <c r="FM306" s="45"/>
      <c r="FN306" s="43"/>
      <c r="FO306" s="43" t="str">
        <f>IF(FG306="","",FO307)</f>
        <v/>
      </c>
      <c r="FP306" s="45" t="str">
        <f t="shared" ref="FP306:FP338" si="1592">IF(FO306="","",FL306*FO306)</f>
        <v/>
      </c>
      <c r="FQ306" s="46" t="str">
        <f t="shared" ref="FQ306:FQ338" si="1593">IF(FP306="","",FP306/(FH306*100))</f>
        <v/>
      </c>
      <c r="FR306" s="37"/>
      <c r="FS306" s="29"/>
      <c r="FT306" s="52" t="str">
        <f t="shared" si="1531"/>
        <v/>
      </c>
      <c r="FU306" s="45"/>
      <c r="FV306" s="45" t="str">
        <f>IF(FU306="","",FU306-FU307)</f>
        <v/>
      </c>
      <c r="FW306" s="45"/>
      <c r="FX306" s="45" t="str">
        <f>IF(FW306="","",FW306-FW307)</f>
        <v/>
      </c>
      <c r="FY306" s="45"/>
      <c r="FZ306" s="45" t="str">
        <f>IF(FY306="","",FY307+GA307-FY306)</f>
        <v/>
      </c>
      <c r="GA306" s="45"/>
      <c r="GB306" s="43"/>
      <c r="GC306" s="43" t="str">
        <f>IF(FU306="","",GC307)</f>
        <v/>
      </c>
      <c r="GD306" s="45" t="str">
        <f t="shared" ref="GD306:GD338" si="1594">IF(GC306="","",FZ306*GC306)</f>
        <v/>
      </c>
      <c r="GE306" s="46" t="str">
        <f t="shared" ref="GE306:GE338" si="1595">IF(GD306="","",GD306/(FV306*100))</f>
        <v/>
      </c>
      <c r="GF306" s="37"/>
      <c r="GH306" s="52" t="str">
        <f t="shared" si="1538"/>
        <v/>
      </c>
      <c r="GI306" s="45"/>
      <c r="GJ306" s="45" t="str">
        <f>IF(GI306="","",GI306-GI307)</f>
        <v/>
      </c>
      <c r="GK306" s="45"/>
      <c r="GL306" s="45" t="str">
        <f>IF(GK306="","",GK306-GK307)</f>
        <v/>
      </c>
      <c r="GM306" s="45"/>
      <c r="GN306" s="45" t="str">
        <f>IF(GM306="","",GM307+GO307-GM306)</f>
        <v/>
      </c>
      <c r="GO306" s="45"/>
      <c r="GP306" s="43"/>
      <c r="GQ306" s="43" t="str">
        <f>IF(GI306="","",GQ307)</f>
        <v/>
      </c>
      <c r="GR306" s="45" t="str">
        <f t="shared" ref="GR306:GR338" si="1596">IF(GQ306="","",GN306*GQ306)</f>
        <v/>
      </c>
      <c r="GS306" s="46" t="str">
        <f t="shared" ref="GS306:GS338" si="1597">IF(GR306="","",GR306/(GJ306*100))</f>
        <v/>
      </c>
      <c r="GT306" s="37"/>
      <c r="GU306" s="61"/>
      <c r="GV306" s="75"/>
      <c r="GW306" s="84"/>
      <c r="GX306" s="76"/>
      <c r="GY306" s="76" t="str">
        <f t="shared" si="1433"/>
        <v/>
      </c>
      <c r="GZ306" s="76"/>
      <c r="HA306" s="76" t="str">
        <f t="shared" si="1434"/>
        <v/>
      </c>
      <c r="HB306" s="76">
        <v>0</v>
      </c>
      <c r="HC306" s="76">
        <f t="shared" si="1435"/>
        <v>3</v>
      </c>
      <c r="HD306" s="76">
        <v>5</v>
      </c>
      <c r="HE306" s="78" t="str">
        <f>IF(GX304="","",HE302)</f>
        <v>ボンボンドロップシール</v>
      </c>
      <c r="HF306" s="79">
        <f>IF(GX303="","",HF302)</f>
        <v>2000</v>
      </c>
      <c r="HG306" s="76">
        <f t="shared" si="1436"/>
        <v>6000</v>
      </c>
      <c r="HH306" s="80">
        <f>IF(HC306="","",HG306/(GY304*100))</f>
        <v>4.0622884224779957E-2</v>
      </c>
      <c r="HI306" s="37"/>
      <c r="HK306" s="75"/>
      <c r="HL306" s="76">
        <v>1364</v>
      </c>
      <c r="HM306" s="76">
        <f t="shared" si="1437"/>
        <v>62</v>
      </c>
      <c r="HN306" s="76">
        <v>32</v>
      </c>
      <c r="HO306" s="76">
        <f t="shared" si="1438"/>
        <v>2</v>
      </c>
      <c r="HP306" s="76">
        <v>15</v>
      </c>
      <c r="HQ306" s="76">
        <f t="shared" si="1439"/>
        <v>-1</v>
      </c>
      <c r="HR306" s="76">
        <v>-4</v>
      </c>
      <c r="HS306" s="78" t="s">
        <v>212</v>
      </c>
      <c r="HT306" s="79"/>
      <c r="HU306" s="76">
        <f t="shared" si="1442"/>
        <v>0</v>
      </c>
      <c r="HV306" s="80">
        <f t="shared" si="1443"/>
        <v>0</v>
      </c>
      <c r="HW306" s="37"/>
      <c r="HX306" s="360"/>
      <c r="HY306" s="75"/>
      <c r="HZ306" s="76">
        <v>8187</v>
      </c>
      <c r="IA306" s="76">
        <f t="shared" si="1444"/>
        <v>114</v>
      </c>
      <c r="IB306" s="76">
        <v>325</v>
      </c>
      <c r="IC306" s="76">
        <f t="shared" si="1445"/>
        <v>3</v>
      </c>
      <c r="ID306" s="76">
        <v>11</v>
      </c>
      <c r="IE306" s="76">
        <f t="shared" si="1446"/>
        <v>0</v>
      </c>
      <c r="IF306" s="76">
        <v>2</v>
      </c>
      <c r="IG306" s="78" t="str">
        <f t="shared" ref="IG306:IG314" si="1598">IF(HZ306="","",IG302)</f>
        <v>雪見だいふくイヤホン</v>
      </c>
      <c r="IH306" s="79">
        <f t="shared" ref="IH306:IH314" si="1599">IF(IA306="","",IH302)</f>
        <v>1100</v>
      </c>
      <c r="II306" s="76">
        <f t="shared" si="1448"/>
        <v>0</v>
      </c>
      <c r="IJ306" s="80">
        <f t="shared" si="1449"/>
        <v>0</v>
      </c>
      <c r="IK306" s="37"/>
      <c r="IL306" s="29"/>
      <c r="IM306" s="75"/>
      <c r="IN306" s="76">
        <v>6861</v>
      </c>
      <c r="IO306" s="76">
        <f t="shared" si="1450"/>
        <v>135</v>
      </c>
      <c r="IP306" s="76">
        <v>280</v>
      </c>
      <c r="IQ306" s="76">
        <f t="shared" si="1451"/>
        <v>6</v>
      </c>
      <c r="IR306" s="76">
        <v>35</v>
      </c>
      <c r="IS306" s="76">
        <f t="shared" si="1452"/>
        <v>6</v>
      </c>
      <c r="IT306" s="76">
        <v>4</v>
      </c>
      <c r="IU306" s="78" t="str">
        <f t="shared" si="1573"/>
        <v>しばこ</v>
      </c>
      <c r="IV306" s="79">
        <f t="shared" si="1572"/>
        <v>200</v>
      </c>
      <c r="IW306" s="76">
        <f t="shared" si="1454"/>
        <v>1200</v>
      </c>
      <c r="IX306" s="80">
        <f t="shared" si="1455"/>
        <v>8.8888888888888892E-2</v>
      </c>
      <c r="IY306" s="37"/>
      <c r="IZ306" s="61"/>
      <c r="JA306" s="75"/>
      <c r="JB306" s="76">
        <v>953</v>
      </c>
      <c r="JC306" s="76">
        <f t="shared" si="1456"/>
        <v>67</v>
      </c>
      <c r="JD306" s="76">
        <v>248</v>
      </c>
      <c r="JE306" s="76">
        <f t="shared" si="1457"/>
        <v>1</v>
      </c>
      <c r="JF306" s="76">
        <v>87</v>
      </c>
      <c r="JG306" s="76">
        <f t="shared" si="1458"/>
        <v>1</v>
      </c>
      <c r="JH306" s="76">
        <v>0</v>
      </c>
      <c r="JI306" s="78" t="str">
        <f t="shared" si="1459"/>
        <v>ゲームアーク</v>
      </c>
      <c r="JJ306" s="79">
        <f t="shared" si="1460"/>
        <v>500</v>
      </c>
      <c r="JK306" s="76">
        <f t="shared" si="1461"/>
        <v>500</v>
      </c>
      <c r="JL306" s="80">
        <f t="shared" si="1462"/>
        <v>7.4626865671641784E-2</v>
      </c>
      <c r="JM306" s="37"/>
      <c r="JN306" s="29"/>
      <c r="JO306" s="75"/>
      <c r="JP306" s="76">
        <v>5912</v>
      </c>
      <c r="JQ306" s="76">
        <f t="shared" si="1463"/>
        <v>64</v>
      </c>
      <c r="JR306" s="76">
        <v>229</v>
      </c>
      <c r="JS306" s="76">
        <f t="shared" si="1464"/>
        <v>1</v>
      </c>
      <c r="JT306" s="76">
        <v>12</v>
      </c>
      <c r="JU306" s="76">
        <f t="shared" si="1465"/>
        <v>1</v>
      </c>
      <c r="JV306" s="76">
        <v>-5</v>
      </c>
      <c r="JW306" s="78" t="str">
        <f t="shared" si="1466"/>
        <v>モンチッチフェイスポーチ</v>
      </c>
      <c r="JX306" s="79">
        <f t="shared" si="1467"/>
        <v>660</v>
      </c>
      <c r="JY306" s="76">
        <f t="shared" si="1468"/>
        <v>660</v>
      </c>
      <c r="JZ306" s="80">
        <f t="shared" si="1469"/>
        <v>0.10312499999999999</v>
      </c>
      <c r="KA306" s="37"/>
      <c r="KB306" s="51"/>
      <c r="KC306" s="75"/>
      <c r="KD306" s="76">
        <v>15378</v>
      </c>
      <c r="KE306" s="76">
        <f>IF(KD306="","",KD306-KD302)</f>
        <v>163</v>
      </c>
      <c r="KF306" s="76">
        <v>792</v>
      </c>
      <c r="KG306" s="76">
        <f>IF(KF306="","",KF306-KF302)</f>
        <v>9</v>
      </c>
      <c r="KH306" s="76">
        <v>161</v>
      </c>
      <c r="KI306" s="76">
        <f>IF(KH306="","",KH302+KJ302-KH306)</f>
        <v>-21</v>
      </c>
      <c r="KJ306" s="76"/>
      <c r="KK306" s="78" t="str">
        <f>IF(KD306="","",KK302)</f>
        <v>ＡＩモンスターラバー</v>
      </c>
      <c r="KL306" s="79">
        <f>IF(KE306="","",KL302)</f>
        <v>198</v>
      </c>
      <c r="KM306" s="76">
        <f>IF(KH306="","",KI306*KL306)</f>
        <v>-4158</v>
      </c>
      <c r="KN306" s="80">
        <f>IF(KI306="","",KM306/(KE306*100))</f>
        <v>-0.25509202453987728</v>
      </c>
      <c r="KO306" s="37"/>
      <c r="KP306" s="29"/>
      <c r="KQ306" s="75"/>
      <c r="KR306" s="76">
        <v>3149</v>
      </c>
      <c r="KS306" s="76">
        <f>IF(KR306="","",KR306-KR302)</f>
        <v>460</v>
      </c>
      <c r="KT306" s="76">
        <v>57</v>
      </c>
      <c r="KU306" s="76">
        <f>IF(KT306="","",KT306-KT302)</f>
        <v>17</v>
      </c>
      <c r="KV306" s="76">
        <v>27</v>
      </c>
      <c r="KW306" s="76">
        <f>IF(KV306="","",KV302+KX302-KV306)</f>
        <v>29</v>
      </c>
      <c r="KX306" s="76">
        <v>0</v>
      </c>
      <c r="KY306" s="78" t="s">
        <v>685</v>
      </c>
      <c r="KZ306" s="79">
        <v>250</v>
      </c>
      <c r="LA306" s="76">
        <f>IF(KV306="","",KW306*KZ306)</f>
        <v>7250</v>
      </c>
      <c r="LB306" s="80">
        <f>IF(KW306="","",LA306/(KS306*100))</f>
        <v>0.15760869565217392</v>
      </c>
      <c r="LC306" s="37" t="s">
        <v>870</v>
      </c>
      <c r="LD306" s="29"/>
      <c r="LE306" s="52">
        <f>IF(A296="","",A296)</f>
        <v>46062</v>
      </c>
      <c r="LF306" s="43">
        <v>79216</v>
      </c>
      <c r="LG306" s="86">
        <f>IF(LF306="","",LF306-LF303)</f>
        <v>1582</v>
      </c>
      <c r="LH306" s="43">
        <v>445</v>
      </c>
      <c r="LI306" s="43">
        <f t="shared" si="1409"/>
        <v>0</v>
      </c>
      <c r="LJ306" s="43">
        <v>2</v>
      </c>
      <c r="LK306" s="87">
        <f t="shared" si="1410"/>
        <v>0</v>
      </c>
      <c r="LL306" s="43"/>
      <c r="LM306" s="65" t="str">
        <f>IF(LF306="","",LM303)</f>
        <v>スヌーピーぬいぐるみ、コキンちゃん</v>
      </c>
      <c r="LN306" s="48">
        <f>IF(LG306="","",LN303)</f>
        <v>1000</v>
      </c>
      <c r="LO306" s="87">
        <f t="shared" si="1411"/>
        <v>0</v>
      </c>
      <c r="LP306" s="53"/>
      <c r="LQ306" s="37"/>
      <c r="LR306" s="29"/>
      <c r="LS306" s="52" t="str">
        <f t="shared" si="1408"/>
        <v/>
      </c>
      <c r="LT306" s="45"/>
      <c r="LU306" s="45" t="str">
        <f>IF(LT306="","",LT306-LT307)</f>
        <v/>
      </c>
      <c r="LV306" s="45"/>
      <c r="LW306" s="45" t="str">
        <f>IF(LV306="","",LV306-LV307)</f>
        <v/>
      </c>
      <c r="LX306" s="45"/>
      <c r="LY306" s="45" t="str">
        <f>IF(LX306="","",LX307+LZ307-LX306)</f>
        <v/>
      </c>
      <c r="LZ306" s="45"/>
      <c r="MA306" s="43"/>
      <c r="MB306" s="43" t="str">
        <f>IF(LT306="","",MB307)</f>
        <v/>
      </c>
      <c r="MC306" s="45" t="str">
        <f t="shared" ref="MC306:MC338" si="1600">IF(MB306="","",LY306*MB306)</f>
        <v/>
      </c>
      <c r="MD306" s="46" t="str">
        <f t="shared" ref="MD306:MD338" si="1601">IF(MC306="","",MC306/(LU306*100))</f>
        <v/>
      </c>
      <c r="ME306" s="37"/>
      <c r="MF306" s="29"/>
      <c r="MG306" s="52" t="str">
        <f t="shared" si="1551"/>
        <v/>
      </c>
      <c r="MH306" s="45"/>
      <c r="MI306" s="45" t="str">
        <f>IF(MH306="","",MH306-MH307)</f>
        <v/>
      </c>
      <c r="MJ306" s="45"/>
      <c r="MK306" s="45" t="str">
        <f>IF(MJ306="","",MJ306-MJ307)</f>
        <v/>
      </c>
      <c r="ML306" s="45"/>
      <c r="MM306" s="45" t="str">
        <f>IF(ML306="","",ML307+MN307-ML306)</f>
        <v/>
      </c>
      <c r="MN306" s="45"/>
      <c r="MO306" s="43"/>
      <c r="MP306" s="43" t="str">
        <f>IF(MH306="","",MP307)</f>
        <v/>
      </c>
      <c r="MQ306" s="45" t="str">
        <f t="shared" ref="MQ306:MQ338" si="1602">IF(MP306="","",MM306*MP306)</f>
        <v/>
      </c>
      <c r="MR306" s="46" t="str">
        <f t="shared" ref="MR306:MR338" si="1603">IF(MQ306="","",MQ306/(MI306*100))</f>
        <v/>
      </c>
      <c r="MS306" s="37"/>
      <c r="MT306" s="29"/>
      <c r="MU306" s="52" t="str">
        <f t="shared" si="1558"/>
        <v/>
      </c>
      <c r="MV306" s="45"/>
      <c r="MW306" s="45" t="str">
        <f>IF(MV306="","",MV306-MV307)</f>
        <v/>
      </c>
      <c r="MX306" s="45"/>
      <c r="MY306" s="45" t="str">
        <f>IF(MX306="","",MX306-MX307)</f>
        <v/>
      </c>
      <c r="MZ306" s="45"/>
      <c r="NA306" s="45" t="str">
        <f>IF(MZ306="","",MZ307+NB307-MZ306)</f>
        <v/>
      </c>
      <c r="NB306" s="45"/>
      <c r="NC306" s="43"/>
      <c r="ND306" s="43" t="str">
        <f>IF(MV306="","",ND307)</f>
        <v/>
      </c>
      <c r="NE306" s="45" t="str">
        <f t="shared" ref="NE306:NE338" si="1604">IF(ND306="","",NA306*ND306)</f>
        <v/>
      </c>
      <c r="NF306" s="46" t="str">
        <f t="shared" ref="NF306:NF338" si="1605">IF(NE306="","",NE306/(MW306*100))</f>
        <v/>
      </c>
      <c r="NG306" s="37"/>
      <c r="NH306" s="29"/>
      <c r="NI306" s="52" t="str">
        <f t="shared" si="1565"/>
        <v/>
      </c>
      <c r="NJ306" s="45"/>
      <c r="NK306" s="45" t="str">
        <f>IF(NJ306="","",NJ306-NJ307)</f>
        <v/>
      </c>
      <c r="NL306" s="45"/>
      <c r="NM306" s="45" t="str">
        <f>IF(NL306="","",NL306-NL307)</f>
        <v/>
      </c>
      <c r="NN306" s="45"/>
      <c r="NO306" s="45" t="str">
        <f>IF(NN306="","",NN307+NP307-NN306)</f>
        <v/>
      </c>
      <c r="NP306" s="45"/>
      <c r="NQ306" s="43"/>
      <c r="NR306" s="43" t="str">
        <f>IF(NJ306="","",NR307)</f>
        <v/>
      </c>
      <c r="NS306" s="45" t="str">
        <f t="shared" ref="NS306:NS338" si="1606">IF(NR306="","",NO306*NR306)</f>
        <v/>
      </c>
      <c r="NT306" s="46" t="str">
        <f t="shared" ref="NT306:NT338" si="1607">IF(NS306="","",NS306/(NK306*100))</f>
        <v/>
      </c>
      <c r="NU306" s="37"/>
    </row>
    <row r="307" spans="1:385" ht="15" customHeight="1" thickTop="1" x14ac:dyDescent="0.25">
      <c r="A307" s="38"/>
      <c r="B307" s="39"/>
      <c r="C307" s="40"/>
      <c r="D307" s="40"/>
      <c r="E307" s="41"/>
      <c r="F307" s="41"/>
      <c r="G307" s="40"/>
      <c r="H307" s="42"/>
      <c r="I307" s="45"/>
      <c r="J307" s="45" t="str">
        <f>IF(I307="","",I307-I304)</f>
        <v/>
      </c>
      <c r="K307" s="45"/>
      <c r="L307" s="45" t="str">
        <f>IF(K307="","",K307-K304)</f>
        <v/>
      </c>
      <c r="M307" s="45"/>
      <c r="N307" s="45" t="str">
        <f>IF(M307="","",M304+O304-M307)</f>
        <v/>
      </c>
      <c r="O307" s="45"/>
      <c r="P307" s="43"/>
      <c r="Q307" s="43" t="str">
        <f>IF(I307="","",Q304)</f>
        <v/>
      </c>
      <c r="R307" s="45" t="str">
        <f t="shared" si="1576"/>
        <v/>
      </c>
      <c r="S307" s="46" t="str">
        <f t="shared" si="1577"/>
        <v/>
      </c>
      <c r="T307" s="37"/>
      <c r="U307" s="29"/>
      <c r="V307" s="52" t="str">
        <f t="shared" si="1476"/>
        <v/>
      </c>
      <c r="W307" s="67"/>
      <c r="X307" s="45" t="str">
        <f>IF(W307="","",W307-W304)</f>
        <v/>
      </c>
      <c r="Y307" s="45"/>
      <c r="Z307" s="45" t="str">
        <f>IF(Y307="","",Y307-Y304)</f>
        <v/>
      </c>
      <c r="AA307" s="45"/>
      <c r="AB307" s="45" t="str">
        <f>IF(AA307="","",AA304+AC304-AA307)</f>
        <v/>
      </c>
      <c r="AC307" s="45"/>
      <c r="AD307" s="43"/>
      <c r="AE307" s="43" t="str">
        <f>IF(W307="","",AE304)</f>
        <v/>
      </c>
      <c r="AF307" s="45" t="str">
        <f t="shared" si="1578"/>
        <v/>
      </c>
      <c r="AG307" s="46" t="str">
        <f t="shared" si="1579"/>
        <v/>
      </c>
      <c r="AH307" s="37"/>
      <c r="AI307" s="29"/>
      <c r="AJ307" s="52" t="str">
        <f t="shared" si="1483"/>
        <v/>
      </c>
      <c r="AK307" s="45"/>
      <c r="AL307" s="45" t="str">
        <f>IF(AK307="","",AK307-AK304)</f>
        <v/>
      </c>
      <c r="AM307" s="45"/>
      <c r="AN307" s="45" t="str">
        <f>IF(AM307="","",AM307-AM304)</f>
        <v/>
      </c>
      <c r="AO307" s="45"/>
      <c r="AP307" s="45" t="str">
        <f>IF(AO307="","",AO304+AQ304-AO307)</f>
        <v/>
      </c>
      <c r="AQ307" s="45"/>
      <c r="AR307" s="43"/>
      <c r="AS307" s="43" t="str">
        <f>IF(AK307="","",AS304)</f>
        <v/>
      </c>
      <c r="AT307" s="45" t="str">
        <f t="shared" si="1580"/>
        <v/>
      </c>
      <c r="AU307" s="46" t="str">
        <f t="shared" si="1581"/>
        <v/>
      </c>
      <c r="AV307" s="37"/>
      <c r="AW307" s="29"/>
      <c r="AX307" s="52" t="str">
        <f t="shared" si="1490"/>
        <v/>
      </c>
      <c r="AY307" s="45"/>
      <c r="AZ307" s="45" t="str">
        <f>IF(AY307="","",AY307-AY304)</f>
        <v/>
      </c>
      <c r="BA307" s="45"/>
      <c r="BB307" s="45" t="str">
        <f>IF(BA307="","",BA307-BA304)</f>
        <v/>
      </c>
      <c r="BC307" s="45"/>
      <c r="BD307" s="45" t="str">
        <f>IF(BC307="","",BC304+BE304-BC307)</f>
        <v/>
      </c>
      <c r="BE307" s="45"/>
      <c r="BF307" s="43"/>
      <c r="BG307" s="43" t="str">
        <f>IF(AY307="","",BG304)</f>
        <v/>
      </c>
      <c r="BH307" s="45" t="str">
        <f t="shared" si="1582"/>
        <v/>
      </c>
      <c r="BI307" s="46" t="str">
        <f t="shared" si="1583"/>
        <v/>
      </c>
      <c r="BJ307" s="37"/>
      <c r="BK307" s="29"/>
      <c r="BL307" s="52">
        <f>IF($A295="","",$A295)</f>
        <v>46059</v>
      </c>
      <c r="BM307" s="43">
        <v>2404</v>
      </c>
      <c r="BN307" s="43">
        <f t="shared" si="1412"/>
        <v>43</v>
      </c>
      <c r="BO307" s="43">
        <v>46</v>
      </c>
      <c r="BP307" s="87">
        <f t="shared" si="1413"/>
        <v>0</v>
      </c>
      <c r="BQ307" s="43">
        <v>22</v>
      </c>
      <c r="BR307" s="43">
        <f t="shared" si="1414"/>
        <v>0</v>
      </c>
      <c r="BS307" s="43">
        <v>0</v>
      </c>
      <c r="BT307" s="44" t="str">
        <f t="shared" si="1574"/>
        <v>ゲーム機柄イヤホン</v>
      </c>
      <c r="BU307" s="48">
        <f t="shared" si="1575"/>
        <v>1100</v>
      </c>
      <c r="BV307" s="45">
        <f t="shared" si="1417"/>
        <v>0</v>
      </c>
      <c r="BW307" s="89">
        <f t="shared" si="1418"/>
        <v>0</v>
      </c>
      <c r="BX307" s="37"/>
      <c r="BY307" s="57"/>
      <c r="BZ307" s="52">
        <f>IF($A295="","",$A295)</f>
        <v>46059</v>
      </c>
      <c r="CA307" s="43">
        <v>8643</v>
      </c>
      <c r="CB307" s="43">
        <f t="shared" si="1419"/>
        <v>31</v>
      </c>
      <c r="CC307" s="43">
        <v>309</v>
      </c>
      <c r="CD307" s="87">
        <f t="shared" si="1420"/>
        <v>0</v>
      </c>
      <c r="CE307" s="43">
        <v>16</v>
      </c>
      <c r="CF307" s="43">
        <f t="shared" si="1421"/>
        <v>0</v>
      </c>
      <c r="CG307" s="43">
        <v>0</v>
      </c>
      <c r="CH307" s="44" t="str">
        <f t="shared" si="1422"/>
        <v>クーリッシュイヤホン</v>
      </c>
      <c r="CI307" s="48">
        <f t="shared" si="1423"/>
        <v>1100</v>
      </c>
      <c r="CJ307" s="45">
        <f t="shared" si="1424"/>
        <v>0</v>
      </c>
      <c r="CK307" s="89">
        <f t="shared" si="1425"/>
        <v>0</v>
      </c>
      <c r="CL307" s="37"/>
      <c r="CM307" s="29"/>
      <c r="CN307" s="52">
        <f>IF($A295="","",$A295)</f>
        <v>46059</v>
      </c>
      <c r="CO307" s="43">
        <v>2715</v>
      </c>
      <c r="CP307" s="58">
        <f t="shared" si="1426"/>
        <v>1</v>
      </c>
      <c r="CQ307" s="43">
        <v>86</v>
      </c>
      <c r="CR307" s="87">
        <f t="shared" si="1427"/>
        <v>0</v>
      </c>
      <c r="CS307" s="43">
        <v>11</v>
      </c>
      <c r="CT307" s="43">
        <f t="shared" si="1428"/>
        <v>0</v>
      </c>
      <c r="CU307" s="43">
        <v>0</v>
      </c>
      <c r="CV307" s="44" t="str">
        <f t="shared" si="1429"/>
        <v>ジャグラーイヤホン</v>
      </c>
      <c r="CW307" s="48">
        <f t="shared" si="1430"/>
        <v>700</v>
      </c>
      <c r="CX307" s="45">
        <f t="shared" si="1431"/>
        <v>0</v>
      </c>
      <c r="CY307" s="89">
        <f t="shared" si="1432"/>
        <v>0</v>
      </c>
      <c r="CZ307" s="37"/>
      <c r="DA307" s="29"/>
      <c r="DB307" s="52" t="str">
        <f t="shared" si="1407"/>
        <v/>
      </c>
      <c r="DC307" s="45"/>
      <c r="DD307" s="45" t="str">
        <f>IF(DC307="","",DC307-DC304)</f>
        <v/>
      </c>
      <c r="DE307" s="45"/>
      <c r="DF307" s="45" t="str">
        <f>IF(DE307="","",DE307-DE304)</f>
        <v/>
      </c>
      <c r="DG307" s="45"/>
      <c r="DH307" s="45" t="str">
        <f>IF(DG307="","",DG304+DI304-DG307)</f>
        <v/>
      </c>
      <c r="DI307" s="45"/>
      <c r="DJ307" s="43"/>
      <c r="DK307" s="43" t="str">
        <f>IF(DC307="","",DK304)</f>
        <v/>
      </c>
      <c r="DL307" s="45" t="str">
        <f t="shared" si="1584"/>
        <v/>
      </c>
      <c r="DM307" s="46" t="str">
        <f t="shared" si="1585"/>
        <v/>
      </c>
      <c r="DN307" s="37"/>
      <c r="DO307" s="29"/>
      <c r="DP307" s="52" t="str">
        <f t="shared" si="1503"/>
        <v/>
      </c>
      <c r="DQ307" s="45"/>
      <c r="DR307" s="45" t="str">
        <f>IF(DQ307="","",DQ307-DQ304)</f>
        <v/>
      </c>
      <c r="DS307" s="45"/>
      <c r="DT307" s="45" t="str">
        <f>IF(DS307="","",DS307-DS304)</f>
        <v/>
      </c>
      <c r="DU307" s="45"/>
      <c r="DV307" s="45" t="str">
        <f>IF(DU307="","",DU304+DW304-DU307)</f>
        <v/>
      </c>
      <c r="DW307" s="45"/>
      <c r="DX307" s="43"/>
      <c r="DY307" s="43" t="str">
        <f>IF(DQ307="","",DY304)</f>
        <v/>
      </c>
      <c r="DZ307" s="45" t="str">
        <f t="shared" si="1586"/>
        <v/>
      </c>
      <c r="EA307" s="46" t="str">
        <f t="shared" si="1587"/>
        <v/>
      </c>
      <c r="EB307" s="37"/>
      <c r="ED307" s="52" t="str">
        <f t="shared" si="1510"/>
        <v/>
      </c>
      <c r="EE307" s="45"/>
      <c r="EF307" s="45" t="str">
        <f>IF(EE307="","",EE307-EE304)</f>
        <v/>
      </c>
      <c r="EG307" s="45"/>
      <c r="EH307" s="45" t="str">
        <f>IF(EG307="","",EG307-EG304)</f>
        <v/>
      </c>
      <c r="EI307" s="45"/>
      <c r="EJ307" s="45" t="str">
        <f>IF(EI307="","",EI304+EK304-EI307)</f>
        <v/>
      </c>
      <c r="EK307" s="45"/>
      <c r="EL307" s="43"/>
      <c r="EM307" s="43" t="str">
        <f>IF(EE307="","",EM304)</f>
        <v/>
      </c>
      <c r="EN307" s="45" t="str">
        <f t="shared" si="1588"/>
        <v/>
      </c>
      <c r="EO307" s="46" t="str">
        <f t="shared" si="1589"/>
        <v/>
      </c>
      <c r="EP307" s="37"/>
      <c r="ER307" s="52" t="str">
        <f t="shared" si="1517"/>
        <v/>
      </c>
      <c r="ES307" s="45"/>
      <c r="ET307" s="45" t="str">
        <f>IF(ES307="","",ES307-ES304)</f>
        <v/>
      </c>
      <c r="EU307" s="45"/>
      <c r="EV307" s="45" t="str">
        <f>IF(EU307="","",EU307-EU304)</f>
        <v/>
      </c>
      <c r="EW307" s="45"/>
      <c r="EX307" s="45" t="str">
        <f>IF(EW307="","",EW304+EY304-EW307)</f>
        <v/>
      </c>
      <c r="EY307" s="45"/>
      <c r="EZ307" s="43"/>
      <c r="FA307" s="43" t="str">
        <f>IF(ES307="","",FA304)</f>
        <v/>
      </c>
      <c r="FB307" s="45" t="str">
        <f t="shared" si="1590"/>
        <v/>
      </c>
      <c r="FC307" s="46" t="str">
        <f t="shared" si="1591"/>
        <v/>
      </c>
      <c r="FD307" s="37"/>
      <c r="FF307" s="52" t="str">
        <f t="shared" si="1524"/>
        <v/>
      </c>
      <c r="FG307" s="45"/>
      <c r="FH307" s="45" t="str">
        <f>IF(FG307="","",FG307-FG304)</f>
        <v/>
      </c>
      <c r="FI307" s="45"/>
      <c r="FJ307" s="45" t="str">
        <f>IF(FI307="","",FI307-FI304)</f>
        <v/>
      </c>
      <c r="FK307" s="45"/>
      <c r="FL307" s="45" t="str">
        <f>IF(FK307="","",FK304+FM304-FK307)</f>
        <v/>
      </c>
      <c r="FM307" s="45"/>
      <c r="FN307" s="43"/>
      <c r="FO307" s="43" t="str">
        <f>IF(FG307="","",FO304)</f>
        <v/>
      </c>
      <c r="FP307" s="45" t="str">
        <f t="shared" si="1592"/>
        <v/>
      </c>
      <c r="FQ307" s="46" t="str">
        <f t="shared" si="1593"/>
        <v/>
      </c>
      <c r="FR307" s="37"/>
      <c r="FS307" s="29"/>
      <c r="FT307" s="52" t="str">
        <f t="shared" si="1531"/>
        <v/>
      </c>
      <c r="FU307" s="45"/>
      <c r="FV307" s="45" t="str">
        <f>IF(FU307="","",FU307-FU304)</f>
        <v/>
      </c>
      <c r="FW307" s="45"/>
      <c r="FX307" s="45" t="str">
        <f>IF(FW307="","",FW307-FW304)</f>
        <v/>
      </c>
      <c r="FY307" s="45"/>
      <c r="FZ307" s="45" t="str">
        <f>IF(FY307="","",FY304+GA304-FY307)</f>
        <v/>
      </c>
      <c r="GA307" s="45"/>
      <c r="GB307" s="43"/>
      <c r="GC307" s="43" t="str">
        <f>IF(FU307="","",GC304)</f>
        <v/>
      </c>
      <c r="GD307" s="45" t="str">
        <f t="shared" si="1594"/>
        <v/>
      </c>
      <c r="GE307" s="46" t="str">
        <f t="shared" si="1595"/>
        <v/>
      </c>
      <c r="GF307" s="37"/>
      <c r="GH307" s="52" t="str">
        <f t="shared" si="1538"/>
        <v/>
      </c>
      <c r="GI307" s="45"/>
      <c r="GJ307" s="45" t="str">
        <f>IF(GI307="","",GI307-GI304)</f>
        <v/>
      </c>
      <c r="GK307" s="45"/>
      <c r="GL307" s="45" t="str">
        <f>IF(GK307="","",GK307-GK304)</f>
        <v/>
      </c>
      <c r="GM307" s="45"/>
      <c r="GN307" s="45" t="str">
        <f>IF(GM307="","",GM304+GO304-GM307)</f>
        <v/>
      </c>
      <c r="GO307" s="45"/>
      <c r="GP307" s="43"/>
      <c r="GQ307" s="43" t="str">
        <f>IF(GI307="","",GQ304)</f>
        <v/>
      </c>
      <c r="GR307" s="45" t="str">
        <f t="shared" si="1596"/>
        <v/>
      </c>
      <c r="GS307" s="46" t="str">
        <f t="shared" si="1597"/>
        <v/>
      </c>
      <c r="GT307" s="37"/>
      <c r="GU307" s="61"/>
      <c r="GV307" s="52">
        <f>IF($A295="","",$A295)</f>
        <v>46059</v>
      </c>
      <c r="GW307" s="62"/>
      <c r="GX307" s="43">
        <v>32538</v>
      </c>
      <c r="GY307" s="43">
        <f t="shared" si="1433"/>
        <v>87</v>
      </c>
      <c r="GZ307" s="43"/>
      <c r="HA307" s="87" t="str">
        <f t="shared" si="1434"/>
        <v/>
      </c>
      <c r="HB307" s="43">
        <v>3</v>
      </c>
      <c r="HC307" s="43">
        <f t="shared" si="1435"/>
        <v>3</v>
      </c>
      <c r="HD307" s="43">
        <v>3</v>
      </c>
      <c r="HE307" s="44" t="str">
        <f>IF(GX307="","",HE303)</f>
        <v>マスカットボンボン</v>
      </c>
      <c r="HF307" s="48">
        <f>IF(GX307="","",HF303)</f>
        <v>500</v>
      </c>
      <c r="HG307" s="45">
        <f t="shared" si="1436"/>
        <v>1500</v>
      </c>
      <c r="HH307" s="89">
        <f>IF(HC307="","",HG307/(GY307*100))</f>
        <v>0.17241379310344829</v>
      </c>
      <c r="HI307" s="37"/>
      <c r="HK307" s="52">
        <f>IF($A295="","",$A295)</f>
        <v>46059</v>
      </c>
      <c r="HL307" s="43">
        <v>2087</v>
      </c>
      <c r="HM307" s="43">
        <f t="shared" si="1437"/>
        <v>37</v>
      </c>
      <c r="HN307" s="43">
        <v>37</v>
      </c>
      <c r="HO307" s="87">
        <f t="shared" si="1438"/>
        <v>0</v>
      </c>
      <c r="HP307" s="43">
        <v>11</v>
      </c>
      <c r="HQ307" s="43">
        <f t="shared" si="1439"/>
        <v>0</v>
      </c>
      <c r="HR307" s="43">
        <v>0</v>
      </c>
      <c r="HS307" s="44" t="str">
        <f t="shared" ref="HS307:HT314" si="1608">IF(HL307="","",HS303)</f>
        <v>キティボアバンスクリップ</v>
      </c>
      <c r="HT307" s="48">
        <f t="shared" si="1608"/>
        <v>1100</v>
      </c>
      <c r="HU307" s="45">
        <f t="shared" si="1442"/>
        <v>0</v>
      </c>
      <c r="HV307" s="89">
        <f t="shared" si="1443"/>
        <v>0</v>
      </c>
      <c r="HW307" s="37"/>
      <c r="HX307" s="360"/>
      <c r="HY307" s="52">
        <f>IF($A295="","",$A295)</f>
        <v>46059</v>
      </c>
      <c r="HZ307" s="43">
        <v>9068</v>
      </c>
      <c r="IA307" s="43">
        <f t="shared" si="1444"/>
        <v>51</v>
      </c>
      <c r="IB307" s="43">
        <v>363</v>
      </c>
      <c r="IC307" s="87">
        <f t="shared" si="1445"/>
        <v>1</v>
      </c>
      <c r="ID307" s="43">
        <v>10</v>
      </c>
      <c r="IE307" s="43">
        <f t="shared" si="1446"/>
        <v>1</v>
      </c>
      <c r="IF307" s="43">
        <v>0</v>
      </c>
      <c r="IG307" s="44" t="str">
        <f t="shared" si="1598"/>
        <v>サンリオデニムポーチ</v>
      </c>
      <c r="IH307" s="48">
        <f t="shared" si="1599"/>
        <v>1300</v>
      </c>
      <c r="II307" s="45">
        <f t="shared" si="1448"/>
        <v>1300</v>
      </c>
      <c r="IJ307" s="89">
        <f t="shared" si="1449"/>
        <v>0.25490196078431371</v>
      </c>
      <c r="IK307" s="37"/>
      <c r="IL307" s="29"/>
      <c r="IM307" s="52">
        <f>IF($A295="","",$A295)</f>
        <v>46059</v>
      </c>
      <c r="IN307" s="43">
        <v>6309</v>
      </c>
      <c r="IO307" s="58">
        <f t="shared" si="1450"/>
        <v>7</v>
      </c>
      <c r="IP307" s="43">
        <v>223</v>
      </c>
      <c r="IQ307" s="87">
        <f t="shared" si="1451"/>
        <v>1</v>
      </c>
      <c r="IR307" s="43">
        <v>18</v>
      </c>
      <c r="IS307" s="43">
        <f t="shared" si="1452"/>
        <v>1</v>
      </c>
      <c r="IT307" s="43">
        <v>0</v>
      </c>
      <c r="IU307" s="44" t="str">
        <f t="shared" si="1573"/>
        <v>モンチッチがま口</v>
      </c>
      <c r="IV307" s="48">
        <f t="shared" si="1572"/>
        <v>400</v>
      </c>
      <c r="IW307" s="45">
        <f t="shared" si="1454"/>
        <v>400</v>
      </c>
      <c r="IX307" s="89">
        <f t="shared" si="1455"/>
        <v>0.5714285714285714</v>
      </c>
      <c r="IY307" s="37"/>
      <c r="IZ307" s="61"/>
      <c r="JA307" s="52">
        <f>IF($A295="","",$A295)</f>
        <v>46059</v>
      </c>
      <c r="JB307" s="43">
        <v>6918</v>
      </c>
      <c r="JC307" s="43">
        <f t="shared" si="1456"/>
        <v>20</v>
      </c>
      <c r="JD307" s="43">
        <v>226</v>
      </c>
      <c r="JE307" s="87">
        <f t="shared" si="1457"/>
        <v>0</v>
      </c>
      <c r="JF307" s="43">
        <v>18</v>
      </c>
      <c r="JG307" s="43">
        <f t="shared" si="1458"/>
        <v>0</v>
      </c>
      <c r="JH307" s="43"/>
      <c r="JI307" s="44" t="str">
        <f t="shared" si="1459"/>
        <v>サンリオ豹柄キーケース</v>
      </c>
      <c r="JJ307" s="48">
        <f t="shared" si="1460"/>
        <v>1100</v>
      </c>
      <c r="JK307" s="45">
        <f t="shared" si="1461"/>
        <v>0</v>
      </c>
      <c r="JL307" s="89">
        <f t="shared" si="1462"/>
        <v>0</v>
      </c>
      <c r="JM307" s="37"/>
      <c r="JN307" s="29"/>
      <c r="JO307" s="52">
        <f>IF($A295="","",$A295)</f>
        <v>46059</v>
      </c>
      <c r="JP307" s="43">
        <v>5373</v>
      </c>
      <c r="JQ307" s="43">
        <f t="shared" si="1463"/>
        <v>17</v>
      </c>
      <c r="JR307" s="43">
        <v>303</v>
      </c>
      <c r="JS307" s="87">
        <f t="shared" si="1464"/>
        <v>-2</v>
      </c>
      <c r="JT307" s="43">
        <v>11</v>
      </c>
      <c r="JU307" s="43">
        <f t="shared" si="1465"/>
        <v>1</v>
      </c>
      <c r="JV307" s="43"/>
      <c r="JW307" s="44" t="str">
        <f t="shared" si="1466"/>
        <v>キティボアバンスクリップ</v>
      </c>
      <c r="JX307" s="48">
        <f t="shared" si="1467"/>
        <v>1100</v>
      </c>
      <c r="JY307" s="45">
        <f t="shared" si="1468"/>
        <v>1100</v>
      </c>
      <c r="JZ307" s="89">
        <f t="shared" si="1469"/>
        <v>0.6470588235294118</v>
      </c>
      <c r="KA307" s="37"/>
      <c r="KB307" s="51"/>
      <c r="KC307" s="52">
        <f>IF($A295="","",$A295)</f>
        <v>46059</v>
      </c>
      <c r="KD307" s="43">
        <v>14228</v>
      </c>
      <c r="KE307" s="43">
        <f>IF(KD307="","",KD307-KD303)</f>
        <v>18</v>
      </c>
      <c r="KF307" s="43">
        <v>517</v>
      </c>
      <c r="KG307" s="87">
        <f>IF(KF307="","",KF307-KF303)</f>
        <v>2</v>
      </c>
      <c r="KH307" s="43">
        <v>5</v>
      </c>
      <c r="KI307" s="43">
        <f>IF(KH307="","",KH303+KJ303-KH307)</f>
        <v>2</v>
      </c>
      <c r="KJ307" s="43"/>
      <c r="KK307" s="44" t="str">
        <f>IF(KD307="","",KK303)</f>
        <v>キティギャルマスコット</v>
      </c>
      <c r="KL307" s="48">
        <f>IF(KE307="","",KL303)</f>
        <v>660</v>
      </c>
      <c r="KM307" s="45">
        <f>IF(KH307="","",KI307*KL307)</f>
        <v>1320</v>
      </c>
      <c r="KN307" s="89">
        <f>IF(KI307="","",KM307/(KE307*100))</f>
        <v>0.73333333333333328</v>
      </c>
      <c r="KO307" s="37"/>
      <c r="KP307" s="29"/>
      <c r="KQ307" s="52">
        <f>IF($A295="","",$A295)</f>
        <v>46059</v>
      </c>
      <c r="KR307" s="43">
        <v>2852</v>
      </c>
      <c r="KS307" s="43">
        <f>IF(KR307="","",KR307-KR303)</f>
        <v>25</v>
      </c>
      <c r="KT307" s="43">
        <v>54</v>
      </c>
      <c r="KU307" s="87">
        <f>IF(KT307="","",KT307-KT303)</f>
        <v>0</v>
      </c>
      <c r="KV307" s="43">
        <v>8</v>
      </c>
      <c r="KW307" s="43">
        <f>IF(KV307="","",KV303+KX303-KV307)</f>
        <v>1</v>
      </c>
      <c r="KX307" s="43">
        <v>1</v>
      </c>
      <c r="KY307" s="44" t="str">
        <f>IF(KR307="","",KY303)</f>
        <v>サンリオケープポーチ</v>
      </c>
      <c r="KZ307" s="48">
        <f>IF(KS307="","",KZ303)</f>
        <v>900</v>
      </c>
      <c r="LA307" s="45">
        <f>IF(KV307="","",KW307*KZ307)</f>
        <v>900</v>
      </c>
      <c r="LB307" s="89">
        <f>IF(KW307="","",LA307/(KS307*100))</f>
        <v>0.36</v>
      </c>
      <c r="LC307" s="37"/>
      <c r="LD307" s="29"/>
      <c r="LE307" s="93"/>
      <c r="LF307" s="45"/>
      <c r="LG307" s="45"/>
      <c r="LH307" s="45">
        <v>531</v>
      </c>
      <c r="LI307" s="45">
        <f t="shared" si="1409"/>
        <v>0</v>
      </c>
      <c r="LJ307" s="43">
        <v>1</v>
      </c>
      <c r="LK307" s="45">
        <f t="shared" si="1410"/>
        <v>0</v>
      </c>
      <c r="LL307" s="45"/>
      <c r="LM307" s="73" t="str">
        <f>IF(LF306="","",LM304)</f>
        <v>アンパンティッシュカバー、アンパンぬいぐるみ</v>
      </c>
      <c r="LN307" s="67">
        <f>IF(LG306="","",LN304)</f>
        <v>1000</v>
      </c>
      <c r="LO307" s="45">
        <f t="shared" si="1411"/>
        <v>0</v>
      </c>
      <c r="LP307" s="46"/>
      <c r="LQ307" s="37"/>
      <c r="LR307" s="29"/>
      <c r="LS307" s="52" t="str">
        <f t="shared" si="1408"/>
        <v/>
      </c>
      <c r="LT307" s="45"/>
      <c r="LU307" s="45" t="str">
        <f>IF(LT307="","",LT307-LT304)</f>
        <v/>
      </c>
      <c r="LV307" s="45"/>
      <c r="LW307" s="45" t="str">
        <f>IF(LV307="","",LV307-LV304)</f>
        <v/>
      </c>
      <c r="LX307" s="45"/>
      <c r="LY307" s="45" t="str">
        <f>IF(LX307="","",LX304+LZ304-LX307)</f>
        <v/>
      </c>
      <c r="LZ307" s="45"/>
      <c r="MA307" s="43"/>
      <c r="MB307" s="43" t="str">
        <f>IF(LT307="","",MB304)</f>
        <v/>
      </c>
      <c r="MC307" s="45" t="str">
        <f t="shared" si="1600"/>
        <v/>
      </c>
      <c r="MD307" s="46" t="str">
        <f t="shared" si="1601"/>
        <v/>
      </c>
      <c r="ME307" s="37"/>
      <c r="MF307" s="29"/>
      <c r="MG307" s="52" t="str">
        <f t="shared" si="1551"/>
        <v/>
      </c>
      <c r="MH307" s="45"/>
      <c r="MI307" s="45" t="str">
        <f>IF(MH307="","",MH307-MH304)</f>
        <v/>
      </c>
      <c r="MJ307" s="45"/>
      <c r="MK307" s="45" t="str">
        <f>IF(MJ307="","",MJ307-MJ304)</f>
        <v/>
      </c>
      <c r="ML307" s="45"/>
      <c r="MM307" s="45" t="str">
        <f>IF(ML307="","",ML304+MN304-ML307)</f>
        <v/>
      </c>
      <c r="MN307" s="45"/>
      <c r="MO307" s="43"/>
      <c r="MP307" s="43" t="str">
        <f>IF(MH307="","",MP304)</f>
        <v/>
      </c>
      <c r="MQ307" s="45" t="str">
        <f t="shared" si="1602"/>
        <v/>
      </c>
      <c r="MR307" s="46" t="str">
        <f t="shared" si="1603"/>
        <v/>
      </c>
      <c r="MS307" s="37"/>
      <c r="MT307" s="29"/>
      <c r="MU307" s="52" t="str">
        <f t="shared" si="1558"/>
        <v/>
      </c>
      <c r="MV307" s="45"/>
      <c r="MW307" s="45" t="str">
        <f>IF(MV307="","",MV307-MV304)</f>
        <v/>
      </c>
      <c r="MX307" s="45"/>
      <c r="MY307" s="45" t="str">
        <f>IF(MX307="","",MX307-MX304)</f>
        <v/>
      </c>
      <c r="MZ307" s="45"/>
      <c r="NA307" s="45" t="str">
        <f>IF(MZ307="","",MZ304+NB304-MZ307)</f>
        <v/>
      </c>
      <c r="NB307" s="45"/>
      <c r="NC307" s="43"/>
      <c r="ND307" s="43" t="str">
        <f>IF(MV307="","",ND304)</f>
        <v/>
      </c>
      <c r="NE307" s="45" t="str">
        <f t="shared" si="1604"/>
        <v/>
      </c>
      <c r="NF307" s="46" t="str">
        <f t="shared" si="1605"/>
        <v/>
      </c>
      <c r="NG307" s="37"/>
      <c r="NH307" s="29"/>
      <c r="NI307" s="52" t="str">
        <f t="shared" si="1565"/>
        <v/>
      </c>
      <c r="NJ307" s="45"/>
      <c r="NK307" s="45" t="str">
        <f>IF(NJ307="","",NJ307-NJ304)</f>
        <v/>
      </c>
      <c r="NL307" s="45"/>
      <c r="NM307" s="45" t="str">
        <f>IF(NL307="","",NL307-NL304)</f>
        <v/>
      </c>
      <c r="NN307" s="45"/>
      <c r="NO307" s="45" t="str">
        <f>IF(NN307="","",NN304+NP304-NN307)</f>
        <v/>
      </c>
      <c r="NP307" s="45"/>
      <c r="NQ307" s="43"/>
      <c r="NR307" s="43" t="str">
        <f>IF(NJ307="","",NR304)</f>
        <v/>
      </c>
      <c r="NS307" s="45" t="str">
        <f t="shared" si="1606"/>
        <v/>
      </c>
      <c r="NT307" s="46" t="str">
        <f t="shared" si="1607"/>
        <v/>
      </c>
      <c r="NU307" s="37"/>
    </row>
    <row r="308" spans="1:385" ht="15" customHeight="1" thickBot="1" x14ac:dyDescent="0.3">
      <c r="A308" s="38"/>
      <c r="B308" s="39"/>
      <c r="C308" s="40"/>
      <c r="D308" s="40"/>
      <c r="E308" s="41"/>
      <c r="F308" s="41"/>
      <c r="G308" s="40"/>
      <c r="H308" s="42"/>
      <c r="I308" s="45"/>
      <c r="J308" s="45" t="str">
        <f>IF(I308="","",I308-I306)</f>
        <v/>
      </c>
      <c r="K308" s="45"/>
      <c r="L308" s="45" t="str">
        <f>IF(K308="","",K308-K306)</f>
        <v/>
      </c>
      <c r="M308" s="45"/>
      <c r="N308" s="45" t="str">
        <f>IF(M308="","",M306+O306-M308)</f>
        <v/>
      </c>
      <c r="O308" s="45"/>
      <c r="P308" s="43"/>
      <c r="Q308" s="43" t="str">
        <f>IF(I308="","",Q306)</f>
        <v/>
      </c>
      <c r="R308" s="45" t="str">
        <f t="shared" si="1576"/>
        <v/>
      </c>
      <c r="S308" s="46" t="str">
        <f t="shared" si="1577"/>
        <v/>
      </c>
      <c r="T308" s="37"/>
      <c r="U308" s="29"/>
      <c r="V308" s="52" t="str">
        <f t="shared" si="1476"/>
        <v/>
      </c>
      <c r="W308" s="67"/>
      <c r="X308" s="45" t="str">
        <f>IF(W308="","",W308-W306)</f>
        <v/>
      </c>
      <c r="Y308" s="45"/>
      <c r="Z308" s="45" t="str">
        <f>IF(Y308="","",Y308-Y306)</f>
        <v/>
      </c>
      <c r="AA308" s="45"/>
      <c r="AB308" s="45" t="str">
        <f>IF(AA308="","",AA306+AC306-AA308)</f>
        <v/>
      </c>
      <c r="AC308" s="45"/>
      <c r="AD308" s="43"/>
      <c r="AE308" s="43" t="str">
        <f>IF(W308="","",AE306)</f>
        <v/>
      </c>
      <c r="AF308" s="45" t="str">
        <f t="shared" si="1578"/>
        <v/>
      </c>
      <c r="AG308" s="46" t="str">
        <f t="shared" si="1579"/>
        <v/>
      </c>
      <c r="AH308" s="37"/>
      <c r="AI308" s="29"/>
      <c r="AJ308" s="52" t="str">
        <f t="shared" si="1483"/>
        <v/>
      </c>
      <c r="AK308" s="45"/>
      <c r="AL308" s="45" t="str">
        <f>IF(AK308="","",AK308-AK306)</f>
        <v/>
      </c>
      <c r="AM308" s="45"/>
      <c r="AN308" s="45" t="str">
        <f>IF(AM308="","",AM308-AM306)</f>
        <v/>
      </c>
      <c r="AO308" s="45"/>
      <c r="AP308" s="45" t="str">
        <f>IF(AO308="","",AO306+AQ306-AO308)</f>
        <v/>
      </c>
      <c r="AQ308" s="45"/>
      <c r="AR308" s="43"/>
      <c r="AS308" s="43" t="str">
        <f>IF(AK308="","",AS306)</f>
        <v/>
      </c>
      <c r="AT308" s="45" t="str">
        <f t="shared" si="1580"/>
        <v/>
      </c>
      <c r="AU308" s="46" t="str">
        <f t="shared" si="1581"/>
        <v/>
      </c>
      <c r="AV308" s="37"/>
      <c r="AW308" s="29"/>
      <c r="AX308" s="52" t="str">
        <f t="shared" si="1490"/>
        <v/>
      </c>
      <c r="AY308" s="45"/>
      <c r="AZ308" s="45" t="str">
        <f>IF(AY308="","",AY308-AY306)</f>
        <v/>
      </c>
      <c r="BA308" s="45"/>
      <c r="BB308" s="45" t="str">
        <f>IF(BA308="","",BA308-BA306)</f>
        <v/>
      </c>
      <c r="BC308" s="45"/>
      <c r="BD308" s="45" t="str">
        <f>IF(BC308="","",BC306+BE306-BC308)</f>
        <v/>
      </c>
      <c r="BE308" s="45"/>
      <c r="BF308" s="43"/>
      <c r="BG308" s="43" t="str">
        <f>IF(AY308="","",BG306)</f>
        <v/>
      </c>
      <c r="BH308" s="45" t="str">
        <f t="shared" si="1582"/>
        <v/>
      </c>
      <c r="BI308" s="46" t="str">
        <f t="shared" si="1583"/>
        <v/>
      </c>
      <c r="BJ308" s="37"/>
      <c r="BK308" s="29"/>
      <c r="BL308" s="47"/>
      <c r="BM308" s="43">
        <v>2070</v>
      </c>
      <c r="BN308" s="45">
        <f t="shared" si="1412"/>
        <v>60</v>
      </c>
      <c r="BO308" s="43">
        <v>49</v>
      </c>
      <c r="BP308" s="45">
        <f t="shared" si="1413"/>
        <v>4</v>
      </c>
      <c r="BQ308" s="43">
        <v>13</v>
      </c>
      <c r="BR308" s="45">
        <f t="shared" si="1414"/>
        <v>4</v>
      </c>
      <c r="BS308" s="43">
        <v>0</v>
      </c>
      <c r="BT308" s="63" t="str">
        <f t="shared" si="1574"/>
        <v>モンチッチがま口</v>
      </c>
      <c r="BU308" s="67">
        <f t="shared" si="1575"/>
        <v>0</v>
      </c>
      <c r="BV308" s="43">
        <f t="shared" si="1417"/>
        <v>0</v>
      </c>
      <c r="BW308" s="46">
        <f t="shared" si="1418"/>
        <v>0</v>
      </c>
      <c r="BX308" s="37"/>
      <c r="BY308" s="98"/>
      <c r="BZ308" s="47"/>
      <c r="CA308" s="43">
        <v>7949</v>
      </c>
      <c r="CB308" s="45">
        <f t="shared" si="1419"/>
        <v>19</v>
      </c>
      <c r="CC308" s="43">
        <v>312</v>
      </c>
      <c r="CD308" s="45">
        <f t="shared" si="1420"/>
        <v>3</v>
      </c>
      <c r="CE308" s="43">
        <v>21</v>
      </c>
      <c r="CF308" s="45">
        <f t="shared" si="1421"/>
        <v>-4</v>
      </c>
      <c r="CG308" s="43">
        <v>0</v>
      </c>
      <c r="CH308" s="63" t="str">
        <f t="shared" si="1422"/>
        <v>サンリオリボンポーチ</v>
      </c>
      <c r="CI308" s="67">
        <f t="shared" si="1423"/>
        <v>500</v>
      </c>
      <c r="CJ308" s="43">
        <f t="shared" si="1424"/>
        <v>-2000</v>
      </c>
      <c r="CK308" s="46">
        <f t="shared" si="1425"/>
        <v>-1.0526315789473684</v>
      </c>
      <c r="CL308" s="37"/>
      <c r="CM308" s="29"/>
      <c r="CN308" s="47"/>
      <c r="CO308" s="43">
        <v>3991</v>
      </c>
      <c r="CP308" s="69">
        <f t="shared" si="1426"/>
        <v>9</v>
      </c>
      <c r="CQ308" s="43">
        <v>104</v>
      </c>
      <c r="CR308" s="45">
        <f t="shared" si="1427"/>
        <v>0</v>
      </c>
      <c r="CS308" s="43">
        <v>19</v>
      </c>
      <c r="CT308" s="45">
        <f t="shared" si="1428"/>
        <v>-1</v>
      </c>
      <c r="CU308" s="43">
        <v>0</v>
      </c>
      <c r="CV308" s="63" t="s">
        <v>76</v>
      </c>
      <c r="CW308" s="67">
        <f t="shared" ref="CW308:CW314" si="1609">IF(CP308="","",CW304)</f>
        <v>660</v>
      </c>
      <c r="CX308" s="43">
        <f t="shared" si="1431"/>
        <v>-660</v>
      </c>
      <c r="CY308" s="46">
        <f t="shared" si="1432"/>
        <v>-0.73333333333333328</v>
      </c>
      <c r="CZ308" s="37"/>
      <c r="DA308" s="29"/>
      <c r="DB308" s="52" t="str">
        <f t="shared" si="1407"/>
        <v/>
      </c>
      <c r="DC308" s="45"/>
      <c r="DD308" s="45" t="str">
        <f>IF(DC308="","",DC308-DC306)</f>
        <v/>
      </c>
      <c r="DE308" s="45"/>
      <c r="DF308" s="45" t="str">
        <f>IF(DE308="","",DE308-DE306)</f>
        <v/>
      </c>
      <c r="DG308" s="45"/>
      <c r="DH308" s="45" t="str">
        <f>IF(DG308="","",DG306+DI306-DG308)</f>
        <v/>
      </c>
      <c r="DI308" s="45"/>
      <c r="DJ308" s="43"/>
      <c r="DK308" s="43" t="str">
        <f>IF(DC308="","",DK306)</f>
        <v/>
      </c>
      <c r="DL308" s="45" t="str">
        <f t="shared" si="1584"/>
        <v/>
      </c>
      <c r="DM308" s="46" t="str">
        <f t="shared" si="1585"/>
        <v/>
      </c>
      <c r="DN308" s="37"/>
      <c r="DO308" s="29"/>
      <c r="DP308" s="52" t="str">
        <f t="shared" si="1503"/>
        <v/>
      </c>
      <c r="DQ308" s="45"/>
      <c r="DR308" s="45" t="str">
        <f>IF(DQ308="","",DQ308-DQ306)</f>
        <v/>
      </c>
      <c r="DS308" s="45"/>
      <c r="DT308" s="45" t="str">
        <f>IF(DS308="","",DS308-DS306)</f>
        <v/>
      </c>
      <c r="DU308" s="45"/>
      <c r="DV308" s="45" t="str">
        <f>IF(DU308="","",DU306+DW306-DU308)</f>
        <v/>
      </c>
      <c r="DW308" s="45"/>
      <c r="DX308" s="43"/>
      <c r="DY308" s="43" t="str">
        <f>IF(DQ308="","",DY306)</f>
        <v/>
      </c>
      <c r="DZ308" s="45" t="str">
        <f t="shared" si="1586"/>
        <v/>
      </c>
      <c r="EA308" s="46" t="str">
        <f t="shared" si="1587"/>
        <v/>
      </c>
      <c r="EB308" s="37"/>
      <c r="ED308" s="52" t="str">
        <f t="shared" si="1510"/>
        <v/>
      </c>
      <c r="EE308" s="45"/>
      <c r="EF308" s="45" t="str">
        <f>IF(EE308="","",EE308-EE306)</f>
        <v/>
      </c>
      <c r="EG308" s="45"/>
      <c r="EH308" s="45" t="str">
        <f>IF(EG308="","",EG308-EG306)</f>
        <v/>
      </c>
      <c r="EI308" s="45"/>
      <c r="EJ308" s="45" t="str">
        <f>IF(EI308="","",EI306+EK306-EI308)</f>
        <v/>
      </c>
      <c r="EK308" s="45"/>
      <c r="EL308" s="43"/>
      <c r="EM308" s="43" t="str">
        <f>IF(EE308="","",EM306)</f>
        <v/>
      </c>
      <c r="EN308" s="45" t="str">
        <f t="shared" si="1588"/>
        <v/>
      </c>
      <c r="EO308" s="46" t="str">
        <f t="shared" si="1589"/>
        <v/>
      </c>
      <c r="EP308" s="37"/>
      <c r="ER308" s="52" t="str">
        <f t="shared" si="1517"/>
        <v/>
      </c>
      <c r="ES308" s="45"/>
      <c r="ET308" s="45" t="str">
        <f>IF(ES308="","",ES308-ES306)</f>
        <v/>
      </c>
      <c r="EU308" s="45"/>
      <c r="EV308" s="45" t="str">
        <f>IF(EU308="","",EU308-EU306)</f>
        <v/>
      </c>
      <c r="EW308" s="45"/>
      <c r="EX308" s="45" t="str">
        <f>IF(EW308="","",EW306+EY306-EW308)</f>
        <v/>
      </c>
      <c r="EY308" s="45"/>
      <c r="EZ308" s="43"/>
      <c r="FA308" s="43" t="str">
        <f>IF(ES308="","",FA306)</f>
        <v/>
      </c>
      <c r="FB308" s="45" t="str">
        <f t="shared" si="1590"/>
        <v/>
      </c>
      <c r="FC308" s="46" t="str">
        <f t="shared" si="1591"/>
        <v/>
      </c>
      <c r="FD308" s="37"/>
      <c r="FF308" s="52" t="str">
        <f t="shared" si="1524"/>
        <v/>
      </c>
      <c r="FG308" s="45"/>
      <c r="FH308" s="45" t="str">
        <f>IF(FG308="","",FG308-FG306)</f>
        <v/>
      </c>
      <c r="FI308" s="45"/>
      <c r="FJ308" s="45" t="str">
        <f>IF(FI308="","",FI308-FI306)</f>
        <v/>
      </c>
      <c r="FK308" s="45"/>
      <c r="FL308" s="45" t="str">
        <f>IF(FK308="","",FK306+FM306-FK308)</f>
        <v/>
      </c>
      <c r="FM308" s="45"/>
      <c r="FN308" s="43"/>
      <c r="FO308" s="43" t="str">
        <f>IF(FG308="","",FO306)</f>
        <v/>
      </c>
      <c r="FP308" s="45" t="str">
        <f t="shared" si="1592"/>
        <v/>
      </c>
      <c r="FQ308" s="46" t="str">
        <f t="shared" si="1593"/>
        <v/>
      </c>
      <c r="FR308" s="37"/>
      <c r="FS308" s="29"/>
      <c r="FT308" s="52" t="str">
        <f t="shared" si="1531"/>
        <v/>
      </c>
      <c r="FU308" s="45"/>
      <c r="FV308" s="45" t="str">
        <f>IF(FU308="","",FU308-FU306)</f>
        <v/>
      </c>
      <c r="FW308" s="45"/>
      <c r="FX308" s="45" t="str">
        <f>IF(FW308="","",FW308-FW306)</f>
        <v/>
      </c>
      <c r="FY308" s="45"/>
      <c r="FZ308" s="45" t="str">
        <f>IF(FY308="","",FY306+GA306-FY308)</f>
        <v/>
      </c>
      <c r="GA308" s="45"/>
      <c r="GB308" s="43"/>
      <c r="GC308" s="43" t="str">
        <f>IF(FU308="","",GC306)</f>
        <v/>
      </c>
      <c r="GD308" s="45" t="str">
        <f t="shared" si="1594"/>
        <v/>
      </c>
      <c r="GE308" s="46" t="str">
        <f t="shared" si="1595"/>
        <v/>
      </c>
      <c r="GF308" s="37"/>
      <c r="GH308" s="52" t="str">
        <f t="shared" si="1538"/>
        <v/>
      </c>
      <c r="GI308" s="45"/>
      <c r="GJ308" s="45" t="str">
        <f>IF(GI308="","",GI308-GI306)</f>
        <v/>
      </c>
      <c r="GK308" s="45"/>
      <c r="GL308" s="45" t="str">
        <f>IF(GK308="","",GK308-GK306)</f>
        <v/>
      </c>
      <c r="GM308" s="45"/>
      <c r="GN308" s="45" t="str">
        <f>IF(GM308="","",GM306+GO306-GM308)</f>
        <v/>
      </c>
      <c r="GO308" s="45"/>
      <c r="GP308" s="43"/>
      <c r="GQ308" s="43" t="str">
        <f>IF(GI308="","",GQ306)</f>
        <v/>
      </c>
      <c r="GR308" s="45" t="str">
        <f t="shared" si="1596"/>
        <v/>
      </c>
      <c r="GS308" s="46" t="str">
        <f t="shared" si="1597"/>
        <v/>
      </c>
      <c r="GT308" s="37"/>
      <c r="GU308" s="61"/>
      <c r="GV308" s="47"/>
      <c r="GW308" s="62"/>
      <c r="GX308" s="43">
        <v>32629</v>
      </c>
      <c r="GY308" s="45">
        <f t="shared" si="1433"/>
        <v>353</v>
      </c>
      <c r="GZ308" s="43"/>
      <c r="HA308" s="45" t="str">
        <f t="shared" si="1434"/>
        <v/>
      </c>
      <c r="HB308" s="43">
        <v>3</v>
      </c>
      <c r="HC308" s="45">
        <f t="shared" si="1435"/>
        <v>3</v>
      </c>
      <c r="HD308" s="43">
        <v>3</v>
      </c>
      <c r="HE308" s="63" t="str">
        <f>IF(GX308="","",HE304)</f>
        <v>ボンボンドロップシール</v>
      </c>
      <c r="HF308" s="67">
        <f>IF(GX307="","",HF304)</f>
        <v>2000</v>
      </c>
      <c r="HG308" s="43">
        <f t="shared" si="1436"/>
        <v>6000</v>
      </c>
      <c r="HH308" s="46">
        <f>IF(HC308="","",HG308/(GY308*100))</f>
        <v>0.16997167138810199</v>
      </c>
      <c r="HI308" s="37"/>
      <c r="HK308" s="47"/>
      <c r="HL308" s="43">
        <v>1115</v>
      </c>
      <c r="HM308" s="45">
        <f t="shared" si="1437"/>
        <v>19</v>
      </c>
      <c r="HN308" s="43">
        <v>38</v>
      </c>
      <c r="HO308" s="45">
        <f t="shared" si="1438"/>
        <v>0</v>
      </c>
      <c r="HP308" s="43">
        <v>9</v>
      </c>
      <c r="HQ308" s="45">
        <f t="shared" si="1439"/>
        <v>0</v>
      </c>
      <c r="HR308" s="43">
        <v>0</v>
      </c>
      <c r="HS308" s="63" t="str">
        <f t="shared" si="1608"/>
        <v>サンリオデニムポーチ</v>
      </c>
      <c r="HT308" s="67">
        <f t="shared" si="1608"/>
        <v>1300</v>
      </c>
      <c r="HU308" s="43">
        <f t="shared" si="1442"/>
        <v>0</v>
      </c>
      <c r="HV308" s="46">
        <f t="shared" si="1443"/>
        <v>0</v>
      </c>
      <c r="HW308" s="37"/>
      <c r="HX308" s="360"/>
      <c r="HY308" s="47"/>
      <c r="HZ308" s="43">
        <v>5685</v>
      </c>
      <c r="IA308" s="45">
        <f t="shared" si="1444"/>
        <v>31</v>
      </c>
      <c r="IB308" s="43">
        <v>168</v>
      </c>
      <c r="IC308" s="45">
        <f t="shared" si="1445"/>
        <v>0</v>
      </c>
      <c r="ID308" s="43">
        <v>12</v>
      </c>
      <c r="IE308" s="45">
        <f t="shared" si="1446"/>
        <v>0</v>
      </c>
      <c r="IF308" s="43">
        <v>1</v>
      </c>
      <c r="IG308" s="63" t="str">
        <f t="shared" si="1598"/>
        <v>ギャルキティマスコット</v>
      </c>
      <c r="IH308" s="67">
        <f t="shared" si="1599"/>
        <v>500</v>
      </c>
      <c r="II308" s="43">
        <f t="shared" si="1448"/>
        <v>0</v>
      </c>
      <c r="IJ308" s="46">
        <f t="shared" si="1449"/>
        <v>0</v>
      </c>
      <c r="IK308" s="37"/>
      <c r="IL308" s="29"/>
      <c r="IM308" s="47"/>
      <c r="IN308" s="43">
        <v>6393</v>
      </c>
      <c r="IO308" s="45">
        <f t="shared" si="1450"/>
        <v>12</v>
      </c>
      <c r="IP308" s="43">
        <v>161</v>
      </c>
      <c r="IQ308" s="45">
        <f t="shared" si="1451"/>
        <v>0</v>
      </c>
      <c r="IR308" s="43">
        <v>17</v>
      </c>
      <c r="IS308" s="45">
        <f t="shared" si="1452"/>
        <v>0</v>
      </c>
      <c r="IT308" s="43">
        <v>0</v>
      </c>
      <c r="IU308" s="63" t="str">
        <f t="shared" si="1573"/>
        <v>ジャグラーイヤホン</v>
      </c>
      <c r="IV308" s="67">
        <f t="shared" si="1572"/>
        <v>1100</v>
      </c>
      <c r="IW308" s="43">
        <f t="shared" si="1454"/>
        <v>0</v>
      </c>
      <c r="IX308" s="46">
        <f t="shared" si="1455"/>
        <v>0</v>
      </c>
      <c r="IY308" s="37"/>
      <c r="IZ308" s="61"/>
      <c r="JA308" s="47"/>
      <c r="JB308" s="43">
        <v>4758</v>
      </c>
      <c r="JC308" s="69">
        <f t="shared" si="1456"/>
        <v>7</v>
      </c>
      <c r="JD308" s="43">
        <v>133</v>
      </c>
      <c r="JE308" s="45">
        <f t="shared" si="1457"/>
        <v>0</v>
      </c>
      <c r="JF308" s="43">
        <v>26</v>
      </c>
      <c r="JG308" s="45">
        <f t="shared" si="1458"/>
        <v>0</v>
      </c>
      <c r="JH308" s="43"/>
      <c r="JI308" s="63" t="str">
        <f t="shared" si="1459"/>
        <v>キティでかぱっちん</v>
      </c>
      <c r="JJ308" s="67">
        <f t="shared" si="1460"/>
        <v>0</v>
      </c>
      <c r="JK308" s="43">
        <f t="shared" si="1461"/>
        <v>0</v>
      </c>
      <c r="JL308" s="46">
        <f t="shared" si="1462"/>
        <v>0</v>
      </c>
      <c r="JM308" s="37"/>
      <c r="JN308" s="29"/>
      <c r="JO308" s="47"/>
      <c r="JP308" s="43">
        <v>6538</v>
      </c>
      <c r="JQ308" s="69">
        <f t="shared" si="1463"/>
        <v>9</v>
      </c>
      <c r="JR308" s="43">
        <v>137</v>
      </c>
      <c r="JS308" s="45">
        <f t="shared" si="1464"/>
        <v>0</v>
      </c>
      <c r="JT308" s="43">
        <v>16</v>
      </c>
      <c r="JU308" s="45">
        <f t="shared" si="1465"/>
        <v>-1</v>
      </c>
      <c r="JV308" s="43"/>
      <c r="JW308" s="63" t="str">
        <f t="shared" si="1466"/>
        <v>モンチッチマスコット2</v>
      </c>
      <c r="JX308" s="67">
        <f t="shared" si="1467"/>
        <v>539</v>
      </c>
      <c r="JY308" s="43">
        <f t="shared" si="1468"/>
        <v>-539</v>
      </c>
      <c r="JZ308" s="46">
        <f t="shared" si="1469"/>
        <v>-0.59888888888888892</v>
      </c>
      <c r="KA308" s="37"/>
      <c r="KB308" s="97"/>
      <c r="KC308" s="47"/>
      <c r="KD308" s="43">
        <v>11495</v>
      </c>
      <c r="KE308" s="45">
        <f>IF(KD308="","",KD308-KD304)</f>
        <v>42</v>
      </c>
      <c r="KF308" s="43">
        <v>335</v>
      </c>
      <c r="KG308" s="45">
        <f>IF(KF308="","",KF308-KF304)</f>
        <v>3</v>
      </c>
      <c r="KH308" s="43">
        <v>12</v>
      </c>
      <c r="KI308" s="45">
        <f>IF(KH308="","",KH304+KJ304-KH308)</f>
        <v>1</v>
      </c>
      <c r="KJ308" s="43"/>
      <c r="KK308" s="63" t="str">
        <f>IF(KD308="","",KK304)</f>
        <v>雪見イヤホン</v>
      </c>
      <c r="KL308" s="67">
        <f>IF(KE308="","",KL304)</f>
        <v>1100</v>
      </c>
      <c r="KM308" s="43">
        <f>IF(KH308="","",KI308*KL308)</f>
        <v>1100</v>
      </c>
      <c r="KN308" s="46">
        <f>IF(KI308="","",KM308/(KE308*100))</f>
        <v>0.26190476190476192</v>
      </c>
      <c r="KO308" s="37"/>
      <c r="KP308" s="29"/>
      <c r="KQ308" s="47"/>
      <c r="KR308" s="43">
        <v>3093</v>
      </c>
      <c r="KS308" s="45">
        <f>IF(KR308="","",KR308-KR304)</f>
        <v>30</v>
      </c>
      <c r="KT308" s="43">
        <v>82</v>
      </c>
      <c r="KU308" s="45">
        <f>IF(KT308="","",KT308-KT304)</f>
        <v>3</v>
      </c>
      <c r="KV308" s="43">
        <v>18</v>
      </c>
      <c r="KW308" s="45">
        <f>IF(KV308="","",KV304+KX304-KV308)</f>
        <v>2</v>
      </c>
      <c r="KX308" s="43">
        <v>0</v>
      </c>
      <c r="KY308" s="63" t="str">
        <f>IF(KR308="","",KY304)</f>
        <v>モンチッチケース</v>
      </c>
      <c r="KZ308" s="67">
        <f>IF(KS308="","",KZ304)</f>
        <v>1000</v>
      </c>
      <c r="LA308" s="43">
        <f>IF(KV308="","",KW308*KZ308)</f>
        <v>2000</v>
      </c>
      <c r="LB308" s="46">
        <f>IF(KW308="","",LA308/(KS308*100))</f>
        <v>0.66666666666666663</v>
      </c>
      <c r="LC308" s="37"/>
      <c r="LD308" s="29"/>
      <c r="LE308" s="75"/>
      <c r="LF308" s="76"/>
      <c r="LG308" s="76"/>
      <c r="LH308" s="76">
        <v>1166</v>
      </c>
      <c r="LI308" s="76">
        <f t="shared" si="1409"/>
        <v>0</v>
      </c>
      <c r="LJ308" s="77">
        <v>2</v>
      </c>
      <c r="LK308" s="76">
        <f t="shared" si="1410"/>
        <v>0</v>
      </c>
      <c r="LL308" s="76"/>
      <c r="LM308" s="78" t="str">
        <f>IF(LF306="","",LM305)</f>
        <v>バイキンティッシュカバー、アンパンぬいぐるみ</v>
      </c>
      <c r="LN308" s="79">
        <f>IF(LG306="","",LN305)</f>
        <v>1000</v>
      </c>
      <c r="LO308" s="76">
        <f t="shared" si="1411"/>
        <v>0</v>
      </c>
      <c r="LP308" s="80"/>
      <c r="LQ308" s="37"/>
      <c r="LR308" s="29"/>
      <c r="LS308" s="52" t="str">
        <f t="shared" si="1408"/>
        <v/>
      </c>
      <c r="LT308" s="45"/>
      <c r="LU308" s="45" t="str">
        <f>IF(LT308="","",LT308-LT306)</f>
        <v/>
      </c>
      <c r="LV308" s="45"/>
      <c r="LW308" s="45" t="str">
        <f>IF(LV308="","",LV308-LV306)</f>
        <v/>
      </c>
      <c r="LX308" s="45"/>
      <c r="LY308" s="45" t="str">
        <f>IF(LX308="","",LX306+LZ306-LX308)</f>
        <v/>
      </c>
      <c r="LZ308" s="45"/>
      <c r="MA308" s="43"/>
      <c r="MB308" s="43" t="str">
        <f>IF(LT308="","",MB306)</f>
        <v/>
      </c>
      <c r="MC308" s="45" t="str">
        <f t="shared" si="1600"/>
        <v/>
      </c>
      <c r="MD308" s="46" t="str">
        <f t="shared" si="1601"/>
        <v/>
      </c>
      <c r="ME308" s="37"/>
      <c r="MF308" s="29"/>
      <c r="MG308" s="52" t="str">
        <f t="shared" si="1551"/>
        <v/>
      </c>
      <c r="MH308" s="45"/>
      <c r="MI308" s="45" t="str">
        <f>IF(MH308="","",MH308-MH306)</f>
        <v/>
      </c>
      <c r="MJ308" s="45"/>
      <c r="MK308" s="45" t="str">
        <f>IF(MJ308="","",MJ308-MJ306)</f>
        <v/>
      </c>
      <c r="ML308" s="45"/>
      <c r="MM308" s="45" t="str">
        <f>IF(ML308="","",ML306+MN306-ML308)</f>
        <v/>
      </c>
      <c r="MN308" s="45"/>
      <c r="MO308" s="43"/>
      <c r="MP308" s="43" t="str">
        <f>IF(MH308="","",MP306)</f>
        <v/>
      </c>
      <c r="MQ308" s="45" t="str">
        <f t="shared" si="1602"/>
        <v/>
      </c>
      <c r="MR308" s="46" t="str">
        <f t="shared" si="1603"/>
        <v/>
      </c>
      <c r="MS308" s="37"/>
      <c r="MT308" s="29"/>
      <c r="MU308" s="52" t="str">
        <f t="shared" si="1558"/>
        <v/>
      </c>
      <c r="MV308" s="45"/>
      <c r="MW308" s="45" t="str">
        <f>IF(MV308="","",MV308-MV306)</f>
        <v/>
      </c>
      <c r="MX308" s="45"/>
      <c r="MY308" s="45" t="str">
        <f>IF(MX308="","",MX308-MX306)</f>
        <v/>
      </c>
      <c r="MZ308" s="45"/>
      <c r="NA308" s="45" t="str">
        <f>IF(MZ308="","",MZ306+NB306-MZ308)</f>
        <v/>
      </c>
      <c r="NB308" s="45"/>
      <c r="NC308" s="43"/>
      <c r="ND308" s="43" t="str">
        <f>IF(MV308="","",ND306)</f>
        <v/>
      </c>
      <c r="NE308" s="45" t="str">
        <f t="shared" si="1604"/>
        <v/>
      </c>
      <c r="NF308" s="46" t="str">
        <f t="shared" si="1605"/>
        <v/>
      </c>
      <c r="NG308" s="37"/>
      <c r="NH308" s="29"/>
      <c r="NI308" s="52" t="str">
        <f t="shared" si="1565"/>
        <v/>
      </c>
      <c r="NJ308" s="45"/>
      <c r="NK308" s="45" t="str">
        <f>IF(NJ308="","",NJ308-NJ306)</f>
        <v/>
      </c>
      <c r="NL308" s="45"/>
      <c r="NM308" s="45" t="str">
        <f>IF(NL308="","",NL308-NL306)</f>
        <v/>
      </c>
      <c r="NN308" s="45"/>
      <c r="NO308" s="45" t="str">
        <f>IF(NN308="","",NN306+NP306-NN308)</f>
        <v/>
      </c>
      <c r="NP308" s="45"/>
      <c r="NQ308" s="43"/>
      <c r="NR308" s="43" t="str">
        <f>IF(NJ308="","",NR306)</f>
        <v/>
      </c>
      <c r="NS308" s="45" t="str">
        <f t="shared" si="1606"/>
        <v/>
      </c>
      <c r="NT308" s="46" t="str">
        <f t="shared" si="1607"/>
        <v/>
      </c>
      <c r="NU308" s="37"/>
    </row>
    <row r="309" spans="1:385" ht="15" customHeight="1" thickTop="1" x14ac:dyDescent="0.25">
      <c r="A309" s="38"/>
      <c r="B309" s="39"/>
      <c r="C309" s="40"/>
      <c r="D309" s="40"/>
      <c r="E309" s="41"/>
      <c r="F309" s="41"/>
      <c r="G309" s="40"/>
      <c r="H309" s="42"/>
      <c r="I309" s="45"/>
      <c r="J309" s="45" t="str">
        <f>IF(I309="","",I309-#REF!)</f>
        <v/>
      </c>
      <c r="K309" s="45"/>
      <c r="L309" s="45" t="str">
        <f>IF(K309="","",K309-#REF!)</f>
        <v/>
      </c>
      <c r="M309" s="45"/>
      <c r="N309" s="45" t="str">
        <f>IF(M309="","",#REF!+#REF!-M309)</f>
        <v/>
      </c>
      <c r="O309" s="45"/>
      <c r="P309" s="43"/>
      <c r="Q309" s="43" t="str">
        <f>IF(I309="","",#REF!)</f>
        <v/>
      </c>
      <c r="R309" s="45" t="str">
        <f t="shared" si="1576"/>
        <v/>
      </c>
      <c r="S309" s="46" t="str">
        <f t="shared" si="1577"/>
        <v/>
      </c>
      <c r="T309" s="37"/>
      <c r="U309" s="29"/>
      <c r="V309" s="52" t="str">
        <f t="shared" si="1476"/>
        <v/>
      </c>
      <c r="W309" s="67"/>
      <c r="X309" s="45" t="str">
        <f>IF(W309="","",W309-#REF!)</f>
        <v/>
      </c>
      <c r="Y309" s="45"/>
      <c r="Z309" s="45" t="str">
        <f>IF(Y309="","",Y309-#REF!)</f>
        <v/>
      </c>
      <c r="AA309" s="45"/>
      <c r="AB309" s="45" t="str">
        <f>IF(AA309="","",#REF!+#REF!-AA309)</f>
        <v/>
      </c>
      <c r="AC309" s="45"/>
      <c r="AD309" s="43"/>
      <c r="AE309" s="43" t="str">
        <f>IF(W309="","",#REF!)</f>
        <v/>
      </c>
      <c r="AF309" s="45" t="str">
        <f t="shared" si="1578"/>
        <v/>
      </c>
      <c r="AG309" s="46" t="str">
        <f t="shared" si="1579"/>
        <v/>
      </c>
      <c r="AH309" s="37"/>
      <c r="AI309" s="29"/>
      <c r="AJ309" s="52" t="str">
        <f t="shared" si="1483"/>
        <v/>
      </c>
      <c r="AK309" s="45"/>
      <c r="AL309" s="45" t="str">
        <f>IF(AK309="","",AK309-#REF!)</f>
        <v/>
      </c>
      <c r="AM309" s="45"/>
      <c r="AN309" s="45" t="str">
        <f>IF(AM309="","",AM309-#REF!)</f>
        <v/>
      </c>
      <c r="AO309" s="45"/>
      <c r="AP309" s="45" t="str">
        <f>IF(AO309="","",#REF!+#REF!-AO309)</f>
        <v/>
      </c>
      <c r="AQ309" s="45"/>
      <c r="AR309" s="43"/>
      <c r="AS309" s="43" t="str">
        <f>IF(AK309="","",#REF!)</f>
        <v/>
      </c>
      <c r="AT309" s="45" t="str">
        <f t="shared" si="1580"/>
        <v/>
      </c>
      <c r="AU309" s="46" t="str">
        <f t="shared" si="1581"/>
        <v/>
      </c>
      <c r="AV309" s="37"/>
      <c r="AW309" s="29"/>
      <c r="AX309" s="52" t="str">
        <f t="shared" si="1490"/>
        <v/>
      </c>
      <c r="AY309" s="45"/>
      <c r="AZ309" s="45" t="str">
        <f>IF(AY309="","",AY309-#REF!)</f>
        <v/>
      </c>
      <c r="BA309" s="45"/>
      <c r="BB309" s="45" t="str">
        <f>IF(BA309="","",BA309-#REF!)</f>
        <v/>
      </c>
      <c r="BC309" s="45"/>
      <c r="BD309" s="45" t="str">
        <f>IF(BC309="","",#REF!+#REF!-BC309)</f>
        <v/>
      </c>
      <c r="BE309" s="45"/>
      <c r="BF309" s="43"/>
      <c r="BG309" s="43" t="str">
        <f>IF(AY309="","",#REF!)</f>
        <v/>
      </c>
      <c r="BH309" s="45" t="str">
        <f t="shared" si="1582"/>
        <v/>
      </c>
      <c r="BI309" s="46" t="str">
        <f t="shared" si="1583"/>
        <v/>
      </c>
      <c r="BJ309" s="37"/>
      <c r="BK309" s="29"/>
      <c r="BL309" s="47"/>
      <c r="BM309" s="27">
        <v>4554</v>
      </c>
      <c r="BN309" s="45">
        <f t="shared" si="1412"/>
        <v>122</v>
      </c>
      <c r="BO309" s="27">
        <v>136</v>
      </c>
      <c r="BP309" s="45">
        <f t="shared" si="1413"/>
        <v>12</v>
      </c>
      <c r="BQ309" s="27">
        <v>5</v>
      </c>
      <c r="BR309" s="45">
        <f t="shared" si="1414"/>
        <v>5</v>
      </c>
      <c r="BS309" s="27">
        <v>6</v>
      </c>
      <c r="BT309" s="63" t="str">
        <f t="shared" si="1574"/>
        <v>サンリオボアバンスクリップ</v>
      </c>
      <c r="BU309" s="67">
        <f t="shared" si="1575"/>
        <v>1100</v>
      </c>
      <c r="BV309" s="45">
        <f t="shared" si="1417"/>
        <v>5500</v>
      </c>
      <c r="BW309" s="46">
        <f t="shared" si="1418"/>
        <v>0.45081967213114754</v>
      </c>
      <c r="BX309" s="37" t="s">
        <v>878</v>
      </c>
      <c r="BY309" s="57"/>
      <c r="BZ309" s="47"/>
      <c r="CA309" s="27">
        <v>9528</v>
      </c>
      <c r="CB309" s="45">
        <f t="shared" si="1419"/>
        <v>40</v>
      </c>
      <c r="CC309" s="27">
        <v>460</v>
      </c>
      <c r="CD309" s="45">
        <f t="shared" si="1420"/>
        <v>1</v>
      </c>
      <c r="CE309" s="27">
        <v>4</v>
      </c>
      <c r="CF309" s="45">
        <f t="shared" si="1421"/>
        <v>3</v>
      </c>
      <c r="CG309" s="27">
        <v>3</v>
      </c>
      <c r="CH309" s="63" t="str">
        <f t="shared" si="1422"/>
        <v>サンリオボアバンスクリップ</v>
      </c>
      <c r="CI309" s="67">
        <f t="shared" si="1423"/>
        <v>1100</v>
      </c>
      <c r="CJ309" s="45">
        <f t="shared" si="1424"/>
        <v>3300</v>
      </c>
      <c r="CK309" s="46">
        <f t="shared" si="1425"/>
        <v>0.82499999999999996</v>
      </c>
      <c r="CL309" s="37" t="s">
        <v>13</v>
      </c>
      <c r="CM309" s="29"/>
      <c r="CN309" s="47"/>
      <c r="CO309" s="27">
        <v>3834</v>
      </c>
      <c r="CP309" s="69">
        <f t="shared" si="1426"/>
        <v>6</v>
      </c>
      <c r="CQ309" s="27">
        <v>124</v>
      </c>
      <c r="CR309" s="45">
        <f t="shared" si="1427"/>
        <v>0</v>
      </c>
      <c r="CS309" s="27">
        <v>11</v>
      </c>
      <c r="CT309" s="45">
        <f t="shared" si="1428"/>
        <v>1</v>
      </c>
      <c r="CU309" s="27">
        <v>0</v>
      </c>
      <c r="CV309" s="63" t="str">
        <f t="shared" ref="CV309:CV314" si="1610">IF(CO309="","",CV305)</f>
        <v>モンチッチマスコット</v>
      </c>
      <c r="CW309" s="67">
        <f t="shared" si="1609"/>
        <v>0</v>
      </c>
      <c r="CX309" s="45">
        <f t="shared" si="1431"/>
        <v>0</v>
      </c>
      <c r="CY309" s="46">
        <f t="shared" si="1432"/>
        <v>0</v>
      </c>
      <c r="CZ309" s="37"/>
      <c r="DA309" s="29"/>
      <c r="DB309" s="52" t="str">
        <f t="shared" si="1407"/>
        <v/>
      </c>
      <c r="DC309" s="45"/>
      <c r="DD309" s="45" t="str">
        <f>IF(DC309="","",DC309-#REF!)</f>
        <v/>
      </c>
      <c r="DE309" s="45"/>
      <c r="DF309" s="45" t="str">
        <f>IF(DE309="","",DE309-#REF!)</f>
        <v/>
      </c>
      <c r="DG309" s="45"/>
      <c r="DH309" s="45" t="str">
        <f>IF(DG309="","",#REF!+#REF!-DG309)</f>
        <v/>
      </c>
      <c r="DI309" s="45"/>
      <c r="DJ309" s="43"/>
      <c r="DK309" s="43" t="str">
        <f>IF(DC309="","",#REF!)</f>
        <v/>
      </c>
      <c r="DL309" s="45" t="str">
        <f t="shared" si="1584"/>
        <v/>
      </c>
      <c r="DM309" s="46" t="str">
        <f t="shared" si="1585"/>
        <v/>
      </c>
      <c r="DN309" s="37"/>
      <c r="DO309" s="29"/>
      <c r="DP309" s="52" t="str">
        <f t="shared" si="1503"/>
        <v/>
      </c>
      <c r="DQ309" s="45"/>
      <c r="DR309" s="45" t="str">
        <f>IF(DQ309="","",DQ309-#REF!)</f>
        <v/>
      </c>
      <c r="DS309" s="45"/>
      <c r="DT309" s="45" t="str">
        <f>IF(DS309="","",DS309-#REF!)</f>
        <v/>
      </c>
      <c r="DU309" s="45"/>
      <c r="DV309" s="45" t="str">
        <f>IF(DU309="","",#REF!+#REF!-DU309)</f>
        <v/>
      </c>
      <c r="DW309" s="45"/>
      <c r="DX309" s="43"/>
      <c r="DY309" s="43" t="str">
        <f>IF(DQ309="","",#REF!)</f>
        <v/>
      </c>
      <c r="DZ309" s="45" t="str">
        <f t="shared" si="1586"/>
        <v/>
      </c>
      <c r="EA309" s="46" t="str">
        <f t="shared" si="1587"/>
        <v/>
      </c>
      <c r="EB309" s="37"/>
      <c r="ED309" s="52" t="str">
        <f t="shared" si="1510"/>
        <v/>
      </c>
      <c r="EE309" s="45"/>
      <c r="EF309" s="45" t="str">
        <f>IF(EE309="","",EE309-#REF!)</f>
        <v/>
      </c>
      <c r="EG309" s="45"/>
      <c r="EH309" s="45" t="str">
        <f>IF(EG309="","",EG309-#REF!)</f>
        <v/>
      </c>
      <c r="EI309" s="45"/>
      <c r="EJ309" s="45" t="str">
        <f>IF(EI309="","",#REF!+#REF!-EI309)</f>
        <v/>
      </c>
      <c r="EK309" s="45"/>
      <c r="EL309" s="43"/>
      <c r="EM309" s="43" t="str">
        <f>IF(EE309="","",#REF!)</f>
        <v/>
      </c>
      <c r="EN309" s="45" t="str">
        <f t="shared" si="1588"/>
        <v/>
      </c>
      <c r="EO309" s="46" t="str">
        <f t="shared" si="1589"/>
        <v/>
      </c>
      <c r="EP309" s="37"/>
      <c r="ER309" s="52" t="str">
        <f t="shared" si="1517"/>
        <v/>
      </c>
      <c r="ES309" s="45"/>
      <c r="ET309" s="45" t="str">
        <f>IF(ES309="","",ES309-#REF!)</f>
        <v/>
      </c>
      <c r="EU309" s="45"/>
      <c r="EV309" s="45" t="str">
        <f>IF(EU309="","",EU309-#REF!)</f>
        <v/>
      </c>
      <c r="EW309" s="45"/>
      <c r="EX309" s="45" t="str">
        <f>IF(EW309="","",#REF!+#REF!-EW309)</f>
        <v/>
      </c>
      <c r="EY309" s="45"/>
      <c r="EZ309" s="43"/>
      <c r="FA309" s="43" t="str">
        <f>IF(ES309="","",#REF!)</f>
        <v/>
      </c>
      <c r="FB309" s="45" t="str">
        <f t="shared" si="1590"/>
        <v/>
      </c>
      <c r="FC309" s="46" t="str">
        <f t="shared" si="1591"/>
        <v/>
      </c>
      <c r="FD309" s="37"/>
      <c r="FF309" s="52" t="str">
        <f t="shared" si="1524"/>
        <v/>
      </c>
      <c r="FG309" s="45"/>
      <c r="FH309" s="45" t="str">
        <f>IF(FG309="","",FG309-#REF!)</f>
        <v/>
      </c>
      <c r="FI309" s="45"/>
      <c r="FJ309" s="45" t="str">
        <f>IF(FI309="","",FI309-#REF!)</f>
        <v/>
      </c>
      <c r="FK309" s="45"/>
      <c r="FL309" s="45" t="str">
        <f>IF(FK309="","",#REF!+#REF!-FK309)</f>
        <v/>
      </c>
      <c r="FM309" s="45"/>
      <c r="FN309" s="43"/>
      <c r="FO309" s="43" t="str">
        <f>IF(FG309="","",#REF!)</f>
        <v/>
      </c>
      <c r="FP309" s="45" t="str">
        <f t="shared" si="1592"/>
        <v/>
      </c>
      <c r="FQ309" s="46" t="str">
        <f t="shared" si="1593"/>
        <v/>
      </c>
      <c r="FR309" s="37"/>
      <c r="FS309" s="29"/>
      <c r="FT309" s="52" t="str">
        <f t="shared" si="1531"/>
        <v/>
      </c>
      <c r="FU309" s="45"/>
      <c r="FV309" s="45" t="str">
        <f>IF(FU309="","",FU309-#REF!)</f>
        <v/>
      </c>
      <c r="FW309" s="45"/>
      <c r="FX309" s="45" t="str">
        <f>IF(FW309="","",FW309-#REF!)</f>
        <v/>
      </c>
      <c r="FY309" s="45"/>
      <c r="FZ309" s="45" t="str">
        <f>IF(FY309="","",#REF!+#REF!-FY309)</f>
        <v/>
      </c>
      <c r="GA309" s="45"/>
      <c r="GB309" s="43"/>
      <c r="GC309" s="43" t="str">
        <f>IF(FU309="","",#REF!)</f>
        <v/>
      </c>
      <c r="GD309" s="45" t="str">
        <f t="shared" si="1594"/>
        <v/>
      </c>
      <c r="GE309" s="46" t="str">
        <f t="shared" si="1595"/>
        <v/>
      </c>
      <c r="GF309" s="37"/>
      <c r="GH309" s="52" t="str">
        <f t="shared" si="1538"/>
        <v/>
      </c>
      <c r="GI309" s="45"/>
      <c r="GJ309" s="45" t="str">
        <f>IF(GI309="","",GI309-#REF!)</f>
        <v/>
      </c>
      <c r="GK309" s="45"/>
      <c r="GL309" s="45" t="str">
        <f>IF(GK309="","",GK309-#REF!)</f>
        <v/>
      </c>
      <c r="GM309" s="45"/>
      <c r="GN309" s="45" t="str">
        <f>IF(GM309="","",#REF!+#REF!-GM309)</f>
        <v/>
      </c>
      <c r="GO309" s="45"/>
      <c r="GP309" s="43"/>
      <c r="GQ309" s="43" t="str">
        <f>IF(GI309="","",#REF!)</f>
        <v/>
      </c>
      <c r="GR309" s="45" t="str">
        <f t="shared" si="1596"/>
        <v/>
      </c>
      <c r="GS309" s="46" t="str">
        <f t="shared" si="1597"/>
        <v/>
      </c>
      <c r="GT309" s="37"/>
      <c r="GU309" s="61"/>
      <c r="GV309" s="47"/>
      <c r="GW309" s="200"/>
      <c r="GX309" s="27"/>
      <c r="GY309" s="45" t="str">
        <f t="shared" si="1433"/>
        <v/>
      </c>
      <c r="GZ309" s="27"/>
      <c r="HA309" s="45" t="str">
        <f t="shared" si="1434"/>
        <v/>
      </c>
      <c r="HB309" s="27">
        <v>3</v>
      </c>
      <c r="HC309" s="45">
        <f t="shared" si="1435"/>
        <v>5</v>
      </c>
      <c r="HD309" s="27">
        <v>3</v>
      </c>
      <c r="HE309" s="63" t="str">
        <f>IF(GX307="","",HE305)</f>
        <v>アンパンおべんとパズル</v>
      </c>
      <c r="HF309" s="67">
        <f>IF(GX307="","",HF305)</f>
        <v>1100</v>
      </c>
      <c r="HG309" s="45">
        <f t="shared" si="1436"/>
        <v>5500</v>
      </c>
      <c r="HH309" s="46">
        <f>IF(HC309="","",HG309/(GY308*100))</f>
        <v>0.15580736543909349</v>
      </c>
      <c r="HI309" s="37"/>
      <c r="HK309" s="47"/>
      <c r="HL309" s="27">
        <v>2340</v>
      </c>
      <c r="HM309" s="45">
        <f t="shared" si="1437"/>
        <v>19</v>
      </c>
      <c r="HN309" s="27">
        <v>60</v>
      </c>
      <c r="HO309" s="45">
        <f t="shared" si="1438"/>
        <v>2</v>
      </c>
      <c r="HP309" s="27">
        <v>57</v>
      </c>
      <c r="HQ309" s="45">
        <f t="shared" si="1439"/>
        <v>2</v>
      </c>
      <c r="HR309" s="27">
        <v>2</v>
      </c>
      <c r="HS309" s="63" t="str">
        <f t="shared" si="1608"/>
        <v>ゲームアーク</v>
      </c>
      <c r="HT309" s="67">
        <f t="shared" si="1608"/>
        <v>600</v>
      </c>
      <c r="HU309" s="45">
        <f t="shared" si="1442"/>
        <v>1200</v>
      </c>
      <c r="HV309" s="46">
        <f t="shared" si="1443"/>
        <v>0.63157894736842102</v>
      </c>
      <c r="HW309" s="37"/>
      <c r="HX309" s="360"/>
      <c r="HY309" s="47"/>
      <c r="HZ309" s="27">
        <v>7661</v>
      </c>
      <c r="IA309" s="45">
        <f t="shared" si="1444"/>
        <v>201</v>
      </c>
      <c r="IB309" s="27">
        <v>191</v>
      </c>
      <c r="IC309" s="45">
        <f t="shared" si="1445"/>
        <v>7</v>
      </c>
      <c r="ID309" s="27">
        <v>12</v>
      </c>
      <c r="IE309" s="45">
        <f t="shared" si="1446"/>
        <v>12</v>
      </c>
      <c r="IF309" s="27">
        <v>17</v>
      </c>
      <c r="IG309" s="63" t="str">
        <f t="shared" si="1598"/>
        <v>ボンボンドロップシール</v>
      </c>
      <c r="IH309" s="67">
        <f t="shared" si="1599"/>
        <v>300</v>
      </c>
      <c r="II309" s="45">
        <f t="shared" si="1448"/>
        <v>3600</v>
      </c>
      <c r="IJ309" s="46">
        <f t="shared" si="1449"/>
        <v>0.17910447761194029</v>
      </c>
      <c r="IK309" s="37"/>
      <c r="IL309" s="29"/>
      <c r="IM309" s="47"/>
      <c r="IN309" s="27">
        <v>5383</v>
      </c>
      <c r="IO309" s="45">
        <f t="shared" si="1450"/>
        <v>82</v>
      </c>
      <c r="IP309" s="27">
        <v>389</v>
      </c>
      <c r="IQ309" s="45">
        <f t="shared" si="1451"/>
        <v>4</v>
      </c>
      <c r="IR309" s="27">
        <v>72</v>
      </c>
      <c r="IS309" s="45">
        <f t="shared" si="1452"/>
        <v>5</v>
      </c>
      <c r="IT309" s="27">
        <v>0</v>
      </c>
      <c r="IU309" s="63" t="str">
        <f t="shared" si="1573"/>
        <v>アングリーキーホルダー</v>
      </c>
      <c r="IV309" s="67">
        <f t="shared" si="1572"/>
        <v>200</v>
      </c>
      <c r="IW309" s="45">
        <f t="shared" si="1454"/>
        <v>1000</v>
      </c>
      <c r="IX309" s="46">
        <f t="shared" si="1455"/>
        <v>0.12195121951219512</v>
      </c>
      <c r="IY309" s="37"/>
      <c r="IZ309" s="61"/>
      <c r="JA309" s="47"/>
      <c r="JB309" s="27">
        <v>8580</v>
      </c>
      <c r="JC309" s="69">
        <f t="shared" si="1456"/>
        <v>1</v>
      </c>
      <c r="JD309" s="27">
        <v>502</v>
      </c>
      <c r="JE309" s="45">
        <f t="shared" si="1457"/>
        <v>0</v>
      </c>
      <c r="JF309" s="27">
        <v>112</v>
      </c>
      <c r="JG309" s="45">
        <f t="shared" si="1458"/>
        <v>0</v>
      </c>
      <c r="JH309" s="27"/>
      <c r="JI309" s="63" t="str">
        <f t="shared" si="1459"/>
        <v>AIモンスターラバー</v>
      </c>
      <c r="JJ309" s="67">
        <f t="shared" si="1460"/>
        <v>250</v>
      </c>
      <c r="JK309" s="45">
        <f t="shared" si="1461"/>
        <v>0</v>
      </c>
      <c r="JL309" s="46">
        <f t="shared" si="1462"/>
        <v>0</v>
      </c>
      <c r="JM309" s="37"/>
      <c r="JN309" s="29"/>
      <c r="JO309" s="47"/>
      <c r="JP309" s="27">
        <v>6715</v>
      </c>
      <c r="JQ309" s="45">
        <f t="shared" si="1463"/>
        <v>17</v>
      </c>
      <c r="JR309" s="27">
        <v>302</v>
      </c>
      <c r="JS309" s="45">
        <f t="shared" si="1464"/>
        <v>-2</v>
      </c>
      <c r="JT309" s="27">
        <v>18</v>
      </c>
      <c r="JU309" s="45">
        <f t="shared" si="1465"/>
        <v>1</v>
      </c>
      <c r="JV309" s="27"/>
      <c r="JW309" s="63" t="str">
        <f t="shared" si="1466"/>
        <v>サンリオホワイトマスコット</v>
      </c>
      <c r="JX309" s="67">
        <f t="shared" si="1467"/>
        <v>0</v>
      </c>
      <c r="JY309" s="45">
        <f t="shared" si="1468"/>
        <v>0</v>
      </c>
      <c r="JZ309" s="46">
        <f t="shared" si="1469"/>
        <v>0</v>
      </c>
      <c r="KA309" s="37"/>
      <c r="KB309" s="51"/>
      <c r="KC309" s="47"/>
      <c r="KD309" s="27">
        <v>13335</v>
      </c>
      <c r="KE309" s="69">
        <f>IF(KD309="","",KD309-KD305)</f>
        <v>3</v>
      </c>
      <c r="KF309" s="27">
        <v>708</v>
      </c>
      <c r="KG309" s="45">
        <f>IF(KF309="","",KF309-KF305)</f>
        <v>1</v>
      </c>
      <c r="KH309" s="27">
        <v>18</v>
      </c>
      <c r="KI309" s="45">
        <f>IF(KH309="","",KH305+KJ305-KH309)</f>
        <v>1</v>
      </c>
      <c r="KJ309" s="27"/>
      <c r="KK309" s="63" t="str">
        <f>IF(KD309="","",KK305)</f>
        <v>ラブブマスコット</v>
      </c>
      <c r="KL309" s="67">
        <f>IF(KE309="","",KL305)</f>
        <v>250</v>
      </c>
      <c r="KM309" s="45">
        <f>IF(KH309="","",KI309*KL309)</f>
        <v>250</v>
      </c>
      <c r="KN309" s="46">
        <f>IF(KI309="","",KM309/(KE309*100))</f>
        <v>0.83333333333333337</v>
      </c>
      <c r="KO309" s="37"/>
      <c r="KP309" s="29"/>
      <c r="KQ309" s="47"/>
      <c r="KR309" s="27">
        <v>3421</v>
      </c>
      <c r="KS309" s="45">
        <f>IF(KR309="","",KR309-KR305)</f>
        <v>52</v>
      </c>
      <c r="KT309" s="27">
        <v>119</v>
      </c>
      <c r="KU309" s="45">
        <f>IF(KT309="","",KT309-KT305)</f>
        <v>1</v>
      </c>
      <c r="KV309" s="27">
        <v>17</v>
      </c>
      <c r="KW309" s="45">
        <f>IF(KV309="","",KV305+KX305-KV309)</f>
        <v>1</v>
      </c>
      <c r="KX309" s="27">
        <v>3</v>
      </c>
      <c r="KY309" s="63" t="str">
        <f>IF(KR309="","",KY305)</f>
        <v>ゲームアーク</v>
      </c>
      <c r="KZ309" s="67">
        <f>IF(KS309="","",KZ305)</f>
        <v>0</v>
      </c>
      <c r="LA309" s="45">
        <f>IF(KV309="","",KW309*KZ309)</f>
        <v>0</v>
      </c>
      <c r="LB309" s="46">
        <f>IF(KW309="","",LA309/(KS309*100))</f>
        <v>0</v>
      </c>
      <c r="LC309" s="37"/>
      <c r="LD309" s="29"/>
      <c r="LE309" s="52" t="str">
        <f>IF(A297="","",A297)</f>
        <v/>
      </c>
      <c r="LF309" s="43"/>
      <c r="LG309" s="86"/>
      <c r="LH309" s="43"/>
      <c r="LI309" s="43"/>
      <c r="LJ309" s="43"/>
      <c r="LK309" s="87"/>
      <c r="LL309" s="43"/>
      <c r="LM309" s="65"/>
      <c r="LN309" s="48"/>
      <c r="LO309" s="87"/>
      <c r="LP309" s="53"/>
      <c r="LQ309" s="37"/>
      <c r="LR309" s="29"/>
      <c r="LS309" s="52" t="str">
        <f t="shared" si="1408"/>
        <v/>
      </c>
      <c r="LT309" s="45"/>
      <c r="LU309" s="45" t="str">
        <f>IF(LT309="","",LT309-#REF!)</f>
        <v/>
      </c>
      <c r="LV309" s="45"/>
      <c r="LW309" s="45" t="str">
        <f>IF(LV309="","",LV309-#REF!)</f>
        <v/>
      </c>
      <c r="LX309" s="45"/>
      <c r="LY309" s="45" t="str">
        <f>IF(LX309="","",#REF!+#REF!-LX309)</f>
        <v/>
      </c>
      <c r="LZ309" s="45"/>
      <c r="MA309" s="43"/>
      <c r="MB309" s="43" t="str">
        <f>IF(LT309="","",#REF!)</f>
        <v/>
      </c>
      <c r="MC309" s="45" t="str">
        <f t="shared" si="1600"/>
        <v/>
      </c>
      <c r="MD309" s="46" t="str">
        <f t="shared" si="1601"/>
        <v/>
      </c>
      <c r="ME309" s="37"/>
      <c r="MF309" s="29"/>
      <c r="MG309" s="52" t="str">
        <f t="shared" si="1551"/>
        <v/>
      </c>
      <c r="MH309" s="45"/>
      <c r="MI309" s="45" t="str">
        <f>IF(MH309="","",MH309-#REF!)</f>
        <v/>
      </c>
      <c r="MJ309" s="45"/>
      <c r="MK309" s="45" t="str">
        <f>IF(MJ309="","",MJ309-#REF!)</f>
        <v/>
      </c>
      <c r="ML309" s="45"/>
      <c r="MM309" s="45" t="str">
        <f>IF(ML309="","",#REF!+#REF!-ML309)</f>
        <v/>
      </c>
      <c r="MN309" s="45"/>
      <c r="MO309" s="43"/>
      <c r="MP309" s="43" t="str">
        <f>IF(MH309="","",#REF!)</f>
        <v/>
      </c>
      <c r="MQ309" s="45" t="str">
        <f t="shared" si="1602"/>
        <v/>
      </c>
      <c r="MR309" s="46" t="str">
        <f t="shared" si="1603"/>
        <v/>
      </c>
      <c r="MS309" s="37"/>
      <c r="MT309" s="29"/>
      <c r="MU309" s="52" t="str">
        <f t="shared" si="1558"/>
        <v/>
      </c>
      <c r="MV309" s="45"/>
      <c r="MW309" s="45" t="str">
        <f>IF(MV309="","",MV309-#REF!)</f>
        <v/>
      </c>
      <c r="MX309" s="45"/>
      <c r="MY309" s="45" t="str">
        <f>IF(MX309="","",MX309-#REF!)</f>
        <v/>
      </c>
      <c r="MZ309" s="45"/>
      <c r="NA309" s="45" t="str">
        <f>IF(MZ309="","",#REF!+#REF!-MZ309)</f>
        <v/>
      </c>
      <c r="NB309" s="45"/>
      <c r="NC309" s="43"/>
      <c r="ND309" s="43" t="str">
        <f>IF(MV309="","",#REF!)</f>
        <v/>
      </c>
      <c r="NE309" s="45" t="str">
        <f t="shared" si="1604"/>
        <v/>
      </c>
      <c r="NF309" s="46" t="str">
        <f t="shared" si="1605"/>
        <v/>
      </c>
      <c r="NG309" s="37"/>
      <c r="NH309" s="29"/>
      <c r="NI309" s="52" t="str">
        <f t="shared" si="1565"/>
        <v/>
      </c>
      <c r="NJ309" s="45"/>
      <c r="NK309" s="45" t="str">
        <f>IF(NJ309="","",NJ309-#REF!)</f>
        <v/>
      </c>
      <c r="NL309" s="45"/>
      <c r="NM309" s="45" t="str">
        <f>IF(NL309="","",NL309-#REF!)</f>
        <v/>
      </c>
      <c r="NN309" s="45"/>
      <c r="NO309" s="45" t="str">
        <f>IF(NN309="","",#REF!+#REF!-NN309)</f>
        <v/>
      </c>
      <c r="NP309" s="45"/>
      <c r="NQ309" s="43"/>
      <c r="NR309" s="43" t="str">
        <f>IF(NJ309="","",#REF!)</f>
        <v/>
      </c>
      <c r="NS309" s="45" t="str">
        <f t="shared" si="1606"/>
        <v/>
      </c>
      <c r="NT309" s="46" t="str">
        <f t="shared" si="1607"/>
        <v/>
      </c>
      <c r="NU309" s="37"/>
    </row>
    <row r="310" spans="1:385" ht="15" customHeight="1" thickBot="1" x14ac:dyDescent="0.3">
      <c r="A310" s="38"/>
      <c r="B310" s="39"/>
      <c r="C310" s="40"/>
      <c r="D310" s="40"/>
      <c r="E310" s="41"/>
      <c r="F310" s="41"/>
      <c r="G310" s="40"/>
      <c r="H310" s="42"/>
      <c r="I310" s="45"/>
      <c r="J310" s="45" t="str">
        <f>IF(I310="","",I310-I309)</f>
        <v/>
      </c>
      <c r="K310" s="45"/>
      <c r="L310" s="45" t="str">
        <f>IF(K310="","",K310-K309)</f>
        <v/>
      </c>
      <c r="M310" s="45"/>
      <c r="N310" s="45" t="str">
        <f>IF(M310="","",M309+O309-M310)</f>
        <v/>
      </c>
      <c r="O310" s="45"/>
      <c r="P310" s="43"/>
      <c r="Q310" s="43" t="str">
        <f>IF(I310="","",Q309)</f>
        <v/>
      </c>
      <c r="R310" s="45" t="str">
        <f t="shared" si="1576"/>
        <v/>
      </c>
      <c r="S310" s="46" t="str">
        <f t="shared" si="1577"/>
        <v/>
      </c>
      <c r="T310" s="37"/>
      <c r="U310" s="29"/>
      <c r="V310" s="52" t="str">
        <f t="shared" si="1476"/>
        <v/>
      </c>
      <c r="W310" s="67"/>
      <c r="X310" s="45" t="str">
        <f>IF(W310="","",W310-W309)</f>
        <v/>
      </c>
      <c r="Y310" s="45"/>
      <c r="Z310" s="45" t="str">
        <f>IF(Y310="","",Y310-Y309)</f>
        <v/>
      </c>
      <c r="AA310" s="45"/>
      <c r="AB310" s="45" t="str">
        <f>IF(AA310="","",AA309+AC309-AA310)</f>
        <v/>
      </c>
      <c r="AC310" s="45"/>
      <c r="AD310" s="43"/>
      <c r="AE310" s="43" t="str">
        <f>IF(W310="","",AE309)</f>
        <v/>
      </c>
      <c r="AF310" s="45" t="str">
        <f t="shared" si="1578"/>
        <v/>
      </c>
      <c r="AG310" s="46" t="str">
        <f t="shared" si="1579"/>
        <v/>
      </c>
      <c r="AH310" s="37"/>
      <c r="AI310" s="29"/>
      <c r="AJ310" s="52" t="str">
        <f t="shared" si="1483"/>
        <v/>
      </c>
      <c r="AK310" s="45"/>
      <c r="AL310" s="45" t="str">
        <f>IF(AK310="","",AK310-AK309)</f>
        <v/>
      </c>
      <c r="AM310" s="45"/>
      <c r="AN310" s="45" t="str">
        <f>IF(AM310="","",AM310-AM309)</f>
        <v/>
      </c>
      <c r="AO310" s="45"/>
      <c r="AP310" s="45" t="str">
        <f>IF(AO310="","",AO309+AQ309-AO310)</f>
        <v/>
      </c>
      <c r="AQ310" s="45"/>
      <c r="AR310" s="43"/>
      <c r="AS310" s="43" t="str">
        <f>IF(AK310="","",AS309)</f>
        <v/>
      </c>
      <c r="AT310" s="45" t="str">
        <f t="shared" si="1580"/>
        <v/>
      </c>
      <c r="AU310" s="46" t="str">
        <f t="shared" si="1581"/>
        <v/>
      </c>
      <c r="AV310" s="37"/>
      <c r="AW310" s="29"/>
      <c r="AX310" s="52" t="str">
        <f t="shared" si="1490"/>
        <v/>
      </c>
      <c r="AY310" s="45"/>
      <c r="AZ310" s="45" t="str">
        <f>IF(AY310="","",AY310-AY309)</f>
        <v/>
      </c>
      <c r="BA310" s="45"/>
      <c r="BB310" s="45" t="str">
        <f>IF(BA310="","",BA310-BA309)</f>
        <v/>
      </c>
      <c r="BC310" s="45"/>
      <c r="BD310" s="45" t="str">
        <f>IF(BC310="","",BC309+BE309-BC310)</f>
        <v/>
      </c>
      <c r="BE310" s="45"/>
      <c r="BF310" s="43"/>
      <c r="BG310" s="43" t="str">
        <f>IF(AY310="","",BG309)</f>
        <v/>
      </c>
      <c r="BH310" s="45" t="str">
        <f t="shared" si="1582"/>
        <v/>
      </c>
      <c r="BI310" s="46" t="str">
        <f t="shared" si="1583"/>
        <v/>
      </c>
      <c r="BJ310" s="37"/>
      <c r="BK310" s="29"/>
      <c r="BL310" s="75"/>
      <c r="BM310" s="76">
        <v>2751</v>
      </c>
      <c r="BN310" s="76">
        <f t="shared" si="1412"/>
        <v>65</v>
      </c>
      <c r="BO310" s="76">
        <v>29</v>
      </c>
      <c r="BP310" s="76">
        <f t="shared" si="1413"/>
        <v>1</v>
      </c>
      <c r="BQ310" s="76">
        <v>2</v>
      </c>
      <c r="BR310" s="76">
        <f t="shared" si="1414"/>
        <v>2</v>
      </c>
      <c r="BS310" s="76">
        <v>3</v>
      </c>
      <c r="BT310" s="78" t="str">
        <f t="shared" si="1574"/>
        <v>モンチッチフェイスポーチ</v>
      </c>
      <c r="BU310" s="79">
        <f t="shared" si="1575"/>
        <v>1100</v>
      </c>
      <c r="BV310" s="76">
        <f t="shared" si="1417"/>
        <v>2200</v>
      </c>
      <c r="BW310" s="80">
        <f t="shared" si="1418"/>
        <v>0.33846153846153848</v>
      </c>
      <c r="BX310" s="37"/>
      <c r="BY310" s="57"/>
      <c r="BZ310" s="75"/>
      <c r="CA310" s="76">
        <v>7342</v>
      </c>
      <c r="CB310" s="180">
        <f t="shared" si="1419"/>
        <v>5</v>
      </c>
      <c r="CC310" s="76">
        <v>408</v>
      </c>
      <c r="CD310" s="76">
        <f t="shared" si="1420"/>
        <v>0</v>
      </c>
      <c r="CE310" s="76">
        <v>7</v>
      </c>
      <c r="CF310" s="76">
        <f t="shared" si="1421"/>
        <v>1</v>
      </c>
      <c r="CG310" s="76">
        <v>5</v>
      </c>
      <c r="CH310" s="78" t="s">
        <v>212</v>
      </c>
      <c r="CI310" s="79">
        <f>IF(CB310="","",CI306)</f>
        <v>198</v>
      </c>
      <c r="CJ310" s="76">
        <f t="shared" si="1424"/>
        <v>198</v>
      </c>
      <c r="CK310" s="80">
        <f t="shared" si="1425"/>
        <v>0.39600000000000002</v>
      </c>
      <c r="CL310" s="37"/>
      <c r="CM310" s="29"/>
      <c r="CN310" s="75"/>
      <c r="CO310" s="76">
        <v>2839</v>
      </c>
      <c r="CP310" s="76">
        <f t="shared" si="1426"/>
        <v>42</v>
      </c>
      <c r="CQ310" s="76">
        <v>137</v>
      </c>
      <c r="CR310" s="76">
        <f t="shared" si="1427"/>
        <v>5</v>
      </c>
      <c r="CS310" s="76">
        <v>70</v>
      </c>
      <c r="CT310" s="76">
        <f t="shared" si="1428"/>
        <v>5</v>
      </c>
      <c r="CU310" s="76">
        <v>28</v>
      </c>
      <c r="CV310" s="78" t="str">
        <f t="shared" si="1610"/>
        <v>AIラバーキーホルダー</v>
      </c>
      <c r="CW310" s="79">
        <f t="shared" si="1609"/>
        <v>198</v>
      </c>
      <c r="CX310" s="76">
        <f t="shared" si="1431"/>
        <v>990</v>
      </c>
      <c r="CY310" s="80">
        <f t="shared" si="1432"/>
        <v>0.23571428571428571</v>
      </c>
      <c r="CZ310" s="37"/>
      <c r="DA310" s="29"/>
      <c r="DB310" s="52" t="str">
        <f t="shared" si="1407"/>
        <v/>
      </c>
      <c r="DC310" s="45"/>
      <c r="DD310" s="45" t="str">
        <f>IF(DC310="","",DC310-DC309)</f>
        <v/>
      </c>
      <c r="DE310" s="45"/>
      <c r="DF310" s="45" t="str">
        <f>IF(DE310="","",DE310-DE309)</f>
        <v/>
      </c>
      <c r="DG310" s="45"/>
      <c r="DH310" s="45" t="str">
        <f>IF(DG310="","",DG309+DI309-DG310)</f>
        <v/>
      </c>
      <c r="DI310" s="45"/>
      <c r="DJ310" s="43"/>
      <c r="DK310" s="43" t="str">
        <f>IF(DC310="","",DK309)</f>
        <v/>
      </c>
      <c r="DL310" s="45" t="str">
        <f t="shared" si="1584"/>
        <v/>
      </c>
      <c r="DM310" s="46" t="str">
        <f t="shared" si="1585"/>
        <v/>
      </c>
      <c r="DN310" s="37"/>
      <c r="DO310" s="29"/>
      <c r="DP310" s="52" t="str">
        <f t="shared" si="1503"/>
        <v/>
      </c>
      <c r="DQ310" s="45"/>
      <c r="DR310" s="45" t="str">
        <f>IF(DQ310="","",DQ310-DQ309)</f>
        <v/>
      </c>
      <c r="DS310" s="45"/>
      <c r="DT310" s="45" t="str">
        <f>IF(DS310="","",DS310-DS309)</f>
        <v/>
      </c>
      <c r="DU310" s="45"/>
      <c r="DV310" s="45" t="str">
        <f>IF(DU310="","",DU309+DW309-DU310)</f>
        <v/>
      </c>
      <c r="DW310" s="45"/>
      <c r="DX310" s="43"/>
      <c r="DY310" s="43" t="str">
        <f>IF(DQ310="","",DY309)</f>
        <v/>
      </c>
      <c r="DZ310" s="45" t="str">
        <f t="shared" si="1586"/>
        <v/>
      </c>
      <c r="EA310" s="46" t="str">
        <f t="shared" si="1587"/>
        <v/>
      </c>
      <c r="EB310" s="37"/>
      <c r="ED310" s="52" t="str">
        <f t="shared" si="1510"/>
        <v/>
      </c>
      <c r="EE310" s="45"/>
      <c r="EF310" s="45" t="str">
        <f>IF(EE310="","",EE310-EE309)</f>
        <v/>
      </c>
      <c r="EG310" s="45"/>
      <c r="EH310" s="45" t="str">
        <f>IF(EG310="","",EG310-EG309)</f>
        <v/>
      </c>
      <c r="EI310" s="45"/>
      <c r="EJ310" s="45" t="str">
        <f>IF(EI310="","",EI309+EK309-EI310)</f>
        <v/>
      </c>
      <c r="EK310" s="45"/>
      <c r="EL310" s="43"/>
      <c r="EM310" s="43" t="str">
        <f>IF(EE310="","",EM309)</f>
        <v/>
      </c>
      <c r="EN310" s="45" t="str">
        <f t="shared" si="1588"/>
        <v/>
      </c>
      <c r="EO310" s="46" t="str">
        <f t="shared" si="1589"/>
        <v/>
      </c>
      <c r="EP310" s="37"/>
      <c r="ER310" s="52" t="str">
        <f t="shared" si="1517"/>
        <v/>
      </c>
      <c r="ES310" s="45"/>
      <c r="ET310" s="45" t="str">
        <f>IF(ES310="","",ES310-ES309)</f>
        <v/>
      </c>
      <c r="EU310" s="45"/>
      <c r="EV310" s="45" t="str">
        <f>IF(EU310="","",EU310-EU309)</f>
        <v/>
      </c>
      <c r="EW310" s="45"/>
      <c r="EX310" s="45" t="str">
        <f>IF(EW310="","",EW309+EY309-EW310)</f>
        <v/>
      </c>
      <c r="EY310" s="45"/>
      <c r="EZ310" s="43"/>
      <c r="FA310" s="43" t="str">
        <f>IF(ES310="","",FA309)</f>
        <v/>
      </c>
      <c r="FB310" s="45" t="str">
        <f t="shared" si="1590"/>
        <v/>
      </c>
      <c r="FC310" s="46" t="str">
        <f t="shared" si="1591"/>
        <v/>
      </c>
      <c r="FD310" s="37"/>
      <c r="FF310" s="52" t="str">
        <f t="shared" si="1524"/>
        <v/>
      </c>
      <c r="FG310" s="45"/>
      <c r="FH310" s="45" t="str">
        <f>IF(FG310="","",FG310-FG309)</f>
        <v/>
      </c>
      <c r="FI310" s="45"/>
      <c r="FJ310" s="45" t="str">
        <f>IF(FI310="","",FI310-FI309)</f>
        <v/>
      </c>
      <c r="FK310" s="45"/>
      <c r="FL310" s="45" t="str">
        <f>IF(FK310="","",FK309+FM309-FK310)</f>
        <v/>
      </c>
      <c r="FM310" s="45"/>
      <c r="FN310" s="43"/>
      <c r="FO310" s="43" t="str">
        <f>IF(FG310="","",FO309)</f>
        <v/>
      </c>
      <c r="FP310" s="45" t="str">
        <f t="shared" si="1592"/>
        <v/>
      </c>
      <c r="FQ310" s="46" t="str">
        <f t="shared" si="1593"/>
        <v/>
      </c>
      <c r="FR310" s="37"/>
      <c r="FS310" s="29"/>
      <c r="FT310" s="52" t="str">
        <f t="shared" si="1531"/>
        <v/>
      </c>
      <c r="FU310" s="45"/>
      <c r="FV310" s="45" t="str">
        <f>IF(FU310="","",FU310-FU309)</f>
        <v/>
      </c>
      <c r="FW310" s="45"/>
      <c r="FX310" s="45" t="str">
        <f>IF(FW310="","",FW310-FW309)</f>
        <v/>
      </c>
      <c r="FY310" s="45"/>
      <c r="FZ310" s="45" t="str">
        <f>IF(FY310="","",FY309+GA309-FY310)</f>
        <v/>
      </c>
      <c r="GA310" s="45"/>
      <c r="GB310" s="43"/>
      <c r="GC310" s="43" t="str">
        <f>IF(FU310="","",GC309)</f>
        <v/>
      </c>
      <c r="GD310" s="45" t="str">
        <f t="shared" si="1594"/>
        <v/>
      </c>
      <c r="GE310" s="46" t="str">
        <f t="shared" si="1595"/>
        <v/>
      </c>
      <c r="GF310" s="37"/>
      <c r="GH310" s="52" t="str">
        <f t="shared" si="1538"/>
        <v/>
      </c>
      <c r="GI310" s="45"/>
      <c r="GJ310" s="45" t="str">
        <f>IF(GI310="","",GI310-GI309)</f>
        <v/>
      </c>
      <c r="GK310" s="45"/>
      <c r="GL310" s="45" t="str">
        <f>IF(GK310="","",GK310-GK309)</f>
        <v/>
      </c>
      <c r="GM310" s="45"/>
      <c r="GN310" s="45" t="str">
        <f>IF(GM310="","",GM309+GO309-GM310)</f>
        <v/>
      </c>
      <c r="GO310" s="45"/>
      <c r="GP310" s="43"/>
      <c r="GQ310" s="43" t="str">
        <f>IF(GI310="","",GQ309)</f>
        <v/>
      </c>
      <c r="GR310" s="45" t="str">
        <f t="shared" si="1596"/>
        <v/>
      </c>
      <c r="GS310" s="46" t="str">
        <f t="shared" si="1597"/>
        <v/>
      </c>
      <c r="GT310" s="37"/>
      <c r="GU310" s="61"/>
      <c r="GV310" s="75"/>
      <c r="GW310" s="84"/>
      <c r="GX310" s="76"/>
      <c r="GY310" s="76" t="str">
        <f t="shared" si="1433"/>
        <v/>
      </c>
      <c r="GZ310" s="76"/>
      <c r="HA310" s="76" t="str">
        <f t="shared" si="1434"/>
        <v/>
      </c>
      <c r="HB310" s="76">
        <v>1</v>
      </c>
      <c r="HC310" s="76">
        <f t="shared" si="1435"/>
        <v>4</v>
      </c>
      <c r="HD310" s="76">
        <v>3</v>
      </c>
      <c r="HE310" s="78" t="str">
        <f>IF(GX308="","",HE306)</f>
        <v>ボンボンドロップシール</v>
      </c>
      <c r="HF310" s="79">
        <f>IF(GX307="","",HF306)</f>
        <v>2000</v>
      </c>
      <c r="HG310" s="76">
        <f t="shared" si="1436"/>
        <v>8000</v>
      </c>
      <c r="HH310" s="80">
        <f>IF(HC310="","",HG310/(GY308*100))</f>
        <v>0.22662889518413598</v>
      </c>
      <c r="HI310" s="37"/>
      <c r="HK310" s="75"/>
      <c r="HL310" s="76">
        <v>1380</v>
      </c>
      <c r="HM310" s="76">
        <f t="shared" si="1437"/>
        <v>16</v>
      </c>
      <c r="HN310" s="76">
        <v>32</v>
      </c>
      <c r="HO310" s="76">
        <f t="shared" si="1438"/>
        <v>0</v>
      </c>
      <c r="HP310" s="76">
        <v>11</v>
      </c>
      <c r="HQ310" s="76">
        <f t="shared" si="1439"/>
        <v>0</v>
      </c>
      <c r="HR310" s="76">
        <v>1</v>
      </c>
      <c r="HS310" s="78" t="str">
        <f t="shared" si="1608"/>
        <v>ギャルキティマスコット</v>
      </c>
      <c r="HT310" s="79">
        <f t="shared" si="1608"/>
        <v>0</v>
      </c>
      <c r="HU310" s="76">
        <f t="shared" si="1442"/>
        <v>0</v>
      </c>
      <c r="HV310" s="80">
        <f t="shared" si="1443"/>
        <v>0</v>
      </c>
      <c r="HW310" s="37"/>
      <c r="HX310" s="360"/>
      <c r="HY310" s="75"/>
      <c r="HZ310" s="76">
        <v>8213</v>
      </c>
      <c r="IA310" s="76">
        <f t="shared" si="1444"/>
        <v>26</v>
      </c>
      <c r="IB310" s="76">
        <v>326</v>
      </c>
      <c r="IC310" s="76">
        <f t="shared" si="1445"/>
        <v>1</v>
      </c>
      <c r="ID310" s="76">
        <v>12</v>
      </c>
      <c r="IE310" s="76">
        <f t="shared" si="1446"/>
        <v>1</v>
      </c>
      <c r="IF310" s="76">
        <v>0</v>
      </c>
      <c r="IG310" s="78" t="str">
        <f t="shared" si="1598"/>
        <v>雪見だいふくイヤホン</v>
      </c>
      <c r="IH310" s="79">
        <f t="shared" si="1599"/>
        <v>1100</v>
      </c>
      <c r="II310" s="76">
        <f t="shared" si="1448"/>
        <v>1100</v>
      </c>
      <c r="IJ310" s="80">
        <f t="shared" si="1449"/>
        <v>0.42307692307692307</v>
      </c>
      <c r="IK310" s="37"/>
      <c r="IL310" s="29"/>
      <c r="IM310" s="75"/>
      <c r="IN310" s="76">
        <v>6909</v>
      </c>
      <c r="IO310" s="76">
        <f t="shared" si="1450"/>
        <v>48</v>
      </c>
      <c r="IP310" s="76">
        <v>284</v>
      </c>
      <c r="IQ310" s="76">
        <f t="shared" si="1451"/>
        <v>4</v>
      </c>
      <c r="IR310" s="76">
        <v>35</v>
      </c>
      <c r="IS310" s="76">
        <f t="shared" si="1452"/>
        <v>4</v>
      </c>
      <c r="IT310" s="76">
        <v>2</v>
      </c>
      <c r="IU310" s="78" t="str">
        <f t="shared" si="1573"/>
        <v>しばこ</v>
      </c>
      <c r="IV310" s="79">
        <f t="shared" si="1572"/>
        <v>200</v>
      </c>
      <c r="IW310" s="76">
        <f t="shared" si="1454"/>
        <v>800</v>
      </c>
      <c r="IX310" s="80">
        <f t="shared" si="1455"/>
        <v>0.16666666666666666</v>
      </c>
      <c r="IY310" s="37"/>
      <c r="IZ310" s="61"/>
      <c r="JA310" s="75"/>
      <c r="JB310" s="76">
        <v>969</v>
      </c>
      <c r="JC310" s="76">
        <f t="shared" si="1456"/>
        <v>16</v>
      </c>
      <c r="JD310" s="76">
        <v>248</v>
      </c>
      <c r="JE310" s="76">
        <f t="shared" si="1457"/>
        <v>0</v>
      </c>
      <c r="JF310" s="76">
        <v>87</v>
      </c>
      <c r="JG310" s="76">
        <f t="shared" si="1458"/>
        <v>0</v>
      </c>
      <c r="JH310" s="76"/>
      <c r="JI310" s="78" t="str">
        <f t="shared" si="1459"/>
        <v>ゲームアーク</v>
      </c>
      <c r="JJ310" s="79">
        <f t="shared" si="1460"/>
        <v>500</v>
      </c>
      <c r="JK310" s="76">
        <f t="shared" si="1461"/>
        <v>0</v>
      </c>
      <c r="JL310" s="80">
        <f t="shared" si="1462"/>
        <v>0</v>
      </c>
      <c r="JM310" s="37"/>
      <c r="JN310" s="29"/>
      <c r="JO310" s="75"/>
      <c r="JP310" s="76">
        <v>5954</v>
      </c>
      <c r="JQ310" s="76">
        <f t="shared" si="1463"/>
        <v>42</v>
      </c>
      <c r="JR310" s="76">
        <v>230</v>
      </c>
      <c r="JS310" s="76">
        <f t="shared" si="1464"/>
        <v>1</v>
      </c>
      <c r="JT310" s="76">
        <v>6</v>
      </c>
      <c r="JU310" s="76">
        <f t="shared" si="1465"/>
        <v>1</v>
      </c>
      <c r="JV310" s="76"/>
      <c r="JW310" s="78" t="str">
        <f t="shared" si="1466"/>
        <v>モンチッチフェイスポーチ</v>
      </c>
      <c r="JX310" s="79">
        <f t="shared" si="1467"/>
        <v>660</v>
      </c>
      <c r="JY310" s="76">
        <f t="shared" si="1468"/>
        <v>660</v>
      </c>
      <c r="JZ310" s="80">
        <f t="shared" si="1469"/>
        <v>0.15714285714285714</v>
      </c>
      <c r="KA310" s="37"/>
      <c r="KB310" s="51"/>
      <c r="KC310" s="75"/>
      <c r="KD310" s="76">
        <v>15405</v>
      </c>
      <c r="KE310" s="76">
        <f>IF(KD310="","",KD310-KD306)</f>
        <v>27</v>
      </c>
      <c r="KF310" s="76">
        <v>799</v>
      </c>
      <c r="KG310" s="76">
        <f>IF(KF310="","",KF310-KF306)</f>
        <v>7</v>
      </c>
      <c r="KH310" s="76">
        <v>153</v>
      </c>
      <c r="KI310" s="76">
        <f>IF(KH310="","",KH306+KJ306-KH310)</f>
        <v>8</v>
      </c>
      <c r="KJ310" s="76"/>
      <c r="KK310" s="78" t="str">
        <f>IF(KD310="","",KK306)</f>
        <v>ＡＩモンスターラバー</v>
      </c>
      <c r="KL310" s="79">
        <f>IF(KE310="","",KL306)</f>
        <v>198</v>
      </c>
      <c r="KM310" s="76">
        <f>IF(KH310="","",KI310*KL310)</f>
        <v>1584</v>
      </c>
      <c r="KN310" s="80">
        <f>IF(KI310="","",KM310/(KE310*100))</f>
        <v>0.58666666666666667</v>
      </c>
      <c r="KO310" s="37"/>
      <c r="KP310" s="29"/>
      <c r="KQ310" s="75"/>
      <c r="KR310" s="76">
        <v>3283</v>
      </c>
      <c r="KS310" s="76">
        <f>IF(KR310="","",KR310-KR306)</f>
        <v>134</v>
      </c>
      <c r="KT310" s="76">
        <v>59</v>
      </c>
      <c r="KU310" s="76">
        <f>IF(KT310="","",KT310-KT306)</f>
        <v>2</v>
      </c>
      <c r="KV310" s="76">
        <v>25</v>
      </c>
      <c r="KW310" s="76">
        <f>IF(KV310="","",KV306+KX306-KV310)</f>
        <v>2</v>
      </c>
      <c r="KX310" s="76">
        <v>3</v>
      </c>
      <c r="KY310" s="78" t="str">
        <f>IF(KR310="","",KY306)</f>
        <v>ボンボンドロップシール</v>
      </c>
      <c r="KZ310" s="79">
        <f>IF(KS310="","",KZ306)</f>
        <v>250</v>
      </c>
      <c r="LA310" s="76">
        <f>IF(KV310="","",KW310*KZ310)</f>
        <v>500</v>
      </c>
      <c r="LB310" s="80">
        <f>IF(KW310="","",LA310/(KS310*100))</f>
        <v>3.7313432835820892E-2</v>
      </c>
      <c r="LC310" s="37"/>
      <c r="LD310" s="29"/>
      <c r="LE310" s="47"/>
      <c r="LF310" s="45"/>
      <c r="LG310" s="45"/>
      <c r="LH310" s="45"/>
      <c r="LI310" s="45"/>
      <c r="LJ310" s="43"/>
      <c r="LK310" s="45"/>
      <c r="LL310" s="45"/>
      <c r="LM310" s="73"/>
      <c r="LN310" s="67"/>
      <c r="LO310" s="45"/>
      <c r="LP310" s="46"/>
      <c r="LQ310" s="37"/>
      <c r="LR310" s="29"/>
      <c r="LS310" s="52" t="str">
        <f t="shared" si="1408"/>
        <v/>
      </c>
      <c r="LT310" s="45"/>
      <c r="LU310" s="45" t="str">
        <f>IF(LT310="","",LT310-LT309)</f>
        <v/>
      </c>
      <c r="LV310" s="45"/>
      <c r="LW310" s="45" t="str">
        <f>IF(LV310="","",LV310-LV309)</f>
        <v/>
      </c>
      <c r="LX310" s="45"/>
      <c r="LY310" s="45" t="str">
        <f>IF(LX310="","",LX309+LZ309-LX310)</f>
        <v/>
      </c>
      <c r="LZ310" s="45"/>
      <c r="MA310" s="43"/>
      <c r="MB310" s="43" t="str">
        <f>IF(LT310="","",MB309)</f>
        <v/>
      </c>
      <c r="MC310" s="45" t="str">
        <f t="shared" si="1600"/>
        <v/>
      </c>
      <c r="MD310" s="46" t="str">
        <f t="shared" si="1601"/>
        <v/>
      </c>
      <c r="ME310" s="37"/>
      <c r="MF310" s="29"/>
      <c r="MG310" s="52" t="str">
        <f t="shared" si="1551"/>
        <v/>
      </c>
      <c r="MH310" s="45"/>
      <c r="MI310" s="45" t="str">
        <f>IF(MH310="","",MH310-MH309)</f>
        <v/>
      </c>
      <c r="MJ310" s="45"/>
      <c r="MK310" s="45" t="str">
        <f>IF(MJ310="","",MJ310-MJ309)</f>
        <v/>
      </c>
      <c r="ML310" s="45"/>
      <c r="MM310" s="45" t="str">
        <f>IF(ML310="","",ML309+MN309-ML310)</f>
        <v/>
      </c>
      <c r="MN310" s="45"/>
      <c r="MO310" s="43"/>
      <c r="MP310" s="43" t="str">
        <f>IF(MH310="","",MP309)</f>
        <v/>
      </c>
      <c r="MQ310" s="45" t="str">
        <f t="shared" si="1602"/>
        <v/>
      </c>
      <c r="MR310" s="46" t="str">
        <f t="shared" si="1603"/>
        <v/>
      </c>
      <c r="MS310" s="37"/>
      <c r="MT310" s="29"/>
      <c r="MU310" s="52" t="str">
        <f t="shared" si="1558"/>
        <v/>
      </c>
      <c r="MV310" s="45"/>
      <c r="MW310" s="45" t="str">
        <f>IF(MV310="","",MV310-MV309)</f>
        <v/>
      </c>
      <c r="MX310" s="45"/>
      <c r="MY310" s="45" t="str">
        <f>IF(MX310="","",MX310-MX309)</f>
        <v/>
      </c>
      <c r="MZ310" s="45"/>
      <c r="NA310" s="45" t="str">
        <f>IF(MZ310="","",MZ309+NB309-MZ310)</f>
        <v/>
      </c>
      <c r="NB310" s="45"/>
      <c r="NC310" s="43"/>
      <c r="ND310" s="43" t="str">
        <f>IF(MV310="","",ND309)</f>
        <v/>
      </c>
      <c r="NE310" s="45" t="str">
        <f t="shared" si="1604"/>
        <v/>
      </c>
      <c r="NF310" s="46" t="str">
        <f t="shared" si="1605"/>
        <v/>
      </c>
      <c r="NG310" s="37"/>
      <c r="NH310" s="29"/>
      <c r="NI310" s="52" t="str">
        <f t="shared" si="1565"/>
        <v/>
      </c>
      <c r="NJ310" s="45"/>
      <c r="NK310" s="45" t="str">
        <f>IF(NJ310="","",NJ310-NJ309)</f>
        <v/>
      </c>
      <c r="NL310" s="45"/>
      <c r="NM310" s="45" t="str">
        <f>IF(NL310="","",NL310-NL309)</f>
        <v/>
      </c>
      <c r="NN310" s="45"/>
      <c r="NO310" s="45" t="str">
        <f>IF(NN310="","",NN309+NP309-NN310)</f>
        <v/>
      </c>
      <c r="NP310" s="45"/>
      <c r="NQ310" s="43"/>
      <c r="NR310" s="43" t="str">
        <f>IF(NJ310="","",NR309)</f>
        <v/>
      </c>
      <c r="NS310" s="45" t="str">
        <f t="shared" si="1606"/>
        <v/>
      </c>
      <c r="NT310" s="46" t="str">
        <f t="shared" si="1607"/>
        <v/>
      </c>
      <c r="NU310" s="37"/>
    </row>
    <row r="311" spans="1:385" ht="15" customHeight="1" thickTop="1" thickBot="1" x14ac:dyDescent="0.3">
      <c r="A311" s="38"/>
      <c r="B311" s="39"/>
      <c r="C311" s="40"/>
      <c r="D311" s="40"/>
      <c r="E311" s="41"/>
      <c r="F311" s="41"/>
      <c r="G311" s="40"/>
      <c r="H311" s="42"/>
      <c r="I311" s="45"/>
      <c r="J311" s="45" t="str">
        <f>IF(I311="","",I311-I310)</f>
        <v/>
      </c>
      <c r="K311" s="45"/>
      <c r="L311" s="45" t="str">
        <f>IF(K311="","",K311-K310)</f>
        <v/>
      </c>
      <c r="M311" s="45"/>
      <c r="N311" s="45" t="str">
        <f>IF(M311="","",M310+O310-M311)</f>
        <v/>
      </c>
      <c r="O311" s="45"/>
      <c r="P311" s="43"/>
      <c r="Q311" s="43" t="str">
        <f>IF(I311="","",Q310)</f>
        <v/>
      </c>
      <c r="R311" s="45" t="str">
        <f t="shared" si="1576"/>
        <v/>
      </c>
      <c r="S311" s="46" t="str">
        <f t="shared" si="1577"/>
        <v/>
      </c>
      <c r="T311" s="37"/>
      <c r="U311" s="29"/>
      <c r="V311" s="52" t="str">
        <f t="shared" si="1476"/>
        <v/>
      </c>
      <c r="W311" s="67"/>
      <c r="X311" s="45" t="str">
        <f>IF(W311="","",W311-W310)</f>
        <v/>
      </c>
      <c r="Y311" s="45"/>
      <c r="Z311" s="45" t="str">
        <f>IF(Y311="","",Y311-Y310)</f>
        <v/>
      </c>
      <c r="AA311" s="45"/>
      <c r="AB311" s="45" t="str">
        <f>IF(AA311="","",AA310+AC310-AA311)</f>
        <v/>
      </c>
      <c r="AC311" s="45"/>
      <c r="AD311" s="43"/>
      <c r="AE311" s="43" t="str">
        <f>IF(W311="","",AE310)</f>
        <v/>
      </c>
      <c r="AF311" s="45" t="str">
        <f t="shared" si="1578"/>
        <v/>
      </c>
      <c r="AG311" s="46" t="str">
        <f t="shared" si="1579"/>
        <v/>
      </c>
      <c r="AH311" s="37"/>
      <c r="AI311" s="29"/>
      <c r="AJ311" s="52" t="str">
        <f t="shared" si="1483"/>
        <v/>
      </c>
      <c r="AK311" s="45"/>
      <c r="AL311" s="45" t="str">
        <f>IF(AK311="","",AK311-AK310)</f>
        <v/>
      </c>
      <c r="AM311" s="45"/>
      <c r="AN311" s="45" t="str">
        <f>IF(AM311="","",AM311-AM310)</f>
        <v/>
      </c>
      <c r="AO311" s="45"/>
      <c r="AP311" s="45" t="str">
        <f>IF(AO311="","",AO310+AQ310-AO311)</f>
        <v/>
      </c>
      <c r="AQ311" s="45"/>
      <c r="AR311" s="43"/>
      <c r="AS311" s="43" t="str">
        <f>IF(AK311="","",AS310)</f>
        <v/>
      </c>
      <c r="AT311" s="45" t="str">
        <f t="shared" si="1580"/>
        <v/>
      </c>
      <c r="AU311" s="46" t="str">
        <f t="shared" si="1581"/>
        <v/>
      </c>
      <c r="AV311" s="37"/>
      <c r="AW311" s="29"/>
      <c r="AX311" s="52" t="str">
        <f t="shared" si="1490"/>
        <v/>
      </c>
      <c r="AY311" s="45"/>
      <c r="AZ311" s="45" t="str">
        <f>IF(AY311="","",AY311-AY310)</f>
        <v/>
      </c>
      <c r="BA311" s="45"/>
      <c r="BB311" s="45" t="str">
        <f>IF(BA311="","",BA311-BA310)</f>
        <v/>
      </c>
      <c r="BC311" s="45"/>
      <c r="BD311" s="45" t="str">
        <f>IF(BC311="","",BC310+BE310-BC311)</f>
        <v/>
      </c>
      <c r="BE311" s="45"/>
      <c r="BF311" s="43"/>
      <c r="BG311" s="43" t="str">
        <f>IF(AY311="","",BG310)</f>
        <v/>
      </c>
      <c r="BH311" s="45" t="str">
        <f t="shared" si="1582"/>
        <v/>
      </c>
      <c r="BI311" s="46" t="str">
        <f t="shared" si="1583"/>
        <v/>
      </c>
      <c r="BJ311" s="37"/>
      <c r="BK311" s="29"/>
      <c r="BL311" s="52">
        <f>IF($A296="","",$A296)</f>
        <v>46062</v>
      </c>
      <c r="BM311" s="43">
        <v>2507</v>
      </c>
      <c r="BN311" s="43">
        <f t="shared" si="1412"/>
        <v>103</v>
      </c>
      <c r="BO311" s="43">
        <v>51</v>
      </c>
      <c r="BP311" s="87">
        <f t="shared" si="1413"/>
        <v>5</v>
      </c>
      <c r="BQ311" s="43">
        <v>18</v>
      </c>
      <c r="BR311" s="43">
        <f t="shared" si="1414"/>
        <v>4</v>
      </c>
      <c r="BS311" s="43">
        <v>3</v>
      </c>
      <c r="BT311" s="44" t="str">
        <f t="shared" si="1574"/>
        <v>ゲーム機柄イヤホン</v>
      </c>
      <c r="BU311" s="48">
        <f t="shared" si="1575"/>
        <v>1100</v>
      </c>
      <c r="BV311" s="45">
        <f t="shared" si="1417"/>
        <v>4400</v>
      </c>
      <c r="BW311" s="89">
        <f t="shared" si="1418"/>
        <v>0.42718446601941745</v>
      </c>
      <c r="BX311" s="37"/>
      <c r="BY311" s="57"/>
      <c r="BZ311" s="52">
        <f>IF($A296="","",$A296)</f>
        <v>46062</v>
      </c>
      <c r="CA311" s="43">
        <v>8686</v>
      </c>
      <c r="CB311" s="43">
        <f t="shared" si="1419"/>
        <v>43</v>
      </c>
      <c r="CC311" s="43">
        <v>311</v>
      </c>
      <c r="CD311" s="87">
        <f t="shared" si="1420"/>
        <v>2</v>
      </c>
      <c r="CE311" s="43">
        <v>14</v>
      </c>
      <c r="CF311" s="43">
        <f t="shared" si="1421"/>
        <v>2</v>
      </c>
      <c r="CG311" s="43">
        <v>7</v>
      </c>
      <c r="CH311" s="44" t="str">
        <f>IF(CA311="","",CH307)</f>
        <v>クーリッシュイヤホン</v>
      </c>
      <c r="CI311" s="48">
        <f>IF(CB311="","",CI307)</f>
        <v>1100</v>
      </c>
      <c r="CJ311" s="45">
        <f t="shared" si="1424"/>
        <v>2200</v>
      </c>
      <c r="CK311" s="89">
        <f t="shared" si="1425"/>
        <v>0.51162790697674421</v>
      </c>
      <c r="CL311" s="37" t="s">
        <v>670</v>
      </c>
      <c r="CM311" s="29"/>
      <c r="CN311" s="52">
        <f>IF($A296="","",$A296)</f>
        <v>46062</v>
      </c>
      <c r="CO311" s="43">
        <v>2726</v>
      </c>
      <c r="CP311" s="43">
        <f t="shared" si="1426"/>
        <v>11</v>
      </c>
      <c r="CQ311" s="43">
        <v>86</v>
      </c>
      <c r="CR311" s="87">
        <f t="shared" si="1427"/>
        <v>0</v>
      </c>
      <c r="CS311" s="43">
        <v>11</v>
      </c>
      <c r="CT311" s="43">
        <f t="shared" si="1428"/>
        <v>0</v>
      </c>
      <c r="CU311" s="43">
        <v>0</v>
      </c>
      <c r="CV311" s="44" t="str">
        <f t="shared" si="1610"/>
        <v>ジャグラーイヤホン</v>
      </c>
      <c r="CW311" s="48">
        <f t="shared" si="1609"/>
        <v>700</v>
      </c>
      <c r="CX311" s="45">
        <f t="shared" si="1431"/>
        <v>0</v>
      </c>
      <c r="CY311" s="89">
        <f t="shared" si="1432"/>
        <v>0</v>
      </c>
      <c r="CZ311" s="37"/>
      <c r="DA311" s="29"/>
      <c r="DB311" s="52" t="str">
        <f t="shared" si="1407"/>
        <v/>
      </c>
      <c r="DC311" s="45"/>
      <c r="DD311" s="45" t="str">
        <f>IF(DC311="","",DC311-DC310)</f>
        <v/>
      </c>
      <c r="DE311" s="45"/>
      <c r="DF311" s="45" t="str">
        <f>IF(DE311="","",DE311-DE310)</f>
        <v/>
      </c>
      <c r="DG311" s="45"/>
      <c r="DH311" s="45" t="str">
        <f>IF(DG311="","",DG310+DI310-DG311)</f>
        <v/>
      </c>
      <c r="DI311" s="45"/>
      <c r="DJ311" s="43"/>
      <c r="DK311" s="43" t="str">
        <f>IF(DC311="","",DK310)</f>
        <v/>
      </c>
      <c r="DL311" s="45" t="str">
        <f t="shared" si="1584"/>
        <v/>
      </c>
      <c r="DM311" s="46" t="str">
        <f t="shared" si="1585"/>
        <v/>
      </c>
      <c r="DN311" s="37"/>
      <c r="DO311" s="29"/>
      <c r="DP311" s="52" t="str">
        <f t="shared" si="1503"/>
        <v/>
      </c>
      <c r="DQ311" s="45"/>
      <c r="DR311" s="45" t="str">
        <f>IF(DQ311="","",DQ311-DQ310)</f>
        <v/>
      </c>
      <c r="DS311" s="45"/>
      <c r="DT311" s="45" t="str">
        <f>IF(DS311="","",DS311-DS310)</f>
        <v/>
      </c>
      <c r="DU311" s="45"/>
      <c r="DV311" s="45" t="str">
        <f>IF(DU311="","",DU310+DW310-DU311)</f>
        <v/>
      </c>
      <c r="DW311" s="45"/>
      <c r="DX311" s="43"/>
      <c r="DY311" s="43" t="str">
        <f>IF(DQ311="","",DY310)</f>
        <v/>
      </c>
      <c r="DZ311" s="45" t="str">
        <f t="shared" si="1586"/>
        <v/>
      </c>
      <c r="EA311" s="46" t="str">
        <f t="shared" si="1587"/>
        <v/>
      </c>
      <c r="EB311" s="37"/>
      <c r="ED311" s="52" t="str">
        <f t="shared" si="1510"/>
        <v/>
      </c>
      <c r="EE311" s="45"/>
      <c r="EF311" s="45" t="str">
        <f>IF(EE311="","",EE311-EE310)</f>
        <v/>
      </c>
      <c r="EG311" s="45"/>
      <c r="EH311" s="45" t="str">
        <f>IF(EG311="","",EG311-EG310)</f>
        <v/>
      </c>
      <c r="EI311" s="45"/>
      <c r="EJ311" s="45" t="str">
        <f>IF(EI311="","",EI310+EK310-EI311)</f>
        <v/>
      </c>
      <c r="EK311" s="45"/>
      <c r="EL311" s="43"/>
      <c r="EM311" s="43" t="str">
        <f>IF(EE311="","",EM310)</f>
        <v/>
      </c>
      <c r="EN311" s="45" t="str">
        <f t="shared" si="1588"/>
        <v/>
      </c>
      <c r="EO311" s="46" t="str">
        <f t="shared" si="1589"/>
        <v/>
      </c>
      <c r="EP311" s="37"/>
      <c r="ER311" s="52" t="str">
        <f t="shared" si="1517"/>
        <v/>
      </c>
      <c r="ES311" s="45"/>
      <c r="ET311" s="45" t="str">
        <f>IF(ES311="","",ES311-ES310)</f>
        <v/>
      </c>
      <c r="EU311" s="45"/>
      <c r="EV311" s="45" t="str">
        <f>IF(EU311="","",EU311-EU310)</f>
        <v/>
      </c>
      <c r="EW311" s="45"/>
      <c r="EX311" s="45" t="str">
        <f>IF(EW311="","",EW310+EY310-EW311)</f>
        <v/>
      </c>
      <c r="EY311" s="45"/>
      <c r="EZ311" s="43"/>
      <c r="FA311" s="43" t="str">
        <f>IF(ES311="","",FA310)</f>
        <v/>
      </c>
      <c r="FB311" s="45" t="str">
        <f t="shared" si="1590"/>
        <v/>
      </c>
      <c r="FC311" s="46" t="str">
        <f t="shared" si="1591"/>
        <v/>
      </c>
      <c r="FD311" s="37"/>
      <c r="FF311" s="52" t="str">
        <f t="shared" si="1524"/>
        <v/>
      </c>
      <c r="FG311" s="45"/>
      <c r="FH311" s="45" t="str">
        <f>IF(FG311="","",FG311-FG310)</f>
        <v/>
      </c>
      <c r="FI311" s="45"/>
      <c r="FJ311" s="45" t="str">
        <f>IF(FI311="","",FI311-FI310)</f>
        <v/>
      </c>
      <c r="FK311" s="45"/>
      <c r="FL311" s="45" t="str">
        <f>IF(FK311="","",FK310+FM310-FK311)</f>
        <v/>
      </c>
      <c r="FM311" s="45"/>
      <c r="FN311" s="43"/>
      <c r="FO311" s="43" t="str">
        <f>IF(FG311="","",FO310)</f>
        <v/>
      </c>
      <c r="FP311" s="45" t="str">
        <f t="shared" si="1592"/>
        <v/>
      </c>
      <c r="FQ311" s="46" t="str">
        <f t="shared" si="1593"/>
        <v/>
      </c>
      <c r="FR311" s="37"/>
      <c r="FS311" s="29"/>
      <c r="FT311" s="52" t="str">
        <f t="shared" si="1531"/>
        <v/>
      </c>
      <c r="FU311" s="45"/>
      <c r="FV311" s="45" t="str">
        <f>IF(FU311="","",FU311-FU310)</f>
        <v/>
      </c>
      <c r="FW311" s="45"/>
      <c r="FX311" s="45" t="str">
        <f>IF(FW311="","",FW311-FW310)</f>
        <v/>
      </c>
      <c r="FY311" s="45"/>
      <c r="FZ311" s="45" t="str">
        <f>IF(FY311="","",FY310+GA310-FY311)</f>
        <v/>
      </c>
      <c r="GA311" s="45"/>
      <c r="GB311" s="43"/>
      <c r="GC311" s="43" t="str">
        <f>IF(FU311="","",GC310)</f>
        <v/>
      </c>
      <c r="GD311" s="45" t="str">
        <f t="shared" si="1594"/>
        <v/>
      </c>
      <c r="GE311" s="46" t="str">
        <f t="shared" si="1595"/>
        <v/>
      </c>
      <c r="GF311" s="37"/>
      <c r="GH311" s="52" t="str">
        <f t="shared" si="1538"/>
        <v/>
      </c>
      <c r="GI311" s="45"/>
      <c r="GJ311" s="45" t="str">
        <f>IF(GI311="","",GI311-GI310)</f>
        <v/>
      </c>
      <c r="GK311" s="45"/>
      <c r="GL311" s="45" t="str">
        <f>IF(GK311="","",GK311-GK310)</f>
        <v/>
      </c>
      <c r="GM311" s="45"/>
      <c r="GN311" s="45" t="str">
        <f>IF(GM311="","",GM310+GO310-GM311)</f>
        <v/>
      </c>
      <c r="GO311" s="45"/>
      <c r="GP311" s="43"/>
      <c r="GQ311" s="43" t="str">
        <f>IF(GI311="","",GQ310)</f>
        <v/>
      </c>
      <c r="GR311" s="45" t="str">
        <f t="shared" si="1596"/>
        <v/>
      </c>
      <c r="GS311" s="46" t="str">
        <f t="shared" si="1597"/>
        <v/>
      </c>
      <c r="GT311" s="37"/>
      <c r="GU311" s="61"/>
      <c r="GV311" s="52">
        <f>IF($A296="","",$A296)</f>
        <v>46062</v>
      </c>
      <c r="GW311" s="62"/>
      <c r="GX311" s="43">
        <v>32573</v>
      </c>
      <c r="GY311" s="43">
        <f t="shared" si="1433"/>
        <v>35</v>
      </c>
      <c r="GZ311" s="43"/>
      <c r="HA311" s="87" t="str">
        <f t="shared" si="1434"/>
        <v/>
      </c>
      <c r="HB311" s="43">
        <v>1</v>
      </c>
      <c r="HC311" s="43">
        <f t="shared" si="1435"/>
        <v>5</v>
      </c>
      <c r="HD311" s="43">
        <v>2</v>
      </c>
      <c r="HE311" s="44" t="str">
        <f>IF(GX311="","",HE307)</f>
        <v>マスカットボンボン</v>
      </c>
      <c r="HF311" s="48">
        <f>IF(GX311="","",HF307)</f>
        <v>500</v>
      </c>
      <c r="HG311" s="45">
        <f t="shared" si="1436"/>
        <v>2500</v>
      </c>
      <c r="HH311" s="89">
        <f>IF(HC311="","",HG311/(GY311*100))</f>
        <v>0.7142857142857143</v>
      </c>
      <c r="HI311" s="37"/>
      <c r="HK311" s="52">
        <f>IF($A296="","",$A296)</f>
        <v>46062</v>
      </c>
      <c r="HL311" s="43">
        <v>2128</v>
      </c>
      <c r="HM311" s="43">
        <f t="shared" si="1437"/>
        <v>41</v>
      </c>
      <c r="HN311" s="43">
        <v>38</v>
      </c>
      <c r="HO311" s="87">
        <f t="shared" si="1438"/>
        <v>1</v>
      </c>
      <c r="HP311" s="43">
        <v>10</v>
      </c>
      <c r="HQ311" s="43">
        <f t="shared" si="1439"/>
        <v>1</v>
      </c>
      <c r="HR311" s="43">
        <v>0</v>
      </c>
      <c r="HS311" s="44" t="str">
        <f t="shared" si="1608"/>
        <v>キティボアバンスクリップ</v>
      </c>
      <c r="HT311" s="48">
        <f t="shared" si="1608"/>
        <v>1100</v>
      </c>
      <c r="HU311" s="45">
        <f t="shared" si="1442"/>
        <v>1100</v>
      </c>
      <c r="HV311" s="89">
        <f t="shared" si="1443"/>
        <v>0.26829268292682928</v>
      </c>
      <c r="HW311" s="37"/>
      <c r="HX311" s="360"/>
      <c r="HY311" s="52">
        <f>IF($A296="","",$A296)</f>
        <v>46062</v>
      </c>
      <c r="HZ311" s="43">
        <v>9116</v>
      </c>
      <c r="IA311" s="43">
        <f t="shared" si="1444"/>
        <v>48</v>
      </c>
      <c r="IB311" s="43">
        <v>363</v>
      </c>
      <c r="IC311" s="87">
        <f t="shared" si="1445"/>
        <v>0</v>
      </c>
      <c r="ID311" s="43">
        <v>10</v>
      </c>
      <c r="IE311" s="43">
        <f t="shared" si="1446"/>
        <v>0</v>
      </c>
      <c r="IF311" s="43">
        <v>0</v>
      </c>
      <c r="IG311" s="44" t="str">
        <f t="shared" si="1598"/>
        <v>サンリオデニムポーチ</v>
      </c>
      <c r="IH311" s="48">
        <f t="shared" si="1599"/>
        <v>1300</v>
      </c>
      <c r="II311" s="45">
        <f t="shared" si="1448"/>
        <v>0</v>
      </c>
      <c r="IJ311" s="89">
        <f t="shared" si="1449"/>
        <v>0</v>
      </c>
      <c r="IK311" s="37"/>
      <c r="IL311" s="29"/>
      <c r="IM311" s="52">
        <f>IF($A296="","",$A296)</f>
        <v>46062</v>
      </c>
      <c r="IN311" s="43">
        <v>6329</v>
      </c>
      <c r="IO311" s="43">
        <f t="shared" si="1450"/>
        <v>20</v>
      </c>
      <c r="IP311" s="43">
        <v>223</v>
      </c>
      <c r="IQ311" s="87">
        <f t="shared" si="1451"/>
        <v>0</v>
      </c>
      <c r="IR311" s="43">
        <v>18</v>
      </c>
      <c r="IS311" s="43">
        <f t="shared" si="1452"/>
        <v>0</v>
      </c>
      <c r="IT311" s="43">
        <v>0</v>
      </c>
      <c r="IU311" s="44" t="str">
        <f t="shared" si="1573"/>
        <v>モンチッチがま口</v>
      </c>
      <c r="IV311" s="48">
        <f t="shared" si="1572"/>
        <v>400</v>
      </c>
      <c r="IW311" s="45">
        <f t="shared" si="1454"/>
        <v>0</v>
      </c>
      <c r="IX311" s="89">
        <f t="shared" si="1455"/>
        <v>0</v>
      </c>
      <c r="IY311" s="37"/>
      <c r="IZ311" s="61"/>
      <c r="JA311" s="52">
        <f>IF($A296="","",$A296)</f>
        <v>46062</v>
      </c>
      <c r="JB311" s="43">
        <v>6959</v>
      </c>
      <c r="JC311" s="43">
        <f t="shared" si="1456"/>
        <v>41</v>
      </c>
      <c r="JD311" s="43">
        <v>227</v>
      </c>
      <c r="JE311" s="87">
        <f t="shared" si="1457"/>
        <v>1</v>
      </c>
      <c r="JF311" s="43">
        <v>18</v>
      </c>
      <c r="JG311" s="43">
        <f t="shared" si="1458"/>
        <v>0</v>
      </c>
      <c r="JH311" s="43">
        <v>0</v>
      </c>
      <c r="JI311" s="44" t="str">
        <f t="shared" si="1459"/>
        <v>サンリオ豹柄キーケース</v>
      </c>
      <c r="JJ311" s="48">
        <f t="shared" si="1460"/>
        <v>1100</v>
      </c>
      <c r="JK311" s="45">
        <f t="shared" si="1461"/>
        <v>0</v>
      </c>
      <c r="JL311" s="89">
        <f t="shared" si="1462"/>
        <v>0</v>
      </c>
      <c r="JM311" s="37"/>
      <c r="JN311" s="29"/>
      <c r="JO311" s="52">
        <f>IF($A296="","",$A296)</f>
        <v>46062</v>
      </c>
      <c r="JP311" s="43">
        <v>5410</v>
      </c>
      <c r="JQ311" s="43">
        <f t="shared" si="1463"/>
        <v>37</v>
      </c>
      <c r="JR311" s="43">
        <v>306</v>
      </c>
      <c r="JS311" s="87">
        <f t="shared" si="1464"/>
        <v>3</v>
      </c>
      <c r="JT311" s="43">
        <v>11</v>
      </c>
      <c r="JU311" s="43">
        <f t="shared" si="1465"/>
        <v>0</v>
      </c>
      <c r="JV311" s="43">
        <v>0</v>
      </c>
      <c r="JW311" s="44" t="str">
        <f t="shared" si="1466"/>
        <v>キティボアバンスクリップ</v>
      </c>
      <c r="JX311" s="48">
        <f t="shared" si="1467"/>
        <v>1100</v>
      </c>
      <c r="JY311" s="45">
        <f t="shared" si="1468"/>
        <v>0</v>
      </c>
      <c r="JZ311" s="89">
        <f t="shared" si="1469"/>
        <v>0</v>
      </c>
      <c r="KA311" s="37"/>
      <c r="KB311" s="51"/>
      <c r="KC311" s="52">
        <f>IF($A296="","",$A296)</f>
        <v>46062</v>
      </c>
      <c r="KD311" s="43">
        <v>14236</v>
      </c>
      <c r="KE311" s="58">
        <f>IF(KD311="","",KD311-KD307)</f>
        <v>8</v>
      </c>
      <c r="KF311" s="43">
        <v>518</v>
      </c>
      <c r="KG311" s="87">
        <f>IF(KF311="","",KF311-KF307)</f>
        <v>1</v>
      </c>
      <c r="KH311" s="43">
        <v>10</v>
      </c>
      <c r="KI311" s="43">
        <f>IF(KH311="","",KH307+KJ307-KH311)</f>
        <v>-5</v>
      </c>
      <c r="KJ311" s="43"/>
      <c r="KK311" s="44" t="str">
        <f>IF(KD311="","",KK307)</f>
        <v>キティギャルマスコット</v>
      </c>
      <c r="KL311" s="48">
        <f>IF(KE311="","",KL307)</f>
        <v>660</v>
      </c>
      <c r="KM311" s="45">
        <f>IF(KH311="","",KI311*KL311)</f>
        <v>-3300</v>
      </c>
      <c r="KN311" s="89">
        <f>IF(KI311="","",KM311/(KE311*100))</f>
        <v>-4.125</v>
      </c>
      <c r="KO311" s="37" t="s">
        <v>880</v>
      </c>
      <c r="KP311" s="29"/>
      <c r="KQ311" s="52">
        <f>IF($A296="","",$A296)</f>
        <v>46062</v>
      </c>
      <c r="KR311" s="43">
        <v>2876</v>
      </c>
      <c r="KS311" s="43">
        <f>IF(KR311="","",KR311-KR307)</f>
        <v>24</v>
      </c>
      <c r="KT311" s="43">
        <v>54</v>
      </c>
      <c r="KU311" s="87">
        <f>IF(KT311="","",KT311-KT307)</f>
        <v>0</v>
      </c>
      <c r="KV311" s="43">
        <v>9</v>
      </c>
      <c r="KW311" s="43">
        <f>IF(KV311="","",KV307+KX307-KV311)</f>
        <v>0</v>
      </c>
      <c r="KX311" s="43">
        <v>0</v>
      </c>
      <c r="KY311" s="44" t="str">
        <f>IF(KR311="","",KY307)</f>
        <v>サンリオケープポーチ</v>
      </c>
      <c r="KZ311" s="48">
        <f>IF(KS311="","",KZ307)</f>
        <v>900</v>
      </c>
      <c r="LA311" s="45">
        <f>IF(KV311="","",KW311*KZ311)</f>
        <v>0</v>
      </c>
      <c r="LB311" s="89">
        <f>IF(KW311="","",LA311/(KS311*100))</f>
        <v>0</v>
      </c>
      <c r="LC311" s="37"/>
      <c r="LD311" s="29"/>
      <c r="LE311" s="75"/>
      <c r="LF311" s="76"/>
      <c r="LG311" s="76"/>
      <c r="LH311" s="76"/>
      <c r="LI311" s="76"/>
      <c r="LJ311" s="77"/>
      <c r="LK311" s="76"/>
      <c r="LL311" s="76"/>
      <c r="LM311" s="78"/>
      <c r="LN311" s="79"/>
      <c r="LO311" s="76"/>
      <c r="LP311" s="80"/>
      <c r="LQ311" s="37"/>
      <c r="LR311" s="29"/>
      <c r="LS311" s="52" t="str">
        <f t="shared" si="1408"/>
        <v/>
      </c>
      <c r="LT311" s="45"/>
      <c r="LU311" s="45" t="str">
        <f>IF(LT311="","",LT311-LT310)</f>
        <v/>
      </c>
      <c r="LV311" s="45"/>
      <c r="LW311" s="45" t="str">
        <f>IF(LV311="","",LV311-LV310)</f>
        <v/>
      </c>
      <c r="LX311" s="45"/>
      <c r="LY311" s="45" t="str">
        <f>IF(LX311="","",LX310+LZ310-LX311)</f>
        <v/>
      </c>
      <c r="LZ311" s="45"/>
      <c r="MA311" s="43"/>
      <c r="MB311" s="43" t="str">
        <f>IF(LT311="","",MB310)</f>
        <v/>
      </c>
      <c r="MC311" s="45" t="str">
        <f t="shared" si="1600"/>
        <v/>
      </c>
      <c r="MD311" s="46" t="str">
        <f t="shared" si="1601"/>
        <v/>
      </c>
      <c r="ME311" s="37"/>
      <c r="MF311" s="29"/>
      <c r="MG311" s="52" t="str">
        <f t="shared" si="1551"/>
        <v/>
      </c>
      <c r="MH311" s="45"/>
      <c r="MI311" s="45" t="str">
        <f>IF(MH311="","",MH311-MH310)</f>
        <v/>
      </c>
      <c r="MJ311" s="45"/>
      <c r="MK311" s="45" t="str">
        <f>IF(MJ311="","",MJ311-MJ310)</f>
        <v/>
      </c>
      <c r="ML311" s="45"/>
      <c r="MM311" s="45" t="str">
        <f>IF(ML311="","",ML310+MN310-ML311)</f>
        <v/>
      </c>
      <c r="MN311" s="45"/>
      <c r="MO311" s="43"/>
      <c r="MP311" s="43" t="str">
        <f>IF(MH311="","",MP310)</f>
        <v/>
      </c>
      <c r="MQ311" s="45" t="str">
        <f t="shared" si="1602"/>
        <v/>
      </c>
      <c r="MR311" s="46" t="str">
        <f t="shared" si="1603"/>
        <v/>
      </c>
      <c r="MS311" s="37"/>
      <c r="MT311" s="29"/>
      <c r="MU311" s="52" t="str">
        <f t="shared" si="1558"/>
        <v/>
      </c>
      <c r="MV311" s="45"/>
      <c r="MW311" s="45" t="str">
        <f>IF(MV311="","",MV311-MV310)</f>
        <v/>
      </c>
      <c r="MX311" s="45"/>
      <c r="MY311" s="45" t="str">
        <f>IF(MX311="","",MX311-MX310)</f>
        <v/>
      </c>
      <c r="MZ311" s="45"/>
      <c r="NA311" s="45" t="str">
        <f>IF(MZ311="","",MZ310+NB310-MZ311)</f>
        <v/>
      </c>
      <c r="NB311" s="45"/>
      <c r="NC311" s="43"/>
      <c r="ND311" s="43" t="str">
        <f>IF(MV311="","",ND310)</f>
        <v/>
      </c>
      <c r="NE311" s="45" t="str">
        <f t="shared" si="1604"/>
        <v/>
      </c>
      <c r="NF311" s="46" t="str">
        <f t="shared" si="1605"/>
        <v/>
      </c>
      <c r="NG311" s="37"/>
      <c r="NH311" s="29"/>
      <c r="NI311" s="52" t="str">
        <f t="shared" si="1565"/>
        <v/>
      </c>
      <c r="NJ311" s="45"/>
      <c r="NK311" s="45" t="str">
        <f>IF(NJ311="","",NJ311-NJ310)</f>
        <v/>
      </c>
      <c r="NL311" s="45"/>
      <c r="NM311" s="45" t="str">
        <f>IF(NL311="","",NL311-NL310)</f>
        <v/>
      </c>
      <c r="NN311" s="45"/>
      <c r="NO311" s="45" t="str">
        <f>IF(NN311="","",NN310+NP310-NN311)</f>
        <v/>
      </c>
      <c r="NP311" s="45"/>
      <c r="NQ311" s="43"/>
      <c r="NR311" s="43" t="str">
        <f>IF(NJ311="","",NR310)</f>
        <v/>
      </c>
      <c r="NS311" s="45" t="str">
        <f t="shared" si="1606"/>
        <v/>
      </c>
      <c r="NT311" s="46" t="str">
        <f t="shared" si="1607"/>
        <v/>
      </c>
      <c r="NU311" s="37"/>
    </row>
    <row r="312" spans="1:385" ht="15" customHeight="1" thickTop="1" x14ac:dyDescent="0.25">
      <c r="A312" s="38"/>
      <c r="B312" s="39"/>
      <c r="C312" s="40"/>
      <c r="D312" s="40"/>
      <c r="E312" s="41"/>
      <c r="F312" s="41"/>
      <c r="G312" s="40"/>
      <c r="H312" s="42"/>
      <c r="I312" s="45"/>
      <c r="J312" s="45" t="str">
        <f>IF(I312="","",I312-I311)</f>
        <v/>
      </c>
      <c r="K312" s="45"/>
      <c r="L312" s="45" t="str">
        <f>IF(K312="","",K312-K311)</f>
        <v/>
      </c>
      <c r="M312" s="45"/>
      <c r="N312" s="45" t="str">
        <f>IF(M312="","",M311+O311-M312)</f>
        <v/>
      </c>
      <c r="O312" s="45"/>
      <c r="P312" s="43"/>
      <c r="Q312" s="43" t="str">
        <f>IF(I312="","",Q311)</f>
        <v/>
      </c>
      <c r="R312" s="45" t="str">
        <f t="shared" si="1576"/>
        <v/>
      </c>
      <c r="S312" s="46" t="str">
        <f t="shared" si="1577"/>
        <v/>
      </c>
      <c r="T312" s="37"/>
      <c r="U312" s="29"/>
      <c r="V312" s="47"/>
      <c r="W312" s="67"/>
      <c r="X312" s="45" t="str">
        <f>IF(W312="","",W312-W311)</f>
        <v/>
      </c>
      <c r="Y312" s="45"/>
      <c r="Z312" s="45" t="str">
        <f>IF(Y312="","",Y312-Y311)</f>
        <v/>
      </c>
      <c r="AA312" s="45"/>
      <c r="AB312" s="45" t="str">
        <f>IF(AA312="","",AA311+AC311-AA312)</f>
        <v/>
      </c>
      <c r="AC312" s="45"/>
      <c r="AD312" s="45"/>
      <c r="AE312" s="45"/>
      <c r="AF312" s="45" t="str">
        <f t="shared" si="1578"/>
        <v/>
      </c>
      <c r="AG312" s="46" t="str">
        <f t="shared" si="1579"/>
        <v/>
      </c>
      <c r="AH312" s="37"/>
      <c r="AI312" s="29"/>
      <c r="AJ312" s="47"/>
      <c r="AK312" s="45"/>
      <c r="AL312" s="45" t="str">
        <f>IF(AK312="","",AK312-AK311)</f>
        <v/>
      </c>
      <c r="AM312" s="45"/>
      <c r="AN312" s="45" t="str">
        <f>IF(AM312="","",AM312-AM311)</f>
        <v/>
      </c>
      <c r="AO312" s="45"/>
      <c r="AP312" s="45" t="str">
        <f>IF(AO312="","",AO311+AQ311-AO312)</f>
        <v/>
      </c>
      <c r="AQ312" s="45"/>
      <c r="AR312" s="45"/>
      <c r="AS312" s="45"/>
      <c r="AT312" s="45" t="str">
        <f t="shared" si="1580"/>
        <v/>
      </c>
      <c r="AU312" s="46" t="str">
        <f t="shared" si="1581"/>
        <v/>
      </c>
      <c r="AV312" s="37"/>
      <c r="AW312" s="29"/>
      <c r="AX312" s="47"/>
      <c r="AY312" s="45"/>
      <c r="AZ312" s="45" t="str">
        <f>IF(AY312="","",AY312-AY311)</f>
        <v/>
      </c>
      <c r="BA312" s="45"/>
      <c r="BB312" s="45" t="str">
        <f>IF(BA312="","",BA312-BA311)</f>
        <v/>
      </c>
      <c r="BC312" s="45"/>
      <c r="BD312" s="45" t="str">
        <f>IF(BC312="","",BC311+BE311-BC312)</f>
        <v/>
      </c>
      <c r="BE312" s="45"/>
      <c r="BF312" s="45"/>
      <c r="BG312" s="45"/>
      <c r="BH312" s="45" t="str">
        <f t="shared" si="1582"/>
        <v/>
      </c>
      <c r="BI312" s="46" t="str">
        <f t="shared" si="1583"/>
        <v/>
      </c>
      <c r="BJ312" s="37"/>
      <c r="BK312" s="29"/>
      <c r="BL312" s="47"/>
      <c r="BM312" s="45">
        <v>2124</v>
      </c>
      <c r="BN312" s="45">
        <f t="shared" si="1412"/>
        <v>54</v>
      </c>
      <c r="BO312" s="45">
        <v>55</v>
      </c>
      <c r="BP312" s="45">
        <f t="shared" si="1413"/>
        <v>6</v>
      </c>
      <c r="BQ312" s="45">
        <v>7</v>
      </c>
      <c r="BR312" s="45">
        <f t="shared" si="1414"/>
        <v>6</v>
      </c>
      <c r="BS312" s="43">
        <v>0</v>
      </c>
      <c r="BT312" s="63" t="str">
        <f t="shared" si="1574"/>
        <v>モンチッチがま口</v>
      </c>
      <c r="BU312" s="67">
        <f t="shared" si="1575"/>
        <v>0</v>
      </c>
      <c r="BV312" s="43">
        <f t="shared" si="1417"/>
        <v>0</v>
      </c>
      <c r="BW312" s="46">
        <f t="shared" si="1418"/>
        <v>0</v>
      </c>
      <c r="BX312" s="54" t="s">
        <v>881</v>
      </c>
      <c r="BY312" s="57"/>
      <c r="BZ312" s="47"/>
      <c r="CA312" s="45">
        <v>7967</v>
      </c>
      <c r="CB312" s="45">
        <f t="shared" si="1419"/>
        <v>18</v>
      </c>
      <c r="CC312" s="45">
        <v>314</v>
      </c>
      <c r="CD312" s="45">
        <f t="shared" si="1420"/>
        <v>2</v>
      </c>
      <c r="CE312" s="45">
        <v>19</v>
      </c>
      <c r="CF312" s="45">
        <f t="shared" si="1421"/>
        <v>2</v>
      </c>
      <c r="CG312" s="43">
        <v>0</v>
      </c>
      <c r="CH312" s="63" t="str">
        <f>IF(CA312="","",CH308)</f>
        <v>サンリオリボンポーチ</v>
      </c>
      <c r="CI312" s="67">
        <f>IF(CB312="","",CI308)</f>
        <v>500</v>
      </c>
      <c r="CJ312" s="43">
        <f t="shared" si="1424"/>
        <v>1000</v>
      </c>
      <c r="CK312" s="46">
        <f t="shared" si="1425"/>
        <v>0.55555555555555558</v>
      </c>
      <c r="CL312" s="45"/>
      <c r="CM312" s="29"/>
      <c r="CN312" s="47"/>
      <c r="CO312" s="45">
        <v>3996</v>
      </c>
      <c r="CP312" s="45">
        <f t="shared" si="1426"/>
        <v>5</v>
      </c>
      <c r="CQ312" s="45">
        <v>104</v>
      </c>
      <c r="CR312" s="45">
        <f t="shared" si="1427"/>
        <v>0</v>
      </c>
      <c r="CS312" s="45">
        <v>19</v>
      </c>
      <c r="CT312" s="45">
        <f t="shared" si="1428"/>
        <v>0</v>
      </c>
      <c r="CU312" s="43">
        <v>0</v>
      </c>
      <c r="CV312" s="63" t="str">
        <f t="shared" si="1610"/>
        <v>ジャグラーサウンドボタン</v>
      </c>
      <c r="CW312" s="67">
        <f t="shared" si="1609"/>
        <v>660</v>
      </c>
      <c r="CX312" s="43">
        <f t="shared" si="1431"/>
        <v>0</v>
      </c>
      <c r="CY312" s="46">
        <f t="shared" si="1432"/>
        <v>0</v>
      </c>
      <c r="CZ312" s="45"/>
      <c r="DA312" s="29"/>
      <c r="DB312" s="47"/>
      <c r="DC312" s="45"/>
      <c r="DD312" s="45" t="str">
        <f>IF(DC312="","",DC312-DC311)</f>
        <v/>
      </c>
      <c r="DE312" s="45"/>
      <c r="DF312" s="45" t="str">
        <f>IF(DE312="","",DE312-DE311)</f>
        <v/>
      </c>
      <c r="DG312" s="45"/>
      <c r="DH312" s="45" t="str">
        <f>IF(DG312="","",DG311+DI311-DG312)</f>
        <v/>
      </c>
      <c r="DI312" s="45"/>
      <c r="DJ312" s="43"/>
      <c r="DK312" s="43" t="str">
        <f>IF(DC312="","",DK311)</f>
        <v/>
      </c>
      <c r="DL312" s="45" t="str">
        <f t="shared" si="1584"/>
        <v/>
      </c>
      <c r="DM312" s="46" t="str">
        <f t="shared" si="1585"/>
        <v/>
      </c>
      <c r="DN312" s="37"/>
      <c r="DO312" s="29"/>
      <c r="DP312" s="47"/>
      <c r="DQ312" s="45"/>
      <c r="DR312" s="45" t="str">
        <f>IF(DQ312="","",DQ312-DQ311)</f>
        <v/>
      </c>
      <c r="DS312" s="45"/>
      <c r="DT312" s="45" t="str">
        <f>IF(DS312="","",DS312-DS311)</f>
        <v/>
      </c>
      <c r="DU312" s="45"/>
      <c r="DV312" s="45" t="str">
        <f>IF(DU312="","",DU311+DW311-DU312)</f>
        <v/>
      </c>
      <c r="DW312" s="45"/>
      <c r="DX312" s="43"/>
      <c r="DY312" s="43" t="str">
        <f>IF(DQ312="","",DY311)</f>
        <v/>
      </c>
      <c r="DZ312" s="45" t="str">
        <f t="shared" si="1586"/>
        <v/>
      </c>
      <c r="EA312" s="46" t="str">
        <f t="shared" si="1587"/>
        <v/>
      </c>
      <c r="EB312" s="37"/>
      <c r="ED312" s="47"/>
      <c r="EE312" s="45"/>
      <c r="EF312" s="45" t="str">
        <f>IF(EE312="","",EE312-EE311)</f>
        <v/>
      </c>
      <c r="EG312" s="45"/>
      <c r="EH312" s="45" t="str">
        <f>IF(EG312="","",EG312-EG311)</f>
        <v/>
      </c>
      <c r="EI312" s="45"/>
      <c r="EJ312" s="45" t="str">
        <f>IF(EI312="","",EI311+EK311-EI312)</f>
        <v/>
      </c>
      <c r="EK312" s="45"/>
      <c r="EL312" s="43"/>
      <c r="EM312" s="43" t="str">
        <f>IF(EE312="","",EM311)</f>
        <v/>
      </c>
      <c r="EN312" s="45" t="str">
        <f t="shared" si="1588"/>
        <v/>
      </c>
      <c r="EO312" s="46" t="str">
        <f t="shared" si="1589"/>
        <v/>
      </c>
      <c r="EP312" s="37"/>
      <c r="ER312" s="47"/>
      <c r="ES312" s="45"/>
      <c r="ET312" s="45" t="str">
        <f>IF(ES312="","",ES312-ES311)</f>
        <v/>
      </c>
      <c r="EU312" s="45"/>
      <c r="EV312" s="45" t="str">
        <f>IF(EU312="","",EU312-EU311)</f>
        <v/>
      </c>
      <c r="EW312" s="45"/>
      <c r="EX312" s="45" t="str">
        <f>IF(EW312="","",EW311+EY311-EW312)</f>
        <v/>
      </c>
      <c r="EY312" s="45"/>
      <c r="EZ312" s="43"/>
      <c r="FA312" s="43" t="str">
        <f>IF(ES312="","",FA311)</f>
        <v/>
      </c>
      <c r="FB312" s="45" t="str">
        <f t="shared" si="1590"/>
        <v/>
      </c>
      <c r="FC312" s="46" t="str">
        <f t="shared" si="1591"/>
        <v/>
      </c>
      <c r="FD312" s="37"/>
      <c r="FF312" s="47"/>
      <c r="FG312" s="45"/>
      <c r="FH312" s="45" t="str">
        <f>IF(FG312="","",FG312-FG311)</f>
        <v/>
      </c>
      <c r="FI312" s="45"/>
      <c r="FJ312" s="45" t="str">
        <f>IF(FI312="","",FI312-FI311)</f>
        <v/>
      </c>
      <c r="FK312" s="45"/>
      <c r="FL312" s="45" t="str">
        <f>IF(FK312="","",FK311+FM311-FK312)</f>
        <v/>
      </c>
      <c r="FM312" s="45"/>
      <c r="FN312" s="43"/>
      <c r="FO312" s="43" t="str">
        <f>IF(FG312="","",FO311)</f>
        <v/>
      </c>
      <c r="FP312" s="45" t="str">
        <f t="shared" si="1592"/>
        <v/>
      </c>
      <c r="FQ312" s="46" t="str">
        <f t="shared" si="1593"/>
        <v/>
      </c>
      <c r="FR312" s="37"/>
      <c r="FS312" s="29"/>
      <c r="FT312" s="47"/>
      <c r="FU312" s="45"/>
      <c r="FV312" s="45" t="str">
        <f>IF(FU312="","",FU312-FU311)</f>
        <v/>
      </c>
      <c r="FW312" s="45"/>
      <c r="FX312" s="45" t="str">
        <f>IF(FW312="","",FW312-FW311)</f>
        <v/>
      </c>
      <c r="FY312" s="45"/>
      <c r="FZ312" s="45" t="str">
        <f>IF(FY312="","",FY311+GA311-FY312)</f>
        <v/>
      </c>
      <c r="GA312" s="45"/>
      <c r="GB312" s="43"/>
      <c r="GC312" s="43" t="str">
        <f>IF(FU312="","",GC311)</f>
        <v/>
      </c>
      <c r="GD312" s="45" t="str">
        <f t="shared" si="1594"/>
        <v/>
      </c>
      <c r="GE312" s="46" t="str">
        <f t="shared" si="1595"/>
        <v/>
      </c>
      <c r="GF312" s="37"/>
      <c r="GH312" s="47"/>
      <c r="GI312" s="45"/>
      <c r="GJ312" s="45" t="str">
        <f>IF(GI312="","",GI312-GI311)</f>
        <v/>
      </c>
      <c r="GK312" s="45"/>
      <c r="GL312" s="45" t="str">
        <f>IF(GK312="","",GK312-GK311)</f>
        <v/>
      </c>
      <c r="GM312" s="45"/>
      <c r="GN312" s="45" t="str">
        <f>IF(GM312="","",GM311+GO311-GM312)</f>
        <v/>
      </c>
      <c r="GO312" s="45"/>
      <c r="GP312" s="43"/>
      <c r="GQ312" s="43" t="str">
        <f>IF(GI312="","",GQ311)</f>
        <v/>
      </c>
      <c r="GR312" s="45" t="str">
        <f t="shared" si="1596"/>
        <v/>
      </c>
      <c r="GS312" s="46" t="str">
        <f t="shared" si="1597"/>
        <v/>
      </c>
      <c r="GT312" s="37"/>
      <c r="GU312" s="61"/>
      <c r="GV312" s="47"/>
      <c r="GW312" s="30"/>
      <c r="GX312" s="45">
        <v>33013</v>
      </c>
      <c r="GY312" s="45">
        <f t="shared" si="1433"/>
        <v>384</v>
      </c>
      <c r="GZ312" s="45"/>
      <c r="HA312" s="45" t="str">
        <f t="shared" si="1434"/>
        <v/>
      </c>
      <c r="HB312" s="45">
        <v>3</v>
      </c>
      <c r="HC312" s="45">
        <f t="shared" si="1435"/>
        <v>3</v>
      </c>
      <c r="HD312" s="43">
        <v>0</v>
      </c>
      <c r="HE312" s="63" t="s">
        <v>884</v>
      </c>
      <c r="HF312" s="67">
        <v>1000</v>
      </c>
      <c r="HG312" s="43">
        <f t="shared" si="1436"/>
        <v>3000</v>
      </c>
      <c r="HH312" s="46">
        <f>IF(HC312="","",HG312/(GY312*100))</f>
        <v>7.8125E-2</v>
      </c>
      <c r="HI312" s="37"/>
      <c r="HK312" s="47"/>
      <c r="HL312" s="45">
        <v>1134</v>
      </c>
      <c r="HM312" s="45">
        <f t="shared" si="1437"/>
        <v>19</v>
      </c>
      <c r="HN312" s="45">
        <v>38</v>
      </c>
      <c r="HO312" s="45">
        <f t="shared" si="1438"/>
        <v>0</v>
      </c>
      <c r="HP312" s="45">
        <v>9</v>
      </c>
      <c r="HQ312" s="45">
        <f t="shared" si="1439"/>
        <v>0</v>
      </c>
      <c r="HR312" s="43">
        <v>0</v>
      </c>
      <c r="HS312" s="63" t="str">
        <f t="shared" si="1608"/>
        <v>サンリオデニムポーチ</v>
      </c>
      <c r="HT312" s="67">
        <f t="shared" si="1608"/>
        <v>1300</v>
      </c>
      <c r="HU312" s="43">
        <f t="shared" si="1442"/>
        <v>0</v>
      </c>
      <c r="HV312" s="46">
        <f t="shared" si="1443"/>
        <v>0</v>
      </c>
      <c r="HW312" s="45"/>
      <c r="HX312" s="360"/>
      <c r="HY312" s="47"/>
      <c r="HZ312" s="45">
        <v>5703</v>
      </c>
      <c r="IA312" s="45">
        <f t="shared" si="1444"/>
        <v>18</v>
      </c>
      <c r="IB312" s="45">
        <v>169</v>
      </c>
      <c r="IC312" s="45">
        <f t="shared" si="1445"/>
        <v>1</v>
      </c>
      <c r="ID312" s="45">
        <v>12</v>
      </c>
      <c r="IE312" s="45">
        <f t="shared" si="1446"/>
        <v>1</v>
      </c>
      <c r="IF312" s="43">
        <v>0</v>
      </c>
      <c r="IG312" s="63" t="str">
        <f t="shared" si="1598"/>
        <v>ギャルキティマスコット</v>
      </c>
      <c r="IH312" s="67">
        <f t="shared" si="1599"/>
        <v>500</v>
      </c>
      <c r="II312" s="43">
        <f t="shared" si="1448"/>
        <v>500</v>
      </c>
      <c r="IJ312" s="46">
        <f t="shared" si="1449"/>
        <v>0.27777777777777779</v>
      </c>
      <c r="IK312" s="45"/>
      <c r="IL312" s="29"/>
      <c r="IM312" s="47"/>
      <c r="IN312" s="45">
        <v>6427</v>
      </c>
      <c r="IO312" s="45">
        <f t="shared" si="1450"/>
        <v>34</v>
      </c>
      <c r="IP312" s="45">
        <v>163</v>
      </c>
      <c r="IQ312" s="45">
        <f t="shared" si="1451"/>
        <v>2</v>
      </c>
      <c r="IR312" s="45">
        <v>15</v>
      </c>
      <c r="IS312" s="45">
        <f t="shared" si="1452"/>
        <v>2</v>
      </c>
      <c r="IT312" s="43">
        <v>0</v>
      </c>
      <c r="IU312" s="63" t="str">
        <f t="shared" si="1573"/>
        <v>ジャグラーイヤホン</v>
      </c>
      <c r="IV312" s="67">
        <f t="shared" si="1572"/>
        <v>1100</v>
      </c>
      <c r="IW312" s="43">
        <f t="shared" si="1454"/>
        <v>2200</v>
      </c>
      <c r="IX312" s="46">
        <f t="shared" si="1455"/>
        <v>0.6470588235294118</v>
      </c>
      <c r="IY312" s="45"/>
      <c r="IZ312" s="61"/>
      <c r="JA312" s="47"/>
      <c r="JB312" s="45">
        <v>4783</v>
      </c>
      <c r="JC312" s="45">
        <f t="shared" si="1456"/>
        <v>25</v>
      </c>
      <c r="JD312" s="45">
        <v>138</v>
      </c>
      <c r="JE312" s="45">
        <f t="shared" si="1457"/>
        <v>5</v>
      </c>
      <c r="JF312" s="45">
        <v>19</v>
      </c>
      <c r="JG312" s="45">
        <f t="shared" si="1458"/>
        <v>7</v>
      </c>
      <c r="JH312" s="43">
        <v>8</v>
      </c>
      <c r="JI312" s="63" t="str">
        <f t="shared" si="1459"/>
        <v>キティでかぱっちん</v>
      </c>
      <c r="JJ312" s="67">
        <f t="shared" si="1460"/>
        <v>0</v>
      </c>
      <c r="JK312" s="43">
        <f t="shared" si="1461"/>
        <v>0</v>
      </c>
      <c r="JL312" s="46">
        <f t="shared" si="1462"/>
        <v>0</v>
      </c>
      <c r="JM312" s="45" t="s">
        <v>885</v>
      </c>
      <c r="JN312" s="29"/>
      <c r="JO312" s="47"/>
      <c r="JP312" s="45">
        <v>6595</v>
      </c>
      <c r="JQ312" s="45">
        <f t="shared" si="1463"/>
        <v>57</v>
      </c>
      <c r="JR312" s="45">
        <v>137</v>
      </c>
      <c r="JS312" s="45">
        <f t="shared" si="1464"/>
        <v>0</v>
      </c>
      <c r="JT312" s="45">
        <v>15</v>
      </c>
      <c r="JU312" s="45">
        <f t="shared" si="1465"/>
        <v>1</v>
      </c>
      <c r="JV312" s="43">
        <v>0</v>
      </c>
      <c r="JW312" s="63" t="str">
        <f t="shared" si="1466"/>
        <v>モンチッチマスコット2</v>
      </c>
      <c r="JX312" s="67">
        <f t="shared" si="1467"/>
        <v>539</v>
      </c>
      <c r="JY312" s="43">
        <f t="shared" si="1468"/>
        <v>539</v>
      </c>
      <c r="JZ312" s="46">
        <f t="shared" si="1469"/>
        <v>9.456140350877193E-2</v>
      </c>
      <c r="KA312" s="45"/>
      <c r="KB312" s="51"/>
      <c r="KC312" s="47"/>
      <c r="KD312" s="45">
        <v>11549</v>
      </c>
      <c r="KE312" s="45">
        <f>IF(KD312="","",KD312-KD308)</f>
        <v>54</v>
      </c>
      <c r="KF312" s="45">
        <v>337</v>
      </c>
      <c r="KG312" s="45">
        <f>IF(KF312="","",KF312-KF308)</f>
        <v>2</v>
      </c>
      <c r="KH312" s="45">
        <v>11</v>
      </c>
      <c r="KI312" s="45">
        <f>IF(KH312="","",KH308+KJ308-KH312)</f>
        <v>1</v>
      </c>
      <c r="KJ312" s="43"/>
      <c r="KK312" s="63" t="str">
        <f>IF(KD312="","",KK308)</f>
        <v>雪見イヤホン</v>
      </c>
      <c r="KL312" s="67">
        <f>IF(KE312="","",KL308)</f>
        <v>1100</v>
      </c>
      <c r="KM312" s="43">
        <f>IF(KH312="","",KI312*KL312)</f>
        <v>1100</v>
      </c>
      <c r="KN312" s="46">
        <f>IF(KI312="","",KM312/(KE312*100))</f>
        <v>0.20370370370370369</v>
      </c>
      <c r="KO312" s="45"/>
      <c r="KP312" s="29"/>
      <c r="KQ312" s="47"/>
      <c r="KR312" s="45">
        <v>3115</v>
      </c>
      <c r="KS312" s="45">
        <f>IF(KR312="","",KR312-KR308)</f>
        <v>22</v>
      </c>
      <c r="KT312" s="45">
        <v>83</v>
      </c>
      <c r="KU312" s="45">
        <f>IF(KT312="","",KT312-KT308)</f>
        <v>1</v>
      </c>
      <c r="KV312" s="45">
        <v>17</v>
      </c>
      <c r="KW312" s="45">
        <f>IF(KV312="","",KV308+KX308-KV312)</f>
        <v>1</v>
      </c>
      <c r="KX312" s="43">
        <v>0</v>
      </c>
      <c r="KY312" s="63" t="str">
        <f>IF(KR312="","",KY308)</f>
        <v>モンチッチケース</v>
      </c>
      <c r="KZ312" s="67">
        <f>IF(KS312="","",KZ308)</f>
        <v>1000</v>
      </c>
      <c r="LA312" s="43">
        <f>IF(KV312="","",KW312*KZ312)</f>
        <v>1000</v>
      </c>
      <c r="LB312" s="46">
        <f>IF(KW312="","",LA312/(KS312*100))</f>
        <v>0.45454545454545453</v>
      </c>
      <c r="LC312" s="45"/>
      <c r="LD312" s="29"/>
      <c r="LE312" s="52" t="str">
        <f>IF(A298="","",A298)</f>
        <v/>
      </c>
      <c r="LF312" s="43"/>
      <c r="LG312" s="86" t="str">
        <f>IF(LF312="","",LF312-LF309)</f>
        <v/>
      </c>
      <c r="LH312" s="43"/>
      <c r="LI312" s="43" t="str">
        <f t="shared" ref="LI312:LI332" si="1611">IF(LH312="","",LH312-LH309)</f>
        <v/>
      </c>
      <c r="LJ312" s="43"/>
      <c r="LK312" s="87" t="str">
        <f t="shared" ref="LK312:LK332" si="1612">IF(LJ312="","",LJ309+LL309-LJ312)</f>
        <v/>
      </c>
      <c r="LL312" s="43"/>
      <c r="LM312" s="65" t="str">
        <f>IF(LF312="","",LM309)</f>
        <v/>
      </c>
      <c r="LN312" s="48" t="str">
        <f>IF(LG312="","",LN309)</f>
        <v/>
      </c>
      <c r="LO312" s="87" t="str">
        <f t="shared" ref="LO312:LO338" si="1613">IF(LJ312="","",LK312*LN312)</f>
        <v/>
      </c>
      <c r="LP312" s="53"/>
      <c r="LQ312" s="37"/>
      <c r="LR312" s="29"/>
      <c r="LS312" s="47"/>
      <c r="LT312" s="45"/>
      <c r="LU312" s="45" t="str">
        <f>IF(LT312="","",LT312-LT311)</f>
        <v/>
      </c>
      <c r="LV312" s="45"/>
      <c r="LW312" s="45" t="str">
        <f>IF(LV312="","",LV312-LV311)</f>
        <v/>
      </c>
      <c r="LX312" s="45"/>
      <c r="LY312" s="45" t="str">
        <f>IF(LX312="","",LX311+LZ311-LX312)</f>
        <v/>
      </c>
      <c r="LZ312" s="45"/>
      <c r="MA312" s="43"/>
      <c r="MB312" s="43" t="str">
        <f>IF(LT312="","",MB311)</f>
        <v/>
      </c>
      <c r="MC312" s="45" t="str">
        <f t="shared" si="1600"/>
        <v/>
      </c>
      <c r="MD312" s="46" t="str">
        <f t="shared" si="1601"/>
        <v/>
      </c>
      <c r="ME312" s="37"/>
      <c r="MF312" s="29"/>
      <c r="MG312" s="47"/>
      <c r="MH312" s="45"/>
      <c r="MI312" s="45" t="str">
        <f>IF(MH312="","",MH312-MH311)</f>
        <v/>
      </c>
      <c r="MJ312" s="45"/>
      <c r="MK312" s="45" t="str">
        <f>IF(MJ312="","",MJ312-MJ311)</f>
        <v/>
      </c>
      <c r="ML312" s="45"/>
      <c r="MM312" s="45" t="str">
        <f>IF(ML312="","",ML311+MN311-ML312)</f>
        <v/>
      </c>
      <c r="MN312" s="45"/>
      <c r="MO312" s="43"/>
      <c r="MP312" s="43" t="str">
        <f>IF(MH312="","",MP311)</f>
        <v/>
      </c>
      <c r="MQ312" s="45" t="str">
        <f t="shared" si="1602"/>
        <v/>
      </c>
      <c r="MR312" s="46" t="str">
        <f t="shared" si="1603"/>
        <v/>
      </c>
      <c r="MS312" s="37"/>
      <c r="MT312" s="29"/>
      <c r="MU312" s="47"/>
      <c r="MV312" s="45"/>
      <c r="MW312" s="45" t="str">
        <f>IF(MV312="","",MV312-MV311)</f>
        <v/>
      </c>
      <c r="MX312" s="45"/>
      <c r="MY312" s="45" t="str">
        <f>IF(MX312="","",MX312-MX311)</f>
        <v/>
      </c>
      <c r="MZ312" s="45"/>
      <c r="NA312" s="45" t="str">
        <f>IF(MZ312="","",MZ311+NB311-MZ312)</f>
        <v/>
      </c>
      <c r="NB312" s="45"/>
      <c r="NC312" s="43"/>
      <c r="ND312" s="43" t="str">
        <f>IF(MV312="","",ND311)</f>
        <v/>
      </c>
      <c r="NE312" s="45" t="str">
        <f t="shared" si="1604"/>
        <v/>
      </c>
      <c r="NF312" s="46" t="str">
        <f t="shared" si="1605"/>
        <v/>
      </c>
      <c r="NG312" s="37"/>
      <c r="NH312" s="29"/>
      <c r="NI312" s="47"/>
      <c r="NJ312" s="45"/>
      <c r="NK312" s="45" t="str">
        <f>IF(NJ312="","",NJ312-NJ311)</f>
        <v/>
      </c>
      <c r="NL312" s="45"/>
      <c r="NM312" s="45" t="str">
        <f>IF(NL312="","",NL312-NL311)</f>
        <v/>
      </c>
      <c r="NN312" s="45"/>
      <c r="NO312" s="45" t="str">
        <f>IF(NN312="","",NN311+NP311-NN312)</f>
        <v/>
      </c>
      <c r="NP312" s="45"/>
      <c r="NQ312" s="43"/>
      <c r="NR312" s="43" t="str">
        <f>IF(NJ312="","",NR311)</f>
        <v/>
      </c>
      <c r="NS312" s="45" t="str">
        <f t="shared" si="1606"/>
        <v/>
      </c>
      <c r="NT312" s="46" t="str">
        <f t="shared" si="1607"/>
        <v/>
      </c>
      <c r="NU312" s="37"/>
    </row>
    <row r="313" spans="1:385" x14ac:dyDescent="0.25">
      <c r="A313" s="38"/>
      <c r="B313" s="39"/>
      <c r="C313" s="40"/>
      <c r="D313" s="40"/>
      <c r="E313" s="41"/>
      <c r="F313" s="41"/>
      <c r="G313" s="40"/>
      <c r="H313" s="42"/>
      <c r="I313" s="45"/>
      <c r="J313" s="45" t="str">
        <f>IF(I313="","",I313-I312)</f>
        <v/>
      </c>
      <c r="K313" s="45"/>
      <c r="L313" s="45" t="str">
        <f>IF(K313="","",K313-K312)</f>
        <v/>
      </c>
      <c r="M313" s="45"/>
      <c r="N313" s="45" t="str">
        <f>IF(M313="","",M312+O312-M313)</f>
        <v/>
      </c>
      <c r="O313" s="45"/>
      <c r="P313" s="43"/>
      <c r="Q313" s="43" t="str">
        <f>IF(I313="","",Q312)</f>
        <v/>
      </c>
      <c r="R313" s="45" t="str">
        <f t="shared" si="1576"/>
        <v/>
      </c>
      <c r="S313" s="46" t="str">
        <f t="shared" si="1577"/>
        <v/>
      </c>
      <c r="T313" s="37"/>
      <c r="U313" s="29"/>
      <c r="V313" s="47"/>
      <c r="W313" s="67"/>
      <c r="X313" s="45" t="str">
        <f>IF(W313="","",W313-W312)</f>
        <v/>
      </c>
      <c r="Y313" s="45"/>
      <c r="Z313" s="45" t="str">
        <f>IF(Y313="","",Y313-Y312)</f>
        <v/>
      </c>
      <c r="AA313" s="45"/>
      <c r="AB313" s="45" t="str">
        <f>IF(AA313="","",AA312+AC312-AA313)</f>
        <v/>
      </c>
      <c r="AC313" s="45"/>
      <c r="AD313" s="45"/>
      <c r="AE313" s="45"/>
      <c r="AF313" s="45" t="str">
        <f t="shared" si="1578"/>
        <v/>
      </c>
      <c r="AG313" s="46" t="str">
        <f t="shared" si="1579"/>
        <v/>
      </c>
      <c r="AH313" s="37"/>
      <c r="AI313" s="29"/>
      <c r="AJ313" s="47"/>
      <c r="AK313" s="45"/>
      <c r="AL313" s="45" t="str">
        <f>IF(AK313="","",AK313-AK312)</f>
        <v/>
      </c>
      <c r="AM313" s="45"/>
      <c r="AN313" s="45" t="str">
        <f>IF(AM313="","",AM313-AM312)</f>
        <v/>
      </c>
      <c r="AO313" s="45"/>
      <c r="AP313" s="45" t="str">
        <f>IF(AO313="","",AO312+AQ312-AO313)</f>
        <v/>
      </c>
      <c r="AQ313" s="45"/>
      <c r="AR313" s="45"/>
      <c r="AS313" s="45"/>
      <c r="AT313" s="45" t="str">
        <f t="shared" si="1580"/>
        <v/>
      </c>
      <c r="AU313" s="46" t="str">
        <f t="shared" si="1581"/>
        <v/>
      </c>
      <c r="AV313" s="37"/>
      <c r="AW313" s="29"/>
      <c r="AX313" s="47"/>
      <c r="AY313" s="45"/>
      <c r="AZ313" s="45" t="str">
        <f>IF(AY313="","",AY313-AY312)</f>
        <v/>
      </c>
      <c r="BA313" s="45"/>
      <c r="BB313" s="45" t="str">
        <f>IF(BA313="","",BA313-BA312)</f>
        <v/>
      </c>
      <c r="BC313" s="45"/>
      <c r="BD313" s="45" t="str">
        <f>IF(BC313="","",BC312+BE312-BC313)</f>
        <v/>
      </c>
      <c r="BE313" s="45"/>
      <c r="BF313" s="45"/>
      <c r="BG313" s="45"/>
      <c r="BH313" s="45" t="str">
        <f t="shared" si="1582"/>
        <v/>
      </c>
      <c r="BI313" s="46" t="str">
        <f t="shared" si="1583"/>
        <v/>
      </c>
      <c r="BJ313" s="37"/>
      <c r="BK313" s="29"/>
      <c r="BL313" s="47"/>
      <c r="BM313" s="45">
        <v>4646</v>
      </c>
      <c r="BN313" s="45">
        <f t="shared" si="1412"/>
        <v>92</v>
      </c>
      <c r="BO313" s="45">
        <v>146</v>
      </c>
      <c r="BP313" s="45">
        <f t="shared" si="1413"/>
        <v>10</v>
      </c>
      <c r="BQ313" s="45">
        <v>9</v>
      </c>
      <c r="BR313" s="45">
        <f t="shared" si="1414"/>
        <v>2</v>
      </c>
      <c r="BS313" s="27">
        <v>1</v>
      </c>
      <c r="BT313" s="63" t="str">
        <f t="shared" si="1574"/>
        <v>サンリオボアバンスクリップ</v>
      </c>
      <c r="BU313" s="67">
        <f t="shared" si="1575"/>
        <v>1100</v>
      </c>
      <c r="BV313" s="45">
        <f t="shared" si="1417"/>
        <v>2200</v>
      </c>
      <c r="BW313" s="46">
        <f t="shared" si="1418"/>
        <v>0.2391304347826087</v>
      </c>
      <c r="BX313" s="37"/>
      <c r="BY313" s="57"/>
      <c r="BZ313" s="47"/>
      <c r="CA313" s="45">
        <v>9558</v>
      </c>
      <c r="CB313" s="45">
        <f t="shared" si="1419"/>
        <v>30</v>
      </c>
      <c r="CC313" s="45">
        <v>460</v>
      </c>
      <c r="CD313" s="45">
        <f t="shared" si="1420"/>
        <v>0</v>
      </c>
      <c r="CE313" s="45">
        <v>7</v>
      </c>
      <c r="CF313" s="45">
        <f t="shared" si="1421"/>
        <v>0</v>
      </c>
      <c r="CG313" s="27">
        <v>3</v>
      </c>
      <c r="CH313" s="63" t="str">
        <f>IF(CA313="","",CH309)</f>
        <v>サンリオボアバンスクリップ</v>
      </c>
      <c r="CI313" s="67">
        <f>IF(CB313="","",CI309)</f>
        <v>1100</v>
      </c>
      <c r="CJ313" s="45">
        <f t="shared" si="1424"/>
        <v>0</v>
      </c>
      <c r="CK313" s="46">
        <f t="shared" si="1425"/>
        <v>0</v>
      </c>
      <c r="CL313" s="37"/>
      <c r="CM313" s="29"/>
      <c r="CN313" s="47"/>
      <c r="CO313" s="45">
        <v>3847</v>
      </c>
      <c r="CP313" s="45">
        <f t="shared" si="1426"/>
        <v>13</v>
      </c>
      <c r="CQ313" s="45">
        <v>125</v>
      </c>
      <c r="CR313" s="45">
        <f t="shared" si="1427"/>
        <v>1</v>
      </c>
      <c r="CS313" s="45">
        <v>9</v>
      </c>
      <c r="CT313" s="45">
        <f t="shared" si="1428"/>
        <v>2</v>
      </c>
      <c r="CU313" s="27">
        <v>-2</v>
      </c>
      <c r="CV313" s="63" t="str">
        <f t="shared" si="1610"/>
        <v>モンチッチマスコット</v>
      </c>
      <c r="CW313" s="67">
        <f t="shared" si="1609"/>
        <v>0</v>
      </c>
      <c r="CX313" s="45">
        <f t="shared" si="1431"/>
        <v>0</v>
      </c>
      <c r="CY313" s="46">
        <f t="shared" si="1432"/>
        <v>0</v>
      </c>
      <c r="CZ313" s="37" t="s">
        <v>883</v>
      </c>
      <c r="DA313" s="29"/>
      <c r="DB313" s="47"/>
      <c r="DC313" s="45"/>
      <c r="DD313" s="45" t="str">
        <f>IF(DC313="","",DC313-DC312)</f>
        <v/>
      </c>
      <c r="DE313" s="45"/>
      <c r="DF313" s="45" t="str">
        <f>IF(DE313="","",DE313-DE312)</f>
        <v/>
      </c>
      <c r="DG313" s="45"/>
      <c r="DH313" s="45" t="str">
        <f>IF(DG313="","",DG312+DI312-DG313)</f>
        <v/>
      </c>
      <c r="DI313" s="45"/>
      <c r="DJ313" s="43"/>
      <c r="DK313" s="43" t="str">
        <f>IF(DC313="","",DK312)</f>
        <v/>
      </c>
      <c r="DL313" s="45" t="str">
        <f t="shared" si="1584"/>
        <v/>
      </c>
      <c r="DM313" s="46" t="str">
        <f t="shared" si="1585"/>
        <v/>
      </c>
      <c r="DN313" s="37"/>
      <c r="DO313" s="29"/>
      <c r="DP313" s="47"/>
      <c r="DQ313" s="45"/>
      <c r="DR313" s="45" t="str">
        <f>IF(DQ313="","",DQ313-DQ312)</f>
        <v/>
      </c>
      <c r="DS313" s="45"/>
      <c r="DT313" s="45" t="str">
        <f>IF(DS313="","",DS313-DS312)</f>
        <v/>
      </c>
      <c r="DU313" s="45"/>
      <c r="DV313" s="45" t="str">
        <f>IF(DU313="","",DU312+DW312-DU313)</f>
        <v/>
      </c>
      <c r="DW313" s="45"/>
      <c r="DX313" s="43"/>
      <c r="DY313" s="43" t="str">
        <f>IF(DQ313="","",DY312)</f>
        <v/>
      </c>
      <c r="DZ313" s="45" t="str">
        <f t="shared" si="1586"/>
        <v/>
      </c>
      <c r="EA313" s="46" t="str">
        <f t="shared" si="1587"/>
        <v/>
      </c>
      <c r="EB313" s="37"/>
      <c r="ED313" s="47"/>
      <c r="EE313" s="45"/>
      <c r="EF313" s="45" t="str">
        <f>IF(EE313="","",EE313-EE312)</f>
        <v/>
      </c>
      <c r="EG313" s="45"/>
      <c r="EH313" s="45" t="str">
        <f>IF(EG313="","",EG313-EG312)</f>
        <v/>
      </c>
      <c r="EI313" s="45"/>
      <c r="EJ313" s="45" t="str">
        <f>IF(EI313="","",EI312+EK312-EI313)</f>
        <v/>
      </c>
      <c r="EK313" s="45"/>
      <c r="EL313" s="43"/>
      <c r="EM313" s="43" t="str">
        <f>IF(EE313="","",EM312)</f>
        <v/>
      </c>
      <c r="EN313" s="45" t="str">
        <f t="shared" si="1588"/>
        <v/>
      </c>
      <c r="EO313" s="46" t="str">
        <f t="shared" si="1589"/>
        <v/>
      </c>
      <c r="EP313" s="37"/>
      <c r="ER313" s="47"/>
      <c r="ES313" s="45"/>
      <c r="ET313" s="45" t="str">
        <f>IF(ES313="","",ES313-ES312)</f>
        <v/>
      </c>
      <c r="EU313" s="45"/>
      <c r="EV313" s="45" t="str">
        <f>IF(EU313="","",EU313-EU312)</f>
        <v/>
      </c>
      <c r="EW313" s="45"/>
      <c r="EX313" s="45" t="str">
        <f>IF(EW313="","",EW312+EY312-EW313)</f>
        <v/>
      </c>
      <c r="EY313" s="45"/>
      <c r="EZ313" s="43"/>
      <c r="FA313" s="43" t="str">
        <f>IF(ES313="","",FA312)</f>
        <v/>
      </c>
      <c r="FB313" s="45" t="str">
        <f t="shared" si="1590"/>
        <v/>
      </c>
      <c r="FC313" s="46" t="str">
        <f t="shared" si="1591"/>
        <v/>
      </c>
      <c r="FD313" s="37"/>
      <c r="FF313" s="47"/>
      <c r="FG313" s="45"/>
      <c r="FH313" s="45" t="str">
        <f>IF(FG313="","",FG313-FG312)</f>
        <v/>
      </c>
      <c r="FI313" s="45"/>
      <c r="FJ313" s="45" t="str">
        <f>IF(FI313="","",FI313-FI312)</f>
        <v/>
      </c>
      <c r="FK313" s="45"/>
      <c r="FL313" s="45" t="str">
        <f>IF(FK313="","",FK312+FM312-FK313)</f>
        <v/>
      </c>
      <c r="FM313" s="45"/>
      <c r="FN313" s="43"/>
      <c r="FO313" s="43" t="str">
        <f>IF(FG313="","",FO312)</f>
        <v/>
      </c>
      <c r="FP313" s="45" t="str">
        <f t="shared" si="1592"/>
        <v/>
      </c>
      <c r="FQ313" s="46" t="str">
        <f t="shared" si="1593"/>
        <v/>
      </c>
      <c r="FR313" s="37"/>
      <c r="FS313" s="29"/>
      <c r="FT313" s="47"/>
      <c r="FU313" s="45"/>
      <c r="FV313" s="45" t="str">
        <f>IF(FU313="","",FU313-FU312)</f>
        <v/>
      </c>
      <c r="FW313" s="45"/>
      <c r="FX313" s="45" t="str">
        <f>IF(FW313="","",FW313-FW312)</f>
        <v/>
      </c>
      <c r="FY313" s="45"/>
      <c r="FZ313" s="45" t="str">
        <f>IF(FY313="","",FY312+GA312-FY313)</f>
        <v/>
      </c>
      <c r="GA313" s="45"/>
      <c r="GB313" s="43"/>
      <c r="GC313" s="43" t="str">
        <f>IF(FU313="","",GC312)</f>
        <v/>
      </c>
      <c r="GD313" s="45" t="str">
        <f t="shared" si="1594"/>
        <v/>
      </c>
      <c r="GE313" s="46" t="str">
        <f t="shared" si="1595"/>
        <v/>
      </c>
      <c r="GF313" s="37"/>
      <c r="GH313" s="47"/>
      <c r="GI313" s="45"/>
      <c r="GJ313" s="45" t="str">
        <f>IF(GI313="","",GI313-GI312)</f>
        <v/>
      </c>
      <c r="GK313" s="45"/>
      <c r="GL313" s="45" t="str">
        <f>IF(GK313="","",GK313-GK312)</f>
        <v/>
      </c>
      <c r="GM313" s="45"/>
      <c r="GN313" s="45" t="str">
        <f>IF(GM313="","",GM312+GO312-GM313)</f>
        <v/>
      </c>
      <c r="GO313" s="45"/>
      <c r="GP313" s="43"/>
      <c r="GQ313" s="43" t="str">
        <f>IF(GI313="","",GQ312)</f>
        <v/>
      </c>
      <c r="GR313" s="45" t="str">
        <f t="shared" si="1596"/>
        <v/>
      </c>
      <c r="GS313" s="46" t="str">
        <f t="shared" si="1597"/>
        <v/>
      </c>
      <c r="GT313" s="37"/>
      <c r="GU313" s="61"/>
      <c r="GV313" s="47"/>
      <c r="GW313" s="30"/>
      <c r="GX313" s="45"/>
      <c r="GY313" s="45" t="str">
        <f t="shared" si="1433"/>
        <v/>
      </c>
      <c r="GZ313" s="45"/>
      <c r="HA313" s="45" t="str">
        <f t="shared" si="1434"/>
        <v/>
      </c>
      <c r="HB313" s="45">
        <v>1</v>
      </c>
      <c r="HC313" s="45">
        <f t="shared" si="1435"/>
        <v>5</v>
      </c>
      <c r="HD313" s="27">
        <v>2</v>
      </c>
      <c r="HE313" s="63" t="str">
        <f>IF(GX311="","",HE309)</f>
        <v>アンパンおべんとパズル</v>
      </c>
      <c r="HF313" s="67">
        <f>IF(GX311="","",HF309)</f>
        <v>1100</v>
      </c>
      <c r="HG313" s="45">
        <f t="shared" si="1436"/>
        <v>5500</v>
      </c>
      <c r="HH313" s="46">
        <f>IF(HC313="","",HG313/(GY312*100))</f>
        <v>0.14322916666666666</v>
      </c>
      <c r="HI313" s="37"/>
      <c r="HK313" s="47"/>
      <c r="HL313" s="45">
        <v>2370</v>
      </c>
      <c r="HM313" s="45">
        <f t="shared" si="1437"/>
        <v>30</v>
      </c>
      <c r="HN313" s="45">
        <v>63</v>
      </c>
      <c r="HO313" s="45">
        <f t="shared" si="1438"/>
        <v>3</v>
      </c>
      <c r="HP313" s="45">
        <v>9</v>
      </c>
      <c r="HQ313" s="45">
        <f t="shared" si="1439"/>
        <v>50</v>
      </c>
      <c r="HR313" s="27">
        <v>2</v>
      </c>
      <c r="HS313" s="63" t="str">
        <f t="shared" si="1608"/>
        <v>ゲームアーク</v>
      </c>
      <c r="HT313" s="67">
        <f t="shared" si="1608"/>
        <v>600</v>
      </c>
      <c r="HU313" s="45">
        <f t="shared" si="1442"/>
        <v>30000</v>
      </c>
      <c r="HV313" s="46">
        <f t="shared" si="1443"/>
        <v>10</v>
      </c>
      <c r="HW313" s="37"/>
      <c r="HX313" s="360"/>
      <c r="HY313" s="47"/>
      <c r="HZ313" s="45">
        <v>7982</v>
      </c>
      <c r="IA313" s="45">
        <f t="shared" si="1444"/>
        <v>321</v>
      </c>
      <c r="IB313" s="45">
        <v>197</v>
      </c>
      <c r="IC313" s="45">
        <f t="shared" si="1445"/>
        <v>6</v>
      </c>
      <c r="ID313" s="45">
        <v>17</v>
      </c>
      <c r="IE313" s="45">
        <f t="shared" si="1446"/>
        <v>12</v>
      </c>
      <c r="IF313" s="27">
        <v>15</v>
      </c>
      <c r="IG313" s="63" t="str">
        <f t="shared" si="1598"/>
        <v>ボンボンドロップシール</v>
      </c>
      <c r="IH313" s="67">
        <f t="shared" si="1599"/>
        <v>300</v>
      </c>
      <c r="II313" s="45">
        <f t="shared" si="1448"/>
        <v>3600</v>
      </c>
      <c r="IJ313" s="46">
        <f t="shared" si="1449"/>
        <v>0.11214953271028037</v>
      </c>
      <c r="IK313" s="37"/>
      <c r="IL313" s="29"/>
      <c r="IM313" s="47"/>
      <c r="IN313" s="45">
        <v>5420</v>
      </c>
      <c r="IO313" s="45">
        <f t="shared" si="1450"/>
        <v>37</v>
      </c>
      <c r="IP313" s="45">
        <v>396</v>
      </c>
      <c r="IQ313" s="45">
        <f t="shared" si="1451"/>
        <v>7</v>
      </c>
      <c r="IR313" s="45">
        <v>65</v>
      </c>
      <c r="IS313" s="45">
        <f t="shared" si="1452"/>
        <v>7</v>
      </c>
      <c r="IT313" s="27">
        <v>8</v>
      </c>
      <c r="IU313" s="63" t="str">
        <f t="shared" si="1573"/>
        <v>アングリーキーホルダー</v>
      </c>
      <c r="IV313" s="67">
        <f t="shared" si="1572"/>
        <v>200</v>
      </c>
      <c r="IW313" s="45">
        <f t="shared" si="1454"/>
        <v>1400</v>
      </c>
      <c r="IX313" s="46">
        <f t="shared" si="1455"/>
        <v>0.3783783783783784</v>
      </c>
      <c r="IY313" s="37"/>
      <c r="IZ313" s="61"/>
      <c r="JA313" s="47"/>
      <c r="JB313" s="45">
        <v>8627</v>
      </c>
      <c r="JC313" s="45">
        <f t="shared" si="1456"/>
        <v>47</v>
      </c>
      <c r="JD313" s="45">
        <v>503</v>
      </c>
      <c r="JE313" s="45">
        <f t="shared" si="1457"/>
        <v>1</v>
      </c>
      <c r="JF313" s="45">
        <v>95</v>
      </c>
      <c r="JG313" s="45">
        <f t="shared" si="1458"/>
        <v>17</v>
      </c>
      <c r="JH313" s="27">
        <v>0</v>
      </c>
      <c r="JI313" s="63" t="str">
        <f t="shared" si="1459"/>
        <v>AIモンスターラバー</v>
      </c>
      <c r="JJ313" s="67">
        <f t="shared" si="1460"/>
        <v>250</v>
      </c>
      <c r="JK313" s="45">
        <f t="shared" si="1461"/>
        <v>4250</v>
      </c>
      <c r="JL313" s="46">
        <f t="shared" si="1462"/>
        <v>0.9042553191489362</v>
      </c>
      <c r="JM313" s="37"/>
      <c r="JN313" s="29"/>
      <c r="JO313" s="47"/>
      <c r="JP313" s="45">
        <v>6727</v>
      </c>
      <c r="JQ313" s="45">
        <f t="shared" si="1463"/>
        <v>12</v>
      </c>
      <c r="JR313" s="45">
        <v>305</v>
      </c>
      <c r="JS313" s="45">
        <f t="shared" si="1464"/>
        <v>3</v>
      </c>
      <c r="JT313" s="45">
        <v>18</v>
      </c>
      <c r="JU313" s="45">
        <f t="shared" si="1465"/>
        <v>0</v>
      </c>
      <c r="JV313" s="27">
        <v>0</v>
      </c>
      <c r="JW313" s="63" t="str">
        <f t="shared" si="1466"/>
        <v>サンリオホワイトマスコット</v>
      </c>
      <c r="JX313" s="67">
        <f t="shared" si="1467"/>
        <v>0</v>
      </c>
      <c r="JY313" s="45">
        <f t="shared" si="1468"/>
        <v>0</v>
      </c>
      <c r="JZ313" s="46">
        <f t="shared" si="1469"/>
        <v>0</v>
      </c>
      <c r="KA313" s="37"/>
      <c r="KB313" s="51"/>
      <c r="KC313" s="47"/>
      <c r="KD313" s="45">
        <v>13404</v>
      </c>
      <c r="KE313" s="45">
        <f>IF(KD313="","",KD313-KD309)</f>
        <v>69</v>
      </c>
      <c r="KF313" s="45">
        <v>717</v>
      </c>
      <c r="KG313" s="45">
        <f>IF(KF313="","",KF313-KF309)</f>
        <v>9</v>
      </c>
      <c r="KH313" s="45">
        <v>18</v>
      </c>
      <c r="KI313" s="45">
        <f>IF(KH313="","",KH309+KJ309-KH313)</f>
        <v>0</v>
      </c>
      <c r="KJ313" s="27"/>
      <c r="KK313" s="63" t="str">
        <f>IF(KD313="","",KK309)</f>
        <v>ラブブマスコット</v>
      </c>
      <c r="KL313" s="67">
        <f>IF(KE313="","",KL309)</f>
        <v>250</v>
      </c>
      <c r="KM313" s="45">
        <f>IF(KH313="","",KI313*KL313)</f>
        <v>0</v>
      </c>
      <c r="KN313" s="46">
        <f>IF(KI313="","",KM313/(KE313*100))</f>
        <v>0</v>
      </c>
      <c r="KO313" s="37"/>
      <c r="KP313" s="29"/>
      <c r="KQ313" s="47"/>
      <c r="KR313" s="45">
        <v>3472</v>
      </c>
      <c r="KS313" s="45">
        <f>IF(KR313="","",KR313-KR309)</f>
        <v>51</v>
      </c>
      <c r="KT313" s="45">
        <v>119</v>
      </c>
      <c r="KU313" s="45">
        <f>IF(KT313="","",KT313-KT309)</f>
        <v>0</v>
      </c>
      <c r="KV313" s="45">
        <v>10</v>
      </c>
      <c r="KW313" s="45">
        <f>IF(KV313="","",KV309+KX309-KV313)</f>
        <v>10</v>
      </c>
      <c r="KX313" s="27">
        <v>0</v>
      </c>
      <c r="KY313" s="63" t="str">
        <f>IF(KR313="","",KY309)</f>
        <v>ゲームアーク</v>
      </c>
      <c r="KZ313" s="67">
        <f>IF(KS313="","",KZ309)</f>
        <v>0</v>
      </c>
      <c r="LA313" s="45">
        <f>IF(KV313="","",KW313*KZ313)</f>
        <v>0</v>
      </c>
      <c r="LB313" s="46">
        <f>IF(KW313="","",LA313/(KS313*100))</f>
        <v>0</v>
      </c>
      <c r="LC313" s="37"/>
      <c r="LD313" s="29"/>
      <c r="LE313" s="47"/>
      <c r="LF313" s="45"/>
      <c r="LG313" s="45"/>
      <c r="LH313" s="45"/>
      <c r="LI313" s="45" t="str">
        <f t="shared" si="1611"/>
        <v/>
      </c>
      <c r="LJ313" s="43"/>
      <c r="LK313" s="45" t="str">
        <f t="shared" si="1612"/>
        <v/>
      </c>
      <c r="LL313" s="45"/>
      <c r="LM313" s="73" t="str">
        <f>IF(LF312="","",LM310)</f>
        <v/>
      </c>
      <c r="LN313" s="67" t="str">
        <f>IF(LG312="","",LN310)</f>
        <v/>
      </c>
      <c r="LO313" s="45" t="str">
        <f t="shared" si="1613"/>
        <v/>
      </c>
      <c r="LP313" s="46"/>
      <c r="LQ313" s="37"/>
      <c r="LR313" s="29"/>
      <c r="LS313" s="47"/>
      <c r="LT313" s="45"/>
      <c r="LU313" s="45" t="str">
        <f>IF(LT313="","",LT313-LT312)</f>
        <v/>
      </c>
      <c r="LV313" s="45"/>
      <c r="LW313" s="45" t="str">
        <f>IF(LV313="","",LV313-LV312)</f>
        <v/>
      </c>
      <c r="LX313" s="45"/>
      <c r="LY313" s="45" t="str">
        <f>IF(LX313="","",LX312+LZ312-LX313)</f>
        <v/>
      </c>
      <c r="LZ313" s="45"/>
      <c r="MA313" s="43"/>
      <c r="MB313" s="43" t="str">
        <f>IF(LT313="","",MB312)</f>
        <v/>
      </c>
      <c r="MC313" s="45" t="str">
        <f t="shared" si="1600"/>
        <v/>
      </c>
      <c r="MD313" s="46" t="str">
        <f t="shared" si="1601"/>
        <v/>
      </c>
      <c r="ME313" s="37"/>
      <c r="MF313" s="29"/>
      <c r="MG313" s="47"/>
      <c r="MH313" s="45"/>
      <c r="MI313" s="45" t="str">
        <f>IF(MH313="","",MH313-MH312)</f>
        <v/>
      </c>
      <c r="MJ313" s="45"/>
      <c r="MK313" s="45" t="str">
        <f>IF(MJ313="","",MJ313-MJ312)</f>
        <v/>
      </c>
      <c r="ML313" s="45"/>
      <c r="MM313" s="45" t="str">
        <f>IF(ML313="","",ML312+MN312-ML313)</f>
        <v/>
      </c>
      <c r="MN313" s="45"/>
      <c r="MO313" s="43"/>
      <c r="MP313" s="43" t="str">
        <f>IF(MH313="","",MP312)</f>
        <v/>
      </c>
      <c r="MQ313" s="45" t="str">
        <f t="shared" si="1602"/>
        <v/>
      </c>
      <c r="MR313" s="46" t="str">
        <f t="shared" si="1603"/>
        <v/>
      </c>
      <c r="MS313" s="37"/>
      <c r="MT313" s="29"/>
      <c r="MU313" s="47"/>
      <c r="MV313" s="45"/>
      <c r="MW313" s="45" t="str">
        <f>IF(MV313="","",MV313-MV312)</f>
        <v/>
      </c>
      <c r="MX313" s="45"/>
      <c r="MY313" s="45" t="str">
        <f>IF(MX313="","",MX313-MX312)</f>
        <v/>
      </c>
      <c r="MZ313" s="45"/>
      <c r="NA313" s="45" t="str">
        <f>IF(MZ313="","",MZ312+NB312-MZ313)</f>
        <v/>
      </c>
      <c r="NB313" s="45"/>
      <c r="NC313" s="43"/>
      <c r="ND313" s="43" t="str">
        <f>IF(MV313="","",ND312)</f>
        <v/>
      </c>
      <c r="NE313" s="45" t="str">
        <f t="shared" si="1604"/>
        <v/>
      </c>
      <c r="NF313" s="46" t="str">
        <f t="shared" si="1605"/>
        <v/>
      </c>
      <c r="NG313" s="37"/>
      <c r="NH313" s="29"/>
      <c r="NI313" s="47"/>
      <c r="NJ313" s="45"/>
      <c r="NK313" s="45" t="str">
        <f>IF(NJ313="","",NJ313-NJ312)</f>
        <v/>
      </c>
      <c r="NL313" s="45"/>
      <c r="NM313" s="45" t="str">
        <f>IF(NL313="","",NL313-NL312)</f>
        <v/>
      </c>
      <c r="NN313" s="45"/>
      <c r="NO313" s="45" t="str">
        <f>IF(NN313="","",NN312+NP312-NN313)</f>
        <v/>
      </c>
      <c r="NP313" s="45"/>
      <c r="NQ313" s="43"/>
      <c r="NR313" s="43" t="str">
        <f>IF(NJ313="","",NR312)</f>
        <v/>
      </c>
      <c r="NS313" s="45" t="str">
        <f t="shared" si="1606"/>
        <v/>
      </c>
      <c r="NT313" s="46" t="str">
        <f t="shared" si="1607"/>
        <v/>
      </c>
      <c r="NU313" s="37"/>
    </row>
    <row r="314" spans="1:385" ht="15" customHeight="1" thickBot="1" x14ac:dyDescent="0.3">
      <c r="A314" s="38"/>
      <c r="B314" s="39"/>
      <c r="C314" s="40"/>
      <c r="D314" s="40"/>
      <c r="E314" s="41"/>
      <c r="F314" s="41"/>
      <c r="G314" s="40"/>
      <c r="H314" s="42"/>
      <c r="I314" s="45"/>
      <c r="J314" s="45" t="str">
        <f>IF(I314="","",I314-I313)</f>
        <v/>
      </c>
      <c r="K314" s="45"/>
      <c r="L314" s="45"/>
      <c r="M314" s="45"/>
      <c r="N314" s="45" t="str">
        <f>IF(M314="","",M313+O313-M314)</f>
        <v/>
      </c>
      <c r="O314" s="45"/>
      <c r="P314" s="43"/>
      <c r="Q314" s="43" t="str">
        <f>IF(I314="","",Q313)</f>
        <v/>
      </c>
      <c r="R314" s="45" t="str">
        <f t="shared" si="1576"/>
        <v/>
      </c>
      <c r="S314" s="46" t="str">
        <f t="shared" si="1577"/>
        <v/>
      </c>
      <c r="T314" s="37"/>
      <c r="U314" s="29"/>
      <c r="V314" s="47"/>
      <c r="W314" s="67"/>
      <c r="X314" s="45" t="str">
        <f>IF(W314="","",W314-W313)</f>
        <v/>
      </c>
      <c r="Y314" s="45"/>
      <c r="Z314" s="45"/>
      <c r="AA314" s="45"/>
      <c r="AB314" s="45" t="str">
        <f>IF(AA314="","",AA313+AC313-AA314)</f>
        <v/>
      </c>
      <c r="AC314" s="45"/>
      <c r="AD314" s="45"/>
      <c r="AE314" s="45"/>
      <c r="AF314" s="45" t="str">
        <f t="shared" si="1578"/>
        <v/>
      </c>
      <c r="AG314" s="46" t="str">
        <f t="shared" si="1579"/>
        <v/>
      </c>
      <c r="AH314" s="37"/>
      <c r="AI314" s="29"/>
      <c r="AJ314" s="47"/>
      <c r="AK314" s="45"/>
      <c r="AL314" s="45" t="str">
        <f>IF(AK314="","",AK314-AK313)</f>
        <v/>
      </c>
      <c r="AM314" s="45"/>
      <c r="AN314" s="45" t="str">
        <f>IF(AM314="","",AM314-AM313)</f>
        <v/>
      </c>
      <c r="AO314" s="45"/>
      <c r="AP314" s="45" t="str">
        <f>IF(AO314="","",AO313+AQ313-AO314)</f>
        <v/>
      </c>
      <c r="AQ314" s="45"/>
      <c r="AR314" s="45"/>
      <c r="AS314" s="45"/>
      <c r="AT314" s="45" t="str">
        <f t="shared" si="1580"/>
        <v/>
      </c>
      <c r="AU314" s="46" t="str">
        <f t="shared" si="1581"/>
        <v/>
      </c>
      <c r="AV314" s="37"/>
      <c r="AW314" s="29"/>
      <c r="AX314" s="47"/>
      <c r="AY314" s="45"/>
      <c r="AZ314" s="45" t="str">
        <f>IF(AY314="","",AY314-AY313)</f>
        <v/>
      </c>
      <c r="BA314" s="45"/>
      <c r="BB314" s="45" t="str">
        <f>IF(BA314="","",BA314-BA313)</f>
        <v/>
      </c>
      <c r="BC314" s="45"/>
      <c r="BD314" s="45" t="str">
        <f>IF(BC314="","",BC313+BE313-BC314)</f>
        <v/>
      </c>
      <c r="BE314" s="45"/>
      <c r="BF314" s="45"/>
      <c r="BG314" s="45"/>
      <c r="BH314" s="45" t="str">
        <f t="shared" si="1582"/>
        <v/>
      </c>
      <c r="BI314" s="46" t="str">
        <f t="shared" si="1583"/>
        <v/>
      </c>
      <c r="BJ314" s="37"/>
      <c r="BK314" s="29"/>
      <c r="BL314" s="75"/>
      <c r="BM314" s="76">
        <v>2804</v>
      </c>
      <c r="BN314" s="76">
        <f t="shared" si="1412"/>
        <v>53</v>
      </c>
      <c r="BO314" s="76">
        <v>31</v>
      </c>
      <c r="BP314" s="76">
        <f t="shared" si="1413"/>
        <v>2</v>
      </c>
      <c r="BQ314" s="76">
        <v>3</v>
      </c>
      <c r="BR314" s="76">
        <f t="shared" si="1414"/>
        <v>2</v>
      </c>
      <c r="BS314" s="184">
        <v>0</v>
      </c>
      <c r="BT314" s="78" t="str">
        <f t="shared" si="1574"/>
        <v>モンチッチフェイスポーチ</v>
      </c>
      <c r="BU314" s="79">
        <f t="shared" si="1575"/>
        <v>1100</v>
      </c>
      <c r="BV314" s="76">
        <f t="shared" si="1417"/>
        <v>2200</v>
      </c>
      <c r="BW314" s="80">
        <f t="shared" si="1418"/>
        <v>0.41509433962264153</v>
      </c>
      <c r="BX314" s="37"/>
      <c r="BY314" s="57"/>
      <c r="BZ314" s="75"/>
      <c r="CA314" s="76">
        <v>7366</v>
      </c>
      <c r="CB314" s="76">
        <f t="shared" si="1419"/>
        <v>24</v>
      </c>
      <c r="CC314" s="76">
        <v>409</v>
      </c>
      <c r="CD314" s="76">
        <f t="shared" si="1420"/>
        <v>1</v>
      </c>
      <c r="CE314" s="76">
        <v>11</v>
      </c>
      <c r="CF314" s="76">
        <f t="shared" si="1421"/>
        <v>1</v>
      </c>
      <c r="CG314" s="76">
        <v>1</v>
      </c>
      <c r="CH314" s="78" t="str">
        <f>IF(CA314="","",CH310)</f>
        <v>ギャルキティマスコット</v>
      </c>
      <c r="CI314" s="79">
        <f>IF(CB314="","",CI310)</f>
        <v>198</v>
      </c>
      <c r="CJ314" s="76">
        <f t="shared" si="1424"/>
        <v>198</v>
      </c>
      <c r="CK314" s="80">
        <f t="shared" si="1425"/>
        <v>8.2500000000000004E-2</v>
      </c>
      <c r="CL314" s="37"/>
      <c r="CM314" s="29"/>
      <c r="CN314" s="75"/>
      <c r="CO314" s="76">
        <v>2864</v>
      </c>
      <c r="CP314" s="76">
        <f t="shared" si="1426"/>
        <v>25</v>
      </c>
      <c r="CQ314" s="76">
        <v>141</v>
      </c>
      <c r="CR314" s="76">
        <f t="shared" si="1427"/>
        <v>4</v>
      </c>
      <c r="CS314" s="76">
        <v>90</v>
      </c>
      <c r="CT314" s="76">
        <f t="shared" si="1428"/>
        <v>8</v>
      </c>
      <c r="CU314" s="76">
        <v>0</v>
      </c>
      <c r="CV314" s="78" t="str">
        <f t="shared" si="1610"/>
        <v>AIラバーキーホルダー</v>
      </c>
      <c r="CW314" s="79">
        <f t="shared" si="1609"/>
        <v>198</v>
      </c>
      <c r="CX314" s="76">
        <f t="shared" si="1431"/>
        <v>1584</v>
      </c>
      <c r="CY314" s="80">
        <f t="shared" si="1432"/>
        <v>0.63360000000000005</v>
      </c>
      <c r="CZ314" s="37"/>
      <c r="DA314" s="29"/>
      <c r="DB314" s="47"/>
      <c r="DC314" s="45"/>
      <c r="DD314" s="45" t="str">
        <f>IF(DC314="","",DC314-DC313)</f>
        <v/>
      </c>
      <c r="DE314" s="45"/>
      <c r="DF314" s="45"/>
      <c r="DG314" s="45"/>
      <c r="DH314" s="45" t="str">
        <f>IF(DG314="","",DG313+DI313-DG314)</f>
        <v/>
      </c>
      <c r="DI314" s="45"/>
      <c r="DJ314" s="43"/>
      <c r="DK314" s="43" t="str">
        <f>IF(DC314="","",DK313)</f>
        <v/>
      </c>
      <c r="DL314" s="45" t="str">
        <f t="shared" si="1584"/>
        <v/>
      </c>
      <c r="DM314" s="46" t="str">
        <f t="shared" si="1585"/>
        <v/>
      </c>
      <c r="DN314" s="37"/>
      <c r="DO314" s="29"/>
      <c r="DP314" s="47"/>
      <c r="DQ314" s="45"/>
      <c r="DR314" s="45" t="str">
        <f>IF(DQ314="","",DQ314-DQ313)</f>
        <v/>
      </c>
      <c r="DS314" s="45"/>
      <c r="DT314" s="45"/>
      <c r="DU314" s="45"/>
      <c r="DV314" s="45" t="str">
        <f>IF(DU314="","",DU313+DW313-DU314)</f>
        <v/>
      </c>
      <c r="DW314" s="45"/>
      <c r="DX314" s="43"/>
      <c r="DY314" s="43" t="str">
        <f>IF(DQ314="","",DY313)</f>
        <v/>
      </c>
      <c r="DZ314" s="45" t="str">
        <f t="shared" si="1586"/>
        <v/>
      </c>
      <c r="EA314" s="46" t="str">
        <f t="shared" si="1587"/>
        <v/>
      </c>
      <c r="EB314" s="37"/>
      <c r="ED314" s="47"/>
      <c r="EE314" s="45"/>
      <c r="EF314" s="45" t="str">
        <f>IF(EE314="","",EE314-EE313)</f>
        <v/>
      </c>
      <c r="EG314" s="45"/>
      <c r="EH314" s="45"/>
      <c r="EI314" s="45"/>
      <c r="EJ314" s="45" t="str">
        <f>IF(EI314="","",EI313+EK313-EI314)</f>
        <v/>
      </c>
      <c r="EK314" s="45"/>
      <c r="EL314" s="43"/>
      <c r="EM314" s="43" t="str">
        <f>IF(EE314="","",EM313)</f>
        <v/>
      </c>
      <c r="EN314" s="45" t="str">
        <f t="shared" si="1588"/>
        <v/>
      </c>
      <c r="EO314" s="46" t="str">
        <f t="shared" si="1589"/>
        <v/>
      </c>
      <c r="EP314" s="37"/>
      <c r="ER314" s="47"/>
      <c r="ES314" s="45"/>
      <c r="ET314" s="45" t="str">
        <f>IF(ES314="","",ES314-ES313)</f>
        <v/>
      </c>
      <c r="EU314" s="45"/>
      <c r="EV314" s="45"/>
      <c r="EW314" s="45"/>
      <c r="EX314" s="45" t="str">
        <f>IF(EW314="","",EW313+EY313-EW314)</f>
        <v/>
      </c>
      <c r="EY314" s="45"/>
      <c r="EZ314" s="43"/>
      <c r="FA314" s="43" t="str">
        <f>IF(ES314="","",FA313)</f>
        <v/>
      </c>
      <c r="FB314" s="45" t="str">
        <f t="shared" si="1590"/>
        <v/>
      </c>
      <c r="FC314" s="46" t="str">
        <f t="shared" si="1591"/>
        <v/>
      </c>
      <c r="FD314" s="37"/>
      <c r="FF314" s="47"/>
      <c r="FG314" s="45"/>
      <c r="FH314" s="45" t="str">
        <f>IF(FG314="","",FG314-FG313)</f>
        <v/>
      </c>
      <c r="FI314" s="45"/>
      <c r="FJ314" s="45"/>
      <c r="FK314" s="45"/>
      <c r="FL314" s="45" t="str">
        <f>IF(FK314="","",FK313+FM313-FK314)</f>
        <v/>
      </c>
      <c r="FM314" s="45"/>
      <c r="FN314" s="43"/>
      <c r="FO314" s="43" t="str">
        <f>IF(FG314="","",FO313)</f>
        <v/>
      </c>
      <c r="FP314" s="45" t="str">
        <f t="shared" si="1592"/>
        <v/>
      </c>
      <c r="FQ314" s="46" t="str">
        <f t="shared" si="1593"/>
        <v/>
      </c>
      <c r="FR314" s="37"/>
      <c r="FS314" s="29"/>
      <c r="FT314" s="47"/>
      <c r="FU314" s="45"/>
      <c r="FV314" s="45" t="str">
        <f>IF(FU314="","",FU314-FU313)</f>
        <v/>
      </c>
      <c r="FW314" s="45"/>
      <c r="FX314" s="45"/>
      <c r="FY314" s="45"/>
      <c r="FZ314" s="45" t="str">
        <f>IF(FY314="","",FY313+GA313-FY314)</f>
        <v/>
      </c>
      <c r="GA314" s="45"/>
      <c r="GB314" s="43"/>
      <c r="GC314" s="43" t="str">
        <f>IF(FU314="","",GC313)</f>
        <v/>
      </c>
      <c r="GD314" s="45" t="str">
        <f t="shared" si="1594"/>
        <v/>
      </c>
      <c r="GE314" s="46" t="str">
        <f t="shared" si="1595"/>
        <v/>
      </c>
      <c r="GF314" s="37"/>
      <c r="GH314" s="47"/>
      <c r="GI314" s="45"/>
      <c r="GJ314" s="45" t="str">
        <f>IF(GI314="","",GI314-GI313)</f>
        <v/>
      </c>
      <c r="GK314" s="45"/>
      <c r="GL314" s="45"/>
      <c r="GM314" s="45"/>
      <c r="GN314" s="45" t="str">
        <f>IF(GM314="","",GM313+GO313-GM314)</f>
        <v/>
      </c>
      <c r="GO314" s="45"/>
      <c r="GP314" s="43"/>
      <c r="GQ314" s="43" t="str">
        <f>IF(GI314="","",GQ313)</f>
        <v/>
      </c>
      <c r="GR314" s="45" t="str">
        <f t="shared" si="1596"/>
        <v/>
      </c>
      <c r="GS314" s="46" t="str">
        <f t="shared" si="1597"/>
        <v/>
      </c>
      <c r="GT314" s="37"/>
      <c r="GU314" s="61"/>
      <c r="GV314" s="75"/>
      <c r="GW314" s="84"/>
      <c r="GX314" s="76"/>
      <c r="GY314" s="76" t="str">
        <f t="shared" si="1433"/>
        <v/>
      </c>
      <c r="GZ314" s="76"/>
      <c r="HA314" s="76" t="str">
        <f t="shared" si="1434"/>
        <v/>
      </c>
      <c r="HB314" s="76">
        <v>0</v>
      </c>
      <c r="HC314" s="76">
        <f t="shared" si="1435"/>
        <v>4</v>
      </c>
      <c r="HD314" s="76">
        <v>3</v>
      </c>
      <c r="HE314" s="78" t="str">
        <f>IF(GX312="","",HE310)</f>
        <v>ボンボンドロップシール</v>
      </c>
      <c r="HF314" s="79">
        <f>IF(GX311="","",HF310)</f>
        <v>2000</v>
      </c>
      <c r="HG314" s="76">
        <f t="shared" si="1436"/>
        <v>8000</v>
      </c>
      <c r="HH314" s="80">
        <f>IF(HC314="","",HG314/(GY312*100))</f>
        <v>0.20833333333333334</v>
      </c>
      <c r="HI314" s="37"/>
      <c r="HK314" s="75"/>
      <c r="HL314" s="76">
        <v>1405</v>
      </c>
      <c r="HM314" s="76">
        <f t="shared" si="1437"/>
        <v>25</v>
      </c>
      <c r="HN314" s="76">
        <v>33</v>
      </c>
      <c r="HO314" s="76">
        <f t="shared" si="1438"/>
        <v>1</v>
      </c>
      <c r="HP314" s="76">
        <v>10</v>
      </c>
      <c r="HQ314" s="76">
        <f t="shared" si="1439"/>
        <v>2</v>
      </c>
      <c r="HR314" s="76">
        <v>1</v>
      </c>
      <c r="HS314" s="78" t="str">
        <f t="shared" si="1608"/>
        <v>ギャルキティマスコット</v>
      </c>
      <c r="HT314" s="79">
        <f t="shared" si="1608"/>
        <v>0</v>
      </c>
      <c r="HU314" s="76">
        <f t="shared" si="1442"/>
        <v>0</v>
      </c>
      <c r="HV314" s="80">
        <f t="shared" si="1443"/>
        <v>0</v>
      </c>
      <c r="HW314" s="37"/>
      <c r="HX314" s="360"/>
      <c r="HY314" s="75"/>
      <c r="HZ314" s="76">
        <v>8243</v>
      </c>
      <c r="IA314" s="76">
        <f t="shared" si="1444"/>
        <v>30</v>
      </c>
      <c r="IB314" s="76">
        <v>328</v>
      </c>
      <c r="IC314" s="76">
        <f t="shared" si="1445"/>
        <v>2</v>
      </c>
      <c r="ID314" s="76">
        <v>10</v>
      </c>
      <c r="IE314" s="76">
        <f t="shared" si="1446"/>
        <v>2</v>
      </c>
      <c r="IF314" s="76">
        <v>4</v>
      </c>
      <c r="IG314" s="78" t="str">
        <f t="shared" si="1598"/>
        <v>雪見だいふくイヤホン</v>
      </c>
      <c r="IH314" s="79">
        <f t="shared" si="1599"/>
        <v>1100</v>
      </c>
      <c r="II314" s="76">
        <f t="shared" si="1448"/>
        <v>2200</v>
      </c>
      <c r="IJ314" s="80">
        <f t="shared" si="1449"/>
        <v>0.73333333333333328</v>
      </c>
      <c r="IK314" s="37"/>
      <c r="IL314" s="29"/>
      <c r="IM314" s="75"/>
      <c r="IN314" s="76">
        <v>7011</v>
      </c>
      <c r="IO314" s="76">
        <f t="shared" si="1450"/>
        <v>102</v>
      </c>
      <c r="IP314" s="76">
        <v>291</v>
      </c>
      <c r="IQ314" s="76">
        <f t="shared" si="1451"/>
        <v>7</v>
      </c>
      <c r="IR314" s="76">
        <v>34</v>
      </c>
      <c r="IS314" s="76">
        <f t="shared" si="1452"/>
        <v>3</v>
      </c>
      <c r="IT314" s="76">
        <v>14</v>
      </c>
      <c r="IU314" s="78" t="str">
        <f t="shared" si="1573"/>
        <v>しばこ</v>
      </c>
      <c r="IV314" s="79">
        <f t="shared" si="1572"/>
        <v>200</v>
      </c>
      <c r="IW314" s="76">
        <f t="shared" si="1454"/>
        <v>600</v>
      </c>
      <c r="IX314" s="80">
        <f t="shared" si="1455"/>
        <v>5.8823529411764705E-2</v>
      </c>
      <c r="IY314" s="37"/>
      <c r="IZ314" s="61"/>
      <c r="JA314" s="75"/>
      <c r="JB314" s="76">
        <v>1072</v>
      </c>
      <c r="JC314" s="76">
        <f t="shared" si="1456"/>
        <v>103</v>
      </c>
      <c r="JD314" s="76">
        <v>253</v>
      </c>
      <c r="JE314" s="76">
        <f t="shared" si="1457"/>
        <v>5</v>
      </c>
      <c r="JF314" s="76">
        <v>17</v>
      </c>
      <c r="JG314" s="76">
        <f t="shared" si="1458"/>
        <v>70</v>
      </c>
      <c r="JH314" s="76">
        <v>5</v>
      </c>
      <c r="JI314" s="78" t="str">
        <f t="shared" si="1459"/>
        <v>ゲームアーク</v>
      </c>
      <c r="JJ314" s="79">
        <f t="shared" si="1460"/>
        <v>500</v>
      </c>
      <c r="JK314" s="76">
        <f t="shared" si="1461"/>
        <v>35000</v>
      </c>
      <c r="JL314" s="80">
        <f t="shared" si="1462"/>
        <v>3.3980582524271843</v>
      </c>
      <c r="JM314" s="37"/>
      <c r="JN314" s="29"/>
      <c r="JO314" s="75"/>
      <c r="JP314" s="76">
        <v>6024</v>
      </c>
      <c r="JQ314" s="76">
        <f t="shared" si="1463"/>
        <v>70</v>
      </c>
      <c r="JR314" s="76">
        <v>231</v>
      </c>
      <c r="JS314" s="76">
        <f t="shared" si="1464"/>
        <v>1</v>
      </c>
      <c r="JT314" s="76">
        <v>3</v>
      </c>
      <c r="JU314" s="76">
        <f t="shared" si="1465"/>
        <v>3</v>
      </c>
      <c r="JV314" s="184">
        <v>0</v>
      </c>
      <c r="JW314" s="78" t="str">
        <f t="shared" si="1466"/>
        <v>モンチッチフェイスポーチ</v>
      </c>
      <c r="JX314" s="79">
        <f t="shared" si="1467"/>
        <v>660</v>
      </c>
      <c r="JY314" s="76">
        <f t="shared" si="1468"/>
        <v>1980</v>
      </c>
      <c r="JZ314" s="80">
        <f t="shared" si="1469"/>
        <v>0.28285714285714286</v>
      </c>
      <c r="KA314" s="37"/>
      <c r="KB314" s="51"/>
      <c r="KC314" s="75"/>
      <c r="KD314" s="76">
        <v>15503</v>
      </c>
      <c r="KE314" s="76">
        <f>IF(KD314="","",KD314-KD310)</f>
        <v>98</v>
      </c>
      <c r="KF314" s="76">
        <v>802</v>
      </c>
      <c r="KG314" s="76">
        <f>IF(KF314="","",KF314-KF310)</f>
        <v>3</v>
      </c>
      <c r="KH314" s="76">
        <v>145</v>
      </c>
      <c r="KI314" s="76">
        <f>IF(KH314="","",KH310+KJ310-KH314)</f>
        <v>8</v>
      </c>
      <c r="KJ314" s="76"/>
      <c r="KK314" s="78" t="str">
        <f>IF(KD314="","",KK310)</f>
        <v>ＡＩモンスターラバー</v>
      </c>
      <c r="KL314" s="79">
        <f>IF(KE314="","",KL310)</f>
        <v>198</v>
      </c>
      <c r="KM314" s="76">
        <f>IF(KH314="","",KI314*KL314)</f>
        <v>1584</v>
      </c>
      <c r="KN314" s="80">
        <f>IF(KI314="","",KM314/(KE314*100))</f>
        <v>0.16163265306122448</v>
      </c>
      <c r="KO314" s="37"/>
      <c r="KP314" s="29"/>
      <c r="KQ314" s="75"/>
      <c r="KR314" s="76">
        <v>3605</v>
      </c>
      <c r="KS314" s="76">
        <f>IF(KR314="","",KR314-KR310)</f>
        <v>322</v>
      </c>
      <c r="KT314" s="76">
        <v>66</v>
      </c>
      <c r="KU314" s="76">
        <f>IF(KT314="","",KT314-KT310)</f>
        <v>7</v>
      </c>
      <c r="KV314" s="76">
        <v>21</v>
      </c>
      <c r="KW314" s="76">
        <f>IF(KV314="","",KV310+KX310-KV314)</f>
        <v>7</v>
      </c>
      <c r="KX314" s="76">
        <v>10</v>
      </c>
      <c r="KY314" s="78" t="str">
        <f>IF(KR314="","",KY310)</f>
        <v>ボンボンドロップシール</v>
      </c>
      <c r="KZ314" s="79">
        <f>IF(KS314="","",KZ310)</f>
        <v>250</v>
      </c>
      <c r="LA314" s="76">
        <f>IF(KV314="","",KW314*KZ314)</f>
        <v>1750</v>
      </c>
      <c r="LB314" s="80">
        <f>IF(KW314="","",LA314/(KS314*100))</f>
        <v>5.434782608695652E-2</v>
      </c>
      <c r="LC314" s="37"/>
      <c r="LD314" s="29"/>
      <c r="LE314" s="75"/>
      <c r="LF314" s="76"/>
      <c r="LG314" s="76"/>
      <c r="LH314" s="76"/>
      <c r="LI314" s="76" t="str">
        <f t="shared" si="1611"/>
        <v/>
      </c>
      <c r="LJ314" s="77"/>
      <c r="LK314" s="76" t="str">
        <f t="shared" si="1612"/>
        <v/>
      </c>
      <c r="LL314" s="76"/>
      <c r="LM314" s="78" t="str">
        <f>IF(LF312="","",LM311)</f>
        <v/>
      </c>
      <c r="LN314" s="79" t="str">
        <f>IF(LG312="","",LN311)</f>
        <v/>
      </c>
      <c r="LO314" s="76" t="str">
        <f t="shared" si="1613"/>
        <v/>
      </c>
      <c r="LP314" s="80"/>
      <c r="LQ314" s="37"/>
      <c r="LR314" s="29"/>
      <c r="LS314" s="47"/>
      <c r="LT314" s="45"/>
      <c r="LU314" s="45" t="str">
        <f>IF(LT314="","",LT314-LT313)</f>
        <v/>
      </c>
      <c r="LV314" s="45"/>
      <c r="LW314" s="45"/>
      <c r="LX314" s="45"/>
      <c r="LY314" s="45" t="str">
        <f>IF(LX314="","",LX313+LZ313-LX314)</f>
        <v/>
      </c>
      <c r="LZ314" s="45"/>
      <c r="MA314" s="43"/>
      <c r="MB314" s="43" t="str">
        <f>IF(LT314="","",MB313)</f>
        <v/>
      </c>
      <c r="MC314" s="45" t="str">
        <f t="shared" si="1600"/>
        <v/>
      </c>
      <c r="MD314" s="46" t="str">
        <f t="shared" si="1601"/>
        <v/>
      </c>
      <c r="ME314" s="37"/>
      <c r="MF314" s="29"/>
      <c r="MG314" s="47"/>
      <c r="MH314" s="45"/>
      <c r="MI314" s="45" t="str">
        <f>IF(MH314="","",MH314-MH313)</f>
        <v/>
      </c>
      <c r="MJ314" s="45"/>
      <c r="MK314" s="45"/>
      <c r="ML314" s="45"/>
      <c r="MM314" s="45" t="str">
        <f>IF(ML314="","",ML313+MN313-ML314)</f>
        <v/>
      </c>
      <c r="MN314" s="45"/>
      <c r="MO314" s="43"/>
      <c r="MP314" s="43" t="str">
        <f>IF(MH314="","",MP313)</f>
        <v/>
      </c>
      <c r="MQ314" s="45" t="str">
        <f t="shared" si="1602"/>
        <v/>
      </c>
      <c r="MR314" s="46" t="str">
        <f t="shared" si="1603"/>
        <v/>
      </c>
      <c r="MS314" s="37"/>
      <c r="MT314" s="29"/>
      <c r="MU314" s="47"/>
      <c r="MV314" s="45"/>
      <c r="MW314" s="45" t="str">
        <f>IF(MV314="","",MV314-MV313)</f>
        <v/>
      </c>
      <c r="MX314" s="45"/>
      <c r="MY314" s="45"/>
      <c r="MZ314" s="45"/>
      <c r="NA314" s="45" t="str">
        <f>IF(MZ314="","",MZ313+NB313-MZ314)</f>
        <v/>
      </c>
      <c r="NB314" s="45"/>
      <c r="NC314" s="43"/>
      <c r="ND314" s="43" t="str">
        <f>IF(MV314="","",ND313)</f>
        <v/>
      </c>
      <c r="NE314" s="45" t="str">
        <f t="shared" si="1604"/>
        <v/>
      </c>
      <c r="NF314" s="46" t="str">
        <f t="shared" si="1605"/>
        <v/>
      </c>
      <c r="NG314" s="37"/>
      <c r="NH314" s="29"/>
      <c r="NI314" s="47"/>
      <c r="NJ314" s="45"/>
      <c r="NK314" s="45" t="str">
        <f>IF(NJ314="","",NJ314-NJ313)</f>
        <v/>
      </c>
      <c r="NL314" s="45"/>
      <c r="NM314" s="45"/>
      <c r="NN314" s="45"/>
      <c r="NO314" s="45" t="str">
        <f>IF(NN314="","",NN313+NP313-NN314)</f>
        <v/>
      </c>
      <c r="NP314" s="45"/>
      <c r="NQ314" s="43"/>
      <c r="NR314" s="43" t="str">
        <f>IF(NJ314="","",NR313)</f>
        <v/>
      </c>
      <c r="NS314" s="45" t="str">
        <f t="shared" si="1606"/>
        <v/>
      </c>
      <c r="NT314" s="46" t="str">
        <f t="shared" si="1607"/>
        <v/>
      </c>
      <c r="NU314" s="37"/>
    </row>
    <row r="315" spans="1:385" ht="15" customHeight="1" thickTop="1" x14ac:dyDescent="0.25">
      <c r="A315" s="38"/>
      <c r="B315" s="39"/>
      <c r="C315" s="40"/>
      <c r="D315" s="40"/>
      <c r="E315" s="41"/>
      <c r="F315" s="41"/>
      <c r="G315" s="40"/>
      <c r="H315" s="42"/>
      <c r="I315" s="45"/>
      <c r="J315" s="45" t="str">
        <f>IF(I315="","",I315-I316)</f>
        <v/>
      </c>
      <c r="K315" s="45"/>
      <c r="L315" s="45"/>
      <c r="M315" s="45"/>
      <c r="N315" s="45" t="str">
        <f>IF(M315="","",M316+O316-M315)</f>
        <v/>
      </c>
      <c r="O315" s="45"/>
      <c r="P315" s="43"/>
      <c r="Q315" s="43" t="str">
        <f>IF(I315="","",Q316)</f>
        <v/>
      </c>
      <c r="R315" s="45" t="str">
        <f t="shared" si="1576"/>
        <v/>
      </c>
      <c r="S315" s="46" t="str">
        <f t="shared" si="1577"/>
        <v/>
      </c>
      <c r="T315" s="37"/>
      <c r="U315" s="29"/>
      <c r="V315" s="47"/>
      <c r="W315" s="67"/>
      <c r="X315" s="45" t="str">
        <f>IF(W315="","",W315-W316)</f>
        <v/>
      </c>
      <c r="Y315" s="45"/>
      <c r="Z315" s="45"/>
      <c r="AA315" s="45"/>
      <c r="AB315" s="45" t="str">
        <f>IF(AA315="","",AA316+AC316-AA315)</f>
        <v/>
      </c>
      <c r="AC315" s="45"/>
      <c r="AD315" s="45"/>
      <c r="AE315" s="45"/>
      <c r="AF315" s="45" t="str">
        <f t="shared" si="1578"/>
        <v/>
      </c>
      <c r="AG315" s="46" t="str">
        <f t="shared" si="1579"/>
        <v/>
      </c>
      <c r="AH315" s="37"/>
      <c r="AI315" s="29"/>
      <c r="AJ315" s="47"/>
      <c r="AK315" s="45"/>
      <c r="AL315" s="45" t="str">
        <f>IF(AK315="","",AK315-AK316)</f>
        <v/>
      </c>
      <c r="AM315" s="45"/>
      <c r="AN315" s="45" t="str">
        <f>IF(AM315="","",AM315-AM316)</f>
        <v/>
      </c>
      <c r="AO315" s="45"/>
      <c r="AP315" s="45" t="str">
        <f>IF(AO315="","",AO316+AQ316-AO315)</f>
        <v/>
      </c>
      <c r="AQ315" s="45"/>
      <c r="AR315" s="45"/>
      <c r="AS315" s="45"/>
      <c r="AT315" s="45" t="str">
        <f t="shared" si="1580"/>
        <v/>
      </c>
      <c r="AU315" s="46" t="str">
        <f t="shared" si="1581"/>
        <v/>
      </c>
      <c r="AV315" s="37"/>
      <c r="AW315" s="29"/>
      <c r="AX315" s="47"/>
      <c r="AY315" s="45"/>
      <c r="AZ315" s="45" t="str">
        <f>IF(AY315="","",AY315-AY316)</f>
        <v/>
      </c>
      <c r="BA315" s="45"/>
      <c r="BB315" s="45" t="str">
        <f>IF(BA315="","",BA315-BA316)</f>
        <v/>
      </c>
      <c r="BC315" s="45"/>
      <c r="BD315" s="45" t="str">
        <f>IF(BC315="","",BC316+BE316-BC315)</f>
        <v/>
      </c>
      <c r="BE315" s="45"/>
      <c r="BF315" s="45"/>
      <c r="BG315" s="45"/>
      <c r="BH315" s="45" t="str">
        <f t="shared" si="1582"/>
        <v/>
      </c>
      <c r="BI315" s="46" t="str">
        <f t="shared" si="1583"/>
        <v/>
      </c>
      <c r="BJ315" s="37"/>
      <c r="BK315" s="29"/>
      <c r="BL315" s="52"/>
      <c r="BM315" s="45"/>
      <c r="BN315" s="43"/>
      <c r="BO315" s="45"/>
      <c r="BP315" s="87"/>
      <c r="BQ315" s="45"/>
      <c r="BR315" s="43"/>
      <c r="BS315" s="43"/>
      <c r="BT315" s="44"/>
      <c r="BU315" s="48"/>
      <c r="BV315" s="45"/>
      <c r="BW315" s="89"/>
      <c r="BX315" s="37"/>
      <c r="BY315" s="57"/>
      <c r="BZ315" s="52" t="str">
        <f>IF($A297="","",$A297)</f>
        <v/>
      </c>
      <c r="CA315" s="45"/>
      <c r="CB315" s="43"/>
      <c r="CC315" s="45"/>
      <c r="CD315" s="87"/>
      <c r="CE315" s="45"/>
      <c r="CF315" s="43"/>
      <c r="CG315" s="43"/>
      <c r="CH315" s="44"/>
      <c r="CI315" s="48"/>
      <c r="CJ315" s="45"/>
      <c r="CK315" s="89"/>
      <c r="CL315" s="37"/>
      <c r="CM315" s="29"/>
      <c r="CN315" s="52"/>
      <c r="CO315" s="45"/>
      <c r="CP315" s="43"/>
      <c r="CQ315" s="45"/>
      <c r="CR315" s="87"/>
      <c r="CS315" s="45"/>
      <c r="CT315" s="43"/>
      <c r="CU315" s="43"/>
      <c r="CV315" s="44"/>
      <c r="CW315" s="48"/>
      <c r="CX315" s="45"/>
      <c r="CY315" s="89"/>
      <c r="CZ315" s="37"/>
      <c r="DA315" s="29"/>
      <c r="DB315" s="47"/>
      <c r="DC315" s="45"/>
      <c r="DD315" s="45" t="str">
        <f>IF(DC315="","",DC315-DC316)</f>
        <v/>
      </c>
      <c r="DE315" s="45"/>
      <c r="DF315" s="45" t="str">
        <f>IF(DE315="","",DE315-DE316)</f>
        <v/>
      </c>
      <c r="DG315" s="45"/>
      <c r="DH315" s="45" t="str">
        <f>IF(DG315="","",DG316+DI316-DG315)</f>
        <v/>
      </c>
      <c r="DI315" s="45"/>
      <c r="DJ315" s="45"/>
      <c r="DK315" s="45"/>
      <c r="DL315" s="45" t="str">
        <f t="shared" si="1584"/>
        <v/>
      </c>
      <c r="DM315" s="46" t="str">
        <f t="shared" si="1585"/>
        <v/>
      </c>
      <c r="DN315" s="37"/>
      <c r="DO315" s="29"/>
      <c r="DP315" s="47"/>
      <c r="DQ315" s="45"/>
      <c r="DR315" s="45" t="str">
        <f>IF(DQ315="","",DQ315-DQ316)</f>
        <v/>
      </c>
      <c r="DS315" s="45"/>
      <c r="DT315" s="45" t="str">
        <f>IF(DS315="","",DS315-DS316)</f>
        <v/>
      </c>
      <c r="DU315" s="45"/>
      <c r="DV315" s="45" t="str">
        <f>IF(DU315="","",DU316+DW316-DU315)</f>
        <v/>
      </c>
      <c r="DW315" s="45"/>
      <c r="DX315" s="45"/>
      <c r="DY315" s="45"/>
      <c r="DZ315" s="45" t="str">
        <f t="shared" si="1586"/>
        <v/>
      </c>
      <c r="EA315" s="46" t="str">
        <f t="shared" si="1587"/>
        <v/>
      </c>
      <c r="EB315" s="37"/>
      <c r="ED315" s="47"/>
      <c r="EE315" s="45"/>
      <c r="EF315" s="45" t="str">
        <f>IF(EE315="","",EE315-EE316)</f>
        <v/>
      </c>
      <c r="EG315" s="45"/>
      <c r="EH315" s="45" t="str">
        <f>IF(EG315="","",EG315-EG316)</f>
        <v/>
      </c>
      <c r="EI315" s="45"/>
      <c r="EJ315" s="45" t="str">
        <f>IF(EI315="","",EI316+EK316-EI315)</f>
        <v/>
      </c>
      <c r="EK315" s="45"/>
      <c r="EL315" s="45"/>
      <c r="EM315" s="45"/>
      <c r="EN315" s="45" t="str">
        <f t="shared" si="1588"/>
        <v/>
      </c>
      <c r="EO315" s="46" t="str">
        <f t="shared" si="1589"/>
        <v/>
      </c>
      <c r="EP315" s="37"/>
      <c r="ER315" s="47"/>
      <c r="ES315" s="45"/>
      <c r="ET315" s="45" t="str">
        <f>IF(ES315="","",ES315-ES316)</f>
        <v/>
      </c>
      <c r="EU315" s="45"/>
      <c r="EV315" s="45" t="str">
        <f>IF(EU315="","",EU315-EU316)</f>
        <v/>
      </c>
      <c r="EW315" s="45"/>
      <c r="EX315" s="45" t="str">
        <f>IF(EW315="","",EW316+EY316-EW315)</f>
        <v/>
      </c>
      <c r="EY315" s="45"/>
      <c r="EZ315" s="45"/>
      <c r="FA315" s="45"/>
      <c r="FB315" s="45" t="str">
        <f t="shared" si="1590"/>
        <v/>
      </c>
      <c r="FC315" s="46" t="str">
        <f t="shared" si="1591"/>
        <v/>
      </c>
      <c r="FD315" s="37"/>
      <c r="FF315" s="47"/>
      <c r="FG315" s="45"/>
      <c r="FH315" s="45" t="str">
        <f>IF(FG315="","",FG315-FG316)</f>
        <v/>
      </c>
      <c r="FI315" s="45"/>
      <c r="FJ315" s="45" t="str">
        <f>IF(FI315="","",FI315-FI316)</f>
        <v/>
      </c>
      <c r="FK315" s="45"/>
      <c r="FL315" s="45" t="str">
        <f>IF(FK315="","",FK316+FM316-FK315)</f>
        <v/>
      </c>
      <c r="FM315" s="45"/>
      <c r="FN315" s="45"/>
      <c r="FO315" s="45"/>
      <c r="FP315" s="45" t="str">
        <f t="shared" si="1592"/>
        <v/>
      </c>
      <c r="FQ315" s="46" t="str">
        <f t="shared" si="1593"/>
        <v/>
      </c>
      <c r="FR315" s="37"/>
      <c r="FS315" s="29"/>
      <c r="FT315" s="47"/>
      <c r="FU315" s="45"/>
      <c r="FV315" s="45" t="str">
        <f>IF(FU315="","",FU315-FU316)</f>
        <v/>
      </c>
      <c r="FW315" s="45"/>
      <c r="FX315" s="45" t="str">
        <f>IF(FW315="","",FW315-FW316)</f>
        <v/>
      </c>
      <c r="FY315" s="45"/>
      <c r="FZ315" s="45" t="str">
        <f>IF(FY315="","",FY316+GA316-FY315)</f>
        <v/>
      </c>
      <c r="GA315" s="45"/>
      <c r="GB315" s="45"/>
      <c r="GC315" s="45"/>
      <c r="GD315" s="45" t="str">
        <f t="shared" si="1594"/>
        <v/>
      </c>
      <c r="GE315" s="46" t="str">
        <f t="shared" si="1595"/>
        <v/>
      </c>
      <c r="GF315" s="37"/>
      <c r="GH315" s="47"/>
      <c r="GI315" s="45"/>
      <c r="GJ315" s="45" t="str">
        <f>IF(GI315="","",GI315-GI316)</f>
        <v/>
      </c>
      <c r="GK315" s="45"/>
      <c r="GL315" s="45" t="str">
        <f>IF(GK315="","",GK315-GK316)</f>
        <v/>
      </c>
      <c r="GM315" s="45"/>
      <c r="GN315" s="45" t="str">
        <f>IF(GM315="","",GM316+GO316-GM315)</f>
        <v/>
      </c>
      <c r="GO315" s="45"/>
      <c r="GP315" s="45"/>
      <c r="GQ315" s="45"/>
      <c r="GR315" s="45" t="str">
        <f t="shared" si="1596"/>
        <v/>
      </c>
      <c r="GS315" s="46" t="str">
        <f t="shared" si="1597"/>
        <v/>
      </c>
      <c r="GT315" s="37"/>
      <c r="GU315" s="61"/>
      <c r="GV315" s="52" t="str">
        <f>IF($A297="","",$A297)</f>
        <v/>
      </c>
      <c r="GW315" s="62"/>
      <c r="GX315" s="45"/>
      <c r="GY315" s="43"/>
      <c r="GZ315" s="45"/>
      <c r="HA315" s="87"/>
      <c r="HB315" s="45"/>
      <c r="HC315" s="43"/>
      <c r="HD315" s="43"/>
      <c r="HE315" s="44"/>
      <c r="HF315" s="48"/>
      <c r="HG315" s="45"/>
      <c r="HH315" s="89"/>
      <c r="HI315" s="37"/>
      <c r="HK315" s="52"/>
      <c r="HL315" s="45"/>
      <c r="HM315" s="43"/>
      <c r="HN315" s="45"/>
      <c r="HO315" s="87"/>
      <c r="HP315" s="45"/>
      <c r="HQ315" s="43"/>
      <c r="HR315" s="43"/>
      <c r="HS315" s="44"/>
      <c r="HT315" s="48"/>
      <c r="HU315" s="45"/>
      <c r="HV315" s="89"/>
      <c r="HW315" s="37"/>
      <c r="HX315" s="360"/>
      <c r="HY315" s="52"/>
      <c r="HZ315" s="45"/>
      <c r="IA315" s="43"/>
      <c r="IB315" s="45"/>
      <c r="IC315" s="87"/>
      <c r="ID315" s="45"/>
      <c r="IE315" s="43"/>
      <c r="IF315" s="43"/>
      <c r="IG315" s="44"/>
      <c r="IH315" s="48"/>
      <c r="II315" s="45"/>
      <c r="IJ315" s="89"/>
      <c r="IK315" s="37"/>
      <c r="IL315" s="29"/>
      <c r="IM315" s="52"/>
      <c r="IN315" s="45"/>
      <c r="IO315" s="43"/>
      <c r="IP315" s="45"/>
      <c r="IQ315" s="87"/>
      <c r="IR315" s="45"/>
      <c r="IS315" s="43"/>
      <c r="IT315" s="43"/>
      <c r="IU315" s="44"/>
      <c r="IV315" s="48"/>
      <c r="IW315" s="45"/>
      <c r="IX315" s="89"/>
      <c r="IY315" s="37"/>
      <c r="IZ315" s="61"/>
      <c r="JA315" s="52"/>
      <c r="JB315" s="45"/>
      <c r="JC315" s="43"/>
      <c r="JD315" s="45"/>
      <c r="JE315" s="87"/>
      <c r="JF315" s="45"/>
      <c r="JG315" s="43"/>
      <c r="JH315" s="43"/>
      <c r="JI315" s="44"/>
      <c r="JJ315" s="48"/>
      <c r="JK315" s="45"/>
      <c r="JL315" s="89"/>
      <c r="JM315" s="37"/>
      <c r="JN315" s="29"/>
      <c r="JO315" s="52"/>
      <c r="JP315" s="45"/>
      <c r="JQ315" s="43"/>
      <c r="JR315" s="45"/>
      <c r="JS315" s="87"/>
      <c r="JT315" s="45"/>
      <c r="JU315" s="43"/>
      <c r="JV315" s="43"/>
      <c r="JW315" s="44"/>
      <c r="JX315" s="48"/>
      <c r="JY315" s="45"/>
      <c r="JZ315" s="89"/>
      <c r="KA315" s="37"/>
      <c r="KB315" s="51"/>
      <c r="KC315" s="52" t="str">
        <f>IF($A297="","",$A297)</f>
        <v/>
      </c>
      <c r="KD315" s="45"/>
      <c r="KE315" s="43"/>
      <c r="KF315" s="45"/>
      <c r="KG315" s="87"/>
      <c r="KH315" s="45"/>
      <c r="KI315" s="43"/>
      <c r="KJ315" s="43"/>
      <c r="KK315" s="44"/>
      <c r="KL315" s="48"/>
      <c r="KM315" s="45"/>
      <c r="KN315" s="89"/>
      <c r="KO315" s="37"/>
      <c r="KP315" s="29"/>
      <c r="KQ315" s="52"/>
      <c r="KR315" s="45"/>
      <c r="KS315" s="43"/>
      <c r="KT315" s="45"/>
      <c r="KU315" s="87"/>
      <c r="KV315" s="45"/>
      <c r="KW315" s="43"/>
      <c r="KX315" s="43"/>
      <c r="KY315" s="44"/>
      <c r="KZ315" s="48"/>
      <c r="LA315" s="45"/>
      <c r="LB315" s="89"/>
      <c r="LC315" s="37"/>
      <c r="LD315" s="29"/>
      <c r="LE315" s="52" t="str">
        <f>IF(A299="","",A299)</f>
        <v/>
      </c>
      <c r="LF315" s="43"/>
      <c r="LG315" s="86" t="str">
        <f>IF(LF315="","",LF315-LF312)</f>
        <v/>
      </c>
      <c r="LH315" s="43"/>
      <c r="LI315" s="43" t="str">
        <f t="shared" si="1611"/>
        <v/>
      </c>
      <c r="LJ315" s="43"/>
      <c r="LK315" s="87" t="str">
        <f t="shared" si="1612"/>
        <v/>
      </c>
      <c r="LL315" s="43"/>
      <c r="LM315" s="65" t="str">
        <f>IF(LF315="","",LM312)</f>
        <v/>
      </c>
      <c r="LN315" s="48" t="str">
        <f>IF(LG315="","",LN312)</f>
        <v/>
      </c>
      <c r="LO315" s="87" t="str">
        <f t="shared" si="1613"/>
        <v/>
      </c>
      <c r="LP315" s="53"/>
      <c r="LQ315" s="37"/>
      <c r="LR315" s="29"/>
      <c r="LS315" s="47"/>
      <c r="LT315" s="45"/>
      <c r="LU315" s="45" t="str">
        <f>IF(LT315="","",LT315-LT316)</f>
        <v/>
      </c>
      <c r="LV315" s="45"/>
      <c r="LW315" s="45" t="str">
        <f>IF(LV315="","",LV315-LV316)</f>
        <v/>
      </c>
      <c r="LX315" s="45"/>
      <c r="LY315" s="45" t="str">
        <f>IF(LX315="","",LX316+LZ316-LX315)</f>
        <v/>
      </c>
      <c r="LZ315" s="45"/>
      <c r="MA315" s="45"/>
      <c r="MB315" s="45"/>
      <c r="MC315" s="45" t="str">
        <f t="shared" si="1600"/>
        <v/>
      </c>
      <c r="MD315" s="46" t="str">
        <f t="shared" si="1601"/>
        <v/>
      </c>
      <c r="ME315" s="37"/>
      <c r="MF315" s="29"/>
      <c r="MG315" s="47"/>
      <c r="MH315" s="45"/>
      <c r="MI315" s="45" t="str">
        <f>IF(MH315="","",MH315-MH316)</f>
        <v/>
      </c>
      <c r="MJ315" s="45"/>
      <c r="MK315" s="45" t="str">
        <f>IF(MJ315="","",MJ315-MJ316)</f>
        <v/>
      </c>
      <c r="ML315" s="45"/>
      <c r="MM315" s="45" t="str">
        <f>IF(ML315="","",ML316+MN316-ML315)</f>
        <v/>
      </c>
      <c r="MN315" s="45"/>
      <c r="MO315" s="45"/>
      <c r="MP315" s="45"/>
      <c r="MQ315" s="45" t="str">
        <f t="shared" si="1602"/>
        <v/>
      </c>
      <c r="MR315" s="46" t="str">
        <f t="shared" si="1603"/>
        <v/>
      </c>
      <c r="MS315" s="37"/>
      <c r="MT315" s="29"/>
      <c r="MU315" s="47"/>
      <c r="MV315" s="45"/>
      <c r="MW315" s="45" t="str">
        <f>IF(MV315="","",MV315-MV316)</f>
        <v/>
      </c>
      <c r="MX315" s="45"/>
      <c r="MY315" s="45" t="str">
        <f>IF(MX315="","",MX315-MX316)</f>
        <v/>
      </c>
      <c r="MZ315" s="45"/>
      <c r="NA315" s="45" t="str">
        <f>IF(MZ315="","",MZ316+NB316-MZ315)</f>
        <v/>
      </c>
      <c r="NB315" s="45"/>
      <c r="NC315" s="45"/>
      <c r="ND315" s="45"/>
      <c r="NE315" s="45" t="str">
        <f t="shared" si="1604"/>
        <v/>
      </c>
      <c r="NF315" s="46" t="str">
        <f t="shared" si="1605"/>
        <v/>
      </c>
      <c r="NG315" s="37"/>
      <c r="NH315" s="29"/>
      <c r="NI315" s="47"/>
      <c r="NJ315" s="45"/>
      <c r="NK315" s="45" t="str">
        <f>IF(NJ315="","",NJ315-NJ316)</f>
        <v/>
      </c>
      <c r="NL315" s="45"/>
      <c r="NM315" s="45" t="str">
        <f>IF(NL315="","",NL315-NL316)</f>
        <v/>
      </c>
      <c r="NN315" s="45"/>
      <c r="NO315" s="45" t="str">
        <f>IF(NN315="","",NN316+NP316-NN315)</f>
        <v/>
      </c>
      <c r="NP315" s="45"/>
      <c r="NQ315" s="45"/>
      <c r="NR315" s="45"/>
      <c r="NS315" s="45" t="str">
        <f t="shared" si="1606"/>
        <v/>
      </c>
      <c r="NT315" s="46" t="str">
        <f t="shared" si="1607"/>
        <v/>
      </c>
      <c r="NU315" s="37"/>
    </row>
    <row r="316" spans="1:385" ht="15" customHeight="1" x14ac:dyDescent="0.25">
      <c r="A316" s="38"/>
      <c r="B316" s="39"/>
      <c r="C316" s="40"/>
      <c r="D316" s="40"/>
      <c r="E316" s="41"/>
      <c r="F316" s="41"/>
      <c r="G316" s="40"/>
      <c r="H316" s="42"/>
      <c r="I316" s="45"/>
      <c r="J316" s="45" t="str">
        <f>IF(I316="","",I316-I314)</f>
        <v/>
      </c>
      <c r="K316" s="45"/>
      <c r="L316" s="45"/>
      <c r="M316" s="45"/>
      <c r="N316" s="45" t="str">
        <f>IF(M316="","",M314+O314-M316)</f>
        <v/>
      </c>
      <c r="O316" s="45"/>
      <c r="P316" s="43"/>
      <c r="Q316" s="43" t="str">
        <f>IF(I316="","",Q314)</f>
        <v/>
      </c>
      <c r="R316" s="45" t="str">
        <f t="shared" si="1576"/>
        <v/>
      </c>
      <c r="S316" s="46" t="str">
        <f t="shared" si="1577"/>
        <v/>
      </c>
      <c r="T316" s="37"/>
      <c r="U316" s="29"/>
      <c r="V316" s="47"/>
      <c r="W316" s="67"/>
      <c r="X316" s="45" t="str">
        <f>IF(W316="","",W316-W314)</f>
        <v/>
      </c>
      <c r="Y316" s="45"/>
      <c r="Z316" s="45"/>
      <c r="AA316" s="45"/>
      <c r="AB316" s="45" t="str">
        <f>IF(AA316="","",AA314+AC314-AA316)</f>
        <v/>
      </c>
      <c r="AC316" s="45"/>
      <c r="AD316" s="45"/>
      <c r="AE316" s="45"/>
      <c r="AF316" s="45" t="str">
        <f t="shared" si="1578"/>
        <v/>
      </c>
      <c r="AG316" s="46" t="str">
        <f t="shared" si="1579"/>
        <v/>
      </c>
      <c r="AH316" s="37"/>
      <c r="AI316" s="29"/>
      <c r="AJ316" s="47"/>
      <c r="AK316" s="45"/>
      <c r="AL316" s="45" t="str">
        <f>IF(AK316="","",AK316-AK314)</f>
        <v/>
      </c>
      <c r="AM316" s="45"/>
      <c r="AN316" s="45" t="str">
        <f>IF(AM316="","",AM316-AM314)</f>
        <v/>
      </c>
      <c r="AO316" s="45"/>
      <c r="AP316" s="45" t="str">
        <f>IF(AO316="","",AO314+AQ314-AO316)</f>
        <v/>
      </c>
      <c r="AQ316" s="45"/>
      <c r="AR316" s="45"/>
      <c r="AS316" s="45"/>
      <c r="AT316" s="45" t="str">
        <f t="shared" si="1580"/>
        <v/>
      </c>
      <c r="AU316" s="46" t="str">
        <f t="shared" si="1581"/>
        <v/>
      </c>
      <c r="AV316" s="37"/>
      <c r="AW316" s="29"/>
      <c r="AX316" s="47"/>
      <c r="AY316" s="45"/>
      <c r="AZ316" s="45" t="str">
        <f>IF(AY316="","",AY316-AY314)</f>
        <v/>
      </c>
      <c r="BA316" s="45"/>
      <c r="BB316" s="45" t="str">
        <f>IF(BA316="","",BA316-BA314)</f>
        <v/>
      </c>
      <c r="BC316" s="45"/>
      <c r="BD316" s="45" t="str">
        <f>IF(BC316="","",BC314+BE314-BC316)</f>
        <v/>
      </c>
      <c r="BE316" s="45"/>
      <c r="BF316" s="45"/>
      <c r="BG316" s="45"/>
      <c r="BH316" s="45" t="str">
        <f t="shared" si="1582"/>
        <v/>
      </c>
      <c r="BI316" s="46" t="str">
        <f t="shared" si="1583"/>
        <v/>
      </c>
      <c r="BJ316" s="37"/>
      <c r="BK316" s="29"/>
      <c r="BL316" s="52"/>
      <c r="BM316" s="43"/>
      <c r="BN316" s="43"/>
      <c r="BO316" s="43"/>
      <c r="BP316" s="45"/>
      <c r="BQ316" s="43"/>
      <c r="BR316" s="45"/>
      <c r="BS316" s="43"/>
      <c r="BT316" s="63"/>
      <c r="BU316" s="67"/>
      <c r="BV316" s="43"/>
      <c r="BW316" s="46"/>
      <c r="BX316" s="37"/>
      <c r="BY316" s="57"/>
      <c r="BZ316" s="52"/>
      <c r="CA316" s="43"/>
      <c r="CB316" s="43"/>
      <c r="CC316" s="43"/>
      <c r="CD316" s="45"/>
      <c r="CE316" s="43"/>
      <c r="CF316" s="45"/>
      <c r="CG316" s="43"/>
      <c r="CH316" s="63"/>
      <c r="CI316" s="67"/>
      <c r="CJ316" s="43"/>
      <c r="CK316" s="46"/>
      <c r="CL316" s="45"/>
      <c r="CM316" s="29"/>
      <c r="CN316" s="52"/>
      <c r="CO316" s="43"/>
      <c r="CP316" s="43"/>
      <c r="CQ316" s="43"/>
      <c r="CR316" s="45"/>
      <c r="CS316" s="43"/>
      <c r="CT316" s="45"/>
      <c r="CU316" s="43"/>
      <c r="CV316" s="63"/>
      <c r="CW316" s="67"/>
      <c r="CX316" s="43"/>
      <c r="CY316" s="46"/>
      <c r="CZ316" s="45"/>
      <c r="DA316" s="29"/>
      <c r="DB316" s="47"/>
      <c r="DC316" s="45"/>
      <c r="DD316" s="45" t="str">
        <f>IF(DC316="","",DC316-DC314)</f>
        <v/>
      </c>
      <c r="DE316" s="45"/>
      <c r="DF316" s="45" t="str">
        <f>IF(DE316="","",DE316-DE314)</f>
        <v/>
      </c>
      <c r="DG316" s="45"/>
      <c r="DH316" s="45" t="str">
        <f>IF(DG316="","",DG314+DI314-DG316)</f>
        <v/>
      </c>
      <c r="DI316" s="45"/>
      <c r="DJ316" s="45"/>
      <c r="DK316" s="45"/>
      <c r="DL316" s="45" t="str">
        <f t="shared" si="1584"/>
        <v/>
      </c>
      <c r="DM316" s="46" t="str">
        <f t="shared" si="1585"/>
        <v/>
      </c>
      <c r="DN316" s="37"/>
      <c r="DO316" s="29"/>
      <c r="DP316" s="47"/>
      <c r="DQ316" s="45"/>
      <c r="DR316" s="45" t="str">
        <f>IF(DQ316="","",DQ316-DQ314)</f>
        <v/>
      </c>
      <c r="DS316" s="45"/>
      <c r="DT316" s="45" t="str">
        <f>IF(DS316="","",DS316-DS314)</f>
        <v/>
      </c>
      <c r="DU316" s="45"/>
      <c r="DV316" s="45" t="str">
        <f>IF(DU316="","",DU314+DW314-DU316)</f>
        <v/>
      </c>
      <c r="DW316" s="45"/>
      <c r="DX316" s="45"/>
      <c r="DY316" s="45"/>
      <c r="DZ316" s="45" t="str">
        <f t="shared" si="1586"/>
        <v/>
      </c>
      <c r="EA316" s="46" t="str">
        <f t="shared" si="1587"/>
        <v/>
      </c>
      <c r="EB316" s="37"/>
      <c r="ED316" s="47"/>
      <c r="EE316" s="45"/>
      <c r="EF316" s="45" t="str">
        <f>IF(EE316="","",EE316-EE314)</f>
        <v/>
      </c>
      <c r="EG316" s="45"/>
      <c r="EH316" s="45" t="str">
        <f>IF(EG316="","",EG316-EG314)</f>
        <v/>
      </c>
      <c r="EI316" s="45"/>
      <c r="EJ316" s="45" t="str">
        <f>IF(EI316="","",EI314+EK314-EI316)</f>
        <v/>
      </c>
      <c r="EK316" s="45"/>
      <c r="EL316" s="45"/>
      <c r="EM316" s="45"/>
      <c r="EN316" s="45" t="str">
        <f t="shared" si="1588"/>
        <v/>
      </c>
      <c r="EO316" s="46" t="str">
        <f t="shared" si="1589"/>
        <v/>
      </c>
      <c r="EP316" s="37"/>
      <c r="ER316" s="47"/>
      <c r="ES316" s="45"/>
      <c r="ET316" s="45" t="str">
        <f>IF(ES316="","",ES316-ES314)</f>
        <v/>
      </c>
      <c r="EU316" s="45"/>
      <c r="EV316" s="45" t="str">
        <f>IF(EU316="","",EU316-EU314)</f>
        <v/>
      </c>
      <c r="EW316" s="45"/>
      <c r="EX316" s="45" t="str">
        <f>IF(EW316="","",EW314+EY314-EW316)</f>
        <v/>
      </c>
      <c r="EY316" s="45"/>
      <c r="EZ316" s="45"/>
      <c r="FA316" s="45"/>
      <c r="FB316" s="45" t="str">
        <f t="shared" si="1590"/>
        <v/>
      </c>
      <c r="FC316" s="46" t="str">
        <f t="shared" si="1591"/>
        <v/>
      </c>
      <c r="FD316" s="37"/>
      <c r="FF316" s="47"/>
      <c r="FG316" s="45"/>
      <c r="FH316" s="45" t="str">
        <f>IF(FG316="","",FG316-FG314)</f>
        <v/>
      </c>
      <c r="FI316" s="45"/>
      <c r="FJ316" s="45" t="str">
        <f>IF(FI316="","",FI316-FI314)</f>
        <v/>
      </c>
      <c r="FK316" s="45"/>
      <c r="FL316" s="45" t="str">
        <f>IF(FK316="","",FK314+FM314-FK316)</f>
        <v/>
      </c>
      <c r="FM316" s="45"/>
      <c r="FN316" s="45"/>
      <c r="FO316" s="45"/>
      <c r="FP316" s="45" t="str">
        <f t="shared" si="1592"/>
        <v/>
      </c>
      <c r="FQ316" s="46" t="str">
        <f t="shared" si="1593"/>
        <v/>
      </c>
      <c r="FR316" s="37"/>
      <c r="FS316" s="29"/>
      <c r="FT316" s="47"/>
      <c r="FU316" s="45"/>
      <c r="FV316" s="45" t="str">
        <f>IF(FU316="","",FU316-FU314)</f>
        <v/>
      </c>
      <c r="FW316" s="45"/>
      <c r="FX316" s="45" t="str">
        <f>IF(FW316="","",FW316-FW314)</f>
        <v/>
      </c>
      <c r="FY316" s="45"/>
      <c r="FZ316" s="45" t="str">
        <f>IF(FY316="","",FY314+GA314-FY316)</f>
        <v/>
      </c>
      <c r="GA316" s="45"/>
      <c r="GB316" s="45"/>
      <c r="GC316" s="45"/>
      <c r="GD316" s="45" t="str">
        <f t="shared" si="1594"/>
        <v/>
      </c>
      <c r="GE316" s="46" t="str">
        <f t="shared" si="1595"/>
        <v/>
      </c>
      <c r="GF316" s="37"/>
      <c r="GH316" s="47"/>
      <c r="GI316" s="45"/>
      <c r="GJ316" s="45" t="str">
        <f>IF(GI316="","",GI316-GI314)</f>
        <v/>
      </c>
      <c r="GK316" s="45"/>
      <c r="GL316" s="45" t="str">
        <f>IF(GK316="","",GK316-GK314)</f>
        <v/>
      </c>
      <c r="GM316" s="45"/>
      <c r="GN316" s="45" t="str">
        <f>IF(GM316="","",GM314+GO314-GM316)</f>
        <v/>
      </c>
      <c r="GO316" s="45"/>
      <c r="GP316" s="45"/>
      <c r="GQ316" s="45"/>
      <c r="GR316" s="45" t="str">
        <f t="shared" si="1596"/>
        <v/>
      </c>
      <c r="GS316" s="46" t="str">
        <f t="shared" si="1597"/>
        <v/>
      </c>
      <c r="GT316" s="37"/>
      <c r="GU316" s="61"/>
      <c r="GV316" s="52"/>
      <c r="GW316" s="62"/>
      <c r="GX316" s="43"/>
      <c r="GY316" s="43"/>
      <c r="GZ316" s="43"/>
      <c r="HA316" s="45"/>
      <c r="HB316" s="43"/>
      <c r="HC316" s="45"/>
      <c r="HD316" s="43"/>
      <c r="HE316" s="63"/>
      <c r="HF316" s="67"/>
      <c r="HG316" s="43"/>
      <c r="HH316" s="46"/>
      <c r="HI316" s="37"/>
      <c r="HK316" s="52"/>
      <c r="HL316" s="43"/>
      <c r="HM316" s="43"/>
      <c r="HN316" s="43"/>
      <c r="HO316" s="45"/>
      <c r="HP316" s="43"/>
      <c r="HQ316" s="45"/>
      <c r="HR316" s="43"/>
      <c r="HS316" s="63"/>
      <c r="HT316" s="67"/>
      <c r="HU316" s="43"/>
      <c r="HV316" s="46"/>
      <c r="HW316" s="45"/>
      <c r="HX316" s="360"/>
      <c r="HY316" s="52"/>
      <c r="HZ316" s="43"/>
      <c r="IA316" s="58"/>
      <c r="IB316" s="43"/>
      <c r="IC316" s="45"/>
      <c r="ID316" s="43"/>
      <c r="IE316" s="45"/>
      <c r="IF316" s="43"/>
      <c r="IG316" s="63"/>
      <c r="IH316" s="67"/>
      <c r="II316" s="43"/>
      <c r="IJ316" s="46"/>
      <c r="IK316" s="45"/>
      <c r="IL316" s="29"/>
      <c r="IM316" s="52"/>
      <c r="IN316" s="43"/>
      <c r="IO316" s="43"/>
      <c r="IP316" s="43"/>
      <c r="IQ316" s="45"/>
      <c r="IR316" s="43"/>
      <c r="IS316" s="45"/>
      <c r="IT316" s="43"/>
      <c r="IU316" s="63"/>
      <c r="IV316" s="67"/>
      <c r="IW316" s="43"/>
      <c r="IX316" s="46"/>
      <c r="IY316" s="45"/>
      <c r="IZ316" s="61"/>
      <c r="JA316" s="52"/>
      <c r="JB316" s="43"/>
      <c r="JC316" s="43"/>
      <c r="JD316" s="43"/>
      <c r="JE316" s="45"/>
      <c r="JF316" s="43"/>
      <c r="JG316" s="45"/>
      <c r="JH316" s="43"/>
      <c r="JI316" s="63"/>
      <c r="JJ316" s="67"/>
      <c r="JK316" s="43"/>
      <c r="JL316" s="46"/>
      <c r="JM316" s="45"/>
      <c r="JN316" s="29"/>
      <c r="JO316" s="52"/>
      <c r="JP316" s="43"/>
      <c r="JQ316" s="43"/>
      <c r="JR316" s="43"/>
      <c r="JS316" s="45"/>
      <c r="JT316" s="43"/>
      <c r="JU316" s="45"/>
      <c r="JV316" s="43"/>
      <c r="JW316" s="63"/>
      <c r="JX316" s="67"/>
      <c r="JY316" s="43"/>
      <c r="JZ316" s="46"/>
      <c r="KA316" s="45"/>
      <c r="KB316" s="51"/>
      <c r="KC316" s="52"/>
      <c r="KD316" s="43"/>
      <c r="KE316" s="43"/>
      <c r="KF316" s="43"/>
      <c r="KG316" s="45"/>
      <c r="KH316" s="43"/>
      <c r="KI316" s="45"/>
      <c r="KJ316" s="43"/>
      <c r="KK316" s="63"/>
      <c r="KL316" s="67"/>
      <c r="KM316" s="43"/>
      <c r="KN316" s="46"/>
      <c r="KO316" s="45"/>
      <c r="KP316" s="29"/>
      <c r="KQ316" s="52"/>
      <c r="KR316" s="43"/>
      <c r="KS316" s="43"/>
      <c r="KT316" s="43"/>
      <c r="KU316" s="45"/>
      <c r="KV316" s="43"/>
      <c r="KW316" s="45"/>
      <c r="KX316" s="43"/>
      <c r="KY316" s="63"/>
      <c r="KZ316" s="67"/>
      <c r="LA316" s="43"/>
      <c r="LB316" s="46"/>
      <c r="LC316" s="45"/>
      <c r="LD316" s="29"/>
      <c r="LE316" s="47"/>
      <c r="LF316" s="45"/>
      <c r="LG316" s="45"/>
      <c r="LH316" s="45"/>
      <c r="LI316" s="45" t="str">
        <f t="shared" si="1611"/>
        <v/>
      </c>
      <c r="LJ316" s="43"/>
      <c r="LK316" s="45" t="str">
        <f t="shared" si="1612"/>
        <v/>
      </c>
      <c r="LL316" s="45"/>
      <c r="LM316" s="73" t="str">
        <f>IF(LF315="","",LM313)</f>
        <v/>
      </c>
      <c r="LN316" s="67" t="str">
        <f>IF(LG315="","",LN313)</f>
        <v/>
      </c>
      <c r="LO316" s="45" t="str">
        <f t="shared" si="1613"/>
        <v/>
      </c>
      <c r="LP316" s="46"/>
      <c r="LQ316" s="37"/>
      <c r="LR316" s="29"/>
      <c r="LS316" s="47"/>
      <c r="LT316" s="45"/>
      <c r="LU316" s="45" t="str">
        <f>IF(LT316="","",LT316-LT314)</f>
        <v/>
      </c>
      <c r="LV316" s="45"/>
      <c r="LW316" s="45" t="str">
        <f>IF(LV316="","",LV316-LV314)</f>
        <v/>
      </c>
      <c r="LX316" s="45"/>
      <c r="LY316" s="45" t="str">
        <f>IF(LX316="","",LX314+LZ314-LX316)</f>
        <v/>
      </c>
      <c r="LZ316" s="45"/>
      <c r="MA316" s="45"/>
      <c r="MB316" s="45"/>
      <c r="MC316" s="45" t="str">
        <f t="shared" si="1600"/>
        <v/>
      </c>
      <c r="MD316" s="46" t="str">
        <f t="shared" si="1601"/>
        <v/>
      </c>
      <c r="ME316" s="37"/>
      <c r="MF316" s="29"/>
      <c r="MG316" s="47"/>
      <c r="MH316" s="45"/>
      <c r="MI316" s="45" t="str">
        <f>IF(MH316="","",MH316-MH314)</f>
        <v/>
      </c>
      <c r="MJ316" s="45"/>
      <c r="MK316" s="45" t="str">
        <f>IF(MJ316="","",MJ316-MJ314)</f>
        <v/>
      </c>
      <c r="ML316" s="45"/>
      <c r="MM316" s="45" t="str">
        <f>IF(ML316="","",ML314+MN314-ML316)</f>
        <v/>
      </c>
      <c r="MN316" s="45"/>
      <c r="MO316" s="45"/>
      <c r="MP316" s="45"/>
      <c r="MQ316" s="45" t="str">
        <f t="shared" si="1602"/>
        <v/>
      </c>
      <c r="MR316" s="46" t="str">
        <f t="shared" si="1603"/>
        <v/>
      </c>
      <c r="MS316" s="37"/>
      <c r="MT316" s="29"/>
      <c r="MU316" s="47"/>
      <c r="MV316" s="45"/>
      <c r="MW316" s="45" t="str">
        <f>IF(MV316="","",MV316-MV314)</f>
        <v/>
      </c>
      <c r="MX316" s="45"/>
      <c r="MY316" s="45" t="str">
        <f>IF(MX316="","",MX316-MX314)</f>
        <v/>
      </c>
      <c r="MZ316" s="45"/>
      <c r="NA316" s="45" t="str">
        <f>IF(MZ316="","",MZ314+NB314-MZ316)</f>
        <v/>
      </c>
      <c r="NB316" s="45"/>
      <c r="NC316" s="45"/>
      <c r="ND316" s="45"/>
      <c r="NE316" s="45" t="str">
        <f t="shared" si="1604"/>
        <v/>
      </c>
      <c r="NF316" s="46" t="str">
        <f t="shared" si="1605"/>
        <v/>
      </c>
      <c r="NG316" s="37"/>
      <c r="NH316" s="29"/>
      <c r="NI316" s="47"/>
      <c r="NJ316" s="45"/>
      <c r="NK316" s="45" t="str">
        <f>IF(NJ316="","",NJ316-NJ314)</f>
        <v/>
      </c>
      <c r="NL316" s="45"/>
      <c r="NM316" s="45" t="str">
        <f>IF(NL316="","",NL316-NL314)</f>
        <v/>
      </c>
      <c r="NN316" s="45"/>
      <c r="NO316" s="45" t="str">
        <f>IF(NN316="","",NN314+NP314-NN316)</f>
        <v/>
      </c>
      <c r="NP316" s="45"/>
      <c r="NQ316" s="45"/>
      <c r="NR316" s="45"/>
      <c r="NS316" s="45" t="str">
        <f t="shared" si="1606"/>
        <v/>
      </c>
      <c r="NT316" s="46" t="str">
        <f t="shared" si="1607"/>
        <v/>
      </c>
      <c r="NU316" s="37"/>
    </row>
    <row r="317" spans="1:385" ht="15" customHeight="1" thickBot="1" x14ac:dyDescent="0.3">
      <c r="A317" s="38"/>
      <c r="B317" s="39"/>
      <c r="C317" s="40"/>
      <c r="D317" s="40"/>
      <c r="E317" s="41"/>
      <c r="F317" s="41"/>
      <c r="G317" s="40"/>
      <c r="H317" s="42"/>
      <c r="I317" s="45"/>
      <c r="J317" s="45" t="str">
        <f>IF(I317="","",I317-I315)</f>
        <v/>
      </c>
      <c r="K317" s="45"/>
      <c r="L317" s="45"/>
      <c r="M317" s="45"/>
      <c r="N317" s="45" t="str">
        <f>IF(M317="","",M315+O315-M317)</f>
        <v/>
      </c>
      <c r="O317" s="45"/>
      <c r="P317" s="45"/>
      <c r="Q317" s="45"/>
      <c r="R317" s="45" t="str">
        <f t="shared" si="1576"/>
        <v/>
      </c>
      <c r="S317" s="46" t="str">
        <f t="shared" si="1577"/>
        <v/>
      </c>
      <c r="T317" s="37"/>
      <c r="U317" s="29"/>
      <c r="V317" s="47"/>
      <c r="W317" s="67"/>
      <c r="X317" s="45" t="str">
        <f>IF(W317="","",W317-W315)</f>
        <v/>
      </c>
      <c r="Y317" s="45"/>
      <c r="Z317" s="45"/>
      <c r="AA317" s="45"/>
      <c r="AB317" s="45" t="str">
        <f>IF(AA317="","",AA315+AC315-AA317)</f>
        <v/>
      </c>
      <c r="AC317" s="45"/>
      <c r="AD317" s="45"/>
      <c r="AE317" s="45"/>
      <c r="AF317" s="45" t="str">
        <f t="shared" si="1578"/>
        <v/>
      </c>
      <c r="AG317" s="46" t="str">
        <f t="shared" si="1579"/>
        <v/>
      </c>
      <c r="AH317" s="37"/>
      <c r="AI317" s="29"/>
      <c r="AJ317" s="47"/>
      <c r="AK317" s="45"/>
      <c r="AL317" s="45" t="str">
        <f>IF(AK317="","",AK317-AK315)</f>
        <v/>
      </c>
      <c r="AM317" s="45"/>
      <c r="AN317" s="45" t="str">
        <f>IF(AM317="","",AM317-AM315)</f>
        <v/>
      </c>
      <c r="AO317" s="45"/>
      <c r="AP317" s="45" t="str">
        <f>IF(AO317="","",AO315+AQ315-AO317)</f>
        <v/>
      </c>
      <c r="AQ317" s="45"/>
      <c r="AR317" s="45"/>
      <c r="AS317" s="45"/>
      <c r="AT317" s="45" t="str">
        <f t="shared" si="1580"/>
        <v/>
      </c>
      <c r="AU317" s="46" t="str">
        <f t="shared" si="1581"/>
        <v/>
      </c>
      <c r="AV317" s="37"/>
      <c r="AW317" s="29"/>
      <c r="AX317" s="47"/>
      <c r="AY317" s="45"/>
      <c r="AZ317" s="45" t="str">
        <f>IF(AY317="","",AY317-AY315)</f>
        <v/>
      </c>
      <c r="BA317" s="45"/>
      <c r="BB317" s="45" t="str">
        <f>IF(BA317="","",BA317-BA315)</f>
        <v/>
      </c>
      <c r="BC317" s="45"/>
      <c r="BD317" s="45" t="str">
        <f>IF(BC317="","",BC315+BE315-BC317)</f>
        <v/>
      </c>
      <c r="BE317" s="45"/>
      <c r="BF317" s="45"/>
      <c r="BG317" s="45"/>
      <c r="BH317" s="45" t="str">
        <f t="shared" si="1582"/>
        <v/>
      </c>
      <c r="BI317" s="46" t="str">
        <f t="shared" si="1583"/>
        <v/>
      </c>
      <c r="BJ317" s="37"/>
      <c r="BK317" s="29"/>
      <c r="BL317" s="47"/>
      <c r="BM317" s="45"/>
      <c r="BN317" s="27"/>
      <c r="BO317" s="45"/>
      <c r="BP317" s="45"/>
      <c r="BQ317" s="45"/>
      <c r="BR317" s="45"/>
      <c r="BS317" s="27"/>
      <c r="BT317" s="63"/>
      <c r="BU317" s="67"/>
      <c r="BV317" s="45"/>
      <c r="BW317" s="46"/>
      <c r="BX317" s="37"/>
      <c r="BY317" s="57"/>
      <c r="BZ317" s="47"/>
      <c r="CA317" s="45"/>
      <c r="CB317" s="27"/>
      <c r="CC317" s="45"/>
      <c r="CD317" s="45"/>
      <c r="CE317" s="45"/>
      <c r="CF317" s="45"/>
      <c r="CG317" s="27"/>
      <c r="CH317" s="63"/>
      <c r="CI317" s="67"/>
      <c r="CJ317" s="45"/>
      <c r="CK317" s="46"/>
      <c r="CL317" s="37"/>
      <c r="CM317" s="29"/>
      <c r="CN317" s="47"/>
      <c r="CO317" s="45"/>
      <c r="CP317" s="27"/>
      <c r="CQ317" s="45"/>
      <c r="CR317" s="45"/>
      <c r="CS317" s="45"/>
      <c r="CT317" s="45"/>
      <c r="CU317" s="27"/>
      <c r="CV317" s="63"/>
      <c r="CW317" s="67"/>
      <c r="CX317" s="45"/>
      <c r="CY317" s="46"/>
      <c r="CZ317" s="37"/>
      <c r="DA317" s="29"/>
      <c r="DB317" s="47"/>
      <c r="DC317" s="67"/>
      <c r="DD317" s="45" t="str">
        <f>IF(DC317="","",DC317-DC315)</f>
        <v/>
      </c>
      <c r="DE317" s="45"/>
      <c r="DF317" s="45"/>
      <c r="DG317" s="45"/>
      <c r="DH317" s="45" t="str">
        <f>IF(DG317="","",DG315+DI315-DG317)</f>
        <v/>
      </c>
      <c r="DI317" s="45"/>
      <c r="DJ317" s="45"/>
      <c r="DK317" s="45"/>
      <c r="DL317" s="45" t="str">
        <f t="shared" si="1584"/>
        <v/>
      </c>
      <c r="DM317" s="46" t="str">
        <f t="shared" si="1585"/>
        <v/>
      </c>
      <c r="DN317" s="37"/>
      <c r="DO317" s="29"/>
      <c r="DP317" s="47"/>
      <c r="DQ317" s="45"/>
      <c r="DR317" s="45" t="str">
        <f>IF(DQ317="","",DQ317-DQ315)</f>
        <v/>
      </c>
      <c r="DS317" s="45"/>
      <c r="DT317" s="45" t="str">
        <f>IF(DS317="","",DS317-DS315)</f>
        <v/>
      </c>
      <c r="DU317" s="45"/>
      <c r="DV317" s="45" t="str">
        <f>IF(DU317="","",DU315+DW315-DU317)</f>
        <v/>
      </c>
      <c r="DW317" s="45"/>
      <c r="DX317" s="45"/>
      <c r="DY317" s="45"/>
      <c r="DZ317" s="45" t="str">
        <f t="shared" si="1586"/>
        <v/>
      </c>
      <c r="EA317" s="46" t="str">
        <f t="shared" si="1587"/>
        <v/>
      </c>
      <c r="EB317" s="37"/>
      <c r="ED317" s="47"/>
      <c r="EE317" s="67"/>
      <c r="EF317" s="45" t="str">
        <f>IF(EE317="","",EE317-EE315)</f>
        <v/>
      </c>
      <c r="EG317" s="45"/>
      <c r="EH317" s="45"/>
      <c r="EI317" s="45"/>
      <c r="EJ317" s="45" t="str">
        <f>IF(EI317="","",EI315+EK315-EI317)</f>
        <v/>
      </c>
      <c r="EK317" s="45"/>
      <c r="EL317" s="45"/>
      <c r="EM317" s="45"/>
      <c r="EN317" s="45" t="str">
        <f t="shared" si="1588"/>
        <v/>
      </c>
      <c r="EO317" s="46" t="str">
        <f t="shared" si="1589"/>
        <v/>
      </c>
      <c r="EP317" s="37"/>
      <c r="ER317" s="47"/>
      <c r="ES317" s="67"/>
      <c r="ET317" s="45" t="str">
        <f>IF(ES317="","",ES317-ES315)</f>
        <v/>
      </c>
      <c r="EU317" s="45"/>
      <c r="EV317" s="45"/>
      <c r="EW317" s="45"/>
      <c r="EX317" s="45" t="str">
        <f>IF(EW317="","",EW315+EY315-EW317)</f>
        <v/>
      </c>
      <c r="EY317" s="45"/>
      <c r="EZ317" s="45"/>
      <c r="FA317" s="45"/>
      <c r="FB317" s="45" t="str">
        <f t="shared" si="1590"/>
        <v/>
      </c>
      <c r="FC317" s="46" t="str">
        <f t="shared" si="1591"/>
        <v/>
      </c>
      <c r="FD317" s="37"/>
      <c r="FF317" s="47"/>
      <c r="FG317" s="67"/>
      <c r="FH317" s="45" t="str">
        <f>IF(FG317="","",FG317-FG315)</f>
        <v/>
      </c>
      <c r="FI317" s="45"/>
      <c r="FJ317" s="45"/>
      <c r="FK317" s="45"/>
      <c r="FL317" s="45" t="str">
        <f>IF(FK317="","",FK315+FM315-FK317)</f>
        <v/>
      </c>
      <c r="FM317" s="45"/>
      <c r="FN317" s="45"/>
      <c r="FO317" s="45"/>
      <c r="FP317" s="45" t="str">
        <f t="shared" si="1592"/>
        <v/>
      </c>
      <c r="FQ317" s="46" t="str">
        <f t="shared" si="1593"/>
        <v/>
      </c>
      <c r="FR317" s="37"/>
      <c r="FS317" s="29"/>
      <c r="FT317" s="47"/>
      <c r="FU317" s="67"/>
      <c r="FV317" s="45" t="str">
        <f>IF(FU317="","",FU317-FU315)</f>
        <v/>
      </c>
      <c r="FW317" s="45"/>
      <c r="FX317" s="45"/>
      <c r="FY317" s="45"/>
      <c r="FZ317" s="45" t="str">
        <f>IF(FY317="","",FY315+GA315-FY317)</f>
        <v/>
      </c>
      <c r="GA317" s="45"/>
      <c r="GB317" s="45"/>
      <c r="GC317" s="45"/>
      <c r="GD317" s="45" t="str">
        <f t="shared" si="1594"/>
        <v/>
      </c>
      <c r="GE317" s="46" t="str">
        <f t="shared" si="1595"/>
        <v/>
      </c>
      <c r="GF317" s="37"/>
      <c r="GH317" s="47"/>
      <c r="GI317" s="67"/>
      <c r="GJ317" s="45" t="str">
        <f>IF(GI317="","",GI317-GI315)</f>
        <v/>
      </c>
      <c r="GK317" s="45"/>
      <c r="GL317" s="45"/>
      <c r="GM317" s="45"/>
      <c r="GN317" s="45" t="str">
        <f>IF(GM317="","",GM315+GO315-GM317)</f>
        <v/>
      </c>
      <c r="GO317" s="45"/>
      <c r="GP317" s="45"/>
      <c r="GQ317" s="45"/>
      <c r="GR317" s="45" t="str">
        <f t="shared" si="1596"/>
        <v/>
      </c>
      <c r="GS317" s="46" t="str">
        <f t="shared" si="1597"/>
        <v/>
      </c>
      <c r="GT317" s="37"/>
      <c r="GU317" s="61"/>
      <c r="GV317" s="47"/>
      <c r="GW317" s="30"/>
      <c r="GX317" s="45"/>
      <c r="GY317" s="27"/>
      <c r="GZ317" s="45"/>
      <c r="HA317" s="45"/>
      <c r="HB317" s="45"/>
      <c r="HC317" s="45"/>
      <c r="HD317" s="27"/>
      <c r="HE317" s="63"/>
      <c r="HF317" s="67"/>
      <c r="HG317" s="45"/>
      <c r="HH317" s="46"/>
      <c r="HI317" s="37"/>
      <c r="HK317" s="47"/>
      <c r="HL317" s="45"/>
      <c r="HM317" s="27"/>
      <c r="HN317" s="45"/>
      <c r="HO317" s="45"/>
      <c r="HP317" s="45"/>
      <c r="HQ317" s="45"/>
      <c r="HR317" s="27"/>
      <c r="HS317" s="63"/>
      <c r="HT317" s="67"/>
      <c r="HU317" s="45"/>
      <c r="HV317" s="46"/>
      <c r="HW317" s="37"/>
      <c r="HX317" s="360"/>
      <c r="HY317" s="47"/>
      <c r="HZ317" s="45"/>
      <c r="IA317" s="27"/>
      <c r="IB317" s="45"/>
      <c r="IC317" s="45"/>
      <c r="ID317" s="45"/>
      <c r="IE317" s="45"/>
      <c r="IF317" s="27"/>
      <c r="IG317" s="63"/>
      <c r="IH317" s="67"/>
      <c r="II317" s="45"/>
      <c r="IJ317" s="46"/>
      <c r="IK317" s="37"/>
      <c r="IL317" s="29"/>
      <c r="IM317" s="47"/>
      <c r="IN317" s="45"/>
      <c r="IO317" s="27"/>
      <c r="IP317" s="45"/>
      <c r="IQ317" s="45"/>
      <c r="IR317" s="45"/>
      <c r="IS317" s="45"/>
      <c r="IT317" s="27"/>
      <c r="IU317" s="63"/>
      <c r="IV317" s="67"/>
      <c r="IW317" s="45"/>
      <c r="IX317" s="46"/>
      <c r="IY317" s="37"/>
      <c r="IZ317" s="61"/>
      <c r="JA317" s="47"/>
      <c r="JB317" s="45"/>
      <c r="JC317" s="27"/>
      <c r="JD317" s="45"/>
      <c r="JE317" s="45"/>
      <c r="JF317" s="45"/>
      <c r="JG317" s="45"/>
      <c r="JH317" s="27"/>
      <c r="JI317" s="63"/>
      <c r="JJ317" s="67"/>
      <c r="JK317" s="45"/>
      <c r="JL317" s="46"/>
      <c r="JM317" s="37"/>
      <c r="JN317" s="29"/>
      <c r="JO317" s="47"/>
      <c r="JP317" s="45"/>
      <c r="JQ317" s="27"/>
      <c r="JR317" s="45"/>
      <c r="JS317" s="45"/>
      <c r="JT317" s="45"/>
      <c r="JU317" s="45"/>
      <c r="JV317" s="27"/>
      <c r="JW317" s="63"/>
      <c r="JX317" s="67"/>
      <c r="JY317" s="45"/>
      <c r="JZ317" s="46"/>
      <c r="KA317" s="37"/>
      <c r="KB317" s="51"/>
      <c r="KC317" s="47"/>
      <c r="KD317" s="45"/>
      <c r="KE317" s="27"/>
      <c r="KF317" s="45"/>
      <c r="KG317" s="45"/>
      <c r="KH317" s="45"/>
      <c r="KI317" s="45"/>
      <c r="KJ317" s="27"/>
      <c r="KK317" s="63"/>
      <c r="KL317" s="67"/>
      <c r="KM317" s="45"/>
      <c r="KN317" s="46"/>
      <c r="KO317" s="37"/>
      <c r="KP317" s="29"/>
      <c r="KQ317" s="47"/>
      <c r="KR317" s="45"/>
      <c r="KS317" s="27"/>
      <c r="KT317" s="45"/>
      <c r="KU317" s="45"/>
      <c r="KV317" s="45"/>
      <c r="KW317" s="45"/>
      <c r="KX317" s="27"/>
      <c r="KY317" s="63"/>
      <c r="KZ317" s="67"/>
      <c r="LA317" s="45"/>
      <c r="LB317" s="46"/>
      <c r="LC317" s="37"/>
      <c r="LD317" s="29"/>
      <c r="LE317" s="75"/>
      <c r="LF317" s="76"/>
      <c r="LG317" s="76"/>
      <c r="LH317" s="76"/>
      <c r="LI317" s="76" t="str">
        <f t="shared" si="1611"/>
        <v/>
      </c>
      <c r="LJ317" s="77"/>
      <c r="LK317" s="76" t="str">
        <f t="shared" si="1612"/>
        <v/>
      </c>
      <c r="LL317" s="76"/>
      <c r="LM317" s="78" t="str">
        <f>IF(LF315="","",LM314)</f>
        <v/>
      </c>
      <c r="LN317" s="79" t="str">
        <f>IF(LG315="","",LN314)</f>
        <v/>
      </c>
      <c r="LO317" s="76" t="str">
        <f t="shared" si="1613"/>
        <v/>
      </c>
      <c r="LP317" s="80"/>
      <c r="LQ317" s="37"/>
      <c r="LR317" s="29"/>
      <c r="LS317" s="47"/>
      <c r="LT317" s="67"/>
      <c r="LU317" s="45" t="str">
        <f>IF(LT317="","",LT317-LT315)</f>
        <v/>
      </c>
      <c r="LV317" s="45"/>
      <c r="LW317" s="45"/>
      <c r="LX317" s="45"/>
      <c r="LY317" s="45" t="str">
        <f>IF(LX317="","",LX315+LZ315-LX317)</f>
        <v/>
      </c>
      <c r="LZ317" s="45"/>
      <c r="MA317" s="45"/>
      <c r="MB317" s="45"/>
      <c r="MC317" s="45" t="str">
        <f t="shared" si="1600"/>
        <v/>
      </c>
      <c r="MD317" s="46" t="str">
        <f t="shared" si="1601"/>
        <v/>
      </c>
      <c r="ME317" s="37"/>
      <c r="MF317" s="29"/>
      <c r="MG317" s="47"/>
      <c r="MH317" s="67"/>
      <c r="MI317" s="45" t="str">
        <f>IF(MH317="","",MH317-MH315)</f>
        <v/>
      </c>
      <c r="MJ317" s="45"/>
      <c r="MK317" s="45"/>
      <c r="ML317" s="45"/>
      <c r="MM317" s="45" t="str">
        <f>IF(ML317="","",ML315+MN315-ML317)</f>
        <v/>
      </c>
      <c r="MN317" s="45"/>
      <c r="MO317" s="45"/>
      <c r="MP317" s="45"/>
      <c r="MQ317" s="45" t="str">
        <f t="shared" si="1602"/>
        <v/>
      </c>
      <c r="MR317" s="46" t="str">
        <f t="shared" si="1603"/>
        <v/>
      </c>
      <c r="MS317" s="37"/>
      <c r="MT317" s="29"/>
      <c r="MU317" s="47"/>
      <c r="MV317" s="67"/>
      <c r="MW317" s="45" t="str">
        <f>IF(MV317="","",MV317-MV315)</f>
        <v/>
      </c>
      <c r="MX317" s="45"/>
      <c r="MY317" s="45"/>
      <c r="MZ317" s="45"/>
      <c r="NA317" s="45" t="str">
        <f>IF(MZ317="","",MZ315+NB315-MZ317)</f>
        <v/>
      </c>
      <c r="NB317" s="45"/>
      <c r="NC317" s="45"/>
      <c r="ND317" s="45"/>
      <c r="NE317" s="45" t="str">
        <f t="shared" si="1604"/>
        <v/>
      </c>
      <c r="NF317" s="46" t="str">
        <f t="shared" si="1605"/>
        <v/>
      </c>
      <c r="NG317" s="37"/>
      <c r="NH317" s="29"/>
      <c r="NI317" s="47"/>
      <c r="NJ317" s="67"/>
      <c r="NK317" s="45" t="str">
        <f>IF(NJ317="","",NJ317-NJ315)</f>
        <v/>
      </c>
      <c r="NL317" s="45"/>
      <c r="NM317" s="45"/>
      <c r="NN317" s="45"/>
      <c r="NO317" s="45" t="str">
        <f>IF(NN317="","",NN315+NP315-NN317)</f>
        <v/>
      </c>
      <c r="NP317" s="45"/>
      <c r="NQ317" s="45"/>
      <c r="NR317" s="45"/>
      <c r="NS317" s="45" t="str">
        <f t="shared" si="1606"/>
        <v/>
      </c>
      <c r="NT317" s="46" t="str">
        <f t="shared" si="1607"/>
        <v/>
      </c>
      <c r="NU317" s="37"/>
    </row>
    <row r="318" spans="1:385" ht="15" customHeight="1" thickTop="1" thickBot="1" x14ac:dyDescent="0.3">
      <c r="A318" s="38"/>
      <c r="B318" s="39"/>
      <c r="C318" s="40"/>
      <c r="D318" s="40"/>
      <c r="E318" s="41"/>
      <c r="F318" s="41"/>
      <c r="G318" s="40"/>
      <c r="H318" s="42"/>
      <c r="I318" s="45"/>
      <c r="J318" s="45" t="str">
        <f t="shared" ref="J318:J342" si="1614">IF(I318="","",I318-I317)</f>
        <v/>
      </c>
      <c r="K318" s="45"/>
      <c r="L318" s="45"/>
      <c r="M318" s="45"/>
      <c r="N318" s="45" t="str">
        <f t="shared" ref="N318:N343" si="1615">IF(M318="","",M317+O317-M318)</f>
        <v/>
      </c>
      <c r="O318" s="45"/>
      <c r="P318" s="45"/>
      <c r="Q318" s="45"/>
      <c r="R318" s="45" t="str">
        <f t="shared" si="1576"/>
        <v/>
      </c>
      <c r="S318" s="46" t="str">
        <f t="shared" si="1577"/>
        <v/>
      </c>
      <c r="T318" s="37"/>
      <c r="U318" s="29"/>
      <c r="V318" s="47"/>
      <c r="W318" s="67"/>
      <c r="X318" s="45" t="str">
        <f t="shared" ref="X318:X338" si="1616">IF(W318="","",W318-W317)</f>
        <v/>
      </c>
      <c r="Y318" s="45"/>
      <c r="Z318" s="45"/>
      <c r="AA318" s="45"/>
      <c r="AB318" s="45" t="str">
        <f t="shared" ref="AB318:AB338" si="1617">IF(AA318="","",AA317+AC317-AA318)</f>
        <v/>
      </c>
      <c r="AC318" s="45"/>
      <c r="AD318" s="45"/>
      <c r="AE318" s="45"/>
      <c r="AF318" s="45" t="str">
        <f t="shared" si="1578"/>
        <v/>
      </c>
      <c r="AG318" s="46" t="str">
        <f t="shared" si="1579"/>
        <v/>
      </c>
      <c r="AH318" s="37"/>
      <c r="AI318" s="29"/>
      <c r="AJ318" s="47"/>
      <c r="AK318" s="45"/>
      <c r="AL318" s="45" t="str">
        <f t="shared" ref="AL318:AL342" si="1618">IF(AK318="","",AK318-AK317)</f>
        <v/>
      </c>
      <c r="AM318" s="45"/>
      <c r="AN318" s="45" t="str">
        <f t="shared" ref="AN318:AN343" si="1619">IF(AM318="","",AM318-AM317)</f>
        <v/>
      </c>
      <c r="AO318" s="45"/>
      <c r="AP318" s="45" t="str">
        <f t="shared" ref="AP318:AP343" si="1620">IF(AO318="","",AO317+AQ317-AO318)</f>
        <v/>
      </c>
      <c r="AQ318" s="45"/>
      <c r="AR318" s="45"/>
      <c r="AS318" s="45"/>
      <c r="AT318" s="45" t="str">
        <f t="shared" si="1580"/>
        <v/>
      </c>
      <c r="AU318" s="46" t="str">
        <f t="shared" si="1581"/>
        <v/>
      </c>
      <c r="AV318" s="37"/>
      <c r="AW318" s="29"/>
      <c r="AX318" s="47"/>
      <c r="AY318" s="45"/>
      <c r="AZ318" s="45" t="str">
        <f t="shared" ref="AZ318:AZ342" si="1621">IF(AY318="","",AY318-AY317)</f>
        <v/>
      </c>
      <c r="BA318" s="45"/>
      <c r="BB318" s="45" t="str">
        <f t="shared" ref="BB318:BB343" si="1622">IF(BA318="","",BA318-BA317)</f>
        <v/>
      </c>
      <c r="BC318" s="45"/>
      <c r="BD318" s="45" t="str">
        <f t="shared" ref="BD318:BD343" si="1623">IF(BC318="","",BC317+BE317-BC318)</f>
        <v/>
      </c>
      <c r="BE318" s="45"/>
      <c r="BF318" s="45"/>
      <c r="BG318" s="45"/>
      <c r="BH318" s="45" t="str">
        <f t="shared" si="1582"/>
        <v/>
      </c>
      <c r="BI318" s="46" t="str">
        <f t="shared" si="1583"/>
        <v/>
      </c>
      <c r="BJ318" s="37"/>
      <c r="BK318" s="29"/>
      <c r="BL318" s="75"/>
      <c r="BM318" s="83"/>
      <c r="BN318" s="77"/>
      <c r="BO318" s="79"/>
      <c r="BP318" s="76"/>
      <c r="BQ318" s="76"/>
      <c r="BR318" s="76"/>
      <c r="BS318" s="76"/>
      <c r="BT318" s="78"/>
      <c r="BU318" s="79"/>
      <c r="BV318" s="76"/>
      <c r="BW318" s="80"/>
      <c r="BX318" s="37"/>
      <c r="BY318" s="57"/>
      <c r="BZ318" s="75"/>
      <c r="CA318" s="83"/>
      <c r="CB318" s="77"/>
      <c r="CC318" s="79"/>
      <c r="CD318" s="76"/>
      <c r="CE318" s="76"/>
      <c r="CF318" s="76"/>
      <c r="CG318" s="76"/>
      <c r="CH318" s="78"/>
      <c r="CI318" s="79"/>
      <c r="CJ318" s="76"/>
      <c r="CK318" s="80"/>
      <c r="CL318" s="37"/>
      <c r="CM318" s="29"/>
      <c r="CN318" s="75"/>
      <c r="CO318" s="83"/>
      <c r="CP318" s="77"/>
      <c r="CQ318" s="79"/>
      <c r="CR318" s="76"/>
      <c r="CS318" s="76"/>
      <c r="CT318" s="76"/>
      <c r="CU318" s="76"/>
      <c r="CV318" s="78"/>
      <c r="CW318" s="79"/>
      <c r="CX318" s="76"/>
      <c r="CY318" s="80"/>
      <c r="CZ318" s="37"/>
      <c r="DA318" s="29"/>
      <c r="DB318" s="47"/>
      <c r="DC318" s="67"/>
      <c r="DD318" s="45" t="str">
        <f t="shared" ref="DD318:DD338" si="1624">IF(DC318="","",DC318-DC317)</f>
        <v/>
      </c>
      <c r="DE318" s="45"/>
      <c r="DF318" s="45"/>
      <c r="DG318" s="45"/>
      <c r="DH318" s="45" t="str">
        <f t="shared" ref="DH318:DH338" si="1625">IF(DG318="","",DG317+DI317-DG318)</f>
        <v/>
      </c>
      <c r="DI318" s="45"/>
      <c r="DJ318" s="45"/>
      <c r="DK318" s="45"/>
      <c r="DL318" s="45" t="str">
        <f t="shared" si="1584"/>
        <v/>
      </c>
      <c r="DM318" s="46" t="str">
        <f t="shared" si="1585"/>
        <v/>
      </c>
      <c r="DN318" s="37"/>
      <c r="DO318" s="29"/>
      <c r="DP318" s="47"/>
      <c r="DQ318" s="45"/>
      <c r="DR318" s="45" t="str">
        <f t="shared" ref="DR318:DR342" si="1626">IF(DQ318="","",DQ318-DQ317)</f>
        <v/>
      </c>
      <c r="DS318" s="45"/>
      <c r="DT318" s="45" t="str">
        <f t="shared" ref="DT318:DT343" si="1627">IF(DS318="","",DS318-DS317)</f>
        <v/>
      </c>
      <c r="DU318" s="45"/>
      <c r="DV318" s="45" t="str">
        <f t="shared" ref="DV318:DV343" si="1628">IF(DU318="","",DU317+DW317-DU318)</f>
        <v/>
      </c>
      <c r="DW318" s="45"/>
      <c r="DX318" s="45"/>
      <c r="DY318" s="45"/>
      <c r="DZ318" s="45" t="str">
        <f t="shared" si="1586"/>
        <v/>
      </c>
      <c r="EA318" s="46" t="str">
        <f t="shared" si="1587"/>
        <v/>
      </c>
      <c r="EB318" s="37"/>
      <c r="ED318" s="47"/>
      <c r="EE318" s="67"/>
      <c r="EF318" s="45" t="str">
        <f t="shared" ref="EF318:EF338" si="1629">IF(EE318="","",EE318-EE317)</f>
        <v/>
      </c>
      <c r="EG318" s="45"/>
      <c r="EH318" s="45"/>
      <c r="EI318" s="45"/>
      <c r="EJ318" s="45" t="str">
        <f t="shared" ref="EJ318:EJ338" si="1630">IF(EI318="","",EI317+EK317-EI318)</f>
        <v/>
      </c>
      <c r="EK318" s="45"/>
      <c r="EL318" s="45"/>
      <c r="EM318" s="45"/>
      <c r="EN318" s="45" t="str">
        <f t="shared" si="1588"/>
        <v/>
      </c>
      <c r="EO318" s="46" t="str">
        <f t="shared" si="1589"/>
        <v/>
      </c>
      <c r="EP318" s="37"/>
      <c r="ER318" s="47"/>
      <c r="ES318" s="67"/>
      <c r="ET318" s="45" t="str">
        <f t="shared" ref="ET318:ET338" si="1631">IF(ES318="","",ES318-ES317)</f>
        <v/>
      </c>
      <c r="EU318" s="45"/>
      <c r="EV318" s="45"/>
      <c r="EW318" s="45"/>
      <c r="EX318" s="45" t="str">
        <f t="shared" ref="EX318:EX338" si="1632">IF(EW318="","",EW317+EY317-EW318)</f>
        <v/>
      </c>
      <c r="EY318" s="45"/>
      <c r="EZ318" s="45"/>
      <c r="FA318" s="45"/>
      <c r="FB318" s="45" t="str">
        <f t="shared" si="1590"/>
        <v/>
      </c>
      <c r="FC318" s="46" t="str">
        <f t="shared" si="1591"/>
        <v/>
      </c>
      <c r="FD318" s="37"/>
      <c r="FF318" s="47"/>
      <c r="FG318" s="67"/>
      <c r="FH318" s="45" t="str">
        <f t="shared" ref="FH318:FH338" si="1633">IF(FG318="","",FG318-FG317)</f>
        <v/>
      </c>
      <c r="FI318" s="45"/>
      <c r="FJ318" s="45"/>
      <c r="FK318" s="45"/>
      <c r="FL318" s="45" t="str">
        <f t="shared" ref="FL318:FL338" si="1634">IF(FK318="","",FK317+FM317-FK318)</f>
        <v/>
      </c>
      <c r="FM318" s="45"/>
      <c r="FN318" s="45"/>
      <c r="FO318" s="45"/>
      <c r="FP318" s="45" t="str">
        <f t="shared" si="1592"/>
        <v/>
      </c>
      <c r="FQ318" s="46" t="str">
        <f t="shared" si="1593"/>
        <v/>
      </c>
      <c r="FR318" s="37"/>
      <c r="FS318" s="29"/>
      <c r="FT318" s="47"/>
      <c r="FU318" s="67"/>
      <c r="FV318" s="45" t="str">
        <f t="shared" ref="FV318:FV338" si="1635">IF(FU318="","",FU318-FU317)</f>
        <v/>
      </c>
      <c r="FW318" s="45"/>
      <c r="FX318" s="45"/>
      <c r="FY318" s="45"/>
      <c r="FZ318" s="45" t="str">
        <f t="shared" ref="FZ318:FZ338" si="1636">IF(FY318="","",FY317+GA317-FY318)</f>
        <v/>
      </c>
      <c r="GA318" s="45"/>
      <c r="GB318" s="45"/>
      <c r="GC318" s="45"/>
      <c r="GD318" s="45" t="str">
        <f t="shared" si="1594"/>
        <v/>
      </c>
      <c r="GE318" s="46" t="str">
        <f t="shared" si="1595"/>
        <v/>
      </c>
      <c r="GF318" s="37"/>
      <c r="GH318" s="47"/>
      <c r="GI318" s="67"/>
      <c r="GJ318" s="45" t="str">
        <f t="shared" ref="GJ318:GJ338" si="1637">IF(GI318="","",GI318-GI317)</f>
        <v/>
      </c>
      <c r="GK318" s="45"/>
      <c r="GL318" s="45"/>
      <c r="GM318" s="45"/>
      <c r="GN318" s="45" t="str">
        <f t="shared" ref="GN318:GN338" si="1638">IF(GM318="","",GM317+GO317-GM318)</f>
        <v/>
      </c>
      <c r="GO318" s="45"/>
      <c r="GP318" s="45"/>
      <c r="GQ318" s="45"/>
      <c r="GR318" s="45" t="str">
        <f t="shared" si="1596"/>
        <v/>
      </c>
      <c r="GS318" s="46" t="str">
        <f t="shared" si="1597"/>
        <v/>
      </c>
      <c r="GT318" s="37"/>
      <c r="GU318" s="61"/>
      <c r="GV318" s="75"/>
      <c r="GW318" s="201"/>
      <c r="GX318" s="83"/>
      <c r="GY318" s="77"/>
      <c r="GZ318" s="79"/>
      <c r="HA318" s="76"/>
      <c r="HB318" s="76"/>
      <c r="HC318" s="76"/>
      <c r="HD318" s="76"/>
      <c r="HE318" s="78"/>
      <c r="HF318" s="79"/>
      <c r="HG318" s="76"/>
      <c r="HH318" s="80"/>
      <c r="HI318" s="37"/>
      <c r="HK318" s="75"/>
      <c r="HL318" s="83"/>
      <c r="HM318" s="77"/>
      <c r="HN318" s="79"/>
      <c r="HO318" s="76"/>
      <c r="HP318" s="76"/>
      <c r="HQ318" s="76"/>
      <c r="HR318" s="76"/>
      <c r="HS318" s="78"/>
      <c r="HT318" s="79"/>
      <c r="HU318" s="76"/>
      <c r="HV318" s="80"/>
      <c r="HW318" s="37"/>
      <c r="HX318" s="360"/>
      <c r="HY318" s="75"/>
      <c r="HZ318" s="83"/>
      <c r="IA318" s="188"/>
      <c r="IB318" s="79"/>
      <c r="IC318" s="76"/>
      <c r="ID318" s="76"/>
      <c r="IE318" s="76"/>
      <c r="IF318" s="76"/>
      <c r="IG318" s="78"/>
      <c r="IH318" s="79"/>
      <c r="II318" s="76"/>
      <c r="IJ318" s="80"/>
      <c r="IK318" s="37"/>
      <c r="IL318" s="29"/>
      <c r="IM318" s="75"/>
      <c r="IN318" s="83"/>
      <c r="IO318" s="77"/>
      <c r="IP318" s="79"/>
      <c r="IQ318" s="76"/>
      <c r="IR318" s="76"/>
      <c r="IS318" s="76"/>
      <c r="IT318" s="76"/>
      <c r="IU318" s="78"/>
      <c r="IV318" s="79"/>
      <c r="IW318" s="76"/>
      <c r="IX318" s="80"/>
      <c r="IY318" s="37"/>
      <c r="IZ318" s="61"/>
      <c r="JA318" s="75"/>
      <c r="JB318" s="83"/>
      <c r="JC318" s="77"/>
      <c r="JD318" s="79"/>
      <c r="JE318" s="76"/>
      <c r="JF318" s="76"/>
      <c r="JG318" s="76"/>
      <c r="JH318" s="76"/>
      <c r="JI318" s="78"/>
      <c r="JJ318" s="79"/>
      <c r="JK318" s="76"/>
      <c r="JL318" s="80"/>
      <c r="JM318" s="37"/>
      <c r="JN318" s="29"/>
      <c r="JO318" s="75"/>
      <c r="JP318" s="83"/>
      <c r="JQ318" s="77"/>
      <c r="JR318" s="79"/>
      <c r="JS318" s="76"/>
      <c r="JT318" s="76"/>
      <c r="JU318" s="76"/>
      <c r="JV318" s="76"/>
      <c r="JW318" s="78"/>
      <c r="JX318" s="79"/>
      <c r="JY318" s="76"/>
      <c r="JZ318" s="80"/>
      <c r="KA318" s="37"/>
      <c r="KB318" s="51"/>
      <c r="KC318" s="75"/>
      <c r="KD318" s="83"/>
      <c r="KE318" s="77"/>
      <c r="KF318" s="79"/>
      <c r="KG318" s="76"/>
      <c r="KH318" s="76"/>
      <c r="KI318" s="76"/>
      <c r="KJ318" s="76"/>
      <c r="KK318" s="78"/>
      <c r="KL318" s="79"/>
      <c r="KM318" s="76"/>
      <c r="KN318" s="80"/>
      <c r="KO318" s="37"/>
      <c r="KP318" s="29"/>
      <c r="KQ318" s="75"/>
      <c r="KR318" s="83"/>
      <c r="KS318" s="77"/>
      <c r="KT318" s="79"/>
      <c r="KU318" s="76"/>
      <c r="KV318" s="76"/>
      <c r="KW318" s="76"/>
      <c r="KX318" s="76"/>
      <c r="KY318" s="78"/>
      <c r="KZ318" s="79"/>
      <c r="LA318" s="76"/>
      <c r="LB318" s="80"/>
      <c r="LC318" s="37"/>
      <c r="LD318" s="29"/>
      <c r="LE318" s="52" t="str">
        <f>IF(A300="","",A300)</f>
        <v/>
      </c>
      <c r="LF318" s="43"/>
      <c r="LG318" s="86" t="str">
        <f>IF(LF318="","",LF318-LF315)</f>
        <v/>
      </c>
      <c r="LH318" s="43"/>
      <c r="LI318" s="43" t="str">
        <f t="shared" si="1611"/>
        <v/>
      </c>
      <c r="LJ318" s="43"/>
      <c r="LK318" s="87" t="str">
        <f t="shared" si="1612"/>
        <v/>
      </c>
      <c r="LL318" s="43"/>
      <c r="LM318" s="65" t="str">
        <f>IF(LF318="","",LM315)</f>
        <v/>
      </c>
      <c r="LN318" s="48" t="str">
        <f>IF(LG318="","",LN315)</f>
        <v/>
      </c>
      <c r="LO318" s="87" t="str">
        <f t="shared" si="1613"/>
        <v/>
      </c>
      <c r="LP318" s="53"/>
      <c r="LQ318" s="37"/>
      <c r="LR318" s="29"/>
      <c r="LS318" s="47"/>
      <c r="LT318" s="67"/>
      <c r="LU318" s="45" t="str">
        <f t="shared" ref="LU318:LU338" si="1639">IF(LT318="","",LT318-LT317)</f>
        <v/>
      </c>
      <c r="LV318" s="45"/>
      <c r="LW318" s="45"/>
      <c r="LX318" s="45"/>
      <c r="LY318" s="45" t="str">
        <f t="shared" ref="LY318:LY338" si="1640">IF(LX318="","",LX317+LZ317-LX318)</f>
        <v/>
      </c>
      <c r="LZ318" s="45"/>
      <c r="MA318" s="45"/>
      <c r="MB318" s="45"/>
      <c r="MC318" s="45" t="str">
        <f t="shared" si="1600"/>
        <v/>
      </c>
      <c r="MD318" s="46" t="str">
        <f t="shared" si="1601"/>
        <v/>
      </c>
      <c r="ME318" s="37"/>
      <c r="MF318" s="29"/>
      <c r="MG318" s="47"/>
      <c r="MH318" s="67"/>
      <c r="MI318" s="45" t="str">
        <f t="shared" ref="MI318:MI338" si="1641">IF(MH318="","",MH318-MH317)</f>
        <v/>
      </c>
      <c r="MJ318" s="45"/>
      <c r="MK318" s="45"/>
      <c r="ML318" s="45"/>
      <c r="MM318" s="45" t="str">
        <f t="shared" ref="MM318:MM338" si="1642">IF(ML318="","",ML317+MN317-ML318)</f>
        <v/>
      </c>
      <c r="MN318" s="45"/>
      <c r="MO318" s="45"/>
      <c r="MP318" s="45"/>
      <c r="MQ318" s="45" t="str">
        <f t="shared" si="1602"/>
        <v/>
      </c>
      <c r="MR318" s="46" t="str">
        <f t="shared" si="1603"/>
        <v/>
      </c>
      <c r="MS318" s="37"/>
      <c r="MT318" s="29"/>
      <c r="MU318" s="47"/>
      <c r="MV318" s="67"/>
      <c r="MW318" s="45" t="str">
        <f t="shared" ref="MW318:MW338" si="1643">IF(MV318="","",MV318-MV317)</f>
        <v/>
      </c>
      <c r="MX318" s="45"/>
      <c r="MY318" s="45"/>
      <c r="MZ318" s="45"/>
      <c r="NA318" s="45" t="str">
        <f t="shared" ref="NA318:NA338" si="1644">IF(MZ318="","",MZ317+NB317-MZ318)</f>
        <v/>
      </c>
      <c r="NB318" s="45"/>
      <c r="NC318" s="45"/>
      <c r="ND318" s="45"/>
      <c r="NE318" s="45" t="str">
        <f t="shared" si="1604"/>
        <v/>
      </c>
      <c r="NF318" s="46" t="str">
        <f t="shared" si="1605"/>
        <v/>
      </c>
      <c r="NG318" s="37"/>
      <c r="NH318" s="29"/>
      <c r="NI318" s="47"/>
      <c r="NJ318" s="67"/>
      <c r="NK318" s="45" t="str">
        <f t="shared" ref="NK318:NK338" si="1645">IF(NJ318="","",NJ318-NJ317)</f>
        <v/>
      </c>
      <c r="NL318" s="45"/>
      <c r="NM318" s="45"/>
      <c r="NN318" s="45"/>
      <c r="NO318" s="45" t="str">
        <f t="shared" ref="NO318:NO338" si="1646">IF(NN318="","",NN317+NP317-NN318)</f>
        <v/>
      </c>
      <c r="NP318" s="45"/>
      <c r="NQ318" s="45"/>
      <c r="NR318" s="45"/>
      <c r="NS318" s="45" t="str">
        <f t="shared" si="1606"/>
        <v/>
      </c>
      <c r="NT318" s="46" t="str">
        <f t="shared" si="1607"/>
        <v/>
      </c>
      <c r="NU318" s="37"/>
    </row>
    <row r="319" spans="1:385" ht="15" customHeight="1" thickTop="1" x14ac:dyDescent="0.25">
      <c r="A319" s="38"/>
      <c r="B319" s="39"/>
      <c r="C319" s="40"/>
      <c r="D319" s="40"/>
      <c r="E319" s="41"/>
      <c r="F319" s="41"/>
      <c r="G319" s="40"/>
      <c r="H319" s="42"/>
      <c r="I319" s="45"/>
      <c r="J319" s="45" t="str">
        <f t="shared" si="1614"/>
        <v/>
      </c>
      <c r="K319" s="45"/>
      <c r="L319" s="45"/>
      <c r="M319" s="45"/>
      <c r="N319" s="45" t="str">
        <f t="shared" si="1615"/>
        <v/>
      </c>
      <c r="O319" s="45"/>
      <c r="P319" s="45"/>
      <c r="Q319" s="45"/>
      <c r="R319" s="45" t="str">
        <f t="shared" si="1576"/>
        <v/>
      </c>
      <c r="S319" s="46" t="str">
        <f t="shared" si="1577"/>
        <v/>
      </c>
      <c r="T319" s="37"/>
      <c r="U319" s="29"/>
      <c r="V319" s="47"/>
      <c r="W319" s="67"/>
      <c r="X319" s="45" t="str">
        <f t="shared" si="1616"/>
        <v/>
      </c>
      <c r="Y319" s="45"/>
      <c r="Z319" s="45"/>
      <c r="AA319" s="45"/>
      <c r="AB319" s="45" t="str">
        <f t="shared" si="1617"/>
        <v/>
      </c>
      <c r="AC319" s="45"/>
      <c r="AD319" s="45"/>
      <c r="AE319" s="45"/>
      <c r="AF319" s="45" t="str">
        <f t="shared" si="1578"/>
        <v/>
      </c>
      <c r="AG319" s="46" t="str">
        <f t="shared" si="1579"/>
        <v/>
      </c>
      <c r="AH319" s="37"/>
      <c r="AI319" s="29"/>
      <c r="AJ319" s="47"/>
      <c r="AK319" s="45"/>
      <c r="AL319" s="45" t="str">
        <f t="shared" si="1618"/>
        <v/>
      </c>
      <c r="AM319" s="45"/>
      <c r="AN319" s="45" t="str">
        <f t="shared" si="1619"/>
        <v/>
      </c>
      <c r="AO319" s="45"/>
      <c r="AP319" s="45" t="str">
        <f t="shared" si="1620"/>
        <v/>
      </c>
      <c r="AQ319" s="45"/>
      <c r="AR319" s="45"/>
      <c r="AS319" s="45"/>
      <c r="AT319" s="45" t="str">
        <f t="shared" si="1580"/>
        <v/>
      </c>
      <c r="AU319" s="46" t="str">
        <f t="shared" si="1581"/>
        <v/>
      </c>
      <c r="AV319" s="37"/>
      <c r="AW319" s="29"/>
      <c r="AX319" s="47"/>
      <c r="AY319" s="45"/>
      <c r="AZ319" s="45" t="str">
        <f t="shared" si="1621"/>
        <v/>
      </c>
      <c r="BA319" s="45"/>
      <c r="BB319" s="45" t="str">
        <f t="shared" si="1622"/>
        <v/>
      </c>
      <c r="BC319" s="45"/>
      <c r="BD319" s="45" t="str">
        <f t="shared" si="1623"/>
        <v/>
      </c>
      <c r="BE319" s="45"/>
      <c r="BF319" s="45"/>
      <c r="BG319" s="45"/>
      <c r="BH319" s="45" t="str">
        <f t="shared" si="1582"/>
        <v/>
      </c>
      <c r="BI319" s="46" t="str">
        <f t="shared" si="1583"/>
        <v/>
      </c>
      <c r="BJ319" s="37"/>
      <c r="BK319" s="29"/>
      <c r="BL319" s="52" t="str">
        <f>IF($A298="","",$A298)</f>
        <v/>
      </c>
      <c r="BM319" s="45"/>
      <c r="BN319" s="43" t="str">
        <f t="shared" ref="BN319:BN346" si="1647">IF(BM319="","",BM319-BM315)</f>
        <v/>
      </c>
      <c r="BO319" s="45"/>
      <c r="BP319" s="87" t="str">
        <f t="shared" ref="BP319:BP346" si="1648">IF(BO319="","",BO319-BO315)</f>
        <v/>
      </c>
      <c r="BQ319" s="45"/>
      <c r="BR319" s="43" t="str">
        <f t="shared" ref="BR319:BR346" si="1649">IF(BQ319="","",BQ315+BS315-BQ319)</f>
        <v/>
      </c>
      <c r="BS319" s="43"/>
      <c r="BT319" s="44" t="str">
        <f t="shared" ref="BT319:BT346" si="1650">IF(BM319="","",BT315)</f>
        <v/>
      </c>
      <c r="BU319" s="48" t="str">
        <f t="shared" ref="BU319:BU346" si="1651">IF(BN319="","",BU315)</f>
        <v/>
      </c>
      <c r="BV319" s="45" t="str">
        <f t="shared" ref="BV319:BV346" si="1652">IF(BQ319="","",BR319*BU319)</f>
        <v/>
      </c>
      <c r="BW319" s="89" t="str">
        <f t="shared" ref="BW319:BW346" si="1653">IF(BR319="","",BV319/(BN319*100))</f>
        <v/>
      </c>
      <c r="BX319" s="37"/>
      <c r="BY319" s="57"/>
      <c r="BZ319" s="52" t="str">
        <f>IF($A298="","",$A298)</f>
        <v/>
      </c>
      <c r="CA319" s="45"/>
      <c r="CB319" s="43" t="str">
        <f t="shared" ref="CB319:CB346" si="1654">IF(CA319="","",CA319-CA315)</f>
        <v/>
      </c>
      <c r="CC319" s="45"/>
      <c r="CD319" s="87" t="str">
        <f t="shared" ref="CD319:CD346" si="1655">IF(CC319="","",CC319-CC315)</f>
        <v/>
      </c>
      <c r="CE319" s="45"/>
      <c r="CF319" s="43" t="str">
        <f t="shared" ref="CF319:CF346" si="1656">IF(CE319="","",CE315+CG315-CE319)</f>
        <v/>
      </c>
      <c r="CG319" s="43"/>
      <c r="CH319" s="44" t="str">
        <f t="shared" ref="CH319:CH346" si="1657">IF(CA319="","",CH315)</f>
        <v/>
      </c>
      <c r="CI319" s="48" t="str">
        <f t="shared" ref="CI319:CI346" si="1658">IF(CB319="","",CI315)</f>
        <v/>
      </c>
      <c r="CJ319" s="45" t="str">
        <f t="shared" ref="CJ319:CJ346" si="1659">IF(CE319="","",CF319*CI319)</f>
        <v/>
      </c>
      <c r="CK319" s="89" t="str">
        <f t="shared" ref="CK319:CK346" si="1660">IF(CF319="","",CJ319/(CB319*100))</f>
        <v/>
      </c>
      <c r="CL319" s="37"/>
      <c r="CM319" s="29"/>
      <c r="CN319" s="52" t="str">
        <f>IF($A298="","",$A298)</f>
        <v/>
      </c>
      <c r="CO319" s="45"/>
      <c r="CP319" s="43" t="str">
        <f t="shared" ref="CP319:CP346" si="1661">IF(CO319="","",CO319-CO315)</f>
        <v/>
      </c>
      <c r="CQ319" s="45"/>
      <c r="CR319" s="87" t="str">
        <f t="shared" ref="CR319:CR346" si="1662">IF(CQ319="","",CQ319-CQ315)</f>
        <v/>
      </c>
      <c r="CS319" s="45"/>
      <c r="CT319" s="43" t="str">
        <f t="shared" ref="CT319:CT346" si="1663">IF(CS319="","",CS315+CU315-CS319)</f>
        <v/>
      </c>
      <c r="CU319" s="43"/>
      <c r="CV319" s="44" t="str">
        <f t="shared" ref="CV319:CV346" si="1664">IF(CO319="","",CV315)</f>
        <v/>
      </c>
      <c r="CW319" s="48" t="str">
        <f t="shared" ref="CW319:CW346" si="1665">IF(CP319="","",CW315)</f>
        <v/>
      </c>
      <c r="CX319" s="45" t="str">
        <f t="shared" ref="CX319:CX346" si="1666">IF(CS319="","",CT319*CW319)</f>
        <v/>
      </c>
      <c r="CY319" s="89" t="str">
        <f t="shared" ref="CY319:CY346" si="1667">IF(CT319="","",CX319/(CP319*100))</f>
        <v/>
      </c>
      <c r="CZ319" s="37"/>
      <c r="DA319" s="29"/>
      <c r="DB319" s="47"/>
      <c r="DC319" s="67"/>
      <c r="DD319" s="45" t="str">
        <f t="shared" si="1624"/>
        <v/>
      </c>
      <c r="DE319" s="45"/>
      <c r="DF319" s="45"/>
      <c r="DG319" s="45"/>
      <c r="DH319" s="45" t="str">
        <f t="shared" si="1625"/>
        <v/>
      </c>
      <c r="DI319" s="45"/>
      <c r="DJ319" s="45"/>
      <c r="DK319" s="45"/>
      <c r="DL319" s="45" t="str">
        <f t="shared" si="1584"/>
        <v/>
      </c>
      <c r="DM319" s="46" t="str">
        <f t="shared" si="1585"/>
        <v/>
      </c>
      <c r="DN319" s="37"/>
      <c r="DO319" s="29"/>
      <c r="DP319" s="47"/>
      <c r="DQ319" s="45"/>
      <c r="DR319" s="45" t="str">
        <f t="shared" si="1626"/>
        <v/>
      </c>
      <c r="DS319" s="45"/>
      <c r="DT319" s="45" t="str">
        <f t="shared" si="1627"/>
        <v/>
      </c>
      <c r="DU319" s="45"/>
      <c r="DV319" s="45" t="str">
        <f t="shared" si="1628"/>
        <v/>
      </c>
      <c r="DW319" s="45"/>
      <c r="DX319" s="45"/>
      <c r="DY319" s="45"/>
      <c r="DZ319" s="45" t="str">
        <f t="shared" si="1586"/>
        <v/>
      </c>
      <c r="EA319" s="46" t="str">
        <f t="shared" si="1587"/>
        <v/>
      </c>
      <c r="EB319" s="37"/>
      <c r="ED319" s="47"/>
      <c r="EE319" s="67"/>
      <c r="EF319" s="45" t="str">
        <f t="shared" si="1629"/>
        <v/>
      </c>
      <c r="EG319" s="45"/>
      <c r="EH319" s="45"/>
      <c r="EI319" s="45"/>
      <c r="EJ319" s="45" t="str">
        <f t="shared" si="1630"/>
        <v/>
      </c>
      <c r="EK319" s="45"/>
      <c r="EL319" s="45"/>
      <c r="EM319" s="45"/>
      <c r="EN319" s="45" t="str">
        <f t="shared" si="1588"/>
        <v/>
      </c>
      <c r="EO319" s="46" t="str">
        <f t="shared" si="1589"/>
        <v/>
      </c>
      <c r="EP319" s="37"/>
      <c r="ER319" s="47"/>
      <c r="ES319" s="67"/>
      <c r="ET319" s="45" t="str">
        <f t="shared" si="1631"/>
        <v/>
      </c>
      <c r="EU319" s="45"/>
      <c r="EV319" s="45"/>
      <c r="EW319" s="45"/>
      <c r="EX319" s="45" t="str">
        <f t="shared" si="1632"/>
        <v/>
      </c>
      <c r="EY319" s="45"/>
      <c r="EZ319" s="45"/>
      <c r="FA319" s="45"/>
      <c r="FB319" s="45" t="str">
        <f t="shared" si="1590"/>
        <v/>
      </c>
      <c r="FC319" s="46" t="str">
        <f t="shared" si="1591"/>
        <v/>
      </c>
      <c r="FD319" s="37"/>
      <c r="FF319" s="47"/>
      <c r="FG319" s="67"/>
      <c r="FH319" s="45" t="str">
        <f t="shared" si="1633"/>
        <v/>
      </c>
      <c r="FI319" s="45"/>
      <c r="FJ319" s="45"/>
      <c r="FK319" s="45"/>
      <c r="FL319" s="45" t="str">
        <f t="shared" si="1634"/>
        <v/>
      </c>
      <c r="FM319" s="45"/>
      <c r="FN319" s="45"/>
      <c r="FO319" s="45"/>
      <c r="FP319" s="45" t="str">
        <f t="shared" si="1592"/>
        <v/>
      </c>
      <c r="FQ319" s="46" t="str">
        <f t="shared" si="1593"/>
        <v/>
      </c>
      <c r="FR319" s="37"/>
      <c r="FS319" s="29"/>
      <c r="FT319" s="47"/>
      <c r="FU319" s="67"/>
      <c r="FV319" s="45" t="str">
        <f t="shared" si="1635"/>
        <v/>
      </c>
      <c r="FW319" s="45"/>
      <c r="FX319" s="45"/>
      <c r="FY319" s="45"/>
      <c r="FZ319" s="45" t="str">
        <f t="shared" si="1636"/>
        <v/>
      </c>
      <c r="GA319" s="45"/>
      <c r="GB319" s="45"/>
      <c r="GC319" s="45"/>
      <c r="GD319" s="45" t="str">
        <f t="shared" si="1594"/>
        <v/>
      </c>
      <c r="GE319" s="46" t="str">
        <f t="shared" si="1595"/>
        <v/>
      </c>
      <c r="GF319" s="37"/>
      <c r="GH319" s="47"/>
      <c r="GI319" s="67"/>
      <c r="GJ319" s="45" t="str">
        <f t="shared" si="1637"/>
        <v/>
      </c>
      <c r="GK319" s="45"/>
      <c r="GL319" s="45"/>
      <c r="GM319" s="45"/>
      <c r="GN319" s="45" t="str">
        <f t="shared" si="1638"/>
        <v/>
      </c>
      <c r="GO319" s="45"/>
      <c r="GP319" s="45"/>
      <c r="GQ319" s="45"/>
      <c r="GR319" s="45" t="str">
        <f t="shared" si="1596"/>
        <v/>
      </c>
      <c r="GS319" s="46" t="str">
        <f t="shared" si="1597"/>
        <v/>
      </c>
      <c r="GT319" s="37"/>
      <c r="GU319" s="61"/>
      <c r="GV319" s="52" t="str">
        <f>IF($A298="","",$A298)</f>
        <v/>
      </c>
      <c r="GW319" s="62"/>
      <c r="GX319" s="45"/>
      <c r="GY319" s="43" t="str">
        <f t="shared" ref="GY319:GY346" si="1668">IF(GX319="","",GX319-GX315)</f>
        <v/>
      </c>
      <c r="GZ319" s="45"/>
      <c r="HA319" s="87" t="str">
        <f t="shared" ref="HA319:HA345" si="1669">IF(GZ319="","",GZ319-GZ315)</f>
        <v/>
      </c>
      <c r="HB319" s="45"/>
      <c r="HC319" s="43" t="str">
        <f t="shared" ref="HC319:HC345" si="1670">IF(HB319="","",HB315+HD315-HB319)</f>
        <v/>
      </c>
      <c r="HD319" s="43"/>
      <c r="HE319" s="44" t="str">
        <f>IF(GX319="","",HE315)</f>
        <v/>
      </c>
      <c r="HF319" s="48" t="str">
        <f>IF(GX319="","",HF315)</f>
        <v/>
      </c>
      <c r="HG319" s="45" t="str">
        <f t="shared" ref="HG319:HG346" si="1671">IF(HB319="","",HC319*HF319)</f>
        <v/>
      </c>
      <c r="HH319" s="89" t="str">
        <f>IF(HC319="","",HG319/(GY319*100))</f>
        <v/>
      </c>
      <c r="HI319" s="37"/>
      <c r="HK319" s="52" t="str">
        <f>IF($A298="","",$A298)</f>
        <v/>
      </c>
      <c r="HL319" s="45"/>
      <c r="HM319" s="43" t="str">
        <f t="shared" ref="HM319:HM346" si="1672">IF(HL319="","",HL319-HL315)</f>
        <v/>
      </c>
      <c r="HN319" s="45"/>
      <c r="HO319" s="87" t="str">
        <f t="shared" ref="HO319:HO345" si="1673">IF(HN319="","",HN319-HN315)</f>
        <v/>
      </c>
      <c r="HP319" s="45"/>
      <c r="HQ319" s="43" t="str">
        <f t="shared" ref="HQ319:HQ345" si="1674">IF(HP319="","",HP315+HR315-HP319)</f>
        <v/>
      </c>
      <c r="HR319" s="43"/>
      <c r="HS319" s="44" t="str">
        <f t="shared" ref="HS319:HS346" si="1675">IF(HL319="","",HS315)</f>
        <v/>
      </c>
      <c r="HT319" s="48" t="str">
        <f t="shared" ref="HT319:HT346" si="1676">IF(HM319="","",HT315)</f>
        <v/>
      </c>
      <c r="HU319" s="45" t="str">
        <f t="shared" ref="HU319:HU346" si="1677">IF(HP319="","",HQ319*HT319)</f>
        <v/>
      </c>
      <c r="HV319" s="89" t="str">
        <f t="shared" ref="HV319:HV346" si="1678">IF(HQ319="","",HU319/(HM319*100))</f>
        <v/>
      </c>
      <c r="HW319" s="37"/>
      <c r="HX319" s="360"/>
      <c r="HY319" s="52" t="str">
        <f>IF($A298="","",$A298)</f>
        <v/>
      </c>
      <c r="HZ319" s="45"/>
      <c r="IA319" s="43" t="str">
        <f t="shared" ref="IA319:IA346" si="1679">IF(HZ319="","",HZ319-HZ315)</f>
        <v/>
      </c>
      <c r="IB319" s="45"/>
      <c r="IC319" s="87" t="str">
        <f t="shared" ref="IC319:IC346" si="1680">IF(IB319="","",IB319-IB315)</f>
        <v/>
      </c>
      <c r="ID319" s="45"/>
      <c r="IE319" s="43" t="str">
        <f t="shared" ref="IE319:IE346" si="1681">IF(ID319="","",ID315+IF315-ID319)</f>
        <v/>
      </c>
      <c r="IF319" s="43"/>
      <c r="IG319" s="44" t="str">
        <f t="shared" ref="IG319:IG346" si="1682">IF(HZ319="","",IG315)</f>
        <v/>
      </c>
      <c r="IH319" s="48" t="str">
        <f t="shared" ref="IH319:IH346" si="1683">IF(IA319="","",IH315)</f>
        <v/>
      </c>
      <c r="II319" s="45" t="str">
        <f t="shared" ref="II319:II346" si="1684">IF(ID319="","",IE319*IH319)</f>
        <v/>
      </c>
      <c r="IJ319" s="89" t="str">
        <f t="shared" ref="IJ319:IJ346" si="1685">IF(IE319="","",II319/(IA319*100))</f>
        <v/>
      </c>
      <c r="IK319" s="37"/>
      <c r="IL319" s="29"/>
      <c r="IM319" s="52" t="str">
        <f>IF($A298="","",$A298)</f>
        <v/>
      </c>
      <c r="IN319" s="45"/>
      <c r="IO319" s="43" t="str">
        <f t="shared" ref="IO319:IO346" si="1686">IF(IN319="","",IN319-IN315)</f>
        <v/>
      </c>
      <c r="IP319" s="45"/>
      <c r="IQ319" s="87" t="str">
        <f t="shared" ref="IQ319:IQ346" si="1687">IF(IP319="","",IP319-IP315)</f>
        <v/>
      </c>
      <c r="IR319" s="45"/>
      <c r="IS319" s="43" t="str">
        <f t="shared" ref="IS319:IS346" si="1688">IF(IR319="","",IR315+IT315-IR319)</f>
        <v/>
      </c>
      <c r="IT319" s="43"/>
      <c r="IU319" s="44" t="str">
        <f t="shared" ref="IU319:IU346" si="1689">IF(IN319="","",IU315)</f>
        <v/>
      </c>
      <c r="IV319" s="48" t="str">
        <f t="shared" ref="IV319:IV346" si="1690">IF(IO319="","",IV315)</f>
        <v/>
      </c>
      <c r="IW319" s="45" t="str">
        <f t="shared" ref="IW319:IW346" si="1691">IF(IR319="","",IS319*IV319)</f>
        <v/>
      </c>
      <c r="IX319" s="89" t="str">
        <f t="shared" ref="IX319:IX346" si="1692">IF(IS319="","",IW319/(IO319*100))</f>
        <v/>
      </c>
      <c r="IY319" s="37"/>
      <c r="IZ319" s="61"/>
      <c r="JA319" s="52" t="str">
        <f>IF($A298="","",$A298)</f>
        <v/>
      </c>
      <c r="JB319" s="45"/>
      <c r="JC319" s="43" t="str">
        <f t="shared" ref="JC319:JC346" si="1693">IF(JB319="","",JB319-JB315)</f>
        <v/>
      </c>
      <c r="JD319" s="45"/>
      <c r="JE319" s="87" t="str">
        <f t="shared" ref="JE319:JE346" si="1694">IF(JD319="","",JD319-JD315)</f>
        <v/>
      </c>
      <c r="JF319" s="45"/>
      <c r="JG319" s="43" t="str">
        <f t="shared" ref="JG319:JG346" si="1695">IF(JF319="","",JF315+JH315-JF319)</f>
        <v/>
      </c>
      <c r="JH319" s="43"/>
      <c r="JI319" s="44" t="str">
        <f t="shared" ref="JI319:JI346" si="1696">IF(JB319="","",JI315)</f>
        <v/>
      </c>
      <c r="JJ319" s="48" t="str">
        <f t="shared" ref="JJ319:JJ346" si="1697">IF(JC319="","",JJ315)</f>
        <v/>
      </c>
      <c r="JK319" s="45" t="str">
        <f t="shared" ref="JK319:JK346" si="1698">IF(JF319="","",JG319*JJ319)</f>
        <v/>
      </c>
      <c r="JL319" s="89" t="str">
        <f t="shared" ref="JL319:JL346" si="1699">IF(JG319="","",JK319/(JC319*100))</f>
        <v/>
      </c>
      <c r="JM319" s="37"/>
      <c r="JN319" s="29"/>
      <c r="JO319" s="52" t="str">
        <f>IF($A298="","",$A298)</f>
        <v/>
      </c>
      <c r="JP319" s="45"/>
      <c r="JQ319" s="43" t="str">
        <f t="shared" ref="JQ319:JQ346" si="1700">IF(JP319="","",JP319-JP315)</f>
        <v/>
      </c>
      <c r="JR319" s="45"/>
      <c r="JS319" s="87" t="str">
        <f t="shared" ref="JS319:JS345" si="1701">IF(JR319="","",JR319-JR315)</f>
        <v/>
      </c>
      <c r="JT319" s="45"/>
      <c r="JU319" s="43" t="str">
        <f t="shared" ref="JU319:JU345" si="1702">IF(JT319="","",JT315+JV315-JT319)</f>
        <v/>
      </c>
      <c r="JV319" s="43"/>
      <c r="JW319" s="44" t="str">
        <f t="shared" ref="JW319:JW346" si="1703">IF(JP319="","",JW315)</f>
        <v/>
      </c>
      <c r="JX319" s="48" t="str">
        <f t="shared" ref="JX319:JX346" si="1704">IF(JQ319="","",JX315)</f>
        <v/>
      </c>
      <c r="JY319" s="45" t="str">
        <f t="shared" ref="JY319:JY346" si="1705">IF(JT319="","",JU319*JX319)</f>
        <v/>
      </c>
      <c r="JZ319" s="89" t="str">
        <f t="shared" ref="JZ319:JZ346" si="1706">IF(JU319="","",JY319/(JQ319*100))</f>
        <v/>
      </c>
      <c r="KA319" s="37"/>
      <c r="KB319" s="51"/>
      <c r="KC319" s="52" t="str">
        <f>IF($A298="","",$A298)</f>
        <v/>
      </c>
      <c r="KD319" s="45"/>
      <c r="KE319" s="43" t="str">
        <f>IF(KD319="","",KD319-KD315)</f>
        <v/>
      </c>
      <c r="KF319" s="45"/>
      <c r="KG319" s="87" t="str">
        <f>IF(KF319="","",KF319-KF315)</f>
        <v/>
      </c>
      <c r="KH319" s="45"/>
      <c r="KI319" s="43" t="str">
        <f>IF(KH319="","",KH315+KJ315-KH319)</f>
        <v/>
      </c>
      <c r="KJ319" s="43"/>
      <c r="KK319" s="44" t="str">
        <f>IF(KD319="","",KK315)</f>
        <v/>
      </c>
      <c r="KL319" s="48" t="str">
        <f>IF(KE319="","",KL315)</f>
        <v/>
      </c>
      <c r="KM319" s="45" t="str">
        <f>IF(KH319="","",KI319*KL319)</f>
        <v/>
      </c>
      <c r="KN319" s="89" t="str">
        <f>IF(KI319="","",KM319/(KE319*100))</f>
        <v/>
      </c>
      <c r="KO319" s="37"/>
      <c r="KP319" s="29"/>
      <c r="KQ319" s="52" t="str">
        <f>IF($A298="","",$A298)</f>
        <v/>
      </c>
      <c r="KR319" s="45"/>
      <c r="KS319" s="43" t="str">
        <f>IF(KR319="","",KR319-KR315)</f>
        <v/>
      </c>
      <c r="KT319" s="45"/>
      <c r="KU319" s="87" t="str">
        <f>IF(KT319="","",KT319-KT315)</f>
        <v/>
      </c>
      <c r="KV319" s="45"/>
      <c r="KW319" s="43" t="str">
        <f>IF(KV319="","",KV315+KX315-KV319)</f>
        <v/>
      </c>
      <c r="KX319" s="43"/>
      <c r="KY319" s="44" t="str">
        <f>IF(KR319="","",KY315)</f>
        <v/>
      </c>
      <c r="KZ319" s="48" t="str">
        <f>IF(KS319="","",KZ315)</f>
        <v/>
      </c>
      <c r="LA319" s="45" t="str">
        <f>IF(KV319="","",KW319*KZ319)</f>
        <v/>
      </c>
      <c r="LB319" s="89" t="str">
        <f>IF(KW319="","",LA319/(KS319*100))</f>
        <v/>
      </c>
      <c r="LC319" s="37"/>
      <c r="LD319" s="29"/>
      <c r="LE319" s="47"/>
      <c r="LF319" s="45"/>
      <c r="LG319" s="45"/>
      <c r="LH319" s="45"/>
      <c r="LI319" s="45" t="str">
        <f t="shared" si="1611"/>
        <v/>
      </c>
      <c r="LJ319" s="43"/>
      <c r="LK319" s="45" t="str">
        <f t="shared" si="1612"/>
        <v/>
      </c>
      <c r="LL319" s="45"/>
      <c r="LM319" s="73" t="str">
        <f>IF(LF318="","",LM316)</f>
        <v/>
      </c>
      <c r="LN319" s="67" t="str">
        <f>IF(LG318="","",LN316)</f>
        <v/>
      </c>
      <c r="LO319" s="45" t="str">
        <f t="shared" si="1613"/>
        <v/>
      </c>
      <c r="LP319" s="46"/>
      <c r="LQ319" s="37"/>
      <c r="LR319" s="29"/>
      <c r="LS319" s="47"/>
      <c r="LT319" s="67"/>
      <c r="LU319" s="45" t="str">
        <f t="shared" si="1639"/>
        <v/>
      </c>
      <c r="LV319" s="45"/>
      <c r="LW319" s="45"/>
      <c r="LX319" s="45"/>
      <c r="LY319" s="45" t="str">
        <f t="shared" si="1640"/>
        <v/>
      </c>
      <c r="LZ319" s="45"/>
      <c r="MA319" s="45"/>
      <c r="MB319" s="45"/>
      <c r="MC319" s="45" t="str">
        <f t="shared" si="1600"/>
        <v/>
      </c>
      <c r="MD319" s="46" t="str">
        <f t="shared" si="1601"/>
        <v/>
      </c>
      <c r="ME319" s="37"/>
      <c r="MF319" s="29"/>
      <c r="MG319" s="47"/>
      <c r="MH319" s="67"/>
      <c r="MI319" s="45" t="str">
        <f t="shared" si="1641"/>
        <v/>
      </c>
      <c r="MJ319" s="45"/>
      <c r="MK319" s="45"/>
      <c r="ML319" s="45"/>
      <c r="MM319" s="45" t="str">
        <f t="shared" si="1642"/>
        <v/>
      </c>
      <c r="MN319" s="45"/>
      <c r="MO319" s="45"/>
      <c r="MP319" s="45"/>
      <c r="MQ319" s="45" t="str">
        <f t="shared" si="1602"/>
        <v/>
      </c>
      <c r="MR319" s="46" t="str">
        <f t="shared" si="1603"/>
        <v/>
      </c>
      <c r="MS319" s="37"/>
      <c r="MT319" s="29"/>
      <c r="MU319" s="47"/>
      <c r="MV319" s="67"/>
      <c r="MW319" s="45" t="str">
        <f t="shared" si="1643"/>
        <v/>
      </c>
      <c r="MX319" s="45"/>
      <c r="MY319" s="45"/>
      <c r="MZ319" s="45"/>
      <c r="NA319" s="45" t="str">
        <f t="shared" si="1644"/>
        <v/>
      </c>
      <c r="NB319" s="45"/>
      <c r="NC319" s="45"/>
      <c r="ND319" s="45"/>
      <c r="NE319" s="45" t="str">
        <f t="shared" si="1604"/>
        <v/>
      </c>
      <c r="NF319" s="46" t="str">
        <f t="shared" si="1605"/>
        <v/>
      </c>
      <c r="NG319" s="37"/>
      <c r="NH319" s="29"/>
      <c r="NI319" s="47"/>
      <c r="NJ319" s="67"/>
      <c r="NK319" s="45" t="str">
        <f t="shared" si="1645"/>
        <v/>
      </c>
      <c r="NL319" s="45"/>
      <c r="NM319" s="45"/>
      <c r="NN319" s="45"/>
      <c r="NO319" s="45" t="str">
        <f t="shared" si="1646"/>
        <v/>
      </c>
      <c r="NP319" s="45"/>
      <c r="NQ319" s="45"/>
      <c r="NR319" s="45"/>
      <c r="NS319" s="45" t="str">
        <f t="shared" si="1606"/>
        <v/>
      </c>
      <c r="NT319" s="46" t="str">
        <f t="shared" si="1607"/>
        <v/>
      </c>
      <c r="NU319" s="37"/>
    </row>
    <row r="320" spans="1:385" ht="15" customHeight="1" thickBot="1" x14ac:dyDescent="0.3">
      <c r="A320" s="38"/>
      <c r="B320" s="39"/>
      <c r="C320" s="40"/>
      <c r="D320" s="40"/>
      <c r="E320" s="41"/>
      <c r="F320" s="41"/>
      <c r="G320" s="40"/>
      <c r="H320" s="42"/>
      <c r="I320" s="45"/>
      <c r="J320" s="45" t="str">
        <f t="shared" si="1614"/>
        <v/>
      </c>
      <c r="K320" s="45"/>
      <c r="L320" s="45"/>
      <c r="M320" s="45"/>
      <c r="N320" s="45" t="str">
        <f t="shared" si="1615"/>
        <v/>
      </c>
      <c r="O320" s="45"/>
      <c r="P320" s="45"/>
      <c r="Q320" s="45"/>
      <c r="R320" s="45" t="str">
        <f t="shared" si="1576"/>
        <v/>
      </c>
      <c r="S320" s="46" t="str">
        <f t="shared" si="1577"/>
        <v/>
      </c>
      <c r="T320" s="37"/>
      <c r="U320" s="29"/>
      <c r="V320" s="47"/>
      <c r="W320" s="67"/>
      <c r="X320" s="45" t="str">
        <f t="shared" si="1616"/>
        <v/>
      </c>
      <c r="Y320" s="45"/>
      <c r="Z320" s="45"/>
      <c r="AA320" s="45"/>
      <c r="AB320" s="45" t="str">
        <f t="shared" si="1617"/>
        <v/>
      </c>
      <c r="AC320" s="45"/>
      <c r="AD320" s="45"/>
      <c r="AE320" s="45"/>
      <c r="AF320" s="45" t="str">
        <f t="shared" si="1578"/>
        <v/>
      </c>
      <c r="AG320" s="46" t="str">
        <f t="shared" si="1579"/>
        <v/>
      </c>
      <c r="AH320" s="37"/>
      <c r="AI320" s="29"/>
      <c r="AJ320" s="47"/>
      <c r="AK320" s="45"/>
      <c r="AL320" s="45" t="str">
        <f t="shared" si="1618"/>
        <v/>
      </c>
      <c r="AM320" s="45"/>
      <c r="AN320" s="45" t="str">
        <f t="shared" si="1619"/>
        <v/>
      </c>
      <c r="AO320" s="45"/>
      <c r="AP320" s="45" t="str">
        <f t="shared" si="1620"/>
        <v/>
      </c>
      <c r="AQ320" s="45"/>
      <c r="AR320" s="45"/>
      <c r="AS320" s="45"/>
      <c r="AT320" s="45" t="str">
        <f t="shared" si="1580"/>
        <v/>
      </c>
      <c r="AU320" s="46" t="str">
        <f t="shared" si="1581"/>
        <v/>
      </c>
      <c r="AV320" s="37"/>
      <c r="AW320" s="29"/>
      <c r="AX320" s="47"/>
      <c r="AY320" s="45"/>
      <c r="AZ320" s="45" t="str">
        <f t="shared" si="1621"/>
        <v/>
      </c>
      <c r="BA320" s="45"/>
      <c r="BB320" s="45" t="str">
        <f t="shared" si="1622"/>
        <v/>
      </c>
      <c r="BC320" s="45"/>
      <c r="BD320" s="45" t="str">
        <f t="shared" si="1623"/>
        <v/>
      </c>
      <c r="BE320" s="45"/>
      <c r="BF320" s="45"/>
      <c r="BG320" s="45"/>
      <c r="BH320" s="45" t="str">
        <f t="shared" si="1582"/>
        <v/>
      </c>
      <c r="BI320" s="46" t="str">
        <f t="shared" si="1583"/>
        <v/>
      </c>
      <c r="BJ320" s="37"/>
      <c r="BK320" s="29"/>
      <c r="BL320" s="47"/>
      <c r="BM320" s="43"/>
      <c r="BN320" s="45" t="str">
        <f t="shared" si="1647"/>
        <v/>
      </c>
      <c r="BO320" s="43"/>
      <c r="BP320" s="45" t="str">
        <f t="shared" si="1648"/>
        <v/>
      </c>
      <c r="BQ320" s="43"/>
      <c r="BR320" s="45" t="str">
        <f t="shared" si="1649"/>
        <v/>
      </c>
      <c r="BS320" s="43"/>
      <c r="BT320" s="63" t="str">
        <f t="shared" si="1650"/>
        <v/>
      </c>
      <c r="BU320" s="67" t="str">
        <f t="shared" si="1651"/>
        <v/>
      </c>
      <c r="BV320" s="43" t="str">
        <f t="shared" si="1652"/>
        <v/>
      </c>
      <c r="BW320" s="46" t="str">
        <f t="shared" si="1653"/>
        <v/>
      </c>
      <c r="BX320" s="37"/>
      <c r="BY320" s="57"/>
      <c r="BZ320" s="47"/>
      <c r="CA320" s="43"/>
      <c r="CB320" s="45" t="str">
        <f t="shared" si="1654"/>
        <v/>
      </c>
      <c r="CC320" s="43"/>
      <c r="CD320" s="45" t="str">
        <f t="shared" si="1655"/>
        <v/>
      </c>
      <c r="CE320" s="43"/>
      <c r="CF320" s="45" t="str">
        <f t="shared" si="1656"/>
        <v/>
      </c>
      <c r="CG320" s="43"/>
      <c r="CH320" s="63" t="str">
        <f t="shared" si="1657"/>
        <v/>
      </c>
      <c r="CI320" s="67" t="str">
        <f t="shared" si="1658"/>
        <v/>
      </c>
      <c r="CJ320" s="43" t="str">
        <f t="shared" si="1659"/>
        <v/>
      </c>
      <c r="CK320" s="46" t="str">
        <f t="shared" si="1660"/>
        <v/>
      </c>
      <c r="CL320" s="37"/>
      <c r="CM320" s="29"/>
      <c r="CN320" s="47"/>
      <c r="CO320" s="43"/>
      <c r="CP320" s="45" t="str">
        <f t="shared" si="1661"/>
        <v/>
      </c>
      <c r="CQ320" s="43"/>
      <c r="CR320" s="45" t="str">
        <f t="shared" si="1662"/>
        <v/>
      </c>
      <c r="CS320" s="43"/>
      <c r="CT320" s="45" t="str">
        <f t="shared" si="1663"/>
        <v/>
      </c>
      <c r="CU320" s="43"/>
      <c r="CV320" s="63" t="str">
        <f t="shared" si="1664"/>
        <v/>
      </c>
      <c r="CW320" s="67" t="str">
        <f t="shared" si="1665"/>
        <v/>
      </c>
      <c r="CX320" s="43" t="str">
        <f t="shared" si="1666"/>
        <v/>
      </c>
      <c r="CY320" s="46" t="str">
        <f t="shared" si="1667"/>
        <v/>
      </c>
      <c r="CZ320" s="37"/>
      <c r="DA320" s="29"/>
      <c r="DB320" s="47"/>
      <c r="DC320" s="67"/>
      <c r="DD320" s="45" t="str">
        <f t="shared" si="1624"/>
        <v/>
      </c>
      <c r="DE320" s="45"/>
      <c r="DF320" s="45"/>
      <c r="DG320" s="45"/>
      <c r="DH320" s="45" t="str">
        <f t="shared" si="1625"/>
        <v/>
      </c>
      <c r="DI320" s="45"/>
      <c r="DJ320" s="45"/>
      <c r="DK320" s="45"/>
      <c r="DL320" s="45" t="str">
        <f t="shared" si="1584"/>
        <v/>
      </c>
      <c r="DM320" s="46" t="str">
        <f t="shared" si="1585"/>
        <v/>
      </c>
      <c r="DN320" s="37"/>
      <c r="DO320" s="29"/>
      <c r="DP320" s="47"/>
      <c r="DQ320" s="45"/>
      <c r="DR320" s="45" t="str">
        <f t="shared" si="1626"/>
        <v/>
      </c>
      <c r="DS320" s="45"/>
      <c r="DT320" s="45" t="str">
        <f t="shared" si="1627"/>
        <v/>
      </c>
      <c r="DU320" s="45"/>
      <c r="DV320" s="45" t="str">
        <f t="shared" si="1628"/>
        <v/>
      </c>
      <c r="DW320" s="45"/>
      <c r="DX320" s="45"/>
      <c r="DY320" s="45"/>
      <c r="DZ320" s="45" t="str">
        <f t="shared" si="1586"/>
        <v/>
      </c>
      <c r="EA320" s="46" t="str">
        <f t="shared" si="1587"/>
        <v/>
      </c>
      <c r="EB320" s="37"/>
      <c r="ED320" s="47"/>
      <c r="EE320" s="67"/>
      <c r="EF320" s="45" t="str">
        <f t="shared" si="1629"/>
        <v/>
      </c>
      <c r="EG320" s="45"/>
      <c r="EH320" s="45"/>
      <c r="EI320" s="45"/>
      <c r="EJ320" s="45" t="str">
        <f t="shared" si="1630"/>
        <v/>
      </c>
      <c r="EK320" s="45"/>
      <c r="EL320" s="45"/>
      <c r="EM320" s="45"/>
      <c r="EN320" s="45" t="str">
        <f t="shared" si="1588"/>
        <v/>
      </c>
      <c r="EO320" s="46" t="str">
        <f t="shared" si="1589"/>
        <v/>
      </c>
      <c r="EP320" s="37"/>
      <c r="ER320" s="47"/>
      <c r="ES320" s="67"/>
      <c r="ET320" s="45" t="str">
        <f t="shared" si="1631"/>
        <v/>
      </c>
      <c r="EU320" s="45"/>
      <c r="EV320" s="45"/>
      <c r="EW320" s="45"/>
      <c r="EX320" s="45" t="str">
        <f t="shared" si="1632"/>
        <v/>
      </c>
      <c r="EY320" s="45"/>
      <c r="EZ320" s="45"/>
      <c r="FA320" s="45"/>
      <c r="FB320" s="45" t="str">
        <f t="shared" si="1590"/>
        <v/>
      </c>
      <c r="FC320" s="46" t="str">
        <f t="shared" si="1591"/>
        <v/>
      </c>
      <c r="FD320" s="37"/>
      <c r="FF320" s="47"/>
      <c r="FG320" s="67"/>
      <c r="FH320" s="45" t="str">
        <f t="shared" si="1633"/>
        <v/>
      </c>
      <c r="FI320" s="45"/>
      <c r="FJ320" s="45"/>
      <c r="FK320" s="45"/>
      <c r="FL320" s="45" t="str">
        <f t="shared" si="1634"/>
        <v/>
      </c>
      <c r="FM320" s="45"/>
      <c r="FN320" s="45"/>
      <c r="FO320" s="45"/>
      <c r="FP320" s="45" t="str">
        <f t="shared" si="1592"/>
        <v/>
      </c>
      <c r="FQ320" s="46" t="str">
        <f t="shared" si="1593"/>
        <v/>
      </c>
      <c r="FR320" s="37"/>
      <c r="FS320" s="29"/>
      <c r="FT320" s="47"/>
      <c r="FU320" s="67"/>
      <c r="FV320" s="45" t="str">
        <f t="shared" si="1635"/>
        <v/>
      </c>
      <c r="FW320" s="45"/>
      <c r="FX320" s="45"/>
      <c r="FY320" s="45"/>
      <c r="FZ320" s="45" t="str">
        <f t="shared" si="1636"/>
        <v/>
      </c>
      <c r="GA320" s="45"/>
      <c r="GB320" s="45"/>
      <c r="GC320" s="45"/>
      <c r="GD320" s="45" t="str">
        <f t="shared" si="1594"/>
        <v/>
      </c>
      <c r="GE320" s="46" t="str">
        <f t="shared" si="1595"/>
        <v/>
      </c>
      <c r="GF320" s="37"/>
      <c r="GH320" s="47"/>
      <c r="GI320" s="67"/>
      <c r="GJ320" s="45" t="str">
        <f t="shared" si="1637"/>
        <v/>
      </c>
      <c r="GK320" s="45"/>
      <c r="GL320" s="45"/>
      <c r="GM320" s="45"/>
      <c r="GN320" s="45" t="str">
        <f t="shared" si="1638"/>
        <v/>
      </c>
      <c r="GO320" s="45"/>
      <c r="GP320" s="45"/>
      <c r="GQ320" s="45"/>
      <c r="GR320" s="45" t="str">
        <f t="shared" si="1596"/>
        <v/>
      </c>
      <c r="GS320" s="46" t="str">
        <f t="shared" si="1597"/>
        <v/>
      </c>
      <c r="GT320" s="37"/>
      <c r="GU320" s="61"/>
      <c r="GV320" s="47"/>
      <c r="GW320" s="62"/>
      <c r="GX320" s="43"/>
      <c r="GY320" s="45" t="str">
        <f t="shared" si="1668"/>
        <v/>
      </c>
      <c r="GZ320" s="43"/>
      <c r="HA320" s="45" t="str">
        <f t="shared" si="1669"/>
        <v/>
      </c>
      <c r="HB320" s="43"/>
      <c r="HC320" s="45" t="str">
        <f t="shared" si="1670"/>
        <v/>
      </c>
      <c r="HD320" s="43"/>
      <c r="HE320" s="63" t="str">
        <f>IF(GX320="","",HE316)</f>
        <v/>
      </c>
      <c r="HF320" s="67" t="str">
        <f>IF(GX319="","",HF316)</f>
        <v/>
      </c>
      <c r="HG320" s="43" t="str">
        <f t="shared" si="1671"/>
        <v/>
      </c>
      <c r="HH320" s="46" t="str">
        <f>IF(HC320="","",HG320/(GY320*100))</f>
        <v/>
      </c>
      <c r="HI320" s="37"/>
      <c r="HK320" s="47"/>
      <c r="HL320" s="43"/>
      <c r="HM320" s="45" t="str">
        <f t="shared" si="1672"/>
        <v/>
      </c>
      <c r="HN320" s="43"/>
      <c r="HO320" s="45" t="str">
        <f t="shared" si="1673"/>
        <v/>
      </c>
      <c r="HP320" s="43"/>
      <c r="HQ320" s="45" t="str">
        <f t="shared" si="1674"/>
        <v/>
      </c>
      <c r="HR320" s="43"/>
      <c r="HS320" s="63" t="str">
        <f t="shared" si="1675"/>
        <v/>
      </c>
      <c r="HT320" s="67" t="str">
        <f t="shared" si="1676"/>
        <v/>
      </c>
      <c r="HU320" s="43" t="str">
        <f t="shared" si="1677"/>
        <v/>
      </c>
      <c r="HV320" s="46" t="str">
        <f t="shared" si="1678"/>
        <v/>
      </c>
      <c r="HW320" s="37"/>
      <c r="HX320" s="360"/>
      <c r="HY320" s="47"/>
      <c r="HZ320" s="43"/>
      <c r="IA320" s="45" t="str">
        <f t="shared" si="1679"/>
        <v/>
      </c>
      <c r="IB320" s="43"/>
      <c r="IC320" s="45" t="str">
        <f t="shared" si="1680"/>
        <v/>
      </c>
      <c r="ID320" s="43"/>
      <c r="IE320" s="45" t="str">
        <f t="shared" si="1681"/>
        <v/>
      </c>
      <c r="IF320" s="43"/>
      <c r="IG320" s="63" t="str">
        <f t="shared" si="1682"/>
        <v/>
      </c>
      <c r="IH320" s="67" t="str">
        <f t="shared" si="1683"/>
        <v/>
      </c>
      <c r="II320" s="43" t="str">
        <f t="shared" si="1684"/>
        <v/>
      </c>
      <c r="IJ320" s="46" t="str">
        <f t="shared" si="1685"/>
        <v/>
      </c>
      <c r="IK320" s="37"/>
      <c r="IL320" s="29"/>
      <c r="IM320" s="47"/>
      <c r="IN320" s="43"/>
      <c r="IO320" s="45" t="str">
        <f t="shared" si="1686"/>
        <v/>
      </c>
      <c r="IP320" s="43"/>
      <c r="IQ320" s="45" t="str">
        <f t="shared" si="1687"/>
        <v/>
      </c>
      <c r="IR320" s="43"/>
      <c r="IS320" s="45" t="str">
        <f t="shared" si="1688"/>
        <v/>
      </c>
      <c r="IT320" s="43"/>
      <c r="IU320" s="63" t="str">
        <f t="shared" si="1689"/>
        <v/>
      </c>
      <c r="IV320" s="67" t="str">
        <f t="shared" si="1690"/>
        <v/>
      </c>
      <c r="IW320" s="43" t="str">
        <f t="shared" si="1691"/>
        <v/>
      </c>
      <c r="IX320" s="46" t="str">
        <f t="shared" si="1692"/>
        <v/>
      </c>
      <c r="IY320" s="37"/>
      <c r="IZ320" s="61"/>
      <c r="JA320" s="47"/>
      <c r="JB320" s="43"/>
      <c r="JC320" s="45" t="str">
        <f t="shared" si="1693"/>
        <v/>
      </c>
      <c r="JD320" s="43"/>
      <c r="JE320" s="45" t="str">
        <f t="shared" si="1694"/>
        <v/>
      </c>
      <c r="JF320" s="43"/>
      <c r="JG320" s="45" t="str">
        <f t="shared" si="1695"/>
        <v/>
      </c>
      <c r="JH320" s="43"/>
      <c r="JI320" s="63" t="str">
        <f t="shared" si="1696"/>
        <v/>
      </c>
      <c r="JJ320" s="67" t="str">
        <f t="shared" si="1697"/>
        <v/>
      </c>
      <c r="JK320" s="43" t="str">
        <f t="shared" si="1698"/>
        <v/>
      </c>
      <c r="JL320" s="46" t="str">
        <f t="shared" si="1699"/>
        <v/>
      </c>
      <c r="JM320" s="37"/>
      <c r="JN320" s="29"/>
      <c r="JO320" s="47"/>
      <c r="JP320" s="43"/>
      <c r="JQ320" s="45" t="str">
        <f t="shared" si="1700"/>
        <v/>
      </c>
      <c r="JR320" s="43"/>
      <c r="JS320" s="45" t="str">
        <f t="shared" si="1701"/>
        <v/>
      </c>
      <c r="JT320" s="43"/>
      <c r="JU320" s="45" t="str">
        <f t="shared" si="1702"/>
        <v/>
      </c>
      <c r="JV320" s="43"/>
      <c r="JW320" s="63" t="str">
        <f t="shared" si="1703"/>
        <v/>
      </c>
      <c r="JX320" s="67" t="str">
        <f t="shared" si="1704"/>
        <v/>
      </c>
      <c r="JY320" s="43" t="str">
        <f t="shared" si="1705"/>
        <v/>
      </c>
      <c r="JZ320" s="46" t="str">
        <f t="shared" si="1706"/>
        <v/>
      </c>
      <c r="KA320" s="37"/>
      <c r="KB320" s="51"/>
      <c r="KC320" s="47"/>
      <c r="KD320" s="43"/>
      <c r="KE320" s="45" t="str">
        <f>IF(KD320="","",KD320-KD316)</f>
        <v/>
      </c>
      <c r="KF320" s="43"/>
      <c r="KG320" s="45" t="str">
        <f>IF(KF320="","",KF320-KF316)</f>
        <v/>
      </c>
      <c r="KH320" s="43"/>
      <c r="KI320" s="45" t="str">
        <f>IF(KH320="","",KH316+KJ316-KH320)</f>
        <v/>
      </c>
      <c r="KJ320" s="43"/>
      <c r="KK320" s="63" t="str">
        <f>IF(KD320="","",KK316)</f>
        <v/>
      </c>
      <c r="KL320" s="67" t="str">
        <f>IF(KE320="","",KL316)</f>
        <v/>
      </c>
      <c r="KM320" s="43" t="str">
        <f>IF(KH320="","",KI320*KL320)</f>
        <v/>
      </c>
      <c r="KN320" s="46" t="str">
        <f>IF(KI320="","",KM320/(KE320*100))</f>
        <v/>
      </c>
      <c r="KO320" s="37"/>
      <c r="KP320" s="29"/>
      <c r="KQ320" s="47"/>
      <c r="KR320" s="43"/>
      <c r="KS320" s="45" t="str">
        <f>IF(KR320="","",KR320-KR316)</f>
        <v/>
      </c>
      <c r="KT320" s="43"/>
      <c r="KU320" s="45" t="str">
        <f>IF(KT320="","",KT320-KT316)</f>
        <v/>
      </c>
      <c r="KV320" s="43"/>
      <c r="KW320" s="45" t="str">
        <f>IF(KV320="","",KV316+KX316-KV320)</f>
        <v/>
      </c>
      <c r="KX320" s="43"/>
      <c r="KY320" s="63" t="str">
        <f>IF(KR320="","",KY316)</f>
        <v/>
      </c>
      <c r="KZ320" s="67" t="str">
        <f>IF(KS320="","",KZ316)</f>
        <v/>
      </c>
      <c r="LA320" s="43" t="str">
        <f>IF(KV320="","",KW320*KZ320)</f>
        <v/>
      </c>
      <c r="LB320" s="46" t="str">
        <f>IF(KW320="","",LA320/(KS320*100))</f>
        <v/>
      </c>
      <c r="LC320" s="37"/>
      <c r="LD320" s="29"/>
      <c r="LE320" s="75"/>
      <c r="LF320" s="76"/>
      <c r="LG320" s="76"/>
      <c r="LH320" s="76"/>
      <c r="LI320" s="76" t="str">
        <f t="shared" si="1611"/>
        <v/>
      </c>
      <c r="LJ320" s="77"/>
      <c r="LK320" s="76" t="str">
        <f t="shared" si="1612"/>
        <v/>
      </c>
      <c r="LL320" s="76"/>
      <c r="LM320" s="78" t="str">
        <f>IF(LF318="","",LM317)</f>
        <v/>
      </c>
      <c r="LN320" s="79" t="str">
        <f>IF(LG318="","",LN317)</f>
        <v/>
      </c>
      <c r="LO320" s="76" t="str">
        <f t="shared" si="1613"/>
        <v/>
      </c>
      <c r="LP320" s="80"/>
      <c r="LQ320" s="37"/>
      <c r="LR320" s="29"/>
      <c r="LS320" s="47"/>
      <c r="LT320" s="67"/>
      <c r="LU320" s="45" t="str">
        <f t="shared" si="1639"/>
        <v/>
      </c>
      <c r="LV320" s="45"/>
      <c r="LW320" s="45"/>
      <c r="LX320" s="45"/>
      <c r="LY320" s="45" t="str">
        <f t="shared" si="1640"/>
        <v/>
      </c>
      <c r="LZ320" s="45"/>
      <c r="MA320" s="45"/>
      <c r="MB320" s="45"/>
      <c r="MC320" s="45" t="str">
        <f t="shared" si="1600"/>
        <v/>
      </c>
      <c r="MD320" s="46" t="str">
        <f t="shared" si="1601"/>
        <v/>
      </c>
      <c r="ME320" s="37"/>
      <c r="MF320" s="29"/>
      <c r="MG320" s="47"/>
      <c r="MH320" s="67"/>
      <c r="MI320" s="45" t="str">
        <f t="shared" si="1641"/>
        <v/>
      </c>
      <c r="MJ320" s="45"/>
      <c r="MK320" s="45"/>
      <c r="ML320" s="45"/>
      <c r="MM320" s="45" t="str">
        <f t="shared" si="1642"/>
        <v/>
      </c>
      <c r="MN320" s="45"/>
      <c r="MO320" s="45"/>
      <c r="MP320" s="45"/>
      <c r="MQ320" s="45" t="str">
        <f t="shared" si="1602"/>
        <v/>
      </c>
      <c r="MR320" s="46" t="str">
        <f t="shared" si="1603"/>
        <v/>
      </c>
      <c r="MS320" s="37"/>
      <c r="MT320" s="29"/>
      <c r="MU320" s="47"/>
      <c r="MV320" s="67"/>
      <c r="MW320" s="45" t="str">
        <f t="shared" si="1643"/>
        <v/>
      </c>
      <c r="MX320" s="45"/>
      <c r="MY320" s="45"/>
      <c r="MZ320" s="45"/>
      <c r="NA320" s="45" t="str">
        <f t="shared" si="1644"/>
        <v/>
      </c>
      <c r="NB320" s="45"/>
      <c r="NC320" s="45"/>
      <c r="ND320" s="45"/>
      <c r="NE320" s="45" t="str">
        <f t="shared" si="1604"/>
        <v/>
      </c>
      <c r="NF320" s="46" t="str">
        <f t="shared" si="1605"/>
        <v/>
      </c>
      <c r="NG320" s="37"/>
      <c r="NH320" s="29"/>
      <c r="NI320" s="47"/>
      <c r="NJ320" s="67"/>
      <c r="NK320" s="45" t="str">
        <f t="shared" si="1645"/>
        <v/>
      </c>
      <c r="NL320" s="45"/>
      <c r="NM320" s="45"/>
      <c r="NN320" s="45"/>
      <c r="NO320" s="45" t="str">
        <f t="shared" si="1646"/>
        <v/>
      </c>
      <c r="NP320" s="45"/>
      <c r="NQ320" s="45"/>
      <c r="NR320" s="45"/>
      <c r="NS320" s="45" t="str">
        <f t="shared" si="1606"/>
        <v/>
      </c>
      <c r="NT320" s="46" t="str">
        <f t="shared" si="1607"/>
        <v/>
      </c>
      <c r="NU320" s="37"/>
    </row>
    <row r="321" spans="1:385" ht="15" customHeight="1" thickTop="1" x14ac:dyDescent="0.25">
      <c r="A321" s="38"/>
      <c r="B321" s="39"/>
      <c r="C321" s="40"/>
      <c r="D321" s="40"/>
      <c r="E321" s="41"/>
      <c r="F321" s="41"/>
      <c r="G321" s="40"/>
      <c r="H321" s="42"/>
      <c r="I321" s="45"/>
      <c r="J321" s="45" t="str">
        <f t="shared" si="1614"/>
        <v/>
      </c>
      <c r="K321" s="45"/>
      <c r="L321" s="45"/>
      <c r="M321" s="45"/>
      <c r="N321" s="45" t="str">
        <f t="shared" si="1615"/>
        <v/>
      </c>
      <c r="O321" s="45"/>
      <c r="P321" s="45"/>
      <c r="Q321" s="45"/>
      <c r="R321" s="45" t="str">
        <f t="shared" si="1576"/>
        <v/>
      </c>
      <c r="S321" s="46" t="str">
        <f t="shared" si="1577"/>
        <v/>
      </c>
      <c r="T321" s="37"/>
      <c r="U321" s="29"/>
      <c r="V321" s="47"/>
      <c r="W321" s="67"/>
      <c r="X321" s="45" t="str">
        <f t="shared" si="1616"/>
        <v/>
      </c>
      <c r="Y321" s="45"/>
      <c r="Z321" s="45"/>
      <c r="AA321" s="45"/>
      <c r="AB321" s="45" t="str">
        <f t="shared" si="1617"/>
        <v/>
      </c>
      <c r="AC321" s="45"/>
      <c r="AD321" s="45"/>
      <c r="AE321" s="45"/>
      <c r="AF321" s="45" t="str">
        <f t="shared" si="1578"/>
        <v/>
      </c>
      <c r="AG321" s="46" t="str">
        <f t="shared" si="1579"/>
        <v/>
      </c>
      <c r="AH321" s="37"/>
      <c r="AI321" s="29"/>
      <c r="AJ321" s="47"/>
      <c r="AK321" s="45"/>
      <c r="AL321" s="45" t="str">
        <f t="shared" si="1618"/>
        <v/>
      </c>
      <c r="AM321" s="45"/>
      <c r="AN321" s="45" t="str">
        <f t="shared" si="1619"/>
        <v/>
      </c>
      <c r="AO321" s="45"/>
      <c r="AP321" s="45" t="str">
        <f t="shared" si="1620"/>
        <v/>
      </c>
      <c r="AQ321" s="45"/>
      <c r="AR321" s="45"/>
      <c r="AS321" s="45"/>
      <c r="AT321" s="45" t="str">
        <f t="shared" si="1580"/>
        <v/>
      </c>
      <c r="AU321" s="46" t="str">
        <f t="shared" si="1581"/>
        <v/>
      </c>
      <c r="AV321" s="37"/>
      <c r="AW321" s="29"/>
      <c r="AX321" s="47"/>
      <c r="AY321" s="45"/>
      <c r="AZ321" s="45" t="str">
        <f t="shared" si="1621"/>
        <v/>
      </c>
      <c r="BA321" s="45"/>
      <c r="BB321" s="45" t="str">
        <f t="shared" si="1622"/>
        <v/>
      </c>
      <c r="BC321" s="45"/>
      <c r="BD321" s="45" t="str">
        <f t="shared" si="1623"/>
        <v/>
      </c>
      <c r="BE321" s="45"/>
      <c r="BF321" s="45"/>
      <c r="BG321" s="45"/>
      <c r="BH321" s="45" t="str">
        <f t="shared" si="1582"/>
        <v/>
      </c>
      <c r="BI321" s="46" t="str">
        <f t="shared" si="1583"/>
        <v/>
      </c>
      <c r="BJ321" s="37"/>
      <c r="BK321" s="29"/>
      <c r="BL321" s="47"/>
      <c r="BM321" s="45"/>
      <c r="BN321" s="45" t="str">
        <f t="shared" si="1647"/>
        <v/>
      </c>
      <c r="BO321" s="45"/>
      <c r="BP321" s="45" t="str">
        <f t="shared" si="1648"/>
        <v/>
      </c>
      <c r="BQ321" s="45"/>
      <c r="BR321" s="45" t="str">
        <f t="shared" si="1649"/>
        <v/>
      </c>
      <c r="BS321" s="27"/>
      <c r="BT321" s="63" t="str">
        <f t="shared" si="1650"/>
        <v/>
      </c>
      <c r="BU321" s="67" t="str">
        <f t="shared" si="1651"/>
        <v/>
      </c>
      <c r="BV321" s="45" t="str">
        <f t="shared" si="1652"/>
        <v/>
      </c>
      <c r="BW321" s="46" t="str">
        <f t="shared" si="1653"/>
        <v/>
      </c>
      <c r="BX321" s="37"/>
      <c r="BY321" s="57"/>
      <c r="BZ321" s="47"/>
      <c r="CA321" s="45"/>
      <c r="CB321" s="45" t="str">
        <f t="shared" si="1654"/>
        <v/>
      </c>
      <c r="CC321" s="45"/>
      <c r="CD321" s="45" t="str">
        <f t="shared" si="1655"/>
        <v/>
      </c>
      <c r="CE321" s="45"/>
      <c r="CF321" s="45" t="str">
        <f t="shared" si="1656"/>
        <v/>
      </c>
      <c r="CG321" s="27"/>
      <c r="CH321" s="63" t="str">
        <f t="shared" si="1657"/>
        <v/>
      </c>
      <c r="CI321" s="67" t="str">
        <f t="shared" si="1658"/>
        <v/>
      </c>
      <c r="CJ321" s="45" t="str">
        <f t="shared" si="1659"/>
        <v/>
      </c>
      <c r="CK321" s="46" t="str">
        <f t="shared" si="1660"/>
        <v/>
      </c>
      <c r="CL321" s="37"/>
      <c r="CM321" s="29"/>
      <c r="CN321" s="47"/>
      <c r="CO321" s="45"/>
      <c r="CP321" s="45" t="str">
        <f t="shared" si="1661"/>
        <v/>
      </c>
      <c r="CQ321" s="45"/>
      <c r="CR321" s="45" t="str">
        <f t="shared" si="1662"/>
        <v/>
      </c>
      <c r="CS321" s="45"/>
      <c r="CT321" s="45" t="str">
        <f t="shared" si="1663"/>
        <v/>
      </c>
      <c r="CU321" s="27"/>
      <c r="CV321" s="63" t="str">
        <f t="shared" si="1664"/>
        <v/>
      </c>
      <c r="CW321" s="67" t="str">
        <f t="shared" si="1665"/>
        <v/>
      </c>
      <c r="CX321" s="45" t="str">
        <f t="shared" si="1666"/>
        <v/>
      </c>
      <c r="CY321" s="46" t="str">
        <f t="shared" si="1667"/>
        <v/>
      </c>
      <c r="CZ321" s="37"/>
      <c r="DA321" s="29"/>
      <c r="DB321" s="47"/>
      <c r="DC321" s="67"/>
      <c r="DD321" s="45" t="str">
        <f t="shared" si="1624"/>
        <v/>
      </c>
      <c r="DE321" s="45"/>
      <c r="DF321" s="45"/>
      <c r="DG321" s="45"/>
      <c r="DH321" s="45" t="str">
        <f t="shared" si="1625"/>
        <v/>
      </c>
      <c r="DI321" s="45"/>
      <c r="DJ321" s="45"/>
      <c r="DK321" s="45"/>
      <c r="DL321" s="45" t="str">
        <f t="shared" si="1584"/>
        <v/>
      </c>
      <c r="DM321" s="46" t="str">
        <f t="shared" si="1585"/>
        <v/>
      </c>
      <c r="DN321" s="37"/>
      <c r="DO321" s="29"/>
      <c r="DP321" s="47"/>
      <c r="DQ321" s="45"/>
      <c r="DR321" s="45" t="str">
        <f t="shared" si="1626"/>
        <v/>
      </c>
      <c r="DS321" s="45"/>
      <c r="DT321" s="45" t="str">
        <f t="shared" si="1627"/>
        <v/>
      </c>
      <c r="DU321" s="45"/>
      <c r="DV321" s="45" t="str">
        <f t="shared" si="1628"/>
        <v/>
      </c>
      <c r="DW321" s="45"/>
      <c r="DX321" s="45"/>
      <c r="DY321" s="45"/>
      <c r="DZ321" s="45" t="str">
        <f t="shared" si="1586"/>
        <v/>
      </c>
      <c r="EA321" s="46" t="str">
        <f t="shared" si="1587"/>
        <v/>
      </c>
      <c r="EB321" s="37"/>
      <c r="ED321" s="47"/>
      <c r="EE321" s="67"/>
      <c r="EF321" s="45" t="str">
        <f t="shared" si="1629"/>
        <v/>
      </c>
      <c r="EG321" s="45"/>
      <c r="EH321" s="45"/>
      <c r="EI321" s="45"/>
      <c r="EJ321" s="45" t="str">
        <f t="shared" si="1630"/>
        <v/>
      </c>
      <c r="EK321" s="45"/>
      <c r="EL321" s="45"/>
      <c r="EM321" s="45"/>
      <c r="EN321" s="45" t="str">
        <f t="shared" si="1588"/>
        <v/>
      </c>
      <c r="EO321" s="46" t="str">
        <f t="shared" si="1589"/>
        <v/>
      </c>
      <c r="EP321" s="37"/>
      <c r="ER321" s="47"/>
      <c r="ES321" s="67"/>
      <c r="ET321" s="45" t="str">
        <f t="shared" si="1631"/>
        <v/>
      </c>
      <c r="EU321" s="45"/>
      <c r="EV321" s="45"/>
      <c r="EW321" s="45"/>
      <c r="EX321" s="45" t="str">
        <f t="shared" si="1632"/>
        <v/>
      </c>
      <c r="EY321" s="45"/>
      <c r="EZ321" s="45"/>
      <c r="FA321" s="45"/>
      <c r="FB321" s="45" t="str">
        <f t="shared" si="1590"/>
        <v/>
      </c>
      <c r="FC321" s="46" t="str">
        <f t="shared" si="1591"/>
        <v/>
      </c>
      <c r="FD321" s="37"/>
      <c r="FF321" s="47"/>
      <c r="FG321" s="67"/>
      <c r="FH321" s="45" t="str">
        <f t="shared" si="1633"/>
        <v/>
      </c>
      <c r="FI321" s="45"/>
      <c r="FJ321" s="45"/>
      <c r="FK321" s="45"/>
      <c r="FL321" s="45" t="str">
        <f t="shared" si="1634"/>
        <v/>
      </c>
      <c r="FM321" s="45"/>
      <c r="FN321" s="45"/>
      <c r="FO321" s="45"/>
      <c r="FP321" s="45" t="str">
        <f t="shared" si="1592"/>
        <v/>
      </c>
      <c r="FQ321" s="46" t="str">
        <f t="shared" si="1593"/>
        <v/>
      </c>
      <c r="FR321" s="37"/>
      <c r="FS321" s="29"/>
      <c r="FT321" s="47"/>
      <c r="FU321" s="67"/>
      <c r="FV321" s="45" t="str">
        <f t="shared" si="1635"/>
        <v/>
      </c>
      <c r="FW321" s="45"/>
      <c r="FX321" s="45"/>
      <c r="FY321" s="45"/>
      <c r="FZ321" s="45" t="str">
        <f t="shared" si="1636"/>
        <v/>
      </c>
      <c r="GA321" s="45"/>
      <c r="GB321" s="45"/>
      <c r="GC321" s="45"/>
      <c r="GD321" s="45" t="str">
        <f t="shared" si="1594"/>
        <v/>
      </c>
      <c r="GE321" s="46" t="str">
        <f t="shared" si="1595"/>
        <v/>
      </c>
      <c r="GF321" s="37"/>
      <c r="GH321" s="47"/>
      <c r="GI321" s="67"/>
      <c r="GJ321" s="45" t="str">
        <f t="shared" si="1637"/>
        <v/>
      </c>
      <c r="GK321" s="45"/>
      <c r="GL321" s="45"/>
      <c r="GM321" s="45"/>
      <c r="GN321" s="45" t="str">
        <f t="shared" si="1638"/>
        <v/>
      </c>
      <c r="GO321" s="45"/>
      <c r="GP321" s="45"/>
      <c r="GQ321" s="45"/>
      <c r="GR321" s="45" t="str">
        <f t="shared" si="1596"/>
        <v/>
      </c>
      <c r="GS321" s="46" t="str">
        <f t="shared" si="1597"/>
        <v/>
      </c>
      <c r="GT321" s="37"/>
      <c r="GU321" s="61"/>
      <c r="GV321" s="47"/>
      <c r="GW321" s="30"/>
      <c r="GX321" s="45"/>
      <c r="GY321" s="45" t="str">
        <f t="shared" si="1668"/>
        <v/>
      </c>
      <c r="GZ321" s="45"/>
      <c r="HA321" s="45" t="str">
        <f t="shared" si="1669"/>
        <v/>
      </c>
      <c r="HB321" s="45"/>
      <c r="HC321" s="45" t="str">
        <f t="shared" si="1670"/>
        <v/>
      </c>
      <c r="HD321" s="27"/>
      <c r="HE321" s="63" t="str">
        <f>IF(GX319="","",HE317)</f>
        <v/>
      </c>
      <c r="HF321" s="67" t="str">
        <f>IF(GX319="","",HF317)</f>
        <v/>
      </c>
      <c r="HG321" s="45" t="str">
        <f t="shared" si="1671"/>
        <v/>
      </c>
      <c r="HH321" s="46" t="str">
        <f>IF(HC321="","",HG321/(GY320*100))</f>
        <v/>
      </c>
      <c r="HI321" s="37"/>
      <c r="HK321" s="47"/>
      <c r="HL321" s="45"/>
      <c r="HM321" s="45" t="str">
        <f t="shared" si="1672"/>
        <v/>
      </c>
      <c r="HN321" s="45"/>
      <c r="HO321" s="45" t="str">
        <f t="shared" si="1673"/>
        <v/>
      </c>
      <c r="HP321" s="45"/>
      <c r="HQ321" s="45" t="str">
        <f t="shared" si="1674"/>
        <v/>
      </c>
      <c r="HR321" s="27"/>
      <c r="HS321" s="63" t="str">
        <f t="shared" si="1675"/>
        <v/>
      </c>
      <c r="HT321" s="67" t="str">
        <f t="shared" si="1676"/>
        <v/>
      </c>
      <c r="HU321" s="45" t="str">
        <f t="shared" si="1677"/>
        <v/>
      </c>
      <c r="HV321" s="46" t="str">
        <f t="shared" si="1678"/>
        <v/>
      </c>
      <c r="HW321" s="37"/>
      <c r="HX321" s="360"/>
      <c r="HY321" s="47"/>
      <c r="HZ321" s="45"/>
      <c r="IA321" s="45" t="str">
        <f t="shared" si="1679"/>
        <v/>
      </c>
      <c r="IB321" s="45"/>
      <c r="IC321" s="45" t="str">
        <f t="shared" si="1680"/>
        <v/>
      </c>
      <c r="ID321" s="45"/>
      <c r="IE321" s="45" t="str">
        <f t="shared" si="1681"/>
        <v/>
      </c>
      <c r="IF321" s="27"/>
      <c r="IG321" s="63" t="str">
        <f t="shared" si="1682"/>
        <v/>
      </c>
      <c r="IH321" s="67" t="str">
        <f t="shared" si="1683"/>
        <v/>
      </c>
      <c r="II321" s="45" t="str">
        <f t="shared" si="1684"/>
        <v/>
      </c>
      <c r="IJ321" s="46" t="str">
        <f t="shared" si="1685"/>
        <v/>
      </c>
      <c r="IK321" s="37"/>
      <c r="IL321" s="29"/>
      <c r="IM321" s="47"/>
      <c r="IN321" s="45"/>
      <c r="IO321" s="45" t="str">
        <f t="shared" si="1686"/>
        <v/>
      </c>
      <c r="IP321" s="45"/>
      <c r="IQ321" s="45" t="str">
        <f t="shared" si="1687"/>
        <v/>
      </c>
      <c r="IR321" s="45"/>
      <c r="IS321" s="45" t="str">
        <f t="shared" si="1688"/>
        <v/>
      </c>
      <c r="IT321" s="27"/>
      <c r="IU321" s="63" t="str">
        <f t="shared" si="1689"/>
        <v/>
      </c>
      <c r="IV321" s="67" t="str">
        <f t="shared" si="1690"/>
        <v/>
      </c>
      <c r="IW321" s="45" t="str">
        <f t="shared" si="1691"/>
        <v/>
      </c>
      <c r="IX321" s="46" t="str">
        <f t="shared" si="1692"/>
        <v/>
      </c>
      <c r="IY321" s="37"/>
      <c r="IZ321" s="61"/>
      <c r="JA321" s="47"/>
      <c r="JB321" s="45"/>
      <c r="JC321" s="45" t="str">
        <f t="shared" si="1693"/>
        <v/>
      </c>
      <c r="JD321" s="45"/>
      <c r="JE321" s="45" t="str">
        <f t="shared" si="1694"/>
        <v/>
      </c>
      <c r="JF321" s="45"/>
      <c r="JG321" s="45" t="str">
        <f t="shared" si="1695"/>
        <v/>
      </c>
      <c r="JH321" s="27"/>
      <c r="JI321" s="63" t="str">
        <f t="shared" si="1696"/>
        <v/>
      </c>
      <c r="JJ321" s="67" t="str">
        <f t="shared" si="1697"/>
        <v/>
      </c>
      <c r="JK321" s="45" t="str">
        <f t="shared" si="1698"/>
        <v/>
      </c>
      <c r="JL321" s="46" t="str">
        <f t="shared" si="1699"/>
        <v/>
      </c>
      <c r="JM321" s="37"/>
      <c r="JN321" s="29"/>
      <c r="JO321" s="47"/>
      <c r="JP321" s="45"/>
      <c r="JQ321" s="45" t="str">
        <f t="shared" si="1700"/>
        <v/>
      </c>
      <c r="JR321" s="45"/>
      <c r="JS321" s="45" t="str">
        <f t="shared" si="1701"/>
        <v/>
      </c>
      <c r="JT321" s="45"/>
      <c r="JU321" s="45" t="str">
        <f t="shared" si="1702"/>
        <v/>
      </c>
      <c r="JV321" s="27"/>
      <c r="JW321" s="63" t="str">
        <f t="shared" si="1703"/>
        <v/>
      </c>
      <c r="JX321" s="67" t="str">
        <f t="shared" si="1704"/>
        <v/>
      </c>
      <c r="JY321" s="45" t="str">
        <f t="shared" si="1705"/>
        <v/>
      </c>
      <c r="JZ321" s="46" t="str">
        <f t="shared" si="1706"/>
        <v/>
      </c>
      <c r="KA321" s="37"/>
      <c r="KB321" s="51"/>
      <c r="KC321" s="47"/>
      <c r="KD321" s="45"/>
      <c r="KE321" s="45" t="str">
        <f>IF(KD321="","",KD321-KD317)</f>
        <v/>
      </c>
      <c r="KF321" s="45"/>
      <c r="KG321" s="45" t="str">
        <f>IF(KF321="","",KF321-KF317)</f>
        <v/>
      </c>
      <c r="KH321" s="45"/>
      <c r="KI321" s="45" t="str">
        <f>IF(KH321="","",KH317+KJ317-KH321)</f>
        <v/>
      </c>
      <c r="KJ321" s="27"/>
      <c r="KK321" s="63" t="str">
        <f>IF(KD321="","",KK317)</f>
        <v/>
      </c>
      <c r="KL321" s="67" t="str">
        <f>IF(KE321="","",KL317)</f>
        <v/>
      </c>
      <c r="KM321" s="45" t="str">
        <f>IF(KH321="","",KI321*KL321)</f>
        <v/>
      </c>
      <c r="KN321" s="46" t="str">
        <f>IF(KI321="","",KM321/(KE321*100))</f>
        <v/>
      </c>
      <c r="KO321" s="37"/>
      <c r="KP321" s="29"/>
      <c r="KQ321" s="47"/>
      <c r="KR321" s="45"/>
      <c r="KS321" s="45" t="str">
        <f>IF(KR321="","",KR321-KR317)</f>
        <v/>
      </c>
      <c r="KT321" s="45"/>
      <c r="KU321" s="45" t="str">
        <f>IF(KT321="","",KT321-KT317)</f>
        <v/>
      </c>
      <c r="KV321" s="45"/>
      <c r="KW321" s="45" t="str">
        <f>IF(KV321="","",KV317+KX317-KV321)</f>
        <v/>
      </c>
      <c r="KX321" s="27"/>
      <c r="KY321" s="63" t="str">
        <f>IF(KR321="","",KY317)</f>
        <v/>
      </c>
      <c r="KZ321" s="67" t="str">
        <f>IF(KS321="","",KZ317)</f>
        <v/>
      </c>
      <c r="LA321" s="45" t="str">
        <f>IF(KV321="","",KW321*KZ321)</f>
        <v/>
      </c>
      <c r="LB321" s="46" t="str">
        <f>IF(KW321="","",LA321/(KS321*100))</f>
        <v/>
      </c>
      <c r="LC321" s="37"/>
      <c r="LD321" s="29"/>
      <c r="LE321" s="52" t="str">
        <f>IF(A301="","",A301)</f>
        <v/>
      </c>
      <c r="LF321" s="43"/>
      <c r="LG321" s="86" t="str">
        <f>IF(LF321="","",LF321-LF318)</f>
        <v/>
      </c>
      <c r="LH321" s="43"/>
      <c r="LI321" s="43" t="str">
        <f t="shared" si="1611"/>
        <v/>
      </c>
      <c r="LJ321" s="43"/>
      <c r="LK321" s="87" t="str">
        <f t="shared" si="1612"/>
        <v/>
      </c>
      <c r="LL321" s="43"/>
      <c r="LM321" s="65" t="str">
        <f>IF(LF321="","",LM318)</f>
        <v/>
      </c>
      <c r="LN321" s="48" t="str">
        <f>IF(LG321="","",LN318)</f>
        <v/>
      </c>
      <c r="LO321" s="87" t="str">
        <f t="shared" si="1613"/>
        <v/>
      </c>
      <c r="LP321" s="53"/>
      <c r="LQ321" s="37"/>
      <c r="LR321" s="29"/>
      <c r="LS321" s="47"/>
      <c r="LT321" s="67"/>
      <c r="LU321" s="45" t="str">
        <f t="shared" si="1639"/>
        <v/>
      </c>
      <c r="LV321" s="45"/>
      <c r="LW321" s="45"/>
      <c r="LX321" s="45"/>
      <c r="LY321" s="45" t="str">
        <f t="shared" si="1640"/>
        <v/>
      </c>
      <c r="LZ321" s="45"/>
      <c r="MA321" s="45"/>
      <c r="MB321" s="45"/>
      <c r="MC321" s="45" t="str">
        <f t="shared" si="1600"/>
        <v/>
      </c>
      <c r="MD321" s="46" t="str">
        <f t="shared" si="1601"/>
        <v/>
      </c>
      <c r="ME321" s="37"/>
      <c r="MF321" s="29"/>
      <c r="MG321" s="47"/>
      <c r="MH321" s="67"/>
      <c r="MI321" s="45" t="str">
        <f t="shared" si="1641"/>
        <v/>
      </c>
      <c r="MJ321" s="45"/>
      <c r="MK321" s="45"/>
      <c r="ML321" s="45"/>
      <c r="MM321" s="45" t="str">
        <f t="shared" si="1642"/>
        <v/>
      </c>
      <c r="MN321" s="45"/>
      <c r="MO321" s="45"/>
      <c r="MP321" s="45"/>
      <c r="MQ321" s="45" t="str">
        <f t="shared" si="1602"/>
        <v/>
      </c>
      <c r="MR321" s="46" t="str">
        <f t="shared" si="1603"/>
        <v/>
      </c>
      <c r="MS321" s="37"/>
      <c r="MT321" s="29"/>
      <c r="MU321" s="47"/>
      <c r="MV321" s="67"/>
      <c r="MW321" s="45" t="str">
        <f t="shared" si="1643"/>
        <v/>
      </c>
      <c r="MX321" s="45"/>
      <c r="MY321" s="45"/>
      <c r="MZ321" s="45"/>
      <c r="NA321" s="45" t="str">
        <f t="shared" si="1644"/>
        <v/>
      </c>
      <c r="NB321" s="45"/>
      <c r="NC321" s="45"/>
      <c r="ND321" s="45"/>
      <c r="NE321" s="45" t="str">
        <f t="shared" si="1604"/>
        <v/>
      </c>
      <c r="NF321" s="46" t="str">
        <f t="shared" si="1605"/>
        <v/>
      </c>
      <c r="NG321" s="37"/>
      <c r="NH321" s="29"/>
      <c r="NI321" s="47"/>
      <c r="NJ321" s="67"/>
      <c r="NK321" s="45" t="str">
        <f t="shared" si="1645"/>
        <v/>
      </c>
      <c r="NL321" s="45"/>
      <c r="NM321" s="45"/>
      <c r="NN321" s="45"/>
      <c r="NO321" s="45" t="str">
        <f t="shared" si="1646"/>
        <v/>
      </c>
      <c r="NP321" s="45"/>
      <c r="NQ321" s="45"/>
      <c r="NR321" s="45"/>
      <c r="NS321" s="45" t="str">
        <f t="shared" si="1606"/>
        <v/>
      </c>
      <c r="NT321" s="46" t="str">
        <f t="shared" si="1607"/>
        <v/>
      </c>
      <c r="NU321" s="37"/>
    </row>
    <row r="322" spans="1:385" ht="15" customHeight="1" thickBot="1" x14ac:dyDescent="0.3">
      <c r="A322" s="38"/>
      <c r="B322" s="39"/>
      <c r="C322" s="40"/>
      <c r="D322" s="40"/>
      <c r="E322" s="41"/>
      <c r="F322" s="41"/>
      <c r="G322" s="40"/>
      <c r="H322" s="42"/>
      <c r="I322" s="45"/>
      <c r="J322" s="45" t="str">
        <f t="shared" si="1614"/>
        <v/>
      </c>
      <c r="K322" s="45"/>
      <c r="L322" s="45"/>
      <c r="M322" s="45"/>
      <c r="N322" s="45" t="str">
        <f t="shared" si="1615"/>
        <v/>
      </c>
      <c r="O322" s="45"/>
      <c r="P322" s="45"/>
      <c r="Q322" s="45"/>
      <c r="R322" s="45" t="str">
        <f t="shared" si="1576"/>
        <v/>
      </c>
      <c r="S322" s="46" t="str">
        <f t="shared" si="1577"/>
        <v/>
      </c>
      <c r="T322" s="37"/>
      <c r="U322" s="29"/>
      <c r="V322" s="47"/>
      <c r="W322" s="67"/>
      <c r="X322" s="45" t="str">
        <f t="shared" si="1616"/>
        <v/>
      </c>
      <c r="Y322" s="45"/>
      <c r="Z322" s="45"/>
      <c r="AA322" s="45"/>
      <c r="AB322" s="45" t="str">
        <f t="shared" si="1617"/>
        <v/>
      </c>
      <c r="AC322" s="45"/>
      <c r="AD322" s="45"/>
      <c r="AE322" s="45"/>
      <c r="AF322" s="45" t="str">
        <f t="shared" si="1578"/>
        <v/>
      </c>
      <c r="AG322" s="46" t="str">
        <f t="shared" si="1579"/>
        <v/>
      </c>
      <c r="AH322" s="37"/>
      <c r="AI322" s="29"/>
      <c r="AJ322" s="47"/>
      <c r="AK322" s="45"/>
      <c r="AL322" s="45" t="str">
        <f t="shared" si="1618"/>
        <v/>
      </c>
      <c r="AM322" s="45"/>
      <c r="AN322" s="45" t="str">
        <f t="shared" si="1619"/>
        <v/>
      </c>
      <c r="AO322" s="45"/>
      <c r="AP322" s="45" t="str">
        <f t="shared" si="1620"/>
        <v/>
      </c>
      <c r="AQ322" s="45"/>
      <c r="AR322" s="45"/>
      <c r="AS322" s="45"/>
      <c r="AT322" s="45" t="str">
        <f t="shared" si="1580"/>
        <v/>
      </c>
      <c r="AU322" s="46" t="str">
        <f t="shared" si="1581"/>
        <v/>
      </c>
      <c r="AV322" s="37"/>
      <c r="AW322" s="29"/>
      <c r="AX322" s="47"/>
      <c r="AY322" s="45"/>
      <c r="AZ322" s="45" t="str">
        <f t="shared" si="1621"/>
        <v/>
      </c>
      <c r="BA322" s="45"/>
      <c r="BB322" s="45" t="str">
        <f t="shared" si="1622"/>
        <v/>
      </c>
      <c r="BC322" s="45"/>
      <c r="BD322" s="45" t="str">
        <f t="shared" si="1623"/>
        <v/>
      </c>
      <c r="BE322" s="45"/>
      <c r="BF322" s="45"/>
      <c r="BG322" s="45"/>
      <c r="BH322" s="45" t="str">
        <f t="shared" si="1582"/>
        <v/>
      </c>
      <c r="BI322" s="46" t="str">
        <f t="shared" si="1583"/>
        <v/>
      </c>
      <c r="BJ322" s="37"/>
      <c r="BK322" s="29"/>
      <c r="BL322" s="75"/>
      <c r="BM322" s="76"/>
      <c r="BN322" s="76" t="str">
        <f t="shared" si="1647"/>
        <v/>
      </c>
      <c r="BO322" s="76"/>
      <c r="BP322" s="76" t="str">
        <f t="shared" si="1648"/>
        <v/>
      </c>
      <c r="BQ322" s="76"/>
      <c r="BR322" s="76" t="str">
        <f t="shared" si="1649"/>
        <v/>
      </c>
      <c r="BS322" s="76"/>
      <c r="BT322" s="78" t="str">
        <f t="shared" si="1650"/>
        <v/>
      </c>
      <c r="BU322" s="79" t="str">
        <f t="shared" si="1651"/>
        <v/>
      </c>
      <c r="BV322" s="76" t="str">
        <f t="shared" si="1652"/>
        <v/>
      </c>
      <c r="BW322" s="80" t="str">
        <f t="shared" si="1653"/>
        <v/>
      </c>
      <c r="BX322" s="37"/>
      <c r="BY322" s="57"/>
      <c r="BZ322" s="75"/>
      <c r="CA322" s="76"/>
      <c r="CB322" s="76" t="str">
        <f t="shared" si="1654"/>
        <v/>
      </c>
      <c r="CC322" s="76"/>
      <c r="CD322" s="76" t="str">
        <f t="shared" si="1655"/>
        <v/>
      </c>
      <c r="CE322" s="76"/>
      <c r="CF322" s="76" t="str">
        <f t="shared" si="1656"/>
        <v/>
      </c>
      <c r="CG322" s="76"/>
      <c r="CH322" s="78" t="str">
        <f t="shared" si="1657"/>
        <v/>
      </c>
      <c r="CI322" s="79" t="str">
        <f t="shared" si="1658"/>
        <v/>
      </c>
      <c r="CJ322" s="76" t="str">
        <f t="shared" si="1659"/>
        <v/>
      </c>
      <c r="CK322" s="80" t="str">
        <f t="shared" si="1660"/>
        <v/>
      </c>
      <c r="CL322" s="37"/>
      <c r="CM322" s="29"/>
      <c r="CN322" s="75"/>
      <c r="CO322" s="76"/>
      <c r="CP322" s="76" t="str">
        <f t="shared" si="1661"/>
        <v/>
      </c>
      <c r="CQ322" s="76"/>
      <c r="CR322" s="76" t="str">
        <f t="shared" si="1662"/>
        <v/>
      </c>
      <c r="CS322" s="76"/>
      <c r="CT322" s="76" t="str">
        <f t="shared" si="1663"/>
        <v/>
      </c>
      <c r="CU322" s="76"/>
      <c r="CV322" s="78" t="str">
        <f t="shared" si="1664"/>
        <v/>
      </c>
      <c r="CW322" s="79" t="str">
        <f t="shared" si="1665"/>
        <v/>
      </c>
      <c r="CX322" s="76" t="str">
        <f t="shared" si="1666"/>
        <v/>
      </c>
      <c r="CY322" s="80" t="str">
        <f t="shared" si="1667"/>
        <v/>
      </c>
      <c r="CZ322" s="37"/>
      <c r="DA322" s="29"/>
      <c r="DB322" s="47"/>
      <c r="DC322" s="67"/>
      <c r="DD322" s="45" t="str">
        <f t="shared" si="1624"/>
        <v/>
      </c>
      <c r="DE322" s="45"/>
      <c r="DF322" s="45"/>
      <c r="DG322" s="45"/>
      <c r="DH322" s="45" t="str">
        <f t="shared" si="1625"/>
        <v/>
      </c>
      <c r="DI322" s="45"/>
      <c r="DJ322" s="45"/>
      <c r="DK322" s="45"/>
      <c r="DL322" s="45" t="str">
        <f t="shared" si="1584"/>
        <v/>
      </c>
      <c r="DM322" s="46" t="str">
        <f t="shared" si="1585"/>
        <v/>
      </c>
      <c r="DN322" s="37"/>
      <c r="DO322" s="29"/>
      <c r="DP322" s="47"/>
      <c r="DQ322" s="45"/>
      <c r="DR322" s="45" t="str">
        <f t="shared" si="1626"/>
        <v/>
      </c>
      <c r="DS322" s="45"/>
      <c r="DT322" s="45" t="str">
        <f t="shared" si="1627"/>
        <v/>
      </c>
      <c r="DU322" s="45"/>
      <c r="DV322" s="45" t="str">
        <f t="shared" si="1628"/>
        <v/>
      </c>
      <c r="DW322" s="45"/>
      <c r="DX322" s="45"/>
      <c r="DY322" s="45"/>
      <c r="DZ322" s="45" t="str">
        <f t="shared" si="1586"/>
        <v/>
      </c>
      <c r="EA322" s="46" t="str">
        <f t="shared" si="1587"/>
        <v/>
      </c>
      <c r="EB322" s="37"/>
      <c r="ED322" s="47"/>
      <c r="EE322" s="67"/>
      <c r="EF322" s="45" t="str">
        <f t="shared" si="1629"/>
        <v/>
      </c>
      <c r="EG322" s="45"/>
      <c r="EH322" s="45"/>
      <c r="EI322" s="45"/>
      <c r="EJ322" s="45" t="str">
        <f t="shared" si="1630"/>
        <v/>
      </c>
      <c r="EK322" s="45"/>
      <c r="EL322" s="45"/>
      <c r="EM322" s="45"/>
      <c r="EN322" s="45" t="str">
        <f t="shared" si="1588"/>
        <v/>
      </c>
      <c r="EO322" s="46" t="str">
        <f t="shared" si="1589"/>
        <v/>
      </c>
      <c r="EP322" s="37"/>
      <c r="ER322" s="47"/>
      <c r="ES322" s="67"/>
      <c r="ET322" s="45" t="str">
        <f t="shared" si="1631"/>
        <v/>
      </c>
      <c r="EU322" s="45"/>
      <c r="EV322" s="45"/>
      <c r="EW322" s="45"/>
      <c r="EX322" s="45" t="str">
        <f t="shared" si="1632"/>
        <v/>
      </c>
      <c r="EY322" s="45"/>
      <c r="EZ322" s="45"/>
      <c r="FA322" s="45"/>
      <c r="FB322" s="45" t="str">
        <f t="shared" si="1590"/>
        <v/>
      </c>
      <c r="FC322" s="46" t="str">
        <f t="shared" si="1591"/>
        <v/>
      </c>
      <c r="FD322" s="37"/>
      <c r="FF322" s="47"/>
      <c r="FG322" s="67"/>
      <c r="FH322" s="45" t="str">
        <f t="shared" si="1633"/>
        <v/>
      </c>
      <c r="FI322" s="45"/>
      <c r="FJ322" s="45"/>
      <c r="FK322" s="45"/>
      <c r="FL322" s="45" t="str">
        <f t="shared" si="1634"/>
        <v/>
      </c>
      <c r="FM322" s="45"/>
      <c r="FN322" s="45"/>
      <c r="FO322" s="45"/>
      <c r="FP322" s="45" t="str">
        <f t="shared" si="1592"/>
        <v/>
      </c>
      <c r="FQ322" s="46" t="str">
        <f t="shared" si="1593"/>
        <v/>
      </c>
      <c r="FR322" s="37"/>
      <c r="FS322" s="29"/>
      <c r="FT322" s="47"/>
      <c r="FU322" s="67"/>
      <c r="FV322" s="45" t="str">
        <f t="shared" si="1635"/>
        <v/>
      </c>
      <c r="FW322" s="45"/>
      <c r="FX322" s="45"/>
      <c r="FY322" s="45"/>
      <c r="FZ322" s="45" t="str">
        <f t="shared" si="1636"/>
        <v/>
      </c>
      <c r="GA322" s="45"/>
      <c r="GB322" s="45"/>
      <c r="GC322" s="45"/>
      <c r="GD322" s="45" t="str">
        <f t="shared" si="1594"/>
        <v/>
      </c>
      <c r="GE322" s="46" t="str">
        <f t="shared" si="1595"/>
        <v/>
      </c>
      <c r="GF322" s="37"/>
      <c r="GH322" s="47"/>
      <c r="GI322" s="67"/>
      <c r="GJ322" s="45" t="str">
        <f t="shared" si="1637"/>
        <v/>
      </c>
      <c r="GK322" s="45"/>
      <c r="GL322" s="45"/>
      <c r="GM322" s="45"/>
      <c r="GN322" s="45" t="str">
        <f t="shared" si="1638"/>
        <v/>
      </c>
      <c r="GO322" s="45"/>
      <c r="GP322" s="45"/>
      <c r="GQ322" s="45"/>
      <c r="GR322" s="45" t="str">
        <f t="shared" si="1596"/>
        <v/>
      </c>
      <c r="GS322" s="46" t="str">
        <f t="shared" si="1597"/>
        <v/>
      </c>
      <c r="GT322" s="37"/>
      <c r="GU322" s="61"/>
      <c r="GV322" s="75"/>
      <c r="GW322" s="84"/>
      <c r="GX322" s="76"/>
      <c r="GY322" s="76" t="str">
        <f t="shared" si="1668"/>
        <v/>
      </c>
      <c r="GZ322" s="76"/>
      <c r="HA322" s="76" t="str">
        <f t="shared" si="1669"/>
        <v/>
      </c>
      <c r="HB322" s="76"/>
      <c r="HC322" s="76" t="str">
        <f t="shared" si="1670"/>
        <v/>
      </c>
      <c r="HD322" s="76"/>
      <c r="HE322" s="78" t="str">
        <f>IF(GX320="","",HE318)</f>
        <v/>
      </c>
      <c r="HF322" s="79" t="str">
        <f>IF(GX319="","",HF318)</f>
        <v/>
      </c>
      <c r="HG322" s="76" t="str">
        <f t="shared" si="1671"/>
        <v/>
      </c>
      <c r="HH322" s="80" t="str">
        <f>IF(HC322="","",HG322/(GY320*100))</f>
        <v/>
      </c>
      <c r="HI322" s="37"/>
      <c r="HK322" s="75"/>
      <c r="HL322" s="76"/>
      <c r="HM322" s="76" t="str">
        <f t="shared" si="1672"/>
        <v/>
      </c>
      <c r="HN322" s="76"/>
      <c r="HO322" s="76" t="str">
        <f t="shared" si="1673"/>
        <v/>
      </c>
      <c r="HP322" s="76"/>
      <c r="HQ322" s="76" t="str">
        <f t="shared" si="1674"/>
        <v/>
      </c>
      <c r="HR322" s="76"/>
      <c r="HS322" s="78" t="str">
        <f t="shared" si="1675"/>
        <v/>
      </c>
      <c r="HT322" s="79" t="str">
        <f t="shared" si="1676"/>
        <v/>
      </c>
      <c r="HU322" s="76" t="str">
        <f t="shared" si="1677"/>
        <v/>
      </c>
      <c r="HV322" s="80" t="str">
        <f t="shared" si="1678"/>
        <v/>
      </c>
      <c r="HW322" s="37"/>
      <c r="HX322" s="360"/>
      <c r="HY322" s="75"/>
      <c r="HZ322" s="76"/>
      <c r="IA322" s="76" t="str">
        <f t="shared" si="1679"/>
        <v/>
      </c>
      <c r="IB322" s="76"/>
      <c r="IC322" s="76" t="str">
        <f t="shared" si="1680"/>
        <v/>
      </c>
      <c r="ID322" s="76"/>
      <c r="IE322" s="76" t="str">
        <f t="shared" si="1681"/>
        <v/>
      </c>
      <c r="IF322" s="76"/>
      <c r="IG322" s="78" t="str">
        <f t="shared" si="1682"/>
        <v/>
      </c>
      <c r="IH322" s="79" t="str">
        <f t="shared" si="1683"/>
        <v/>
      </c>
      <c r="II322" s="76" t="str">
        <f t="shared" si="1684"/>
        <v/>
      </c>
      <c r="IJ322" s="80" t="str">
        <f t="shared" si="1685"/>
        <v/>
      </c>
      <c r="IK322" s="37"/>
      <c r="IL322" s="29"/>
      <c r="IM322" s="75"/>
      <c r="IN322" s="76"/>
      <c r="IO322" s="76" t="str">
        <f t="shared" si="1686"/>
        <v/>
      </c>
      <c r="IP322" s="76"/>
      <c r="IQ322" s="76" t="str">
        <f t="shared" si="1687"/>
        <v/>
      </c>
      <c r="IR322" s="76"/>
      <c r="IS322" s="76" t="str">
        <f t="shared" si="1688"/>
        <v/>
      </c>
      <c r="IT322" s="76"/>
      <c r="IU322" s="78" t="str">
        <f t="shared" si="1689"/>
        <v/>
      </c>
      <c r="IV322" s="79" t="str">
        <f t="shared" si="1690"/>
        <v/>
      </c>
      <c r="IW322" s="76" t="str">
        <f t="shared" si="1691"/>
        <v/>
      </c>
      <c r="IX322" s="80" t="str">
        <f t="shared" si="1692"/>
        <v/>
      </c>
      <c r="IY322" s="37"/>
      <c r="IZ322" s="61"/>
      <c r="JA322" s="75"/>
      <c r="JB322" s="76"/>
      <c r="JC322" s="76" t="str">
        <f t="shared" si="1693"/>
        <v/>
      </c>
      <c r="JD322" s="76"/>
      <c r="JE322" s="76" t="str">
        <f t="shared" si="1694"/>
        <v/>
      </c>
      <c r="JF322" s="76"/>
      <c r="JG322" s="76" t="str">
        <f t="shared" si="1695"/>
        <v/>
      </c>
      <c r="JH322" s="76"/>
      <c r="JI322" s="78" t="str">
        <f t="shared" si="1696"/>
        <v/>
      </c>
      <c r="JJ322" s="79" t="str">
        <f t="shared" si="1697"/>
        <v/>
      </c>
      <c r="JK322" s="76" t="str">
        <f t="shared" si="1698"/>
        <v/>
      </c>
      <c r="JL322" s="80" t="str">
        <f t="shared" si="1699"/>
        <v/>
      </c>
      <c r="JM322" s="37"/>
      <c r="JN322" s="29"/>
      <c r="JO322" s="75"/>
      <c r="JP322" s="76"/>
      <c r="JQ322" s="76" t="str">
        <f t="shared" si="1700"/>
        <v/>
      </c>
      <c r="JR322" s="76"/>
      <c r="JS322" s="76" t="str">
        <f t="shared" si="1701"/>
        <v/>
      </c>
      <c r="JT322" s="76"/>
      <c r="JU322" s="76" t="str">
        <f t="shared" si="1702"/>
        <v/>
      </c>
      <c r="JV322" s="76"/>
      <c r="JW322" s="78" t="str">
        <f t="shared" si="1703"/>
        <v/>
      </c>
      <c r="JX322" s="79" t="str">
        <f t="shared" si="1704"/>
        <v/>
      </c>
      <c r="JY322" s="76" t="str">
        <f t="shared" si="1705"/>
        <v/>
      </c>
      <c r="JZ322" s="80" t="str">
        <f t="shared" si="1706"/>
        <v/>
      </c>
      <c r="KA322" s="37"/>
      <c r="KB322" s="51"/>
      <c r="KC322" s="75"/>
      <c r="KD322" s="76"/>
      <c r="KE322" s="76" t="str">
        <f>IF(KD322="","",KD322-KD318)</f>
        <v/>
      </c>
      <c r="KF322" s="76"/>
      <c r="KG322" s="76" t="str">
        <f>IF(KF322="","",KF322-KF318)</f>
        <v/>
      </c>
      <c r="KH322" s="76"/>
      <c r="KI322" s="76" t="str">
        <f>IF(KH322="","",KH318+KJ318-KH322)</f>
        <v/>
      </c>
      <c r="KJ322" s="76"/>
      <c r="KK322" s="78" t="str">
        <f>IF(KD322="","",KK318)</f>
        <v/>
      </c>
      <c r="KL322" s="79" t="str">
        <f>IF(KE322="","",KL318)</f>
        <v/>
      </c>
      <c r="KM322" s="76" t="str">
        <f>IF(KH322="","",KI322*KL322)</f>
        <v/>
      </c>
      <c r="KN322" s="80" t="str">
        <f>IF(KI322="","",KM322/(KE322*100))</f>
        <v/>
      </c>
      <c r="KO322" s="37"/>
      <c r="KP322" s="29"/>
      <c r="KQ322" s="75"/>
      <c r="KR322" s="76"/>
      <c r="KS322" s="76" t="str">
        <f>IF(KR322="","",KR322-KR318)</f>
        <v/>
      </c>
      <c r="KT322" s="76"/>
      <c r="KU322" s="76" t="str">
        <f>IF(KT322="","",KT322-KT318)</f>
        <v/>
      </c>
      <c r="KV322" s="76"/>
      <c r="KW322" s="76" t="str">
        <f>IF(KV322="","",KV318+KX318-KV322)</f>
        <v/>
      </c>
      <c r="KX322" s="76"/>
      <c r="KY322" s="78" t="str">
        <f>IF(KR322="","",KY318)</f>
        <v/>
      </c>
      <c r="KZ322" s="79" t="str">
        <f>IF(KS322="","",KZ318)</f>
        <v/>
      </c>
      <c r="LA322" s="76" t="str">
        <f>IF(KV322="","",KW322*KZ322)</f>
        <v/>
      </c>
      <c r="LB322" s="80" t="str">
        <f>IF(KW322="","",LA322/(KS322*100))</f>
        <v/>
      </c>
      <c r="LC322" s="37"/>
      <c r="LD322" s="29"/>
      <c r="LE322" s="47"/>
      <c r="LF322" s="45"/>
      <c r="LG322" s="45"/>
      <c r="LH322" s="45"/>
      <c r="LI322" s="45" t="str">
        <f t="shared" si="1611"/>
        <v/>
      </c>
      <c r="LJ322" s="43"/>
      <c r="LK322" s="45" t="str">
        <f t="shared" si="1612"/>
        <v/>
      </c>
      <c r="LL322" s="45"/>
      <c r="LM322" s="73" t="str">
        <f>IF(LF321="","",LM319)</f>
        <v/>
      </c>
      <c r="LN322" s="67" t="str">
        <f>IF(LG321="","",LN319)</f>
        <v/>
      </c>
      <c r="LO322" s="45" t="str">
        <f t="shared" si="1613"/>
        <v/>
      </c>
      <c r="LP322" s="46"/>
      <c r="LQ322" s="37"/>
      <c r="LR322" s="29"/>
      <c r="LS322" s="47"/>
      <c r="LT322" s="67"/>
      <c r="LU322" s="45" t="str">
        <f t="shared" si="1639"/>
        <v/>
      </c>
      <c r="LV322" s="45"/>
      <c r="LW322" s="45"/>
      <c r="LX322" s="45"/>
      <c r="LY322" s="45" t="str">
        <f t="shared" si="1640"/>
        <v/>
      </c>
      <c r="LZ322" s="45"/>
      <c r="MA322" s="45"/>
      <c r="MB322" s="45"/>
      <c r="MC322" s="45" t="str">
        <f t="shared" si="1600"/>
        <v/>
      </c>
      <c r="MD322" s="46" t="str">
        <f t="shared" si="1601"/>
        <v/>
      </c>
      <c r="ME322" s="37"/>
      <c r="MF322" s="29"/>
      <c r="MG322" s="47"/>
      <c r="MH322" s="67"/>
      <c r="MI322" s="45" t="str">
        <f t="shared" si="1641"/>
        <v/>
      </c>
      <c r="MJ322" s="45"/>
      <c r="MK322" s="45"/>
      <c r="ML322" s="45"/>
      <c r="MM322" s="45" t="str">
        <f t="shared" si="1642"/>
        <v/>
      </c>
      <c r="MN322" s="45"/>
      <c r="MO322" s="45"/>
      <c r="MP322" s="45"/>
      <c r="MQ322" s="45" t="str">
        <f t="shared" si="1602"/>
        <v/>
      </c>
      <c r="MR322" s="46" t="str">
        <f t="shared" si="1603"/>
        <v/>
      </c>
      <c r="MS322" s="37"/>
      <c r="MT322" s="29"/>
      <c r="MU322" s="47"/>
      <c r="MV322" s="67"/>
      <c r="MW322" s="45" t="str">
        <f t="shared" si="1643"/>
        <v/>
      </c>
      <c r="MX322" s="45"/>
      <c r="MY322" s="45"/>
      <c r="MZ322" s="45"/>
      <c r="NA322" s="45" t="str">
        <f t="shared" si="1644"/>
        <v/>
      </c>
      <c r="NB322" s="45"/>
      <c r="NC322" s="45"/>
      <c r="ND322" s="45"/>
      <c r="NE322" s="45" t="str">
        <f t="shared" si="1604"/>
        <v/>
      </c>
      <c r="NF322" s="46" t="str">
        <f t="shared" si="1605"/>
        <v/>
      </c>
      <c r="NG322" s="37"/>
      <c r="NH322" s="29"/>
      <c r="NI322" s="47"/>
      <c r="NJ322" s="67"/>
      <c r="NK322" s="45" t="str">
        <f t="shared" si="1645"/>
        <v/>
      </c>
      <c r="NL322" s="45"/>
      <c r="NM322" s="45"/>
      <c r="NN322" s="45"/>
      <c r="NO322" s="45" t="str">
        <f t="shared" si="1646"/>
        <v/>
      </c>
      <c r="NP322" s="45"/>
      <c r="NQ322" s="45"/>
      <c r="NR322" s="45"/>
      <c r="NS322" s="45" t="str">
        <f t="shared" si="1606"/>
        <v/>
      </c>
      <c r="NT322" s="46" t="str">
        <f t="shared" si="1607"/>
        <v/>
      </c>
      <c r="NU322" s="37"/>
    </row>
    <row r="323" spans="1:385" ht="15" customHeight="1" thickTop="1" thickBot="1" x14ac:dyDescent="0.3">
      <c r="A323" s="38"/>
      <c r="B323" s="39"/>
      <c r="C323" s="40"/>
      <c r="D323" s="40"/>
      <c r="E323" s="41"/>
      <c r="F323" s="41"/>
      <c r="G323" s="40"/>
      <c r="H323" s="42"/>
      <c r="I323" s="45"/>
      <c r="J323" s="45" t="str">
        <f t="shared" si="1614"/>
        <v/>
      </c>
      <c r="K323" s="45"/>
      <c r="L323" s="45"/>
      <c r="M323" s="45"/>
      <c r="N323" s="45" t="str">
        <f t="shared" si="1615"/>
        <v/>
      </c>
      <c r="O323" s="45"/>
      <c r="P323" s="45"/>
      <c r="Q323" s="45"/>
      <c r="R323" s="45" t="str">
        <f t="shared" si="1576"/>
        <v/>
      </c>
      <c r="S323" s="46" t="str">
        <f t="shared" si="1577"/>
        <v/>
      </c>
      <c r="T323" s="37"/>
      <c r="U323" s="29"/>
      <c r="V323" s="47"/>
      <c r="W323" s="67"/>
      <c r="X323" s="45" t="str">
        <f t="shared" si="1616"/>
        <v/>
      </c>
      <c r="Y323" s="45"/>
      <c r="Z323" s="45"/>
      <c r="AA323" s="45"/>
      <c r="AB323" s="45" t="str">
        <f t="shared" si="1617"/>
        <v/>
      </c>
      <c r="AC323" s="45"/>
      <c r="AD323" s="45"/>
      <c r="AE323" s="45"/>
      <c r="AF323" s="45" t="str">
        <f t="shared" si="1578"/>
        <v/>
      </c>
      <c r="AG323" s="46" t="str">
        <f t="shared" si="1579"/>
        <v/>
      </c>
      <c r="AH323" s="37"/>
      <c r="AI323" s="29"/>
      <c r="AJ323" s="47"/>
      <c r="AK323" s="45"/>
      <c r="AL323" s="45" t="str">
        <f t="shared" si="1618"/>
        <v/>
      </c>
      <c r="AM323" s="45"/>
      <c r="AN323" s="45" t="str">
        <f t="shared" si="1619"/>
        <v/>
      </c>
      <c r="AO323" s="45"/>
      <c r="AP323" s="45" t="str">
        <f t="shared" si="1620"/>
        <v/>
      </c>
      <c r="AQ323" s="45"/>
      <c r="AR323" s="45"/>
      <c r="AS323" s="45"/>
      <c r="AT323" s="45" t="str">
        <f t="shared" si="1580"/>
        <v/>
      </c>
      <c r="AU323" s="46" t="str">
        <f t="shared" si="1581"/>
        <v/>
      </c>
      <c r="AV323" s="37"/>
      <c r="AW323" s="29"/>
      <c r="AX323" s="47"/>
      <c r="AY323" s="45"/>
      <c r="AZ323" s="45" t="str">
        <f t="shared" si="1621"/>
        <v/>
      </c>
      <c r="BA323" s="45"/>
      <c r="BB323" s="45" t="str">
        <f t="shared" si="1622"/>
        <v/>
      </c>
      <c r="BC323" s="45"/>
      <c r="BD323" s="45" t="str">
        <f t="shared" si="1623"/>
        <v/>
      </c>
      <c r="BE323" s="45"/>
      <c r="BF323" s="45"/>
      <c r="BG323" s="45"/>
      <c r="BH323" s="45" t="str">
        <f t="shared" si="1582"/>
        <v/>
      </c>
      <c r="BI323" s="46" t="str">
        <f t="shared" si="1583"/>
        <v/>
      </c>
      <c r="BJ323" s="37"/>
      <c r="BK323" s="29"/>
      <c r="BL323" s="52" t="str">
        <f>IF($A299="","",$A299)</f>
        <v/>
      </c>
      <c r="BM323" s="45"/>
      <c r="BN323" s="43" t="str">
        <f t="shared" si="1647"/>
        <v/>
      </c>
      <c r="BO323" s="45"/>
      <c r="BP323" s="87" t="str">
        <f t="shared" si="1648"/>
        <v/>
      </c>
      <c r="BQ323" s="99"/>
      <c r="BR323" s="43" t="str">
        <f t="shared" si="1649"/>
        <v/>
      </c>
      <c r="BS323" s="43"/>
      <c r="BT323" s="44" t="str">
        <f t="shared" si="1650"/>
        <v/>
      </c>
      <c r="BU323" s="48" t="str">
        <f t="shared" si="1651"/>
        <v/>
      </c>
      <c r="BV323" s="45" t="str">
        <f t="shared" si="1652"/>
        <v/>
      </c>
      <c r="BW323" s="89" t="str">
        <f t="shared" si="1653"/>
        <v/>
      </c>
      <c r="BX323" s="37"/>
      <c r="BY323" s="57"/>
      <c r="BZ323" s="52" t="str">
        <f>IF($A299="","",$A299)</f>
        <v/>
      </c>
      <c r="CA323" s="45"/>
      <c r="CB323" s="43" t="str">
        <f t="shared" si="1654"/>
        <v/>
      </c>
      <c r="CC323" s="45"/>
      <c r="CD323" s="87" t="str">
        <f t="shared" si="1655"/>
        <v/>
      </c>
      <c r="CE323" s="99"/>
      <c r="CF323" s="43" t="str">
        <f t="shared" si="1656"/>
        <v/>
      </c>
      <c r="CG323" s="43"/>
      <c r="CH323" s="44" t="str">
        <f t="shared" si="1657"/>
        <v/>
      </c>
      <c r="CI323" s="48" t="str">
        <f t="shared" si="1658"/>
        <v/>
      </c>
      <c r="CJ323" s="45" t="str">
        <f t="shared" si="1659"/>
        <v/>
      </c>
      <c r="CK323" s="89" t="str">
        <f t="shared" si="1660"/>
        <v/>
      </c>
      <c r="CL323" s="37"/>
      <c r="CM323" s="29"/>
      <c r="CN323" s="52" t="str">
        <f>IF($A299="","",$A299)</f>
        <v/>
      </c>
      <c r="CO323" s="45"/>
      <c r="CP323" s="43" t="str">
        <f t="shared" si="1661"/>
        <v/>
      </c>
      <c r="CQ323" s="45"/>
      <c r="CR323" s="87" t="str">
        <f t="shared" si="1662"/>
        <v/>
      </c>
      <c r="CS323" s="99"/>
      <c r="CT323" s="43" t="str">
        <f t="shared" si="1663"/>
        <v/>
      </c>
      <c r="CU323" s="43"/>
      <c r="CV323" s="44" t="str">
        <f t="shared" si="1664"/>
        <v/>
      </c>
      <c r="CW323" s="48" t="str">
        <f t="shared" si="1665"/>
        <v/>
      </c>
      <c r="CX323" s="45" t="str">
        <f t="shared" si="1666"/>
        <v/>
      </c>
      <c r="CY323" s="89" t="str">
        <f t="shared" si="1667"/>
        <v/>
      </c>
      <c r="CZ323" s="37"/>
      <c r="DA323" s="29"/>
      <c r="DB323" s="47"/>
      <c r="DC323" s="67"/>
      <c r="DD323" s="45" t="str">
        <f t="shared" si="1624"/>
        <v/>
      </c>
      <c r="DE323" s="45"/>
      <c r="DF323" s="45"/>
      <c r="DG323" s="45"/>
      <c r="DH323" s="45" t="str">
        <f t="shared" si="1625"/>
        <v/>
      </c>
      <c r="DI323" s="45"/>
      <c r="DJ323" s="45"/>
      <c r="DK323" s="45"/>
      <c r="DL323" s="45" t="str">
        <f t="shared" si="1584"/>
        <v/>
      </c>
      <c r="DM323" s="46" t="str">
        <f t="shared" si="1585"/>
        <v/>
      </c>
      <c r="DN323" s="37"/>
      <c r="DO323" s="29"/>
      <c r="DP323" s="47"/>
      <c r="DQ323" s="45"/>
      <c r="DR323" s="45" t="str">
        <f t="shared" si="1626"/>
        <v/>
      </c>
      <c r="DS323" s="45"/>
      <c r="DT323" s="45" t="str">
        <f t="shared" si="1627"/>
        <v/>
      </c>
      <c r="DU323" s="45"/>
      <c r="DV323" s="45" t="str">
        <f t="shared" si="1628"/>
        <v/>
      </c>
      <c r="DW323" s="45"/>
      <c r="DX323" s="45"/>
      <c r="DY323" s="45"/>
      <c r="DZ323" s="45" t="str">
        <f t="shared" si="1586"/>
        <v/>
      </c>
      <c r="EA323" s="46" t="str">
        <f t="shared" si="1587"/>
        <v/>
      </c>
      <c r="EB323" s="37"/>
      <c r="ED323" s="47"/>
      <c r="EE323" s="67"/>
      <c r="EF323" s="45" t="str">
        <f t="shared" si="1629"/>
        <v/>
      </c>
      <c r="EG323" s="45"/>
      <c r="EH323" s="45"/>
      <c r="EI323" s="45"/>
      <c r="EJ323" s="45" t="str">
        <f t="shared" si="1630"/>
        <v/>
      </c>
      <c r="EK323" s="45"/>
      <c r="EL323" s="45"/>
      <c r="EM323" s="45"/>
      <c r="EN323" s="45" t="str">
        <f t="shared" si="1588"/>
        <v/>
      </c>
      <c r="EO323" s="46" t="str">
        <f t="shared" si="1589"/>
        <v/>
      </c>
      <c r="EP323" s="37"/>
      <c r="ER323" s="47"/>
      <c r="ES323" s="67"/>
      <c r="ET323" s="45" t="str">
        <f t="shared" si="1631"/>
        <v/>
      </c>
      <c r="EU323" s="45"/>
      <c r="EV323" s="45"/>
      <c r="EW323" s="45"/>
      <c r="EX323" s="45" t="str">
        <f t="shared" si="1632"/>
        <v/>
      </c>
      <c r="EY323" s="45"/>
      <c r="EZ323" s="45"/>
      <c r="FA323" s="45"/>
      <c r="FB323" s="45" t="str">
        <f t="shared" si="1590"/>
        <v/>
      </c>
      <c r="FC323" s="46" t="str">
        <f t="shared" si="1591"/>
        <v/>
      </c>
      <c r="FD323" s="37"/>
      <c r="FF323" s="47"/>
      <c r="FG323" s="67"/>
      <c r="FH323" s="45" t="str">
        <f t="shared" si="1633"/>
        <v/>
      </c>
      <c r="FI323" s="45"/>
      <c r="FJ323" s="45"/>
      <c r="FK323" s="45"/>
      <c r="FL323" s="45" t="str">
        <f t="shared" si="1634"/>
        <v/>
      </c>
      <c r="FM323" s="45"/>
      <c r="FN323" s="45"/>
      <c r="FO323" s="45"/>
      <c r="FP323" s="45" t="str">
        <f t="shared" si="1592"/>
        <v/>
      </c>
      <c r="FQ323" s="46" t="str">
        <f t="shared" si="1593"/>
        <v/>
      </c>
      <c r="FR323" s="37"/>
      <c r="FS323" s="29"/>
      <c r="FT323" s="47"/>
      <c r="FU323" s="67"/>
      <c r="FV323" s="45" t="str">
        <f t="shared" si="1635"/>
        <v/>
      </c>
      <c r="FW323" s="45"/>
      <c r="FX323" s="45"/>
      <c r="FY323" s="45"/>
      <c r="FZ323" s="45" t="str">
        <f t="shared" si="1636"/>
        <v/>
      </c>
      <c r="GA323" s="45"/>
      <c r="GB323" s="45"/>
      <c r="GC323" s="45"/>
      <c r="GD323" s="45" t="str">
        <f t="shared" si="1594"/>
        <v/>
      </c>
      <c r="GE323" s="46" t="str">
        <f t="shared" si="1595"/>
        <v/>
      </c>
      <c r="GF323" s="37"/>
      <c r="GH323" s="47"/>
      <c r="GI323" s="67"/>
      <c r="GJ323" s="45" t="str">
        <f t="shared" si="1637"/>
        <v/>
      </c>
      <c r="GK323" s="45"/>
      <c r="GL323" s="45"/>
      <c r="GM323" s="45"/>
      <c r="GN323" s="45" t="str">
        <f t="shared" si="1638"/>
        <v/>
      </c>
      <c r="GO323" s="45"/>
      <c r="GP323" s="45"/>
      <c r="GQ323" s="45"/>
      <c r="GR323" s="45" t="str">
        <f t="shared" si="1596"/>
        <v/>
      </c>
      <c r="GS323" s="46" t="str">
        <f t="shared" si="1597"/>
        <v/>
      </c>
      <c r="GT323" s="37"/>
      <c r="GU323" s="61"/>
      <c r="GV323" s="52" t="str">
        <f>IF($A299="","",$A299)</f>
        <v/>
      </c>
      <c r="GW323" s="62"/>
      <c r="GX323" s="45"/>
      <c r="GY323" s="43" t="str">
        <f t="shared" si="1668"/>
        <v/>
      </c>
      <c r="GZ323" s="45"/>
      <c r="HA323" s="87" t="str">
        <f t="shared" si="1669"/>
        <v/>
      </c>
      <c r="HB323" s="99"/>
      <c r="HC323" s="43" t="str">
        <f t="shared" si="1670"/>
        <v/>
      </c>
      <c r="HD323" s="43"/>
      <c r="HE323" s="44" t="str">
        <f>IF(GX323="","",HE319)</f>
        <v/>
      </c>
      <c r="HF323" s="48" t="str">
        <f>IF(GX323="","",HF319)</f>
        <v/>
      </c>
      <c r="HG323" s="45" t="str">
        <f t="shared" si="1671"/>
        <v/>
      </c>
      <c r="HH323" s="89" t="str">
        <f>IF(HC323="","",HG323/(GY323*100))</f>
        <v/>
      </c>
      <c r="HI323" s="37"/>
      <c r="HK323" s="52" t="str">
        <f>IF($A299="","",$A299)</f>
        <v/>
      </c>
      <c r="HL323" s="45"/>
      <c r="HM323" s="43" t="str">
        <f t="shared" si="1672"/>
        <v/>
      </c>
      <c r="HN323" s="45"/>
      <c r="HO323" s="87" t="str">
        <f t="shared" si="1673"/>
        <v/>
      </c>
      <c r="HP323" s="99"/>
      <c r="HQ323" s="43" t="str">
        <f t="shared" si="1674"/>
        <v/>
      </c>
      <c r="HR323" s="43"/>
      <c r="HS323" s="44" t="str">
        <f t="shared" si="1675"/>
        <v/>
      </c>
      <c r="HT323" s="48" t="str">
        <f t="shared" si="1676"/>
        <v/>
      </c>
      <c r="HU323" s="45" t="str">
        <f t="shared" si="1677"/>
        <v/>
      </c>
      <c r="HV323" s="89" t="str">
        <f t="shared" si="1678"/>
        <v/>
      </c>
      <c r="HW323" s="37"/>
      <c r="HX323" s="360"/>
      <c r="HY323" s="52" t="str">
        <f>IF($A299="","",$A299)</f>
        <v/>
      </c>
      <c r="HZ323" s="45"/>
      <c r="IA323" s="43" t="str">
        <f t="shared" si="1679"/>
        <v/>
      </c>
      <c r="IB323" s="45"/>
      <c r="IC323" s="87" t="str">
        <f t="shared" si="1680"/>
        <v/>
      </c>
      <c r="ID323" s="99"/>
      <c r="IE323" s="43" t="str">
        <f t="shared" si="1681"/>
        <v/>
      </c>
      <c r="IF323" s="43"/>
      <c r="IG323" s="44" t="str">
        <f t="shared" si="1682"/>
        <v/>
      </c>
      <c r="IH323" s="48" t="str">
        <f t="shared" si="1683"/>
        <v/>
      </c>
      <c r="II323" s="45" t="str">
        <f t="shared" si="1684"/>
        <v/>
      </c>
      <c r="IJ323" s="89" t="str">
        <f t="shared" si="1685"/>
        <v/>
      </c>
      <c r="IK323" s="37"/>
      <c r="IL323" s="29"/>
      <c r="IM323" s="52" t="str">
        <f>IF($A299="","",$A299)</f>
        <v/>
      </c>
      <c r="IN323" s="45"/>
      <c r="IO323" s="43" t="str">
        <f t="shared" si="1686"/>
        <v/>
      </c>
      <c r="IP323" s="45"/>
      <c r="IQ323" s="87" t="str">
        <f t="shared" si="1687"/>
        <v/>
      </c>
      <c r="IR323" s="99"/>
      <c r="IS323" s="43" t="str">
        <f t="shared" si="1688"/>
        <v/>
      </c>
      <c r="IT323" s="43"/>
      <c r="IU323" s="44" t="str">
        <f t="shared" si="1689"/>
        <v/>
      </c>
      <c r="IV323" s="48" t="str">
        <f t="shared" si="1690"/>
        <v/>
      </c>
      <c r="IW323" s="45" t="str">
        <f t="shared" si="1691"/>
        <v/>
      </c>
      <c r="IX323" s="89" t="str">
        <f t="shared" si="1692"/>
        <v/>
      </c>
      <c r="IY323" s="37"/>
      <c r="IZ323" s="61"/>
      <c r="JA323" s="52" t="str">
        <f>IF($A299="","",$A299)</f>
        <v/>
      </c>
      <c r="JB323" s="45"/>
      <c r="JC323" s="43" t="str">
        <f t="shared" si="1693"/>
        <v/>
      </c>
      <c r="JD323" s="45"/>
      <c r="JE323" s="87" t="str">
        <f t="shared" si="1694"/>
        <v/>
      </c>
      <c r="JF323" s="99"/>
      <c r="JG323" s="43" t="str">
        <f t="shared" si="1695"/>
        <v/>
      </c>
      <c r="JH323" s="43"/>
      <c r="JI323" s="44" t="str">
        <f t="shared" si="1696"/>
        <v/>
      </c>
      <c r="JJ323" s="48" t="str">
        <f t="shared" si="1697"/>
        <v/>
      </c>
      <c r="JK323" s="45" t="str">
        <f t="shared" si="1698"/>
        <v/>
      </c>
      <c r="JL323" s="89" t="str">
        <f t="shared" si="1699"/>
        <v/>
      </c>
      <c r="JM323" s="37"/>
      <c r="JN323" s="29"/>
      <c r="JO323" s="52" t="str">
        <f>IF($A299="","",$A299)</f>
        <v/>
      </c>
      <c r="JP323" s="45"/>
      <c r="JQ323" s="43" t="str">
        <f t="shared" si="1700"/>
        <v/>
      </c>
      <c r="JR323" s="45"/>
      <c r="JS323" s="87" t="str">
        <f t="shared" si="1701"/>
        <v/>
      </c>
      <c r="JT323" s="99"/>
      <c r="JU323" s="43" t="str">
        <f t="shared" si="1702"/>
        <v/>
      </c>
      <c r="JV323" s="43"/>
      <c r="JW323" s="44" t="str">
        <f t="shared" si="1703"/>
        <v/>
      </c>
      <c r="JX323" s="48" t="str">
        <f t="shared" si="1704"/>
        <v/>
      </c>
      <c r="JY323" s="45" t="str">
        <f t="shared" si="1705"/>
        <v/>
      </c>
      <c r="JZ323" s="89" t="str">
        <f t="shared" si="1706"/>
        <v/>
      </c>
      <c r="KA323" s="37"/>
      <c r="KB323" s="51"/>
      <c r="KC323" s="52" t="str">
        <f>IF($A299="","",$A299)</f>
        <v/>
      </c>
      <c r="KD323" s="45"/>
      <c r="KE323" s="43" t="str">
        <f>IF(KD323="","",KD323-KD319)</f>
        <v/>
      </c>
      <c r="KF323" s="45"/>
      <c r="KG323" s="87" t="str">
        <f>IF(KF323="","",KF323-KF319)</f>
        <v/>
      </c>
      <c r="KH323" s="99"/>
      <c r="KI323" s="43" t="str">
        <f>IF(KH323="","",KH319+KJ319-KH323)</f>
        <v/>
      </c>
      <c r="KJ323" s="43"/>
      <c r="KK323" s="44" t="str">
        <f>IF(KD323="","",KK319)</f>
        <v/>
      </c>
      <c r="KL323" s="48" t="str">
        <f>IF(KE323="","",KL319)</f>
        <v/>
      </c>
      <c r="KM323" s="45" t="str">
        <f>IF(KH323="","",KI323*KL323)</f>
        <v/>
      </c>
      <c r="KN323" s="89" t="str">
        <f>IF(KI323="","",KM323/(KE323*100))</f>
        <v/>
      </c>
      <c r="KO323" s="37"/>
      <c r="KP323" s="29"/>
      <c r="KQ323" s="52" t="str">
        <f>IF($A299="","",$A299)</f>
        <v/>
      </c>
      <c r="KR323" s="45"/>
      <c r="KS323" s="43" t="str">
        <f>IF(KR323="","",KR323-KR319)</f>
        <v/>
      </c>
      <c r="KT323" s="45"/>
      <c r="KU323" s="87" t="str">
        <f>IF(KT323="","",KT323-KT319)</f>
        <v/>
      </c>
      <c r="KV323" s="99"/>
      <c r="KW323" s="43" t="str">
        <f>IF(KV323="","",KV319+KX319-KV323)</f>
        <v/>
      </c>
      <c r="KX323" s="43"/>
      <c r="KY323" s="44" t="str">
        <f>IF(KR323="","",KY319)</f>
        <v/>
      </c>
      <c r="KZ323" s="48" t="str">
        <f>IF(KS323="","",KZ319)</f>
        <v/>
      </c>
      <c r="LA323" s="45" t="str">
        <f>IF(KV323="","",KW323*KZ323)</f>
        <v/>
      </c>
      <c r="LB323" s="89" t="str">
        <f>IF(KW323="","",LA323/(KS323*100))</f>
        <v/>
      </c>
      <c r="LC323" s="37"/>
      <c r="LD323" s="29"/>
      <c r="LE323" s="75"/>
      <c r="LF323" s="76"/>
      <c r="LG323" s="76"/>
      <c r="LH323" s="76"/>
      <c r="LI323" s="76" t="str">
        <f t="shared" si="1611"/>
        <v/>
      </c>
      <c r="LJ323" s="77"/>
      <c r="LK323" s="76" t="str">
        <f t="shared" si="1612"/>
        <v/>
      </c>
      <c r="LL323" s="76"/>
      <c r="LM323" s="78" t="str">
        <f>IF(LF321="","",LM320)</f>
        <v/>
      </c>
      <c r="LN323" s="79" t="str">
        <f>IF(LG321="","",LN320)</f>
        <v/>
      </c>
      <c r="LO323" s="76" t="str">
        <f t="shared" si="1613"/>
        <v/>
      </c>
      <c r="LP323" s="80"/>
      <c r="LQ323" s="37"/>
      <c r="LR323" s="29"/>
      <c r="LS323" s="47"/>
      <c r="LT323" s="67"/>
      <c r="LU323" s="45" t="str">
        <f t="shared" si="1639"/>
        <v/>
      </c>
      <c r="LV323" s="45"/>
      <c r="LW323" s="45"/>
      <c r="LX323" s="45"/>
      <c r="LY323" s="45" t="str">
        <f t="shared" si="1640"/>
        <v/>
      </c>
      <c r="LZ323" s="45"/>
      <c r="MA323" s="45"/>
      <c r="MB323" s="45"/>
      <c r="MC323" s="45" t="str">
        <f t="shared" si="1600"/>
        <v/>
      </c>
      <c r="MD323" s="46" t="str">
        <f t="shared" si="1601"/>
        <v/>
      </c>
      <c r="ME323" s="37"/>
      <c r="MF323" s="29"/>
      <c r="MG323" s="47"/>
      <c r="MH323" s="67"/>
      <c r="MI323" s="45" t="str">
        <f t="shared" si="1641"/>
        <v/>
      </c>
      <c r="MJ323" s="45"/>
      <c r="MK323" s="45"/>
      <c r="ML323" s="45"/>
      <c r="MM323" s="45" t="str">
        <f t="shared" si="1642"/>
        <v/>
      </c>
      <c r="MN323" s="45"/>
      <c r="MO323" s="45"/>
      <c r="MP323" s="45"/>
      <c r="MQ323" s="45" t="str">
        <f t="shared" si="1602"/>
        <v/>
      </c>
      <c r="MR323" s="46" t="str">
        <f t="shared" si="1603"/>
        <v/>
      </c>
      <c r="MS323" s="37"/>
      <c r="MT323" s="29"/>
      <c r="MU323" s="47"/>
      <c r="MV323" s="67"/>
      <c r="MW323" s="45" t="str">
        <f t="shared" si="1643"/>
        <v/>
      </c>
      <c r="MX323" s="45"/>
      <c r="MY323" s="45"/>
      <c r="MZ323" s="45"/>
      <c r="NA323" s="45" t="str">
        <f t="shared" si="1644"/>
        <v/>
      </c>
      <c r="NB323" s="45"/>
      <c r="NC323" s="45"/>
      <c r="ND323" s="45"/>
      <c r="NE323" s="45" t="str">
        <f t="shared" si="1604"/>
        <v/>
      </c>
      <c r="NF323" s="46" t="str">
        <f t="shared" si="1605"/>
        <v/>
      </c>
      <c r="NG323" s="37"/>
      <c r="NH323" s="29"/>
      <c r="NI323" s="47"/>
      <c r="NJ323" s="67"/>
      <c r="NK323" s="45" t="str">
        <f t="shared" si="1645"/>
        <v/>
      </c>
      <c r="NL323" s="45"/>
      <c r="NM323" s="45"/>
      <c r="NN323" s="45"/>
      <c r="NO323" s="45" t="str">
        <f t="shared" si="1646"/>
        <v/>
      </c>
      <c r="NP323" s="45"/>
      <c r="NQ323" s="45"/>
      <c r="NR323" s="45"/>
      <c r="NS323" s="45" t="str">
        <f t="shared" si="1606"/>
        <v/>
      </c>
      <c r="NT323" s="46" t="str">
        <f t="shared" si="1607"/>
        <v/>
      </c>
      <c r="NU323" s="37"/>
    </row>
    <row r="324" spans="1:385" ht="15" customHeight="1" thickTop="1" x14ac:dyDescent="0.25">
      <c r="A324" s="38"/>
      <c r="B324" s="39"/>
      <c r="C324" s="40"/>
      <c r="D324" s="40"/>
      <c r="E324" s="41"/>
      <c r="F324" s="41"/>
      <c r="G324" s="40"/>
      <c r="H324" s="42"/>
      <c r="I324" s="45"/>
      <c r="J324" s="45" t="str">
        <f t="shared" si="1614"/>
        <v/>
      </c>
      <c r="K324" s="45"/>
      <c r="L324" s="45"/>
      <c r="M324" s="45"/>
      <c r="N324" s="45" t="str">
        <f t="shared" si="1615"/>
        <v/>
      </c>
      <c r="O324" s="45"/>
      <c r="P324" s="45"/>
      <c r="Q324" s="45"/>
      <c r="R324" s="45" t="str">
        <f t="shared" si="1576"/>
        <v/>
      </c>
      <c r="S324" s="46" t="str">
        <f t="shared" si="1577"/>
        <v/>
      </c>
      <c r="T324" s="37"/>
      <c r="U324" s="29"/>
      <c r="V324" s="47"/>
      <c r="W324" s="67"/>
      <c r="X324" s="45" t="str">
        <f t="shared" si="1616"/>
        <v/>
      </c>
      <c r="Y324" s="45"/>
      <c r="Z324" s="45"/>
      <c r="AA324" s="45"/>
      <c r="AB324" s="45" t="str">
        <f t="shared" si="1617"/>
        <v/>
      </c>
      <c r="AC324" s="45"/>
      <c r="AD324" s="45"/>
      <c r="AE324" s="45"/>
      <c r="AF324" s="45" t="str">
        <f t="shared" si="1578"/>
        <v/>
      </c>
      <c r="AG324" s="46" t="str">
        <f t="shared" si="1579"/>
        <v/>
      </c>
      <c r="AH324" s="37"/>
      <c r="AI324" s="29"/>
      <c r="AJ324" s="47"/>
      <c r="AK324" s="45"/>
      <c r="AL324" s="45" t="str">
        <f t="shared" si="1618"/>
        <v/>
      </c>
      <c r="AM324" s="45"/>
      <c r="AN324" s="45" t="str">
        <f t="shared" si="1619"/>
        <v/>
      </c>
      <c r="AO324" s="45"/>
      <c r="AP324" s="45" t="str">
        <f t="shared" si="1620"/>
        <v/>
      </c>
      <c r="AQ324" s="45"/>
      <c r="AR324" s="45"/>
      <c r="AS324" s="45"/>
      <c r="AT324" s="45" t="str">
        <f t="shared" si="1580"/>
        <v/>
      </c>
      <c r="AU324" s="46" t="str">
        <f t="shared" si="1581"/>
        <v/>
      </c>
      <c r="AV324" s="37"/>
      <c r="AW324" s="29"/>
      <c r="AX324" s="47"/>
      <c r="AY324" s="45"/>
      <c r="AZ324" s="45" t="str">
        <f t="shared" si="1621"/>
        <v/>
      </c>
      <c r="BA324" s="45"/>
      <c r="BB324" s="45" t="str">
        <f t="shared" si="1622"/>
        <v/>
      </c>
      <c r="BC324" s="45"/>
      <c r="BD324" s="45" t="str">
        <f t="shared" si="1623"/>
        <v/>
      </c>
      <c r="BE324" s="45"/>
      <c r="BF324" s="45"/>
      <c r="BG324" s="45"/>
      <c r="BH324" s="45" t="str">
        <f t="shared" si="1582"/>
        <v/>
      </c>
      <c r="BI324" s="46" t="str">
        <f t="shared" si="1583"/>
        <v/>
      </c>
      <c r="BJ324" s="37"/>
      <c r="BK324" s="29"/>
      <c r="BL324" s="47"/>
      <c r="BM324" s="43"/>
      <c r="BN324" s="45" t="str">
        <f t="shared" si="1647"/>
        <v/>
      </c>
      <c r="BO324" s="43"/>
      <c r="BP324" s="71" t="str">
        <f t="shared" si="1648"/>
        <v/>
      </c>
      <c r="BQ324" s="100"/>
      <c r="BR324" s="67" t="str">
        <f t="shared" si="1649"/>
        <v/>
      </c>
      <c r="BS324" s="43"/>
      <c r="BT324" s="63" t="str">
        <f t="shared" si="1650"/>
        <v/>
      </c>
      <c r="BU324" s="67" t="str">
        <f t="shared" si="1651"/>
        <v/>
      </c>
      <c r="BV324" s="43" t="str">
        <f t="shared" si="1652"/>
        <v/>
      </c>
      <c r="BW324" s="46" t="str">
        <f t="shared" si="1653"/>
        <v/>
      </c>
      <c r="BX324" s="37"/>
      <c r="BY324" s="57"/>
      <c r="BZ324" s="47"/>
      <c r="CA324" s="43"/>
      <c r="CB324" s="45" t="str">
        <f t="shared" si="1654"/>
        <v/>
      </c>
      <c r="CC324" s="43"/>
      <c r="CD324" s="71" t="str">
        <f t="shared" si="1655"/>
        <v/>
      </c>
      <c r="CE324" s="100"/>
      <c r="CF324" s="67" t="str">
        <f t="shared" si="1656"/>
        <v/>
      </c>
      <c r="CG324" s="43"/>
      <c r="CH324" s="63" t="str">
        <f t="shared" si="1657"/>
        <v/>
      </c>
      <c r="CI324" s="67" t="str">
        <f t="shared" si="1658"/>
        <v/>
      </c>
      <c r="CJ324" s="43" t="str">
        <f t="shared" si="1659"/>
        <v/>
      </c>
      <c r="CK324" s="46" t="str">
        <f t="shared" si="1660"/>
        <v/>
      </c>
      <c r="CL324" s="37"/>
      <c r="CM324" s="29"/>
      <c r="CN324" s="47"/>
      <c r="CO324" s="43"/>
      <c r="CP324" s="45" t="str">
        <f t="shared" si="1661"/>
        <v/>
      </c>
      <c r="CQ324" s="43"/>
      <c r="CR324" s="71" t="str">
        <f t="shared" si="1662"/>
        <v/>
      </c>
      <c r="CS324" s="100"/>
      <c r="CT324" s="67" t="str">
        <f t="shared" si="1663"/>
        <v/>
      </c>
      <c r="CU324" s="43"/>
      <c r="CV324" s="63" t="str">
        <f t="shared" si="1664"/>
        <v/>
      </c>
      <c r="CW324" s="67" t="str">
        <f t="shared" si="1665"/>
        <v/>
      </c>
      <c r="CX324" s="43" t="str">
        <f t="shared" si="1666"/>
        <v/>
      </c>
      <c r="CY324" s="46" t="str">
        <f t="shared" si="1667"/>
        <v/>
      </c>
      <c r="CZ324" s="37"/>
      <c r="DA324" s="29"/>
      <c r="DB324" s="47"/>
      <c r="DC324" s="67"/>
      <c r="DD324" s="45" t="str">
        <f t="shared" si="1624"/>
        <v/>
      </c>
      <c r="DE324" s="45"/>
      <c r="DF324" s="45"/>
      <c r="DG324" s="45"/>
      <c r="DH324" s="45" t="str">
        <f t="shared" si="1625"/>
        <v/>
      </c>
      <c r="DI324" s="45"/>
      <c r="DJ324" s="45"/>
      <c r="DK324" s="45"/>
      <c r="DL324" s="45" t="str">
        <f t="shared" si="1584"/>
        <v/>
      </c>
      <c r="DM324" s="46" t="str">
        <f t="shared" si="1585"/>
        <v/>
      </c>
      <c r="DN324" s="37"/>
      <c r="DO324" s="29"/>
      <c r="DP324" s="47"/>
      <c r="DQ324" s="45"/>
      <c r="DR324" s="45" t="str">
        <f t="shared" si="1626"/>
        <v/>
      </c>
      <c r="DS324" s="45"/>
      <c r="DT324" s="45" t="str">
        <f t="shared" si="1627"/>
        <v/>
      </c>
      <c r="DU324" s="45"/>
      <c r="DV324" s="45" t="str">
        <f t="shared" si="1628"/>
        <v/>
      </c>
      <c r="DW324" s="45"/>
      <c r="DX324" s="45"/>
      <c r="DY324" s="45"/>
      <c r="DZ324" s="45" t="str">
        <f t="shared" si="1586"/>
        <v/>
      </c>
      <c r="EA324" s="46" t="str">
        <f t="shared" si="1587"/>
        <v/>
      </c>
      <c r="EB324" s="37"/>
      <c r="ED324" s="47"/>
      <c r="EE324" s="67"/>
      <c r="EF324" s="45" t="str">
        <f t="shared" si="1629"/>
        <v/>
      </c>
      <c r="EG324" s="45"/>
      <c r="EH324" s="45"/>
      <c r="EI324" s="45"/>
      <c r="EJ324" s="45" t="str">
        <f t="shared" si="1630"/>
        <v/>
      </c>
      <c r="EK324" s="45"/>
      <c r="EL324" s="45"/>
      <c r="EM324" s="45"/>
      <c r="EN324" s="45" t="str">
        <f t="shared" si="1588"/>
        <v/>
      </c>
      <c r="EO324" s="46" t="str">
        <f t="shared" si="1589"/>
        <v/>
      </c>
      <c r="EP324" s="37"/>
      <c r="ER324" s="47"/>
      <c r="ES324" s="67"/>
      <c r="ET324" s="45" t="str">
        <f t="shared" si="1631"/>
        <v/>
      </c>
      <c r="EU324" s="45"/>
      <c r="EV324" s="45"/>
      <c r="EW324" s="45"/>
      <c r="EX324" s="45" t="str">
        <f t="shared" si="1632"/>
        <v/>
      </c>
      <c r="EY324" s="45"/>
      <c r="EZ324" s="45"/>
      <c r="FA324" s="45"/>
      <c r="FB324" s="45" t="str">
        <f t="shared" si="1590"/>
        <v/>
      </c>
      <c r="FC324" s="46" t="str">
        <f t="shared" si="1591"/>
        <v/>
      </c>
      <c r="FD324" s="37"/>
      <c r="FF324" s="47"/>
      <c r="FG324" s="67"/>
      <c r="FH324" s="45" t="str">
        <f t="shared" si="1633"/>
        <v/>
      </c>
      <c r="FI324" s="45"/>
      <c r="FJ324" s="45"/>
      <c r="FK324" s="45"/>
      <c r="FL324" s="45" t="str">
        <f t="shared" si="1634"/>
        <v/>
      </c>
      <c r="FM324" s="45"/>
      <c r="FN324" s="45"/>
      <c r="FO324" s="45"/>
      <c r="FP324" s="45" t="str">
        <f t="shared" si="1592"/>
        <v/>
      </c>
      <c r="FQ324" s="46" t="str">
        <f t="shared" si="1593"/>
        <v/>
      </c>
      <c r="FR324" s="37"/>
      <c r="FS324" s="29"/>
      <c r="FT324" s="47"/>
      <c r="FU324" s="67"/>
      <c r="FV324" s="45" t="str">
        <f t="shared" si="1635"/>
        <v/>
      </c>
      <c r="FW324" s="45"/>
      <c r="FX324" s="45"/>
      <c r="FY324" s="45"/>
      <c r="FZ324" s="45" t="str">
        <f t="shared" si="1636"/>
        <v/>
      </c>
      <c r="GA324" s="45"/>
      <c r="GB324" s="45"/>
      <c r="GC324" s="45"/>
      <c r="GD324" s="45" t="str">
        <f t="shared" si="1594"/>
        <v/>
      </c>
      <c r="GE324" s="46" t="str">
        <f t="shared" si="1595"/>
        <v/>
      </c>
      <c r="GF324" s="37"/>
      <c r="GH324" s="47"/>
      <c r="GI324" s="67"/>
      <c r="GJ324" s="45" t="str">
        <f t="shared" si="1637"/>
        <v/>
      </c>
      <c r="GK324" s="45"/>
      <c r="GL324" s="45"/>
      <c r="GM324" s="45"/>
      <c r="GN324" s="45" t="str">
        <f t="shared" si="1638"/>
        <v/>
      </c>
      <c r="GO324" s="45"/>
      <c r="GP324" s="45"/>
      <c r="GQ324" s="45"/>
      <c r="GR324" s="45" t="str">
        <f t="shared" si="1596"/>
        <v/>
      </c>
      <c r="GS324" s="46" t="str">
        <f t="shared" si="1597"/>
        <v/>
      </c>
      <c r="GT324" s="37"/>
      <c r="GU324" s="61"/>
      <c r="GV324" s="47"/>
      <c r="GW324" s="62"/>
      <c r="GX324" s="43"/>
      <c r="GY324" s="45" t="str">
        <f t="shared" si="1668"/>
        <v/>
      </c>
      <c r="GZ324" s="43"/>
      <c r="HA324" s="71" t="str">
        <f t="shared" si="1669"/>
        <v/>
      </c>
      <c r="HB324" s="100"/>
      <c r="HC324" s="67" t="str">
        <f t="shared" si="1670"/>
        <v/>
      </c>
      <c r="HD324" s="43"/>
      <c r="HE324" s="63" t="str">
        <f>IF(GX324="","",HE320)</f>
        <v/>
      </c>
      <c r="HF324" s="67" t="str">
        <f>IF(GX323="","",HF320)</f>
        <v/>
      </c>
      <c r="HG324" s="43" t="str">
        <f t="shared" si="1671"/>
        <v/>
      </c>
      <c r="HH324" s="46" t="str">
        <f>IF(HC324="","",HG324/(GY324*100))</f>
        <v/>
      </c>
      <c r="HI324" s="37"/>
      <c r="HK324" s="47"/>
      <c r="HL324" s="43"/>
      <c r="HM324" s="45" t="str">
        <f t="shared" si="1672"/>
        <v/>
      </c>
      <c r="HN324" s="43"/>
      <c r="HO324" s="71" t="str">
        <f t="shared" si="1673"/>
        <v/>
      </c>
      <c r="HP324" s="100"/>
      <c r="HQ324" s="67" t="str">
        <f t="shared" si="1674"/>
        <v/>
      </c>
      <c r="HR324" s="43"/>
      <c r="HS324" s="63" t="str">
        <f t="shared" si="1675"/>
        <v/>
      </c>
      <c r="HT324" s="67" t="str">
        <f t="shared" si="1676"/>
        <v/>
      </c>
      <c r="HU324" s="43" t="str">
        <f t="shared" si="1677"/>
        <v/>
      </c>
      <c r="HV324" s="46" t="str">
        <f t="shared" si="1678"/>
        <v/>
      </c>
      <c r="HW324" s="37"/>
      <c r="HX324" s="360"/>
      <c r="HY324" s="47"/>
      <c r="HZ324" s="43"/>
      <c r="IA324" s="45" t="str">
        <f t="shared" si="1679"/>
        <v/>
      </c>
      <c r="IB324" s="43"/>
      <c r="IC324" s="71" t="str">
        <f t="shared" si="1680"/>
        <v/>
      </c>
      <c r="ID324" s="100"/>
      <c r="IE324" s="67" t="str">
        <f t="shared" si="1681"/>
        <v/>
      </c>
      <c r="IF324" s="43"/>
      <c r="IG324" s="63" t="str">
        <f t="shared" si="1682"/>
        <v/>
      </c>
      <c r="IH324" s="67" t="str">
        <f t="shared" si="1683"/>
        <v/>
      </c>
      <c r="II324" s="43" t="str">
        <f t="shared" si="1684"/>
        <v/>
      </c>
      <c r="IJ324" s="46" t="str">
        <f t="shared" si="1685"/>
        <v/>
      </c>
      <c r="IK324" s="37"/>
      <c r="IL324" s="29"/>
      <c r="IM324" s="47"/>
      <c r="IN324" s="43"/>
      <c r="IO324" s="45" t="str">
        <f t="shared" si="1686"/>
        <v/>
      </c>
      <c r="IP324" s="43"/>
      <c r="IQ324" s="71" t="str">
        <f t="shared" si="1687"/>
        <v/>
      </c>
      <c r="IR324" s="100"/>
      <c r="IS324" s="67" t="str">
        <f t="shared" si="1688"/>
        <v/>
      </c>
      <c r="IT324" s="43"/>
      <c r="IU324" s="63" t="str">
        <f t="shared" si="1689"/>
        <v/>
      </c>
      <c r="IV324" s="67" t="str">
        <f t="shared" si="1690"/>
        <v/>
      </c>
      <c r="IW324" s="43" t="str">
        <f t="shared" si="1691"/>
        <v/>
      </c>
      <c r="IX324" s="46" t="str">
        <f t="shared" si="1692"/>
        <v/>
      </c>
      <c r="IY324" s="37"/>
      <c r="IZ324" s="61"/>
      <c r="JA324" s="47"/>
      <c r="JB324" s="43"/>
      <c r="JC324" s="45" t="str">
        <f t="shared" si="1693"/>
        <v/>
      </c>
      <c r="JD324" s="43"/>
      <c r="JE324" s="71" t="str">
        <f t="shared" si="1694"/>
        <v/>
      </c>
      <c r="JF324" s="100"/>
      <c r="JG324" s="67" t="str">
        <f t="shared" si="1695"/>
        <v/>
      </c>
      <c r="JH324" s="43"/>
      <c r="JI324" s="63" t="str">
        <f t="shared" si="1696"/>
        <v/>
      </c>
      <c r="JJ324" s="67" t="str">
        <f t="shared" si="1697"/>
        <v/>
      </c>
      <c r="JK324" s="43" t="str">
        <f t="shared" si="1698"/>
        <v/>
      </c>
      <c r="JL324" s="46" t="str">
        <f t="shared" si="1699"/>
        <v/>
      </c>
      <c r="JM324" s="37"/>
      <c r="JN324" s="29"/>
      <c r="JO324" s="47"/>
      <c r="JP324" s="43"/>
      <c r="JQ324" s="45" t="str">
        <f t="shared" si="1700"/>
        <v/>
      </c>
      <c r="JR324" s="43"/>
      <c r="JS324" s="71" t="str">
        <f t="shared" si="1701"/>
        <v/>
      </c>
      <c r="JT324" s="100"/>
      <c r="JU324" s="67" t="str">
        <f t="shared" si="1702"/>
        <v/>
      </c>
      <c r="JV324" s="43"/>
      <c r="JW324" s="63" t="str">
        <f t="shared" si="1703"/>
        <v/>
      </c>
      <c r="JX324" s="67" t="str">
        <f t="shared" si="1704"/>
        <v/>
      </c>
      <c r="JY324" s="43" t="str">
        <f t="shared" si="1705"/>
        <v/>
      </c>
      <c r="JZ324" s="46" t="str">
        <f t="shared" si="1706"/>
        <v/>
      </c>
      <c r="KA324" s="37"/>
      <c r="KB324" s="51"/>
      <c r="KC324" s="47"/>
      <c r="KD324" s="43"/>
      <c r="KE324" s="45" t="str">
        <f>IF(KD324="","",KD324-KD320)</f>
        <v/>
      </c>
      <c r="KF324" s="43"/>
      <c r="KG324" s="71" t="str">
        <f>IF(KF324="","",KF324-KF320)</f>
        <v/>
      </c>
      <c r="KH324" s="100"/>
      <c r="KI324" s="67" t="str">
        <f>IF(KH324="","",KH320+KJ320-KH324)</f>
        <v/>
      </c>
      <c r="KJ324" s="43"/>
      <c r="KK324" s="63" t="str">
        <f>IF(KD324="","",KK320)</f>
        <v/>
      </c>
      <c r="KL324" s="67" t="str">
        <f>IF(KE324="","",KL320)</f>
        <v/>
      </c>
      <c r="KM324" s="43" t="str">
        <f>IF(KH324="","",KI324*KL324)</f>
        <v/>
      </c>
      <c r="KN324" s="46" t="str">
        <f>IF(KI324="","",KM324/(KE324*100))</f>
        <v/>
      </c>
      <c r="KO324" s="37"/>
      <c r="KP324" s="29"/>
      <c r="KQ324" s="47"/>
      <c r="KR324" s="43"/>
      <c r="KS324" s="45" t="str">
        <f>IF(KR324="","",KR324-KR320)</f>
        <v/>
      </c>
      <c r="KT324" s="43"/>
      <c r="KU324" s="71" t="str">
        <f>IF(KT324="","",KT324-KT320)</f>
        <v/>
      </c>
      <c r="KV324" s="100"/>
      <c r="KW324" s="67" t="str">
        <f>IF(KV324="","",KV320+KX320-KV324)</f>
        <v/>
      </c>
      <c r="KX324" s="43"/>
      <c r="KY324" s="63" t="str">
        <f>IF(KR324="","",KY320)</f>
        <v/>
      </c>
      <c r="KZ324" s="67" t="str">
        <f>IF(KS324="","",KZ320)</f>
        <v/>
      </c>
      <c r="LA324" s="43" t="str">
        <f>IF(KV324="","",KW324*KZ324)</f>
        <v/>
      </c>
      <c r="LB324" s="46" t="str">
        <f>IF(KW324="","",LA324/(KS324*100))</f>
        <v/>
      </c>
      <c r="LC324" s="37"/>
      <c r="LD324" s="29"/>
      <c r="LE324" s="52" t="str">
        <f>IF(A302="","",A302)</f>
        <v/>
      </c>
      <c r="LF324" s="43"/>
      <c r="LG324" s="86" t="str">
        <f>IF(LF324="","",LF324-LF321)</f>
        <v/>
      </c>
      <c r="LH324" s="43"/>
      <c r="LI324" s="43" t="str">
        <f t="shared" si="1611"/>
        <v/>
      </c>
      <c r="LJ324" s="43"/>
      <c r="LK324" s="87" t="str">
        <f t="shared" si="1612"/>
        <v/>
      </c>
      <c r="LL324" s="43"/>
      <c r="LM324" s="65" t="str">
        <f>IF(LF324="","",LM321)</f>
        <v/>
      </c>
      <c r="LN324" s="48" t="str">
        <f>IF(LG324="","",LN321)</f>
        <v/>
      </c>
      <c r="LO324" s="87" t="str">
        <f t="shared" si="1613"/>
        <v/>
      </c>
      <c r="LP324" s="53"/>
      <c r="LQ324" s="37"/>
      <c r="LR324" s="29"/>
      <c r="LS324" s="47"/>
      <c r="LT324" s="67"/>
      <c r="LU324" s="45" t="str">
        <f t="shared" si="1639"/>
        <v/>
      </c>
      <c r="LV324" s="45"/>
      <c r="LW324" s="45"/>
      <c r="LX324" s="45"/>
      <c r="LY324" s="45" t="str">
        <f t="shared" si="1640"/>
        <v/>
      </c>
      <c r="LZ324" s="45"/>
      <c r="MA324" s="45"/>
      <c r="MB324" s="45"/>
      <c r="MC324" s="45" t="str">
        <f t="shared" si="1600"/>
        <v/>
      </c>
      <c r="MD324" s="46" t="str">
        <f t="shared" si="1601"/>
        <v/>
      </c>
      <c r="ME324" s="37"/>
      <c r="MF324" s="29"/>
      <c r="MG324" s="47"/>
      <c r="MH324" s="67"/>
      <c r="MI324" s="45" t="str">
        <f t="shared" si="1641"/>
        <v/>
      </c>
      <c r="MJ324" s="45"/>
      <c r="MK324" s="45"/>
      <c r="ML324" s="45"/>
      <c r="MM324" s="45" t="str">
        <f t="shared" si="1642"/>
        <v/>
      </c>
      <c r="MN324" s="45"/>
      <c r="MO324" s="45"/>
      <c r="MP324" s="45"/>
      <c r="MQ324" s="45" t="str">
        <f t="shared" si="1602"/>
        <v/>
      </c>
      <c r="MR324" s="46" t="str">
        <f t="shared" si="1603"/>
        <v/>
      </c>
      <c r="MS324" s="37"/>
      <c r="MT324" s="29"/>
      <c r="MU324" s="47"/>
      <c r="MV324" s="67"/>
      <c r="MW324" s="45" t="str">
        <f t="shared" si="1643"/>
        <v/>
      </c>
      <c r="MX324" s="45"/>
      <c r="MY324" s="45"/>
      <c r="MZ324" s="45"/>
      <c r="NA324" s="45" t="str">
        <f t="shared" si="1644"/>
        <v/>
      </c>
      <c r="NB324" s="45"/>
      <c r="NC324" s="45"/>
      <c r="ND324" s="45"/>
      <c r="NE324" s="45" t="str">
        <f t="shared" si="1604"/>
        <v/>
      </c>
      <c r="NF324" s="46" t="str">
        <f t="shared" si="1605"/>
        <v/>
      </c>
      <c r="NG324" s="37"/>
      <c r="NH324" s="29"/>
      <c r="NI324" s="47"/>
      <c r="NJ324" s="67"/>
      <c r="NK324" s="45" t="str">
        <f t="shared" si="1645"/>
        <v/>
      </c>
      <c r="NL324" s="45"/>
      <c r="NM324" s="45"/>
      <c r="NN324" s="45"/>
      <c r="NO324" s="45" t="str">
        <f t="shared" si="1646"/>
        <v/>
      </c>
      <c r="NP324" s="45"/>
      <c r="NQ324" s="45"/>
      <c r="NR324" s="45"/>
      <c r="NS324" s="45" t="str">
        <f t="shared" si="1606"/>
        <v/>
      </c>
      <c r="NT324" s="46" t="str">
        <f t="shared" si="1607"/>
        <v/>
      </c>
      <c r="NU324" s="37"/>
    </row>
    <row r="325" spans="1:385" x14ac:dyDescent="0.25">
      <c r="A325" s="38"/>
      <c r="B325" s="39"/>
      <c r="C325" s="40"/>
      <c r="D325" s="40"/>
      <c r="E325" s="41"/>
      <c r="F325" s="41"/>
      <c r="G325" s="40"/>
      <c r="H325" s="42"/>
      <c r="I325" s="45"/>
      <c r="J325" s="45" t="str">
        <f t="shared" si="1614"/>
        <v/>
      </c>
      <c r="K325" s="45"/>
      <c r="L325" s="45"/>
      <c r="M325" s="45"/>
      <c r="N325" s="45" t="str">
        <f t="shared" si="1615"/>
        <v/>
      </c>
      <c r="O325" s="45"/>
      <c r="P325" s="45"/>
      <c r="Q325" s="45"/>
      <c r="R325" s="45" t="str">
        <f t="shared" si="1576"/>
        <v/>
      </c>
      <c r="S325" s="46" t="str">
        <f t="shared" si="1577"/>
        <v/>
      </c>
      <c r="T325" s="37"/>
      <c r="U325" s="29"/>
      <c r="V325" s="47"/>
      <c r="W325" s="67"/>
      <c r="X325" s="45" t="str">
        <f t="shared" si="1616"/>
        <v/>
      </c>
      <c r="Y325" s="45"/>
      <c r="Z325" s="45"/>
      <c r="AA325" s="45"/>
      <c r="AB325" s="45" t="str">
        <f t="shared" si="1617"/>
        <v/>
      </c>
      <c r="AC325" s="45"/>
      <c r="AD325" s="45"/>
      <c r="AE325" s="45"/>
      <c r="AF325" s="45" t="str">
        <f t="shared" si="1578"/>
        <v/>
      </c>
      <c r="AG325" s="46" t="str">
        <f t="shared" si="1579"/>
        <v/>
      </c>
      <c r="AH325" s="37"/>
      <c r="AI325" s="29"/>
      <c r="AJ325" s="47"/>
      <c r="AK325" s="45"/>
      <c r="AL325" s="45" t="str">
        <f t="shared" si="1618"/>
        <v/>
      </c>
      <c r="AM325" s="45"/>
      <c r="AN325" s="45" t="str">
        <f t="shared" si="1619"/>
        <v/>
      </c>
      <c r="AO325" s="45"/>
      <c r="AP325" s="45" t="str">
        <f t="shared" si="1620"/>
        <v/>
      </c>
      <c r="AQ325" s="45"/>
      <c r="AR325" s="45"/>
      <c r="AS325" s="45"/>
      <c r="AT325" s="45" t="str">
        <f t="shared" si="1580"/>
        <v/>
      </c>
      <c r="AU325" s="46" t="str">
        <f t="shared" si="1581"/>
        <v/>
      </c>
      <c r="AV325" s="37"/>
      <c r="AW325" s="29"/>
      <c r="AX325" s="47"/>
      <c r="AY325" s="45"/>
      <c r="AZ325" s="45" t="str">
        <f t="shared" si="1621"/>
        <v/>
      </c>
      <c r="BA325" s="45"/>
      <c r="BB325" s="45" t="str">
        <f t="shared" si="1622"/>
        <v/>
      </c>
      <c r="BC325" s="45"/>
      <c r="BD325" s="45" t="str">
        <f t="shared" si="1623"/>
        <v/>
      </c>
      <c r="BE325" s="45"/>
      <c r="BF325" s="45"/>
      <c r="BG325" s="45"/>
      <c r="BH325" s="45" t="str">
        <f t="shared" si="1582"/>
        <v/>
      </c>
      <c r="BI325" s="46" t="str">
        <f t="shared" si="1583"/>
        <v/>
      </c>
      <c r="BJ325" s="37"/>
      <c r="BK325" s="29"/>
      <c r="BL325" s="47"/>
      <c r="BM325" s="45"/>
      <c r="BN325" s="45" t="str">
        <f t="shared" si="1647"/>
        <v/>
      </c>
      <c r="BO325" s="45"/>
      <c r="BP325" s="45" t="str">
        <f t="shared" si="1648"/>
        <v/>
      </c>
      <c r="BQ325" s="43"/>
      <c r="BR325" s="45" t="str">
        <f t="shared" si="1649"/>
        <v/>
      </c>
      <c r="BS325" s="27"/>
      <c r="BT325" s="63" t="str">
        <f t="shared" si="1650"/>
        <v/>
      </c>
      <c r="BU325" s="67" t="str">
        <f t="shared" si="1651"/>
        <v/>
      </c>
      <c r="BV325" s="45" t="str">
        <f t="shared" si="1652"/>
        <v/>
      </c>
      <c r="BW325" s="46" t="str">
        <f t="shared" si="1653"/>
        <v/>
      </c>
      <c r="BX325" s="37"/>
      <c r="BY325" s="57"/>
      <c r="BZ325" s="47"/>
      <c r="CA325" s="45"/>
      <c r="CB325" s="45" t="str">
        <f t="shared" si="1654"/>
        <v/>
      </c>
      <c r="CC325" s="45"/>
      <c r="CD325" s="45" t="str">
        <f t="shared" si="1655"/>
        <v/>
      </c>
      <c r="CE325" s="43"/>
      <c r="CF325" s="45" t="str">
        <f t="shared" si="1656"/>
        <v/>
      </c>
      <c r="CG325" s="27"/>
      <c r="CH325" s="63" t="str">
        <f t="shared" si="1657"/>
        <v/>
      </c>
      <c r="CI325" s="67" t="str">
        <f t="shared" si="1658"/>
        <v/>
      </c>
      <c r="CJ325" s="45" t="str">
        <f t="shared" si="1659"/>
        <v/>
      </c>
      <c r="CK325" s="46" t="str">
        <f t="shared" si="1660"/>
        <v/>
      </c>
      <c r="CL325" s="37"/>
      <c r="CM325" s="29"/>
      <c r="CN325" s="47"/>
      <c r="CO325" s="45"/>
      <c r="CP325" s="45" t="str">
        <f t="shared" si="1661"/>
        <v/>
      </c>
      <c r="CQ325" s="45"/>
      <c r="CR325" s="45" t="str">
        <f t="shared" si="1662"/>
        <v/>
      </c>
      <c r="CS325" s="43"/>
      <c r="CT325" s="45" t="str">
        <f t="shared" si="1663"/>
        <v/>
      </c>
      <c r="CU325" s="27"/>
      <c r="CV325" s="63" t="str">
        <f t="shared" si="1664"/>
        <v/>
      </c>
      <c r="CW325" s="67" t="str">
        <f t="shared" si="1665"/>
        <v/>
      </c>
      <c r="CX325" s="45" t="str">
        <f t="shared" si="1666"/>
        <v/>
      </c>
      <c r="CY325" s="46" t="str">
        <f t="shared" si="1667"/>
        <v/>
      </c>
      <c r="CZ325" s="37"/>
      <c r="DA325" s="29"/>
      <c r="DB325" s="47"/>
      <c r="DC325" s="67"/>
      <c r="DD325" s="45" t="str">
        <f t="shared" si="1624"/>
        <v/>
      </c>
      <c r="DE325" s="45"/>
      <c r="DF325" s="45"/>
      <c r="DG325" s="45"/>
      <c r="DH325" s="45" t="str">
        <f t="shared" si="1625"/>
        <v/>
      </c>
      <c r="DI325" s="45"/>
      <c r="DJ325" s="45"/>
      <c r="DK325" s="45"/>
      <c r="DL325" s="45" t="str">
        <f t="shared" si="1584"/>
        <v/>
      </c>
      <c r="DM325" s="46" t="str">
        <f t="shared" si="1585"/>
        <v/>
      </c>
      <c r="DN325" s="37"/>
      <c r="DO325" s="29"/>
      <c r="DP325" s="47"/>
      <c r="DQ325" s="45"/>
      <c r="DR325" s="45" t="str">
        <f t="shared" si="1626"/>
        <v/>
      </c>
      <c r="DS325" s="45"/>
      <c r="DT325" s="45" t="str">
        <f t="shared" si="1627"/>
        <v/>
      </c>
      <c r="DU325" s="45"/>
      <c r="DV325" s="45" t="str">
        <f t="shared" si="1628"/>
        <v/>
      </c>
      <c r="DW325" s="45"/>
      <c r="DX325" s="45"/>
      <c r="DY325" s="45"/>
      <c r="DZ325" s="45" t="str">
        <f t="shared" si="1586"/>
        <v/>
      </c>
      <c r="EA325" s="46" t="str">
        <f t="shared" si="1587"/>
        <v/>
      </c>
      <c r="EB325" s="37"/>
      <c r="ED325" s="47"/>
      <c r="EE325" s="67"/>
      <c r="EF325" s="45" t="str">
        <f t="shared" si="1629"/>
        <v/>
      </c>
      <c r="EG325" s="45"/>
      <c r="EH325" s="45"/>
      <c r="EI325" s="45"/>
      <c r="EJ325" s="45" t="str">
        <f t="shared" si="1630"/>
        <v/>
      </c>
      <c r="EK325" s="45"/>
      <c r="EL325" s="45"/>
      <c r="EM325" s="45"/>
      <c r="EN325" s="45" t="str">
        <f t="shared" si="1588"/>
        <v/>
      </c>
      <c r="EO325" s="46" t="str">
        <f t="shared" si="1589"/>
        <v/>
      </c>
      <c r="EP325" s="37"/>
      <c r="ER325" s="47"/>
      <c r="ES325" s="67"/>
      <c r="ET325" s="45" t="str">
        <f t="shared" si="1631"/>
        <v/>
      </c>
      <c r="EU325" s="45"/>
      <c r="EV325" s="45"/>
      <c r="EW325" s="45"/>
      <c r="EX325" s="45" t="str">
        <f t="shared" si="1632"/>
        <v/>
      </c>
      <c r="EY325" s="45"/>
      <c r="EZ325" s="45"/>
      <c r="FA325" s="45"/>
      <c r="FB325" s="45" t="str">
        <f t="shared" si="1590"/>
        <v/>
      </c>
      <c r="FC325" s="46" t="str">
        <f t="shared" si="1591"/>
        <v/>
      </c>
      <c r="FD325" s="37"/>
      <c r="FF325" s="47"/>
      <c r="FG325" s="67"/>
      <c r="FH325" s="45" t="str">
        <f t="shared" si="1633"/>
        <v/>
      </c>
      <c r="FI325" s="45"/>
      <c r="FJ325" s="45"/>
      <c r="FK325" s="45"/>
      <c r="FL325" s="45" t="str">
        <f t="shared" si="1634"/>
        <v/>
      </c>
      <c r="FM325" s="45"/>
      <c r="FN325" s="45"/>
      <c r="FO325" s="45"/>
      <c r="FP325" s="45" t="str">
        <f t="shared" si="1592"/>
        <v/>
      </c>
      <c r="FQ325" s="46" t="str">
        <f t="shared" si="1593"/>
        <v/>
      </c>
      <c r="FR325" s="37"/>
      <c r="FS325" s="29"/>
      <c r="FT325" s="47"/>
      <c r="FU325" s="67"/>
      <c r="FV325" s="45" t="str">
        <f t="shared" si="1635"/>
        <v/>
      </c>
      <c r="FW325" s="45"/>
      <c r="FX325" s="45"/>
      <c r="FY325" s="45"/>
      <c r="FZ325" s="45" t="str">
        <f t="shared" si="1636"/>
        <v/>
      </c>
      <c r="GA325" s="45"/>
      <c r="GB325" s="45"/>
      <c r="GC325" s="45"/>
      <c r="GD325" s="45" t="str">
        <f t="shared" si="1594"/>
        <v/>
      </c>
      <c r="GE325" s="46" t="str">
        <f t="shared" si="1595"/>
        <v/>
      </c>
      <c r="GF325" s="37"/>
      <c r="GH325" s="47"/>
      <c r="GI325" s="67"/>
      <c r="GJ325" s="45" t="str">
        <f t="shared" si="1637"/>
        <v/>
      </c>
      <c r="GK325" s="45"/>
      <c r="GL325" s="45"/>
      <c r="GM325" s="45"/>
      <c r="GN325" s="45" t="str">
        <f t="shared" si="1638"/>
        <v/>
      </c>
      <c r="GO325" s="45"/>
      <c r="GP325" s="45"/>
      <c r="GQ325" s="45"/>
      <c r="GR325" s="45" t="str">
        <f t="shared" si="1596"/>
        <v/>
      </c>
      <c r="GS325" s="46" t="str">
        <f t="shared" si="1597"/>
        <v/>
      </c>
      <c r="GT325" s="37"/>
      <c r="GU325" s="61"/>
      <c r="GV325" s="47"/>
      <c r="GW325" s="30"/>
      <c r="GX325" s="45"/>
      <c r="GY325" s="45" t="str">
        <f t="shared" si="1668"/>
        <v/>
      </c>
      <c r="GZ325" s="45"/>
      <c r="HA325" s="45" t="str">
        <f t="shared" si="1669"/>
        <v/>
      </c>
      <c r="HB325" s="43"/>
      <c r="HC325" s="45" t="str">
        <f t="shared" si="1670"/>
        <v/>
      </c>
      <c r="HD325" s="27"/>
      <c r="HE325" s="63" t="str">
        <f>IF(GX323="","",HE321)</f>
        <v/>
      </c>
      <c r="HF325" s="67" t="str">
        <f>IF(GX323="","",HF321)</f>
        <v/>
      </c>
      <c r="HG325" s="45" t="str">
        <f t="shared" si="1671"/>
        <v/>
      </c>
      <c r="HH325" s="46" t="str">
        <f>IF(HC325="","",HG325/(GY324*100))</f>
        <v/>
      </c>
      <c r="HI325" s="37"/>
      <c r="HK325" s="47"/>
      <c r="HL325" s="45"/>
      <c r="HM325" s="45" t="str">
        <f t="shared" si="1672"/>
        <v/>
      </c>
      <c r="HN325" s="45"/>
      <c r="HO325" s="45" t="str">
        <f t="shared" si="1673"/>
        <v/>
      </c>
      <c r="HP325" s="43"/>
      <c r="HQ325" s="45" t="str">
        <f t="shared" si="1674"/>
        <v/>
      </c>
      <c r="HR325" s="27"/>
      <c r="HS325" s="63" t="str">
        <f t="shared" si="1675"/>
        <v/>
      </c>
      <c r="HT325" s="67" t="str">
        <f t="shared" si="1676"/>
        <v/>
      </c>
      <c r="HU325" s="45" t="str">
        <f t="shared" si="1677"/>
        <v/>
      </c>
      <c r="HV325" s="46" t="str">
        <f t="shared" si="1678"/>
        <v/>
      </c>
      <c r="HW325" s="37"/>
      <c r="HX325" s="360"/>
      <c r="HY325" s="47"/>
      <c r="HZ325" s="45"/>
      <c r="IA325" s="45" t="str">
        <f t="shared" si="1679"/>
        <v/>
      </c>
      <c r="IB325" s="45"/>
      <c r="IC325" s="45" t="str">
        <f t="shared" si="1680"/>
        <v/>
      </c>
      <c r="ID325" s="43"/>
      <c r="IE325" s="45" t="str">
        <f t="shared" si="1681"/>
        <v/>
      </c>
      <c r="IF325" s="27"/>
      <c r="IG325" s="63" t="str">
        <f t="shared" si="1682"/>
        <v/>
      </c>
      <c r="IH325" s="67" t="str">
        <f t="shared" si="1683"/>
        <v/>
      </c>
      <c r="II325" s="45" t="str">
        <f t="shared" si="1684"/>
        <v/>
      </c>
      <c r="IJ325" s="46" t="str">
        <f t="shared" si="1685"/>
        <v/>
      </c>
      <c r="IK325" s="37"/>
      <c r="IL325" s="29"/>
      <c r="IM325" s="47"/>
      <c r="IN325" s="45"/>
      <c r="IO325" s="45" t="str">
        <f t="shared" si="1686"/>
        <v/>
      </c>
      <c r="IP325" s="45"/>
      <c r="IQ325" s="45" t="str">
        <f t="shared" si="1687"/>
        <v/>
      </c>
      <c r="IR325" s="43"/>
      <c r="IS325" s="45" t="str">
        <f t="shared" si="1688"/>
        <v/>
      </c>
      <c r="IT325" s="27"/>
      <c r="IU325" s="63" t="str">
        <f t="shared" si="1689"/>
        <v/>
      </c>
      <c r="IV325" s="67" t="str">
        <f t="shared" si="1690"/>
        <v/>
      </c>
      <c r="IW325" s="45" t="str">
        <f t="shared" si="1691"/>
        <v/>
      </c>
      <c r="IX325" s="46" t="str">
        <f t="shared" si="1692"/>
        <v/>
      </c>
      <c r="IY325" s="37"/>
      <c r="IZ325" s="61"/>
      <c r="JA325" s="47"/>
      <c r="JB325" s="45"/>
      <c r="JC325" s="45" t="str">
        <f t="shared" si="1693"/>
        <v/>
      </c>
      <c r="JD325" s="45"/>
      <c r="JE325" s="45" t="str">
        <f t="shared" si="1694"/>
        <v/>
      </c>
      <c r="JF325" s="43"/>
      <c r="JG325" s="45" t="str">
        <f t="shared" si="1695"/>
        <v/>
      </c>
      <c r="JH325" s="27"/>
      <c r="JI325" s="63" t="str">
        <f t="shared" si="1696"/>
        <v/>
      </c>
      <c r="JJ325" s="67" t="str">
        <f t="shared" si="1697"/>
        <v/>
      </c>
      <c r="JK325" s="45" t="str">
        <f t="shared" si="1698"/>
        <v/>
      </c>
      <c r="JL325" s="46" t="str">
        <f t="shared" si="1699"/>
        <v/>
      </c>
      <c r="JM325" s="37"/>
      <c r="JN325" s="29"/>
      <c r="JO325" s="47"/>
      <c r="JP325" s="45"/>
      <c r="JQ325" s="45" t="str">
        <f t="shared" si="1700"/>
        <v/>
      </c>
      <c r="JR325" s="45"/>
      <c r="JS325" s="45" t="str">
        <f t="shared" si="1701"/>
        <v/>
      </c>
      <c r="JT325" s="43"/>
      <c r="JU325" s="45" t="str">
        <f t="shared" si="1702"/>
        <v/>
      </c>
      <c r="JV325" s="27"/>
      <c r="JW325" s="63" t="str">
        <f t="shared" si="1703"/>
        <v/>
      </c>
      <c r="JX325" s="67" t="str">
        <f t="shared" si="1704"/>
        <v/>
      </c>
      <c r="JY325" s="45" t="str">
        <f t="shared" si="1705"/>
        <v/>
      </c>
      <c r="JZ325" s="46" t="str">
        <f t="shared" si="1706"/>
        <v/>
      </c>
      <c r="KA325" s="37"/>
      <c r="KB325" s="51"/>
      <c r="KC325" s="47"/>
      <c r="KD325" s="45"/>
      <c r="KE325" s="45" t="str">
        <f>IF(KD325="","",KD325-KD321)</f>
        <v/>
      </c>
      <c r="KF325" s="45"/>
      <c r="KG325" s="45" t="str">
        <f>IF(KF325="","",KF325-KF321)</f>
        <v/>
      </c>
      <c r="KH325" s="43"/>
      <c r="KI325" s="45" t="str">
        <f>IF(KH325="","",KH321+KJ321-KH325)</f>
        <v/>
      </c>
      <c r="KJ325" s="27"/>
      <c r="KK325" s="63" t="str">
        <f>IF(KD325="","",KK321)</f>
        <v/>
      </c>
      <c r="KL325" s="67" t="str">
        <f>IF(KE325="","",KL321)</f>
        <v/>
      </c>
      <c r="KM325" s="45" t="str">
        <f>IF(KH325="","",KI325*KL325)</f>
        <v/>
      </c>
      <c r="KN325" s="46" t="str">
        <f>IF(KI325="","",KM325/(KE325*100))</f>
        <v/>
      </c>
      <c r="KO325" s="37"/>
      <c r="KP325" s="29"/>
      <c r="KQ325" s="47"/>
      <c r="KR325" s="45"/>
      <c r="KS325" s="45" t="str">
        <f>IF(KR325="","",KR325-KR321)</f>
        <v/>
      </c>
      <c r="KT325" s="45"/>
      <c r="KU325" s="45" t="str">
        <f>IF(KT325="","",KT325-KT321)</f>
        <v/>
      </c>
      <c r="KV325" s="43"/>
      <c r="KW325" s="45" t="str">
        <f>IF(KV325="","",KV321+KX321-KV325)</f>
        <v/>
      </c>
      <c r="KX325" s="27"/>
      <c r="KY325" s="63" t="str">
        <f>IF(KR325="","",KY321)</f>
        <v/>
      </c>
      <c r="KZ325" s="67" t="str">
        <f>IF(KS325="","",KZ321)</f>
        <v/>
      </c>
      <c r="LA325" s="45" t="str">
        <f>IF(KV325="","",KW325*KZ325)</f>
        <v/>
      </c>
      <c r="LB325" s="46" t="str">
        <f>IF(KW325="","",LA325/(KS325*100))</f>
        <v/>
      </c>
      <c r="LC325" s="37"/>
      <c r="LD325" s="29"/>
      <c r="LE325" s="47"/>
      <c r="LF325" s="45"/>
      <c r="LG325" s="45"/>
      <c r="LH325" s="45"/>
      <c r="LI325" s="45" t="str">
        <f t="shared" si="1611"/>
        <v/>
      </c>
      <c r="LJ325" s="45"/>
      <c r="LK325" s="45" t="str">
        <f t="shared" si="1612"/>
        <v/>
      </c>
      <c r="LL325" s="45"/>
      <c r="LM325" s="73" t="str">
        <f>IF(LF324="","",LM322)</f>
        <v/>
      </c>
      <c r="LN325" s="67" t="str">
        <f>IF(LG324="","",LN322)</f>
        <v/>
      </c>
      <c r="LO325" s="45" t="str">
        <f t="shared" si="1613"/>
        <v/>
      </c>
      <c r="LP325" s="46"/>
      <c r="LQ325" s="37"/>
      <c r="LR325" s="29"/>
      <c r="LS325" s="47"/>
      <c r="LT325" s="67"/>
      <c r="LU325" s="45" t="str">
        <f t="shared" si="1639"/>
        <v/>
      </c>
      <c r="LV325" s="45"/>
      <c r="LW325" s="45"/>
      <c r="LX325" s="45"/>
      <c r="LY325" s="45" t="str">
        <f t="shared" si="1640"/>
        <v/>
      </c>
      <c r="LZ325" s="45"/>
      <c r="MA325" s="45"/>
      <c r="MB325" s="45"/>
      <c r="MC325" s="45" t="str">
        <f t="shared" si="1600"/>
        <v/>
      </c>
      <c r="MD325" s="46" t="str">
        <f t="shared" si="1601"/>
        <v/>
      </c>
      <c r="ME325" s="37"/>
      <c r="MF325" s="29"/>
      <c r="MG325" s="47"/>
      <c r="MH325" s="67"/>
      <c r="MI325" s="45" t="str">
        <f t="shared" si="1641"/>
        <v/>
      </c>
      <c r="MJ325" s="45"/>
      <c r="MK325" s="45"/>
      <c r="ML325" s="45"/>
      <c r="MM325" s="45" t="str">
        <f t="shared" si="1642"/>
        <v/>
      </c>
      <c r="MN325" s="45"/>
      <c r="MO325" s="45"/>
      <c r="MP325" s="45"/>
      <c r="MQ325" s="45" t="str">
        <f t="shared" si="1602"/>
        <v/>
      </c>
      <c r="MR325" s="46" t="str">
        <f t="shared" si="1603"/>
        <v/>
      </c>
      <c r="MS325" s="37"/>
      <c r="MT325" s="29"/>
      <c r="MU325" s="47"/>
      <c r="MV325" s="67"/>
      <c r="MW325" s="45" t="str">
        <f t="shared" si="1643"/>
        <v/>
      </c>
      <c r="MX325" s="45"/>
      <c r="MY325" s="45"/>
      <c r="MZ325" s="45"/>
      <c r="NA325" s="45" t="str">
        <f t="shared" si="1644"/>
        <v/>
      </c>
      <c r="NB325" s="45"/>
      <c r="NC325" s="45"/>
      <c r="ND325" s="45"/>
      <c r="NE325" s="45" t="str">
        <f t="shared" si="1604"/>
        <v/>
      </c>
      <c r="NF325" s="46" t="str">
        <f t="shared" si="1605"/>
        <v/>
      </c>
      <c r="NG325" s="37"/>
      <c r="NH325" s="29"/>
      <c r="NI325" s="47"/>
      <c r="NJ325" s="67"/>
      <c r="NK325" s="45" t="str">
        <f t="shared" si="1645"/>
        <v/>
      </c>
      <c r="NL325" s="45"/>
      <c r="NM325" s="45"/>
      <c r="NN325" s="45"/>
      <c r="NO325" s="45" t="str">
        <f t="shared" si="1646"/>
        <v/>
      </c>
      <c r="NP325" s="45"/>
      <c r="NQ325" s="45"/>
      <c r="NR325" s="45"/>
      <c r="NS325" s="45" t="str">
        <f t="shared" si="1606"/>
        <v/>
      </c>
      <c r="NT325" s="46" t="str">
        <f t="shared" si="1607"/>
        <v/>
      </c>
      <c r="NU325" s="37"/>
    </row>
    <row r="326" spans="1:385" ht="15" customHeight="1" thickBot="1" x14ac:dyDescent="0.3">
      <c r="A326" s="38"/>
      <c r="B326" s="39"/>
      <c r="C326" s="40"/>
      <c r="D326" s="40"/>
      <c r="E326" s="41"/>
      <c r="F326" s="41"/>
      <c r="G326" s="40"/>
      <c r="H326" s="42"/>
      <c r="I326" s="45"/>
      <c r="J326" s="45" t="str">
        <f t="shared" si="1614"/>
        <v/>
      </c>
      <c r="K326" s="45"/>
      <c r="L326" s="45"/>
      <c r="M326" s="45"/>
      <c r="N326" s="45" t="str">
        <f t="shared" si="1615"/>
        <v/>
      </c>
      <c r="O326" s="45"/>
      <c r="P326" s="45"/>
      <c r="Q326" s="45"/>
      <c r="R326" s="45" t="str">
        <f t="shared" si="1576"/>
        <v/>
      </c>
      <c r="S326" s="46" t="str">
        <f t="shared" si="1577"/>
        <v/>
      </c>
      <c r="T326" s="37"/>
      <c r="U326" s="29"/>
      <c r="V326" s="47"/>
      <c r="W326" s="67"/>
      <c r="X326" s="45" t="str">
        <f t="shared" si="1616"/>
        <v/>
      </c>
      <c r="Y326" s="45"/>
      <c r="Z326" s="45"/>
      <c r="AA326" s="45"/>
      <c r="AB326" s="45" t="str">
        <f t="shared" si="1617"/>
        <v/>
      </c>
      <c r="AC326" s="45"/>
      <c r="AD326" s="45"/>
      <c r="AE326" s="45"/>
      <c r="AF326" s="45" t="str">
        <f t="shared" si="1578"/>
        <v/>
      </c>
      <c r="AG326" s="46" t="str">
        <f t="shared" si="1579"/>
        <v/>
      </c>
      <c r="AH326" s="37"/>
      <c r="AI326" s="29"/>
      <c r="AJ326" s="47"/>
      <c r="AK326" s="45"/>
      <c r="AL326" s="45" t="str">
        <f t="shared" si="1618"/>
        <v/>
      </c>
      <c r="AM326" s="45"/>
      <c r="AN326" s="45" t="str">
        <f t="shared" si="1619"/>
        <v/>
      </c>
      <c r="AO326" s="45"/>
      <c r="AP326" s="45" t="str">
        <f t="shared" si="1620"/>
        <v/>
      </c>
      <c r="AQ326" s="45"/>
      <c r="AR326" s="45"/>
      <c r="AS326" s="45"/>
      <c r="AT326" s="45" t="str">
        <f t="shared" si="1580"/>
        <v/>
      </c>
      <c r="AU326" s="46" t="str">
        <f t="shared" si="1581"/>
        <v/>
      </c>
      <c r="AV326" s="37"/>
      <c r="AW326" s="29"/>
      <c r="AX326" s="47"/>
      <c r="AY326" s="45"/>
      <c r="AZ326" s="45" t="str">
        <f t="shared" si="1621"/>
        <v/>
      </c>
      <c r="BA326" s="45"/>
      <c r="BB326" s="45" t="str">
        <f t="shared" si="1622"/>
        <v/>
      </c>
      <c r="BC326" s="45"/>
      <c r="BD326" s="45" t="str">
        <f t="shared" si="1623"/>
        <v/>
      </c>
      <c r="BE326" s="45"/>
      <c r="BF326" s="45"/>
      <c r="BG326" s="45"/>
      <c r="BH326" s="45" t="str">
        <f t="shared" si="1582"/>
        <v/>
      </c>
      <c r="BI326" s="46" t="str">
        <f t="shared" si="1583"/>
        <v/>
      </c>
      <c r="BJ326" s="37"/>
      <c r="BK326" s="29"/>
      <c r="BL326" s="75"/>
      <c r="BM326" s="76"/>
      <c r="BN326" s="76" t="str">
        <f t="shared" si="1647"/>
        <v/>
      </c>
      <c r="BO326" s="76"/>
      <c r="BP326" s="76" t="str">
        <f t="shared" si="1648"/>
        <v/>
      </c>
      <c r="BQ326" s="76"/>
      <c r="BR326" s="76" t="str">
        <f t="shared" si="1649"/>
        <v/>
      </c>
      <c r="BS326" s="76"/>
      <c r="BT326" s="78" t="str">
        <f t="shared" si="1650"/>
        <v/>
      </c>
      <c r="BU326" s="79" t="str">
        <f t="shared" si="1651"/>
        <v/>
      </c>
      <c r="BV326" s="76" t="str">
        <f t="shared" si="1652"/>
        <v/>
      </c>
      <c r="BW326" s="80" t="str">
        <f t="shared" si="1653"/>
        <v/>
      </c>
      <c r="BX326" s="37"/>
      <c r="BY326" s="57"/>
      <c r="BZ326" s="75"/>
      <c r="CA326" s="76"/>
      <c r="CB326" s="76" t="str">
        <f t="shared" si="1654"/>
        <v/>
      </c>
      <c r="CC326" s="76"/>
      <c r="CD326" s="76" t="str">
        <f t="shared" si="1655"/>
        <v/>
      </c>
      <c r="CE326" s="76"/>
      <c r="CF326" s="76" t="str">
        <f t="shared" si="1656"/>
        <v/>
      </c>
      <c r="CG326" s="76"/>
      <c r="CH326" s="78" t="str">
        <f t="shared" si="1657"/>
        <v/>
      </c>
      <c r="CI326" s="79" t="str">
        <f t="shared" si="1658"/>
        <v/>
      </c>
      <c r="CJ326" s="76" t="str">
        <f t="shared" si="1659"/>
        <v/>
      </c>
      <c r="CK326" s="80" t="str">
        <f t="shared" si="1660"/>
        <v/>
      </c>
      <c r="CL326" s="37"/>
      <c r="CM326" s="29"/>
      <c r="CN326" s="75"/>
      <c r="CO326" s="76"/>
      <c r="CP326" s="76" t="str">
        <f t="shared" si="1661"/>
        <v/>
      </c>
      <c r="CQ326" s="76"/>
      <c r="CR326" s="76" t="str">
        <f t="shared" si="1662"/>
        <v/>
      </c>
      <c r="CS326" s="76"/>
      <c r="CT326" s="76" t="str">
        <f t="shared" si="1663"/>
        <v/>
      </c>
      <c r="CU326" s="76"/>
      <c r="CV326" s="78" t="str">
        <f t="shared" si="1664"/>
        <v/>
      </c>
      <c r="CW326" s="79" t="str">
        <f t="shared" si="1665"/>
        <v/>
      </c>
      <c r="CX326" s="76" t="str">
        <f t="shared" si="1666"/>
        <v/>
      </c>
      <c r="CY326" s="80" t="str">
        <f t="shared" si="1667"/>
        <v/>
      </c>
      <c r="CZ326" s="37"/>
      <c r="DA326" s="29"/>
      <c r="DB326" s="47"/>
      <c r="DC326" s="67"/>
      <c r="DD326" s="45" t="str">
        <f t="shared" si="1624"/>
        <v/>
      </c>
      <c r="DE326" s="45"/>
      <c r="DF326" s="45"/>
      <c r="DG326" s="45"/>
      <c r="DH326" s="45" t="str">
        <f t="shared" si="1625"/>
        <v/>
      </c>
      <c r="DI326" s="45"/>
      <c r="DJ326" s="45"/>
      <c r="DK326" s="45"/>
      <c r="DL326" s="45" t="str">
        <f t="shared" si="1584"/>
        <v/>
      </c>
      <c r="DM326" s="46" t="str">
        <f t="shared" si="1585"/>
        <v/>
      </c>
      <c r="DN326" s="37"/>
      <c r="DO326" s="29"/>
      <c r="DP326" s="47"/>
      <c r="DQ326" s="45"/>
      <c r="DR326" s="45" t="str">
        <f t="shared" si="1626"/>
        <v/>
      </c>
      <c r="DS326" s="45"/>
      <c r="DT326" s="45" t="str">
        <f t="shared" si="1627"/>
        <v/>
      </c>
      <c r="DU326" s="45"/>
      <c r="DV326" s="45" t="str">
        <f t="shared" si="1628"/>
        <v/>
      </c>
      <c r="DW326" s="45"/>
      <c r="DX326" s="45"/>
      <c r="DY326" s="45"/>
      <c r="DZ326" s="45" t="str">
        <f t="shared" si="1586"/>
        <v/>
      </c>
      <c r="EA326" s="46" t="str">
        <f t="shared" si="1587"/>
        <v/>
      </c>
      <c r="EB326" s="37"/>
      <c r="ED326" s="47"/>
      <c r="EE326" s="67"/>
      <c r="EF326" s="45" t="str">
        <f t="shared" si="1629"/>
        <v/>
      </c>
      <c r="EG326" s="45"/>
      <c r="EH326" s="45"/>
      <c r="EI326" s="45"/>
      <c r="EJ326" s="45" t="str">
        <f t="shared" si="1630"/>
        <v/>
      </c>
      <c r="EK326" s="45"/>
      <c r="EL326" s="45"/>
      <c r="EM326" s="45"/>
      <c r="EN326" s="45" t="str">
        <f t="shared" si="1588"/>
        <v/>
      </c>
      <c r="EO326" s="46" t="str">
        <f t="shared" si="1589"/>
        <v/>
      </c>
      <c r="EP326" s="37"/>
      <c r="ER326" s="47"/>
      <c r="ES326" s="67"/>
      <c r="ET326" s="45" t="str">
        <f t="shared" si="1631"/>
        <v/>
      </c>
      <c r="EU326" s="45"/>
      <c r="EV326" s="45"/>
      <c r="EW326" s="45"/>
      <c r="EX326" s="45" t="str">
        <f t="shared" si="1632"/>
        <v/>
      </c>
      <c r="EY326" s="45"/>
      <c r="EZ326" s="45"/>
      <c r="FA326" s="45"/>
      <c r="FB326" s="45" t="str">
        <f t="shared" si="1590"/>
        <v/>
      </c>
      <c r="FC326" s="46" t="str">
        <f t="shared" si="1591"/>
        <v/>
      </c>
      <c r="FD326" s="37"/>
      <c r="FF326" s="47"/>
      <c r="FG326" s="67"/>
      <c r="FH326" s="45" t="str">
        <f t="shared" si="1633"/>
        <v/>
      </c>
      <c r="FI326" s="45"/>
      <c r="FJ326" s="45"/>
      <c r="FK326" s="45"/>
      <c r="FL326" s="45" t="str">
        <f t="shared" si="1634"/>
        <v/>
      </c>
      <c r="FM326" s="45"/>
      <c r="FN326" s="45"/>
      <c r="FO326" s="45"/>
      <c r="FP326" s="45" t="str">
        <f t="shared" si="1592"/>
        <v/>
      </c>
      <c r="FQ326" s="46" t="str">
        <f t="shared" si="1593"/>
        <v/>
      </c>
      <c r="FR326" s="37"/>
      <c r="FS326" s="29"/>
      <c r="FT326" s="47"/>
      <c r="FU326" s="67"/>
      <c r="FV326" s="45" t="str">
        <f t="shared" si="1635"/>
        <v/>
      </c>
      <c r="FW326" s="45"/>
      <c r="FX326" s="45"/>
      <c r="FY326" s="45"/>
      <c r="FZ326" s="45" t="str">
        <f t="shared" si="1636"/>
        <v/>
      </c>
      <c r="GA326" s="45"/>
      <c r="GB326" s="45"/>
      <c r="GC326" s="45"/>
      <c r="GD326" s="45" t="str">
        <f t="shared" si="1594"/>
        <v/>
      </c>
      <c r="GE326" s="46" t="str">
        <f t="shared" si="1595"/>
        <v/>
      </c>
      <c r="GF326" s="37"/>
      <c r="GH326" s="47"/>
      <c r="GI326" s="67"/>
      <c r="GJ326" s="45" t="str">
        <f t="shared" si="1637"/>
        <v/>
      </c>
      <c r="GK326" s="45"/>
      <c r="GL326" s="45"/>
      <c r="GM326" s="45"/>
      <c r="GN326" s="45" t="str">
        <f t="shared" si="1638"/>
        <v/>
      </c>
      <c r="GO326" s="45"/>
      <c r="GP326" s="45"/>
      <c r="GQ326" s="45"/>
      <c r="GR326" s="45" t="str">
        <f t="shared" si="1596"/>
        <v/>
      </c>
      <c r="GS326" s="46" t="str">
        <f t="shared" si="1597"/>
        <v/>
      </c>
      <c r="GT326" s="37"/>
      <c r="GU326" s="61"/>
      <c r="GV326" s="75"/>
      <c r="GW326" s="84"/>
      <c r="GX326" s="76"/>
      <c r="GY326" s="76" t="str">
        <f t="shared" si="1668"/>
        <v/>
      </c>
      <c r="GZ326" s="76"/>
      <c r="HA326" s="76" t="str">
        <f t="shared" si="1669"/>
        <v/>
      </c>
      <c r="HB326" s="76"/>
      <c r="HC326" s="76" t="str">
        <f t="shared" si="1670"/>
        <v/>
      </c>
      <c r="HD326" s="76"/>
      <c r="HE326" s="78" t="str">
        <f>IF(GX324="","",HE322)</f>
        <v/>
      </c>
      <c r="HF326" s="79" t="str">
        <f>IF(GX323="","",HF322)</f>
        <v/>
      </c>
      <c r="HG326" s="76" t="str">
        <f t="shared" si="1671"/>
        <v/>
      </c>
      <c r="HH326" s="80" t="str">
        <f>IF(HC326="","",HG326/(GY324*100))</f>
        <v/>
      </c>
      <c r="HI326" s="37"/>
      <c r="HK326" s="75"/>
      <c r="HL326" s="76"/>
      <c r="HM326" s="76" t="str">
        <f t="shared" si="1672"/>
        <v/>
      </c>
      <c r="HN326" s="76"/>
      <c r="HO326" s="76" t="str">
        <f t="shared" si="1673"/>
        <v/>
      </c>
      <c r="HP326" s="76"/>
      <c r="HQ326" s="76" t="str">
        <f t="shared" si="1674"/>
        <v/>
      </c>
      <c r="HR326" s="76"/>
      <c r="HS326" s="78" t="str">
        <f t="shared" si="1675"/>
        <v/>
      </c>
      <c r="HT326" s="79" t="str">
        <f t="shared" si="1676"/>
        <v/>
      </c>
      <c r="HU326" s="76" t="str">
        <f t="shared" si="1677"/>
        <v/>
      </c>
      <c r="HV326" s="80" t="str">
        <f t="shared" si="1678"/>
        <v/>
      </c>
      <c r="HW326" s="37"/>
      <c r="HX326" s="360"/>
      <c r="HY326" s="75"/>
      <c r="HZ326" s="76"/>
      <c r="IA326" s="76" t="str">
        <f t="shared" si="1679"/>
        <v/>
      </c>
      <c r="IB326" s="76"/>
      <c r="IC326" s="76" t="str">
        <f t="shared" si="1680"/>
        <v/>
      </c>
      <c r="ID326" s="76"/>
      <c r="IE326" s="76" t="str">
        <f t="shared" si="1681"/>
        <v/>
      </c>
      <c r="IF326" s="76"/>
      <c r="IG326" s="78" t="str">
        <f t="shared" si="1682"/>
        <v/>
      </c>
      <c r="IH326" s="79" t="str">
        <f t="shared" si="1683"/>
        <v/>
      </c>
      <c r="II326" s="76" t="str">
        <f t="shared" si="1684"/>
        <v/>
      </c>
      <c r="IJ326" s="80" t="str">
        <f t="shared" si="1685"/>
        <v/>
      </c>
      <c r="IK326" s="37"/>
      <c r="IL326" s="29"/>
      <c r="IM326" s="75"/>
      <c r="IN326" s="76"/>
      <c r="IO326" s="76" t="str">
        <f t="shared" si="1686"/>
        <v/>
      </c>
      <c r="IP326" s="76"/>
      <c r="IQ326" s="76" t="str">
        <f t="shared" si="1687"/>
        <v/>
      </c>
      <c r="IR326" s="76"/>
      <c r="IS326" s="76" t="str">
        <f t="shared" si="1688"/>
        <v/>
      </c>
      <c r="IT326" s="76"/>
      <c r="IU326" s="78" t="str">
        <f t="shared" si="1689"/>
        <v/>
      </c>
      <c r="IV326" s="79" t="str">
        <f t="shared" si="1690"/>
        <v/>
      </c>
      <c r="IW326" s="76" t="str">
        <f t="shared" si="1691"/>
        <v/>
      </c>
      <c r="IX326" s="80" t="str">
        <f t="shared" si="1692"/>
        <v/>
      </c>
      <c r="IY326" s="37"/>
      <c r="IZ326" s="61"/>
      <c r="JA326" s="75"/>
      <c r="JB326" s="76"/>
      <c r="JC326" s="76" t="str">
        <f t="shared" si="1693"/>
        <v/>
      </c>
      <c r="JD326" s="76"/>
      <c r="JE326" s="76" t="str">
        <f t="shared" si="1694"/>
        <v/>
      </c>
      <c r="JF326" s="76"/>
      <c r="JG326" s="76" t="str">
        <f t="shared" si="1695"/>
        <v/>
      </c>
      <c r="JH326" s="76"/>
      <c r="JI326" s="78" t="str">
        <f t="shared" si="1696"/>
        <v/>
      </c>
      <c r="JJ326" s="79" t="str">
        <f t="shared" si="1697"/>
        <v/>
      </c>
      <c r="JK326" s="76" t="str">
        <f t="shared" si="1698"/>
        <v/>
      </c>
      <c r="JL326" s="80" t="str">
        <f t="shared" si="1699"/>
        <v/>
      </c>
      <c r="JM326" s="37"/>
      <c r="JN326" s="29"/>
      <c r="JO326" s="75"/>
      <c r="JP326" s="76"/>
      <c r="JQ326" s="76" t="str">
        <f t="shared" si="1700"/>
        <v/>
      </c>
      <c r="JR326" s="76"/>
      <c r="JS326" s="76" t="str">
        <f t="shared" si="1701"/>
        <v/>
      </c>
      <c r="JT326" s="76"/>
      <c r="JU326" s="76" t="str">
        <f t="shared" si="1702"/>
        <v/>
      </c>
      <c r="JV326" s="76"/>
      <c r="JW326" s="78" t="str">
        <f t="shared" si="1703"/>
        <v/>
      </c>
      <c r="JX326" s="79" t="str">
        <f t="shared" si="1704"/>
        <v/>
      </c>
      <c r="JY326" s="76" t="str">
        <f t="shared" si="1705"/>
        <v/>
      </c>
      <c r="JZ326" s="80" t="str">
        <f t="shared" si="1706"/>
        <v/>
      </c>
      <c r="KA326" s="37"/>
      <c r="KB326" s="51"/>
      <c r="KC326" s="75"/>
      <c r="KD326" s="76"/>
      <c r="KE326" s="76" t="str">
        <f>IF(KD326="","",KD326-KD322)</f>
        <v/>
      </c>
      <c r="KF326" s="76"/>
      <c r="KG326" s="76" t="str">
        <f>IF(KF326="","",KF326-KF322)</f>
        <v/>
      </c>
      <c r="KH326" s="76"/>
      <c r="KI326" s="76" t="str">
        <f>IF(KH326="","",KH322+KJ322-KH326)</f>
        <v/>
      </c>
      <c r="KJ326" s="76"/>
      <c r="KK326" s="78" t="str">
        <f>IF(KD326="","",KK322)</f>
        <v/>
      </c>
      <c r="KL326" s="79" t="str">
        <f>IF(KE326="","",KL322)</f>
        <v/>
      </c>
      <c r="KM326" s="76" t="str">
        <f>IF(KH326="","",KI326*KL326)</f>
        <v/>
      </c>
      <c r="KN326" s="80" t="str">
        <f>IF(KI326="","",KM326/(KE326*100))</f>
        <v/>
      </c>
      <c r="KO326" s="37"/>
      <c r="KP326" s="29"/>
      <c r="KQ326" s="75"/>
      <c r="KR326" s="76"/>
      <c r="KS326" s="76" t="str">
        <f>IF(KR326="","",KR326-KR322)</f>
        <v/>
      </c>
      <c r="KT326" s="76"/>
      <c r="KU326" s="76" t="str">
        <f>IF(KT326="","",KT326-KT322)</f>
        <v/>
      </c>
      <c r="KV326" s="76"/>
      <c r="KW326" s="76" t="str">
        <f>IF(KV326="","",KV322+KX322-KV326)</f>
        <v/>
      </c>
      <c r="KX326" s="76"/>
      <c r="KY326" s="78" t="str">
        <f>IF(KR326="","",KY322)</f>
        <v/>
      </c>
      <c r="KZ326" s="79" t="str">
        <f>IF(KS326="","",KZ322)</f>
        <v/>
      </c>
      <c r="LA326" s="76" t="str">
        <f>IF(KV326="","",KW326*KZ326)</f>
        <v/>
      </c>
      <c r="LB326" s="80" t="str">
        <f>IF(KW326="","",LA326/(KS326*100))</f>
        <v/>
      </c>
      <c r="LC326" s="37"/>
      <c r="LD326" s="29"/>
      <c r="LE326" s="75"/>
      <c r="LF326" s="76"/>
      <c r="LG326" s="76"/>
      <c r="LH326" s="76"/>
      <c r="LI326" s="76" t="str">
        <f t="shared" si="1611"/>
        <v/>
      </c>
      <c r="LJ326" s="76"/>
      <c r="LK326" s="76" t="str">
        <f t="shared" si="1612"/>
        <v/>
      </c>
      <c r="LL326" s="76"/>
      <c r="LM326" s="78" t="str">
        <f>IF(LF324="","",LM323)</f>
        <v/>
      </c>
      <c r="LN326" s="79" t="str">
        <f>IF(LG324="","",LN323)</f>
        <v/>
      </c>
      <c r="LO326" s="76" t="str">
        <f t="shared" si="1613"/>
        <v/>
      </c>
      <c r="LP326" s="80"/>
      <c r="LQ326" s="37"/>
      <c r="LR326" s="29"/>
      <c r="LS326" s="47"/>
      <c r="LT326" s="67"/>
      <c r="LU326" s="45" t="str">
        <f t="shared" si="1639"/>
        <v/>
      </c>
      <c r="LV326" s="45"/>
      <c r="LW326" s="45"/>
      <c r="LX326" s="45"/>
      <c r="LY326" s="45" t="str">
        <f t="shared" si="1640"/>
        <v/>
      </c>
      <c r="LZ326" s="45"/>
      <c r="MA326" s="45"/>
      <c r="MB326" s="45"/>
      <c r="MC326" s="45" t="str">
        <f t="shared" si="1600"/>
        <v/>
      </c>
      <c r="MD326" s="46" t="str">
        <f t="shared" si="1601"/>
        <v/>
      </c>
      <c r="ME326" s="37"/>
      <c r="MF326" s="29"/>
      <c r="MG326" s="47"/>
      <c r="MH326" s="67"/>
      <c r="MI326" s="45" t="str">
        <f t="shared" si="1641"/>
        <v/>
      </c>
      <c r="MJ326" s="45"/>
      <c r="MK326" s="45"/>
      <c r="ML326" s="45"/>
      <c r="MM326" s="45" t="str">
        <f t="shared" si="1642"/>
        <v/>
      </c>
      <c r="MN326" s="45"/>
      <c r="MO326" s="45"/>
      <c r="MP326" s="45"/>
      <c r="MQ326" s="45" t="str">
        <f t="shared" si="1602"/>
        <v/>
      </c>
      <c r="MR326" s="46" t="str">
        <f t="shared" si="1603"/>
        <v/>
      </c>
      <c r="MS326" s="37"/>
      <c r="MT326" s="29"/>
      <c r="MU326" s="47"/>
      <c r="MV326" s="67"/>
      <c r="MW326" s="45" t="str">
        <f t="shared" si="1643"/>
        <v/>
      </c>
      <c r="MX326" s="45"/>
      <c r="MY326" s="45"/>
      <c r="MZ326" s="45"/>
      <c r="NA326" s="45" t="str">
        <f t="shared" si="1644"/>
        <v/>
      </c>
      <c r="NB326" s="45"/>
      <c r="NC326" s="45"/>
      <c r="ND326" s="45"/>
      <c r="NE326" s="45" t="str">
        <f t="shared" si="1604"/>
        <v/>
      </c>
      <c r="NF326" s="46" t="str">
        <f t="shared" si="1605"/>
        <v/>
      </c>
      <c r="NG326" s="37"/>
      <c r="NH326" s="29"/>
      <c r="NI326" s="47"/>
      <c r="NJ326" s="67"/>
      <c r="NK326" s="45" t="str">
        <f t="shared" si="1645"/>
        <v/>
      </c>
      <c r="NL326" s="45"/>
      <c r="NM326" s="45"/>
      <c r="NN326" s="45"/>
      <c r="NO326" s="45" t="str">
        <f t="shared" si="1646"/>
        <v/>
      </c>
      <c r="NP326" s="45"/>
      <c r="NQ326" s="45"/>
      <c r="NR326" s="45"/>
      <c r="NS326" s="45" t="str">
        <f t="shared" si="1606"/>
        <v/>
      </c>
      <c r="NT326" s="46" t="str">
        <f t="shared" si="1607"/>
        <v/>
      </c>
      <c r="NU326" s="37"/>
    </row>
    <row r="327" spans="1:385" ht="15" customHeight="1" thickTop="1" x14ac:dyDescent="0.25">
      <c r="A327" s="38"/>
      <c r="B327" s="39"/>
      <c r="C327" s="40"/>
      <c r="D327" s="40"/>
      <c r="E327" s="41"/>
      <c r="F327" s="41"/>
      <c r="G327" s="40"/>
      <c r="H327" s="42"/>
      <c r="I327" s="45"/>
      <c r="J327" s="45" t="str">
        <f t="shared" si="1614"/>
        <v/>
      </c>
      <c r="K327" s="45"/>
      <c r="L327" s="45"/>
      <c r="M327" s="45"/>
      <c r="N327" s="45" t="str">
        <f t="shared" si="1615"/>
        <v/>
      </c>
      <c r="O327" s="45"/>
      <c r="P327" s="45"/>
      <c r="Q327" s="45"/>
      <c r="R327" s="45" t="str">
        <f t="shared" si="1576"/>
        <v/>
      </c>
      <c r="S327" s="46" t="str">
        <f t="shared" si="1577"/>
        <v/>
      </c>
      <c r="T327" s="37"/>
      <c r="U327" s="29"/>
      <c r="V327" s="47"/>
      <c r="W327" s="67"/>
      <c r="X327" s="45" t="str">
        <f t="shared" si="1616"/>
        <v/>
      </c>
      <c r="Y327" s="45"/>
      <c r="Z327" s="45"/>
      <c r="AA327" s="45"/>
      <c r="AB327" s="45" t="str">
        <f t="shared" si="1617"/>
        <v/>
      </c>
      <c r="AC327" s="45"/>
      <c r="AD327" s="45"/>
      <c r="AE327" s="45"/>
      <c r="AF327" s="45" t="str">
        <f t="shared" si="1578"/>
        <v/>
      </c>
      <c r="AG327" s="46" t="str">
        <f t="shared" si="1579"/>
        <v/>
      </c>
      <c r="AH327" s="37"/>
      <c r="AI327" s="29"/>
      <c r="AJ327" s="47"/>
      <c r="AK327" s="45"/>
      <c r="AL327" s="45" t="str">
        <f t="shared" si="1618"/>
        <v/>
      </c>
      <c r="AM327" s="45"/>
      <c r="AN327" s="45" t="str">
        <f t="shared" si="1619"/>
        <v/>
      </c>
      <c r="AO327" s="45"/>
      <c r="AP327" s="45" t="str">
        <f t="shared" si="1620"/>
        <v/>
      </c>
      <c r="AQ327" s="45"/>
      <c r="AR327" s="45"/>
      <c r="AS327" s="45"/>
      <c r="AT327" s="45" t="str">
        <f t="shared" si="1580"/>
        <v/>
      </c>
      <c r="AU327" s="46" t="str">
        <f t="shared" si="1581"/>
        <v/>
      </c>
      <c r="AV327" s="37"/>
      <c r="AW327" s="29"/>
      <c r="AX327" s="47"/>
      <c r="AY327" s="45"/>
      <c r="AZ327" s="45" t="str">
        <f t="shared" si="1621"/>
        <v/>
      </c>
      <c r="BA327" s="45"/>
      <c r="BB327" s="45" t="str">
        <f t="shared" si="1622"/>
        <v/>
      </c>
      <c r="BC327" s="45"/>
      <c r="BD327" s="45" t="str">
        <f t="shared" si="1623"/>
        <v/>
      </c>
      <c r="BE327" s="45"/>
      <c r="BF327" s="45"/>
      <c r="BG327" s="45"/>
      <c r="BH327" s="45" t="str">
        <f t="shared" si="1582"/>
        <v/>
      </c>
      <c r="BI327" s="46" t="str">
        <f t="shared" si="1583"/>
        <v/>
      </c>
      <c r="BJ327" s="37"/>
      <c r="BK327" s="29"/>
      <c r="BL327" s="52" t="str">
        <f>IF($A300="","",$A300)</f>
        <v/>
      </c>
      <c r="BM327" s="45"/>
      <c r="BN327" s="43" t="str">
        <f t="shared" si="1647"/>
        <v/>
      </c>
      <c r="BO327" s="45"/>
      <c r="BP327" s="87" t="str">
        <f t="shared" si="1648"/>
        <v/>
      </c>
      <c r="BQ327" s="43"/>
      <c r="BR327" s="43" t="str">
        <f t="shared" si="1649"/>
        <v/>
      </c>
      <c r="BS327" s="43"/>
      <c r="BT327" s="44" t="str">
        <f t="shared" si="1650"/>
        <v/>
      </c>
      <c r="BU327" s="48" t="str">
        <f t="shared" si="1651"/>
        <v/>
      </c>
      <c r="BV327" s="45" t="str">
        <f t="shared" si="1652"/>
        <v/>
      </c>
      <c r="BW327" s="89" t="str">
        <f t="shared" si="1653"/>
        <v/>
      </c>
      <c r="BX327" s="37"/>
      <c r="BY327" s="57"/>
      <c r="BZ327" s="52" t="str">
        <f>IF($A300="","",$A300)</f>
        <v/>
      </c>
      <c r="CA327" s="45"/>
      <c r="CB327" s="43" t="str">
        <f t="shared" si="1654"/>
        <v/>
      </c>
      <c r="CC327" s="45"/>
      <c r="CD327" s="87" t="str">
        <f t="shared" si="1655"/>
        <v/>
      </c>
      <c r="CE327" s="43"/>
      <c r="CF327" s="43" t="str">
        <f t="shared" si="1656"/>
        <v/>
      </c>
      <c r="CG327" s="43"/>
      <c r="CH327" s="44" t="str">
        <f t="shared" si="1657"/>
        <v/>
      </c>
      <c r="CI327" s="48" t="str">
        <f t="shared" si="1658"/>
        <v/>
      </c>
      <c r="CJ327" s="45" t="str">
        <f t="shared" si="1659"/>
        <v/>
      </c>
      <c r="CK327" s="89" t="str">
        <f t="shared" si="1660"/>
        <v/>
      </c>
      <c r="CL327" s="37"/>
      <c r="CM327" s="29"/>
      <c r="CN327" s="52" t="str">
        <f>IF($A300="","",$A300)</f>
        <v/>
      </c>
      <c r="CO327" s="45"/>
      <c r="CP327" s="43" t="str">
        <f t="shared" si="1661"/>
        <v/>
      </c>
      <c r="CQ327" s="45"/>
      <c r="CR327" s="87" t="str">
        <f t="shared" si="1662"/>
        <v/>
      </c>
      <c r="CS327" s="43"/>
      <c r="CT327" s="43" t="str">
        <f t="shared" si="1663"/>
        <v/>
      </c>
      <c r="CU327" s="43"/>
      <c r="CV327" s="44" t="str">
        <f t="shared" si="1664"/>
        <v/>
      </c>
      <c r="CW327" s="48" t="str">
        <f t="shared" si="1665"/>
        <v/>
      </c>
      <c r="CX327" s="45" t="str">
        <f t="shared" si="1666"/>
        <v/>
      </c>
      <c r="CY327" s="89" t="str">
        <f t="shared" si="1667"/>
        <v/>
      </c>
      <c r="CZ327" s="37"/>
      <c r="DA327" s="29"/>
      <c r="DB327" s="47"/>
      <c r="DC327" s="67"/>
      <c r="DD327" s="45" t="str">
        <f t="shared" si="1624"/>
        <v/>
      </c>
      <c r="DE327" s="45"/>
      <c r="DF327" s="45"/>
      <c r="DG327" s="45"/>
      <c r="DH327" s="45" t="str">
        <f t="shared" si="1625"/>
        <v/>
      </c>
      <c r="DI327" s="45"/>
      <c r="DJ327" s="45"/>
      <c r="DK327" s="45"/>
      <c r="DL327" s="45" t="str">
        <f t="shared" si="1584"/>
        <v/>
      </c>
      <c r="DM327" s="46" t="str">
        <f t="shared" si="1585"/>
        <v/>
      </c>
      <c r="DN327" s="37"/>
      <c r="DO327" s="29"/>
      <c r="DP327" s="47"/>
      <c r="DQ327" s="45"/>
      <c r="DR327" s="45" t="str">
        <f t="shared" si="1626"/>
        <v/>
      </c>
      <c r="DS327" s="45"/>
      <c r="DT327" s="45" t="str">
        <f t="shared" si="1627"/>
        <v/>
      </c>
      <c r="DU327" s="45"/>
      <c r="DV327" s="45" t="str">
        <f t="shared" si="1628"/>
        <v/>
      </c>
      <c r="DW327" s="45"/>
      <c r="DX327" s="45"/>
      <c r="DY327" s="45"/>
      <c r="DZ327" s="45" t="str">
        <f t="shared" si="1586"/>
        <v/>
      </c>
      <c r="EA327" s="46" t="str">
        <f t="shared" si="1587"/>
        <v/>
      </c>
      <c r="EB327" s="37"/>
      <c r="ED327" s="47"/>
      <c r="EE327" s="67"/>
      <c r="EF327" s="45" t="str">
        <f t="shared" si="1629"/>
        <v/>
      </c>
      <c r="EG327" s="45"/>
      <c r="EH327" s="45"/>
      <c r="EI327" s="45"/>
      <c r="EJ327" s="45" t="str">
        <f t="shared" si="1630"/>
        <v/>
      </c>
      <c r="EK327" s="45"/>
      <c r="EL327" s="45"/>
      <c r="EM327" s="45"/>
      <c r="EN327" s="45" t="str">
        <f t="shared" si="1588"/>
        <v/>
      </c>
      <c r="EO327" s="46" t="str">
        <f t="shared" si="1589"/>
        <v/>
      </c>
      <c r="EP327" s="37"/>
      <c r="ER327" s="47"/>
      <c r="ES327" s="67"/>
      <c r="ET327" s="45" t="str">
        <f t="shared" si="1631"/>
        <v/>
      </c>
      <c r="EU327" s="45"/>
      <c r="EV327" s="45"/>
      <c r="EW327" s="45"/>
      <c r="EX327" s="45" t="str">
        <f t="shared" si="1632"/>
        <v/>
      </c>
      <c r="EY327" s="45"/>
      <c r="EZ327" s="45"/>
      <c r="FA327" s="45"/>
      <c r="FB327" s="45" t="str">
        <f t="shared" si="1590"/>
        <v/>
      </c>
      <c r="FC327" s="46" t="str">
        <f t="shared" si="1591"/>
        <v/>
      </c>
      <c r="FD327" s="37"/>
      <c r="FF327" s="47"/>
      <c r="FG327" s="67"/>
      <c r="FH327" s="45" t="str">
        <f t="shared" si="1633"/>
        <v/>
      </c>
      <c r="FI327" s="45"/>
      <c r="FJ327" s="45"/>
      <c r="FK327" s="45"/>
      <c r="FL327" s="45" t="str">
        <f t="shared" si="1634"/>
        <v/>
      </c>
      <c r="FM327" s="45"/>
      <c r="FN327" s="45"/>
      <c r="FO327" s="45"/>
      <c r="FP327" s="45" t="str">
        <f t="shared" si="1592"/>
        <v/>
      </c>
      <c r="FQ327" s="46" t="str">
        <f t="shared" si="1593"/>
        <v/>
      </c>
      <c r="FR327" s="37"/>
      <c r="FS327" s="29"/>
      <c r="FT327" s="47"/>
      <c r="FU327" s="67"/>
      <c r="FV327" s="45" t="str">
        <f t="shared" si="1635"/>
        <v/>
      </c>
      <c r="FW327" s="45"/>
      <c r="FX327" s="45"/>
      <c r="FY327" s="45"/>
      <c r="FZ327" s="45" t="str">
        <f t="shared" si="1636"/>
        <v/>
      </c>
      <c r="GA327" s="45"/>
      <c r="GB327" s="45"/>
      <c r="GC327" s="45"/>
      <c r="GD327" s="45" t="str">
        <f t="shared" si="1594"/>
        <v/>
      </c>
      <c r="GE327" s="46" t="str">
        <f t="shared" si="1595"/>
        <v/>
      </c>
      <c r="GF327" s="37"/>
      <c r="GH327" s="47"/>
      <c r="GI327" s="67"/>
      <c r="GJ327" s="45" t="str">
        <f t="shared" si="1637"/>
        <v/>
      </c>
      <c r="GK327" s="45"/>
      <c r="GL327" s="45"/>
      <c r="GM327" s="45"/>
      <c r="GN327" s="45" t="str">
        <f t="shared" si="1638"/>
        <v/>
      </c>
      <c r="GO327" s="45"/>
      <c r="GP327" s="45"/>
      <c r="GQ327" s="45"/>
      <c r="GR327" s="45" t="str">
        <f t="shared" si="1596"/>
        <v/>
      </c>
      <c r="GS327" s="46" t="str">
        <f t="shared" si="1597"/>
        <v/>
      </c>
      <c r="GT327" s="37"/>
      <c r="GU327" s="61"/>
      <c r="GV327" s="52" t="str">
        <f>IF($A300="","",$A300)</f>
        <v/>
      </c>
      <c r="GW327" s="62"/>
      <c r="GX327" s="45"/>
      <c r="GY327" s="43" t="str">
        <f t="shared" si="1668"/>
        <v/>
      </c>
      <c r="GZ327" s="45"/>
      <c r="HA327" s="87" t="str">
        <f t="shared" si="1669"/>
        <v/>
      </c>
      <c r="HB327" s="43"/>
      <c r="HC327" s="43" t="str">
        <f t="shared" si="1670"/>
        <v/>
      </c>
      <c r="HD327" s="43"/>
      <c r="HE327" s="44" t="str">
        <f>IF(GX327="","",HE323)</f>
        <v/>
      </c>
      <c r="HF327" s="48" t="str">
        <f>IF(GX327="","",HF323)</f>
        <v/>
      </c>
      <c r="HG327" s="45" t="str">
        <f t="shared" si="1671"/>
        <v/>
      </c>
      <c r="HH327" s="89" t="str">
        <f>IF(HC327="","",HG327/(GY327*100))</f>
        <v/>
      </c>
      <c r="HI327" s="37"/>
      <c r="HK327" s="52" t="str">
        <f>IF($A300="","",$A300)</f>
        <v/>
      </c>
      <c r="HL327" s="45"/>
      <c r="HM327" s="43" t="str">
        <f t="shared" si="1672"/>
        <v/>
      </c>
      <c r="HN327" s="45"/>
      <c r="HO327" s="87" t="str">
        <f t="shared" si="1673"/>
        <v/>
      </c>
      <c r="HP327" s="43"/>
      <c r="HQ327" s="43" t="str">
        <f t="shared" si="1674"/>
        <v/>
      </c>
      <c r="HR327" s="43"/>
      <c r="HS327" s="44" t="str">
        <f t="shared" si="1675"/>
        <v/>
      </c>
      <c r="HT327" s="48" t="str">
        <f t="shared" si="1676"/>
        <v/>
      </c>
      <c r="HU327" s="45" t="str">
        <f t="shared" si="1677"/>
        <v/>
      </c>
      <c r="HV327" s="89" t="str">
        <f t="shared" si="1678"/>
        <v/>
      </c>
      <c r="HW327" s="37"/>
      <c r="HX327" s="360"/>
      <c r="HY327" s="52" t="str">
        <f>IF($A300="","",$A300)</f>
        <v/>
      </c>
      <c r="HZ327" s="45"/>
      <c r="IA327" s="43" t="str">
        <f t="shared" si="1679"/>
        <v/>
      </c>
      <c r="IB327" s="45"/>
      <c r="IC327" s="87" t="str">
        <f t="shared" si="1680"/>
        <v/>
      </c>
      <c r="ID327" s="43"/>
      <c r="IE327" s="43" t="str">
        <f t="shared" si="1681"/>
        <v/>
      </c>
      <c r="IF327" s="43"/>
      <c r="IG327" s="44" t="str">
        <f t="shared" si="1682"/>
        <v/>
      </c>
      <c r="IH327" s="48" t="str">
        <f t="shared" si="1683"/>
        <v/>
      </c>
      <c r="II327" s="45" t="str">
        <f t="shared" si="1684"/>
        <v/>
      </c>
      <c r="IJ327" s="89" t="str">
        <f t="shared" si="1685"/>
        <v/>
      </c>
      <c r="IK327" s="37"/>
      <c r="IL327" s="29"/>
      <c r="IM327" s="52" t="str">
        <f>IF($A300="","",$A300)</f>
        <v/>
      </c>
      <c r="IN327" s="45"/>
      <c r="IO327" s="43" t="str">
        <f t="shared" si="1686"/>
        <v/>
      </c>
      <c r="IP327" s="45"/>
      <c r="IQ327" s="87" t="str">
        <f t="shared" si="1687"/>
        <v/>
      </c>
      <c r="IR327" s="43"/>
      <c r="IS327" s="43" t="str">
        <f t="shared" si="1688"/>
        <v/>
      </c>
      <c r="IT327" s="43"/>
      <c r="IU327" s="44" t="str">
        <f t="shared" si="1689"/>
        <v/>
      </c>
      <c r="IV327" s="48" t="str">
        <f t="shared" si="1690"/>
        <v/>
      </c>
      <c r="IW327" s="45" t="str">
        <f t="shared" si="1691"/>
        <v/>
      </c>
      <c r="IX327" s="89" t="str">
        <f t="shared" si="1692"/>
        <v/>
      </c>
      <c r="IY327" s="37"/>
      <c r="IZ327" s="61"/>
      <c r="JA327" s="52" t="str">
        <f>IF($A300="","",$A300)</f>
        <v/>
      </c>
      <c r="JB327" s="45"/>
      <c r="JC327" s="43" t="str">
        <f t="shared" si="1693"/>
        <v/>
      </c>
      <c r="JD327" s="45"/>
      <c r="JE327" s="87" t="str">
        <f t="shared" si="1694"/>
        <v/>
      </c>
      <c r="JF327" s="43"/>
      <c r="JG327" s="43" t="str">
        <f t="shared" si="1695"/>
        <v/>
      </c>
      <c r="JH327" s="43"/>
      <c r="JI327" s="44" t="str">
        <f t="shared" si="1696"/>
        <v/>
      </c>
      <c r="JJ327" s="48" t="str">
        <f t="shared" si="1697"/>
        <v/>
      </c>
      <c r="JK327" s="45" t="str">
        <f t="shared" si="1698"/>
        <v/>
      </c>
      <c r="JL327" s="89" t="str">
        <f t="shared" si="1699"/>
        <v/>
      </c>
      <c r="JM327" s="37"/>
      <c r="JN327" s="29"/>
      <c r="JO327" s="52" t="str">
        <f>IF($A300="","",$A300)</f>
        <v/>
      </c>
      <c r="JP327" s="45"/>
      <c r="JQ327" s="43" t="str">
        <f t="shared" si="1700"/>
        <v/>
      </c>
      <c r="JR327" s="45"/>
      <c r="JS327" s="87" t="str">
        <f t="shared" si="1701"/>
        <v/>
      </c>
      <c r="JT327" s="43"/>
      <c r="JU327" s="43" t="str">
        <f t="shared" si="1702"/>
        <v/>
      </c>
      <c r="JV327" s="43"/>
      <c r="JW327" s="44" t="str">
        <f t="shared" si="1703"/>
        <v/>
      </c>
      <c r="JX327" s="48" t="str">
        <f t="shared" si="1704"/>
        <v/>
      </c>
      <c r="JY327" s="45" t="str">
        <f t="shared" si="1705"/>
        <v/>
      </c>
      <c r="JZ327" s="89" t="str">
        <f t="shared" si="1706"/>
        <v/>
      </c>
      <c r="KA327" s="37"/>
      <c r="KB327" s="51"/>
      <c r="KC327" s="52" t="str">
        <f>IF($A300="","",$A300)</f>
        <v/>
      </c>
      <c r="KD327" s="45"/>
      <c r="KE327" s="43" t="str">
        <f>IF(KD327="","",KD327-KD323)</f>
        <v/>
      </c>
      <c r="KF327" s="45"/>
      <c r="KG327" s="87" t="str">
        <f>IF(KF327="","",KF327-KF323)</f>
        <v/>
      </c>
      <c r="KH327" s="43"/>
      <c r="KI327" s="43" t="str">
        <f>IF(KH327="","",KH323+KJ323-KH327)</f>
        <v/>
      </c>
      <c r="KJ327" s="43"/>
      <c r="KK327" s="44" t="str">
        <f>IF(KD327="","",KK323)</f>
        <v/>
      </c>
      <c r="KL327" s="48" t="str">
        <f>IF(KE327="","",KL323)</f>
        <v/>
      </c>
      <c r="KM327" s="45" t="str">
        <f>IF(KH327="","",KI327*KL327)</f>
        <v/>
      </c>
      <c r="KN327" s="89" t="str">
        <f>IF(KI327="","",KM327/(KE327*100))</f>
        <v/>
      </c>
      <c r="KO327" s="37"/>
      <c r="KP327" s="29"/>
      <c r="KQ327" s="52" t="str">
        <f>IF($A300="","",$A300)</f>
        <v/>
      </c>
      <c r="KR327" s="45"/>
      <c r="KS327" s="43" t="str">
        <f>IF(KR327="","",KR327-KR323)</f>
        <v/>
      </c>
      <c r="KT327" s="45"/>
      <c r="KU327" s="87" t="str">
        <f>IF(KT327="","",KT327-KT323)</f>
        <v/>
      </c>
      <c r="KV327" s="43"/>
      <c r="KW327" s="43" t="str">
        <f>IF(KV327="","",KV323+KX323-KV327)</f>
        <v/>
      </c>
      <c r="KX327" s="43"/>
      <c r="KY327" s="44" t="str">
        <f>IF(KR327="","",KY323)</f>
        <v/>
      </c>
      <c r="KZ327" s="48" t="str">
        <f>IF(KS327="","",KZ323)</f>
        <v/>
      </c>
      <c r="LA327" s="45" t="str">
        <f>IF(KV327="","",KW327*KZ327)</f>
        <v/>
      </c>
      <c r="LB327" s="89" t="str">
        <f>IF(KW327="","",LA327/(KS327*100))</f>
        <v/>
      </c>
      <c r="LC327" s="37"/>
      <c r="LD327" s="29"/>
      <c r="LE327" s="52" t="str">
        <f>IF($A303="","",$A303)</f>
        <v/>
      </c>
      <c r="LF327" s="43"/>
      <c r="LG327" s="86" t="str">
        <f>IF(LF327="","",LF327-LF324)</f>
        <v/>
      </c>
      <c r="LH327" s="43"/>
      <c r="LI327" s="43" t="str">
        <f t="shared" si="1611"/>
        <v/>
      </c>
      <c r="LJ327" s="43"/>
      <c r="LK327" s="87" t="str">
        <f t="shared" si="1612"/>
        <v/>
      </c>
      <c r="LL327" s="43"/>
      <c r="LM327" s="65" t="str">
        <f>IF(LF327="","",LM324)</f>
        <v/>
      </c>
      <c r="LN327" s="48" t="str">
        <f>IF(LG327="","",LN324)</f>
        <v/>
      </c>
      <c r="LO327" s="87" t="str">
        <f t="shared" si="1613"/>
        <v/>
      </c>
      <c r="LP327" s="53"/>
      <c r="LQ327" s="37"/>
      <c r="LR327" s="29"/>
      <c r="LS327" s="47"/>
      <c r="LT327" s="67"/>
      <c r="LU327" s="45" t="str">
        <f t="shared" si="1639"/>
        <v/>
      </c>
      <c r="LV327" s="45"/>
      <c r="LW327" s="45"/>
      <c r="LX327" s="45"/>
      <c r="LY327" s="45" t="str">
        <f t="shared" si="1640"/>
        <v/>
      </c>
      <c r="LZ327" s="45"/>
      <c r="MA327" s="45"/>
      <c r="MB327" s="45"/>
      <c r="MC327" s="45" t="str">
        <f t="shared" si="1600"/>
        <v/>
      </c>
      <c r="MD327" s="46" t="str">
        <f t="shared" si="1601"/>
        <v/>
      </c>
      <c r="ME327" s="37"/>
      <c r="MF327" s="29"/>
      <c r="MG327" s="47"/>
      <c r="MH327" s="67"/>
      <c r="MI327" s="45" t="str">
        <f t="shared" si="1641"/>
        <v/>
      </c>
      <c r="MJ327" s="45"/>
      <c r="MK327" s="45"/>
      <c r="ML327" s="45"/>
      <c r="MM327" s="45" t="str">
        <f t="shared" si="1642"/>
        <v/>
      </c>
      <c r="MN327" s="45"/>
      <c r="MO327" s="45"/>
      <c r="MP327" s="45"/>
      <c r="MQ327" s="45" t="str">
        <f t="shared" si="1602"/>
        <v/>
      </c>
      <c r="MR327" s="46" t="str">
        <f t="shared" si="1603"/>
        <v/>
      </c>
      <c r="MS327" s="37"/>
      <c r="MT327" s="29"/>
      <c r="MU327" s="47"/>
      <c r="MV327" s="67"/>
      <c r="MW327" s="45" t="str">
        <f t="shared" si="1643"/>
        <v/>
      </c>
      <c r="MX327" s="45"/>
      <c r="MY327" s="45"/>
      <c r="MZ327" s="45"/>
      <c r="NA327" s="45" t="str">
        <f t="shared" si="1644"/>
        <v/>
      </c>
      <c r="NB327" s="45"/>
      <c r="NC327" s="45"/>
      <c r="ND327" s="45"/>
      <c r="NE327" s="45" t="str">
        <f t="shared" si="1604"/>
        <v/>
      </c>
      <c r="NF327" s="46" t="str">
        <f t="shared" si="1605"/>
        <v/>
      </c>
      <c r="NG327" s="37"/>
      <c r="NH327" s="29"/>
      <c r="NI327" s="47"/>
      <c r="NJ327" s="67"/>
      <c r="NK327" s="45" t="str">
        <f t="shared" si="1645"/>
        <v/>
      </c>
      <c r="NL327" s="45"/>
      <c r="NM327" s="45"/>
      <c r="NN327" s="45"/>
      <c r="NO327" s="45" t="str">
        <f t="shared" si="1646"/>
        <v/>
      </c>
      <c r="NP327" s="45"/>
      <c r="NQ327" s="45"/>
      <c r="NR327" s="45"/>
      <c r="NS327" s="45" t="str">
        <f t="shared" si="1606"/>
        <v/>
      </c>
      <c r="NT327" s="46" t="str">
        <f t="shared" si="1607"/>
        <v/>
      </c>
      <c r="NU327" s="37"/>
    </row>
    <row r="328" spans="1:385" x14ac:dyDescent="0.25">
      <c r="A328" s="38"/>
      <c r="B328" s="39"/>
      <c r="C328" s="40"/>
      <c r="D328" s="40"/>
      <c r="E328" s="41"/>
      <c r="F328" s="41"/>
      <c r="G328" s="40"/>
      <c r="H328" s="42"/>
      <c r="I328" s="45"/>
      <c r="J328" s="45" t="str">
        <f t="shared" si="1614"/>
        <v/>
      </c>
      <c r="K328" s="45"/>
      <c r="L328" s="45"/>
      <c r="M328" s="45"/>
      <c r="N328" s="45" t="str">
        <f t="shared" si="1615"/>
        <v/>
      </c>
      <c r="O328" s="45"/>
      <c r="P328" s="45"/>
      <c r="Q328" s="45"/>
      <c r="R328" s="45" t="str">
        <f t="shared" si="1576"/>
        <v/>
      </c>
      <c r="S328" s="46" t="str">
        <f t="shared" si="1577"/>
        <v/>
      </c>
      <c r="T328" s="37"/>
      <c r="U328" s="29"/>
      <c r="V328" s="47"/>
      <c r="W328" s="67"/>
      <c r="X328" s="45" t="str">
        <f t="shared" si="1616"/>
        <v/>
      </c>
      <c r="Y328" s="45"/>
      <c r="Z328" s="45"/>
      <c r="AA328" s="45"/>
      <c r="AB328" s="45" t="str">
        <f t="shared" si="1617"/>
        <v/>
      </c>
      <c r="AC328" s="45"/>
      <c r="AD328" s="45"/>
      <c r="AE328" s="45"/>
      <c r="AF328" s="45" t="str">
        <f t="shared" si="1578"/>
        <v/>
      </c>
      <c r="AG328" s="46" t="str">
        <f t="shared" si="1579"/>
        <v/>
      </c>
      <c r="AH328" s="37"/>
      <c r="AI328" s="29"/>
      <c r="AJ328" s="47"/>
      <c r="AK328" s="45"/>
      <c r="AL328" s="45" t="str">
        <f t="shared" si="1618"/>
        <v/>
      </c>
      <c r="AM328" s="45"/>
      <c r="AN328" s="45" t="str">
        <f t="shared" si="1619"/>
        <v/>
      </c>
      <c r="AO328" s="45"/>
      <c r="AP328" s="45" t="str">
        <f t="shared" si="1620"/>
        <v/>
      </c>
      <c r="AQ328" s="45"/>
      <c r="AR328" s="45"/>
      <c r="AS328" s="45"/>
      <c r="AT328" s="45" t="str">
        <f t="shared" si="1580"/>
        <v/>
      </c>
      <c r="AU328" s="46" t="str">
        <f t="shared" si="1581"/>
        <v/>
      </c>
      <c r="AV328" s="37"/>
      <c r="AW328" s="29"/>
      <c r="AX328" s="47"/>
      <c r="AY328" s="45"/>
      <c r="AZ328" s="45" t="str">
        <f t="shared" si="1621"/>
        <v/>
      </c>
      <c r="BA328" s="45"/>
      <c r="BB328" s="45" t="str">
        <f t="shared" si="1622"/>
        <v/>
      </c>
      <c r="BC328" s="45"/>
      <c r="BD328" s="45" t="str">
        <f t="shared" si="1623"/>
        <v/>
      </c>
      <c r="BE328" s="45"/>
      <c r="BF328" s="45"/>
      <c r="BG328" s="45"/>
      <c r="BH328" s="45" t="str">
        <f t="shared" si="1582"/>
        <v/>
      </c>
      <c r="BI328" s="46" t="str">
        <f t="shared" si="1583"/>
        <v/>
      </c>
      <c r="BJ328" s="37"/>
      <c r="BK328" s="29"/>
      <c r="BL328" s="47"/>
      <c r="BM328" s="43"/>
      <c r="BN328" s="45" t="str">
        <f t="shared" si="1647"/>
        <v/>
      </c>
      <c r="BO328" s="43"/>
      <c r="BP328" s="45" t="str">
        <f t="shared" si="1648"/>
        <v/>
      </c>
      <c r="BQ328" s="45"/>
      <c r="BR328" s="45" t="str">
        <f t="shared" si="1649"/>
        <v/>
      </c>
      <c r="BS328" s="43"/>
      <c r="BT328" s="63" t="str">
        <f t="shared" si="1650"/>
        <v/>
      </c>
      <c r="BU328" s="67" t="str">
        <f t="shared" si="1651"/>
        <v/>
      </c>
      <c r="BV328" s="43" t="str">
        <f t="shared" si="1652"/>
        <v/>
      </c>
      <c r="BW328" s="46" t="str">
        <f t="shared" si="1653"/>
        <v/>
      </c>
      <c r="BX328" s="37"/>
      <c r="BY328" s="57"/>
      <c r="BZ328" s="47"/>
      <c r="CA328" s="43"/>
      <c r="CB328" s="45" t="str">
        <f t="shared" si="1654"/>
        <v/>
      </c>
      <c r="CC328" s="43"/>
      <c r="CD328" s="45" t="str">
        <f t="shared" si="1655"/>
        <v/>
      </c>
      <c r="CE328" s="45"/>
      <c r="CF328" s="45" t="str">
        <f t="shared" si="1656"/>
        <v/>
      </c>
      <c r="CG328" s="43"/>
      <c r="CH328" s="63" t="str">
        <f t="shared" si="1657"/>
        <v/>
      </c>
      <c r="CI328" s="67" t="str">
        <f t="shared" si="1658"/>
        <v/>
      </c>
      <c r="CJ328" s="43" t="str">
        <f t="shared" si="1659"/>
        <v/>
      </c>
      <c r="CK328" s="46" t="str">
        <f t="shared" si="1660"/>
        <v/>
      </c>
      <c r="CL328" s="37"/>
      <c r="CM328" s="29"/>
      <c r="CN328" s="47"/>
      <c r="CO328" s="43"/>
      <c r="CP328" s="45" t="str">
        <f t="shared" si="1661"/>
        <v/>
      </c>
      <c r="CQ328" s="43"/>
      <c r="CR328" s="45" t="str">
        <f t="shared" si="1662"/>
        <v/>
      </c>
      <c r="CS328" s="45"/>
      <c r="CT328" s="45" t="str">
        <f t="shared" si="1663"/>
        <v/>
      </c>
      <c r="CU328" s="43"/>
      <c r="CV328" s="63" t="str">
        <f t="shared" si="1664"/>
        <v/>
      </c>
      <c r="CW328" s="67" t="str">
        <f t="shared" si="1665"/>
        <v/>
      </c>
      <c r="CX328" s="43" t="str">
        <f t="shared" si="1666"/>
        <v/>
      </c>
      <c r="CY328" s="46" t="str">
        <f t="shared" si="1667"/>
        <v/>
      </c>
      <c r="CZ328" s="37"/>
      <c r="DA328" s="29"/>
      <c r="DB328" s="47"/>
      <c r="DC328" s="67"/>
      <c r="DD328" s="45" t="str">
        <f t="shared" si="1624"/>
        <v/>
      </c>
      <c r="DE328" s="45"/>
      <c r="DF328" s="45"/>
      <c r="DG328" s="45"/>
      <c r="DH328" s="45" t="str">
        <f t="shared" si="1625"/>
        <v/>
      </c>
      <c r="DI328" s="45"/>
      <c r="DJ328" s="45"/>
      <c r="DK328" s="45"/>
      <c r="DL328" s="45" t="str">
        <f t="shared" si="1584"/>
        <v/>
      </c>
      <c r="DM328" s="46" t="str">
        <f t="shared" si="1585"/>
        <v/>
      </c>
      <c r="DN328" s="37"/>
      <c r="DO328" s="29"/>
      <c r="DP328" s="47"/>
      <c r="DQ328" s="45"/>
      <c r="DR328" s="45" t="str">
        <f t="shared" si="1626"/>
        <v/>
      </c>
      <c r="DS328" s="45"/>
      <c r="DT328" s="45" t="str">
        <f t="shared" si="1627"/>
        <v/>
      </c>
      <c r="DU328" s="45"/>
      <c r="DV328" s="45" t="str">
        <f t="shared" si="1628"/>
        <v/>
      </c>
      <c r="DW328" s="45"/>
      <c r="DX328" s="45"/>
      <c r="DY328" s="45"/>
      <c r="DZ328" s="45" t="str">
        <f t="shared" si="1586"/>
        <v/>
      </c>
      <c r="EA328" s="46" t="str">
        <f t="shared" si="1587"/>
        <v/>
      </c>
      <c r="EB328" s="37"/>
      <c r="ED328" s="47"/>
      <c r="EE328" s="67"/>
      <c r="EF328" s="45" t="str">
        <f t="shared" si="1629"/>
        <v/>
      </c>
      <c r="EG328" s="45"/>
      <c r="EH328" s="45"/>
      <c r="EI328" s="45"/>
      <c r="EJ328" s="45" t="str">
        <f t="shared" si="1630"/>
        <v/>
      </c>
      <c r="EK328" s="45"/>
      <c r="EL328" s="45"/>
      <c r="EM328" s="45"/>
      <c r="EN328" s="45" t="str">
        <f t="shared" si="1588"/>
        <v/>
      </c>
      <c r="EO328" s="46" t="str">
        <f t="shared" si="1589"/>
        <v/>
      </c>
      <c r="EP328" s="37"/>
      <c r="ER328" s="47"/>
      <c r="ES328" s="67"/>
      <c r="ET328" s="45" t="str">
        <f t="shared" si="1631"/>
        <v/>
      </c>
      <c r="EU328" s="45"/>
      <c r="EV328" s="45"/>
      <c r="EW328" s="45"/>
      <c r="EX328" s="45" t="str">
        <f t="shared" si="1632"/>
        <v/>
      </c>
      <c r="EY328" s="45"/>
      <c r="EZ328" s="45"/>
      <c r="FA328" s="45"/>
      <c r="FB328" s="45" t="str">
        <f t="shared" si="1590"/>
        <v/>
      </c>
      <c r="FC328" s="46" t="str">
        <f t="shared" si="1591"/>
        <v/>
      </c>
      <c r="FD328" s="37"/>
      <c r="FF328" s="47"/>
      <c r="FG328" s="67"/>
      <c r="FH328" s="45" t="str">
        <f t="shared" si="1633"/>
        <v/>
      </c>
      <c r="FI328" s="45"/>
      <c r="FJ328" s="45"/>
      <c r="FK328" s="45"/>
      <c r="FL328" s="45" t="str">
        <f t="shared" si="1634"/>
        <v/>
      </c>
      <c r="FM328" s="45"/>
      <c r="FN328" s="45"/>
      <c r="FO328" s="45"/>
      <c r="FP328" s="45" t="str">
        <f t="shared" si="1592"/>
        <v/>
      </c>
      <c r="FQ328" s="46" t="str">
        <f t="shared" si="1593"/>
        <v/>
      </c>
      <c r="FR328" s="37"/>
      <c r="FS328" s="29"/>
      <c r="FT328" s="47"/>
      <c r="FU328" s="67"/>
      <c r="FV328" s="45" t="str">
        <f t="shared" si="1635"/>
        <v/>
      </c>
      <c r="FW328" s="45"/>
      <c r="FX328" s="45"/>
      <c r="FY328" s="45"/>
      <c r="FZ328" s="45" t="str">
        <f t="shared" si="1636"/>
        <v/>
      </c>
      <c r="GA328" s="45"/>
      <c r="GB328" s="45"/>
      <c r="GC328" s="45"/>
      <c r="GD328" s="45" t="str">
        <f t="shared" si="1594"/>
        <v/>
      </c>
      <c r="GE328" s="46" t="str">
        <f t="shared" si="1595"/>
        <v/>
      </c>
      <c r="GF328" s="37"/>
      <c r="GH328" s="47"/>
      <c r="GI328" s="67"/>
      <c r="GJ328" s="45" t="str">
        <f t="shared" si="1637"/>
        <v/>
      </c>
      <c r="GK328" s="45"/>
      <c r="GL328" s="45"/>
      <c r="GM328" s="45"/>
      <c r="GN328" s="45" t="str">
        <f t="shared" si="1638"/>
        <v/>
      </c>
      <c r="GO328" s="45"/>
      <c r="GP328" s="45"/>
      <c r="GQ328" s="45"/>
      <c r="GR328" s="45" t="str">
        <f t="shared" si="1596"/>
        <v/>
      </c>
      <c r="GS328" s="46" t="str">
        <f t="shared" si="1597"/>
        <v/>
      </c>
      <c r="GT328" s="37"/>
      <c r="GU328" s="61"/>
      <c r="GV328" s="47"/>
      <c r="GW328" s="62"/>
      <c r="GX328" s="43"/>
      <c r="GY328" s="45" t="str">
        <f t="shared" si="1668"/>
        <v/>
      </c>
      <c r="GZ328" s="43"/>
      <c r="HA328" s="45" t="str">
        <f t="shared" si="1669"/>
        <v/>
      </c>
      <c r="HB328" s="45"/>
      <c r="HC328" s="45" t="str">
        <f t="shared" si="1670"/>
        <v/>
      </c>
      <c r="HD328" s="43"/>
      <c r="HE328" s="63" t="str">
        <f>IF(GX328="","",HE324)</f>
        <v/>
      </c>
      <c r="HF328" s="67" t="str">
        <f>IF(GX327="","",HF324)</f>
        <v/>
      </c>
      <c r="HG328" s="43" t="str">
        <f t="shared" si="1671"/>
        <v/>
      </c>
      <c r="HH328" s="46" t="str">
        <f>IF(HC328="","",HG328/(GY328*100))</f>
        <v/>
      </c>
      <c r="HI328" s="37"/>
      <c r="HK328" s="47"/>
      <c r="HL328" s="43"/>
      <c r="HM328" s="45" t="str">
        <f t="shared" si="1672"/>
        <v/>
      </c>
      <c r="HN328" s="43"/>
      <c r="HO328" s="45" t="str">
        <f t="shared" si="1673"/>
        <v/>
      </c>
      <c r="HP328" s="45"/>
      <c r="HQ328" s="45" t="str">
        <f t="shared" si="1674"/>
        <v/>
      </c>
      <c r="HR328" s="43"/>
      <c r="HS328" s="63" t="str">
        <f t="shared" si="1675"/>
        <v/>
      </c>
      <c r="HT328" s="67" t="str">
        <f t="shared" si="1676"/>
        <v/>
      </c>
      <c r="HU328" s="43" t="str">
        <f t="shared" si="1677"/>
        <v/>
      </c>
      <c r="HV328" s="46" t="str">
        <f t="shared" si="1678"/>
        <v/>
      </c>
      <c r="HW328" s="37"/>
      <c r="HX328" s="360"/>
      <c r="HY328" s="47"/>
      <c r="HZ328" s="43"/>
      <c r="IA328" s="45" t="str">
        <f t="shared" si="1679"/>
        <v/>
      </c>
      <c r="IB328" s="43"/>
      <c r="IC328" s="45" t="str">
        <f t="shared" si="1680"/>
        <v/>
      </c>
      <c r="ID328" s="45"/>
      <c r="IE328" s="45" t="str">
        <f t="shared" si="1681"/>
        <v/>
      </c>
      <c r="IF328" s="43"/>
      <c r="IG328" s="63" t="str">
        <f t="shared" si="1682"/>
        <v/>
      </c>
      <c r="IH328" s="67" t="str">
        <f t="shared" si="1683"/>
        <v/>
      </c>
      <c r="II328" s="43" t="str">
        <f t="shared" si="1684"/>
        <v/>
      </c>
      <c r="IJ328" s="46" t="str">
        <f t="shared" si="1685"/>
        <v/>
      </c>
      <c r="IK328" s="37"/>
      <c r="IL328" s="29"/>
      <c r="IM328" s="47"/>
      <c r="IN328" s="43"/>
      <c r="IO328" s="45" t="str">
        <f t="shared" si="1686"/>
        <v/>
      </c>
      <c r="IP328" s="43"/>
      <c r="IQ328" s="45" t="str">
        <f t="shared" si="1687"/>
        <v/>
      </c>
      <c r="IR328" s="45"/>
      <c r="IS328" s="45" t="str">
        <f t="shared" si="1688"/>
        <v/>
      </c>
      <c r="IT328" s="43"/>
      <c r="IU328" s="63" t="str">
        <f t="shared" si="1689"/>
        <v/>
      </c>
      <c r="IV328" s="67" t="str">
        <f t="shared" si="1690"/>
        <v/>
      </c>
      <c r="IW328" s="43" t="str">
        <f t="shared" si="1691"/>
        <v/>
      </c>
      <c r="IX328" s="46" t="str">
        <f t="shared" si="1692"/>
        <v/>
      </c>
      <c r="IY328" s="37"/>
      <c r="IZ328" s="61"/>
      <c r="JA328" s="47"/>
      <c r="JB328" s="43"/>
      <c r="JC328" s="45" t="str">
        <f t="shared" si="1693"/>
        <v/>
      </c>
      <c r="JD328" s="43"/>
      <c r="JE328" s="45" t="str">
        <f t="shared" si="1694"/>
        <v/>
      </c>
      <c r="JF328" s="45"/>
      <c r="JG328" s="45" t="str">
        <f t="shared" si="1695"/>
        <v/>
      </c>
      <c r="JH328" s="43"/>
      <c r="JI328" s="63" t="str">
        <f t="shared" si="1696"/>
        <v/>
      </c>
      <c r="JJ328" s="67" t="str">
        <f t="shared" si="1697"/>
        <v/>
      </c>
      <c r="JK328" s="43" t="str">
        <f t="shared" si="1698"/>
        <v/>
      </c>
      <c r="JL328" s="46" t="str">
        <f t="shared" si="1699"/>
        <v/>
      </c>
      <c r="JM328" s="37"/>
      <c r="JN328" s="29"/>
      <c r="JO328" s="47"/>
      <c r="JP328" s="43"/>
      <c r="JQ328" s="45" t="str">
        <f t="shared" si="1700"/>
        <v/>
      </c>
      <c r="JR328" s="43"/>
      <c r="JS328" s="45" t="str">
        <f t="shared" si="1701"/>
        <v/>
      </c>
      <c r="JT328" s="45"/>
      <c r="JU328" s="45" t="str">
        <f t="shared" si="1702"/>
        <v/>
      </c>
      <c r="JV328" s="43"/>
      <c r="JW328" s="63" t="str">
        <f t="shared" si="1703"/>
        <v/>
      </c>
      <c r="JX328" s="67" t="str">
        <f t="shared" si="1704"/>
        <v/>
      </c>
      <c r="JY328" s="43" t="str">
        <f t="shared" si="1705"/>
        <v/>
      </c>
      <c r="JZ328" s="46" t="str">
        <f t="shared" si="1706"/>
        <v/>
      </c>
      <c r="KA328" s="37"/>
      <c r="KB328" s="51"/>
      <c r="KC328" s="47"/>
      <c r="KD328" s="43"/>
      <c r="KE328" s="45" t="str">
        <f>IF(KD328="","",KD328-KD324)</f>
        <v/>
      </c>
      <c r="KF328" s="43"/>
      <c r="KG328" s="45" t="str">
        <f>IF(KF328="","",KF328-KF324)</f>
        <v/>
      </c>
      <c r="KH328" s="45"/>
      <c r="KI328" s="45" t="str">
        <f>IF(KH328="","",KH324+KJ324-KH328)</f>
        <v/>
      </c>
      <c r="KJ328" s="43"/>
      <c r="KK328" s="63" t="str">
        <f>IF(KD328="","",KK324)</f>
        <v/>
      </c>
      <c r="KL328" s="67" t="str">
        <f>IF(KE328="","",KL324)</f>
        <v/>
      </c>
      <c r="KM328" s="43" t="str">
        <f>IF(KH328="","",KI328*KL328)</f>
        <v/>
      </c>
      <c r="KN328" s="46" t="str">
        <f>IF(KI328="","",KM328/(KE328*100))</f>
        <v/>
      </c>
      <c r="KO328" s="37"/>
      <c r="KP328" s="29"/>
      <c r="KQ328" s="47"/>
      <c r="KR328" s="43"/>
      <c r="KS328" s="45" t="str">
        <f>IF(KR328="","",KR328-KR324)</f>
        <v/>
      </c>
      <c r="KT328" s="43"/>
      <c r="KU328" s="45" t="str">
        <f>IF(KT328="","",KT328-KT324)</f>
        <v/>
      </c>
      <c r="KV328" s="45"/>
      <c r="KW328" s="45" t="str">
        <f>IF(KV328="","",KV324+KX324-KV328)</f>
        <v/>
      </c>
      <c r="KX328" s="43"/>
      <c r="KY328" s="63" t="str">
        <f>IF(KR328="","",KY324)</f>
        <v/>
      </c>
      <c r="KZ328" s="67" t="str">
        <f>IF(KS328="","",KZ324)</f>
        <v/>
      </c>
      <c r="LA328" s="43" t="str">
        <f>IF(KV328="","",KW328*KZ328)</f>
        <v/>
      </c>
      <c r="LB328" s="46" t="str">
        <f>IF(KW328="","",LA328/(KS328*100))</f>
        <v/>
      </c>
      <c r="LC328" s="37"/>
      <c r="LD328" s="29"/>
      <c r="LE328" s="47"/>
      <c r="LF328" s="45"/>
      <c r="LG328" s="45"/>
      <c r="LH328" s="45"/>
      <c r="LI328" s="45" t="str">
        <f t="shared" si="1611"/>
        <v/>
      </c>
      <c r="LJ328" s="45"/>
      <c r="LK328" s="45" t="str">
        <f t="shared" si="1612"/>
        <v/>
      </c>
      <c r="LL328" s="45"/>
      <c r="LM328" s="73" t="str">
        <f>IF(LF327="","",LM325)</f>
        <v/>
      </c>
      <c r="LN328" s="67" t="str">
        <f>IF(LG327="","",LN325)</f>
        <v/>
      </c>
      <c r="LO328" s="45" t="str">
        <f t="shared" si="1613"/>
        <v/>
      </c>
      <c r="LP328" s="46"/>
      <c r="LQ328" s="37"/>
      <c r="LR328" s="29"/>
      <c r="LS328" s="47"/>
      <c r="LT328" s="67"/>
      <c r="LU328" s="45" t="str">
        <f t="shared" si="1639"/>
        <v/>
      </c>
      <c r="LV328" s="45"/>
      <c r="LW328" s="45"/>
      <c r="LX328" s="45"/>
      <c r="LY328" s="45" t="str">
        <f t="shared" si="1640"/>
        <v/>
      </c>
      <c r="LZ328" s="45"/>
      <c r="MA328" s="45"/>
      <c r="MB328" s="45"/>
      <c r="MC328" s="45" t="str">
        <f t="shared" si="1600"/>
        <v/>
      </c>
      <c r="MD328" s="46" t="str">
        <f t="shared" si="1601"/>
        <v/>
      </c>
      <c r="ME328" s="37"/>
      <c r="MF328" s="29"/>
      <c r="MG328" s="47"/>
      <c r="MH328" s="67"/>
      <c r="MI328" s="45" t="str">
        <f t="shared" si="1641"/>
        <v/>
      </c>
      <c r="MJ328" s="45"/>
      <c r="MK328" s="45"/>
      <c r="ML328" s="45"/>
      <c r="MM328" s="45" t="str">
        <f t="shared" si="1642"/>
        <v/>
      </c>
      <c r="MN328" s="45"/>
      <c r="MO328" s="45"/>
      <c r="MP328" s="45"/>
      <c r="MQ328" s="45" t="str">
        <f t="shared" si="1602"/>
        <v/>
      </c>
      <c r="MR328" s="46" t="str">
        <f t="shared" si="1603"/>
        <v/>
      </c>
      <c r="MS328" s="37"/>
      <c r="MT328" s="29"/>
      <c r="MU328" s="47"/>
      <c r="MV328" s="67"/>
      <c r="MW328" s="45" t="str">
        <f t="shared" si="1643"/>
        <v/>
      </c>
      <c r="MX328" s="45"/>
      <c r="MY328" s="45"/>
      <c r="MZ328" s="45"/>
      <c r="NA328" s="45" t="str">
        <f t="shared" si="1644"/>
        <v/>
      </c>
      <c r="NB328" s="45"/>
      <c r="NC328" s="45"/>
      <c r="ND328" s="45"/>
      <c r="NE328" s="45" t="str">
        <f t="shared" si="1604"/>
        <v/>
      </c>
      <c r="NF328" s="46" t="str">
        <f t="shared" si="1605"/>
        <v/>
      </c>
      <c r="NG328" s="37"/>
      <c r="NH328" s="29"/>
      <c r="NI328" s="47"/>
      <c r="NJ328" s="67"/>
      <c r="NK328" s="45" t="str">
        <f t="shared" si="1645"/>
        <v/>
      </c>
      <c r="NL328" s="45"/>
      <c r="NM328" s="45"/>
      <c r="NN328" s="45"/>
      <c r="NO328" s="45" t="str">
        <f t="shared" si="1646"/>
        <v/>
      </c>
      <c r="NP328" s="45"/>
      <c r="NQ328" s="45"/>
      <c r="NR328" s="45"/>
      <c r="NS328" s="45" t="str">
        <f t="shared" si="1606"/>
        <v/>
      </c>
      <c r="NT328" s="46" t="str">
        <f t="shared" si="1607"/>
        <v/>
      </c>
      <c r="NU328" s="37"/>
    </row>
    <row r="329" spans="1:385" ht="15" customHeight="1" thickBot="1" x14ac:dyDescent="0.3">
      <c r="A329" s="38"/>
      <c r="B329" s="39"/>
      <c r="C329" s="40"/>
      <c r="D329" s="40"/>
      <c r="E329" s="41"/>
      <c r="F329" s="41"/>
      <c r="G329" s="40"/>
      <c r="H329" s="42"/>
      <c r="I329" s="45"/>
      <c r="J329" s="45" t="str">
        <f t="shared" si="1614"/>
        <v/>
      </c>
      <c r="K329" s="45"/>
      <c r="L329" s="45"/>
      <c r="M329" s="45"/>
      <c r="N329" s="45" t="str">
        <f t="shared" si="1615"/>
        <v/>
      </c>
      <c r="O329" s="45"/>
      <c r="P329" s="45"/>
      <c r="Q329" s="45"/>
      <c r="R329" s="45" t="str">
        <f t="shared" si="1576"/>
        <v/>
      </c>
      <c r="S329" s="46" t="str">
        <f t="shared" si="1577"/>
        <v/>
      </c>
      <c r="T329" s="37"/>
      <c r="U329" s="29"/>
      <c r="V329" s="47"/>
      <c r="W329" s="67"/>
      <c r="X329" s="45" t="str">
        <f t="shared" si="1616"/>
        <v/>
      </c>
      <c r="Y329" s="45"/>
      <c r="Z329" s="45"/>
      <c r="AA329" s="45"/>
      <c r="AB329" s="45" t="str">
        <f t="shared" si="1617"/>
        <v/>
      </c>
      <c r="AC329" s="45"/>
      <c r="AD329" s="45"/>
      <c r="AE329" s="45"/>
      <c r="AF329" s="45" t="str">
        <f t="shared" si="1578"/>
        <v/>
      </c>
      <c r="AG329" s="46" t="str">
        <f t="shared" si="1579"/>
        <v/>
      </c>
      <c r="AH329" s="37"/>
      <c r="AI329" s="29"/>
      <c r="AJ329" s="47"/>
      <c r="AK329" s="45"/>
      <c r="AL329" s="45" t="str">
        <f t="shared" si="1618"/>
        <v/>
      </c>
      <c r="AM329" s="45"/>
      <c r="AN329" s="45" t="str">
        <f t="shared" si="1619"/>
        <v/>
      </c>
      <c r="AO329" s="45"/>
      <c r="AP329" s="45" t="str">
        <f t="shared" si="1620"/>
        <v/>
      </c>
      <c r="AQ329" s="45"/>
      <c r="AR329" s="45"/>
      <c r="AS329" s="45"/>
      <c r="AT329" s="45" t="str">
        <f t="shared" si="1580"/>
        <v/>
      </c>
      <c r="AU329" s="46" t="str">
        <f t="shared" si="1581"/>
        <v/>
      </c>
      <c r="AV329" s="37"/>
      <c r="AW329" s="29"/>
      <c r="AX329" s="47"/>
      <c r="AY329" s="45"/>
      <c r="AZ329" s="45" t="str">
        <f t="shared" si="1621"/>
        <v/>
      </c>
      <c r="BA329" s="45"/>
      <c r="BB329" s="45" t="str">
        <f t="shared" si="1622"/>
        <v/>
      </c>
      <c r="BC329" s="45"/>
      <c r="BD329" s="45" t="str">
        <f t="shared" si="1623"/>
        <v/>
      </c>
      <c r="BE329" s="45"/>
      <c r="BF329" s="45"/>
      <c r="BG329" s="45"/>
      <c r="BH329" s="45" t="str">
        <f t="shared" si="1582"/>
        <v/>
      </c>
      <c r="BI329" s="46" t="str">
        <f t="shared" si="1583"/>
        <v/>
      </c>
      <c r="BJ329" s="37"/>
      <c r="BK329" s="29"/>
      <c r="BL329" s="47"/>
      <c r="BM329" s="45"/>
      <c r="BN329" s="45" t="str">
        <f t="shared" si="1647"/>
        <v/>
      </c>
      <c r="BO329" s="45"/>
      <c r="BP329" s="45" t="str">
        <f t="shared" si="1648"/>
        <v/>
      </c>
      <c r="BQ329" s="45"/>
      <c r="BR329" s="45" t="str">
        <f t="shared" si="1649"/>
        <v/>
      </c>
      <c r="BS329" s="27"/>
      <c r="BT329" s="63" t="str">
        <f t="shared" si="1650"/>
        <v/>
      </c>
      <c r="BU329" s="67" t="str">
        <f t="shared" si="1651"/>
        <v/>
      </c>
      <c r="BV329" s="45" t="str">
        <f t="shared" si="1652"/>
        <v/>
      </c>
      <c r="BW329" s="46" t="str">
        <f t="shared" si="1653"/>
        <v/>
      </c>
      <c r="BX329" s="37"/>
      <c r="BY329" s="57"/>
      <c r="BZ329" s="47"/>
      <c r="CA329" s="45"/>
      <c r="CB329" s="45" t="str">
        <f t="shared" si="1654"/>
        <v/>
      </c>
      <c r="CC329" s="45"/>
      <c r="CD329" s="45" t="str">
        <f t="shared" si="1655"/>
        <v/>
      </c>
      <c r="CE329" s="45"/>
      <c r="CF329" s="45" t="str">
        <f t="shared" si="1656"/>
        <v/>
      </c>
      <c r="CG329" s="27"/>
      <c r="CH329" s="63" t="str">
        <f t="shared" si="1657"/>
        <v/>
      </c>
      <c r="CI329" s="67" t="str">
        <f t="shared" si="1658"/>
        <v/>
      </c>
      <c r="CJ329" s="45" t="str">
        <f t="shared" si="1659"/>
        <v/>
      </c>
      <c r="CK329" s="46" t="str">
        <f t="shared" si="1660"/>
        <v/>
      </c>
      <c r="CL329" s="37"/>
      <c r="CM329" s="29"/>
      <c r="CN329" s="47"/>
      <c r="CO329" s="45"/>
      <c r="CP329" s="45" t="str">
        <f t="shared" si="1661"/>
        <v/>
      </c>
      <c r="CQ329" s="45"/>
      <c r="CR329" s="45" t="str">
        <f t="shared" si="1662"/>
        <v/>
      </c>
      <c r="CS329" s="45"/>
      <c r="CT329" s="45" t="str">
        <f t="shared" si="1663"/>
        <v/>
      </c>
      <c r="CU329" s="27"/>
      <c r="CV329" s="63" t="str">
        <f t="shared" si="1664"/>
        <v/>
      </c>
      <c r="CW329" s="67" t="str">
        <f t="shared" si="1665"/>
        <v/>
      </c>
      <c r="CX329" s="45" t="str">
        <f t="shared" si="1666"/>
        <v/>
      </c>
      <c r="CY329" s="46" t="str">
        <f t="shared" si="1667"/>
        <v/>
      </c>
      <c r="CZ329" s="37"/>
      <c r="DA329" s="29"/>
      <c r="DB329" s="47"/>
      <c r="DC329" s="67"/>
      <c r="DD329" s="45" t="str">
        <f t="shared" si="1624"/>
        <v/>
      </c>
      <c r="DE329" s="45"/>
      <c r="DF329" s="45"/>
      <c r="DG329" s="45"/>
      <c r="DH329" s="45" t="str">
        <f t="shared" si="1625"/>
        <v/>
      </c>
      <c r="DI329" s="45"/>
      <c r="DJ329" s="45"/>
      <c r="DK329" s="45"/>
      <c r="DL329" s="45" t="str">
        <f t="shared" si="1584"/>
        <v/>
      </c>
      <c r="DM329" s="46" t="str">
        <f t="shared" si="1585"/>
        <v/>
      </c>
      <c r="DN329" s="37"/>
      <c r="DO329" s="29"/>
      <c r="DP329" s="47"/>
      <c r="DQ329" s="45"/>
      <c r="DR329" s="45" t="str">
        <f t="shared" si="1626"/>
        <v/>
      </c>
      <c r="DS329" s="45"/>
      <c r="DT329" s="45" t="str">
        <f t="shared" si="1627"/>
        <v/>
      </c>
      <c r="DU329" s="45"/>
      <c r="DV329" s="45" t="str">
        <f t="shared" si="1628"/>
        <v/>
      </c>
      <c r="DW329" s="45"/>
      <c r="DX329" s="45"/>
      <c r="DY329" s="45"/>
      <c r="DZ329" s="45" t="str">
        <f t="shared" si="1586"/>
        <v/>
      </c>
      <c r="EA329" s="46" t="str">
        <f t="shared" si="1587"/>
        <v/>
      </c>
      <c r="EB329" s="37"/>
      <c r="ED329" s="47"/>
      <c r="EE329" s="67"/>
      <c r="EF329" s="45" t="str">
        <f t="shared" si="1629"/>
        <v/>
      </c>
      <c r="EG329" s="45"/>
      <c r="EH329" s="45"/>
      <c r="EI329" s="45"/>
      <c r="EJ329" s="45" t="str">
        <f t="shared" si="1630"/>
        <v/>
      </c>
      <c r="EK329" s="45"/>
      <c r="EL329" s="45"/>
      <c r="EM329" s="45"/>
      <c r="EN329" s="45" t="str">
        <f t="shared" si="1588"/>
        <v/>
      </c>
      <c r="EO329" s="46" t="str">
        <f t="shared" si="1589"/>
        <v/>
      </c>
      <c r="EP329" s="37"/>
      <c r="ER329" s="47"/>
      <c r="ES329" s="67"/>
      <c r="ET329" s="45" t="str">
        <f t="shared" si="1631"/>
        <v/>
      </c>
      <c r="EU329" s="45"/>
      <c r="EV329" s="45"/>
      <c r="EW329" s="45"/>
      <c r="EX329" s="45" t="str">
        <f t="shared" si="1632"/>
        <v/>
      </c>
      <c r="EY329" s="45"/>
      <c r="EZ329" s="45"/>
      <c r="FA329" s="45"/>
      <c r="FB329" s="45" t="str">
        <f t="shared" si="1590"/>
        <v/>
      </c>
      <c r="FC329" s="46" t="str">
        <f t="shared" si="1591"/>
        <v/>
      </c>
      <c r="FD329" s="37"/>
      <c r="FF329" s="47"/>
      <c r="FG329" s="67"/>
      <c r="FH329" s="45" t="str">
        <f t="shared" si="1633"/>
        <v/>
      </c>
      <c r="FI329" s="45"/>
      <c r="FJ329" s="45"/>
      <c r="FK329" s="45"/>
      <c r="FL329" s="45" t="str">
        <f t="shared" si="1634"/>
        <v/>
      </c>
      <c r="FM329" s="45"/>
      <c r="FN329" s="45"/>
      <c r="FO329" s="45"/>
      <c r="FP329" s="45" t="str">
        <f t="shared" si="1592"/>
        <v/>
      </c>
      <c r="FQ329" s="46" t="str">
        <f t="shared" si="1593"/>
        <v/>
      </c>
      <c r="FR329" s="37"/>
      <c r="FS329" s="29"/>
      <c r="FT329" s="47"/>
      <c r="FU329" s="67"/>
      <c r="FV329" s="45" t="str">
        <f t="shared" si="1635"/>
        <v/>
      </c>
      <c r="FW329" s="45"/>
      <c r="FX329" s="45"/>
      <c r="FY329" s="45"/>
      <c r="FZ329" s="45" t="str">
        <f t="shared" si="1636"/>
        <v/>
      </c>
      <c r="GA329" s="45"/>
      <c r="GB329" s="45"/>
      <c r="GC329" s="45"/>
      <c r="GD329" s="45" t="str">
        <f t="shared" si="1594"/>
        <v/>
      </c>
      <c r="GE329" s="46" t="str">
        <f t="shared" si="1595"/>
        <v/>
      </c>
      <c r="GF329" s="37"/>
      <c r="GH329" s="47"/>
      <c r="GI329" s="67"/>
      <c r="GJ329" s="45" t="str">
        <f t="shared" si="1637"/>
        <v/>
      </c>
      <c r="GK329" s="45"/>
      <c r="GL329" s="45"/>
      <c r="GM329" s="45"/>
      <c r="GN329" s="45" t="str">
        <f t="shared" si="1638"/>
        <v/>
      </c>
      <c r="GO329" s="45"/>
      <c r="GP329" s="45"/>
      <c r="GQ329" s="45"/>
      <c r="GR329" s="45" t="str">
        <f t="shared" si="1596"/>
        <v/>
      </c>
      <c r="GS329" s="46" t="str">
        <f t="shared" si="1597"/>
        <v/>
      </c>
      <c r="GT329" s="37"/>
      <c r="GU329" s="61"/>
      <c r="GV329" s="47"/>
      <c r="GW329" s="30"/>
      <c r="GX329" s="45"/>
      <c r="GY329" s="45" t="str">
        <f t="shared" si="1668"/>
        <v/>
      </c>
      <c r="GZ329" s="45"/>
      <c r="HA329" s="45" t="str">
        <f t="shared" si="1669"/>
        <v/>
      </c>
      <c r="HB329" s="45"/>
      <c r="HC329" s="45" t="str">
        <f t="shared" si="1670"/>
        <v/>
      </c>
      <c r="HD329" s="27"/>
      <c r="HE329" s="63" t="str">
        <f>IF(GX327="","",HE325)</f>
        <v/>
      </c>
      <c r="HF329" s="67" t="str">
        <f>IF(GX327="","",HF325)</f>
        <v/>
      </c>
      <c r="HG329" s="45" t="str">
        <f t="shared" si="1671"/>
        <v/>
      </c>
      <c r="HH329" s="46" t="str">
        <f>IF(HC329="","",HG329/(GY328*100))</f>
        <v/>
      </c>
      <c r="HI329" s="37"/>
      <c r="HK329" s="47"/>
      <c r="HL329" s="45"/>
      <c r="HM329" s="45" t="str">
        <f t="shared" si="1672"/>
        <v/>
      </c>
      <c r="HN329" s="45"/>
      <c r="HO329" s="45" t="str">
        <f t="shared" si="1673"/>
        <v/>
      </c>
      <c r="HP329" s="45"/>
      <c r="HQ329" s="45" t="str">
        <f t="shared" si="1674"/>
        <v/>
      </c>
      <c r="HR329" s="27"/>
      <c r="HS329" s="63" t="str">
        <f t="shared" si="1675"/>
        <v/>
      </c>
      <c r="HT329" s="67" t="str">
        <f t="shared" si="1676"/>
        <v/>
      </c>
      <c r="HU329" s="45" t="str">
        <f t="shared" si="1677"/>
        <v/>
      </c>
      <c r="HV329" s="46" t="str">
        <f t="shared" si="1678"/>
        <v/>
      </c>
      <c r="HW329" s="37"/>
      <c r="HX329" s="360"/>
      <c r="HY329" s="47"/>
      <c r="HZ329" s="45"/>
      <c r="IA329" s="45" t="str">
        <f t="shared" si="1679"/>
        <v/>
      </c>
      <c r="IB329" s="45"/>
      <c r="IC329" s="45" t="str">
        <f t="shared" si="1680"/>
        <v/>
      </c>
      <c r="ID329" s="45"/>
      <c r="IE329" s="45" t="str">
        <f t="shared" si="1681"/>
        <v/>
      </c>
      <c r="IF329" s="27"/>
      <c r="IG329" s="63" t="str">
        <f t="shared" si="1682"/>
        <v/>
      </c>
      <c r="IH329" s="67" t="str">
        <f t="shared" si="1683"/>
        <v/>
      </c>
      <c r="II329" s="45" t="str">
        <f t="shared" si="1684"/>
        <v/>
      </c>
      <c r="IJ329" s="46" t="str">
        <f t="shared" si="1685"/>
        <v/>
      </c>
      <c r="IK329" s="37"/>
      <c r="IL329" s="29"/>
      <c r="IM329" s="47"/>
      <c r="IN329" s="45"/>
      <c r="IO329" s="45" t="str">
        <f t="shared" si="1686"/>
        <v/>
      </c>
      <c r="IP329" s="45"/>
      <c r="IQ329" s="45" t="str">
        <f t="shared" si="1687"/>
        <v/>
      </c>
      <c r="IR329" s="45"/>
      <c r="IS329" s="45" t="str">
        <f t="shared" si="1688"/>
        <v/>
      </c>
      <c r="IT329" s="27"/>
      <c r="IU329" s="63" t="str">
        <f t="shared" si="1689"/>
        <v/>
      </c>
      <c r="IV329" s="67" t="str">
        <f t="shared" si="1690"/>
        <v/>
      </c>
      <c r="IW329" s="45" t="str">
        <f t="shared" si="1691"/>
        <v/>
      </c>
      <c r="IX329" s="46" t="str">
        <f t="shared" si="1692"/>
        <v/>
      </c>
      <c r="IY329" s="37"/>
      <c r="IZ329" s="61"/>
      <c r="JA329" s="47"/>
      <c r="JB329" s="45"/>
      <c r="JC329" s="45" t="str">
        <f t="shared" si="1693"/>
        <v/>
      </c>
      <c r="JD329" s="45"/>
      <c r="JE329" s="45" t="str">
        <f t="shared" si="1694"/>
        <v/>
      </c>
      <c r="JF329" s="45"/>
      <c r="JG329" s="45" t="str">
        <f t="shared" si="1695"/>
        <v/>
      </c>
      <c r="JH329" s="27"/>
      <c r="JI329" s="63" t="str">
        <f t="shared" si="1696"/>
        <v/>
      </c>
      <c r="JJ329" s="67" t="str">
        <f t="shared" si="1697"/>
        <v/>
      </c>
      <c r="JK329" s="45" t="str">
        <f t="shared" si="1698"/>
        <v/>
      </c>
      <c r="JL329" s="46" t="str">
        <f t="shared" si="1699"/>
        <v/>
      </c>
      <c r="JM329" s="37"/>
      <c r="JN329" s="29"/>
      <c r="JO329" s="47"/>
      <c r="JP329" s="45"/>
      <c r="JQ329" s="45" t="str">
        <f t="shared" si="1700"/>
        <v/>
      </c>
      <c r="JR329" s="45"/>
      <c r="JS329" s="45" t="str">
        <f t="shared" si="1701"/>
        <v/>
      </c>
      <c r="JT329" s="45"/>
      <c r="JU329" s="45" t="str">
        <f t="shared" si="1702"/>
        <v/>
      </c>
      <c r="JV329" s="27"/>
      <c r="JW329" s="63" t="str">
        <f t="shared" si="1703"/>
        <v/>
      </c>
      <c r="JX329" s="67" t="str">
        <f t="shared" si="1704"/>
        <v/>
      </c>
      <c r="JY329" s="45" t="str">
        <f t="shared" si="1705"/>
        <v/>
      </c>
      <c r="JZ329" s="46" t="str">
        <f t="shared" si="1706"/>
        <v/>
      </c>
      <c r="KA329" s="37"/>
      <c r="KB329" s="51"/>
      <c r="KC329" s="47"/>
      <c r="KD329" s="45"/>
      <c r="KE329" s="45" t="str">
        <f>IF(KD329="","",KD329-KD325)</f>
        <v/>
      </c>
      <c r="KF329" s="45"/>
      <c r="KG329" s="45" t="str">
        <f>IF(KF329="","",KF329-KF325)</f>
        <v/>
      </c>
      <c r="KH329" s="45"/>
      <c r="KI329" s="45" t="str">
        <f>IF(KH329="","",KH325+KJ325-KH329)</f>
        <v/>
      </c>
      <c r="KJ329" s="27"/>
      <c r="KK329" s="63" t="str">
        <f>IF(KD329="","",KK325)</f>
        <v/>
      </c>
      <c r="KL329" s="67" t="str">
        <f>IF(KE329="","",KL325)</f>
        <v/>
      </c>
      <c r="KM329" s="45" t="str">
        <f>IF(KH329="","",KI329*KL329)</f>
        <v/>
      </c>
      <c r="KN329" s="46" t="str">
        <f>IF(KI329="","",KM329/(KE329*100))</f>
        <v/>
      </c>
      <c r="KO329" s="37"/>
      <c r="KP329" s="29"/>
      <c r="KQ329" s="47"/>
      <c r="KR329" s="45"/>
      <c r="KS329" s="45" t="str">
        <f>IF(KR329="","",KR329-KR325)</f>
        <v/>
      </c>
      <c r="KT329" s="45"/>
      <c r="KU329" s="45" t="str">
        <f>IF(KT329="","",KT329-KT325)</f>
        <v/>
      </c>
      <c r="KV329" s="45"/>
      <c r="KW329" s="45" t="str">
        <f>IF(KV329="","",KV325+KX325-KV329)</f>
        <v/>
      </c>
      <c r="KX329" s="27"/>
      <c r="KY329" s="63" t="str">
        <f>IF(KR329="","",KY325)</f>
        <v/>
      </c>
      <c r="KZ329" s="67" t="str">
        <f>IF(KS329="","",KZ325)</f>
        <v/>
      </c>
      <c r="LA329" s="45" t="str">
        <f>IF(KV329="","",KW329*KZ329)</f>
        <v/>
      </c>
      <c r="LB329" s="46" t="str">
        <f>IF(KW329="","",LA329/(KS329*100))</f>
        <v/>
      </c>
      <c r="LC329" s="37"/>
      <c r="LD329" s="29"/>
      <c r="LE329" s="75"/>
      <c r="LF329" s="76"/>
      <c r="LG329" s="76"/>
      <c r="LH329" s="76"/>
      <c r="LI329" s="76" t="str">
        <f t="shared" si="1611"/>
        <v/>
      </c>
      <c r="LJ329" s="76"/>
      <c r="LK329" s="76" t="str">
        <f t="shared" si="1612"/>
        <v/>
      </c>
      <c r="LL329" s="76"/>
      <c r="LM329" s="78" t="str">
        <f>IF(LF327="","",LM326)</f>
        <v/>
      </c>
      <c r="LN329" s="79" t="str">
        <f>IF(LG327="","",LN326)</f>
        <v/>
      </c>
      <c r="LO329" s="76" t="str">
        <f t="shared" si="1613"/>
        <v/>
      </c>
      <c r="LP329" s="80"/>
      <c r="LQ329" s="37"/>
      <c r="LR329" s="29"/>
      <c r="LS329" s="47"/>
      <c r="LT329" s="67"/>
      <c r="LU329" s="45" t="str">
        <f t="shared" si="1639"/>
        <v/>
      </c>
      <c r="LV329" s="45"/>
      <c r="LW329" s="45"/>
      <c r="LX329" s="45"/>
      <c r="LY329" s="45" t="str">
        <f t="shared" si="1640"/>
        <v/>
      </c>
      <c r="LZ329" s="45"/>
      <c r="MA329" s="45"/>
      <c r="MB329" s="45"/>
      <c r="MC329" s="45" t="str">
        <f t="shared" si="1600"/>
        <v/>
      </c>
      <c r="MD329" s="46" t="str">
        <f t="shared" si="1601"/>
        <v/>
      </c>
      <c r="ME329" s="37"/>
      <c r="MF329" s="29"/>
      <c r="MG329" s="47"/>
      <c r="MH329" s="67"/>
      <c r="MI329" s="45" t="str">
        <f t="shared" si="1641"/>
        <v/>
      </c>
      <c r="MJ329" s="45"/>
      <c r="MK329" s="45"/>
      <c r="ML329" s="45"/>
      <c r="MM329" s="45" t="str">
        <f t="shared" si="1642"/>
        <v/>
      </c>
      <c r="MN329" s="45"/>
      <c r="MO329" s="45"/>
      <c r="MP329" s="45"/>
      <c r="MQ329" s="45" t="str">
        <f t="shared" si="1602"/>
        <v/>
      </c>
      <c r="MR329" s="46" t="str">
        <f t="shared" si="1603"/>
        <v/>
      </c>
      <c r="MS329" s="37"/>
      <c r="MT329" s="29"/>
      <c r="MU329" s="47"/>
      <c r="MV329" s="67"/>
      <c r="MW329" s="45" t="str">
        <f t="shared" si="1643"/>
        <v/>
      </c>
      <c r="MX329" s="45"/>
      <c r="MY329" s="45"/>
      <c r="MZ329" s="45"/>
      <c r="NA329" s="45" t="str">
        <f t="shared" si="1644"/>
        <v/>
      </c>
      <c r="NB329" s="45"/>
      <c r="NC329" s="45"/>
      <c r="ND329" s="45"/>
      <c r="NE329" s="45" t="str">
        <f t="shared" si="1604"/>
        <v/>
      </c>
      <c r="NF329" s="46" t="str">
        <f t="shared" si="1605"/>
        <v/>
      </c>
      <c r="NG329" s="37"/>
      <c r="NH329" s="29"/>
      <c r="NI329" s="47"/>
      <c r="NJ329" s="67"/>
      <c r="NK329" s="45" t="str">
        <f t="shared" si="1645"/>
        <v/>
      </c>
      <c r="NL329" s="45"/>
      <c r="NM329" s="45"/>
      <c r="NN329" s="45"/>
      <c r="NO329" s="45" t="str">
        <f t="shared" si="1646"/>
        <v/>
      </c>
      <c r="NP329" s="45"/>
      <c r="NQ329" s="45"/>
      <c r="NR329" s="45"/>
      <c r="NS329" s="45" t="str">
        <f t="shared" si="1606"/>
        <v/>
      </c>
      <c r="NT329" s="46" t="str">
        <f t="shared" si="1607"/>
        <v/>
      </c>
      <c r="NU329" s="37"/>
    </row>
    <row r="330" spans="1:385" ht="15" customHeight="1" thickTop="1" thickBot="1" x14ac:dyDescent="0.3">
      <c r="A330" s="38"/>
      <c r="B330" s="39"/>
      <c r="C330" s="40"/>
      <c r="D330" s="40"/>
      <c r="E330" s="41"/>
      <c r="F330" s="41"/>
      <c r="G330" s="40"/>
      <c r="H330" s="42"/>
      <c r="I330" s="45"/>
      <c r="J330" s="45" t="str">
        <f t="shared" si="1614"/>
        <v/>
      </c>
      <c r="K330" s="45"/>
      <c r="L330" s="45"/>
      <c r="M330" s="45"/>
      <c r="N330" s="45" t="str">
        <f t="shared" si="1615"/>
        <v/>
      </c>
      <c r="O330" s="45"/>
      <c r="P330" s="45"/>
      <c r="Q330" s="45"/>
      <c r="R330" s="45" t="str">
        <f t="shared" si="1576"/>
        <v/>
      </c>
      <c r="S330" s="46" t="str">
        <f t="shared" si="1577"/>
        <v/>
      </c>
      <c r="T330" s="37"/>
      <c r="U330" s="29"/>
      <c r="V330" s="47"/>
      <c r="W330" s="67"/>
      <c r="X330" s="45" t="str">
        <f t="shared" si="1616"/>
        <v/>
      </c>
      <c r="Y330" s="45"/>
      <c r="Z330" s="45"/>
      <c r="AA330" s="45"/>
      <c r="AB330" s="45" t="str">
        <f t="shared" si="1617"/>
        <v/>
      </c>
      <c r="AC330" s="45"/>
      <c r="AD330" s="45"/>
      <c r="AE330" s="45"/>
      <c r="AF330" s="45" t="str">
        <f t="shared" si="1578"/>
        <v/>
      </c>
      <c r="AG330" s="46" t="str">
        <f t="shared" si="1579"/>
        <v/>
      </c>
      <c r="AH330" s="37"/>
      <c r="AI330" s="29"/>
      <c r="AJ330" s="47"/>
      <c r="AK330" s="45"/>
      <c r="AL330" s="45" t="str">
        <f t="shared" si="1618"/>
        <v/>
      </c>
      <c r="AM330" s="45"/>
      <c r="AN330" s="45" t="str">
        <f t="shared" si="1619"/>
        <v/>
      </c>
      <c r="AO330" s="45"/>
      <c r="AP330" s="45" t="str">
        <f t="shared" si="1620"/>
        <v/>
      </c>
      <c r="AQ330" s="45"/>
      <c r="AR330" s="45"/>
      <c r="AS330" s="45"/>
      <c r="AT330" s="45" t="str">
        <f t="shared" si="1580"/>
        <v/>
      </c>
      <c r="AU330" s="46" t="str">
        <f t="shared" si="1581"/>
        <v/>
      </c>
      <c r="AV330" s="37"/>
      <c r="AW330" s="29"/>
      <c r="AX330" s="47"/>
      <c r="AY330" s="45"/>
      <c r="AZ330" s="45" t="str">
        <f t="shared" si="1621"/>
        <v/>
      </c>
      <c r="BA330" s="45"/>
      <c r="BB330" s="45" t="str">
        <f t="shared" si="1622"/>
        <v/>
      </c>
      <c r="BC330" s="45"/>
      <c r="BD330" s="45" t="str">
        <f t="shared" si="1623"/>
        <v/>
      </c>
      <c r="BE330" s="45"/>
      <c r="BF330" s="45"/>
      <c r="BG330" s="45"/>
      <c r="BH330" s="45" t="str">
        <f t="shared" si="1582"/>
        <v/>
      </c>
      <c r="BI330" s="46" t="str">
        <f t="shared" si="1583"/>
        <v/>
      </c>
      <c r="BJ330" s="37"/>
      <c r="BK330" s="29"/>
      <c r="BL330" s="75"/>
      <c r="BM330" s="76"/>
      <c r="BN330" s="76" t="str">
        <f t="shared" si="1647"/>
        <v/>
      </c>
      <c r="BO330" s="76"/>
      <c r="BP330" s="76" t="str">
        <f t="shared" si="1648"/>
        <v/>
      </c>
      <c r="BQ330" s="76"/>
      <c r="BR330" s="76" t="str">
        <f t="shared" si="1649"/>
        <v/>
      </c>
      <c r="BS330" s="76"/>
      <c r="BT330" s="78" t="str">
        <f t="shared" si="1650"/>
        <v/>
      </c>
      <c r="BU330" s="79" t="str">
        <f t="shared" si="1651"/>
        <v/>
      </c>
      <c r="BV330" s="76" t="str">
        <f t="shared" si="1652"/>
        <v/>
      </c>
      <c r="BW330" s="80" t="str">
        <f t="shared" si="1653"/>
        <v/>
      </c>
      <c r="BX330" s="37"/>
      <c r="BY330" s="57"/>
      <c r="BZ330" s="75"/>
      <c r="CA330" s="76"/>
      <c r="CB330" s="76" t="str">
        <f t="shared" si="1654"/>
        <v/>
      </c>
      <c r="CC330" s="76"/>
      <c r="CD330" s="76" t="str">
        <f t="shared" si="1655"/>
        <v/>
      </c>
      <c r="CE330" s="76"/>
      <c r="CF330" s="76" t="str">
        <f t="shared" si="1656"/>
        <v/>
      </c>
      <c r="CG330" s="76"/>
      <c r="CH330" s="78" t="str">
        <f t="shared" si="1657"/>
        <v/>
      </c>
      <c r="CI330" s="79" t="str">
        <f t="shared" si="1658"/>
        <v/>
      </c>
      <c r="CJ330" s="76" t="str">
        <f t="shared" si="1659"/>
        <v/>
      </c>
      <c r="CK330" s="80" t="str">
        <f t="shared" si="1660"/>
        <v/>
      </c>
      <c r="CL330" s="37"/>
      <c r="CM330" s="29"/>
      <c r="CN330" s="75"/>
      <c r="CO330" s="76"/>
      <c r="CP330" s="76" t="str">
        <f t="shared" si="1661"/>
        <v/>
      </c>
      <c r="CQ330" s="76"/>
      <c r="CR330" s="76" t="str">
        <f t="shared" si="1662"/>
        <v/>
      </c>
      <c r="CS330" s="76"/>
      <c r="CT330" s="76" t="str">
        <f t="shared" si="1663"/>
        <v/>
      </c>
      <c r="CU330" s="76"/>
      <c r="CV330" s="78" t="str">
        <f t="shared" si="1664"/>
        <v/>
      </c>
      <c r="CW330" s="79" t="str">
        <f t="shared" si="1665"/>
        <v/>
      </c>
      <c r="CX330" s="76" t="str">
        <f t="shared" si="1666"/>
        <v/>
      </c>
      <c r="CY330" s="80" t="str">
        <f t="shared" si="1667"/>
        <v/>
      </c>
      <c r="CZ330" s="37"/>
      <c r="DA330" s="29"/>
      <c r="DB330" s="47"/>
      <c r="DC330" s="67"/>
      <c r="DD330" s="45" t="str">
        <f t="shared" si="1624"/>
        <v/>
      </c>
      <c r="DE330" s="45"/>
      <c r="DF330" s="45"/>
      <c r="DG330" s="45"/>
      <c r="DH330" s="45" t="str">
        <f t="shared" si="1625"/>
        <v/>
      </c>
      <c r="DI330" s="45"/>
      <c r="DJ330" s="45"/>
      <c r="DK330" s="45"/>
      <c r="DL330" s="45" t="str">
        <f t="shared" si="1584"/>
        <v/>
      </c>
      <c r="DM330" s="46" t="str">
        <f t="shared" si="1585"/>
        <v/>
      </c>
      <c r="DN330" s="37"/>
      <c r="DO330" s="29"/>
      <c r="DP330" s="47"/>
      <c r="DQ330" s="45"/>
      <c r="DR330" s="45" t="str">
        <f t="shared" si="1626"/>
        <v/>
      </c>
      <c r="DS330" s="45"/>
      <c r="DT330" s="45" t="str">
        <f t="shared" si="1627"/>
        <v/>
      </c>
      <c r="DU330" s="45"/>
      <c r="DV330" s="45" t="str">
        <f t="shared" si="1628"/>
        <v/>
      </c>
      <c r="DW330" s="45"/>
      <c r="DX330" s="45"/>
      <c r="DY330" s="45"/>
      <c r="DZ330" s="45" t="str">
        <f t="shared" si="1586"/>
        <v/>
      </c>
      <c r="EA330" s="46" t="str">
        <f t="shared" si="1587"/>
        <v/>
      </c>
      <c r="EB330" s="37"/>
      <c r="ED330" s="47"/>
      <c r="EE330" s="67"/>
      <c r="EF330" s="45" t="str">
        <f t="shared" si="1629"/>
        <v/>
      </c>
      <c r="EG330" s="45"/>
      <c r="EH330" s="45"/>
      <c r="EI330" s="45"/>
      <c r="EJ330" s="45" t="str">
        <f t="shared" si="1630"/>
        <v/>
      </c>
      <c r="EK330" s="45"/>
      <c r="EL330" s="45"/>
      <c r="EM330" s="45"/>
      <c r="EN330" s="45" t="str">
        <f t="shared" si="1588"/>
        <v/>
      </c>
      <c r="EO330" s="46" t="str">
        <f t="shared" si="1589"/>
        <v/>
      </c>
      <c r="EP330" s="37"/>
      <c r="ER330" s="47"/>
      <c r="ES330" s="67"/>
      <c r="ET330" s="45" t="str">
        <f t="shared" si="1631"/>
        <v/>
      </c>
      <c r="EU330" s="45"/>
      <c r="EV330" s="45"/>
      <c r="EW330" s="45"/>
      <c r="EX330" s="45" t="str">
        <f t="shared" si="1632"/>
        <v/>
      </c>
      <c r="EY330" s="45"/>
      <c r="EZ330" s="45"/>
      <c r="FA330" s="45"/>
      <c r="FB330" s="45" t="str">
        <f t="shared" si="1590"/>
        <v/>
      </c>
      <c r="FC330" s="46" t="str">
        <f t="shared" si="1591"/>
        <v/>
      </c>
      <c r="FD330" s="37"/>
      <c r="FF330" s="47"/>
      <c r="FG330" s="67"/>
      <c r="FH330" s="45" t="str">
        <f t="shared" si="1633"/>
        <v/>
      </c>
      <c r="FI330" s="45"/>
      <c r="FJ330" s="45"/>
      <c r="FK330" s="45"/>
      <c r="FL330" s="45" t="str">
        <f t="shared" si="1634"/>
        <v/>
      </c>
      <c r="FM330" s="45"/>
      <c r="FN330" s="45"/>
      <c r="FO330" s="45"/>
      <c r="FP330" s="45" t="str">
        <f t="shared" si="1592"/>
        <v/>
      </c>
      <c r="FQ330" s="46" t="str">
        <f t="shared" si="1593"/>
        <v/>
      </c>
      <c r="FR330" s="37"/>
      <c r="FS330" s="29"/>
      <c r="FT330" s="47"/>
      <c r="FU330" s="67"/>
      <c r="FV330" s="45" t="str">
        <f t="shared" si="1635"/>
        <v/>
      </c>
      <c r="FW330" s="45"/>
      <c r="FX330" s="45"/>
      <c r="FY330" s="45"/>
      <c r="FZ330" s="45" t="str">
        <f t="shared" si="1636"/>
        <v/>
      </c>
      <c r="GA330" s="45"/>
      <c r="GB330" s="45"/>
      <c r="GC330" s="45"/>
      <c r="GD330" s="45" t="str">
        <f t="shared" si="1594"/>
        <v/>
      </c>
      <c r="GE330" s="46" t="str">
        <f t="shared" si="1595"/>
        <v/>
      </c>
      <c r="GF330" s="37"/>
      <c r="GH330" s="47"/>
      <c r="GI330" s="67"/>
      <c r="GJ330" s="45" t="str">
        <f t="shared" si="1637"/>
        <v/>
      </c>
      <c r="GK330" s="45"/>
      <c r="GL330" s="45"/>
      <c r="GM330" s="45"/>
      <c r="GN330" s="45" t="str">
        <f t="shared" si="1638"/>
        <v/>
      </c>
      <c r="GO330" s="45"/>
      <c r="GP330" s="45"/>
      <c r="GQ330" s="45"/>
      <c r="GR330" s="45" t="str">
        <f t="shared" si="1596"/>
        <v/>
      </c>
      <c r="GS330" s="46" t="str">
        <f t="shared" si="1597"/>
        <v/>
      </c>
      <c r="GT330" s="37"/>
      <c r="GU330" s="61"/>
      <c r="GV330" s="75"/>
      <c r="GW330" s="84"/>
      <c r="GX330" s="76"/>
      <c r="GY330" s="76" t="str">
        <f t="shared" si="1668"/>
        <v/>
      </c>
      <c r="GZ330" s="76"/>
      <c r="HA330" s="76" t="str">
        <f t="shared" si="1669"/>
        <v/>
      </c>
      <c r="HB330" s="76"/>
      <c r="HC330" s="76" t="str">
        <f t="shared" si="1670"/>
        <v/>
      </c>
      <c r="HD330" s="76"/>
      <c r="HE330" s="78" t="str">
        <f>IF(GX328="","",HE326)</f>
        <v/>
      </c>
      <c r="HF330" s="79" t="str">
        <f>IF(GX327="","",HF326)</f>
        <v/>
      </c>
      <c r="HG330" s="76" t="str">
        <f t="shared" si="1671"/>
        <v/>
      </c>
      <c r="HH330" s="80" t="str">
        <f>IF(HC330="","",HG330/(GY328*100))</f>
        <v/>
      </c>
      <c r="HI330" s="37"/>
      <c r="HK330" s="75"/>
      <c r="HL330" s="76"/>
      <c r="HM330" s="76" t="str">
        <f t="shared" si="1672"/>
        <v/>
      </c>
      <c r="HN330" s="76"/>
      <c r="HO330" s="76" t="str">
        <f t="shared" si="1673"/>
        <v/>
      </c>
      <c r="HP330" s="76"/>
      <c r="HQ330" s="76" t="str">
        <f t="shared" si="1674"/>
        <v/>
      </c>
      <c r="HR330" s="76"/>
      <c r="HS330" s="78" t="str">
        <f t="shared" si="1675"/>
        <v/>
      </c>
      <c r="HT330" s="79" t="str">
        <f t="shared" si="1676"/>
        <v/>
      </c>
      <c r="HU330" s="76" t="str">
        <f t="shared" si="1677"/>
        <v/>
      </c>
      <c r="HV330" s="80" t="str">
        <f t="shared" si="1678"/>
        <v/>
      </c>
      <c r="HW330" s="37"/>
      <c r="HX330" s="360"/>
      <c r="HY330" s="75"/>
      <c r="HZ330" s="76"/>
      <c r="IA330" s="76" t="str">
        <f t="shared" si="1679"/>
        <v/>
      </c>
      <c r="IB330" s="76"/>
      <c r="IC330" s="76" t="str">
        <f t="shared" si="1680"/>
        <v/>
      </c>
      <c r="ID330" s="76"/>
      <c r="IE330" s="76" t="str">
        <f t="shared" si="1681"/>
        <v/>
      </c>
      <c r="IF330" s="76"/>
      <c r="IG330" s="78" t="str">
        <f t="shared" si="1682"/>
        <v/>
      </c>
      <c r="IH330" s="79" t="str">
        <f t="shared" si="1683"/>
        <v/>
      </c>
      <c r="II330" s="76" t="str">
        <f t="shared" si="1684"/>
        <v/>
      </c>
      <c r="IJ330" s="80" t="str">
        <f t="shared" si="1685"/>
        <v/>
      </c>
      <c r="IK330" s="37"/>
      <c r="IL330" s="29"/>
      <c r="IM330" s="75"/>
      <c r="IN330" s="76"/>
      <c r="IO330" s="76" t="str">
        <f t="shared" si="1686"/>
        <v/>
      </c>
      <c r="IP330" s="76"/>
      <c r="IQ330" s="76" t="str">
        <f t="shared" si="1687"/>
        <v/>
      </c>
      <c r="IR330" s="76"/>
      <c r="IS330" s="76" t="str">
        <f t="shared" si="1688"/>
        <v/>
      </c>
      <c r="IT330" s="76"/>
      <c r="IU330" s="78" t="str">
        <f t="shared" si="1689"/>
        <v/>
      </c>
      <c r="IV330" s="79" t="str">
        <f t="shared" si="1690"/>
        <v/>
      </c>
      <c r="IW330" s="76" t="str">
        <f t="shared" si="1691"/>
        <v/>
      </c>
      <c r="IX330" s="80" t="str">
        <f t="shared" si="1692"/>
        <v/>
      </c>
      <c r="IY330" s="37"/>
      <c r="IZ330" s="61"/>
      <c r="JA330" s="75"/>
      <c r="JB330" s="76"/>
      <c r="JC330" s="76" t="str">
        <f t="shared" si="1693"/>
        <v/>
      </c>
      <c r="JD330" s="76"/>
      <c r="JE330" s="76" t="str">
        <f t="shared" si="1694"/>
        <v/>
      </c>
      <c r="JF330" s="76"/>
      <c r="JG330" s="76" t="str">
        <f t="shared" si="1695"/>
        <v/>
      </c>
      <c r="JH330" s="76"/>
      <c r="JI330" s="78" t="str">
        <f t="shared" si="1696"/>
        <v/>
      </c>
      <c r="JJ330" s="79" t="str">
        <f t="shared" si="1697"/>
        <v/>
      </c>
      <c r="JK330" s="76" t="str">
        <f t="shared" si="1698"/>
        <v/>
      </c>
      <c r="JL330" s="80" t="str">
        <f t="shared" si="1699"/>
        <v/>
      </c>
      <c r="JM330" s="37"/>
      <c r="JN330" s="29"/>
      <c r="JO330" s="75"/>
      <c r="JP330" s="76"/>
      <c r="JQ330" s="76" t="str">
        <f t="shared" si="1700"/>
        <v/>
      </c>
      <c r="JR330" s="76"/>
      <c r="JS330" s="76" t="str">
        <f t="shared" si="1701"/>
        <v/>
      </c>
      <c r="JT330" s="76"/>
      <c r="JU330" s="76" t="str">
        <f t="shared" si="1702"/>
        <v/>
      </c>
      <c r="JV330" s="76"/>
      <c r="JW330" s="78" t="str">
        <f t="shared" si="1703"/>
        <v/>
      </c>
      <c r="JX330" s="79" t="str">
        <f t="shared" si="1704"/>
        <v/>
      </c>
      <c r="JY330" s="76" t="str">
        <f t="shared" si="1705"/>
        <v/>
      </c>
      <c r="JZ330" s="80" t="str">
        <f t="shared" si="1706"/>
        <v/>
      </c>
      <c r="KA330" s="37"/>
      <c r="KB330" s="51"/>
      <c r="KC330" s="75"/>
      <c r="KD330" s="76"/>
      <c r="KE330" s="76" t="str">
        <f>IF(KD330="","",KD330-KD326)</f>
        <v/>
      </c>
      <c r="KF330" s="76"/>
      <c r="KG330" s="76" t="str">
        <f>IF(KF330="","",KF330-KF326)</f>
        <v/>
      </c>
      <c r="KH330" s="76"/>
      <c r="KI330" s="76" t="str">
        <f>IF(KH330="","",KH326+KJ326-KH330)</f>
        <v/>
      </c>
      <c r="KJ330" s="76"/>
      <c r="KK330" s="78" t="str">
        <f>IF(KD330="","",KK326)</f>
        <v/>
      </c>
      <c r="KL330" s="79" t="str">
        <f>IF(KE330="","",KL326)</f>
        <v/>
      </c>
      <c r="KM330" s="76" t="str">
        <f>IF(KH330="","",KI330*KL330)</f>
        <v/>
      </c>
      <c r="KN330" s="80" t="str">
        <f>IF(KI330="","",KM330/(KE330*100))</f>
        <v/>
      </c>
      <c r="KO330" s="37"/>
      <c r="KP330" s="29"/>
      <c r="KQ330" s="75"/>
      <c r="KR330" s="76"/>
      <c r="KS330" s="76" t="str">
        <f>IF(KR330="","",KR330-KR326)</f>
        <v/>
      </c>
      <c r="KT330" s="76"/>
      <c r="KU330" s="76" t="str">
        <f>IF(KT330="","",KT330-KT326)</f>
        <v/>
      </c>
      <c r="KV330" s="76"/>
      <c r="KW330" s="76" t="str">
        <f>IF(KV330="","",KV326+KX326-KV330)</f>
        <v/>
      </c>
      <c r="KX330" s="76"/>
      <c r="KY330" s="78" t="str">
        <f>IF(KR330="","",KY326)</f>
        <v/>
      </c>
      <c r="KZ330" s="79" t="str">
        <f>IF(KS330="","",KZ326)</f>
        <v/>
      </c>
      <c r="LA330" s="76" t="str">
        <f>IF(KV330="","",KW330*KZ330)</f>
        <v/>
      </c>
      <c r="LB330" s="80" t="str">
        <f>IF(KW330="","",LA330/(KS330*100))</f>
        <v/>
      </c>
      <c r="LC330" s="37"/>
      <c r="LD330" s="29"/>
      <c r="LE330" s="52" t="str">
        <f>IF($A304="","",$A304)</f>
        <v/>
      </c>
      <c r="LF330" s="43"/>
      <c r="LG330" s="86" t="str">
        <f>IF(LF330="","",LF330-LF327)</f>
        <v/>
      </c>
      <c r="LH330" s="43"/>
      <c r="LI330" s="43" t="str">
        <f t="shared" si="1611"/>
        <v/>
      </c>
      <c r="LJ330" s="43"/>
      <c r="LK330" s="87" t="str">
        <f t="shared" si="1612"/>
        <v/>
      </c>
      <c r="LL330" s="43"/>
      <c r="LM330" s="65" t="str">
        <f>IF(LF330="","",LM327)</f>
        <v/>
      </c>
      <c r="LN330" s="48" t="str">
        <f>IF(LG330="","",LN327)</f>
        <v/>
      </c>
      <c r="LO330" s="87" t="str">
        <f t="shared" si="1613"/>
        <v/>
      </c>
      <c r="LP330" s="53"/>
      <c r="LQ330" s="37"/>
      <c r="LR330" s="29"/>
      <c r="LS330" s="47"/>
      <c r="LT330" s="67"/>
      <c r="LU330" s="45" t="str">
        <f t="shared" si="1639"/>
        <v/>
      </c>
      <c r="LV330" s="45"/>
      <c r="LW330" s="45"/>
      <c r="LX330" s="45"/>
      <c r="LY330" s="45" t="str">
        <f t="shared" si="1640"/>
        <v/>
      </c>
      <c r="LZ330" s="45"/>
      <c r="MA330" s="45"/>
      <c r="MB330" s="45"/>
      <c r="MC330" s="45" t="str">
        <f t="shared" si="1600"/>
        <v/>
      </c>
      <c r="MD330" s="46" t="str">
        <f t="shared" si="1601"/>
        <v/>
      </c>
      <c r="ME330" s="37"/>
      <c r="MF330" s="29"/>
      <c r="MG330" s="47"/>
      <c r="MH330" s="67"/>
      <c r="MI330" s="45" t="str">
        <f t="shared" si="1641"/>
        <v/>
      </c>
      <c r="MJ330" s="45"/>
      <c r="MK330" s="45"/>
      <c r="ML330" s="45"/>
      <c r="MM330" s="45" t="str">
        <f t="shared" si="1642"/>
        <v/>
      </c>
      <c r="MN330" s="45"/>
      <c r="MO330" s="45"/>
      <c r="MP330" s="45"/>
      <c r="MQ330" s="45" t="str">
        <f t="shared" si="1602"/>
        <v/>
      </c>
      <c r="MR330" s="46" t="str">
        <f t="shared" si="1603"/>
        <v/>
      </c>
      <c r="MS330" s="37"/>
      <c r="MT330" s="29"/>
      <c r="MU330" s="47"/>
      <c r="MV330" s="67"/>
      <c r="MW330" s="45" t="str">
        <f t="shared" si="1643"/>
        <v/>
      </c>
      <c r="MX330" s="45"/>
      <c r="MY330" s="45"/>
      <c r="MZ330" s="45"/>
      <c r="NA330" s="45" t="str">
        <f t="shared" si="1644"/>
        <v/>
      </c>
      <c r="NB330" s="45"/>
      <c r="NC330" s="45"/>
      <c r="ND330" s="45"/>
      <c r="NE330" s="45" t="str">
        <f t="shared" si="1604"/>
        <v/>
      </c>
      <c r="NF330" s="46" t="str">
        <f t="shared" si="1605"/>
        <v/>
      </c>
      <c r="NG330" s="37"/>
      <c r="NH330" s="29"/>
      <c r="NI330" s="47"/>
      <c r="NJ330" s="67"/>
      <c r="NK330" s="45" t="str">
        <f t="shared" si="1645"/>
        <v/>
      </c>
      <c r="NL330" s="45"/>
      <c r="NM330" s="45"/>
      <c r="NN330" s="45"/>
      <c r="NO330" s="45" t="str">
        <f t="shared" si="1646"/>
        <v/>
      </c>
      <c r="NP330" s="45"/>
      <c r="NQ330" s="45"/>
      <c r="NR330" s="45"/>
      <c r="NS330" s="45" t="str">
        <f t="shared" si="1606"/>
        <v/>
      </c>
      <c r="NT330" s="46" t="str">
        <f t="shared" si="1607"/>
        <v/>
      </c>
      <c r="NU330" s="37"/>
    </row>
    <row r="331" spans="1:385" ht="15" customHeight="1" thickTop="1" x14ac:dyDescent="0.25">
      <c r="A331" s="38"/>
      <c r="B331" s="39"/>
      <c r="C331" s="40"/>
      <c r="D331" s="40"/>
      <c r="E331" s="41"/>
      <c r="F331" s="41"/>
      <c r="G331" s="40"/>
      <c r="H331" s="42"/>
      <c r="I331" s="45"/>
      <c r="J331" s="45" t="str">
        <f t="shared" si="1614"/>
        <v/>
      </c>
      <c r="K331" s="45"/>
      <c r="L331" s="45"/>
      <c r="M331" s="45"/>
      <c r="N331" s="45" t="str">
        <f t="shared" si="1615"/>
        <v/>
      </c>
      <c r="O331" s="45"/>
      <c r="P331" s="45"/>
      <c r="Q331" s="45"/>
      <c r="R331" s="45" t="str">
        <f t="shared" si="1576"/>
        <v/>
      </c>
      <c r="S331" s="46" t="str">
        <f t="shared" si="1577"/>
        <v/>
      </c>
      <c r="T331" s="37"/>
      <c r="U331" s="29"/>
      <c r="V331" s="47"/>
      <c r="W331" s="67"/>
      <c r="X331" s="45" t="str">
        <f t="shared" si="1616"/>
        <v/>
      </c>
      <c r="Y331" s="45"/>
      <c r="Z331" s="45"/>
      <c r="AA331" s="45"/>
      <c r="AB331" s="45" t="str">
        <f t="shared" si="1617"/>
        <v/>
      </c>
      <c r="AC331" s="45"/>
      <c r="AD331" s="45"/>
      <c r="AE331" s="45"/>
      <c r="AF331" s="45" t="str">
        <f t="shared" si="1578"/>
        <v/>
      </c>
      <c r="AG331" s="46" t="str">
        <f t="shared" si="1579"/>
        <v/>
      </c>
      <c r="AH331" s="37"/>
      <c r="AI331" s="29"/>
      <c r="AJ331" s="47"/>
      <c r="AK331" s="45"/>
      <c r="AL331" s="45" t="str">
        <f t="shared" si="1618"/>
        <v/>
      </c>
      <c r="AM331" s="45"/>
      <c r="AN331" s="45" t="str">
        <f t="shared" si="1619"/>
        <v/>
      </c>
      <c r="AO331" s="45"/>
      <c r="AP331" s="45" t="str">
        <f t="shared" si="1620"/>
        <v/>
      </c>
      <c r="AQ331" s="45"/>
      <c r="AR331" s="45"/>
      <c r="AS331" s="45"/>
      <c r="AT331" s="45" t="str">
        <f t="shared" si="1580"/>
        <v/>
      </c>
      <c r="AU331" s="46" t="str">
        <f t="shared" si="1581"/>
        <v/>
      </c>
      <c r="AV331" s="37"/>
      <c r="AW331" s="29"/>
      <c r="AX331" s="47"/>
      <c r="AY331" s="45"/>
      <c r="AZ331" s="45" t="str">
        <f t="shared" si="1621"/>
        <v/>
      </c>
      <c r="BA331" s="45"/>
      <c r="BB331" s="45" t="str">
        <f t="shared" si="1622"/>
        <v/>
      </c>
      <c r="BC331" s="45"/>
      <c r="BD331" s="45" t="str">
        <f t="shared" si="1623"/>
        <v/>
      </c>
      <c r="BE331" s="45"/>
      <c r="BF331" s="45"/>
      <c r="BG331" s="45"/>
      <c r="BH331" s="45" t="str">
        <f t="shared" si="1582"/>
        <v/>
      </c>
      <c r="BI331" s="46" t="str">
        <f t="shared" si="1583"/>
        <v/>
      </c>
      <c r="BJ331" s="37"/>
      <c r="BK331" s="29"/>
      <c r="BL331" s="52" t="str">
        <f>IF($A301="","",$A301)</f>
        <v/>
      </c>
      <c r="BM331" s="43"/>
      <c r="BN331" s="43" t="str">
        <f t="shared" si="1647"/>
        <v/>
      </c>
      <c r="BO331" s="43"/>
      <c r="BP331" s="87" t="str">
        <f t="shared" si="1648"/>
        <v/>
      </c>
      <c r="BQ331" s="43"/>
      <c r="BR331" s="43" t="str">
        <f t="shared" si="1649"/>
        <v/>
      </c>
      <c r="BS331" s="43"/>
      <c r="BT331" s="44" t="str">
        <f t="shared" si="1650"/>
        <v/>
      </c>
      <c r="BU331" s="48" t="str">
        <f t="shared" si="1651"/>
        <v/>
      </c>
      <c r="BV331" s="45" t="str">
        <f t="shared" si="1652"/>
        <v/>
      </c>
      <c r="BW331" s="89" t="str">
        <f t="shared" si="1653"/>
        <v/>
      </c>
      <c r="BX331" s="37"/>
      <c r="BY331" s="57"/>
      <c r="BZ331" s="52" t="str">
        <f>IF($A301="","",$A301)</f>
        <v/>
      </c>
      <c r="CA331" s="43"/>
      <c r="CB331" s="43" t="str">
        <f t="shared" si="1654"/>
        <v/>
      </c>
      <c r="CC331" s="43"/>
      <c r="CD331" s="87" t="str">
        <f t="shared" si="1655"/>
        <v/>
      </c>
      <c r="CE331" s="43"/>
      <c r="CF331" s="43" t="str">
        <f t="shared" si="1656"/>
        <v/>
      </c>
      <c r="CG331" s="43"/>
      <c r="CH331" s="44" t="str">
        <f t="shared" si="1657"/>
        <v/>
      </c>
      <c r="CI331" s="48" t="str">
        <f t="shared" si="1658"/>
        <v/>
      </c>
      <c r="CJ331" s="45" t="str">
        <f t="shared" si="1659"/>
        <v/>
      </c>
      <c r="CK331" s="89" t="str">
        <f t="shared" si="1660"/>
        <v/>
      </c>
      <c r="CL331" s="37"/>
      <c r="CM331" s="29"/>
      <c r="CN331" s="52" t="str">
        <f>IF($A304="","",$A304)</f>
        <v/>
      </c>
      <c r="CO331" s="43"/>
      <c r="CP331" s="43" t="str">
        <f t="shared" si="1661"/>
        <v/>
      </c>
      <c r="CQ331" s="43"/>
      <c r="CR331" s="87" t="str">
        <f t="shared" si="1662"/>
        <v/>
      </c>
      <c r="CS331" s="43"/>
      <c r="CT331" s="43" t="str">
        <f t="shared" si="1663"/>
        <v/>
      </c>
      <c r="CU331" s="43"/>
      <c r="CV331" s="44" t="str">
        <f t="shared" si="1664"/>
        <v/>
      </c>
      <c r="CW331" s="48" t="str">
        <f t="shared" si="1665"/>
        <v/>
      </c>
      <c r="CX331" s="45" t="str">
        <f t="shared" si="1666"/>
        <v/>
      </c>
      <c r="CY331" s="89" t="str">
        <f t="shared" si="1667"/>
        <v/>
      </c>
      <c r="CZ331" s="37"/>
      <c r="DA331" s="29"/>
      <c r="DB331" s="47"/>
      <c r="DC331" s="67"/>
      <c r="DD331" s="45" t="str">
        <f t="shared" si="1624"/>
        <v/>
      </c>
      <c r="DE331" s="45"/>
      <c r="DF331" s="45"/>
      <c r="DG331" s="45"/>
      <c r="DH331" s="45" t="str">
        <f t="shared" si="1625"/>
        <v/>
      </c>
      <c r="DI331" s="45"/>
      <c r="DJ331" s="45"/>
      <c r="DK331" s="45"/>
      <c r="DL331" s="45" t="str">
        <f t="shared" si="1584"/>
        <v/>
      </c>
      <c r="DM331" s="46" t="str">
        <f t="shared" si="1585"/>
        <v/>
      </c>
      <c r="DN331" s="37"/>
      <c r="DO331" s="29"/>
      <c r="DP331" s="47"/>
      <c r="DQ331" s="45"/>
      <c r="DR331" s="45" t="str">
        <f t="shared" si="1626"/>
        <v/>
      </c>
      <c r="DS331" s="45"/>
      <c r="DT331" s="45" t="str">
        <f t="shared" si="1627"/>
        <v/>
      </c>
      <c r="DU331" s="45"/>
      <c r="DV331" s="45" t="str">
        <f t="shared" si="1628"/>
        <v/>
      </c>
      <c r="DW331" s="45"/>
      <c r="DX331" s="45"/>
      <c r="DY331" s="45"/>
      <c r="DZ331" s="45" t="str">
        <f t="shared" si="1586"/>
        <v/>
      </c>
      <c r="EA331" s="46" t="str">
        <f t="shared" si="1587"/>
        <v/>
      </c>
      <c r="EB331" s="37"/>
      <c r="ED331" s="47"/>
      <c r="EE331" s="67"/>
      <c r="EF331" s="45" t="str">
        <f t="shared" si="1629"/>
        <v/>
      </c>
      <c r="EG331" s="45"/>
      <c r="EH331" s="45"/>
      <c r="EI331" s="45"/>
      <c r="EJ331" s="45" t="str">
        <f t="shared" si="1630"/>
        <v/>
      </c>
      <c r="EK331" s="45"/>
      <c r="EL331" s="45"/>
      <c r="EM331" s="45"/>
      <c r="EN331" s="45" t="str">
        <f t="shared" si="1588"/>
        <v/>
      </c>
      <c r="EO331" s="46" t="str">
        <f t="shared" si="1589"/>
        <v/>
      </c>
      <c r="EP331" s="37"/>
      <c r="ER331" s="47"/>
      <c r="ES331" s="67"/>
      <c r="ET331" s="45" t="str">
        <f t="shared" si="1631"/>
        <v/>
      </c>
      <c r="EU331" s="45"/>
      <c r="EV331" s="45"/>
      <c r="EW331" s="45"/>
      <c r="EX331" s="45" t="str">
        <f t="shared" si="1632"/>
        <v/>
      </c>
      <c r="EY331" s="45"/>
      <c r="EZ331" s="45"/>
      <c r="FA331" s="45"/>
      <c r="FB331" s="45" t="str">
        <f t="shared" si="1590"/>
        <v/>
      </c>
      <c r="FC331" s="46" t="str">
        <f t="shared" si="1591"/>
        <v/>
      </c>
      <c r="FD331" s="37"/>
      <c r="FF331" s="47"/>
      <c r="FG331" s="67"/>
      <c r="FH331" s="45" t="str">
        <f t="shared" si="1633"/>
        <v/>
      </c>
      <c r="FI331" s="45"/>
      <c r="FJ331" s="45"/>
      <c r="FK331" s="45"/>
      <c r="FL331" s="45" t="str">
        <f t="shared" si="1634"/>
        <v/>
      </c>
      <c r="FM331" s="45"/>
      <c r="FN331" s="45"/>
      <c r="FO331" s="45"/>
      <c r="FP331" s="45" t="str">
        <f t="shared" si="1592"/>
        <v/>
      </c>
      <c r="FQ331" s="46" t="str">
        <f t="shared" si="1593"/>
        <v/>
      </c>
      <c r="FR331" s="37"/>
      <c r="FS331" s="29"/>
      <c r="FT331" s="47"/>
      <c r="FU331" s="67"/>
      <c r="FV331" s="45" t="str">
        <f t="shared" si="1635"/>
        <v/>
      </c>
      <c r="FW331" s="45"/>
      <c r="FX331" s="45"/>
      <c r="FY331" s="45"/>
      <c r="FZ331" s="45" t="str">
        <f t="shared" si="1636"/>
        <v/>
      </c>
      <c r="GA331" s="45"/>
      <c r="GB331" s="45"/>
      <c r="GC331" s="45"/>
      <c r="GD331" s="45" t="str">
        <f t="shared" si="1594"/>
        <v/>
      </c>
      <c r="GE331" s="46" t="str">
        <f t="shared" si="1595"/>
        <v/>
      </c>
      <c r="GF331" s="37"/>
      <c r="GH331" s="47"/>
      <c r="GI331" s="67"/>
      <c r="GJ331" s="45" t="str">
        <f t="shared" si="1637"/>
        <v/>
      </c>
      <c r="GK331" s="45"/>
      <c r="GL331" s="45"/>
      <c r="GM331" s="45"/>
      <c r="GN331" s="45" t="str">
        <f t="shared" si="1638"/>
        <v/>
      </c>
      <c r="GO331" s="45"/>
      <c r="GP331" s="45"/>
      <c r="GQ331" s="45"/>
      <c r="GR331" s="45" t="str">
        <f t="shared" si="1596"/>
        <v/>
      </c>
      <c r="GS331" s="46" t="str">
        <f t="shared" si="1597"/>
        <v/>
      </c>
      <c r="GT331" s="37"/>
      <c r="GU331" s="61"/>
      <c r="GV331" s="52" t="str">
        <f>IF($A301="","",$A301)</f>
        <v/>
      </c>
      <c r="GW331" s="62"/>
      <c r="GX331" s="43"/>
      <c r="GY331" s="43" t="str">
        <f t="shared" si="1668"/>
        <v/>
      </c>
      <c r="GZ331" s="43"/>
      <c r="HA331" s="87" t="str">
        <f t="shared" si="1669"/>
        <v/>
      </c>
      <c r="HB331" s="43"/>
      <c r="HC331" s="43" t="str">
        <f t="shared" si="1670"/>
        <v/>
      </c>
      <c r="HD331" s="43"/>
      <c r="HE331" s="44" t="str">
        <f>IF(GX331="","",HE327)</f>
        <v/>
      </c>
      <c r="HF331" s="48" t="str">
        <f>IF(GX331="","",HF327)</f>
        <v/>
      </c>
      <c r="HG331" s="45" t="str">
        <f t="shared" si="1671"/>
        <v/>
      </c>
      <c r="HH331" s="89" t="str">
        <f>IF(HC331="","",HG331/(GY331*100))</f>
        <v/>
      </c>
      <c r="HI331" s="37"/>
      <c r="HK331" s="52" t="str">
        <f>IF($A301="","",$A301)</f>
        <v/>
      </c>
      <c r="HL331" s="43"/>
      <c r="HM331" s="43" t="str">
        <f t="shared" si="1672"/>
        <v/>
      </c>
      <c r="HN331" s="43"/>
      <c r="HO331" s="87" t="str">
        <f t="shared" si="1673"/>
        <v/>
      </c>
      <c r="HP331" s="43"/>
      <c r="HQ331" s="43" t="str">
        <f t="shared" si="1674"/>
        <v/>
      </c>
      <c r="HR331" s="43"/>
      <c r="HS331" s="44" t="str">
        <f t="shared" si="1675"/>
        <v/>
      </c>
      <c r="HT331" s="48" t="str">
        <f t="shared" si="1676"/>
        <v/>
      </c>
      <c r="HU331" s="45" t="str">
        <f t="shared" si="1677"/>
        <v/>
      </c>
      <c r="HV331" s="89" t="str">
        <f t="shared" si="1678"/>
        <v/>
      </c>
      <c r="HW331" s="37"/>
      <c r="HX331" s="360"/>
      <c r="HY331" s="52" t="str">
        <f>IF($A301="","",$A301)</f>
        <v/>
      </c>
      <c r="HZ331" s="43"/>
      <c r="IA331" s="43" t="str">
        <f t="shared" si="1679"/>
        <v/>
      </c>
      <c r="IB331" s="43"/>
      <c r="IC331" s="87" t="str">
        <f t="shared" si="1680"/>
        <v/>
      </c>
      <c r="ID331" s="43"/>
      <c r="IE331" s="43" t="str">
        <f t="shared" si="1681"/>
        <v/>
      </c>
      <c r="IF331" s="43"/>
      <c r="IG331" s="44" t="str">
        <f t="shared" si="1682"/>
        <v/>
      </c>
      <c r="IH331" s="48" t="str">
        <f t="shared" si="1683"/>
        <v/>
      </c>
      <c r="II331" s="45" t="str">
        <f t="shared" si="1684"/>
        <v/>
      </c>
      <c r="IJ331" s="89" t="str">
        <f t="shared" si="1685"/>
        <v/>
      </c>
      <c r="IK331" s="37"/>
      <c r="IL331" s="29"/>
      <c r="IM331" s="52" t="str">
        <f>IF($A301="","",$A301)</f>
        <v/>
      </c>
      <c r="IN331" s="43"/>
      <c r="IO331" s="43" t="str">
        <f t="shared" si="1686"/>
        <v/>
      </c>
      <c r="IP331" s="43"/>
      <c r="IQ331" s="87" t="str">
        <f t="shared" si="1687"/>
        <v/>
      </c>
      <c r="IR331" s="43"/>
      <c r="IS331" s="43" t="str">
        <f t="shared" si="1688"/>
        <v/>
      </c>
      <c r="IT331" s="43"/>
      <c r="IU331" s="44" t="str">
        <f t="shared" si="1689"/>
        <v/>
      </c>
      <c r="IV331" s="48" t="str">
        <f t="shared" si="1690"/>
        <v/>
      </c>
      <c r="IW331" s="45" t="str">
        <f t="shared" si="1691"/>
        <v/>
      </c>
      <c r="IX331" s="89" t="str">
        <f t="shared" si="1692"/>
        <v/>
      </c>
      <c r="IY331" s="37"/>
      <c r="IZ331" s="61"/>
      <c r="JA331" s="52" t="str">
        <f>IF($A301="","",$A301)</f>
        <v/>
      </c>
      <c r="JB331" s="43"/>
      <c r="JC331" s="43" t="str">
        <f t="shared" si="1693"/>
        <v/>
      </c>
      <c r="JD331" s="43"/>
      <c r="JE331" s="87" t="str">
        <f t="shared" si="1694"/>
        <v/>
      </c>
      <c r="JF331" s="43"/>
      <c r="JG331" s="43" t="str">
        <f t="shared" si="1695"/>
        <v/>
      </c>
      <c r="JH331" s="43"/>
      <c r="JI331" s="44" t="str">
        <f t="shared" si="1696"/>
        <v/>
      </c>
      <c r="JJ331" s="48" t="str">
        <f t="shared" si="1697"/>
        <v/>
      </c>
      <c r="JK331" s="45" t="str">
        <f t="shared" si="1698"/>
        <v/>
      </c>
      <c r="JL331" s="89" t="str">
        <f t="shared" si="1699"/>
        <v/>
      </c>
      <c r="JM331" s="37"/>
      <c r="JN331" s="29"/>
      <c r="JO331" s="52" t="str">
        <f>IF($A301="","",$A301)</f>
        <v/>
      </c>
      <c r="JP331" s="43"/>
      <c r="JQ331" s="43" t="str">
        <f t="shared" si="1700"/>
        <v/>
      </c>
      <c r="JR331" s="43"/>
      <c r="JS331" s="87" t="str">
        <f t="shared" si="1701"/>
        <v/>
      </c>
      <c r="JT331" s="43"/>
      <c r="JU331" s="43" t="str">
        <f t="shared" si="1702"/>
        <v/>
      </c>
      <c r="JV331" s="43"/>
      <c r="JW331" s="44" t="str">
        <f t="shared" si="1703"/>
        <v/>
      </c>
      <c r="JX331" s="48" t="str">
        <f t="shared" si="1704"/>
        <v/>
      </c>
      <c r="JY331" s="45" t="str">
        <f t="shared" si="1705"/>
        <v/>
      </c>
      <c r="JZ331" s="89" t="str">
        <f t="shared" si="1706"/>
        <v/>
      </c>
      <c r="KA331" s="37"/>
      <c r="KB331" s="51"/>
      <c r="KC331" s="52" t="str">
        <f>IF($A301="","",$A301)</f>
        <v/>
      </c>
      <c r="KD331" s="43"/>
      <c r="KE331" s="43" t="str">
        <f>IF(KD331="","",KD331-KD327)</f>
        <v/>
      </c>
      <c r="KF331" s="43"/>
      <c r="KG331" s="87" t="str">
        <f>IF(KF331="","",KF331-KF327)</f>
        <v/>
      </c>
      <c r="KH331" s="43"/>
      <c r="KI331" s="43" t="str">
        <f>IF(KH331="","",KH327+KJ327-KH331)</f>
        <v/>
      </c>
      <c r="KJ331" s="43"/>
      <c r="KK331" s="44" t="str">
        <f>IF(KD331="","",KK327)</f>
        <v/>
      </c>
      <c r="KL331" s="48" t="str">
        <f>IF(KE331="","",KL327)</f>
        <v/>
      </c>
      <c r="KM331" s="45" t="str">
        <f>IF(KH331="","",KI331*KL331)</f>
        <v/>
      </c>
      <c r="KN331" s="89" t="str">
        <f>IF(KI331="","",KM331/(KE331*100))</f>
        <v/>
      </c>
      <c r="KO331" s="37"/>
      <c r="KP331" s="29"/>
      <c r="KQ331" s="52" t="str">
        <f>IF($A301="","",$A301)</f>
        <v/>
      </c>
      <c r="KR331" s="43"/>
      <c r="KS331" s="43" t="str">
        <f>IF(KR331="","",KR331-KR327)</f>
        <v/>
      </c>
      <c r="KT331" s="43"/>
      <c r="KU331" s="87" t="str">
        <f>IF(KT331="","",KT331-KT327)</f>
        <v/>
      </c>
      <c r="KV331" s="43"/>
      <c r="KW331" s="43" t="str">
        <f>IF(KV331="","",KV327+KX327-KV331)</f>
        <v/>
      </c>
      <c r="KX331" s="43"/>
      <c r="KY331" s="44" t="str">
        <f>IF(KR331="","",KY327)</f>
        <v/>
      </c>
      <c r="KZ331" s="48" t="str">
        <f>IF(KS331="","",KZ327)</f>
        <v/>
      </c>
      <c r="LA331" s="45" t="str">
        <f>IF(KV331="","",KW331*KZ331)</f>
        <v/>
      </c>
      <c r="LB331" s="89" t="str">
        <f>IF(KW331="","",LA331/(KS331*100))</f>
        <v/>
      </c>
      <c r="LC331" s="37"/>
      <c r="LD331" s="29"/>
      <c r="LE331" s="47"/>
      <c r="LF331" s="45"/>
      <c r="LG331" s="45"/>
      <c r="LH331" s="45"/>
      <c r="LI331" s="45" t="str">
        <f t="shared" si="1611"/>
        <v/>
      </c>
      <c r="LJ331" s="45"/>
      <c r="LK331" s="45" t="str">
        <f t="shared" si="1612"/>
        <v/>
      </c>
      <c r="LL331" s="45"/>
      <c r="LM331" s="73" t="str">
        <f>IF(LF330="","",LM328)</f>
        <v/>
      </c>
      <c r="LN331" s="67" t="str">
        <f>IF(LG330="","",LN328)</f>
        <v/>
      </c>
      <c r="LO331" s="45" t="str">
        <f t="shared" si="1613"/>
        <v/>
      </c>
      <c r="LP331" s="46"/>
      <c r="LQ331" s="37"/>
      <c r="LR331" s="29"/>
      <c r="LS331" s="47"/>
      <c r="LT331" s="67"/>
      <c r="LU331" s="45" t="str">
        <f t="shared" si="1639"/>
        <v/>
      </c>
      <c r="LV331" s="45"/>
      <c r="LW331" s="45"/>
      <c r="LX331" s="45"/>
      <c r="LY331" s="45" t="str">
        <f t="shared" si="1640"/>
        <v/>
      </c>
      <c r="LZ331" s="45"/>
      <c r="MA331" s="45"/>
      <c r="MB331" s="45"/>
      <c r="MC331" s="45" t="str">
        <f t="shared" si="1600"/>
        <v/>
      </c>
      <c r="MD331" s="46" t="str">
        <f t="shared" si="1601"/>
        <v/>
      </c>
      <c r="ME331" s="37"/>
      <c r="MF331" s="29"/>
      <c r="MG331" s="47"/>
      <c r="MH331" s="67"/>
      <c r="MI331" s="45" t="str">
        <f t="shared" si="1641"/>
        <v/>
      </c>
      <c r="MJ331" s="45"/>
      <c r="MK331" s="45"/>
      <c r="ML331" s="45"/>
      <c r="MM331" s="45" t="str">
        <f t="shared" si="1642"/>
        <v/>
      </c>
      <c r="MN331" s="45"/>
      <c r="MO331" s="45"/>
      <c r="MP331" s="45"/>
      <c r="MQ331" s="45" t="str">
        <f t="shared" si="1602"/>
        <v/>
      </c>
      <c r="MR331" s="46" t="str">
        <f t="shared" si="1603"/>
        <v/>
      </c>
      <c r="MS331" s="37"/>
      <c r="MT331" s="29"/>
      <c r="MU331" s="47"/>
      <c r="MV331" s="67"/>
      <c r="MW331" s="45" t="str">
        <f t="shared" si="1643"/>
        <v/>
      </c>
      <c r="MX331" s="45"/>
      <c r="MY331" s="45"/>
      <c r="MZ331" s="45"/>
      <c r="NA331" s="45" t="str">
        <f t="shared" si="1644"/>
        <v/>
      </c>
      <c r="NB331" s="45"/>
      <c r="NC331" s="45"/>
      <c r="ND331" s="45"/>
      <c r="NE331" s="45" t="str">
        <f t="shared" si="1604"/>
        <v/>
      </c>
      <c r="NF331" s="46" t="str">
        <f t="shared" si="1605"/>
        <v/>
      </c>
      <c r="NG331" s="37"/>
      <c r="NH331" s="29"/>
      <c r="NI331" s="47"/>
      <c r="NJ331" s="67"/>
      <c r="NK331" s="45" t="str">
        <f t="shared" si="1645"/>
        <v/>
      </c>
      <c r="NL331" s="45"/>
      <c r="NM331" s="45"/>
      <c r="NN331" s="45"/>
      <c r="NO331" s="45" t="str">
        <f t="shared" si="1646"/>
        <v/>
      </c>
      <c r="NP331" s="45"/>
      <c r="NQ331" s="45"/>
      <c r="NR331" s="45"/>
      <c r="NS331" s="45" t="str">
        <f t="shared" si="1606"/>
        <v/>
      </c>
      <c r="NT331" s="46" t="str">
        <f t="shared" si="1607"/>
        <v/>
      </c>
      <c r="NU331" s="37"/>
    </row>
    <row r="332" spans="1:385" ht="15" customHeight="1" thickBot="1" x14ac:dyDescent="0.3">
      <c r="A332" s="38"/>
      <c r="B332" s="39"/>
      <c r="C332" s="40"/>
      <c r="D332" s="40"/>
      <c r="E332" s="41"/>
      <c r="F332" s="41"/>
      <c r="G332" s="40"/>
      <c r="H332" s="42"/>
      <c r="I332" s="45"/>
      <c r="J332" s="45" t="str">
        <f t="shared" si="1614"/>
        <v/>
      </c>
      <c r="K332" s="45"/>
      <c r="L332" s="45"/>
      <c r="M332" s="45"/>
      <c r="N332" s="45" t="str">
        <f t="shared" si="1615"/>
        <v/>
      </c>
      <c r="O332" s="45"/>
      <c r="P332" s="45"/>
      <c r="Q332" s="45"/>
      <c r="R332" s="45" t="str">
        <f t="shared" si="1576"/>
        <v/>
      </c>
      <c r="S332" s="46" t="str">
        <f t="shared" si="1577"/>
        <v/>
      </c>
      <c r="T332" s="37"/>
      <c r="U332" s="29"/>
      <c r="V332" s="47"/>
      <c r="W332" s="67"/>
      <c r="X332" s="45" t="str">
        <f t="shared" si="1616"/>
        <v/>
      </c>
      <c r="Y332" s="45"/>
      <c r="Z332" s="45"/>
      <c r="AA332" s="45"/>
      <c r="AB332" s="45" t="str">
        <f t="shared" si="1617"/>
        <v/>
      </c>
      <c r="AC332" s="45"/>
      <c r="AD332" s="45"/>
      <c r="AE332" s="45"/>
      <c r="AF332" s="45" t="str">
        <f t="shared" si="1578"/>
        <v/>
      </c>
      <c r="AG332" s="46" t="str">
        <f t="shared" si="1579"/>
        <v/>
      </c>
      <c r="AH332" s="37"/>
      <c r="AI332" s="29"/>
      <c r="AJ332" s="47"/>
      <c r="AK332" s="45"/>
      <c r="AL332" s="45" t="str">
        <f t="shared" si="1618"/>
        <v/>
      </c>
      <c r="AM332" s="45"/>
      <c r="AN332" s="45" t="str">
        <f t="shared" si="1619"/>
        <v/>
      </c>
      <c r="AO332" s="45"/>
      <c r="AP332" s="45" t="str">
        <f t="shared" si="1620"/>
        <v/>
      </c>
      <c r="AQ332" s="45"/>
      <c r="AR332" s="45"/>
      <c r="AS332" s="45"/>
      <c r="AT332" s="45" t="str">
        <f t="shared" si="1580"/>
        <v/>
      </c>
      <c r="AU332" s="46" t="str">
        <f t="shared" si="1581"/>
        <v/>
      </c>
      <c r="AV332" s="37"/>
      <c r="AW332" s="29"/>
      <c r="AX332" s="47"/>
      <c r="AY332" s="45"/>
      <c r="AZ332" s="45" t="str">
        <f t="shared" si="1621"/>
        <v/>
      </c>
      <c r="BA332" s="45"/>
      <c r="BB332" s="45" t="str">
        <f t="shared" si="1622"/>
        <v/>
      </c>
      <c r="BC332" s="45"/>
      <c r="BD332" s="45" t="str">
        <f t="shared" si="1623"/>
        <v/>
      </c>
      <c r="BE332" s="45"/>
      <c r="BF332" s="45"/>
      <c r="BG332" s="45"/>
      <c r="BH332" s="45" t="str">
        <f t="shared" si="1582"/>
        <v/>
      </c>
      <c r="BI332" s="46" t="str">
        <f t="shared" si="1583"/>
        <v/>
      </c>
      <c r="BJ332" s="37"/>
      <c r="BK332" s="29"/>
      <c r="BL332" s="47"/>
      <c r="BM332" s="45"/>
      <c r="BN332" s="45" t="str">
        <f t="shared" si="1647"/>
        <v/>
      </c>
      <c r="BO332" s="45"/>
      <c r="BP332" s="45" t="str">
        <f t="shared" si="1648"/>
        <v/>
      </c>
      <c r="BQ332" s="45"/>
      <c r="BR332" s="45" t="str">
        <f t="shared" si="1649"/>
        <v/>
      </c>
      <c r="BS332" s="43"/>
      <c r="BT332" s="63" t="str">
        <f t="shared" si="1650"/>
        <v/>
      </c>
      <c r="BU332" s="67" t="str">
        <f t="shared" si="1651"/>
        <v/>
      </c>
      <c r="BV332" s="43" t="str">
        <f t="shared" si="1652"/>
        <v/>
      </c>
      <c r="BW332" s="46" t="str">
        <f t="shared" si="1653"/>
        <v/>
      </c>
      <c r="BX332" s="37"/>
      <c r="BY332" s="57"/>
      <c r="BZ332" s="47"/>
      <c r="CA332" s="45"/>
      <c r="CB332" s="45" t="str">
        <f t="shared" si="1654"/>
        <v/>
      </c>
      <c r="CC332" s="45"/>
      <c r="CD332" s="45" t="str">
        <f t="shared" si="1655"/>
        <v/>
      </c>
      <c r="CE332" s="45"/>
      <c r="CF332" s="45" t="str">
        <f t="shared" si="1656"/>
        <v/>
      </c>
      <c r="CG332" s="43"/>
      <c r="CH332" s="63" t="str">
        <f t="shared" si="1657"/>
        <v/>
      </c>
      <c r="CI332" s="67" t="str">
        <f t="shared" si="1658"/>
        <v/>
      </c>
      <c r="CJ332" s="43" t="str">
        <f t="shared" si="1659"/>
        <v/>
      </c>
      <c r="CK332" s="46" t="str">
        <f t="shared" si="1660"/>
        <v/>
      </c>
      <c r="CL332" s="37"/>
      <c r="CM332" s="29"/>
      <c r="CN332" s="47"/>
      <c r="CO332" s="45"/>
      <c r="CP332" s="45" t="str">
        <f t="shared" si="1661"/>
        <v/>
      </c>
      <c r="CQ332" s="45"/>
      <c r="CR332" s="45" t="str">
        <f t="shared" si="1662"/>
        <v/>
      </c>
      <c r="CS332" s="45"/>
      <c r="CT332" s="45" t="str">
        <f t="shared" si="1663"/>
        <v/>
      </c>
      <c r="CU332" s="43"/>
      <c r="CV332" s="63" t="str">
        <f t="shared" si="1664"/>
        <v/>
      </c>
      <c r="CW332" s="67" t="str">
        <f t="shared" si="1665"/>
        <v/>
      </c>
      <c r="CX332" s="43" t="str">
        <f t="shared" si="1666"/>
        <v/>
      </c>
      <c r="CY332" s="46" t="str">
        <f t="shared" si="1667"/>
        <v/>
      </c>
      <c r="CZ332" s="37"/>
      <c r="DA332" s="29"/>
      <c r="DB332" s="47"/>
      <c r="DC332" s="67"/>
      <c r="DD332" s="45" t="str">
        <f t="shared" si="1624"/>
        <v/>
      </c>
      <c r="DE332" s="45"/>
      <c r="DF332" s="45"/>
      <c r="DG332" s="45"/>
      <c r="DH332" s="45" t="str">
        <f t="shared" si="1625"/>
        <v/>
      </c>
      <c r="DI332" s="45"/>
      <c r="DJ332" s="45"/>
      <c r="DK332" s="45"/>
      <c r="DL332" s="45" t="str">
        <f t="shared" si="1584"/>
        <v/>
      </c>
      <c r="DM332" s="46" t="str">
        <f t="shared" si="1585"/>
        <v/>
      </c>
      <c r="DN332" s="37"/>
      <c r="DO332" s="29"/>
      <c r="DP332" s="47"/>
      <c r="DQ332" s="45"/>
      <c r="DR332" s="45" t="str">
        <f t="shared" si="1626"/>
        <v/>
      </c>
      <c r="DS332" s="45"/>
      <c r="DT332" s="45" t="str">
        <f t="shared" si="1627"/>
        <v/>
      </c>
      <c r="DU332" s="45"/>
      <c r="DV332" s="45" t="str">
        <f t="shared" si="1628"/>
        <v/>
      </c>
      <c r="DW332" s="45"/>
      <c r="DX332" s="45"/>
      <c r="DY332" s="45"/>
      <c r="DZ332" s="45" t="str">
        <f t="shared" si="1586"/>
        <v/>
      </c>
      <c r="EA332" s="46" t="str">
        <f t="shared" si="1587"/>
        <v/>
      </c>
      <c r="EB332" s="37"/>
      <c r="ED332" s="47"/>
      <c r="EE332" s="67"/>
      <c r="EF332" s="45" t="str">
        <f t="shared" si="1629"/>
        <v/>
      </c>
      <c r="EG332" s="45"/>
      <c r="EH332" s="45"/>
      <c r="EI332" s="45"/>
      <c r="EJ332" s="45" t="str">
        <f t="shared" si="1630"/>
        <v/>
      </c>
      <c r="EK332" s="45"/>
      <c r="EL332" s="45"/>
      <c r="EM332" s="45"/>
      <c r="EN332" s="45" t="str">
        <f t="shared" si="1588"/>
        <v/>
      </c>
      <c r="EO332" s="46" t="str">
        <f t="shared" si="1589"/>
        <v/>
      </c>
      <c r="EP332" s="37"/>
      <c r="ER332" s="47"/>
      <c r="ES332" s="67"/>
      <c r="ET332" s="45" t="str">
        <f t="shared" si="1631"/>
        <v/>
      </c>
      <c r="EU332" s="45"/>
      <c r="EV332" s="45"/>
      <c r="EW332" s="45"/>
      <c r="EX332" s="45" t="str">
        <f t="shared" si="1632"/>
        <v/>
      </c>
      <c r="EY332" s="45"/>
      <c r="EZ332" s="45"/>
      <c r="FA332" s="45"/>
      <c r="FB332" s="45" t="str">
        <f t="shared" si="1590"/>
        <v/>
      </c>
      <c r="FC332" s="46" t="str">
        <f t="shared" si="1591"/>
        <v/>
      </c>
      <c r="FD332" s="37"/>
      <c r="FF332" s="47"/>
      <c r="FG332" s="67"/>
      <c r="FH332" s="45" t="str">
        <f t="shared" si="1633"/>
        <v/>
      </c>
      <c r="FI332" s="45"/>
      <c r="FJ332" s="45"/>
      <c r="FK332" s="45"/>
      <c r="FL332" s="45" t="str">
        <f t="shared" si="1634"/>
        <v/>
      </c>
      <c r="FM332" s="45"/>
      <c r="FN332" s="45"/>
      <c r="FO332" s="45"/>
      <c r="FP332" s="45" t="str">
        <f t="shared" si="1592"/>
        <v/>
      </c>
      <c r="FQ332" s="46" t="str">
        <f t="shared" si="1593"/>
        <v/>
      </c>
      <c r="FR332" s="37"/>
      <c r="FS332" s="29"/>
      <c r="FT332" s="47"/>
      <c r="FU332" s="67"/>
      <c r="FV332" s="45" t="str">
        <f t="shared" si="1635"/>
        <v/>
      </c>
      <c r="FW332" s="45"/>
      <c r="FX332" s="45"/>
      <c r="FY332" s="45"/>
      <c r="FZ332" s="45" t="str">
        <f t="shared" si="1636"/>
        <v/>
      </c>
      <c r="GA332" s="45"/>
      <c r="GB332" s="45"/>
      <c r="GC332" s="45"/>
      <c r="GD332" s="45" t="str">
        <f t="shared" si="1594"/>
        <v/>
      </c>
      <c r="GE332" s="46" t="str">
        <f t="shared" si="1595"/>
        <v/>
      </c>
      <c r="GF332" s="37"/>
      <c r="GH332" s="47"/>
      <c r="GI332" s="67"/>
      <c r="GJ332" s="45" t="str">
        <f t="shared" si="1637"/>
        <v/>
      </c>
      <c r="GK332" s="45"/>
      <c r="GL332" s="45"/>
      <c r="GM332" s="45"/>
      <c r="GN332" s="45" t="str">
        <f t="shared" si="1638"/>
        <v/>
      </c>
      <c r="GO332" s="45"/>
      <c r="GP332" s="45"/>
      <c r="GQ332" s="45"/>
      <c r="GR332" s="45" t="str">
        <f t="shared" si="1596"/>
        <v/>
      </c>
      <c r="GS332" s="46" t="str">
        <f t="shared" si="1597"/>
        <v/>
      </c>
      <c r="GT332" s="37"/>
      <c r="GU332" s="61"/>
      <c r="GV332" s="47"/>
      <c r="GW332" s="30"/>
      <c r="GX332" s="45"/>
      <c r="GY332" s="45" t="str">
        <f t="shared" si="1668"/>
        <v/>
      </c>
      <c r="GZ332" s="45"/>
      <c r="HA332" s="45" t="str">
        <f t="shared" si="1669"/>
        <v/>
      </c>
      <c r="HB332" s="45"/>
      <c r="HC332" s="45" t="str">
        <f t="shared" si="1670"/>
        <v/>
      </c>
      <c r="HD332" s="43"/>
      <c r="HE332" s="63" t="str">
        <f>IF(GX332="","",HE328)</f>
        <v/>
      </c>
      <c r="HF332" s="67" t="str">
        <f>IF(GX331="","",HF328)</f>
        <v/>
      </c>
      <c r="HG332" s="43" t="str">
        <f t="shared" si="1671"/>
        <v/>
      </c>
      <c r="HH332" s="46" t="str">
        <f>IF(HC332="","",HG332/(GY332*100))</f>
        <v/>
      </c>
      <c r="HI332" s="37"/>
      <c r="HK332" s="47"/>
      <c r="HL332" s="45"/>
      <c r="HM332" s="45" t="str">
        <f t="shared" si="1672"/>
        <v/>
      </c>
      <c r="HN332" s="45"/>
      <c r="HO332" s="45" t="str">
        <f t="shared" si="1673"/>
        <v/>
      </c>
      <c r="HP332" s="45"/>
      <c r="HQ332" s="45" t="str">
        <f t="shared" si="1674"/>
        <v/>
      </c>
      <c r="HR332" s="43"/>
      <c r="HS332" s="63" t="str">
        <f t="shared" si="1675"/>
        <v/>
      </c>
      <c r="HT332" s="67" t="str">
        <f t="shared" si="1676"/>
        <v/>
      </c>
      <c r="HU332" s="43" t="str">
        <f t="shared" si="1677"/>
        <v/>
      </c>
      <c r="HV332" s="46" t="str">
        <f t="shared" si="1678"/>
        <v/>
      </c>
      <c r="HW332" s="37"/>
      <c r="HX332" s="360"/>
      <c r="HY332" s="47"/>
      <c r="HZ332" s="45"/>
      <c r="IA332" s="45" t="str">
        <f t="shared" si="1679"/>
        <v/>
      </c>
      <c r="IB332" s="45"/>
      <c r="IC332" s="45" t="str">
        <f t="shared" si="1680"/>
        <v/>
      </c>
      <c r="ID332" s="45"/>
      <c r="IE332" s="45" t="str">
        <f t="shared" si="1681"/>
        <v/>
      </c>
      <c r="IF332" s="43"/>
      <c r="IG332" s="63" t="str">
        <f t="shared" si="1682"/>
        <v/>
      </c>
      <c r="IH332" s="67" t="str">
        <f t="shared" si="1683"/>
        <v/>
      </c>
      <c r="II332" s="43" t="str">
        <f t="shared" si="1684"/>
        <v/>
      </c>
      <c r="IJ332" s="46" t="str">
        <f t="shared" si="1685"/>
        <v/>
      </c>
      <c r="IK332" s="37"/>
      <c r="IL332" s="29"/>
      <c r="IM332" s="47"/>
      <c r="IN332" s="45"/>
      <c r="IO332" s="45" t="str">
        <f t="shared" si="1686"/>
        <v/>
      </c>
      <c r="IP332" s="45"/>
      <c r="IQ332" s="45" t="str">
        <f t="shared" si="1687"/>
        <v/>
      </c>
      <c r="IR332" s="45"/>
      <c r="IS332" s="45" t="str">
        <f t="shared" si="1688"/>
        <v/>
      </c>
      <c r="IT332" s="43"/>
      <c r="IU332" s="63" t="str">
        <f t="shared" si="1689"/>
        <v/>
      </c>
      <c r="IV332" s="67" t="str">
        <f t="shared" si="1690"/>
        <v/>
      </c>
      <c r="IW332" s="43" t="str">
        <f t="shared" si="1691"/>
        <v/>
      </c>
      <c r="IX332" s="46" t="str">
        <f t="shared" si="1692"/>
        <v/>
      </c>
      <c r="IY332" s="37"/>
      <c r="IZ332" s="61"/>
      <c r="JA332" s="47"/>
      <c r="JB332" s="45"/>
      <c r="JC332" s="45" t="str">
        <f t="shared" si="1693"/>
        <v/>
      </c>
      <c r="JD332" s="45"/>
      <c r="JE332" s="45" t="str">
        <f t="shared" si="1694"/>
        <v/>
      </c>
      <c r="JF332" s="45"/>
      <c r="JG332" s="45" t="str">
        <f t="shared" si="1695"/>
        <v/>
      </c>
      <c r="JH332" s="43"/>
      <c r="JI332" s="63" t="str">
        <f t="shared" si="1696"/>
        <v/>
      </c>
      <c r="JJ332" s="67" t="str">
        <f t="shared" si="1697"/>
        <v/>
      </c>
      <c r="JK332" s="43" t="str">
        <f t="shared" si="1698"/>
        <v/>
      </c>
      <c r="JL332" s="46" t="str">
        <f t="shared" si="1699"/>
        <v/>
      </c>
      <c r="JM332" s="37"/>
      <c r="JN332" s="29"/>
      <c r="JO332" s="47"/>
      <c r="JP332" s="45"/>
      <c r="JQ332" s="45" t="str">
        <f t="shared" si="1700"/>
        <v/>
      </c>
      <c r="JR332" s="45"/>
      <c r="JS332" s="45" t="str">
        <f t="shared" si="1701"/>
        <v/>
      </c>
      <c r="JT332" s="45"/>
      <c r="JU332" s="45" t="str">
        <f t="shared" si="1702"/>
        <v/>
      </c>
      <c r="JV332" s="43"/>
      <c r="JW332" s="63" t="str">
        <f t="shared" si="1703"/>
        <v/>
      </c>
      <c r="JX332" s="67" t="str">
        <f t="shared" si="1704"/>
        <v/>
      </c>
      <c r="JY332" s="43" t="str">
        <f t="shared" si="1705"/>
        <v/>
      </c>
      <c r="JZ332" s="46" t="str">
        <f t="shared" si="1706"/>
        <v/>
      </c>
      <c r="KA332" s="37"/>
      <c r="KB332" s="51"/>
      <c r="KC332" s="47"/>
      <c r="KD332" s="45"/>
      <c r="KE332" s="45" t="str">
        <f>IF(KD332="","",KD332-KD328)</f>
        <v/>
      </c>
      <c r="KF332" s="45"/>
      <c r="KG332" s="45" t="str">
        <f>IF(KF332="","",KF332-KF328)</f>
        <v/>
      </c>
      <c r="KH332" s="45"/>
      <c r="KI332" s="45" t="str">
        <f>IF(KH332="","",KH328+KJ328-KH332)</f>
        <v/>
      </c>
      <c r="KJ332" s="43"/>
      <c r="KK332" s="63" t="str">
        <f>IF(KD332="","",KK328)</f>
        <v/>
      </c>
      <c r="KL332" s="67" t="str">
        <f>IF(KE332="","",KL328)</f>
        <v/>
      </c>
      <c r="KM332" s="43" t="str">
        <f>IF(KH332="","",KI332*KL332)</f>
        <v/>
      </c>
      <c r="KN332" s="46" t="str">
        <f>IF(KI332="","",KM332/(KE332*100))</f>
        <v/>
      </c>
      <c r="KO332" s="37"/>
      <c r="KP332" s="29"/>
      <c r="KQ332" s="47"/>
      <c r="KR332" s="45"/>
      <c r="KS332" s="45" t="str">
        <f>IF(KR332="","",KR332-KR328)</f>
        <v/>
      </c>
      <c r="KT332" s="45"/>
      <c r="KU332" s="45" t="str">
        <f>IF(KT332="","",KT332-KT328)</f>
        <v/>
      </c>
      <c r="KV332" s="45"/>
      <c r="KW332" s="45" t="str">
        <f>IF(KV332="","",KV328+KX328-KV332)</f>
        <v/>
      </c>
      <c r="KX332" s="43"/>
      <c r="KY332" s="63" t="str">
        <f>IF(KR332="","",KY328)</f>
        <v/>
      </c>
      <c r="KZ332" s="67" t="str">
        <f>IF(KS332="","",KZ328)</f>
        <v/>
      </c>
      <c r="LA332" s="43" t="str">
        <f>IF(KV332="","",KW332*KZ332)</f>
        <v/>
      </c>
      <c r="LB332" s="46" t="str">
        <f>IF(KW332="","",LA332/(KS332*100))</f>
        <v/>
      </c>
      <c r="LC332" s="37"/>
      <c r="LD332" s="29"/>
      <c r="LE332" s="75"/>
      <c r="LF332" s="76"/>
      <c r="LG332" s="76"/>
      <c r="LH332" s="76"/>
      <c r="LI332" s="76" t="str">
        <f t="shared" si="1611"/>
        <v/>
      </c>
      <c r="LJ332" s="76"/>
      <c r="LK332" s="76" t="str">
        <f t="shared" si="1612"/>
        <v/>
      </c>
      <c r="LL332" s="76"/>
      <c r="LM332" s="78" t="str">
        <f>IF(LF330="","",LM329)</f>
        <v/>
      </c>
      <c r="LN332" s="79" t="str">
        <f>IF(LG330="","",LN329)</f>
        <v/>
      </c>
      <c r="LO332" s="76" t="str">
        <f t="shared" si="1613"/>
        <v/>
      </c>
      <c r="LP332" s="80"/>
      <c r="LQ332" s="37"/>
      <c r="LR332" s="29"/>
      <c r="LS332" s="47"/>
      <c r="LT332" s="67"/>
      <c r="LU332" s="45" t="str">
        <f t="shared" si="1639"/>
        <v/>
      </c>
      <c r="LV332" s="45"/>
      <c r="LW332" s="45"/>
      <c r="LX332" s="45"/>
      <c r="LY332" s="45" t="str">
        <f t="shared" si="1640"/>
        <v/>
      </c>
      <c r="LZ332" s="45"/>
      <c r="MA332" s="45"/>
      <c r="MB332" s="45"/>
      <c r="MC332" s="45" t="str">
        <f t="shared" si="1600"/>
        <v/>
      </c>
      <c r="MD332" s="46" t="str">
        <f t="shared" si="1601"/>
        <v/>
      </c>
      <c r="ME332" s="37"/>
      <c r="MF332" s="29"/>
      <c r="MG332" s="47"/>
      <c r="MH332" s="67"/>
      <c r="MI332" s="45" t="str">
        <f t="shared" si="1641"/>
        <v/>
      </c>
      <c r="MJ332" s="45"/>
      <c r="MK332" s="45"/>
      <c r="ML332" s="45"/>
      <c r="MM332" s="45" t="str">
        <f t="shared" si="1642"/>
        <v/>
      </c>
      <c r="MN332" s="45"/>
      <c r="MO332" s="45"/>
      <c r="MP332" s="45"/>
      <c r="MQ332" s="45" t="str">
        <f t="shared" si="1602"/>
        <v/>
      </c>
      <c r="MR332" s="46" t="str">
        <f t="shared" si="1603"/>
        <v/>
      </c>
      <c r="MS332" s="37"/>
      <c r="MT332" s="29"/>
      <c r="MU332" s="47"/>
      <c r="MV332" s="67"/>
      <c r="MW332" s="45" t="str">
        <f t="shared" si="1643"/>
        <v/>
      </c>
      <c r="MX332" s="45"/>
      <c r="MY332" s="45"/>
      <c r="MZ332" s="45"/>
      <c r="NA332" s="45" t="str">
        <f t="shared" si="1644"/>
        <v/>
      </c>
      <c r="NB332" s="45"/>
      <c r="NC332" s="45"/>
      <c r="ND332" s="45"/>
      <c r="NE332" s="45" t="str">
        <f t="shared" si="1604"/>
        <v/>
      </c>
      <c r="NF332" s="46" t="str">
        <f t="shared" si="1605"/>
        <v/>
      </c>
      <c r="NG332" s="37"/>
      <c r="NH332" s="29"/>
      <c r="NI332" s="47"/>
      <c r="NJ332" s="67"/>
      <c r="NK332" s="45" t="str">
        <f t="shared" si="1645"/>
        <v/>
      </c>
      <c r="NL332" s="45"/>
      <c r="NM332" s="45"/>
      <c r="NN332" s="45"/>
      <c r="NO332" s="45" t="str">
        <f t="shared" si="1646"/>
        <v/>
      </c>
      <c r="NP332" s="45"/>
      <c r="NQ332" s="45"/>
      <c r="NR332" s="45"/>
      <c r="NS332" s="45" t="str">
        <f t="shared" si="1606"/>
        <v/>
      </c>
      <c r="NT332" s="46" t="str">
        <f t="shared" si="1607"/>
        <v/>
      </c>
      <c r="NU332" s="37"/>
    </row>
    <row r="333" spans="1:385" ht="15" customHeight="1" thickTop="1" x14ac:dyDescent="0.25">
      <c r="A333" s="38"/>
      <c r="B333" s="39"/>
      <c r="C333" s="40"/>
      <c r="D333" s="40"/>
      <c r="E333" s="41"/>
      <c r="F333" s="41"/>
      <c r="G333" s="40"/>
      <c r="H333" s="42"/>
      <c r="I333" s="45"/>
      <c r="J333" s="45" t="str">
        <f t="shared" si="1614"/>
        <v/>
      </c>
      <c r="K333" s="45"/>
      <c r="L333" s="45"/>
      <c r="M333" s="45"/>
      <c r="N333" s="45" t="str">
        <f t="shared" si="1615"/>
        <v/>
      </c>
      <c r="O333" s="45"/>
      <c r="P333" s="45"/>
      <c r="Q333" s="45"/>
      <c r="R333" s="45" t="str">
        <f t="shared" si="1576"/>
        <v/>
      </c>
      <c r="S333" s="46" t="str">
        <f t="shared" si="1577"/>
        <v/>
      </c>
      <c r="T333" s="37"/>
      <c r="U333" s="29"/>
      <c r="V333" s="47"/>
      <c r="W333" s="67"/>
      <c r="X333" s="45" t="str">
        <f t="shared" si="1616"/>
        <v/>
      </c>
      <c r="Y333" s="45"/>
      <c r="Z333" s="45"/>
      <c r="AA333" s="45"/>
      <c r="AB333" s="45" t="str">
        <f t="shared" si="1617"/>
        <v/>
      </c>
      <c r="AC333" s="45"/>
      <c r="AD333" s="45"/>
      <c r="AE333" s="45"/>
      <c r="AF333" s="45" t="str">
        <f t="shared" si="1578"/>
        <v/>
      </c>
      <c r="AG333" s="46" t="str">
        <f t="shared" si="1579"/>
        <v/>
      </c>
      <c r="AH333" s="37"/>
      <c r="AI333" s="29"/>
      <c r="AJ333" s="47"/>
      <c r="AK333" s="45"/>
      <c r="AL333" s="45" t="str">
        <f t="shared" si="1618"/>
        <v/>
      </c>
      <c r="AM333" s="45"/>
      <c r="AN333" s="45" t="str">
        <f t="shared" si="1619"/>
        <v/>
      </c>
      <c r="AO333" s="45"/>
      <c r="AP333" s="45" t="str">
        <f t="shared" si="1620"/>
        <v/>
      </c>
      <c r="AQ333" s="45"/>
      <c r="AR333" s="45"/>
      <c r="AS333" s="45"/>
      <c r="AT333" s="45" t="str">
        <f t="shared" si="1580"/>
        <v/>
      </c>
      <c r="AU333" s="46" t="str">
        <f t="shared" si="1581"/>
        <v/>
      </c>
      <c r="AV333" s="37"/>
      <c r="AW333" s="29"/>
      <c r="AX333" s="47"/>
      <c r="AY333" s="45"/>
      <c r="AZ333" s="45" t="str">
        <f t="shared" si="1621"/>
        <v/>
      </c>
      <c r="BA333" s="45"/>
      <c r="BB333" s="45" t="str">
        <f t="shared" si="1622"/>
        <v/>
      </c>
      <c r="BC333" s="45"/>
      <c r="BD333" s="45" t="str">
        <f t="shared" si="1623"/>
        <v/>
      </c>
      <c r="BE333" s="45"/>
      <c r="BF333" s="45"/>
      <c r="BG333" s="45"/>
      <c r="BH333" s="45" t="str">
        <f t="shared" si="1582"/>
        <v/>
      </c>
      <c r="BI333" s="46" t="str">
        <f t="shared" si="1583"/>
        <v/>
      </c>
      <c r="BJ333" s="37"/>
      <c r="BK333" s="29"/>
      <c r="BL333" s="47"/>
      <c r="BM333" s="45"/>
      <c r="BN333" s="45" t="str">
        <f t="shared" si="1647"/>
        <v/>
      </c>
      <c r="BO333" s="45"/>
      <c r="BP333" s="45" t="str">
        <f t="shared" si="1648"/>
        <v/>
      </c>
      <c r="BQ333" s="45"/>
      <c r="BR333" s="45" t="str">
        <f t="shared" si="1649"/>
        <v/>
      </c>
      <c r="BS333" s="27"/>
      <c r="BT333" s="63" t="str">
        <f t="shared" si="1650"/>
        <v/>
      </c>
      <c r="BU333" s="67" t="str">
        <f t="shared" si="1651"/>
        <v/>
      </c>
      <c r="BV333" s="45" t="str">
        <f t="shared" si="1652"/>
        <v/>
      </c>
      <c r="BW333" s="46" t="str">
        <f t="shared" si="1653"/>
        <v/>
      </c>
      <c r="BX333" s="37"/>
      <c r="BY333" s="57"/>
      <c r="BZ333" s="47"/>
      <c r="CA333" s="45"/>
      <c r="CB333" s="45" t="str">
        <f t="shared" si="1654"/>
        <v/>
      </c>
      <c r="CC333" s="45"/>
      <c r="CD333" s="45" t="str">
        <f t="shared" si="1655"/>
        <v/>
      </c>
      <c r="CE333" s="45"/>
      <c r="CF333" s="45" t="str">
        <f t="shared" si="1656"/>
        <v/>
      </c>
      <c r="CG333" s="27"/>
      <c r="CH333" s="63" t="str">
        <f t="shared" si="1657"/>
        <v/>
      </c>
      <c r="CI333" s="67" t="str">
        <f t="shared" si="1658"/>
        <v/>
      </c>
      <c r="CJ333" s="45" t="str">
        <f t="shared" si="1659"/>
        <v/>
      </c>
      <c r="CK333" s="46" t="str">
        <f t="shared" si="1660"/>
        <v/>
      </c>
      <c r="CL333" s="37"/>
      <c r="CM333" s="29"/>
      <c r="CN333" s="47"/>
      <c r="CO333" s="45"/>
      <c r="CP333" s="45" t="str">
        <f t="shared" si="1661"/>
        <v/>
      </c>
      <c r="CQ333" s="45"/>
      <c r="CR333" s="45" t="str">
        <f t="shared" si="1662"/>
        <v/>
      </c>
      <c r="CS333" s="45"/>
      <c r="CT333" s="45" t="str">
        <f t="shared" si="1663"/>
        <v/>
      </c>
      <c r="CU333" s="27"/>
      <c r="CV333" s="63" t="str">
        <f t="shared" si="1664"/>
        <v/>
      </c>
      <c r="CW333" s="67" t="str">
        <f t="shared" si="1665"/>
        <v/>
      </c>
      <c r="CX333" s="45" t="str">
        <f t="shared" si="1666"/>
        <v/>
      </c>
      <c r="CY333" s="46" t="str">
        <f t="shared" si="1667"/>
        <v/>
      </c>
      <c r="CZ333" s="37"/>
      <c r="DA333" s="29"/>
      <c r="DB333" s="47"/>
      <c r="DC333" s="67"/>
      <c r="DD333" s="45" t="str">
        <f t="shared" si="1624"/>
        <v/>
      </c>
      <c r="DE333" s="45"/>
      <c r="DF333" s="45"/>
      <c r="DG333" s="45"/>
      <c r="DH333" s="45" t="str">
        <f t="shared" si="1625"/>
        <v/>
      </c>
      <c r="DI333" s="45"/>
      <c r="DJ333" s="45"/>
      <c r="DK333" s="45"/>
      <c r="DL333" s="45" t="str">
        <f t="shared" si="1584"/>
        <v/>
      </c>
      <c r="DM333" s="46" t="str">
        <f t="shared" si="1585"/>
        <v/>
      </c>
      <c r="DN333" s="37"/>
      <c r="DO333" s="29"/>
      <c r="DP333" s="47"/>
      <c r="DQ333" s="45"/>
      <c r="DR333" s="45" t="str">
        <f t="shared" si="1626"/>
        <v/>
      </c>
      <c r="DS333" s="45"/>
      <c r="DT333" s="45" t="str">
        <f t="shared" si="1627"/>
        <v/>
      </c>
      <c r="DU333" s="45"/>
      <c r="DV333" s="45" t="str">
        <f t="shared" si="1628"/>
        <v/>
      </c>
      <c r="DW333" s="45"/>
      <c r="DX333" s="45"/>
      <c r="DY333" s="45"/>
      <c r="DZ333" s="45" t="str">
        <f t="shared" si="1586"/>
        <v/>
      </c>
      <c r="EA333" s="46" t="str">
        <f t="shared" si="1587"/>
        <v/>
      </c>
      <c r="EB333" s="37"/>
      <c r="ED333" s="47"/>
      <c r="EE333" s="67"/>
      <c r="EF333" s="45" t="str">
        <f t="shared" si="1629"/>
        <v/>
      </c>
      <c r="EG333" s="45"/>
      <c r="EH333" s="45"/>
      <c r="EI333" s="45"/>
      <c r="EJ333" s="45" t="str">
        <f t="shared" si="1630"/>
        <v/>
      </c>
      <c r="EK333" s="45"/>
      <c r="EL333" s="45"/>
      <c r="EM333" s="45"/>
      <c r="EN333" s="45" t="str">
        <f t="shared" si="1588"/>
        <v/>
      </c>
      <c r="EO333" s="46" t="str">
        <f t="shared" si="1589"/>
        <v/>
      </c>
      <c r="EP333" s="37"/>
      <c r="ER333" s="47"/>
      <c r="ES333" s="67"/>
      <c r="ET333" s="45" t="str">
        <f t="shared" si="1631"/>
        <v/>
      </c>
      <c r="EU333" s="45"/>
      <c r="EV333" s="45"/>
      <c r="EW333" s="45"/>
      <c r="EX333" s="45" t="str">
        <f t="shared" si="1632"/>
        <v/>
      </c>
      <c r="EY333" s="45"/>
      <c r="EZ333" s="45"/>
      <c r="FA333" s="45"/>
      <c r="FB333" s="45" t="str">
        <f t="shared" si="1590"/>
        <v/>
      </c>
      <c r="FC333" s="46" t="str">
        <f t="shared" si="1591"/>
        <v/>
      </c>
      <c r="FD333" s="37"/>
      <c r="FF333" s="47"/>
      <c r="FG333" s="67"/>
      <c r="FH333" s="45" t="str">
        <f t="shared" si="1633"/>
        <v/>
      </c>
      <c r="FI333" s="45"/>
      <c r="FJ333" s="45"/>
      <c r="FK333" s="45"/>
      <c r="FL333" s="45" t="str">
        <f t="shared" si="1634"/>
        <v/>
      </c>
      <c r="FM333" s="45"/>
      <c r="FN333" s="45"/>
      <c r="FO333" s="45"/>
      <c r="FP333" s="45" t="str">
        <f t="shared" si="1592"/>
        <v/>
      </c>
      <c r="FQ333" s="46" t="str">
        <f t="shared" si="1593"/>
        <v/>
      </c>
      <c r="FR333" s="37"/>
      <c r="FS333" s="29"/>
      <c r="FT333" s="47"/>
      <c r="FU333" s="67"/>
      <c r="FV333" s="45" t="str">
        <f t="shared" si="1635"/>
        <v/>
      </c>
      <c r="FW333" s="45"/>
      <c r="FX333" s="45"/>
      <c r="FY333" s="45"/>
      <c r="FZ333" s="45" t="str">
        <f t="shared" si="1636"/>
        <v/>
      </c>
      <c r="GA333" s="45"/>
      <c r="GB333" s="45"/>
      <c r="GC333" s="45"/>
      <c r="GD333" s="45" t="str">
        <f t="shared" si="1594"/>
        <v/>
      </c>
      <c r="GE333" s="46" t="str">
        <f t="shared" si="1595"/>
        <v/>
      </c>
      <c r="GF333" s="37"/>
      <c r="GH333" s="47"/>
      <c r="GI333" s="67"/>
      <c r="GJ333" s="45" t="str">
        <f t="shared" si="1637"/>
        <v/>
      </c>
      <c r="GK333" s="45"/>
      <c r="GL333" s="45"/>
      <c r="GM333" s="45"/>
      <c r="GN333" s="45" t="str">
        <f t="shared" si="1638"/>
        <v/>
      </c>
      <c r="GO333" s="45"/>
      <c r="GP333" s="45"/>
      <c r="GQ333" s="45"/>
      <c r="GR333" s="45" t="str">
        <f t="shared" si="1596"/>
        <v/>
      </c>
      <c r="GS333" s="46" t="str">
        <f t="shared" si="1597"/>
        <v/>
      </c>
      <c r="GT333" s="37"/>
      <c r="GU333" s="61"/>
      <c r="GV333" s="47"/>
      <c r="GW333" s="30"/>
      <c r="GX333" s="45"/>
      <c r="GY333" s="45" t="str">
        <f t="shared" si="1668"/>
        <v/>
      </c>
      <c r="GZ333" s="45"/>
      <c r="HA333" s="45" t="str">
        <f t="shared" si="1669"/>
        <v/>
      </c>
      <c r="HB333" s="45"/>
      <c r="HC333" s="45" t="str">
        <f t="shared" si="1670"/>
        <v/>
      </c>
      <c r="HD333" s="27"/>
      <c r="HE333" s="63" t="str">
        <f>IF(GX331="","",HE329)</f>
        <v/>
      </c>
      <c r="HF333" s="67" t="str">
        <f>IF(GX331="","",HF329)</f>
        <v/>
      </c>
      <c r="HG333" s="45" t="str">
        <f t="shared" si="1671"/>
        <v/>
      </c>
      <c r="HH333" s="46" t="str">
        <f>IF(HC333="","",HG333/(GY332*100))</f>
        <v/>
      </c>
      <c r="HI333" s="37"/>
      <c r="HK333" s="47"/>
      <c r="HL333" s="45"/>
      <c r="HM333" s="45" t="str">
        <f t="shared" si="1672"/>
        <v/>
      </c>
      <c r="HN333" s="45"/>
      <c r="HO333" s="45" t="str">
        <f t="shared" si="1673"/>
        <v/>
      </c>
      <c r="HP333" s="45"/>
      <c r="HQ333" s="45" t="str">
        <f t="shared" si="1674"/>
        <v/>
      </c>
      <c r="HR333" s="27"/>
      <c r="HS333" s="63" t="str">
        <f t="shared" si="1675"/>
        <v/>
      </c>
      <c r="HT333" s="67" t="str">
        <f t="shared" si="1676"/>
        <v/>
      </c>
      <c r="HU333" s="45" t="str">
        <f t="shared" si="1677"/>
        <v/>
      </c>
      <c r="HV333" s="46" t="str">
        <f t="shared" si="1678"/>
        <v/>
      </c>
      <c r="HW333" s="37"/>
      <c r="HX333" s="360"/>
      <c r="HY333" s="47"/>
      <c r="HZ333" s="45"/>
      <c r="IA333" s="45" t="str">
        <f t="shared" si="1679"/>
        <v/>
      </c>
      <c r="IB333" s="45"/>
      <c r="IC333" s="45" t="str">
        <f t="shared" si="1680"/>
        <v/>
      </c>
      <c r="ID333" s="45"/>
      <c r="IE333" s="45" t="str">
        <f t="shared" si="1681"/>
        <v/>
      </c>
      <c r="IF333" s="27"/>
      <c r="IG333" s="63" t="str">
        <f t="shared" si="1682"/>
        <v/>
      </c>
      <c r="IH333" s="67" t="str">
        <f t="shared" si="1683"/>
        <v/>
      </c>
      <c r="II333" s="45" t="str">
        <f t="shared" si="1684"/>
        <v/>
      </c>
      <c r="IJ333" s="46" t="str">
        <f t="shared" si="1685"/>
        <v/>
      </c>
      <c r="IK333" s="37"/>
      <c r="IL333" s="29"/>
      <c r="IM333" s="47"/>
      <c r="IN333" s="45"/>
      <c r="IO333" s="45" t="str">
        <f t="shared" si="1686"/>
        <v/>
      </c>
      <c r="IP333" s="45"/>
      <c r="IQ333" s="45" t="str">
        <f t="shared" si="1687"/>
        <v/>
      </c>
      <c r="IR333" s="45"/>
      <c r="IS333" s="45" t="str">
        <f t="shared" si="1688"/>
        <v/>
      </c>
      <c r="IT333" s="27"/>
      <c r="IU333" s="63" t="str">
        <f t="shared" si="1689"/>
        <v/>
      </c>
      <c r="IV333" s="67" t="str">
        <f t="shared" si="1690"/>
        <v/>
      </c>
      <c r="IW333" s="45" t="str">
        <f t="shared" si="1691"/>
        <v/>
      </c>
      <c r="IX333" s="46" t="str">
        <f t="shared" si="1692"/>
        <v/>
      </c>
      <c r="IY333" s="37"/>
      <c r="IZ333" s="61"/>
      <c r="JA333" s="47"/>
      <c r="JB333" s="45"/>
      <c r="JC333" s="45" t="str">
        <f t="shared" si="1693"/>
        <v/>
      </c>
      <c r="JD333" s="45"/>
      <c r="JE333" s="45" t="str">
        <f t="shared" si="1694"/>
        <v/>
      </c>
      <c r="JF333" s="45"/>
      <c r="JG333" s="45" t="str">
        <f t="shared" si="1695"/>
        <v/>
      </c>
      <c r="JH333" s="27"/>
      <c r="JI333" s="63" t="str">
        <f t="shared" si="1696"/>
        <v/>
      </c>
      <c r="JJ333" s="67" t="str">
        <f t="shared" si="1697"/>
        <v/>
      </c>
      <c r="JK333" s="45" t="str">
        <f t="shared" si="1698"/>
        <v/>
      </c>
      <c r="JL333" s="46" t="str">
        <f t="shared" si="1699"/>
        <v/>
      </c>
      <c r="JM333" s="37"/>
      <c r="JN333" s="29"/>
      <c r="JO333" s="47"/>
      <c r="JP333" s="45"/>
      <c r="JQ333" s="45" t="str">
        <f t="shared" si="1700"/>
        <v/>
      </c>
      <c r="JR333" s="45"/>
      <c r="JS333" s="45" t="str">
        <f t="shared" si="1701"/>
        <v/>
      </c>
      <c r="JT333" s="45"/>
      <c r="JU333" s="45" t="str">
        <f t="shared" si="1702"/>
        <v/>
      </c>
      <c r="JV333" s="27"/>
      <c r="JW333" s="63" t="str">
        <f t="shared" si="1703"/>
        <v/>
      </c>
      <c r="JX333" s="67" t="str">
        <f t="shared" si="1704"/>
        <v/>
      </c>
      <c r="JY333" s="45" t="str">
        <f t="shared" si="1705"/>
        <v/>
      </c>
      <c r="JZ333" s="46" t="str">
        <f t="shared" si="1706"/>
        <v/>
      </c>
      <c r="KA333" s="37"/>
      <c r="KB333" s="51"/>
      <c r="KC333" s="47"/>
      <c r="KD333" s="45"/>
      <c r="KE333" s="45" t="str">
        <f>IF(KD333="","",KD333-KD329)</f>
        <v/>
      </c>
      <c r="KF333" s="45"/>
      <c r="KG333" s="45" t="str">
        <f>IF(KF333="","",KF333-KF329)</f>
        <v/>
      </c>
      <c r="KH333" s="45"/>
      <c r="KI333" s="45" t="str">
        <f>IF(KH333="","",KH329+KJ329-KH333)</f>
        <v/>
      </c>
      <c r="KJ333" s="27"/>
      <c r="KK333" s="63" t="str">
        <f>IF(KD333="","",KK329)</f>
        <v/>
      </c>
      <c r="KL333" s="67" t="str">
        <f>IF(KE333="","",KL329)</f>
        <v/>
      </c>
      <c r="KM333" s="45" t="str">
        <f>IF(KH333="","",KI333*KL333)</f>
        <v/>
      </c>
      <c r="KN333" s="46" t="str">
        <f>IF(KI333="","",KM333/(KE333*100))</f>
        <v/>
      </c>
      <c r="KO333" s="37"/>
      <c r="KP333" s="29"/>
      <c r="KQ333" s="47"/>
      <c r="KR333" s="45"/>
      <c r="KS333" s="45" t="str">
        <f>IF(KR333="","",KR333-KR329)</f>
        <v/>
      </c>
      <c r="KT333" s="45"/>
      <c r="KU333" s="45" t="str">
        <f>IF(KT333="","",KT333-KT329)</f>
        <v/>
      </c>
      <c r="KV333" s="45"/>
      <c r="KW333" s="45" t="str">
        <f>IF(KV333="","",KV329+KX329-KV333)</f>
        <v/>
      </c>
      <c r="KX333" s="27"/>
      <c r="KY333" s="63" t="str">
        <f>IF(KR333="","",KY329)</f>
        <v/>
      </c>
      <c r="KZ333" s="67" t="str">
        <f>IF(KS333="","",KZ329)</f>
        <v/>
      </c>
      <c r="LA333" s="45" t="str">
        <f>IF(KV333="","",KW333*KZ333)</f>
        <v/>
      </c>
      <c r="LB333" s="46" t="str">
        <f>IF(KW333="","",LA333/(KS333*100))</f>
        <v/>
      </c>
      <c r="LC333" s="37"/>
      <c r="LD333" s="29"/>
      <c r="LE333" s="52"/>
      <c r="LF333" s="43"/>
      <c r="LG333" s="86" t="str">
        <f>IF(LF333="","",LF333-LF330)</f>
        <v/>
      </c>
      <c r="LH333" s="43"/>
      <c r="LI333" s="43"/>
      <c r="LJ333" s="43"/>
      <c r="LK333" s="87"/>
      <c r="LL333" s="43"/>
      <c r="LM333" s="73"/>
      <c r="LN333" s="67"/>
      <c r="LO333" s="87" t="str">
        <f t="shared" si="1613"/>
        <v/>
      </c>
      <c r="LP333" s="53"/>
      <c r="LQ333" s="37"/>
      <c r="LR333" s="29"/>
      <c r="LS333" s="47"/>
      <c r="LT333" s="67"/>
      <c r="LU333" s="45" t="str">
        <f t="shared" si="1639"/>
        <v/>
      </c>
      <c r="LV333" s="45"/>
      <c r="LW333" s="45"/>
      <c r="LX333" s="45"/>
      <c r="LY333" s="45" t="str">
        <f t="shared" si="1640"/>
        <v/>
      </c>
      <c r="LZ333" s="45"/>
      <c r="MA333" s="45"/>
      <c r="MB333" s="45"/>
      <c r="MC333" s="45" t="str">
        <f t="shared" si="1600"/>
        <v/>
      </c>
      <c r="MD333" s="46" t="str">
        <f t="shared" si="1601"/>
        <v/>
      </c>
      <c r="ME333" s="37"/>
      <c r="MF333" s="29"/>
      <c r="MG333" s="47"/>
      <c r="MH333" s="67"/>
      <c r="MI333" s="45" t="str">
        <f t="shared" si="1641"/>
        <v/>
      </c>
      <c r="MJ333" s="45"/>
      <c r="MK333" s="45"/>
      <c r="ML333" s="45"/>
      <c r="MM333" s="45" t="str">
        <f t="shared" si="1642"/>
        <v/>
      </c>
      <c r="MN333" s="45"/>
      <c r="MO333" s="45"/>
      <c r="MP333" s="45"/>
      <c r="MQ333" s="45" t="str">
        <f t="shared" si="1602"/>
        <v/>
      </c>
      <c r="MR333" s="46" t="str">
        <f t="shared" si="1603"/>
        <v/>
      </c>
      <c r="MS333" s="37"/>
      <c r="MT333" s="29"/>
      <c r="MU333" s="47"/>
      <c r="MV333" s="67"/>
      <c r="MW333" s="45" t="str">
        <f t="shared" si="1643"/>
        <v/>
      </c>
      <c r="MX333" s="45"/>
      <c r="MY333" s="45"/>
      <c r="MZ333" s="45"/>
      <c r="NA333" s="45" t="str">
        <f t="shared" si="1644"/>
        <v/>
      </c>
      <c r="NB333" s="45"/>
      <c r="NC333" s="45"/>
      <c r="ND333" s="45"/>
      <c r="NE333" s="45" t="str">
        <f t="shared" si="1604"/>
        <v/>
      </c>
      <c r="NF333" s="46" t="str">
        <f t="shared" si="1605"/>
        <v/>
      </c>
      <c r="NG333" s="37"/>
      <c r="NH333" s="29"/>
      <c r="NI333" s="47"/>
      <c r="NJ333" s="67"/>
      <c r="NK333" s="45" t="str">
        <f t="shared" si="1645"/>
        <v/>
      </c>
      <c r="NL333" s="45"/>
      <c r="NM333" s="45"/>
      <c r="NN333" s="45"/>
      <c r="NO333" s="45" t="str">
        <f t="shared" si="1646"/>
        <v/>
      </c>
      <c r="NP333" s="45"/>
      <c r="NQ333" s="45"/>
      <c r="NR333" s="45"/>
      <c r="NS333" s="45" t="str">
        <f t="shared" si="1606"/>
        <v/>
      </c>
      <c r="NT333" s="46" t="str">
        <f t="shared" si="1607"/>
        <v/>
      </c>
      <c r="NU333" s="37"/>
    </row>
    <row r="334" spans="1:385" ht="15" customHeight="1" thickBot="1" x14ac:dyDescent="0.3">
      <c r="A334" s="38"/>
      <c r="B334" s="39"/>
      <c r="C334" s="40"/>
      <c r="D334" s="40"/>
      <c r="E334" s="41"/>
      <c r="F334" s="41"/>
      <c r="G334" s="40"/>
      <c r="H334" s="42"/>
      <c r="I334" s="45"/>
      <c r="J334" s="45" t="str">
        <f t="shared" si="1614"/>
        <v/>
      </c>
      <c r="K334" s="45"/>
      <c r="L334" s="45"/>
      <c r="M334" s="45"/>
      <c r="N334" s="45" t="str">
        <f t="shared" si="1615"/>
        <v/>
      </c>
      <c r="O334" s="45"/>
      <c r="P334" s="45"/>
      <c r="Q334" s="45"/>
      <c r="R334" s="45" t="str">
        <f t="shared" si="1576"/>
        <v/>
      </c>
      <c r="S334" s="46" t="str">
        <f t="shared" si="1577"/>
        <v/>
      </c>
      <c r="T334" s="37"/>
      <c r="U334" s="29"/>
      <c r="V334" s="47"/>
      <c r="W334" s="67"/>
      <c r="X334" s="45" t="str">
        <f t="shared" si="1616"/>
        <v/>
      </c>
      <c r="Y334" s="45"/>
      <c r="Z334" s="45"/>
      <c r="AA334" s="45"/>
      <c r="AB334" s="45" t="str">
        <f t="shared" si="1617"/>
        <v/>
      </c>
      <c r="AC334" s="45"/>
      <c r="AD334" s="45"/>
      <c r="AE334" s="45"/>
      <c r="AF334" s="45" t="str">
        <f t="shared" si="1578"/>
        <v/>
      </c>
      <c r="AG334" s="46" t="str">
        <f t="shared" si="1579"/>
        <v/>
      </c>
      <c r="AH334" s="37"/>
      <c r="AI334" s="29"/>
      <c r="AJ334" s="47"/>
      <c r="AK334" s="45"/>
      <c r="AL334" s="45" t="str">
        <f t="shared" si="1618"/>
        <v/>
      </c>
      <c r="AM334" s="45"/>
      <c r="AN334" s="45" t="str">
        <f t="shared" si="1619"/>
        <v/>
      </c>
      <c r="AO334" s="45"/>
      <c r="AP334" s="45" t="str">
        <f t="shared" si="1620"/>
        <v/>
      </c>
      <c r="AQ334" s="45"/>
      <c r="AR334" s="45"/>
      <c r="AS334" s="45"/>
      <c r="AT334" s="45" t="str">
        <f t="shared" si="1580"/>
        <v/>
      </c>
      <c r="AU334" s="46" t="str">
        <f t="shared" si="1581"/>
        <v/>
      </c>
      <c r="AV334" s="37"/>
      <c r="AW334" s="29"/>
      <c r="AX334" s="47"/>
      <c r="AY334" s="45"/>
      <c r="AZ334" s="45" t="str">
        <f t="shared" si="1621"/>
        <v/>
      </c>
      <c r="BA334" s="45"/>
      <c r="BB334" s="45" t="str">
        <f t="shared" si="1622"/>
        <v/>
      </c>
      <c r="BC334" s="45"/>
      <c r="BD334" s="45" t="str">
        <f t="shared" si="1623"/>
        <v/>
      </c>
      <c r="BE334" s="45"/>
      <c r="BF334" s="45"/>
      <c r="BG334" s="45"/>
      <c r="BH334" s="45" t="str">
        <f t="shared" si="1582"/>
        <v/>
      </c>
      <c r="BI334" s="46" t="str">
        <f t="shared" si="1583"/>
        <v/>
      </c>
      <c r="BJ334" s="37"/>
      <c r="BK334" s="29"/>
      <c r="BL334" s="75"/>
      <c r="BM334" s="76"/>
      <c r="BN334" s="76" t="str">
        <f t="shared" si="1647"/>
        <v/>
      </c>
      <c r="BO334" s="76"/>
      <c r="BP334" s="76" t="str">
        <f t="shared" si="1648"/>
        <v/>
      </c>
      <c r="BQ334" s="76"/>
      <c r="BR334" s="76" t="str">
        <f t="shared" si="1649"/>
        <v/>
      </c>
      <c r="BS334" s="76"/>
      <c r="BT334" s="78" t="str">
        <f t="shared" si="1650"/>
        <v/>
      </c>
      <c r="BU334" s="79" t="str">
        <f t="shared" si="1651"/>
        <v/>
      </c>
      <c r="BV334" s="76" t="str">
        <f t="shared" si="1652"/>
        <v/>
      </c>
      <c r="BW334" s="80" t="str">
        <f t="shared" si="1653"/>
        <v/>
      </c>
      <c r="BX334" s="37"/>
      <c r="BY334" s="57"/>
      <c r="BZ334" s="75"/>
      <c r="CA334" s="76"/>
      <c r="CB334" s="76" t="str">
        <f t="shared" si="1654"/>
        <v/>
      </c>
      <c r="CC334" s="76"/>
      <c r="CD334" s="76" t="str">
        <f t="shared" si="1655"/>
        <v/>
      </c>
      <c r="CE334" s="76"/>
      <c r="CF334" s="76" t="str">
        <f t="shared" si="1656"/>
        <v/>
      </c>
      <c r="CG334" s="76"/>
      <c r="CH334" s="78" t="str">
        <f t="shared" si="1657"/>
        <v/>
      </c>
      <c r="CI334" s="79" t="str">
        <f t="shared" si="1658"/>
        <v/>
      </c>
      <c r="CJ334" s="76" t="str">
        <f t="shared" si="1659"/>
        <v/>
      </c>
      <c r="CK334" s="80" t="str">
        <f t="shared" si="1660"/>
        <v/>
      </c>
      <c r="CL334" s="37"/>
      <c r="CM334" s="29"/>
      <c r="CN334" s="75"/>
      <c r="CO334" s="76"/>
      <c r="CP334" s="76" t="str">
        <f t="shared" si="1661"/>
        <v/>
      </c>
      <c r="CQ334" s="76"/>
      <c r="CR334" s="76" t="str">
        <f t="shared" si="1662"/>
        <v/>
      </c>
      <c r="CS334" s="76"/>
      <c r="CT334" s="76" t="str">
        <f t="shared" si="1663"/>
        <v/>
      </c>
      <c r="CU334" s="76"/>
      <c r="CV334" s="78" t="str">
        <f t="shared" si="1664"/>
        <v/>
      </c>
      <c r="CW334" s="79" t="str">
        <f t="shared" si="1665"/>
        <v/>
      </c>
      <c r="CX334" s="76" t="str">
        <f t="shared" si="1666"/>
        <v/>
      </c>
      <c r="CY334" s="80" t="str">
        <f t="shared" si="1667"/>
        <v/>
      </c>
      <c r="CZ334" s="37"/>
      <c r="DA334" s="29"/>
      <c r="DB334" s="47"/>
      <c r="DC334" s="67"/>
      <c r="DD334" s="45" t="str">
        <f t="shared" si="1624"/>
        <v/>
      </c>
      <c r="DE334" s="45"/>
      <c r="DF334" s="45"/>
      <c r="DG334" s="45"/>
      <c r="DH334" s="45" t="str">
        <f t="shared" si="1625"/>
        <v/>
      </c>
      <c r="DI334" s="45"/>
      <c r="DJ334" s="45"/>
      <c r="DK334" s="45"/>
      <c r="DL334" s="45" t="str">
        <f t="shared" si="1584"/>
        <v/>
      </c>
      <c r="DM334" s="46" t="str">
        <f t="shared" si="1585"/>
        <v/>
      </c>
      <c r="DN334" s="37"/>
      <c r="DO334" s="29"/>
      <c r="DP334" s="47"/>
      <c r="DQ334" s="45"/>
      <c r="DR334" s="45" t="str">
        <f t="shared" si="1626"/>
        <v/>
      </c>
      <c r="DS334" s="45"/>
      <c r="DT334" s="45" t="str">
        <f t="shared" si="1627"/>
        <v/>
      </c>
      <c r="DU334" s="45"/>
      <c r="DV334" s="45" t="str">
        <f t="shared" si="1628"/>
        <v/>
      </c>
      <c r="DW334" s="45"/>
      <c r="DX334" s="45"/>
      <c r="DY334" s="45"/>
      <c r="DZ334" s="45" t="str">
        <f t="shared" si="1586"/>
        <v/>
      </c>
      <c r="EA334" s="46" t="str">
        <f t="shared" si="1587"/>
        <v/>
      </c>
      <c r="EB334" s="37"/>
      <c r="ED334" s="47"/>
      <c r="EE334" s="67"/>
      <c r="EF334" s="45" t="str">
        <f t="shared" si="1629"/>
        <v/>
      </c>
      <c r="EG334" s="45"/>
      <c r="EH334" s="45"/>
      <c r="EI334" s="45"/>
      <c r="EJ334" s="45" t="str">
        <f t="shared" si="1630"/>
        <v/>
      </c>
      <c r="EK334" s="45"/>
      <c r="EL334" s="45"/>
      <c r="EM334" s="45"/>
      <c r="EN334" s="45" t="str">
        <f t="shared" si="1588"/>
        <v/>
      </c>
      <c r="EO334" s="46" t="str">
        <f t="shared" si="1589"/>
        <v/>
      </c>
      <c r="EP334" s="37"/>
      <c r="ER334" s="47"/>
      <c r="ES334" s="67"/>
      <c r="ET334" s="45" t="str">
        <f t="shared" si="1631"/>
        <v/>
      </c>
      <c r="EU334" s="45"/>
      <c r="EV334" s="45"/>
      <c r="EW334" s="45"/>
      <c r="EX334" s="45" t="str">
        <f t="shared" si="1632"/>
        <v/>
      </c>
      <c r="EY334" s="45"/>
      <c r="EZ334" s="45"/>
      <c r="FA334" s="45"/>
      <c r="FB334" s="45" t="str">
        <f t="shared" si="1590"/>
        <v/>
      </c>
      <c r="FC334" s="46" t="str">
        <f t="shared" si="1591"/>
        <v/>
      </c>
      <c r="FD334" s="37"/>
      <c r="FF334" s="47"/>
      <c r="FG334" s="67"/>
      <c r="FH334" s="45" t="str">
        <f t="shared" si="1633"/>
        <v/>
      </c>
      <c r="FI334" s="45"/>
      <c r="FJ334" s="45"/>
      <c r="FK334" s="45"/>
      <c r="FL334" s="45" t="str">
        <f t="shared" si="1634"/>
        <v/>
      </c>
      <c r="FM334" s="45"/>
      <c r="FN334" s="45"/>
      <c r="FO334" s="45"/>
      <c r="FP334" s="45" t="str">
        <f t="shared" si="1592"/>
        <v/>
      </c>
      <c r="FQ334" s="46" t="str">
        <f t="shared" si="1593"/>
        <v/>
      </c>
      <c r="FR334" s="37"/>
      <c r="FS334" s="29"/>
      <c r="FT334" s="47"/>
      <c r="FU334" s="67"/>
      <c r="FV334" s="45" t="str">
        <f t="shared" si="1635"/>
        <v/>
      </c>
      <c r="FW334" s="45"/>
      <c r="FX334" s="45"/>
      <c r="FY334" s="45"/>
      <c r="FZ334" s="45" t="str">
        <f t="shared" si="1636"/>
        <v/>
      </c>
      <c r="GA334" s="45"/>
      <c r="GB334" s="45"/>
      <c r="GC334" s="45"/>
      <c r="GD334" s="45" t="str">
        <f t="shared" si="1594"/>
        <v/>
      </c>
      <c r="GE334" s="46" t="str">
        <f t="shared" si="1595"/>
        <v/>
      </c>
      <c r="GF334" s="37"/>
      <c r="GH334" s="47"/>
      <c r="GI334" s="67"/>
      <c r="GJ334" s="45" t="str">
        <f t="shared" si="1637"/>
        <v/>
      </c>
      <c r="GK334" s="45"/>
      <c r="GL334" s="45"/>
      <c r="GM334" s="45"/>
      <c r="GN334" s="45" t="str">
        <f t="shared" si="1638"/>
        <v/>
      </c>
      <c r="GO334" s="45"/>
      <c r="GP334" s="45"/>
      <c r="GQ334" s="45"/>
      <c r="GR334" s="45" t="str">
        <f t="shared" si="1596"/>
        <v/>
      </c>
      <c r="GS334" s="46" t="str">
        <f t="shared" si="1597"/>
        <v/>
      </c>
      <c r="GT334" s="37"/>
      <c r="GU334" s="61"/>
      <c r="GV334" s="75"/>
      <c r="GW334" s="84"/>
      <c r="GX334" s="76"/>
      <c r="GY334" s="76" t="str">
        <f t="shared" si="1668"/>
        <v/>
      </c>
      <c r="GZ334" s="76"/>
      <c r="HA334" s="76" t="str">
        <f t="shared" si="1669"/>
        <v/>
      </c>
      <c r="HB334" s="76"/>
      <c r="HC334" s="76" t="str">
        <f t="shared" si="1670"/>
        <v/>
      </c>
      <c r="HD334" s="76"/>
      <c r="HE334" s="78" t="str">
        <f>IF(GX332="","",HE330)</f>
        <v/>
      </c>
      <c r="HF334" s="79" t="str">
        <f>IF(GX331="","",HF330)</f>
        <v/>
      </c>
      <c r="HG334" s="76" t="str">
        <f t="shared" si="1671"/>
        <v/>
      </c>
      <c r="HH334" s="80" t="str">
        <f>IF(HC334="","",HG334/(GY332*100))</f>
        <v/>
      </c>
      <c r="HI334" s="37"/>
      <c r="HK334" s="75"/>
      <c r="HL334" s="76"/>
      <c r="HM334" s="76" t="str">
        <f t="shared" si="1672"/>
        <v/>
      </c>
      <c r="HN334" s="76"/>
      <c r="HO334" s="76" t="str">
        <f t="shared" si="1673"/>
        <v/>
      </c>
      <c r="HP334" s="76"/>
      <c r="HQ334" s="76" t="str">
        <f t="shared" si="1674"/>
        <v/>
      </c>
      <c r="HR334" s="76"/>
      <c r="HS334" s="78" t="str">
        <f t="shared" si="1675"/>
        <v/>
      </c>
      <c r="HT334" s="79" t="str">
        <f t="shared" si="1676"/>
        <v/>
      </c>
      <c r="HU334" s="76" t="str">
        <f t="shared" si="1677"/>
        <v/>
      </c>
      <c r="HV334" s="80" t="str">
        <f t="shared" si="1678"/>
        <v/>
      </c>
      <c r="HW334" s="37"/>
      <c r="HX334" s="360"/>
      <c r="HY334" s="75"/>
      <c r="HZ334" s="76"/>
      <c r="IA334" s="76" t="str">
        <f t="shared" si="1679"/>
        <v/>
      </c>
      <c r="IB334" s="76"/>
      <c r="IC334" s="76" t="str">
        <f t="shared" si="1680"/>
        <v/>
      </c>
      <c r="ID334" s="76"/>
      <c r="IE334" s="76" t="str">
        <f t="shared" si="1681"/>
        <v/>
      </c>
      <c r="IF334" s="76"/>
      <c r="IG334" s="78" t="str">
        <f t="shared" si="1682"/>
        <v/>
      </c>
      <c r="IH334" s="79" t="str">
        <f t="shared" si="1683"/>
        <v/>
      </c>
      <c r="II334" s="76" t="str">
        <f t="shared" si="1684"/>
        <v/>
      </c>
      <c r="IJ334" s="80" t="str">
        <f t="shared" si="1685"/>
        <v/>
      </c>
      <c r="IK334" s="37"/>
      <c r="IL334" s="29"/>
      <c r="IM334" s="75"/>
      <c r="IN334" s="76"/>
      <c r="IO334" s="76" t="str">
        <f t="shared" si="1686"/>
        <v/>
      </c>
      <c r="IP334" s="76"/>
      <c r="IQ334" s="76" t="str">
        <f t="shared" si="1687"/>
        <v/>
      </c>
      <c r="IR334" s="76"/>
      <c r="IS334" s="76" t="str">
        <f t="shared" si="1688"/>
        <v/>
      </c>
      <c r="IT334" s="76"/>
      <c r="IU334" s="78" t="str">
        <f t="shared" si="1689"/>
        <v/>
      </c>
      <c r="IV334" s="79" t="str">
        <f t="shared" si="1690"/>
        <v/>
      </c>
      <c r="IW334" s="76" t="str">
        <f t="shared" si="1691"/>
        <v/>
      </c>
      <c r="IX334" s="80" t="str">
        <f t="shared" si="1692"/>
        <v/>
      </c>
      <c r="IY334" s="37"/>
      <c r="IZ334" s="61"/>
      <c r="JA334" s="75"/>
      <c r="JB334" s="76"/>
      <c r="JC334" s="76" t="str">
        <f t="shared" si="1693"/>
        <v/>
      </c>
      <c r="JD334" s="76"/>
      <c r="JE334" s="76" t="str">
        <f t="shared" si="1694"/>
        <v/>
      </c>
      <c r="JF334" s="76"/>
      <c r="JG334" s="76" t="str">
        <f t="shared" si="1695"/>
        <v/>
      </c>
      <c r="JH334" s="76"/>
      <c r="JI334" s="78" t="str">
        <f t="shared" si="1696"/>
        <v/>
      </c>
      <c r="JJ334" s="79" t="str">
        <f t="shared" si="1697"/>
        <v/>
      </c>
      <c r="JK334" s="76" t="str">
        <f t="shared" si="1698"/>
        <v/>
      </c>
      <c r="JL334" s="80" t="str">
        <f t="shared" si="1699"/>
        <v/>
      </c>
      <c r="JM334" s="37"/>
      <c r="JN334" s="29"/>
      <c r="JO334" s="75"/>
      <c r="JP334" s="76"/>
      <c r="JQ334" s="76" t="str">
        <f t="shared" si="1700"/>
        <v/>
      </c>
      <c r="JR334" s="76"/>
      <c r="JS334" s="76" t="str">
        <f t="shared" si="1701"/>
        <v/>
      </c>
      <c r="JT334" s="76"/>
      <c r="JU334" s="76" t="str">
        <f t="shared" si="1702"/>
        <v/>
      </c>
      <c r="JV334" s="76"/>
      <c r="JW334" s="78" t="str">
        <f t="shared" si="1703"/>
        <v/>
      </c>
      <c r="JX334" s="79" t="str">
        <f t="shared" si="1704"/>
        <v/>
      </c>
      <c r="JY334" s="76" t="str">
        <f t="shared" si="1705"/>
        <v/>
      </c>
      <c r="JZ334" s="80" t="str">
        <f t="shared" si="1706"/>
        <v/>
      </c>
      <c r="KA334" s="37"/>
      <c r="KB334" s="51"/>
      <c r="KC334" s="75"/>
      <c r="KD334" s="76"/>
      <c r="KE334" s="76" t="str">
        <f>IF(KD334="","",KD334-KD330)</f>
        <v/>
      </c>
      <c r="KF334" s="76"/>
      <c r="KG334" s="76" t="str">
        <f>IF(KF334="","",KF334-KF330)</f>
        <v/>
      </c>
      <c r="KH334" s="76"/>
      <c r="KI334" s="76" t="str">
        <f>IF(KH334="","",KH330+KJ330-KH334)</f>
        <v/>
      </c>
      <c r="KJ334" s="76"/>
      <c r="KK334" s="78" t="str">
        <f>IF(KD334="","",KK330)</f>
        <v/>
      </c>
      <c r="KL334" s="79" t="str">
        <f>IF(KE334="","",KL330)</f>
        <v/>
      </c>
      <c r="KM334" s="76" t="str">
        <f>IF(KH334="","",KI334*KL334)</f>
        <v/>
      </c>
      <c r="KN334" s="80" t="str">
        <f>IF(KI334="","",KM334/(KE334*100))</f>
        <v/>
      </c>
      <c r="KO334" s="37"/>
      <c r="KP334" s="29"/>
      <c r="KQ334" s="75"/>
      <c r="KR334" s="76"/>
      <c r="KS334" s="76" t="str">
        <f>IF(KR334="","",KR334-KR330)</f>
        <v/>
      </c>
      <c r="KT334" s="76"/>
      <c r="KU334" s="76" t="str">
        <f>IF(KT334="","",KT334-KT330)</f>
        <v/>
      </c>
      <c r="KV334" s="76"/>
      <c r="KW334" s="76" t="str">
        <f>IF(KV334="","",KV330+KX330-KV334)</f>
        <v/>
      </c>
      <c r="KX334" s="76"/>
      <c r="KY334" s="78" t="str">
        <f>IF(KR334="","",KY330)</f>
        <v/>
      </c>
      <c r="KZ334" s="79" t="str">
        <f>IF(KS334="","",KZ330)</f>
        <v/>
      </c>
      <c r="LA334" s="76" t="str">
        <f>IF(KV334="","",KW334*KZ334)</f>
        <v/>
      </c>
      <c r="LB334" s="80" t="str">
        <f>IF(KW334="","",LA334/(KS334*100))</f>
        <v/>
      </c>
      <c r="LC334" s="37"/>
      <c r="LD334" s="29"/>
      <c r="LE334" s="47"/>
      <c r="LF334" s="45"/>
      <c r="LG334" s="45"/>
      <c r="LH334" s="45"/>
      <c r="LI334" s="45"/>
      <c r="LJ334" s="45"/>
      <c r="LK334" s="45"/>
      <c r="LL334" s="45"/>
      <c r="LM334" s="63"/>
      <c r="LN334" s="67"/>
      <c r="LO334" s="45" t="str">
        <f t="shared" si="1613"/>
        <v/>
      </c>
      <c r="LP334" s="46"/>
      <c r="LQ334" s="37"/>
      <c r="LR334" s="29"/>
      <c r="LS334" s="47"/>
      <c r="LT334" s="67"/>
      <c r="LU334" s="45" t="str">
        <f t="shared" si="1639"/>
        <v/>
      </c>
      <c r="LV334" s="45"/>
      <c r="LW334" s="45"/>
      <c r="LX334" s="45"/>
      <c r="LY334" s="45" t="str">
        <f t="shared" si="1640"/>
        <v/>
      </c>
      <c r="LZ334" s="45"/>
      <c r="MA334" s="45"/>
      <c r="MB334" s="45"/>
      <c r="MC334" s="45" t="str">
        <f t="shared" si="1600"/>
        <v/>
      </c>
      <c r="MD334" s="46" t="str">
        <f t="shared" si="1601"/>
        <v/>
      </c>
      <c r="ME334" s="37"/>
      <c r="MF334" s="29"/>
      <c r="MG334" s="47"/>
      <c r="MH334" s="67"/>
      <c r="MI334" s="45" t="str">
        <f t="shared" si="1641"/>
        <v/>
      </c>
      <c r="MJ334" s="45"/>
      <c r="MK334" s="45"/>
      <c r="ML334" s="45"/>
      <c r="MM334" s="45" t="str">
        <f t="shared" si="1642"/>
        <v/>
      </c>
      <c r="MN334" s="45"/>
      <c r="MO334" s="45"/>
      <c r="MP334" s="45"/>
      <c r="MQ334" s="45" t="str">
        <f t="shared" si="1602"/>
        <v/>
      </c>
      <c r="MR334" s="46" t="str">
        <f t="shared" si="1603"/>
        <v/>
      </c>
      <c r="MS334" s="37"/>
      <c r="MT334" s="29"/>
      <c r="MU334" s="47"/>
      <c r="MV334" s="67"/>
      <c r="MW334" s="45" t="str">
        <f t="shared" si="1643"/>
        <v/>
      </c>
      <c r="MX334" s="45"/>
      <c r="MY334" s="45"/>
      <c r="MZ334" s="45"/>
      <c r="NA334" s="45" t="str">
        <f t="shared" si="1644"/>
        <v/>
      </c>
      <c r="NB334" s="45"/>
      <c r="NC334" s="45"/>
      <c r="ND334" s="45"/>
      <c r="NE334" s="45" t="str">
        <f t="shared" si="1604"/>
        <v/>
      </c>
      <c r="NF334" s="46" t="str">
        <f t="shared" si="1605"/>
        <v/>
      </c>
      <c r="NG334" s="37"/>
      <c r="NH334" s="29"/>
      <c r="NI334" s="47"/>
      <c r="NJ334" s="67"/>
      <c r="NK334" s="45" t="str">
        <f t="shared" si="1645"/>
        <v/>
      </c>
      <c r="NL334" s="45"/>
      <c r="NM334" s="45"/>
      <c r="NN334" s="45"/>
      <c r="NO334" s="45" t="str">
        <f t="shared" si="1646"/>
        <v/>
      </c>
      <c r="NP334" s="45"/>
      <c r="NQ334" s="45"/>
      <c r="NR334" s="45"/>
      <c r="NS334" s="45" t="str">
        <f t="shared" si="1606"/>
        <v/>
      </c>
      <c r="NT334" s="46" t="str">
        <f t="shared" si="1607"/>
        <v/>
      </c>
      <c r="NU334" s="37"/>
    </row>
    <row r="335" spans="1:385" ht="15" customHeight="1" thickTop="1" thickBot="1" x14ac:dyDescent="0.3">
      <c r="A335" s="38"/>
      <c r="B335" s="39"/>
      <c r="C335" s="40"/>
      <c r="D335" s="40"/>
      <c r="E335" s="41"/>
      <c r="F335" s="41"/>
      <c r="G335" s="40"/>
      <c r="H335" s="42"/>
      <c r="I335" s="45"/>
      <c r="J335" s="45" t="str">
        <f t="shared" si="1614"/>
        <v/>
      </c>
      <c r="K335" s="45"/>
      <c r="L335" s="45"/>
      <c r="M335" s="45"/>
      <c r="N335" s="45" t="str">
        <f t="shared" si="1615"/>
        <v/>
      </c>
      <c r="O335" s="45"/>
      <c r="P335" s="45"/>
      <c r="Q335" s="45"/>
      <c r="R335" s="45" t="str">
        <f t="shared" si="1576"/>
        <v/>
      </c>
      <c r="S335" s="46" t="str">
        <f t="shared" si="1577"/>
        <v/>
      </c>
      <c r="T335" s="37"/>
      <c r="U335" s="29"/>
      <c r="V335" s="47"/>
      <c r="W335" s="67"/>
      <c r="X335" s="45" t="str">
        <f t="shared" si="1616"/>
        <v/>
      </c>
      <c r="Y335" s="45"/>
      <c r="Z335" s="45"/>
      <c r="AA335" s="45"/>
      <c r="AB335" s="45" t="str">
        <f t="shared" si="1617"/>
        <v/>
      </c>
      <c r="AC335" s="45"/>
      <c r="AD335" s="45"/>
      <c r="AE335" s="45"/>
      <c r="AF335" s="45" t="str">
        <f t="shared" si="1578"/>
        <v/>
      </c>
      <c r="AG335" s="46" t="str">
        <f t="shared" si="1579"/>
        <v/>
      </c>
      <c r="AH335" s="37"/>
      <c r="AI335" s="29"/>
      <c r="AJ335" s="47"/>
      <c r="AK335" s="45"/>
      <c r="AL335" s="45" t="str">
        <f t="shared" si="1618"/>
        <v/>
      </c>
      <c r="AM335" s="45"/>
      <c r="AN335" s="45" t="str">
        <f t="shared" si="1619"/>
        <v/>
      </c>
      <c r="AO335" s="45"/>
      <c r="AP335" s="45" t="str">
        <f t="shared" si="1620"/>
        <v/>
      </c>
      <c r="AQ335" s="45"/>
      <c r="AR335" s="45"/>
      <c r="AS335" s="45"/>
      <c r="AT335" s="45" t="str">
        <f t="shared" si="1580"/>
        <v/>
      </c>
      <c r="AU335" s="46" t="str">
        <f t="shared" si="1581"/>
        <v/>
      </c>
      <c r="AV335" s="37"/>
      <c r="AW335" s="29"/>
      <c r="AX335" s="47"/>
      <c r="AY335" s="45"/>
      <c r="AZ335" s="45" t="str">
        <f t="shared" si="1621"/>
        <v/>
      </c>
      <c r="BA335" s="45"/>
      <c r="BB335" s="45" t="str">
        <f t="shared" si="1622"/>
        <v/>
      </c>
      <c r="BC335" s="45"/>
      <c r="BD335" s="45" t="str">
        <f t="shared" si="1623"/>
        <v/>
      </c>
      <c r="BE335" s="45"/>
      <c r="BF335" s="45"/>
      <c r="BG335" s="45"/>
      <c r="BH335" s="45" t="str">
        <f t="shared" si="1582"/>
        <v/>
      </c>
      <c r="BI335" s="46" t="str">
        <f t="shared" si="1583"/>
        <v/>
      </c>
      <c r="BJ335" s="37"/>
      <c r="BK335" s="29"/>
      <c r="BL335" s="52" t="str">
        <f>IF($A302="","",$A302)</f>
        <v/>
      </c>
      <c r="BM335" s="43"/>
      <c r="BN335" s="43" t="str">
        <f t="shared" si="1647"/>
        <v/>
      </c>
      <c r="BO335" s="43"/>
      <c r="BP335" s="87" t="str">
        <f t="shared" si="1648"/>
        <v/>
      </c>
      <c r="BQ335" s="43"/>
      <c r="BR335" s="43" t="str">
        <f t="shared" si="1649"/>
        <v/>
      </c>
      <c r="BS335" s="43"/>
      <c r="BT335" s="44" t="str">
        <f t="shared" si="1650"/>
        <v/>
      </c>
      <c r="BU335" s="48" t="str">
        <f t="shared" si="1651"/>
        <v/>
      </c>
      <c r="BV335" s="45" t="str">
        <f t="shared" si="1652"/>
        <v/>
      </c>
      <c r="BW335" s="89" t="str">
        <f t="shared" si="1653"/>
        <v/>
      </c>
      <c r="BX335" s="37"/>
      <c r="BY335" s="57"/>
      <c r="BZ335" s="52" t="str">
        <f>IF($A302="","",$A302)</f>
        <v/>
      </c>
      <c r="CA335" s="43"/>
      <c r="CB335" s="43" t="str">
        <f t="shared" si="1654"/>
        <v/>
      </c>
      <c r="CC335" s="43"/>
      <c r="CD335" s="87" t="str">
        <f t="shared" si="1655"/>
        <v/>
      </c>
      <c r="CE335" s="43"/>
      <c r="CF335" s="43" t="str">
        <f t="shared" si="1656"/>
        <v/>
      </c>
      <c r="CG335" s="43"/>
      <c r="CH335" s="44" t="str">
        <f t="shared" si="1657"/>
        <v/>
      </c>
      <c r="CI335" s="48" t="str">
        <f t="shared" si="1658"/>
        <v/>
      </c>
      <c r="CJ335" s="45" t="str">
        <f t="shared" si="1659"/>
        <v/>
      </c>
      <c r="CK335" s="89" t="str">
        <f t="shared" si="1660"/>
        <v/>
      </c>
      <c r="CL335" s="37"/>
      <c r="CM335" s="29"/>
      <c r="CN335" s="52" t="str">
        <f>IF($A302="","",$A302)</f>
        <v/>
      </c>
      <c r="CO335" s="43"/>
      <c r="CP335" s="43" t="str">
        <f t="shared" si="1661"/>
        <v/>
      </c>
      <c r="CQ335" s="43"/>
      <c r="CR335" s="87" t="str">
        <f t="shared" si="1662"/>
        <v/>
      </c>
      <c r="CS335" s="43"/>
      <c r="CT335" s="43" t="str">
        <f t="shared" si="1663"/>
        <v/>
      </c>
      <c r="CU335" s="43"/>
      <c r="CV335" s="44" t="str">
        <f t="shared" si="1664"/>
        <v/>
      </c>
      <c r="CW335" s="48" t="str">
        <f t="shared" si="1665"/>
        <v/>
      </c>
      <c r="CX335" s="45" t="str">
        <f t="shared" si="1666"/>
        <v/>
      </c>
      <c r="CY335" s="89" t="str">
        <f t="shared" si="1667"/>
        <v/>
      </c>
      <c r="CZ335" s="37"/>
      <c r="DA335" s="29"/>
      <c r="DB335" s="47"/>
      <c r="DC335" s="67"/>
      <c r="DD335" s="45" t="str">
        <f t="shared" si="1624"/>
        <v/>
      </c>
      <c r="DE335" s="45"/>
      <c r="DF335" s="45"/>
      <c r="DG335" s="45"/>
      <c r="DH335" s="45" t="str">
        <f t="shared" si="1625"/>
        <v/>
      </c>
      <c r="DI335" s="45"/>
      <c r="DJ335" s="45"/>
      <c r="DK335" s="45"/>
      <c r="DL335" s="45" t="str">
        <f t="shared" si="1584"/>
        <v/>
      </c>
      <c r="DM335" s="46" t="str">
        <f t="shared" si="1585"/>
        <v/>
      </c>
      <c r="DN335" s="37"/>
      <c r="DO335" s="29"/>
      <c r="DP335" s="47"/>
      <c r="DQ335" s="45"/>
      <c r="DR335" s="45" t="str">
        <f t="shared" si="1626"/>
        <v/>
      </c>
      <c r="DS335" s="45"/>
      <c r="DT335" s="45" t="str">
        <f t="shared" si="1627"/>
        <v/>
      </c>
      <c r="DU335" s="45"/>
      <c r="DV335" s="45" t="str">
        <f t="shared" si="1628"/>
        <v/>
      </c>
      <c r="DW335" s="45"/>
      <c r="DX335" s="45"/>
      <c r="DY335" s="45"/>
      <c r="DZ335" s="45" t="str">
        <f t="shared" si="1586"/>
        <v/>
      </c>
      <c r="EA335" s="46" t="str">
        <f t="shared" si="1587"/>
        <v/>
      </c>
      <c r="EB335" s="37"/>
      <c r="ED335" s="47"/>
      <c r="EE335" s="67"/>
      <c r="EF335" s="45" t="str">
        <f t="shared" si="1629"/>
        <v/>
      </c>
      <c r="EG335" s="45"/>
      <c r="EH335" s="45"/>
      <c r="EI335" s="45"/>
      <c r="EJ335" s="45" t="str">
        <f t="shared" si="1630"/>
        <v/>
      </c>
      <c r="EK335" s="45"/>
      <c r="EL335" s="45"/>
      <c r="EM335" s="45"/>
      <c r="EN335" s="45" t="str">
        <f t="shared" si="1588"/>
        <v/>
      </c>
      <c r="EO335" s="46" t="str">
        <f t="shared" si="1589"/>
        <v/>
      </c>
      <c r="EP335" s="37"/>
      <c r="ER335" s="47"/>
      <c r="ES335" s="67"/>
      <c r="ET335" s="45" t="str">
        <f t="shared" si="1631"/>
        <v/>
      </c>
      <c r="EU335" s="45"/>
      <c r="EV335" s="45"/>
      <c r="EW335" s="45"/>
      <c r="EX335" s="45" t="str">
        <f t="shared" si="1632"/>
        <v/>
      </c>
      <c r="EY335" s="45"/>
      <c r="EZ335" s="45"/>
      <c r="FA335" s="45"/>
      <c r="FB335" s="45" t="str">
        <f t="shared" si="1590"/>
        <v/>
      </c>
      <c r="FC335" s="46" t="str">
        <f t="shared" si="1591"/>
        <v/>
      </c>
      <c r="FD335" s="37"/>
      <c r="FF335" s="47"/>
      <c r="FG335" s="67"/>
      <c r="FH335" s="45" t="str">
        <f t="shared" si="1633"/>
        <v/>
      </c>
      <c r="FI335" s="45"/>
      <c r="FJ335" s="45"/>
      <c r="FK335" s="45"/>
      <c r="FL335" s="45" t="str">
        <f t="shared" si="1634"/>
        <v/>
      </c>
      <c r="FM335" s="45"/>
      <c r="FN335" s="45"/>
      <c r="FO335" s="45"/>
      <c r="FP335" s="45" t="str">
        <f t="shared" si="1592"/>
        <v/>
      </c>
      <c r="FQ335" s="46" t="str">
        <f t="shared" si="1593"/>
        <v/>
      </c>
      <c r="FR335" s="37"/>
      <c r="FS335" s="29"/>
      <c r="FT335" s="47"/>
      <c r="FU335" s="67"/>
      <c r="FV335" s="45" t="str">
        <f t="shared" si="1635"/>
        <v/>
      </c>
      <c r="FW335" s="45"/>
      <c r="FX335" s="45"/>
      <c r="FY335" s="45"/>
      <c r="FZ335" s="45" t="str">
        <f t="shared" si="1636"/>
        <v/>
      </c>
      <c r="GA335" s="45"/>
      <c r="GB335" s="45"/>
      <c r="GC335" s="45"/>
      <c r="GD335" s="45" t="str">
        <f t="shared" si="1594"/>
        <v/>
      </c>
      <c r="GE335" s="46" t="str">
        <f t="shared" si="1595"/>
        <v/>
      </c>
      <c r="GF335" s="37"/>
      <c r="GH335" s="47"/>
      <c r="GI335" s="67"/>
      <c r="GJ335" s="45" t="str">
        <f t="shared" si="1637"/>
        <v/>
      </c>
      <c r="GK335" s="45"/>
      <c r="GL335" s="45"/>
      <c r="GM335" s="45"/>
      <c r="GN335" s="45" t="str">
        <f t="shared" si="1638"/>
        <v/>
      </c>
      <c r="GO335" s="45"/>
      <c r="GP335" s="45"/>
      <c r="GQ335" s="45"/>
      <c r="GR335" s="45" t="str">
        <f t="shared" si="1596"/>
        <v/>
      </c>
      <c r="GS335" s="46" t="str">
        <f t="shared" si="1597"/>
        <v/>
      </c>
      <c r="GT335" s="37"/>
      <c r="GU335" s="61"/>
      <c r="GV335" s="52" t="str">
        <f>IF($A302="","",$A302)</f>
        <v/>
      </c>
      <c r="GW335" s="62"/>
      <c r="GX335" s="43"/>
      <c r="GY335" s="43" t="str">
        <f t="shared" si="1668"/>
        <v/>
      </c>
      <c r="GZ335" s="43"/>
      <c r="HA335" s="87" t="str">
        <f t="shared" si="1669"/>
        <v/>
      </c>
      <c r="HB335" s="43"/>
      <c r="HC335" s="43" t="str">
        <f t="shared" si="1670"/>
        <v/>
      </c>
      <c r="HD335" s="43"/>
      <c r="HE335" s="44" t="str">
        <f>IF(GX335="","",HE331)</f>
        <v/>
      </c>
      <c r="HF335" s="48" t="str">
        <f>IF(GX335="","",HF331)</f>
        <v/>
      </c>
      <c r="HG335" s="45" t="str">
        <f t="shared" si="1671"/>
        <v/>
      </c>
      <c r="HH335" s="89" t="str">
        <f>IF(HC335="","",HG335/(GY335*100))</f>
        <v/>
      </c>
      <c r="HI335" s="37"/>
      <c r="HK335" s="52" t="str">
        <f>IF($A302="","",$A302)</f>
        <v/>
      </c>
      <c r="HL335" s="43"/>
      <c r="HM335" s="43" t="str">
        <f t="shared" si="1672"/>
        <v/>
      </c>
      <c r="HN335" s="43"/>
      <c r="HO335" s="87" t="str">
        <f t="shared" si="1673"/>
        <v/>
      </c>
      <c r="HP335" s="43"/>
      <c r="HQ335" s="43" t="str">
        <f t="shared" si="1674"/>
        <v/>
      </c>
      <c r="HR335" s="43"/>
      <c r="HS335" s="44" t="str">
        <f t="shared" si="1675"/>
        <v/>
      </c>
      <c r="HT335" s="48" t="str">
        <f t="shared" si="1676"/>
        <v/>
      </c>
      <c r="HU335" s="45" t="str">
        <f t="shared" si="1677"/>
        <v/>
      </c>
      <c r="HV335" s="89" t="str">
        <f t="shared" si="1678"/>
        <v/>
      </c>
      <c r="HW335" s="37"/>
      <c r="HX335" s="360"/>
      <c r="HY335" s="52" t="str">
        <f>IF($A302="","",$A302)</f>
        <v/>
      </c>
      <c r="HZ335" s="43"/>
      <c r="IA335" s="43" t="str">
        <f t="shared" si="1679"/>
        <v/>
      </c>
      <c r="IB335" s="43"/>
      <c r="IC335" s="87" t="str">
        <f t="shared" si="1680"/>
        <v/>
      </c>
      <c r="ID335" s="43"/>
      <c r="IE335" s="43" t="str">
        <f t="shared" si="1681"/>
        <v/>
      </c>
      <c r="IF335" s="43"/>
      <c r="IG335" s="44" t="str">
        <f t="shared" si="1682"/>
        <v/>
      </c>
      <c r="IH335" s="48" t="str">
        <f t="shared" si="1683"/>
        <v/>
      </c>
      <c r="II335" s="45" t="str">
        <f t="shared" si="1684"/>
        <v/>
      </c>
      <c r="IJ335" s="89" t="str">
        <f t="shared" si="1685"/>
        <v/>
      </c>
      <c r="IK335" s="37"/>
      <c r="IL335" s="29"/>
      <c r="IM335" s="52" t="str">
        <f>IF($A302="","",$A302)</f>
        <v/>
      </c>
      <c r="IN335" s="43"/>
      <c r="IO335" s="43" t="str">
        <f t="shared" si="1686"/>
        <v/>
      </c>
      <c r="IP335" s="43"/>
      <c r="IQ335" s="87" t="str">
        <f t="shared" si="1687"/>
        <v/>
      </c>
      <c r="IR335" s="43"/>
      <c r="IS335" s="43" t="str">
        <f t="shared" si="1688"/>
        <v/>
      </c>
      <c r="IT335" s="43"/>
      <c r="IU335" s="44" t="str">
        <f t="shared" si="1689"/>
        <v/>
      </c>
      <c r="IV335" s="48" t="str">
        <f t="shared" si="1690"/>
        <v/>
      </c>
      <c r="IW335" s="45" t="str">
        <f t="shared" si="1691"/>
        <v/>
      </c>
      <c r="IX335" s="89" t="str">
        <f t="shared" si="1692"/>
        <v/>
      </c>
      <c r="IY335" s="37"/>
      <c r="IZ335" s="61"/>
      <c r="JA335" s="52" t="str">
        <f>IF($A302="","",$A302)</f>
        <v/>
      </c>
      <c r="JB335" s="43"/>
      <c r="JC335" s="43" t="str">
        <f t="shared" si="1693"/>
        <v/>
      </c>
      <c r="JD335" s="43"/>
      <c r="JE335" s="87" t="str">
        <f t="shared" si="1694"/>
        <v/>
      </c>
      <c r="JF335" s="43"/>
      <c r="JG335" s="43" t="str">
        <f t="shared" si="1695"/>
        <v/>
      </c>
      <c r="JH335" s="43"/>
      <c r="JI335" s="44" t="str">
        <f t="shared" si="1696"/>
        <v/>
      </c>
      <c r="JJ335" s="48" t="str">
        <f t="shared" si="1697"/>
        <v/>
      </c>
      <c r="JK335" s="45" t="str">
        <f t="shared" si="1698"/>
        <v/>
      </c>
      <c r="JL335" s="89" t="str">
        <f t="shared" si="1699"/>
        <v/>
      </c>
      <c r="JM335" s="37"/>
      <c r="JN335" s="29"/>
      <c r="JO335" s="52" t="str">
        <f>IF($A302="","",$A302)</f>
        <v/>
      </c>
      <c r="JP335" s="43"/>
      <c r="JQ335" s="43" t="str">
        <f t="shared" si="1700"/>
        <v/>
      </c>
      <c r="JR335" s="43"/>
      <c r="JS335" s="87" t="str">
        <f t="shared" si="1701"/>
        <v/>
      </c>
      <c r="JT335" s="43"/>
      <c r="JU335" s="43" t="str">
        <f t="shared" si="1702"/>
        <v/>
      </c>
      <c r="JV335" s="43"/>
      <c r="JW335" s="44" t="str">
        <f t="shared" si="1703"/>
        <v/>
      </c>
      <c r="JX335" s="48" t="str">
        <f t="shared" si="1704"/>
        <v/>
      </c>
      <c r="JY335" s="45" t="str">
        <f t="shared" si="1705"/>
        <v/>
      </c>
      <c r="JZ335" s="89" t="str">
        <f t="shared" si="1706"/>
        <v/>
      </c>
      <c r="KA335" s="37"/>
      <c r="KB335" s="51"/>
      <c r="KC335" s="52" t="str">
        <f>IF($A302="","",$A302)</f>
        <v/>
      </c>
      <c r="KD335" s="43"/>
      <c r="KE335" s="43" t="str">
        <f>IF(KD335="","",KD335-KD331)</f>
        <v/>
      </c>
      <c r="KF335" s="43"/>
      <c r="KG335" s="87" t="str">
        <f>IF(KF335="","",KF335-KF331)</f>
        <v/>
      </c>
      <c r="KH335" s="43"/>
      <c r="KI335" s="43" t="str">
        <f>IF(KH335="","",KH331+KJ331-KH335)</f>
        <v/>
      </c>
      <c r="KJ335" s="43"/>
      <c r="KK335" s="44" t="str">
        <f>IF(KD335="","",KK331)</f>
        <v/>
      </c>
      <c r="KL335" s="48" t="str">
        <f>IF(KE335="","",KL331)</f>
        <v/>
      </c>
      <c r="KM335" s="45" t="str">
        <f>IF(KH335="","",KI335*KL335)</f>
        <v/>
      </c>
      <c r="KN335" s="89" t="str">
        <f>IF(KI335="","",KM335/(KE335*100))</f>
        <v/>
      </c>
      <c r="KO335" s="37"/>
      <c r="KP335" s="29"/>
      <c r="KQ335" s="52" t="str">
        <f>IF($A302="","",$A302)</f>
        <v/>
      </c>
      <c r="KR335" s="43"/>
      <c r="KS335" s="43" t="str">
        <f>IF(KR335="","",KR335-KR331)</f>
        <v/>
      </c>
      <c r="KT335" s="43"/>
      <c r="KU335" s="87" t="str">
        <f>IF(KT335="","",KT335-KT331)</f>
        <v/>
      </c>
      <c r="KV335" s="43"/>
      <c r="KW335" s="43" t="str">
        <f>IF(KV335="","",KV331+KX331-KV335)</f>
        <v/>
      </c>
      <c r="KX335" s="43"/>
      <c r="KY335" s="44" t="str">
        <f>IF(KR335="","",KY331)</f>
        <v/>
      </c>
      <c r="KZ335" s="48" t="str">
        <f>IF(KS335="","",KZ331)</f>
        <v/>
      </c>
      <c r="LA335" s="45" t="str">
        <f>IF(KV335="","",KW335*KZ335)</f>
        <v/>
      </c>
      <c r="LB335" s="89" t="str">
        <f>IF(KW335="","",LA335/(KS335*100))</f>
        <v/>
      </c>
      <c r="LC335" s="37"/>
      <c r="LD335" s="29"/>
      <c r="LE335" s="75"/>
      <c r="LF335" s="76"/>
      <c r="LG335" s="76"/>
      <c r="LH335" s="76"/>
      <c r="LI335" s="76"/>
      <c r="LJ335" s="76"/>
      <c r="LK335" s="76"/>
      <c r="LL335" s="76"/>
      <c r="LM335" s="78"/>
      <c r="LN335" s="79"/>
      <c r="LO335" s="76" t="str">
        <f t="shared" si="1613"/>
        <v/>
      </c>
      <c r="LP335" s="80"/>
      <c r="LQ335" s="37"/>
      <c r="LR335" s="29"/>
      <c r="LS335" s="47"/>
      <c r="LT335" s="67"/>
      <c r="LU335" s="45" t="str">
        <f t="shared" si="1639"/>
        <v/>
      </c>
      <c r="LV335" s="45"/>
      <c r="LW335" s="45"/>
      <c r="LX335" s="45"/>
      <c r="LY335" s="45" t="str">
        <f t="shared" si="1640"/>
        <v/>
      </c>
      <c r="LZ335" s="45"/>
      <c r="MA335" s="45"/>
      <c r="MB335" s="45"/>
      <c r="MC335" s="45" t="str">
        <f t="shared" si="1600"/>
        <v/>
      </c>
      <c r="MD335" s="46" t="str">
        <f t="shared" si="1601"/>
        <v/>
      </c>
      <c r="ME335" s="37"/>
      <c r="MF335" s="29"/>
      <c r="MG335" s="47"/>
      <c r="MH335" s="67"/>
      <c r="MI335" s="45" t="str">
        <f t="shared" si="1641"/>
        <v/>
      </c>
      <c r="MJ335" s="45"/>
      <c r="MK335" s="45"/>
      <c r="ML335" s="45"/>
      <c r="MM335" s="45" t="str">
        <f t="shared" si="1642"/>
        <v/>
      </c>
      <c r="MN335" s="45"/>
      <c r="MO335" s="45"/>
      <c r="MP335" s="45"/>
      <c r="MQ335" s="45" t="str">
        <f t="shared" si="1602"/>
        <v/>
      </c>
      <c r="MR335" s="46" t="str">
        <f t="shared" si="1603"/>
        <v/>
      </c>
      <c r="MS335" s="37"/>
      <c r="MT335" s="29"/>
      <c r="MU335" s="47"/>
      <c r="MV335" s="67"/>
      <c r="MW335" s="45" t="str">
        <f t="shared" si="1643"/>
        <v/>
      </c>
      <c r="MX335" s="45"/>
      <c r="MY335" s="45"/>
      <c r="MZ335" s="45"/>
      <c r="NA335" s="45" t="str">
        <f t="shared" si="1644"/>
        <v/>
      </c>
      <c r="NB335" s="45"/>
      <c r="NC335" s="45"/>
      <c r="ND335" s="45"/>
      <c r="NE335" s="45" t="str">
        <f t="shared" si="1604"/>
        <v/>
      </c>
      <c r="NF335" s="46" t="str">
        <f t="shared" si="1605"/>
        <v/>
      </c>
      <c r="NG335" s="37"/>
      <c r="NH335" s="29"/>
      <c r="NI335" s="47"/>
      <c r="NJ335" s="67"/>
      <c r="NK335" s="45" t="str">
        <f t="shared" si="1645"/>
        <v/>
      </c>
      <c r="NL335" s="45"/>
      <c r="NM335" s="45"/>
      <c r="NN335" s="45"/>
      <c r="NO335" s="45" t="str">
        <f t="shared" si="1646"/>
        <v/>
      </c>
      <c r="NP335" s="45"/>
      <c r="NQ335" s="45"/>
      <c r="NR335" s="45"/>
      <c r="NS335" s="45" t="str">
        <f t="shared" si="1606"/>
        <v/>
      </c>
      <c r="NT335" s="46" t="str">
        <f t="shared" si="1607"/>
        <v/>
      </c>
      <c r="NU335" s="37"/>
    </row>
    <row r="336" spans="1:385" ht="15" customHeight="1" thickTop="1" x14ac:dyDescent="0.25">
      <c r="A336" s="38"/>
      <c r="B336" s="39"/>
      <c r="C336" s="40"/>
      <c r="D336" s="40"/>
      <c r="E336" s="41"/>
      <c r="F336" s="41"/>
      <c r="G336" s="40"/>
      <c r="H336" s="42"/>
      <c r="I336" s="45"/>
      <c r="J336" s="45" t="str">
        <f t="shared" si="1614"/>
        <v/>
      </c>
      <c r="K336" s="45"/>
      <c r="L336" s="45"/>
      <c r="M336" s="45"/>
      <c r="N336" s="45" t="str">
        <f t="shared" si="1615"/>
        <v/>
      </c>
      <c r="O336" s="45"/>
      <c r="P336" s="45"/>
      <c r="Q336" s="45"/>
      <c r="R336" s="45" t="str">
        <f t="shared" si="1576"/>
        <v/>
      </c>
      <c r="S336" s="46" t="str">
        <f t="shared" si="1577"/>
        <v/>
      </c>
      <c r="T336" s="37"/>
      <c r="U336" s="29"/>
      <c r="V336" s="47"/>
      <c r="W336" s="67"/>
      <c r="X336" s="45" t="str">
        <f t="shared" si="1616"/>
        <v/>
      </c>
      <c r="Y336" s="45"/>
      <c r="Z336" s="45"/>
      <c r="AA336" s="45"/>
      <c r="AB336" s="45" t="str">
        <f t="shared" si="1617"/>
        <v/>
      </c>
      <c r="AC336" s="45"/>
      <c r="AD336" s="45"/>
      <c r="AE336" s="45"/>
      <c r="AF336" s="45" t="str">
        <f t="shared" si="1578"/>
        <v/>
      </c>
      <c r="AG336" s="46" t="str">
        <f t="shared" si="1579"/>
        <v/>
      </c>
      <c r="AH336" s="37"/>
      <c r="AI336" s="29"/>
      <c r="AJ336" s="47"/>
      <c r="AK336" s="45"/>
      <c r="AL336" s="45" t="str">
        <f t="shared" si="1618"/>
        <v/>
      </c>
      <c r="AM336" s="45"/>
      <c r="AN336" s="45" t="str">
        <f t="shared" si="1619"/>
        <v/>
      </c>
      <c r="AO336" s="45"/>
      <c r="AP336" s="45" t="str">
        <f t="shared" si="1620"/>
        <v/>
      </c>
      <c r="AQ336" s="45"/>
      <c r="AR336" s="45"/>
      <c r="AS336" s="45"/>
      <c r="AT336" s="45" t="str">
        <f t="shared" si="1580"/>
        <v/>
      </c>
      <c r="AU336" s="46" t="str">
        <f t="shared" si="1581"/>
        <v/>
      </c>
      <c r="AV336" s="37"/>
      <c r="AW336" s="29"/>
      <c r="AX336" s="47"/>
      <c r="AY336" s="45"/>
      <c r="AZ336" s="45" t="str">
        <f t="shared" si="1621"/>
        <v/>
      </c>
      <c r="BA336" s="45"/>
      <c r="BB336" s="45" t="str">
        <f t="shared" si="1622"/>
        <v/>
      </c>
      <c r="BC336" s="45"/>
      <c r="BD336" s="45" t="str">
        <f t="shared" si="1623"/>
        <v/>
      </c>
      <c r="BE336" s="45"/>
      <c r="BF336" s="45"/>
      <c r="BG336" s="45"/>
      <c r="BH336" s="45" t="str">
        <f t="shared" si="1582"/>
        <v/>
      </c>
      <c r="BI336" s="46" t="str">
        <f t="shared" si="1583"/>
        <v/>
      </c>
      <c r="BJ336" s="37"/>
      <c r="BK336" s="29"/>
      <c r="BL336" s="47"/>
      <c r="BM336" s="45"/>
      <c r="BN336" s="45" t="str">
        <f t="shared" si="1647"/>
        <v/>
      </c>
      <c r="BO336" s="45"/>
      <c r="BP336" s="45" t="str">
        <f t="shared" si="1648"/>
        <v/>
      </c>
      <c r="BQ336" s="45"/>
      <c r="BR336" s="45" t="str">
        <f t="shared" si="1649"/>
        <v/>
      </c>
      <c r="BS336" s="45"/>
      <c r="BT336" s="63" t="str">
        <f t="shared" si="1650"/>
        <v/>
      </c>
      <c r="BU336" s="67" t="str">
        <f t="shared" si="1651"/>
        <v/>
      </c>
      <c r="BV336" s="43" t="str">
        <f t="shared" si="1652"/>
        <v/>
      </c>
      <c r="BW336" s="46" t="str">
        <f t="shared" si="1653"/>
        <v/>
      </c>
      <c r="BX336" s="37"/>
      <c r="BY336" s="57"/>
      <c r="BZ336" s="47"/>
      <c r="CA336" s="45"/>
      <c r="CB336" s="45" t="str">
        <f t="shared" si="1654"/>
        <v/>
      </c>
      <c r="CC336" s="45"/>
      <c r="CD336" s="45" t="str">
        <f t="shared" si="1655"/>
        <v/>
      </c>
      <c r="CE336" s="45"/>
      <c r="CF336" s="45" t="str">
        <f t="shared" si="1656"/>
        <v/>
      </c>
      <c r="CG336" s="45"/>
      <c r="CH336" s="63" t="str">
        <f t="shared" si="1657"/>
        <v/>
      </c>
      <c r="CI336" s="67" t="str">
        <f t="shared" si="1658"/>
        <v/>
      </c>
      <c r="CJ336" s="43" t="str">
        <f t="shared" si="1659"/>
        <v/>
      </c>
      <c r="CK336" s="46" t="str">
        <f t="shared" si="1660"/>
        <v/>
      </c>
      <c r="CL336" s="37"/>
      <c r="CM336" s="29"/>
      <c r="CN336" s="47"/>
      <c r="CO336" s="45"/>
      <c r="CP336" s="45" t="str">
        <f t="shared" si="1661"/>
        <v/>
      </c>
      <c r="CQ336" s="45"/>
      <c r="CR336" s="45" t="str">
        <f t="shared" si="1662"/>
        <v/>
      </c>
      <c r="CS336" s="45"/>
      <c r="CT336" s="45" t="str">
        <f t="shared" si="1663"/>
        <v/>
      </c>
      <c r="CU336" s="45"/>
      <c r="CV336" s="63" t="str">
        <f t="shared" si="1664"/>
        <v/>
      </c>
      <c r="CW336" s="67" t="str">
        <f t="shared" si="1665"/>
        <v/>
      </c>
      <c r="CX336" s="43" t="str">
        <f t="shared" si="1666"/>
        <v/>
      </c>
      <c r="CY336" s="46" t="str">
        <f t="shared" si="1667"/>
        <v/>
      </c>
      <c r="CZ336" s="37"/>
      <c r="DA336" s="29"/>
      <c r="DB336" s="47"/>
      <c r="DC336" s="67"/>
      <c r="DD336" s="45" t="str">
        <f t="shared" si="1624"/>
        <v/>
      </c>
      <c r="DE336" s="45"/>
      <c r="DF336" s="45"/>
      <c r="DG336" s="45"/>
      <c r="DH336" s="45" t="str">
        <f t="shared" si="1625"/>
        <v/>
      </c>
      <c r="DI336" s="45"/>
      <c r="DJ336" s="45"/>
      <c r="DK336" s="45"/>
      <c r="DL336" s="45" t="str">
        <f t="shared" si="1584"/>
        <v/>
      </c>
      <c r="DM336" s="46" t="str">
        <f t="shared" si="1585"/>
        <v/>
      </c>
      <c r="DN336" s="37"/>
      <c r="DO336" s="29"/>
      <c r="DP336" s="47"/>
      <c r="DQ336" s="45"/>
      <c r="DR336" s="45" t="str">
        <f t="shared" si="1626"/>
        <v/>
      </c>
      <c r="DS336" s="45"/>
      <c r="DT336" s="45" t="str">
        <f t="shared" si="1627"/>
        <v/>
      </c>
      <c r="DU336" s="45"/>
      <c r="DV336" s="45" t="str">
        <f t="shared" si="1628"/>
        <v/>
      </c>
      <c r="DW336" s="45"/>
      <c r="DX336" s="45"/>
      <c r="DY336" s="45"/>
      <c r="DZ336" s="45" t="str">
        <f t="shared" si="1586"/>
        <v/>
      </c>
      <c r="EA336" s="46" t="str">
        <f t="shared" si="1587"/>
        <v/>
      </c>
      <c r="EB336" s="37"/>
      <c r="ED336" s="47"/>
      <c r="EE336" s="67"/>
      <c r="EF336" s="45" t="str">
        <f t="shared" si="1629"/>
        <v/>
      </c>
      <c r="EG336" s="45"/>
      <c r="EH336" s="45"/>
      <c r="EI336" s="45"/>
      <c r="EJ336" s="45" t="str">
        <f t="shared" si="1630"/>
        <v/>
      </c>
      <c r="EK336" s="45"/>
      <c r="EL336" s="45"/>
      <c r="EM336" s="45"/>
      <c r="EN336" s="45" t="str">
        <f t="shared" si="1588"/>
        <v/>
      </c>
      <c r="EO336" s="46" t="str">
        <f t="shared" si="1589"/>
        <v/>
      </c>
      <c r="EP336" s="37"/>
      <c r="ER336" s="47"/>
      <c r="ES336" s="67"/>
      <c r="ET336" s="45" t="str">
        <f t="shared" si="1631"/>
        <v/>
      </c>
      <c r="EU336" s="45"/>
      <c r="EV336" s="45"/>
      <c r="EW336" s="45"/>
      <c r="EX336" s="45" t="str">
        <f t="shared" si="1632"/>
        <v/>
      </c>
      <c r="EY336" s="45"/>
      <c r="EZ336" s="45"/>
      <c r="FA336" s="45"/>
      <c r="FB336" s="45" t="str">
        <f t="shared" si="1590"/>
        <v/>
      </c>
      <c r="FC336" s="46" t="str">
        <f t="shared" si="1591"/>
        <v/>
      </c>
      <c r="FD336" s="37"/>
      <c r="FF336" s="47"/>
      <c r="FG336" s="67"/>
      <c r="FH336" s="45" t="str">
        <f t="shared" si="1633"/>
        <v/>
      </c>
      <c r="FI336" s="45"/>
      <c r="FJ336" s="45"/>
      <c r="FK336" s="45"/>
      <c r="FL336" s="45" t="str">
        <f t="shared" si="1634"/>
        <v/>
      </c>
      <c r="FM336" s="45"/>
      <c r="FN336" s="45"/>
      <c r="FO336" s="45"/>
      <c r="FP336" s="45" t="str">
        <f t="shared" si="1592"/>
        <v/>
      </c>
      <c r="FQ336" s="46" t="str">
        <f t="shared" si="1593"/>
        <v/>
      </c>
      <c r="FR336" s="37"/>
      <c r="FS336" s="29"/>
      <c r="FT336" s="47"/>
      <c r="FU336" s="67"/>
      <c r="FV336" s="45" t="str">
        <f t="shared" si="1635"/>
        <v/>
      </c>
      <c r="FW336" s="45"/>
      <c r="FX336" s="45"/>
      <c r="FY336" s="45"/>
      <c r="FZ336" s="45" t="str">
        <f t="shared" si="1636"/>
        <v/>
      </c>
      <c r="GA336" s="45"/>
      <c r="GB336" s="45"/>
      <c r="GC336" s="45"/>
      <c r="GD336" s="45" t="str">
        <f t="shared" si="1594"/>
        <v/>
      </c>
      <c r="GE336" s="46" t="str">
        <f t="shared" si="1595"/>
        <v/>
      </c>
      <c r="GF336" s="37"/>
      <c r="GH336" s="47"/>
      <c r="GI336" s="67"/>
      <c r="GJ336" s="45" t="str">
        <f t="shared" si="1637"/>
        <v/>
      </c>
      <c r="GK336" s="45"/>
      <c r="GL336" s="45"/>
      <c r="GM336" s="45"/>
      <c r="GN336" s="45" t="str">
        <f t="shared" si="1638"/>
        <v/>
      </c>
      <c r="GO336" s="45"/>
      <c r="GP336" s="45"/>
      <c r="GQ336" s="45"/>
      <c r="GR336" s="45" t="str">
        <f t="shared" si="1596"/>
        <v/>
      </c>
      <c r="GS336" s="46" t="str">
        <f t="shared" si="1597"/>
        <v/>
      </c>
      <c r="GT336" s="37"/>
      <c r="GU336" s="61"/>
      <c r="GV336" s="47"/>
      <c r="GW336" s="30"/>
      <c r="GX336" s="45"/>
      <c r="GY336" s="45" t="str">
        <f t="shared" si="1668"/>
        <v/>
      </c>
      <c r="GZ336" s="45"/>
      <c r="HA336" s="45" t="str">
        <f t="shared" si="1669"/>
        <v/>
      </c>
      <c r="HB336" s="45"/>
      <c r="HC336" s="45" t="str">
        <f t="shared" si="1670"/>
        <v/>
      </c>
      <c r="HD336" s="45"/>
      <c r="HE336" s="63" t="str">
        <f>IF(GX335="","",HE332)</f>
        <v/>
      </c>
      <c r="HF336" s="67" t="str">
        <f>IF(GX335="","",HF332)</f>
        <v/>
      </c>
      <c r="HG336" s="43" t="str">
        <f t="shared" si="1671"/>
        <v/>
      </c>
      <c r="HH336" s="46" t="str">
        <f>IF(HC336="","",HG336/(GY336*100))</f>
        <v/>
      </c>
      <c r="HI336" s="37"/>
      <c r="HK336" s="47"/>
      <c r="HL336" s="45"/>
      <c r="HM336" s="45" t="str">
        <f t="shared" si="1672"/>
        <v/>
      </c>
      <c r="HN336" s="45"/>
      <c r="HO336" s="45" t="str">
        <f t="shared" si="1673"/>
        <v/>
      </c>
      <c r="HP336" s="45"/>
      <c r="HQ336" s="45" t="str">
        <f t="shared" si="1674"/>
        <v/>
      </c>
      <c r="HR336" s="45"/>
      <c r="HS336" s="63" t="str">
        <f t="shared" si="1675"/>
        <v/>
      </c>
      <c r="HT336" s="67" t="str">
        <f t="shared" si="1676"/>
        <v/>
      </c>
      <c r="HU336" s="43" t="str">
        <f t="shared" si="1677"/>
        <v/>
      </c>
      <c r="HV336" s="46" t="str">
        <f t="shared" si="1678"/>
        <v/>
      </c>
      <c r="HW336" s="37"/>
      <c r="HX336" s="360"/>
      <c r="HY336" s="47"/>
      <c r="HZ336" s="45"/>
      <c r="IA336" s="45" t="str">
        <f t="shared" si="1679"/>
        <v/>
      </c>
      <c r="IB336" s="45"/>
      <c r="IC336" s="45" t="str">
        <f t="shared" si="1680"/>
        <v/>
      </c>
      <c r="ID336" s="45"/>
      <c r="IE336" s="45" t="str">
        <f t="shared" si="1681"/>
        <v/>
      </c>
      <c r="IF336" s="45"/>
      <c r="IG336" s="63" t="str">
        <f t="shared" si="1682"/>
        <v/>
      </c>
      <c r="IH336" s="67" t="str">
        <f t="shared" si="1683"/>
        <v/>
      </c>
      <c r="II336" s="43" t="str">
        <f t="shared" si="1684"/>
        <v/>
      </c>
      <c r="IJ336" s="46" t="str">
        <f t="shared" si="1685"/>
        <v/>
      </c>
      <c r="IK336" s="37"/>
      <c r="IL336" s="29"/>
      <c r="IM336" s="47"/>
      <c r="IN336" s="45"/>
      <c r="IO336" s="45" t="str">
        <f t="shared" si="1686"/>
        <v/>
      </c>
      <c r="IP336" s="45"/>
      <c r="IQ336" s="45" t="str">
        <f t="shared" si="1687"/>
        <v/>
      </c>
      <c r="IR336" s="45"/>
      <c r="IS336" s="45" t="str">
        <f t="shared" si="1688"/>
        <v/>
      </c>
      <c r="IT336" s="45"/>
      <c r="IU336" s="63" t="str">
        <f t="shared" si="1689"/>
        <v/>
      </c>
      <c r="IV336" s="67" t="str">
        <f t="shared" si="1690"/>
        <v/>
      </c>
      <c r="IW336" s="43" t="str">
        <f t="shared" si="1691"/>
        <v/>
      </c>
      <c r="IX336" s="46" t="str">
        <f t="shared" si="1692"/>
        <v/>
      </c>
      <c r="IY336" s="37"/>
      <c r="IZ336" s="61"/>
      <c r="JA336" s="47"/>
      <c r="JB336" s="45"/>
      <c r="JC336" s="45" t="str">
        <f t="shared" si="1693"/>
        <v/>
      </c>
      <c r="JD336" s="45"/>
      <c r="JE336" s="45" t="str">
        <f t="shared" si="1694"/>
        <v/>
      </c>
      <c r="JF336" s="45"/>
      <c r="JG336" s="45" t="str">
        <f t="shared" si="1695"/>
        <v/>
      </c>
      <c r="JH336" s="45"/>
      <c r="JI336" s="63" t="str">
        <f t="shared" si="1696"/>
        <v/>
      </c>
      <c r="JJ336" s="67" t="str">
        <f t="shared" si="1697"/>
        <v/>
      </c>
      <c r="JK336" s="43" t="str">
        <f t="shared" si="1698"/>
        <v/>
      </c>
      <c r="JL336" s="46" t="str">
        <f t="shared" si="1699"/>
        <v/>
      </c>
      <c r="JM336" s="37"/>
      <c r="JN336" s="29"/>
      <c r="JO336" s="47"/>
      <c r="JP336" s="45"/>
      <c r="JQ336" s="45" t="str">
        <f t="shared" si="1700"/>
        <v/>
      </c>
      <c r="JR336" s="45"/>
      <c r="JS336" s="45" t="str">
        <f t="shared" si="1701"/>
        <v/>
      </c>
      <c r="JT336" s="45"/>
      <c r="JU336" s="45" t="str">
        <f t="shared" si="1702"/>
        <v/>
      </c>
      <c r="JV336" s="45"/>
      <c r="JW336" s="63" t="str">
        <f t="shared" si="1703"/>
        <v/>
      </c>
      <c r="JX336" s="67" t="str">
        <f t="shared" si="1704"/>
        <v/>
      </c>
      <c r="JY336" s="43" t="str">
        <f t="shared" si="1705"/>
        <v/>
      </c>
      <c r="JZ336" s="46" t="str">
        <f t="shared" si="1706"/>
        <v/>
      </c>
      <c r="KA336" s="37"/>
      <c r="KB336" s="51"/>
      <c r="KC336" s="47"/>
      <c r="KD336" s="45"/>
      <c r="KE336" s="45" t="str">
        <f>IF(KD336="","",KD336-KD332)</f>
        <v/>
      </c>
      <c r="KF336" s="45"/>
      <c r="KG336" s="45" t="str">
        <f>IF(KF336="","",KF336-KF332)</f>
        <v/>
      </c>
      <c r="KH336" s="45"/>
      <c r="KI336" s="45" t="str">
        <f>IF(KH336="","",KH332+KJ332-KH336)</f>
        <v/>
      </c>
      <c r="KJ336" s="45"/>
      <c r="KK336" s="63" t="str">
        <f>IF(KD336="","",KK332)</f>
        <v/>
      </c>
      <c r="KL336" s="67" t="str">
        <f>IF(KE336="","",KL332)</f>
        <v/>
      </c>
      <c r="KM336" s="43" t="str">
        <f>IF(KH336="","",KI336*KL336)</f>
        <v/>
      </c>
      <c r="KN336" s="46" t="str">
        <f>IF(KI336="","",KM336/(KE336*100))</f>
        <v/>
      </c>
      <c r="KO336" s="37"/>
      <c r="KP336" s="29"/>
      <c r="KQ336" s="47"/>
      <c r="KR336" s="45"/>
      <c r="KS336" s="45" t="str">
        <f>IF(KR336="","",KR336-KR332)</f>
        <v/>
      </c>
      <c r="KT336" s="45"/>
      <c r="KU336" s="45" t="str">
        <f>IF(KT336="","",KT336-KT332)</f>
        <v/>
      </c>
      <c r="KV336" s="45"/>
      <c r="KW336" s="45" t="str">
        <f>IF(KV336="","",KV332+KX332-KV336)</f>
        <v/>
      </c>
      <c r="KX336" s="45"/>
      <c r="KY336" s="63" t="str">
        <f>IF(KR336="","",KY332)</f>
        <v/>
      </c>
      <c r="KZ336" s="67" t="str">
        <f>IF(KS336="","",KZ332)</f>
        <v/>
      </c>
      <c r="LA336" s="43" t="str">
        <f>IF(KV336="","",KW336*KZ336)</f>
        <v/>
      </c>
      <c r="LB336" s="46" t="str">
        <f>IF(KW336="","",LA336/(KS336*100))</f>
        <v/>
      </c>
      <c r="LC336" s="37"/>
      <c r="LD336" s="29"/>
      <c r="LE336" s="52"/>
      <c r="LF336" s="43"/>
      <c r="LG336" s="86" t="str">
        <f>IF(LF336="","",LF336-LF333)</f>
        <v/>
      </c>
      <c r="LH336" s="43"/>
      <c r="LI336" s="43"/>
      <c r="LJ336" s="43"/>
      <c r="LK336" s="87"/>
      <c r="LL336" s="43"/>
      <c r="LM336" s="73"/>
      <c r="LN336" s="67"/>
      <c r="LO336" s="87" t="str">
        <f t="shared" si="1613"/>
        <v/>
      </c>
      <c r="LP336" s="53"/>
      <c r="LQ336" s="37"/>
      <c r="LR336" s="29"/>
      <c r="LS336" s="47"/>
      <c r="LT336" s="67"/>
      <c r="LU336" s="45" t="str">
        <f t="shared" si="1639"/>
        <v/>
      </c>
      <c r="LV336" s="45"/>
      <c r="LW336" s="45"/>
      <c r="LX336" s="45"/>
      <c r="LY336" s="45" t="str">
        <f t="shared" si="1640"/>
        <v/>
      </c>
      <c r="LZ336" s="45"/>
      <c r="MA336" s="45"/>
      <c r="MB336" s="45"/>
      <c r="MC336" s="45" t="str">
        <f t="shared" si="1600"/>
        <v/>
      </c>
      <c r="MD336" s="46" t="str">
        <f t="shared" si="1601"/>
        <v/>
      </c>
      <c r="ME336" s="37"/>
      <c r="MF336" s="29"/>
      <c r="MG336" s="47"/>
      <c r="MH336" s="67"/>
      <c r="MI336" s="45" t="str">
        <f t="shared" si="1641"/>
        <v/>
      </c>
      <c r="MJ336" s="45"/>
      <c r="MK336" s="45"/>
      <c r="ML336" s="45"/>
      <c r="MM336" s="45" t="str">
        <f t="shared" si="1642"/>
        <v/>
      </c>
      <c r="MN336" s="45"/>
      <c r="MO336" s="45"/>
      <c r="MP336" s="45"/>
      <c r="MQ336" s="45" t="str">
        <f t="shared" si="1602"/>
        <v/>
      </c>
      <c r="MR336" s="46" t="str">
        <f t="shared" si="1603"/>
        <v/>
      </c>
      <c r="MS336" s="37"/>
      <c r="MT336" s="29"/>
      <c r="MU336" s="47"/>
      <c r="MV336" s="67"/>
      <c r="MW336" s="45" t="str">
        <f t="shared" si="1643"/>
        <v/>
      </c>
      <c r="MX336" s="45"/>
      <c r="MY336" s="45"/>
      <c r="MZ336" s="45"/>
      <c r="NA336" s="45" t="str">
        <f t="shared" si="1644"/>
        <v/>
      </c>
      <c r="NB336" s="45"/>
      <c r="NC336" s="45"/>
      <c r="ND336" s="45"/>
      <c r="NE336" s="45" t="str">
        <f t="shared" si="1604"/>
        <v/>
      </c>
      <c r="NF336" s="46" t="str">
        <f t="shared" si="1605"/>
        <v/>
      </c>
      <c r="NG336" s="37"/>
      <c r="NH336" s="29"/>
      <c r="NI336" s="47"/>
      <c r="NJ336" s="67"/>
      <c r="NK336" s="45" t="str">
        <f t="shared" si="1645"/>
        <v/>
      </c>
      <c r="NL336" s="45"/>
      <c r="NM336" s="45"/>
      <c r="NN336" s="45"/>
      <c r="NO336" s="45" t="str">
        <f t="shared" si="1646"/>
        <v/>
      </c>
      <c r="NP336" s="45"/>
      <c r="NQ336" s="45"/>
      <c r="NR336" s="45"/>
      <c r="NS336" s="45" t="str">
        <f t="shared" si="1606"/>
        <v/>
      </c>
      <c r="NT336" s="46" t="str">
        <f t="shared" si="1607"/>
        <v/>
      </c>
      <c r="NU336" s="37"/>
    </row>
    <row r="337" spans="1:385" x14ac:dyDescent="0.25">
      <c r="A337" s="38"/>
      <c r="B337" s="39"/>
      <c r="C337" s="40"/>
      <c r="D337" s="40"/>
      <c r="E337" s="41"/>
      <c r="F337" s="41"/>
      <c r="G337" s="40"/>
      <c r="H337" s="42"/>
      <c r="I337" s="45"/>
      <c r="J337" s="45" t="str">
        <f t="shared" si="1614"/>
        <v/>
      </c>
      <c r="K337" s="45"/>
      <c r="L337" s="45"/>
      <c r="M337" s="45"/>
      <c r="N337" s="45" t="str">
        <f t="shared" si="1615"/>
        <v/>
      </c>
      <c r="O337" s="45"/>
      <c r="P337" s="45"/>
      <c r="Q337" s="45"/>
      <c r="R337" s="45" t="str">
        <f t="shared" si="1576"/>
        <v/>
      </c>
      <c r="S337" s="46" t="str">
        <f t="shared" si="1577"/>
        <v/>
      </c>
      <c r="T337" s="37"/>
      <c r="U337" s="29"/>
      <c r="V337" s="47"/>
      <c r="W337" s="67"/>
      <c r="X337" s="45" t="str">
        <f t="shared" si="1616"/>
        <v/>
      </c>
      <c r="Y337" s="45"/>
      <c r="Z337" s="45"/>
      <c r="AA337" s="45"/>
      <c r="AB337" s="45" t="str">
        <f t="shared" si="1617"/>
        <v/>
      </c>
      <c r="AC337" s="45"/>
      <c r="AD337" s="45"/>
      <c r="AE337" s="45"/>
      <c r="AF337" s="45" t="str">
        <f t="shared" si="1578"/>
        <v/>
      </c>
      <c r="AG337" s="46" t="str">
        <f t="shared" si="1579"/>
        <v/>
      </c>
      <c r="AH337" s="37"/>
      <c r="AI337" s="29"/>
      <c r="AJ337" s="47"/>
      <c r="AK337" s="45"/>
      <c r="AL337" s="45" t="str">
        <f t="shared" si="1618"/>
        <v/>
      </c>
      <c r="AM337" s="45"/>
      <c r="AN337" s="45" t="str">
        <f t="shared" si="1619"/>
        <v/>
      </c>
      <c r="AO337" s="45"/>
      <c r="AP337" s="45" t="str">
        <f t="shared" si="1620"/>
        <v/>
      </c>
      <c r="AQ337" s="45"/>
      <c r="AR337" s="45"/>
      <c r="AS337" s="45"/>
      <c r="AT337" s="45" t="str">
        <f t="shared" si="1580"/>
        <v/>
      </c>
      <c r="AU337" s="46" t="str">
        <f t="shared" si="1581"/>
        <v/>
      </c>
      <c r="AV337" s="37"/>
      <c r="AW337" s="29"/>
      <c r="AX337" s="47"/>
      <c r="AY337" s="45"/>
      <c r="AZ337" s="45" t="str">
        <f t="shared" si="1621"/>
        <v/>
      </c>
      <c r="BA337" s="45"/>
      <c r="BB337" s="45" t="str">
        <f t="shared" si="1622"/>
        <v/>
      </c>
      <c r="BC337" s="45"/>
      <c r="BD337" s="45" t="str">
        <f t="shared" si="1623"/>
        <v/>
      </c>
      <c r="BE337" s="45"/>
      <c r="BF337" s="45"/>
      <c r="BG337" s="45"/>
      <c r="BH337" s="45" t="str">
        <f t="shared" si="1582"/>
        <v/>
      </c>
      <c r="BI337" s="46" t="str">
        <f t="shared" si="1583"/>
        <v/>
      </c>
      <c r="BJ337" s="37"/>
      <c r="BK337" s="29"/>
      <c r="BL337" s="47"/>
      <c r="BM337" s="45"/>
      <c r="BN337" s="45" t="str">
        <f t="shared" si="1647"/>
        <v/>
      </c>
      <c r="BO337" s="45"/>
      <c r="BP337" s="45" t="str">
        <f t="shared" si="1648"/>
        <v/>
      </c>
      <c r="BQ337" s="45"/>
      <c r="BR337" s="45" t="str">
        <f t="shared" si="1649"/>
        <v/>
      </c>
      <c r="BS337" s="45"/>
      <c r="BT337" s="63" t="str">
        <f t="shared" si="1650"/>
        <v/>
      </c>
      <c r="BU337" s="67" t="str">
        <f t="shared" si="1651"/>
        <v/>
      </c>
      <c r="BV337" s="45" t="str">
        <f t="shared" si="1652"/>
        <v/>
      </c>
      <c r="BW337" s="46" t="str">
        <f t="shared" si="1653"/>
        <v/>
      </c>
      <c r="BX337" s="37"/>
      <c r="BY337" s="57"/>
      <c r="BZ337" s="47"/>
      <c r="CA337" s="45"/>
      <c r="CB337" s="45" t="str">
        <f t="shared" si="1654"/>
        <v/>
      </c>
      <c r="CC337" s="45"/>
      <c r="CD337" s="45" t="str">
        <f t="shared" si="1655"/>
        <v/>
      </c>
      <c r="CE337" s="45"/>
      <c r="CF337" s="45" t="str">
        <f t="shared" si="1656"/>
        <v/>
      </c>
      <c r="CG337" s="45"/>
      <c r="CH337" s="63" t="str">
        <f t="shared" si="1657"/>
        <v/>
      </c>
      <c r="CI337" s="67" t="str">
        <f t="shared" si="1658"/>
        <v/>
      </c>
      <c r="CJ337" s="45" t="str">
        <f t="shared" si="1659"/>
        <v/>
      </c>
      <c r="CK337" s="46" t="str">
        <f t="shared" si="1660"/>
        <v/>
      </c>
      <c r="CL337" s="37"/>
      <c r="CM337" s="29"/>
      <c r="CN337" s="47"/>
      <c r="CO337" s="45"/>
      <c r="CP337" s="45" t="str">
        <f t="shared" si="1661"/>
        <v/>
      </c>
      <c r="CQ337" s="45"/>
      <c r="CR337" s="45" t="str">
        <f t="shared" si="1662"/>
        <v/>
      </c>
      <c r="CS337" s="45"/>
      <c r="CT337" s="45" t="str">
        <f t="shared" si="1663"/>
        <v/>
      </c>
      <c r="CU337" s="45"/>
      <c r="CV337" s="63" t="str">
        <f t="shared" si="1664"/>
        <v/>
      </c>
      <c r="CW337" s="67" t="str">
        <f t="shared" si="1665"/>
        <v/>
      </c>
      <c r="CX337" s="45" t="str">
        <f t="shared" si="1666"/>
        <v/>
      </c>
      <c r="CY337" s="46" t="str">
        <f t="shared" si="1667"/>
        <v/>
      </c>
      <c r="CZ337" s="37"/>
      <c r="DA337" s="29"/>
      <c r="DB337" s="47"/>
      <c r="DC337" s="67"/>
      <c r="DD337" s="45" t="str">
        <f t="shared" si="1624"/>
        <v/>
      </c>
      <c r="DE337" s="45"/>
      <c r="DF337" s="45"/>
      <c r="DG337" s="45"/>
      <c r="DH337" s="45" t="str">
        <f t="shared" si="1625"/>
        <v/>
      </c>
      <c r="DI337" s="45"/>
      <c r="DJ337" s="45"/>
      <c r="DK337" s="45"/>
      <c r="DL337" s="45" t="str">
        <f t="shared" si="1584"/>
        <v/>
      </c>
      <c r="DM337" s="46" t="str">
        <f t="shared" si="1585"/>
        <v/>
      </c>
      <c r="DN337" s="37"/>
      <c r="DO337" s="29"/>
      <c r="DP337" s="47"/>
      <c r="DQ337" s="45"/>
      <c r="DR337" s="45" t="str">
        <f t="shared" si="1626"/>
        <v/>
      </c>
      <c r="DS337" s="45"/>
      <c r="DT337" s="45" t="str">
        <f t="shared" si="1627"/>
        <v/>
      </c>
      <c r="DU337" s="45"/>
      <c r="DV337" s="45" t="str">
        <f t="shared" si="1628"/>
        <v/>
      </c>
      <c r="DW337" s="45"/>
      <c r="DX337" s="45"/>
      <c r="DY337" s="45"/>
      <c r="DZ337" s="45" t="str">
        <f t="shared" si="1586"/>
        <v/>
      </c>
      <c r="EA337" s="46" t="str">
        <f t="shared" si="1587"/>
        <v/>
      </c>
      <c r="EB337" s="37"/>
      <c r="ED337" s="47"/>
      <c r="EE337" s="67"/>
      <c r="EF337" s="45" t="str">
        <f t="shared" si="1629"/>
        <v/>
      </c>
      <c r="EG337" s="45"/>
      <c r="EH337" s="45"/>
      <c r="EI337" s="45"/>
      <c r="EJ337" s="45" t="str">
        <f t="shared" si="1630"/>
        <v/>
      </c>
      <c r="EK337" s="45"/>
      <c r="EL337" s="45"/>
      <c r="EM337" s="45"/>
      <c r="EN337" s="45" t="str">
        <f t="shared" si="1588"/>
        <v/>
      </c>
      <c r="EO337" s="46" t="str">
        <f t="shared" si="1589"/>
        <v/>
      </c>
      <c r="EP337" s="37"/>
      <c r="ER337" s="47"/>
      <c r="ES337" s="67"/>
      <c r="ET337" s="45" t="str">
        <f t="shared" si="1631"/>
        <v/>
      </c>
      <c r="EU337" s="45"/>
      <c r="EV337" s="45"/>
      <c r="EW337" s="45"/>
      <c r="EX337" s="45" t="str">
        <f t="shared" si="1632"/>
        <v/>
      </c>
      <c r="EY337" s="45"/>
      <c r="EZ337" s="45"/>
      <c r="FA337" s="45"/>
      <c r="FB337" s="45" t="str">
        <f t="shared" si="1590"/>
        <v/>
      </c>
      <c r="FC337" s="46" t="str">
        <f t="shared" si="1591"/>
        <v/>
      </c>
      <c r="FD337" s="37"/>
      <c r="FF337" s="47"/>
      <c r="FG337" s="67"/>
      <c r="FH337" s="45" t="str">
        <f t="shared" si="1633"/>
        <v/>
      </c>
      <c r="FI337" s="45"/>
      <c r="FJ337" s="45"/>
      <c r="FK337" s="45"/>
      <c r="FL337" s="45" t="str">
        <f t="shared" si="1634"/>
        <v/>
      </c>
      <c r="FM337" s="45"/>
      <c r="FN337" s="45"/>
      <c r="FO337" s="45"/>
      <c r="FP337" s="45" t="str">
        <f t="shared" si="1592"/>
        <v/>
      </c>
      <c r="FQ337" s="46" t="str">
        <f t="shared" si="1593"/>
        <v/>
      </c>
      <c r="FR337" s="37"/>
      <c r="FS337" s="29"/>
      <c r="FT337" s="47"/>
      <c r="FU337" s="67"/>
      <c r="FV337" s="45" t="str">
        <f t="shared" si="1635"/>
        <v/>
      </c>
      <c r="FW337" s="45"/>
      <c r="FX337" s="45"/>
      <c r="FY337" s="45"/>
      <c r="FZ337" s="45" t="str">
        <f t="shared" si="1636"/>
        <v/>
      </c>
      <c r="GA337" s="45"/>
      <c r="GB337" s="45"/>
      <c r="GC337" s="45"/>
      <c r="GD337" s="45" t="str">
        <f t="shared" si="1594"/>
        <v/>
      </c>
      <c r="GE337" s="46" t="str">
        <f t="shared" si="1595"/>
        <v/>
      </c>
      <c r="GF337" s="37"/>
      <c r="GH337" s="47"/>
      <c r="GI337" s="67"/>
      <c r="GJ337" s="45" t="str">
        <f t="shared" si="1637"/>
        <v/>
      </c>
      <c r="GK337" s="45"/>
      <c r="GL337" s="45"/>
      <c r="GM337" s="45"/>
      <c r="GN337" s="45" t="str">
        <f t="shared" si="1638"/>
        <v/>
      </c>
      <c r="GO337" s="45"/>
      <c r="GP337" s="45"/>
      <c r="GQ337" s="45"/>
      <c r="GR337" s="45" t="str">
        <f t="shared" si="1596"/>
        <v/>
      </c>
      <c r="GS337" s="46" t="str">
        <f t="shared" si="1597"/>
        <v/>
      </c>
      <c r="GT337" s="37"/>
      <c r="GU337" s="61"/>
      <c r="GV337" s="47"/>
      <c r="GW337" s="30"/>
      <c r="GX337" s="45"/>
      <c r="GY337" s="45" t="str">
        <f t="shared" si="1668"/>
        <v/>
      </c>
      <c r="GZ337" s="45"/>
      <c r="HA337" s="45" t="str">
        <f t="shared" si="1669"/>
        <v/>
      </c>
      <c r="HB337" s="45"/>
      <c r="HC337" s="45" t="str">
        <f t="shared" si="1670"/>
        <v/>
      </c>
      <c r="HD337" s="45"/>
      <c r="HE337" s="63" t="str">
        <f>IF(GX335="","",HE333)</f>
        <v/>
      </c>
      <c r="HF337" s="67" t="str">
        <f>IF(GX335="","",HF333)</f>
        <v/>
      </c>
      <c r="HG337" s="45" t="str">
        <f t="shared" si="1671"/>
        <v/>
      </c>
      <c r="HH337" s="46" t="str">
        <f>IF(HC337="","",HG337/(GY336*100))</f>
        <v/>
      </c>
      <c r="HI337" s="37"/>
      <c r="HK337" s="47"/>
      <c r="HL337" s="45"/>
      <c r="HM337" s="45" t="str">
        <f t="shared" si="1672"/>
        <v/>
      </c>
      <c r="HN337" s="45"/>
      <c r="HO337" s="45" t="str">
        <f t="shared" si="1673"/>
        <v/>
      </c>
      <c r="HP337" s="45"/>
      <c r="HQ337" s="45" t="str">
        <f t="shared" si="1674"/>
        <v/>
      </c>
      <c r="HR337" s="45"/>
      <c r="HS337" s="63" t="str">
        <f t="shared" si="1675"/>
        <v/>
      </c>
      <c r="HT337" s="67" t="str">
        <f t="shared" si="1676"/>
        <v/>
      </c>
      <c r="HU337" s="45" t="str">
        <f t="shared" si="1677"/>
        <v/>
      </c>
      <c r="HV337" s="46" t="str">
        <f t="shared" si="1678"/>
        <v/>
      </c>
      <c r="HW337" s="37"/>
      <c r="HX337" s="360"/>
      <c r="HY337" s="47"/>
      <c r="HZ337" s="45"/>
      <c r="IA337" s="45" t="str">
        <f t="shared" si="1679"/>
        <v/>
      </c>
      <c r="IB337" s="45"/>
      <c r="IC337" s="45" t="str">
        <f t="shared" si="1680"/>
        <v/>
      </c>
      <c r="ID337" s="45"/>
      <c r="IE337" s="45" t="str">
        <f t="shared" si="1681"/>
        <v/>
      </c>
      <c r="IF337" s="45"/>
      <c r="IG337" s="63" t="str">
        <f t="shared" si="1682"/>
        <v/>
      </c>
      <c r="IH337" s="67" t="str">
        <f t="shared" si="1683"/>
        <v/>
      </c>
      <c r="II337" s="45" t="str">
        <f t="shared" si="1684"/>
        <v/>
      </c>
      <c r="IJ337" s="46" t="str">
        <f t="shared" si="1685"/>
        <v/>
      </c>
      <c r="IK337" s="37"/>
      <c r="IL337" s="29"/>
      <c r="IM337" s="47"/>
      <c r="IN337" s="45"/>
      <c r="IO337" s="45" t="str">
        <f t="shared" si="1686"/>
        <v/>
      </c>
      <c r="IP337" s="45"/>
      <c r="IQ337" s="45" t="str">
        <f t="shared" si="1687"/>
        <v/>
      </c>
      <c r="IR337" s="45"/>
      <c r="IS337" s="45" t="str">
        <f t="shared" si="1688"/>
        <v/>
      </c>
      <c r="IT337" s="45"/>
      <c r="IU337" s="63" t="str">
        <f t="shared" si="1689"/>
        <v/>
      </c>
      <c r="IV337" s="67" t="str">
        <f t="shared" si="1690"/>
        <v/>
      </c>
      <c r="IW337" s="45" t="str">
        <f t="shared" si="1691"/>
        <v/>
      </c>
      <c r="IX337" s="46" t="str">
        <f t="shared" si="1692"/>
        <v/>
      </c>
      <c r="IY337" s="37"/>
      <c r="IZ337" s="61"/>
      <c r="JA337" s="47"/>
      <c r="JB337" s="45"/>
      <c r="JC337" s="45" t="str">
        <f t="shared" si="1693"/>
        <v/>
      </c>
      <c r="JD337" s="45"/>
      <c r="JE337" s="45" t="str">
        <f t="shared" si="1694"/>
        <v/>
      </c>
      <c r="JF337" s="45"/>
      <c r="JG337" s="45" t="str">
        <f t="shared" si="1695"/>
        <v/>
      </c>
      <c r="JH337" s="45"/>
      <c r="JI337" s="63" t="str">
        <f t="shared" si="1696"/>
        <v/>
      </c>
      <c r="JJ337" s="67" t="str">
        <f t="shared" si="1697"/>
        <v/>
      </c>
      <c r="JK337" s="45" t="str">
        <f t="shared" si="1698"/>
        <v/>
      </c>
      <c r="JL337" s="46" t="str">
        <f t="shared" si="1699"/>
        <v/>
      </c>
      <c r="JM337" s="37"/>
      <c r="JN337" s="29"/>
      <c r="JO337" s="47"/>
      <c r="JP337" s="45"/>
      <c r="JQ337" s="45" t="str">
        <f t="shared" si="1700"/>
        <v/>
      </c>
      <c r="JR337" s="45"/>
      <c r="JS337" s="45" t="str">
        <f t="shared" si="1701"/>
        <v/>
      </c>
      <c r="JT337" s="45"/>
      <c r="JU337" s="45" t="str">
        <f t="shared" si="1702"/>
        <v/>
      </c>
      <c r="JV337" s="45"/>
      <c r="JW337" s="63" t="str">
        <f t="shared" si="1703"/>
        <v/>
      </c>
      <c r="JX337" s="67" t="str">
        <f t="shared" si="1704"/>
        <v/>
      </c>
      <c r="JY337" s="45" t="str">
        <f t="shared" si="1705"/>
        <v/>
      </c>
      <c r="JZ337" s="46" t="str">
        <f t="shared" si="1706"/>
        <v/>
      </c>
      <c r="KA337" s="37"/>
      <c r="KB337" s="51"/>
      <c r="KC337" s="47"/>
      <c r="KD337" s="45"/>
      <c r="KE337" s="45" t="str">
        <f>IF(KD337="","",KD337-KD333)</f>
        <v/>
      </c>
      <c r="KF337" s="45"/>
      <c r="KG337" s="45" t="str">
        <f>IF(KF337="","",KF337-KF333)</f>
        <v/>
      </c>
      <c r="KH337" s="45"/>
      <c r="KI337" s="45" t="str">
        <f>IF(KH337="","",KH333+KJ333-KH337)</f>
        <v/>
      </c>
      <c r="KJ337" s="45"/>
      <c r="KK337" s="63" t="str">
        <f>IF(KD337="","",KK333)</f>
        <v/>
      </c>
      <c r="KL337" s="67" t="str">
        <f>IF(KE337="","",KL333)</f>
        <v/>
      </c>
      <c r="KM337" s="45" t="str">
        <f>IF(KH337="","",KI337*KL337)</f>
        <v/>
      </c>
      <c r="KN337" s="46" t="str">
        <f>IF(KI337="","",KM337/(KE337*100))</f>
        <v/>
      </c>
      <c r="KO337" s="37"/>
      <c r="KP337" s="29"/>
      <c r="KQ337" s="47"/>
      <c r="KR337" s="45"/>
      <c r="KS337" s="45" t="str">
        <f>IF(KR337="","",KR337-KR333)</f>
        <v/>
      </c>
      <c r="KT337" s="45"/>
      <c r="KU337" s="45" t="str">
        <f>IF(KT337="","",KT337-KT333)</f>
        <v/>
      </c>
      <c r="KV337" s="45"/>
      <c r="KW337" s="45" t="str">
        <f>IF(KV337="","",KV333+KX333-KV337)</f>
        <v/>
      </c>
      <c r="KX337" s="45"/>
      <c r="KY337" s="63" t="str">
        <f>IF(KR337="","",KY333)</f>
        <v/>
      </c>
      <c r="KZ337" s="67" t="str">
        <f>IF(KS337="","",KZ333)</f>
        <v/>
      </c>
      <c r="LA337" s="45" t="str">
        <f>IF(KV337="","",KW337*KZ337)</f>
        <v/>
      </c>
      <c r="LB337" s="46" t="str">
        <f>IF(KW337="","",LA337/(KS337*100))</f>
        <v/>
      </c>
      <c r="LC337" s="37"/>
      <c r="LD337" s="29"/>
      <c r="LE337" s="52"/>
      <c r="LF337" s="43"/>
      <c r="LG337" s="45"/>
      <c r="LH337" s="45"/>
      <c r="LI337" s="45"/>
      <c r="LJ337" s="45"/>
      <c r="LK337" s="45"/>
      <c r="LL337" s="45"/>
      <c r="LM337" s="63"/>
      <c r="LN337" s="67"/>
      <c r="LO337" s="45" t="str">
        <f t="shared" si="1613"/>
        <v/>
      </c>
      <c r="LP337" s="46"/>
      <c r="LQ337" s="37"/>
      <c r="LR337" s="29"/>
      <c r="LS337" s="47"/>
      <c r="LT337" s="67"/>
      <c r="LU337" s="45" t="str">
        <f t="shared" si="1639"/>
        <v/>
      </c>
      <c r="LV337" s="45"/>
      <c r="LW337" s="45"/>
      <c r="LX337" s="45"/>
      <c r="LY337" s="45" t="str">
        <f t="shared" si="1640"/>
        <v/>
      </c>
      <c r="LZ337" s="45"/>
      <c r="MA337" s="45"/>
      <c r="MB337" s="45"/>
      <c r="MC337" s="45" t="str">
        <f t="shared" si="1600"/>
        <v/>
      </c>
      <c r="MD337" s="46" t="str">
        <f t="shared" si="1601"/>
        <v/>
      </c>
      <c r="ME337" s="37"/>
      <c r="MF337" s="29"/>
      <c r="MG337" s="47"/>
      <c r="MH337" s="67"/>
      <c r="MI337" s="45" t="str">
        <f t="shared" si="1641"/>
        <v/>
      </c>
      <c r="MJ337" s="45"/>
      <c r="MK337" s="45"/>
      <c r="ML337" s="45"/>
      <c r="MM337" s="45" t="str">
        <f t="shared" si="1642"/>
        <v/>
      </c>
      <c r="MN337" s="45"/>
      <c r="MO337" s="45"/>
      <c r="MP337" s="45"/>
      <c r="MQ337" s="45" t="str">
        <f t="shared" si="1602"/>
        <v/>
      </c>
      <c r="MR337" s="46" t="str">
        <f t="shared" si="1603"/>
        <v/>
      </c>
      <c r="MS337" s="37"/>
      <c r="MT337" s="29"/>
      <c r="MU337" s="47"/>
      <c r="MV337" s="67"/>
      <c r="MW337" s="45" t="str">
        <f t="shared" si="1643"/>
        <v/>
      </c>
      <c r="MX337" s="45"/>
      <c r="MY337" s="45"/>
      <c r="MZ337" s="45"/>
      <c r="NA337" s="45" t="str">
        <f t="shared" si="1644"/>
        <v/>
      </c>
      <c r="NB337" s="45"/>
      <c r="NC337" s="45"/>
      <c r="ND337" s="45"/>
      <c r="NE337" s="45" t="str">
        <f t="shared" si="1604"/>
        <v/>
      </c>
      <c r="NF337" s="46" t="str">
        <f t="shared" si="1605"/>
        <v/>
      </c>
      <c r="NG337" s="37"/>
      <c r="NH337" s="29"/>
      <c r="NI337" s="47"/>
      <c r="NJ337" s="67"/>
      <c r="NK337" s="45" t="str">
        <f t="shared" si="1645"/>
        <v/>
      </c>
      <c r="NL337" s="45"/>
      <c r="NM337" s="45"/>
      <c r="NN337" s="45"/>
      <c r="NO337" s="45" t="str">
        <f t="shared" si="1646"/>
        <v/>
      </c>
      <c r="NP337" s="45"/>
      <c r="NQ337" s="45"/>
      <c r="NR337" s="45"/>
      <c r="NS337" s="45" t="str">
        <f t="shared" si="1606"/>
        <v/>
      </c>
      <c r="NT337" s="46" t="str">
        <f t="shared" si="1607"/>
        <v/>
      </c>
      <c r="NU337" s="37"/>
    </row>
    <row r="338" spans="1:385" ht="15" customHeight="1" thickBot="1" x14ac:dyDescent="0.3">
      <c r="A338" s="38"/>
      <c r="B338" s="39"/>
      <c r="C338" s="40"/>
      <c r="D338" s="40"/>
      <c r="E338" s="41"/>
      <c r="F338" s="41"/>
      <c r="G338" s="40"/>
      <c r="H338" s="42"/>
      <c r="I338" s="45"/>
      <c r="J338" s="45" t="str">
        <f t="shared" si="1614"/>
        <v/>
      </c>
      <c r="K338" s="45"/>
      <c r="L338" s="45"/>
      <c r="M338" s="45"/>
      <c r="N338" s="45" t="str">
        <f t="shared" si="1615"/>
        <v/>
      </c>
      <c r="O338" s="45"/>
      <c r="P338" s="45"/>
      <c r="Q338" s="45"/>
      <c r="R338" s="45" t="str">
        <f t="shared" si="1576"/>
        <v/>
      </c>
      <c r="S338" s="46" t="str">
        <f t="shared" si="1577"/>
        <v/>
      </c>
      <c r="T338" s="37"/>
      <c r="U338" s="29"/>
      <c r="V338" s="47"/>
      <c r="W338" s="67"/>
      <c r="X338" s="45" t="str">
        <f t="shared" si="1616"/>
        <v/>
      </c>
      <c r="Y338" s="45"/>
      <c r="Z338" s="45"/>
      <c r="AA338" s="45"/>
      <c r="AB338" s="45" t="str">
        <f t="shared" si="1617"/>
        <v/>
      </c>
      <c r="AC338" s="45"/>
      <c r="AD338" s="45"/>
      <c r="AE338" s="45"/>
      <c r="AF338" s="45" t="str">
        <f t="shared" si="1578"/>
        <v/>
      </c>
      <c r="AG338" s="46" t="str">
        <f t="shared" si="1579"/>
        <v/>
      </c>
      <c r="AH338" s="37"/>
      <c r="AI338" s="29"/>
      <c r="AJ338" s="47"/>
      <c r="AK338" s="45"/>
      <c r="AL338" s="45" t="str">
        <f t="shared" si="1618"/>
        <v/>
      </c>
      <c r="AM338" s="45"/>
      <c r="AN338" s="45" t="str">
        <f t="shared" si="1619"/>
        <v/>
      </c>
      <c r="AO338" s="45"/>
      <c r="AP338" s="45" t="str">
        <f t="shared" si="1620"/>
        <v/>
      </c>
      <c r="AQ338" s="45"/>
      <c r="AR338" s="45"/>
      <c r="AS338" s="45"/>
      <c r="AT338" s="45" t="str">
        <f t="shared" si="1580"/>
        <v/>
      </c>
      <c r="AU338" s="46" t="str">
        <f t="shared" si="1581"/>
        <v/>
      </c>
      <c r="AV338" s="37"/>
      <c r="AW338" s="29"/>
      <c r="AX338" s="47"/>
      <c r="AY338" s="45"/>
      <c r="AZ338" s="45" t="str">
        <f t="shared" si="1621"/>
        <v/>
      </c>
      <c r="BA338" s="45"/>
      <c r="BB338" s="45" t="str">
        <f t="shared" si="1622"/>
        <v/>
      </c>
      <c r="BC338" s="45"/>
      <c r="BD338" s="45" t="str">
        <f t="shared" si="1623"/>
        <v/>
      </c>
      <c r="BE338" s="45"/>
      <c r="BF338" s="45"/>
      <c r="BG338" s="45"/>
      <c r="BH338" s="45" t="str">
        <f t="shared" si="1582"/>
        <v/>
      </c>
      <c r="BI338" s="46" t="str">
        <f t="shared" si="1583"/>
        <v/>
      </c>
      <c r="BJ338" s="37"/>
      <c r="BK338" s="29"/>
      <c r="BL338" s="75"/>
      <c r="BM338" s="76"/>
      <c r="BN338" s="76" t="str">
        <f t="shared" si="1647"/>
        <v/>
      </c>
      <c r="BO338" s="76"/>
      <c r="BP338" s="76" t="str">
        <f t="shared" si="1648"/>
        <v/>
      </c>
      <c r="BQ338" s="76"/>
      <c r="BR338" s="76" t="str">
        <f t="shared" si="1649"/>
        <v/>
      </c>
      <c r="BS338" s="76"/>
      <c r="BT338" s="78" t="str">
        <f t="shared" si="1650"/>
        <v/>
      </c>
      <c r="BU338" s="79" t="str">
        <f t="shared" si="1651"/>
        <v/>
      </c>
      <c r="BV338" s="76" t="str">
        <f t="shared" si="1652"/>
        <v/>
      </c>
      <c r="BW338" s="80" t="str">
        <f t="shared" si="1653"/>
        <v/>
      </c>
      <c r="BX338" s="37"/>
      <c r="BY338" s="57"/>
      <c r="BZ338" s="75"/>
      <c r="CA338" s="76"/>
      <c r="CB338" s="76" t="str">
        <f t="shared" si="1654"/>
        <v/>
      </c>
      <c r="CC338" s="76"/>
      <c r="CD338" s="76" t="str">
        <f t="shared" si="1655"/>
        <v/>
      </c>
      <c r="CE338" s="76"/>
      <c r="CF338" s="76" t="str">
        <f t="shared" si="1656"/>
        <v/>
      </c>
      <c r="CG338" s="76"/>
      <c r="CH338" s="78" t="str">
        <f t="shared" si="1657"/>
        <v/>
      </c>
      <c r="CI338" s="79" t="str">
        <f t="shared" si="1658"/>
        <v/>
      </c>
      <c r="CJ338" s="76" t="str">
        <f t="shared" si="1659"/>
        <v/>
      </c>
      <c r="CK338" s="80" t="str">
        <f t="shared" si="1660"/>
        <v/>
      </c>
      <c r="CL338" s="37"/>
      <c r="CM338" s="29"/>
      <c r="CN338" s="75"/>
      <c r="CO338" s="76"/>
      <c r="CP338" s="76" t="str">
        <f t="shared" si="1661"/>
        <v/>
      </c>
      <c r="CQ338" s="76"/>
      <c r="CR338" s="76" t="str">
        <f t="shared" si="1662"/>
        <v/>
      </c>
      <c r="CS338" s="76"/>
      <c r="CT338" s="76" t="str">
        <f t="shared" si="1663"/>
        <v/>
      </c>
      <c r="CU338" s="76"/>
      <c r="CV338" s="78" t="str">
        <f t="shared" si="1664"/>
        <v/>
      </c>
      <c r="CW338" s="79" t="str">
        <f t="shared" si="1665"/>
        <v/>
      </c>
      <c r="CX338" s="76" t="str">
        <f t="shared" si="1666"/>
        <v/>
      </c>
      <c r="CY338" s="80" t="str">
        <f t="shared" si="1667"/>
        <v/>
      </c>
      <c r="CZ338" s="37"/>
      <c r="DA338" s="29"/>
      <c r="DB338" s="47"/>
      <c r="DC338" s="67"/>
      <c r="DD338" s="45" t="str">
        <f t="shared" si="1624"/>
        <v/>
      </c>
      <c r="DE338" s="45"/>
      <c r="DF338" s="45"/>
      <c r="DG338" s="45"/>
      <c r="DH338" s="45" t="str">
        <f t="shared" si="1625"/>
        <v/>
      </c>
      <c r="DI338" s="45"/>
      <c r="DJ338" s="45"/>
      <c r="DK338" s="45"/>
      <c r="DL338" s="45" t="str">
        <f t="shared" si="1584"/>
        <v/>
      </c>
      <c r="DM338" s="46" t="str">
        <f t="shared" si="1585"/>
        <v/>
      </c>
      <c r="DN338" s="37"/>
      <c r="DO338" s="29"/>
      <c r="DP338" s="47"/>
      <c r="DQ338" s="45"/>
      <c r="DR338" s="45" t="str">
        <f t="shared" si="1626"/>
        <v/>
      </c>
      <c r="DS338" s="45"/>
      <c r="DT338" s="45" t="str">
        <f t="shared" si="1627"/>
        <v/>
      </c>
      <c r="DU338" s="45"/>
      <c r="DV338" s="45" t="str">
        <f t="shared" si="1628"/>
        <v/>
      </c>
      <c r="DW338" s="45"/>
      <c r="DX338" s="45"/>
      <c r="DY338" s="45"/>
      <c r="DZ338" s="45" t="str">
        <f t="shared" si="1586"/>
        <v/>
      </c>
      <c r="EA338" s="46" t="str">
        <f t="shared" si="1587"/>
        <v/>
      </c>
      <c r="EB338" s="37"/>
      <c r="ED338" s="47"/>
      <c r="EE338" s="67"/>
      <c r="EF338" s="45" t="str">
        <f t="shared" si="1629"/>
        <v/>
      </c>
      <c r="EG338" s="45"/>
      <c r="EH338" s="45"/>
      <c r="EI338" s="45"/>
      <c r="EJ338" s="45" t="str">
        <f t="shared" si="1630"/>
        <v/>
      </c>
      <c r="EK338" s="45"/>
      <c r="EL338" s="45"/>
      <c r="EM338" s="45"/>
      <c r="EN338" s="45" t="str">
        <f t="shared" si="1588"/>
        <v/>
      </c>
      <c r="EO338" s="46" t="str">
        <f t="shared" si="1589"/>
        <v/>
      </c>
      <c r="EP338" s="37"/>
      <c r="ER338" s="47"/>
      <c r="ES338" s="67"/>
      <c r="ET338" s="45" t="str">
        <f t="shared" si="1631"/>
        <v/>
      </c>
      <c r="EU338" s="45"/>
      <c r="EV338" s="45"/>
      <c r="EW338" s="45"/>
      <c r="EX338" s="45" t="str">
        <f t="shared" si="1632"/>
        <v/>
      </c>
      <c r="EY338" s="45"/>
      <c r="EZ338" s="45"/>
      <c r="FA338" s="45"/>
      <c r="FB338" s="45" t="str">
        <f t="shared" si="1590"/>
        <v/>
      </c>
      <c r="FC338" s="46" t="str">
        <f t="shared" si="1591"/>
        <v/>
      </c>
      <c r="FD338" s="37"/>
      <c r="FF338" s="47"/>
      <c r="FG338" s="67"/>
      <c r="FH338" s="45" t="str">
        <f t="shared" si="1633"/>
        <v/>
      </c>
      <c r="FI338" s="45"/>
      <c r="FJ338" s="45"/>
      <c r="FK338" s="45"/>
      <c r="FL338" s="45" t="str">
        <f t="shared" si="1634"/>
        <v/>
      </c>
      <c r="FM338" s="45"/>
      <c r="FN338" s="45"/>
      <c r="FO338" s="45"/>
      <c r="FP338" s="45" t="str">
        <f t="shared" si="1592"/>
        <v/>
      </c>
      <c r="FQ338" s="46" t="str">
        <f t="shared" si="1593"/>
        <v/>
      </c>
      <c r="FR338" s="37"/>
      <c r="FS338" s="29"/>
      <c r="FT338" s="47"/>
      <c r="FU338" s="67"/>
      <c r="FV338" s="45" t="str">
        <f t="shared" si="1635"/>
        <v/>
      </c>
      <c r="FW338" s="45"/>
      <c r="FX338" s="45"/>
      <c r="FY338" s="45"/>
      <c r="FZ338" s="45" t="str">
        <f t="shared" si="1636"/>
        <v/>
      </c>
      <c r="GA338" s="45"/>
      <c r="GB338" s="45"/>
      <c r="GC338" s="45"/>
      <c r="GD338" s="45" t="str">
        <f t="shared" si="1594"/>
        <v/>
      </c>
      <c r="GE338" s="46" t="str">
        <f t="shared" si="1595"/>
        <v/>
      </c>
      <c r="GF338" s="37"/>
      <c r="GH338" s="47"/>
      <c r="GI338" s="67"/>
      <c r="GJ338" s="45" t="str">
        <f t="shared" si="1637"/>
        <v/>
      </c>
      <c r="GK338" s="45"/>
      <c r="GL338" s="45"/>
      <c r="GM338" s="45"/>
      <c r="GN338" s="45" t="str">
        <f t="shared" si="1638"/>
        <v/>
      </c>
      <c r="GO338" s="45"/>
      <c r="GP338" s="45"/>
      <c r="GQ338" s="45"/>
      <c r="GR338" s="45" t="str">
        <f t="shared" si="1596"/>
        <v/>
      </c>
      <c r="GS338" s="46" t="str">
        <f t="shared" si="1597"/>
        <v/>
      </c>
      <c r="GT338" s="37"/>
      <c r="GU338" s="61"/>
      <c r="GV338" s="75"/>
      <c r="GW338" s="84"/>
      <c r="GX338" s="76"/>
      <c r="GY338" s="76" t="str">
        <f t="shared" si="1668"/>
        <v/>
      </c>
      <c r="GZ338" s="76"/>
      <c r="HA338" s="76" t="str">
        <f t="shared" si="1669"/>
        <v/>
      </c>
      <c r="HB338" s="76"/>
      <c r="HC338" s="76" t="str">
        <f t="shared" si="1670"/>
        <v/>
      </c>
      <c r="HD338" s="76"/>
      <c r="HE338" s="78" t="str">
        <f>IF(GX335="","",HE334)</f>
        <v/>
      </c>
      <c r="HF338" s="79" t="str">
        <f>IF(GX335="","",HF334)</f>
        <v/>
      </c>
      <c r="HG338" s="76" t="str">
        <f t="shared" si="1671"/>
        <v/>
      </c>
      <c r="HH338" s="80" t="str">
        <f>IF(HC338="","",HG338/(GY336*100))</f>
        <v/>
      </c>
      <c r="HI338" s="37"/>
      <c r="HK338" s="75"/>
      <c r="HL338" s="76"/>
      <c r="HM338" s="76" t="str">
        <f t="shared" si="1672"/>
        <v/>
      </c>
      <c r="HN338" s="76"/>
      <c r="HO338" s="76" t="str">
        <f t="shared" si="1673"/>
        <v/>
      </c>
      <c r="HP338" s="76"/>
      <c r="HQ338" s="76" t="str">
        <f t="shared" si="1674"/>
        <v/>
      </c>
      <c r="HR338" s="76"/>
      <c r="HS338" s="78" t="str">
        <f t="shared" si="1675"/>
        <v/>
      </c>
      <c r="HT338" s="79" t="str">
        <f t="shared" si="1676"/>
        <v/>
      </c>
      <c r="HU338" s="76" t="str">
        <f t="shared" si="1677"/>
        <v/>
      </c>
      <c r="HV338" s="80" t="str">
        <f t="shared" si="1678"/>
        <v/>
      </c>
      <c r="HW338" s="37"/>
      <c r="HX338" s="360"/>
      <c r="HY338" s="75"/>
      <c r="HZ338" s="76"/>
      <c r="IA338" s="76" t="str">
        <f t="shared" si="1679"/>
        <v/>
      </c>
      <c r="IB338" s="76"/>
      <c r="IC338" s="76" t="str">
        <f t="shared" si="1680"/>
        <v/>
      </c>
      <c r="ID338" s="76"/>
      <c r="IE338" s="76" t="str">
        <f t="shared" si="1681"/>
        <v/>
      </c>
      <c r="IF338" s="76"/>
      <c r="IG338" s="78" t="str">
        <f t="shared" si="1682"/>
        <v/>
      </c>
      <c r="IH338" s="79" t="str">
        <f t="shared" si="1683"/>
        <v/>
      </c>
      <c r="II338" s="76" t="str">
        <f t="shared" si="1684"/>
        <v/>
      </c>
      <c r="IJ338" s="80" t="str">
        <f t="shared" si="1685"/>
        <v/>
      </c>
      <c r="IK338" s="37"/>
      <c r="IL338" s="29"/>
      <c r="IM338" s="75"/>
      <c r="IN338" s="76"/>
      <c r="IO338" s="76" t="str">
        <f t="shared" si="1686"/>
        <v/>
      </c>
      <c r="IP338" s="76"/>
      <c r="IQ338" s="76" t="str">
        <f t="shared" si="1687"/>
        <v/>
      </c>
      <c r="IR338" s="76"/>
      <c r="IS338" s="76" t="str">
        <f t="shared" si="1688"/>
        <v/>
      </c>
      <c r="IT338" s="76"/>
      <c r="IU338" s="78" t="str">
        <f t="shared" si="1689"/>
        <v/>
      </c>
      <c r="IV338" s="79" t="str">
        <f t="shared" si="1690"/>
        <v/>
      </c>
      <c r="IW338" s="76" t="str">
        <f t="shared" si="1691"/>
        <v/>
      </c>
      <c r="IX338" s="80" t="str">
        <f t="shared" si="1692"/>
        <v/>
      </c>
      <c r="IY338" s="37"/>
      <c r="IZ338" s="61"/>
      <c r="JA338" s="75"/>
      <c r="JB338" s="76"/>
      <c r="JC338" s="76" t="str">
        <f t="shared" si="1693"/>
        <v/>
      </c>
      <c r="JD338" s="76"/>
      <c r="JE338" s="76" t="str">
        <f t="shared" si="1694"/>
        <v/>
      </c>
      <c r="JF338" s="76"/>
      <c r="JG338" s="76" t="str">
        <f t="shared" si="1695"/>
        <v/>
      </c>
      <c r="JH338" s="76"/>
      <c r="JI338" s="78" t="str">
        <f t="shared" si="1696"/>
        <v/>
      </c>
      <c r="JJ338" s="79" t="str">
        <f t="shared" si="1697"/>
        <v/>
      </c>
      <c r="JK338" s="76" t="str">
        <f t="shared" si="1698"/>
        <v/>
      </c>
      <c r="JL338" s="80" t="str">
        <f t="shared" si="1699"/>
        <v/>
      </c>
      <c r="JM338" s="37"/>
      <c r="JN338" s="29"/>
      <c r="JO338" s="75"/>
      <c r="JP338" s="76"/>
      <c r="JQ338" s="76" t="str">
        <f t="shared" si="1700"/>
        <v/>
      </c>
      <c r="JR338" s="76"/>
      <c r="JS338" s="76" t="str">
        <f t="shared" si="1701"/>
        <v/>
      </c>
      <c r="JT338" s="76"/>
      <c r="JU338" s="76" t="str">
        <f t="shared" si="1702"/>
        <v/>
      </c>
      <c r="JV338" s="76"/>
      <c r="JW338" s="78" t="str">
        <f t="shared" si="1703"/>
        <v/>
      </c>
      <c r="JX338" s="79" t="str">
        <f t="shared" si="1704"/>
        <v/>
      </c>
      <c r="JY338" s="76" t="str">
        <f t="shared" si="1705"/>
        <v/>
      </c>
      <c r="JZ338" s="80" t="str">
        <f t="shared" si="1706"/>
        <v/>
      </c>
      <c r="KA338" s="37"/>
      <c r="KB338" s="51"/>
      <c r="KC338" s="75"/>
      <c r="KD338" s="76"/>
      <c r="KE338" s="76" t="str">
        <f>IF(KD338="","",KD338-KD334)</f>
        <v/>
      </c>
      <c r="KF338" s="76"/>
      <c r="KG338" s="76" t="str">
        <f>IF(KF338="","",KF338-KF334)</f>
        <v/>
      </c>
      <c r="KH338" s="76"/>
      <c r="KI338" s="76" t="str">
        <f>IF(KH338="","",KH334+KJ334-KH338)</f>
        <v/>
      </c>
      <c r="KJ338" s="76"/>
      <c r="KK338" s="78" t="str">
        <f>IF(KD338="","",KK334)</f>
        <v/>
      </c>
      <c r="KL338" s="79" t="str">
        <f>IF(KE338="","",KL334)</f>
        <v/>
      </c>
      <c r="KM338" s="76" t="str">
        <f>IF(KH338="","",KI338*KL338)</f>
        <v/>
      </c>
      <c r="KN338" s="80" t="str">
        <f>IF(KI338="","",KM338/(KE338*100))</f>
        <v/>
      </c>
      <c r="KO338" s="37"/>
      <c r="KP338" s="29"/>
      <c r="KQ338" s="75"/>
      <c r="KR338" s="76"/>
      <c r="KS338" s="76" t="str">
        <f>IF(KR338="","",KR338-KR334)</f>
        <v/>
      </c>
      <c r="KT338" s="76"/>
      <c r="KU338" s="76" t="str">
        <f>IF(KT338="","",KT338-KT334)</f>
        <v/>
      </c>
      <c r="KV338" s="76"/>
      <c r="KW338" s="76" t="str">
        <f>IF(KV338="","",KV334+KX334-KV338)</f>
        <v/>
      </c>
      <c r="KX338" s="76"/>
      <c r="KY338" s="78" t="str">
        <f>IF(KR338="","",KY334)</f>
        <v/>
      </c>
      <c r="KZ338" s="79" t="str">
        <f>IF(KS338="","",KZ334)</f>
        <v/>
      </c>
      <c r="LA338" s="76" t="str">
        <f>IF(KV338="","",KW338*KZ338)</f>
        <v/>
      </c>
      <c r="LB338" s="80" t="str">
        <f>IF(KW338="","",LA338/(KS338*100))</f>
        <v/>
      </c>
      <c r="LC338" s="37"/>
      <c r="LD338" s="29"/>
      <c r="LE338" s="95"/>
      <c r="LF338" s="27"/>
      <c r="LG338" s="76"/>
      <c r="LH338" s="76"/>
      <c r="LI338" s="76"/>
      <c r="LJ338" s="76"/>
      <c r="LK338" s="76"/>
      <c r="LL338" s="76"/>
      <c r="LM338" s="78"/>
      <c r="LN338" s="79"/>
      <c r="LO338" s="76" t="str">
        <f t="shared" si="1613"/>
        <v/>
      </c>
      <c r="LP338" s="80"/>
      <c r="LQ338" s="37"/>
      <c r="LR338" s="29"/>
      <c r="LS338" s="47"/>
      <c r="LT338" s="67"/>
      <c r="LU338" s="45" t="str">
        <f t="shared" si="1639"/>
        <v/>
      </c>
      <c r="LV338" s="45"/>
      <c r="LW338" s="45"/>
      <c r="LX338" s="45"/>
      <c r="LY338" s="45" t="str">
        <f t="shared" si="1640"/>
        <v/>
      </c>
      <c r="LZ338" s="45"/>
      <c r="MA338" s="45"/>
      <c r="MB338" s="45"/>
      <c r="MC338" s="45" t="str">
        <f t="shared" si="1600"/>
        <v/>
      </c>
      <c r="MD338" s="46" t="str">
        <f t="shared" si="1601"/>
        <v/>
      </c>
      <c r="ME338" s="37"/>
      <c r="MF338" s="29"/>
      <c r="MG338" s="47"/>
      <c r="MH338" s="67"/>
      <c r="MI338" s="45" t="str">
        <f t="shared" si="1641"/>
        <v/>
      </c>
      <c r="MJ338" s="45"/>
      <c r="MK338" s="45"/>
      <c r="ML338" s="45"/>
      <c r="MM338" s="45" t="str">
        <f t="shared" si="1642"/>
        <v/>
      </c>
      <c r="MN338" s="45"/>
      <c r="MO338" s="45"/>
      <c r="MP338" s="45"/>
      <c r="MQ338" s="45" t="str">
        <f t="shared" si="1602"/>
        <v/>
      </c>
      <c r="MR338" s="46" t="str">
        <f t="shared" si="1603"/>
        <v/>
      </c>
      <c r="MS338" s="37"/>
      <c r="MT338" s="29"/>
      <c r="MU338" s="47"/>
      <c r="MV338" s="67"/>
      <c r="MW338" s="45" t="str">
        <f t="shared" si="1643"/>
        <v/>
      </c>
      <c r="MX338" s="45"/>
      <c r="MY338" s="45"/>
      <c r="MZ338" s="45"/>
      <c r="NA338" s="45" t="str">
        <f t="shared" si="1644"/>
        <v/>
      </c>
      <c r="NB338" s="45"/>
      <c r="NC338" s="45"/>
      <c r="ND338" s="45"/>
      <c r="NE338" s="45" t="str">
        <f t="shared" si="1604"/>
        <v/>
      </c>
      <c r="NF338" s="46" t="str">
        <f t="shared" si="1605"/>
        <v/>
      </c>
      <c r="NG338" s="37"/>
      <c r="NH338" s="29"/>
      <c r="NI338" s="47"/>
      <c r="NJ338" s="67"/>
      <c r="NK338" s="45" t="str">
        <f t="shared" si="1645"/>
        <v/>
      </c>
      <c r="NL338" s="45"/>
      <c r="NM338" s="45"/>
      <c r="NN338" s="45"/>
      <c r="NO338" s="45" t="str">
        <f t="shared" si="1646"/>
        <v/>
      </c>
      <c r="NP338" s="45"/>
      <c r="NQ338" s="45"/>
      <c r="NR338" s="45"/>
      <c r="NS338" s="45" t="str">
        <f t="shared" si="1606"/>
        <v/>
      </c>
      <c r="NT338" s="46" t="str">
        <f t="shared" si="1607"/>
        <v/>
      </c>
      <c r="NU338" s="37"/>
    </row>
    <row r="339" spans="1:385" ht="15" customHeight="1" thickTop="1" x14ac:dyDescent="0.25">
      <c r="A339" s="38"/>
      <c r="B339" s="39"/>
      <c r="C339" s="40"/>
      <c r="D339" s="40"/>
      <c r="E339" s="41"/>
      <c r="F339" s="41"/>
      <c r="G339" s="40"/>
      <c r="H339" s="42"/>
      <c r="I339" s="45"/>
      <c r="J339" s="45" t="str">
        <f t="shared" si="1614"/>
        <v/>
      </c>
      <c r="K339" s="45"/>
      <c r="L339" s="45"/>
      <c r="M339" s="45"/>
      <c r="N339" s="45" t="str">
        <f t="shared" si="1615"/>
        <v/>
      </c>
      <c r="O339" s="45"/>
      <c r="P339" s="45"/>
      <c r="Q339" s="45"/>
      <c r="R339" s="45" t="str">
        <f t="shared" si="1576"/>
        <v/>
      </c>
      <c r="S339" s="46" t="str">
        <f t="shared" si="1577"/>
        <v/>
      </c>
      <c r="T339" s="37"/>
      <c r="U339" s="29"/>
      <c r="V339" s="47"/>
      <c r="W339" s="67"/>
      <c r="X339" s="45"/>
      <c r="Y339" s="45"/>
      <c r="Z339" s="45"/>
      <c r="AA339" s="45"/>
      <c r="AB339" s="45"/>
      <c r="AC339" s="45"/>
      <c r="AD339" s="45"/>
      <c r="AE339" s="45"/>
      <c r="AF339" s="45"/>
      <c r="AG339" s="46"/>
      <c r="AH339" s="37"/>
      <c r="AI339" s="29"/>
      <c r="AJ339" s="47"/>
      <c r="AK339" s="45"/>
      <c r="AL339" s="45" t="str">
        <f t="shared" si="1618"/>
        <v/>
      </c>
      <c r="AM339" s="45"/>
      <c r="AN339" s="45" t="str">
        <f t="shared" si="1619"/>
        <v/>
      </c>
      <c r="AO339" s="45"/>
      <c r="AP339" s="45" t="str">
        <f t="shared" si="1620"/>
        <v/>
      </c>
      <c r="AQ339" s="45"/>
      <c r="AR339" s="45"/>
      <c r="AS339" s="45"/>
      <c r="AT339" s="45" t="str">
        <f t="shared" si="1580"/>
        <v/>
      </c>
      <c r="AU339" s="46" t="str">
        <f t="shared" si="1581"/>
        <v/>
      </c>
      <c r="AV339" s="37"/>
      <c r="AW339" s="29"/>
      <c r="AX339" s="47"/>
      <c r="AY339" s="45"/>
      <c r="AZ339" s="45" t="str">
        <f t="shared" si="1621"/>
        <v/>
      </c>
      <c r="BA339" s="45"/>
      <c r="BB339" s="45" t="str">
        <f t="shared" si="1622"/>
        <v/>
      </c>
      <c r="BC339" s="45"/>
      <c r="BD339" s="45" t="str">
        <f t="shared" si="1623"/>
        <v/>
      </c>
      <c r="BE339" s="45"/>
      <c r="BF339" s="45"/>
      <c r="BG339" s="45"/>
      <c r="BH339" s="45" t="str">
        <f t="shared" si="1582"/>
        <v/>
      </c>
      <c r="BI339" s="46" t="str">
        <f t="shared" si="1583"/>
        <v/>
      </c>
      <c r="BJ339" s="37"/>
      <c r="BK339" s="29"/>
      <c r="BL339" s="52" t="str">
        <f>IF($A303="","",$A303)</f>
        <v/>
      </c>
      <c r="BM339" s="43"/>
      <c r="BN339" s="43" t="str">
        <f t="shared" si="1647"/>
        <v/>
      </c>
      <c r="BO339" s="43"/>
      <c r="BP339" s="87" t="str">
        <f t="shared" si="1648"/>
        <v/>
      </c>
      <c r="BQ339" s="43"/>
      <c r="BR339" s="43" t="str">
        <f t="shared" si="1649"/>
        <v/>
      </c>
      <c r="BS339" s="43"/>
      <c r="BT339" s="44" t="str">
        <f t="shared" si="1650"/>
        <v/>
      </c>
      <c r="BU339" s="48" t="str">
        <f t="shared" si="1651"/>
        <v/>
      </c>
      <c r="BV339" s="45" t="str">
        <f t="shared" si="1652"/>
        <v/>
      </c>
      <c r="BW339" s="89" t="str">
        <f t="shared" si="1653"/>
        <v/>
      </c>
      <c r="BX339" s="37"/>
      <c r="BY339" s="57"/>
      <c r="BZ339" s="52" t="str">
        <f>IF($A303="","",$A303)</f>
        <v/>
      </c>
      <c r="CA339" s="43"/>
      <c r="CB339" s="43" t="str">
        <f t="shared" si="1654"/>
        <v/>
      </c>
      <c r="CC339" s="43"/>
      <c r="CD339" s="87" t="str">
        <f t="shared" si="1655"/>
        <v/>
      </c>
      <c r="CE339" s="43"/>
      <c r="CF339" s="43" t="str">
        <f t="shared" si="1656"/>
        <v/>
      </c>
      <c r="CG339" s="43"/>
      <c r="CH339" s="44" t="str">
        <f t="shared" si="1657"/>
        <v/>
      </c>
      <c r="CI339" s="48" t="str">
        <f t="shared" si="1658"/>
        <v/>
      </c>
      <c r="CJ339" s="45" t="str">
        <f t="shared" si="1659"/>
        <v/>
      </c>
      <c r="CK339" s="89" t="str">
        <f t="shared" si="1660"/>
        <v/>
      </c>
      <c r="CL339" s="37"/>
      <c r="CM339" s="29"/>
      <c r="CN339" s="52" t="str">
        <f>IF($A303="","",$A303)</f>
        <v/>
      </c>
      <c r="CO339" s="43"/>
      <c r="CP339" s="43" t="str">
        <f t="shared" si="1661"/>
        <v/>
      </c>
      <c r="CQ339" s="43"/>
      <c r="CR339" s="87" t="str">
        <f t="shared" si="1662"/>
        <v/>
      </c>
      <c r="CS339" s="43"/>
      <c r="CT339" s="43" t="str">
        <f t="shared" si="1663"/>
        <v/>
      </c>
      <c r="CU339" s="43"/>
      <c r="CV339" s="44" t="str">
        <f t="shared" si="1664"/>
        <v/>
      </c>
      <c r="CW339" s="48" t="str">
        <f t="shared" si="1665"/>
        <v/>
      </c>
      <c r="CX339" s="45" t="str">
        <f t="shared" si="1666"/>
        <v/>
      </c>
      <c r="CY339" s="89" t="str">
        <f t="shared" si="1667"/>
        <v/>
      </c>
      <c r="CZ339" s="37"/>
      <c r="DA339" s="29"/>
      <c r="DB339" s="47"/>
      <c r="DC339" s="67"/>
      <c r="DD339" s="45"/>
      <c r="DE339" s="45"/>
      <c r="DF339" s="45"/>
      <c r="DG339" s="45"/>
      <c r="DH339" s="45"/>
      <c r="DI339" s="45"/>
      <c r="DJ339" s="45"/>
      <c r="DK339" s="45"/>
      <c r="DL339" s="45"/>
      <c r="DM339" s="46"/>
      <c r="DN339" s="37"/>
      <c r="DO339" s="29"/>
      <c r="DP339" s="47"/>
      <c r="DQ339" s="45"/>
      <c r="DR339" s="45" t="str">
        <f t="shared" si="1626"/>
        <v/>
      </c>
      <c r="DS339" s="45"/>
      <c r="DT339" s="45" t="str">
        <f t="shared" si="1627"/>
        <v/>
      </c>
      <c r="DU339" s="45"/>
      <c r="DV339" s="45" t="str">
        <f t="shared" si="1628"/>
        <v/>
      </c>
      <c r="DW339" s="45"/>
      <c r="DX339" s="45"/>
      <c r="DY339" s="45"/>
      <c r="DZ339" s="45" t="str">
        <f t="shared" si="1586"/>
        <v/>
      </c>
      <c r="EA339" s="46" t="str">
        <f t="shared" si="1587"/>
        <v/>
      </c>
      <c r="EB339" s="37"/>
      <c r="ED339" s="47"/>
      <c r="EE339" s="67"/>
      <c r="EF339" s="45"/>
      <c r="EG339" s="45"/>
      <c r="EH339" s="45"/>
      <c r="EI339" s="45"/>
      <c r="EJ339" s="45"/>
      <c r="EK339" s="45"/>
      <c r="EL339" s="45"/>
      <c r="EM339" s="45"/>
      <c r="EN339" s="45"/>
      <c r="EO339" s="46"/>
      <c r="EP339" s="37"/>
      <c r="ER339" s="47"/>
      <c r="ES339" s="67"/>
      <c r="ET339" s="45"/>
      <c r="EU339" s="45"/>
      <c r="EV339" s="45"/>
      <c r="EW339" s="45"/>
      <c r="EX339" s="45"/>
      <c r="EY339" s="45"/>
      <c r="EZ339" s="45"/>
      <c r="FA339" s="45"/>
      <c r="FB339" s="45"/>
      <c r="FC339" s="46"/>
      <c r="FD339" s="37"/>
      <c r="FF339" s="47"/>
      <c r="FG339" s="67"/>
      <c r="FH339" s="45"/>
      <c r="FI339" s="45"/>
      <c r="FJ339" s="45"/>
      <c r="FK339" s="45"/>
      <c r="FL339" s="45"/>
      <c r="FM339" s="45"/>
      <c r="FN339" s="45"/>
      <c r="FO339" s="45"/>
      <c r="FP339" s="45"/>
      <c r="FQ339" s="46"/>
      <c r="FR339" s="37"/>
      <c r="FS339" s="29"/>
      <c r="FT339" s="47"/>
      <c r="FU339" s="67"/>
      <c r="FV339" s="45"/>
      <c r="FW339" s="45"/>
      <c r="FX339" s="45"/>
      <c r="FY339" s="45"/>
      <c r="FZ339" s="45"/>
      <c r="GA339" s="45"/>
      <c r="GB339" s="45"/>
      <c r="GC339" s="45"/>
      <c r="GD339" s="45"/>
      <c r="GE339" s="46"/>
      <c r="GF339" s="37"/>
      <c r="GH339" s="47"/>
      <c r="GI339" s="67"/>
      <c r="GJ339" s="45"/>
      <c r="GK339" s="45"/>
      <c r="GL339" s="45"/>
      <c r="GM339" s="45"/>
      <c r="GN339" s="45"/>
      <c r="GO339" s="45"/>
      <c r="GP339" s="45"/>
      <c r="GQ339" s="45"/>
      <c r="GR339" s="45"/>
      <c r="GS339" s="46"/>
      <c r="GT339" s="37"/>
      <c r="GU339" s="61"/>
      <c r="GV339" s="52" t="str">
        <f>IF($A303="","",$A303)</f>
        <v/>
      </c>
      <c r="GW339" s="62"/>
      <c r="GX339" s="43"/>
      <c r="GY339" s="43" t="str">
        <f t="shared" si="1668"/>
        <v/>
      </c>
      <c r="GZ339" s="43"/>
      <c r="HA339" s="87" t="str">
        <f t="shared" si="1669"/>
        <v/>
      </c>
      <c r="HB339" s="43"/>
      <c r="HC339" s="43" t="str">
        <f t="shared" si="1670"/>
        <v/>
      </c>
      <c r="HD339" s="43"/>
      <c r="HE339" s="44" t="str">
        <f>IF(GX339="","",HE335)</f>
        <v/>
      </c>
      <c r="HF339" s="48" t="str">
        <f>IF(GX339="","",HF335)</f>
        <v/>
      </c>
      <c r="HG339" s="45" t="str">
        <f t="shared" si="1671"/>
        <v/>
      </c>
      <c r="HH339" s="89" t="str">
        <f t="shared" ref="HH339:HH346" si="1707">IF(HC339="","",HG339/(GY339*100))</f>
        <v/>
      </c>
      <c r="HI339" s="37"/>
      <c r="HK339" s="52" t="str">
        <f>IF($A303="","",$A303)</f>
        <v/>
      </c>
      <c r="HL339" s="43"/>
      <c r="HM339" s="43" t="str">
        <f t="shared" si="1672"/>
        <v/>
      </c>
      <c r="HN339" s="43"/>
      <c r="HO339" s="87" t="str">
        <f t="shared" si="1673"/>
        <v/>
      </c>
      <c r="HP339" s="43"/>
      <c r="HQ339" s="43" t="str">
        <f t="shared" si="1674"/>
        <v/>
      </c>
      <c r="HR339" s="43"/>
      <c r="HS339" s="44" t="str">
        <f t="shared" si="1675"/>
        <v/>
      </c>
      <c r="HT339" s="48" t="str">
        <f t="shared" si="1676"/>
        <v/>
      </c>
      <c r="HU339" s="45" t="str">
        <f t="shared" si="1677"/>
        <v/>
      </c>
      <c r="HV339" s="89" t="str">
        <f t="shared" si="1678"/>
        <v/>
      </c>
      <c r="HW339" s="37"/>
      <c r="HX339" s="360"/>
      <c r="HY339" s="52" t="str">
        <f>IF($A303="","",$A303)</f>
        <v/>
      </c>
      <c r="HZ339" s="43"/>
      <c r="IA339" s="43" t="str">
        <f t="shared" si="1679"/>
        <v/>
      </c>
      <c r="IB339" s="43"/>
      <c r="IC339" s="87" t="str">
        <f t="shared" si="1680"/>
        <v/>
      </c>
      <c r="ID339" s="43"/>
      <c r="IE339" s="43" t="str">
        <f t="shared" si="1681"/>
        <v/>
      </c>
      <c r="IF339" s="43"/>
      <c r="IG339" s="44" t="str">
        <f t="shared" si="1682"/>
        <v/>
      </c>
      <c r="IH339" s="48" t="str">
        <f t="shared" si="1683"/>
        <v/>
      </c>
      <c r="II339" s="45" t="str">
        <f t="shared" si="1684"/>
        <v/>
      </c>
      <c r="IJ339" s="89" t="str">
        <f t="shared" si="1685"/>
        <v/>
      </c>
      <c r="IK339" s="37"/>
      <c r="IL339" s="29"/>
      <c r="IM339" s="52" t="str">
        <f>IF($A303="","",$A303)</f>
        <v/>
      </c>
      <c r="IN339" s="43"/>
      <c r="IO339" s="43" t="str">
        <f t="shared" si="1686"/>
        <v/>
      </c>
      <c r="IP339" s="43"/>
      <c r="IQ339" s="87" t="str">
        <f t="shared" si="1687"/>
        <v/>
      </c>
      <c r="IR339" s="43"/>
      <c r="IS339" s="43" t="str">
        <f t="shared" si="1688"/>
        <v/>
      </c>
      <c r="IT339" s="43"/>
      <c r="IU339" s="44" t="str">
        <f t="shared" si="1689"/>
        <v/>
      </c>
      <c r="IV339" s="48" t="str">
        <f t="shared" si="1690"/>
        <v/>
      </c>
      <c r="IW339" s="45" t="str">
        <f t="shared" si="1691"/>
        <v/>
      </c>
      <c r="IX339" s="89" t="str">
        <f t="shared" si="1692"/>
        <v/>
      </c>
      <c r="IY339" s="37"/>
      <c r="IZ339" s="61"/>
      <c r="JA339" s="52" t="str">
        <f>IF($A303="","",$A303)</f>
        <v/>
      </c>
      <c r="JB339" s="43"/>
      <c r="JC339" s="43" t="str">
        <f t="shared" si="1693"/>
        <v/>
      </c>
      <c r="JD339" s="43"/>
      <c r="JE339" s="87" t="str">
        <f t="shared" si="1694"/>
        <v/>
      </c>
      <c r="JF339" s="43"/>
      <c r="JG339" s="43" t="str">
        <f t="shared" si="1695"/>
        <v/>
      </c>
      <c r="JH339" s="43"/>
      <c r="JI339" s="44" t="str">
        <f t="shared" si="1696"/>
        <v/>
      </c>
      <c r="JJ339" s="48" t="str">
        <f t="shared" si="1697"/>
        <v/>
      </c>
      <c r="JK339" s="45" t="str">
        <f t="shared" si="1698"/>
        <v/>
      </c>
      <c r="JL339" s="89" t="str">
        <f t="shared" si="1699"/>
        <v/>
      </c>
      <c r="JM339" s="37"/>
      <c r="JN339" s="29"/>
      <c r="JO339" s="52" t="str">
        <f>IF($A303="","",$A303)</f>
        <v/>
      </c>
      <c r="JP339" s="43"/>
      <c r="JQ339" s="43" t="str">
        <f t="shared" si="1700"/>
        <v/>
      </c>
      <c r="JR339" s="43"/>
      <c r="JS339" s="87" t="str">
        <f t="shared" si="1701"/>
        <v/>
      </c>
      <c r="JT339" s="43"/>
      <c r="JU339" s="43" t="str">
        <f t="shared" si="1702"/>
        <v/>
      </c>
      <c r="JV339" s="43"/>
      <c r="JW339" s="44" t="str">
        <f t="shared" si="1703"/>
        <v/>
      </c>
      <c r="JX339" s="48" t="str">
        <f t="shared" si="1704"/>
        <v/>
      </c>
      <c r="JY339" s="45" t="str">
        <f t="shared" si="1705"/>
        <v/>
      </c>
      <c r="JZ339" s="89" t="str">
        <f t="shared" si="1706"/>
        <v/>
      </c>
      <c r="KA339" s="37"/>
      <c r="KB339" s="51"/>
      <c r="KC339" s="52" t="str">
        <f>IF($A303="","",$A303)</f>
        <v/>
      </c>
      <c r="KD339" s="43"/>
      <c r="KE339" s="43" t="str">
        <f>IF(KD339="","",KD339-KD335)</f>
        <v/>
      </c>
      <c r="KF339" s="43"/>
      <c r="KG339" s="87" t="str">
        <f>IF(KF339="","",KF339-KF335)</f>
        <v/>
      </c>
      <c r="KH339" s="43"/>
      <c r="KI339" s="43" t="str">
        <f>IF(KH339="","",KH335+KJ335-KH339)</f>
        <v/>
      </c>
      <c r="KJ339" s="43"/>
      <c r="KK339" s="44" t="str">
        <f>IF(KD339="","",KK335)</f>
        <v/>
      </c>
      <c r="KL339" s="48" t="str">
        <f>IF(KE339="","",KL335)</f>
        <v/>
      </c>
      <c r="KM339" s="45" t="str">
        <f>IF(KH339="","",KI339*KL339)</f>
        <v/>
      </c>
      <c r="KN339" s="89" t="str">
        <f>IF(KI339="","",KM339/(KE339*100))</f>
        <v/>
      </c>
      <c r="KO339" s="37"/>
      <c r="KP339" s="29"/>
      <c r="KQ339" s="52" t="str">
        <f>IF($A303="","",$A303)</f>
        <v/>
      </c>
      <c r="KR339" s="43"/>
      <c r="KS339" s="43" t="str">
        <f>IF(KR339="","",KR339-KR335)</f>
        <v/>
      </c>
      <c r="KT339" s="43"/>
      <c r="KU339" s="87" t="str">
        <f>IF(KT339="","",KT339-KT335)</f>
        <v/>
      </c>
      <c r="KV339" s="43"/>
      <c r="KW339" s="43" t="str">
        <f>IF(KV339="","",KV335+KX335-KV339)</f>
        <v/>
      </c>
      <c r="KX339" s="43"/>
      <c r="KY339" s="44" t="str">
        <f>IF(KR339="","",KY335)</f>
        <v/>
      </c>
      <c r="KZ339" s="48" t="str">
        <f>IF(KS339="","",KZ335)</f>
        <v/>
      </c>
      <c r="LA339" s="45" t="str">
        <f>IF(KV339="","",KW339*KZ339)</f>
        <v/>
      </c>
      <c r="LB339" s="89" t="str">
        <f>IF(KW339="","",LA339/(KS339*100))</f>
        <v/>
      </c>
      <c r="LC339" s="37"/>
      <c r="LD339" s="29"/>
      <c r="LE339" s="101"/>
      <c r="LF339" s="87"/>
      <c r="LG339" s="87"/>
      <c r="LH339" s="87"/>
      <c r="LI339" s="87"/>
      <c r="LJ339" s="87"/>
      <c r="LK339" s="87" t="str">
        <f>IF(LJ339="","",#REF!+#REF!-LJ339)</f>
        <v/>
      </c>
      <c r="LL339" s="87"/>
      <c r="LM339" s="102"/>
      <c r="LN339" s="103"/>
      <c r="LO339" s="87"/>
      <c r="LP339" s="89"/>
      <c r="LQ339" s="37"/>
      <c r="LR339" s="29"/>
      <c r="LS339" s="47"/>
      <c r="LT339" s="67"/>
      <c r="LU339" s="45"/>
      <c r="LV339" s="45"/>
      <c r="LW339" s="45"/>
      <c r="LX339" s="45"/>
      <c r="LY339" s="45"/>
      <c r="LZ339" s="45"/>
      <c r="MA339" s="45"/>
      <c r="MB339" s="45"/>
      <c r="MC339" s="45"/>
      <c r="MD339" s="46"/>
      <c r="ME339" s="37"/>
      <c r="MF339" s="29"/>
      <c r="MG339" s="47"/>
      <c r="MH339" s="67"/>
      <c r="MI339" s="45"/>
      <c r="MJ339" s="45"/>
      <c r="MK339" s="45"/>
      <c r="ML339" s="45"/>
      <c r="MM339" s="45"/>
      <c r="MN339" s="45"/>
      <c r="MO339" s="45"/>
      <c r="MP339" s="45"/>
      <c r="MQ339" s="45"/>
      <c r="MR339" s="46"/>
      <c r="MS339" s="37"/>
      <c r="MT339" s="29"/>
      <c r="MU339" s="47"/>
      <c r="MV339" s="67"/>
      <c r="MW339" s="45"/>
      <c r="MX339" s="45"/>
      <c r="MY339" s="45"/>
      <c r="MZ339" s="45"/>
      <c r="NA339" s="45"/>
      <c r="NB339" s="45"/>
      <c r="NC339" s="45"/>
      <c r="ND339" s="45"/>
      <c r="NE339" s="45"/>
      <c r="NF339" s="46"/>
      <c r="NG339" s="37"/>
      <c r="NH339" s="29"/>
      <c r="NI339" s="47"/>
      <c r="NJ339" s="67"/>
      <c r="NK339" s="45"/>
      <c r="NL339" s="45"/>
      <c r="NM339" s="45"/>
      <c r="NN339" s="45"/>
      <c r="NO339" s="45"/>
      <c r="NP339" s="45"/>
      <c r="NQ339" s="45"/>
      <c r="NR339" s="45"/>
      <c r="NS339" s="45"/>
      <c r="NT339" s="46"/>
      <c r="NU339" s="37"/>
    </row>
    <row r="340" spans="1:385" x14ac:dyDescent="0.25">
      <c r="A340" s="38"/>
      <c r="B340" s="39"/>
      <c r="C340" s="40"/>
      <c r="D340" s="40"/>
      <c r="E340" s="41"/>
      <c r="F340" s="41"/>
      <c r="G340" s="40"/>
      <c r="H340" s="42"/>
      <c r="I340" s="45"/>
      <c r="J340" s="45" t="str">
        <f t="shared" si="1614"/>
        <v/>
      </c>
      <c r="K340" s="45"/>
      <c r="L340" s="45"/>
      <c r="M340" s="45"/>
      <c r="N340" s="45" t="str">
        <f t="shared" si="1615"/>
        <v/>
      </c>
      <c r="O340" s="45"/>
      <c r="P340" s="45"/>
      <c r="Q340" s="45"/>
      <c r="R340" s="45" t="str">
        <f t="shared" si="1576"/>
        <v/>
      </c>
      <c r="S340" s="46" t="str">
        <f t="shared" si="1577"/>
        <v/>
      </c>
      <c r="T340" s="37"/>
      <c r="U340" s="29"/>
      <c r="V340" s="47"/>
      <c r="W340" s="67"/>
      <c r="X340" s="45" t="str">
        <f>IF(W340="","",W340-#REF!)</f>
        <v/>
      </c>
      <c r="Y340" s="45"/>
      <c r="Z340" s="45"/>
      <c r="AA340" s="45"/>
      <c r="AB340" s="45" t="str">
        <f>IF(AA340="","",#REF!+#REF!-AA340)</f>
        <v/>
      </c>
      <c r="AC340" s="45"/>
      <c r="AD340" s="45"/>
      <c r="AE340" s="45"/>
      <c r="AF340" s="45" t="str">
        <f>IF(AE340="","",AB340*AE340)</f>
        <v/>
      </c>
      <c r="AG340" s="46" t="str">
        <f>IF(AF340="","",AF340/(X340*100))</f>
        <v/>
      </c>
      <c r="AH340" s="37"/>
      <c r="AI340" s="29"/>
      <c r="AJ340" s="47"/>
      <c r="AK340" s="45"/>
      <c r="AL340" s="45" t="str">
        <f t="shared" si="1618"/>
        <v/>
      </c>
      <c r="AM340" s="45"/>
      <c r="AN340" s="45" t="str">
        <f t="shared" si="1619"/>
        <v/>
      </c>
      <c r="AO340" s="45"/>
      <c r="AP340" s="45" t="str">
        <f t="shared" si="1620"/>
        <v/>
      </c>
      <c r="AQ340" s="45"/>
      <c r="AR340" s="45"/>
      <c r="AS340" s="45"/>
      <c r="AT340" s="45" t="str">
        <f t="shared" si="1580"/>
        <v/>
      </c>
      <c r="AU340" s="46" t="str">
        <f t="shared" si="1581"/>
        <v/>
      </c>
      <c r="AV340" s="37"/>
      <c r="AW340" s="29"/>
      <c r="AX340" s="47"/>
      <c r="AY340" s="45"/>
      <c r="AZ340" s="45" t="str">
        <f t="shared" si="1621"/>
        <v/>
      </c>
      <c r="BA340" s="45"/>
      <c r="BB340" s="45" t="str">
        <f t="shared" si="1622"/>
        <v/>
      </c>
      <c r="BC340" s="45"/>
      <c r="BD340" s="45" t="str">
        <f t="shared" si="1623"/>
        <v/>
      </c>
      <c r="BE340" s="45"/>
      <c r="BF340" s="45"/>
      <c r="BG340" s="45"/>
      <c r="BH340" s="45" t="str">
        <f t="shared" si="1582"/>
        <v/>
      </c>
      <c r="BI340" s="46" t="str">
        <f t="shared" si="1583"/>
        <v/>
      </c>
      <c r="BJ340" s="37"/>
      <c r="BK340" s="29"/>
      <c r="BL340" s="47"/>
      <c r="BM340" s="45"/>
      <c r="BN340" s="45" t="str">
        <f t="shared" si="1647"/>
        <v/>
      </c>
      <c r="BO340" s="45"/>
      <c r="BP340" s="45" t="str">
        <f t="shared" si="1648"/>
        <v/>
      </c>
      <c r="BQ340" s="45"/>
      <c r="BR340" s="45" t="str">
        <f t="shared" si="1649"/>
        <v/>
      </c>
      <c r="BS340" s="45"/>
      <c r="BT340" s="63" t="str">
        <f t="shared" si="1650"/>
        <v/>
      </c>
      <c r="BU340" s="67" t="str">
        <f t="shared" si="1651"/>
        <v/>
      </c>
      <c r="BV340" s="43" t="str">
        <f t="shared" si="1652"/>
        <v/>
      </c>
      <c r="BW340" s="46" t="str">
        <f t="shared" si="1653"/>
        <v/>
      </c>
      <c r="BX340" s="37"/>
      <c r="BY340" s="57"/>
      <c r="BZ340" s="47"/>
      <c r="CA340" s="45"/>
      <c r="CB340" s="45" t="str">
        <f t="shared" si="1654"/>
        <v/>
      </c>
      <c r="CC340" s="45"/>
      <c r="CD340" s="45" t="str">
        <f t="shared" si="1655"/>
        <v/>
      </c>
      <c r="CE340" s="45"/>
      <c r="CF340" s="45" t="str">
        <f t="shared" si="1656"/>
        <v/>
      </c>
      <c r="CG340" s="45"/>
      <c r="CH340" s="63" t="str">
        <f t="shared" si="1657"/>
        <v/>
      </c>
      <c r="CI340" s="67" t="str">
        <f t="shared" si="1658"/>
        <v/>
      </c>
      <c r="CJ340" s="43" t="str">
        <f t="shared" si="1659"/>
        <v/>
      </c>
      <c r="CK340" s="46" t="str">
        <f t="shared" si="1660"/>
        <v/>
      </c>
      <c r="CL340" s="37"/>
      <c r="CM340" s="29"/>
      <c r="CN340" s="47"/>
      <c r="CO340" s="45"/>
      <c r="CP340" s="45" t="str">
        <f t="shared" si="1661"/>
        <v/>
      </c>
      <c r="CQ340" s="45"/>
      <c r="CR340" s="45" t="str">
        <f t="shared" si="1662"/>
        <v/>
      </c>
      <c r="CS340" s="45"/>
      <c r="CT340" s="45" t="str">
        <f t="shared" si="1663"/>
        <v/>
      </c>
      <c r="CU340" s="45"/>
      <c r="CV340" s="63" t="str">
        <f t="shared" si="1664"/>
        <v/>
      </c>
      <c r="CW340" s="67" t="str">
        <f t="shared" si="1665"/>
        <v/>
      </c>
      <c r="CX340" s="43" t="str">
        <f t="shared" si="1666"/>
        <v/>
      </c>
      <c r="CY340" s="46" t="str">
        <f t="shared" si="1667"/>
        <v/>
      </c>
      <c r="CZ340" s="37"/>
      <c r="DA340" s="29"/>
      <c r="DB340" s="47"/>
      <c r="DC340" s="67"/>
      <c r="DD340" s="45" t="str">
        <f>IF(DC340="","",DC340-#REF!)</f>
        <v/>
      </c>
      <c r="DE340" s="45"/>
      <c r="DF340" s="45"/>
      <c r="DG340" s="45"/>
      <c r="DH340" s="45" t="str">
        <f>IF(DG340="","",#REF!+#REF!-DG340)</f>
        <v/>
      </c>
      <c r="DI340" s="45"/>
      <c r="DJ340" s="45"/>
      <c r="DK340" s="45"/>
      <c r="DL340" s="45" t="str">
        <f>IF(DK340="","",DH340*DK340)</f>
        <v/>
      </c>
      <c r="DM340" s="46" t="str">
        <f>IF(DL340="","",DL340/(DD340*100))</f>
        <v/>
      </c>
      <c r="DN340" s="37"/>
      <c r="DO340" s="29"/>
      <c r="DP340" s="47"/>
      <c r="DQ340" s="45"/>
      <c r="DR340" s="45" t="str">
        <f t="shared" si="1626"/>
        <v/>
      </c>
      <c r="DS340" s="45"/>
      <c r="DT340" s="45" t="str">
        <f t="shared" si="1627"/>
        <v/>
      </c>
      <c r="DU340" s="45"/>
      <c r="DV340" s="45" t="str">
        <f t="shared" si="1628"/>
        <v/>
      </c>
      <c r="DW340" s="45"/>
      <c r="DX340" s="45"/>
      <c r="DY340" s="45"/>
      <c r="DZ340" s="45" t="str">
        <f t="shared" si="1586"/>
        <v/>
      </c>
      <c r="EA340" s="46" t="str">
        <f t="shared" si="1587"/>
        <v/>
      </c>
      <c r="EB340" s="37"/>
      <c r="ED340" s="47"/>
      <c r="EE340" s="67"/>
      <c r="EF340" s="45" t="str">
        <f>IF(EE340="","",EE340-#REF!)</f>
        <v/>
      </c>
      <c r="EG340" s="45"/>
      <c r="EH340" s="45"/>
      <c r="EI340" s="45"/>
      <c r="EJ340" s="45" t="str">
        <f>IF(EI340="","",#REF!+#REF!-EI340)</f>
        <v/>
      </c>
      <c r="EK340" s="45"/>
      <c r="EL340" s="45"/>
      <c r="EM340" s="45"/>
      <c r="EN340" s="45" t="str">
        <f>IF(EM340="","",EJ340*EM340)</f>
        <v/>
      </c>
      <c r="EO340" s="46" t="str">
        <f>IF(EN340="","",EN340/(EF340*100))</f>
        <v/>
      </c>
      <c r="EP340" s="37"/>
      <c r="ER340" s="47"/>
      <c r="ES340" s="67"/>
      <c r="ET340" s="45" t="str">
        <f>IF(ES340="","",ES340-#REF!)</f>
        <v/>
      </c>
      <c r="EU340" s="45"/>
      <c r="EV340" s="45"/>
      <c r="EW340" s="45"/>
      <c r="EX340" s="45" t="str">
        <f>IF(EW340="","",#REF!+#REF!-EW340)</f>
        <v/>
      </c>
      <c r="EY340" s="45"/>
      <c r="EZ340" s="45"/>
      <c r="FA340" s="45"/>
      <c r="FB340" s="45" t="str">
        <f>IF(FA340="","",EX340*FA340)</f>
        <v/>
      </c>
      <c r="FC340" s="46" t="str">
        <f>IF(FB340="","",FB340/(ET340*100))</f>
        <v/>
      </c>
      <c r="FD340" s="37"/>
      <c r="FF340" s="47"/>
      <c r="FG340" s="67"/>
      <c r="FH340" s="45" t="str">
        <f>IF(FG340="","",FG340-#REF!)</f>
        <v/>
      </c>
      <c r="FI340" s="45"/>
      <c r="FJ340" s="45"/>
      <c r="FK340" s="45"/>
      <c r="FL340" s="45" t="str">
        <f>IF(FK340="","",#REF!+#REF!-FK340)</f>
        <v/>
      </c>
      <c r="FM340" s="45"/>
      <c r="FN340" s="45"/>
      <c r="FO340" s="45"/>
      <c r="FP340" s="45" t="str">
        <f>IF(FO340="","",FL340*FO340)</f>
        <v/>
      </c>
      <c r="FQ340" s="46" t="str">
        <f>IF(FP340="","",FP340/(FH340*100))</f>
        <v/>
      </c>
      <c r="FR340" s="37"/>
      <c r="FS340" s="29"/>
      <c r="FT340" s="47"/>
      <c r="FU340" s="67"/>
      <c r="FV340" s="45" t="str">
        <f>IF(FU340="","",FU340-#REF!)</f>
        <v/>
      </c>
      <c r="FW340" s="45"/>
      <c r="FX340" s="45"/>
      <c r="FY340" s="45"/>
      <c r="FZ340" s="45" t="str">
        <f>IF(FY340="","",#REF!+#REF!-FY340)</f>
        <v/>
      </c>
      <c r="GA340" s="45"/>
      <c r="GB340" s="45"/>
      <c r="GC340" s="45"/>
      <c r="GD340" s="45" t="str">
        <f>IF(GC340="","",FZ340*GC340)</f>
        <v/>
      </c>
      <c r="GE340" s="46" t="str">
        <f>IF(GD340="","",GD340/(FV340*100))</f>
        <v/>
      </c>
      <c r="GF340" s="37"/>
      <c r="GH340" s="47"/>
      <c r="GI340" s="67"/>
      <c r="GJ340" s="45" t="str">
        <f>IF(GI340="","",GI340-#REF!)</f>
        <v/>
      </c>
      <c r="GK340" s="45"/>
      <c r="GL340" s="45"/>
      <c r="GM340" s="45"/>
      <c r="GN340" s="45" t="str">
        <f>IF(GM340="","",#REF!+#REF!-GM340)</f>
        <v/>
      </c>
      <c r="GO340" s="45"/>
      <c r="GP340" s="45"/>
      <c r="GQ340" s="45"/>
      <c r="GR340" s="45" t="str">
        <f>IF(GQ340="","",GN340*GQ340)</f>
        <v/>
      </c>
      <c r="GS340" s="46" t="str">
        <f>IF(GR340="","",GR340/(GJ340*100))</f>
        <v/>
      </c>
      <c r="GT340" s="37"/>
      <c r="GU340" s="61"/>
      <c r="GV340" s="47"/>
      <c r="GW340" s="30"/>
      <c r="GX340" s="45"/>
      <c r="GY340" s="45" t="str">
        <f t="shared" si="1668"/>
        <v/>
      </c>
      <c r="GZ340" s="45"/>
      <c r="HA340" s="45" t="str">
        <f t="shared" si="1669"/>
        <v/>
      </c>
      <c r="HB340" s="45"/>
      <c r="HC340" s="45" t="str">
        <f t="shared" si="1670"/>
        <v/>
      </c>
      <c r="HD340" s="45"/>
      <c r="HE340" s="63" t="str">
        <f>IF(GX339="","",HE336)</f>
        <v/>
      </c>
      <c r="HF340" s="67" t="str">
        <f>IF(GX339="","",HF336)</f>
        <v/>
      </c>
      <c r="HG340" s="43" t="str">
        <f t="shared" si="1671"/>
        <v/>
      </c>
      <c r="HH340" s="46" t="str">
        <f t="shared" si="1707"/>
        <v/>
      </c>
      <c r="HI340" s="37"/>
      <c r="HK340" s="47"/>
      <c r="HL340" s="45"/>
      <c r="HM340" s="45" t="str">
        <f t="shared" si="1672"/>
        <v/>
      </c>
      <c r="HN340" s="45"/>
      <c r="HO340" s="45" t="str">
        <f t="shared" si="1673"/>
        <v/>
      </c>
      <c r="HP340" s="45"/>
      <c r="HQ340" s="45" t="str">
        <f t="shared" si="1674"/>
        <v/>
      </c>
      <c r="HR340" s="45"/>
      <c r="HS340" s="63" t="str">
        <f t="shared" si="1675"/>
        <v/>
      </c>
      <c r="HT340" s="67" t="str">
        <f t="shared" si="1676"/>
        <v/>
      </c>
      <c r="HU340" s="43" t="str">
        <f t="shared" si="1677"/>
        <v/>
      </c>
      <c r="HV340" s="46" t="str">
        <f t="shared" si="1678"/>
        <v/>
      </c>
      <c r="HW340" s="37"/>
      <c r="HX340" s="360"/>
      <c r="HY340" s="47"/>
      <c r="HZ340" s="45"/>
      <c r="IA340" s="45" t="str">
        <f t="shared" si="1679"/>
        <v/>
      </c>
      <c r="IB340" s="45"/>
      <c r="IC340" s="45" t="str">
        <f t="shared" si="1680"/>
        <v/>
      </c>
      <c r="ID340" s="45"/>
      <c r="IE340" s="45" t="str">
        <f t="shared" si="1681"/>
        <v/>
      </c>
      <c r="IF340" s="45"/>
      <c r="IG340" s="63" t="str">
        <f t="shared" si="1682"/>
        <v/>
      </c>
      <c r="IH340" s="67" t="str">
        <f t="shared" si="1683"/>
        <v/>
      </c>
      <c r="II340" s="43" t="str">
        <f t="shared" si="1684"/>
        <v/>
      </c>
      <c r="IJ340" s="46" t="str">
        <f t="shared" si="1685"/>
        <v/>
      </c>
      <c r="IK340" s="37"/>
      <c r="IL340" s="29"/>
      <c r="IM340" s="47"/>
      <c r="IN340" s="45"/>
      <c r="IO340" s="45" t="str">
        <f t="shared" si="1686"/>
        <v/>
      </c>
      <c r="IP340" s="45"/>
      <c r="IQ340" s="45" t="str">
        <f t="shared" si="1687"/>
        <v/>
      </c>
      <c r="IR340" s="45"/>
      <c r="IS340" s="45" t="str">
        <f t="shared" si="1688"/>
        <v/>
      </c>
      <c r="IT340" s="45"/>
      <c r="IU340" s="63" t="str">
        <f t="shared" si="1689"/>
        <v/>
      </c>
      <c r="IV340" s="67" t="str">
        <f t="shared" si="1690"/>
        <v/>
      </c>
      <c r="IW340" s="43" t="str">
        <f t="shared" si="1691"/>
        <v/>
      </c>
      <c r="IX340" s="46" t="str">
        <f t="shared" si="1692"/>
        <v/>
      </c>
      <c r="IY340" s="37"/>
      <c r="IZ340" s="61"/>
      <c r="JA340" s="47"/>
      <c r="JB340" s="45"/>
      <c r="JC340" s="45" t="str">
        <f t="shared" si="1693"/>
        <v/>
      </c>
      <c r="JD340" s="45"/>
      <c r="JE340" s="45" t="str">
        <f t="shared" si="1694"/>
        <v/>
      </c>
      <c r="JF340" s="45"/>
      <c r="JG340" s="45" t="str">
        <f t="shared" si="1695"/>
        <v/>
      </c>
      <c r="JH340" s="45"/>
      <c r="JI340" s="63" t="str">
        <f t="shared" si="1696"/>
        <v/>
      </c>
      <c r="JJ340" s="67" t="str">
        <f t="shared" si="1697"/>
        <v/>
      </c>
      <c r="JK340" s="43" t="str">
        <f t="shared" si="1698"/>
        <v/>
      </c>
      <c r="JL340" s="46" t="str">
        <f t="shared" si="1699"/>
        <v/>
      </c>
      <c r="JM340" s="37"/>
      <c r="JN340" s="29"/>
      <c r="JO340" s="47"/>
      <c r="JP340" s="45"/>
      <c r="JQ340" s="45" t="str">
        <f t="shared" si="1700"/>
        <v/>
      </c>
      <c r="JR340" s="45"/>
      <c r="JS340" s="45" t="str">
        <f t="shared" si="1701"/>
        <v/>
      </c>
      <c r="JT340" s="45"/>
      <c r="JU340" s="45" t="str">
        <f t="shared" si="1702"/>
        <v/>
      </c>
      <c r="JV340" s="45"/>
      <c r="JW340" s="63" t="str">
        <f t="shared" si="1703"/>
        <v/>
      </c>
      <c r="JX340" s="67" t="str">
        <f t="shared" si="1704"/>
        <v/>
      </c>
      <c r="JY340" s="43" t="str">
        <f t="shared" si="1705"/>
        <v/>
      </c>
      <c r="JZ340" s="46" t="str">
        <f t="shared" si="1706"/>
        <v/>
      </c>
      <c r="KA340" s="37"/>
      <c r="KB340" s="51"/>
      <c r="KC340" s="47"/>
      <c r="KD340" s="45"/>
      <c r="KE340" s="45" t="str">
        <f>IF(KD340="","",KD340-KD336)</f>
        <v/>
      </c>
      <c r="KF340" s="45"/>
      <c r="KG340" s="45" t="str">
        <f>IF(KF340="","",KF340-KF336)</f>
        <v/>
      </c>
      <c r="KH340" s="45"/>
      <c r="KI340" s="45" t="str">
        <f>IF(KH340="","",KH336+KJ336-KH340)</f>
        <v/>
      </c>
      <c r="KJ340" s="45"/>
      <c r="KK340" s="63" t="str">
        <f>IF(KD340="","",KK336)</f>
        <v/>
      </c>
      <c r="KL340" s="67" t="str">
        <f>IF(KE340="","",KL336)</f>
        <v/>
      </c>
      <c r="KM340" s="43" t="str">
        <f>IF(KH340="","",KI340*KL340)</f>
        <v/>
      </c>
      <c r="KN340" s="46" t="str">
        <f>IF(KI340="","",KM340/(KE340*100))</f>
        <v/>
      </c>
      <c r="KO340" s="37"/>
      <c r="KP340" s="29"/>
      <c r="KQ340" s="47"/>
      <c r="KR340" s="45"/>
      <c r="KS340" s="45" t="str">
        <f>IF(KR340="","",KR340-KR336)</f>
        <v/>
      </c>
      <c r="KT340" s="45"/>
      <c r="KU340" s="45" t="str">
        <f>IF(KT340="","",KT340-KT336)</f>
        <v/>
      </c>
      <c r="KV340" s="45"/>
      <c r="KW340" s="45" t="str">
        <f>IF(KV340="","",KV336+KX336-KV340)</f>
        <v/>
      </c>
      <c r="KX340" s="45"/>
      <c r="KY340" s="63" t="str">
        <f>IF(KR340="","",KY336)</f>
        <v/>
      </c>
      <c r="KZ340" s="67" t="str">
        <f>IF(KS340="","",KZ336)</f>
        <v/>
      </c>
      <c r="LA340" s="43" t="str">
        <f>IF(KV340="","",KW340*KZ340)</f>
        <v/>
      </c>
      <c r="LB340" s="46" t="str">
        <f>IF(KW340="","",LA340/(KS340*100))</f>
        <v/>
      </c>
      <c r="LC340" s="37"/>
      <c r="LD340" s="29"/>
      <c r="LE340" s="47"/>
      <c r="LF340" s="45"/>
      <c r="LG340" s="45"/>
      <c r="LH340" s="45"/>
      <c r="LI340" s="45"/>
      <c r="LJ340" s="45"/>
      <c r="LK340" s="45" t="str">
        <f>IF(LJ340="","",#REF!+#REF!-LJ340)</f>
        <v/>
      </c>
      <c r="LL340" s="45"/>
      <c r="LM340" s="63"/>
      <c r="LN340" s="67"/>
      <c r="LO340" s="45"/>
      <c r="LP340" s="46"/>
      <c r="LQ340" s="37"/>
      <c r="LR340" s="29"/>
      <c r="LS340" s="47"/>
      <c r="LT340" s="67"/>
      <c r="LU340" s="45" t="str">
        <f>IF(LT340="","",LT340-#REF!)</f>
        <v/>
      </c>
      <c r="LV340" s="45"/>
      <c r="LW340" s="45"/>
      <c r="LX340" s="45"/>
      <c r="LY340" s="45" t="str">
        <f>IF(LX340="","",#REF!+#REF!-LX340)</f>
        <v/>
      </c>
      <c r="LZ340" s="45"/>
      <c r="MA340" s="45"/>
      <c r="MB340" s="45"/>
      <c r="MC340" s="45" t="str">
        <f>IF(MB340="","",LY340*MB340)</f>
        <v/>
      </c>
      <c r="MD340" s="46" t="str">
        <f>IF(MC340="","",MC340/(LU340*100))</f>
        <v/>
      </c>
      <c r="ME340" s="37"/>
      <c r="MF340" s="29"/>
      <c r="MG340" s="47"/>
      <c r="MH340" s="67"/>
      <c r="MI340" s="45" t="str">
        <f>IF(MH340="","",MH340-#REF!)</f>
        <v/>
      </c>
      <c r="MJ340" s="45"/>
      <c r="MK340" s="45"/>
      <c r="ML340" s="45"/>
      <c r="MM340" s="45" t="str">
        <f>IF(ML340="","",#REF!+#REF!-ML340)</f>
        <v/>
      </c>
      <c r="MN340" s="45"/>
      <c r="MO340" s="45"/>
      <c r="MP340" s="45"/>
      <c r="MQ340" s="45" t="str">
        <f>IF(MP340="","",MM340*MP340)</f>
        <v/>
      </c>
      <c r="MR340" s="46" t="str">
        <f>IF(MQ340="","",MQ340/(MI340*100))</f>
        <v/>
      </c>
      <c r="MS340" s="37"/>
      <c r="MT340" s="29"/>
      <c r="MU340" s="47"/>
      <c r="MV340" s="67"/>
      <c r="MW340" s="45" t="str">
        <f>IF(MV340="","",MV340-#REF!)</f>
        <v/>
      </c>
      <c r="MX340" s="45"/>
      <c r="MY340" s="45"/>
      <c r="MZ340" s="45"/>
      <c r="NA340" s="45" t="str">
        <f>IF(MZ340="","",#REF!+#REF!-MZ340)</f>
        <v/>
      </c>
      <c r="NB340" s="45"/>
      <c r="NC340" s="45"/>
      <c r="ND340" s="45"/>
      <c r="NE340" s="45" t="str">
        <f>IF(ND340="","",NA340*ND340)</f>
        <v/>
      </c>
      <c r="NF340" s="46" t="str">
        <f>IF(NE340="","",NE340/(MW340*100))</f>
        <v/>
      </c>
      <c r="NG340" s="37"/>
      <c r="NH340" s="29"/>
      <c r="NI340" s="47"/>
      <c r="NJ340" s="67"/>
      <c r="NK340" s="45" t="str">
        <f>IF(NJ340="","",NJ340-#REF!)</f>
        <v/>
      </c>
      <c r="NL340" s="45"/>
      <c r="NM340" s="45"/>
      <c r="NN340" s="45"/>
      <c r="NO340" s="45" t="str">
        <f>IF(NN340="","",#REF!+#REF!-NN340)</f>
        <v/>
      </c>
      <c r="NP340" s="45"/>
      <c r="NQ340" s="45"/>
      <c r="NR340" s="45"/>
      <c r="NS340" s="45" t="str">
        <f>IF(NR340="","",NO340*NR340)</f>
        <v/>
      </c>
      <c r="NT340" s="46" t="str">
        <f>IF(NS340="","",NS340/(NK340*100))</f>
        <v/>
      </c>
      <c r="NU340" s="37"/>
    </row>
    <row r="341" spans="1:385" ht="15" customHeight="1" thickBot="1" x14ac:dyDescent="0.3">
      <c r="A341" s="38"/>
      <c r="B341" s="39"/>
      <c r="C341" s="40"/>
      <c r="D341" s="40"/>
      <c r="E341" s="41"/>
      <c r="F341" s="41"/>
      <c r="G341" s="40"/>
      <c r="H341" s="42"/>
      <c r="I341" s="45"/>
      <c r="J341" s="45" t="str">
        <f t="shared" si="1614"/>
        <v/>
      </c>
      <c r="K341" s="45"/>
      <c r="L341" s="45"/>
      <c r="M341" s="45"/>
      <c r="N341" s="45" t="str">
        <f t="shared" si="1615"/>
        <v/>
      </c>
      <c r="O341" s="45"/>
      <c r="P341" s="45"/>
      <c r="Q341" s="45"/>
      <c r="R341" s="45" t="str">
        <f t="shared" si="1576"/>
        <v/>
      </c>
      <c r="S341" s="46" t="str">
        <f t="shared" si="1577"/>
        <v/>
      </c>
      <c r="T341" s="37"/>
      <c r="U341" s="29"/>
      <c r="V341" s="47"/>
      <c r="W341" s="67"/>
      <c r="X341" s="45" t="str">
        <f>IF(W341="","",W341-W340)</f>
        <v/>
      </c>
      <c r="Y341" s="45"/>
      <c r="Z341" s="45"/>
      <c r="AA341" s="45"/>
      <c r="AB341" s="45" t="str">
        <f>IF(AA341="","",AA340+AC340-AA341)</f>
        <v/>
      </c>
      <c r="AC341" s="45"/>
      <c r="AD341" s="45"/>
      <c r="AE341" s="45"/>
      <c r="AF341" s="45" t="str">
        <f>IF(AE341="","",AB341*AE341)</f>
        <v/>
      </c>
      <c r="AG341" s="46" t="str">
        <f>IF(AF341="","",AF341/(X341*100))</f>
        <v/>
      </c>
      <c r="AH341" s="37"/>
      <c r="AI341" s="29"/>
      <c r="AJ341" s="47"/>
      <c r="AK341" s="45"/>
      <c r="AL341" s="45" t="str">
        <f t="shared" si="1618"/>
        <v/>
      </c>
      <c r="AM341" s="45"/>
      <c r="AN341" s="45" t="str">
        <f t="shared" si="1619"/>
        <v/>
      </c>
      <c r="AO341" s="45"/>
      <c r="AP341" s="45" t="str">
        <f t="shared" si="1620"/>
        <v/>
      </c>
      <c r="AQ341" s="45"/>
      <c r="AR341" s="45"/>
      <c r="AS341" s="45"/>
      <c r="AT341" s="45" t="str">
        <f t="shared" si="1580"/>
        <v/>
      </c>
      <c r="AU341" s="46" t="str">
        <f t="shared" si="1581"/>
        <v/>
      </c>
      <c r="AV341" s="37"/>
      <c r="AW341" s="29"/>
      <c r="AX341" s="47"/>
      <c r="AY341" s="45"/>
      <c r="AZ341" s="45" t="str">
        <f t="shared" si="1621"/>
        <v/>
      </c>
      <c r="BA341" s="45"/>
      <c r="BB341" s="45" t="str">
        <f t="shared" si="1622"/>
        <v/>
      </c>
      <c r="BC341" s="45"/>
      <c r="BD341" s="45" t="str">
        <f t="shared" si="1623"/>
        <v/>
      </c>
      <c r="BE341" s="45"/>
      <c r="BF341" s="45"/>
      <c r="BG341" s="45"/>
      <c r="BH341" s="45" t="str">
        <f t="shared" si="1582"/>
        <v/>
      </c>
      <c r="BI341" s="46" t="str">
        <f t="shared" si="1583"/>
        <v/>
      </c>
      <c r="BJ341" s="37"/>
      <c r="BK341" s="29"/>
      <c r="BL341" s="47"/>
      <c r="BM341" s="45"/>
      <c r="BN341" s="45" t="str">
        <f t="shared" si="1647"/>
        <v/>
      </c>
      <c r="BO341" s="45"/>
      <c r="BP341" s="45" t="str">
        <f t="shared" si="1648"/>
        <v/>
      </c>
      <c r="BQ341" s="45"/>
      <c r="BR341" s="45" t="str">
        <f t="shared" si="1649"/>
        <v/>
      </c>
      <c r="BS341" s="45"/>
      <c r="BT341" s="63" t="str">
        <f t="shared" si="1650"/>
        <v/>
      </c>
      <c r="BU341" s="67" t="str">
        <f t="shared" si="1651"/>
        <v/>
      </c>
      <c r="BV341" s="45" t="str">
        <f t="shared" si="1652"/>
        <v/>
      </c>
      <c r="BW341" s="46" t="str">
        <f t="shared" si="1653"/>
        <v/>
      </c>
      <c r="BX341" s="37"/>
      <c r="BY341" s="57"/>
      <c r="BZ341" s="47"/>
      <c r="CA341" s="45"/>
      <c r="CB341" s="45" t="str">
        <f t="shared" si="1654"/>
        <v/>
      </c>
      <c r="CC341" s="45"/>
      <c r="CD341" s="45" t="str">
        <f t="shared" si="1655"/>
        <v/>
      </c>
      <c r="CE341" s="45"/>
      <c r="CF341" s="45" t="str">
        <f t="shared" si="1656"/>
        <v/>
      </c>
      <c r="CG341" s="45"/>
      <c r="CH341" s="63" t="str">
        <f t="shared" si="1657"/>
        <v/>
      </c>
      <c r="CI341" s="67" t="str">
        <f t="shared" si="1658"/>
        <v/>
      </c>
      <c r="CJ341" s="45" t="str">
        <f t="shared" si="1659"/>
        <v/>
      </c>
      <c r="CK341" s="46" t="str">
        <f t="shared" si="1660"/>
        <v/>
      </c>
      <c r="CL341" s="37"/>
      <c r="CM341" s="29"/>
      <c r="CN341" s="47"/>
      <c r="CO341" s="45"/>
      <c r="CP341" s="45" t="str">
        <f t="shared" si="1661"/>
        <v/>
      </c>
      <c r="CQ341" s="45"/>
      <c r="CR341" s="45" t="str">
        <f t="shared" si="1662"/>
        <v/>
      </c>
      <c r="CS341" s="45"/>
      <c r="CT341" s="45" t="str">
        <f t="shared" si="1663"/>
        <v/>
      </c>
      <c r="CU341" s="45"/>
      <c r="CV341" s="63" t="str">
        <f t="shared" si="1664"/>
        <v/>
      </c>
      <c r="CW341" s="67" t="str">
        <f t="shared" si="1665"/>
        <v/>
      </c>
      <c r="CX341" s="45" t="str">
        <f t="shared" si="1666"/>
        <v/>
      </c>
      <c r="CY341" s="46" t="str">
        <f t="shared" si="1667"/>
        <v/>
      </c>
      <c r="CZ341" s="37"/>
      <c r="DA341" s="29"/>
      <c r="DB341" s="47"/>
      <c r="DC341" s="67"/>
      <c r="DD341" s="45" t="str">
        <f>IF(DC341="","",DC341-DC340)</f>
        <v/>
      </c>
      <c r="DE341" s="45"/>
      <c r="DF341" s="45"/>
      <c r="DG341" s="45"/>
      <c r="DH341" s="45" t="str">
        <f>IF(DG341="","",DG340+DI340-DG341)</f>
        <v/>
      </c>
      <c r="DI341" s="45"/>
      <c r="DJ341" s="45"/>
      <c r="DK341" s="45"/>
      <c r="DL341" s="45" t="str">
        <f>IF(DK341="","",DH341*DK341)</f>
        <v/>
      </c>
      <c r="DM341" s="46" t="str">
        <f>IF(DL341="","",DL341/(DD341*100))</f>
        <v/>
      </c>
      <c r="DN341" s="37"/>
      <c r="DO341" s="29"/>
      <c r="DP341" s="47"/>
      <c r="DQ341" s="45"/>
      <c r="DR341" s="45" t="str">
        <f t="shared" si="1626"/>
        <v/>
      </c>
      <c r="DS341" s="45"/>
      <c r="DT341" s="45" t="str">
        <f t="shared" si="1627"/>
        <v/>
      </c>
      <c r="DU341" s="45"/>
      <c r="DV341" s="45" t="str">
        <f t="shared" si="1628"/>
        <v/>
      </c>
      <c r="DW341" s="45"/>
      <c r="DX341" s="45"/>
      <c r="DY341" s="45"/>
      <c r="DZ341" s="45" t="str">
        <f t="shared" si="1586"/>
        <v/>
      </c>
      <c r="EA341" s="46" t="str">
        <f t="shared" si="1587"/>
        <v/>
      </c>
      <c r="EB341" s="37"/>
      <c r="ED341" s="47"/>
      <c r="EE341" s="67"/>
      <c r="EF341" s="45" t="str">
        <f>IF(EE341="","",EE341-EE340)</f>
        <v/>
      </c>
      <c r="EG341" s="45"/>
      <c r="EH341" s="45"/>
      <c r="EI341" s="45"/>
      <c r="EJ341" s="45" t="str">
        <f>IF(EI341="","",EI340+EK340-EI341)</f>
        <v/>
      </c>
      <c r="EK341" s="45"/>
      <c r="EL341" s="45"/>
      <c r="EM341" s="45"/>
      <c r="EN341" s="45" t="str">
        <f>IF(EM341="","",EJ341*EM341)</f>
        <v/>
      </c>
      <c r="EO341" s="46" t="str">
        <f>IF(EN341="","",EN341/(EF341*100))</f>
        <v/>
      </c>
      <c r="EP341" s="37"/>
      <c r="ER341" s="47"/>
      <c r="ES341" s="67"/>
      <c r="ET341" s="45" t="str">
        <f>IF(ES341="","",ES341-ES340)</f>
        <v/>
      </c>
      <c r="EU341" s="45"/>
      <c r="EV341" s="45"/>
      <c r="EW341" s="45"/>
      <c r="EX341" s="45" t="str">
        <f>IF(EW341="","",EW340+EY340-EW341)</f>
        <v/>
      </c>
      <c r="EY341" s="45"/>
      <c r="EZ341" s="45"/>
      <c r="FA341" s="45"/>
      <c r="FB341" s="45" t="str">
        <f>IF(FA341="","",EX341*FA341)</f>
        <v/>
      </c>
      <c r="FC341" s="46" t="str">
        <f>IF(FB341="","",FB341/(ET341*100))</f>
        <v/>
      </c>
      <c r="FD341" s="37"/>
      <c r="FF341" s="47"/>
      <c r="FG341" s="67"/>
      <c r="FH341" s="45" t="str">
        <f>IF(FG341="","",FG341-FG340)</f>
        <v/>
      </c>
      <c r="FI341" s="45"/>
      <c r="FJ341" s="45"/>
      <c r="FK341" s="45"/>
      <c r="FL341" s="45" t="str">
        <f>IF(FK341="","",FK340+FM340-FK341)</f>
        <v/>
      </c>
      <c r="FM341" s="45"/>
      <c r="FN341" s="45"/>
      <c r="FO341" s="45"/>
      <c r="FP341" s="45" t="str">
        <f>IF(FO341="","",FL341*FO341)</f>
        <v/>
      </c>
      <c r="FQ341" s="46" t="str">
        <f>IF(FP341="","",FP341/(FH341*100))</f>
        <v/>
      </c>
      <c r="FR341" s="37"/>
      <c r="FS341" s="29"/>
      <c r="FT341" s="47"/>
      <c r="FU341" s="67"/>
      <c r="FV341" s="45" t="str">
        <f>IF(FU341="","",FU341-FU340)</f>
        <v/>
      </c>
      <c r="FW341" s="45"/>
      <c r="FX341" s="45"/>
      <c r="FY341" s="45"/>
      <c r="FZ341" s="45" t="str">
        <f>IF(FY341="","",FY340+GA340-FY341)</f>
        <v/>
      </c>
      <c r="GA341" s="45"/>
      <c r="GB341" s="45"/>
      <c r="GC341" s="45"/>
      <c r="GD341" s="45" t="str">
        <f>IF(GC341="","",FZ341*GC341)</f>
        <v/>
      </c>
      <c r="GE341" s="46" t="str">
        <f>IF(GD341="","",GD341/(FV341*100))</f>
        <v/>
      </c>
      <c r="GF341" s="37"/>
      <c r="GH341" s="47"/>
      <c r="GI341" s="67"/>
      <c r="GJ341" s="45" t="str">
        <f>IF(GI341="","",GI341-GI340)</f>
        <v/>
      </c>
      <c r="GK341" s="45"/>
      <c r="GL341" s="45"/>
      <c r="GM341" s="45"/>
      <c r="GN341" s="45" t="str">
        <f>IF(GM341="","",GM340+GO340-GM341)</f>
        <v/>
      </c>
      <c r="GO341" s="45"/>
      <c r="GP341" s="45"/>
      <c r="GQ341" s="45"/>
      <c r="GR341" s="45" t="str">
        <f>IF(GQ341="","",GN341*GQ341)</f>
        <v/>
      </c>
      <c r="GS341" s="46" t="str">
        <f>IF(GR341="","",GR341/(GJ341*100))</f>
        <v/>
      </c>
      <c r="GT341" s="37"/>
      <c r="GU341" s="61"/>
      <c r="GV341" s="47"/>
      <c r="GW341" s="30"/>
      <c r="GX341" s="45"/>
      <c r="GY341" s="45" t="str">
        <f t="shared" si="1668"/>
        <v/>
      </c>
      <c r="GZ341" s="45"/>
      <c r="HA341" s="45" t="str">
        <f t="shared" si="1669"/>
        <v/>
      </c>
      <c r="HB341" s="45"/>
      <c r="HC341" s="45" t="str">
        <f t="shared" si="1670"/>
        <v/>
      </c>
      <c r="HD341" s="45"/>
      <c r="HE341" s="63" t="str">
        <f>IF(GX339="","",HE337)</f>
        <v/>
      </c>
      <c r="HF341" s="67" t="str">
        <f>IF(GX339="","",HF337)</f>
        <v/>
      </c>
      <c r="HG341" s="45" t="str">
        <f t="shared" si="1671"/>
        <v/>
      </c>
      <c r="HH341" s="46" t="str">
        <f t="shared" si="1707"/>
        <v/>
      </c>
      <c r="HI341" s="37"/>
      <c r="HK341" s="47"/>
      <c r="HL341" s="45"/>
      <c r="HM341" s="45" t="str">
        <f t="shared" si="1672"/>
        <v/>
      </c>
      <c r="HN341" s="45"/>
      <c r="HO341" s="45" t="str">
        <f t="shared" si="1673"/>
        <v/>
      </c>
      <c r="HP341" s="45"/>
      <c r="HQ341" s="45" t="str">
        <f t="shared" si="1674"/>
        <v/>
      </c>
      <c r="HR341" s="45"/>
      <c r="HS341" s="63" t="str">
        <f t="shared" si="1675"/>
        <v/>
      </c>
      <c r="HT341" s="67" t="str">
        <f t="shared" si="1676"/>
        <v/>
      </c>
      <c r="HU341" s="45" t="str">
        <f t="shared" si="1677"/>
        <v/>
      </c>
      <c r="HV341" s="46" t="str">
        <f t="shared" si="1678"/>
        <v/>
      </c>
      <c r="HW341" s="37"/>
      <c r="HX341" s="360"/>
      <c r="HY341" s="47"/>
      <c r="HZ341" s="45"/>
      <c r="IA341" s="45" t="str">
        <f t="shared" si="1679"/>
        <v/>
      </c>
      <c r="IB341" s="45"/>
      <c r="IC341" s="45" t="str">
        <f t="shared" si="1680"/>
        <v/>
      </c>
      <c r="ID341" s="45"/>
      <c r="IE341" s="45" t="str">
        <f t="shared" si="1681"/>
        <v/>
      </c>
      <c r="IF341" s="45"/>
      <c r="IG341" s="63" t="str">
        <f t="shared" si="1682"/>
        <v/>
      </c>
      <c r="IH341" s="67" t="str">
        <f t="shared" si="1683"/>
        <v/>
      </c>
      <c r="II341" s="45" t="str">
        <f t="shared" si="1684"/>
        <v/>
      </c>
      <c r="IJ341" s="46" t="str">
        <f t="shared" si="1685"/>
        <v/>
      </c>
      <c r="IK341" s="37"/>
      <c r="IL341" s="29"/>
      <c r="IM341" s="47"/>
      <c r="IN341" s="45"/>
      <c r="IO341" s="45" t="str">
        <f t="shared" si="1686"/>
        <v/>
      </c>
      <c r="IP341" s="45"/>
      <c r="IQ341" s="45" t="str">
        <f t="shared" si="1687"/>
        <v/>
      </c>
      <c r="IR341" s="45"/>
      <c r="IS341" s="45" t="str">
        <f t="shared" si="1688"/>
        <v/>
      </c>
      <c r="IT341" s="45"/>
      <c r="IU341" s="63" t="str">
        <f t="shared" si="1689"/>
        <v/>
      </c>
      <c r="IV341" s="67" t="str">
        <f t="shared" si="1690"/>
        <v/>
      </c>
      <c r="IW341" s="45" t="str">
        <f t="shared" si="1691"/>
        <v/>
      </c>
      <c r="IX341" s="46" t="str">
        <f t="shared" si="1692"/>
        <v/>
      </c>
      <c r="IY341" s="37"/>
      <c r="IZ341" s="61"/>
      <c r="JA341" s="47"/>
      <c r="JB341" s="45"/>
      <c r="JC341" s="45" t="str">
        <f t="shared" si="1693"/>
        <v/>
      </c>
      <c r="JD341" s="45"/>
      <c r="JE341" s="45" t="str">
        <f t="shared" si="1694"/>
        <v/>
      </c>
      <c r="JF341" s="45"/>
      <c r="JG341" s="45" t="str">
        <f t="shared" si="1695"/>
        <v/>
      </c>
      <c r="JH341" s="45"/>
      <c r="JI341" s="63" t="str">
        <f t="shared" si="1696"/>
        <v/>
      </c>
      <c r="JJ341" s="67" t="str">
        <f t="shared" si="1697"/>
        <v/>
      </c>
      <c r="JK341" s="45" t="str">
        <f t="shared" si="1698"/>
        <v/>
      </c>
      <c r="JL341" s="46" t="str">
        <f t="shared" si="1699"/>
        <v/>
      </c>
      <c r="JM341" s="37"/>
      <c r="JN341" s="29"/>
      <c r="JO341" s="47"/>
      <c r="JP341" s="45"/>
      <c r="JQ341" s="45" t="str">
        <f t="shared" si="1700"/>
        <v/>
      </c>
      <c r="JR341" s="45"/>
      <c r="JS341" s="45" t="str">
        <f t="shared" si="1701"/>
        <v/>
      </c>
      <c r="JT341" s="45"/>
      <c r="JU341" s="45" t="str">
        <f t="shared" si="1702"/>
        <v/>
      </c>
      <c r="JV341" s="45"/>
      <c r="JW341" s="63" t="str">
        <f t="shared" si="1703"/>
        <v/>
      </c>
      <c r="JX341" s="67" t="str">
        <f t="shared" si="1704"/>
        <v/>
      </c>
      <c r="JY341" s="45" t="str">
        <f t="shared" si="1705"/>
        <v/>
      </c>
      <c r="JZ341" s="46" t="str">
        <f t="shared" si="1706"/>
        <v/>
      </c>
      <c r="KA341" s="37"/>
      <c r="KB341" s="51"/>
      <c r="KC341" s="47"/>
      <c r="KD341" s="45"/>
      <c r="KE341" s="45" t="str">
        <f>IF(KD341="","",KD341-KD337)</f>
        <v/>
      </c>
      <c r="KF341" s="45"/>
      <c r="KG341" s="45" t="str">
        <f>IF(KF341="","",KF341-KF337)</f>
        <v/>
      </c>
      <c r="KH341" s="45"/>
      <c r="KI341" s="45" t="str">
        <f>IF(KH341="","",KH337+KJ337-KH341)</f>
        <v/>
      </c>
      <c r="KJ341" s="45"/>
      <c r="KK341" s="63" t="str">
        <f>IF(KD341="","",KK337)</f>
        <v/>
      </c>
      <c r="KL341" s="67" t="str">
        <f>IF(KE341="","",KL337)</f>
        <v/>
      </c>
      <c r="KM341" s="45" t="str">
        <f>IF(KH341="","",KI341*KL341)</f>
        <v/>
      </c>
      <c r="KN341" s="46" t="str">
        <f>IF(KI341="","",KM341/(KE341*100))</f>
        <v/>
      </c>
      <c r="KO341" s="37"/>
      <c r="KP341" s="29"/>
      <c r="KQ341" s="47"/>
      <c r="KR341" s="45"/>
      <c r="KS341" s="45" t="str">
        <f>IF(KR341="","",KR341-KR337)</f>
        <v/>
      </c>
      <c r="KT341" s="45"/>
      <c r="KU341" s="45" t="str">
        <f>IF(KT341="","",KT341-KT337)</f>
        <v/>
      </c>
      <c r="KV341" s="45"/>
      <c r="KW341" s="45" t="str">
        <f>IF(KV341="","",KV337+KX337-KV341)</f>
        <v/>
      </c>
      <c r="KX341" s="45"/>
      <c r="KY341" s="63" t="str">
        <f>IF(KR341="","",KY337)</f>
        <v/>
      </c>
      <c r="KZ341" s="67" t="str">
        <f>IF(KS341="","",KZ337)</f>
        <v/>
      </c>
      <c r="LA341" s="45" t="str">
        <f>IF(KV341="","",KW341*KZ341)</f>
        <v/>
      </c>
      <c r="LB341" s="46" t="str">
        <f>IF(KW341="","",LA341/(KS341*100))</f>
        <v/>
      </c>
      <c r="LC341" s="37"/>
      <c r="LD341" s="29"/>
      <c r="LE341" s="75"/>
      <c r="LF341" s="76"/>
      <c r="LG341" s="76"/>
      <c r="LH341" s="76"/>
      <c r="LI341" s="76"/>
      <c r="LJ341" s="76"/>
      <c r="LK341" s="76" t="str">
        <f>IF(LJ341="","",#REF!+#REF!-LJ341)</f>
        <v/>
      </c>
      <c r="LL341" s="76"/>
      <c r="LM341" s="78"/>
      <c r="LN341" s="79"/>
      <c r="LO341" s="76"/>
      <c r="LP341" s="80"/>
      <c r="LQ341" s="37"/>
      <c r="LR341" s="29"/>
      <c r="LS341" s="47"/>
      <c r="LT341" s="67"/>
      <c r="LU341" s="45" t="str">
        <f>IF(LT341="","",LT341-LT340)</f>
        <v/>
      </c>
      <c r="LV341" s="45"/>
      <c r="LW341" s="45"/>
      <c r="LX341" s="45"/>
      <c r="LY341" s="45" t="str">
        <f>IF(LX341="","",LX340+LZ340-LX341)</f>
        <v/>
      </c>
      <c r="LZ341" s="45"/>
      <c r="MA341" s="45"/>
      <c r="MB341" s="45"/>
      <c r="MC341" s="45" t="str">
        <f>IF(MB341="","",LY341*MB341)</f>
        <v/>
      </c>
      <c r="MD341" s="46" t="str">
        <f>IF(MC341="","",MC341/(LU341*100))</f>
        <v/>
      </c>
      <c r="ME341" s="37"/>
      <c r="MF341" s="29"/>
      <c r="MG341" s="47"/>
      <c r="MH341" s="67"/>
      <c r="MI341" s="45" t="str">
        <f>IF(MH341="","",MH341-MH340)</f>
        <v/>
      </c>
      <c r="MJ341" s="45"/>
      <c r="MK341" s="45"/>
      <c r="ML341" s="45"/>
      <c r="MM341" s="45" t="str">
        <f>IF(ML341="","",ML340+MN340-ML341)</f>
        <v/>
      </c>
      <c r="MN341" s="45"/>
      <c r="MO341" s="45"/>
      <c r="MP341" s="45"/>
      <c r="MQ341" s="45" t="str">
        <f>IF(MP341="","",MM341*MP341)</f>
        <v/>
      </c>
      <c r="MR341" s="46" t="str">
        <f>IF(MQ341="","",MQ341/(MI341*100))</f>
        <v/>
      </c>
      <c r="MS341" s="37"/>
      <c r="MT341" s="29"/>
      <c r="MU341" s="47"/>
      <c r="MV341" s="67"/>
      <c r="MW341" s="45" t="str">
        <f>IF(MV341="","",MV341-MV340)</f>
        <v/>
      </c>
      <c r="MX341" s="45"/>
      <c r="MY341" s="45"/>
      <c r="MZ341" s="45"/>
      <c r="NA341" s="45" t="str">
        <f>IF(MZ341="","",MZ340+NB340-MZ341)</f>
        <v/>
      </c>
      <c r="NB341" s="45"/>
      <c r="NC341" s="45"/>
      <c r="ND341" s="45"/>
      <c r="NE341" s="45" t="str">
        <f>IF(ND341="","",NA341*ND341)</f>
        <v/>
      </c>
      <c r="NF341" s="46" t="str">
        <f>IF(NE341="","",NE341/(MW341*100))</f>
        <v/>
      </c>
      <c r="NG341" s="37"/>
      <c r="NH341" s="29"/>
      <c r="NI341" s="47"/>
      <c r="NJ341" s="67"/>
      <c r="NK341" s="45" t="str">
        <f>IF(NJ341="","",NJ341-NJ340)</f>
        <v/>
      </c>
      <c r="NL341" s="45"/>
      <c r="NM341" s="45"/>
      <c r="NN341" s="45"/>
      <c r="NO341" s="45" t="str">
        <f>IF(NN341="","",NN340+NP340-NN341)</f>
        <v/>
      </c>
      <c r="NP341" s="45"/>
      <c r="NQ341" s="45"/>
      <c r="NR341" s="45"/>
      <c r="NS341" s="45" t="str">
        <f>IF(NR341="","",NO341*NR341)</f>
        <v/>
      </c>
      <c r="NT341" s="46" t="str">
        <f>IF(NS341="","",NS341/(NK341*100))</f>
        <v/>
      </c>
      <c r="NU341" s="37"/>
    </row>
    <row r="342" spans="1:385" ht="15" customHeight="1" thickTop="1" thickBot="1" x14ac:dyDescent="0.3">
      <c r="A342" s="38"/>
      <c r="B342" s="39"/>
      <c r="C342" s="40"/>
      <c r="D342" s="40"/>
      <c r="E342" s="41"/>
      <c r="F342" s="41"/>
      <c r="G342" s="40"/>
      <c r="H342" s="42"/>
      <c r="I342" s="45"/>
      <c r="J342" s="45" t="str">
        <f t="shared" si="1614"/>
        <v/>
      </c>
      <c r="K342" s="45"/>
      <c r="L342" s="45"/>
      <c r="M342" s="45"/>
      <c r="N342" s="45" t="str">
        <f t="shared" si="1615"/>
        <v/>
      </c>
      <c r="O342" s="45"/>
      <c r="P342" s="45"/>
      <c r="Q342" s="45"/>
      <c r="R342" s="45" t="str">
        <f t="shared" si="1576"/>
        <v/>
      </c>
      <c r="S342" s="46" t="str">
        <f t="shared" si="1577"/>
        <v/>
      </c>
      <c r="T342" s="37"/>
      <c r="U342" s="29"/>
      <c r="V342" s="47"/>
      <c r="W342" s="67"/>
      <c r="X342" s="45" t="str">
        <f>IF(W342="","",W342-W341)</f>
        <v/>
      </c>
      <c r="Y342" s="45"/>
      <c r="Z342" s="45"/>
      <c r="AA342" s="45"/>
      <c r="AB342" s="45" t="str">
        <f>IF(AA342="","",AA341+AC341-AA342)</f>
        <v/>
      </c>
      <c r="AC342" s="45"/>
      <c r="AD342" s="45"/>
      <c r="AE342" s="45"/>
      <c r="AF342" s="45" t="str">
        <f>IF(AE342="","",AB342*AE342)</f>
        <v/>
      </c>
      <c r="AG342" s="46" t="str">
        <f>IF(AF342="","",AF342/(X342*100))</f>
        <v/>
      </c>
      <c r="AH342" s="37"/>
      <c r="AI342" s="29"/>
      <c r="AJ342" s="47"/>
      <c r="AK342" s="45"/>
      <c r="AL342" s="45" t="str">
        <f t="shared" si="1618"/>
        <v/>
      </c>
      <c r="AM342" s="45"/>
      <c r="AN342" s="45" t="str">
        <f t="shared" si="1619"/>
        <v/>
      </c>
      <c r="AO342" s="45"/>
      <c r="AP342" s="45" t="str">
        <f t="shared" si="1620"/>
        <v/>
      </c>
      <c r="AQ342" s="45"/>
      <c r="AR342" s="45"/>
      <c r="AS342" s="45"/>
      <c r="AT342" s="45" t="str">
        <f t="shared" si="1580"/>
        <v/>
      </c>
      <c r="AU342" s="46" t="str">
        <f t="shared" si="1581"/>
        <v/>
      </c>
      <c r="AV342" s="37"/>
      <c r="AW342" s="29"/>
      <c r="AX342" s="47"/>
      <c r="AY342" s="45"/>
      <c r="AZ342" s="45" t="str">
        <f t="shared" si="1621"/>
        <v/>
      </c>
      <c r="BA342" s="45"/>
      <c r="BB342" s="45" t="str">
        <f t="shared" si="1622"/>
        <v/>
      </c>
      <c r="BC342" s="45"/>
      <c r="BD342" s="45" t="str">
        <f t="shared" si="1623"/>
        <v/>
      </c>
      <c r="BE342" s="45"/>
      <c r="BF342" s="45"/>
      <c r="BG342" s="45"/>
      <c r="BH342" s="45" t="str">
        <f t="shared" si="1582"/>
        <v/>
      </c>
      <c r="BI342" s="46" t="str">
        <f t="shared" si="1583"/>
        <v/>
      </c>
      <c r="BJ342" s="37"/>
      <c r="BK342" s="29"/>
      <c r="BL342" s="75"/>
      <c r="BM342" s="76"/>
      <c r="BN342" s="76" t="str">
        <f t="shared" si="1647"/>
        <v/>
      </c>
      <c r="BO342" s="76"/>
      <c r="BP342" s="76" t="str">
        <f t="shared" si="1648"/>
        <v/>
      </c>
      <c r="BQ342" s="76"/>
      <c r="BR342" s="76" t="str">
        <f t="shared" si="1649"/>
        <v/>
      </c>
      <c r="BS342" s="76"/>
      <c r="BT342" s="78" t="str">
        <f t="shared" si="1650"/>
        <v/>
      </c>
      <c r="BU342" s="79" t="str">
        <f t="shared" si="1651"/>
        <v/>
      </c>
      <c r="BV342" s="76" t="str">
        <f t="shared" si="1652"/>
        <v/>
      </c>
      <c r="BW342" s="80" t="str">
        <f t="shared" si="1653"/>
        <v/>
      </c>
      <c r="BX342" s="37"/>
      <c r="BY342" s="57"/>
      <c r="BZ342" s="75"/>
      <c r="CA342" s="76"/>
      <c r="CB342" s="76" t="str">
        <f t="shared" si="1654"/>
        <v/>
      </c>
      <c r="CC342" s="76"/>
      <c r="CD342" s="76" t="str">
        <f t="shared" si="1655"/>
        <v/>
      </c>
      <c r="CE342" s="76"/>
      <c r="CF342" s="76" t="str">
        <f t="shared" si="1656"/>
        <v/>
      </c>
      <c r="CG342" s="76"/>
      <c r="CH342" s="78" t="str">
        <f t="shared" si="1657"/>
        <v/>
      </c>
      <c r="CI342" s="79" t="str">
        <f t="shared" si="1658"/>
        <v/>
      </c>
      <c r="CJ342" s="76" t="str">
        <f t="shared" si="1659"/>
        <v/>
      </c>
      <c r="CK342" s="80" t="str">
        <f t="shared" si="1660"/>
        <v/>
      </c>
      <c r="CL342" s="37"/>
      <c r="CM342" s="29"/>
      <c r="CN342" s="75"/>
      <c r="CO342" s="76"/>
      <c r="CP342" s="76" t="str">
        <f t="shared" si="1661"/>
        <v/>
      </c>
      <c r="CQ342" s="76"/>
      <c r="CR342" s="76" t="str">
        <f t="shared" si="1662"/>
        <v/>
      </c>
      <c r="CS342" s="76"/>
      <c r="CT342" s="76" t="str">
        <f t="shared" si="1663"/>
        <v/>
      </c>
      <c r="CU342" s="76"/>
      <c r="CV342" s="78" t="str">
        <f t="shared" si="1664"/>
        <v/>
      </c>
      <c r="CW342" s="79" t="str">
        <f t="shared" si="1665"/>
        <v/>
      </c>
      <c r="CX342" s="76" t="str">
        <f t="shared" si="1666"/>
        <v/>
      </c>
      <c r="CY342" s="80" t="str">
        <f t="shared" si="1667"/>
        <v/>
      </c>
      <c r="CZ342" s="37"/>
      <c r="DA342" s="29"/>
      <c r="DB342" s="47"/>
      <c r="DC342" s="67"/>
      <c r="DD342" s="45" t="str">
        <f>IF(DC342="","",DC342-DC341)</f>
        <v/>
      </c>
      <c r="DE342" s="45"/>
      <c r="DF342" s="45"/>
      <c r="DG342" s="45"/>
      <c r="DH342" s="45" t="str">
        <f>IF(DG342="","",DG341+DI341-DG342)</f>
        <v/>
      </c>
      <c r="DI342" s="45"/>
      <c r="DJ342" s="45"/>
      <c r="DK342" s="45"/>
      <c r="DL342" s="45" t="str">
        <f>IF(DK342="","",DH342*DK342)</f>
        <v/>
      </c>
      <c r="DM342" s="46" t="str">
        <f>IF(DL342="","",DL342/(DD342*100))</f>
        <v/>
      </c>
      <c r="DN342" s="37"/>
      <c r="DO342" s="29"/>
      <c r="DP342" s="47"/>
      <c r="DQ342" s="45"/>
      <c r="DR342" s="45" t="str">
        <f t="shared" si="1626"/>
        <v/>
      </c>
      <c r="DS342" s="45"/>
      <c r="DT342" s="45" t="str">
        <f t="shared" si="1627"/>
        <v/>
      </c>
      <c r="DU342" s="45"/>
      <c r="DV342" s="45" t="str">
        <f t="shared" si="1628"/>
        <v/>
      </c>
      <c r="DW342" s="45"/>
      <c r="DX342" s="45"/>
      <c r="DY342" s="45"/>
      <c r="DZ342" s="45" t="str">
        <f t="shared" si="1586"/>
        <v/>
      </c>
      <c r="EA342" s="46" t="str">
        <f t="shared" si="1587"/>
        <v/>
      </c>
      <c r="EB342" s="37"/>
      <c r="ED342" s="47"/>
      <c r="EE342" s="67"/>
      <c r="EF342" s="45" t="str">
        <f>IF(EE342="","",EE342-EE341)</f>
        <v/>
      </c>
      <c r="EG342" s="45"/>
      <c r="EH342" s="45"/>
      <c r="EI342" s="45"/>
      <c r="EJ342" s="45" t="str">
        <f>IF(EI342="","",EI341+EK341-EI342)</f>
        <v/>
      </c>
      <c r="EK342" s="45"/>
      <c r="EL342" s="45"/>
      <c r="EM342" s="45"/>
      <c r="EN342" s="45" t="str">
        <f>IF(EM342="","",EJ342*EM342)</f>
        <v/>
      </c>
      <c r="EO342" s="46" t="str">
        <f>IF(EN342="","",EN342/(EF342*100))</f>
        <v/>
      </c>
      <c r="EP342" s="37"/>
      <c r="ER342" s="47"/>
      <c r="ES342" s="67"/>
      <c r="ET342" s="45" t="str">
        <f>IF(ES342="","",ES342-ES341)</f>
        <v/>
      </c>
      <c r="EU342" s="45"/>
      <c r="EV342" s="45"/>
      <c r="EW342" s="45"/>
      <c r="EX342" s="45" t="str">
        <f>IF(EW342="","",EW341+EY341-EW342)</f>
        <v/>
      </c>
      <c r="EY342" s="45"/>
      <c r="EZ342" s="45"/>
      <c r="FA342" s="45"/>
      <c r="FB342" s="45" t="str">
        <f>IF(FA342="","",EX342*FA342)</f>
        <v/>
      </c>
      <c r="FC342" s="46" t="str">
        <f>IF(FB342="","",FB342/(ET342*100))</f>
        <v/>
      </c>
      <c r="FD342" s="37"/>
      <c r="FF342" s="47"/>
      <c r="FG342" s="67"/>
      <c r="FH342" s="45" t="str">
        <f>IF(FG342="","",FG342-FG341)</f>
        <v/>
      </c>
      <c r="FI342" s="45"/>
      <c r="FJ342" s="45"/>
      <c r="FK342" s="45"/>
      <c r="FL342" s="45" t="str">
        <f>IF(FK342="","",FK341+FM341-FK342)</f>
        <v/>
      </c>
      <c r="FM342" s="45"/>
      <c r="FN342" s="45"/>
      <c r="FO342" s="45"/>
      <c r="FP342" s="45" t="str">
        <f>IF(FO342="","",FL342*FO342)</f>
        <v/>
      </c>
      <c r="FQ342" s="46" t="str">
        <f>IF(FP342="","",FP342/(FH342*100))</f>
        <v/>
      </c>
      <c r="FR342" s="37"/>
      <c r="FS342" s="29"/>
      <c r="FT342" s="47"/>
      <c r="FU342" s="67"/>
      <c r="FV342" s="45" t="str">
        <f>IF(FU342="","",FU342-FU341)</f>
        <v/>
      </c>
      <c r="FW342" s="45"/>
      <c r="FX342" s="45"/>
      <c r="FY342" s="45"/>
      <c r="FZ342" s="45" t="str">
        <f>IF(FY342="","",FY341+GA341-FY342)</f>
        <v/>
      </c>
      <c r="GA342" s="45"/>
      <c r="GB342" s="45"/>
      <c r="GC342" s="45"/>
      <c r="GD342" s="45" t="str">
        <f>IF(GC342="","",FZ342*GC342)</f>
        <v/>
      </c>
      <c r="GE342" s="46" t="str">
        <f>IF(GD342="","",GD342/(FV342*100))</f>
        <v/>
      </c>
      <c r="GF342" s="37"/>
      <c r="GH342" s="47"/>
      <c r="GI342" s="67"/>
      <c r="GJ342" s="45" t="str">
        <f>IF(GI342="","",GI342-GI341)</f>
        <v/>
      </c>
      <c r="GK342" s="45"/>
      <c r="GL342" s="45"/>
      <c r="GM342" s="45"/>
      <c r="GN342" s="45" t="str">
        <f>IF(GM342="","",GM341+GO341-GM342)</f>
        <v/>
      </c>
      <c r="GO342" s="45"/>
      <c r="GP342" s="45"/>
      <c r="GQ342" s="45"/>
      <c r="GR342" s="45" t="str">
        <f>IF(GQ342="","",GN342*GQ342)</f>
        <v/>
      </c>
      <c r="GS342" s="46" t="str">
        <f>IF(GR342="","",GR342/(GJ342*100))</f>
        <v/>
      </c>
      <c r="GT342" s="37"/>
      <c r="GU342" s="61"/>
      <c r="GV342" s="75"/>
      <c r="GW342" s="84"/>
      <c r="GX342" s="76"/>
      <c r="GY342" s="76" t="str">
        <f t="shared" si="1668"/>
        <v/>
      </c>
      <c r="GZ342" s="76"/>
      <c r="HA342" s="76" t="str">
        <f t="shared" si="1669"/>
        <v/>
      </c>
      <c r="HB342" s="76"/>
      <c r="HC342" s="76" t="str">
        <f t="shared" si="1670"/>
        <v/>
      </c>
      <c r="HD342" s="76"/>
      <c r="HE342" s="78" t="str">
        <f>IF(GX339="","",HE338)</f>
        <v/>
      </c>
      <c r="HF342" s="79" t="str">
        <f>IF(GX339="","",HF338)</f>
        <v/>
      </c>
      <c r="HG342" s="76" t="str">
        <f t="shared" si="1671"/>
        <v/>
      </c>
      <c r="HH342" s="80" t="str">
        <f t="shared" si="1707"/>
        <v/>
      </c>
      <c r="HI342" s="37"/>
      <c r="HK342" s="75"/>
      <c r="HL342" s="76"/>
      <c r="HM342" s="76" t="str">
        <f t="shared" si="1672"/>
        <v/>
      </c>
      <c r="HN342" s="76"/>
      <c r="HO342" s="76" t="str">
        <f t="shared" si="1673"/>
        <v/>
      </c>
      <c r="HP342" s="76"/>
      <c r="HQ342" s="76" t="str">
        <f t="shared" si="1674"/>
        <v/>
      </c>
      <c r="HR342" s="76"/>
      <c r="HS342" s="78" t="str">
        <f t="shared" si="1675"/>
        <v/>
      </c>
      <c r="HT342" s="79" t="str">
        <f t="shared" si="1676"/>
        <v/>
      </c>
      <c r="HU342" s="76" t="str">
        <f t="shared" si="1677"/>
        <v/>
      </c>
      <c r="HV342" s="80" t="str">
        <f t="shared" si="1678"/>
        <v/>
      </c>
      <c r="HW342" s="37"/>
      <c r="HX342" s="360"/>
      <c r="HY342" s="75"/>
      <c r="HZ342" s="76"/>
      <c r="IA342" s="76" t="str">
        <f t="shared" si="1679"/>
        <v/>
      </c>
      <c r="IB342" s="76"/>
      <c r="IC342" s="76" t="str">
        <f t="shared" si="1680"/>
        <v/>
      </c>
      <c r="ID342" s="76"/>
      <c r="IE342" s="76" t="str">
        <f t="shared" si="1681"/>
        <v/>
      </c>
      <c r="IF342" s="76"/>
      <c r="IG342" s="78" t="str">
        <f t="shared" si="1682"/>
        <v/>
      </c>
      <c r="IH342" s="79" t="str">
        <f t="shared" si="1683"/>
        <v/>
      </c>
      <c r="II342" s="76" t="str">
        <f t="shared" si="1684"/>
        <v/>
      </c>
      <c r="IJ342" s="80" t="str">
        <f t="shared" si="1685"/>
        <v/>
      </c>
      <c r="IK342" s="37"/>
      <c r="IL342" s="29"/>
      <c r="IM342" s="75"/>
      <c r="IN342" s="76"/>
      <c r="IO342" s="76" t="str">
        <f t="shared" si="1686"/>
        <v/>
      </c>
      <c r="IP342" s="76"/>
      <c r="IQ342" s="76" t="str">
        <f t="shared" si="1687"/>
        <v/>
      </c>
      <c r="IR342" s="76"/>
      <c r="IS342" s="76" t="str">
        <f t="shared" si="1688"/>
        <v/>
      </c>
      <c r="IT342" s="76"/>
      <c r="IU342" s="78" t="str">
        <f t="shared" si="1689"/>
        <v/>
      </c>
      <c r="IV342" s="79" t="str">
        <f t="shared" si="1690"/>
        <v/>
      </c>
      <c r="IW342" s="76" t="str">
        <f t="shared" si="1691"/>
        <v/>
      </c>
      <c r="IX342" s="80" t="str">
        <f t="shared" si="1692"/>
        <v/>
      </c>
      <c r="IY342" s="37"/>
      <c r="IZ342" s="61"/>
      <c r="JA342" s="75"/>
      <c r="JB342" s="76"/>
      <c r="JC342" s="76" t="str">
        <f t="shared" si="1693"/>
        <v/>
      </c>
      <c r="JD342" s="76"/>
      <c r="JE342" s="76" t="str">
        <f t="shared" si="1694"/>
        <v/>
      </c>
      <c r="JF342" s="76"/>
      <c r="JG342" s="76" t="str">
        <f t="shared" si="1695"/>
        <v/>
      </c>
      <c r="JH342" s="76"/>
      <c r="JI342" s="78" t="str">
        <f t="shared" si="1696"/>
        <v/>
      </c>
      <c r="JJ342" s="79" t="str">
        <f t="shared" si="1697"/>
        <v/>
      </c>
      <c r="JK342" s="76" t="str">
        <f t="shared" si="1698"/>
        <v/>
      </c>
      <c r="JL342" s="80" t="str">
        <f t="shared" si="1699"/>
        <v/>
      </c>
      <c r="JM342" s="37"/>
      <c r="JN342" s="29"/>
      <c r="JO342" s="75"/>
      <c r="JP342" s="76"/>
      <c r="JQ342" s="76" t="str">
        <f t="shared" si="1700"/>
        <v/>
      </c>
      <c r="JR342" s="76"/>
      <c r="JS342" s="76" t="str">
        <f t="shared" si="1701"/>
        <v/>
      </c>
      <c r="JT342" s="76"/>
      <c r="JU342" s="76" t="str">
        <f t="shared" si="1702"/>
        <v/>
      </c>
      <c r="JV342" s="76"/>
      <c r="JW342" s="78" t="str">
        <f t="shared" si="1703"/>
        <v/>
      </c>
      <c r="JX342" s="79" t="str">
        <f t="shared" si="1704"/>
        <v/>
      </c>
      <c r="JY342" s="76" t="str">
        <f t="shared" si="1705"/>
        <v/>
      </c>
      <c r="JZ342" s="80" t="str">
        <f t="shared" si="1706"/>
        <v/>
      </c>
      <c r="KA342" s="37"/>
      <c r="KB342" s="51"/>
      <c r="KC342" s="75"/>
      <c r="KD342" s="76"/>
      <c r="KE342" s="76" t="str">
        <f>IF(KD342="","",KD342-KD338)</f>
        <v/>
      </c>
      <c r="KF342" s="76"/>
      <c r="KG342" s="76" t="str">
        <f>IF(KF342="","",KF342-KF338)</f>
        <v/>
      </c>
      <c r="KH342" s="76"/>
      <c r="KI342" s="76" t="str">
        <f>IF(KH342="","",KH338+KJ338-KH342)</f>
        <v/>
      </c>
      <c r="KJ342" s="76"/>
      <c r="KK342" s="78" t="str">
        <f>IF(KD342="","",KK338)</f>
        <v/>
      </c>
      <c r="KL342" s="79" t="str">
        <f>IF(KE342="","",KL338)</f>
        <v/>
      </c>
      <c r="KM342" s="76" t="str">
        <f>IF(KH342="","",KI342*KL342)</f>
        <v/>
      </c>
      <c r="KN342" s="80" t="str">
        <f>IF(KI342="","",KM342/(KE342*100))</f>
        <v/>
      </c>
      <c r="KO342" s="37"/>
      <c r="KP342" s="29"/>
      <c r="KQ342" s="75"/>
      <c r="KR342" s="76"/>
      <c r="KS342" s="76" t="str">
        <f>IF(KR342="","",KR342-KR338)</f>
        <v/>
      </c>
      <c r="KT342" s="76"/>
      <c r="KU342" s="76" t="str">
        <f>IF(KT342="","",KT342-KT338)</f>
        <v/>
      </c>
      <c r="KV342" s="76"/>
      <c r="KW342" s="76" t="str">
        <f>IF(KV342="","",KV338+KX338-KV342)</f>
        <v/>
      </c>
      <c r="KX342" s="76"/>
      <c r="KY342" s="78" t="str">
        <f>IF(KR342="","",KY338)</f>
        <v/>
      </c>
      <c r="KZ342" s="79" t="str">
        <f>IF(KS342="","",KZ338)</f>
        <v/>
      </c>
      <c r="LA342" s="76" t="str">
        <f>IF(KV342="","",KW342*KZ342)</f>
        <v/>
      </c>
      <c r="LB342" s="80" t="str">
        <f>IF(KW342="","",LA342/(KS342*100))</f>
        <v/>
      </c>
      <c r="LC342" s="37"/>
      <c r="LD342" s="29"/>
      <c r="LE342" s="101"/>
      <c r="LF342" s="87"/>
      <c r="LG342" s="87"/>
      <c r="LH342" s="87"/>
      <c r="LI342" s="87"/>
      <c r="LJ342" s="87"/>
      <c r="LK342" s="87" t="str">
        <f>IF(LJ342="","",LJ339+LL339-LJ342)</f>
        <v/>
      </c>
      <c r="LL342" s="87"/>
      <c r="LM342" s="102"/>
      <c r="LN342" s="103"/>
      <c r="LO342" s="87"/>
      <c r="LP342" s="89"/>
      <c r="LQ342" s="37"/>
      <c r="LR342" s="29"/>
      <c r="LS342" s="47"/>
      <c r="LT342" s="67"/>
      <c r="LU342" s="45" t="str">
        <f>IF(LT342="","",LT342-LT341)</f>
        <v/>
      </c>
      <c r="LV342" s="45"/>
      <c r="LW342" s="45"/>
      <c r="LX342" s="45"/>
      <c r="LY342" s="45" t="str">
        <f>IF(LX342="","",LX341+LZ341-LX342)</f>
        <v/>
      </c>
      <c r="LZ342" s="45"/>
      <c r="MA342" s="45"/>
      <c r="MB342" s="45"/>
      <c r="MC342" s="45" t="str">
        <f>IF(MB342="","",LY342*MB342)</f>
        <v/>
      </c>
      <c r="MD342" s="46" t="str">
        <f>IF(MC342="","",MC342/(LU342*100))</f>
        <v/>
      </c>
      <c r="ME342" s="37"/>
      <c r="MF342" s="29"/>
      <c r="MG342" s="47"/>
      <c r="MH342" s="67"/>
      <c r="MI342" s="45" t="str">
        <f>IF(MH342="","",MH342-MH341)</f>
        <v/>
      </c>
      <c r="MJ342" s="45"/>
      <c r="MK342" s="45"/>
      <c r="ML342" s="45"/>
      <c r="MM342" s="45" t="str">
        <f>IF(ML342="","",ML341+MN341-ML342)</f>
        <v/>
      </c>
      <c r="MN342" s="45"/>
      <c r="MO342" s="45"/>
      <c r="MP342" s="45"/>
      <c r="MQ342" s="45" t="str">
        <f>IF(MP342="","",MM342*MP342)</f>
        <v/>
      </c>
      <c r="MR342" s="46" t="str">
        <f>IF(MQ342="","",MQ342/(MI342*100))</f>
        <v/>
      </c>
      <c r="MS342" s="37"/>
      <c r="MT342" s="29"/>
      <c r="MU342" s="47"/>
      <c r="MV342" s="67"/>
      <c r="MW342" s="45" t="str">
        <f>IF(MV342="","",MV342-MV341)</f>
        <v/>
      </c>
      <c r="MX342" s="45"/>
      <c r="MY342" s="45"/>
      <c r="MZ342" s="45"/>
      <c r="NA342" s="45" t="str">
        <f>IF(MZ342="","",MZ341+NB341-MZ342)</f>
        <v/>
      </c>
      <c r="NB342" s="45"/>
      <c r="NC342" s="45"/>
      <c r="ND342" s="45"/>
      <c r="NE342" s="45" t="str">
        <f>IF(ND342="","",NA342*ND342)</f>
        <v/>
      </c>
      <c r="NF342" s="46" t="str">
        <f>IF(NE342="","",NE342/(MW342*100))</f>
        <v/>
      </c>
      <c r="NG342" s="37"/>
      <c r="NH342" s="29"/>
      <c r="NI342" s="47"/>
      <c r="NJ342" s="67"/>
      <c r="NK342" s="45" t="str">
        <f>IF(NJ342="","",NJ342-NJ341)</f>
        <v/>
      </c>
      <c r="NL342" s="45"/>
      <c r="NM342" s="45"/>
      <c r="NN342" s="45"/>
      <c r="NO342" s="45" t="str">
        <f>IF(NN342="","",NN341+NP341-NN342)</f>
        <v/>
      </c>
      <c r="NP342" s="45"/>
      <c r="NQ342" s="45"/>
      <c r="NR342" s="45"/>
      <c r="NS342" s="45" t="str">
        <f>IF(NR342="","",NO342*NR342)</f>
        <v/>
      </c>
      <c r="NT342" s="46" t="str">
        <f>IF(NS342="","",NS342/(NK342*100))</f>
        <v/>
      </c>
      <c r="NU342" s="37"/>
    </row>
    <row r="343" spans="1:385" ht="15" customHeight="1" thickTop="1" x14ac:dyDescent="0.25">
      <c r="A343" s="38"/>
      <c r="B343" s="39"/>
      <c r="C343" s="40"/>
      <c r="D343" s="40"/>
      <c r="E343" s="41"/>
      <c r="F343" s="41"/>
      <c r="G343" s="40"/>
      <c r="H343" s="42"/>
      <c r="I343" s="45"/>
      <c r="J343" s="45"/>
      <c r="K343" s="45"/>
      <c r="L343" s="45"/>
      <c r="M343" s="45"/>
      <c r="N343" s="45" t="str">
        <f t="shared" si="1615"/>
        <v/>
      </c>
      <c r="O343" s="45"/>
      <c r="P343" s="45"/>
      <c r="Q343" s="45"/>
      <c r="R343" s="45" t="str">
        <f t="shared" si="1576"/>
        <v/>
      </c>
      <c r="S343" s="46" t="str">
        <f t="shared" si="1577"/>
        <v/>
      </c>
      <c r="T343" s="37"/>
      <c r="U343" s="29"/>
      <c r="V343" s="47"/>
      <c r="W343" s="67"/>
      <c r="X343" s="45"/>
      <c r="Y343" s="45"/>
      <c r="Z343" s="45"/>
      <c r="AA343" s="45"/>
      <c r="AB343" s="45" t="str">
        <f>IF(AA343="","",AA342+AC342-AA343)</f>
        <v/>
      </c>
      <c r="AC343" s="45"/>
      <c r="AD343" s="45"/>
      <c r="AE343" s="45"/>
      <c r="AF343" s="45" t="str">
        <f>IF(AE343="","",AB343*AE343)</f>
        <v/>
      </c>
      <c r="AG343" s="46" t="str">
        <f>IF(AF343="","",AF343/(X343*100))</f>
        <v/>
      </c>
      <c r="AH343" s="37"/>
      <c r="AI343" s="29"/>
      <c r="AJ343" s="47"/>
      <c r="AK343" s="45"/>
      <c r="AL343" s="45"/>
      <c r="AM343" s="45"/>
      <c r="AN343" s="45" t="str">
        <f t="shared" si="1619"/>
        <v/>
      </c>
      <c r="AO343" s="45"/>
      <c r="AP343" s="45" t="str">
        <f t="shared" si="1620"/>
        <v/>
      </c>
      <c r="AQ343" s="45"/>
      <c r="AR343" s="45"/>
      <c r="AS343" s="45"/>
      <c r="AT343" s="45" t="str">
        <f t="shared" si="1580"/>
        <v/>
      </c>
      <c r="AU343" s="46" t="str">
        <f t="shared" si="1581"/>
        <v/>
      </c>
      <c r="AV343" s="37"/>
      <c r="AW343" s="29"/>
      <c r="AX343" s="47"/>
      <c r="AY343" s="45"/>
      <c r="AZ343" s="45"/>
      <c r="BA343" s="45"/>
      <c r="BB343" s="45" t="str">
        <f t="shared" si="1622"/>
        <v/>
      </c>
      <c r="BC343" s="45"/>
      <c r="BD343" s="45" t="str">
        <f t="shared" si="1623"/>
        <v/>
      </c>
      <c r="BE343" s="45"/>
      <c r="BF343" s="45"/>
      <c r="BG343" s="45"/>
      <c r="BH343" s="45" t="str">
        <f t="shared" si="1582"/>
        <v/>
      </c>
      <c r="BI343" s="46" t="str">
        <f t="shared" si="1583"/>
        <v/>
      </c>
      <c r="BJ343" s="37"/>
      <c r="BK343" s="29"/>
      <c r="BL343" s="52" t="str">
        <f>IF($A304="","",$A304)</f>
        <v/>
      </c>
      <c r="BM343" s="43"/>
      <c r="BN343" s="43" t="str">
        <f t="shared" si="1647"/>
        <v/>
      </c>
      <c r="BO343" s="43"/>
      <c r="BP343" s="87" t="str">
        <f t="shared" si="1648"/>
        <v/>
      </c>
      <c r="BQ343" s="43"/>
      <c r="BR343" s="43" t="str">
        <f t="shared" si="1649"/>
        <v/>
      </c>
      <c r="BS343" s="43"/>
      <c r="BT343" s="44" t="str">
        <f t="shared" si="1650"/>
        <v/>
      </c>
      <c r="BU343" s="48" t="str">
        <f t="shared" si="1651"/>
        <v/>
      </c>
      <c r="BV343" s="87" t="str">
        <f t="shared" si="1652"/>
        <v/>
      </c>
      <c r="BW343" s="89" t="str">
        <f t="shared" si="1653"/>
        <v/>
      </c>
      <c r="BX343" s="37"/>
      <c r="BY343" s="57"/>
      <c r="BZ343" s="52" t="str">
        <f>IF($A304="","",$A304)</f>
        <v/>
      </c>
      <c r="CA343" s="43"/>
      <c r="CB343" s="43" t="str">
        <f t="shared" si="1654"/>
        <v/>
      </c>
      <c r="CC343" s="43"/>
      <c r="CD343" s="87" t="str">
        <f t="shared" si="1655"/>
        <v/>
      </c>
      <c r="CE343" s="43"/>
      <c r="CF343" s="43" t="str">
        <f t="shared" si="1656"/>
        <v/>
      </c>
      <c r="CG343" s="43"/>
      <c r="CH343" s="44" t="str">
        <f t="shared" si="1657"/>
        <v/>
      </c>
      <c r="CI343" s="48" t="str">
        <f t="shared" si="1658"/>
        <v/>
      </c>
      <c r="CJ343" s="87" t="str">
        <f t="shared" si="1659"/>
        <v/>
      </c>
      <c r="CK343" s="89" t="str">
        <f t="shared" si="1660"/>
        <v/>
      </c>
      <c r="CL343" s="37"/>
      <c r="CM343" s="29"/>
      <c r="CN343" s="52" t="str">
        <f>IF($A304="","",$A304)</f>
        <v/>
      </c>
      <c r="CO343" s="43"/>
      <c r="CP343" s="43" t="str">
        <f t="shared" si="1661"/>
        <v/>
      </c>
      <c r="CQ343" s="43"/>
      <c r="CR343" s="87" t="str">
        <f t="shared" si="1662"/>
        <v/>
      </c>
      <c r="CS343" s="43"/>
      <c r="CT343" s="43" t="str">
        <f t="shared" si="1663"/>
        <v/>
      </c>
      <c r="CU343" s="43"/>
      <c r="CV343" s="44" t="str">
        <f t="shared" si="1664"/>
        <v/>
      </c>
      <c r="CW343" s="48" t="str">
        <f t="shared" si="1665"/>
        <v/>
      </c>
      <c r="CX343" s="87" t="str">
        <f t="shared" si="1666"/>
        <v/>
      </c>
      <c r="CY343" s="89" t="str">
        <f t="shared" si="1667"/>
        <v/>
      </c>
      <c r="CZ343" s="37"/>
      <c r="DA343" s="29"/>
      <c r="DB343" s="47"/>
      <c r="DC343" s="67"/>
      <c r="DD343" s="45"/>
      <c r="DE343" s="45"/>
      <c r="DF343" s="45"/>
      <c r="DG343" s="45"/>
      <c r="DH343" s="45" t="str">
        <f>IF(DG343="","",DG342+DI342-DG343)</f>
        <v/>
      </c>
      <c r="DI343" s="45"/>
      <c r="DJ343" s="45"/>
      <c r="DK343" s="45"/>
      <c r="DL343" s="45" t="str">
        <f>IF(DK343="","",DH343*DK343)</f>
        <v/>
      </c>
      <c r="DM343" s="46" t="str">
        <f>IF(DL343="","",DL343/(DD343*100))</f>
        <v/>
      </c>
      <c r="DN343" s="37"/>
      <c r="DO343" s="29"/>
      <c r="DP343" s="47"/>
      <c r="DQ343" s="45"/>
      <c r="DR343" s="45"/>
      <c r="DS343" s="45"/>
      <c r="DT343" s="45" t="str">
        <f t="shared" si="1627"/>
        <v/>
      </c>
      <c r="DU343" s="45"/>
      <c r="DV343" s="45" t="str">
        <f t="shared" si="1628"/>
        <v/>
      </c>
      <c r="DW343" s="45"/>
      <c r="DX343" s="45"/>
      <c r="DY343" s="45"/>
      <c r="DZ343" s="45" t="str">
        <f t="shared" si="1586"/>
        <v/>
      </c>
      <c r="EA343" s="46" t="str">
        <f t="shared" si="1587"/>
        <v/>
      </c>
      <c r="EB343" s="37"/>
      <c r="ED343" s="47"/>
      <c r="EE343" s="67"/>
      <c r="EF343" s="45"/>
      <c r="EG343" s="45"/>
      <c r="EH343" s="45"/>
      <c r="EI343" s="45"/>
      <c r="EJ343" s="45" t="str">
        <f>IF(EI343="","",EI342+EK342-EI343)</f>
        <v/>
      </c>
      <c r="EK343" s="45"/>
      <c r="EL343" s="45"/>
      <c r="EM343" s="45"/>
      <c r="EN343" s="45" t="str">
        <f>IF(EM343="","",EJ343*EM343)</f>
        <v/>
      </c>
      <c r="EO343" s="46" t="str">
        <f>IF(EN343="","",EN343/(EF343*100))</f>
        <v/>
      </c>
      <c r="EP343" s="37"/>
      <c r="ER343" s="47"/>
      <c r="ES343" s="67"/>
      <c r="ET343" s="45"/>
      <c r="EU343" s="45"/>
      <c r="EV343" s="45"/>
      <c r="EW343" s="45"/>
      <c r="EX343" s="45" t="str">
        <f>IF(EW343="","",EW342+EY342-EW343)</f>
        <v/>
      </c>
      <c r="EY343" s="45"/>
      <c r="EZ343" s="45"/>
      <c r="FA343" s="45"/>
      <c r="FB343" s="45" t="str">
        <f>IF(FA343="","",EX343*FA343)</f>
        <v/>
      </c>
      <c r="FC343" s="46" t="str">
        <f>IF(FB343="","",FB343/(ET343*100))</f>
        <v/>
      </c>
      <c r="FD343" s="37"/>
      <c r="FF343" s="47"/>
      <c r="FG343" s="67"/>
      <c r="FH343" s="45"/>
      <c r="FI343" s="45"/>
      <c r="FJ343" s="45"/>
      <c r="FK343" s="45"/>
      <c r="FL343" s="45" t="str">
        <f>IF(FK343="","",FK342+FM342-FK343)</f>
        <v/>
      </c>
      <c r="FM343" s="45"/>
      <c r="FN343" s="45"/>
      <c r="FO343" s="45"/>
      <c r="FP343" s="45" t="str">
        <f>IF(FO343="","",FL343*FO343)</f>
        <v/>
      </c>
      <c r="FQ343" s="46" t="str">
        <f>IF(FP343="","",FP343/(FH343*100))</f>
        <v/>
      </c>
      <c r="FR343" s="37"/>
      <c r="FS343" s="29"/>
      <c r="FT343" s="47"/>
      <c r="FU343" s="67"/>
      <c r="FV343" s="45"/>
      <c r="FW343" s="45"/>
      <c r="FX343" s="45"/>
      <c r="FY343" s="45"/>
      <c r="FZ343" s="45" t="str">
        <f>IF(FY343="","",FY342+GA342-FY343)</f>
        <v/>
      </c>
      <c r="GA343" s="45"/>
      <c r="GB343" s="45"/>
      <c r="GC343" s="45"/>
      <c r="GD343" s="45" t="str">
        <f>IF(GC343="","",FZ343*GC343)</f>
        <v/>
      </c>
      <c r="GE343" s="46" t="str">
        <f>IF(GD343="","",GD343/(FV343*100))</f>
        <v/>
      </c>
      <c r="GF343" s="37"/>
      <c r="GH343" s="47"/>
      <c r="GI343" s="67"/>
      <c r="GJ343" s="45"/>
      <c r="GK343" s="45"/>
      <c r="GL343" s="45"/>
      <c r="GM343" s="45"/>
      <c r="GN343" s="45" t="str">
        <f>IF(GM343="","",GM342+GO342-GM343)</f>
        <v/>
      </c>
      <c r="GO343" s="45"/>
      <c r="GP343" s="45"/>
      <c r="GQ343" s="45"/>
      <c r="GR343" s="45" t="str">
        <f>IF(GQ343="","",GN343*GQ343)</f>
        <v/>
      </c>
      <c r="GS343" s="46" t="str">
        <f>IF(GR343="","",GR343/(GJ343*100))</f>
        <v/>
      </c>
      <c r="GT343" s="37"/>
      <c r="GU343" s="61"/>
      <c r="GV343" s="52" t="str">
        <f>IF($A304="","",$A304)</f>
        <v/>
      </c>
      <c r="GW343" s="62"/>
      <c r="GX343" s="43"/>
      <c r="GY343" s="43" t="str">
        <f t="shared" si="1668"/>
        <v/>
      </c>
      <c r="GZ343" s="43"/>
      <c r="HA343" s="87" t="str">
        <f t="shared" si="1669"/>
        <v/>
      </c>
      <c r="HB343" s="43"/>
      <c r="HC343" s="43" t="str">
        <f t="shared" si="1670"/>
        <v/>
      </c>
      <c r="HD343" s="43"/>
      <c r="HE343" s="44" t="str">
        <f t="shared" ref="HE343:HF346" si="1708">IF(GX343="","",HE339)</f>
        <v/>
      </c>
      <c r="HF343" s="48" t="str">
        <f t="shared" si="1708"/>
        <v/>
      </c>
      <c r="HG343" s="87" t="str">
        <f t="shared" si="1671"/>
        <v/>
      </c>
      <c r="HH343" s="89" t="str">
        <f t="shared" si="1707"/>
        <v/>
      </c>
      <c r="HI343" s="37"/>
      <c r="HK343" s="52" t="str">
        <f>IF($A304="","",$A304)</f>
        <v/>
      </c>
      <c r="HL343" s="43"/>
      <c r="HM343" s="43" t="str">
        <f t="shared" si="1672"/>
        <v/>
      </c>
      <c r="HN343" s="43"/>
      <c r="HO343" s="87" t="str">
        <f t="shared" si="1673"/>
        <v/>
      </c>
      <c r="HP343" s="43"/>
      <c r="HQ343" s="43" t="str">
        <f t="shared" si="1674"/>
        <v/>
      </c>
      <c r="HR343" s="43"/>
      <c r="HS343" s="44" t="str">
        <f t="shared" si="1675"/>
        <v/>
      </c>
      <c r="HT343" s="48" t="str">
        <f t="shared" si="1676"/>
        <v/>
      </c>
      <c r="HU343" s="87" t="str">
        <f t="shared" si="1677"/>
        <v/>
      </c>
      <c r="HV343" s="89" t="str">
        <f t="shared" si="1678"/>
        <v/>
      </c>
      <c r="HW343" s="37"/>
      <c r="HX343" s="360"/>
      <c r="HY343" s="52" t="str">
        <f>IF($A304="","",$A304)</f>
        <v/>
      </c>
      <c r="HZ343" s="43"/>
      <c r="IA343" s="43" t="str">
        <f t="shared" si="1679"/>
        <v/>
      </c>
      <c r="IB343" s="43"/>
      <c r="IC343" s="87" t="str">
        <f t="shared" si="1680"/>
        <v/>
      </c>
      <c r="ID343" s="43"/>
      <c r="IE343" s="43" t="str">
        <f t="shared" si="1681"/>
        <v/>
      </c>
      <c r="IF343" s="43"/>
      <c r="IG343" s="44" t="str">
        <f t="shared" si="1682"/>
        <v/>
      </c>
      <c r="IH343" s="48" t="str">
        <f t="shared" si="1683"/>
        <v/>
      </c>
      <c r="II343" s="87" t="str">
        <f t="shared" si="1684"/>
        <v/>
      </c>
      <c r="IJ343" s="89" t="str">
        <f t="shared" si="1685"/>
        <v/>
      </c>
      <c r="IK343" s="37"/>
      <c r="IL343" s="29"/>
      <c r="IM343" s="52" t="str">
        <f>IF($A304="","",$A304)</f>
        <v/>
      </c>
      <c r="IN343" s="43"/>
      <c r="IO343" s="43" t="str">
        <f t="shared" si="1686"/>
        <v/>
      </c>
      <c r="IP343" s="43"/>
      <c r="IQ343" s="87" t="str">
        <f t="shared" si="1687"/>
        <v/>
      </c>
      <c r="IR343" s="43"/>
      <c r="IS343" s="43" t="str">
        <f t="shared" si="1688"/>
        <v/>
      </c>
      <c r="IT343" s="43"/>
      <c r="IU343" s="44" t="str">
        <f t="shared" si="1689"/>
        <v/>
      </c>
      <c r="IV343" s="48" t="str">
        <f t="shared" si="1690"/>
        <v/>
      </c>
      <c r="IW343" s="87" t="str">
        <f t="shared" si="1691"/>
        <v/>
      </c>
      <c r="IX343" s="89" t="str">
        <f t="shared" si="1692"/>
        <v/>
      </c>
      <c r="IY343" s="37"/>
      <c r="IZ343" s="61"/>
      <c r="JA343" s="52" t="str">
        <f>IF($A304="","",$A304)</f>
        <v/>
      </c>
      <c r="JB343" s="43"/>
      <c r="JC343" s="43" t="str">
        <f t="shared" si="1693"/>
        <v/>
      </c>
      <c r="JD343" s="43"/>
      <c r="JE343" s="87" t="str">
        <f t="shared" si="1694"/>
        <v/>
      </c>
      <c r="JF343" s="43"/>
      <c r="JG343" s="43" t="str">
        <f t="shared" si="1695"/>
        <v/>
      </c>
      <c r="JH343" s="43"/>
      <c r="JI343" s="44" t="str">
        <f t="shared" si="1696"/>
        <v/>
      </c>
      <c r="JJ343" s="48" t="str">
        <f t="shared" si="1697"/>
        <v/>
      </c>
      <c r="JK343" s="87" t="str">
        <f t="shared" si="1698"/>
        <v/>
      </c>
      <c r="JL343" s="89" t="str">
        <f t="shared" si="1699"/>
        <v/>
      </c>
      <c r="JM343" s="37"/>
      <c r="JN343" s="29"/>
      <c r="JO343" s="52" t="str">
        <f>IF($A304="","",$A304)</f>
        <v/>
      </c>
      <c r="JP343" s="43"/>
      <c r="JQ343" s="43" t="str">
        <f t="shared" si="1700"/>
        <v/>
      </c>
      <c r="JR343" s="43"/>
      <c r="JS343" s="87" t="str">
        <f t="shared" si="1701"/>
        <v/>
      </c>
      <c r="JT343" s="43"/>
      <c r="JU343" s="43" t="str">
        <f t="shared" si="1702"/>
        <v/>
      </c>
      <c r="JV343" s="43"/>
      <c r="JW343" s="44" t="str">
        <f t="shared" si="1703"/>
        <v/>
      </c>
      <c r="JX343" s="48" t="str">
        <f t="shared" si="1704"/>
        <v/>
      </c>
      <c r="JY343" s="87" t="str">
        <f t="shared" si="1705"/>
        <v/>
      </c>
      <c r="JZ343" s="89" t="str">
        <f t="shared" si="1706"/>
        <v/>
      </c>
      <c r="KA343" s="37"/>
      <c r="KB343" s="51"/>
      <c r="KC343" s="52" t="str">
        <f>IF($A304="","",$A304)</f>
        <v/>
      </c>
      <c r="KD343" s="43"/>
      <c r="KE343" s="43" t="str">
        <f>IF(KD343="","",KD343-KD339)</f>
        <v/>
      </c>
      <c r="KF343" s="43"/>
      <c r="KG343" s="87" t="str">
        <f>IF(KF343="","",KF343-KF339)</f>
        <v/>
      </c>
      <c r="KH343" s="43"/>
      <c r="KI343" s="43" t="str">
        <f>IF(KH343="","",KH339+KJ339-KH343)</f>
        <v/>
      </c>
      <c r="KJ343" s="43"/>
      <c r="KK343" s="44" t="str">
        <f>IF(KD343="","",KK339)</f>
        <v/>
      </c>
      <c r="KL343" s="48" t="str">
        <f>IF(KE343="","",KL339)</f>
        <v/>
      </c>
      <c r="KM343" s="87" t="str">
        <f>IF(KH343="","",KI343*KL343)</f>
        <v/>
      </c>
      <c r="KN343" s="89" t="str">
        <f>IF(KI343="","",KM343/(KE343*100))</f>
        <v/>
      </c>
      <c r="KO343" s="37"/>
      <c r="KP343" s="29"/>
      <c r="KQ343" s="52" t="str">
        <f>IF($A304="","",$A304)</f>
        <v/>
      </c>
      <c r="KR343" s="43"/>
      <c r="KS343" s="43" t="str">
        <f>IF(KR343="","",KR343-KR339)</f>
        <v/>
      </c>
      <c r="KT343" s="43"/>
      <c r="KU343" s="87" t="str">
        <f>IF(KT343="","",KT343-KT339)</f>
        <v/>
      </c>
      <c r="KV343" s="43"/>
      <c r="KW343" s="43" t="str">
        <f>IF(KV343="","",KV339+KX339-KV343)</f>
        <v/>
      </c>
      <c r="KX343" s="43"/>
      <c r="KY343" s="44" t="str">
        <f>IF(KR343="","",KY339)</f>
        <v/>
      </c>
      <c r="KZ343" s="48" t="str">
        <f>IF(KS343="","",KZ339)</f>
        <v/>
      </c>
      <c r="LA343" s="87" t="str">
        <f>IF(KV343="","",KW343*KZ343)</f>
        <v/>
      </c>
      <c r="LB343" s="89" t="str">
        <f>IF(KW343="","",LA343/(KS343*100))</f>
        <v/>
      </c>
      <c r="LC343" s="37"/>
      <c r="LD343" s="29"/>
      <c r="LE343" s="47"/>
      <c r="LF343" s="45"/>
      <c r="LG343" s="45"/>
      <c r="LH343" s="45"/>
      <c r="LI343" s="45"/>
      <c r="LJ343" s="45"/>
      <c r="LK343" s="45"/>
      <c r="LL343" s="45"/>
      <c r="LM343" s="63"/>
      <c r="LN343" s="45"/>
      <c r="LO343" s="45"/>
      <c r="LP343" s="45"/>
      <c r="LQ343" s="37"/>
      <c r="LR343" s="29"/>
      <c r="LS343" s="47"/>
      <c r="LT343" s="67"/>
      <c r="LU343" s="45"/>
      <c r="LV343" s="45"/>
      <c r="LW343" s="45"/>
      <c r="LX343" s="45"/>
      <c r="LY343" s="45" t="str">
        <f>IF(LX343="","",LX342+LZ342-LX343)</f>
        <v/>
      </c>
      <c r="LZ343" s="45"/>
      <c r="MA343" s="45"/>
      <c r="MB343" s="45"/>
      <c r="MC343" s="45" t="str">
        <f>IF(MB343="","",LY343*MB343)</f>
        <v/>
      </c>
      <c r="MD343" s="46" t="str">
        <f>IF(MC343="","",MC343/(LU343*100))</f>
        <v/>
      </c>
      <c r="ME343" s="37"/>
      <c r="MF343" s="29"/>
      <c r="MG343" s="47"/>
      <c r="MH343" s="67"/>
      <c r="MI343" s="45"/>
      <c r="MJ343" s="45"/>
      <c r="MK343" s="45"/>
      <c r="ML343" s="45"/>
      <c r="MM343" s="45" t="str">
        <f>IF(ML343="","",ML342+MN342-ML343)</f>
        <v/>
      </c>
      <c r="MN343" s="45"/>
      <c r="MO343" s="45"/>
      <c r="MP343" s="45"/>
      <c r="MQ343" s="45" t="str">
        <f>IF(MP343="","",MM343*MP343)</f>
        <v/>
      </c>
      <c r="MR343" s="46" t="str">
        <f>IF(MQ343="","",MQ343/(MI343*100))</f>
        <v/>
      </c>
      <c r="MS343" s="37"/>
      <c r="MT343" s="29"/>
      <c r="MU343" s="47"/>
      <c r="MV343" s="67"/>
      <c r="MW343" s="45"/>
      <c r="MX343" s="45"/>
      <c r="MY343" s="45"/>
      <c r="MZ343" s="45"/>
      <c r="NA343" s="45" t="str">
        <f>IF(MZ343="","",MZ342+NB342-MZ343)</f>
        <v/>
      </c>
      <c r="NB343" s="45"/>
      <c r="NC343" s="45"/>
      <c r="ND343" s="45"/>
      <c r="NE343" s="45" t="str">
        <f>IF(ND343="","",NA343*ND343)</f>
        <v/>
      </c>
      <c r="NF343" s="46" t="str">
        <f>IF(NE343="","",NE343/(MW343*100))</f>
        <v/>
      </c>
      <c r="NG343" s="37"/>
      <c r="NH343" s="29"/>
      <c r="NI343" s="47"/>
      <c r="NJ343" s="67"/>
      <c r="NK343" s="45"/>
      <c r="NL343" s="45"/>
      <c r="NM343" s="45"/>
      <c r="NN343" s="45"/>
      <c r="NO343" s="45" t="str">
        <f>IF(NN343="","",NN342+NP342-NN343)</f>
        <v/>
      </c>
      <c r="NP343" s="45"/>
      <c r="NQ343" s="45"/>
      <c r="NR343" s="45"/>
      <c r="NS343" s="45" t="str">
        <f>IF(NR343="","",NO343*NR343)</f>
        <v/>
      </c>
      <c r="NT343" s="46" t="str">
        <f>IF(NS343="","",NS343/(NK343*100))</f>
        <v/>
      </c>
      <c r="NU343" s="37"/>
    </row>
    <row r="344" spans="1:385" x14ac:dyDescent="0.25">
      <c r="A344" s="38"/>
      <c r="B344" s="39"/>
      <c r="C344" s="40"/>
      <c r="D344" s="40"/>
      <c r="E344" s="41"/>
      <c r="F344" s="41"/>
      <c r="G344" s="40"/>
      <c r="H344" s="42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6"/>
      <c r="T344" s="37"/>
      <c r="U344" s="29"/>
      <c r="V344" s="47"/>
      <c r="W344" s="67"/>
      <c r="X344" s="45"/>
      <c r="Y344" s="45"/>
      <c r="Z344" s="45"/>
      <c r="AA344" s="45"/>
      <c r="AB344" s="45"/>
      <c r="AC344" s="45"/>
      <c r="AD344" s="45"/>
      <c r="AE344" s="45"/>
      <c r="AF344" s="45"/>
      <c r="AG344" s="46"/>
      <c r="AH344" s="37"/>
      <c r="AI344" s="29"/>
      <c r="AJ344" s="47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6"/>
      <c r="AV344" s="37"/>
      <c r="AW344" s="29"/>
      <c r="AX344" s="47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6"/>
      <c r="BJ344" s="37"/>
      <c r="BK344" s="29"/>
      <c r="BL344" s="52"/>
      <c r="BM344" s="43"/>
      <c r="BN344" s="45" t="str">
        <f t="shared" si="1647"/>
        <v/>
      </c>
      <c r="BO344" s="43"/>
      <c r="BP344" s="45" t="str">
        <f t="shared" si="1648"/>
        <v/>
      </c>
      <c r="BQ344" s="43"/>
      <c r="BR344" s="45" t="str">
        <f t="shared" si="1649"/>
        <v/>
      </c>
      <c r="BS344" s="43"/>
      <c r="BT344" s="63" t="str">
        <f t="shared" si="1650"/>
        <v/>
      </c>
      <c r="BU344" s="67" t="str">
        <f t="shared" si="1651"/>
        <v/>
      </c>
      <c r="BV344" s="45" t="str">
        <f t="shared" si="1652"/>
        <v/>
      </c>
      <c r="BW344" s="46" t="str">
        <f t="shared" si="1653"/>
        <v/>
      </c>
      <c r="BX344" s="37"/>
      <c r="BY344" s="57"/>
      <c r="BZ344" s="52"/>
      <c r="CA344" s="43"/>
      <c r="CB344" s="45" t="str">
        <f t="shared" si="1654"/>
        <v/>
      </c>
      <c r="CC344" s="43"/>
      <c r="CD344" s="45" t="str">
        <f t="shared" si="1655"/>
        <v/>
      </c>
      <c r="CE344" s="43"/>
      <c r="CF344" s="45" t="str">
        <f t="shared" si="1656"/>
        <v/>
      </c>
      <c r="CG344" s="43"/>
      <c r="CH344" s="63" t="str">
        <f t="shared" si="1657"/>
        <v/>
      </c>
      <c r="CI344" s="67" t="str">
        <f t="shared" si="1658"/>
        <v/>
      </c>
      <c r="CJ344" s="45" t="str">
        <f t="shared" si="1659"/>
        <v/>
      </c>
      <c r="CK344" s="46" t="str">
        <f t="shared" si="1660"/>
        <v/>
      </c>
      <c r="CL344" s="37"/>
      <c r="CM344" s="29"/>
      <c r="CN344" s="52"/>
      <c r="CO344" s="43"/>
      <c r="CP344" s="45" t="str">
        <f t="shared" si="1661"/>
        <v/>
      </c>
      <c r="CQ344" s="43"/>
      <c r="CR344" s="45" t="str">
        <f t="shared" si="1662"/>
        <v/>
      </c>
      <c r="CS344" s="43"/>
      <c r="CT344" s="45" t="str">
        <f t="shared" si="1663"/>
        <v/>
      </c>
      <c r="CU344" s="43"/>
      <c r="CV344" s="63" t="str">
        <f t="shared" si="1664"/>
        <v/>
      </c>
      <c r="CW344" s="67" t="str">
        <f t="shared" si="1665"/>
        <v/>
      </c>
      <c r="CX344" s="45" t="str">
        <f t="shared" si="1666"/>
        <v/>
      </c>
      <c r="CY344" s="46" t="str">
        <f t="shared" si="1667"/>
        <v/>
      </c>
      <c r="CZ344" s="37"/>
      <c r="DA344" s="29"/>
      <c r="DB344" s="47"/>
      <c r="DC344" s="67"/>
      <c r="DD344" s="45"/>
      <c r="DE344" s="45"/>
      <c r="DF344" s="45"/>
      <c r="DG344" s="45"/>
      <c r="DH344" s="45"/>
      <c r="DI344" s="45"/>
      <c r="DJ344" s="45"/>
      <c r="DK344" s="45"/>
      <c r="DL344" s="45"/>
      <c r="DM344" s="46"/>
      <c r="DN344" s="37"/>
      <c r="DO344" s="29"/>
      <c r="DP344" s="47"/>
      <c r="DQ344" s="45"/>
      <c r="DR344" s="45"/>
      <c r="DS344" s="45"/>
      <c r="DT344" s="45"/>
      <c r="DU344" s="45"/>
      <c r="DV344" s="45"/>
      <c r="DW344" s="45"/>
      <c r="DX344" s="45"/>
      <c r="DY344" s="45"/>
      <c r="DZ344" s="45"/>
      <c r="EA344" s="46"/>
      <c r="EB344" s="37"/>
      <c r="ED344" s="47"/>
      <c r="EE344" s="67"/>
      <c r="EF344" s="45"/>
      <c r="EG344" s="45"/>
      <c r="EH344" s="45"/>
      <c r="EI344" s="45"/>
      <c r="EJ344" s="45"/>
      <c r="EK344" s="45"/>
      <c r="EL344" s="45"/>
      <c r="EM344" s="45"/>
      <c r="EN344" s="45"/>
      <c r="EO344" s="46"/>
      <c r="EP344" s="37"/>
      <c r="ER344" s="47"/>
      <c r="ES344" s="67"/>
      <c r="ET344" s="45"/>
      <c r="EU344" s="45"/>
      <c r="EV344" s="45"/>
      <c r="EW344" s="45"/>
      <c r="EX344" s="45"/>
      <c r="EY344" s="45"/>
      <c r="EZ344" s="45"/>
      <c r="FA344" s="45"/>
      <c r="FB344" s="45"/>
      <c r="FC344" s="46"/>
      <c r="FD344" s="37"/>
      <c r="FF344" s="47"/>
      <c r="FG344" s="67"/>
      <c r="FH344" s="45"/>
      <c r="FI344" s="45"/>
      <c r="FJ344" s="45"/>
      <c r="FK344" s="45"/>
      <c r="FL344" s="45"/>
      <c r="FM344" s="45"/>
      <c r="FN344" s="45"/>
      <c r="FO344" s="45"/>
      <c r="FP344" s="45"/>
      <c r="FQ344" s="46"/>
      <c r="FR344" s="37"/>
      <c r="FS344" s="29"/>
      <c r="FT344" s="47"/>
      <c r="FU344" s="67"/>
      <c r="FV344" s="45"/>
      <c r="FW344" s="45"/>
      <c r="FX344" s="45"/>
      <c r="FY344" s="45"/>
      <c r="FZ344" s="45"/>
      <c r="GA344" s="45"/>
      <c r="GB344" s="45"/>
      <c r="GC344" s="45"/>
      <c r="GD344" s="45"/>
      <c r="GE344" s="46"/>
      <c r="GF344" s="37"/>
      <c r="GH344" s="47"/>
      <c r="GI344" s="67"/>
      <c r="GJ344" s="45"/>
      <c r="GK344" s="45"/>
      <c r="GL344" s="45"/>
      <c r="GM344" s="45"/>
      <c r="GN344" s="45"/>
      <c r="GO344" s="45"/>
      <c r="GP344" s="45"/>
      <c r="GQ344" s="45"/>
      <c r="GR344" s="45"/>
      <c r="GS344" s="46"/>
      <c r="GT344" s="37"/>
      <c r="GU344" s="61"/>
      <c r="GV344" s="52"/>
      <c r="GW344" s="62"/>
      <c r="GX344" s="43"/>
      <c r="GY344" s="45" t="str">
        <f t="shared" si="1668"/>
        <v/>
      </c>
      <c r="GZ344" s="43"/>
      <c r="HA344" s="45" t="str">
        <f t="shared" si="1669"/>
        <v/>
      </c>
      <c r="HB344" s="43"/>
      <c r="HC344" s="45" t="str">
        <f t="shared" si="1670"/>
        <v/>
      </c>
      <c r="HD344" s="43"/>
      <c r="HE344" s="63" t="str">
        <f t="shared" si="1708"/>
        <v/>
      </c>
      <c r="HF344" s="67" t="str">
        <f t="shared" si="1708"/>
        <v/>
      </c>
      <c r="HG344" s="45" t="str">
        <f t="shared" si="1671"/>
        <v/>
      </c>
      <c r="HH344" s="46" t="str">
        <f t="shared" si="1707"/>
        <v/>
      </c>
      <c r="HI344" s="37"/>
      <c r="HK344" s="52"/>
      <c r="HL344" s="43"/>
      <c r="HM344" s="45" t="str">
        <f t="shared" si="1672"/>
        <v/>
      </c>
      <c r="HN344" s="43"/>
      <c r="HO344" s="45" t="str">
        <f t="shared" si="1673"/>
        <v/>
      </c>
      <c r="HP344" s="43"/>
      <c r="HQ344" s="45" t="str">
        <f t="shared" si="1674"/>
        <v/>
      </c>
      <c r="HR344" s="43"/>
      <c r="HS344" s="63" t="str">
        <f t="shared" si="1675"/>
        <v/>
      </c>
      <c r="HT344" s="67" t="str">
        <f t="shared" si="1676"/>
        <v/>
      </c>
      <c r="HU344" s="45" t="str">
        <f t="shared" si="1677"/>
        <v/>
      </c>
      <c r="HV344" s="46" t="str">
        <f t="shared" si="1678"/>
        <v/>
      </c>
      <c r="HW344" s="37"/>
      <c r="HX344" s="360"/>
      <c r="HY344" s="52"/>
      <c r="HZ344" s="43"/>
      <c r="IA344" s="45" t="str">
        <f t="shared" si="1679"/>
        <v/>
      </c>
      <c r="IB344" s="43"/>
      <c r="IC344" s="45" t="str">
        <f t="shared" si="1680"/>
        <v/>
      </c>
      <c r="ID344" s="43"/>
      <c r="IE344" s="45" t="str">
        <f t="shared" si="1681"/>
        <v/>
      </c>
      <c r="IF344" s="43"/>
      <c r="IG344" s="63" t="str">
        <f t="shared" si="1682"/>
        <v/>
      </c>
      <c r="IH344" s="67" t="str">
        <f t="shared" si="1683"/>
        <v/>
      </c>
      <c r="II344" s="45" t="str">
        <f t="shared" si="1684"/>
        <v/>
      </c>
      <c r="IJ344" s="46" t="str">
        <f t="shared" si="1685"/>
        <v/>
      </c>
      <c r="IK344" s="37"/>
      <c r="IL344" s="29"/>
      <c r="IM344" s="52"/>
      <c r="IN344" s="43"/>
      <c r="IO344" s="45" t="str">
        <f t="shared" si="1686"/>
        <v/>
      </c>
      <c r="IP344" s="43"/>
      <c r="IQ344" s="45" t="str">
        <f t="shared" si="1687"/>
        <v/>
      </c>
      <c r="IR344" s="43"/>
      <c r="IS344" s="45" t="str">
        <f t="shared" si="1688"/>
        <v/>
      </c>
      <c r="IT344" s="43"/>
      <c r="IU344" s="63" t="str">
        <f t="shared" si="1689"/>
        <v/>
      </c>
      <c r="IV344" s="67" t="str">
        <f t="shared" si="1690"/>
        <v/>
      </c>
      <c r="IW344" s="45" t="str">
        <f t="shared" si="1691"/>
        <v/>
      </c>
      <c r="IX344" s="46" t="str">
        <f t="shared" si="1692"/>
        <v/>
      </c>
      <c r="IY344" s="37"/>
      <c r="IZ344" s="61"/>
      <c r="JA344" s="52"/>
      <c r="JB344" s="43"/>
      <c r="JC344" s="45" t="str">
        <f t="shared" si="1693"/>
        <v/>
      </c>
      <c r="JD344" s="43"/>
      <c r="JE344" s="45" t="str">
        <f t="shared" si="1694"/>
        <v/>
      </c>
      <c r="JF344" s="43"/>
      <c r="JG344" s="45" t="str">
        <f t="shared" si="1695"/>
        <v/>
      </c>
      <c r="JH344" s="43"/>
      <c r="JI344" s="63" t="str">
        <f t="shared" si="1696"/>
        <v/>
      </c>
      <c r="JJ344" s="67" t="str">
        <f t="shared" si="1697"/>
        <v/>
      </c>
      <c r="JK344" s="45" t="str">
        <f t="shared" si="1698"/>
        <v/>
      </c>
      <c r="JL344" s="46" t="str">
        <f t="shared" si="1699"/>
        <v/>
      </c>
      <c r="JM344" s="37"/>
      <c r="JN344" s="29"/>
      <c r="JO344" s="52"/>
      <c r="JP344" s="43"/>
      <c r="JQ344" s="45" t="str">
        <f t="shared" si="1700"/>
        <v/>
      </c>
      <c r="JR344" s="43"/>
      <c r="JS344" s="45" t="str">
        <f t="shared" si="1701"/>
        <v/>
      </c>
      <c r="JT344" s="43"/>
      <c r="JU344" s="45" t="str">
        <f t="shared" si="1702"/>
        <v/>
      </c>
      <c r="JV344" s="43"/>
      <c r="JW344" s="63" t="str">
        <f t="shared" si="1703"/>
        <v/>
      </c>
      <c r="JX344" s="67" t="str">
        <f t="shared" si="1704"/>
        <v/>
      </c>
      <c r="JY344" s="45" t="str">
        <f t="shared" si="1705"/>
        <v/>
      </c>
      <c r="JZ344" s="46" t="str">
        <f t="shared" si="1706"/>
        <v/>
      </c>
      <c r="KA344" s="37"/>
      <c r="KB344" s="51"/>
      <c r="KC344" s="52"/>
      <c r="KD344" s="43"/>
      <c r="KE344" s="45" t="str">
        <f>IF(KD344="","",KD344-KD340)</f>
        <v/>
      </c>
      <c r="KF344" s="43"/>
      <c r="KG344" s="45" t="str">
        <f>IF(KF344="","",KF344-KF340)</f>
        <v/>
      </c>
      <c r="KH344" s="43"/>
      <c r="KI344" s="45" t="str">
        <f>IF(KH344="","",KH340+KJ340-KH344)</f>
        <v/>
      </c>
      <c r="KJ344" s="43"/>
      <c r="KK344" s="63" t="str">
        <f>IF(KD344="","",KK340)</f>
        <v/>
      </c>
      <c r="KL344" s="67" t="str">
        <f>IF(KE344="","",KL340)</f>
        <v/>
      </c>
      <c r="KM344" s="45" t="str">
        <f>IF(KH344="","",KI344*KL344)</f>
        <v/>
      </c>
      <c r="KN344" s="46" t="str">
        <f>IF(KI344="","",KM344/(KE344*100))</f>
        <v/>
      </c>
      <c r="KO344" s="37"/>
      <c r="KP344" s="29"/>
      <c r="KQ344" s="52"/>
      <c r="KR344" s="43"/>
      <c r="KS344" s="45" t="str">
        <f>IF(KR344="","",KR344-KR340)</f>
        <v/>
      </c>
      <c r="KT344" s="43"/>
      <c r="KU344" s="45" t="str">
        <f>IF(KT344="","",KT344-KT340)</f>
        <v/>
      </c>
      <c r="KV344" s="43"/>
      <c r="KW344" s="45" t="str">
        <f>IF(KV344="","",KV340+KX340-KV344)</f>
        <v/>
      </c>
      <c r="KX344" s="43"/>
      <c r="KY344" s="63" t="str">
        <f>IF(KR344="","",KY340)</f>
        <v/>
      </c>
      <c r="KZ344" s="67" t="str">
        <f>IF(KS344="","",KZ340)</f>
        <v/>
      </c>
      <c r="LA344" s="45" t="str">
        <f>IF(KV344="","",KW344*KZ344)</f>
        <v/>
      </c>
      <c r="LB344" s="46" t="str">
        <f>IF(KW344="","",LA344/(KS344*100))</f>
        <v/>
      </c>
      <c r="LC344" s="37"/>
      <c r="LD344" s="29"/>
      <c r="LE344" s="47"/>
      <c r="LF344" s="45"/>
      <c r="LG344" s="45"/>
      <c r="LH344" s="45"/>
      <c r="LI344" s="45"/>
      <c r="LJ344" s="45"/>
      <c r="LK344" s="45"/>
      <c r="LL344" s="45"/>
      <c r="LM344" s="63"/>
      <c r="LN344" s="45"/>
      <c r="LO344" s="45"/>
      <c r="LP344" s="45"/>
      <c r="LQ344" s="37"/>
      <c r="LR344" s="29"/>
      <c r="LS344" s="47"/>
      <c r="LT344" s="67"/>
      <c r="LU344" s="45"/>
      <c r="LV344" s="45"/>
      <c r="LW344" s="45"/>
      <c r="LX344" s="45"/>
      <c r="LY344" s="45"/>
      <c r="LZ344" s="45"/>
      <c r="MA344" s="45"/>
      <c r="MB344" s="45"/>
      <c r="MC344" s="45"/>
      <c r="MD344" s="46"/>
      <c r="ME344" s="37"/>
      <c r="MF344" s="29"/>
      <c r="MG344" s="47"/>
      <c r="MH344" s="67"/>
      <c r="MI344" s="45"/>
      <c r="MJ344" s="45"/>
      <c r="MK344" s="45"/>
      <c r="ML344" s="45"/>
      <c r="MM344" s="45"/>
      <c r="MN344" s="45"/>
      <c r="MO344" s="45"/>
      <c r="MP344" s="45"/>
      <c r="MQ344" s="45"/>
      <c r="MR344" s="46"/>
      <c r="MS344" s="37"/>
      <c r="MT344" s="29"/>
      <c r="MU344" s="47"/>
      <c r="MV344" s="67"/>
      <c r="MW344" s="45"/>
      <c r="MX344" s="45"/>
      <c r="MY344" s="45"/>
      <c r="MZ344" s="45"/>
      <c r="NA344" s="45"/>
      <c r="NB344" s="45"/>
      <c r="NC344" s="45"/>
      <c r="ND344" s="45"/>
      <c r="NE344" s="45"/>
      <c r="NF344" s="46"/>
      <c r="NG344" s="37"/>
      <c r="NH344" s="29"/>
      <c r="NI344" s="47"/>
      <c r="NJ344" s="67"/>
      <c r="NK344" s="45"/>
      <c r="NL344" s="45"/>
      <c r="NM344" s="45"/>
      <c r="NN344" s="45"/>
      <c r="NO344" s="45"/>
      <c r="NP344" s="45"/>
      <c r="NQ344" s="45"/>
      <c r="NR344" s="45"/>
      <c r="NS344" s="45"/>
      <c r="NT344" s="46"/>
      <c r="NU344" s="37"/>
    </row>
    <row r="345" spans="1:385" x14ac:dyDescent="0.25">
      <c r="A345" s="38"/>
      <c r="B345" s="39"/>
      <c r="C345" s="40"/>
      <c r="D345" s="40"/>
      <c r="E345" s="41"/>
      <c r="F345" s="41"/>
      <c r="G345" s="40"/>
      <c r="H345" s="42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6"/>
      <c r="T345" s="37"/>
      <c r="U345" s="29"/>
      <c r="V345" s="47"/>
      <c r="W345" s="67"/>
      <c r="X345" s="45"/>
      <c r="Y345" s="45"/>
      <c r="Z345" s="45"/>
      <c r="AA345" s="45"/>
      <c r="AB345" s="45"/>
      <c r="AC345" s="45"/>
      <c r="AD345" s="45"/>
      <c r="AE345" s="45"/>
      <c r="AF345" s="45"/>
      <c r="AG345" s="46"/>
      <c r="AH345" s="37"/>
      <c r="AI345" s="29"/>
      <c r="AJ345" s="47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6"/>
      <c r="AV345" s="37"/>
      <c r="AW345" s="29"/>
      <c r="AX345" s="47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6"/>
      <c r="BJ345" s="37"/>
      <c r="BK345" s="29"/>
      <c r="BL345" s="52"/>
      <c r="BM345" s="43"/>
      <c r="BN345" s="45" t="str">
        <f t="shared" si="1647"/>
        <v/>
      </c>
      <c r="BO345" s="43"/>
      <c r="BP345" s="45" t="str">
        <f t="shared" si="1648"/>
        <v/>
      </c>
      <c r="BQ345" s="43"/>
      <c r="BR345" s="45" t="str">
        <f t="shared" si="1649"/>
        <v/>
      </c>
      <c r="BS345" s="43"/>
      <c r="BT345" s="63" t="str">
        <f t="shared" si="1650"/>
        <v/>
      </c>
      <c r="BU345" s="67" t="str">
        <f t="shared" si="1651"/>
        <v/>
      </c>
      <c r="BV345" s="45" t="str">
        <f t="shared" si="1652"/>
        <v/>
      </c>
      <c r="BW345" s="46" t="str">
        <f t="shared" si="1653"/>
        <v/>
      </c>
      <c r="BX345" s="37"/>
      <c r="BY345" s="57"/>
      <c r="BZ345" s="52"/>
      <c r="CA345" s="43"/>
      <c r="CB345" s="45" t="str">
        <f t="shared" si="1654"/>
        <v/>
      </c>
      <c r="CC345" s="43"/>
      <c r="CD345" s="45" t="str">
        <f t="shared" si="1655"/>
        <v/>
      </c>
      <c r="CE345" s="43"/>
      <c r="CF345" s="45" t="str">
        <f t="shared" si="1656"/>
        <v/>
      </c>
      <c r="CG345" s="43"/>
      <c r="CH345" s="63" t="str">
        <f t="shared" si="1657"/>
        <v/>
      </c>
      <c r="CI345" s="67" t="str">
        <f t="shared" si="1658"/>
        <v/>
      </c>
      <c r="CJ345" s="45" t="str">
        <f t="shared" si="1659"/>
        <v/>
      </c>
      <c r="CK345" s="46" t="str">
        <f t="shared" si="1660"/>
        <v/>
      </c>
      <c r="CL345" s="37"/>
      <c r="CM345" s="29"/>
      <c r="CN345" s="52"/>
      <c r="CO345" s="43"/>
      <c r="CP345" s="45" t="str">
        <f t="shared" si="1661"/>
        <v/>
      </c>
      <c r="CQ345" s="43"/>
      <c r="CR345" s="45" t="str">
        <f t="shared" si="1662"/>
        <v/>
      </c>
      <c r="CS345" s="43"/>
      <c r="CT345" s="45" t="str">
        <f t="shared" si="1663"/>
        <v/>
      </c>
      <c r="CU345" s="43"/>
      <c r="CV345" s="63" t="str">
        <f t="shared" si="1664"/>
        <v/>
      </c>
      <c r="CW345" s="67" t="str">
        <f t="shared" si="1665"/>
        <v/>
      </c>
      <c r="CX345" s="45" t="str">
        <f t="shared" si="1666"/>
        <v/>
      </c>
      <c r="CY345" s="46" t="str">
        <f t="shared" si="1667"/>
        <v/>
      </c>
      <c r="CZ345" s="37"/>
      <c r="DA345" s="29"/>
      <c r="DB345" s="47"/>
      <c r="DC345" s="67"/>
      <c r="DD345" s="45"/>
      <c r="DE345" s="45"/>
      <c r="DF345" s="45"/>
      <c r="DG345" s="45"/>
      <c r="DH345" s="45"/>
      <c r="DI345" s="45"/>
      <c r="DJ345" s="45"/>
      <c r="DK345" s="45"/>
      <c r="DL345" s="45"/>
      <c r="DM345" s="46"/>
      <c r="DN345" s="37"/>
      <c r="DO345" s="29"/>
      <c r="DP345" s="47"/>
      <c r="DQ345" s="45"/>
      <c r="DR345" s="45"/>
      <c r="DS345" s="45"/>
      <c r="DT345" s="45"/>
      <c r="DU345" s="45"/>
      <c r="DV345" s="45"/>
      <c r="DW345" s="45"/>
      <c r="DX345" s="45"/>
      <c r="DY345" s="45"/>
      <c r="DZ345" s="45"/>
      <c r="EA345" s="46"/>
      <c r="EB345" s="37"/>
      <c r="ED345" s="47"/>
      <c r="EE345" s="67"/>
      <c r="EF345" s="45"/>
      <c r="EG345" s="45"/>
      <c r="EH345" s="45"/>
      <c r="EI345" s="45"/>
      <c r="EJ345" s="45"/>
      <c r="EK345" s="45"/>
      <c r="EL345" s="45"/>
      <c r="EM345" s="45"/>
      <c r="EN345" s="45"/>
      <c r="EO345" s="46"/>
      <c r="EP345" s="37"/>
      <c r="ER345" s="47"/>
      <c r="ES345" s="67"/>
      <c r="ET345" s="45"/>
      <c r="EU345" s="45"/>
      <c r="EV345" s="45"/>
      <c r="EW345" s="45"/>
      <c r="EX345" s="45"/>
      <c r="EY345" s="45"/>
      <c r="EZ345" s="45"/>
      <c r="FA345" s="45"/>
      <c r="FB345" s="45"/>
      <c r="FC345" s="46"/>
      <c r="FD345" s="37"/>
      <c r="FF345" s="47"/>
      <c r="FG345" s="67"/>
      <c r="FH345" s="45"/>
      <c r="FI345" s="45"/>
      <c r="FJ345" s="45"/>
      <c r="FK345" s="45"/>
      <c r="FL345" s="45"/>
      <c r="FM345" s="45"/>
      <c r="FN345" s="45"/>
      <c r="FO345" s="45"/>
      <c r="FP345" s="45"/>
      <c r="FQ345" s="46"/>
      <c r="FR345" s="37"/>
      <c r="FS345" s="29"/>
      <c r="FT345" s="47"/>
      <c r="FU345" s="67"/>
      <c r="FV345" s="45"/>
      <c r="FW345" s="45"/>
      <c r="FX345" s="45"/>
      <c r="FY345" s="45"/>
      <c r="FZ345" s="45"/>
      <c r="GA345" s="45"/>
      <c r="GB345" s="45"/>
      <c r="GC345" s="45"/>
      <c r="GD345" s="45"/>
      <c r="GE345" s="46"/>
      <c r="GF345" s="37"/>
      <c r="GH345" s="47"/>
      <c r="GI345" s="67"/>
      <c r="GJ345" s="45"/>
      <c r="GK345" s="45"/>
      <c r="GL345" s="45"/>
      <c r="GM345" s="45"/>
      <c r="GN345" s="45"/>
      <c r="GO345" s="45"/>
      <c r="GP345" s="45"/>
      <c r="GQ345" s="45"/>
      <c r="GR345" s="45"/>
      <c r="GS345" s="46"/>
      <c r="GT345" s="37"/>
      <c r="GU345" s="61"/>
      <c r="GV345" s="52"/>
      <c r="GW345" s="62"/>
      <c r="GX345" s="43"/>
      <c r="GY345" s="45" t="str">
        <f t="shared" si="1668"/>
        <v/>
      </c>
      <c r="GZ345" s="43"/>
      <c r="HA345" s="45" t="str">
        <f t="shared" si="1669"/>
        <v/>
      </c>
      <c r="HB345" s="43"/>
      <c r="HC345" s="45" t="str">
        <f t="shared" si="1670"/>
        <v/>
      </c>
      <c r="HD345" s="43"/>
      <c r="HE345" s="63" t="str">
        <f t="shared" si="1708"/>
        <v/>
      </c>
      <c r="HF345" s="67" t="str">
        <f t="shared" si="1708"/>
        <v/>
      </c>
      <c r="HG345" s="45" t="str">
        <f t="shared" si="1671"/>
        <v/>
      </c>
      <c r="HH345" s="46" t="str">
        <f t="shared" si="1707"/>
        <v/>
      </c>
      <c r="HI345" s="37"/>
      <c r="HK345" s="52"/>
      <c r="HL345" s="43"/>
      <c r="HM345" s="45" t="str">
        <f t="shared" si="1672"/>
        <v/>
      </c>
      <c r="HN345" s="43"/>
      <c r="HO345" s="45" t="str">
        <f t="shared" si="1673"/>
        <v/>
      </c>
      <c r="HP345" s="43"/>
      <c r="HQ345" s="45" t="str">
        <f t="shared" si="1674"/>
        <v/>
      </c>
      <c r="HR345" s="43"/>
      <c r="HS345" s="63" t="str">
        <f t="shared" si="1675"/>
        <v/>
      </c>
      <c r="HT345" s="67" t="str">
        <f t="shared" si="1676"/>
        <v/>
      </c>
      <c r="HU345" s="45" t="str">
        <f t="shared" si="1677"/>
        <v/>
      </c>
      <c r="HV345" s="46" t="str">
        <f t="shared" si="1678"/>
        <v/>
      </c>
      <c r="HW345" s="37"/>
      <c r="HX345" s="360"/>
      <c r="HY345" s="52"/>
      <c r="HZ345" s="43"/>
      <c r="IA345" s="45" t="str">
        <f t="shared" si="1679"/>
        <v/>
      </c>
      <c r="IB345" s="43"/>
      <c r="IC345" s="45" t="str">
        <f t="shared" si="1680"/>
        <v/>
      </c>
      <c r="ID345" s="43"/>
      <c r="IE345" s="45" t="str">
        <f t="shared" si="1681"/>
        <v/>
      </c>
      <c r="IF345" s="43"/>
      <c r="IG345" s="63" t="str">
        <f t="shared" si="1682"/>
        <v/>
      </c>
      <c r="IH345" s="67" t="str">
        <f t="shared" si="1683"/>
        <v/>
      </c>
      <c r="II345" s="45" t="str">
        <f t="shared" si="1684"/>
        <v/>
      </c>
      <c r="IJ345" s="46" t="str">
        <f t="shared" si="1685"/>
        <v/>
      </c>
      <c r="IK345" s="37"/>
      <c r="IL345" s="29"/>
      <c r="IM345" s="52"/>
      <c r="IN345" s="43"/>
      <c r="IO345" s="45" t="str">
        <f t="shared" si="1686"/>
        <v/>
      </c>
      <c r="IP345" s="43"/>
      <c r="IQ345" s="45" t="str">
        <f t="shared" si="1687"/>
        <v/>
      </c>
      <c r="IR345" s="43"/>
      <c r="IS345" s="45" t="str">
        <f t="shared" si="1688"/>
        <v/>
      </c>
      <c r="IT345" s="43"/>
      <c r="IU345" s="63" t="str">
        <f t="shared" si="1689"/>
        <v/>
      </c>
      <c r="IV345" s="67" t="str">
        <f t="shared" si="1690"/>
        <v/>
      </c>
      <c r="IW345" s="45" t="str">
        <f t="shared" si="1691"/>
        <v/>
      </c>
      <c r="IX345" s="46" t="str">
        <f t="shared" si="1692"/>
        <v/>
      </c>
      <c r="IY345" s="37"/>
      <c r="IZ345" s="61"/>
      <c r="JA345" s="52"/>
      <c r="JB345" s="43"/>
      <c r="JC345" s="45" t="str">
        <f t="shared" si="1693"/>
        <v/>
      </c>
      <c r="JD345" s="43"/>
      <c r="JE345" s="45" t="str">
        <f t="shared" si="1694"/>
        <v/>
      </c>
      <c r="JF345" s="43"/>
      <c r="JG345" s="45" t="str">
        <f t="shared" si="1695"/>
        <v/>
      </c>
      <c r="JH345" s="43"/>
      <c r="JI345" s="63" t="str">
        <f t="shared" si="1696"/>
        <v/>
      </c>
      <c r="JJ345" s="67" t="str">
        <f t="shared" si="1697"/>
        <v/>
      </c>
      <c r="JK345" s="45" t="str">
        <f t="shared" si="1698"/>
        <v/>
      </c>
      <c r="JL345" s="46" t="str">
        <f t="shared" si="1699"/>
        <v/>
      </c>
      <c r="JM345" s="37"/>
      <c r="JN345" s="29"/>
      <c r="JO345" s="52"/>
      <c r="JP345" s="43"/>
      <c r="JQ345" s="45" t="str">
        <f t="shared" si="1700"/>
        <v/>
      </c>
      <c r="JR345" s="43"/>
      <c r="JS345" s="45" t="str">
        <f t="shared" si="1701"/>
        <v/>
      </c>
      <c r="JT345" s="43"/>
      <c r="JU345" s="45" t="str">
        <f t="shared" si="1702"/>
        <v/>
      </c>
      <c r="JV345" s="43"/>
      <c r="JW345" s="63" t="str">
        <f t="shared" si="1703"/>
        <v/>
      </c>
      <c r="JX345" s="67" t="str">
        <f t="shared" si="1704"/>
        <v/>
      </c>
      <c r="JY345" s="45" t="str">
        <f t="shared" si="1705"/>
        <v/>
      </c>
      <c r="JZ345" s="46" t="str">
        <f t="shared" si="1706"/>
        <v/>
      </c>
      <c r="KA345" s="37"/>
      <c r="KB345" s="51"/>
      <c r="KC345" s="52"/>
      <c r="KD345" s="43"/>
      <c r="KE345" s="45" t="str">
        <f>IF(KD345="","",KD345-KD341)</f>
        <v/>
      </c>
      <c r="KF345" s="43"/>
      <c r="KG345" s="45" t="str">
        <f>IF(KF345="","",KF345-KF341)</f>
        <v/>
      </c>
      <c r="KH345" s="43"/>
      <c r="KI345" s="45" t="str">
        <f>IF(KH345="","",KH341+KJ341-KH345)</f>
        <v/>
      </c>
      <c r="KJ345" s="43"/>
      <c r="KK345" s="63" t="str">
        <f>IF(KD345="","",KK341)</f>
        <v/>
      </c>
      <c r="KL345" s="67" t="str">
        <f>IF(KE345="","",KL341)</f>
        <v/>
      </c>
      <c r="KM345" s="45" t="str">
        <f>IF(KH345="","",KI345*KL345)</f>
        <v/>
      </c>
      <c r="KN345" s="46" t="str">
        <f>IF(KI345="","",KM345/(KE345*100))</f>
        <v/>
      </c>
      <c r="KO345" s="37"/>
      <c r="KP345" s="29"/>
      <c r="KQ345" s="52"/>
      <c r="KR345" s="43"/>
      <c r="KS345" s="45" t="str">
        <f>IF(KR345="","",KR345-KR341)</f>
        <v/>
      </c>
      <c r="KT345" s="43"/>
      <c r="KU345" s="45" t="str">
        <f>IF(KT345="","",KT345-KT341)</f>
        <v/>
      </c>
      <c r="KV345" s="43"/>
      <c r="KW345" s="45" t="str">
        <f>IF(KV345="","",KV341+KX341-KV345)</f>
        <v/>
      </c>
      <c r="KX345" s="43"/>
      <c r="KY345" s="63" t="str">
        <f>IF(KR345="","",KY341)</f>
        <v/>
      </c>
      <c r="KZ345" s="67" t="str">
        <f>IF(KS345="","",KZ341)</f>
        <v/>
      </c>
      <c r="LA345" s="45" t="str">
        <f>IF(KV345="","",KW345*KZ345)</f>
        <v/>
      </c>
      <c r="LB345" s="46" t="str">
        <f>IF(KW345="","",LA345/(KS345*100))</f>
        <v/>
      </c>
      <c r="LC345" s="37"/>
      <c r="LD345" s="29"/>
      <c r="LE345" s="47"/>
      <c r="LF345" s="45"/>
      <c r="LG345" s="45"/>
      <c r="LH345" s="45"/>
      <c r="LI345" s="45"/>
      <c r="LJ345" s="45"/>
      <c r="LK345" s="45"/>
      <c r="LL345" s="45"/>
      <c r="LM345" s="63"/>
      <c r="LN345" s="45"/>
      <c r="LO345" s="45"/>
      <c r="LP345" s="45"/>
      <c r="LQ345" s="37"/>
      <c r="LR345" s="29"/>
      <c r="LS345" s="47"/>
      <c r="LT345" s="67"/>
      <c r="LU345" s="45"/>
      <c r="LV345" s="45"/>
      <c r="LW345" s="45"/>
      <c r="LX345" s="45"/>
      <c r="LY345" s="45"/>
      <c r="LZ345" s="45"/>
      <c r="MA345" s="45"/>
      <c r="MB345" s="45"/>
      <c r="MC345" s="45"/>
      <c r="MD345" s="46"/>
      <c r="ME345" s="37"/>
      <c r="MF345" s="29"/>
      <c r="MG345" s="47"/>
      <c r="MH345" s="67"/>
      <c r="MI345" s="45"/>
      <c r="MJ345" s="45"/>
      <c r="MK345" s="45"/>
      <c r="ML345" s="45"/>
      <c r="MM345" s="45"/>
      <c r="MN345" s="45"/>
      <c r="MO345" s="45"/>
      <c r="MP345" s="45"/>
      <c r="MQ345" s="45"/>
      <c r="MR345" s="46"/>
      <c r="MS345" s="37"/>
      <c r="MT345" s="29"/>
      <c r="MU345" s="47"/>
      <c r="MV345" s="67"/>
      <c r="MW345" s="45"/>
      <c r="MX345" s="45"/>
      <c r="MY345" s="45"/>
      <c r="MZ345" s="45"/>
      <c r="NA345" s="45"/>
      <c r="NB345" s="45"/>
      <c r="NC345" s="45"/>
      <c r="ND345" s="45"/>
      <c r="NE345" s="45"/>
      <c r="NF345" s="46"/>
      <c r="NG345" s="37"/>
      <c r="NH345" s="29"/>
      <c r="NI345" s="47"/>
      <c r="NJ345" s="67"/>
      <c r="NK345" s="45"/>
      <c r="NL345" s="45"/>
      <c r="NM345" s="45"/>
      <c r="NN345" s="45"/>
      <c r="NO345" s="45"/>
      <c r="NP345" s="45"/>
      <c r="NQ345" s="45"/>
      <c r="NR345" s="45"/>
      <c r="NS345" s="45"/>
      <c r="NT345" s="46"/>
      <c r="NU345" s="37"/>
    </row>
    <row r="346" spans="1:385" ht="15" customHeight="1" thickBot="1" x14ac:dyDescent="0.3">
      <c r="A346" s="38"/>
      <c r="B346" s="39"/>
      <c r="C346" s="40"/>
      <c r="D346" s="40"/>
      <c r="E346" s="41"/>
      <c r="F346" s="41"/>
      <c r="G346" s="40"/>
      <c r="H346" s="42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6"/>
      <c r="T346" s="37"/>
      <c r="U346" s="29"/>
      <c r="V346" s="47"/>
      <c r="W346" s="67"/>
      <c r="X346" s="45"/>
      <c r="Y346" s="45"/>
      <c r="Z346" s="45"/>
      <c r="AA346" s="45"/>
      <c r="AB346" s="45"/>
      <c r="AC346" s="45"/>
      <c r="AD346" s="45"/>
      <c r="AE346" s="45"/>
      <c r="AF346" s="45"/>
      <c r="AG346" s="46"/>
      <c r="AH346" s="37"/>
      <c r="AI346" s="29"/>
      <c r="AJ346" s="47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6"/>
      <c r="AV346" s="37"/>
      <c r="AW346" s="29"/>
      <c r="AX346" s="47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6"/>
      <c r="BJ346" s="37"/>
      <c r="BK346" s="29"/>
      <c r="BL346" s="52"/>
      <c r="BM346" s="43"/>
      <c r="BN346" s="45" t="str">
        <f t="shared" si="1647"/>
        <v/>
      </c>
      <c r="BO346" s="45"/>
      <c r="BP346" s="45" t="str">
        <f t="shared" si="1648"/>
        <v/>
      </c>
      <c r="BQ346" s="45"/>
      <c r="BR346" s="45" t="str">
        <f t="shared" si="1649"/>
        <v/>
      </c>
      <c r="BS346" s="43"/>
      <c r="BT346" s="78" t="str">
        <f t="shared" si="1650"/>
        <v/>
      </c>
      <c r="BU346" s="79" t="str">
        <f t="shared" si="1651"/>
        <v/>
      </c>
      <c r="BV346" s="76" t="str">
        <f t="shared" si="1652"/>
        <v/>
      </c>
      <c r="BW346" s="80" t="str">
        <f t="shared" si="1653"/>
        <v/>
      </c>
      <c r="BX346" s="37"/>
      <c r="BY346" s="57"/>
      <c r="BZ346" s="52"/>
      <c r="CA346" s="43"/>
      <c r="CB346" s="45" t="str">
        <f t="shared" si="1654"/>
        <v/>
      </c>
      <c r="CC346" s="45"/>
      <c r="CD346" s="45" t="str">
        <f t="shared" si="1655"/>
        <v/>
      </c>
      <c r="CE346" s="45"/>
      <c r="CF346" s="45" t="str">
        <f t="shared" si="1656"/>
        <v/>
      </c>
      <c r="CG346" s="43"/>
      <c r="CH346" s="78" t="str">
        <f t="shared" si="1657"/>
        <v/>
      </c>
      <c r="CI346" s="79" t="str">
        <f t="shared" si="1658"/>
        <v/>
      </c>
      <c r="CJ346" s="76" t="str">
        <f t="shared" si="1659"/>
        <v/>
      </c>
      <c r="CK346" s="80" t="str">
        <f t="shared" si="1660"/>
        <v/>
      </c>
      <c r="CL346" s="37"/>
      <c r="CM346" s="29"/>
      <c r="CN346" s="52"/>
      <c r="CO346" s="43"/>
      <c r="CP346" s="45" t="str">
        <f t="shared" si="1661"/>
        <v/>
      </c>
      <c r="CQ346" s="45"/>
      <c r="CR346" s="45" t="str">
        <f t="shared" si="1662"/>
        <v/>
      </c>
      <c r="CS346" s="45"/>
      <c r="CT346" s="45" t="str">
        <f t="shared" si="1663"/>
        <v/>
      </c>
      <c r="CU346" s="43"/>
      <c r="CV346" s="78" t="str">
        <f t="shared" si="1664"/>
        <v/>
      </c>
      <c r="CW346" s="79" t="str">
        <f t="shared" si="1665"/>
        <v/>
      </c>
      <c r="CX346" s="76" t="str">
        <f t="shared" si="1666"/>
        <v/>
      </c>
      <c r="CY346" s="80" t="str">
        <f t="shared" si="1667"/>
        <v/>
      </c>
      <c r="CZ346" s="37"/>
      <c r="DA346" s="29"/>
      <c r="DB346" s="47"/>
      <c r="DC346" s="67"/>
      <c r="DD346" s="45"/>
      <c r="DE346" s="45"/>
      <c r="DF346" s="45"/>
      <c r="DG346" s="45"/>
      <c r="DH346" s="45"/>
      <c r="DI346" s="45"/>
      <c r="DJ346" s="45"/>
      <c r="DK346" s="45"/>
      <c r="DL346" s="45"/>
      <c r="DM346" s="46"/>
      <c r="DN346" s="37"/>
      <c r="DO346" s="29"/>
      <c r="DP346" s="47"/>
      <c r="DQ346" s="45"/>
      <c r="DR346" s="45"/>
      <c r="DS346" s="45"/>
      <c r="DT346" s="45"/>
      <c r="DU346" s="45"/>
      <c r="DV346" s="45"/>
      <c r="DW346" s="45"/>
      <c r="DX346" s="45"/>
      <c r="DY346" s="45"/>
      <c r="DZ346" s="45"/>
      <c r="EA346" s="46"/>
      <c r="EB346" s="37"/>
      <c r="ED346" s="47"/>
      <c r="EE346" s="67"/>
      <c r="EF346" s="45"/>
      <c r="EG346" s="45"/>
      <c r="EH346" s="45"/>
      <c r="EI346" s="45"/>
      <c r="EJ346" s="45"/>
      <c r="EK346" s="45"/>
      <c r="EL346" s="45"/>
      <c r="EM346" s="45"/>
      <c r="EN346" s="45"/>
      <c r="EO346" s="46"/>
      <c r="EP346" s="37"/>
      <c r="ER346" s="47"/>
      <c r="ES346" s="67"/>
      <c r="ET346" s="45"/>
      <c r="EU346" s="45"/>
      <c r="EV346" s="45"/>
      <c r="EW346" s="45"/>
      <c r="EX346" s="45"/>
      <c r="EY346" s="45"/>
      <c r="EZ346" s="45"/>
      <c r="FA346" s="45"/>
      <c r="FB346" s="45"/>
      <c r="FC346" s="46"/>
      <c r="FD346" s="37"/>
      <c r="FF346" s="47"/>
      <c r="FG346" s="67"/>
      <c r="FH346" s="45"/>
      <c r="FI346" s="45"/>
      <c r="FJ346" s="45"/>
      <c r="FK346" s="45"/>
      <c r="FL346" s="45"/>
      <c r="FM346" s="45"/>
      <c r="FN346" s="45"/>
      <c r="FO346" s="45"/>
      <c r="FP346" s="45"/>
      <c r="FQ346" s="46"/>
      <c r="FR346" s="37"/>
      <c r="FS346" s="29"/>
      <c r="FT346" s="47"/>
      <c r="FU346" s="67"/>
      <c r="FV346" s="45"/>
      <c r="FW346" s="45"/>
      <c r="FX346" s="45"/>
      <c r="FY346" s="45"/>
      <c r="FZ346" s="45"/>
      <c r="GA346" s="45"/>
      <c r="GB346" s="45"/>
      <c r="GC346" s="45"/>
      <c r="GD346" s="45"/>
      <c r="GE346" s="46"/>
      <c r="GF346" s="37"/>
      <c r="GH346" s="47"/>
      <c r="GI346" s="67"/>
      <c r="GJ346" s="45"/>
      <c r="GK346" s="45"/>
      <c r="GL346" s="45"/>
      <c r="GM346" s="45"/>
      <c r="GN346" s="45"/>
      <c r="GO346" s="45"/>
      <c r="GP346" s="45"/>
      <c r="GQ346" s="45"/>
      <c r="GR346" s="45"/>
      <c r="GS346" s="46"/>
      <c r="GT346" s="37"/>
      <c r="GU346" s="61"/>
      <c r="GV346" s="52"/>
      <c r="GW346" s="62"/>
      <c r="GX346" s="43"/>
      <c r="GY346" s="45" t="str">
        <f t="shared" si="1668"/>
        <v/>
      </c>
      <c r="GZ346" s="45"/>
      <c r="HA346" s="45"/>
      <c r="HB346" s="45"/>
      <c r="HC346" s="45"/>
      <c r="HD346" s="43"/>
      <c r="HE346" s="78" t="str">
        <f t="shared" si="1708"/>
        <v/>
      </c>
      <c r="HF346" s="79" t="str">
        <f t="shared" si="1708"/>
        <v/>
      </c>
      <c r="HG346" s="76" t="str">
        <f t="shared" si="1671"/>
        <v/>
      </c>
      <c r="HH346" s="80" t="str">
        <f t="shared" si="1707"/>
        <v/>
      </c>
      <c r="HI346" s="37"/>
      <c r="HK346" s="52"/>
      <c r="HL346" s="43"/>
      <c r="HM346" s="45" t="str">
        <f t="shared" si="1672"/>
        <v/>
      </c>
      <c r="HN346" s="45"/>
      <c r="HO346" s="45"/>
      <c r="HP346" s="45"/>
      <c r="HQ346" s="45"/>
      <c r="HR346" s="43"/>
      <c r="HS346" s="78" t="str">
        <f t="shared" si="1675"/>
        <v/>
      </c>
      <c r="HT346" s="79" t="str">
        <f t="shared" si="1676"/>
        <v/>
      </c>
      <c r="HU346" s="76" t="str">
        <f t="shared" si="1677"/>
        <v/>
      </c>
      <c r="HV346" s="80" t="str">
        <f t="shared" si="1678"/>
        <v/>
      </c>
      <c r="HW346" s="37"/>
      <c r="HX346" s="360"/>
      <c r="HY346" s="52"/>
      <c r="HZ346" s="43"/>
      <c r="IA346" s="45" t="str">
        <f t="shared" si="1679"/>
        <v/>
      </c>
      <c r="IB346" s="45"/>
      <c r="IC346" s="45" t="str">
        <f t="shared" si="1680"/>
        <v/>
      </c>
      <c r="ID346" s="45"/>
      <c r="IE346" s="45" t="str">
        <f t="shared" si="1681"/>
        <v/>
      </c>
      <c r="IF346" s="43"/>
      <c r="IG346" s="78" t="str">
        <f t="shared" si="1682"/>
        <v/>
      </c>
      <c r="IH346" s="79" t="str">
        <f t="shared" si="1683"/>
        <v/>
      </c>
      <c r="II346" s="76" t="str">
        <f t="shared" si="1684"/>
        <v/>
      </c>
      <c r="IJ346" s="80" t="str">
        <f t="shared" si="1685"/>
        <v/>
      </c>
      <c r="IK346" s="37"/>
      <c r="IL346" s="29"/>
      <c r="IM346" s="52"/>
      <c r="IN346" s="43"/>
      <c r="IO346" s="45" t="str">
        <f t="shared" si="1686"/>
        <v/>
      </c>
      <c r="IP346" s="45"/>
      <c r="IQ346" s="45" t="str">
        <f t="shared" si="1687"/>
        <v/>
      </c>
      <c r="IR346" s="45"/>
      <c r="IS346" s="45" t="str">
        <f t="shared" si="1688"/>
        <v/>
      </c>
      <c r="IT346" s="43"/>
      <c r="IU346" s="78" t="str">
        <f t="shared" si="1689"/>
        <v/>
      </c>
      <c r="IV346" s="79" t="str">
        <f t="shared" si="1690"/>
        <v/>
      </c>
      <c r="IW346" s="76" t="str">
        <f t="shared" si="1691"/>
        <v/>
      </c>
      <c r="IX346" s="80" t="str">
        <f t="shared" si="1692"/>
        <v/>
      </c>
      <c r="IY346" s="37"/>
      <c r="IZ346" s="61"/>
      <c r="JA346" s="52"/>
      <c r="JB346" s="43"/>
      <c r="JC346" s="45" t="str">
        <f t="shared" si="1693"/>
        <v/>
      </c>
      <c r="JD346" s="45"/>
      <c r="JE346" s="45" t="str">
        <f t="shared" si="1694"/>
        <v/>
      </c>
      <c r="JF346" s="45"/>
      <c r="JG346" s="45" t="str">
        <f t="shared" si="1695"/>
        <v/>
      </c>
      <c r="JH346" s="43"/>
      <c r="JI346" s="78" t="str">
        <f t="shared" si="1696"/>
        <v/>
      </c>
      <c r="JJ346" s="79" t="str">
        <f t="shared" si="1697"/>
        <v/>
      </c>
      <c r="JK346" s="76" t="str">
        <f t="shared" si="1698"/>
        <v/>
      </c>
      <c r="JL346" s="80" t="str">
        <f t="shared" si="1699"/>
        <v/>
      </c>
      <c r="JM346" s="37"/>
      <c r="JN346" s="29"/>
      <c r="JO346" s="52"/>
      <c r="JP346" s="43"/>
      <c r="JQ346" s="45" t="str">
        <f t="shared" si="1700"/>
        <v/>
      </c>
      <c r="JR346" s="45"/>
      <c r="JS346" s="45"/>
      <c r="JT346" s="45"/>
      <c r="JU346" s="45"/>
      <c r="JV346" s="43"/>
      <c r="JW346" s="78" t="str">
        <f t="shared" si="1703"/>
        <v/>
      </c>
      <c r="JX346" s="79" t="str">
        <f t="shared" si="1704"/>
        <v/>
      </c>
      <c r="JY346" s="76" t="str">
        <f t="shared" si="1705"/>
        <v/>
      </c>
      <c r="JZ346" s="80" t="str">
        <f t="shared" si="1706"/>
        <v/>
      </c>
      <c r="KA346" s="37"/>
      <c r="KB346" s="51"/>
      <c r="KC346" s="52"/>
      <c r="KD346" s="43"/>
      <c r="KE346" s="45" t="str">
        <f>IF(KD346="","",KD346-KD342)</f>
        <v/>
      </c>
      <c r="KF346" s="45"/>
      <c r="KG346" s="45" t="str">
        <f>IF(KF346="","",KF346-KF342)</f>
        <v/>
      </c>
      <c r="KH346" s="45"/>
      <c r="KI346" s="45" t="str">
        <f>IF(KH346="","",KH342+KJ342-KH346)</f>
        <v/>
      </c>
      <c r="KJ346" s="43"/>
      <c r="KK346" s="78" t="str">
        <f>IF(KD346="","",KK342)</f>
        <v/>
      </c>
      <c r="KL346" s="79" t="str">
        <f>IF(KE346="","",KL342)</f>
        <v/>
      </c>
      <c r="KM346" s="76" t="str">
        <f>IF(KH346="","",KI346*KL346)</f>
        <v/>
      </c>
      <c r="KN346" s="80" t="str">
        <f>IF(KI346="","",KM346/(KE346*100))</f>
        <v/>
      </c>
      <c r="KO346" s="37"/>
      <c r="KP346" s="29"/>
      <c r="KQ346" s="52"/>
      <c r="KR346" s="43"/>
      <c r="KS346" s="45" t="str">
        <f>IF(KR346="","",KR346-KR342)</f>
        <v/>
      </c>
      <c r="KT346" s="45"/>
      <c r="KU346" s="45" t="str">
        <f>IF(KT346="","",KT346-KT342)</f>
        <v/>
      </c>
      <c r="KV346" s="45"/>
      <c r="KW346" s="45" t="str">
        <f>IF(KV346="","",KV342+KX342-KV346)</f>
        <v/>
      </c>
      <c r="KX346" s="43"/>
      <c r="KY346" s="78" t="str">
        <f>IF(KR346="","",KY342)</f>
        <v/>
      </c>
      <c r="KZ346" s="79" t="str">
        <f>IF(KS346="","",KZ342)</f>
        <v/>
      </c>
      <c r="LA346" s="76" t="str">
        <f>IF(KV346="","",KW346*KZ346)</f>
        <v/>
      </c>
      <c r="LB346" s="80" t="str">
        <f>IF(KW346="","",LA346/(KS346*100))</f>
        <v/>
      </c>
      <c r="LC346" s="37"/>
      <c r="LD346" s="29"/>
      <c r="LE346" s="47"/>
      <c r="LF346" s="45"/>
      <c r="LG346" s="45"/>
      <c r="LH346" s="45"/>
      <c r="LI346" s="45"/>
      <c r="LJ346" s="45"/>
      <c r="LK346" s="45"/>
      <c r="LL346" s="45"/>
      <c r="LM346" s="63"/>
      <c r="LN346" s="45"/>
      <c r="LO346" s="45"/>
      <c r="LP346" s="45"/>
      <c r="LQ346" s="37"/>
      <c r="LR346" s="29"/>
      <c r="LS346" s="47"/>
      <c r="LT346" s="67"/>
      <c r="LU346" s="45"/>
      <c r="LV346" s="45"/>
      <c r="LW346" s="45"/>
      <c r="LX346" s="45"/>
      <c r="LY346" s="45"/>
      <c r="LZ346" s="45"/>
      <c r="MA346" s="45"/>
      <c r="MB346" s="45"/>
      <c r="MC346" s="45"/>
      <c r="MD346" s="46"/>
      <c r="ME346" s="37"/>
      <c r="MF346" s="29"/>
      <c r="MG346" s="47"/>
      <c r="MH346" s="67"/>
      <c r="MI346" s="45"/>
      <c r="MJ346" s="45"/>
      <c r="MK346" s="45"/>
      <c r="ML346" s="45"/>
      <c r="MM346" s="45"/>
      <c r="MN346" s="45"/>
      <c r="MO346" s="45"/>
      <c r="MP346" s="45"/>
      <c r="MQ346" s="45"/>
      <c r="MR346" s="46"/>
      <c r="MS346" s="37"/>
      <c r="MT346" s="29"/>
      <c r="MU346" s="47"/>
      <c r="MV346" s="67"/>
      <c r="MW346" s="45"/>
      <c r="MX346" s="45"/>
      <c r="MY346" s="45"/>
      <c r="MZ346" s="45"/>
      <c r="NA346" s="45"/>
      <c r="NB346" s="45"/>
      <c r="NC346" s="45"/>
      <c r="ND346" s="45"/>
      <c r="NE346" s="45"/>
      <c r="NF346" s="46"/>
      <c r="NG346" s="37"/>
      <c r="NH346" s="29"/>
      <c r="NI346" s="47"/>
      <c r="NJ346" s="67"/>
      <c r="NK346" s="45"/>
      <c r="NL346" s="45"/>
      <c r="NM346" s="45"/>
      <c r="NN346" s="45"/>
      <c r="NO346" s="45"/>
      <c r="NP346" s="45"/>
      <c r="NQ346" s="45"/>
      <c r="NR346" s="45"/>
      <c r="NS346" s="45"/>
      <c r="NT346" s="46"/>
      <c r="NU346" s="37"/>
    </row>
    <row r="347" spans="1:385" ht="15" customHeight="1" thickTop="1" x14ac:dyDescent="0.25">
      <c r="A347" s="104" t="s">
        <v>1189</v>
      </c>
      <c r="B347" s="39"/>
      <c r="C347" s="40"/>
      <c r="D347" s="40"/>
      <c r="E347" s="41"/>
      <c r="F347" s="41"/>
      <c r="G347" s="40"/>
      <c r="H347" s="42"/>
      <c r="I347" s="25" t="s">
        <v>29</v>
      </c>
      <c r="J347" s="45">
        <f>SUM(J291:J343)*100</f>
        <v>46600</v>
      </c>
      <c r="K347" s="45"/>
      <c r="L347" s="45"/>
      <c r="M347" s="25"/>
      <c r="N347" s="45"/>
      <c r="O347" s="45"/>
      <c r="P347" s="45"/>
      <c r="Q347" s="45"/>
      <c r="R347" s="45"/>
      <c r="S347" s="45"/>
      <c r="T347" s="37"/>
      <c r="U347" s="29"/>
      <c r="V347" s="47"/>
      <c r="W347" s="105" t="s">
        <v>29</v>
      </c>
      <c r="X347" s="45">
        <f>SUM(X291:X343)*100</f>
        <v>67200</v>
      </c>
      <c r="Y347" s="45"/>
      <c r="Z347" s="45"/>
      <c r="AA347" s="25"/>
      <c r="AB347" s="45"/>
      <c r="AC347" s="45"/>
      <c r="AD347" s="45"/>
      <c r="AE347" s="45"/>
      <c r="AF347" s="45"/>
      <c r="AG347" s="45"/>
      <c r="AH347" s="37"/>
      <c r="AI347" s="29"/>
      <c r="AJ347" s="47"/>
      <c r="AK347" s="25" t="s">
        <v>29</v>
      </c>
      <c r="AL347" s="45">
        <f>SUM(AL291:AL343)*100</f>
        <v>121000</v>
      </c>
      <c r="AM347" s="45"/>
      <c r="AN347" s="45"/>
      <c r="AO347" s="25"/>
      <c r="AP347" s="45"/>
      <c r="AQ347" s="45"/>
      <c r="AR347" s="45"/>
      <c r="AS347" s="45"/>
      <c r="AT347" s="45"/>
      <c r="AU347" s="45"/>
      <c r="AV347" s="37"/>
      <c r="AW347" s="29"/>
      <c r="AX347" s="47"/>
      <c r="AY347" s="25" t="s">
        <v>29</v>
      </c>
      <c r="AZ347" s="45">
        <f>SUM(AZ291:AZ343)*100</f>
        <v>965100</v>
      </c>
      <c r="BA347" s="45"/>
      <c r="BB347" s="45"/>
      <c r="BC347" s="25"/>
      <c r="BD347" s="45"/>
      <c r="BE347" s="45"/>
      <c r="BF347" s="45"/>
      <c r="BG347" s="45"/>
      <c r="BH347" s="45"/>
      <c r="BI347" s="45"/>
      <c r="BJ347" s="37"/>
      <c r="BK347" s="29"/>
      <c r="BL347" s="47"/>
      <c r="BM347" s="25" t="s">
        <v>29</v>
      </c>
      <c r="BN347" s="43">
        <f>SUM(BN291:BN343)*100</f>
        <v>223500</v>
      </c>
      <c r="BO347" s="43"/>
      <c r="BP347" s="43"/>
      <c r="BQ347" s="25"/>
      <c r="BR347" s="45"/>
      <c r="BS347" s="45"/>
      <c r="BT347" s="319" t="s">
        <v>31</v>
      </c>
      <c r="BU347" s="319"/>
      <c r="BV347" s="45">
        <f>SUM(BV291:BV343)</f>
        <v>82500</v>
      </c>
      <c r="BW347" s="45"/>
      <c r="BX347" s="37"/>
      <c r="BY347" s="57"/>
      <c r="BZ347" s="47"/>
      <c r="CA347" s="25" t="s">
        <v>29</v>
      </c>
      <c r="CB347" s="43">
        <f>SUM(CB291:CB343)*100</f>
        <v>87400</v>
      </c>
      <c r="CC347" s="43"/>
      <c r="CD347" s="43"/>
      <c r="CE347" s="106"/>
      <c r="CF347" s="43"/>
      <c r="CG347" s="45"/>
      <c r="CH347" s="329" t="s">
        <v>31</v>
      </c>
      <c r="CI347" s="329"/>
      <c r="CJ347" s="45">
        <f>SUM(CJ291:CJ343)</f>
        <v>39968</v>
      </c>
      <c r="CK347" s="107"/>
      <c r="CL347" s="37"/>
      <c r="CM347" s="29"/>
      <c r="CN347" s="47"/>
      <c r="CO347" s="25" t="s">
        <v>29</v>
      </c>
      <c r="CP347" s="43">
        <f>SUM(CP291:CP343)*100</f>
        <v>58200</v>
      </c>
      <c r="CQ347" s="43"/>
      <c r="CR347" s="43"/>
      <c r="CS347" s="106"/>
      <c r="CT347" s="43"/>
      <c r="CU347" s="45"/>
      <c r="CV347" s="329" t="s">
        <v>31</v>
      </c>
      <c r="CW347" s="329"/>
      <c r="CX347" s="45">
        <f>SUM(CX291:CX343)</f>
        <v>12700</v>
      </c>
      <c r="CY347" s="107"/>
      <c r="CZ347" s="37"/>
      <c r="DA347" s="29"/>
      <c r="DB347" s="47"/>
      <c r="DC347" s="105" t="s">
        <v>29</v>
      </c>
      <c r="DD347" s="45">
        <f>SUM(DD291:DD343)*100</f>
        <v>63600</v>
      </c>
      <c r="DE347" s="45"/>
      <c r="DF347" s="45"/>
      <c r="DG347" s="25"/>
      <c r="DH347" s="45"/>
      <c r="DI347" s="45"/>
      <c r="DJ347" s="45"/>
      <c r="DK347" s="45"/>
      <c r="DL347" s="45"/>
      <c r="DM347" s="45"/>
      <c r="DN347" s="37"/>
      <c r="DO347" s="29"/>
      <c r="DP347" s="47"/>
      <c r="DQ347" s="25" t="s">
        <v>29</v>
      </c>
      <c r="DR347" s="45">
        <f>SUM(DR291:DR343)*100</f>
        <v>54800</v>
      </c>
      <c r="DS347" s="45"/>
      <c r="DT347" s="45"/>
      <c r="DU347" s="25"/>
      <c r="DV347" s="45"/>
      <c r="DW347" s="45"/>
      <c r="DX347" s="45"/>
      <c r="DY347" s="45"/>
      <c r="DZ347" s="45"/>
      <c r="EA347" s="45"/>
      <c r="EB347" s="37"/>
      <c r="ED347" s="47"/>
      <c r="EE347" s="105" t="s">
        <v>29</v>
      </c>
      <c r="EF347" s="45">
        <f>SUM(EF291:EF343)*100</f>
        <v>122800</v>
      </c>
      <c r="EG347" s="45"/>
      <c r="EH347" s="45">
        <f>SUM(EH291:EH338)</f>
        <v>24</v>
      </c>
      <c r="EI347" s="25" t="s">
        <v>30</v>
      </c>
      <c r="EJ347" s="45"/>
      <c r="EK347" s="45"/>
      <c r="EL347" s="45"/>
      <c r="EM347" s="45"/>
      <c r="EN347" s="45"/>
      <c r="EO347" s="45"/>
      <c r="EP347" s="37"/>
      <c r="ER347" s="47"/>
      <c r="ES347" s="105" t="s">
        <v>29</v>
      </c>
      <c r="ET347" s="45">
        <f>SUM(ET291:ET343)*100</f>
        <v>83100</v>
      </c>
      <c r="EU347" s="45"/>
      <c r="EV347" s="45">
        <f>SUM(EV291:EV338)</f>
        <v>11</v>
      </c>
      <c r="EW347" s="25" t="s">
        <v>30</v>
      </c>
      <c r="EX347" s="45"/>
      <c r="EY347" s="45"/>
      <c r="EZ347" s="45"/>
      <c r="FA347" s="45"/>
      <c r="FB347" s="45"/>
      <c r="FC347" s="45"/>
      <c r="FD347" s="37"/>
      <c r="FF347" s="47"/>
      <c r="FG347" s="105" t="s">
        <v>29</v>
      </c>
      <c r="FH347" s="45">
        <f>SUM(FH291:FH343)*100</f>
        <v>106000</v>
      </c>
      <c r="FI347" s="45"/>
      <c r="FJ347" s="45">
        <f>SUM(FJ291:FJ338)</f>
        <v>60</v>
      </c>
      <c r="FK347" s="25" t="s">
        <v>30</v>
      </c>
      <c r="FL347" s="45"/>
      <c r="FM347" s="45"/>
      <c r="FN347" s="45"/>
      <c r="FO347" s="45"/>
      <c r="FP347" s="45"/>
      <c r="FQ347" s="45"/>
      <c r="FR347" s="37"/>
      <c r="FS347" s="29"/>
      <c r="FT347" s="47"/>
      <c r="FU347" s="105" t="s">
        <v>29</v>
      </c>
      <c r="FV347" s="45">
        <f>SUM(FV291:FV343)*100</f>
        <v>47600</v>
      </c>
      <c r="FW347" s="45"/>
      <c r="FX347" s="45"/>
      <c r="FY347" s="25"/>
      <c r="FZ347" s="45"/>
      <c r="GA347" s="45"/>
      <c r="GB347" s="45"/>
      <c r="GC347" s="45"/>
      <c r="GD347" s="45"/>
      <c r="GE347" s="45"/>
      <c r="GF347" s="37"/>
      <c r="GH347" s="47"/>
      <c r="GI347" s="105" t="s">
        <v>29</v>
      </c>
      <c r="GJ347" s="45">
        <f>SUM(GJ291:GJ343)*100</f>
        <v>20800</v>
      </c>
      <c r="GK347" s="45"/>
      <c r="GL347" s="45">
        <f>SUM(GL291:GL338)</f>
        <v>34</v>
      </c>
      <c r="GM347" s="25" t="s">
        <v>30</v>
      </c>
      <c r="GN347" s="45"/>
      <c r="GO347" s="45"/>
      <c r="GP347" s="45"/>
      <c r="GQ347" s="45"/>
      <c r="GR347" s="45"/>
      <c r="GS347" s="45"/>
      <c r="GT347" s="37"/>
      <c r="GU347" s="61"/>
      <c r="GV347" s="47"/>
      <c r="GW347" s="30"/>
      <c r="GX347" s="25" t="s">
        <v>29</v>
      </c>
      <c r="GY347" s="43">
        <f>SUM(GY291:GY343)*100</f>
        <v>389900</v>
      </c>
      <c r="GZ347" s="43"/>
      <c r="HA347" s="43"/>
      <c r="HB347" s="25"/>
      <c r="HC347" s="45"/>
      <c r="HD347" s="45"/>
      <c r="HE347" s="319" t="s">
        <v>31</v>
      </c>
      <c r="HF347" s="319"/>
      <c r="HG347" s="45">
        <f>SUM(HG291:HG343)</f>
        <v>96200</v>
      </c>
      <c r="HH347" s="45"/>
      <c r="HI347" s="37"/>
      <c r="HK347" s="47"/>
      <c r="HL347" s="25" t="s">
        <v>29</v>
      </c>
      <c r="HM347" s="43">
        <f>SUM(HM291:HM343)*100</f>
        <v>115100</v>
      </c>
      <c r="HN347" s="43">
        <v>71</v>
      </c>
      <c r="HO347" s="43"/>
      <c r="HP347" s="25"/>
      <c r="HQ347" s="45"/>
      <c r="HR347" s="45"/>
      <c r="HS347" s="319" t="s">
        <v>31</v>
      </c>
      <c r="HT347" s="319"/>
      <c r="HU347" s="45">
        <f>SUM(HU291:HU343)</f>
        <v>52688</v>
      </c>
      <c r="HV347" s="45"/>
      <c r="HW347" s="37"/>
      <c r="HX347" s="360"/>
      <c r="HY347" s="47"/>
      <c r="HZ347" s="25" t="s">
        <v>29</v>
      </c>
      <c r="IA347" s="43">
        <f>SUM(IA291:IA343)*100</f>
        <v>193600</v>
      </c>
      <c r="IB347" s="43"/>
      <c r="IC347" s="43"/>
      <c r="ID347" s="25"/>
      <c r="IE347" s="45"/>
      <c r="IF347" s="45"/>
      <c r="IG347" s="319" t="s">
        <v>31</v>
      </c>
      <c r="IH347" s="319"/>
      <c r="II347" s="45">
        <f>SUM(II291:II343)</f>
        <v>41500</v>
      </c>
      <c r="IJ347" s="45"/>
      <c r="IK347" s="37"/>
      <c r="IL347" s="29"/>
      <c r="IM347" s="47"/>
      <c r="IN347" s="25" t="s">
        <v>29</v>
      </c>
      <c r="IO347" s="43">
        <f>SUM(IO291:IO343)*100</f>
        <v>106600</v>
      </c>
      <c r="IP347" s="43"/>
      <c r="IQ347" s="43"/>
      <c r="IR347" s="25"/>
      <c r="IS347" s="45"/>
      <c r="IT347" s="45"/>
      <c r="IU347" s="319" t="s">
        <v>31</v>
      </c>
      <c r="IV347" s="319"/>
      <c r="IW347" s="45">
        <f>SUM(IW291:IW343)</f>
        <v>22100</v>
      </c>
      <c r="IX347" s="45"/>
      <c r="IY347" s="37"/>
      <c r="IZ347" s="61"/>
      <c r="JA347" s="47"/>
      <c r="JB347" s="25" t="s">
        <v>29</v>
      </c>
      <c r="JC347" s="43">
        <f>SUM(JC291:JC343)*100</f>
        <v>91500</v>
      </c>
      <c r="JD347" s="43"/>
      <c r="JE347" s="43"/>
      <c r="JF347" s="25"/>
      <c r="JG347" s="45"/>
      <c r="JH347" s="45"/>
      <c r="JI347" s="319" t="s">
        <v>31</v>
      </c>
      <c r="JJ347" s="319"/>
      <c r="JK347" s="45">
        <f>SUM(JK291:JK343)</f>
        <v>46700</v>
      </c>
      <c r="JL347" s="45"/>
      <c r="JM347" s="37"/>
      <c r="JN347" s="29"/>
      <c r="JO347" s="47"/>
      <c r="JP347" s="25" t="s">
        <v>29</v>
      </c>
      <c r="JQ347" s="43">
        <f>SUM(JQ291:JQ343)*100</f>
        <v>100500</v>
      </c>
      <c r="JR347" s="43"/>
      <c r="JS347" s="43"/>
      <c r="JT347" s="25"/>
      <c r="JU347" s="45"/>
      <c r="JV347" s="45"/>
      <c r="JW347" s="319" t="s">
        <v>31</v>
      </c>
      <c r="JX347" s="319"/>
      <c r="JY347" s="45">
        <f>SUM(JY291:JY343)</f>
        <v>18656</v>
      </c>
      <c r="JZ347" s="45"/>
      <c r="KA347" s="37"/>
      <c r="KB347" s="51"/>
      <c r="KC347" s="47"/>
      <c r="KD347" s="25" t="s">
        <v>29</v>
      </c>
      <c r="KE347" s="43">
        <f>SUM(KE291:KE343)*100</f>
        <v>145200</v>
      </c>
      <c r="KF347" s="43"/>
      <c r="KG347" s="43"/>
      <c r="KH347" s="106"/>
      <c r="KI347" s="43"/>
      <c r="KJ347" s="45"/>
      <c r="KK347" s="319" t="s">
        <v>31</v>
      </c>
      <c r="KL347" s="319"/>
      <c r="KM347" s="45">
        <f>SUM(KM291:KM343)</f>
        <v>1490</v>
      </c>
      <c r="KN347" s="107"/>
      <c r="KO347" s="37"/>
      <c r="KP347" s="29"/>
      <c r="KQ347" s="47"/>
      <c r="KR347" s="25" t="s">
        <v>29</v>
      </c>
      <c r="KS347" s="43">
        <f>SUM(KS291:KS343)*100</f>
        <v>186400</v>
      </c>
      <c r="KT347" s="43"/>
      <c r="KU347" s="43"/>
      <c r="KV347" s="25"/>
      <c r="KW347" s="45"/>
      <c r="KX347" s="45"/>
      <c r="KY347" s="319" t="s">
        <v>31</v>
      </c>
      <c r="KZ347" s="319"/>
      <c r="LA347" s="45">
        <f>SUM(LA291:LA343)</f>
        <v>29272</v>
      </c>
      <c r="LB347" s="45"/>
      <c r="LC347" s="37"/>
      <c r="LD347" s="29"/>
      <c r="LE347" s="47"/>
      <c r="LF347" s="45"/>
      <c r="LG347" s="45"/>
      <c r="LH347" s="45"/>
      <c r="LI347" s="45"/>
      <c r="LJ347" s="45"/>
      <c r="LK347" s="45"/>
      <c r="LL347" s="45"/>
      <c r="LM347" s="63"/>
      <c r="LN347" s="45"/>
      <c r="LO347" s="45"/>
      <c r="LP347" s="45"/>
      <c r="LQ347" s="37"/>
      <c r="LR347" s="29"/>
      <c r="LS347" s="47"/>
      <c r="LT347" s="105" t="s">
        <v>29</v>
      </c>
      <c r="LU347" s="45">
        <f>SUM(LU291:LU343)*100</f>
        <v>61400</v>
      </c>
      <c r="LV347" s="45"/>
      <c r="LW347" s="45"/>
      <c r="LX347" s="25"/>
      <c r="LY347" s="45"/>
      <c r="LZ347" s="45"/>
      <c r="MA347" s="45"/>
      <c r="MB347" s="45"/>
      <c r="MC347" s="45"/>
      <c r="MD347" s="45"/>
      <c r="ME347" s="37"/>
      <c r="MF347" s="29"/>
      <c r="MG347" s="47"/>
      <c r="MH347" s="105" t="s">
        <v>29</v>
      </c>
      <c r="MI347" s="45">
        <f>SUM(MI291:MI343)*100</f>
        <v>45800</v>
      </c>
      <c r="MJ347" s="45"/>
      <c r="MK347" s="45">
        <f>SUM(MK291:MK338)</f>
        <v>11</v>
      </c>
      <c r="ML347" s="25" t="s">
        <v>30</v>
      </c>
      <c r="MM347" s="45"/>
      <c r="MN347" s="45"/>
      <c r="MO347" s="45"/>
      <c r="MP347" s="45"/>
      <c r="MQ347" s="45"/>
      <c r="MR347" s="45"/>
      <c r="MS347" s="37"/>
      <c r="MT347" s="29"/>
      <c r="MU347" s="47"/>
      <c r="MV347" s="105" t="s">
        <v>29</v>
      </c>
      <c r="MW347" s="45">
        <f>SUM(MW291:MW343)*100</f>
        <v>18900</v>
      </c>
      <c r="MX347" s="45"/>
      <c r="MY347" s="45"/>
      <c r="MZ347" s="25"/>
      <c r="NA347" s="45"/>
      <c r="NB347" s="45"/>
      <c r="NC347" s="45"/>
      <c r="ND347" s="45"/>
      <c r="NE347" s="45"/>
      <c r="NF347" s="45"/>
      <c r="NG347" s="37"/>
      <c r="NH347" s="29"/>
      <c r="NI347" s="47"/>
      <c r="NJ347" s="105" t="s">
        <v>29</v>
      </c>
      <c r="NK347" s="45">
        <f>SUM(NK291:NK343)*100</f>
        <v>60500</v>
      </c>
      <c r="NL347" s="45"/>
      <c r="NM347" s="45"/>
      <c r="NN347" s="25"/>
      <c r="NO347" s="45"/>
      <c r="NP347" s="45"/>
      <c r="NQ347" s="45"/>
      <c r="NR347" s="45"/>
      <c r="NS347" s="45"/>
      <c r="NT347" s="45"/>
      <c r="NU347" s="37"/>
    </row>
    <row r="348" spans="1:385" x14ac:dyDescent="0.25">
      <c r="A348" s="108">
        <f>DATEDIF(A$373,A$296,"d")</f>
        <v>24</v>
      </c>
      <c r="B348" s="39"/>
      <c r="C348" s="40"/>
      <c r="D348" s="40"/>
      <c r="E348" s="41"/>
      <c r="F348" s="41"/>
      <c r="G348" s="40"/>
      <c r="H348" s="42"/>
      <c r="I348" s="25" t="s">
        <v>32</v>
      </c>
      <c r="J348" s="45">
        <f>J347/A348</f>
        <v>1941.6666666666667</v>
      </c>
      <c r="K348" s="45">
        <f>J348*$A349</f>
        <v>46600</v>
      </c>
      <c r="L348" s="45"/>
      <c r="M348" s="25"/>
      <c r="N348" s="45"/>
      <c r="O348" s="45"/>
      <c r="P348" s="45"/>
      <c r="Q348" s="45"/>
      <c r="R348" s="45"/>
      <c r="S348" s="45"/>
      <c r="T348" s="37"/>
      <c r="U348" s="29"/>
      <c r="V348" s="47"/>
      <c r="W348" s="105" t="s">
        <v>32</v>
      </c>
      <c r="X348" s="45">
        <f>X347/A348</f>
        <v>2800</v>
      </c>
      <c r="Y348" s="45">
        <f>X348*$A349</f>
        <v>67200</v>
      </c>
      <c r="Z348" s="45"/>
      <c r="AA348" s="25"/>
      <c r="AB348" s="45"/>
      <c r="AC348" s="45"/>
      <c r="AD348" s="45"/>
      <c r="AE348" s="45"/>
      <c r="AF348" s="45"/>
      <c r="AG348" s="45"/>
      <c r="AH348" s="37"/>
      <c r="AI348" s="29"/>
      <c r="AJ348" s="47"/>
      <c r="AK348" s="25" t="s">
        <v>32</v>
      </c>
      <c r="AL348" s="45">
        <f>AL347/A348</f>
        <v>5041.666666666667</v>
      </c>
      <c r="AM348" s="45">
        <f>AL348*$A349</f>
        <v>121000</v>
      </c>
      <c r="AN348" s="45"/>
      <c r="AO348" s="25"/>
      <c r="AP348" s="45"/>
      <c r="AQ348" s="45"/>
      <c r="AR348" s="45"/>
      <c r="AS348" s="45"/>
      <c r="AT348" s="45"/>
      <c r="AU348" s="45"/>
      <c r="AV348" s="37"/>
      <c r="AW348" s="29"/>
      <c r="AX348" s="47"/>
      <c r="AY348" s="25" t="s">
        <v>32</v>
      </c>
      <c r="AZ348" s="45">
        <f>AZ347/A348</f>
        <v>40212.5</v>
      </c>
      <c r="BA348" s="45">
        <f>AZ348*$A349</f>
        <v>965100</v>
      </c>
      <c r="BB348" s="45"/>
      <c r="BC348" s="25"/>
      <c r="BD348" s="45"/>
      <c r="BE348" s="45"/>
      <c r="BF348" s="45"/>
      <c r="BG348" s="45"/>
      <c r="BH348" s="45"/>
      <c r="BI348" s="45"/>
      <c r="BJ348" s="37"/>
      <c r="BK348" s="29"/>
      <c r="BL348" s="47"/>
      <c r="BM348" s="25" t="s">
        <v>32</v>
      </c>
      <c r="BN348" s="45">
        <f>BN347/A348</f>
        <v>9312.5</v>
      </c>
      <c r="BO348" s="45">
        <f>BN348*$A349</f>
        <v>223500</v>
      </c>
      <c r="BP348" s="45"/>
      <c r="BQ348" s="25"/>
      <c r="BR348" s="45"/>
      <c r="BS348" s="45"/>
      <c r="BT348" s="319" t="s">
        <v>33</v>
      </c>
      <c r="BU348" s="319"/>
      <c r="BV348" s="45"/>
      <c r="BW348" s="107">
        <f>BV347/BN347</f>
        <v>0.36912751677852351</v>
      </c>
      <c r="BX348" s="37"/>
      <c r="BY348" s="57"/>
      <c r="BZ348" s="47"/>
      <c r="CA348" s="25" t="s">
        <v>32</v>
      </c>
      <c r="CB348" s="45">
        <f>CB347/A348</f>
        <v>3641.6666666666665</v>
      </c>
      <c r="CC348" s="45">
        <f>CB348*$A349</f>
        <v>87400</v>
      </c>
      <c r="CD348" s="45"/>
      <c r="CE348" s="25"/>
      <c r="CF348" s="45"/>
      <c r="CG348" s="45"/>
      <c r="CH348" s="329" t="s">
        <v>33</v>
      </c>
      <c r="CI348" s="329"/>
      <c r="CJ348" s="45"/>
      <c r="CK348" s="107">
        <f>CJ347/CB347</f>
        <v>0.45729977116704806</v>
      </c>
      <c r="CL348" s="37"/>
      <c r="CM348" s="29"/>
      <c r="CN348" s="47"/>
      <c r="CO348" s="25" t="s">
        <v>32</v>
      </c>
      <c r="CP348" s="45">
        <f>CP347/A348</f>
        <v>2425</v>
      </c>
      <c r="CQ348" s="45">
        <f>CP348*$A349</f>
        <v>58200</v>
      </c>
      <c r="CR348" s="45"/>
      <c r="CS348" s="25"/>
      <c r="CT348" s="45"/>
      <c r="CU348" s="45"/>
      <c r="CV348" s="329" t="s">
        <v>33</v>
      </c>
      <c r="CW348" s="329"/>
      <c r="CX348" s="45"/>
      <c r="CY348" s="107">
        <f>CX347/CP347</f>
        <v>0.21821305841924399</v>
      </c>
      <c r="CZ348" s="37"/>
      <c r="DA348" s="29"/>
      <c r="DB348" s="47"/>
      <c r="DC348" s="105" t="s">
        <v>32</v>
      </c>
      <c r="DD348" s="45">
        <f>DD347/A348</f>
        <v>2650</v>
      </c>
      <c r="DE348" s="45">
        <f>DD348*$A349</f>
        <v>63600</v>
      </c>
      <c r="DF348" s="45"/>
      <c r="DG348" s="25"/>
      <c r="DH348" s="45"/>
      <c r="DI348" s="45"/>
      <c r="DJ348" s="45"/>
      <c r="DK348" s="45"/>
      <c r="DL348" s="45"/>
      <c r="DM348" s="45"/>
      <c r="DN348" s="37"/>
      <c r="DO348" s="29"/>
      <c r="DP348" s="47"/>
      <c r="DQ348" s="25" t="s">
        <v>32</v>
      </c>
      <c r="DR348" s="45">
        <f>DR347/A348</f>
        <v>2283.3333333333335</v>
      </c>
      <c r="DS348" s="45">
        <f>DR348*$A349</f>
        <v>54800</v>
      </c>
      <c r="DT348" s="45"/>
      <c r="DU348" s="25"/>
      <c r="DV348" s="45"/>
      <c r="DW348" s="45"/>
      <c r="DX348" s="45"/>
      <c r="DY348" s="45"/>
      <c r="DZ348" s="45"/>
      <c r="EA348" s="45"/>
      <c r="EB348" s="37"/>
      <c r="ED348" s="47"/>
      <c r="EE348" s="105" t="s">
        <v>32</v>
      </c>
      <c r="EF348" s="45">
        <f>EF347/A348</f>
        <v>5116.666666666667</v>
      </c>
      <c r="EG348" s="45">
        <f>EF348*$A349</f>
        <v>122800</v>
      </c>
      <c r="EH348" s="45"/>
      <c r="EI348" s="25"/>
      <c r="EJ348" s="45"/>
      <c r="EK348" s="45"/>
      <c r="EL348" s="45"/>
      <c r="EM348" s="45"/>
      <c r="EN348" s="45"/>
      <c r="EO348" s="45"/>
      <c r="EP348" s="37"/>
      <c r="ER348" s="47"/>
      <c r="ES348" s="105" t="s">
        <v>32</v>
      </c>
      <c r="ET348" s="45">
        <f>ET347/A348</f>
        <v>3462.5</v>
      </c>
      <c r="EU348" s="45">
        <f>ET348*$A349</f>
        <v>83100</v>
      </c>
      <c r="EV348" s="45"/>
      <c r="EW348" s="25"/>
      <c r="EX348" s="45"/>
      <c r="EY348" s="45"/>
      <c r="EZ348" s="45"/>
      <c r="FA348" s="45"/>
      <c r="FB348" s="45"/>
      <c r="FC348" s="45"/>
      <c r="FD348" s="37"/>
      <c r="FF348" s="47"/>
      <c r="FG348" s="105" t="s">
        <v>32</v>
      </c>
      <c r="FH348" s="45">
        <f>FH347/A348</f>
        <v>4416.666666666667</v>
      </c>
      <c r="FI348" s="45">
        <f>FH348*$A349</f>
        <v>106000</v>
      </c>
      <c r="FJ348" s="45"/>
      <c r="FK348" s="25"/>
      <c r="FL348" s="45"/>
      <c r="FM348" s="45"/>
      <c r="FN348" s="45"/>
      <c r="FO348" s="45"/>
      <c r="FP348" s="45"/>
      <c r="FQ348" s="45"/>
      <c r="FR348" s="37"/>
      <c r="FS348" s="29"/>
      <c r="FT348" s="47"/>
      <c r="FU348" s="105" t="s">
        <v>32</v>
      </c>
      <c r="FV348" s="45">
        <f>FV347/A348</f>
        <v>1983.3333333333333</v>
      </c>
      <c r="FW348" s="45">
        <f>FV348*$A349</f>
        <v>47600</v>
      </c>
      <c r="FX348" s="45"/>
      <c r="FY348" s="25"/>
      <c r="FZ348" s="45"/>
      <c r="GA348" s="45"/>
      <c r="GB348" s="45"/>
      <c r="GC348" s="45"/>
      <c r="GD348" s="45"/>
      <c r="GE348" s="45"/>
      <c r="GF348" s="37"/>
      <c r="GH348" s="47"/>
      <c r="GI348" s="105" t="s">
        <v>32</v>
      </c>
      <c r="GJ348" s="45">
        <f>GJ347/A348</f>
        <v>866.66666666666663</v>
      </c>
      <c r="GK348" s="45">
        <f>GJ348*$A349</f>
        <v>20800</v>
      </c>
      <c r="GL348" s="45"/>
      <c r="GM348" s="25"/>
      <c r="GN348" s="45"/>
      <c r="GO348" s="45"/>
      <c r="GP348" s="45"/>
      <c r="GQ348" s="45"/>
      <c r="GR348" s="45"/>
      <c r="GS348" s="45"/>
      <c r="GT348" s="37"/>
      <c r="GU348" s="61"/>
      <c r="GV348" s="47"/>
      <c r="GW348" s="30"/>
      <c r="GX348" s="25" t="s">
        <v>32</v>
      </c>
      <c r="GY348" s="45">
        <f>GY347/A348</f>
        <v>16245.833333333334</v>
      </c>
      <c r="GZ348" s="45">
        <f>GY348*$A349</f>
        <v>389900</v>
      </c>
      <c r="HA348" s="45"/>
      <c r="HB348" s="25"/>
      <c r="HC348" s="45"/>
      <c r="HD348" s="45"/>
      <c r="HE348" s="319" t="s">
        <v>33</v>
      </c>
      <c r="HF348" s="319"/>
      <c r="HG348" s="45"/>
      <c r="HH348" s="107">
        <f>HG347/GY347</f>
        <v>0.24672993075147473</v>
      </c>
      <c r="HI348" s="37"/>
      <c r="HK348" s="47"/>
      <c r="HL348" s="25" t="s">
        <v>32</v>
      </c>
      <c r="HM348" s="45">
        <f>HM347/A348</f>
        <v>4795.833333333333</v>
      </c>
      <c r="HN348" s="45">
        <f>HM348*$A349</f>
        <v>115100</v>
      </c>
      <c r="HO348" s="45"/>
      <c r="HP348" s="25"/>
      <c r="HQ348" s="45"/>
      <c r="HR348" s="45"/>
      <c r="HS348" s="319" t="s">
        <v>33</v>
      </c>
      <c r="HT348" s="319"/>
      <c r="HU348" s="45"/>
      <c r="HV348" s="107">
        <f>HU347/HM347</f>
        <v>0.45775847089487404</v>
      </c>
      <c r="HW348" s="37"/>
      <c r="HX348" s="360"/>
      <c r="HY348" s="47"/>
      <c r="HZ348" s="25" t="s">
        <v>32</v>
      </c>
      <c r="IA348" s="45">
        <f>IA347/A348</f>
        <v>8066.666666666667</v>
      </c>
      <c r="IB348" s="45">
        <f>IA348*$A349</f>
        <v>193600</v>
      </c>
      <c r="IC348" s="45"/>
      <c r="ID348" s="25"/>
      <c r="IE348" s="45"/>
      <c r="IF348" s="45"/>
      <c r="IG348" s="319" t="s">
        <v>33</v>
      </c>
      <c r="IH348" s="319"/>
      <c r="II348" s="45"/>
      <c r="IJ348" s="107">
        <f>II347/IA347</f>
        <v>0.2143595041322314</v>
      </c>
      <c r="IK348" s="37"/>
      <c r="IL348" s="29"/>
      <c r="IM348" s="47"/>
      <c r="IN348" s="25" t="s">
        <v>32</v>
      </c>
      <c r="IO348" s="45">
        <f>IO347/A348</f>
        <v>4441.666666666667</v>
      </c>
      <c r="IP348" s="45">
        <f>IO348*$A349</f>
        <v>106600</v>
      </c>
      <c r="IQ348" s="45"/>
      <c r="IR348" s="25"/>
      <c r="IS348" s="45"/>
      <c r="IT348" s="45"/>
      <c r="IU348" s="319" t="s">
        <v>33</v>
      </c>
      <c r="IV348" s="319"/>
      <c r="IW348" s="45"/>
      <c r="IX348" s="107">
        <f>IW347/IO347</f>
        <v>0.2073170731707317</v>
      </c>
      <c r="IY348" s="37"/>
      <c r="IZ348" s="61"/>
      <c r="JA348" s="47"/>
      <c r="JB348" s="25" t="s">
        <v>32</v>
      </c>
      <c r="JC348" s="45">
        <f>JC347/A348</f>
        <v>3812.5</v>
      </c>
      <c r="JD348" s="45">
        <f>JC348*$A349</f>
        <v>91500</v>
      </c>
      <c r="JE348" s="45"/>
      <c r="JF348" s="25"/>
      <c r="JG348" s="45"/>
      <c r="JH348" s="45"/>
      <c r="JI348" s="319" t="s">
        <v>33</v>
      </c>
      <c r="JJ348" s="319"/>
      <c r="JK348" s="45"/>
      <c r="JL348" s="107">
        <f>JK347/JC347</f>
        <v>0.51038251366120213</v>
      </c>
      <c r="JM348" s="37"/>
      <c r="JN348" s="29"/>
      <c r="JO348" s="47"/>
      <c r="JP348" s="25" t="s">
        <v>32</v>
      </c>
      <c r="JQ348" s="45">
        <f>JQ347/A348</f>
        <v>4187.5</v>
      </c>
      <c r="JR348" s="45">
        <f>JQ348*$A349</f>
        <v>100500</v>
      </c>
      <c r="JS348" s="45"/>
      <c r="JT348" s="25"/>
      <c r="JU348" s="45"/>
      <c r="JV348" s="45"/>
      <c r="JW348" s="319" t="s">
        <v>33</v>
      </c>
      <c r="JX348" s="319"/>
      <c r="JY348" s="45"/>
      <c r="JZ348" s="107">
        <f>JY347/JQ347</f>
        <v>0.18563184079601991</v>
      </c>
      <c r="KA348" s="37"/>
      <c r="KB348" s="51"/>
      <c r="KC348" s="47"/>
      <c r="KD348" s="25" t="s">
        <v>32</v>
      </c>
      <c r="KE348" s="45">
        <f>KE347/A348</f>
        <v>6050</v>
      </c>
      <c r="KF348" s="45">
        <f>KE348*$A349</f>
        <v>145200</v>
      </c>
      <c r="KG348" s="45"/>
      <c r="KH348" s="25"/>
      <c r="KI348" s="45"/>
      <c r="KJ348" s="45"/>
      <c r="KK348" s="319" t="s">
        <v>33</v>
      </c>
      <c r="KL348" s="319"/>
      <c r="KM348" s="45"/>
      <c r="KN348" s="107">
        <f>KM347/KE347</f>
        <v>1.0261707988980717E-2</v>
      </c>
      <c r="KO348" s="37"/>
      <c r="KP348" s="29"/>
      <c r="KQ348" s="47"/>
      <c r="KR348" s="25" t="s">
        <v>32</v>
      </c>
      <c r="KS348" s="45">
        <f>KS347/A348</f>
        <v>7766.666666666667</v>
      </c>
      <c r="KT348" s="45">
        <f>KS348*$A349</f>
        <v>186400</v>
      </c>
      <c r="KU348" s="45"/>
      <c r="KV348" s="25"/>
      <c r="KW348" s="45"/>
      <c r="KX348" s="45"/>
      <c r="KY348" s="319" t="s">
        <v>33</v>
      </c>
      <c r="KZ348" s="319"/>
      <c r="LA348" s="45"/>
      <c r="LB348" s="107">
        <f>LA347/KS347</f>
        <v>0.15703862660944207</v>
      </c>
      <c r="LC348" s="37"/>
      <c r="LD348" s="29"/>
      <c r="LE348" s="47"/>
      <c r="LF348" s="25" t="s">
        <v>29</v>
      </c>
      <c r="LG348" s="45">
        <f>SUM(LG291:LG347)*100</f>
        <v>640600</v>
      </c>
      <c r="LH348" s="45"/>
      <c r="LI348" s="45"/>
      <c r="LJ348" s="25"/>
      <c r="LK348" s="45"/>
      <c r="LL348" s="45"/>
      <c r="LM348" s="63"/>
      <c r="LN348" s="25" t="s">
        <v>34</v>
      </c>
      <c r="LO348" s="109">
        <f>SUM(LO291:LO347)</f>
        <v>2000</v>
      </c>
      <c r="LP348" s="107">
        <f>LO348/LG348</f>
        <v>3.1220730565095223E-3</v>
      </c>
      <c r="LQ348" s="37"/>
      <c r="LR348" s="29"/>
      <c r="LS348" s="47"/>
      <c r="LT348" s="105" t="s">
        <v>32</v>
      </c>
      <c r="LU348" s="45">
        <f>LU347/A348</f>
        <v>2558.3333333333335</v>
      </c>
      <c r="LV348" s="45">
        <f>LU348*$A349</f>
        <v>61400</v>
      </c>
      <c r="LW348" s="45"/>
      <c r="LX348" s="25"/>
      <c r="LY348" s="45"/>
      <c r="LZ348" s="45"/>
      <c r="MA348" s="45"/>
      <c r="MB348" s="45"/>
      <c r="MC348" s="45"/>
      <c r="MD348" s="45"/>
      <c r="ME348" s="37"/>
      <c r="MF348" s="29"/>
      <c r="MG348" s="47"/>
      <c r="MH348" s="105" t="s">
        <v>32</v>
      </c>
      <c r="MI348" s="45">
        <f>MI347/A348</f>
        <v>1908.3333333333333</v>
      </c>
      <c r="MJ348" s="45">
        <f>MI348*$A349</f>
        <v>45800</v>
      </c>
      <c r="MK348" s="45"/>
      <c r="ML348" s="25"/>
      <c r="MM348" s="45"/>
      <c r="MN348" s="45"/>
      <c r="MO348" s="45"/>
      <c r="MP348" s="45"/>
      <c r="MQ348" s="45"/>
      <c r="MR348" s="45"/>
      <c r="MS348" s="37"/>
      <c r="MT348" s="29"/>
      <c r="MU348" s="47"/>
      <c r="MV348" s="105" t="s">
        <v>32</v>
      </c>
      <c r="MW348" s="45">
        <f>MW347/A348</f>
        <v>787.5</v>
      </c>
      <c r="MX348" s="45">
        <f>MW348*$A349</f>
        <v>18900</v>
      </c>
      <c r="MY348" s="45"/>
      <c r="MZ348" s="25"/>
      <c r="NA348" s="45"/>
      <c r="NB348" s="45"/>
      <c r="NC348" s="45"/>
      <c r="ND348" s="45"/>
      <c r="NE348" s="45"/>
      <c r="NF348" s="45"/>
      <c r="NG348" s="37"/>
      <c r="NH348" s="29"/>
      <c r="NI348" s="47"/>
      <c r="NJ348" s="105" t="s">
        <v>32</v>
      </c>
      <c r="NK348" s="45">
        <f>NK347/A348</f>
        <v>2520.8333333333335</v>
      </c>
      <c r="NL348" s="45">
        <f>NK348*$A349</f>
        <v>60500</v>
      </c>
      <c r="NM348" s="45"/>
      <c r="NN348" s="25"/>
      <c r="NO348" s="45"/>
      <c r="NP348" s="45"/>
      <c r="NQ348" s="45"/>
      <c r="NR348" s="45"/>
      <c r="NS348" s="45"/>
      <c r="NT348" s="45"/>
      <c r="NU348" s="37"/>
    </row>
    <row r="349" spans="1:385" x14ac:dyDescent="0.25">
      <c r="A349" s="110">
        <v>24</v>
      </c>
      <c r="B349" s="39"/>
      <c r="C349" s="40"/>
      <c r="D349" s="40"/>
      <c r="E349" s="41"/>
      <c r="F349" s="41"/>
      <c r="G349" s="40"/>
      <c r="H349" s="42"/>
      <c r="I349" s="25" t="s">
        <v>35</v>
      </c>
      <c r="J349" s="45">
        <f>J347*K357</f>
        <v>27960</v>
      </c>
      <c r="K349" s="45"/>
      <c r="L349" s="45"/>
      <c r="M349" s="25" t="s">
        <v>34</v>
      </c>
      <c r="N349" s="45">
        <f>SUM(R291:R343)</f>
        <v>9405</v>
      </c>
      <c r="O349" s="107">
        <f>N349/J347</f>
        <v>0.20182403433476395</v>
      </c>
      <c r="P349" s="107"/>
      <c r="Q349" s="45"/>
      <c r="R349" s="45"/>
      <c r="S349" s="45"/>
      <c r="T349" s="37"/>
      <c r="U349" s="29"/>
      <c r="V349" s="47"/>
      <c r="W349" s="105" t="s">
        <v>35</v>
      </c>
      <c r="X349" s="45">
        <f>X347*K357</f>
        <v>40320</v>
      </c>
      <c r="Y349" s="45"/>
      <c r="Z349" s="45"/>
      <c r="AA349" s="25" t="s">
        <v>34</v>
      </c>
      <c r="AB349" s="45">
        <f>SUM(AF291:AF343)</f>
        <v>30780</v>
      </c>
      <c r="AC349" s="107">
        <f>AB349/X347</f>
        <v>0.45803571428571427</v>
      </c>
      <c r="AD349" s="107"/>
      <c r="AE349" s="45"/>
      <c r="AF349" s="45"/>
      <c r="AG349" s="45"/>
      <c r="AH349" s="37"/>
      <c r="AI349" s="29"/>
      <c r="AJ349" s="47"/>
      <c r="AK349" s="25" t="s">
        <v>35</v>
      </c>
      <c r="AL349" s="45">
        <f>AL347*K357</f>
        <v>72600</v>
      </c>
      <c r="AM349" s="45"/>
      <c r="AN349" s="45"/>
      <c r="AO349" s="25" t="s">
        <v>34</v>
      </c>
      <c r="AP349" s="45">
        <f>SUM(AT290:AT342)</f>
        <v>15840</v>
      </c>
      <c r="AQ349" s="107">
        <f>AP349/AL347</f>
        <v>0.13090909090909092</v>
      </c>
      <c r="AR349" s="107"/>
      <c r="AS349" s="45"/>
      <c r="AT349" s="45"/>
      <c r="AU349" s="45"/>
      <c r="AV349" s="37"/>
      <c r="AW349" s="29"/>
      <c r="AX349" s="47"/>
      <c r="AY349" s="25"/>
      <c r="AZ349" s="45"/>
      <c r="BA349" s="45"/>
      <c r="BB349" s="45"/>
      <c r="BC349" s="25" t="s">
        <v>34</v>
      </c>
      <c r="BD349" s="45">
        <f>SUM(BH291:BH343)</f>
        <v>115500</v>
      </c>
      <c r="BE349" s="107">
        <f>BD349/AZ347</f>
        <v>0.1196767174386074</v>
      </c>
      <c r="BF349" s="107"/>
      <c r="BG349" s="45"/>
      <c r="BH349" s="45"/>
      <c r="BI349" s="45"/>
      <c r="BJ349" s="37"/>
      <c r="BK349" s="29"/>
      <c r="BL349" s="47"/>
      <c r="BM349" s="25" t="s">
        <v>35</v>
      </c>
      <c r="BN349" s="45">
        <f>BN347*K357</f>
        <v>134100</v>
      </c>
      <c r="BO349" s="45"/>
      <c r="BP349" s="45"/>
      <c r="BQ349" s="25"/>
      <c r="BR349" s="45"/>
      <c r="BS349" s="45"/>
      <c r="BT349" s="319" t="s">
        <v>36</v>
      </c>
      <c r="BU349" s="319"/>
      <c r="BV349" s="45">
        <f>BN349-BV347</f>
        <v>51600</v>
      </c>
      <c r="BW349" s="107">
        <f>BV349/BN347</f>
        <v>0.23087248322147652</v>
      </c>
      <c r="BX349" s="37"/>
      <c r="BY349" s="57"/>
      <c r="BZ349" s="47"/>
      <c r="CA349" s="25" t="s">
        <v>35</v>
      </c>
      <c r="CB349" s="45">
        <f>CB347*K357</f>
        <v>52440</v>
      </c>
      <c r="CC349" s="45"/>
      <c r="CD349" s="45"/>
      <c r="CE349" s="25"/>
      <c r="CF349" s="45"/>
      <c r="CG349" s="45"/>
      <c r="CH349" s="329" t="s">
        <v>36</v>
      </c>
      <c r="CI349" s="329"/>
      <c r="CJ349" s="45">
        <f>CB349-CJ347</f>
        <v>12472</v>
      </c>
      <c r="CK349" s="107">
        <f>CJ349/CB347</f>
        <v>0.14270022883295194</v>
      </c>
      <c r="CL349" s="37"/>
      <c r="CM349" s="29"/>
      <c r="CN349" s="47"/>
      <c r="CO349" s="25" t="s">
        <v>35</v>
      </c>
      <c r="CP349" s="45">
        <f>CP347*K357</f>
        <v>34920</v>
      </c>
      <c r="CQ349" s="45"/>
      <c r="CR349" s="45"/>
      <c r="CS349" s="25"/>
      <c r="CT349" s="45"/>
      <c r="CU349" s="45"/>
      <c r="CV349" s="329" t="s">
        <v>36</v>
      </c>
      <c r="CW349" s="329"/>
      <c r="CX349" s="45">
        <f>CP349-CX347</f>
        <v>22220</v>
      </c>
      <c r="CY349" s="107">
        <f>CX349/CP347</f>
        <v>0.38178694158075599</v>
      </c>
      <c r="CZ349" s="37"/>
      <c r="DA349" s="29"/>
      <c r="DB349" s="47"/>
      <c r="DC349" s="105" t="s">
        <v>35</v>
      </c>
      <c r="DD349" s="45">
        <f>DD347*K357</f>
        <v>38160</v>
      </c>
      <c r="DE349" s="45"/>
      <c r="DF349" s="45"/>
      <c r="DG349" s="25" t="s">
        <v>34</v>
      </c>
      <c r="DH349" s="45">
        <f>SUM(DL291:DL343)</f>
        <v>6435</v>
      </c>
      <c r="DI349" s="107">
        <f>DH349/DD347</f>
        <v>0.10117924528301887</v>
      </c>
      <c r="DJ349" s="107"/>
      <c r="DK349" s="45"/>
      <c r="DL349" s="45"/>
      <c r="DM349" s="45"/>
      <c r="DN349" s="37"/>
      <c r="DO349" s="29"/>
      <c r="DP349" s="47"/>
      <c r="DQ349" s="25" t="s">
        <v>35</v>
      </c>
      <c r="DR349" s="45">
        <f>DR347*$K357</f>
        <v>32880</v>
      </c>
      <c r="DS349" s="45"/>
      <c r="DT349" s="45"/>
      <c r="DU349" s="25" t="s">
        <v>34</v>
      </c>
      <c r="DV349" s="45">
        <f>SUM(DZ291:DZ342)</f>
        <v>13794</v>
      </c>
      <c r="DW349" s="107">
        <f>DV349/DR347</f>
        <v>0.25171532846715328</v>
      </c>
      <c r="DX349" s="107"/>
      <c r="DY349" s="45"/>
      <c r="DZ349" s="45"/>
      <c r="EA349" s="45"/>
      <c r="EB349" s="37"/>
      <c r="ED349" s="47"/>
      <c r="EE349" s="105" t="s">
        <v>35</v>
      </c>
      <c r="EF349" s="45">
        <f>EF347*$K357</f>
        <v>73680</v>
      </c>
      <c r="EG349" s="45"/>
      <c r="EH349" s="45"/>
      <c r="EI349" s="25" t="s">
        <v>34</v>
      </c>
      <c r="EJ349" s="45">
        <f>SUM(EN291:EN343)</f>
        <v>25245</v>
      </c>
      <c r="EK349" s="107">
        <f>EJ349/EF347</f>
        <v>0.20557817589576546</v>
      </c>
      <c r="EL349" s="107"/>
      <c r="EM349" s="45"/>
      <c r="EN349" s="45"/>
      <c r="EO349" s="45"/>
      <c r="EP349" s="37"/>
      <c r="ER349" s="47"/>
      <c r="ES349" s="105" t="s">
        <v>35</v>
      </c>
      <c r="ET349" s="45">
        <f>ET347*$K357</f>
        <v>49860</v>
      </c>
      <c r="EU349" s="45"/>
      <c r="EV349" s="45"/>
      <c r="EW349" s="25" t="s">
        <v>34</v>
      </c>
      <c r="EX349" s="45">
        <f>SUM(FB291:FB343)</f>
        <v>8400</v>
      </c>
      <c r="EY349" s="107">
        <f>EX349/ET347</f>
        <v>0.10108303249097472</v>
      </c>
      <c r="EZ349" s="107"/>
      <c r="FA349" s="45"/>
      <c r="FB349" s="45"/>
      <c r="FC349" s="45"/>
      <c r="FD349" s="37"/>
      <c r="FF349" s="47"/>
      <c r="FG349" s="105" t="s">
        <v>35</v>
      </c>
      <c r="FH349" s="45">
        <f>FH347*$K357</f>
        <v>63600</v>
      </c>
      <c r="FI349" s="45"/>
      <c r="FJ349" s="45"/>
      <c r="FK349" s="25" t="s">
        <v>34</v>
      </c>
      <c r="FL349" s="45">
        <f>SUM(FP291:FP343)</f>
        <v>48480</v>
      </c>
      <c r="FM349" s="107">
        <f>FL349/FH347</f>
        <v>0.45735849056603772</v>
      </c>
      <c r="FN349" s="107"/>
      <c r="FO349" s="45"/>
      <c r="FP349" s="45"/>
      <c r="FQ349" s="45"/>
      <c r="FR349" s="37"/>
      <c r="FS349" s="29"/>
      <c r="FT349" s="47"/>
      <c r="FU349" s="105" t="s">
        <v>35</v>
      </c>
      <c r="FV349" s="45">
        <f>FV347*BB357</f>
        <v>0</v>
      </c>
      <c r="FW349" s="45"/>
      <c r="FX349" s="45"/>
      <c r="FY349" s="25" t="s">
        <v>34</v>
      </c>
      <c r="FZ349" s="45">
        <f>SUM(GD291:GD343)</f>
        <v>10000</v>
      </c>
      <c r="GA349" s="107">
        <f>FZ349/FV347</f>
        <v>0.21008403361344538</v>
      </c>
      <c r="GB349" s="107"/>
      <c r="GC349" s="45"/>
      <c r="GD349" s="45"/>
      <c r="GE349" s="45"/>
      <c r="GF349" s="37"/>
      <c r="GH349" s="47"/>
      <c r="GI349" s="105" t="s">
        <v>35</v>
      </c>
      <c r="GJ349" s="45">
        <f>GJ347*$K357</f>
        <v>12480</v>
      </c>
      <c r="GK349" s="45"/>
      <c r="GL349" s="45"/>
      <c r="GM349" s="25" t="s">
        <v>34</v>
      </c>
      <c r="GN349" s="45">
        <f>SUM(GR291:GR343)</f>
        <v>15120</v>
      </c>
      <c r="GO349" s="107">
        <f>GN349/GJ347</f>
        <v>0.72692307692307689</v>
      </c>
      <c r="GP349" s="107"/>
      <c r="GQ349" s="45"/>
      <c r="GR349" s="45"/>
      <c r="GS349" s="45"/>
      <c r="GT349" s="37"/>
      <c r="GU349" s="61"/>
      <c r="GV349" s="47"/>
      <c r="GW349" s="30"/>
      <c r="GX349" s="25" t="s">
        <v>35</v>
      </c>
      <c r="GY349" s="45">
        <f>GY347*$K357</f>
        <v>233940</v>
      </c>
      <c r="GZ349" s="45"/>
      <c r="HA349" s="45"/>
      <c r="HB349" s="25"/>
      <c r="HC349" s="45"/>
      <c r="HD349" s="45"/>
      <c r="HE349" s="319" t="s">
        <v>36</v>
      </c>
      <c r="HF349" s="319"/>
      <c r="HG349" s="45">
        <f>GY349-HG347</f>
        <v>137740</v>
      </c>
      <c r="HH349" s="107">
        <f>HG349/GY347</f>
        <v>0.35327006924852528</v>
      </c>
      <c r="HI349" s="37"/>
      <c r="HK349" s="47"/>
      <c r="HL349" s="25" t="s">
        <v>35</v>
      </c>
      <c r="HM349" s="45">
        <f>HM347*$K357</f>
        <v>69060</v>
      </c>
      <c r="HN349" s="45"/>
      <c r="HO349" s="45"/>
      <c r="HP349" s="25"/>
      <c r="HQ349" s="45"/>
      <c r="HR349" s="45"/>
      <c r="HS349" s="319" t="s">
        <v>36</v>
      </c>
      <c r="HT349" s="319"/>
      <c r="HU349" s="45">
        <f>HM349-HU347</f>
        <v>16372</v>
      </c>
      <c r="HV349" s="107">
        <f>HU349/HM347</f>
        <v>0.14224152910512597</v>
      </c>
      <c r="HW349" s="37"/>
      <c r="HX349" s="360"/>
      <c r="HY349" s="47"/>
      <c r="HZ349" s="25" t="s">
        <v>35</v>
      </c>
      <c r="IA349" s="45">
        <f>IA347*$K357</f>
        <v>116160</v>
      </c>
      <c r="IB349" s="45"/>
      <c r="IC349" s="45"/>
      <c r="ID349" s="25"/>
      <c r="IE349" s="45"/>
      <c r="IF349" s="45"/>
      <c r="IG349" s="319" t="s">
        <v>36</v>
      </c>
      <c r="IH349" s="319"/>
      <c r="II349" s="45">
        <f>IA349-II347</f>
        <v>74660</v>
      </c>
      <c r="IJ349" s="107">
        <f>II349/IA347</f>
        <v>0.38564049586776861</v>
      </c>
      <c r="IK349" s="37"/>
      <c r="IL349" s="29"/>
      <c r="IM349" s="47"/>
      <c r="IN349" s="25" t="s">
        <v>35</v>
      </c>
      <c r="IO349" s="45">
        <f>IO347*$K357</f>
        <v>63960</v>
      </c>
      <c r="IP349" s="45"/>
      <c r="IQ349" s="45"/>
      <c r="IR349" s="25"/>
      <c r="IS349" s="45"/>
      <c r="IT349" s="45"/>
      <c r="IU349" s="319" t="s">
        <v>36</v>
      </c>
      <c r="IV349" s="319"/>
      <c r="IW349" s="45">
        <f>IO349-IW347</f>
        <v>41860</v>
      </c>
      <c r="IX349" s="107">
        <f>IW349/IO347</f>
        <v>0.39268292682926831</v>
      </c>
      <c r="IY349" s="37"/>
      <c r="IZ349" s="61"/>
      <c r="JA349" s="47"/>
      <c r="JB349" s="25" t="s">
        <v>35</v>
      </c>
      <c r="JC349" s="45">
        <f>JC347*$K357</f>
        <v>54900</v>
      </c>
      <c r="JD349" s="45"/>
      <c r="JE349" s="45"/>
      <c r="JF349" s="25"/>
      <c r="JG349" s="45"/>
      <c r="JH349" s="45"/>
      <c r="JI349" s="319" t="s">
        <v>36</v>
      </c>
      <c r="JJ349" s="319"/>
      <c r="JK349" s="45">
        <f>JC349-JK347</f>
        <v>8200</v>
      </c>
      <c r="JL349" s="107">
        <f>JK349/JC347</f>
        <v>8.9617486338797819E-2</v>
      </c>
      <c r="JM349" s="37"/>
      <c r="JN349" s="29"/>
      <c r="JO349" s="47"/>
      <c r="JP349" s="25" t="s">
        <v>35</v>
      </c>
      <c r="JQ349" s="45">
        <f>JQ347*$K357</f>
        <v>60300</v>
      </c>
      <c r="JR349" s="45"/>
      <c r="JS349" s="45"/>
      <c r="JT349" s="25"/>
      <c r="JU349" s="45"/>
      <c r="JV349" s="45"/>
      <c r="JW349" s="319" t="s">
        <v>36</v>
      </c>
      <c r="JX349" s="319"/>
      <c r="JY349" s="45">
        <f>JQ349-JY347</f>
        <v>41644</v>
      </c>
      <c r="JZ349" s="107">
        <f>JY349/JQ347</f>
        <v>0.41436815920398012</v>
      </c>
      <c r="KA349" s="37"/>
      <c r="KB349" s="51"/>
      <c r="KC349" s="47"/>
      <c r="KD349" s="25" t="s">
        <v>35</v>
      </c>
      <c r="KE349" s="45">
        <f>KE347*K357</f>
        <v>87120</v>
      </c>
      <c r="KF349" s="45"/>
      <c r="KG349" s="45"/>
      <c r="KH349" s="25"/>
      <c r="KI349" s="45"/>
      <c r="KJ349" s="45"/>
      <c r="KK349" s="319" t="s">
        <v>36</v>
      </c>
      <c r="KL349" s="319"/>
      <c r="KM349" s="45">
        <f>KE349-KM347</f>
        <v>85630</v>
      </c>
      <c r="KN349" s="107">
        <f>KM349/KE347</f>
        <v>0.58973829201101924</v>
      </c>
      <c r="KO349" s="37"/>
      <c r="KP349" s="29"/>
      <c r="KQ349" s="47"/>
      <c r="KR349" s="25" t="s">
        <v>35</v>
      </c>
      <c r="KS349" s="45">
        <f>KS347*K357</f>
        <v>111840</v>
      </c>
      <c r="KT349" s="45"/>
      <c r="KU349" s="45"/>
      <c r="KV349" s="25"/>
      <c r="KW349" s="45"/>
      <c r="KX349" s="45"/>
      <c r="KY349" s="319" t="s">
        <v>36</v>
      </c>
      <c r="KZ349" s="319"/>
      <c r="LA349" s="45">
        <f>KS349-LA347</f>
        <v>82568</v>
      </c>
      <c r="LB349" s="107">
        <f>LA349/KS347</f>
        <v>0.44296137339055797</v>
      </c>
      <c r="LC349" s="37"/>
      <c r="LD349" s="29"/>
      <c r="LE349" s="47"/>
      <c r="LF349" s="25" t="s">
        <v>32</v>
      </c>
      <c r="LG349" s="45">
        <f>LG348/A348</f>
        <v>26691.666666666668</v>
      </c>
      <c r="LH349" s="45">
        <f>LG349*$A349</f>
        <v>640600</v>
      </c>
      <c r="LI349" s="45"/>
      <c r="LJ349" s="25"/>
      <c r="LK349" s="45"/>
      <c r="LL349" s="45"/>
      <c r="LM349" s="63"/>
      <c r="LN349" s="25" t="s">
        <v>36</v>
      </c>
      <c r="LO349" s="45">
        <f>LG350-LO348</f>
        <v>382360</v>
      </c>
      <c r="LP349" s="107">
        <f>LO349/LG348</f>
        <v>0.59687792694349051</v>
      </c>
      <c r="LQ349" s="37"/>
      <c r="LR349" s="29"/>
      <c r="LS349" s="47"/>
      <c r="LT349" s="105" t="s">
        <v>35</v>
      </c>
      <c r="LU349" s="45">
        <f>LU347*K357</f>
        <v>36840</v>
      </c>
      <c r="LV349" s="45"/>
      <c r="LW349" s="45"/>
      <c r="LX349" s="25" t="s">
        <v>34</v>
      </c>
      <c r="LY349" s="45">
        <f>SUM(MC291:MC343)</f>
        <v>22000</v>
      </c>
      <c r="LZ349" s="107">
        <f>LY349/LU347</f>
        <v>0.35830618892508143</v>
      </c>
      <c r="MA349" s="107"/>
      <c r="MB349" s="45"/>
      <c r="MC349" s="45"/>
      <c r="MD349" s="45"/>
      <c r="ME349" s="37"/>
      <c r="MF349" s="29"/>
      <c r="MG349" s="47"/>
      <c r="MH349" s="105" t="s">
        <v>35</v>
      </c>
      <c r="MI349" s="45">
        <f>MI347*$K357</f>
        <v>27480</v>
      </c>
      <c r="MJ349" s="45"/>
      <c r="MK349" s="45"/>
      <c r="ML349" s="25" t="s">
        <v>34</v>
      </c>
      <c r="MM349" s="45">
        <f>SUM(MQ291:MQ343)</f>
        <v>12100</v>
      </c>
      <c r="MN349" s="107">
        <f>MM349/MI347</f>
        <v>0.26419213973799127</v>
      </c>
      <c r="MO349" s="107"/>
      <c r="MP349" s="45"/>
      <c r="MQ349" s="45"/>
      <c r="MR349" s="45"/>
      <c r="MS349" s="37"/>
      <c r="MT349" s="29"/>
      <c r="MU349" s="47"/>
      <c r="MV349" s="105" t="s">
        <v>35</v>
      </c>
      <c r="MW349" s="45">
        <f>MW347*$K357</f>
        <v>11340</v>
      </c>
      <c r="MX349" s="45"/>
      <c r="MY349" s="45"/>
      <c r="MZ349" s="25" t="s">
        <v>34</v>
      </c>
      <c r="NA349" s="45">
        <f>SUM(NE291:NE343)</f>
        <v>25360</v>
      </c>
      <c r="NB349" s="107">
        <f>NA349/MW347</f>
        <v>1.3417989417989418</v>
      </c>
      <c r="NC349" s="107"/>
      <c r="ND349" s="45"/>
      <c r="NE349" s="45"/>
      <c r="NF349" s="45"/>
      <c r="NG349" s="37"/>
      <c r="NH349" s="29"/>
      <c r="NI349" s="47"/>
      <c r="NJ349" s="105" t="s">
        <v>35</v>
      </c>
      <c r="NK349" s="45">
        <f>NK347*$K357</f>
        <v>36300</v>
      </c>
      <c r="NL349" s="45"/>
      <c r="NM349" s="45"/>
      <c r="NN349" s="25" t="s">
        <v>34</v>
      </c>
      <c r="NO349" s="45">
        <f>SUM(NS291:NS343)</f>
        <v>14300</v>
      </c>
      <c r="NP349" s="107">
        <f>NO349/NK347</f>
        <v>0.23636363636363636</v>
      </c>
      <c r="NQ349" s="107"/>
      <c r="NR349" s="45"/>
      <c r="NS349" s="45"/>
      <c r="NT349" s="45"/>
      <c r="NU349" s="37"/>
    </row>
    <row r="350" spans="1:385" x14ac:dyDescent="0.25">
      <c r="A350" s="38"/>
      <c r="B350" s="39"/>
      <c r="C350" s="40"/>
      <c r="D350" s="40"/>
      <c r="E350" s="41"/>
      <c r="F350" s="41"/>
      <c r="G350" s="40"/>
      <c r="H350" s="42"/>
      <c r="I350" s="25" t="s">
        <v>37</v>
      </c>
      <c r="J350" s="45">
        <f>J419</f>
        <v>137000</v>
      </c>
      <c r="K350" s="45"/>
      <c r="L350" s="45"/>
      <c r="M350" s="25" t="s">
        <v>36</v>
      </c>
      <c r="N350" s="45">
        <f>J349-N349</f>
        <v>18555</v>
      </c>
      <c r="O350" s="107">
        <f>N350/J347</f>
        <v>0.39817596566523605</v>
      </c>
      <c r="P350" s="107"/>
      <c r="Q350" s="46"/>
      <c r="R350" s="46"/>
      <c r="S350" s="46"/>
      <c r="T350" s="37"/>
      <c r="U350" s="29"/>
      <c r="V350" s="47"/>
      <c r="W350" s="105" t="s">
        <v>37</v>
      </c>
      <c r="X350" s="45">
        <f>X419</f>
        <v>140200</v>
      </c>
      <c r="Y350" s="45"/>
      <c r="Z350" s="45"/>
      <c r="AA350" s="25" t="s">
        <v>36</v>
      </c>
      <c r="AB350" s="45">
        <f>X349-AB349</f>
        <v>9540</v>
      </c>
      <c r="AC350" s="107">
        <f>AB350/X347</f>
        <v>0.14196428571428571</v>
      </c>
      <c r="AD350" s="107"/>
      <c r="AE350" s="46"/>
      <c r="AF350" s="46"/>
      <c r="AG350" s="46"/>
      <c r="AH350" s="37"/>
      <c r="AI350" s="29"/>
      <c r="AJ350" s="47"/>
      <c r="AK350" s="25" t="s">
        <v>37</v>
      </c>
      <c r="AL350" s="45">
        <f>AL419</f>
        <v>128700</v>
      </c>
      <c r="AM350" s="45"/>
      <c r="AN350" s="45"/>
      <c r="AO350" s="25" t="s">
        <v>36</v>
      </c>
      <c r="AP350" s="45">
        <f>AL349-AP349</f>
        <v>56760</v>
      </c>
      <c r="AQ350" s="107">
        <f>AP350/AL347</f>
        <v>0.46909090909090911</v>
      </c>
      <c r="AR350" s="107"/>
      <c r="AS350" s="46"/>
      <c r="AT350" s="46"/>
      <c r="AU350" s="46"/>
      <c r="AV350" s="37"/>
      <c r="AW350" s="29"/>
      <c r="AX350" s="47"/>
      <c r="AY350" s="25" t="s">
        <v>35</v>
      </c>
      <c r="AZ350" s="45">
        <f>AZ347*K357</f>
        <v>579060</v>
      </c>
      <c r="BA350" s="45"/>
      <c r="BB350" s="45"/>
      <c r="BC350" s="25" t="s">
        <v>36</v>
      </c>
      <c r="BD350" s="45">
        <f>AZ350-BD349</f>
        <v>463560</v>
      </c>
      <c r="BE350" s="107">
        <f>BD350/AZ347</f>
        <v>0.48032328256139262</v>
      </c>
      <c r="BF350" s="107"/>
      <c r="BG350" s="46"/>
      <c r="BH350" s="46"/>
      <c r="BI350" s="46"/>
      <c r="BJ350" s="37"/>
      <c r="BK350" s="29"/>
      <c r="BL350" s="47"/>
      <c r="BM350" s="25" t="s">
        <v>37</v>
      </c>
      <c r="BN350" s="45">
        <f>BN419</f>
        <v>245600</v>
      </c>
      <c r="BO350" s="45"/>
      <c r="BP350" s="45"/>
      <c r="BQ350" s="25"/>
      <c r="BR350" s="45"/>
      <c r="BS350" s="45"/>
      <c r="BT350" s="325" t="s">
        <v>1190</v>
      </c>
      <c r="BU350" s="327"/>
      <c r="BV350" s="43" t="e">
        <f>(BQ323+BS323)*BU323+(BQ324+BS324)*BU324+(BQ325+BS325)*BU325+(BQ326+BS326)*BU326</f>
        <v>#VALUE!</v>
      </c>
      <c r="BW350" s="46"/>
      <c r="BX350" s="37"/>
      <c r="BY350" s="57"/>
      <c r="BZ350" s="47"/>
      <c r="CA350" s="25" t="s">
        <v>37</v>
      </c>
      <c r="CB350" s="45">
        <f>CB419</f>
        <v>171700</v>
      </c>
      <c r="CC350" s="45"/>
      <c r="CD350" s="45"/>
      <c r="CE350" s="25"/>
      <c r="CF350" s="45"/>
      <c r="CG350" s="71"/>
      <c r="CH350" s="325" t="s">
        <v>1190</v>
      </c>
      <c r="CI350" s="327"/>
      <c r="CJ350" s="43" t="e">
        <f>(CE323+CG323)*CI323+(CE324+CG324)*CI324+(CE325+CG325)*CI325+(CE326+CG326)*CI326</f>
        <v>#VALUE!</v>
      </c>
      <c r="CK350" s="46"/>
      <c r="CL350" s="37"/>
      <c r="CM350" s="29"/>
      <c r="CN350" s="47"/>
      <c r="CO350" s="25" t="s">
        <v>37</v>
      </c>
      <c r="CP350" s="45">
        <f>CP419</f>
        <v>195700</v>
      </c>
      <c r="CQ350" s="45"/>
      <c r="CR350" s="45"/>
      <c r="CS350" s="25"/>
      <c r="CT350" s="45"/>
      <c r="CU350" s="71"/>
      <c r="CV350" s="325" t="s">
        <v>1190</v>
      </c>
      <c r="CW350" s="327"/>
      <c r="CX350" s="43" t="e">
        <f>(CS323+CU323)*CW323+(CS324+CU324)*CW324+(CS325+CU325)*CW325+(CS326+CU326)*CW326</f>
        <v>#VALUE!</v>
      </c>
      <c r="CY350" s="46"/>
      <c r="CZ350" s="37"/>
      <c r="DA350" s="29"/>
      <c r="DB350" s="47"/>
      <c r="DC350" s="105" t="s">
        <v>37</v>
      </c>
      <c r="DD350" s="45">
        <f>DD419</f>
        <v>78400</v>
      </c>
      <c r="DE350" s="45"/>
      <c r="DF350" s="45"/>
      <c r="DG350" s="25" t="s">
        <v>36</v>
      </c>
      <c r="DH350" s="45">
        <f>DD349-DH349</f>
        <v>31725</v>
      </c>
      <c r="DI350" s="107">
        <f>DH350/DD347</f>
        <v>0.49882075471698112</v>
      </c>
      <c r="DJ350" s="107"/>
      <c r="DK350" s="46"/>
      <c r="DL350" s="46"/>
      <c r="DM350" s="46"/>
      <c r="DN350" s="37"/>
      <c r="DO350" s="29"/>
      <c r="DP350" s="47"/>
      <c r="DQ350" s="25" t="s">
        <v>37</v>
      </c>
      <c r="DR350" s="45">
        <f>DR419</f>
        <v>104500</v>
      </c>
      <c r="DS350" s="45"/>
      <c r="DT350" s="45"/>
      <c r="DU350" s="25" t="s">
        <v>36</v>
      </c>
      <c r="DV350" s="45">
        <f>DR349-DV349</f>
        <v>19086</v>
      </c>
      <c r="DW350" s="107">
        <f>DV350/DR347</f>
        <v>0.3482846715328467</v>
      </c>
      <c r="DX350" s="107"/>
      <c r="DY350" s="46"/>
      <c r="DZ350" s="46"/>
      <c r="EA350" s="46"/>
      <c r="EB350" s="37"/>
      <c r="ED350" s="47"/>
      <c r="EE350" s="105" t="s">
        <v>37</v>
      </c>
      <c r="EF350" s="45">
        <f>HN419</f>
        <v>71</v>
      </c>
      <c r="EG350" s="45"/>
      <c r="EH350" s="45"/>
      <c r="EI350" s="25" t="s">
        <v>36</v>
      </c>
      <c r="EJ350" s="45">
        <f>EF349-EJ349</f>
        <v>48435</v>
      </c>
      <c r="EK350" s="107">
        <f>EJ350/EF347</f>
        <v>0.39442182410423454</v>
      </c>
      <c r="EL350" s="107"/>
      <c r="EM350" s="46"/>
      <c r="EN350" s="46"/>
      <c r="EO350" s="46"/>
      <c r="EP350" s="37"/>
      <c r="ER350" s="47"/>
      <c r="ES350" s="105" t="s">
        <v>37</v>
      </c>
      <c r="ET350" s="45">
        <f>GJ419</f>
        <v>51200</v>
      </c>
      <c r="EU350" s="45"/>
      <c r="EV350" s="45"/>
      <c r="EW350" s="25" t="s">
        <v>36</v>
      </c>
      <c r="EX350" s="45">
        <f>ET349-EX349</f>
        <v>41460</v>
      </c>
      <c r="EY350" s="107">
        <f>EX350/ET347</f>
        <v>0.49891696750902526</v>
      </c>
      <c r="EZ350" s="107"/>
      <c r="FA350" s="46"/>
      <c r="FB350" s="46"/>
      <c r="FC350" s="46"/>
      <c r="FD350" s="37"/>
      <c r="FF350" s="47"/>
      <c r="FG350" s="105" t="s">
        <v>37</v>
      </c>
      <c r="FH350" s="45">
        <f>HM419</f>
        <v>189200</v>
      </c>
      <c r="FI350" s="45"/>
      <c r="FJ350" s="45"/>
      <c r="FK350" s="25" t="s">
        <v>36</v>
      </c>
      <c r="FL350" s="45">
        <f>FH349-FL349</f>
        <v>15120</v>
      </c>
      <c r="FM350" s="107">
        <f>FL350/FH347</f>
        <v>0.14264150943396225</v>
      </c>
      <c r="FN350" s="107"/>
      <c r="FO350" s="46"/>
      <c r="FP350" s="46"/>
      <c r="FQ350" s="46"/>
      <c r="FR350" s="37"/>
      <c r="FS350" s="29"/>
      <c r="FT350" s="47"/>
      <c r="FU350" s="105" t="s">
        <v>37</v>
      </c>
      <c r="FV350" s="45" t="str">
        <f>FG419</f>
        <v>合計</v>
      </c>
      <c r="FW350" s="45"/>
      <c r="FX350" s="45"/>
      <c r="FY350" s="25" t="s">
        <v>36</v>
      </c>
      <c r="FZ350" s="45">
        <f>FV349-FZ349</f>
        <v>-10000</v>
      </c>
      <c r="GA350" s="107">
        <f>FZ350/FV347</f>
        <v>-0.21008403361344538</v>
      </c>
      <c r="GB350" s="107"/>
      <c r="GC350" s="46"/>
      <c r="GD350" s="46"/>
      <c r="GE350" s="46"/>
      <c r="GF350" s="37"/>
      <c r="GH350" s="47"/>
      <c r="GI350" s="105" t="s">
        <v>37</v>
      </c>
      <c r="GJ350" s="45">
        <f>HA419</f>
        <v>0</v>
      </c>
      <c r="GK350" s="45"/>
      <c r="GL350" s="45"/>
      <c r="GM350" s="25" t="s">
        <v>36</v>
      </c>
      <c r="GN350" s="45">
        <f>GJ349-GN349</f>
        <v>-2640</v>
      </c>
      <c r="GO350" s="107">
        <f>GN350/GJ347</f>
        <v>-0.12692307692307692</v>
      </c>
      <c r="GP350" s="107"/>
      <c r="GQ350" s="46"/>
      <c r="GR350" s="46"/>
      <c r="GS350" s="46"/>
      <c r="GT350" s="37"/>
      <c r="GU350" s="61"/>
      <c r="GV350" s="47"/>
      <c r="GW350" s="30"/>
      <c r="GX350" s="25" t="s">
        <v>37</v>
      </c>
      <c r="GY350" s="45">
        <f>GY419</f>
        <v>740400</v>
      </c>
      <c r="GZ350" s="45"/>
      <c r="HA350" s="45"/>
      <c r="HB350" s="25"/>
      <c r="HC350" s="45"/>
      <c r="HD350" s="45"/>
      <c r="HE350" s="325" t="s">
        <v>1190</v>
      </c>
      <c r="HF350" s="327"/>
      <c r="HG350" s="43" t="e">
        <f>(HB323+HD323)*HF323+(HB324+HD324)*HF324+(HB325+HD325)*HF325+(HB326+HD326)*HF326</f>
        <v>#VALUE!</v>
      </c>
      <c r="HH350" s="46"/>
      <c r="HI350" s="37"/>
      <c r="HK350" s="47"/>
      <c r="HL350" s="25" t="s">
        <v>37</v>
      </c>
      <c r="HM350" s="45">
        <f>HM419</f>
        <v>189200</v>
      </c>
      <c r="HN350" s="45"/>
      <c r="HO350" s="45"/>
      <c r="HP350" s="25"/>
      <c r="HQ350" s="45"/>
      <c r="HR350" s="45"/>
      <c r="HS350" s="325" t="s">
        <v>1190</v>
      </c>
      <c r="HT350" s="327"/>
      <c r="HU350" s="43" t="e">
        <f>(HP323+HR323)*HT323+(HP324+HR324)*HT324+(HP325+HR325)*HT325+(HP326+HR326)*HT326</f>
        <v>#VALUE!</v>
      </c>
      <c r="HV350" s="46"/>
      <c r="HW350" s="37"/>
      <c r="HX350" s="360"/>
      <c r="HY350" s="47"/>
      <c r="HZ350" s="25" t="s">
        <v>37</v>
      </c>
      <c r="IA350" s="45">
        <f>IA419</f>
        <v>216600</v>
      </c>
      <c r="IB350" s="45"/>
      <c r="IC350" s="45"/>
      <c r="ID350" s="25"/>
      <c r="IE350" s="45"/>
      <c r="IF350" s="45"/>
      <c r="IG350" s="325" t="s">
        <v>1190</v>
      </c>
      <c r="IH350" s="327"/>
      <c r="II350" s="43" t="e">
        <f>(ID323+IF323)*IH323+(ID324+IF324)*IH324+(ID325+IF325)*IH325+(ID326+IF326)*IH326</f>
        <v>#VALUE!</v>
      </c>
      <c r="IJ350" s="46"/>
      <c r="IK350" s="37"/>
      <c r="IL350" s="29"/>
      <c r="IM350" s="47"/>
      <c r="IN350" s="25" t="s">
        <v>37</v>
      </c>
      <c r="IO350" s="45">
        <f>IO419</f>
        <v>156700</v>
      </c>
      <c r="IP350" s="45"/>
      <c r="IQ350" s="45"/>
      <c r="IR350" s="25"/>
      <c r="IS350" s="45"/>
      <c r="IT350" s="45"/>
      <c r="IU350" s="325" t="s">
        <v>1190</v>
      </c>
      <c r="IV350" s="327"/>
      <c r="IW350" s="43" t="e">
        <f>(IR323+IT323)*IV323+(IR324+IT324)*IV324+(IR325+IT325)*IV325+(IR326+IT326)*IV326</f>
        <v>#VALUE!</v>
      </c>
      <c r="IX350" s="46"/>
      <c r="IY350" s="37"/>
      <c r="IZ350" s="61"/>
      <c r="JA350" s="47"/>
      <c r="JB350" s="25" t="s">
        <v>37</v>
      </c>
      <c r="JC350" s="45">
        <f>JC419</f>
        <v>220200</v>
      </c>
      <c r="JD350" s="45"/>
      <c r="JE350" s="45"/>
      <c r="JF350" s="25"/>
      <c r="JG350" s="45"/>
      <c r="JH350" s="45"/>
      <c r="JI350" s="325" t="s">
        <v>1190</v>
      </c>
      <c r="JJ350" s="327"/>
      <c r="JK350" s="43" t="e">
        <f>(JF323+JH323)*JJ323+(JF324+JH324)*JJ324+(JF325+JH325)*JJ325+(JF326+JH326)*JJ326</f>
        <v>#VALUE!</v>
      </c>
      <c r="JL350" s="46"/>
      <c r="JM350" s="37"/>
      <c r="JN350" s="29"/>
      <c r="JO350" s="47"/>
      <c r="JP350" s="25" t="s">
        <v>37</v>
      </c>
      <c r="JQ350" s="45">
        <f>JQ419</f>
        <v>219900</v>
      </c>
      <c r="JR350" s="45"/>
      <c r="JS350" s="45"/>
      <c r="JT350" s="25"/>
      <c r="JU350" s="45"/>
      <c r="JV350" s="45"/>
      <c r="JW350" s="325" t="s">
        <v>1190</v>
      </c>
      <c r="JX350" s="327"/>
      <c r="JY350" s="43" t="e">
        <f>(JT323+JV323)*JX323+(JT324+JV324)*JX324+(JT325+JV325)*JX325+(JT326+JV326)*JX326</f>
        <v>#VALUE!</v>
      </c>
      <c r="JZ350" s="46"/>
      <c r="KA350" s="37"/>
      <c r="KB350" s="51"/>
      <c r="KC350" s="47"/>
      <c r="KD350" s="25" t="s">
        <v>37</v>
      </c>
      <c r="KE350" s="45">
        <f>KE419</f>
        <v>218300</v>
      </c>
      <c r="KF350" s="45"/>
      <c r="KG350" s="45"/>
      <c r="KH350" s="25"/>
      <c r="KI350" s="45"/>
      <c r="KJ350" s="71"/>
      <c r="KK350" s="325" t="s">
        <v>1190</v>
      </c>
      <c r="KL350" s="327"/>
      <c r="KM350" s="43" t="e">
        <f>(KH323+KJ323)*KL323+(KH324+KJ324)*KL324+(KH325+KJ325)*KL325+(KH326+KJ326)*KL326</f>
        <v>#VALUE!</v>
      </c>
      <c r="KN350" s="46"/>
      <c r="KO350" s="37"/>
      <c r="KP350" s="29"/>
      <c r="KQ350" s="47"/>
      <c r="KR350" s="25" t="s">
        <v>37</v>
      </c>
      <c r="KS350" s="45">
        <f>KS419</f>
        <v>230800</v>
      </c>
      <c r="KT350" s="45"/>
      <c r="KU350" s="45"/>
      <c r="KV350" s="25"/>
      <c r="KW350" s="45"/>
      <c r="KX350" s="45"/>
      <c r="KY350" s="325" t="s">
        <v>1190</v>
      </c>
      <c r="KZ350" s="327"/>
      <c r="LA350" s="43" t="e">
        <f>(KV323+KX323)*KZ323+(KV324+KX324)*KZ324+(KV325+KX325)*KZ325+(KV326+KX326)*KZ326</f>
        <v>#VALUE!</v>
      </c>
      <c r="LB350" s="46"/>
      <c r="LC350" s="37"/>
      <c r="LD350" s="29"/>
      <c r="LE350" s="47"/>
      <c r="LF350" s="25" t="s">
        <v>35</v>
      </c>
      <c r="LG350" s="45">
        <f>LG348*K357</f>
        <v>384360</v>
      </c>
      <c r="LH350" s="45"/>
      <c r="LI350" s="45"/>
      <c r="LJ350" s="25"/>
      <c r="LK350" s="45"/>
      <c r="LL350" s="45"/>
      <c r="LM350" s="71"/>
      <c r="LN350" s="319" t="s">
        <v>33</v>
      </c>
      <c r="LO350" s="328"/>
      <c r="LP350" s="107">
        <f>LO348/LG348</f>
        <v>3.1220730565095223E-3</v>
      </c>
      <c r="LQ350" s="37"/>
      <c r="LR350" s="29"/>
      <c r="LS350" s="47"/>
      <c r="LT350" s="105" t="s">
        <v>37</v>
      </c>
      <c r="LU350" s="45">
        <f>LU419</f>
        <v>134500</v>
      </c>
      <c r="LV350" s="45"/>
      <c r="LW350" s="45"/>
      <c r="LX350" s="25" t="s">
        <v>36</v>
      </c>
      <c r="LY350" s="45">
        <f>LU349-LY349</f>
        <v>14840</v>
      </c>
      <c r="LZ350" s="107">
        <f>LY350/LU347</f>
        <v>0.24169381107491858</v>
      </c>
      <c r="MA350" s="107"/>
      <c r="MB350" s="46"/>
      <c r="MC350" s="46"/>
      <c r="MD350" s="46"/>
      <c r="ME350" s="37"/>
      <c r="MF350" s="29"/>
      <c r="MG350" s="47"/>
      <c r="MH350" s="105" t="s">
        <v>37</v>
      </c>
      <c r="MI350" s="45">
        <f>MI419</f>
        <v>109200</v>
      </c>
      <c r="MJ350" s="45"/>
      <c r="MK350" s="45"/>
      <c r="ML350" s="25" t="s">
        <v>36</v>
      </c>
      <c r="MM350" s="45">
        <f>MI349-MM349</f>
        <v>15380</v>
      </c>
      <c r="MN350" s="107">
        <f>MM350/MI347</f>
        <v>0.33580786026200871</v>
      </c>
      <c r="MO350" s="107"/>
      <c r="MP350" s="46"/>
      <c r="MQ350" s="46"/>
      <c r="MR350" s="46"/>
      <c r="MS350" s="37"/>
      <c r="MT350" s="29"/>
      <c r="MU350" s="47"/>
      <c r="MV350" s="105" t="s">
        <v>37</v>
      </c>
      <c r="MW350" s="45">
        <f>MW419</f>
        <v>32100</v>
      </c>
      <c r="MX350" s="45"/>
      <c r="MY350" s="45"/>
      <c r="MZ350" s="25" t="s">
        <v>36</v>
      </c>
      <c r="NA350" s="45">
        <f>MW349-NA349</f>
        <v>-14020</v>
      </c>
      <c r="NB350" s="107">
        <f>NA350/MW347</f>
        <v>-0.74179894179894179</v>
      </c>
      <c r="NC350" s="107"/>
      <c r="ND350" s="46"/>
      <c r="NE350" s="46"/>
      <c r="NF350" s="46"/>
      <c r="NG350" s="37"/>
      <c r="NH350" s="29"/>
      <c r="NI350" s="47"/>
      <c r="NJ350" s="105" t="s">
        <v>37</v>
      </c>
      <c r="NK350" s="45">
        <f>NK419</f>
        <v>130600</v>
      </c>
      <c r="NL350" s="45"/>
      <c r="NM350" s="45"/>
      <c r="NN350" s="25" t="s">
        <v>36</v>
      </c>
      <c r="NO350" s="45">
        <f>NK349-NO349</f>
        <v>22000</v>
      </c>
      <c r="NP350" s="107">
        <f>NO350/NK347</f>
        <v>0.36363636363636365</v>
      </c>
      <c r="NQ350" s="107"/>
      <c r="NR350" s="46"/>
      <c r="NS350" s="46"/>
      <c r="NT350" s="46"/>
      <c r="NU350" s="37"/>
    </row>
    <row r="351" spans="1:385" x14ac:dyDescent="0.25">
      <c r="A351" s="38"/>
      <c r="B351" s="39"/>
      <c r="C351" s="40"/>
      <c r="D351" s="40"/>
      <c r="E351" s="41"/>
      <c r="F351" s="41"/>
      <c r="G351" s="40"/>
      <c r="H351" s="42"/>
      <c r="I351" s="45"/>
      <c r="J351" s="45"/>
      <c r="K351" s="45"/>
      <c r="L351" s="45"/>
      <c r="M351" s="319" t="s">
        <v>1190</v>
      </c>
      <c r="N351" s="326"/>
      <c r="O351" s="45" t="e">
        <f>(M299+O299)*Q299</f>
        <v>#VALUE!</v>
      </c>
      <c r="P351" s="45"/>
      <c r="Q351" s="46"/>
      <c r="R351" s="46"/>
      <c r="S351" s="46"/>
      <c r="T351" s="37"/>
      <c r="U351" s="29"/>
      <c r="V351" s="47"/>
      <c r="W351" s="67"/>
      <c r="X351" s="45"/>
      <c r="Y351" s="45"/>
      <c r="Z351" s="45"/>
      <c r="AA351" s="319" t="s">
        <v>1190</v>
      </c>
      <c r="AB351" s="326"/>
      <c r="AC351" s="45" t="e">
        <f>(AA299+AC299)*AE299</f>
        <v>#VALUE!</v>
      </c>
      <c r="AD351" s="45"/>
      <c r="AE351" s="46"/>
      <c r="AF351" s="46"/>
      <c r="AG351" s="46"/>
      <c r="AH351" s="37"/>
      <c r="AI351" s="29"/>
      <c r="AJ351" s="47"/>
      <c r="AK351" s="45"/>
      <c r="AL351" s="45"/>
      <c r="AM351" s="45"/>
      <c r="AN351" s="45"/>
      <c r="AO351" s="319" t="s">
        <v>1190</v>
      </c>
      <c r="AP351" s="326"/>
      <c r="AQ351" s="45" t="e">
        <f>(AO299+AQ299)*AS299</f>
        <v>#VALUE!</v>
      </c>
      <c r="AR351" s="45"/>
      <c r="AS351" s="46"/>
      <c r="AT351" s="46"/>
      <c r="AU351" s="46"/>
      <c r="AV351" s="37"/>
      <c r="AW351" s="29"/>
      <c r="AX351" s="47"/>
      <c r="AY351" s="111" t="s">
        <v>37</v>
      </c>
      <c r="AZ351" s="99">
        <f>AZ419</f>
        <v>426100</v>
      </c>
      <c r="BA351" s="45"/>
      <c r="BB351" s="45"/>
      <c r="BC351" s="319" t="s">
        <v>1190</v>
      </c>
      <c r="BD351" s="326"/>
      <c r="BE351" s="45" t="e">
        <f>(BC299+BE299)*BG299</f>
        <v>#VALUE!</v>
      </c>
      <c r="BF351" s="45"/>
      <c r="BG351" s="46"/>
      <c r="BH351" s="46"/>
      <c r="BI351" s="46"/>
      <c r="BJ351" s="37"/>
      <c r="BK351" s="29"/>
      <c r="BL351" s="47"/>
      <c r="BM351" s="45"/>
      <c r="BN351" s="99"/>
      <c r="BO351" s="45"/>
      <c r="BP351" s="45"/>
      <c r="BQ351" s="25"/>
      <c r="BR351" s="45"/>
      <c r="BS351" s="45"/>
      <c r="BT351" s="114"/>
      <c r="BU351" s="105"/>
      <c r="BV351" s="46"/>
      <c r="BW351" s="46"/>
      <c r="BX351" s="37"/>
      <c r="BY351" s="57"/>
      <c r="BZ351" s="47"/>
      <c r="CA351" s="45"/>
      <c r="CB351" s="45"/>
      <c r="CC351" s="45"/>
      <c r="CD351" s="45"/>
      <c r="CE351" s="25"/>
      <c r="CF351" s="45"/>
      <c r="CG351" s="71"/>
      <c r="CH351" s="115"/>
      <c r="CI351" s="112"/>
      <c r="CJ351" s="67"/>
      <c r="CK351" s="46"/>
      <c r="CL351" s="37"/>
      <c r="CM351" s="29"/>
      <c r="CN351" s="47"/>
      <c r="CO351" s="45"/>
      <c r="CP351" s="45"/>
      <c r="CQ351" s="45"/>
      <c r="CR351" s="45"/>
      <c r="CS351" s="25"/>
      <c r="CT351" s="45"/>
      <c r="CU351" s="71"/>
      <c r="CV351" s="115"/>
      <c r="CW351" s="112"/>
      <c r="CX351" s="67"/>
      <c r="CY351" s="46"/>
      <c r="CZ351" s="37"/>
      <c r="DA351" s="29"/>
      <c r="DB351" s="47"/>
      <c r="DC351" s="67"/>
      <c r="DD351" s="45"/>
      <c r="DE351" s="45"/>
      <c r="DF351" s="45"/>
      <c r="DG351" s="319" t="s">
        <v>1190</v>
      </c>
      <c r="DH351" s="326"/>
      <c r="DI351" s="45" t="e">
        <f>(DG299+DI299)*DK299</f>
        <v>#VALUE!</v>
      </c>
      <c r="DJ351" s="45"/>
      <c r="DK351" s="46"/>
      <c r="DL351" s="46"/>
      <c r="DM351" s="46"/>
      <c r="DN351" s="37"/>
      <c r="DO351" s="29"/>
      <c r="DP351" s="47"/>
      <c r="DU351" s="319" t="s">
        <v>1190</v>
      </c>
      <c r="DV351" s="326"/>
      <c r="DW351" s="45" t="e">
        <f>(DU299+DW299)*DY299</f>
        <v>#VALUE!</v>
      </c>
      <c r="DX351" s="45"/>
      <c r="DY351" s="46"/>
      <c r="DZ351" s="46"/>
      <c r="EA351" s="46"/>
      <c r="EB351" s="37"/>
      <c r="ED351" s="47"/>
      <c r="EE351" s="67"/>
      <c r="EF351" s="45"/>
      <c r="EG351" s="45"/>
      <c r="EH351" s="45"/>
      <c r="EI351" s="319" t="s">
        <v>1190</v>
      </c>
      <c r="EJ351" s="326"/>
      <c r="EK351" s="45" t="e">
        <f>(EI299+EK299)*EM299</f>
        <v>#VALUE!</v>
      </c>
      <c r="EL351" s="45"/>
      <c r="EM351" s="46"/>
      <c r="EN351" s="46"/>
      <c r="EO351" s="46"/>
      <c r="EP351" s="37"/>
      <c r="ER351" s="47"/>
      <c r="ES351" s="67"/>
      <c r="ET351" s="45"/>
      <c r="EU351" s="45"/>
      <c r="EV351" s="45"/>
      <c r="EW351" s="319" t="s">
        <v>1190</v>
      </c>
      <c r="EX351" s="326"/>
      <c r="EY351" s="45" t="e">
        <f>(EW299+EY299)*FA299</f>
        <v>#VALUE!</v>
      </c>
      <c r="EZ351" s="45"/>
      <c r="FA351" s="46"/>
      <c r="FB351" s="46"/>
      <c r="FC351" s="46"/>
      <c r="FD351" s="37"/>
      <c r="FF351" s="47"/>
      <c r="FG351" s="67"/>
      <c r="FH351" s="45"/>
      <c r="FI351" s="45"/>
      <c r="FJ351" s="45"/>
      <c r="FK351" s="319" t="s">
        <v>1190</v>
      </c>
      <c r="FL351" s="326"/>
      <c r="FM351" s="45" t="e">
        <f>(FK299+FM299)*FO299</f>
        <v>#VALUE!</v>
      </c>
      <c r="FN351" s="45"/>
      <c r="FO351" s="46"/>
      <c r="FP351" s="46"/>
      <c r="FQ351" s="46"/>
      <c r="FR351" s="37"/>
      <c r="FS351" s="29"/>
      <c r="FT351" s="47"/>
      <c r="FU351" s="67"/>
      <c r="FV351" s="45"/>
      <c r="FW351" s="45"/>
      <c r="FX351" s="45"/>
      <c r="FY351" s="319" t="s">
        <v>1190</v>
      </c>
      <c r="FZ351" s="326"/>
      <c r="GA351" s="45" t="e">
        <f>(FY299+GA299)*GC299</f>
        <v>#VALUE!</v>
      </c>
      <c r="GB351" s="45"/>
      <c r="GC351" s="46"/>
      <c r="GD351" s="46"/>
      <c r="GE351" s="46"/>
      <c r="GF351" s="37"/>
      <c r="GH351" s="47"/>
      <c r="GI351" s="67"/>
      <c r="GJ351" s="45"/>
      <c r="GK351" s="45"/>
      <c r="GL351" s="45"/>
      <c r="GM351" s="319" t="s">
        <v>1190</v>
      </c>
      <c r="GN351" s="326"/>
      <c r="GO351" s="45" t="e">
        <f>(GM299+GO299)*GQ299</f>
        <v>#VALUE!</v>
      </c>
      <c r="GP351" s="45"/>
      <c r="GQ351" s="46"/>
      <c r="GR351" s="46"/>
      <c r="GS351" s="46"/>
      <c r="GT351" s="37"/>
      <c r="GU351" s="61"/>
      <c r="GV351" s="47"/>
      <c r="GW351" s="30"/>
      <c r="GX351" s="45"/>
      <c r="GY351" s="45"/>
      <c r="GZ351" s="45"/>
      <c r="HA351" s="45"/>
      <c r="HB351" s="25"/>
      <c r="HC351" s="45"/>
      <c r="HD351" s="45"/>
      <c r="HE351" s="71"/>
      <c r="HF351" s="112"/>
      <c r="HG351" s="67"/>
      <c r="HH351" s="46"/>
      <c r="HI351" s="37"/>
      <c r="HK351" s="47"/>
      <c r="HL351" s="45"/>
      <c r="HM351" s="45"/>
      <c r="HN351" s="45"/>
      <c r="HO351" s="45"/>
      <c r="HP351" s="25"/>
      <c r="HQ351" s="45"/>
      <c r="HR351" s="45"/>
      <c r="HS351" s="71"/>
      <c r="HT351" s="112"/>
      <c r="HU351" s="67"/>
      <c r="HV351" s="46"/>
      <c r="HW351" s="37"/>
      <c r="HX351" s="360"/>
      <c r="HY351" s="47"/>
      <c r="HZ351" s="45"/>
      <c r="IA351" s="99"/>
      <c r="IB351" s="45"/>
      <c r="IC351" s="45"/>
      <c r="ID351" s="25"/>
      <c r="IE351" s="45"/>
      <c r="IF351" s="45"/>
      <c r="IG351" s="116"/>
      <c r="IH351" s="105"/>
      <c r="II351" s="46"/>
      <c r="IJ351" s="46"/>
      <c r="IK351" s="37"/>
      <c r="IL351" s="29"/>
      <c r="IM351" s="47"/>
      <c r="IN351" s="45"/>
      <c r="IO351" s="45"/>
      <c r="IP351" s="45"/>
      <c r="IQ351" s="45"/>
      <c r="IR351" s="25"/>
      <c r="IS351" s="45"/>
      <c r="IT351" s="45"/>
      <c r="IU351" s="71"/>
      <c r="IV351" s="112"/>
      <c r="IW351" s="67"/>
      <c r="IX351" s="46"/>
      <c r="IY351" s="37"/>
      <c r="IZ351" s="61"/>
      <c r="JA351" s="47"/>
      <c r="JB351" s="45"/>
      <c r="JC351" s="99"/>
      <c r="JD351" s="45"/>
      <c r="JE351" s="45"/>
      <c r="JF351" s="25"/>
      <c r="JG351" s="45"/>
      <c r="JH351" s="45"/>
      <c r="JI351" s="116"/>
      <c r="JJ351" s="105"/>
      <c r="JK351" s="46"/>
      <c r="JL351" s="46"/>
      <c r="JM351" s="37"/>
      <c r="JN351" s="29"/>
      <c r="JO351" s="47"/>
      <c r="JP351" s="45"/>
      <c r="JQ351" s="45"/>
      <c r="JR351" s="45"/>
      <c r="JS351" s="45"/>
      <c r="JT351" s="25"/>
      <c r="JU351" s="45"/>
      <c r="JV351" s="45"/>
      <c r="JW351" s="71"/>
      <c r="JX351" s="112"/>
      <c r="JY351" s="67"/>
      <c r="JZ351" s="46"/>
      <c r="KA351" s="37"/>
      <c r="KB351" s="51"/>
      <c r="KC351" s="47"/>
      <c r="KD351" s="45"/>
      <c r="KE351" s="45"/>
      <c r="KF351" s="45"/>
      <c r="KG351" s="45"/>
      <c r="KH351" s="25"/>
      <c r="KI351" s="45"/>
      <c r="KJ351" s="71"/>
      <c r="KK351" s="59"/>
      <c r="KL351" s="112"/>
      <c r="KM351" s="67"/>
      <c r="KN351" s="46"/>
      <c r="KO351" s="37"/>
      <c r="KP351" s="29"/>
      <c r="KQ351" s="47"/>
      <c r="KR351" s="45"/>
      <c r="KS351" s="45"/>
      <c r="KT351" s="45"/>
      <c r="KU351" s="45"/>
      <c r="KV351" s="25"/>
      <c r="KW351" s="45"/>
      <c r="KX351" s="45"/>
      <c r="KY351" s="113"/>
      <c r="KZ351" s="112"/>
      <c r="LA351" s="67"/>
      <c r="LB351" s="46"/>
      <c r="LC351" s="37"/>
      <c r="LD351" s="29"/>
      <c r="LE351" s="47"/>
      <c r="LF351" s="25" t="s">
        <v>37</v>
      </c>
      <c r="LG351" s="45">
        <f>LG420</f>
        <v>339200</v>
      </c>
      <c r="LH351" s="45"/>
      <c r="LI351" s="45"/>
      <c r="LJ351" s="25"/>
      <c r="LK351" s="45"/>
      <c r="LL351" s="71"/>
      <c r="LM351" s="26"/>
      <c r="LN351" s="325" t="s">
        <v>1190</v>
      </c>
      <c r="LO351" s="327"/>
      <c r="LP351" s="43" t="e">
        <f>(LJ315+LL315)*LN315+(LJ316+LL316)*LN316+(LJ317+LL317)*LN317</f>
        <v>#VALUE!</v>
      </c>
      <c r="LQ351" s="37"/>
      <c r="LR351" s="29"/>
      <c r="LS351" s="47"/>
      <c r="LT351" s="67"/>
      <c r="LU351" s="45"/>
      <c r="LV351" s="45"/>
      <c r="LW351" s="45"/>
      <c r="LX351" s="319" t="s">
        <v>1190</v>
      </c>
      <c r="LY351" s="326"/>
      <c r="LZ351" s="45" t="e">
        <f>(LX299+LZ299)*MB299</f>
        <v>#VALUE!</v>
      </c>
      <c r="MA351" s="45"/>
      <c r="MB351" s="46"/>
      <c r="MC351" s="46"/>
      <c r="MD351" s="46"/>
      <c r="ME351" s="37"/>
      <c r="MF351" s="29"/>
      <c r="MG351" s="47"/>
      <c r="MH351" s="67"/>
      <c r="MI351" s="45"/>
      <c r="MJ351" s="45"/>
      <c r="MK351" s="45"/>
      <c r="ML351" s="319" t="s">
        <v>1190</v>
      </c>
      <c r="MM351" s="326"/>
      <c r="MN351" s="45" t="e">
        <f>(ML299+MN299)*MP299</f>
        <v>#VALUE!</v>
      </c>
      <c r="MO351" s="45"/>
      <c r="MP351" s="46"/>
      <c r="MQ351" s="46"/>
      <c r="MR351" s="46"/>
      <c r="MS351" s="37"/>
      <c r="MT351" s="29"/>
      <c r="MU351" s="47"/>
      <c r="MV351" s="67"/>
      <c r="MW351" s="45"/>
      <c r="MX351" s="45"/>
      <c r="MY351" s="45"/>
      <c r="MZ351" s="319" t="s">
        <v>1190</v>
      </c>
      <c r="NA351" s="326"/>
      <c r="NB351" s="45" t="e">
        <f>(MZ299+NB299)*ND299</f>
        <v>#VALUE!</v>
      </c>
      <c r="NC351" s="45"/>
      <c r="ND351" s="46"/>
      <c r="NE351" s="46"/>
      <c r="NF351" s="46"/>
      <c r="NG351" s="37"/>
      <c r="NH351" s="29"/>
      <c r="NI351" s="47"/>
      <c r="NJ351" s="67"/>
      <c r="NK351" s="45"/>
      <c r="NL351" s="45"/>
      <c r="NM351" s="45"/>
      <c r="NN351" s="319" t="s">
        <v>1190</v>
      </c>
      <c r="NO351" s="326"/>
      <c r="NP351" s="45" t="e">
        <f>(NN299+NP299)*NR299</f>
        <v>#VALUE!</v>
      </c>
      <c r="NQ351" s="45"/>
      <c r="NR351" s="46"/>
      <c r="NS351" s="46"/>
      <c r="NT351" s="46"/>
      <c r="NU351" s="37"/>
    </row>
    <row r="352" spans="1:385" x14ac:dyDescent="0.25">
      <c r="A352" s="38"/>
      <c r="B352" s="39"/>
      <c r="C352" s="40"/>
      <c r="D352" s="40"/>
      <c r="E352" s="41"/>
      <c r="F352" s="41"/>
      <c r="G352" s="40"/>
      <c r="H352" s="42"/>
      <c r="I352" s="45"/>
      <c r="J352" s="45"/>
      <c r="K352" s="45"/>
      <c r="L352" s="45"/>
      <c r="M352" s="25"/>
      <c r="N352" s="45"/>
      <c r="O352" s="45"/>
      <c r="P352" s="45"/>
      <c r="Q352" s="46"/>
      <c r="R352" s="46"/>
      <c r="S352" s="46"/>
      <c r="T352" s="37"/>
      <c r="U352" s="29"/>
      <c r="V352" s="47"/>
      <c r="W352" s="67"/>
      <c r="X352" s="45"/>
      <c r="Y352" s="45"/>
      <c r="Z352" s="45"/>
      <c r="AA352" s="25"/>
      <c r="AB352" s="45"/>
      <c r="AC352" s="45"/>
      <c r="AD352" s="45"/>
      <c r="AE352" s="46"/>
      <c r="AF352" s="46"/>
      <c r="AG352" s="46"/>
      <c r="AH352" s="37"/>
      <c r="AI352" s="29"/>
      <c r="AJ352" s="47"/>
      <c r="AK352" s="45"/>
      <c r="AL352" s="45"/>
      <c r="AM352" s="45"/>
      <c r="AN352" s="45"/>
      <c r="AO352" s="25"/>
      <c r="AP352" s="45"/>
      <c r="AQ352" s="45"/>
      <c r="AR352" s="45"/>
      <c r="AS352" s="46"/>
      <c r="AT352" s="46"/>
      <c r="AU352" s="46"/>
      <c r="AV352" s="37"/>
      <c r="AW352" s="29"/>
      <c r="AX352" s="117"/>
      <c r="AY352" s="118"/>
      <c r="AZ352" s="118"/>
      <c r="BA352" s="67"/>
      <c r="BB352" s="45"/>
      <c r="BC352" s="25"/>
      <c r="BD352" s="45"/>
      <c r="BE352" s="107"/>
      <c r="BF352" s="107"/>
      <c r="BG352" s="46"/>
      <c r="BH352" s="46"/>
      <c r="BI352" s="46"/>
      <c r="BJ352" s="37"/>
      <c r="BK352" s="29"/>
      <c r="BL352" s="47"/>
      <c r="BM352" s="45"/>
      <c r="BN352" s="99"/>
      <c r="BO352" s="45"/>
      <c r="BP352" s="45"/>
      <c r="BQ352" s="25"/>
      <c r="BR352" s="45"/>
      <c r="BS352" s="45"/>
      <c r="BT352" s="114"/>
      <c r="BU352" s="124"/>
      <c r="BV352" s="46"/>
      <c r="BW352" s="46"/>
      <c r="BX352" s="37"/>
      <c r="BY352" s="57"/>
      <c r="BZ352" s="47"/>
      <c r="CA352" s="45"/>
      <c r="CB352" s="45"/>
      <c r="CC352" s="45"/>
      <c r="CD352" s="45"/>
      <c r="CE352" s="25"/>
      <c r="CF352" s="45"/>
      <c r="CG352" s="45"/>
      <c r="CH352" s="125"/>
      <c r="CI352" s="120"/>
      <c r="CJ352" s="121" t="s">
        <v>1191</v>
      </c>
      <c r="CK352" s="46"/>
      <c r="CL352" s="37"/>
      <c r="CM352" s="29"/>
      <c r="CN352" s="47"/>
      <c r="CO352" s="45"/>
      <c r="CP352" s="45"/>
      <c r="CQ352" s="45"/>
      <c r="CR352" s="45"/>
      <c r="CS352" s="25"/>
      <c r="CT352" s="45"/>
      <c r="CU352" s="45"/>
      <c r="CV352" s="125"/>
      <c r="CW352" s="120"/>
      <c r="CX352" s="121" t="s">
        <v>1191</v>
      </c>
      <c r="CY352" s="46"/>
      <c r="CZ352" s="37"/>
      <c r="DA352" s="29"/>
      <c r="DB352" s="47"/>
      <c r="DC352" s="67"/>
      <c r="DD352" s="45"/>
      <c r="DE352" s="45"/>
      <c r="DF352" s="45"/>
      <c r="DG352" s="25"/>
      <c r="DH352" s="45"/>
      <c r="DI352" s="45"/>
      <c r="DJ352" s="45"/>
      <c r="DK352" s="46"/>
      <c r="DL352" s="46"/>
      <c r="DM352" s="46"/>
      <c r="DN352" s="37"/>
      <c r="DO352" s="29"/>
      <c r="DP352" s="47"/>
      <c r="DQ352" s="25"/>
      <c r="DR352" s="45"/>
      <c r="DS352" s="45"/>
      <c r="DT352" s="45"/>
      <c r="DU352" s="25"/>
      <c r="DV352" s="45"/>
      <c r="DW352" s="107"/>
      <c r="DX352" s="107"/>
      <c r="DY352" s="46"/>
      <c r="DZ352" s="46"/>
      <c r="EA352" s="46"/>
      <c r="EB352" s="37"/>
      <c r="ED352" s="47"/>
      <c r="EE352" s="67"/>
      <c r="EF352" s="45"/>
      <c r="EG352" s="45"/>
      <c r="EH352" s="45"/>
      <c r="EI352" s="25"/>
      <c r="EJ352" s="45"/>
      <c r="EK352" s="45"/>
      <c r="EL352" s="45"/>
      <c r="EM352" s="46"/>
      <c r="EN352" s="46"/>
      <c r="EO352" s="46"/>
      <c r="EP352" s="37"/>
      <c r="ER352" s="47"/>
      <c r="ES352" s="67"/>
      <c r="ET352" s="45"/>
      <c r="EU352" s="45"/>
      <c r="EV352" s="45"/>
      <c r="EW352" s="25"/>
      <c r="EX352" s="45"/>
      <c r="EY352" s="45"/>
      <c r="EZ352" s="45"/>
      <c r="FA352" s="46"/>
      <c r="FB352" s="46"/>
      <c r="FC352" s="46"/>
      <c r="FD352" s="37"/>
      <c r="FF352" s="47"/>
      <c r="FG352" s="67"/>
      <c r="FH352" s="45"/>
      <c r="FI352" s="45"/>
      <c r="FJ352" s="45"/>
      <c r="FK352" s="25"/>
      <c r="FL352" s="45"/>
      <c r="FM352" s="45"/>
      <c r="FN352" s="45"/>
      <c r="FO352" s="46"/>
      <c r="FP352" s="46"/>
      <c r="FQ352" s="46"/>
      <c r="FR352" s="37"/>
      <c r="FS352" s="29"/>
      <c r="FT352" s="47"/>
      <c r="FU352" s="67"/>
      <c r="FV352" s="45"/>
      <c r="FW352" s="45"/>
      <c r="FX352" s="45"/>
      <c r="FY352" s="25"/>
      <c r="FZ352" s="45"/>
      <c r="GA352" s="45"/>
      <c r="GB352" s="45"/>
      <c r="GC352" s="46"/>
      <c r="GD352" s="46"/>
      <c r="GE352" s="46"/>
      <c r="GF352" s="37"/>
      <c r="GH352" s="47"/>
      <c r="GI352" s="67"/>
      <c r="GJ352" s="45"/>
      <c r="GK352" s="45"/>
      <c r="GL352" s="45"/>
      <c r="GM352" s="25"/>
      <c r="GN352" s="45"/>
      <c r="GO352" s="45"/>
      <c r="GP352" s="45"/>
      <c r="GQ352" s="46"/>
      <c r="GR352" s="46"/>
      <c r="GS352" s="46"/>
      <c r="GT352" s="37"/>
      <c r="GU352" s="61"/>
      <c r="GV352" s="47"/>
      <c r="GW352" s="30"/>
      <c r="GX352" s="45"/>
      <c r="GY352" s="45"/>
      <c r="GZ352" s="45"/>
      <c r="HA352" s="45"/>
      <c r="HB352" s="25"/>
      <c r="HC352" s="45"/>
      <c r="HD352" s="45"/>
      <c r="HE352" s="126"/>
      <c r="HF352" s="120"/>
      <c r="HG352" s="123"/>
      <c r="HH352" s="46"/>
      <c r="HI352" s="37"/>
      <c r="HK352" s="47"/>
      <c r="HL352" s="45"/>
      <c r="HM352" s="45"/>
      <c r="HN352" s="45"/>
      <c r="HO352" s="45"/>
      <c r="HP352" s="25"/>
      <c r="HQ352" s="45"/>
      <c r="HR352" s="45"/>
      <c r="HS352" s="126"/>
      <c r="HT352" s="120"/>
      <c r="HU352" s="123"/>
      <c r="HV352" s="46"/>
      <c r="HW352" s="37"/>
      <c r="HX352" s="360"/>
      <c r="HY352" s="47"/>
      <c r="HZ352" s="45"/>
      <c r="IA352" s="99"/>
      <c r="IB352" s="45"/>
      <c r="IC352" s="45"/>
      <c r="ID352" s="25"/>
      <c r="IE352" s="45"/>
      <c r="IF352" s="45"/>
      <c r="IG352" s="116"/>
      <c r="IH352" s="124"/>
      <c r="II352" s="46"/>
      <c r="IJ352" s="46"/>
      <c r="IK352" s="37"/>
      <c r="IL352" s="29"/>
      <c r="IM352" s="47"/>
      <c r="IN352" s="45"/>
      <c r="IO352" s="45"/>
      <c r="IP352" s="45"/>
      <c r="IQ352" s="45"/>
      <c r="IR352" s="25"/>
      <c r="IS352" s="45"/>
      <c r="IT352" s="45"/>
      <c r="IU352" s="126"/>
      <c r="IV352" s="120"/>
      <c r="IW352" s="123"/>
      <c r="IX352" s="46"/>
      <c r="IY352" s="37"/>
      <c r="IZ352" s="61"/>
      <c r="JA352" s="47"/>
      <c r="JB352" s="45"/>
      <c r="JC352" s="99"/>
      <c r="JD352" s="45"/>
      <c r="JE352" s="45"/>
      <c r="JF352" s="25"/>
      <c r="JG352" s="45"/>
      <c r="JH352" s="45"/>
      <c r="JI352" s="116"/>
      <c r="JJ352" s="124"/>
      <c r="JK352" s="46"/>
      <c r="JL352" s="46"/>
      <c r="JM352" s="37"/>
      <c r="JN352" s="29"/>
      <c r="JO352" s="47"/>
      <c r="JP352" s="45"/>
      <c r="JQ352" s="45"/>
      <c r="JR352" s="45"/>
      <c r="JS352" s="45"/>
      <c r="JT352" s="25"/>
      <c r="JU352" s="45"/>
      <c r="JV352" s="45"/>
      <c r="JW352" s="126"/>
      <c r="JX352" s="120"/>
      <c r="JY352" s="123"/>
      <c r="JZ352" s="46"/>
      <c r="KA352" s="37"/>
      <c r="KB352" s="51"/>
      <c r="KC352" s="47"/>
      <c r="KD352" s="45"/>
      <c r="KE352" s="45"/>
      <c r="KF352" s="45"/>
      <c r="KG352" s="45"/>
      <c r="KH352" s="25"/>
      <c r="KI352" s="45"/>
      <c r="KJ352" s="45"/>
      <c r="KK352" s="119"/>
      <c r="KL352" s="120"/>
      <c r="KM352" s="121" t="s">
        <v>1191</v>
      </c>
      <c r="KN352" s="46"/>
      <c r="KO352" s="37"/>
      <c r="KP352" s="29"/>
      <c r="KQ352" s="47"/>
      <c r="KR352" s="45"/>
      <c r="KS352" s="45"/>
      <c r="KT352" s="45"/>
      <c r="KU352" s="45"/>
      <c r="KV352" s="25"/>
      <c r="KW352" s="45"/>
      <c r="KX352" s="45"/>
      <c r="KY352" s="122"/>
      <c r="KZ352" s="120"/>
      <c r="LA352" s="123"/>
      <c r="LB352" s="46"/>
      <c r="LC352" s="37"/>
      <c r="LD352" s="29"/>
      <c r="LE352" s="47"/>
      <c r="LF352" s="25"/>
      <c r="LG352" s="45"/>
      <c r="LH352" s="45"/>
      <c r="LI352" s="45"/>
      <c r="LJ352" s="25"/>
      <c r="LK352" s="45"/>
      <c r="LL352" s="71"/>
      <c r="LM352" s="26"/>
      <c r="LN352" s="120"/>
      <c r="LO352" s="123"/>
      <c r="LP352" s="46"/>
      <c r="LQ352" s="37"/>
      <c r="LR352" s="29"/>
      <c r="LS352" s="47"/>
      <c r="LT352" s="67"/>
      <c r="LU352" s="45"/>
      <c r="LV352" s="45"/>
      <c r="LW352" s="45"/>
      <c r="LX352" s="25"/>
      <c r="LY352" s="45"/>
      <c r="LZ352" s="45"/>
      <c r="MA352" s="45"/>
      <c r="MB352" s="46"/>
      <c r="MC352" s="46"/>
      <c r="MD352" s="46"/>
      <c r="ME352" s="37"/>
      <c r="MF352" s="29"/>
      <c r="MG352" s="47"/>
      <c r="MH352" s="67"/>
      <c r="MI352" s="45"/>
      <c r="MJ352" s="45"/>
      <c r="MK352" s="45"/>
      <c r="ML352" s="25"/>
      <c r="MM352" s="45"/>
      <c r="MN352" s="45"/>
      <c r="MO352" s="45"/>
      <c r="MP352" s="46"/>
      <c r="MQ352" s="46"/>
      <c r="MR352" s="46"/>
      <c r="MS352" s="37"/>
      <c r="MT352" s="29"/>
      <c r="MU352" s="47"/>
      <c r="MV352" s="67"/>
      <c r="MW352" s="45"/>
      <c r="MX352" s="45"/>
      <c r="MY352" s="45"/>
      <c r="MZ352" s="25"/>
      <c r="NA352" s="45"/>
      <c r="NB352" s="45"/>
      <c r="NC352" s="45"/>
      <c r="ND352" s="46"/>
      <c r="NE352" s="46"/>
      <c r="NF352" s="46"/>
      <c r="NG352" s="37"/>
      <c r="NH352" s="29"/>
      <c r="NI352" s="47"/>
      <c r="NJ352" s="67"/>
      <c r="NK352" s="45"/>
      <c r="NL352" s="45"/>
      <c r="NM352" s="45"/>
      <c r="NN352" s="25"/>
      <c r="NO352" s="45"/>
      <c r="NP352" s="45"/>
      <c r="NQ352" s="45"/>
      <c r="NR352" s="46"/>
      <c r="NS352" s="46"/>
      <c r="NT352" s="46"/>
      <c r="NU352" s="37"/>
    </row>
    <row r="353" spans="1:385" x14ac:dyDescent="0.25">
      <c r="A353" s="38"/>
      <c r="B353" s="39"/>
      <c r="C353" s="40"/>
      <c r="D353" s="40"/>
      <c r="E353" s="41"/>
      <c r="F353" s="41"/>
      <c r="G353" s="40"/>
      <c r="H353" s="42"/>
      <c r="I353" s="45"/>
      <c r="J353" s="45"/>
      <c r="K353" s="45"/>
      <c r="L353" s="45"/>
      <c r="M353" s="25"/>
      <c r="N353" s="45"/>
      <c r="O353" s="107"/>
      <c r="P353" s="107"/>
      <c r="Q353" s="45"/>
      <c r="R353" s="45"/>
      <c r="S353" s="45"/>
      <c r="T353" s="37"/>
      <c r="U353" s="29"/>
      <c r="V353" s="47"/>
      <c r="W353" s="67"/>
      <c r="X353" s="45"/>
      <c r="Y353" s="45"/>
      <c r="Z353" s="45"/>
      <c r="AA353" s="25"/>
      <c r="AB353" s="45"/>
      <c r="AC353" s="107"/>
      <c r="AD353" s="107"/>
      <c r="AE353" s="45"/>
      <c r="AF353" s="45"/>
      <c r="AG353" s="45"/>
      <c r="AH353" s="37"/>
      <c r="AI353" s="29"/>
      <c r="AJ353" s="47"/>
      <c r="AK353" s="45"/>
      <c r="AL353" s="45"/>
      <c r="AM353" s="45"/>
      <c r="AN353" s="45"/>
      <c r="AO353" s="25"/>
      <c r="AP353" s="45"/>
      <c r="AQ353" s="45"/>
      <c r="AR353" s="45"/>
      <c r="AS353" s="45"/>
      <c r="AT353" s="45"/>
      <c r="AU353" s="45"/>
      <c r="AV353" s="37"/>
      <c r="AW353" s="29"/>
      <c r="AX353" s="47"/>
      <c r="AY353" s="43"/>
      <c r="AZ353" s="43"/>
      <c r="BA353" s="45"/>
      <c r="BB353" s="45"/>
      <c r="BC353" s="25"/>
      <c r="BD353" s="45"/>
      <c r="BE353" s="45"/>
      <c r="BF353" s="45"/>
      <c r="BG353" s="45"/>
      <c r="BH353" s="45"/>
      <c r="BI353" s="45"/>
      <c r="BJ353" s="37"/>
      <c r="BK353" s="29"/>
      <c r="BL353" s="322" t="s">
        <v>38</v>
      </c>
      <c r="BM353" s="322"/>
      <c r="BN353" s="127">
        <f>SUM(BN291,BN295,BN299,BN303,BN307,BN311,BN315,BN319,BN323,BN327,BN331,BN335,BN339)*100</f>
        <v>52500</v>
      </c>
      <c r="BO353" s="67"/>
      <c r="BP353" s="45"/>
      <c r="BQ353" s="25">
        <f>BN353/BR353</f>
        <v>2625</v>
      </c>
      <c r="BR353" s="127">
        <f>SUM(BR291,BR295,BR299,BR303,BR308,BR311,BR316,BR319,BR323,BR327,BR331,BR335,BR339)</f>
        <v>20</v>
      </c>
      <c r="BS353" s="45"/>
      <c r="BT353" s="44" t="str">
        <f t="shared" ref="BT353:BU356" si="1709">BT291</f>
        <v>ゲーム機柄イヤホン</v>
      </c>
      <c r="BU353" s="43">
        <f t="shared" si="1709"/>
        <v>1100</v>
      </c>
      <c r="BV353" s="127">
        <f>SUM(BV291,BV295,BV299,BV303,BV307,BV311,BV315,BV319,BV323,BV327,BV331,BV335,BV339)</f>
        <v>17600</v>
      </c>
      <c r="BW353" s="107">
        <f>BV353/BN353</f>
        <v>0.33523809523809522</v>
      </c>
      <c r="BX353" s="37"/>
      <c r="BY353" s="57"/>
      <c r="BZ353" s="322" t="s">
        <v>38</v>
      </c>
      <c r="CA353" s="322"/>
      <c r="CB353" s="127">
        <f>SUM(CB291,CB295,CB299,CB303,CB307,CB311,CB315,CB319,CB323,CB327,CB331,CB335,CB339)*100</f>
        <v>24700</v>
      </c>
      <c r="CC353" s="67"/>
      <c r="CD353" s="45"/>
      <c r="CE353" s="25">
        <f>CB353/CF353</f>
        <v>2744.4444444444443</v>
      </c>
      <c r="CF353" s="127">
        <f>SUM(CF291,CF295,CF299,CF303,CF308,CF311,CF316,CF319,CF323,CF327,CF331,CF335,CF339)</f>
        <v>9</v>
      </c>
      <c r="CG353" s="45"/>
      <c r="CH353" s="44" t="str">
        <f t="shared" ref="CH353:CI356" si="1710">CH291</f>
        <v>クーリッシュイヤホン</v>
      </c>
      <c r="CI353" s="43">
        <f t="shared" si="1710"/>
        <v>1100</v>
      </c>
      <c r="CJ353" s="127">
        <f>SUM(CJ291,CJ295,CJ299,CJ303,CJ307,CJ311,CJ315,CJ319,CJ323,CJ327,CJ331,CJ335,CJ339)</f>
        <v>14300</v>
      </c>
      <c r="CK353" s="107">
        <f>CJ353/CB353</f>
        <v>0.57894736842105265</v>
      </c>
      <c r="CL353" s="37"/>
      <c r="CM353" s="29"/>
      <c r="CN353" s="322" t="s">
        <v>38</v>
      </c>
      <c r="CO353" s="322"/>
      <c r="CP353" s="127">
        <f>SUM(CP291,CP295,CP299,CP303,CP307,CP311,CP315,CP319,CP323,CP327,CP331,CP335,CP339)*100</f>
        <v>15600</v>
      </c>
      <c r="CQ353" s="67"/>
      <c r="CR353" s="45"/>
      <c r="CS353" s="25">
        <f>CP353/CT353</f>
        <v>5200</v>
      </c>
      <c r="CT353" s="127">
        <f>SUM(CT291,CT295,CT299,CT303,CT308,CT311,CT316,CT319,CT323,CT327,CT331,CT335,CT339)</f>
        <v>3</v>
      </c>
      <c r="CU353" s="45"/>
      <c r="CV353" s="44" t="str">
        <f t="shared" ref="CV353:CW356" si="1711">CV291</f>
        <v>ジャグラーイヤホン</v>
      </c>
      <c r="CW353" s="43">
        <f t="shared" si="1711"/>
        <v>700</v>
      </c>
      <c r="CX353" s="127">
        <f>SUM(CX291,CX295,CX299,CX303,CX307,CX311,CX315,CX319,CX323,CX327,CX331,CX335,CX339)</f>
        <v>2800</v>
      </c>
      <c r="CY353" s="107">
        <f>CX353/CP353</f>
        <v>0.17948717948717949</v>
      </c>
      <c r="CZ353" s="37"/>
      <c r="DA353" s="29"/>
      <c r="DB353" s="47"/>
      <c r="DC353" s="67"/>
      <c r="DD353" s="45"/>
      <c r="DE353" s="45"/>
      <c r="DF353" s="45"/>
      <c r="DG353" s="25"/>
      <c r="DH353" s="45"/>
      <c r="DI353" s="107"/>
      <c r="DJ353" s="107"/>
      <c r="DK353" s="45"/>
      <c r="DL353" s="45"/>
      <c r="DM353" s="45"/>
      <c r="DN353" s="37"/>
      <c r="DO353" s="29"/>
      <c r="DP353" s="47"/>
      <c r="DY353" s="45"/>
      <c r="DZ353" s="45"/>
      <c r="EA353" s="45"/>
      <c r="EB353" s="37"/>
      <c r="EC353" s="128"/>
      <c r="ED353" s="47"/>
      <c r="EE353" s="67"/>
      <c r="EF353" s="45"/>
      <c r="EG353" s="45"/>
      <c r="EH353" s="45"/>
      <c r="EI353" s="25"/>
      <c r="EJ353" s="45"/>
      <c r="EK353" s="107"/>
      <c r="EL353" s="107"/>
      <c r="EM353" s="45"/>
      <c r="EN353" s="45"/>
      <c r="EO353" s="45"/>
      <c r="EP353" s="37"/>
      <c r="EQ353" s="128"/>
      <c r="ER353" s="47"/>
      <c r="ES353" s="67"/>
      <c r="ET353" s="45"/>
      <c r="EU353" s="45"/>
      <c r="EV353" s="45"/>
      <c r="EW353" s="25"/>
      <c r="EX353" s="45"/>
      <c r="EY353" s="107"/>
      <c r="EZ353" s="107"/>
      <c r="FA353" s="45"/>
      <c r="FB353" s="45"/>
      <c r="FC353" s="45"/>
      <c r="FD353" s="37"/>
      <c r="FE353" s="129"/>
      <c r="FF353" s="47"/>
      <c r="FG353" s="67"/>
      <c r="FH353" s="45"/>
      <c r="FI353" s="45"/>
      <c r="FJ353" s="45"/>
      <c r="FK353" s="25"/>
      <c r="FL353" s="45"/>
      <c r="FM353" s="107"/>
      <c r="FN353" s="107"/>
      <c r="FO353" s="45"/>
      <c r="FP353" s="45"/>
      <c r="FQ353" s="45"/>
      <c r="FR353" s="37"/>
      <c r="FS353" s="29"/>
      <c r="FT353" s="47"/>
      <c r="FU353" s="67"/>
      <c r="FV353" s="45"/>
      <c r="FW353" s="45"/>
      <c r="FX353" s="45"/>
      <c r="FY353" s="25"/>
      <c r="FZ353" s="45"/>
      <c r="GA353" s="107"/>
      <c r="GB353" s="107"/>
      <c r="GC353" s="45"/>
      <c r="GD353" s="45"/>
      <c r="GE353" s="45"/>
      <c r="GF353" s="37"/>
      <c r="GG353" s="128"/>
      <c r="GH353" s="47"/>
      <c r="GI353" s="67"/>
      <c r="GJ353" s="45"/>
      <c r="GK353" s="45"/>
      <c r="GL353" s="45"/>
      <c r="GM353" s="25"/>
      <c r="GN353" s="45"/>
      <c r="GO353" s="107"/>
      <c r="GP353" s="107"/>
      <c r="GQ353" s="45"/>
      <c r="GR353" s="45"/>
      <c r="GS353" s="45"/>
      <c r="GT353" s="37"/>
      <c r="GU353" s="130"/>
      <c r="GV353" s="322" t="s">
        <v>38</v>
      </c>
      <c r="GW353" s="322"/>
      <c r="GX353" s="322"/>
      <c r="GY353" s="127">
        <f>SUM(GY291,GY295,GY299,GY303,GY307,GY311,GY315,GY319,GY323,GY327,GY331,GY335,GY339)*100</f>
        <v>58900</v>
      </c>
      <c r="GZ353" s="67"/>
      <c r="HA353" s="45"/>
      <c r="HB353" s="25">
        <f>GY353/HC353</f>
        <v>3100</v>
      </c>
      <c r="HC353" s="127">
        <f>SUM(HC291,HC295,HC299,HC303,HC308,HC311,HC316,HC319,HC323,HC327,HC331,HC335,HC339)</f>
        <v>19</v>
      </c>
      <c r="HD353" s="45"/>
      <c r="HE353" s="44" t="str">
        <f t="shared" ref="HE353:HF356" si="1712">HE291</f>
        <v>ボンボンドロップシール</v>
      </c>
      <c r="HF353" s="43">
        <f t="shared" si="1712"/>
        <v>2000</v>
      </c>
      <c r="HG353" s="127">
        <f>SUM(HG291,HG295,HG299,HG303,HG307,HG311,HG315,HG319,HG323,HG327,HG331,HG335,HG339)</f>
        <v>24500</v>
      </c>
      <c r="HH353" s="107">
        <f>HG353/GY353</f>
        <v>0.41595925297113751</v>
      </c>
      <c r="HI353" s="37"/>
      <c r="HJ353" s="128"/>
      <c r="HK353" s="322" t="s">
        <v>38</v>
      </c>
      <c r="HL353" s="322"/>
      <c r="HM353" s="127">
        <f>SUM(HM291,HM295,HM299,HM303,HM307,HM311,HM315,HM319,HM323,HM327,HM331,HM335,HM339)*100</f>
        <v>34800</v>
      </c>
      <c r="HN353" s="67"/>
      <c r="HO353" s="45"/>
      <c r="HP353" s="25">
        <f>HM353/HQ353</f>
        <v>8700</v>
      </c>
      <c r="HQ353" s="127">
        <f>SUM(HQ291,HQ295,HQ299,HQ303,HQ308,HQ311,HQ316,HQ319,HQ323,HQ327,HQ331,HQ335,HQ339)</f>
        <v>4</v>
      </c>
      <c r="HR353" s="45"/>
      <c r="HS353" s="44" t="str">
        <f t="shared" ref="HS353:HT356" si="1713">HS291</f>
        <v>キティボアバンスクリップ</v>
      </c>
      <c r="HT353" s="43">
        <f t="shared" si="1713"/>
        <v>1100</v>
      </c>
      <c r="HU353" s="127">
        <f>SUM(HU291,HU295,HU299,HU303,HU307,HU311,HU315,HU319,HU323,HU327,HU331,HU335,HU339)</f>
        <v>4400</v>
      </c>
      <c r="HV353" s="107">
        <f>HU353/HM353</f>
        <v>0.12643678160919541</v>
      </c>
      <c r="HW353" s="37"/>
      <c r="HX353" s="360"/>
      <c r="HY353" s="322" t="s">
        <v>38</v>
      </c>
      <c r="HZ353" s="322"/>
      <c r="IA353" s="127">
        <f>SUM(IA291,IA295,IA299,IA303,IA307,IA311,IA315,IA319,IA323,IA327,IA331,IA335,IA339)*100</f>
        <v>33100</v>
      </c>
      <c r="IB353" s="67"/>
      <c r="IC353" s="45"/>
      <c r="ID353" s="25">
        <f>IA353/IE353</f>
        <v>1655</v>
      </c>
      <c r="IE353" s="127">
        <f>SUM(IE291,IE295,IE299,IE303,IE308,IE311,IE316,IE319,IE323,IE327,IE331,IE335,IE339)</f>
        <v>20</v>
      </c>
      <c r="IF353" s="45"/>
      <c r="IG353" s="44" t="str">
        <f t="shared" ref="IG353:IH356" si="1714">IG291</f>
        <v>ラブブキーホルダー大きめ</v>
      </c>
      <c r="IH353" s="43">
        <f t="shared" si="1714"/>
        <v>500</v>
      </c>
      <c r="II353" s="127">
        <f>SUM(II291,II295,II299,II303,II307,II311,II315,II319,II323,II327,II331,II335,II339)</f>
        <v>21700</v>
      </c>
      <c r="IJ353" s="107">
        <f>II353/IA353</f>
        <v>0.65558912386706947</v>
      </c>
      <c r="IK353" s="37"/>
      <c r="IL353" s="29"/>
      <c r="IM353" s="322" t="s">
        <v>38</v>
      </c>
      <c r="IN353" s="322"/>
      <c r="IO353" s="127">
        <f>SUM(IO291,IO295,IO299,IO303,IO307,IO311,IO315,IO319,IO323,IO327,IO331,IO335,IO339)*100</f>
        <v>12000</v>
      </c>
      <c r="IP353" s="67"/>
      <c r="IQ353" s="45"/>
      <c r="IR353" s="25">
        <f>IO353/IS353</f>
        <v>2000</v>
      </c>
      <c r="IS353" s="127">
        <f>SUM(IS291,IS295,IS299,IS303,IS308,IS311,IS316,IS319,IS323,IS327,IS331,IS335,IS339)</f>
        <v>6</v>
      </c>
      <c r="IT353" s="45"/>
      <c r="IU353" s="44" t="str">
        <f t="shared" ref="IU353:IV356" si="1715">IU291</f>
        <v>電ブル</v>
      </c>
      <c r="IV353" s="43">
        <f t="shared" si="1715"/>
        <v>400</v>
      </c>
      <c r="IW353" s="127">
        <f>SUM(IW291,IW295,IW299,IW303,IW307,IW311,IW315,IW319,IW323,IW327,IW331,IW335,IW339)</f>
        <v>2800</v>
      </c>
      <c r="IX353" s="107">
        <f>IW353/IO353</f>
        <v>0.23333333333333334</v>
      </c>
      <c r="IY353" s="37"/>
      <c r="IZ353" s="130"/>
      <c r="JA353" s="322" t="s">
        <v>38</v>
      </c>
      <c r="JB353" s="322"/>
      <c r="JC353" s="127">
        <f>SUM(JC291,JC295,JC299,JC303,JC307,JC311,JC315,JC319,JC323,JC327,JC331,JC335,JC339)*100</f>
        <v>32900</v>
      </c>
      <c r="JD353" s="67"/>
      <c r="JE353" s="45"/>
      <c r="JF353" s="25">
        <f>JC353/JG353</f>
        <v>16450</v>
      </c>
      <c r="JG353" s="127">
        <f>SUM(JG291,JG295,JG299,JG303,JG308,JG311,JG316,JG319,JG323,JG327,JG331,JG335,JG339)</f>
        <v>2</v>
      </c>
      <c r="JH353" s="45"/>
      <c r="JI353" s="44" t="str">
        <f t="shared" ref="JI353:JJ356" si="1716">JI291</f>
        <v>サンリオ豹柄キーケース</v>
      </c>
      <c r="JJ353" s="43">
        <f t="shared" si="1716"/>
        <v>1100</v>
      </c>
      <c r="JK353" s="127">
        <f>SUM(JK291,JK295,JK299,JK303,JK307,JK311,JK315,JK319,JK323,JK327,JK331,JK335,JK339)</f>
        <v>2200</v>
      </c>
      <c r="JL353" s="107">
        <f>JK353/JC353</f>
        <v>6.6869300911854099E-2</v>
      </c>
      <c r="JM353" s="37"/>
      <c r="JN353" s="29"/>
      <c r="JO353" s="322" t="s">
        <v>38</v>
      </c>
      <c r="JP353" s="322"/>
      <c r="JQ353" s="127">
        <f>SUM(JQ291,JQ295,JQ299,JQ303,JQ307,JQ311,JQ315,JQ319,JQ323,JQ327,JQ331,JQ335,JQ339)*100</f>
        <v>27300</v>
      </c>
      <c r="JR353" s="67"/>
      <c r="JS353" s="45"/>
      <c r="JT353" s="25">
        <f>JQ353/JU353</f>
        <v>3900</v>
      </c>
      <c r="JU353" s="127">
        <f>SUM(JU291,JU295,JU299,JU303,JU308,JU311,JU316,JU319,JU323,JU327,JU331,JU335,JU339)</f>
        <v>7</v>
      </c>
      <c r="JV353" s="45"/>
      <c r="JW353" s="44" t="str">
        <f t="shared" ref="JW353:JX356" si="1717">JW291</f>
        <v>キティボアバンスクリップ</v>
      </c>
      <c r="JX353" s="43">
        <f t="shared" si="1717"/>
        <v>1100</v>
      </c>
      <c r="JY353" s="127">
        <f>SUM(JY291,JY295,JY299,JY303,JY307,JY311,JY315,JY319,JY323,JY327,JY331,JY335,JY339)</f>
        <v>9900</v>
      </c>
      <c r="JZ353" s="107">
        <f>JY353/JQ353</f>
        <v>0.36263736263736263</v>
      </c>
      <c r="KA353" s="37"/>
      <c r="KB353" s="51"/>
      <c r="KC353" s="322" t="s">
        <v>38</v>
      </c>
      <c r="KD353" s="322"/>
      <c r="KE353" s="127">
        <f>SUM(KE291,KE295,KE299,KE303,KE307,KE311,KE315,KE319,KE323,KE327,KE331,KE335,KE339)*100</f>
        <v>28700</v>
      </c>
      <c r="KF353" s="67"/>
      <c r="KG353" s="45"/>
      <c r="KH353" s="25">
        <f>KE353/KI353</f>
        <v>9566.6666666666661</v>
      </c>
      <c r="KI353" s="127">
        <f>SUM(KI291,KI295,KI299,KI303,KI308,KI311,KI316,KI319,KI323,KI327,KI331,KI335,KI339)</f>
        <v>3</v>
      </c>
      <c r="KJ353" s="45"/>
      <c r="KK353" s="44" t="str">
        <f>KK291</f>
        <v>キティギャルマスコット</v>
      </c>
      <c r="KL353" s="43">
        <f>KL291</f>
        <v>660</v>
      </c>
      <c r="KM353" s="127">
        <f>SUM(KM291,KM295,KM299,KM303,KM307,KM311,KM315,KM319,KM323,KM327,KM331,KM335,KM339)</f>
        <v>2640</v>
      </c>
      <c r="KN353" s="107">
        <f>KM353/KE353</f>
        <v>9.1986062717770031E-2</v>
      </c>
      <c r="KO353" s="37"/>
      <c r="KP353" s="29"/>
      <c r="KQ353" s="322" t="s">
        <v>38</v>
      </c>
      <c r="KR353" s="322"/>
      <c r="KS353" s="127">
        <f>SUM(KS291,KS295,KS299,KS303,KS307,KS311,KS315,KS319,KS323,KS327,KS331,KS335,KS339)*100</f>
        <v>27900</v>
      </c>
      <c r="KT353" s="67"/>
      <c r="KU353" s="45"/>
      <c r="KV353" s="25">
        <f>KS353/KW353</f>
        <v>3100</v>
      </c>
      <c r="KW353" s="127">
        <f>SUM(KW291,KW295,KW299,KW303,KW308,KW311,KW316,KW319,KW323,KW327,KW331,KW335,KW339)</f>
        <v>9</v>
      </c>
      <c r="KX353" s="45"/>
      <c r="KY353" s="68" t="str">
        <f>KY291</f>
        <v>サンリオケープポーチ</v>
      </c>
      <c r="KZ353" s="43">
        <f>KZ291</f>
        <v>900</v>
      </c>
      <c r="LA353" s="127">
        <f>SUM(LA291,LA295,LA299,LA303,LA307,LA311,LA315,LA319,LA323,LA327,LA331,LA335,LA339)</f>
        <v>7200</v>
      </c>
      <c r="LB353" s="107">
        <f>LA353/KS353</f>
        <v>0.25806451612903225</v>
      </c>
      <c r="LC353" s="37"/>
      <c r="LD353" s="29"/>
      <c r="LE353" s="47"/>
      <c r="LH353" s="45"/>
      <c r="LI353" s="45"/>
      <c r="LJ353" s="25"/>
      <c r="LK353" s="45"/>
      <c r="LL353" s="45"/>
      <c r="LM353" s="44"/>
      <c r="LN353" s="43"/>
      <c r="LO353" s="131"/>
      <c r="LP353" s="107"/>
      <c r="LQ353" s="37"/>
      <c r="LR353" s="29"/>
      <c r="LS353" s="47"/>
      <c r="LT353" s="67"/>
      <c r="LU353" s="45"/>
      <c r="LV353" s="45"/>
      <c r="LW353" s="45"/>
      <c r="LX353" s="25"/>
      <c r="LY353" s="45"/>
      <c r="LZ353" s="107"/>
      <c r="MA353" s="107"/>
      <c r="MB353" s="45"/>
      <c r="MC353" s="45"/>
      <c r="MD353" s="45"/>
      <c r="ME353" s="37"/>
      <c r="MF353" s="29"/>
      <c r="MG353" s="47"/>
      <c r="MH353" s="67"/>
      <c r="MI353" s="45"/>
      <c r="MJ353" s="45"/>
      <c r="MK353" s="45"/>
      <c r="ML353" s="25"/>
      <c r="MM353" s="45"/>
      <c r="MN353" s="107"/>
      <c r="MO353" s="107"/>
      <c r="MP353" s="45"/>
      <c r="MQ353" s="45"/>
      <c r="MR353" s="45"/>
      <c r="MS353" s="37"/>
      <c r="MT353" s="29"/>
      <c r="MU353" s="47"/>
      <c r="MV353" s="67"/>
      <c r="MW353" s="45"/>
      <c r="MX353" s="45"/>
      <c r="MY353" s="45"/>
      <c r="MZ353" s="25"/>
      <c r="NA353" s="45"/>
      <c r="NB353" s="107"/>
      <c r="NC353" s="107"/>
      <c r="ND353" s="45"/>
      <c r="NE353" s="45"/>
      <c r="NF353" s="45"/>
      <c r="NG353" s="37"/>
      <c r="NH353" s="29"/>
      <c r="NI353" s="47"/>
      <c r="NJ353" s="67"/>
      <c r="NK353" s="45"/>
      <c r="NL353" s="45"/>
      <c r="NM353" s="45"/>
      <c r="NN353" s="25"/>
      <c r="NO353" s="45"/>
      <c r="NP353" s="107"/>
      <c r="NQ353" s="107"/>
      <c r="NR353" s="45"/>
      <c r="NS353" s="45"/>
      <c r="NT353" s="45"/>
      <c r="NU353" s="37"/>
    </row>
    <row r="354" spans="1:385" x14ac:dyDescent="0.25">
      <c r="A354" s="38"/>
      <c r="B354" s="132"/>
      <c r="C354" s="40"/>
      <c r="D354" s="40"/>
      <c r="E354" s="41"/>
      <c r="F354" s="133"/>
      <c r="G354" s="134"/>
      <c r="H354" s="135"/>
      <c r="I354" s="71"/>
      <c r="J354" s="67"/>
      <c r="K354" s="45"/>
      <c r="L354" s="45"/>
      <c r="M354" s="25"/>
      <c r="N354" s="45"/>
      <c r="O354" s="107"/>
      <c r="P354" s="107"/>
      <c r="Q354" s="45"/>
      <c r="R354" s="45"/>
      <c r="S354" s="45"/>
      <c r="T354" s="37"/>
      <c r="U354" s="29"/>
      <c r="V354" s="47"/>
      <c r="W354" s="45"/>
      <c r="X354" s="45"/>
      <c r="Y354" s="45"/>
      <c r="Z354" s="45"/>
      <c r="AA354" s="25"/>
      <c r="AB354" s="45"/>
      <c r="AC354" s="107"/>
      <c r="AD354" s="107"/>
      <c r="AE354" s="45"/>
      <c r="AF354" s="45"/>
      <c r="AG354" s="45"/>
      <c r="AH354" s="37"/>
      <c r="AI354" s="29"/>
      <c r="AJ354" s="47"/>
      <c r="AK354" s="45"/>
      <c r="AL354" s="45"/>
      <c r="AM354" s="45"/>
      <c r="AN354" s="45"/>
      <c r="AO354" s="25"/>
      <c r="AP354" s="45"/>
      <c r="AQ354" s="45"/>
      <c r="AR354" s="45"/>
      <c r="AS354" s="45"/>
      <c r="AT354" s="45"/>
      <c r="AU354" s="45"/>
      <c r="AV354" s="37"/>
      <c r="AW354" s="29"/>
      <c r="AX354" s="47"/>
      <c r="AY354" s="45"/>
      <c r="AZ354" s="45"/>
      <c r="BA354" s="45"/>
      <c r="BB354" s="45"/>
      <c r="BC354" s="25"/>
      <c r="BD354" s="45"/>
      <c r="BE354" s="45"/>
      <c r="BF354" s="45"/>
      <c r="BG354" s="45"/>
      <c r="BH354" s="45"/>
      <c r="BI354" s="45"/>
      <c r="BJ354" s="37"/>
      <c r="BK354" s="29"/>
      <c r="BL354" s="322" t="s">
        <v>38</v>
      </c>
      <c r="BM354" s="322"/>
      <c r="BN354" s="127">
        <f>SUM(BN292,BN296,BN300,BN304,BN308,BN312,BN316,BN320,BN324,BN328,BN332,BN336,BN340)*100</f>
        <v>33100</v>
      </c>
      <c r="BO354" s="67"/>
      <c r="BP354" s="45"/>
      <c r="BQ354" s="25">
        <f>BN354/BR354</f>
        <v>1504.5454545454545</v>
      </c>
      <c r="BR354" s="127">
        <f>SUM(BR292,BR296,BR300,BR304,BR308,BR312,BR315,BR320,BR324,BR328,BR332,BR336,BR340)</f>
        <v>22</v>
      </c>
      <c r="BS354" s="45"/>
      <c r="BT354" s="44" t="str">
        <f t="shared" si="1709"/>
        <v>北斗サウンドボタン</v>
      </c>
      <c r="BU354" s="43">
        <f t="shared" si="1709"/>
        <v>1100</v>
      </c>
      <c r="BV354" s="127">
        <f>SUM(BV292,BV296,BV300,BV304,BV308,BV312,BV315,BV320,BV324,BV328,BV332,BV336,BV340)</f>
        <v>5500</v>
      </c>
      <c r="BW354" s="107">
        <f>BV354/BN354</f>
        <v>0.16616314199395771</v>
      </c>
      <c r="BX354" s="37"/>
      <c r="BY354" s="57"/>
      <c r="BZ354" s="322" t="s">
        <v>38</v>
      </c>
      <c r="CA354" s="322"/>
      <c r="CB354" s="127">
        <f>SUM(CB292,CB296,CB300,CB304,CB308,CB312,CB316,CB320,CB324,CB328,CB332,CB336,CB340)*100</f>
        <v>15200</v>
      </c>
      <c r="CC354" s="67"/>
      <c r="CD354" s="45"/>
      <c r="CE354" s="25">
        <f>CB354/CF354</f>
        <v>660.86956521739125</v>
      </c>
      <c r="CF354" s="127">
        <f>SUM(CF292,CF296,CF300,CF304,CF308,CF312,CF315,CF320,CF324,CF328,CF332,CF336,CF340)</f>
        <v>23</v>
      </c>
      <c r="CG354" s="45"/>
      <c r="CH354" s="44" t="str">
        <f t="shared" si="1710"/>
        <v>サンリオリボンポーチ</v>
      </c>
      <c r="CI354" s="43">
        <f t="shared" si="1710"/>
        <v>500</v>
      </c>
      <c r="CJ354" s="127">
        <f>SUM(CJ292,CJ296,CJ300,CJ304,CJ308,CJ312,CJ315,CJ320,CJ324,CJ328,CJ332,CJ336,CJ340)</f>
        <v>11500</v>
      </c>
      <c r="CK354" s="107">
        <f>CJ354/CB354</f>
        <v>0.75657894736842102</v>
      </c>
      <c r="CL354" s="37"/>
      <c r="CM354" s="29"/>
      <c r="CN354" s="322" t="s">
        <v>38</v>
      </c>
      <c r="CO354" s="322"/>
      <c r="CP354" s="127">
        <f>SUM(CP292,CP296,CP300,CP304,CP308,CP312,CP316,CP320,CP324,CP328,CP332,CP336,CP340)*100</f>
        <v>13200</v>
      </c>
      <c r="CQ354" s="67"/>
      <c r="CR354" s="45"/>
      <c r="CS354" s="25">
        <f>CP354/CT354</f>
        <v>2200</v>
      </c>
      <c r="CT354" s="127">
        <f>SUM(CT292,CT296,CT300,CT304,CT308,CT312,CT315,CT320,CT324,CT328,CT332,CT336,CT340)</f>
        <v>6</v>
      </c>
      <c r="CU354" s="45"/>
      <c r="CV354" s="44" t="str">
        <f t="shared" si="1711"/>
        <v>サンリオケープポーチ</v>
      </c>
      <c r="CW354" s="43">
        <f t="shared" si="1711"/>
        <v>660</v>
      </c>
      <c r="CX354" s="127">
        <f>SUM(CX292,CX296,CX300,CX304,CX308,CX312,CX315,CX320,CX324,CX328,CX332,CX336,CX340)</f>
        <v>3960</v>
      </c>
      <c r="CY354" s="107">
        <f>CX354/CP354</f>
        <v>0.3</v>
      </c>
      <c r="CZ354" s="37"/>
      <c r="DA354" s="29"/>
      <c r="DB354" s="47"/>
      <c r="DC354" s="45"/>
      <c r="DD354" s="45"/>
      <c r="DE354" s="45"/>
      <c r="DF354" s="45"/>
      <c r="DG354" s="25"/>
      <c r="DH354" s="45"/>
      <c r="DI354" s="107"/>
      <c r="DJ354" s="107"/>
      <c r="DK354" s="45"/>
      <c r="DL354" s="45"/>
      <c r="DM354" s="45"/>
      <c r="DN354" s="37"/>
      <c r="DO354" s="29"/>
      <c r="DP354" s="47"/>
      <c r="DQ354" s="45"/>
      <c r="DR354" s="45"/>
      <c r="DS354" s="45"/>
      <c r="DT354" s="45"/>
      <c r="DU354" s="25"/>
      <c r="DV354" s="45"/>
      <c r="DW354" s="45"/>
      <c r="DX354" s="45"/>
      <c r="DY354" s="45"/>
      <c r="DZ354" s="45"/>
      <c r="EA354" s="45"/>
      <c r="EB354" s="37"/>
      <c r="EC354" s="29"/>
      <c r="ED354" s="47"/>
      <c r="EE354" s="45"/>
      <c r="EF354" s="45"/>
      <c r="EG354" s="45"/>
      <c r="EH354" s="45"/>
      <c r="EI354" s="25"/>
      <c r="EJ354" s="45"/>
      <c r="EK354" s="107"/>
      <c r="EL354" s="107"/>
      <c r="EM354" s="45"/>
      <c r="EN354" s="45"/>
      <c r="EO354" s="45"/>
      <c r="EP354" s="37"/>
      <c r="EQ354" s="29"/>
      <c r="ER354" s="47"/>
      <c r="ES354" s="45"/>
      <c r="ET354" s="45"/>
      <c r="EU354" s="45"/>
      <c r="EV354" s="45"/>
      <c r="EW354" s="25"/>
      <c r="EX354" s="45"/>
      <c r="EY354" s="107"/>
      <c r="EZ354" s="107"/>
      <c r="FA354" s="45"/>
      <c r="FB354" s="45"/>
      <c r="FC354" s="45"/>
      <c r="FD354" s="37"/>
      <c r="FE354" s="60"/>
      <c r="FF354" s="47"/>
      <c r="FG354" s="45"/>
      <c r="FH354" s="45"/>
      <c r="FI354" s="45"/>
      <c r="FJ354" s="45"/>
      <c r="FK354" s="25"/>
      <c r="FL354" s="45"/>
      <c r="FM354" s="107"/>
      <c r="FN354" s="107"/>
      <c r="FO354" s="45"/>
      <c r="FP354" s="45"/>
      <c r="FQ354" s="45"/>
      <c r="FR354" s="37"/>
      <c r="FS354" s="29"/>
      <c r="FT354" s="47"/>
      <c r="FU354" s="45"/>
      <c r="FV354" s="45"/>
      <c r="FW354" s="45"/>
      <c r="FX354" s="45"/>
      <c r="FY354" s="25"/>
      <c r="FZ354" s="45"/>
      <c r="GA354" s="107"/>
      <c r="GB354" s="107"/>
      <c r="GC354" s="45"/>
      <c r="GD354" s="45"/>
      <c r="GE354" s="45"/>
      <c r="GF354" s="37"/>
      <c r="GG354" s="29"/>
      <c r="GH354" s="47"/>
      <c r="GI354" s="45"/>
      <c r="GJ354" s="45"/>
      <c r="GK354" s="45"/>
      <c r="GL354" s="45"/>
      <c r="GM354" s="25"/>
      <c r="GN354" s="45"/>
      <c r="GO354" s="107"/>
      <c r="GP354" s="107"/>
      <c r="GQ354" s="45"/>
      <c r="GR354" s="45"/>
      <c r="GS354" s="45"/>
      <c r="GT354" s="37"/>
      <c r="GU354" s="130"/>
      <c r="GV354" s="322" t="s">
        <v>38</v>
      </c>
      <c r="GW354" s="322"/>
      <c r="GX354" s="322"/>
      <c r="GY354" s="127">
        <f>SUM(GY292,GY296,GY300,GY304,GY308,GY312,GY316,GY320,GY324,GY328,GY332,GY336,GY340)*100</f>
        <v>331000</v>
      </c>
      <c r="GZ354" s="67"/>
      <c r="HA354" s="45"/>
      <c r="HB354" s="25">
        <f>GY354/HC354</f>
        <v>33100</v>
      </c>
      <c r="HC354" s="127">
        <f>SUM(HC292,HC296,HC300,HC304,HC308,HC312,HC315,HC320,HC324,HC328,HC332,HC336,HC340)</f>
        <v>10</v>
      </c>
      <c r="HD354" s="45"/>
      <c r="HE354" s="44" t="str">
        <f t="shared" si="1712"/>
        <v>ルララ、マスカットのなみだ</v>
      </c>
      <c r="HF354" s="43">
        <f t="shared" si="1712"/>
        <v>1100</v>
      </c>
      <c r="HG354" s="127">
        <f>SUM(HG292,HG296,HG300,HG304,HG308,HG312,HG315,HG320,HG324,HG328,HG332,HG336,HG340)</f>
        <v>17000</v>
      </c>
      <c r="HH354" s="107">
        <f>HG354/GY354</f>
        <v>5.1359516616314202E-2</v>
      </c>
      <c r="HI354" s="37"/>
      <c r="HJ354" s="29"/>
      <c r="HK354" s="322" t="s">
        <v>38</v>
      </c>
      <c r="HL354" s="322"/>
      <c r="HM354" s="127">
        <f>SUM(HM292,HM296,HM300,HM304,HM308,HM312,HM316,HM320,HM324,HM328,HM332,HM336,HM340)*100</f>
        <v>22800</v>
      </c>
      <c r="HN354" s="67"/>
      <c r="HO354" s="45"/>
      <c r="HP354" s="25">
        <f>HM354/HQ354</f>
        <v>3257.1428571428573</v>
      </c>
      <c r="HQ354" s="127">
        <f>SUM(HQ292,HQ296,HQ300,HQ304,HQ308,HQ312,HQ315,HQ320,HQ324,HQ328,HQ332,HQ336,HQ340)</f>
        <v>7</v>
      </c>
      <c r="HR354" s="45"/>
      <c r="HS354" s="44" t="str">
        <f t="shared" si="1713"/>
        <v>ギャルキティマスコット</v>
      </c>
      <c r="HT354" s="43">
        <f t="shared" si="1713"/>
        <v>996</v>
      </c>
      <c r="HU354" s="127">
        <f>SUM(HU292,HU296,HU300,HU304,HU308,HU312,HU315,HU320,HU324,HU328,HU332,HU336,HU340)</f>
        <v>8188</v>
      </c>
      <c r="HV354" s="107">
        <f>HU354/HM354</f>
        <v>0.35912280701754384</v>
      </c>
      <c r="HW354" s="37"/>
      <c r="HX354" s="360"/>
      <c r="HY354" s="322" t="s">
        <v>38</v>
      </c>
      <c r="HZ354" s="322"/>
      <c r="IA354" s="127">
        <f>SUM(IA292,IA296,IA300,IA304,IA308,IA312,IA316,IA320,IA324,IA328,IA332,IA336,IA340)*100</f>
        <v>34000</v>
      </c>
      <c r="IB354" s="67"/>
      <c r="IC354" s="45"/>
      <c r="ID354" s="25">
        <f>IA354/IE354</f>
        <v>4857.1428571428569</v>
      </c>
      <c r="IE354" s="127">
        <f>SUM(IE292,IE296,IE300,IE304,IE308,IE312,IE315,IE320,IE324,IE328,IE332,IE336,IE340)</f>
        <v>7</v>
      </c>
      <c r="IF354" s="45"/>
      <c r="IG354" s="44" t="str">
        <f t="shared" si="1714"/>
        <v>ギャルキティマスコット</v>
      </c>
      <c r="IH354" s="43">
        <f t="shared" si="1714"/>
        <v>500</v>
      </c>
      <c r="II354" s="127">
        <f>SUM(II292,II296,II300,II304,II308,II312,II315,II320,II324,II328,II332,II336,II340)</f>
        <v>3500</v>
      </c>
      <c r="IJ354" s="107">
        <f>II354/IA354</f>
        <v>0.10294117647058823</v>
      </c>
      <c r="IK354" s="37"/>
      <c r="IL354" s="29"/>
      <c r="IM354" s="322" t="s">
        <v>38</v>
      </c>
      <c r="IN354" s="322"/>
      <c r="IO354" s="127">
        <f>SUM(IO292,IO296,IO300,IO304,IO308,IO312,IO316,IO320,IO324,IO328,IO332,IO336,IO340)*100</f>
        <v>15100</v>
      </c>
      <c r="IP354" s="67"/>
      <c r="IQ354" s="45"/>
      <c r="IR354" s="25">
        <f>IO354/IS354</f>
        <v>2157.1428571428573</v>
      </c>
      <c r="IS354" s="127">
        <f>SUM(IS292,IS296,IS300,IS304,IS308,IS312,IS315,IS320,IS324,IS328,IS332,IS336,IS340)</f>
        <v>7</v>
      </c>
      <c r="IT354" s="45"/>
      <c r="IU354" s="44" t="str">
        <f t="shared" si="1715"/>
        <v>ジャグラーイヤホン</v>
      </c>
      <c r="IV354" s="43">
        <f t="shared" si="1715"/>
        <v>1100</v>
      </c>
      <c r="IW354" s="127">
        <f>SUM(IW292,IW296,IW300,IW304,IW308,IW312,IW315,IW320,IW324,IW328,IW332,IW336,IW340)</f>
        <v>7700</v>
      </c>
      <c r="IX354" s="107">
        <f>IW354/IO354</f>
        <v>0.50993377483443714</v>
      </c>
      <c r="IY354" s="37"/>
      <c r="IZ354" s="130"/>
      <c r="JA354" s="322" t="s">
        <v>38</v>
      </c>
      <c r="JB354" s="322"/>
      <c r="JC354" s="127">
        <f>SUM(JC292,JC296,JC300,JC304,JC308,JC312,JC316,JC320,JC324,JC328,JC332,JC336,JC340)*100</f>
        <v>11700</v>
      </c>
      <c r="JD354" s="67"/>
      <c r="JE354" s="45"/>
      <c r="JF354" s="25">
        <f>JC354/JG354</f>
        <v>11700</v>
      </c>
      <c r="JG354" s="127">
        <f>SUM(JG292,JG296,JG300,JG304,JG308,JG312,JG315,JG320,JG324,JG328,JG332,JG336,JG340)</f>
        <v>1</v>
      </c>
      <c r="JH354" s="45"/>
      <c r="JI354" s="44" t="str">
        <f t="shared" si="1716"/>
        <v>キティでかぱっちん</v>
      </c>
      <c r="JJ354" s="43">
        <f t="shared" si="1716"/>
        <v>0</v>
      </c>
      <c r="JK354" s="127">
        <f>SUM(JK292,JK296,JK300,JK304,JK308,JK312,JK315,JK320,JK324,JK328,JK332,JK336,JK340)</f>
        <v>0</v>
      </c>
      <c r="JL354" s="107">
        <f>JK354/JC354</f>
        <v>0</v>
      </c>
      <c r="JM354" s="37"/>
      <c r="JN354" s="29"/>
      <c r="JO354" s="322" t="s">
        <v>38</v>
      </c>
      <c r="JP354" s="322"/>
      <c r="JQ354" s="127">
        <f>SUM(JQ292,JQ296,JQ300,JQ304,JQ308,JQ312,JQ316,JQ320,JQ324,JQ328,JQ332,JQ336,JQ340)*100</f>
        <v>24400</v>
      </c>
      <c r="JR354" s="67"/>
      <c r="JS354" s="45"/>
      <c r="JT354" s="25">
        <f>JQ354/JU354</f>
        <v>6100</v>
      </c>
      <c r="JU354" s="127">
        <f>SUM(JU292,JU296,JU300,JU304,JU308,JU312,JU315,JU320,JU324,JU328,JU332,JU336,JU340)</f>
        <v>4</v>
      </c>
      <c r="JV354" s="45"/>
      <c r="JW354" s="44" t="str">
        <f t="shared" si="1717"/>
        <v>モンチッチマスコット2</v>
      </c>
      <c r="JX354" s="43">
        <f t="shared" si="1717"/>
        <v>539</v>
      </c>
      <c r="JY354" s="127">
        <f>SUM(JY292,JY296,JY300,JY304,JY308,JY312,JY315,JY320,JY324,JY328,JY332,JY336,JY340)</f>
        <v>2156</v>
      </c>
      <c r="JZ354" s="107">
        <f>JY354/JQ354</f>
        <v>8.8360655737704921E-2</v>
      </c>
      <c r="KA354" s="37"/>
      <c r="KB354" s="51"/>
      <c r="KC354" s="322" t="s">
        <v>38</v>
      </c>
      <c r="KD354" s="322"/>
      <c r="KE354" s="127">
        <f>SUM(KE292,KE296,KE300,KE304,KE308,KE312,KE316,KE320,KE324,KE328,KE332,KE336,KE340)*100</f>
        <v>34500</v>
      </c>
      <c r="KF354" s="67"/>
      <c r="KG354" s="45"/>
      <c r="KH354" s="25">
        <f>KE354/KI354</f>
        <v>11500</v>
      </c>
      <c r="KI354" s="127">
        <f>SUM(KI292,KI296,KI300,KI304,KI308,KI312,KI315,KI320,KI324,KI328,KI332,KI336,KI340)</f>
        <v>3</v>
      </c>
      <c r="KJ354" s="45"/>
      <c r="KK354" s="44" t="str">
        <f>KK292</f>
        <v>雪見イヤホン</v>
      </c>
      <c r="KL354" s="43">
        <f>KL292</f>
        <v>1100</v>
      </c>
      <c r="KM354" s="127">
        <f>SUM(KM292,KM296,KM300,KM304,KM308,KM312,KM315,KM320,KM324,KM328,KM332,KM336,KM340)</f>
        <v>3300</v>
      </c>
      <c r="KN354" s="107">
        <f>KM354/KE354</f>
        <v>9.5652173913043481E-2</v>
      </c>
      <c r="KO354" s="37"/>
      <c r="KP354" s="29"/>
      <c r="KQ354" s="322" t="s">
        <v>38</v>
      </c>
      <c r="KR354" s="322"/>
      <c r="KS354" s="127">
        <f>SUM(KS292,KS296,KS300,KS304,KS308,KS312,KS316,KS320,KS324,KS328,KS332,KS336,KS340)*100</f>
        <v>14800</v>
      </c>
      <c r="KT354" s="67"/>
      <c r="KU354" s="45"/>
      <c r="KV354" s="25">
        <f>KS354/KW354</f>
        <v>1233.3333333333333</v>
      </c>
      <c r="KW354" s="127">
        <f>SUM(KW292,KW296,KW300,KW304,KW308,KW312,KW315,KW320,KW324,KW328,KW332,KW336,KW340)</f>
        <v>12</v>
      </c>
      <c r="KX354" s="45"/>
      <c r="KY354" s="68" t="str">
        <f>KY292</f>
        <v>モンチッチケース</v>
      </c>
      <c r="KZ354" s="43">
        <f>KZ292</f>
        <v>1000</v>
      </c>
      <c r="LA354" s="127">
        <f>SUM(LA292,LA296,LA300,LA304,LA308,LA312,LA315,LA320,LA324,LA328,LA332,LA336,LA340)</f>
        <v>12000</v>
      </c>
      <c r="LB354" s="107">
        <f>LA354/KS354</f>
        <v>0.81081081081081086</v>
      </c>
      <c r="LC354" s="37"/>
      <c r="LD354" s="29"/>
      <c r="LE354" s="47"/>
      <c r="LF354" s="45"/>
      <c r="LG354" s="45"/>
      <c r="LH354" s="45"/>
      <c r="LI354" s="45"/>
      <c r="LJ354" s="25"/>
      <c r="LK354" s="45"/>
      <c r="LL354" s="45"/>
      <c r="LM354" s="63"/>
      <c r="LN354" s="67"/>
      <c r="LO354" s="45"/>
      <c r="LP354" s="46"/>
      <c r="LQ354" s="37"/>
      <c r="LR354" s="29"/>
      <c r="LS354" s="47"/>
      <c r="LT354" s="45"/>
      <c r="LU354" s="45"/>
      <c r="LV354" s="45"/>
      <c r="LW354" s="45"/>
      <c r="LX354" s="25"/>
      <c r="LY354" s="45"/>
      <c r="LZ354" s="107"/>
      <c r="MA354" s="107"/>
      <c r="MB354" s="45"/>
      <c r="MC354" s="45"/>
      <c r="MD354" s="45"/>
      <c r="ME354" s="37"/>
      <c r="MF354" s="29"/>
      <c r="MG354" s="47"/>
      <c r="MH354" s="45"/>
      <c r="MI354" s="45"/>
      <c r="MJ354" s="45"/>
      <c r="MK354" s="45"/>
      <c r="ML354" s="25"/>
      <c r="MM354" s="45"/>
      <c r="MN354" s="107"/>
      <c r="MO354" s="107"/>
      <c r="MP354" s="45"/>
      <c r="MQ354" s="45"/>
      <c r="MR354" s="45"/>
      <c r="MS354" s="37"/>
      <c r="MT354" s="29"/>
      <c r="MU354" s="47"/>
      <c r="MV354" s="45"/>
      <c r="MW354" s="45"/>
      <c r="MX354" s="45"/>
      <c r="MY354" s="45"/>
      <c r="MZ354" s="25"/>
      <c r="NA354" s="45"/>
      <c r="NB354" s="107"/>
      <c r="NC354" s="107"/>
      <c r="ND354" s="45"/>
      <c r="NE354" s="45"/>
      <c r="NF354" s="45"/>
      <c r="NG354" s="37"/>
      <c r="NH354" s="29"/>
      <c r="NI354" s="47"/>
      <c r="NJ354" s="45"/>
      <c r="NK354" s="45"/>
      <c r="NL354" s="45"/>
      <c r="NM354" s="45"/>
      <c r="NN354" s="25"/>
      <c r="NO354" s="45"/>
      <c r="NP354" s="107"/>
      <c r="NQ354" s="107"/>
      <c r="NR354" s="45"/>
      <c r="NS354" s="45"/>
      <c r="NT354" s="45"/>
      <c r="NU354" s="37"/>
    </row>
    <row r="355" spans="1:385" x14ac:dyDescent="0.25">
      <c r="A355" s="136" t="s">
        <v>1192</v>
      </c>
      <c r="B355" s="137">
        <f t="shared" ref="B355:G355" si="1718">SUMIF(B291:B354,"&gt;=0")</f>
        <v>42237</v>
      </c>
      <c r="C355" s="137">
        <f t="shared" si="1718"/>
        <v>17550</v>
      </c>
      <c r="D355" s="137">
        <f t="shared" si="1718"/>
        <v>2640</v>
      </c>
      <c r="E355" s="137">
        <f t="shared" si="1718"/>
        <v>13195</v>
      </c>
      <c r="F355" s="137">
        <f t="shared" si="1718"/>
        <v>6794</v>
      </c>
      <c r="G355" s="138">
        <f t="shared" si="1718"/>
        <v>2059</v>
      </c>
      <c r="H355" s="135"/>
      <c r="I355" s="319">
        <f>J347+AL347+DR347+AZ347+BN347+KS347+CP347+LG348+DD347+LU347+KE347+CB347+IA347+IO347+JC347+JQ347+NK347+MW347+MI347+X347+FH347+FV347+GY347+HM347+GJ347+EF347+ET347</f>
        <v>4223700</v>
      </c>
      <c r="J355" s="319"/>
      <c r="K355" s="33" t="s">
        <v>45</v>
      </c>
      <c r="L355" s="45"/>
      <c r="M355" s="325" t="s">
        <v>1190</v>
      </c>
      <c r="N355" s="325"/>
      <c r="O355" s="139" t="e">
        <f>O351+LP351+DI351+LZ351+CX350+CJ350+KM350+BV350+AQ351+BE351+DW351+LA350+AC351+II350+IW350+JK350+JY350+NP351+NB351+MN351</f>
        <v>#VALUE!</v>
      </c>
      <c r="P355" s="139"/>
      <c r="Q355" s="45"/>
      <c r="R355" s="45"/>
      <c r="S355" s="45"/>
      <c r="T355" s="37"/>
      <c r="U355" s="29"/>
      <c r="V355" s="47"/>
      <c r="W355" s="319"/>
      <c r="X355" s="319"/>
      <c r="Y355" s="33"/>
      <c r="Z355" s="45"/>
      <c r="AA355" s="25"/>
      <c r="AB355" s="45"/>
      <c r="AC355" s="107"/>
      <c r="AD355" s="107"/>
      <c r="AE355" s="45"/>
      <c r="AF355" s="45"/>
      <c r="AG355" s="45"/>
      <c r="AH355" s="37"/>
      <c r="AI355" s="29"/>
      <c r="AJ355" s="47"/>
      <c r="AK355" s="45"/>
      <c r="AL355" s="45"/>
      <c r="AM355" s="45"/>
      <c r="AN355" s="45"/>
      <c r="AO355" s="25"/>
      <c r="AP355" s="45"/>
      <c r="AQ355" s="45"/>
      <c r="AR355" s="45"/>
      <c r="AS355" s="45"/>
      <c r="AT355" s="45"/>
      <c r="AU355" s="45"/>
      <c r="AV355" s="37"/>
      <c r="AW355" s="29"/>
      <c r="AX355" s="47"/>
      <c r="AY355" s="45"/>
      <c r="AZ355" s="45"/>
      <c r="BA355" s="45"/>
      <c r="BB355" s="45"/>
      <c r="BC355" s="25"/>
      <c r="BD355" s="45"/>
      <c r="BE355" s="45"/>
      <c r="BF355" s="45"/>
      <c r="BG355" s="45"/>
      <c r="BH355" s="45"/>
      <c r="BI355" s="45"/>
      <c r="BJ355" s="37"/>
      <c r="BK355" s="29"/>
      <c r="BL355" s="322" t="s">
        <v>38</v>
      </c>
      <c r="BM355" s="322"/>
      <c r="BN355" s="127">
        <f>SUM(BN293,BN297,BN301,BN305,BN309,BN313,BN317,BN321,BN325,BN329,BN333,BN337,BN341)*100</f>
        <v>93600</v>
      </c>
      <c r="BO355" s="67"/>
      <c r="BP355" s="45"/>
      <c r="BQ355" s="25">
        <f>BN355/BR355</f>
        <v>2529.7297297297296</v>
      </c>
      <c r="BR355" s="127">
        <f>SUM(BR293,BR297,BR301,BR305,BR309,BR313,BR317,BR321,BR325,BR329,BR333,BR337,BR341)</f>
        <v>37</v>
      </c>
      <c r="BS355" s="45"/>
      <c r="BT355" s="44" t="str">
        <f t="shared" si="1709"/>
        <v>サンリオボアバンスクリップ</v>
      </c>
      <c r="BU355" s="43">
        <f t="shared" si="1709"/>
        <v>1100</v>
      </c>
      <c r="BV355" s="127">
        <f>SUM(BV293,BV297,BV301,BV305,BV309,BV313,BV317,BV321,BV325,BV329,BV333,BV337,BV341)</f>
        <v>40700</v>
      </c>
      <c r="BW355" s="107">
        <f>BV355/BN355</f>
        <v>0.43482905982905984</v>
      </c>
      <c r="BX355" s="37"/>
      <c r="BY355" s="57"/>
      <c r="BZ355" s="322" t="s">
        <v>38</v>
      </c>
      <c r="CA355" s="322"/>
      <c r="CB355" s="127">
        <f>SUM(CB293,CB297,CB301,CB305,CB309,CB313,CB317,CB321,CB325,CB329,CB333,CB337,CB341)*100</f>
        <v>31300</v>
      </c>
      <c r="CC355" s="67"/>
      <c r="CD355" s="45"/>
      <c r="CE355" s="25">
        <f>CB355/CF355</f>
        <v>3130</v>
      </c>
      <c r="CF355" s="127">
        <f>SUM(CF293,CF297,CF301,CF305,CF309,CF313,CF317,CF321,CF325,CF329,CF333,CF337,CF341)</f>
        <v>10</v>
      </c>
      <c r="CG355" s="45"/>
      <c r="CH355" s="44" t="str">
        <f t="shared" si="1710"/>
        <v>サンリオボアバンスクリップ</v>
      </c>
      <c r="CI355" s="43">
        <f t="shared" si="1710"/>
        <v>1100</v>
      </c>
      <c r="CJ355" s="127">
        <f>SUM(CJ293,CJ297,CJ301,CJ305,CJ309,CJ313,CJ317,CJ321,CJ325,CJ329,CJ333,CJ337,CJ341)</f>
        <v>11000</v>
      </c>
      <c r="CK355" s="107">
        <f>CJ355/CB355</f>
        <v>0.3514376996805112</v>
      </c>
      <c r="CL355" s="37"/>
      <c r="CM355" s="29"/>
      <c r="CN355" s="322" t="s">
        <v>38</v>
      </c>
      <c r="CO355" s="322"/>
      <c r="CP355" s="127">
        <f>SUM(CP293,CP297,CP301,CP305,CP309,CP313,CP317,CP321,CP325,CP329,CP333,CP337,CP341)*100</f>
        <v>14800</v>
      </c>
      <c r="CQ355" s="67"/>
      <c r="CR355" s="45"/>
      <c r="CS355" s="25">
        <f>CP355/CT355</f>
        <v>2960</v>
      </c>
      <c r="CT355" s="127">
        <f>SUM(CT293,CT297,CT301,CT305,CT309,CT313,CT317,CT321,CT325,CT329,CT333,CT337,CT341)</f>
        <v>5</v>
      </c>
      <c r="CU355" s="45"/>
      <c r="CV355" s="44" t="str">
        <f t="shared" si="1711"/>
        <v>モンチッチマスコット</v>
      </c>
      <c r="CW355" s="43">
        <f t="shared" si="1711"/>
        <v>0</v>
      </c>
      <c r="CX355" s="127">
        <f>SUM(CX293,CX297,CX301,CX305,CX309,CX313,CX317,CX321,CX325,CX329,CX333,CX337,CX341)</f>
        <v>0</v>
      </c>
      <c r="CY355" s="107">
        <f>CX355/CP355</f>
        <v>0</v>
      </c>
      <c r="CZ355" s="37"/>
      <c r="DA355" s="29"/>
      <c r="DB355" s="47"/>
      <c r="DC355" s="319"/>
      <c r="DD355" s="319"/>
      <c r="DE355" s="33"/>
      <c r="DF355" s="45"/>
      <c r="DG355" s="25"/>
      <c r="DH355" s="45"/>
      <c r="DI355" s="107"/>
      <c r="DJ355" s="107"/>
      <c r="DK355" s="45"/>
      <c r="DL355" s="45"/>
      <c r="DM355" s="45"/>
      <c r="DN355" s="37"/>
      <c r="DO355" s="29"/>
      <c r="DP355" s="47"/>
      <c r="DQ355" s="45"/>
      <c r="DR355" s="45"/>
      <c r="DS355" s="45"/>
      <c r="DT355" s="45"/>
      <c r="DU355" s="25"/>
      <c r="DV355" s="45"/>
      <c r="DW355" s="45"/>
      <c r="DX355" s="45"/>
      <c r="DY355" s="45"/>
      <c r="DZ355" s="45"/>
      <c r="EA355" s="45"/>
      <c r="EB355" s="37"/>
      <c r="EC355" s="29"/>
      <c r="ED355" s="47"/>
      <c r="EE355" s="319"/>
      <c r="EF355" s="319"/>
      <c r="EG355" s="33"/>
      <c r="EH355" s="45"/>
      <c r="EI355" s="25"/>
      <c r="EJ355" s="45"/>
      <c r="EK355" s="107"/>
      <c r="EL355" s="107"/>
      <c r="EM355" s="45"/>
      <c r="EN355" s="45"/>
      <c r="EO355" s="45"/>
      <c r="EP355" s="37"/>
      <c r="EQ355" s="29"/>
      <c r="ER355" s="47"/>
      <c r="ES355" s="319"/>
      <c r="ET355" s="319"/>
      <c r="EU355" s="33"/>
      <c r="EV355" s="45"/>
      <c r="EW355" s="25"/>
      <c r="EX355" s="45"/>
      <c r="EY355" s="107"/>
      <c r="EZ355" s="107"/>
      <c r="FA355" s="45"/>
      <c r="FB355" s="45"/>
      <c r="FC355" s="45"/>
      <c r="FD355" s="37"/>
      <c r="FE355" s="60"/>
      <c r="FF355" s="47"/>
      <c r="FG355" s="319"/>
      <c r="FH355" s="319"/>
      <c r="FI355" s="33"/>
      <c r="FJ355" s="45"/>
      <c r="FK355" s="25"/>
      <c r="FL355" s="45"/>
      <c r="FM355" s="107"/>
      <c r="FN355" s="107"/>
      <c r="FO355" s="45"/>
      <c r="FP355" s="45"/>
      <c r="FQ355" s="45"/>
      <c r="FR355" s="37"/>
      <c r="FS355" s="29"/>
      <c r="FT355" s="47"/>
      <c r="FU355" s="319"/>
      <c r="FV355" s="319"/>
      <c r="FW355" s="33"/>
      <c r="FX355" s="45"/>
      <c r="FY355" s="25"/>
      <c r="FZ355" s="45"/>
      <c r="GA355" s="107"/>
      <c r="GB355" s="107"/>
      <c r="GC355" s="45"/>
      <c r="GD355" s="45"/>
      <c r="GE355" s="45"/>
      <c r="GF355" s="37"/>
      <c r="GG355" s="29"/>
      <c r="GH355" s="47"/>
      <c r="GI355" s="319"/>
      <c r="GJ355" s="319"/>
      <c r="GK355" s="33"/>
      <c r="GL355" s="45"/>
      <c r="GM355" s="25"/>
      <c r="GN355" s="45"/>
      <c r="GO355" s="107"/>
      <c r="GP355" s="107"/>
      <c r="GQ355" s="45"/>
      <c r="GR355" s="45"/>
      <c r="GS355" s="45"/>
      <c r="GT355" s="37"/>
      <c r="GU355" s="130"/>
      <c r="GV355" s="322" t="s">
        <v>38</v>
      </c>
      <c r="GW355" s="322"/>
      <c r="GX355" s="322"/>
      <c r="GY355" s="127">
        <f>SUM(GY293,GY297,GY301,GY305,GY309,GY313,GY317,GY321,GY325,GY329,GY333,GY337,GY341)*100</f>
        <v>0</v>
      </c>
      <c r="GZ355" s="67"/>
      <c r="HA355" s="45"/>
      <c r="HB355" s="25">
        <f>GY355/HC355</f>
        <v>0</v>
      </c>
      <c r="HC355" s="127">
        <f>SUM(HC293,HC297,HC301,HC305,HC309,HC313,HC317,HC321,HC325,HC329,HC333,HC337,HC341)</f>
        <v>17</v>
      </c>
      <c r="HD355" s="45"/>
      <c r="HE355" s="44" t="str">
        <f t="shared" si="1712"/>
        <v>アンパンおべんとパズル</v>
      </c>
      <c r="HF355" s="43">
        <f t="shared" si="1712"/>
        <v>1100</v>
      </c>
      <c r="HG355" s="127">
        <f>SUM(HG293,HG297,HG301,HG305,HG309,HG313,HG317,HG321,HG325,HG329,HG333,HG337,HG341)</f>
        <v>18700</v>
      </c>
      <c r="HH355" s="107" t="e">
        <f>HG355/GY355</f>
        <v>#DIV/0!</v>
      </c>
      <c r="HI355" s="37"/>
      <c r="HJ355" s="29"/>
      <c r="HK355" s="322" t="s">
        <v>38</v>
      </c>
      <c r="HL355" s="322"/>
      <c r="HM355" s="127">
        <f>SUM(HM293,HM297,HM301,HM305,HM309,HM313,HM317,HM321,HM325,HM329,HM333,HM337,HM341)*100</f>
        <v>33700</v>
      </c>
      <c r="HN355" s="67"/>
      <c r="HO355" s="45"/>
      <c r="HP355" s="25">
        <f>HM355/HQ355</f>
        <v>518.46153846153845</v>
      </c>
      <c r="HQ355" s="127">
        <f>SUM(HQ293,HQ297,HQ301,HQ305,HQ309,HQ313,HQ317,HQ321,HQ325,HQ329,HQ333,HQ337,HQ341)</f>
        <v>65</v>
      </c>
      <c r="HR355" s="45"/>
      <c r="HS355" s="44" t="str">
        <f t="shared" si="1713"/>
        <v>ゲームアーク</v>
      </c>
      <c r="HT355" s="43">
        <f t="shared" si="1713"/>
        <v>600</v>
      </c>
      <c r="HU355" s="127">
        <f>SUM(HU293,HU297,HU301,HU305,HU309,HU313,HU317,HU321,HU325,HU329,HU333,HU337,HU341)</f>
        <v>39000</v>
      </c>
      <c r="HV355" s="107">
        <f>HU355/HM355</f>
        <v>1.1572700296735905</v>
      </c>
      <c r="HW355" s="37"/>
      <c r="HX355" s="360"/>
      <c r="HY355" s="322" t="s">
        <v>38</v>
      </c>
      <c r="HZ355" s="322"/>
      <c r="IA355" s="127">
        <f>SUM(IA293,IA297,IA301,IA305,IA309,IA313,IA317,IA321,IA325,IA329,IA333,IA337,IA341)*100</f>
        <v>90800</v>
      </c>
      <c r="IB355" s="67"/>
      <c r="IC355" s="45"/>
      <c r="ID355" s="25">
        <f>IA355/IE355</f>
        <v>2161.9047619047619</v>
      </c>
      <c r="IE355" s="127">
        <f>SUM(IE293,IE297,IE301,IE305,IE309,IE313,IE317,IE321,IE325,IE329,IE333,IE337,IE341)</f>
        <v>42</v>
      </c>
      <c r="IF355" s="45"/>
      <c r="IG355" s="44" t="str">
        <f t="shared" si="1714"/>
        <v>ラブブマスコット</v>
      </c>
      <c r="IH355" s="43">
        <f t="shared" si="1714"/>
        <v>0</v>
      </c>
      <c r="II355" s="127">
        <f>SUM(II293,II297,II301,II305,II309,II313,II317,II321,II325,II329,II333,II337,II341)</f>
        <v>10800</v>
      </c>
      <c r="IJ355" s="107">
        <f>II355/IA355</f>
        <v>0.11894273127753303</v>
      </c>
      <c r="IK355" s="37"/>
      <c r="IL355" s="29"/>
      <c r="IM355" s="322" t="s">
        <v>38</v>
      </c>
      <c r="IN355" s="322"/>
      <c r="IO355" s="127">
        <f>SUM(IO293,IO297,IO301,IO305,IO309,IO313,IO317,IO321,IO325,IO329,IO333,IO337,IO341)*100</f>
        <v>37600</v>
      </c>
      <c r="IP355" s="67"/>
      <c r="IQ355" s="45"/>
      <c r="IR355" s="25">
        <f>IO355/IS355</f>
        <v>895.23809523809518</v>
      </c>
      <c r="IS355" s="127">
        <f>SUM(IS293,IS297,IS301,IS305,IS309,IS313,IS317,IS321,IS325,IS329,IS333,IS337,IS341)</f>
        <v>42</v>
      </c>
      <c r="IT355" s="45"/>
      <c r="IU355" s="44" t="str">
        <f t="shared" si="1715"/>
        <v>アングリーキーホルダー</v>
      </c>
      <c r="IV355" s="43">
        <f t="shared" si="1715"/>
        <v>200</v>
      </c>
      <c r="IW355" s="127">
        <f>SUM(IW293,IW297,IW301,IW305,IW309,IW313,IW317,IW321,IW325,IW329,IW333,IW337,IW341)</f>
        <v>8400</v>
      </c>
      <c r="IX355" s="107">
        <f>IW355/IO355</f>
        <v>0.22340425531914893</v>
      </c>
      <c r="IY355" s="37"/>
      <c r="IZ355" s="130"/>
      <c r="JA355" s="322" t="s">
        <v>38</v>
      </c>
      <c r="JB355" s="322"/>
      <c r="JC355" s="127">
        <f>SUM(JC293,JC297,JC301,JC305,JC309,JC313,JC317,JC321,JC325,JC329,JC333,JC337,JC341)*100</f>
        <v>18200</v>
      </c>
      <c r="JD355" s="67"/>
      <c r="JE355" s="45"/>
      <c r="JF355" s="25">
        <f>JC355/JG355</f>
        <v>650</v>
      </c>
      <c r="JG355" s="127">
        <f>SUM(JG293,JG297,JG301,JG305,JG309,JG313,JG317,JG321,JG325,JG329,JG333,JG337,JG341)</f>
        <v>28</v>
      </c>
      <c r="JH355" s="45"/>
      <c r="JI355" s="44" t="str">
        <f t="shared" si="1716"/>
        <v>AIモンスターラバー</v>
      </c>
      <c r="JJ355" s="43">
        <f t="shared" si="1716"/>
        <v>250</v>
      </c>
      <c r="JK355" s="127">
        <f>SUM(JK293,JK297,JK301,JK305,JK309,JK313,JK317,JK321,JK325,JK329,JK333,JK337,JK341)</f>
        <v>7000</v>
      </c>
      <c r="JL355" s="107">
        <f>JK355/JC355</f>
        <v>0.38461538461538464</v>
      </c>
      <c r="JM355" s="37"/>
      <c r="JN355" s="29"/>
      <c r="JO355" s="322" t="s">
        <v>38</v>
      </c>
      <c r="JP355" s="322"/>
      <c r="JQ355" s="127">
        <f>SUM(JQ293,JQ297,JQ301,JQ305,JQ309,JQ313,JQ317,JQ321,JQ325,JQ329,JQ333,JQ337,JQ341)*100</f>
        <v>16100</v>
      </c>
      <c r="JR355" s="67"/>
      <c r="JS355" s="45"/>
      <c r="JT355" s="25" t="e">
        <f>JQ355/JU355</f>
        <v>#DIV/0!</v>
      </c>
      <c r="JU355" s="127">
        <f>SUM(JU293,JU297,JU301,JU305,JU309,JU313,JU317,JU321,JU325,JU329,JU333,JU337,JU341)</f>
        <v>0</v>
      </c>
      <c r="JV355" s="45"/>
      <c r="JW355" s="44" t="str">
        <f t="shared" si="1717"/>
        <v>サンリオホワイトマスコット</v>
      </c>
      <c r="JX355" s="43">
        <f t="shared" si="1717"/>
        <v>0</v>
      </c>
      <c r="JY355" s="127">
        <f>SUM(JY293,JY297,JY301,JY305,JY309,JY313,JY317,JY321,JY325,JY329,JY333,JY337,JY341)</f>
        <v>0</v>
      </c>
      <c r="JZ355" s="107">
        <f>JY355/JQ355</f>
        <v>0</v>
      </c>
      <c r="KA355" s="37"/>
      <c r="KB355" s="51"/>
      <c r="KC355" s="322" t="s">
        <v>38</v>
      </c>
      <c r="KD355" s="322"/>
      <c r="KE355" s="127">
        <f>SUM(KE293,KE297,KE301,KE305,KE309,KE313,KE317,KE321,KE325,KE329,KE333,KE337,KE341)*100</f>
        <v>27400</v>
      </c>
      <c r="KF355" s="67"/>
      <c r="KG355" s="45"/>
      <c r="KH355" s="25">
        <f>KE355/KI355</f>
        <v>13700</v>
      </c>
      <c r="KI355" s="127">
        <f>SUM(KI293,KI297,KI301,KI305,KI309,KI313,KI317,KI321,KI325,KI329,KI333,KI337,KI341)</f>
        <v>2</v>
      </c>
      <c r="KJ355" s="45"/>
      <c r="KK355" s="44" t="str">
        <f>KK293</f>
        <v>ラブブマスコット</v>
      </c>
      <c r="KL355" s="43">
        <f>KL293</f>
        <v>250</v>
      </c>
      <c r="KM355" s="127">
        <f>SUM(KM293,KM297,KM301,KM305,KM309,KM313,KM317,KM321,KM325,KM329,KM333,KM337,KM341)</f>
        <v>500</v>
      </c>
      <c r="KN355" s="107">
        <f>KM355/KE355</f>
        <v>1.824817518248175E-2</v>
      </c>
      <c r="KO355" s="37"/>
      <c r="KP355" s="29"/>
      <c r="KQ355" s="322" t="s">
        <v>38</v>
      </c>
      <c r="KR355" s="322"/>
      <c r="KS355" s="127">
        <f>SUM(KS293,KS297,KS301,KS305,KS309,KS313,KS317,KS321,KS325,KS329,KS333,KS337,KS341)*100</f>
        <v>49300</v>
      </c>
      <c r="KT355" s="67"/>
      <c r="KU355" s="45"/>
      <c r="KV355" s="25">
        <f>KS355/KW355</f>
        <v>1027.0833333333333</v>
      </c>
      <c r="KW355" s="127">
        <f>SUM(KW293,KW297,KW301,KW305,KW309,KW313,KW317,KW321,KW325,KW329,KW333,KW337,KW341)</f>
        <v>48</v>
      </c>
      <c r="KX355" s="45"/>
      <c r="KY355" s="68" t="str">
        <f>KY293</f>
        <v>ゲームアーク</v>
      </c>
      <c r="KZ355" s="43">
        <f>KZ293</f>
        <v>0</v>
      </c>
      <c r="LA355" s="127">
        <f>SUM(LA293,LA297,LA301,LA305,LA309,LA313,LA317,LA321,LA325,LA329,LA333,LA337,LA341)</f>
        <v>0</v>
      </c>
      <c r="LB355" s="107">
        <f>LA355/KS355</f>
        <v>0</v>
      </c>
      <c r="LC355" s="37"/>
      <c r="LD355" s="29"/>
      <c r="LE355" s="47"/>
      <c r="LF355" s="45"/>
      <c r="LG355" s="45"/>
      <c r="LH355" s="45"/>
      <c r="LI355" s="45"/>
      <c r="LJ355" s="25"/>
      <c r="LK355" s="45"/>
      <c r="LL355" s="45"/>
      <c r="LM355" s="63"/>
      <c r="LN355" s="67"/>
      <c r="LO355" s="45"/>
      <c r="LP355" s="46"/>
      <c r="LQ355" s="37"/>
      <c r="LR355" s="29"/>
      <c r="LS355" s="47"/>
      <c r="LT355" s="319"/>
      <c r="LU355" s="319"/>
      <c r="LV355" s="33"/>
      <c r="LW355" s="45"/>
      <c r="LX355" s="25"/>
      <c r="LY355" s="45"/>
      <c r="LZ355" s="107"/>
      <c r="MA355" s="107"/>
      <c r="MB355" s="45"/>
      <c r="MC355" s="45"/>
      <c r="MD355" s="45"/>
      <c r="ME355" s="37"/>
      <c r="MF355" s="29"/>
      <c r="MG355" s="47"/>
      <c r="MH355" s="319"/>
      <c r="MI355" s="319"/>
      <c r="MJ355" s="33"/>
      <c r="MK355" s="45"/>
      <c r="ML355" s="25"/>
      <c r="MM355" s="45"/>
      <c r="MN355" s="107"/>
      <c r="MO355" s="107"/>
      <c r="MP355" s="45"/>
      <c r="MQ355" s="45"/>
      <c r="MR355" s="45"/>
      <c r="MS355" s="37"/>
      <c r="MT355" s="29"/>
      <c r="MU355" s="47"/>
      <c r="MV355" s="319"/>
      <c r="MW355" s="319"/>
      <c r="MX355" s="33"/>
      <c r="MY355" s="45"/>
      <c r="MZ355" s="25"/>
      <c r="NA355" s="45"/>
      <c r="NB355" s="107"/>
      <c r="NC355" s="107"/>
      <c r="ND355" s="45"/>
      <c r="NE355" s="45"/>
      <c r="NF355" s="45"/>
      <c r="NG355" s="37"/>
      <c r="NH355" s="29"/>
      <c r="NI355" s="47"/>
      <c r="NJ355" s="319"/>
      <c r="NK355" s="319"/>
      <c r="NL355" s="33"/>
      <c r="NM355" s="45"/>
      <c r="NN355" s="25"/>
      <c r="NO355" s="45"/>
      <c r="NP355" s="107"/>
      <c r="NQ355" s="107"/>
      <c r="NR355" s="45"/>
      <c r="NS355" s="45"/>
      <c r="NT355" s="45"/>
      <c r="NU355" s="37"/>
    </row>
    <row r="356" spans="1:385" ht="15" customHeight="1" thickBot="1" x14ac:dyDescent="0.3">
      <c r="A356" s="140" t="s">
        <v>40</v>
      </c>
      <c r="B356" s="141">
        <f>B355/A348</f>
        <v>1759.875</v>
      </c>
      <c r="C356" s="142">
        <f>C355/A348</f>
        <v>731.25</v>
      </c>
      <c r="D356" s="142">
        <f>D355/A348</f>
        <v>110</v>
      </c>
      <c r="E356" s="143">
        <f>E355/A348</f>
        <v>549.79166666666663</v>
      </c>
      <c r="F356" s="137">
        <f>F355/A348</f>
        <v>283.08333333333331</v>
      </c>
      <c r="G356" s="138">
        <f>G355/A348</f>
        <v>85.791666666666671</v>
      </c>
      <c r="H356" s="135"/>
      <c r="I356" s="319">
        <f>I355/A348</f>
        <v>175987.5</v>
      </c>
      <c r="J356" s="319"/>
      <c r="K356" s="45">
        <f>I356*A349</f>
        <v>4223700</v>
      </c>
      <c r="L356" s="45"/>
      <c r="M356" s="25" t="s">
        <v>41</v>
      </c>
      <c r="N356" s="45">
        <f>N349+AP349+DV350+BD350+BV347+LA347+CX347+LO348+DH349+LY349+KM347+CJ347+II347+IW347+JK347+JY347+NA349+MM349+AB349+NO349</f>
        <v>915752</v>
      </c>
      <c r="O356" s="107">
        <f>N356/I355</f>
        <v>0.21681274711745627</v>
      </c>
      <c r="P356" s="107"/>
      <c r="Q356" s="46"/>
      <c r="R356" s="46"/>
      <c r="S356" s="46"/>
      <c r="T356" s="37"/>
      <c r="U356" s="29"/>
      <c r="V356" s="47"/>
      <c r="W356" s="319"/>
      <c r="X356" s="319"/>
      <c r="Y356" s="45"/>
      <c r="Z356" s="45"/>
      <c r="AA356" s="25"/>
      <c r="AB356" s="45"/>
      <c r="AC356" s="107"/>
      <c r="AD356" s="107"/>
      <c r="AE356" s="46"/>
      <c r="AF356" s="46"/>
      <c r="AG356" s="46"/>
      <c r="AH356" s="37"/>
      <c r="AI356" s="29"/>
      <c r="AJ356" s="47"/>
      <c r="AK356" s="45"/>
      <c r="AL356" s="45"/>
      <c r="AM356" s="45"/>
      <c r="AN356" s="45"/>
      <c r="AO356" s="25"/>
      <c r="AP356" s="45"/>
      <c r="AQ356" s="45"/>
      <c r="AR356" s="45"/>
      <c r="AS356" s="45"/>
      <c r="AT356" s="45"/>
      <c r="AU356" s="45"/>
      <c r="AV356" s="37"/>
      <c r="AW356" s="29"/>
      <c r="AX356" s="47"/>
      <c r="AY356" s="45"/>
      <c r="AZ356" s="45"/>
      <c r="BA356" s="45"/>
      <c r="BB356" s="45"/>
      <c r="BC356" s="25"/>
      <c r="BD356" s="45"/>
      <c r="BE356" s="45"/>
      <c r="BF356" s="45"/>
      <c r="BG356" s="45"/>
      <c r="BH356" s="45"/>
      <c r="BI356" s="45"/>
      <c r="BJ356" s="37"/>
      <c r="BK356" s="29"/>
      <c r="BL356" s="322" t="s">
        <v>38</v>
      </c>
      <c r="BM356" s="322"/>
      <c r="BN356" s="127">
        <f>SUM(BN294,BN298,BN302,BN306,BN310,BN314,BN318,BN322,BN326,BN330,BN334,BN338,BN342)*100</f>
        <v>44300</v>
      </c>
      <c r="BO356" s="67"/>
      <c r="BP356" s="45"/>
      <c r="BQ356" s="25">
        <f>BN356/BR356</f>
        <v>2605.8823529411766</v>
      </c>
      <c r="BR356" s="127">
        <f>SUM(BR294,BR298,BR302,BR306,BR310,BR314,BR318,BR322,BR326,BR330,BR334,BR338,BR342)</f>
        <v>17</v>
      </c>
      <c r="BS356" s="45"/>
      <c r="BT356" s="44" t="str">
        <f t="shared" si="1709"/>
        <v>モンチッチフェイスポーチ</v>
      </c>
      <c r="BU356" s="43">
        <f t="shared" si="1709"/>
        <v>1100</v>
      </c>
      <c r="BV356" s="127">
        <f>SUM(BV294,BV298,BV302,BV306,BV310,BV314,BV318,BV322,BV326,BV330,BV334,BV338,BV342)</f>
        <v>18700</v>
      </c>
      <c r="BW356" s="107">
        <f>BV356/BN356</f>
        <v>0.42212189616252821</v>
      </c>
      <c r="BX356" s="37"/>
      <c r="BY356" s="57"/>
      <c r="BZ356" s="322" t="s">
        <v>38</v>
      </c>
      <c r="CA356" s="322"/>
      <c r="CB356" s="127">
        <f>SUM(CB294,CB298,CB302,CB306,CB310,CB314,CB318,CB322,CB326,CB330,CB334,CB338,CB342)*100</f>
        <v>16200</v>
      </c>
      <c r="CC356" s="67"/>
      <c r="CD356" s="45"/>
      <c r="CE356" s="25">
        <f>CB356/CF356</f>
        <v>1012.5</v>
      </c>
      <c r="CF356" s="127">
        <f>SUM(CF294,CF298,CF302,CF306,CF310,CF314,CF318,CF322,CF326,CF330,CF334,CF338,CF342)</f>
        <v>16</v>
      </c>
      <c r="CG356" s="45"/>
      <c r="CH356" s="44" t="str">
        <f t="shared" si="1710"/>
        <v>アングリーキーホルダー</v>
      </c>
      <c r="CI356" s="43">
        <f t="shared" si="1710"/>
        <v>198</v>
      </c>
      <c r="CJ356" s="127">
        <f>SUM(CJ294,CJ298,CJ302,CJ306,CJ310,CJ314,CJ318,CJ322,CJ326,CJ330,CJ334,CJ338,CJ342)</f>
        <v>3168</v>
      </c>
      <c r="CK356" s="107">
        <f>CJ356/CB356</f>
        <v>0.19555555555555557</v>
      </c>
      <c r="CL356" s="37"/>
      <c r="CM356" s="29"/>
      <c r="CN356" s="322" t="s">
        <v>38</v>
      </c>
      <c r="CO356" s="322"/>
      <c r="CP356" s="127">
        <f>SUM(CP294,CP298,CP302,CP306,CP310,CP314,CP318,CP322,CP326,CP330,CP334,CP338,CP342)*100</f>
        <v>14600</v>
      </c>
      <c r="CQ356" s="67"/>
      <c r="CR356" s="45"/>
      <c r="CS356" s="25">
        <f>CP356/CT356</f>
        <v>486.66666666666669</v>
      </c>
      <c r="CT356" s="127">
        <f>SUM(CT294,CT298,CT302,CT306,CT310,CT314,CT318,CT322,CT326,CT330,CT334,CT338,CT342)</f>
        <v>30</v>
      </c>
      <c r="CU356" s="45"/>
      <c r="CV356" s="44" t="str">
        <f t="shared" si="1711"/>
        <v>AIラバーキーホルダー</v>
      </c>
      <c r="CW356" s="43">
        <f t="shared" si="1711"/>
        <v>198</v>
      </c>
      <c r="CX356" s="127">
        <f>SUM(CX294,CX298,CX302,CX306,CX310,CX314,CX318,CX322,CX326,CX330,CX334,CX338,CX342)</f>
        <v>5940</v>
      </c>
      <c r="CY356" s="107">
        <f>CX356/CP356</f>
        <v>0.40684931506849314</v>
      </c>
      <c r="CZ356" s="37"/>
      <c r="DA356" s="29"/>
      <c r="DB356" s="47"/>
      <c r="DC356" s="319"/>
      <c r="DD356" s="319"/>
      <c r="DE356" s="45"/>
      <c r="DF356" s="45"/>
      <c r="DG356" s="25"/>
      <c r="DH356" s="45"/>
      <c r="DI356" s="107"/>
      <c r="DJ356" s="107"/>
      <c r="DK356" s="46"/>
      <c r="DL356" s="46"/>
      <c r="DM356" s="46"/>
      <c r="DN356" s="37"/>
      <c r="DO356" s="29"/>
      <c r="DP356" s="47"/>
      <c r="DQ356" s="45"/>
      <c r="DR356" s="45"/>
      <c r="DS356" s="45"/>
      <c r="DT356" s="45"/>
      <c r="DU356" s="25"/>
      <c r="DV356" s="45"/>
      <c r="DW356" s="45"/>
      <c r="DX356" s="45"/>
      <c r="DY356" s="45"/>
      <c r="DZ356" s="45"/>
      <c r="EA356" s="45"/>
      <c r="EB356" s="37"/>
      <c r="EC356" s="29"/>
      <c r="ED356" s="47"/>
      <c r="EE356" s="319"/>
      <c r="EF356" s="319"/>
      <c r="EG356" s="45"/>
      <c r="EH356" s="45"/>
      <c r="EI356" s="25"/>
      <c r="EJ356" s="45"/>
      <c r="EK356" s="107"/>
      <c r="EL356" s="107"/>
      <c r="EM356" s="46"/>
      <c r="EN356" s="46"/>
      <c r="EO356" s="46"/>
      <c r="EP356" s="37"/>
      <c r="EQ356" s="29"/>
      <c r="ER356" s="47"/>
      <c r="ES356" s="319"/>
      <c r="ET356" s="319"/>
      <c r="EU356" s="45"/>
      <c r="EV356" s="45"/>
      <c r="EW356" s="25"/>
      <c r="EX356" s="45"/>
      <c r="EY356" s="107"/>
      <c r="EZ356" s="107"/>
      <c r="FA356" s="46"/>
      <c r="FB356" s="46"/>
      <c r="FC356" s="46"/>
      <c r="FD356" s="37"/>
      <c r="FE356" s="60"/>
      <c r="FF356" s="47"/>
      <c r="FG356" s="319"/>
      <c r="FH356" s="319"/>
      <c r="FI356" s="45"/>
      <c r="FJ356" s="45"/>
      <c r="FK356" s="25"/>
      <c r="FL356" s="45"/>
      <c r="FM356" s="107"/>
      <c r="FN356" s="107"/>
      <c r="FO356" s="46"/>
      <c r="FP356" s="46"/>
      <c r="FQ356" s="46"/>
      <c r="FR356" s="37"/>
      <c r="FS356" s="29"/>
      <c r="FT356" s="47"/>
      <c r="FU356" s="319"/>
      <c r="FV356" s="319"/>
      <c r="FW356" s="45"/>
      <c r="FX356" s="45"/>
      <c r="FY356" s="25"/>
      <c r="FZ356" s="45"/>
      <c r="GA356" s="107"/>
      <c r="GB356" s="107"/>
      <c r="GC356" s="46"/>
      <c r="GD356" s="46"/>
      <c r="GE356" s="46"/>
      <c r="GF356" s="37"/>
      <c r="GG356" s="29"/>
      <c r="GH356" s="47"/>
      <c r="GI356" s="319"/>
      <c r="GJ356" s="319"/>
      <c r="GK356" s="45"/>
      <c r="GL356" s="45"/>
      <c r="GM356" s="25"/>
      <c r="GN356" s="45"/>
      <c r="GO356" s="107"/>
      <c r="GP356" s="107"/>
      <c r="GQ356" s="46"/>
      <c r="GR356" s="46"/>
      <c r="GS356" s="46"/>
      <c r="GT356" s="37"/>
      <c r="GU356" s="130"/>
      <c r="GV356" s="322" t="s">
        <v>38</v>
      </c>
      <c r="GW356" s="322"/>
      <c r="GX356" s="322"/>
      <c r="GY356" s="127">
        <f>SUM(GY294,GY298,GY302,GY306,GY310,GY314,GY318,GY322,GY326,GY330,GY334,GY338,GY342)*100</f>
        <v>0</v>
      </c>
      <c r="GZ356" s="67"/>
      <c r="HA356" s="45"/>
      <c r="HB356" s="25">
        <f>GY356/HC356</f>
        <v>0</v>
      </c>
      <c r="HC356" s="127">
        <f>SUM(HC294,HC298,HC302,HC306,HC310,HC314,HC318,HC322,HC326,HC330,HC334,HC338,HC342)</f>
        <v>18</v>
      </c>
      <c r="HD356" s="45"/>
      <c r="HE356" s="44" t="str">
        <f t="shared" si="1712"/>
        <v>ボンボンドロップシール</v>
      </c>
      <c r="HF356" s="43">
        <f t="shared" si="1712"/>
        <v>2000</v>
      </c>
      <c r="HG356" s="127">
        <f>SUM(HG294,HG298,HG302,HG306,HG310,HG314,HG318,HG322,HG326,HG330,HG334,HG338,HG342)</f>
        <v>36000</v>
      </c>
      <c r="HH356" s="107" t="e">
        <f>HG356/GY356</f>
        <v>#DIV/0!</v>
      </c>
      <c r="HI356" s="37"/>
      <c r="HJ356" s="29"/>
      <c r="HK356" s="322" t="s">
        <v>38</v>
      </c>
      <c r="HL356" s="322"/>
      <c r="HM356" s="127">
        <f>SUM(HM294,HM298,HM302,HM306,HM310,HM314,HM318,HM322,HM326,HM330,HM334,HM338,HM342)*100</f>
        <v>23800</v>
      </c>
      <c r="HN356" s="67"/>
      <c r="HO356" s="45"/>
      <c r="HP356" s="25">
        <f>HM356/HQ356</f>
        <v>11900</v>
      </c>
      <c r="HQ356" s="127">
        <f>SUM(HQ294,HQ298,HQ302,HQ306,HQ310,HQ314,HQ318,HQ322,HQ326,HQ330,HQ334,HQ338,HQ342)</f>
        <v>2</v>
      </c>
      <c r="HR356" s="45"/>
      <c r="HS356" s="44" t="str">
        <f t="shared" si="1713"/>
        <v>ゲーム機イヤホン</v>
      </c>
      <c r="HT356" s="43">
        <f t="shared" si="1713"/>
        <v>1100</v>
      </c>
      <c r="HU356" s="127">
        <f>SUM(HU294,HU298,HU302,HU306,HU310,HU314,HU318,HU322,HU326,HU330,HU334,HU338,HU342)</f>
        <v>1100</v>
      </c>
      <c r="HV356" s="107">
        <f>HU356/HM356</f>
        <v>4.6218487394957986E-2</v>
      </c>
      <c r="HW356" s="37"/>
      <c r="HX356" s="360"/>
      <c r="HY356" s="322" t="s">
        <v>38</v>
      </c>
      <c r="HZ356" s="322"/>
      <c r="IA356" s="127">
        <f>SUM(IA294,IA298,IA302,IA306,IA310,IA314,IA318,IA322,IA326,IA330,IA334,IA338,IA342)*100</f>
        <v>35700</v>
      </c>
      <c r="IB356" s="67"/>
      <c r="IC356" s="45"/>
      <c r="ID356" s="25">
        <f>IA356/IE356</f>
        <v>7140</v>
      </c>
      <c r="IE356" s="127">
        <f>SUM(IE294,IE298,IE302,IE306,IE310,IE314,IE318,IE322,IE326,IE330,IE334,IE338,IE342)</f>
        <v>5</v>
      </c>
      <c r="IF356" s="45"/>
      <c r="IG356" s="44" t="str">
        <f t="shared" si="1714"/>
        <v>雪見だいふくイヤホン</v>
      </c>
      <c r="IH356" s="43">
        <f t="shared" si="1714"/>
        <v>1100</v>
      </c>
      <c r="II356" s="127">
        <f>SUM(II294,II298,II302,II306,II310,II314,II318,II322,II326,II330,II334,II338,II342)</f>
        <v>5500</v>
      </c>
      <c r="IJ356" s="107">
        <f>II356/IA356</f>
        <v>0.15406162464985995</v>
      </c>
      <c r="IK356" s="37"/>
      <c r="IL356" s="29"/>
      <c r="IM356" s="322" t="s">
        <v>38</v>
      </c>
      <c r="IN356" s="322"/>
      <c r="IO356" s="127">
        <f>SUM(IO294,IO298,IO302,IO306,IO310,IO314,IO318,IO322,IO326,IO330,IO334,IO338,IO342)*100</f>
        <v>41900</v>
      </c>
      <c r="IP356" s="67"/>
      <c r="IQ356" s="45"/>
      <c r="IR356" s="25">
        <f>IO356/IS356</f>
        <v>2618.75</v>
      </c>
      <c r="IS356" s="127">
        <f>SUM(IS294,IS298,IS302,IS306,IS310,IS314,IS318,IS322,IS326,IS330,IS334,IS338,IS342)</f>
        <v>16</v>
      </c>
      <c r="IT356" s="45"/>
      <c r="IU356" s="44" t="str">
        <f t="shared" si="1715"/>
        <v>サンリオケープポーチ</v>
      </c>
      <c r="IV356" s="43">
        <f t="shared" si="1715"/>
        <v>880</v>
      </c>
      <c r="IW356" s="127">
        <f>SUM(IW294,IW298,IW302,IW306,IW310,IW314,IW318,IW322,IW326,IW330,IW334,IW338,IW342)</f>
        <v>3200</v>
      </c>
      <c r="IX356" s="107">
        <f>IW356/IO356</f>
        <v>7.6372315035799526E-2</v>
      </c>
      <c r="IY356" s="37"/>
      <c r="IZ356" s="130"/>
      <c r="JA356" s="322" t="s">
        <v>38</v>
      </c>
      <c r="JB356" s="322"/>
      <c r="JC356" s="127">
        <f>SUM(JC294,JC298,JC302,JC306,JC310,JC314,JC318,JC322,JC326,JC330,JC334,JC338,JC342)*100</f>
        <v>28700</v>
      </c>
      <c r="JD356" s="67"/>
      <c r="JE356" s="45"/>
      <c r="JF356" s="25">
        <f>JC356/JG356</f>
        <v>382.66666666666669</v>
      </c>
      <c r="JG356" s="127">
        <f>SUM(JG294,JG298,JG302,JG306,JG310,JG314,JG318,JG322,JG326,JG330,JG334,JG338,JG342)</f>
        <v>75</v>
      </c>
      <c r="JH356" s="45"/>
      <c r="JI356" s="44" t="str">
        <f t="shared" si="1716"/>
        <v>ゲームアーク</v>
      </c>
      <c r="JJ356" s="43">
        <f t="shared" si="1716"/>
        <v>500</v>
      </c>
      <c r="JK356" s="127">
        <f>SUM(JK294,JK298,JK302,JK306,JK310,JK314,JK318,JK322,JK326,JK330,JK334,JK338,JK342)</f>
        <v>37500</v>
      </c>
      <c r="JL356" s="107">
        <f>JK356/JC356</f>
        <v>1.3066202090592334</v>
      </c>
      <c r="JM356" s="37"/>
      <c r="JN356" s="29"/>
      <c r="JO356" s="322" t="s">
        <v>38</v>
      </c>
      <c r="JP356" s="322"/>
      <c r="JQ356" s="127">
        <f>SUM(JQ294,JQ298,JQ302,JQ306,JQ310,JQ314,JQ318,JQ322,JQ326,JQ330,JQ334,JQ338,JQ342)*100</f>
        <v>32700</v>
      </c>
      <c r="JR356" s="67"/>
      <c r="JS356" s="45"/>
      <c r="JT356" s="25">
        <f>JQ356/JU356</f>
        <v>3270</v>
      </c>
      <c r="JU356" s="127">
        <f>SUM(JU294,JU298,JU302,JU306,JU310,JU314,JU318,JU322,JU326,JU330,JU334,JU338,JU342)</f>
        <v>10</v>
      </c>
      <c r="JV356" s="45"/>
      <c r="JW356" s="44" t="str">
        <f t="shared" si="1717"/>
        <v>モンチッチフェイスポーチ</v>
      </c>
      <c r="JX356" s="43">
        <f t="shared" si="1717"/>
        <v>660</v>
      </c>
      <c r="JY356" s="127">
        <f>SUM(JY294,JY298,JY302,JY306,JY310,JY314,JY318,JY322,JY326,JY330,JY334,JY338,JY342)</f>
        <v>6600</v>
      </c>
      <c r="JZ356" s="107">
        <f>JY356/JQ356</f>
        <v>0.20183486238532111</v>
      </c>
      <c r="KA356" s="37"/>
      <c r="KB356" s="51"/>
      <c r="KC356" s="322" t="s">
        <v>38</v>
      </c>
      <c r="KD356" s="322"/>
      <c r="KE356" s="127">
        <f>SUM(KE294,KE298,KE302,KE306,KE310,KE314,KE318,KE322,KE326,KE330,KE334,KE338,KE342)*100</f>
        <v>54600</v>
      </c>
      <c r="KF356" s="67"/>
      <c r="KG356" s="45"/>
      <c r="KH356" s="25">
        <f>KE356/KI356</f>
        <v>-2184</v>
      </c>
      <c r="KI356" s="127">
        <f>SUM(KI294,KI298,KI302,KI306,KI310,KI314,KI318,KI322,KI326,KI330,KI334,KI338,KI342)</f>
        <v>-25</v>
      </c>
      <c r="KJ356" s="45"/>
      <c r="KK356" s="44" t="str">
        <f>KK294</f>
        <v>ＡＩモンスターラバー</v>
      </c>
      <c r="KL356" s="43">
        <f>KL294</f>
        <v>198</v>
      </c>
      <c r="KM356" s="127">
        <f>SUM(KM294,KM298,KM302,KM306,KM310,KM314,KM318,KM322,KM326,KM330,KM334,KM338,KM342)</f>
        <v>-4950</v>
      </c>
      <c r="KN356" s="107">
        <f>KM356/KE356</f>
        <v>-9.0659340659340656E-2</v>
      </c>
      <c r="KO356" s="37"/>
      <c r="KP356" s="29"/>
      <c r="KQ356" s="322" t="s">
        <v>38</v>
      </c>
      <c r="KR356" s="322"/>
      <c r="KS356" s="127">
        <f>SUM(KS294,KS298,KS302,KS306,KS310,KS314,KS318,KS322,KS326,KS330,KS334,KS338,KS342)*100</f>
        <v>94400</v>
      </c>
      <c r="KT356" s="67"/>
      <c r="KU356" s="45"/>
      <c r="KV356" s="25">
        <f>KS356/KW356</f>
        <v>2360</v>
      </c>
      <c r="KW356" s="127">
        <f>SUM(KW294,KW298,KW302,KW306,KW310,KW314,KW318,KW322,KW326,KW330,KW334,KW338,KW342)</f>
        <v>40</v>
      </c>
      <c r="KX356" s="45"/>
      <c r="KY356" s="68" t="str">
        <f>KY294</f>
        <v>キティでかぱっちん</v>
      </c>
      <c r="KZ356" s="43">
        <f>KZ294</f>
        <v>286</v>
      </c>
      <c r="LA356" s="127">
        <f>SUM(LA294,LA298,LA302,LA306,LA310,LA314,LA318,LA322,LA326,LA330,LA334,LA338,LA342)</f>
        <v>10072</v>
      </c>
      <c r="LB356" s="107">
        <f>LA356/KS356</f>
        <v>0.10669491525423729</v>
      </c>
      <c r="LC356" s="37"/>
      <c r="LD356" s="29"/>
      <c r="LE356" s="47"/>
      <c r="LF356" s="45"/>
      <c r="LG356" s="45"/>
      <c r="LH356" s="45"/>
      <c r="LI356" s="45"/>
      <c r="LJ356" s="25"/>
      <c r="LK356" s="45"/>
      <c r="LL356" s="45"/>
      <c r="LM356" s="63"/>
      <c r="LN356" s="67"/>
      <c r="LO356" s="45"/>
      <c r="LP356" s="46"/>
      <c r="LQ356" s="37"/>
      <c r="LR356" s="29"/>
      <c r="LS356" s="47"/>
      <c r="LT356" s="319"/>
      <c r="LU356" s="319"/>
      <c r="LV356" s="45"/>
      <c r="LW356" s="45"/>
      <c r="LX356" s="25"/>
      <c r="LY356" s="45"/>
      <c r="LZ356" s="107"/>
      <c r="MA356" s="107"/>
      <c r="MB356" s="46"/>
      <c r="MC356" s="46"/>
      <c r="MD356" s="46"/>
      <c r="ME356" s="37"/>
      <c r="MF356" s="29"/>
      <c r="MG356" s="47"/>
      <c r="MH356" s="319"/>
      <c r="MI356" s="319"/>
      <c r="MJ356" s="45"/>
      <c r="MK356" s="45"/>
      <c r="ML356" s="25"/>
      <c r="MM356" s="45"/>
      <c r="MN356" s="107"/>
      <c r="MO356" s="107"/>
      <c r="MP356" s="46"/>
      <c r="MQ356" s="46"/>
      <c r="MR356" s="46"/>
      <c r="MS356" s="37"/>
      <c r="MT356" s="29"/>
      <c r="MU356" s="47"/>
      <c r="MV356" s="319"/>
      <c r="MW356" s="319"/>
      <c r="MX356" s="45"/>
      <c r="MY356" s="45"/>
      <c r="MZ356" s="25"/>
      <c r="NA356" s="45"/>
      <c r="NB356" s="107"/>
      <c r="NC356" s="107"/>
      <c r="ND356" s="46"/>
      <c r="NE356" s="46"/>
      <c r="NF356" s="46"/>
      <c r="NG356" s="37"/>
      <c r="NH356" s="29"/>
      <c r="NI356" s="47"/>
      <c r="NJ356" s="319"/>
      <c r="NK356" s="319"/>
      <c r="NL356" s="45"/>
      <c r="NM356" s="45"/>
      <c r="NN356" s="25"/>
      <c r="NO356" s="45"/>
      <c r="NP356" s="107"/>
      <c r="NQ356" s="107"/>
      <c r="NR356" s="46"/>
      <c r="NS356" s="46"/>
      <c r="NT356" s="46"/>
      <c r="NU356" s="37"/>
    </row>
    <row r="357" spans="1:385" ht="15" customHeight="1" thickTop="1" x14ac:dyDescent="0.25">
      <c r="A357" s="144" t="s">
        <v>1193</v>
      </c>
      <c r="B357" s="145">
        <f t="shared" ref="B357:G357" si="1719">B356*$A349</f>
        <v>42237</v>
      </c>
      <c r="C357" s="146">
        <f t="shared" si="1719"/>
        <v>17550</v>
      </c>
      <c r="D357" s="146">
        <f t="shared" si="1719"/>
        <v>2640</v>
      </c>
      <c r="E357" s="137">
        <f t="shared" si="1719"/>
        <v>13195</v>
      </c>
      <c r="F357" s="137">
        <f t="shared" si="1719"/>
        <v>6794</v>
      </c>
      <c r="G357" s="138">
        <f t="shared" si="1719"/>
        <v>2059</v>
      </c>
      <c r="H357" s="42"/>
      <c r="I357" s="319">
        <f>I355*K357</f>
        <v>2534220</v>
      </c>
      <c r="J357" s="319"/>
      <c r="K357" s="147">
        <v>0.6</v>
      </c>
      <c r="L357" s="99"/>
      <c r="M357" s="111" t="s">
        <v>36</v>
      </c>
      <c r="N357" s="99">
        <f>I357-N356</f>
        <v>1618468</v>
      </c>
      <c r="O357" s="147">
        <f>N357/I355</f>
        <v>0.38318725288254374</v>
      </c>
      <c r="P357" s="147"/>
      <c r="Q357" s="148"/>
      <c r="R357" s="148"/>
      <c r="S357" s="148"/>
      <c r="T357" s="149"/>
      <c r="U357" s="29"/>
      <c r="V357" s="47"/>
      <c r="W357" s="319"/>
      <c r="X357" s="319"/>
      <c r="Y357" s="107"/>
      <c r="Z357" s="45"/>
      <c r="AA357" s="25"/>
      <c r="AB357" s="45"/>
      <c r="AC357" s="107"/>
      <c r="AD357" s="107"/>
      <c r="AE357" s="46"/>
      <c r="AF357" s="46"/>
      <c r="AG357" s="46"/>
      <c r="AH357" s="37"/>
      <c r="AI357" s="29"/>
      <c r="AJ357" s="47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37"/>
      <c r="AW357" s="29"/>
      <c r="AX357" s="47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37"/>
      <c r="BK357" s="29"/>
      <c r="BL357" s="47"/>
      <c r="BM357" s="25" t="s">
        <v>29</v>
      </c>
      <c r="BN357" s="45">
        <f>SUM(BN353:BN356)</f>
        <v>223500</v>
      </c>
      <c r="BO357" s="45"/>
      <c r="BP357" s="45"/>
      <c r="BQ357" s="45"/>
      <c r="BR357" s="45">
        <f>SUM(BR353:BR356)</f>
        <v>96</v>
      </c>
      <c r="BS357" s="45"/>
      <c r="BT357" s="318" t="s">
        <v>43</v>
      </c>
      <c r="BU357" s="318"/>
      <c r="BV357" s="43">
        <f>SUM(BV353:BV356)</f>
        <v>82500</v>
      </c>
      <c r="BW357" s="150">
        <f>BV357/BN357</f>
        <v>0.36912751677852351</v>
      </c>
      <c r="BX357" s="37"/>
      <c r="BY357" s="57"/>
      <c r="BZ357" s="47"/>
      <c r="CA357" s="25" t="s">
        <v>29</v>
      </c>
      <c r="CB357" s="45">
        <f>SUM(CB353:CB356)</f>
        <v>87400</v>
      </c>
      <c r="CC357" s="45"/>
      <c r="CD357" s="45"/>
      <c r="CE357" s="45"/>
      <c r="CF357" s="45">
        <f>SUM(CF353:CF356)</f>
        <v>58</v>
      </c>
      <c r="CG357" s="45"/>
      <c r="CH357" s="323" t="s">
        <v>43</v>
      </c>
      <c r="CI357" s="323"/>
      <c r="CJ357" s="43">
        <f>SUM(CJ353:CJ356)</f>
        <v>39968</v>
      </c>
      <c r="CK357" s="150">
        <f>CJ357/CB357</f>
        <v>0.45729977116704806</v>
      </c>
      <c r="CL357" s="55"/>
      <c r="CM357" s="29"/>
      <c r="CN357" s="47"/>
      <c r="CO357" s="25" t="s">
        <v>29</v>
      </c>
      <c r="CP357" s="45">
        <f>SUM(CP353:CP356)</f>
        <v>58200</v>
      </c>
      <c r="CQ357" s="45"/>
      <c r="CR357" s="45"/>
      <c r="CS357" s="45"/>
      <c r="CT357" s="45">
        <f>SUM(CT353:CT356)</f>
        <v>44</v>
      </c>
      <c r="CU357" s="45"/>
      <c r="CV357" s="324" t="s">
        <v>43</v>
      </c>
      <c r="CW357" s="324"/>
      <c r="CX357" s="43">
        <f>SUM(CX353:CX356)</f>
        <v>12700</v>
      </c>
      <c r="CY357" s="150">
        <f>CX357/CP357</f>
        <v>0.21821305841924399</v>
      </c>
      <c r="CZ357" s="55"/>
      <c r="DA357" s="29"/>
      <c r="DB357" s="47"/>
      <c r="DC357" s="319"/>
      <c r="DD357" s="319"/>
      <c r="DE357" s="107"/>
      <c r="DF357" s="45"/>
      <c r="DG357" s="25"/>
      <c r="DH357" s="45"/>
      <c r="DI357" s="107"/>
      <c r="DJ357" s="107"/>
      <c r="DK357" s="46"/>
      <c r="DL357" s="46"/>
      <c r="DM357" s="46"/>
      <c r="DN357" s="37"/>
      <c r="DO357" s="29"/>
      <c r="DP357" s="47"/>
      <c r="DQ357" s="45"/>
      <c r="DR357" s="45"/>
      <c r="DS357" s="45"/>
      <c r="DT357" s="45"/>
      <c r="DU357" s="45"/>
      <c r="DV357" s="45"/>
      <c r="DW357" s="45"/>
      <c r="DX357" s="45"/>
      <c r="DY357" s="45"/>
      <c r="DZ357" s="45"/>
      <c r="EA357" s="45"/>
      <c r="EB357" s="37"/>
      <c r="EC357" s="29"/>
      <c r="ED357" s="47"/>
      <c r="EE357" s="319"/>
      <c r="EF357" s="319"/>
      <c r="EG357" s="107"/>
      <c r="EH357" s="45"/>
      <c r="EI357" s="25"/>
      <c r="EJ357" s="45"/>
      <c r="EK357" s="107"/>
      <c r="EL357" s="107"/>
      <c r="EM357" s="46"/>
      <c r="EN357" s="46"/>
      <c r="EO357" s="46"/>
      <c r="EP357" s="37"/>
      <c r="EQ357" s="29"/>
      <c r="ER357" s="47"/>
      <c r="ES357" s="319"/>
      <c r="ET357" s="319"/>
      <c r="EU357" s="107"/>
      <c r="EV357" s="45"/>
      <c r="EW357" s="25"/>
      <c r="EX357" s="45"/>
      <c r="EY357" s="107"/>
      <c r="EZ357" s="107"/>
      <c r="FA357" s="46"/>
      <c r="FB357" s="46"/>
      <c r="FC357" s="46"/>
      <c r="FD357" s="37"/>
      <c r="FE357" s="60"/>
      <c r="FF357" s="47"/>
      <c r="FG357" s="319"/>
      <c r="FH357" s="319"/>
      <c r="FI357" s="107"/>
      <c r="FJ357" s="45"/>
      <c r="FK357" s="25"/>
      <c r="FL357" s="45"/>
      <c r="FM357" s="107"/>
      <c r="FN357" s="107"/>
      <c r="FO357" s="46"/>
      <c r="FP357" s="46"/>
      <c r="FQ357" s="46"/>
      <c r="FR357" s="37"/>
      <c r="FS357" s="29"/>
      <c r="FT357" s="47"/>
      <c r="FU357" s="319"/>
      <c r="FV357" s="319"/>
      <c r="FW357" s="107"/>
      <c r="FX357" s="45"/>
      <c r="FY357" s="25"/>
      <c r="FZ357" s="45"/>
      <c r="GA357" s="107"/>
      <c r="GB357" s="107"/>
      <c r="GC357" s="46"/>
      <c r="GD357" s="46"/>
      <c r="GE357" s="46"/>
      <c r="GF357" s="37"/>
      <c r="GG357" s="29"/>
      <c r="GH357" s="47"/>
      <c r="GI357" s="319"/>
      <c r="GJ357" s="319"/>
      <c r="GK357" s="107"/>
      <c r="GL357" s="45"/>
      <c r="GM357" s="25"/>
      <c r="GN357" s="45"/>
      <c r="GO357" s="107"/>
      <c r="GP357" s="107"/>
      <c r="GQ357" s="46"/>
      <c r="GR357" s="46"/>
      <c r="GS357" s="46"/>
      <c r="GT357" s="37"/>
      <c r="GU357" s="61"/>
      <c r="GV357" s="47"/>
      <c r="GW357" s="30"/>
      <c r="GX357" s="25" t="s">
        <v>29</v>
      </c>
      <c r="GY357" s="45">
        <f>SUM(GY353:GY356)</f>
        <v>389900</v>
      </c>
      <c r="GZ357" s="45"/>
      <c r="HA357" s="45"/>
      <c r="HB357" s="45"/>
      <c r="HC357" s="45">
        <f>SUM(HC353:HC356)</f>
        <v>64</v>
      </c>
      <c r="HD357" s="45"/>
      <c r="HE357" s="318" t="s">
        <v>43</v>
      </c>
      <c r="HF357" s="318"/>
      <c r="HG357" s="43">
        <f>SUM(HG353:HG356)</f>
        <v>96200</v>
      </c>
      <c r="HH357" s="150">
        <f>HG357/GY357</f>
        <v>0.24672993075147473</v>
      </c>
      <c r="HI357" s="37"/>
      <c r="HJ357" s="29"/>
      <c r="HK357" s="47"/>
      <c r="HL357" s="25" t="s">
        <v>29</v>
      </c>
      <c r="HM357" s="45">
        <f>SUM(HM353:HM356)</f>
        <v>115100</v>
      </c>
      <c r="HN357" s="45"/>
      <c r="HO357" s="45"/>
      <c r="HP357" s="45"/>
      <c r="HQ357" s="45">
        <f>SUM(HQ353:HQ356)</f>
        <v>78</v>
      </c>
      <c r="HR357" s="45"/>
      <c r="HS357" s="318" t="s">
        <v>43</v>
      </c>
      <c r="HT357" s="318"/>
      <c r="HU357" s="43">
        <f>SUM(HU353:HU356)</f>
        <v>52688</v>
      </c>
      <c r="HV357" s="150">
        <f>HU357/HM357</f>
        <v>0.45775847089487404</v>
      </c>
      <c r="HW357" s="37"/>
      <c r="HX357" s="360"/>
      <c r="HY357" s="47"/>
      <c r="HZ357" s="25" t="s">
        <v>29</v>
      </c>
      <c r="IA357" s="45">
        <f>SUM(IA353:IA356)</f>
        <v>193600</v>
      </c>
      <c r="IB357" s="45"/>
      <c r="IC357" s="45"/>
      <c r="ID357" s="45"/>
      <c r="IE357" s="45">
        <f>SUM(IE353:IE356)</f>
        <v>74</v>
      </c>
      <c r="IF357" s="45"/>
      <c r="IG357" s="318" t="s">
        <v>43</v>
      </c>
      <c r="IH357" s="318"/>
      <c r="II357" s="43">
        <f>SUM(II353:II356)</f>
        <v>41500</v>
      </c>
      <c r="IJ357" s="150">
        <f>II357/IA357</f>
        <v>0.2143595041322314</v>
      </c>
      <c r="IK357" s="37"/>
      <c r="IL357" s="29"/>
      <c r="IM357" s="47"/>
      <c r="IN357" s="25" t="s">
        <v>29</v>
      </c>
      <c r="IO357" s="45">
        <f>SUM(IO353:IO356)</f>
        <v>106600</v>
      </c>
      <c r="IP357" s="45"/>
      <c r="IQ357" s="45"/>
      <c r="IR357" s="45"/>
      <c r="IS357" s="45">
        <f>SUM(IS353:IS356)</f>
        <v>71</v>
      </c>
      <c r="IT357" s="45"/>
      <c r="IU357" s="318" t="s">
        <v>43</v>
      </c>
      <c r="IV357" s="318"/>
      <c r="IW357" s="43">
        <f>SUM(IW353:IW356)</f>
        <v>22100</v>
      </c>
      <c r="IX357" s="150">
        <f>IW357/IO357</f>
        <v>0.2073170731707317</v>
      </c>
      <c r="IY357" s="37"/>
      <c r="IZ357" s="61"/>
      <c r="JA357" s="47"/>
      <c r="JB357" s="25" t="s">
        <v>29</v>
      </c>
      <c r="JC357" s="45">
        <f>SUM(JC353:JC356)</f>
        <v>91500</v>
      </c>
      <c r="JD357" s="45"/>
      <c r="JE357" s="45"/>
      <c r="JF357" s="45"/>
      <c r="JG357" s="45">
        <f>SUM(JG353:JG356)</f>
        <v>106</v>
      </c>
      <c r="JH357" s="45"/>
      <c r="JI357" s="318" t="s">
        <v>43</v>
      </c>
      <c r="JJ357" s="318"/>
      <c r="JK357" s="43">
        <f>SUM(JK353:JK356)</f>
        <v>46700</v>
      </c>
      <c r="JL357" s="150">
        <f>JK357/JC357</f>
        <v>0.51038251366120213</v>
      </c>
      <c r="JM357" s="37"/>
      <c r="JN357" s="29"/>
      <c r="JO357" s="47"/>
      <c r="JP357" s="25" t="s">
        <v>29</v>
      </c>
      <c r="JQ357" s="45">
        <f>SUM(JQ353:JQ356)</f>
        <v>100500</v>
      </c>
      <c r="JR357" s="45"/>
      <c r="JS357" s="45"/>
      <c r="JT357" s="45"/>
      <c r="JU357" s="45">
        <f>SUM(JU353:JU356)</f>
        <v>21</v>
      </c>
      <c r="JV357" s="45"/>
      <c r="JW357" s="318" t="s">
        <v>43</v>
      </c>
      <c r="JX357" s="318"/>
      <c r="JY357" s="43">
        <f>SUM(JY353:JY356)</f>
        <v>18656</v>
      </c>
      <c r="JZ357" s="150">
        <f>JY357/JQ357</f>
        <v>0.18563184079601991</v>
      </c>
      <c r="KA357" s="37"/>
      <c r="KB357" s="51"/>
      <c r="KC357" s="47"/>
      <c r="KD357" s="25" t="s">
        <v>29</v>
      </c>
      <c r="KE357" s="45">
        <f>SUM(KE353:KE356)</f>
        <v>145200</v>
      </c>
      <c r="KF357" s="45"/>
      <c r="KG357" s="45"/>
      <c r="KH357" s="45"/>
      <c r="KI357" s="45">
        <f>SUM(KI353:KI356)</f>
        <v>-17</v>
      </c>
      <c r="KJ357" s="45"/>
      <c r="KK357" s="322" t="s">
        <v>43</v>
      </c>
      <c r="KL357" s="322"/>
      <c r="KM357" s="43">
        <f>SUM(KM353:KM356)</f>
        <v>1490</v>
      </c>
      <c r="KN357" s="150">
        <f>KM357/KE357</f>
        <v>1.0261707988980717E-2</v>
      </c>
      <c r="KO357" s="55"/>
      <c r="KP357" s="29"/>
      <c r="KQ357" s="47"/>
      <c r="KR357" s="25" t="s">
        <v>29</v>
      </c>
      <c r="KS357" s="45">
        <f>SUM(KS353:KS356)</f>
        <v>186400</v>
      </c>
      <c r="KT357" s="45"/>
      <c r="KU357" s="45"/>
      <c r="KV357" s="45"/>
      <c r="KW357" s="45">
        <f>SUM(KW353:KW356)</f>
        <v>109</v>
      </c>
      <c r="KX357" s="45"/>
      <c r="KY357" s="318" t="s">
        <v>43</v>
      </c>
      <c r="KZ357" s="318"/>
      <c r="LA357" s="43">
        <f>SUM(LA353:LA356)</f>
        <v>29272</v>
      </c>
      <c r="LB357" s="150">
        <f>LA357/KS357</f>
        <v>0.15703862660944207</v>
      </c>
      <c r="LC357" s="37"/>
      <c r="LD357" s="29"/>
      <c r="LE357" s="47"/>
      <c r="LF357" s="45"/>
      <c r="LG357" s="45"/>
      <c r="LH357" s="45"/>
      <c r="LI357" s="45"/>
      <c r="LJ357" s="45"/>
      <c r="LK357" s="45"/>
      <c r="LL357" s="45"/>
      <c r="LM357" s="44"/>
      <c r="LN357" s="43"/>
      <c r="LO357" s="43"/>
      <c r="LP357" s="43"/>
      <c r="LQ357" s="37"/>
      <c r="LR357" s="29"/>
      <c r="LS357" s="47"/>
      <c r="LT357" s="319"/>
      <c r="LU357" s="319"/>
      <c r="LV357" s="107"/>
      <c r="LW357" s="45"/>
      <c r="LX357" s="25"/>
      <c r="LY357" s="45"/>
      <c r="LZ357" s="107"/>
      <c r="MA357" s="107"/>
      <c r="MB357" s="46"/>
      <c r="MC357" s="46"/>
      <c r="MD357" s="46"/>
      <c r="ME357" s="37"/>
      <c r="MF357" s="29"/>
      <c r="MG357" s="47"/>
      <c r="MH357" s="319"/>
      <c r="MI357" s="319"/>
      <c r="MJ357" s="107"/>
      <c r="MK357" s="45"/>
      <c r="ML357" s="25"/>
      <c r="MM357" s="45"/>
      <c r="MN357" s="107"/>
      <c r="MO357" s="107"/>
      <c r="MP357" s="46"/>
      <c r="MQ357" s="46"/>
      <c r="MR357" s="46"/>
      <c r="MS357" s="37"/>
      <c r="MT357" s="29"/>
      <c r="MU357" s="47"/>
      <c r="MV357" s="319"/>
      <c r="MW357" s="319"/>
      <c r="MX357" s="107"/>
      <c r="MY357" s="45"/>
      <c r="MZ357" s="25"/>
      <c r="NA357" s="45"/>
      <c r="NB357" s="107"/>
      <c r="NC357" s="107"/>
      <c r="ND357" s="46"/>
      <c r="NE357" s="46"/>
      <c r="NF357" s="46"/>
      <c r="NG357" s="37"/>
      <c r="NH357" s="29"/>
      <c r="NI357" s="47"/>
      <c r="NJ357" s="319"/>
      <c r="NK357" s="319"/>
      <c r="NL357" s="107"/>
      <c r="NM357" s="45"/>
      <c r="NN357" s="25"/>
      <c r="NO357" s="45"/>
      <c r="NP357" s="107"/>
      <c r="NQ357" s="107"/>
      <c r="NR357" s="46"/>
      <c r="NS357" s="46"/>
      <c r="NT357" s="46"/>
      <c r="NU357" s="37"/>
    </row>
    <row r="358" spans="1:385" x14ac:dyDescent="0.25">
      <c r="A358" s="151" t="s">
        <v>639</v>
      </c>
      <c r="B358" s="142">
        <f>SUM(C358:E358)</f>
        <v>6662</v>
      </c>
      <c r="C358" s="152">
        <v>1382</v>
      </c>
      <c r="D358" s="142">
        <v>1340</v>
      </c>
      <c r="E358" s="153">
        <v>3940</v>
      </c>
      <c r="F358" s="154">
        <v>0</v>
      </c>
      <c r="G358" s="138">
        <v>0</v>
      </c>
      <c r="H358" s="135"/>
      <c r="I358" s="155"/>
      <c r="J358" s="156"/>
      <c r="K358" s="157"/>
      <c r="L358" s="158"/>
      <c r="M358" s="155"/>
      <c r="N358" s="158"/>
      <c r="O358" s="159"/>
      <c r="P358" s="159"/>
      <c r="Q358" s="159"/>
      <c r="R358" s="159"/>
      <c r="S358" s="159"/>
      <c r="T358" s="160"/>
      <c r="U358" s="29"/>
      <c r="V358" s="161"/>
      <c r="W358" s="31"/>
      <c r="Y358" s="162"/>
      <c r="Z358" s="29"/>
      <c r="AA358" s="31"/>
      <c r="AB358" s="29"/>
      <c r="AC358" s="128"/>
      <c r="AD358" s="128"/>
      <c r="AE358" s="128"/>
      <c r="AF358" s="128"/>
      <c r="AG358" s="128"/>
      <c r="AH358" s="51"/>
      <c r="AI358" s="29"/>
      <c r="AJ358" s="161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1"/>
      <c r="AW358" s="29"/>
      <c r="AX358" s="161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51"/>
      <c r="BK358" s="29"/>
      <c r="BL358" s="161"/>
      <c r="BM358" s="31"/>
      <c r="BN358" s="29"/>
      <c r="BO358" s="29"/>
      <c r="BP358" s="29"/>
      <c r="BQ358" s="29"/>
      <c r="BR358" s="29"/>
      <c r="BS358" s="29"/>
      <c r="BT358" s="164"/>
      <c r="BV358" s="29"/>
      <c r="BW358" s="162"/>
      <c r="BX358" s="51"/>
      <c r="BY358" s="57"/>
      <c r="BZ358" s="51"/>
      <c r="CA358" s="51"/>
      <c r="CB358" s="51"/>
      <c r="CC358" s="51"/>
      <c r="CD358" s="51"/>
      <c r="CE358" s="51"/>
      <c r="CF358" s="51"/>
      <c r="CG358" s="51"/>
      <c r="CH358" s="165"/>
      <c r="CI358" s="51"/>
      <c r="CJ358" s="51"/>
      <c r="CK358" s="51"/>
      <c r="CL358" s="51"/>
      <c r="CM358" s="29"/>
      <c r="CN358" s="161"/>
      <c r="CO358" s="31"/>
      <c r="CP358" s="29"/>
      <c r="CQ358" s="29"/>
      <c r="CR358" s="29"/>
      <c r="CS358" s="29"/>
      <c r="CT358" s="29"/>
      <c r="CU358" s="29"/>
      <c r="CV358" s="164"/>
      <c r="CX358" s="29"/>
      <c r="CY358" s="162"/>
      <c r="CZ358" s="51"/>
      <c r="DA358" s="29"/>
      <c r="DB358" s="161"/>
      <c r="DC358" s="31"/>
      <c r="DE358" s="162"/>
      <c r="DF358" s="29"/>
      <c r="DG358" s="31"/>
      <c r="DH358" s="29"/>
      <c r="DI358" s="128"/>
      <c r="DJ358" s="128"/>
      <c r="DK358" s="128"/>
      <c r="DL358" s="128"/>
      <c r="DM358" s="128"/>
      <c r="DN358" s="51"/>
      <c r="DO358" s="29"/>
      <c r="DP358" s="161"/>
      <c r="DQ358" s="29"/>
      <c r="DR358" s="29"/>
      <c r="DS358" s="29"/>
      <c r="DT358" s="29"/>
      <c r="DU358" s="29"/>
      <c r="DV358" s="29"/>
      <c r="DW358" s="29"/>
      <c r="DX358" s="29"/>
      <c r="DY358" s="29"/>
      <c r="DZ358" s="29"/>
      <c r="EA358" s="29"/>
      <c r="EB358" s="51"/>
      <c r="GU358" s="51"/>
      <c r="GV358" s="29"/>
      <c r="GW358" s="31"/>
      <c r="GX358" s="29"/>
      <c r="GY358" s="29"/>
      <c r="GZ358" s="29"/>
      <c r="HB358" s="166"/>
      <c r="HC358" s="29"/>
      <c r="HD358" s="29"/>
      <c r="HE358" s="29"/>
      <c r="HF358" s="29"/>
      <c r="HG358" s="29"/>
      <c r="HK358" s="29"/>
      <c r="HL358" s="29"/>
      <c r="HM358" s="29"/>
      <c r="HN358" s="29"/>
      <c r="HP358" s="166"/>
      <c r="HQ358" s="29"/>
      <c r="HR358" s="29"/>
      <c r="HS358" s="29"/>
      <c r="HT358" s="29"/>
      <c r="HU358" s="29"/>
      <c r="HX358" s="360"/>
      <c r="HY358" s="161"/>
      <c r="HZ358" s="31"/>
      <c r="IA358" s="29"/>
      <c r="IB358" s="29"/>
      <c r="IC358" s="29"/>
      <c r="ID358" s="29"/>
      <c r="IE358" s="29"/>
      <c r="IF358" s="29"/>
      <c r="IG358" s="167"/>
      <c r="II358" s="29"/>
      <c r="IJ358" s="162"/>
      <c r="IK358" s="51"/>
      <c r="IL358" s="29"/>
      <c r="IM358" s="161"/>
      <c r="IN358" s="31"/>
      <c r="IR358" s="29"/>
      <c r="IS358" s="29"/>
      <c r="IT358" s="29"/>
      <c r="IU358" s="29"/>
      <c r="IW358" s="29"/>
      <c r="IX358" s="162"/>
      <c r="IY358" s="51"/>
      <c r="IZ358" s="51"/>
      <c r="JA358" s="161"/>
      <c r="JB358" s="31"/>
      <c r="JC358" s="29"/>
      <c r="JD358" s="29"/>
      <c r="JE358" s="29"/>
      <c r="JF358" s="29"/>
      <c r="JG358" s="29"/>
      <c r="JH358" s="29"/>
      <c r="JI358" s="167"/>
      <c r="JK358" s="29"/>
      <c r="JL358" s="162"/>
      <c r="JM358" s="51"/>
      <c r="JN358" s="29"/>
      <c r="JO358" s="161"/>
      <c r="JP358" s="31"/>
      <c r="JT358" s="29"/>
      <c r="JU358" s="29"/>
      <c r="JV358" s="29"/>
      <c r="JW358" s="29"/>
      <c r="JY358" s="29"/>
      <c r="JZ358" s="162"/>
      <c r="KA358" s="51"/>
      <c r="KB358" s="51"/>
      <c r="KC358" s="51"/>
      <c r="KD358" s="51"/>
      <c r="KE358" s="51"/>
      <c r="KF358" s="51"/>
      <c r="KG358" s="51"/>
      <c r="KH358" s="51"/>
      <c r="KI358" s="51"/>
      <c r="KJ358" s="51"/>
      <c r="KK358" s="51"/>
      <c r="KL358" s="51"/>
      <c r="KM358" s="51"/>
      <c r="KN358" s="51"/>
      <c r="KO358" s="51"/>
      <c r="KP358" s="29"/>
      <c r="KQ358" s="161"/>
      <c r="KR358" s="31"/>
      <c r="KV358" s="29"/>
      <c r="KW358" s="29"/>
      <c r="KX358" s="29"/>
      <c r="KY358" s="163"/>
      <c r="LA358" s="29"/>
      <c r="LB358" s="162"/>
      <c r="LC358" s="51"/>
      <c r="LD358" s="29"/>
      <c r="LE358" s="161"/>
      <c r="LF358" s="29"/>
      <c r="LG358" s="29"/>
      <c r="LH358" s="29"/>
      <c r="LI358" s="29"/>
      <c r="LJ358" s="29"/>
      <c r="LK358" s="29"/>
      <c r="LL358" s="29"/>
      <c r="LM358" s="168"/>
      <c r="LN358" s="29"/>
      <c r="LO358" s="29"/>
      <c r="LP358" s="29"/>
      <c r="LQ358" s="51"/>
      <c r="LR358" s="29"/>
      <c r="LS358" s="161"/>
      <c r="LT358" s="31"/>
      <c r="LV358" s="162"/>
      <c r="LW358" s="29"/>
      <c r="LX358" s="31"/>
      <c r="LY358" s="29"/>
      <c r="LZ358" s="128"/>
      <c r="MA358" s="128"/>
      <c r="MB358" s="128"/>
      <c r="MC358" s="128"/>
      <c r="MD358" s="128"/>
      <c r="ME358" s="51"/>
      <c r="MF358" s="29"/>
      <c r="MG358" s="161"/>
      <c r="MH358" s="31"/>
      <c r="MJ358" s="162"/>
      <c r="MK358" s="29"/>
      <c r="ML358" s="31"/>
      <c r="MM358" s="29"/>
      <c r="MN358" s="128"/>
      <c r="MO358" s="128"/>
      <c r="MP358" s="128"/>
      <c r="MQ358" s="128"/>
      <c r="MR358" s="128"/>
      <c r="MS358" s="51"/>
      <c r="MT358" s="29"/>
      <c r="MU358" s="161"/>
      <c r="MV358" s="31"/>
      <c r="MX358" s="162"/>
      <c r="MY358" s="29"/>
      <c r="MZ358" s="31"/>
      <c r="NA358" s="29"/>
      <c r="NB358" s="128"/>
      <c r="NC358" s="128"/>
      <c r="ND358" s="128"/>
      <c r="NE358" s="128"/>
      <c r="NF358" s="128"/>
      <c r="NG358" s="51"/>
      <c r="NH358" s="29"/>
      <c r="NI358" s="161"/>
      <c r="NJ358" s="31"/>
      <c r="NL358" s="162"/>
      <c r="NM358" s="29"/>
      <c r="NN358" s="31"/>
      <c r="NO358" s="29"/>
      <c r="NP358" s="128"/>
      <c r="NQ358" s="128"/>
      <c r="NR358" s="128"/>
      <c r="NS358" s="128"/>
      <c r="NT358" s="128"/>
      <c r="NU358" s="51"/>
    </row>
    <row r="359" spans="1:385" x14ac:dyDescent="0.25">
      <c r="A359" s="169" t="s">
        <v>44</v>
      </c>
      <c r="B359" s="170">
        <f t="shared" ref="B359:G359" si="1720">SUM(B357:B358)</f>
        <v>48899</v>
      </c>
      <c r="C359" s="170">
        <f t="shared" si="1720"/>
        <v>18932</v>
      </c>
      <c r="D359" s="170">
        <f t="shared" si="1720"/>
        <v>3980</v>
      </c>
      <c r="E359" s="170">
        <f t="shared" si="1720"/>
        <v>17135</v>
      </c>
      <c r="F359" s="171">
        <f t="shared" si="1720"/>
        <v>6794</v>
      </c>
      <c r="G359" s="138">
        <f t="shared" si="1720"/>
        <v>2059</v>
      </c>
      <c r="H359" s="135"/>
      <c r="I359" s="320"/>
      <c r="J359" s="320"/>
      <c r="K359" s="162"/>
      <c r="L359" s="29"/>
      <c r="M359" s="321"/>
      <c r="N359" s="321"/>
      <c r="O359" s="29"/>
      <c r="P359" s="29"/>
      <c r="Q359" s="128"/>
      <c r="R359" s="128"/>
      <c r="S359" s="128"/>
      <c r="T359" s="51"/>
      <c r="U359" s="29"/>
      <c r="V359" s="172"/>
      <c r="W359" s="320"/>
      <c r="X359" s="320"/>
      <c r="Y359" s="162"/>
      <c r="Z359" s="29"/>
      <c r="AA359" s="31"/>
      <c r="AB359" s="29"/>
      <c r="AC359" s="128"/>
      <c r="AD359" s="128"/>
      <c r="AE359" s="128"/>
      <c r="AF359" s="128"/>
      <c r="AG359" s="128"/>
      <c r="AH359" s="51"/>
      <c r="AI359" s="29"/>
      <c r="AJ359" s="161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1"/>
      <c r="AW359" s="29"/>
      <c r="AX359" s="161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51"/>
      <c r="BK359" s="29"/>
      <c r="BL359" s="161"/>
      <c r="BM359" s="31"/>
      <c r="BN359" s="29"/>
      <c r="BO359" s="29"/>
      <c r="BP359" s="29"/>
      <c r="BQ359" s="29"/>
      <c r="BR359" s="29"/>
      <c r="BS359" s="29"/>
      <c r="BT359" s="164"/>
      <c r="BV359" s="29"/>
      <c r="BW359" s="162"/>
      <c r="BX359" s="51"/>
      <c r="BY359" s="57"/>
      <c r="BZ359" s="51"/>
      <c r="CA359" s="51"/>
      <c r="CB359" s="51"/>
      <c r="CC359" s="51"/>
      <c r="CD359" s="51"/>
      <c r="CE359" s="51"/>
      <c r="CF359" s="51"/>
      <c r="CG359" s="51"/>
      <c r="CH359" s="165"/>
      <c r="CI359" s="51"/>
      <c r="CJ359" s="51"/>
      <c r="CK359" s="51"/>
      <c r="CL359" s="51"/>
      <c r="CM359" s="29"/>
      <c r="CN359" s="161"/>
      <c r="CO359" s="31"/>
      <c r="CP359" s="29"/>
      <c r="CQ359" s="29"/>
      <c r="CR359" s="29"/>
      <c r="CS359" s="29"/>
      <c r="CT359" s="29"/>
      <c r="CU359" s="29"/>
      <c r="CV359" s="164"/>
      <c r="CX359" s="29"/>
      <c r="CY359" s="162"/>
      <c r="CZ359" s="51"/>
      <c r="DA359" s="29"/>
      <c r="DB359" s="172"/>
      <c r="DC359" s="320"/>
      <c r="DD359" s="320"/>
      <c r="DE359" s="162"/>
      <c r="DF359" s="29"/>
      <c r="DG359" s="31"/>
      <c r="DH359" s="29"/>
      <c r="DI359" s="128"/>
      <c r="DJ359" s="128"/>
      <c r="DK359" s="128"/>
      <c r="DL359" s="128"/>
      <c r="DM359" s="128"/>
      <c r="DN359" s="51"/>
      <c r="DO359" s="29"/>
      <c r="DP359" s="161"/>
      <c r="DQ359" s="29"/>
      <c r="DR359" s="29"/>
      <c r="DS359" s="29"/>
      <c r="DT359" s="29"/>
      <c r="DU359" s="29"/>
      <c r="DV359" s="29"/>
      <c r="DW359" s="29"/>
      <c r="DX359" s="29"/>
      <c r="DY359" s="29"/>
      <c r="DZ359" s="29"/>
      <c r="EA359" s="29"/>
      <c r="EB359" s="51"/>
      <c r="GU359" s="51"/>
      <c r="HX359" s="360"/>
      <c r="HY359" s="161"/>
      <c r="HZ359" s="31"/>
      <c r="IA359" s="29"/>
      <c r="IB359" s="29"/>
      <c r="IC359" s="29"/>
      <c r="ID359" s="29"/>
      <c r="IE359" s="29"/>
      <c r="IF359" s="29"/>
      <c r="IG359" s="167"/>
      <c r="II359" s="29"/>
      <c r="IJ359" s="162"/>
      <c r="IK359" s="51"/>
      <c r="IL359" s="29"/>
      <c r="IM359" s="161"/>
      <c r="IN359" s="31"/>
      <c r="IR359" s="29"/>
      <c r="IS359" s="29"/>
      <c r="IT359" s="29"/>
      <c r="IU359" s="29"/>
      <c r="IW359" s="29"/>
      <c r="IX359" s="162"/>
      <c r="IY359" s="51"/>
      <c r="IZ359" s="51"/>
      <c r="JA359" s="161"/>
      <c r="JB359" s="31"/>
      <c r="JC359" s="29"/>
      <c r="JD359" s="29"/>
      <c r="JE359" s="29"/>
      <c r="JF359" s="29"/>
      <c r="JG359" s="29"/>
      <c r="JH359" s="29"/>
      <c r="JI359" s="167"/>
      <c r="JK359" s="29"/>
      <c r="JL359" s="162"/>
      <c r="JM359" s="51"/>
      <c r="JN359" s="29"/>
      <c r="JO359" s="161"/>
      <c r="JP359" s="31"/>
      <c r="JT359" s="29"/>
      <c r="JU359" s="29"/>
      <c r="JV359" s="29"/>
      <c r="JW359" s="29"/>
      <c r="JY359" s="29"/>
      <c r="JZ359" s="162"/>
      <c r="KA359" s="51"/>
      <c r="KB359" s="51"/>
      <c r="KC359" s="51"/>
      <c r="KD359" s="51"/>
      <c r="KE359" s="51"/>
      <c r="KF359" s="51"/>
      <c r="KG359" s="51"/>
      <c r="KH359" s="51"/>
      <c r="KI359" s="51"/>
      <c r="KJ359" s="51"/>
      <c r="KK359" s="51"/>
      <c r="KL359" s="51"/>
      <c r="KM359" s="51"/>
      <c r="KN359" s="51"/>
      <c r="KO359" s="51"/>
      <c r="KP359" s="29"/>
      <c r="KQ359" s="161"/>
      <c r="KR359" s="31"/>
      <c r="KV359" s="29"/>
      <c r="KW359" s="29"/>
      <c r="KX359" s="29"/>
      <c r="KY359" s="163"/>
      <c r="LA359" s="29"/>
      <c r="LB359" s="162"/>
      <c r="LC359" s="51"/>
      <c r="LD359" s="29"/>
      <c r="LE359" s="161"/>
      <c r="LF359" s="29"/>
      <c r="LG359" s="29"/>
      <c r="LH359" s="29"/>
      <c r="LI359" s="29"/>
      <c r="LJ359" s="29"/>
      <c r="LK359" s="29"/>
      <c r="LL359" s="29"/>
      <c r="LM359" s="168"/>
      <c r="LN359" s="29"/>
      <c r="LO359" s="29"/>
      <c r="LP359" s="29"/>
      <c r="LQ359" s="51"/>
      <c r="LR359" s="29"/>
      <c r="LS359" s="172"/>
      <c r="LT359" s="320"/>
      <c r="LU359" s="320"/>
      <c r="LV359" s="162"/>
      <c r="LW359" s="29"/>
      <c r="LX359" s="31"/>
      <c r="LY359" s="29"/>
      <c r="LZ359" s="128"/>
      <c r="MA359" s="128"/>
      <c r="MB359" s="128"/>
      <c r="MC359" s="128"/>
      <c r="MD359" s="128"/>
      <c r="ME359" s="51"/>
      <c r="MF359" s="29"/>
      <c r="MG359" s="172"/>
      <c r="MH359" s="320"/>
      <c r="MI359" s="320"/>
      <c r="MJ359" s="162"/>
      <c r="MK359" s="29"/>
      <c r="ML359" s="31"/>
      <c r="MM359" s="29"/>
      <c r="MN359" s="128"/>
      <c r="MO359" s="128"/>
      <c r="MP359" s="128"/>
      <c r="MQ359" s="128"/>
      <c r="MR359" s="128"/>
      <c r="MS359" s="51"/>
      <c r="MT359" s="29"/>
      <c r="MU359" s="172"/>
      <c r="MV359" s="320"/>
      <c r="MW359" s="320"/>
      <c r="MX359" s="162"/>
      <c r="MY359" s="29"/>
      <c r="MZ359" s="31"/>
      <c r="NA359" s="29"/>
      <c r="NB359" s="128"/>
      <c r="NC359" s="128"/>
      <c r="ND359" s="128"/>
      <c r="NE359" s="128"/>
      <c r="NF359" s="128"/>
      <c r="NG359" s="51"/>
      <c r="NH359" s="29"/>
      <c r="NI359" s="172"/>
      <c r="NJ359" s="320"/>
      <c r="NK359" s="320"/>
      <c r="NL359" s="162"/>
      <c r="NM359" s="29"/>
      <c r="NN359" s="31"/>
      <c r="NO359" s="29"/>
      <c r="NP359" s="128"/>
      <c r="NQ359" s="128"/>
      <c r="NR359" s="128"/>
      <c r="NS359" s="128"/>
      <c r="NT359" s="128"/>
      <c r="NU359" s="51"/>
    </row>
    <row r="360" spans="1:385" x14ac:dyDescent="0.25">
      <c r="A360" s="174"/>
      <c r="B360" s="135"/>
      <c r="C360" s="135"/>
      <c r="D360" s="135"/>
      <c r="E360" s="135"/>
      <c r="F360" s="135"/>
      <c r="G360" s="135"/>
      <c r="H360" s="135"/>
      <c r="I360" s="31"/>
      <c r="K360" s="162"/>
      <c r="L360" s="29"/>
      <c r="M360" s="31"/>
      <c r="N360" s="29"/>
      <c r="O360" s="128"/>
      <c r="P360" s="128"/>
      <c r="Q360" s="128"/>
      <c r="R360" s="128"/>
      <c r="S360" s="128"/>
      <c r="T360" s="51"/>
      <c r="U360" s="29"/>
      <c r="V360" s="161"/>
      <c r="W360" s="31"/>
      <c r="Y360" s="162"/>
      <c r="Z360" s="29"/>
      <c r="AA360" s="31"/>
      <c r="AB360" s="29"/>
      <c r="AC360" s="128"/>
      <c r="AD360" s="128"/>
      <c r="AE360" s="128"/>
      <c r="AF360" s="128"/>
      <c r="AG360" s="128"/>
      <c r="AH360" s="51"/>
      <c r="AI360" s="29"/>
      <c r="AJ360" s="161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1"/>
      <c r="AW360" s="29"/>
      <c r="AX360" s="161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51"/>
      <c r="BK360" s="29"/>
      <c r="BL360" s="161"/>
      <c r="BM360" s="31"/>
      <c r="BN360" s="29"/>
      <c r="BO360" s="29"/>
      <c r="BP360" s="29"/>
      <c r="BQ360" s="29"/>
      <c r="BR360" s="29"/>
      <c r="BS360" s="29"/>
      <c r="BT360" s="164"/>
      <c r="BV360" s="29"/>
      <c r="BW360" s="162"/>
      <c r="BX360" s="51"/>
      <c r="BY360" s="57"/>
      <c r="BZ360" s="51"/>
      <c r="CA360" s="51"/>
      <c r="CB360" s="51"/>
      <c r="CC360" s="51"/>
      <c r="CD360" s="51"/>
      <c r="CE360" s="51"/>
      <c r="CF360" s="51"/>
      <c r="CG360" s="51"/>
      <c r="CH360" s="165"/>
      <c r="CI360" s="51"/>
      <c r="CJ360" s="51"/>
      <c r="CK360" s="51"/>
      <c r="CL360" s="51"/>
      <c r="CM360" s="29"/>
      <c r="CN360" s="161"/>
      <c r="CO360" s="31"/>
      <c r="CP360" s="29"/>
      <c r="CQ360" s="29"/>
      <c r="CR360" s="29"/>
      <c r="CS360" s="29"/>
      <c r="CT360" s="29"/>
      <c r="CU360" s="29"/>
      <c r="CV360" s="164"/>
      <c r="CX360" s="29"/>
      <c r="CY360" s="162"/>
      <c r="CZ360" s="51"/>
      <c r="DA360" s="29"/>
      <c r="DB360" s="161"/>
      <c r="DC360" s="31"/>
      <c r="DE360" s="162"/>
      <c r="DF360" s="29"/>
      <c r="DG360" s="31"/>
      <c r="DH360" s="29"/>
      <c r="DI360" s="128"/>
      <c r="DJ360" s="128"/>
      <c r="DK360" s="128"/>
      <c r="DL360" s="128"/>
      <c r="DM360" s="128"/>
      <c r="DN360" s="51"/>
      <c r="DO360" s="29"/>
      <c r="DP360" s="161"/>
      <c r="DQ360" s="29"/>
      <c r="DR360" s="29"/>
      <c r="DS360" s="29"/>
      <c r="DT360" s="29"/>
      <c r="DU360" s="29"/>
      <c r="DV360" s="29"/>
      <c r="DW360" s="29"/>
      <c r="DX360" s="29"/>
      <c r="DY360" s="29"/>
      <c r="DZ360" s="29"/>
      <c r="EA360" s="29"/>
      <c r="EB360" s="51"/>
      <c r="GU360" s="51"/>
      <c r="HX360" s="360"/>
      <c r="HY360" s="161"/>
      <c r="HZ360" s="31"/>
      <c r="IA360" s="29"/>
      <c r="IB360" s="29"/>
      <c r="IC360" s="29"/>
      <c r="ID360" s="29"/>
      <c r="IE360" s="29"/>
      <c r="IF360" s="29"/>
      <c r="IG360" s="167"/>
      <c r="II360" s="29"/>
      <c r="IJ360" s="162"/>
      <c r="IK360" s="51"/>
      <c r="IL360" s="29"/>
      <c r="IM360" s="161"/>
      <c r="IN360" s="31"/>
      <c r="IO360" s="29"/>
      <c r="IP360" s="29"/>
      <c r="IQ360" s="29"/>
      <c r="IR360" s="29"/>
      <c r="IS360" s="29"/>
      <c r="IT360" s="29"/>
      <c r="IU360" s="176"/>
      <c r="IW360" s="29"/>
      <c r="IX360" s="162"/>
      <c r="IY360" s="51"/>
      <c r="IZ360" s="51"/>
      <c r="JA360" s="161"/>
      <c r="JB360" s="31"/>
      <c r="JC360" s="29"/>
      <c r="JD360" s="29"/>
      <c r="JE360" s="29"/>
      <c r="JF360" s="29"/>
      <c r="JG360" s="29"/>
      <c r="JH360" s="29"/>
      <c r="JI360" s="167"/>
      <c r="JK360" s="29"/>
      <c r="JL360" s="162"/>
      <c r="JM360" s="51"/>
      <c r="JN360" s="29"/>
      <c r="JO360" s="161"/>
      <c r="JP360" s="31"/>
      <c r="JQ360" s="29"/>
      <c r="JR360" s="29"/>
      <c r="JS360" s="29"/>
      <c r="JT360" s="29"/>
      <c r="JU360" s="29"/>
      <c r="JV360" s="29"/>
      <c r="JW360" s="176"/>
      <c r="JY360" s="29"/>
      <c r="JZ360" s="162"/>
      <c r="KA360" s="51"/>
      <c r="KB360" s="51"/>
      <c r="KC360" s="51"/>
      <c r="KD360" s="51"/>
      <c r="KE360" s="51"/>
      <c r="KF360" s="51"/>
      <c r="KG360" s="51"/>
      <c r="KH360" s="51"/>
      <c r="KI360" s="51"/>
      <c r="KJ360" s="51"/>
      <c r="KK360" s="51"/>
      <c r="KL360" s="51"/>
      <c r="KM360" s="51"/>
      <c r="KN360" s="51"/>
      <c r="KO360" s="51"/>
      <c r="KP360" s="29"/>
      <c r="KQ360" s="161"/>
      <c r="KR360" s="31"/>
      <c r="KS360" s="29"/>
      <c r="KT360" s="29"/>
      <c r="KU360" s="29"/>
      <c r="KV360" s="29"/>
      <c r="KW360" s="29"/>
      <c r="KX360" s="29"/>
      <c r="KY360" s="175"/>
      <c r="LA360" s="29"/>
      <c r="LB360" s="162"/>
      <c r="LC360" s="51"/>
      <c r="LD360" s="29"/>
      <c r="LE360" s="161"/>
      <c r="LF360" s="29"/>
      <c r="LG360" s="29"/>
      <c r="LH360" s="29"/>
      <c r="LI360" s="29"/>
      <c r="LJ360" s="29"/>
      <c r="LK360" s="29"/>
      <c r="LL360" s="29"/>
      <c r="LM360" s="168"/>
      <c r="LN360" s="29"/>
      <c r="LO360" s="29"/>
      <c r="LP360" s="29"/>
      <c r="LQ360" s="51"/>
      <c r="LR360" s="29"/>
      <c r="LS360" s="161"/>
      <c r="LT360" s="31"/>
      <c r="LV360" s="162"/>
      <c r="LW360" s="29"/>
      <c r="LX360" s="31"/>
      <c r="LY360" s="29"/>
      <c r="LZ360" s="128"/>
      <c r="MA360" s="128"/>
      <c r="MB360" s="128"/>
      <c r="MC360" s="128"/>
      <c r="MD360" s="128"/>
      <c r="ME360" s="51"/>
      <c r="MF360" s="29"/>
      <c r="MG360" s="161"/>
      <c r="MH360" s="31"/>
      <c r="MJ360" s="162"/>
      <c r="MK360" s="29"/>
      <c r="ML360" s="31"/>
      <c r="MM360" s="29"/>
      <c r="MN360" s="128"/>
      <c r="MO360" s="128"/>
      <c r="MP360" s="128"/>
      <c r="MQ360" s="128"/>
      <c r="MR360" s="128"/>
      <c r="MS360" s="51"/>
      <c r="MT360" s="29"/>
      <c r="MU360" s="161"/>
      <c r="MV360" s="31"/>
      <c r="MX360" s="162"/>
      <c r="MY360" s="29"/>
      <c r="MZ360" s="31"/>
      <c r="NA360" s="29"/>
      <c r="NB360" s="128"/>
      <c r="NC360" s="128"/>
      <c r="ND360" s="128"/>
      <c r="NE360" s="128"/>
      <c r="NF360" s="128"/>
      <c r="NG360" s="51"/>
      <c r="NH360" s="29"/>
      <c r="NI360" s="161"/>
      <c r="NJ360" s="31"/>
      <c r="NL360" s="162"/>
      <c r="NM360" s="29"/>
      <c r="NN360" s="31"/>
      <c r="NO360" s="29"/>
      <c r="NP360" s="128"/>
      <c r="NQ360" s="128"/>
      <c r="NR360" s="128"/>
      <c r="NS360" s="128"/>
      <c r="NT360" s="128"/>
      <c r="NU360" s="51"/>
    </row>
    <row r="361" spans="1:385" s="17" customFormat="1" ht="15" customHeight="1" x14ac:dyDescent="0.25">
      <c r="A361" s="1"/>
      <c r="B361" s="2"/>
      <c r="C361" s="2"/>
      <c r="D361" s="2"/>
      <c r="E361" s="2"/>
      <c r="F361" s="2"/>
      <c r="G361" s="2"/>
      <c r="H361" s="2"/>
      <c r="I361" s="333" t="s">
        <v>1159</v>
      </c>
      <c r="J361" s="333"/>
      <c r="K361" s="333"/>
      <c r="L361" s="333"/>
      <c r="M361" s="3" t="s">
        <v>1</v>
      </c>
      <c r="N361" s="3"/>
      <c r="O361" s="3"/>
      <c r="P361" s="3"/>
      <c r="Q361" s="3"/>
      <c r="R361" s="3"/>
      <c r="S361" s="3"/>
      <c r="T361" s="3"/>
      <c r="U361" s="4"/>
      <c r="V361" s="5"/>
      <c r="W361" s="334" t="s">
        <v>1160</v>
      </c>
      <c r="X361" s="334"/>
      <c r="Y361" s="334"/>
      <c r="Z361" s="334"/>
      <c r="AA361" s="4" t="s">
        <v>72</v>
      </c>
      <c r="AB361" s="4"/>
      <c r="AC361" s="4"/>
      <c r="AD361" s="4"/>
      <c r="AE361" s="4"/>
      <c r="AF361" s="4"/>
      <c r="AG361" s="4"/>
      <c r="AH361" s="4"/>
      <c r="AI361" s="3"/>
      <c r="AJ361" s="335" t="s">
        <v>1161</v>
      </c>
      <c r="AK361" s="335"/>
      <c r="AL361" s="335"/>
      <c r="AM361" s="3" t="s">
        <v>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36" t="s">
        <v>1162</v>
      </c>
      <c r="AY361" s="336"/>
      <c r="AZ361" s="336"/>
      <c r="BA361" s="3" t="s">
        <v>1</v>
      </c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36" t="s">
        <v>739</v>
      </c>
      <c r="BM361" s="336"/>
      <c r="BN361" s="336"/>
      <c r="BO361" s="3" t="s">
        <v>1</v>
      </c>
      <c r="BP361" s="3"/>
      <c r="BQ361" s="3"/>
      <c r="BR361" s="3"/>
      <c r="BS361" s="3"/>
      <c r="BT361" s="3"/>
      <c r="BU361" s="3"/>
      <c r="BV361" s="3"/>
      <c r="BW361" s="3"/>
      <c r="BX361" s="3"/>
      <c r="BY361" s="6"/>
      <c r="BZ361" s="337" t="s">
        <v>1165</v>
      </c>
      <c r="CA361" s="337"/>
      <c r="CB361" s="337"/>
      <c r="CC361" s="7" t="s">
        <v>73</v>
      </c>
      <c r="CD361" s="7"/>
      <c r="CE361" s="6"/>
      <c r="CF361" s="6"/>
      <c r="CG361" s="6"/>
      <c r="CH361" s="6"/>
      <c r="CI361" s="6"/>
      <c r="CJ361" s="6"/>
      <c r="CK361" s="6"/>
      <c r="CL361" s="6"/>
      <c r="CM361" s="6"/>
      <c r="CN361" s="337" t="s">
        <v>1166</v>
      </c>
      <c r="CO361" s="337"/>
      <c r="CP361" s="337"/>
      <c r="CQ361" s="6" t="s">
        <v>4</v>
      </c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8"/>
      <c r="DC361" s="338" t="s">
        <v>1167</v>
      </c>
      <c r="DD361" s="338"/>
      <c r="DE361" s="338"/>
      <c r="DF361" s="338"/>
      <c r="DG361" s="6" t="s">
        <v>4</v>
      </c>
      <c r="DH361" s="6"/>
      <c r="DI361" s="6"/>
      <c r="DJ361" s="6"/>
      <c r="DK361" s="6"/>
      <c r="DL361" s="6"/>
      <c r="DM361" s="6"/>
      <c r="DN361" s="6"/>
      <c r="DO361" s="6"/>
      <c r="DP361" s="337" t="s">
        <v>1168</v>
      </c>
      <c r="DQ361" s="337"/>
      <c r="DR361" s="337"/>
      <c r="DS361" s="6" t="s">
        <v>73</v>
      </c>
      <c r="DT361" s="6"/>
      <c r="DU361" s="6"/>
      <c r="DV361" s="6"/>
      <c r="DW361" s="6"/>
      <c r="DX361" s="6"/>
      <c r="DY361" s="6"/>
      <c r="DZ361" s="6"/>
      <c r="EA361" s="6"/>
      <c r="EB361" s="6"/>
      <c r="EC361" s="203"/>
      <c r="ED361" s="16"/>
      <c r="EE361" s="332" t="s">
        <v>1169</v>
      </c>
      <c r="EF361" s="332"/>
      <c r="EG361" s="332"/>
      <c r="EH361" s="332"/>
      <c r="EI361" s="14" t="s">
        <v>4</v>
      </c>
      <c r="EJ361" s="14"/>
      <c r="EK361" s="14"/>
      <c r="EL361" s="14"/>
      <c r="EM361" s="14"/>
      <c r="EN361" s="14"/>
      <c r="EO361" s="14"/>
      <c r="EP361" s="14"/>
      <c r="EQ361" s="203"/>
      <c r="ER361" s="16"/>
      <c r="ES361" s="332" t="s">
        <v>1170</v>
      </c>
      <c r="ET361" s="332"/>
      <c r="EU361" s="332"/>
      <c r="EV361" s="332"/>
      <c r="EW361" s="14" t="s">
        <v>4</v>
      </c>
      <c r="EX361" s="14"/>
      <c r="EY361" s="14"/>
      <c r="EZ361" s="14"/>
      <c r="FA361" s="14"/>
      <c r="FB361" s="14"/>
      <c r="FC361" s="14"/>
      <c r="FD361" s="14"/>
      <c r="FE361" s="11"/>
      <c r="FF361" s="12"/>
      <c r="FG361" s="340" t="s">
        <v>1171</v>
      </c>
      <c r="FH361" s="340"/>
      <c r="FI361" s="340"/>
      <c r="FJ361" s="340"/>
      <c r="FK361" s="13" t="s">
        <v>4</v>
      </c>
      <c r="FL361" s="13"/>
      <c r="FM361" s="13"/>
      <c r="FN361" s="13"/>
      <c r="FO361" s="13"/>
      <c r="FP361" s="13"/>
      <c r="FQ361" s="13"/>
      <c r="FR361" s="13"/>
      <c r="FS361" s="13"/>
      <c r="FT361" s="12"/>
      <c r="FU361" s="340" t="s">
        <v>1172</v>
      </c>
      <c r="FV361" s="340"/>
      <c r="FW361" s="340"/>
      <c r="FX361" s="340"/>
      <c r="FY361" s="13" t="s">
        <v>4</v>
      </c>
      <c r="FZ361" s="13"/>
      <c r="GA361" s="13"/>
      <c r="GB361" s="13"/>
      <c r="GC361" s="13"/>
      <c r="GD361" s="13"/>
      <c r="GE361" s="13"/>
      <c r="GF361" s="13"/>
      <c r="GG361" s="11"/>
      <c r="GH361" s="12"/>
      <c r="GI361" s="340" t="s">
        <v>1173</v>
      </c>
      <c r="GJ361" s="340"/>
      <c r="GK361" s="340"/>
      <c r="GL361" s="340"/>
      <c r="GM361" s="13" t="s">
        <v>4</v>
      </c>
      <c r="GN361" s="13"/>
      <c r="GO361" s="13"/>
      <c r="GP361" s="13"/>
      <c r="GQ361" s="13"/>
      <c r="GR361" s="13"/>
      <c r="GS361" s="13"/>
      <c r="GT361" s="13"/>
      <c r="GU361" s="13"/>
      <c r="GV361" s="330" t="s">
        <v>1174</v>
      </c>
      <c r="GW361" s="330"/>
      <c r="GX361" s="330"/>
      <c r="GY361" s="330"/>
      <c r="GZ361" s="13" t="s">
        <v>4</v>
      </c>
      <c r="HA361" s="13"/>
      <c r="HB361" s="13"/>
      <c r="HC361" s="13"/>
      <c r="HD361" s="13"/>
      <c r="HE361" s="13"/>
      <c r="HF361" s="13"/>
      <c r="HG361" s="13"/>
      <c r="HH361" s="13"/>
      <c r="HI361" s="13"/>
      <c r="HJ361" s="11"/>
      <c r="HK361" s="330" t="s">
        <v>1175</v>
      </c>
      <c r="HL361" s="330"/>
      <c r="HM361" s="330"/>
      <c r="HN361" s="13" t="s">
        <v>4</v>
      </c>
      <c r="HO361" s="13"/>
      <c r="HP361" s="13"/>
      <c r="HQ361" s="13"/>
      <c r="HR361" s="13"/>
      <c r="HS361" s="13"/>
      <c r="HT361" s="13"/>
      <c r="HU361" s="13"/>
      <c r="HV361" s="13"/>
      <c r="HW361" s="13"/>
      <c r="HX361" s="355"/>
      <c r="HY361" s="331" t="s">
        <v>1176</v>
      </c>
      <c r="HZ361" s="331"/>
      <c r="IA361" s="331"/>
      <c r="IB361" s="14" t="s">
        <v>4</v>
      </c>
      <c r="IC361" s="14"/>
      <c r="ID361" s="14"/>
      <c r="IE361" s="14"/>
      <c r="IF361" s="14"/>
      <c r="IG361" s="14"/>
      <c r="IH361" s="14"/>
      <c r="II361" s="14"/>
      <c r="IJ361" s="14"/>
      <c r="IK361" s="14"/>
      <c r="IL361" s="14"/>
      <c r="IM361" s="331" t="s">
        <v>1177</v>
      </c>
      <c r="IN361" s="331"/>
      <c r="IO361" s="331"/>
      <c r="IP361" s="14" t="s">
        <v>4</v>
      </c>
      <c r="IQ361" s="14"/>
      <c r="IR361" s="14"/>
      <c r="IS361" s="14"/>
      <c r="IT361" s="14"/>
      <c r="IU361" s="14"/>
      <c r="IV361" s="14"/>
      <c r="IW361" s="14"/>
      <c r="IX361" s="14"/>
      <c r="IY361" s="14"/>
      <c r="IZ361" s="14"/>
      <c r="JA361" s="331" t="s">
        <v>1178</v>
      </c>
      <c r="JB361" s="331"/>
      <c r="JC361" s="331"/>
      <c r="JD361" s="14" t="s">
        <v>4</v>
      </c>
      <c r="JE361" s="14"/>
      <c r="JF361" s="14"/>
      <c r="JG361" s="14"/>
      <c r="JH361" s="14"/>
      <c r="JI361" s="14"/>
      <c r="JJ361" s="14"/>
      <c r="JK361" s="14"/>
      <c r="JL361" s="14"/>
      <c r="JM361" s="14"/>
      <c r="JN361" s="14"/>
      <c r="JO361" s="331" t="s">
        <v>1179</v>
      </c>
      <c r="JP361" s="331"/>
      <c r="JQ361" s="331"/>
      <c r="JR361" s="14" t="s">
        <v>4</v>
      </c>
      <c r="JS361" s="14"/>
      <c r="JT361" s="14"/>
      <c r="JU361" s="14"/>
      <c r="JV361" s="14"/>
      <c r="JW361" s="14"/>
      <c r="JX361" s="14"/>
      <c r="JY361" s="14"/>
      <c r="JZ361" s="14"/>
      <c r="KA361" s="14"/>
      <c r="KB361" s="3"/>
      <c r="KC361" s="336" t="s">
        <v>1163</v>
      </c>
      <c r="KD361" s="336"/>
      <c r="KE361" s="336"/>
      <c r="KF361" s="3" t="s">
        <v>1</v>
      </c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36" t="s">
        <v>738</v>
      </c>
      <c r="KR361" s="336"/>
      <c r="KS361" s="336"/>
      <c r="KT361" s="3" t="s">
        <v>1</v>
      </c>
      <c r="KU361" s="3"/>
      <c r="KV361" s="3"/>
      <c r="KW361" s="3"/>
      <c r="KX361" s="3"/>
      <c r="KY361" s="3"/>
      <c r="KZ361" s="3"/>
      <c r="LA361" s="3"/>
      <c r="LB361" s="3"/>
      <c r="LC361" s="3"/>
      <c r="LD361" s="14"/>
      <c r="LE361" s="331" t="s">
        <v>6</v>
      </c>
      <c r="LF361" s="331"/>
      <c r="LG361" s="331"/>
      <c r="LH361" s="14" t="s">
        <v>4</v>
      </c>
      <c r="LI361" s="14"/>
      <c r="LJ361" s="14"/>
      <c r="LK361" s="14"/>
      <c r="LL361" s="14"/>
      <c r="LM361" s="15"/>
      <c r="LN361" s="14"/>
      <c r="LO361" s="14"/>
      <c r="LP361" s="14"/>
      <c r="LQ361" s="14"/>
      <c r="LR361" s="14"/>
      <c r="LS361" s="16"/>
      <c r="LT361" s="332" t="s">
        <v>1180</v>
      </c>
      <c r="LU361" s="332"/>
      <c r="LV361" s="332"/>
      <c r="LW361" s="332"/>
      <c r="LX361" s="14" t="s">
        <v>4</v>
      </c>
      <c r="LY361" s="14"/>
      <c r="LZ361" s="14"/>
      <c r="MA361" s="14"/>
      <c r="MB361" s="14"/>
      <c r="MC361" s="14"/>
      <c r="MD361" s="14"/>
      <c r="ME361" s="14"/>
      <c r="MF361" s="14"/>
      <c r="MG361" s="16"/>
      <c r="MH361" s="332" t="s">
        <v>1181</v>
      </c>
      <c r="MI361" s="332"/>
      <c r="MJ361" s="332"/>
      <c r="MK361" s="332"/>
      <c r="ML361" s="14" t="s">
        <v>4</v>
      </c>
      <c r="MM361" s="14"/>
      <c r="MN361" s="14"/>
      <c r="MO361" s="14"/>
      <c r="MP361" s="14"/>
      <c r="MQ361" s="14"/>
      <c r="MR361" s="14"/>
      <c r="MS361" s="14"/>
      <c r="MT361" s="14"/>
      <c r="MU361" s="16"/>
      <c r="MV361" s="332" t="s">
        <v>1182</v>
      </c>
      <c r="MW361" s="332"/>
      <c r="MX361" s="332"/>
      <c r="MY361" s="332"/>
      <c r="MZ361" s="14" t="s">
        <v>4</v>
      </c>
      <c r="NA361" s="14"/>
      <c r="NB361" s="14"/>
      <c r="NC361" s="14"/>
      <c r="ND361" s="14"/>
      <c r="NE361" s="14"/>
      <c r="NF361" s="14"/>
      <c r="NG361" s="14"/>
      <c r="NH361" s="14"/>
      <c r="NI361" s="16"/>
      <c r="NJ361" s="332" t="s">
        <v>1183</v>
      </c>
      <c r="NK361" s="332"/>
      <c r="NL361" s="332"/>
      <c r="NM361" s="332"/>
      <c r="NN361" s="14" t="s">
        <v>4</v>
      </c>
      <c r="NO361" s="14"/>
      <c r="NP361" s="14"/>
      <c r="NQ361" s="14"/>
      <c r="NR361" s="14"/>
      <c r="NS361" s="14"/>
      <c r="NT361" s="14"/>
      <c r="NU361" s="14"/>
    </row>
    <row r="362" spans="1:385" x14ac:dyDescent="0.25">
      <c r="A362" s="18" t="s">
        <v>7</v>
      </c>
      <c r="B362" s="19" t="s">
        <v>1184</v>
      </c>
      <c r="C362" s="20" t="s">
        <v>1185</v>
      </c>
      <c r="D362" s="20" t="s">
        <v>1186</v>
      </c>
      <c r="E362" s="21" t="s">
        <v>1187</v>
      </c>
      <c r="F362" s="22" t="s">
        <v>1188</v>
      </c>
      <c r="G362" s="23" t="s">
        <v>718</v>
      </c>
      <c r="H362" s="24"/>
      <c r="I362" s="25" t="s">
        <v>8</v>
      </c>
      <c r="J362" s="25" t="s">
        <v>9</v>
      </c>
      <c r="K362" s="26" t="s">
        <v>10</v>
      </c>
      <c r="L362" s="25" t="s">
        <v>9</v>
      </c>
      <c r="M362" s="25" t="s">
        <v>11</v>
      </c>
      <c r="N362" s="25" t="s">
        <v>12</v>
      </c>
      <c r="O362" s="25" t="s">
        <v>13</v>
      </c>
      <c r="P362" s="25"/>
      <c r="Q362" s="25" t="s">
        <v>14</v>
      </c>
      <c r="R362" s="25" t="s">
        <v>15</v>
      </c>
      <c r="S362" s="25" t="s">
        <v>16</v>
      </c>
      <c r="T362" s="25" t="s">
        <v>17</v>
      </c>
      <c r="U362" s="27"/>
      <c r="V362" s="28" t="s">
        <v>7</v>
      </c>
      <c r="W362" s="25" t="s">
        <v>8</v>
      </c>
      <c r="X362" s="25" t="s">
        <v>9</v>
      </c>
      <c r="Y362" s="26" t="s">
        <v>10</v>
      </c>
      <c r="Z362" s="25" t="s">
        <v>9</v>
      </c>
      <c r="AA362" s="25" t="s">
        <v>11</v>
      </c>
      <c r="AB362" s="25" t="s">
        <v>12</v>
      </c>
      <c r="AC362" s="25" t="s">
        <v>13</v>
      </c>
      <c r="AD362" s="25"/>
      <c r="AE362" s="25" t="s">
        <v>14</v>
      </c>
      <c r="AF362" s="25" t="s">
        <v>15</v>
      </c>
      <c r="AG362" s="25" t="s">
        <v>16</v>
      </c>
      <c r="AH362" s="25" t="s">
        <v>17</v>
      </c>
      <c r="AI362" s="29"/>
      <c r="AJ362" s="30" t="s">
        <v>7</v>
      </c>
      <c r="AK362" s="25" t="s">
        <v>8</v>
      </c>
      <c r="AL362" s="25" t="s">
        <v>9</v>
      </c>
      <c r="AM362" s="26" t="s">
        <v>10</v>
      </c>
      <c r="AN362" s="25" t="s">
        <v>9</v>
      </c>
      <c r="AO362" s="25" t="s">
        <v>11</v>
      </c>
      <c r="AP362" s="25" t="s">
        <v>12</v>
      </c>
      <c r="AQ362" s="25" t="s">
        <v>13</v>
      </c>
      <c r="AR362" s="25"/>
      <c r="AS362" s="25" t="s">
        <v>14</v>
      </c>
      <c r="AT362" s="25" t="s">
        <v>15</v>
      </c>
      <c r="AU362" s="25" t="s">
        <v>16</v>
      </c>
      <c r="AV362" s="25" t="s">
        <v>17</v>
      </c>
      <c r="AW362" s="29"/>
      <c r="AX362" s="30" t="s">
        <v>7</v>
      </c>
      <c r="AY362" s="25" t="s">
        <v>8</v>
      </c>
      <c r="AZ362" s="25" t="s">
        <v>9</v>
      </c>
      <c r="BA362" s="26" t="s">
        <v>10</v>
      </c>
      <c r="BB362" s="25" t="s">
        <v>9</v>
      </c>
      <c r="BC362" s="25" t="s">
        <v>11</v>
      </c>
      <c r="BD362" s="25" t="s">
        <v>12</v>
      </c>
      <c r="BE362" s="25" t="s">
        <v>13</v>
      </c>
      <c r="BF362" s="25"/>
      <c r="BG362" s="25" t="s">
        <v>14</v>
      </c>
      <c r="BH362" s="25" t="s">
        <v>15</v>
      </c>
      <c r="BI362" s="25" t="s">
        <v>16</v>
      </c>
      <c r="BJ362" s="25" t="s">
        <v>17</v>
      </c>
      <c r="BK362" s="29"/>
      <c r="BL362" s="30" t="s">
        <v>7</v>
      </c>
      <c r="BM362" s="25" t="s">
        <v>8</v>
      </c>
      <c r="BN362" s="25" t="s">
        <v>9</v>
      </c>
      <c r="BO362" s="26" t="s">
        <v>10</v>
      </c>
      <c r="BP362" s="25" t="s">
        <v>9</v>
      </c>
      <c r="BQ362" s="25" t="s">
        <v>11</v>
      </c>
      <c r="BR362" s="25" t="s">
        <v>12</v>
      </c>
      <c r="BS362" s="25" t="s">
        <v>13</v>
      </c>
      <c r="BT362" s="33" t="s">
        <v>18</v>
      </c>
      <c r="BU362" s="25" t="s">
        <v>14</v>
      </c>
      <c r="BV362" s="25" t="s">
        <v>12</v>
      </c>
      <c r="BW362" s="25" t="s">
        <v>19</v>
      </c>
      <c r="BX362" s="25" t="s">
        <v>17</v>
      </c>
      <c r="BY362" s="34"/>
      <c r="BZ362" s="30" t="s">
        <v>7</v>
      </c>
      <c r="CA362" s="25" t="s">
        <v>8</v>
      </c>
      <c r="CB362" s="25" t="s">
        <v>9</v>
      </c>
      <c r="CC362" s="26" t="s">
        <v>10</v>
      </c>
      <c r="CD362" s="25" t="s">
        <v>9</v>
      </c>
      <c r="CE362" s="25" t="s">
        <v>11</v>
      </c>
      <c r="CF362" s="25" t="s">
        <v>12</v>
      </c>
      <c r="CG362" s="25" t="s">
        <v>13</v>
      </c>
      <c r="CH362" s="33" t="s">
        <v>18</v>
      </c>
      <c r="CI362" s="25" t="s">
        <v>14</v>
      </c>
      <c r="CJ362" s="25" t="s">
        <v>12</v>
      </c>
      <c r="CK362" s="25" t="s">
        <v>19</v>
      </c>
      <c r="CL362" s="25" t="s">
        <v>17</v>
      </c>
      <c r="CM362" s="27"/>
      <c r="CN362" s="30" t="s">
        <v>7</v>
      </c>
      <c r="CO362" s="25" t="s">
        <v>8</v>
      </c>
      <c r="CP362" s="25" t="s">
        <v>9</v>
      </c>
      <c r="CQ362" s="26" t="s">
        <v>10</v>
      </c>
      <c r="CR362" s="25" t="s">
        <v>9</v>
      </c>
      <c r="CS362" s="25" t="s">
        <v>11</v>
      </c>
      <c r="CT362" s="25" t="s">
        <v>12</v>
      </c>
      <c r="CU362" s="25" t="s">
        <v>13</v>
      </c>
      <c r="CV362" s="33" t="s">
        <v>18</v>
      </c>
      <c r="CW362" s="25" t="s">
        <v>14</v>
      </c>
      <c r="CX362" s="25" t="s">
        <v>12</v>
      </c>
      <c r="CY362" s="25" t="s">
        <v>19</v>
      </c>
      <c r="CZ362" s="25" t="s">
        <v>17</v>
      </c>
      <c r="DA362" s="29"/>
      <c r="DB362" s="28" t="s">
        <v>7</v>
      </c>
      <c r="DC362" s="25" t="s">
        <v>8</v>
      </c>
      <c r="DD362" s="25" t="s">
        <v>9</v>
      </c>
      <c r="DE362" s="26" t="s">
        <v>10</v>
      </c>
      <c r="DF362" s="25" t="s">
        <v>9</v>
      </c>
      <c r="DG362" s="25" t="s">
        <v>11</v>
      </c>
      <c r="DH362" s="25" t="s">
        <v>12</v>
      </c>
      <c r="DI362" s="25" t="s">
        <v>13</v>
      </c>
      <c r="DJ362" s="25"/>
      <c r="DK362" s="25" t="s">
        <v>14</v>
      </c>
      <c r="DL362" s="25" t="s">
        <v>15</v>
      </c>
      <c r="DM362" s="25" t="s">
        <v>16</v>
      </c>
      <c r="DN362" s="25" t="s">
        <v>17</v>
      </c>
      <c r="DO362" s="29"/>
      <c r="DP362" s="30" t="s">
        <v>7</v>
      </c>
      <c r="DQ362" s="25" t="s">
        <v>8</v>
      </c>
      <c r="DR362" s="25" t="s">
        <v>9</v>
      </c>
      <c r="DS362" s="26" t="s">
        <v>10</v>
      </c>
      <c r="DT362" s="25" t="s">
        <v>9</v>
      </c>
      <c r="DU362" s="25" t="s">
        <v>11</v>
      </c>
      <c r="DV362" s="25" t="s">
        <v>12</v>
      </c>
      <c r="DW362" s="25" t="s">
        <v>13</v>
      </c>
      <c r="DX362" s="25"/>
      <c r="DY362" s="25" t="s">
        <v>14</v>
      </c>
      <c r="DZ362" s="25" t="s">
        <v>15</v>
      </c>
      <c r="EA362" s="25" t="s">
        <v>16</v>
      </c>
      <c r="EB362" s="25" t="s">
        <v>17</v>
      </c>
      <c r="EC362" s="31"/>
      <c r="ED362" s="28" t="s">
        <v>7</v>
      </c>
      <c r="EE362" s="25" t="s">
        <v>8</v>
      </c>
      <c r="EF362" s="25" t="s">
        <v>9</v>
      </c>
      <c r="EG362" s="26" t="s">
        <v>10</v>
      </c>
      <c r="EH362" s="25" t="s">
        <v>9</v>
      </c>
      <c r="EI362" s="25" t="s">
        <v>11</v>
      </c>
      <c r="EJ362" s="25" t="s">
        <v>12</v>
      </c>
      <c r="EK362" s="25" t="s">
        <v>13</v>
      </c>
      <c r="EL362" s="25"/>
      <c r="EM362" s="25" t="s">
        <v>14</v>
      </c>
      <c r="EN362" s="25" t="s">
        <v>15</v>
      </c>
      <c r="EO362" s="25" t="s">
        <v>16</v>
      </c>
      <c r="EP362" s="25" t="s">
        <v>17</v>
      </c>
      <c r="EQ362" s="31"/>
      <c r="ER362" s="28" t="s">
        <v>7</v>
      </c>
      <c r="ES362" s="25" t="s">
        <v>8</v>
      </c>
      <c r="ET362" s="25" t="s">
        <v>9</v>
      </c>
      <c r="EU362" s="26" t="s">
        <v>10</v>
      </c>
      <c r="EV362" s="25" t="s">
        <v>9</v>
      </c>
      <c r="EW362" s="25" t="s">
        <v>11</v>
      </c>
      <c r="EX362" s="25" t="s">
        <v>12</v>
      </c>
      <c r="EY362" s="25" t="s">
        <v>13</v>
      </c>
      <c r="EZ362" s="25"/>
      <c r="FA362" s="25" t="s">
        <v>14</v>
      </c>
      <c r="FB362" s="25" t="s">
        <v>15</v>
      </c>
      <c r="FC362" s="25" t="s">
        <v>16</v>
      </c>
      <c r="FD362" s="25" t="s">
        <v>17</v>
      </c>
      <c r="FE362" s="35"/>
      <c r="FF362" s="28" t="s">
        <v>7</v>
      </c>
      <c r="FG362" s="25" t="s">
        <v>8</v>
      </c>
      <c r="FH362" s="25" t="s">
        <v>9</v>
      </c>
      <c r="FI362" s="26" t="s">
        <v>10</v>
      </c>
      <c r="FJ362" s="25" t="s">
        <v>9</v>
      </c>
      <c r="FK362" s="25" t="s">
        <v>11</v>
      </c>
      <c r="FL362" s="25" t="s">
        <v>12</v>
      </c>
      <c r="FM362" s="25" t="s">
        <v>13</v>
      </c>
      <c r="FN362" s="25"/>
      <c r="FO362" s="25" t="s">
        <v>14</v>
      </c>
      <c r="FP362" s="25" t="s">
        <v>15</v>
      </c>
      <c r="FQ362" s="25" t="s">
        <v>16</v>
      </c>
      <c r="FR362" s="25" t="s">
        <v>17</v>
      </c>
      <c r="FS362" s="27"/>
      <c r="FT362" s="28" t="s">
        <v>7</v>
      </c>
      <c r="FU362" s="25" t="s">
        <v>8</v>
      </c>
      <c r="FV362" s="25" t="s">
        <v>9</v>
      </c>
      <c r="FW362" s="26" t="s">
        <v>10</v>
      </c>
      <c r="FX362" s="25" t="s">
        <v>9</v>
      </c>
      <c r="FY362" s="25" t="s">
        <v>11</v>
      </c>
      <c r="FZ362" s="25" t="s">
        <v>12</v>
      </c>
      <c r="GA362" s="25" t="s">
        <v>13</v>
      </c>
      <c r="GB362" s="25"/>
      <c r="GC362" s="25" t="s">
        <v>14</v>
      </c>
      <c r="GD362" s="25" t="s">
        <v>15</v>
      </c>
      <c r="GE362" s="25" t="s">
        <v>16</v>
      </c>
      <c r="GF362" s="25" t="s">
        <v>17</v>
      </c>
      <c r="GG362" s="31"/>
      <c r="GH362" s="28" t="s">
        <v>7</v>
      </c>
      <c r="GI362" s="25" t="s">
        <v>8</v>
      </c>
      <c r="GJ362" s="25" t="s">
        <v>9</v>
      </c>
      <c r="GK362" s="26" t="s">
        <v>10</v>
      </c>
      <c r="GL362" s="25" t="s">
        <v>9</v>
      </c>
      <c r="GM362" s="25" t="s">
        <v>11</v>
      </c>
      <c r="GN362" s="25" t="s">
        <v>12</v>
      </c>
      <c r="GO362" s="25" t="s">
        <v>13</v>
      </c>
      <c r="GP362" s="25"/>
      <c r="GQ362" s="25" t="s">
        <v>14</v>
      </c>
      <c r="GR362" s="25" t="s">
        <v>15</v>
      </c>
      <c r="GS362" s="25" t="s">
        <v>16</v>
      </c>
      <c r="GT362" s="25" t="s">
        <v>17</v>
      </c>
      <c r="GU362" s="36"/>
      <c r="GV362" s="30" t="s">
        <v>7</v>
      </c>
      <c r="GW362" s="30"/>
      <c r="GX362" s="25" t="s">
        <v>8</v>
      </c>
      <c r="GY362" s="25" t="s">
        <v>9</v>
      </c>
      <c r="GZ362" s="26" t="s">
        <v>10</v>
      </c>
      <c r="HA362" s="25" t="s">
        <v>9</v>
      </c>
      <c r="HB362" s="25" t="s">
        <v>11</v>
      </c>
      <c r="HC362" s="25" t="s">
        <v>12</v>
      </c>
      <c r="HD362" s="25" t="s">
        <v>13</v>
      </c>
      <c r="HE362" s="25" t="s">
        <v>18</v>
      </c>
      <c r="HF362" s="25" t="s">
        <v>14</v>
      </c>
      <c r="HG362" s="25" t="s">
        <v>12</v>
      </c>
      <c r="HH362" s="25" t="s">
        <v>19</v>
      </c>
      <c r="HI362" s="25" t="s">
        <v>17</v>
      </c>
      <c r="HJ362" s="31"/>
      <c r="HK362" s="30" t="s">
        <v>7</v>
      </c>
      <c r="HL362" s="25" t="s">
        <v>8</v>
      </c>
      <c r="HM362" s="25" t="s">
        <v>9</v>
      </c>
      <c r="HN362" s="26" t="s">
        <v>10</v>
      </c>
      <c r="HO362" s="25" t="s">
        <v>9</v>
      </c>
      <c r="HP362" s="25" t="s">
        <v>11</v>
      </c>
      <c r="HQ362" s="25" t="s">
        <v>12</v>
      </c>
      <c r="HR362" s="25" t="s">
        <v>13</v>
      </c>
      <c r="HS362" s="25" t="s">
        <v>18</v>
      </c>
      <c r="HT362" s="25" t="s">
        <v>14</v>
      </c>
      <c r="HU362" s="25" t="s">
        <v>12</v>
      </c>
      <c r="HV362" s="25" t="s">
        <v>19</v>
      </c>
      <c r="HW362" s="25" t="s">
        <v>17</v>
      </c>
      <c r="HX362" s="360"/>
      <c r="HY362" s="30" t="s">
        <v>7</v>
      </c>
      <c r="HZ362" s="25" t="s">
        <v>8</v>
      </c>
      <c r="IA362" s="25" t="s">
        <v>9</v>
      </c>
      <c r="IB362" s="26" t="s">
        <v>10</v>
      </c>
      <c r="IC362" s="25" t="s">
        <v>9</v>
      </c>
      <c r="ID362" s="25" t="s">
        <v>11</v>
      </c>
      <c r="IE362" s="25" t="s">
        <v>12</v>
      </c>
      <c r="IF362" s="25" t="s">
        <v>13</v>
      </c>
      <c r="IG362" s="26" t="s">
        <v>18</v>
      </c>
      <c r="IH362" s="25" t="s">
        <v>14</v>
      </c>
      <c r="II362" s="25" t="s">
        <v>12</v>
      </c>
      <c r="IJ362" s="25" t="s">
        <v>19</v>
      </c>
      <c r="IK362" s="25" t="s">
        <v>17</v>
      </c>
      <c r="IL362" s="29"/>
      <c r="IM362" s="30" t="s">
        <v>7</v>
      </c>
      <c r="IN362" s="25" t="s">
        <v>8</v>
      </c>
      <c r="IO362" s="25" t="s">
        <v>9</v>
      </c>
      <c r="IP362" s="26" t="s">
        <v>10</v>
      </c>
      <c r="IQ362" s="25" t="s">
        <v>9</v>
      </c>
      <c r="IR362" s="25" t="s">
        <v>11</v>
      </c>
      <c r="IS362" s="25" t="s">
        <v>12</v>
      </c>
      <c r="IT362" s="25" t="s">
        <v>13</v>
      </c>
      <c r="IU362" s="25" t="s">
        <v>18</v>
      </c>
      <c r="IV362" s="25" t="s">
        <v>14</v>
      </c>
      <c r="IW362" s="25" t="s">
        <v>12</v>
      </c>
      <c r="IX362" s="25" t="s">
        <v>19</v>
      </c>
      <c r="IY362" s="25" t="s">
        <v>17</v>
      </c>
      <c r="IZ362" s="36"/>
      <c r="JA362" s="30" t="s">
        <v>7</v>
      </c>
      <c r="JB362" s="25" t="s">
        <v>8</v>
      </c>
      <c r="JC362" s="25" t="s">
        <v>9</v>
      </c>
      <c r="JD362" s="26" t="s">
        <v>10</v>
      </c>
      <c r="JE362" s="25" t="s">
        <v>9</v>
      </c>
      <c r="JF362" s="25" t="s">
        <v>11</v>
      </c>
      <c r="JG362" s="25" t="s">
        <v>12</v>
      </c>
      <c r="JH362" s="25" t="s">
        <v>13</v>
      </c>
      <c r="JI362" s="26" t="s">
        <v>18</v>
      </c>
      <c r="JJ362" s="25" t="s">
        <v>14</v>
      </c>
      <c r="JK362" s="25" t="s">
        <v>12</v>
      </c>
      <c r="JL362" s="25" t="s">
        <v>19</v>
      </c>
      <c r="JM362" s="25" t="s">
        <v>17</v>
      </c>
      <c r="JN362" s="29"/>
      <c r="JO362" s="30" t="s">
        <v>7</v>
      </c>
      <c r="JP362" s="25" t="s">
        <v>8</v>
      </c>
      <c r="JQ362" s="25" t="s">
        <v>9</v>
      </c>
      <c r="JR362" s="26" t="s">
        <v>10</v>
      </c>
      <c r="JS362" s="25" t="s">
        <v>9</v>
      </c>
      <c r="JT362" s="25" t="s">
        <v>11</v>
      </c>
      <c r="JU362" s="25" t="s">
        <v>12</v>
      </c>
      <c r="JV362" s="25" t="s">
        <v>13</v>
      </c>
      <c r="JW362" s="25" t="s">
        <v>18</v>
      </c>
      <c r="JX362" s="25" t="s">
        <v>14</v>
      </c>
      <c r="JY362" s="25" t="s">
        <v>12</v>
      </c>
      <c r="JZ362" s="25" t="s">
        <v>19</v>
      </c>
      <c r="KA362" s="25" t="s">
        <v>17</v>
      </c>
      <c r="KB362" s="31"/>
      <c r="KC362" s="30" t="s">
        <v>7</v>
      </c>
      <c r="KD362" s="25" t="s">
        <v>8</v>
      </c>
      <c r="KE362" s="25" t="s">
        <v>9</v>
      </c>
      <c r="KF362" s="26" t="s">
        <v>10</v>
      </c>
      <c r="KG362" s="25" t="s">
        <v>9</v>
      </c>
      <c r="KH362" s="25" t="s">
        <v>11</v>
      </c>
      <c r="KI362" s="25" t="s">
        <v>12</v>
      </c>
      <c r="KJ362" s="25" t="s">
        <v>13</v>
      </c>
      <c r="KK362" s="25" t="s">
        <v>18</v>
      </c>
      <c r="KL362" s="25" t="s">
        <v>14</v>
      </c>
      <c r="KM362" s="25" t="s">
        <v>12</v>
      </c>
      <c r="KN362" s="25" t="s">
        <v>19</v>
      </c>
      <c r="KO362" s="25" t="s">
        <v>17</v>
      </c>
      <c r="KP362" s="29"/>
      <c r="KQ362" s="30" t="s">
        <v>7</v>
      </c>
      <c r="KR362" s="25" t="s">
        <v>8</v>
      </c>
      <c r="KS362" s="25" t="s">
        <v>9</v>
      </c>
      <c r="KT362" s="26" t="s">
        <v>10</v>
      </c>
      <c r="KU362" s="25" t="s">
        <v>9</v>
      </c>
      <c r="KV362" s="25" t="s">
        <v>11</v>
      </c>
      <c r="KW362" s="25" t="s">
        <v>12</v>
      </c>
      <c r="KX362" s="25" t="s">
        <v>13</v>
      </c>
      <c r="KY362" s="32" t="s">
        <v>18</v>
      </c>
      <c r="KZ362" s="25" t="s">
        <v>14</v>
      </c>
      <c r="LA362" s="25" t="s">
        <v>12</v>
      </c>
      <c r="LB362" s="25" t="s">
        <v>19</v>
      </c>
      <c r="LC362" s="25" t="s">
        <v>17</v>
      </c>
      <c r="LD362" s="27"/>
      <c r="LE362" s="30" t="s">
        <v>7</v>
      </c>
      <c r="LF362" s="25" t="s">
        <v>8</v>
      </c>
      <c r="LG362" s="25" t="s">
        <v>9</v>
      </c>
      <c r="LH362" s="26" t="s">
        <v>10</v>
      </c>
      <c r="LI362" s="25" t="s">
        <v>9</v>
      </c>
      <c r="LJ362" s="25" t="s">
        <v>11</v>
      </c>
      <c r="LK362" s="25" t="s">
        <v>12</v>
      </c>
      <c r="LL362" s="25" t="s">
        <v>13</v>
      </c>
      <c r="LM362" s="26" t="s">
        <v>18</v>
      </c>
      <c r="LN362" s="25" t="s">
        <v>14</v>
      </c>
      <c r="LO362" s="25" t="s">
        <v>12</v>
      </c>
      <c r="LP362" s="25" t="s">
        <v>19</v>
      </c>
      <c r="LQ362" s="25" t="s">
        <v>17</v>
      </c>
      <c r="LR362" s="27"/>
      <c r="LS362" s="28" t="s">
        <v>7</v>
      </c>
      <c r="LT362" s="25" t="s">
        <v>8</v>
      </c>
      <c r="LU362" s="25" t="s">
        <v>9</v>
      </c>
      <c r="LV362" s="26" t="s">
        <v>10</v>
      </c>
      <c r="LW362" s="25" t="s">
        <v>9</v>
      </c>
      <c r="LX362" s="25" t="s">
        <v>11</v>
      </c>
      <c r="LY362" s="25" t="s">
        <v>12</v>
      </c>
      <c r="LZ362" s="25" t="s">
        <v>13</v>
      </c>
      <c r="MA362" s="25"/>
      <c r="MB362" s="25" t="s">
        <v>14</v>
      </c>
      <c r="MC362" s="25" t="s">
        <v>15</v>
      </c>
      <c r="MD362" s="25" t="s">
        <v>16</v>
      </c>
      <c r="ME362" s="25" t="s">
        <v>17</v>
      </c>
      <c r="MF362" s="29"/>
      <c r="MG362" s="28" t="s">
        <v>7</v>
      </c>
      <c r="MH362" s="25" t="s">
        <v>8</v>
      </c>
      <c r="MI362" s="25" t="s">
        <v>9</v>
      </c>
      <c r="MJ362" s="26" t="s">
        <v>10</v>
      </c>
      <c r="MK362" s="25" t="s">
        <v>9</v>
      </c>
      <c r="ML362" s="25" t="s">
        <v>11</v>
      </c>
      <c r="MM362" s="25" t="s">
        <v>12</v>
      </c>
      <c r="MN362" s="25" t="s">
        <v>13</v>
      </c>
      <c r="MO362" s="25"/>
      <c r="MP362" s="25" t="s">
        <v>14</v>
      </c>
      <c r="MQ362" s="25" t="s">
        <v>15</v>
      </c>
      <c r="MR362" s="25" t="s">
        <v>16</v>
      </c>
      <c r="MS362" s="37"/>
      <c r="MT362" s="27"/>
      <c r="MU362" s="28" t="s">
        <v>7</v>
      </c>
      <c r="MV362" s="25" t="s">
        <v>8</v>
      </c>
      <c r="MW362" s="25" t="s">
        <v>9</v>
      </c>
      <c r="MX362" s="26" t="s">
        <v>10</v>
      </c>
      <c r="MY362" s="25" t="s">
        <v>9</v>
      </c>
      <c r="MZ362" s="25" t="s">
        <v>11</v>
      </c>
      <c r="NA362" s="25" t="s">
        <v>12</v>
      </c>
      <c r="NB362" s="25" t="s">
        <v>13</v>
      </c>
      <c r="NC362" s="25"/>
      <c r="ND362" s="25" t="s">
        <v>14</v>
      </c>
      <c r="NE362" s="25" t="s">
        <v>15</v>
      </c>
      <c r="NF362" s="25" t="s">
        <v>16</v>
      </c>
      <c r="NG362" s="25" t="s">
        <v>17</v>
      </c>
      <c r="NH362" s="29"/>
      <c r="NI362" s="28" t="s">
        <v>7</v>
      </c>
      <c r="NJ362" s="25" t="s">
        <v>8</v>
      </c>
      <c r="NK362" s="25" t="s">
        <v>9</v>
      </c>
      <c r="NL362" s="26" t="s">
        <v>10</v>
      </c>
      <c r="NM362" s="25" t="s">
        <v>9</v>
      </c>
      <c r="NN362" s="25" t="s">
        <v>11</v>
      </c>
      <c r="NO362" s="25" t="s">
        <v>12</v>
      </c>
      <c r="NP362" s="25" t="s">
        <v>13</v>
      </c>
      <c r="NQ362" s="25"/>
      <c r="NR362" s="25" t="s">
        <v>14</v>
      </c>
      <c r="NS362" s="25" t="s">
        <v>15</v>
      </c>
      <c r="NT362" s="25" t="s">
        <v>16</v>
      </c>
      <c r="NU362" s="25" t="s">
        <v>17</v>
      </c>
    </row>
    <row r="363" spans="1:385" x14ac:dyDescent="0.25">
      <c r="A363" s="38">
        <v>46010</v>
      </c>
      <c r="B363" s="39">
        <v>3346</v>
      </c>
      <c r="C363" s="40">
        <v>635</v>
      </c>
      <c r="D363" s="40">
        <v>594</v>
      </c>
      <c r="E363" s="41">
        <v>1155</v>
      </c>
      <c r="F363" s="41">
        <v>734</v>
      </c>
      <c r="G363" s="40">
        <v>228</v>
      </c>
      <c r="H363" s="42"/>
      <c r="I363" s="43">
        <v>4329</v>
      </c>
      <c r="J363" s="43">
        <v>21</v>
      </c>
      <c r="K363" s="43">
        <v>144</v>
      </c>
      <c r="L363" s="43">
        <v>1</v>
      </c>
      <c r="M363" s="43">
        <v>25</v>
      </c>
      <c r="N363" s="43">
        <v>1</v>
      </c>
      <c r="O363" s="43">
        <v>11</v>
      </c>
      <c r="P363" s="43"/>
      <c r="Q363" s="45">
        <v>855</v>
      </c>
      <c r="R363" s="45">
        <v>855</v>
      </c>
      <c r="S363" s="46">
        <v>0.40714285714285714</v>
      </c>
      <c r="T363" s="37" t="s">
        <v>708</v>
      </c>
      <c r="U363" s="29"/>
      <c r="V363" s="47">
        <v>46010</v>
      </c>
      <c r="W363" s="48">
        <v>13608</v>
      </c>
      <c r="X363" s="43">
        <v>51</v>
      </c>
      <c r="Y363" s="43">
        <v>519</v>
      </c>
      <c r="Z363" s="43">
        <v>2</v>
      </c>
      <c r="AA363" s="43">
        <v>17</v>
      </c>
      <c r="AB363" s="43">
        <v>2</v>
      </c>
      <c r="AC363" s="43">
        <v>4</v>
      </c>
      <c r="AD363" s="43"/>
      <c r="AE363" s="45">
        <v>1026</v>
      </c>
      <c r="AF363" s="45">
        <v>2052</v>
      </c>
      <c r="AG363" s="46">
        <v>0.40235294117647058</v>
      </c>
      <c r="AH363" s="37" t="s">
        <v>338</v>
      </c>
      <c r="AI363" s="29"/>
      <c r="AJ363" s="47">
        <v>46010</v>
      </c>
      <c r="AK363" s="43">
        <v>17285</v>
      </c>
      <c r="AL363" s="43">
        <v>47</v>
      </c>
      <c r="AM363" s="43">
        <v>362</v>
      </c>
      <c r="AN363" s="43">
        <v>1</v>
      </c>
      <c r="AO363" s="43">
        <v>30</v>
      </c>
      <c r="AP363" s="43">
        <v>1</v>
      </c>
      <c r="AQ363" s="43">
        <v>-6</v>
      </c>
      <c r="AR363" s="43"/>
      <c r="AS363" s="43">
        <v>880</v>
      </c>
      <c r="AT363" s="45">
        <v>880</v>
      </c>
      <c r="AU363" s="46">
        <v>0.18723404255319148</v>
      </c>
      <c r="AV363" s="37" t="s">
        <v>518</v>
      </c>
      <c r="AW363" s="29"/>
      <c r="AX363" s="47">
        <v>46010</v>
      </c>
      <c r="AY363" s="49">
        <v>19227</v>
      </c>
      <c r="AZ363" s="49">
        <v>22</v>
      </c>
      <c r="BA363" s="49">
        <v>548</v>
      </c>
      <c r="BB363" s="49">
        <v>0</v>
      </c>
      <c r="BC363" s="49">
        <v>6</v>
      </c>
      <c r="BD363" s="49">
        <v>2</v>
      </c>
      <c r="BE363" s="49">
        <v>5</v>
      </c>
      <c r="BF363" s="49"/>
      <c r="BG363" s="49">
        <v>715</v>
      </c>
      <c r="BH363" s="49">
        <v>1430</v>
      </c>
      <c r="BI363" s="50">
        <v>0.65</v>
      </c>
      <c r="BJ363" s="37" t="s">
        <v>753</v>
      </c>
      <c r="BK363" s="29"/>
      <c r="BL363" s="52">
        <v>46010</v>
      </c>
      <c r="BM363" s="43">
        <v>1571</v>
      </c>
      <c r="BN363" s="43">
        <v>37</v>
      </c>
      <c r="BO363" s="43">
        <v>20</v>
      </c>
      <c r="BP363" s="43">
        <v>1</v>
      </c>
      <c r="BQ363" s="43">
        <v>8</v>
      </c>
      <c r="BR363" s="43">
        <v>1</v>
      </c>
      <c r="BS363" s="43">
        <v>1</v>
      </c>
      <c r="BT363" s="56" t="s">
        <v>744</v>
      </c>
      <c r="BU363" s="43">
        <v>1079</v>
      </c>
      <c r="BV363" s="43">
        <v>1079</v>
      </c>
      <c r="BW363" s="53">
        <v>0.29162162162162164</v>
      </c>
      <c r="BX363" s="55"/>
      <c r="BY363" s="57"/>
      <c r="BZ363" s="52">
        <v>46010</v>
      </c>
      <c r="CA363" s="45">
        <v>7813</v>
      </c>
      <c r="CB363" s="58">
        <v>31</v>
      </c>
      <c r="CC363" s="43">
        <v>275</v>
      </c>
      <c r="CD363" s="43">
        <v>0</v>
      </c>
      <c r="CE363" s="43">
        <v>16</v>
      </c>
      <c r="CF363" s="43">
        <v>0</v>
      </c>
      <c r="CG363" s="59">
        <v>4</v>
      </c>
      <c r="CH363" s="44" t="s">
        <v>466</v>
      </c>
      <c r="CI363" s="48">
        <v>1100</v>
      </c>
      <c r="CJ363" s="43">
        <v>0</v>
      </c>
      <c r="CK363" s="53">
        <v>0</v>
      </c>
      <c r="CL363" s="37"/>
      <c r="CM363" s="29"/>
      <c r="CN363" s="52" t="s">
        <v>24</v>
      </c>
      <c r="CO363" s="43">
        <v>2151</v>
      </c>
      <c r="CP363" s="58">
        <v>136</v>
      </c>
      <c r="CQ363" s="43">
        <v>72</v>
      </c>
      <c r="CR363" s="43">
        <v>1</v>
      </c>
      <c r="CS363" s="43">
        <v>10</v>
      </c>
      <c r="CT363" s="43">
        <v>1</v>
      </c>
      <c r="CU363" s="59">
        <v>3</v>
      </c>
      <c r="CV363" s="44" t="s">
        <v>650</v>
      </c>
      <c r="CW363" s="48">
        <v>700</v>
      </c>
      <c r="CX363" s="43">
        <v>700</v>
      </c>
      <c r="CY363" s="53">
        <v>5.1470588235294115E-2</v>
      </c>
      <c r="CZ363" s="37"/>
      <c r="DA363" s="29"/>
      <c r="DB363" s="47">
        <v>46010</v>
      </c>
      <c r="DC363" s="48">
        <v>30159</v>
      </c>
      <c r="DD363" s="43">
        <v>28</v>
      </c>
      <c r="DE363" s="43">
        <v>1524</v>
      </c>
      <c r="DF363" s="43">
        <v>1</v>
      </c>
      <c r="DG363" s="43">
        <v>6</v>
      </c>
      <c r="DH363" s="43">
        <v>1</v>
      </c>
      <c r="DI363" s="43">
        <v>4</v>
      </c>
      <c r="DJ363" s="43"/>
      <c r="DK363" s="43">
        <v>715</v>
      </c>
      <c r="DL363" s="45">
        <v>715</v>
      </c>
      <c r="DM363" s="46">
        <v>0.25535714285714284</v>
      </c>
      <c r="DN363" s="37"/>
      <c r="DO363" s="29"/>
      <c r="DP363" s="47">
        <v>46010</v>
      </c>
      <c r="DQ363" s="43">
        <v>8854</v>
      </c>
      <c r="DR363" s="58">
        <v>106</v>
      </c>
      <c r="DS363" s="43">
        <v>254</v>
      </c>
      <c r="DT363" s="43">
        <v>3</v>
      </c>
      <c r="DU363" s="43">
        <v>28</v>
      </c>
      <c r="DV363" s="43">
        <v>4</v>
      </c>
      <c r="DW363" s="43"/>
      <c r="DX363" s="43"/>
      <c r="DY363" s="45">
        <v>726</v>
      </c>
      <c r="DZ363" s="45">
        <v>2904</v>
      </c>
      <c r="EA363" s="46">
        <v>0.27396226415094338</v>
      </c>
      <c r="EB363" s="37"/>
      <c r="EC363" s="29"/>
      <c r="ED363" s="47">
        <v>46010</v>
      </c>
      <c r="EE363" s="48">
        <v>830</v>
      </c>
      <c r="EF363" s="43">
        <v>175</v>
      </c>
      <c r="EG363" s="43">
        <v>27</v>
      </c>
      <c r="EH363" s="43">
        <v>5</v>
      </c>
      <c r="EI363" s="43">
        <v>28</v>
      </c>
      <c r="EJ363" s="43">
        <v>5</v>
      </c>
      <c r="EK363" s="43">
        <v>5</v>
      </c>
      <c r="EL363" s="43"/>
      <c r="EM363" s="43">
        <v>935</v>
      </c>
      <c r="EN363" s="45">
        <v>4675</v>
      </c>
      <c r="EO363" s="46">
        <v>0.26714285714285713</v>
      </c>
      <c r="EP363" s="37"/>
      <c r="EQ363" s="29"/>
      <c r="ER363" s="47">
        <v>46010</v>
      </c>
      <c r="ES363" s="48">
        <v>224</v>
      </c>
      <c r="ET363" s="43">
        <v>53</v>
      </c>
      <c r="EU363" s="43">
        <v>3</v>
      </c>
      <c r="EV363" s="43">
        <v>1</v>
      </c>
      <c r="EW363" s="43">
        <v>14</v>
      </c>
      <c r="EX363" s="43">
        <v>1</v>
      </c>
      <c r="EY363" s="43">
        <v>10</v>
      </c>
      <c r="EZ363" s="43"/>
      <c r="FA363" s="43">
        <v>700</v>
      </c>
      <c r="FB363" s="45">
        <v>420</v>
      </c>
      <c r="FC363" s="46">
        <v>7.9245283018867921E-2</v>
      </c>
      <c r="FD363" s="37"/>
      <c r="FE363" s="60"/>
      <c r="FF363" s="47">
        <v>46010</v>
      </c>
      <c r="FG363" s="48">
        <v>2147</v>
      </c>
      <c r="FH363" s="43">
        <v>66</v>
      </c>
      <c r="FI363" s="43">
        <v>297</v>
      </c>
      <c r="FJ363" s="43">
        <v>6</v>
      </c>
      <c r="FK363" s="43">
        <v>46</v>
      </c>
      <c r="FL363" s="43">
        <v>7</v>
      </c>
      <c r="FM363" s="43">
        <v>10</v>
      </c>
      <c r="FN363" s="43"/>
      <c r="FO363" s="43">
        <v>280</v>
      </c>
      <c r="FP363" s="45">
        <v>1960</v>
      </c>
      <c r="FQ363" s="46">
        <v>0.29696969696969699</v>
      </c>
      <c r="FR363" s="37"/>
      <c r="FS363" s="29"/>
      <c r="FT363" s="47">
        <v>46010</v>
      </c>
      <c r="FU363" s="48">
        <v>1871</v>
      </c>
      <c r="FV363" s="43">
        <v>43</v>
      </c>
      <c r="FW363" s="43">
        <v>135</v>
      </c>
      <c r="FX363" s="43">
        <v>8</v>
      </c>
      <c r="FY363" s="43">
        <v>390</v>
      </c>
      <c r="FZ363" s="43">
        <v>10</v>
      </c>
      <c r="GA363" s="43"/>
      <c r="GB363" s="43"/>
      <c r="GC363" s="45">
        <v>200</v>
      </c>
      <c r="GD363" s="45">
        <v>2000</v>
      </c>
      <c r="GE363" s="46">
        <v>0.46511627906976744</v>
      </c>
      <c r="GF363" s="37"/>
      <c r="GG363" s="29"/>
      <c r="GH363" s="47">
        <v>46010</v>
      </c>
      <c r="GI363" s="48">
        <v>225</v>
      </c>
      <c r="GJ363" s="58">
        <v>19</v>
      </c>
      <c r="GK363" s="43">
        <v>30</v>
      </c>
      <c r="GL363" s="43">
        <v>1</v>
      </c>
      <c r="GM363" s="43">
        <v>47</v>
      </c>
      <c r="GN363" s="43">
        <v>1</v>
      </c>
      <c r="GO363" s="43"/>
      <c r="GP363" s="43"/>
      <c r="GQ363" s="43">
        <v>420</v>
      </c>
      <c r="GR363" s="45">
        <v>420</v>
      </c>
      <c r="GS363" s="46">
        <v>0.22105263157894736</v>
      </c>
      <c r="GT363" s="37" t="s">
        <v>749</v>
      </c>
      <c r="GU363" s="61"/>
      <c r="GV363" s="52">
        <v>46010</v>
      </c>
      <c r="GW363" s="62"/>
      <c r="GX363" s="43">
        <v>30249</v>
      </c>
      <c r="GY363" s="43">
        <v>35</v>
      </c>
      <c r="GZ363" s="45"/>
      <c r="HA363" s="43" t="s">
        <v>24</v>
      </c>
      <c r="HB363" s="43">
        <v>3</v>
      </c>
      <c r="HC363" s="43">
        <v>0</v>
      </c>
      <c r="HD363" s="43"/>
      <c r="HE363" s="63" t="s">
        <v>524</v>
      </c>
      <c r="HF363" s="43">
        <v>715</v>
      </c>
      <c r="HG363" s="43">
        <v>0</v>
      </c>
      <c r="HH363" s="53">
        <v>0</v>
      </c>
      <c r="HI363" s="55"/>
      <c r="HJ363" s="29"/>
      <c r="HK363" s="52">
        <v>46010</v>
      </c>
      <c r="HL363" s="43">
        <v>1383</v>
      </c>
      <c r="HM363" s="43">
        <v>34</v>
      </c>
      <c r="HN363" s="45">
        <v>28</v>
      </c>
      <c r="HO363" s="43">
        <v>0</v>
      </c>
      <c r="HP363" s="43">
        <v>12</v>
      </c>
      <c r="HQ363" s="43">
        <v>1</v>
      </c>
      <c r="HR363" s="43"/>
      <c r="HS363" s="63" t="s">
        <v>667</v>
      </c>
      <c r="HT363" s="43">
        <v>400</v>
      </c>
      <c r="HU363" s="43">
        <v>400</v>
      </c>
      <c r="HV363" s="53">
        <v>0.11764705882352941</v>
      </c>
      <c r="HW363" s="55"/>
      <c r="HX363" s="360"/>
      <c r="HY363" s="52" t="s">
        <v>1195</v>
      </c>
      <c r="HZ363" s="43">
        <v>8092</v>
      </c>
      <c r="IA363" s="58">
        <v>43</v>
      </c>
      <c r="IB363" s="45">
        <v>338</v>
      </c>
      <c r="IC363" s="43">
        <v>0</v>
      </c>
      <c r="ID363" s="43">
        <v>24</v>
      </c>
      <c r="IE363" s="43">
        <v>0</v>
      </c>
      <c r="IF363" s="43">
        <v>6</v>
      </c>
      <c r="IG363" s="44" t="s">
        <v>586</v>
      </c>
      <c r="IH363" s="43">
        <v>500</v>
      </c>
      <c r="II363" s="43">
        <v>0</v>
      </c>
      <c r="IJ363" s="53">
        <v>0</v>
      </c>
      <c r="IK363" s="55"/>
      <c r="IL363" s="29"/>
      <c r="IM363" s="52" t="s">
        <v>1195</v>
      </c>
      <c r="IN363" s="43">
        <v>5924</v>
      </c>
      <c r="IO363" s="43">
        <v>64</v>
      </c>
      <c r="IP363" s="45">
        <v>205</v>
      </c>
      <c r="IQ363" s="43">
        <v>0</v>
      </c>
      <c r="IR363" s="43">
        <v>44</v>
      </c>
      <c r="IS363" s="43">
        <v>1</v>
      </c>
      <c r="IT363" s="43">
        <v>6</v>
      </c>
      <c r="IU363" s="63" t="s">
        <v>720</v>
      </c>
      <c r="IV363" s="43">
        <v>400</v>
      </c>
      <c r="IW363" s="43">
        <v>400</v>
      </c>
      <c r="IX363" s="53">
        <v>0.06</v>
      </c>
      <c r="IY363" s="55"/>
      <c r="IZ363" s="61"/>
      <c r="JA363" s="52" t="s">
        <v>1195</v>
      </c>
      <c r="JB363" s="43">
        <v>6250</v>
      </c>
      <c r="JC363" s="43">
        <v>64</v>
      </c>
      <c r="JD363" s="45">
        <v>217</v>
      </c>
      <c r="JE363" s="43">
        <v>2</v>
      </c>
      <c r="JF363" s="43">
        <v>8</v>
      </c>
      <c r="JG363" s="43">
        <v>3</v>
      </c>
      <c r="JH363" s="43">
        <v>10</v>
      </c>
      <c r="JI363" s="44" t="s">
        <v>701</v>
      </c>
      <c r="JJ363" s="43">
        <v>1100</v>
      </c>
      <c r="JK363" s="43">
        <v>3300</v>
      </c>
      <c r="JL363" s="53">
        <v>0.52</v>
      </c>
      <c r="JM363" s="55"/>
      <c r="JN363" s="29"/>
      <c r="JO363" s="52" t="s">
        <v>1195</v>
      </c>
      <c r="JP363" s="43">
        <v>4483</v>
      </c>
      <c r="JQ363" s="58">
        <v>10</v>
      </c>
      <c r="JR363" s="45">
        <v>272</v>
      </c>
      <c r="JS363" s="43">
        <v>1</v>
      </c>
      <c r="JT363" s="43">
        <v>8</v>
      </c>
      <c r="JU363" s="43">
        <v>1</v>
      </c>
      <c r="JV363" s="43">
        <v>0</v>
      </c>
      <c r="JW363" s="64" t="s">
        <v>704</v>
      </c>
      <c r="JX363" s="43">
        <v>0</v>
      </c>
      <c r="JY363" s="43">
        <v>0</v>
      </c>
      <c r="JZ363" s="53">
        <v>0</v>
      </c>
      <c r="KA363" s="55" t="s">
        <v>1196</v>
      </c>
      <c r="KB363" s="51"/>
      <c r="KC363" s="52">
        <v>46010</v>
      </c>
      <c r="KD363" s="45">
        <v>13411</v>
      </c>
      <c r="KE363" s="43">
        <v>22</v>
      </c>
      <c r="KF363" s="43">
        <v>494</v>
      </c>
      <c r="KG363" s="43">
        <v>0</v>
      </c>
      <c r="KH363" s="43">
        <v>9</v>
      </c>
      <c r="KI363" s="43">
        <v>0</v>
      </c>
      <c r="KJ363" s="59">
        <v>0</v>
      </c>
      <c r="KK363" s="44" t="s">
        <v>245</v>
      </c>
      <c r="KL363" s="48">
        <v>996</v>
      </c>
      <c r="KM363" s="43">
        <v>0</v>
      </c>
      <c r="KN363" s="53">
        <v>0</v>
      </c>
      <c r="KO363" s="37" t="s">
        <v>745</v>
      </c>
      <c r="KP363" s="29"/>
      <c r="KQ363" s="52">
        <v>46010</v>
      </c>
      <c r="KR363" s="43">
        <v>2071</v>
      </c>
      <c r="KS363" s="43">
        <v>36</v>
      </c>
      <c r="KT363" s="43">
        <v>31</v>
      </c>
      <c r="KU363" s="43">
        <v>0</v>
      </c>
      <c r="KV363" s="43">
        <v>13</v>
      </c>
      <c r="KW363" s="43">
        <v>0</v>
      </c>
      <c r="KX363" s="43">
        <v>0</v>
      </c>
      <c r="KY363" s="54" t="s">
        <v>667</v>
      </c>
      <c r="KZ363" s="43">
        <v>660</v>
      </c>
      <c r="LA363" s="43">
        <v>0</v>
      </c>
      <c r="LB363" s="53">
        <v>0</v>
      </c>
      <c r="LC363" s="55"/>
      <c r="LD363" s="29"/>
      <c r="LE363" s="52">
        <v>46010</v>
      </c>
      <c r="LF363" s="43">
        <v>69535</v>
      </c>
      <c r="LG363" s="43">
        <v>117</v>
      </c>
      <c r="LH363" s="43">
        <v>445</v>
      </c>
      <c r="LI363" s="43">
        <v>0</v>
      </c>
      <c r="LJ363" s="43">
        <v>2</v>
      </c>
      <c r="LK363" s="43">
        <v>0</v>
      </c>
      <c r="LL363" s="43"/>
      <c r="LM363" s="65" t="s">
        <v>532</v>
      </c>
      <c r="LN363" s="48">
        <v>1000</v>
      </c>
      <c r="LO363" s="43">
        <v>0</v>
      </c>
      <c r="LP363" s="53"/>
      <c r="LQ363" s="55"/>
      <c r="LR363" s="29"/>
      <c r="LS363" s="47">
        <v>46010</v>
      </c>
      <c r="LT363" s="48">
        <v>21351</v>
      </c>
      <c r="LU363" s="43">
        <v>153</v>
      </c>
      <c r="LV363" s="43">
        <v>1076</v>
      </c>
      <c r="LW363" s="43">
        <v>3</v>
      </c>
      <c r="LX363" s="43">
        <v>22</v>
      </c>
      <c r="LY363" s="43">
        <v>3</v>
      </c>
      <c r="LZ363" s="43">
        <v>15</v>
      </c>
      <c r="MA363" s="43"/>
      <c r="MB363" s="45">
        <v>1100</v>
      </c>
      <c r="MC363" s="45">
        <v>3300</v>
      </c>
      <c r="MD363" s="46">
        <v>0.21568627450980393</v>
      </c>
      <c r="ME363" s="37" t="s">
        <v>709</v>
      </c>
      <c r="MF363" s="29"/>
      <c r="MG363" s="47">
        <v>46010</v>
      </c>
      <c r="MH363" s="48">
        <v>8377</v>
      </c>
      <c r="MI363" s="66">
        <v>141</v>
      </c>
      <c r="MJ363" s="43">
        <v>390</v>
      </c>
      <c r="MK363" s="43">
        <v>1</v>
      </c>
      <c r="ML363" s="43">
        <v>45</v>
      </c>
      <c r="MM363" s="43">
        <v>2</v>
      </c>
      <c r="MN363" s="43">
        <v>0</v>
      </c>
      <c r="MO363" s="43"/>
      <c r="MP363" s="43">
        <v>1100</v>
      </c>
      <c r="MQ363" s="45">
        <v>2200</v>
      </c>
      <c r="MR363" s="46">
        <v>0.15602836879432624</v>
      </c>
      <c r="MS363" s="37" t="s">
        <v>573</v>
      </c>
      <c r="MT363" s="29"/>
      <c r="MU363" s="47">
        <v>46010</v>
      </c>
      <c r="MV363" s="48">
        <v>11233</v>
      </c>
      <c r="MW363" s="58">
        <v>33</v>
      </c>
      <c r="MX363" s="43">
        <v>430</v>
      </c>
      <c r="MY363" s="43">
        <v>2</v>
      </c>
      <c r="MZ363" s="43">
        <v>5</v>
      </c>
      <c r="NA363" s="43">
        <v>2</v>
      </c>
      <c r="NB363" s="43">
        <v>5</v>
      </c>
      <c r="NC363" s="43"/>
      <c r="ND363" s="45">
        <v>715</v>
      </c>
      <c r="NE363" s="45">
        <v>1430</v>
      </c>
      <c r="NF363" s="46">
        <v>0.43333333333333335</v>
      </c>
      <c r="NG363" s="37" t="s">
        <v>524</v>
      </c>
      <c r="NH363" s="29"/>
      <c r="NI363" s="47">
        <v>46010</v>
      </c>
      <c r="NJ363" s="48">
        <v>11626</v>
      </c>
      <c r="NK363" s="43">
        <v>117</v>
      </c>
      <c r="NL363" s="43">
        <v>217</v>
      </c>
      <c r="NM363" s="43">
        <v>2</v>
      </c>
      <c r="NN363" s="43">
        <v>44</v>
      </c>
      <c r="NO363" s="43">
        <v>2</v>
      </c>
      <c r="NP363" s="43">
        <v>3</v>
      </c>
      <c r="NQ363" s="43"/>
      <c r="NR363" s="43">
        <v>1100</v>
      </c>
      <c r="NS363" s="45">
        <v>2200</v>
      </c>
      <c r="NT363" s="46">
        <v>0.18803418803418803</v>
      </c>
      <c r="NU363" s="37" t="s">
        <v>86</v>
      </c>
    </row>
    <row r="364" spans="1:385" x14ac:dyDescent="0.25">
      <c r="A364" s="38">
        <v>46013</v>
      </c>
      <c r="B364" s="39">
        <f>IF(A364="","",SUM(J364,LG366,AL364,DR364,AZ364,DD364,LU364,NK364,MW364,MI364,X364,FH364,FV364,GJ364)+SUM(GY367:GY368)+SUM(HM367:HM370,EF364,ET364)+SUM(CP367:CP370)+SUM(BN367:BN370)+SUM(KS367:KS370)+SUM(KE367:KE370)+SUM(CB367:CB370)+SUM(IA367:IA370)+SUM(IO367:IO370)+SUM(JC367:JC370)+SUM(JQ367:JQ370))</f>
        <v>3700</v>
      </c>
      <c r="C364" s="40">
        <f>IF(A364="","",SUM(J364,X364,AL364,AZ364)+SUM(KE367:KE370)+SUM(KS367:KS370)+SUM(BN367:BN370))</f>
        <v>860</v>
      </c>
      <c r="D364" s="40">
        <f>IF(A364="","",SUM(DD364,DR364)+SUM(CB367:CB370)+SUM(CP367:CP370))</f>
        <v>620</v>
      </c>
      <c r="E364" s="41">
        <f>IF(A364="","",SUM(NK364,MW364,MI364,LG366,LU364)+SUM(IA367:IA370)+SUM(IO367:IO370)+SUM(JC367:JC370)+SUM(JQ367:JQ370)+HB375)</f>
        <v>1236</v>
      </c>
      <c r="F364" s="41">
        <f>IF(B364="","",SUM(FH364,FV364,GJ364)+SUM(HM367:HM370)+SUM(GY367:GY368))</f>
        <v>781</v>
      </c>
      <c r="G364" s="40">
        <f>IF(A364="","",SUM(EF364,ET364))</f>
        <v>205</v>
      </c>
      <c r="H364" s="42"/>
      <c r="I364" s="45">
        <v>4422</v>
      </c>
      <c r="J364" s="45">
        <f t="shared" ref="J364:J376" si="1721">IF(I364="","",I364-I363)</f>
        <v>93</v>
      </c>
      <c r="K364" s="45">
        <v>147</v>
      </c>
      <c r="L364" s="45">
        <f t="shared" ref="L364:L376" si="1722">IF(K364="","",K364-K363)</f>
        <v>3</v>
      </c>
      <c r="M364" s="45">
        <v>33</v>
      </c>
      <c r="N364" s="45">
        <f t="shared" ref="N364:N376" si="1723">IF(M364="","",M363+O363-M364)</f>
        <v>3</v>
      </c>
      <c r="O364" s="45">
        <v>0</v>
      </c>
      <c r="P364" s="43"/>
      <c r="Q364" s="43">
        <f t="shared" ref="Q364:Q376" si="1724">IF(I364="","",Q363)</f>
        <v>855</v>
      </c>
      <c r="R364" s="45">
        <f t="shared" ref="R364:R376" si="1725">IF(Q364="","",N364*Q364)</f>
        <v>2565</v>
      </c>
      <c r="S364" s="46">
        <f t="shared" ref="S364:S376" si="1726">IF(R364="","",R364/(J364*100))</f>
        <v>0.27580645161290324</v>
      </c>
      <c r="T364" s="37"/>
      <c r="U364" s="29"/>
      <c r="V364" s="52">
        <f t="shared" ref="V364:V383" si="1727">IF($A364="","",$A364)</f>
        <v>46013</v>
      </c>
      <c r="W364" s="45">
        <v>13690</v>
      </c>
      <c r="X364" s="45">
        <f t="shared" ref="X364:X376" si="1728">IF(W364="","",W364-W363)</f>
        <v>82</v>
      </c>
      <c r="Y364" s="45">
        <v>521</v>
      </c>
      <c r="Z364" s="45">
        <f t="shared" ref="Z364:Z376" si="1729">IF(Y364="","",Y364-Y363)</f>
        <v>2</v>
      </c>
      <c r="AA364" s="45">
        <v>19</v>
      </c>
      <c r="AB364" s="45">
        <f t="shared" ref="AB364:AB376" si="1730">IF(AA364="","",AA363+AC363-AA364)</f>
        <v>2</v>
      </c>
      <c r="AC364" s="45"/>
      <c r="AD364" s="43"/>
      <c r="AE364" s="43">
        <f t="shared" ref="AE364:AE376" si="1731">IF(W364="","",AE363)</f>
        <v>1026</v>
      </c>
      <c r="AF364" s="45">
        <f t="shared" ref="AF364:AF376" si="1732">IF(AE364="","",AB364*AE364)</f>
        <v>2052</v>
      </c>
      <c r="AG364" s="46">
        <f t="shared" ref="AG364:AG376" si="1733">IF(AF364="","",AF364/(X364*100))</f>
        <v>0.25024390243902439</v>
      </c>
      <c r="AH364" s="37"/>
      <c r="AI364" s="29"/>
      <c r="AJ364" s="52">
        <f t="shared" ref="AJ364:AJ383" si="1734">IF($A364="","",$A364)</f>
        <v>46013</v>
      </c>
      <c r="AK364" s="45">
        <v>17317</v>
      </c>
      <c r="AL364" s="69">
        <f t="shared" ref="AL364:AL376" si="1735">IF(AK364="","",AK364-AK363)</f>
        <v>32</v>
      </c>
      <c r="AM364" s="45">
        <v>363</v>
      </c>
      <c r="AN364" s="45">
        <f t="shared" ref="AN364:AN376" si="1736">IF(AM364="","",AM364-AM363)</f>
        <v>1</v>
      </c>
      <c r="AO364" s="45">
        <v>23</v>
      </c>
      <c r="AP364" s="45">
        <f t="shared" ref="AP364:AP376" si="1737">IF(AO364="","",AO363+AQ363-AO364)</f>
        <v>1</v>
      </c>
      <c r="AQ364" s="45"/>
      <c r="AR364" s="43"/>
      <c r="AS364" s="43">
        <f t="shared" ref="AS364:AS376" si="1738">IF(AK364="","",AS363)</f>
        <v>880</v>
      </c>
      <c r="AT364" s="45">
        <f t="shared" ref="AT364:AT376" si="1739">IF(AS364="","",AP364*AS364)</f>
        <v>880</v>
      </c>
      <c r="AU364" s="46">
        <f t="shared" ref="AU364:AU376" si="1740">IF(AT364="","",AT364/(AL364*100))</f>
        <v>0.27500000000000002</v>
      </c>
      <c r="AV364" s="37"/>
      <c r="AW364" s="29"/>
      <c r="AX364" s="52">
        <f t="shared" ref="AX364:AX383" si="1741">IF($A364="","",$A364)</f>
        <v>46013</v>
      </c>
      <c r="AY364" s="45">
        <v>19318</v>
      </c>
      <c r="AZ364" s="45">
        <f t="shared" ref="AZ364:AZ376" si="1742">IF(AY364="","",AY364-AY363)</f>
        <v>91</v>
      </c>
      <c r="BA364" s="45">
        <v>551</v>
      </c>
      <c r="BB364" s="45">
        <f t="shared" ref="BB364:BB376" si="1743">IF(BA364="","",BA364-BA363)</f>
        <v>3</v>
      </c>
      <c r="BC364" s="45">
        <v>7</v>
      </c>
      <c r="BD364" s="45">
        <f t="shared" ref="BD364:BD376" si="1744">IF(BC364="","",BC363+BE363-BC364)</f>
        <v>4</v>
      </c>
      <c r="BE364" s="45">
        <v>2</v>
      </c>
      <c r="BF364" s="43"/>
      <c r="BG364" s="43">
        <f t="shared" ref="BG364:BG376" si="1745">IF(AY364="","",BG363)</f>
        <v>715</v>
      </c>
      <c r="BH364" s="45">
        <f t="shared" ref="BH364:BH376" si="1746">IF(BG364="","",BD364*BG364)</f>
        <v>2860</v>
      </c>
      <c r="BI364" s="46">
        <f t="shared" ref="BI364:BI376" si="1747">IF(BH364="","",BH364/(AZ364*100))</f>
        <v>0.31428571428571428</v>
      </c>
      <c r="BJ364" s="37" t="s">
        <v>750</v>
      </c>
      <c r="BK364" s="29"/>
      <c r="BL364" s="47"/>
      <c r="BM364" s="45">
        <v>1386</v>
      </c>
      <c r="BN364" s="69">
        <v>26</v>
      </c>
      <c r="BO364" s="45">
        <v>21</v>
      </c>
      <c r="BP364" s="45">
        <v>0</v>
      </c>
      <c r="BQ364" s="45">
        <v>17</v>
      </c>
      <c r="BR364" s="43">
        <v>0</v>
      </c>
      <c r="BS364" s="45">
        <v>0</v>
      </c>
      <c r="BT364" s="70" t="s">
        <v>609</v>
      </c>
      <c r="BU364" s="45">
        <v>358</v>
      </c>
      <c r="BV364" s="45">
        <v>0</v>
      </c>
      <c r="BW364" s="46">
        <v>0</v>
      </c>
      <c r="BX364" s="37"/>
      <c r="BY364" s="57"/>
      <c r="BZ364" s="47"/>
      <c r="CA364" s="45">
        <v>7560</v>
      </c>
      <c r="CB364" s="69">
        <v>19</v>
      </c>
      <c r="CC364" s="43">
        <v>252</v>
      </c>
      <c r="CD364" s="45">
        <v>2</v>
      </c>
      <c r="CE364" s="45">
        <v>15</v>
      </c>
      <c r="CF364" s="43">
        <v>2</v>
      </c>
      <c r="CG364" s="71">
        <v>1</v>
      </c>
      <c r="CH364" s="63" t="s">
        <v>76</v>
      </c>
      <c r="CI364" s="67">
        <v>682</v>
      </c>
      <c r="CJ364" s="45">
        <v>1364</v>
      </c>
      <c r="CK364" s="46">
        <v>0.71789473684210525</v>
      </c>
      <c r="CL364" s="37" t="s">
        <v>747</v>
      </c>
      <c r="CM364" s="29"/>
      <c r="CN364" s="47"/>
      <c r="CO364" s="45">
        <v>3395</v>
      </c>
      <c r="CP364" s="69">
        <v>135</v>
      </c>
      <c r="CQ364" s="45">
        <v>93</v>
      </c>
      <c r="CR364" s="45">
        <v>3</v>
      </c>
      <c r="CS364" s="45">
        <v>5</v>
      </c>
      <c r="CT364" s="43">
        <v>2</v>
      </c>
      <c r="CU364" s="71">
        <v>3</v>
      </c>
      <c r="CV364" s="63" t="s">
        <v>667</v>
      </c>
      <c r="CW364" s="67">
        <v>660</v>
      </c>
      <c r="CX364" s="45">
        <v>1320</v>
      </c>
      <c r="CY364" s="46">
        <v>9.7777777777777783E-2</v>
      </c>
      <c r="CZ364" s="37"/>
      <c r="DA364" s="29"/>
      <c r="DB364" s="52">
        <f t="shared" ref="DB364:DB383" si="1748">IF($A364="","",$A364)</f>
        <v>46013</v>
      </c>
      <c r="DC364" s="45">
        <v>30241</v>
      </c>
      <c r="DD364" s="45">
        <f t="shared" ref="DD364:DD376" si="1749">IF(DC364="","",DC364-DC363)</f>
        <v>82</v>
      </c>
      <c r="DE364" s="45">
        <v>1527</v>
      </c>
      <c r="DF364" s="45">
        <f t="shared" ref="DF364:DF376" si="1750">IF(DE364="","",DE364-DE363)</f>
        <v>3</v>
      </c>
      <c r="DG364" s="45">
        <v>7</v>
      </c>
      <c r="DH364" s="45">
        <f t="shared" ref="DH364:DH376" si="1751">IF(DG364="","",DG363+DI363-DG364)</f>
        <v>3</v>
      </c>
      <c r="DI364" s="45">
        <v>0</v>
      </c>
      <c r="DJ364" s="43"/>
      <c r="DK364" s="43">
        <f t="shared" ref="DK364:DK376" si="1752">IF(DC364="","",DK363)</f>
        <v>715</v>
      </c>
      <c r="DL364" s="45">
        <f t="shared" ref="DL364:DL376" si="1753">IF(DK364="","",DH364*DK364)</f>
        <v>2145</v>
      </c>
      <c r="DM364" s="46">
        <f t="shared" ref="DM364:DM376" si="1754">IF(DL364="","",DL364/(DD364*100))</f>
        <v>0.26158536585365855</v>
      </c>
      <c r="DN364" s="37" t="s">
        <v>750</v>
      </c>
      <c r="DO364" s="29"/>
      <c r="DP364" s="52">
        <f t="shared" ref="DP364:DP383" si="1755">IF($A364="","",$A364)</f>
        <v>46013</v>
      </c>
      <c r="DQ364" s="45">
        <v>8911</v>
      </c>
      <c r="DR364" s="45">
        <f t="shared" ref="DR364:DR376" si="1756">IF(DQ364="","",DQ364-DQ363)</f>
        <v>57</v>
      </c>
      <c r="DS364" s="45">
        <v>255</v>
      </c>
      <c r="DT364" s="45">
        <f t="shared" ref="DT364:DT376" si="1757">IF(DS364="","",DS364-DS363)</f>
        <v>1</v>
      </c>
      <c r="DU364" s="45">
        <v>37</v>
      </c>
      <c r="DV364" s="45">
        <f t="shared" ref="DV364:DV376" si="1758">IF(DU364="","",DU363+DW363-DU364)</f>
        <v>-9</v>
      </c>
      <c r="DW364" s="45">
        <v>0</v>
      </c>
      <c r="DX364" s="43"/>
      <c r="DY364" s="43">
        <f t="shared" ref="DY364:DY376" si="1759">IF(DQ364="","",DY363)</f>
        <v>726</v>
      </c>
      <c r="DZ364" s="45">
        <f t="shared" ref="DZ364:DZ376" si="1760">IF(DY364="","",DV364*DY364)</f>
        <v>-6534</v>
      </c>
      <c r="EA364" s="46">
        <f t="shared" ref="EA364:EA376" si="1761">IF(DZ364="","",DZ364/(DR364*100))</f>
        <v>-1.1463157894736842</v>
      </c>
      <c r="EB364" s="37"/>
      <c r="EC364" s="29"/>
      <c r="ED364" s="52">
        <f t="shared" ref="ED364:ED383" si="1762">IF($A364="","",$A364)</f>
        <v>46013</v>
      </c>
      <c r="EE364" s="45">
        <v>940</v>
      </c>
      <c r="EF364" s="45">
        <f t="shared" ref="EF364:EF376" si="1763">IF(EE364="","",EE364-EE363)</f>
        <v>110</v>
      </c>
      <c r="EG364" s="45">
        <v>28</v>
      </c>
      <c r="EH364" s="45">
        <f t="shared" ref="EH364:EH376" si="1764">IF(EG364="","",EG364-EG363)</f>
        <v>1</v>
      </c>
      <c r="EI364" s="45">
        <v>32</v>
      </c>
      <c r="EJ364" s="45">
        <f t="shared" ref="EJ364:EJ376" si="1765">IF(EI364="","",EI363+EK363-EI364)</f>
        <v>1</v>
      </c>
      <c r="EK364" s="45">
        <v>0</v>
      </c>
      <c r="EL364" s="43"/>
      <c r="EM364" s="43">
        <f t="shared" ref="EM364:EM376" si="1766">IF(EE364="","",EM363)</f>
        <v>935</v>
      </c>
      <c r="EN364" s="45">
        <f t="shared" ref="EN364:EN376" si="1767">IF(EM364="","",EJ364*EM364)</f>
        <v>935</v>
      </c>
      <c r="EO364" s="46">
        <f t="shared" ref="EO364:EO376" si="1768">IF(EN364="","",EN364/(EF364*100))</f>
        <v>8.5000000000000006E-2</v>
      </c>
      <c r="EP364" s="37"/>
      <c r="EQ364" s="29"/>
      <c r="ER364" s="52">
        <f t="shared" ref="ER364:ER383" si="1769">IF($A364="","",$A364)</f>
        <v>46013</v>
      </c>
      <c r="ES364" s="45">
        <v>319</v>
      </c>
      <c r="ET364" s="45">
        <f t="shared" ref="ET364:ET376" si="1770">IF(ES364="","",ES364-ES363)</f>
        <v>95</v>
      </c>
      <c r="EU364" s="45">
        <v>5</v>
      </c>
      <c r="EV364" s="45">
        <f t="shared" ref="EV364:EV376" si="1771">IF(EU364="","",EU364-EU363)</f>
        <v>2</v>
      </c>
      <c r="EW364" s="45">
        <v>20</v>
      </c>
      <c r="EX364" s="45">
        <f t="shared" ref="EX364:EX376" si="1772">IF(EW364="","",EW363+EY363-EW364)</f>
        <v>4</v>
      </c>
      <c r="EY364" s="45">
        <v>0</v>
      </c>
      <c r="EZ364" s="43"/>
      <c r="FA364" s="43">
        <f t="shared" ref="FA364:FA376" si="1773">IF(ES364="","",FA363)</f>
        <v>700</v>
      </c>
      <c r="FB364" s="45">
        <f t="shared" ref="FB364:FB376" si="1774">IF(FA364="","",EX364*FA364)</f>
        <v>2800</v>
      </c>
      <c r="FC364" s="46">
        <f t="shared" ref="FC364:FC376" si="1775">IF(FB364="","",FB364/(ET364*100))</f>
        <v>0.29473684210526313</v>
      </c>
      <c r="FD364" s="37"/>
      <c r="FE364" s="60"/>
      <c r="FF364" s="52">
        <f t="shared" ref="FF364:FF383" si="1776">IF($A364="","",$A364)</f>
        <v>46013</v>
      </c>
      <c r="FG364" s="45">
        <v>2297</v>
      </c>
      <c r="FH364" s="45">
        <f t="shared" ref="FH364:FH376" si="1777">IF(FG364="","",FG364-FG363)</f>
        <v>150</v>
      </c>
      <c r="FI364" s="45">
        <v>306</v>
      </c>
      <c r="FJ364" s="45">
        <f t="shared" ref="FJ364:FJ376" si="1778">IF(FI364="","",FI364-FI363)</f>
        <v>9</v>
      </c>
      <c r="FK364" s="45">
        <v>47</v>
      </c>
      <c r="FL364" s="45">
        <f t="shared" ref="FL364:FL376" si="1779">IF(FK364="","",FK363+FM363-FK364)</f>
        <v>9</v>
      </c>
      <c r="FM364" s="45">
        <v>0</v>
      </c>
      <c r="FN364" s="43"/>
      <c r="FO364" s="43">
        <f t="shared" ref="FO364:FO376" si="1780">IF(FG364="","",FO363)</f>
        <v>280</v>
      </c>
      <c r="FP364" s="45">
        <f t="shared" ref="FP364:FP376" si="1781">IF(FO364="","",FL364*FO364)</f>
        <v>2520</v>
      </c>
      <c r="FQ364" s="46">
        <f t="shared" ref="FQ364:FQ376" si="1782">IF(FP364="","",FP364/(FH364*100))</f>
        <v>0.16800000000000001</v>
      </c>
      <c r="FR364" s="37"/>
      <c r="FS364" s="29"/>
      <c r="FT364" s="52">
        <f t="shared" ref="FT364:FT383" si="1783">IF($A364="","",$A364)</f>
        <v>46013</v>
      </c>
      <c r="FU364" s="45">
        <v>1942</v>
      </c>
      <c r="FV364" s="45">
        <f t="shared" ref="FV364:FV376" si="1784">IF(FU364="","",FU364-FU363)</f>
        <v>71</v>
      </c>
      <c r="FW364" s="45">
        <v>140</v>
      </c>
      <c r="FX364" s="45">
        <f t="shared" ref="FX364:FX376" si="1785">IF(FW364="","",FW364-FW363)</f>
        <v>5</v>
      </c>
      <c r="FY364" s="45">
        <v>370</v>
      </c>
      <c r="FZ364" s="45">
        <f t="shared" ref="FZ364:FZ376" si="1786">IF(FY364="","",FY363+GA363-FY364)</f>
        <v>20</v>
      </c>
      <c r="GA364" s="45">
        <v>0</v>
      </c>
      <c r="GB364" s="43"/>
      <c r="GC364" s="43">
        <f t="shared" ref="GC364:GC376" si="1787">IF(FU364="","",GC363)</f>
        <v>200</v>
      </c>
      <c r="GD364" s="45">
        <f t="shared" ref="GD364:GD376" si="1788">IF(GC364="","",FZ364*GC364)</f>
        <v>4000</v>
      </c>
      <c r="GE364" s="46">
        <f t="shared" ref="GE364:GE376" si="1789">IF(GD364="","",GD364/(FV364*100))</f>
        <v>0.56338028169014087</v>
      </c>
      <c r="GF364" s="37"/>
      <c r="GG364" s="29"/>
      <c r="GH364" s="52">
        <f t="shared" ref="GH364:GH383" si="1790">IF($A364="","",$A364)</f>
        <v>46013</v>
      </c>
      <c r="GI364" s="45">
        <v>270</v>
      </c>
      <c r="GJ364" s="69">
        <f t="shared" ref="GJ364:GJ376" si="1791">IF(GI364="","",GI364-GI363)</f>
        <v>45</v>
      </c>
      <c r="GK364" s="45">
        <v>33</v>
      </c>
      <c r="GL364" s="45">
        <f t="shared" ref="GL364:GL376" si="1792">IF(GK364="","",GK364-GK363)</f>
        <v>3</v>
      </c>
      <c r="GM364" s="45">
        <v>42</v>
      </c>
      <c r="GN364" s="45">
        <f t="shared" ref="GN364:GN376" si="1793">IF(GM364="","",GM363+GO363-GM364)</f>
        <v>5</v>
      </c>
      <c r="GO364" s="45">
        <v>0</v>
      </c>
      <c r="GP364" s="43"/>
      <c r="GQ364" s="43">
        <f t="shared" ref="GQ364:GQ376" si="1794">IF(GI364="","",GQ363)</f>
        <v>420</v>
      </c>
      <c r="GR364" s="45">
        <f t="shared" ref="GR364:GR376" si="1795">IF(GQ364="","",GN364*GQ364)</f>
        <v>2100</v>
      </c>
      <c r="GS364" s="46">
        <f t="shared" ref="GS364:GS376" si="1796">IF(GR364="","",GR364/(GJ364*100))</f>
        <v>0.46666666666666667</v>
      </c>
      <c r="GT364" s="37"/>
      <c r="GU364" s="61"/>
      <c r="GV364" s="47"/>
      <c r="GW364" s="30"/>
      <c r="GX364" s="45">
        <v>24431</v>
      </c>
      <c r="GY364" s="45">
        <v>362</v>
      </c>
      <c r="GZ364" s="43"/>
      <c r="HA364" s="45" t="s">
        <v>24</v>
      </c>
      <c r="HB364" s="45">
        <v>8</v>
      </c>
      <c r="HC364" s="43">
        <v>1</v>
      </c>
      <c r="HD364" s="45"/>
      <c r="HE364" s="44" t="s">
        <v>683</v>
      </c>
      <c r="HF364" s="43">
        <v>1100</v>
      </c>
      <c r="HG364" s="45">
        <v>1100</v>
      </c>
      <c r="HH364" s="46">
        <v>3.0386740331491711E-2</v>
      </c>
      <c r="HI364" s="37"/>
      <c r="HJ364" s="29"/>
      <c r="HK364" s="47"/>
      <c r="HL364" s="45">
        <v>572</v>
      </c>
      <c r="HM364" s="45">
        <v>61</v>
      </c>
      <c r="HN364" s="43">
        <v>27</v>
      </c>
      <c r="HO364" s="45">
        <v>0</v>
      </c>
      <c r="HP364" s="45">
        <v>13</v>
      </c>
      <c r="HQ364" s="43">
        <v>0</v>
      </c>
      <c r="HR364" s="45"/>
      <c r="HS364" s="44" t="s">
        <v>644</v>
      </c>
      <c r="HT364" s="43">
        <v>996</v>
      </c>
      <c r="HU364" s="45">
        <v>0</v>
      </c>
      <c r="HV364" s="46">
        <v>0</v>
      </c>
      <c r="HW364" s="37"/>
      <c r="HX364" s="360"/>
      <c r="HY364" s="47"/>
      <c r="HZ364" s="45">
        <v>5052</v>
      </c>
      <c r="IA364" s="45">
        <v>50</v>
      </c>
      <c r="IB364" s="43">
        <v>141</v>
      </c>
      <c r="IC364" s="45">
        <v>2</v>
      </c>
      <c r="ID364" s="45">
        <v>22</v>
      </c>
      <c r="IE364" s="43">
        <v>3</v>
      </c>
      <c r="IF364" s="45">
        <v>10</v>
      </c>
      <c r="IG364" s="63" t="s">
        <v>703</v>
      </c>
      <c r="IH364" s="45">
        <v>500</v>
      </c>
      <c r="II364" s="45">
        <v>0</v>
      </c>
      <c r="IJ364" s="46">
        <v>0</v>
      </c>
      <c r="IK364" s="37"/>
      <c r="IL364" s="29"/>
      <c r="IM364" s="47"/>
      <c r="IN364" s="45">
        <v>5916</v>
      </c>
      <c r="IO364" s="69">
        <v>2</v>
      </c>
      <c r="IP364" s="43">
        <v>137</v>
      </c>
      <c r="IQ364" s="45">
        <v>0</v>
      </c>
      <c r="IR364" s="45">
        <v>17</v>
      </c>
      <c r="IS364" s="43">
        <v>0</v>
      </c>
      <c r="IT364" s="45">
        <v>2</v>
      </c>
      <c r="IU364" s="44" t="s">
        <v>50</v>
      </c>
      <c r="IV364" s="43">
        <v>1100</v>
      </c>
      <c r="IW364" s="45">
        <v>0</v>
      </c>
      <c r="IX364" s="46">
        <v>0</v>
      </c>
      <c r="IY364" s="37" t="s">
        <v>66</v>
      </c>
      <c r="IZ364" s="61"/>
      <c r="JA364" s="47"/>
      <c r="JB364" s="45">
        <v>4459</v>
      </c>
      <c r="JC364" s="45">
        <v>9</v>
      </c>
      <c r="JD364" s="43">
        <v>126</v>
      </c>
      <c r="JE364" s="45">
        <v>0</v>
      </c>
      <c r="JF364" s="45">
        <v>8</v>
      </c>
      <c r="JG364" s="43">
        <v>0</v>
      </c>
      <c r="JH364" s="45">
        <v>1</v>
      </c>
      <c r="JI364" s="63" t="s">
        <v>744</v>
      </c>
      <c r="JJ364" s="45">
        <v>1100</v>
      </c>
      <c r="JK364" s="45">
        <v>0</v>
      </c>
      <c r="JL364" s="46">
        <v>0</v>
      </c>
      <c r="JM364" s="37"/>
      <c r="JN364" s="29"/>
      <c r="JO364" s="47"/>
      <c r="JP364" s="45">
        <v>5794</v>
      </c>
      <c r="JQ364" s="45">
        <v>73</v>
      </c>
      <c r="JR364" s="43">
        <v>121</v>
      </c>
      <c r="JS364" s="45">
        <v>1</v>
      </c>
      <c r="JT364" s="45">
        <v>9</v>
      </c>
      <c r="JU364" s="43">
        <v>1</v>
      </c>
      <c r="JV364" s="45">
        <v>2</v>
      </c>
      <c r="JW364" s="72" t="s">
        <v>608</v>
      </c>
      <c r="JX364" s="43">
        <v>539</v>
      </c>
      <c r="JY364" s="45">
        <v>539</v>
      </c>
      <c r="JZ364" s="46">
        <v>7.0000000000000007E-2</v>
      </c>
      <c r="KA364" s="37"/>
      <c r="KB364" s="51"/>
      <c r="KC364" s="47"/>
      <c r="KD364" s="45">
        <v>10758</v>
      </c>
      <c r="KE364" s="45">
        <v>41</v>
      </c>
      <c r="KF364" s="43">
        <v>301</v>
      </c>
      <c r="KG364" s="45">
        <v>1</v>
      </c>
      <c r="KH364" s="45">
        <v>10</v>
      </c>
      <c r="KI364" s="43">
        <v>2</v>
      </c>
      <c r="KJ364" s="71">
        <v>4</v>
      </c>
      <c r="KK364" s="63" t="s">
        <v>707</v>
      </c>
      <c r="KL364" s="67">
        <v>660</v>
      </c>
      <c r="KM364" s="45">
        <v>1320</v>
      </c>
      <c r="KN364" s="46">
        <v>0.32195121951219513</v>
      </c>
      <c r="KO364" s="37" t="s">
        <v>746</v>
      </c>
      <c r="KP364" s="29"/>
      <c r="KQ364" s="47"/>
      <c r="KR364" s="45">
        <v>2543</v>
      </c>
      <c r="KS364" s="45">
        <v>18</v>
      </c>
      <c r="KT364" s="45">
        <v>51</v>
      </c>
      <c r="KU364" s="45">
        <v>4</v>
      </c>
      <c r="KV364" s="45">
        <v>29</v>
      </c>
      <c r="KW364" s="43">
        <v>4</v>
      </c>
      <c r="KX364" s="45">
        <v>0</v>
      </c>
      <c r="KY364" s="68" t="s">
        <v>484</v>
      </c>
      <c r="KZ364" s="43">
        <v>500</v>
      </c>
      <c r="LA364" s="45">
        <v>2000</v>
      </c>
      <c r="LB364" s="46">
        <v>1.1111111111111112</v>
      </c>
      <c r="LC364" s="37"/>
      <c r="LD364" s="29"/>
      <c r="LE364" s="47"/>
      <c r="LF364" s="45"/>
      <c r="LG364" s="45"/>
      <c r="LH364" s="45">
        <v>530</v>
      </c>
      <c r="LI364" s="45">
        <v>0</v>
      </c>
      <c r="LJ364" s="43">
        <v>2</v>
      </c>
      <c r="LK364" s="45">
        <v>0</v>
      </c>
      <c r="LL364" s="45"/>
      <c r="LM364" s="73" t="s">
        <v>533</v>
      </c>
      <c r="LN364" s="67">
        <v>1000</v>
      </c>
      <c r="LO364" s="45">
        <v>0</v>
      </c>
      <c r="LP364" s="46"/>
      <c r="LQ364" s="37"/>
      <c r="LR364" s="29"/>
      <c r="LS364" s="52">
        <f t="shared" ref="LS364:LS383" si="1797">IF($A364="","",$A364)</f>
        <v>46013</v>
      </c>
      <c r="LT364" s="45">
        <v>21476</v>
      </c>
      <c r="LU364" s="45">
        <f t="shared" ref="LU364:LU376" si="1798">IF(LT364="","",LT364-LT363)</f>
        <v>125</v>
      </c>
      <c r="LV364" s="45">
        <v>1078</v>
      </c>
      <c r="LW364" s="45">
        <f t="shared" ref="LW364:LW376" si="1799">IF(LV364="","",LV364-LV363)</f>
        <v>2</v>
      </c>
      <c r="LX364" s="45">
        <v>35</v>
      </c>
      <c r="LY364" s="45">
        <f t="shared" ref="LY364:LY376" si="1800">IF(LX364="","",LX363+LZ363-LX364)</f>
        <v>2</v>
      </c>
      <c r="LZ364" s="45">
        <v>0</v>
      </c>
      <c r="MA364" s="43"/>
      <c r="MB364" s="43">
        <f t="shared" ref="MB364:MB376" si="1801">IF(LT364="","",MB363)</f>
        <v>1100</v>
      </c>
      <c r="MC364" s="45">
        <f t="shared" ref="MC364:MC376" si="1802">IF(MB364="","",LY364*MB364)</f>
        <v>2200</v>
      </c>
      <c r="MD364" s="46">
        <f t="shared" ref="MD364:MD376" si="1803">IF(MC364="","",MC364/(LU364*100))</f>
        <v>0.17599999999999999</v>
      </c>
      <c r="ME364" s="37"/>
      <c r="MF364" s="29"/>
      <c r="MG364" s="52">
        <f t="shared" ref="MG364:MG383" si="1804">IF($A364="","",$A364)</f>
        <v>46013</v>
      </c>
      <c r="MH364" s="45">
        <v>8410</v>
      </c>
      <c r="MI364" s="69">
        <f t="shared" ref="MI364:MI376" si="1805">IF(MH364="","",MH364-MH363)</f>
        <v>33</v>
      </c>
      <c r="MJ364" s="45">
        <v>391</v>
      </c>
      <c r="MK364" s="45">
        <f t="shared" ref="MK364:MK376" si="1806">IF(MJ364="","",MJ364-MJ363)</f>
        <v>1</v>
      </c>
      <c r="ML364" s="45">
        <v>44</v>
      </c>
      <c r="MM364" s="45">
        <f t="shared" ref="MM364:MM376" si="1807">IF(ML364="","",ML363+MN363-ML364)</f>
        <v>1</v>
      </c>
      <c r="MN364" s="45">
        <v>0</v>
      </c>
      <c r="MO364" s="43"/>
      <c r="MP364" s="43">
        <f t="shared" ref="MP364:MP376" si="1808">IF(MH364="","",MP363)</f>
        <v>1100</v>
      </c>
      <c r="MQ364" s="45">
        <f t="shared" ref="MQ364:MQ376" si="1809">IF(MP364="","",MM364*MP364)</f>
        <v>1100</v>
      </c>
      <c r="MR364" s="46">
        <f t="shared" ref="MR364:MR376" si="1810">IF(MQ364="","",MQ364/(MI364*100))</f>
        <v>0.33333333333333331</v>
      </c>
      <c r="MS364" s="37"/>
      <c r="MT364" s="29"/>
      <c r="MU364" s="52">
        <f t="shared" ref="MU364:MU383" si="1811">IF($A364="","",$A364)</f>
        <v>46013</v>
      </c>
      <c r="MV364" s="45">
        <v>11314</v>
      </c>
      <c r="MW364" s="45">
        <f t="shared" ref="MW364:MW376" si="1812">IF(MV364="","",MV364-MV363)</f>
        <v>81</v>
      </c>
      <c r="MX364" s="45">
        <v>431</v>
      </c>
      <c r="MY364" s="45">
        <f t="shared" ref="MY364:MY376" si="1813">IF(MX364="","",MX364-MX363)</f>
        <v>1</v>
      </c>
      <c r="MZ364" s="45">
        <v>9</v>
      </c>
      <c r="NA364" s="45">
        <f t="shared" ref="NA364:NA376" si="1814">IF(MZ364="","",MZ363+NB363-MZ364)</f>
        <v>1</v>
      </c>
      <c r="NB364" s="45"/>
      <c r="NC364" s="43"/>
      <c r="ND364" s="43">
        <f t="shared" ref="ND364:ND376" si="1815">IF(MV364="","",ND363)</f>
        <v>715</v>
      </c>
      <c r="NE364" s="45">
        <f t="shared" ref="NE364:NE376" si="1816">IF(ND364="","",NA364*ND364)</f>
        <v>715</v>
      </c>
      <c r="NF364" s="46">
        <f t="shared" ref="NF364:NF376" si="1817">IF(NE364="","",NE364/(MW364*100))</f>
        <v>8.8271604938271603E-2</v>
      </c>
      <c r="NG364" s="37"/>
      <c r="NH364" s="29"/>
      <c r="NI364" s="52">
        <f t="shared" ref="NI364:NI383" si="1818">IF($A364="","",$A364)</f>
        <v>46013</v>
      </c>
      <c r="NJ364" s="45">
        <v>11727</v>
      </c>
      <c r="NK364" s="45">
        <f t="shared" ref="NK364:NK376" si="1819">IF(NJ364="","",NJ364-NJ363)</f>
        <v>101</v>
      </c>
      <c r="NL364" s="45">
        <v>220</v>
      </c>
      <c r="NM364" s="45">
        <f t="shared" ref="NM364:NM376" si="1820">IF(NL364="","",NL364-NL363)</f>
        <v>3</v>
      </c>
      <c r="NN364" s="45">
        <v>44</v>
      </c>
      <c r="NO364" s="45">
        <f t="shared" ref="NO364:NO376" si="1821">IF(NN364="","",NN363+NP363-NN364)</f>
        <v>3</v>
      </c>
      <c r="NP364" s="45">
        <v>0</v>
      </c>
      <c r="NQ364" s="43"/>
      <c r="NR364" s="43">
        <f t="shared" ref="NR364:NR376" si="1822">IF(NJ364="","",NR363)</f>
        <v>1100</v>
      </c>
      <c r="NS364" s="45">
        <f t="shared" ref="NS364:NS376" si="1823">IF(NR364="","",NO364*NR364)</f>
        <v>3300</v>
      </c>
      <c r="NT364" s="46">
        <f t="shared" ref="NT364:NT376" si="1824">IF(NS364="","",NS364/(NK364*100))</f>
        <v>0.32673267326732675</v>
      </c>
      <c r="NU364" s="37"/>
    </row>
    <row r="365" spans="1:385" ht="15" customHeight="1" thickBot="1" x14ac:dyDescent="0.3">
      <c r="A365" s="38">
        <v>46017</v>
      </c>
      <c r="B365" s="39">
        <f>IF(A365="","",SUM(J365,LG369,AL365,DR365,AZ365,DD365,LU365,NK365,MW365,MI365,X365,FH365,FV365,GJ365,EF365,ET365)+SUM(HM371:HM374)+SUM(GY371,GY372)+SUM(CP371:CP374)+SUM(BN371:BN374)+SUM(KS371:KS374)+SUM(KE371:KE374)+SUM(CB371:CB374)+SUM(IA371:IA374)+SUM(IO371:IO374)+SUM(JC371:JC374)+SUM(JQ371:JQ374))</f>
        <v>4042</v>
      </c>
      <c r="C365" s="40">
        <f>IF(A365="","",SUM(J365,X365,AL365,AZ365)+SUM(KE371:KE374)+SUM(KS371:KS374)+SUM(BN371:BN374))</f>
        <v>971</v>
      </c>
      <c r="D365" s="40">
        <f>IF(A365="","",SUM(DD365,DR365)+SUM(CB371:CB374)+SUM(CP371:CP374))</f>
        <v>402</v>
      </c>
      <c r="E365" s="41">
        <f>IF(A365="","",SUM(NK365,MW365,MI365,LG369,LU365)+SUM(IA371:IA374)+SUM(IO371:IO374)+SUM(JC371:JC374)+SUM(JQ371:JQ374))</f>
        <v>1456</v>
      </c>
      <c r="F365" s="41">
        <f>IF(B365="","",SUM(FH365,FV365,GJ365)+SUM(HM371:HM374)+SUM(GY371:GY372))</f>
        <v>987</v>
      </c>
      <c r="G365" s="40">
        <f>IF(A365="","",SUM(EF365,ET365))</f>
        <v>226</v>
      </c>
      <c r="H365" s="42"/>
      <c r="I365" s="45">
        <v>4538</v>
      </c>
      <c r="J365" s="45">
        <f t="shared" si="1721"/>
        <v>116</v>
      </c>
      <c r="K365" s="45">
        <v>148</v>
      </c>
      <c r="L365" s="45">
        <f t="shared" si="1722"/>
        <v>1</v>
      </c>
      <c r="M365" s="45">
        <v>32</v>
      </c>
      <c r="N365" s="45">
        <f t="shared" si="1723"/>
        <v>1</v>
      </c>
      <c r="O365" s="45">
        <v>7</v>
      </c>
      <c r="P365" s="43"/>
      <c r="Q365" s="43">
        <f t="shared" si="1724"/>
        <v>855</v>
      </c>
      <c r="R365" s="45">
        <f t="shared" si="1725"/>
        <v>855</v>
      </c>
      <c r="S365" s="46">
        <f t="shared" si="1726"/>
        <v>7.3706896551724133E-2</v>
      </c>
      <c r="T365" s="37"/>
      <c r="U365" s="29"/>
      <c r="V365" s="52">
        <f t="shared" si="1727"/>
        <v>46017</v>
      </c>
      <c r="W365" s="45">
        <v>13761</v>
      </c>
      <c r="X365" s="45">
        <f t="shared" si="1728"/>
        <v>71</v>
      </c>
      <c r="Y365" s="45">
        <v>523</v>
      </c>
      <c r="Z365" s="45">
        <f t="shared" si="1729"/>
        <v>2</v>
      </c>
      <c r="AA365" s="45">
        <v>17</v>
      </c>
      <c r="AB365" s="45">
        <f t="shared" si="1730"/>
        <v>2</v>
      </c>
      <c r="AC365" s="45">
        <v>8</v>
      </c>
      <c r="AD365" s="43"/>
      <c r="AE365" s="43">
        <f t="shared" si="1731"/>
        <v>1026</v>
      </c>
      <c r="AF365" s="45">
        <f t="shared" si="1732"/>
        <v>2052</v>
      </c>
      <c r="AG365" s="46">
        <f t="shared" si="1733"/>
        <v>0.28901408450704225</v>
      </c>
      <c r="AH365" s="37"/>
      <c r="AI365" s="29"/>
      <c r="AJ365" s="52">
        <f t="shared" si="1734"/>
        <v>46017</v>
      </c>
      <c r="AK365" s="45">
        <v>17373</v>
      </c>
      <c r="AL365" s="69">
        <f t="shared" si="1735"/>
        <v>56</v>
      </c>
      <c r="AM365" s="45">
        <v>364</v>
      </c>
      <c r="AN365" s="45">
        <f t="shared" si="1736"/>
        <v>1</v>
      </c>
      <c r="AO365" s="45">
        <v>22</v>
      </c>
      <c r="AP365" s="45">
        <f t="shared" si="1737"/>
        <v>1</v>
      </c>
      <c r="AQ365" s="45">
        <v>1</v>
      </c>
      <c r="AR365" s="43"/>
      <c r="AS365" s="43">
        <f t="shared" si="1738"/>
        <v>880</v>
      </c>
      <c r="AT365" s="45">
        <f t="shared" si="1739"/>
        <v>880</v>
      </c>
      <c r="AU365" s="46">
        <f t="shared" si="1740"/>
        <v>0.15714285714285714</v>
      </c>
      <c r="AV365" s="37"/>
      <c r="AW365" s="29"/>
      <c r="AX365" s="52">
        <f t="shared" si="1741"/>
        <v>46017</v>
      </c>
      <c r="AY365" s="45">
        <v>19394</v>
      </c>
      <c r="AZ365" s="45">
        <f t="shared" si="1742"/>
        <v>76</v>
      </c>
      <c r="BA365" s="45">
        <v>552</v>
      </c>
      <c r="BB365" s="45">
        <f t="shared" si="1743"/>
        <v>1</v>
      </c>
      <c r="BC365" s="45">
        <v>7</v>
      </c>
      <c r="BD365" s="45">
        <f t="shared" si="1744"/>
        <v>2</v>
      </c>
      <c r="BE365" s="45">
        <v>4</v>
      </c>
      <c r="BF365" s="43"/>
      <c r="BG365" s="43">
        <f t="shared" si="1745"/>
        <v>715</v>
      </c>
      <c r="BH365" s="45">
        <f t="shared" si="1746"/>
        <v>1430</v>
      </c>
      <c r="BI365" s="46">
        <f t="shared" si="1747"/>
        <v>0.18815789473684211</v>
      </c>
      <c r="BJ365" s="37"/>
      <c r="BK365" s="29"/>
      <c r="BL365" s="47"/>
      <c r="BM365" s="45">
        <v>2846</v>
      </c>
      <c r="BN365" s="45">
        <v>95</v>
      </c>
      <c r="BO365" s="45">
        <v>49</v>
      </c>
      <c r="BP365" s="45">
        <v>5</v>
      </c>
      <c r="BQ365" s="45">
        <v>16</v>
      </c>
      <c r="BR365" s="43">
        <v>2</v>
      </c>
      <c r="BS365" s="45">
        <v>8</v>
      </c>
      <c r="BT365" s="70" t="s">
        <v>483</v>
      </c>
      <c r="BU365" s="45">
        <v>0</v>
      </c>
      <c r="BV365" s="45">
        <v>0</v>
      </c>
      <c r="BW365" s="46">
        <v>0</v>
      </c>
      <c r="BX365" s="37"/>
      <c r="BY365" s="57"/>
      <c r="BZ365" s="47"/>
      <c r="CA365" s="45">
        <v>8874</v>
      </c>
      <c r="CB365" s="45">
        <v>10</v>
      </c>
      <c r="CC365" s="45">
        <v>439</v>
      </c>
      <c r="CD365" s="45">
        <v>0</v>
      </c>
      <c r="CE365" s="45">
        <v>27</v>
      </c>
      <c r="CF365" s="43">
        <v>0</v>
      </c>
      <c r="CG365" s="71">
        <v>0</v>
      </c>
      <c r="CH365" s="63" t="s">
        <v>484</v>
      </c>
      <c r="CI365" s="45">
        <v>250</v>
      </c>
      <c r="CJ365">
        <v>0</v>
      </c>
      <c r="CK365" s="46">
        <v>0</v>
      </c>
      <c r="CL365" s="37"/>
      <c r="CM365" s="29"/>
      <c r="CN365" s="47"/>
      <c r="CO365" s="45">
        <v>3373</v>
      </c>
      <c r="CP365" s="45">
        <v>67</v>
      </c>
      <c r="CQ365" s="45">
        <v>114</v>
      </c>
      <c r="CR365" s="45">
        <v>1</v>
      </c>
      <c r="CS365" s="45">
        <v>35</v>
      </c>
      <c r="CT365" s="43">
        <v>1</v>
      </c>
      <c r="CU365" s="71">
        <v>-5</v>
      </c>
      <c r="CV365" s="63" t="s">
        <v>483</v>
      </c>
      <c r="CW365" s="45">
        <v>200</v>
      </c>
      <c r="CX365" s="45">
        <v>200</v>
      </c>
      <c r="CY365" s="46">
        <v>2.9850746268656716E-2</v>
      </c>
      <c r="CZ365" s="37"/>
      <c r="DA365" s="29"/>
      <c r="DB365" s="52">
        <f t="shared" si="1748"/>
        <v>46017</v>
      </c>
      <c r="DC365" s="45">
        <v>30281</v>
      </c>
      <c r="DD365" s="69">
        <f t="shared" si="1749"/>
        <v>40</v>
      </c>
      <c r="DE365" s="45">
        <v>1531</v>
      </c>
      <c r="DF365" s="45">
        <f t="shared" si="1750"/>
        <v>4</v>
      </c>
      <c r="DG365" s="45">
        <v>4</v>
      </c>
      <c r="DH365" s="69">
        <f t="shared" si="1751"/>
        <v>3</v>
      </c>
      <c r="DI365" s="45">
        <v>4</v>
      </c>
      <c r="DJ365" s="43"/>
      <c r="DK365" s="43">
        <f t="shared" si="1752"/>
        <v>715</v>
      </c>
      <c r="DL365" s="45">
        <f t="shared" si="1753"/>
        <v>2145</v>
      </c>
      <c r="DM365" s="46">
        <f t="shared" si="1754"/>
        <v>0.53625</v>
      </c>
      <c r="DN365" s="37" t="s">
        <v>758</v>
      </c>
      <c r="DO365" s="29"/>
      <c r="DP365" s="52">
        <f t="shared" si="1755"/>
        <v>46017</v>
      </c>
      <c r="DQ365" s="45">
        <v>8997</v>
      </c>
      <c r="DR365" s="45">
        <f t="shared" si="1756"/>
        <v>86</v>
      </c>
      <c r="DS365" s="45">
        <v>259</v>
      </c>
      <c r="DT365" s="45">
        <f t="shared" si="1757"/>
        <v>4</v>
      </c>
      <c r="DU365" s="45">
        <v>33</v>
      </c>
      <c r="DV365" s="45">
        <f t="shared" si="1758"/>
        <v>4</v>
      </c>
      <c r="DW365" s="45">
        <v>4</v>
      </c>
      <c r="DX365" s="43"/>
      <c r="DY365" s="43">
        <f t="shared" si="1759"/>
        <v>726</v>
      </c>
      <c r="DZ365" s="45">
        <f t="shared" si="1760"/>
        <v>2904</v>
      </c>
      <c r="EA365" s="46">
        <f t="shared" si="1761"/>
        <v>0.33767441860465114</v>
      </c>
      <c r="EB365" s="37"/>
      <c r="EC365" s="29"/>
      <c r="ED365" s="52">
        <f t="shared" si="1762"/>
        <v>46017</v>
      </c>
      <c r="EE365" s="45">
        <v>1076</v>
      </c>
      <c r="EF365" s="45">
        <f t="shared" si="1763"/>
        <v>136</v>
      </c>
      <c r="EG365" s="45">
        <v>29</v>
      </c>
      <c r="EH365" s="45">
        <f t="shared" si="1764"/>
        <v>1</v>
      </c>
      <c r="EI365" s="45">
        <v>31</v>
      </c>
      <c r="EJ365" s="45">
        <f t="shared" si="1765"/>
        <v>1</v>
      </c>
      <c r="EK365" s="45">
        <v>-5</v>
      </c>
      <c r="EL365" s="43"/>
      <c r="EM365" s="43">
        <f t="shared" si="1766"/>
        <v>935</v>
      </c>
      <c r="EN365" s="45">
        <f t="shared" si="1767"/>
        <v>935</v>
      </c>
      <c r="EO365" s="46">
        <f t="shared" si="1768"/>
        <v>6.8750000000000006E-2</v>
      </c>
      <c r="EP365" s="37"/>
      <c r="EQ365" s="29"/>
      <c r="ER365" s="52">
        <f t="shared" si="1769"/>
        <v>46017</v>
      </c>
      <c r="ES365" s="45">
        <v>409</v>
      </c>
      <c r="ET365" s="45">
        <f t="shared" si="1770"/>
        <v>90</v>
      </c>
      <c r="EU365" s="45">
        <v>9</v>
      </c>
      <c r="EV365" s="45">
        <f t="shared" si="1771"/>
        <v>4</v>
      </c>
      <c r="EW365" s="45">
        <v>16</v>
      </c>
      <c r="EX365" s="45">
        <f t="shared" si="1772"/>
        <v>4</v>
      </c>
      <c r="EY365" s="45">
        <v>7</v>
      </c>
      <c r="EZ365" s="43"/>
      <c r="FA365" s="43">
        <f t="shared" si="1773"/>
        <v>700</v>
      </c>
      <c r="FB365" s="45">
        <f t="shared" si="1774"/>
        <v>2800</v>
      </c>
      <c r="FC365" s="46">
        <f t="shared" si="1775"/>
        <v>0.31111111111111112</v>
      </c>
      <c r="FD365" s="37"/>
      <c r="FE365" s="60"/>
      <c r="FF365" s="52">
        <f t="shared" si="1776"/>
        <v>46017</v>
      </c>
      <c r="FG365" s="45">
        <v>2410</v>
      </c>
      <c r="FH365" s="45">
        <f t="shared" si="1777"/>
        <v>113</v>
      </c>
      <c r="FI365" s="45">
        <v>317</v>
      </c>
      <c r="FJ365" s="45">
        <f t="shared" si="1778"/>
        <v>11</v>
      </c>
      <c r="FK365" s="45">
        <v>36</v>
      </c>
      <c r="FL365" s="45">
        <f t="shared" si="1779"/>
        <v>11</v>
      </c>
      <c r="FM365" s="45">
        <v>14</v>
      </c>
      <c r="FN365" s="43"/>
      <c r="FO365" s="43">
        <f t="shared" si="1780"/>
        <v>280</v>
      </c>
      <c r="FP365" s="45">
        <f t="shared" si="1781"/>
        <v>3080</v>
      </c>
      <c r="FQ365" s="46">
        <f t="shared" si="1782"/>
        <v>0.27256637168141595</v>
      </c>
      <c r="FR365" s="37"/>
      <c r="FS365" s="29"/>
      <c r="FT365" s="52">
        <f t="shared" si="1783"/>
        <v>46017</v>
      </c>
      <c r="FU365" s="45">
        <v>2009</v>
      </c>
      <c r="FV365" s="45">
        <f t="shared" si="1784"/>
        <v>67</v>
      </c>
      <c r="FW365" s="45">
        <v>145</v>
      </c>
      <c r="FX365" s="45">
        <f t="shared" si="1785"/>
        <v>5</v>
      </c>
      <c r="FY365" s="45">
        <v>364</v>
      </c>
      <c r="FZ365" s="45">
        <f t="shared" si="1786"/>
        <v>6</v>
      </c>
      <c r="GA365" s="45">
        <v>50</v>
      </c>
      <c r="GB365" s="43"/>
      <c r="GC365" s="43">
        <f t="shared" si="1787"/>
        <v>200</v>
      </c>
      <c r="GD365" s="45">
        <f t="shared" si="1788"/>
        <v>1200</v>
      </c>
      <c r="GE365" s="46">
        <f t="shared" si="1789"/>
        <v>0.17910447761194029</v>
      </c>
      <c r="GF365" s="37"/>
      <c r="GG365" s="29"/>
      <c r="GH365" s="52">
        <f t="shared" si="1790"/>
        <v>46017</v>
      </c>
      <c r="GI365" s="45">
        <v>334</v>
      </c>
      <c r="GJ365" s="45">
        <f t="shared" si="1791"/>
        <v>64</v>
      </c>
      <c r="GK365" s="45">
        <v>42</v>
      </c>
      <c r="GL365" s="45">
        <f t="shared" si="1792"/>
        <v>9</v>
      </c>
      <c r="GM365" s="45">
        <v>33</v>
      </c>
      <c r="GN365" s="45">
        <f t="shared" si="1793"/>
        <v>9</v>
      </c>
      <c r="GO365" s="45">
        <v>0</v>
      </c>
      <c r="GP365" s="43"/>
      <c r="GQ365" s="43">
        <f t="shared" si="1794"/>
        <v>420</v>
      </c>
      <c r="GR365" s="45">
        <f t="shared" si="1795"/>
        <v>3780</v>
      </c>
      <c r="GS365" s="46">
        <f t="shared" si="1796"/>
        <v>0.59062499999999996</v>
      </c>
      <c r="GT365" s="37"/>
      <c r="GU365" s="61"/>
      <c r="GV365" s="47"/>
      <c r="GW365" s="30"/>
      <c r="GX365" s="45"/>
      <c r="GY365" s="45" t="s">
        <v>24</v>
      </c>
      <c r="GZ365" s="45"/>
      <c r="HA365" s="45" t="s">
        <v>24</v>
      </c>
      <c r="HB365" s="45">
        <v>12</v>
      </c>
      <c r="HC365" s="43">
        <v>1</v>
      </c>
      <c r="HD365" s="45"/>
      <c r="HE365" s="63" t="s">
        <v>684</v>
      </c>
      <c r="HF365" s="45">
        <v>1100</v>
      </c>
      <c r="HG365" s="45">
        <v>1100</v>
      </c>
      <c r="HH365" s="46">
        <f>IF(HC365="","",HG365/(GY364*100))</f>
        <v>3.0386740331491711E-2</v>
      </c>
      <c r="HI365" s="37"/>
      <c r="HJ365" s="29"/>
      <c r="HK365" s="47"/>
      <c r="HL365" s="45">
        <v>1357</v>
      </c>
      <c r="HM365" s="45">
        <v>49</v>
      </c>
      <c r="HN365" s="45">
        <v>24</v>
      </c>
      <c r="HO365" s="45">
        <v>1</v>
      </c>
      <c r="HP365" s="45">
        <v>43</v>
      </c>
      <c r="HQ365" s="43">
        <v>1</v>
      </c>
      <c r="HR365" s="45"/>
      <c r="HS365" s="63" t="s">
        <v>554</v>
      </c>
      <c r="HT365" s="45">
        <v>600</v>
      </c>
      <c r="HU365" s="45">
        <v>0</v>
      </c>
      <c r="HV365" s="46">
        <v>0</v>
      </c>
      <c r="HW365" s="37"/>
      <c r="HX365" s="360"/>
      <c r="HY365" s="47"/>
      <c r="HZ365" s="45">
        <v>6456</v>
      </c>
      <c r="IA365" s="45">
        <v>12</v>
      </c>
      <c r="IB365" s="45">
        <v>143</v>
      </c>
      <c r="IC365" s="45">
        <v>0</v>
      </c>
      <c r="ID365" s="45">
        <v>24</v>
      </c>
      <c r="IE365" s="43">
        <v>1</v>
      </c>
      <c r="IF365" s="45">
        <v>0</v>
      </c>
      <c r="IG365" s="63" t="s">
        <v>484</v>
      </c>
      <c r="IH365" s="45">
        <v>250</v>
      </c>
      <c r="II365" s="45">
        <v>0</v>
      </c>
      <c r="IJ365" s="46">
        <v>0</v>
      </c>
      <c r="IK365" s="37"/>
      <c r="IL365" s="29"/>
      <c r="IM365" s="47"/>
      <c r="IN365" s="45">
        <v>4487</v>
      </c>
      <c r="IO365" s="45">
        <v>18</v>
      </c>
      <c r="IP365" s="45">
        <v>283</v>
      </c>
      <c r="IQ365" s="45">
        <v>5</v>
      </c>
      <c r="IR365" s="45">
        <v>66</v>
      </c>
      <c r="IS365" s="43">
        <v>4</v>
      </c>
      <c r="IT365" s="45">
        <v>0</v>
      </c>
      <c r="IU365" s="63" t="s">
        <v>565</v>
      </c>
      <c r="IV365" s="45">
        <v>200</v>
      </c>
      <c r="IW365" s="45">
        <v>800</v>
      </c>
      <c r="IX365" s="46">
        <v>0.44</v>
      </c>
      <c r="IY365" s="37"/>
      <c r="IZ365" s="61"/>
      <c r="JA365" s="47"/>
      <c r="JB365" s="45">
        <v>7789</v>
      </c>
      <c r="JC365" s="69">
        <v>141</v>
      </c>
      <c r="JD365" s="45">
        <v>454</v>
      </c>
      <c r="JE365" s="45">
        <v>3</v>
      </c>
      <c r="JF365" s="45">
        <v>76</v>
      </c>
      <c r="JG365" s="43">
        <v>4</v>
      </c>
      <c r="JH365" s="45">
        <v>0</v>
      </c>
      <c r="JI365" s="63" t="s">
        <v>257</v>
      </c>
      <c r="JJ365" s="45">
        <v>250</v>
      </c>
      <c r="JK365" s="45">
        <v>0</v>
      </c>
      <c r="JL365" s="46">
        <v>0</v>
      </c>
      <c r="JM365" s="37"/>
      <c r="JN365" s="29"/>
      <c r="JO365" s="47"/>
      <c r="JP365" s="45">
        <v>6226</v>
      </c>
      <c r="JQ365" s="45">
        <v>20</v>
      </c>
      <c r="JR365" s="45">
        <v>293</v>
      </c>
      <c r="JS365" s="45">
        <v>0</v>
      </c>
      <c r="JT365" s="45">
        <v>10</v>
      </c>
      <c r="JU365" s="43">
        <v>0</v>
      </c>
      <c r="JV365" s="45">
        <v>0</v>
      </c>
      <c r="JW365" s="63" t="s">
        <v>667</v>
      </c>
      <c r="JX365" s="45">
        <v>660</v>
      </c>
      <c r="JY365" s="45">
        <v>0</v>
      </c>
      <c r="JZ365" s="46">
        <v>0</v>
      </c>
      <c r="KA365" s="37"/>
      <c r="KB365" s="51"/>
      <c r="KC365" s="47"/>
      <c r="KD365" s="45">
        <v>12627</v>
      </c>
      <c r="KE365" s="45">
        <v>39</v>
      </c>
      <c r="KF365" s="45">
        <v>634</v>
      </c>
      <c r="KG365" s="45">
        <v>0</v>
      </c>
      <c r="KH365" s="45">
        <v>9</v>
      </c>
      <c r="KI365" s="74">
        <v>0</v>
      </c>
      <c r="KJ365" s="71">
        <v>0</v>
      </c>
      <c r="KK365" s="63" t="s">
        <v>644</v>
      </c>
      <c r="KL365" s="45">
        <v>0</v>
      </c>
      <c r="KM365">
        <v>0</v>
      </c>
      <c r="KN365" s="46">
        <v>0</v>
      </c>
      <c r="KO365" s="37"/>
      <c r="KP365" s="29"/>
      <c r="KQ365" s="47"/>
      <c r="KR365" s="45">
        <v>2093</v>
      </c>
      <c r="KS365" s="69">
        <v>31</v>
      </c>
      <c r="KT365" s="45">
        <v>105</v>
      </c>
      <c r="KU365" s="45">
        <v>0</v>
      </c>
      <c r="KV365" s="45">
        <v>36</v>
      </c>
      <c r="KW365" s="43">
        <v>0</v>
      </c>
      <c r="KX365" s="45">
        <v>0</v>
      </c>
      <c r="KY365" s="54" t="s">
        <v>554</v>
      </c>
      <c r="KZ365" s="45">
        <v>500</v>
      </c>
      <c r="LA365" s="45">
        <v>0</v>
      </c>
      <c r="LB365" s="46">
        <v>0</v>
      </c>
      <c r="LC365" s="37"/>
      <c r="LD365" s="29"/>
      <c r="LE365" s="75"/>
      <c r="LF365" s="76"/>
      <c r="LG365" s="76"/>
      <c r="LH365" s="76">
        <v>1166</v>
      </c>
      <c r="LI365" s="76">
        <v>0</v>
      </c>
      <c r="LJ365" s="77">
        <v>2</v>
      </c>
      <c r="LK365" s="76">
        <v>0</v>
      </c>
      <c r="LL365" s="76"/>
      <c r="LM365" s="78" t="s">
        <v>534</v>
      </c>
      <c r="LN365" s="79">
        <v>1000</v>
      </c>
      <c r="LO365" s="76">
        <v>0</v>
      </c>
      <c r="LP365" s="80"/>
      <c r="LQ365" s="37"/>
      <c r="LR365" s="29"/>
      <c r="LS365" s="52">
        <f t="shared" si="1797"/>
        <v>46017</v>
      </c>
      <c r="LT365" s="45">
        <v>21544</v>
      </c>
      <c r="LU365" s="45">
        <f t="shared" si="1798"/>
        <v>68</v>
      </c>
      <c r="LV365" s="45">
        <v>1081</v>
      </c>
      <c r="LW365" s="45">
        <f t="shared" si="1799"/>
        <v>3</v>
      </c>
      <c r="LX365" s="45">
        <v>32</v>
      </c>
      <c r="LY365" s="45">
        <f t="shared" si="1800"/>
        <v>3</v>
      </c>
      <c r="LZ365" s="45"/>
      <c r="MA365" s="43"/>
      <c r="MB365" s="43">
        <f t="shared" si="1801"/>
        <v>1100</v>
      </c>
      <c r="MC365" s="45">
        <f t="shared" si="1802"/>
        <v>3300</v>
      </c>
      <c r="MD365" s="46">
        <f t="shared" si="1803"/>
        <v>0.48529411764705882</v>
      </c>
      <c r="ME365" s="37"/>
      <c r="MF365" s="29"/>
      <c r="MG365" s="52">
        <f t="shared" si="1804"/>
        <v>46017</v>
      </c>
      <c r="MH365" s="45">
        <v>8543</v>
      </c>
      <c r="MI365" s="45">
        <f t="shared" si="1805"/>
        <v>133</v>
      </c>
      <c r="MJ365" s="45">
        <v>393</v>
      </c>
      <c r="MK365" s="45">
        <f t="shared" si="1806"/>
        <v>2</v>
      </c>
      <c r="ML365" s="45">
        <v>42</v>
      </c>
      <c r="MM365" s="45">
        <f t="shared" si="1807"/>
        <v>2</v>
      </c>
      <c r="MN365" s="45"/>
      <c r="MO365" s="43"/>
      <c r="MP365" s="43">
        <f t="shared" si="1808"/>
        <v>1100</v>
      </c>
      <c r="MQ365" s="45">
        <f t="shared" si="1809"/>
        <v>2200</v>
      </c>
      <c r="MR365" s="46">
        <f t="shared" si="1810"/>
        <v>0.16541353383458646</v>
      </c>
      <c r="MS365" s="37"/>
      <c r="MT365" s="29"/>
      <c r="MU365" s="52">
        <f t="shared" si="1811"/>
        <v>46017</v>
      </c>
      <c r="MV365" s="45">
        <v>11371</v>
      </c>
      <c r="MW365" s="45">
        <f t="shared" si="1812"/>
        <v>57</v>
      </c>
      <c r="MX365" s="45">
        <v>432</v>
      </c>
      <c r="MY365" s="45">
        <f t="shared" si="1813"/>
        <v>1</v>
      </c>
      <c r="MZ365" s="45">
        <v>7</v>
      </c>
      <c r="NA365" s="45">
        <f t="shared" si="1814"/>
        <v>2</v>
      </c>
      <c r="NB365" s="45">
        <v>6</v>
      </c>
      <c r="NC365" s="43"/>
      <c r="ND365" s="43">
        <f t="shared" si="1815"/>
        <v>715</v>
      </c>
      <c r="NE365" s="45">
        <f t="shared" si="1816"/>
        <v>1430</v>
      </c>
      <c r="NF365" s="46">
        <f t="shared" si="1817"/>
        <v>0.25087719298245614</v>
      </c>
      <c r="NG365" s="37"/>
      <c r="NH365" s="29"/>
      <c r="NI365" s="52">
        <f t="shared" si="1818"/>
        <v>46017</v>
      </c>
      <c r="NJ365" s="45">
        <v>11811</v>
      </c>
      <c r="NK365" s="45">
        <f t="shared" si="1819"/>
        <v>84</v>
      </c>
      <c r="NL365" s="45">
        <v>222</v>
      </c>
      <c r="NM365" s="45">
        <f t="shared" si="1820"/>
        <v>2</v>
      </c>
      <c r="NN365" s="45">
        <v>42</v>
      </c>
      <c r="NO365" s="45">
        <f t="shared" si="1821"/>
        <v>2</v>
      </c>
      <c r="NP365" s="45">
        <v>0</v>
      </c>
      <c r="NQ365" s="43"/>
      <c r="NR365" s="43">
        <f t="shared" si="1822"/>
        <v>1100</v>
      </c>
      <c r="NS365" s="45">
        <f t="shared" si="1823"/>
        <v>2200</v>
      </c>
      <c r="NT365" s="46">
        <f t="shared" si="1824"/>
        <v>0.26190476190476192</v>
      </c>
      <c r="NU365" s="37"/>
    </row>
    <row r="366" spans="1:385" ht="15" customHeight="1" thickTop="1" thickBot="1" x14ac:dyDescent="0.3">
      <c r="A366" s="38">
        <v>46021</v>
      </c>
      <c r="B366" s="39">
        <f>IF(A366="","",SUM(J366,LG372,AL366,DR366,AZ366,DD366,LU366,NK366,MW366,MI366,X366,FH366,FV366,GJ366,EF366,ET366)+SUM(GY375:GY376)+SUM(HM375:HM378)+SUM(CP375:CP378)+SUM(BN375:BN378)+SUM(KS375:KS378)+SUM(KE375:KE378)+SUM(CB375:CB378)+SUM(IA375:IA378)+SUM(IO375:IO378)+SUM(JC375:JC378)+SUM(JQ375:JQ378))</f>
        <v>6134</v>
      </c>
      <c r="C366" s="40">
        <f>IF(A366="","",SUM(J366,X366,AL366,AZ366)+SUM(KE375:KE378)+SUM(KS375:KS378)+SUM(BN375:BN378))</f>
        <v>1611</v>
      </c>
      <c r="D366" s="40">
        <f>IF(A366="","",SUM(DD366,DR366)+SUM(CB375:CB378)+SUM(CP375:CP378))</f>
        <v>808</v>
      </c>
      <c r="E366" s="41">
        <f>IF(A366="","",SUM(NK366,MW366,MI366,LG372,LU366)+SUM(IA375:IA378)+SUM(IO375:IO378)+SUM(JC375:JC378)+SUM(JQ375:JQ378))</f>
        <v>1864</v>
      </c>
      <c r="F366" s="41">
        <f>IF(B366="","",SUM(FH366,FV366,GJ366)+SUM(HM375:HM378)+SUM(GY375:GY376))</f>
        <v>1623</v>
      </c>
      <c r="G366" s="40">
        <f>IF(A366="","",SUM(EF366,ET366))</f>
        <v>228</v>
      </c>
      <c r="H366" s="42"/>
      <c r="I366" s="45">
        <v>4780</v>
      </c>
      <c r="J366" s="45">
        <f t="shared" si="1721"/>
        <v>242</v>
      </c>
      <c r="K366" s="45">
        <v>156</v>
      </c>
      <c r="L366" s="45">
        <f t="shared" si="1722"/>
        <v>8</v>
      </c>
      <c r="M366" s="45">
        <v>29</v>
      </c>
      <c r="N366" s="45">
        <f t="shared" si="1723"/>
        <v>10</v>
      </c>
      <c r="O366" s="45">
        <v>7</v>
      </c>
      <c r="P366" s="43"/>
      <c r="Q366" s="43">
        <f t="shared" si="1724"/>
        <v>855</v>
      </c>
      <c r="R366" s="45">
        <f t="shared" si="1725"/>
        <v>8550</v>
      </c>
      <c r="S366" s="46">
        <f t="shared" si="1726"/>
        <v>0.35330578512396693</v>
      </c>
      <c r="T366" s="54" t="s">
        <v>766</v>
      </c>
      <c r="U366" s="29"/>
      <c r="V366" s="52">
        <f t="shared" si="1727"/>
        <v>46021</v>
      </c>
      <c r="W366" s="45">
        <v>13907</v>
      </c>
      <c r="X366" s="45">
        <f t="shared" si="1728"/>
        <v>146</v>
      </c>
      <c r="Y366" s="45">
        <v>529</v>
      </c>
      <c r="Z366" s="45">
        <f t="shared" si="1729"/>
        <v>6</v>
      </c>
      <c r="AA366" s="45">
        <v>19</v>
      </c>
      <c r="AB366" s="45">
        <f t="shared" si="1730"/>
        <v>6</v>
      </c>
      <c r="AC366" s="45">
        <v>5</v>
      </c>
      <c r="AD366" s="43"/>
      <c r="AE366" s="43">
        <f t="shared" si="1731"/>
        <v>1026</v>
      </c>
      <c r="AF366" s="45">
        <f t="shared" si="1732"/>
        <v>6156</v>
      </c>
      <c r="AG366" s="46">
        <f t="shared" si="1733"/>
        <v>0.42164383561643837</v>
      </c>
      <c r="AH366" s="54"/>
      <c r="AI366" s="29"/>
      <c r="AJ366" s="52">
        <f t="shared" si="1734"/>
        <v>46021</v>
      </c>
      <c r="AK366" s="45">
        <v>17426</v>
      </c>
      <c r="AL366" s="69">
        <f t="shared" si="1735"/>
        <v>53</v>
      </c>
      <c r="AM366" s="45">
        <v>365</v>
      </c>
      <c r="AN366" s="45">
        <f t="shared" si="1736"/>
        <v>1</v>
      </c>
      <c r="AO366" s="45">
        <v>22</v>
      </c>
      <c r="AP366" s="45">
        <f t="shared" si="1737"/>
        <v>1</v>
      </c>
      <c r="AQ366" s="45">
        <v>-6</v>
      </c>
      <c r="AR366" s="43"/>
      <c r="AS366" s="43">
        <f t="shared" si="1738"/>
        <v>880</v>
      </c>
      <c r="AT366" s="45">
        <f t="shared" si="1739"/>
        <v>880</v>
      </c>
      <c r="AU366" s="46">
        <f t="shared" si="1740"/>
        <v>0.16603773584905659</v>
      </c>
      <c r="AV366" s="37" t="s">
        <v>779</v>
      </c>
      <c r="AW366" s="29"/>
      <c r="AX366" s="52">
        <f t="shared" si="1741"/>
        <v>46021</v>
      </c>
      <c r="AY366" s="45">
        <v>19603</v>
      </c>
      <c r="AZ366" s="45">
        <f t="shared" si="1742"/>
        <v>209</v>
      </c>
      <c r="BA366" s="45">
        <v>556</v>
      </c>
      <c r="BB366" s="45">
        <f t="shared" si="1743"/>
        <v>4</v>
      </c>
      <c r="BC366" s="45">
        <v>7</v>
      </c>
      <c r="BD366" s="45">
        <f t="shared" si="1744"/>
        <v>4</v>
      </c>
      <c r="BE366" s="45">
        <v>3</v>
      </c>
      <c r="BF366" s="43"/>
      <c r="BG366" s="43">
        <f t="shared" si="1745"/>
        <v>715</v>
      </c>
      <c r="BH366" s="45">
        <f t="shared" si="1746"/>
        <v>2860</v>
      </c>
      <c r="BI366" s="46">
        <f t="shared" si="1747"/>
        <v>0.1368421052631579</v>
      </c>
      <c r="BJ366" s="54"/>
      <c r="BK366" s="29"/>
      <c r="BL366" s="75"/>
      <c r="BM366" s="76">
        <v>1789</v>
      </c>
      <c r="BN366" s="76">
        <v>44</v>
      </c>
      <c r="BO366" s="76">
        <v>8</v>
      </c>
      <c r="BP366" s="76">
        <v>0</v>
      </c>
      <c r="BQ366" s="76">
        <v>20</v>
      </c>
      <c r="BR366" s="76">
        <v>-1</v>
      </c>
      <c r="BS366" s="76">
        <v>0</v>
      </c>
      <c r="BT366" s="82" t="s">
        <v>586</v>
      </c>
      <c r="BU366" s="76">
        <v>400</v>
      </c>
      <c r="BV366" s="76">
        <v>-400</v>
      </c>
      <c r="BW366" s="80">
        <v>-9.0909090909090912E-2</v>
      </c>
      <c r="BX366" s="37"/>
      <c r="BY366" s="57"/>
      <c r="BZ366" s="75"/>
      <c r="CA366" s="76">
        <v>6829</v>
      </c>
      <c r="CB366" s="76">
        <v>30</v>
      </c>
      <c r="CC366" s="76">
        <v>367</v>
      </c>
      <c r="CD366" s="76">
        <v>6</v>
      </c>
      <c r="CE366" s="76">
        <v>88</v>
      </c>
      <c r="CF366" s="76">
        <v>5</v>
      </c>
      <c r="CG366" s="83">
        <v>0</v>
      </c>
      <c r="CH366" s="78" t="s">
        <v>565</v>
      </c>
      <c r="CI366" s="79">
        <v>198</v>
      </c>
      <c r="CJ366" s="76">
        <v>990</v>
      </c>
      <c r="CK366" s="80">
        <v>0.33</v>
      </c>
      <c r="CL366" s="37"/>
      <c r="CM366" s="29"/>
      <c r="CN366" s="75"/>
      <c r="CO366" s="76">
        <v>2345</v>
      </c>
      <c r="CP366" s="76">
        <v>32</v>
      </c>
      <c r="CQ366" s="76">
        <v>77</v>
      </c>
      <c r="CR366" s="76">
        <v>5</v>
      </c>
      <c r="CS366" s="76">
        <v>80</v>
      </c>
      <c r="CT366" s="76">
        <v>5</v>
      </c>
      <c r="CU366" s="83">
        <v>0</v>
      </c>
      <c r="CV366" s="78" t="s">
        <v>748</v>
      </c>
      <c r="CW366" s="79">
        <v>198</v>
      </c>
      <c r="CX366" s="76">
        <v>990</v>
      </c>
      <c r="CY366" s="80">
        <v>0.30937500000000001</v>
      </c>
      <c r="CZ366" s="37"/>
      <c r="DA366" s="29"/>
      <c r="DB366" s="52">
        <f t="shared" si="1748"/>
        <v>46021</v>
      </c>
      <c r="DC366" s="45">
        <v>30373</v>
      </c>
      <c r="DD366" s="45">
        <f t="shared" si="1749"/>
        <v>92</v>
      </c>
      <c r="DE366" s="45">
        <v>1532</v>
      </c>
      <c r="DF366" s="45">
        <f t="shared" si="1750"/>
        <v>1</v>
      </c>
      <c r="DG366" s="45">
        <v>6</v>
      </c>
      <c r="DH366" s="45">
        <f t="shared" si="1751"/>
        <v>2</v>
      </c>
      <c r="DI366" s="45">
        <v>3</v>
      </c>
      <c r="DJ366" s="43"/>
      <c r="DK366" s="43">
        <f t="shared" si="1752"/>
        <v>715</v>
      </c>
      <c r="DL366" s="45">
        <f t="shared" si="1753"/>
        <v>1430</v>
      </c>
      <c r="DM366" s="46">
        <f t="shared" si="1754"/>
        <v>0.15543478260869564</v>
      </c>
      <c r="DN366" s="54"/>
      <c r="DO366" s="29"/>
      <c r="DP366" s="52">
        <f t="shared" si="1755"/>
        <v>46021</v>
      </c>
      <c r="DQ366" s="45">
        <v>9108</v>
      </c>
      <c r="DR366" s="45">
        <f t="shared" si="1756"/>
        <v>111</v>
      </c>
      <c r="DS366" s="45">
        <v>261</v>
      </c>
      <c r="DT366" s="45">
        <f t="shared" si="1757"/>
        <v>2</v>
      </c>
      <c r="DU366" s="45">
        <v>35</v>
      </c>
      <c r="DV366" s="45">
        <f t="shared" si="1758"/>
        <v>2</v>
      </c>
      <c r="DW366" s="45">
        <v>12</v>
      </c>
      <c r="DX366" s="43"/>
      <c r="DY366" s="43">
        <f t="shared" si="1759"/>
        <v>726</v>
      </c>
      <c r="DZ366" s="45">
        <f t="shared" si="1760"/>
        <v>1452</v>
      </c>
      <c r="EA366" s="46">
        <f t="shared" si="1761"/>
        <v>0.13081081081081081</v>
      </c>
      <c r="EB366" s="54"/>
      <c r="EC366" s="29"/>
      <c r="ED366" s="52">
        <f t="shared" si="1762"/>
        <v>46021</v>
      </c>
      <c r="EE366" s="45">
        <v>1219</v>
      </c>
      <c r="EF366" s="45">
        <f t="shared" si="1763"/>
        <v>143</v>
      </c>
      <c r="EG366" s="45">
        <v>31</v>
      </c>
      <c r="EH366" s="45">
        <f t="shared" si="1764"/>
        <v>2</v>
      </c>
      <c r="EI366" s="45">
        <v>24</v>
      </c>
      <c r="EJ366" s="45">
        <f t="shared" si="1765"/>
        <v>2</v>
      </c>
      <c r="EK366" s="45">
        <v>20</v>
      </c>
      <c r="EL366" s="43"/>
      <c r="EM366" s="43">
        <f t="shared" si="1766"/>
        <v>935</v>
      </c>
      <c r="EN366" s="45">
        <f t="shared" si="1767"/>
        <v>1870</v>
      </c>
      <c r="EO366" s="46">
        <f t="shared" si="1768"/>
        <v>0.13076923076923078</v>
      </c>
      <c r="EP366" s="54"/>
      <c r="EQ366" s="29"/>
      <c r="ER366" s="52">
        <f t="shared" si="1769"/>
        <v>46021</v>
      </c>
      <c r="ES366" s="45">
        <v>494</v>
      </c>
      <c r="ET366" s="45">
        <f t="shared" si="1770"/>
        <v>85</v>
      </c>
      <c r="EU366" s="45">
        <v>11</v>
      </c>
      <c r="EV366" s="45">
        <f t="shared" si="1771"/>
        <v>2</v>
      </c>
      <c r="EW366" s="45">
        <v>20</v>
      </c>
      <c r="EX366" s="45">
        <f t="shared" si="1772"/>
        <v>3</v>
      </c>
      <c r="EY366" s="45">
        <v>0</v>
      </c>
      <c r="EZ366" s="43"/>
      <c r="FA366" s="43">
        <f t="shared" si="1773"/>
        <v>700</v>
      </c>
      <c r="FB366" s="45">
        <f t="shared" si="1774"/>
        <v>2100</v>
      </c>
      <c r="FC366" s="46">
        <f t="shared" si="1775"/>
        <v>0.24705882352941178</v>
      </c>
      <c r="FD366" s="54" t="s">
        <v>765</v>
      </c>
      <c r="FE366" s="60"/>
      <c r="FF366" s="52">
        <f t="shared" si="1776"/>
        <v>46021</v>
      </c>
      <c r="FG366" s="45">
        <v>2482</v>
      </c>
      <c r="FH366" s="45">
        <f t="shared" si="1777"/>
        <v>72</v>
      </c>
      <c r="FI366" s="45">
        <v>323</v>
      </c>
      <c r="FJ366" s="45">
        <f t="shared" si="1778"/>
        <v>6</v>
      </c>
      <c r="FK366" s="45">
        <v>44</v>
      </c>
      <c r="FL366" s="45">
        <f t="shared" si="1779"/>
        <v>6</v>
      </c>
      <c r="FM366" s="45">
        <v>0</v>
      </c>
      <c r="FN366" s="43"/>
      <c r="FO366" s="43">
        <f t="shared" si="1780"/>
        <v>280</v>
      </c>
      <c r="FP366" s="45">
        <f t="shared" si="1781"/>
        <v>1680</v>
      </c>
      <c r="FQ366" s="46">
        <f t="shared" si="1782"/>
        <v>0.23333333333333334</v>
      </c>
      <c r="FR366" s="54"/>
      <c r="FS366" s="29"/>
      <c r="FT366" s="52">
        <f t="shared" si="1783"/>
        <v>46021</v>
      </c>
      <c r="FU366" s="45">
        <v>2118</v>
      </c>
      <c r="FV366" s="45">
        <f t="shared" si="1784"/>
        <v>109</v>
      </c>
      <c r="FW366" s="45">
        <v>158</v>
      </c>
      <c r="FX366" s="45">
        <f t="shared" si="1785"/>
        <v>13</v>
      </c>
      <c r="FY366" s="45">
        <v>400</v>
      </c>
      <c r="FZ366" s="45">
        <f t="shared" si="1786"/>
        <v>14</v>
      </c>
      <c r="GA366" s="45">
        <v>0</v>
      </c>
      <c r="GB366" s="43"/>
      <c r="GC366" s="43">
        <f t="shared" si="1787"/>
        <v>200</v>
      </c>
      <c r="GD366" s="45">
        <f t="shared" si="1788"/>
        <v>2800</v>
      </c>
      <c r="GE366" s="46">
        <f t="shared" si="1789"/>
        <v>0.25688073394495414</v>
      </c>
      <c r="GF366" s="54"/>
      <c r="GG366" s="29"/>
      <c r="GH366" s="52">
        <f t="shared" si="1790"/>
        <v>46021</v>
      </c>
      <c r="GI366" s="45">
        <v>392</v>
      </c>
      <c r="GJ366" s="45">
        <f t="shared" si="1791"/>
        <v>58</v>
      </c>
      <c r="GK366" s="45">
        <v>44</v>
      </c>
      <c r="GL366" s="45">
        <f t="shared" si="1792"/>
        <v>2</v>
      </c>
      <c r="GM366" s="45">
        <v>30</v>
      </c>
      <c r="GN366" s="45">
        <f t="shared" si="1793"/>
        <v>3</v>
      </c>
      <c r="GO366" s="45">
        <v>24</v>
      </c>
      <c r="GP366" s="43"/>
      <c r="GQ366" s="43">
        <f t="shared" si="1794"/>
        <v>420</v>
      </c>
      <c r="GR366" s="45">
        <f t="shared" si="1795"/>
        <v>1260</v>
      </c>
      <c r="GS366" s="46">
        <f t="shared" si="1796"/>
        <v>0.21724137931034482</v>
      </c>
      <c r="GT366" s="54"/>
      <c r="GU366" s="61"/>
      <c r="GV366" s="75"/>
      <c r="GW366" s="84"/>
      <c r="GX366" s="76"/>
      <c r="GY366" s="76" t="s">
        <v>24</v>
      </c>
      <c r="GZ366" s="76"/>
      <c r="HA366" s="76" t="s">
        <v>24</v>
      </c>
      <c r="HB366" s="76">
        <v>2</v>
      </c>
      <c r="HC366" s="76">
        <v>3</v>
      </c>
      <c r="HD366" s="76"/>
      <c r="HE366" s="78" t="s">
        <v>685</v>
      </c>
      <c r="HF366" s="76">
        <v>2000</v>
      </c>
      <c r="HG366" s="76">
        <f>IF(HB366="","",HC366*HF366)</f>
        <v>6000</v>
      </c>
      <c r="HH366" s="80">
        <f>IF(HC366="","",HG366/(GY364*100))</f>
        <v>0.16574585635359115</v>
      </c>
      <c r="HI366" s="37"/>
      <c r="HJ366" s="29"/>
      <c r="HK366" s="75"/>
      <c r="HL366" s="76">
        <v>891</v>
      </c>
      <c r="HM366" s="76">
        <v>65</v>
      </c>
      <c r="HN366" s="76">
        <v>24</v>
      </c>
      <c r="HO366" s="76">
        <v>1</v>
      </c>
      <c r="HP366" s="76">
        <v>3</v>
      </c>
      <c r="HQ366" s="76">
        <v>1</v>
      </c>
      <c r="HR366" s="76"/>
      <c r="HS366" s="78" t="s">
        <v>629</v>
      </c>
      <c r="HT366" s="76">
        <v>0</v>
      </c>
      <c r="HU366" s="76">
        <v>0</v>
      </c>
      <c r="HV366" s="80">
        <v>0</v>
      </c>
      <c r="HW366" s="37"/>
      <c r="HX366" s="360"/>
      <c r="HY366" s="75"/>
      <c r="HZ366" s="76">
        <v>7448</v>
      </c>
      <c r="IA366" s="76">
        <v>1</v>
      </c>
      <c r="IB366" s="76">
        <v>301</v>
      </c>
      <c r="IC366" s="76">
        <v>0</v>
      </c>
      <c r="ID366" s="76">
        <v>18</v>
      </c>
      <c r="IE366" s="76">
        <v>0</v>
      </c>
      <c r="IF366" s="76">
        <v>-2</v>
      </c>
      <c r="IG366" s="78" t="s">
        <v>620</v>
      </c>
      <c r="IH366" s="76">
        <v>660</v>
      </c>
      <c r="II366" s="76">
        <v>0</v>
      </c>
      <c r="IJ366" s="80">
        <v>0</v>
      </c>
      <c r="IK366" s="37" t="s">
        <v>1197</v>
      </c>
      <c r="IL366" s="29"/>
      <c r="IM366" s="75"/>
      <c r="IN366" s="76">
        <v>6325</v>
      </c>
      <c r="IO366" s="76">
        <v>14</v>
      </c>
      <c r="IP366" s="76">
        <v>258</v>
      </c>
      <c r="IQ366" s="76">
        <v>1</v>
      </c>
      <c r="IR366" s="76">
        <v>5</v>
      </c>
      <c r="IS366" s="76">
        <v>1</v>
      </c>
      <c r="IT366" s="76">
        <v>1</v>
      </c>
      <c r="IU366" s="78" t="s">
        <v>699</v>
      </c>
      <c r="IV366" s="76">
        <v>1100</v>
      </c>
      <c r="IW366" s="76">
        <v>1100</v>
      </c>
      <c r="IX366" s="80">
        <v>0.79</v>
      </c>
      <c r="IY366" s="37"/>
      <c r="IZ366" s="61"/>
      <c r="JA366" s="75"/>
      <c r="JB366" s="76">
        <v>80</v>
      </c>
      <c r="JC366" s="76">
        <v>40</v>
      </c>
      <c r="JD366" s="76">
        <v>231</v>
      </c>
      <c r="JE366" s="76">
        <v>1</v>
      </c>
      <c r="JF366" s="76">
        <v>56</v>
      </c>
      <c r="JG366" s="76">
        <v>2</v>
      </c>
      <c r="JH366" s="76">
        <v>1</v>
      </c>
      <c r="JI366" s="85" t="s">
        <v>554</v>
      </c>
      <c r="JJ366" s="76">
        <v>500</v>
      </c>
      <c r="JK366" s="76">
        <v>0</v>
      </c>
      <c r="JL366" s="80">
        <v>0</v>
      </c>
      <c r="JM366" s="37"/>
      <c r="JN366" s="29"/>
      <c r="JO366" s="75"/>
      <c r="JP366" s="76">
        <v>5185</v>
      </c>
      <c r="JQ366" s="76">
        <v>33</v>
      </c>
      <c r="JR366" s="76">
        <v>211</v>
      </c>
      <c r="JS366" s="76">
        <v>4</v>
      </c>
      <c r="JT366" s="76">
        <v>26</v>
      </c>
      <c r="JU366" s="76">
        <v>4</v>
      </c>
      <c r="JV366" s="76">
        <v>5</v>
      </c>
      <c r="JW366" s="78" t="s">
        <v>23</v>
      </c>
      <c r="JX366" s="76">
        <v>1100</v>
      </c>
      <c r="JY366" s="76">
        <v>4400</v>
      </c>
      <c r="JZ366" s="80">
        <v>1.33</v>
      </c>
      <c r="KA366" s="37"/>
      <c r="KB366" s="51"/>
      <c r="KC366" s="75"/>
      <c r="KD366" s="76">
        <v>14448</v>
      </c>
      <c r="KE366" s="76">
        <v>85</v>
      </c>
      <c r="KF366" s="76">
        <v>724</v>
      </c>
      <c r="KG366" s="76">
        <v>4</v>
      </c>
      <c r="KH366" s="76">
        <v>100</v>
      </c>
      <c r="KI366" s="76">
        <v>8</v>
      </c>
      <c r="KJ366" s="83">
        <v>10</v>
      </c>
      <c r="KK366" s="78" t="s">
        <v>277</v>
      </c>
      <c r="KL366" s="79">
        <v>198</v>
      </c>
      <c r="KM366" s="76">
        <v>1584</v>
      </c>
      <c r="KN366" s="80">
        <v>0.18635294117647058</v>
      </c>
      <c r="KO366" s="37"/>
      <c r="KP366" s="29"/>
      <c r="KQ366" s="75"/>
      <c r="KR366" s="76">
        <v>2294</v>
      </c>
      <c r="KS366" s="180">
        <v>20</v>
      </c>
      <c r="KT366" s="76">
        <v>27</v>
      </c>
      <c r="KU366" s="76">
        <v>1</v>
      </c>
      <c r="KV366" s="76">
        <v>7</v>
      </c>
      <c r="KW366" s="76">
        <v>1</v>
      </c>
      <c r="KX366" s="76">
        <v>5</v>
      </c>
      <c r="KY366" s="81" t="s">
        <v>369</v>
      </c>
      <c r="KZ366" s="76">
        <v>286</v>
      </c>
      <c r="LA366" s="76">
        <v>286</v>
      </c>
      <c r="LB366" s="80">
        <v>0.14299999999999999</v>
      </c>
      <c r="LC366" s="37"/>
      <c r="LD366" s="29"/>
      <c r="LE366" s="52">
        <f>IF(A364="","",A364)</f>
        <v>46013</v>
      </c>
      <c r="LF366" s="43">
        <v>69737</v>
      </c>
      <c r="LG366" s="86">
        <f>IF(LF366="","",LF366-LF363)</f>
        <v>202</v>
      </c>
      <c r="LH366" s="43">
        <v>445</v>
      </c>
      <c r="LI366" s="43">
        <v>0</v>
      </c>
      <c r="LJ366" s="43">
        <v>2</v>
      </c>
      <c r="LK366" s="43">
        <v>0</v>
      </c>
      <c r="LL366" s="43"/>
      <c r="LM366" s="65" t="str">
        <f>IF(LF366="","",LM363)</f>
        <v>スヌーピーぬいぐるみ、コキンちゃん</v>
      </c>
      <c r="LN366" s="48">
        <f>IF(LG366="","",LN363)</f>
        <v>1000</v>
      </c>
      <c r="LO366" s="87">
        <f t="shared" ref="LO366:LO410" si="1825">IF(LJ366="","",LK366*LN366)</f>
        <v>0</v>
      </c>
      <c r="LP366" s="53"/>
      <c r="LQ366" s="37"/>
      <c r="LR366" s="29"/>
      <c r="LS366" s="52">
        <f t="shared" si="1797"/>
        <v>46021</v>
      </c>
      <c r="LT366" s="45">
        <v>21667</v>
      </c>
      <c r="LU366" s="45">
        <f t="shared" si="1798"/>
        <v>123</v>
      </c>
      <c r="LV366" s="45">
        <v>1083</v>
      </c>
      <c r="LW366" s="45">
        <f t="shared" si="1799"/>
        <v>2</v>
      </c>
      <c r="LX366" s="45">
        <v>22</v>
      </c>
      <c r="LY366" s="45">
        <f t="shared" si="1800"/>
        <v>10</v>
      </c>
      <c r="LZ366" s="45">
        <v>-1</v>
      </c>
      <c r="MA366" s="43"/>
      <c r="MB366" s="43">
        <f t="shared" si="1801"/>
        <v>1100</v>
      </c>
      <c r="MC366" s="45">
        <f t="shared" si="1802"/>
        <v>11000</v>
      </c>
      <c r="MD366" s="46">
        <f t="shared" si="1803"/>
        <v>0.89430894308943087</v>
      </c>
      <c r="ME366" s="54" t="s">
        <v>764</v>
      </c>
      <c r="MF366" s="29"/>
      <c r="MG366" s="52">
        <f t="shared" si="1804"/>
        <v>46021</v>
      </c>
      <c r="MH366" s="45">
        <v>8638</v>
      </c>
      <c r="MI366" s="45">
        <f t="shared" si="1805"/>
        <v>95</v>
      </c>
      <c r="MJ366" s="45">
        <v>395</v>
      </c>
      <c r="MK366" s="45">
        <f t="shared" si="1806"/>
        <v>2</v>
      </c>
      <c r="ML366" s="45">
        <v>40</v>
      </c>
      <c r="MM366" s="45">
        <f t="shared" si="1807"/>
        <v>2</v>
      </c>
      <c r="MN366" s="45">
        <v>7</v>
      </c>
      <c r="MO366" s="43"/>
      <c r="MP366" s="43">
        <f t="shared" si="1808"/>
        <v>1100</v>
      </c>
      <c r="MQ366" s="45">
        <f t="shared" si="1809"/>
        <v>2200</v>
      </c>
      <c r="MR366" s="46">
        <f t="shared" si="1810"/>
        <v>0.23157894736842105</v>
      </c>
      <c r="MS366" s="54"/>
      <c r="MT366" s="29"/>
      <c r="MU366" s="52">
        <f t="shared" si="1811"/>
        <v>46021</v>
      </c>
      <c r="MV366" s="45">
        <v>11430</v>
      </c>
      <c r="MW366" s="45">
        <f t="shared" si="1812"/>
        <v>59</v>
      </c>
      <c r="MX366" s="45">
        <v>435</v>
      </c>
      <c r="MY366" s="45">
        <f t="shared" si="1813"/>
        <v>3</v>
      </c>
      <c r="MZ366" s="45">
        <v>9</v>
      </c>
      <c r="NA366" s="45">
        <f t="shared" si="1814"/>
        <v>4</v>
      </c>
      <c r="NB366" s="45">
        <v>0</v>
      </c>
      <c r="NC366" s="43"/>
      <c r="ND366" s="43">
        <f t="shared" si="1815"/>
        <v>715</v>
      </c>
      <c r="NE366" s="45">
        <f t="shared" si="1816"/>
        <v>2860</v>
      </c>
      <c r="NF366" s="46">
        <f t="shared" si="1817"/>
        <v>0.48474576271186443</v>
      </c>
      <c r="NG366" s="54" t="s">
        <v>577</v>
      </c>
      <c r="NH366" s="29"/>
      <c r="NI366" s="52">
        <f t="shared" si="1818"/>
        <v>46021</v>
      </c>
      <c r="NJ366" s="45">
        <v>12141</v>
      </c>
      <c r="NK366" s="45">
        <f t="shared" si="1819"/>
        <v>330</v>
      </c>
      <c r="NL366" s="45">
        <v>223</v>
      </c>
      <c r="NM366" s="45">
        <f t="shared" si="1820"/>
        <v>1</v>
      </c>
      <c r="NN366" s="45">
        <v>41</v>
      </c>
      <c r="NO366" s="45">
        <f t="shared" si="1821"/>
        <v>1</v>
      </c>
      <c r="NP366" s="45">
        <v>0</v>
      </c>
      <c r="NQ366" s="43"/>
      <c r="NR366" s="43">
        <f t="shared" si="1822"/>
        <v>1100</v>
      </c>
      <c r="NS366" s="45">
        <f t="shared" si="1823"/>
        <v>1100</v>
      </c>
      <c r="NT366" s="46">
        <f t="shared" si="1824"/>
        <v>3.3333333333333333E-2</v>
      </c>
      <c r="NU366" s="54"/>
    </row>
    <row r="367" spans="1:385" ht="15" customHeight="1" thickTop="1" x14ac:dyDescent="0.25">
      <c r="A367" s="38">
        <v>46023</v>
      </c>
      <c r="B367" s="39">
        <f>IF(A367="","",SUM(J367,LG375,AL367,DR367,AZ367,DD367,LU367,NK367,MW367,MI367,X367,FH367,GJ367,FV367,EF367,ET367)+SUM(GY379:GY380)+SUM(HM379:HM382)+SUM(CP379:CP382)+SUM(BN379:BN382)+SUM(KS379:KS382)+SUM(KE379:KE382)+SUM(CB379:CB382)+SUM(IA379:IA382)+SUM(IO379:IO382)+SUM(JC379:JC382)+SUM(JQ379:JQ382))</f>
        <v>3567</v>
      </c>
      <c r="C367" s="40">
        <f>IF(A367="","",SUM(J367,X367,AL367,AZ367)+SUM(KE379:KE382)+SUM(KS379:KS382)+SUM(BN379:BN382))</f>
        <v>982</v>
      </c>
      <c r="D367" s="40">
        <f>IF(A367="","",SUM(DD367,DR367)+SUM(CB379:CB382)+SUM(CP379:CP382))</f>
        <v>293</v>
      </c>
      <c r="E367" s="41">
        <f>IF(A367="","",SUM(NK367,MW367,MI367,LG375,LU367)+SUM(IA379:IA382)+SUM(IO379:IO382)+SUM(JC379:JC382)+SUM(JQ379:JQ382))</f>
        <v>1113</v>
      </c>
      <c r="F367" s="88">
        <f>IF(B367="","",SUM(FH367,FV367,GJ367)+SUM(HM379:HM382)+SUM(GY379:GY380))</f>
        <v>1044</v>
      </c>
      <c r="G367" s="40">
        <f>IF(A367="","",SUM(EF367,ET367))</f>
        <v>135</v>
      </c>
      <c r="H367" s="42"/>
      <c r="I367" s="45">
        <v>4949</v>
      </c>
      <c r="J367" s="45">
        <f t="shared" si="1721"/>
        <v>169</v>
      </c>
      <c r="K367" s="45">
        <v>158</v>
      </c>
      <c r="L367" s="45">
        <f t="shared" si="1722"/>
        <v>2</v>
      </c>
      <c r="M367" s="45">
        <v>34</v>
      </c>
      <c r="N367" s="45">
        <f t="shared" si="1723"/>
        <v>2</v>
      </c>
      <c r="O367" s="45">
        <v>11</v>
      </c>
      <c r="P367" s="43"/>
      <c r="Q367" s="43">
        <f t="shared" si="1724"/>
        <v>855</v>
      </c>
      <c r="R367" s="45">
        <f t="shared" si="1725"/>
        <v>1710</v>
      </c>
      <c r="S367" s="46">
        <f t="shared" si="1726"/>
        <v>0.10118343195266272</v>
      </c>
      <c r="T367" s="37"/>
      <c r="U367" s="29"/>
      <c r="V367" s="52">
        <f t="shared" si="1727"/>
        <v>46023</v>
      </c>
      <c r="W367" s="45">
        <v>13975</v>
      </c>
      <c r="X367" s="45">
        <f t="shared" si="1728"/>
        <v>68</v>
      </c>
      <c r="Y367" s="45">
        <v>533</v>
      </c>
      <c r="Z367" s="45">
        <f t="shared" si="1729"/>
        <v>4</v>
      </c>
      <c r="AA367" s="45">
        <v>20</v>
      </c>
      <c r="AB367" s="45">
        <f t="shared" si="1730"/>
        <v>4</v>
      </c>
      <c r="AC367" s="45">
        <v>-6</v>
      </c>
      <c r="AD367" s="43"/>
      <c r="AE367" s="43">
        <f t="shared" si="1731"/>
        <v>1026</v>
      </c>
      <c r="AF367" s="45">
        <f t="shared" si="1732"/>
        <v>4104</v>
      </c>
      <c r="AG367" s="46">
        <f t="shared" si="1733"/>
        <v>0.60352941176470587</v>
      </c>
      <c r="AH367" s="37" t="s">
        <v>778</v>
      </c>
      <c r="AI367" s="29"/>
      <c r="AJ367" s="52">
        <f t="shared" si="1734"/>
        <v>46023</v>
      </c>
      <c r="AK367" s="45">
        <v>17567</v>
      </c>
      <c r="AL367" s="45">
        <f t="shared" si="1735"/>
        <v>141</v>
      </c>
      <c r="AM367" s="45">
        <v>368</v>
      </c>
      <c r="AN367" s="45">
        <f t="shared" si="1736"/>
        <v>3</v>
      </c>
      <c r="AO367" s="45">
        <v>13</v>
      </c>
      <c r="AP367" s="45">
        <f t="shared" si="1737"/>
        <v>3</v>
      </c>
      <c r="AQ367" s="45">
        <v>10</v>
      </c>
      <c r="AR367" s="43"/>
      <c r="AS367" s="43">
        <f t="shared" si="1738"/>
        <v>880</v>
      </c>
      <c r="AT367" s="45">
        <f t="shared" si="1739"/>
        <v>2640</v>
      </c>
      <c r="AU367" s="46">
        <f t="shared" si="1740"/>
        <v>0.18723404255319148</v>
      </c>
      <c r="AV367" s="37"/>
      <c r="AW367" s="29"/>
      <c r="AX367" s="52">
        <f t="shared" si="1741"/>
        <v>46023</v>
      </c>
      <c r="AY367" s="45">
        <v>19654</v>
      </c>
      <c r="AZ367" s="45">
        <f t="shared" si="1742"/>
        <v>51</v>
      </c>
      <c r="BA367" s="45">
        <v>557</v>
      </c>
      <c r="BB367" s="45">
        <f t="shared" si="1743"/>
        <v>1</v>
      </c>
      <c r="BC367" s="45">
        <v>9</v>
      </c>
      <c r="BD367" s="45">
        <f t="shared" si="1744"/>
        <v>1</v>
      </c>
      <c r="BE367" s="45">
        <v>-1</v>
      </c>
      <c r="BF367" s="43"/>
      <c r="BG367" s="43">
        <f t="shared" si="1745"/>
        <v>715</v>
      </c>
      <c r="BH367" s="45">
        <f t="shared" si="1746"/>
        <v>715</v>
      </c>
      <c r="BI367" s="46">
        <f t="shared" si="1747"/>
        <v>0.14019607843137255</v>
      </c>
      <c r="BJ367" s="37" t="s">
        <v>780</v>
      </c>
      <c r="BK367" s="29"/>
      <c r="BL367" s="52">
        <f>IF($A364="","",$A364)</f>
        <v>46013</v>
      </c>
      <c r="BM367" s="45">
        <v>1595</v>
      </c>
      <c r="BN367" s="43">
        <f t="shared" ref="BN367:BN398" si="1826">IF(BM367="","",BM367-BM363)</f>
        <v>24</v>
      </c>
      <c r="BO367" s="45">
        <v>22</v>
      </c>
      <c r="BP367" s="87">
        <f t="shared" ref="BP367:BP398" si="1827">IF(BO367="","",BO367-BO363)</f>
        <v>2</v>
      </c>
      <c r="BQ367" s="43">
        <v>8</v>
      </c>
      <c r="BR367" s="43">
        <f t="shared" ref="BR367:BR398" si="1828">IF(BQ367="","",BQ363+BS363-BQ367)</f>
        <v>1</v>
      </c>
      <c r="BS367" s="43"/>
      <c r="BT367" s="44" t="str">
        <f t="shared" ref="BT367:BT388" si="1829">IF(BM367="","",BT363)</f>
        <v>サンリオケープポーチ</v>
      </c>
      <c r="BU367" s="48">
        <f t="shared" ref="BU367:BU388" si="1830">IF(BN367="","",BU363)</f>
        <v>1079</v>
      </c>
      <c r="BV367" s="45">
        <f t="shared" ref="BV367:BV398" si="1831">IF(BQ367="","",BR367*BU367)</f>
        <v>1079</v>
      </c>
      <c r="BW367" s="89">
        <f t="shared" ref="BW367:BW398" si="1832">IF(BR367="","",BV367/(BN367*100))</f>
        <v>0.44958333333333333</v>
      </c>
      <c r="BX367" s="37"/>
      <c r="BY367" s="57"/>
      <c r="BZ367" s="52">
        <f>IF($A364="","",$A364)</f>
        <v>46013</v>
      </c>
      <c r="CA367" s="45">
        <v>7855</v>
      </c>
      <c r="CB367" s="43">
        <f t="shared" ref="CB367:CB398" si="1833">IF(CA367="","",CA367-CA363)</f>
        <v>42</v>
      </c>
      <c r="CC367" s="45">
        <v>275</v>
      </c>
      <c r="CD367" s="87">
        <f t="shared" ref="CD367:CD398" si="1834">IF(CC367="","",CC367-CC363)</f>
        <v>0</v>
      </c>
      <c r="CE367" s="43">
        <v>20</v>
      </c>
      <c r="CF367" s="43">
        <f t="shared" ref="CF367:CF398" si="1835">IF(CE367="","",CE363+CG363-CE367)</f>
        <v>0</v>
      </c>
      <c r="CG367" s="43">
        <v>0</v>
      </c>
      <c r="CH367" s="44" t="str">
        <f>IF(CA367="","",CH363)</f>
        <v>クーリッシュイヤホン</v>
      </c>
      <c r="CI367" s="48">
        <f>IF(CB367="","",CI363)</f>
        <v>1100</v>
      </c>
      <c r="CJ367" s="45">
        <f t="shared" ref="CJ367:CJ398" si="1836">IF(CE367="","",CF367*CI367)</f>
        <v>0</v>
      </c>
      <c r="CK367" s="89">
        <f t="shared" ref="CK367:CK398" si="1837">IF(CF367="","",CJ367/(CB367*100))</f>
        <v>0</v>
      </c>
      <c r="CL367" s="37" t="s">
        <v>726</v>
      </c>
      <c r="CM367" s="29"/>
      <c r="CN367" s="52">
        <f>IF($A364="","",$A364)</f>
        <v>46013</v>
      </c>
      <c r="CO367" s="45">
        <v>2224</v>
      </c>
      <c r="CP367" s="43">
        <f t="shared" ref="CP367:CP398" si="1838">IF(CO367="","",CO367-CO363)</f>
        <v>73</v>
      </c>
      <c r="CQ367" s="45">
        <v>74</v>
      </c>
      <c r="CR367" s="87">
        <f t="shared" ref="CR367:CR398" si="1839">IF(CQ367="","",CQ367-CQ363)</f>
        <v>2</v>
      </c>
      <c r="CS367" s="43">
        <v>11</v>
      </c>
      <c r="CT367" s="43">
        <f t="shared" ref="CT367:CT398" si="1840">IF(CS367="","",CS363+CU363-CS367)</f>
        <v>2</v>
      </c>
      <c r="CU367" s="43">
        <v>0</v>
      </c>
      <c r="CV367" s="44" t="str">
        <f t="shared" ref="CV367:CV388" si="1841">IF(CO367="","",CV363)</f>
        <v>サンリオヒョウ柄キーケース</v>
      </c>
      <c r="CW367" s="48">
        <f t="shared" ref="CW367:CW388" si="1842">IF(CP367="","",CW363)</f>
        <v>700</v>
      </c>
      <c r="CX367" s="45">
        <f t="shared" ref="CX367:CX398" si="1843">IF(CS367="","",CT367*CW367)</f>
        <v>1400</v>
      </c>
      <c r="CY367" s="89">
        <f t="shared" ref="CY367:CY398" si="1844">IF(CT367="","",CX367/(CP367*100))</f>
        <v>0.19178082191780821</v>
      </c>
      <c r="CZ367" s="37"/>
      <c r="DA367" s="29"/>
      <c r="DB367" s="52">
        <f t="shared" si="1748"/>
        <v>46023</v>
      </c>
      <c r="DC367" s="45">
        <v>30411</v>
      </c>
      <c r="DD367" s="45">
        <f t="shared" si="1749"/>
        <v>38</v>
      </c>
      <c r="DE367" s="45">
        <v>1534</v>
      </c>
      <c r="DF367" s="45">
        <f t="shared" si="1750"/>
        <v>2</v>
      </c>
      <c r="DG367" s="45">
        <v>7</v>
      </c>
      <c r="DH367" s="45">
        <f t="shared" si="1751"/>
        <v>2</v>
      </c>
      <c r="DI367" s="45">
        <v>6</v>
      </c>
      <c r="DJ367" s="43"/>
      <c r="DK367" s="43">
        <f t="shared" si="1752"/>
        <v>715</v>
      </c>
      <c r="DL367" s="45">
        <f t="shared" si="1753"/>
        <v>1430</v>
      </c>
      <c r="DM367" s="46">
        <f t="shared" si="1754"/>
        <v>0.37631578947368421</v>
      </c>
      <c r="DN367" s="37" t="s">
        <v>772</v>
      </c>
      <c r="DO367" s="29"/>
      <c r="DP367" s="52">
        <f t="shared" si="1755"/>
        <v>46023</v>
      </c>
      <c r="DQ367" s="45">
        <v>9246</v>
      </c>
      <c r="DR367" s="45">
        <f t="shared" si="1756"/>
        <v>138</v>
      </c>
      <c r="DS367" s="45">
        <v>264</v>
      </c>
      <c r="DT367" s="45">
        <f t="shared" si="1757"/>
        <v>3</v>
      </c>
      <c r="DU367" s="45">
        <v>44</v>
      </c>
      <c r="DV367" s="45">
        <f t="shared" si="1758"/>
        <v>3</v>
      </c>
      <c r="DW367" s="45">
        <v>0</v>
      </c>
      <c r="DX367" s="43"/>
      <c r="DY367" s="43">
        <f t="shared" si="1759"/>
        <v>726</v>
      </c>
      <c r="DZ367" s="45">
        <f t="shared" si="1760"/>
        <v>2178</v>
      </c>
      <c r="EA367" s="46">
        <f t="shared" si="1761"/>
        <v>0.15782608695652173</v>
      </c>
      <c r="EB367" s="37"/>
      <c r="EC367" s="29"/>
      <c r="ED367" s="52">
        <f t="shared" si="1762"/>
        <v>46023</v>
      </c>
      <c r="EE367" s="45">
        <v>1330</v>
      </c>
      <c r="EF367" s="45">
        <f t="shared" si="1763"/>
        <v>111</v>
      </c>
      <c r="EG367" s="45">
        <v>32</v>
      </c>
      <c r="EH367" s="45">
        <f t="shared" si="1764"/>
        <v>1</v>
      </c>
      <c r="EI367" s="45">
        <v>43</v>
      </c>
      <c r="EJ367" s="45">
        <f t="shared" si="1765"/>
        <v>1</v>
      </c>
      <c r="EK367" s="45">
        <v>2</v>
      </c>
      <c r="EL367" s="43"/>
      <c r="EM367" s="43">
        <f t="shared" si="1766"/>
        <v>935</v>
      </c>
      <c r="EN367" s="45">
        <f t="shared" si="1767"/>
        <v>935</v>
      </c>
      <c r="EO367" s="46">
        <f t="shared" si="1768"/>
        <v>8.4234234234234234E-2</v>
      </c>
      <c r="EP367" s="37"/>
      <c r="EQ367" s="29"/>
      <c r="ER367" s="52">
        <f t="shared" si="1769"/>
        <v>46023</v>
      </c>
      <c r="ES367" s="45">
        <v>518</v>
      </c>
      <c r="ET367" s="45">
        <f t="shared" si="1770"/>
        <v>24</v>
      </c>
      <c r="EU367" s="45">
        <v>13</v>
      </c>
      <c r="EV367" s="45">
        <f t="shared" si="1771"/>
        <v>2</v>
      </c>
      <c r="EW367" s="45">
        <v>18</v>
      </c>
      <c r="EX367" s="45">
        <f t="shared" si="1772"/>
        <v>2</v>
      </c>
      <c r="EY367" s="45">
        <v>1</v>
      </c>
      <c r="EZ367" s="43"/>
      <c r="FA367" s="43">
        <f t="shared" si="1773"/>
        <v>700</v>
      </c>
      <c r="FB367" s="45">
        <f t="shared" si="1774"/>
        <v>1400</v>
      </c>
      <c r="FC367" s="46">
        <f t="shared" si="1775"/>
        <v>0.58333333333333337</v>
      </c>
      <c r="FD367" s="37" t="s">
        <v>773</v>
      </c>
      <c r="FE367" s="60"/>
      <c r="FF367" s="52">
        <f t="shared" si="1776"/>
        <v>46023</v>
      </c>
      <c r="FG367" s="45">
        <v>2535</v>
      </c>
      <c r="FH367" s="45">
        <f t="shared" si="1777"/>
        <v>53</v>
      </c>
      <c r="FI367" s="45">
        <v>327</v>
      </c>
      <c r="FJ367" s="45">
        <f t="shared" si="1778"/>
        <v>4</v>
      </c>
      <c r="FK367" s="45">
        <v>40</v>
      </c>
      <c r="FL367" s="45">
        <f t="shared" si="1779"/>
        <v>4</v>
      </c>
      <c r="FM367" s="45">
        <v>12</v>
      </c>
      <c r="FN367" s="43"/>
      <c r="FO367" s="43">
        <f t="shared" si="1780"/>
        <v>280</v>
      </c>
      <c r="FP367" s="45">
        <f t="shared" si="1781"/>
        <v>1120</v>
      </c>
      <c r="FQ367" s="46">
        <f t="shared" si="1782"/>
        <v>0.21132075471698114</v>
      </c>
      <c r="FR367" s="37"/>
      <c r="FS367" s="29"/>
      <c r="FT367" s="52">
        <f t="shared" si="1783"/>
        <v>46023</v>
      </c>
      <c r="FU367" s="45">
        <v>2150</v>
      </c>
      <c r="FV367" s="45">
        <f t="shared" si="1784"/>
        <v>32</v>
      </c>
      <c r="FW367" s="45">
        <v>163</v>
      </c>
      <c r="FX367" s="45">
        <f t="shared" si="1785"/>
        <v>5</v>
      </c>
      <c r="FY367" s="45">
        <v>380</v>
      </c>
      <c r="FZ367" s="45">
        <f t="shared" si="1786"/>
        <v>20</v>
      </c>
      <c r="GA367" s="45">
        <v>0</v>
      </c>
      <c r="GB367" s="43"/>
      <c r="GC367" s="43">
        <f t="shared" si="1787"/>
        <v>200</v>
      </c>
      <c r="GD367" s="45">
        <f t="shared" si="1788"/>
        <v>4000</v>
      </c>
      <c r="GE367" s="46">
        <f t="shared" si="1789"/>
        <v>1.25</v>
      </c>
      <c r="GF367" s="37"/>
      <c r="GG367" s="29"/>
      <c r="GH367" s="52">
        <f t="shared" si="1790"/>
        <v>46023</v>
      </c>
      <c r="GI367" s="45">
        <v>418</v>
      </c>
      <c r="GJ367" s="45">
        <f t="shared" si="1791"/>
        <v>26</v>
      </c>
      <c r="GK367" s="45">
        <v>47</v>
      </c>
      <c r="GL367" s="45">
        <f t="shared" si="1792"/>
        <v>3</v>
      </c>
      <c r="GM367" s="45">
        <v>51</v>
      </c>
      <c r="GN367" s="45">
        <f t="shared" si="1793"/>
        <v>3</v>
      </c>
      <c r="GO367" s="45">
        <v>0</v>
      </c>
      <c r="GP367" s="43"/>
      <c r="GQ367" s="43">
        <f t="shared" si="1794"/>
        <v>420</v>
      </c>
      <c r="GR367" s="45">
        <f t="shared" si="1795"/>
        <v>1260</v>
      </c>
      <c r="GS367" s="46">
        <f t="shared" si="1796"/>
        <v>0.48461538461538461</v>
      </c>
      <c r="GT367" s="37"/>
      <c r="GU367" s="61"/>
      <c r="GV367" s="52">
        <f>IF($A364="","",$A364)</f>
        <v>46013</v>
      </c>
      <c r="GW367" s="62"/>
      <c r="GX367" s="45">
        <v>30340</v>
      </c>
      <c r="GY367" s="43">
        <f t="shared" ref="GY367:GY398" si="1845">IF(GX367="","",GX367-GX363)</f>
        <v>91</v>
      </c>
      <c r="GZ367" s="45"/>
      <c r="HA367" s="87" t="str">
        <f t="shared" ref="HA367:HA398" si="1846">IF(GZ367="","",GZ367-GZ363)</f>
        <v/>
      </c>
      <c r="HB367" s="43">
        <v>2</v>
      </c>
      <c r="HC367" s="43">
        <f t="shared" ref="HC367:HC398" si="1847">IF(HB367="","",HB363+HD363-HB367)</f>
        <v>1</v>
      </c>
      <c r="HD367" s="43">
        <v>1</v>
      </c>
      <c r="HE367" s="44" t="str">
        <f>IF(GX367="","",HE363)</f>
        <v>ルララ</v>
      </c>
      <c r="HF367" s="48">
        <f>IF(GX367="","",HF363)</f>
        <v>715</v>
      </c>
      <c r="HG367" s="45">
        <f t="shared" ref="HG367:HG398" si="1848">IF(HB367="","",HC367*HF367)</f>
        <v>715</v>
      </c>
      <c r="HH367" s="89">
        <f>IF(HC367="","",HG367/(GY367*100))</f>
        <v>7.857142857142857E-2</v>
      </c>
      <c r="HI367" s="37"/>
      <c r="HK367" s="52">
        <f>IF($A364="","",$A364)</f>
        <v>46013</v>
      </c>
      <c r="HL367" s="45">
        <v>1399</v>
      </c>
      <c r="HM367" s="58">
        <f t="shared" ref="HM367:HM398" si="1849">IF(HL367="","",HL367-HL363)</f>
        <v>16</v>
      </c>
      <c r="HN367" s="45">
        <v>29</v>
      </c>
      <c r="HO367" s="87">
        <f t="shared" ref="HO367:HO398" si="1850">IF(HN367="","",HN367-HN363)</f>
        <v>1</v>
      </c>
      <c r="HP367" s="43">
        <v>12</v>
      </c>
      <c r="HQ367" s="43">
        <f t="shared" ref="HQ367:HQ398" si="1851">IF(HP367="","",HP363+HR363-HP367)</f>
        <v>0</v>
      </c>
      <c r="HR367" s="43"/>
      <c r="HS367" s="44" t="str">
        <f t="shared" ref="HS367:HS388" si="1852">IF(HL367="","",HS363)</f>
        <v>サンリオホワイトマスコット</v>
      </c>
      <c r="HT367" s="48">
        <f t="shared" ref="HT367:HT388" si="1853">IF(HM367="","",HT363)</f>
        <v>400</v>
      </c>
      <c r="HU367" s="45">
        <f t="shared" ref="HU367:HU398" si="1854">IF(HP367="","",HQ367*HT367)</f>
        <v>0</v>
      </c>
      <c r="HV367" s="89">
        <f t="shared" ref="HV367:HV398" si="1855">IF(HQ367="","",HU367/(HM367*100))</f>
        <v>0</v>
      </c>
      <c r="HW367" s="37"/>
      <c r="HX367" s="360"/>
      <c r="HY367" s="52">
        <f>IF($A364="","",$A364)</f>
        <v>46013</v>
      </c>
      <c r="HZ367" s="45">
        <v>8168</v>
      </c>
      <c r="IA367" s="43">
        <f t="shared" ref="IA367:IA398" si="1856">IF(HZ367="","",HZ367-HZ363)</f>
        <v>76</v>
      </c>
      <c r="IB367" s="45">
        <v>340</v>
      </c>
      <c r="IC367" s="87">
        <f t="shared" ref="IC367:IC398" si="1857">IF(IB367="","",IB367-IB363)</f>
        <v>2</v>
      </c>
      <c r="ID367" s="43">
        <v>30</v>
      </c>
      <c r="IE367" s="43">
        <f t="shared" ref="IE367:IE398" si="1858">IF(ID367="","",ID363+IF363-ID367)</f>
        <v>0</v>
      </c>
      <c r="IF367" s="43">
        <v>0</v>
      </c>
      <c r="IG367" s="44" t="str">
        <f t="shared" ref="IG367:IH369" si="1859">IF(HZ367="","",IG363)</f>
        <v>ラブブキーホルダー大きめ</v>
      </c>
      <c r="IH367" s="48">
        <f t="shared" si="1859"/>
        <v>500</v>
      </c>
      <c r="II367" s="45">
        <f t="shared" ref="II367:II398" si="1860">IF(ID367="","",IE367*IH367)</f>
        <v>0</v>
      </c>
      <c r="IJ367" s="89">
        <f t="shared" ref="IJ367:IJ398" si="1861">IF(IE367="","",II367/(IA367*100))</f>
        <v>0</v>
      </c>
      <c r="IK367" s="37"/>
      <c r="IL367" s="29"/>
      <c r="IM367" s="52">
        <f>IF($A364="","",$A364)</f>
        <v>46013</v>
      </c>
      <c r="IN367" s="45">
        <v>5979</v>
      </c>
      <c r="IO367" s="43">
        <f t="shared" ref="IO367:IO398" si="1862">IF(IN367="","",IN367-IN363)</f>
        <v>55</v>
      </c>
      <c r="IP367" s="45">
        <v>206</v>
      </c>
      <c r="IQ367" s="87">
        <f t="shared" ref="IQ367:IQ398" si="1863">IF(IP367="","",IP367-IP363)</f>
        <v>1</v>
      </c>
      <c r="IR367" s="43">
        <v>44</v>
      </c>
      <c r="IS367" s="43">
        <f t="shared" ref="IS367:IS398" si="1864">IF(IR367="","",IR363+IT363-IR367)</f>
        <v>6</v>
      </c>
      <c r="IT367" s="43">
        <v>0</v>
      </c>
      <c r="IU367" s="44" t="str">
        <f t="shared" ref="IU367:IU388" si="1865">IF(IN367="","",IU363)</f>
        <v>電ブル</v>
      </c>
      <c r="IV367" s="48">
        <f t="shared" ref="IV367:IV388" si="1866">IF(IO367="","",IV363)</f>
        <v>400</v>
      </c>
      <c r="IW367" s="45">
        <f t="shared" ref="IW367:IW398" si="1867">IF(IR367="","",IS367*IV367)</f>
        <v>2400</v>
      </c>
      <c r="IX367" s="89">
        <f t="shared" ref="IX367:IX398" si="1868">IF(IS367="","",IW367/(IO367*100))</f>
        <v>0.43636363636363634</v>
      </c>
      <c r="IY367" s="37"/>
      <c r="IZ367" s="61"/>
      <c r="JA367" s="52">
        <f>IF($A364="","",$A364)</f>
        <v>46013</v>
      </c>
      <c r="JB367" s="45">
        <v>6319</v>
      </c>
      <c r="JC367" s="43">
        <f t="shared" ref="JC367:JC398" si="1869">IF(JB367="","",JB367-JB363)</f>
        <v>69</v>
      </c>
      <c r="JD367" s="45">
        <v>217</v>
      </c>
      <c r="JE367" s="87">
        <f t="shared" ref="JE367:JE398" si="1870">IF(JD367="","",JD367-JD363)</f>
        <v>0</v>
      </c>
      <c r="JF367" s="43">
        <v>18</v>
      </c>
      <c r="JG367" s="43">
        <f t="shared" ref="JG367:JG398" si="1871">IF(JF367="","",JF363+JH363-JF367)</f>
        <v>0</v>
      </c>
      <c r="JH367" s="43">
        <v>0</v>
      </c>
      <c r="JI367" s="44" t="str">
        <f t="shared" ref="JI367:JI387" si="1872">IF(JB367="","",JI363)</f>
        <v>サンリオ型押しケース</v>
      </c>
      <c r="JJ367" s="48">
        <f t="shared" ref="JJ367:JJ387" si="1873">IF(JC367="","",JJ363)</f>
        <v>1100</v>
      </c>
      <c r="JK367" s="45">
        <f t="shared" ref="JK367:JK398" si="1874">IF(JF367="","",JG367*JJ367)</f>
        <v>0</v>
      </c>
      <c r="JL367" s="89">
        <f t="shared" ref="JL367:JL398" si="1875">IF(JG367="","",JK367/(JC367*100))</f>
        <v>0</v>
      </c>
      <c r="JM367" s="37"/>
      <c r="JN367" s="29"/>
      <c r="JO367" s="52">
        <f>IF($A364="","",$A364)</f>
        <v>46013</v>
      </c>
      <c r="JP367" s="45">
        <v>4533</v>
      </c>
      <c r="JQ367" s="43">
        <f t="shared" ref="JQ367:JQ398" si="1876">IF(JP367="","",JP367-JP363)</f>
        <v>50</v>
      </c>
      <c r="JR367" s="45">
        <v>273</v>
      </c>
      <c r="JS367" s="87">
        <f t="shared" ref="JS367:JS398" si="1877">IF(JR367="","",JR367-JR363)</f>
        <v>1</v>
      </c>
      <c r="JT367" s="43">
        <v>7</v>
      </c>
      <c r="JU367" s="43">
        <f t="shared" ref="JU367:JU398" si="1878">IF(JT367="","",JT363+JV363-JT367)</f>
        <v>1</v>
      </c>
      <c r="JV367" s="43">
        <v>0</v>
      </c>
      <c r="JW367" s="44" t="str">
        <f t="shared" ref="JW367:JW388" si="1879">IF(JP367="","",JW363)</f>
        <v>キティ豹柄フェイスポーチ</v>
      </c>
      <c r="JX367" s="48">
        <f t="shared" ref="JX367:JX388" si="1880">IF(JQ367="","",JX363)</f>
        <v>0</v>
      </c>
      <c r="JY367" s="45">
        <f t="shared" ref="JY367:JY398" si="1881">IF(JT367="","",JU367*JX367)</f>
        <v>0</v>
      </c>
      <c r="JZ367" s="89">
        <f t="shared" ref="JZ367:JZ398" si="1882">IF(JU367="","",JY367/(JQ367*100))</f>
        <v>0</v>
      </c>
      <c r="KA367" s="37"/>
      <c r="KB367" s="51"/>
      <c r="KC367" s="52">
        <f>IF($A364="","",$A364)</f>
        <v>46013</v>
      </c>
      <c r="KD367" s="45">
        <v>13455</v>
      </c>
      <c r="KE367" s="43">
        <f>IF(KD367="","",KD367-KD363)</f>
        <v>44</v>
      </c>
      <c r="KF367" s="45">
        <v>495</v>
      </c>
      <c r="KG367" s="87">
        <f>IF(KF367="","",KF367-KF363)</f>
        <v>1</v>
      </c>
      <c r="KH367" s="43">
        <v>8</v>
      </c>
      <c r="KI367" s="43">
        <f>IF(KH367="","",KH363+KJ363-KH367)</f>
        <v>1</v>
      </c>
      <c r="KJ367" s="43"/>
      <c r="KK367" s="44" t="str">
        <f>IF(KD367="","",KK363)</f>
        <v>キティフェイスポーチ</v>
      </c>
      <c r="KL367" s="48">
        <f>IF(KE367="","",KL363)</f>
        <v>996</v>
      </c>
      <c r="KM367" s="45">
        <f>IF(KH367="","",KI367*KL367)</f>
        <v>996</v>
      </c>
      <c r="KN367" s="89">
        <f>IF(KI367="","",KM367/(KE367*100))</f>
        <v>0.22636363636363635</v>
      </c>
      <c r="KO367" s="37"/>
      <c r="KP367" s="29"/>
      <c r="KQ367" s="52">
        <f>IF($A364="","",$A364)</f>
        <v>46013</v>
      </c>
      <c r="KR367" s="45">
        <v>2124</v>
      </c>
      <c r="KS367" s="43">
        <f>IF(KR367="","",KR367-KR363)</f>
        <v>53</v>
      </c>
      <c r="KT367" s="45">
        <v>32</v>
      </c>
      <c r="KU367" s="87">
        <f>IF(KT367="","",KT367-KT363)</f>
        <v>1</v>
      </c>
      <c r="KV367" s="43">
        <v>12</v>
      </c>
      <c r="KW367" s="43">
        <f>IF(KV367="","",KV363+KX363-KV367)</f>
        <v>1</v>
      </c>
      <c r="KX367" s="43">
        <v>0</v>
      </c>
      <c r="KY367" s="44" t="str">
        <f>IF(KR367="","",KY363)</f>
        <v>サンリオホワイトマスコット</v>
      </c>
      <c r="KZ367" s="48">
        <f>IF(KS367="","",KZ363)</f>
        <v>660</v>
      </c>
      <c r="LA367" s="45">
        <f>IF(KV367="","",KW367*KZ367)</f>
        <v>660</v>
      </c>
      <c r="LB367" s="89">
        <f>IF(KW367="","",LA367/(KS367*100))</f>
        <v>0.12452830188679245</v>
      </c>
      <c r="LC367" s="37"/>
      <c r="LD367" s="29"/>
      <c r="LE367" s="47"/>
      <c r="LF367" s="45"/>
      <c r="LG367" s="45"/>
      <c r="LH367" s="45">
        <v>530</v>
      </c>
      <c r="LI367" s="45">
        <v>0</v>
      </c>
      <c r="LJ367" s="43">
        <v>2</v>
      </c>
      <c r="LK367" s="45">
        <v>0</v>
      </c>
      <c r="LL367" s="45"/>
      <c r="LM367" s="73" t="str">
        <f>IF(LF366="","",LM364)</f>
        <v>アンパンティッシュカバー、アンパンぬいぐるみ</v>
      </c>
      <c r="LN367" s="67">
        <f>IF(LG366="","",LN364)</f>
        <v>1000</v>
      </c>
      <c r="LO367" s="45">
        <f t="shared" si="1825"/>
        <v>0</v>
      </c>
      <c r="LP367" s="46"/>
      <c r="LQ367" s="37"/>
      <c r="LR367" s="29"/>
      <c r="LS367" s="52">
        <f t="shared" si="1797"/>
        <v>46023</v>
      </c>
      <c r="LT367" s="45">
        <v>21774</v>
      </c>
      <c r="LU367" s="45">
        <f t="shared" si="1798"/>
        <v>107</v>
      </c>
      <c r="LV367" s="45">
        <v>1089</v>
      </c>
      <c r="LW367" s="45">
        <f t="shared" si="1799"/>
        <v>6</v>
      </c>
      <c r="LX367" s="45">
        <v>15</v>
      </c>
      <c r="LY367" s="45">
        <f t="shared" si="1800"/>
        <v>6</v>
      </c>
      <c r="LZ367" s="45">
        <v>10</v>
      </c>
      <c r="MA367" s="43"/>
      <c r="MB367" s="43">
        <f t="shared" si="1801"/>
        <v>1100</v>
      </c>
      <c r="MC367" s="45">
        <f t="shared" si="1802"/>
        <v>6600</v>
      </c>
      <c r="MD367" s="46">
        <f t="shared" si="1803"/>
        <v>0.61682242990654201</v>
      </c>
      <c r="ME367" s="37" t="s">
        <v>807</v>
      </c>
      <c r="MF367" s="29"/>
      <c r="MG367" s="52">
        <f t="shared" si="1804"/>
        <v>46023</v>
      </c>
      <c r="MH367" s="45">
        <v>8745</v>
      </c>
      <c r="MI367" s="45">
        <f t="shared" si="1805"/>
        <v>107</v>
      </c>
      <c r="MJ367" s="45">
        <v>397</v>
      </c>
      <c r="MK367" s="45">
        <f t="shared" si="1806"/>
        <v>2</v>
      </c>
      <c r="ML367" s="45">
        <v>45</v>
      </c>
      <c r="MM367" s="45">
        <f t="shared" si="1807"/>
        <v>2</v>
      </c>
      <c r="MN367" s="45">
        <v>0</v>
      </c>
      <c r="MO367" s="43"/>
      <c r="MP367" s="43">
        <f t="shared" si="1808"/>
        <v>1100</v>
      </c>
      <c r="MQ367" s="45">
        <f t="shared" si="1809"/>
        <v>2200</v>
      </c>
      <c r="MR367" s="46">
        <f t="shared" si="1810"/>
        <v>0.20560747663551401</v>
      </c>
      <c r="MS367" s="37"/>
      <c r="MT367" s="29"/>
      <c r="MU367" s="52">
        <f t="shared" si="1811"/>
        <v>46023</v>
      </c>
      <c r="MV367" s="45">
        <v>11450</v>
      </c>
      <c r="MW367" s="69">
        <f t="shared" si="1812"/>
        <v>20</v>
      </c>
      <c r="MX367" s="45">
        <v>436</v>
      </c>
      <c r="MY367" s="45">
        <f t="shared" si="1813"/>
        <v>1</v>
      </c>
      <c r="MZ367" s="45">
        <v>7</v>
      </c>
      <c r="NA367" s="45">
        <f t="shared" si="1814"/>
        <v>2</v>
      </c>
      <c r="NB367" s="45">
        <v>13</v>
      </c>
      <c r="NC367" s="43"/>
      <c r="ND367" s="43">
        <f t="shared" si="1815"/>
        <v>715</v>
      </c>
      <c r="NE367" s="45">
        <f t="shared" si="1816"/>
        <v>1430</v>
      </c>
      <c r="NF367" s="46">
        <f t="shared" si="1817"/>
        <v>0.71499999999999997</v>
      </c>
      <c r="NG367" s="186" t="s">
        <v>777</v>
      </c>
      <c r="NH367" s="29"/>
      <c r="NI367" s="52">
        <f t="shared" si="1818"/>
        <v>46023</v>
      </c>
      <c r="NJ367" s="45">
        <v>12214</v>
      </c>
      <c r="NK367" s="45">
        <f t="shared" si="1819"/>
        <v>73</v>
      </c>
      <c r="NL367" s="45">
        <v>224</v>
      </c>
      <c r="NM367" s="45">
        <f t="shared" si="1820"/>
        <v>1</v>
      </c>
      <c r="NN367" s="45">
        <v>40</v>
      </c>
      <c r="NO367" s="45">
        <f t="shared" si="1821"/>
        <v>1</v>
      </c>
      <c r="NP367" s="45">
        <v>2</v>
      </c>
      <c r="NQ367" s="43"/>
      <c r="NR367" s="43">
        <f t="shared" si="1822"/>
        <v>1100</v>
      </c>
      <c r="NS367" s="45">
        <f t="shared" si="1823"/>
        <v>1100</v>
      </c>
      <c r="NT367" s="46">
        <f t="shared" si="1824"/>
        <v>0.15068493150684931</v>
      </c>
      <c r="NU367" s="37"/>
    </row>
    <row r="368" spans="1:385" ht="15" customHeight="1" thickBot="1" x14ac:dyDescent="0.3">
      <c r="A368" s="38">
        <v>46025</v>
      </c>
      <c r="B368" s="39">
        <f>IF(A368="","",SUM(J368,LG378,AL368,DR368,AZ368,DD368,LU368,NK368,MW368,MI368,X368,FH368,GJ368,FV368,EF368,ET368)+SUM(GY383:GY384)+SUM(HM383:HM386)+SUM(CP383:CP386)+SUM(BN383:BN386)+SUM(KS383:KS386)+SUM(KE383:KE386)+SUM(CB383:CB386)+SUM(IA383:IA386)+SUM(IO383:IO386)+SUM(JC383:JC386)+SUM(JQ383:JQ386))</f>
        <v>7162</v>
      </c>
      <c r="C368" s="40">
        <f>IF(A368="","",SUM(J368,X368,AL368,AZ368)+SUM(KE383:KE386)+SUM(KS383:KS386)+SUM(BN383:BN386))</f>
        <v>1864</v>
      </c>
      <c r="D368" s="40">
        <f>IF(A368="","",SUM(DD368,DR368)+SUM(CB383:CB386)+SUM(CP383:CP386))</f>
        <v>903</v>
      </c>
      <c r="E368" s="41">
        <f>IF(A368="","",SUM(NK368,MW368,MI368,LG378,LU368)+SUM(IA383:IA386)+SUM(IO383:IO386)+SUM(JC383:JC386)+SUM(JQ383:JQ386))</f>
        <v>2017</v>
      </c>
      <c r="F368" s="41">
        <f>IF(B368="","",SUM(FH368,FV368,GJ368)+SUM(HM383:HM386)+SUM(GY383:GY384))</f>
        <v>2057</v>
      </c>
      <c r="G368" s="40">
        <f>IF(A368="","",SUM(EF368,ET368))</f>
        <v>321</v>
      </c>
      <c r="H368" s="42"/>
      <c r="I368" s="45">
        <v>5145</v>
      </c>
      <c r="J368" s="45">
        <f t="shared" si="1721"/>
        <v>196</v>
      </c>
      <c r="K368" s="45">
        <v>164</v>
      </c>
      <c r="L368" s="45">
        <f t="shared" si="1722"/>
        <v>6</v>
      </c>
      <c r="M368" s="45">
        <v>39</v>
      </c>
      <c r="N368" s="45">
        <f t="shared" si="1723"/>
        <v>6</v>
      </c>
      <c r="O368" s="45">
        <v>4</v>
      </c>
      <c r="P368" s="43"/>
      <c r="Q368" s="43">
        <f t="shared" si="1724"/>
        <v>855</v>
      </c>
      <c r="R368" s="45">
        <f t="shared" si="1725"/>
        <v>5130</v>
      </c>
      <c r="S368" s="46">
        <f t="shared" si="1726"/>
        <v>0.26173469387755099</v>
      </c>
      <c r="T368" s="37"/>
      <c r="U368" s="29"/>
      <c r="V368" s="52">
        <f t="shared" si="1727"/>
        <v>46025</v>
      </c>
      <c r="W368" s="45">
        <v>14105</v>
      </c>
      <c r="X368" s="45">
        <f t="shared" si="1728"/>
        <v>130</v>
      </c>
      <c r="Y368" s="45">
        <v>536</v>
      </c>
      <c r="Z368" s="45">
        <f t="shared" si="1729"/>
        <v>3</v>
      </c>
      <c r="AA368" s="45">
        <v>13</v>
      </c>
      <c r="AB368" s="45">
        <f t="shared" si="1730"/>
        <v>1</v>
      </c>
      <c r="AC368" s="45">
        <v>3</v>
      </c>
      <c r="AD368" s="43"/>
      <c r="AE368" s="43">
        <f t="shared" si="1731"/>
        <v>1026</v>
      </c>
      <c r="AF368" s="45">
        <f t="shared" si="1732"/>
        <v>1026</v>
      </c>
      <c r="AG368" s="46">
        <f t="shared" si="1733"/>
        <v>7.8923076923076929E-2</v>
      </c>
      <c r="AH368" s="37"/>
      <c r="AI368" s="29"/>
      <c r="AJ368" s="52">
        <f t="shared" si="1734"/>
        <v>46025</v>
      </c>
      <c r="AK368" s="45">
        <v>17756</v>
      </c>
      <c r="AL368" s="45">
        <f t="shared" si="1735"/>
        <v>189</v>
      </c>
      <c r="AM368" s="45">
        <v>370</v>
      </c>
      <c r="AN368" s="45">
        <f t="shared" si="1736"/>
        <v>2</v>
      </c>
      <c r="AO368" s="45">
        <v>21</v>
      </c>
      <c r="AP368" s="45">
        <f t="shared" si="1737"/>
        <v>2</v>
      </c>
      <c r="AQ368" s="45"/>
      <c r="AR368" s="43"/>
      <c r="AS368" s="43">
        <f t="shared" si="1738"/>
        <v>880</v>
      </c>
      <c r="AT368" s="45">
        <f t="shared" si="1739"/>
        <v>1760</v>
      </c>
      <c r="AU368" s="46">
        <f t="shared" si="1740"/>
        <v>9.3121693121693119E-2</v>
      </c>
      <c r="AV368" s="37"/>
      <c r="AW368" s="29"/>
      <c r="AX368" s="52">
        <f t="shared" si="1741"/>
        <v>46025</v>
      </c>
      <c r="AY368" s="45">
        <v>19982</v>
      </c>
      <c r="AZ368" s="45">
        <f t="shared" si="1742"/>
        <v>328</v>
      </c>
      <c r="BA368" s="45">
        <v>567</v>
      </c>
      <c r="BB368" s="45">
        <f t="shared" si="1743"/>
        <v>10</v>
      </c>
      <c r="BC368" s="45">
        <v>0</v>
      </c>
      <c r="BD368" s="45">
        <f t="shared" si="1744"/>
        <v>8</v>
      </c>
      <c r="BE368" s="45">
        <v>3</v>
      </c>
      <c r="BF368" s="43"/>
      <c r="BG368" s="43">
        <v>1500</v>
      </c>
      <c r="BH368" s="45">
        <f t="shared" si="1746"/>
        <v>12000</v>
      </c>
      <c r="BI368" s="46">
        <f t="shared" si="1747"/>
        <v>0.36585365853658536</v>
      </c>
      <c r="BJ368" s="37" t="s">
        <v>781</v>
      </c>
      <c r="BK368" s="29"/>
      <c r="BL368" s="47"/>
      <c r="BM368" s="43">
        <v>1435</v>
      </c>
      <c r="BN368" s="45">
        <f t="shared" si="1826"/>
        <v>49</v>
      </c>
      <c r="BO368" s="43">
        <v>22</v>
      </c>
      <c r="BP368" s="45">
        <f t="shared" si="1827"/>
        <v>1</v>
      </c>
      <c r="BQ368" s="45">
        <v>17</v>
      </c>
      <c r="BR368" s="45">
        <f t="shared" si="1828"/>
        <v>0</v>
      </c>
      <c r="BS368" s="43"/>
      <c r="BT368" s="63" t="str">
        <f t="shared" si="1829"/>
        <v>押忍番長サウンドボタン</v>
      </c>
      <c r="BU368" s="67">
        <f t="shared" si="1830"/>
        <v>358</v>
      </c>
      <c r="BV368" s="43">
        <f t="shared" si="1831"/>
        <v>0</v>
      </c>
      <c r="BW368" s="46">
        <f t="shared" si="1832"/>
        <v>0</v>
      </c>
      <c r="BX368" s="37"/>
      <c r="BY368" s="57"/>
      <c r="BZ368" s="47"/>
      <c r="CA368" s="43">
        <v>7591</v>
      </c>
      <c r="CB368" s="45">
        <f t="shared" si="1833"/>
        <v>31</v>
      </c>
      <c r="CC368" s="43">
        <v>256</v>
      </c>
      <c r="CD368" s="45">
        <f t="shared" si="1834"/>
        <v>4</v>
      </c>
      <c r="CE368" s="45">
        <v>12</v>
      </c>
      <c r="CF368" s="45">
        <f t="shared" si="1835"/>
        <v>4</v>
      </c>
      <c r="CG368" s="43">
        <v>0</v>
      </c>
      <c r="CH368" s="63" t="s">
        <v>703</v>
      </c>
      <c r="CI368" s="67">
        <v>500</v>
      </c>
      <c r="CJ368" s="43">
        <f t="shared" si="1836"/>
        <v>2000</v>
      </c>
      <c r="CK368" s="46">
        <f t="shared" si="1837"/>
        <v>0.64516129032258063</v>
      </c>
      <c r="CL368" s="37"/>
      <c r="CM368" s="29"/>
      <c r="CN368" s="47"/>
      <c r="CO368" s="43">
        <v>3570</v>
      </c>
      <c r="CP368" s="45">
        <f t="shared" si="1838"/>
        <v>175</v>
      </c>
      <c r="CQ368" s="43">
        <v>94</v>
      </c>
      <c r="CR368" s="45">
        <f t="shared" si="1839"/>
        <v>1</v>
      </c>
      <c r="CS368" s="45">
        <v>8</v>
      </c>
      <c r="CT368" s="45">
        <f t="shared" si="1840"/>
        <v>0</v>
      </c>
      <c r="CU368" s="43">
        <v>0</v>
      </c>
      <c r="CV368" s="63" t="str">
        <f t="shared" si="1841"/>
        <v>サンリオホワイトマスコット</v>
      </c>
      <c r="CW368" s="67">
        <f t="shared" si="1842"/>
        <v>660</v>
      </c>
      <c r="CX368" s="43">
        <f t="shared" si="1843"/>
        <v>0</v>
      </c>
      <c r="CY368" s="46">
        <f t="shared" si="1844"/>
        <v>0</v>
      </c>
      <c r="CZ368" s="37"/>
      <c r="DA368" s="29"/>
      <c r="DB368" s="52">
        <f t="shared" si="1748"/>
        <v>46025</v>
      </c>
      <c r="DC368" s="45">
        <v>30517</v>
      </c>
      <c r="DD368" s="45">
        <f t="shared" si="1749"/>
        <v>106</v>
      </c>
      <c r="DE368" s="45">
        <v>1538</v>
      </c>
      <c r="DF368" s="45">
        <f t="shared" si="1750"/>
        <v>4</v>
      </c>
      <c r="DG368" s="45">
        <v>9</v>
      </c>
      <c r="DH368" s="45">
        <f t="shared" si="1751"/>
        <v>4</v>
      </c>
      <c r="DI368" s="45">
        <v>4</v>
      </c>
      <c r="DJ368" s="43"/>
      <c r="DK368" s="43">
        <f t="shared" si="1752"/>
        <v>715</v>
      </c>
      <c r="DL368" s="45">
        <f t="shared" si="1753"/>
        <v>2860</v>
      </c>
      <c r="DM368" s="46">
        <f t="shared" si="1754"/>
        <v>0.26981132075471698</v>
      </c>
      <c r="DN368" s="37"/>
      <c r="DO368" s="29"/>
      <c r="DP368" s="52">
        <f t="shared" si="1755"/>
        <v>46025</v>
      </c>
      <c r="DQ368" s="45">
        <v>9467</v>
      </c>
      <c r="DR368" s="45">
        <f t="shared" si="1756"/>
        <v>221</v>
      </c>
      <c r="DS368" s="45">
        <v>268</v>
      </c>
      <c r="DT368" s="45">
        <f t="shared" si="1757"/>
        <v>4</v>
      </c>
      <c r="DU368" s="45">
        <v>40</v>
      </c>
      <c r="DV368" s="45">
        <f t="shared" si="1758"/>
        <v>4</v>
      </c>
      <c r="DW368" s="45">
        <v>2</v>
      </c>
      <c r="DX368" s="43"/>
      <c r="DY368" s="43">
        <f t="shared" si="1759"/>
        <v>726</v>
      </c>
      <c r="DZ368" s="45">
        <f t="shared" si="1760"/>
        <v>2904</v>
      </c>
      <c r="EA368" s="46">
        <f t="shared" si="1761"/>
        <v>0.13140271493212669</v>
      </c>
      <c r="EB368" s="37"/>
      <c r="EC368" s="29"/>
      <c r="ED368" s="52">
        <f t="shared" si="1762"/>
        <v>46025</v>
      </c>
      <c r="EE368" s="45">
        <v>1521</v>
      </c>
      <c r="EF368" s="45">
        <f t="shared" si="1763"/>
        <v>191</v>
      </c>
      <c r="EG368" s="45">
        <v>36</v>
      </c>
      <c r="EH368" s="45">
        <f t="shared" si="1764"/>
        <v>4</v>
      </c>
      <c r="EI368" s="45">
        <v>41</v>
      </c>
      <c r="EJ368" s="45">
        <f t="shared" si="1765"/>
        <v>4</v>
      </c>
      <c r="EK368" s="45">
        <v>4</v>
      </c>
      <c r="EL368" s="43"/>
      <c r="EM368" s="43">
        <f t="shared" si="1766"/>
        <v>935</v>
      </c>
      <c r="EN368" s="45">
        <f t="shared" si="1767"/>
        <v>3740</v>
      </c>
      <c r="EO368" s="46">
        <f t="shared" si="1768"/>
        <v>0.19581151832460733</v>
      </c>
      <c r="EP368" s="37"/>
      <c r="EQ368" s="29"/>
      <c r="ER368" s="52">
        <f t="shared" si="1769"/>
        <v>46025</v>
      </c>
      <c r="ES368" s="45">
        <v>648</v>
      </c>
      <c r="ET368" s="45">
        <f t="shared" si="1770"/>
        <v>130</v>
      </c>
      <c r="EU368" s="45">
        <v>21</v>
      </c>
      <c r="EV368" s="45">
        <f t="shared" si="1771"/>
        <v>8</v>
      </c>
      <c r="EW368" s="45">
        <v>11</v>
      </c>
      <c r="EX368" s="45">
        <f t="shared" si="1772"/>
        <v>8</v>
      </c>
      <c r="EY368" s="45">
        <v>0</v>
      </c>
      <c r="EZ368" s="43"/>
      <c r="FA368" s="43">
        <f t="shared" si="1773"/>
        <v>700</v>
      </c>
      <c r="FB368" s="45">
        <f t="shared" si="1774"/>
        <v>5600</v>
      </c>
      <c r="FC368" s="46">
        <f t="shared" si="1775"/>
        <v>0.43076923076923079</v>
      </c>
      <c r="FD368" s="37"/>
      <c r="FE368" s="60"/>
      <c r="FF368" s="52">
        <f t="shared" si="1776"/>
        <v>46025</v>
      </c>
      <c r="FG368" s="45">
        <v>2706</v>
      </c>
      <c r="FH368" s="45">
        <f t="shared" si="1777"/>
        <v>171</v>
      </c>
      <c r="FI368" s="45">
        <v>340</v>
      </c>
      <c r="FJ368" s="45">
        <f t="shared" si="1778"/>
        <v>13</v>
      </c>
      <c r="FK368" s="45">
        <v>40</v>
      </c>
      <c r="FL368" s="45">
        <f t="shared" si="1779"/>
        <v>12</v>
      </c>
      <c r="FM368" s="45">
        <v>0</v>
      </c>
      <c r="FN368" s="43"/>
      <c r="FO368" s="43">
        <f t="shared" si="1780"/>
        <v>280</v>
      </c>
      <c r="FP368" s="45">
        <f t="shared" si="1781"/>
        <v>3360</v>
      </c>
      <c r="FQ368" s="46">
        <f t="shared" si="1782"/>
        <v>0.19649122807017544</v>
      </c>
      <c r="FR368" s="37"/>
      <c r="FS368" s="29"/>
      <c r="FT368" s="52">
        <f t="shared" si="1783"/>
        <v>46025</v>
      </c>
      <c r="FU368" s="45">
        <v>2345</v>
      </c>
      <c r="FV368" s="45">
        <f t="shared" si="1784"/>
        <v>195</v>
      </c>
      <c r="FW368" s="45">
        <v>182</v>
      </c>
      <c r="FX368" s="45">
        <f t="shared" si="1785"/>
        <v>19</v>
      </c>
      <c r="FY368" s="45">
        <v>340</v>
      </c>
      <c r="FZ368" s="45">
        <f t="shared" si="1786"/>
        <v>40</v>
      </c>
      <c r="GA368" s="45">
        <v>0</v>
      </c>
      <c r="GB368" s="43"/>
      <c r="GC368" s="43">
        <f t="shared" si="1787"/>
        <v>200</v>
      </c>
      <c r="GD368" s="45">
        <f t="shared" si="1788"/>
        <v>8000</v>
      </c>
      <c r="GE368" s="46">
        <f t="shared" si="1789"/>
        <v>0.41025641025641024</v>
      </c>
      <c r="GF368" s="37"/>
      <c r="GG368" s="29"/>
      <c r="GH368" s="52">
        <f t="shared" si="1790"/>
        <v>46025</v>
      </c>
      <c r="GI368" s="45">
        <v>499</v>
      </c>
      <c r="GJ368" s="45">
        <f t="shared" si="1791"/>
        <v>81</v>
      </c>
      <c r="GK368" s="45">
        <v>48</v>
      </c>
      <c r="GL368" s="45">
        <f t="shared" si="1792"/>
        <v>1</v>
      </c>
      <c r="GM368" s="45">
        <v>45</v>
      </c>
      <c r="GN368" s="45">
        <f t="shared" si="1793"/>
        <v>6</v>
      </c>
      <c r="GO368" s="45">
        <v>9</v>
      </c>
      <c r="GP368" s="43"/>
      <c r="GQ368" s="43">
        <f t="shared" si="1794"/>
        <v>420</v>
      </c>
      <c r="GR368" s="45">
        <f t="shared" si="1795"/>
        <v>2520</v>
      </c>
      <c r="GS368" s="46">
        <f t="shared" si="1796"/>
        <v>0.31111111111111112</v>
      </c>
      <c r="GT368" s="37" t="s">
        <v>793</v>
      </c>
      <c r="GU368" s="61"/>
      <c r="GV368" s="47"/>
      <c r="GW368" s="62"/>
      <c r="GX368" s="43">
        <v>24722</v>
      </c>
      <c r="GY368" s="45">
        <f t="shared" si="1845"/>
        <v>291</v>
      </c>
      <c r="GZ368" s="43"/>
      <c r="HA368" s="45" t="str">
        <f t="shared" si="1846"/>
        <v/>
      </c>
      <c r="HB368" s="45">
        <v>7</v>
      </c>
      <c r="HC368" s="45">
        <f t="shared" si="1847"/>
        <v>1</v>
      </c>
      <c r="HD368" s="43"/>
      <c r="HE368" s="63" t="str">
        <f>IF(GX368="","",HE364)</f>
        <v>ルララ大</v>
      </c>
      <c r="HF368" s="67">
        <f>IF(GX367="","",HF364)</f>
        <v>1100</v>
      </c>
      <c r="HG368" s="43">
        <f t="shared" si="1848"/>
        <v>1100</v>
      </c>
      <c r="HH368" s="46">
        <f>IF(HC368="","",HG368/(GY368*100))</f>
        <v>3.7800687285223365E-2</v>
      </c>
      <c r="HI368" s="37"/>
      <c r="HK368" s="47"/>
      <c r="HL368" s="43">
        <v>602</v>
      </c>
      <c r="HM368" s="45">
        <f t="shared" si="1849"/>
        <v>30</v>
      </c>
      <c r="HN368" s="43">
        <v>28</v>
      </c>
      <c r="HO368" s="45">
        <f t="shared" si="1850"/>
        <v>1</v>
      </c>
      <c r="HP368" s="45">
        <v>12</v>
      </c>
      <c r="HQ368" s="45">
        <f t="shared" si="1851"/>
        <v>1</v>
      </c>
      <c r="HR368" s="43"/>
      <c r="HS368" s="63" t="str">
        <f t="shared" si="1852"/>
        <v>サンリオ豹柄キーケース</v>
      </c>
      <c r="HT368" s="67">
        <f t="shared" si="1853"/>
        <v>996</v>
      </c>
      <c r="HU368" s="43">
        <f t="shared" si="1854"/>
        <v>996</v>
      </c>
      <c r="HV368" s="46">
        <f t="shared" si="1855"/>
        <v>0.33200000000000002</v>
      </c>
      <c r="HW368" s="37"/>
      <c r="HX368" s="360"/>
      <c r="HY368" s="47"/>
      <c r="HZ368" s="43">
        <v>5093</v>
      </c>
      <c r="IA368" s="45">
        <f t="shared" si="1856"/>
        <v>41</v>
      </c>
      <c r="IB368" s="43">
        <v>144</v>
      </c>
      <c r="IC368" s="45">
        <f t="shared" si="1857"/>
        <v>3</v>
      </c>
      <c r="ID368" s="45">
        <v>33</v>
      </c>
      <c r="IE368" s="45">
        <f t="shared" si="1858"/>
        <v>-1</v>
      </c>
      <c r="IF368" s="43">
        <v>0</v>
      </c>
      <c r="IG368" s="63" t="str">
        <f t="shared" si="1859"/>
        <v>サンリオリボンポーチ</v>
      </c>
      <c r="IH368" s="67">
        <f t="shared" si="1859"/>
        <v>500</v>
      </c>
      <c r="II368" s="43">
        <f t="shared" si="1860"/>
        <v>-500</v>
      </c>
      <c r="IJ368" s="46">
        <f t="shared" si="1861"/>
        <v>-0.12195121951219512</v>
      </c>
      <c r="IK368" s="37"/>
      <c r="IL368" s="29"/>
      <c r="IM368" s="47"/>
      <c r="IN368" s="43">
        <v>5930</v>
      </c>
      <c r="IO368" s="69">
        <f t="shared" si="1862"/>
        <v>14</v>
      </c>
      <c r="IP368" s="43">
        <v>137</v>
      </c>
      <c r="IQ368" s="45">
        <f t="shared" si="1863"/>
        <v>0</v>
      </c>
      <c r="IR368" s="45">
        <v>19</v>
      </c>
      <c r="IS368" s="45">
        <f t="shared" si="1864"/>
        <v>0</v>
      </c>
      <c r="IT368" s="43">
        <v>0</v>
      </c>
      <c r="IU368" s="63" t="str">
        <f t="shared" si="1865"/>
        <v>ジャグラーイヤホン</v>
      </c>
      <c r="IV368" s="67">
        <f t="shared" si="1866"/>
        <v>1100</v>
      </c>
      <c r="IW368" s="43">
        <f t="shared" si="1867"/>
        <v>0</v>
      </c>
      <c r="IX368" s="46">
        <f t="shared" si="1868"/>
        <v>0</v>
      </c>
      <c r="IY368" s="37" t="s">
        <v>752</v>
      </c>
      <c r="IZ368" s="61"/>
      <c r="JA368" s="47"/>
      <c r="JB368" s="43">
        <v>4490</v>
      </c>
      <c r="JC368" s="45">
        <f t="shared" si="1869"/>
        <v>31</v>
      </c>
      <c r="JD368" s="43">
        <v>127</v>
      </c>
      <c r="JE368" s="45">
        <f t="shared" si="1870"/>
        <v>1</v>
      </c>
      <c r="JF368" s="45">
        <v>8</v>
      </c>
      <c r="JG368" s="45">
        <f t="shared" si="1871"/>
        <v>1</v>
      </c>
      <c r="JH368" s="43">
        <v>0</v>
      </c>
      <c r="JI368" s="63" t="str">
        <f t="shared" si="1872"/>
        <v>サンリオケープポーチ</v>
      </c>
      <c r="JJ368" s="67">
        <f t="shared" si="1873"/>
        <v>1100</v>
      </c>
      <c r="JK368" s="43">
        <f t="shared" si="1874"/>
        <v>1100</v>
      </c>
      <c r="JL368" s="46">
        <f t="shared" si="1875"/>
        <v>0.35483870967741937</v>
      </c>
      <c r="JM368" s="37"/>
      <c r="JN368" s="29"/>
      <c r="JO368" s="47"/>
      <c r="JP368" s="43">
        <v>5827</v>
      </c>
      <c r="JQ368" s="45">
        <f t="shared" si="1876"/>
        <v>33</v>
      </c>
      <c r="JR368" s="43">
        <v>124</v>
      </c>
      <c r="JS368" s="45">
        <f t="shared" si="1877"/>
        <v>3</v>
      </c>
      <c r="JT368" s="45">
        <v>8</v>
      </c>
      <c r="JU368" s="45">
        <f t="shared" si="1878"/>
        <v>3</v>
      </c>
      <c r="JV368" s="43">
        <v>0</v>
      </c>
      <c r="JW368" s="63" t="str">
        <f t="shared" si="1879"/>
        <v>モンチッチマスコット2</v>
      </c>
      <c r="JX368" s="67">
        <f t="shared" si="1880"/>
        <v>539</v>
      </c>
      <c r="JY368" s="43">
        <f t="shared" si="1881"/>
        <v>1617</v>
      </c>
      <c r="JZ368" s="46">
        <f t="shared" si="1882"/>
        <v>0.49</v>
      </c>
      <c r="KA368" s="37"/>
      <c r="KB368" s="51"/>
      <c r="KC368" s="47"/>
      <c r="KD368" s="43">
        <v>10782</v>
      </c>
      <c r="KE368" s="45">
        <f>IF(KD368="","",KD368-KD364)</f>
        <v>24</v>
      </c>
      <c r="KF368" s="43">
        <v>303</v>
      </c>
      <c r="KG368" s="45">
        <f>IF(KF368="","",KF368-KF364)</f>
        <v>2</v>
      </c>
      <c r="KH368" s="45">
        <v>12</v>
      </c>
      <c r="KI368" s="45">
        <f>IF(KH368="","",KH364+KJ364-KH368)</f>
        <v>2</v>
      </c>
      <c r="KJ368" s="43"/>
      <c r="KK368" s="63" t="str">
        <f>IF(KD368="","",KK364)</f>
        <v>サンリオ型押しマルチケース</v>
      </c>
      <c r="KL368" s="67">
        <f>IF(KE368="","",KL364)</f>
        <v>660</v>
      </c>
      <c r="KM368" s="43">
        <f>IF(KH368="","",KI368*KL368)</f>
        <v>1320</v>
      </c>
      <c r="KN368" s="46">
        <f>IF(KI368="","",KM368/(KE368*100))</f>
        <v>0.55000000000000004</v>
      </c>
      <c r="KO368" s="37"/>
      <c r="KP368" s="29"/>
      <c r="KQ368" s="47"/>
      <c r="KR368" s="43">
        <v>2558</v>
      </c>
      <c r="KS368" s="45">
        <f>IF(KR368="","",KR368-KR364)</f>
        <v>15</v>
      </c>
      <c r="KT368" s="43">
        <v>53</v>
      </c>
      <c r="KU368" s="45">
        <f>IF(KT368="","",KT368-KT364)</f>
        <v>2</v>
      </c>
      <c r="KV368" s="45">
        <v>27</v>
      </c>
      <c r="KW368" s="45">
        <f>IF(KV368="","",KV364+KX364-KV368)</f>
        <v>2</v>
      </c>
      <c r="KX368" s="43">
        <v>5</v>
      </c>
      <c r="KY368" s="63" t="str">
        <f>IF(KR368="","",KY364)</f>
        <v>ラブブマスコット</v>
      </c>
      <c r="KZ368" s="67">
        <f>IF(KS368="","",KZ364)</f>
        <v>500</v>
      </c>
      <c r="LA368" s="43">
        <f>IF(KV368="","",KW368*KZ368)</f>
        <v>1000</v>
      </c>
      <c r="LB368" s="46">
        <f>IF(KW368="","",LA368/(KS368*100))</f>
        <v>0.66666666666666663</v>
      </c>
      <c r="LC368" s="37"/>
      <c r="LD368" s="29"/>
      <c r="LE368" s="75"/>
      <c r="LF368" s="76"/>
      <c r="LG368" s="76"/>
      <c r="LH368" s="76">
        <v>1166</v>
      </c>
      <c r="LI368" s="76">
        <v>0</v>
      </c>
      <c r="LJ368" s="77">
        <v>2</v>
      </c>
      <c r="LK368" s="76">
        <v>0</v>
      </c>
      <c r="LL368" s="76"/>
      <c r="LM368" s="78" t="str">
        <f>IF(LF366="","",LM365)</f>
        <v>バイキンティッシュカバー、アンパンぬいぐるみ</v>
      </c>
      <c r="LN368" s="79">
        <f>IF(LG366="","",LN365)</f>
        <v>1000</v>
      </c>
      <c r="LO368" s="76">
        <f t="shared" si="1825"/>
        <v>0</v>
      </c>
      <c r="LP368" s="80"/>
      <c r="LQ368" s="37"/>
      <c r="LR368" s="29"/>
      <c r="LS368" s="52">
        <f t="shared" si="1797"/>
        <v>46025</v>
      </c>
      <c r="LT368" s="45">
        <v>21935</v>
      </c>
      <c r="LU368" s="45">
        <f t="shared" si="1798"/>
        <v>161</v>
      </c>
      <c r="LV368" s="45">
        <v>1097</v>
      </c>
      <c r="LW368" s="45">
        <f t="shared" si="1799"/>
        <v>8</v>
      </c>
      <c r="LX368" s="45">
        <v>18</v>
      </c>
      <c r="LY368" s="45">
        <f t="shared" si="1800"/>
        <v>7</v>
      </c>
      <c r="LZ368" s="45">
        <v>2</v>
      </c>
      <c r="MA368" s="43"/>
      <c r="MB368" s="43">
        <f t="shared" si="1801"/>
        <v>1100</v>
      </c>
      <c r="MC368" s="45">
        <f t="shared" si="1802"/>
        <v>7700</v>
      </c>
      <c r="MD368" s="46">
        <f t="shared" si="1803"/>
        <v>0.47826086956521741</v>
      </c>
      <c r="ME368" s="37"/>
      <c r="MF368" s="29"/>
      <c r="MG368" s="52">
        <f t="shared" si="1804"/>
        <v>46025</v>
      </c>
      <c r="MH368" s="45">
        <v>8966</v>
      </c>
      <c r="MI368" s="45">
        <f t="shared" si="1805"/>
        <v>221</v>
      </c>
      <c r="MJ368" s="45">
        <v>399</v>
      </c>
      <c r="MK368" s="45">
        <f t="shared" si="1806"/>
        <v>2</v>
      </c>
      <c r="ML368" s="45">
        <v>42</v>
      </c>
      <c r="MM368" s="45">
        <f t="shared" si="1807"/>
        <v>3</v>
      </c>
      <c r="MN368" s="45">
        <v>6</v>
      </c>
      <c r="MO368" s="43"/>
      <c r="MP368" s="43">
        <f t="shared" si="1808"/>
        <v>1100</v>
      </c>
      <c r="MQ368" s="45">
        <f t="shared" si="1809"/>
        <v>3300</v>
      </c>
      <c r="MR368" s="46">
        <f t="shared" si="1810"/>
        <v>0.14932126696832579</v>
      </c>
      <c r="MS368" s="37"/>
      <c r="MT368" s="29"/>
      <c r="MU368" s="52">
        <f t="shared" si="1811"/>
        <v>46025</v>
      </c>
      <c r="MV368" s="45">
        <v>11464</v>
      </c>
      <c r="MW368" s="69">
        <f t="shared" si="1812"/>
        <v>14</v>
      </c>
      <c r="MX368" s="45">
        <v>437</v>
      </c>
      <c r="MY368" s="45">
        <f t="shared" si="1813"/>
        <v>1</v>
      </c>
      <c r="MZ368" s="45">
        <v>19</v>
      </c>
      <c r="NA368" s="45">
        <f t="shared" si="1814"/>
        <v>1</v>
      </c>
      <c r="NB368" s="45">
        <v>4</v>
      </c>
      <c r="NC368" s="43"/>
      <c r="ND368" s="43">
        <f t="shared" si="1815"/>
        <v>715</v>
      </c>
      <c r="NE368" s="45">
        <f t="shared" si="1816"/>
        <v>715</v>
      </c>
      <c r="NF368" s="46">
        <f t="shared" si="1817"/>
        <v>0.51071428571428568</v>
      </c>
      <c r="NG368" s="37"/>
      <c r="NH368" s="29"/>
      <c r="NI368" s="52">
        <f t="shared" si="1818"/>
        <v>46025</v>
      </c>
      <c r="NJ368" s="45">
        <v>12362</v>
      </c>
      <c r="NK368" s="45">
        <f t="shared" si="1819"/>
        <v>148</v>
      </c>
      <c r="NL368" s="45">
        <v>224</v>
      </c>
      <c r="NM368" s="45">
        <f t="shared" si="1820"/>
        <v>0</v>
      </c>
      <c r="NN368" s="45">
        <v>42</v>
      </c>
      <c r="NO368" s="45">
        <f t="shared" si="1821"/>
        <v>0</v>
      </c>
      <c r="NP368" s="45">
        <v>0</v>
      </c>
      <c r="NQ368" s="43"/>
      <c r="NR368" s="43">
        <f t="shared" si="1822"/>
        <v>1100</v>
      </c>
      <c r="NS368" s="45">
        <f t="shared" si="1823"/>
        <v>0</v>
      </c>
      <c r="NT368" s="46">
        <f t="shared" si="1824"/>
        <v>0</v>
      </c>
      <c r="NU368" s="37"/>
    </row>
    <row r="369" spans="1:385" ht="15" customHeight="1" thickTop="1" x14ac:dyDescent="0.25">
      <c r="A369" s="38">
        <v>46026</v>
      </c>
      <c r="B369" s="39">
        <f>IF(A369="","",SUM(J369,LG381,AL369,DR369,AZ369,DD369,LU369,NK369,MW369,MI369,X369,FH369,FV369,GJ369,EF369,ET369)+SUM(GY387:GY388)+SUM(HM387:HM390)+SUM(CP387:CP390)+SUM(BN387:BN390)+SUM(KS387:KS390)+SUM(KE387:KE390)+SUM(CB387:CB390)+SUM(IA387:IA390)+SUM(IO387:IO390)+SUM(JC387:JC390)+SUM(JQ387:JQ390))</f>
        <v>2086</v>
      </c>
      <c r="C369" s="40">
        <f>IF(A369="","",SUM(J369,X369,AL369,AZ369)+SUM(KE387:KE390)+SUM(KS387:KS390)+SUM(BN387:BN390))</f>
        <v>830</v>
      </c>
      <c r="D369" s="40">
        <f>IF(A369="","",SUM(DD369,DR369)+SUM(CB387:CB390)+SUM(CP387:CP390))</f>
        <v>233</v>
      </c>
      <c r="E369" s="41">
        <f>IF(A369="","",SUM(NK369,MW369,MI369,LU369,LG381)+SUM(IA387:IA390)+SUM(IO387:IO390)+SUM(JC387:JC390)+SUM(JQ387:JQ390))</f>
        <v>608</v>
      </c>
      <c r="F369" s="41">
        <f>IF(B369="","",SUM(FH369,FV369,GJ369)+SUM(HM387:HM390)+SUM(GY387:GY388))</f>
        <v>333</v>
      </c>
      <c r="G369" s="40">
        <f>IF(A369="","",SUM(EF369,ET369))</f>
        <v>82</v>
      </c>
      <c r="H369" s="42"/>
      <c r="I369" s="45">
        <v>5195</v>
      </c>
      <c r="J369" s="45">
        <f t="shared" si="1721"/>
        <v>50</v>
      </c>
      <c r="K369" s="45">
        <v>167</v>
      </c>
      <c r="L369" s="45">
        <f t="shared" si="1722"/>
        <v>3</v>
      </c>
      <c r="M369" s="45">
        <v>40</v>
      </c>
      <c r="N369" s="45">
        <f t="shared" si="1723"/>
        <v>3</v>
      </c>
      <c r="O369" s="45"/>
      <c r="P369" s="43"/>
      <c r="Q369" s="43">
        <f t="shared" si="1724"/>
        <v>855</v>
      </c>
      <c r="R369" s="45">
        <f t="shared" si="1725"/>
        <v>2565</v>
      </c>
      <c r="S369" s="46">
        <f t="shared" si="1726"/>
        <v>0.51300000000000001</v>
      </c>
      <c r="T369" s="37"/>
      <c r="U369" s="29"/>
      <c r="V369" s="52">
        <f t="shared" si="1727"/>
        <v>46026</v>
      </c>
      <c r="W369" s="45">
        <v>14260</v>
      </c>
      <c r="X369" s="45">
        <f t="shared" si="1728"/>
        <v>155</v>
      </c>
      <c r="Y369" s="45">
        <v>541</v>
      </c>
      <c r="Z369" s="45">
        <f t="shared" si="1729"/>
        <v>5</v>
      </c>
      <c r="AA369" s="45">
        <v>10</v>
      </c>
      <c r="AB369" s="45">
        <f t="shared" si="1730"/>
        <v>6</v>
      </c>
      <c r="AC369" s="45">
        <v>3</v>
      </c>
      <c r="AD369" s="43"/>
      <c r="AE369" s="43">
        <f t="shared" si="1731"/>
        <v>1026</v>
      </c>
      <c r="AF369" s="45">
        <f t="shared" si="1732"/>
        <v>6156</v>
      </c>
      <c r="AG369" s="46">
        <f t="shared" si="1733"/>
        <v>0.39716129032258063</v>
      </c>
      <c r="AH369" s="37"/>
      <c r="AI369" s="29"/>
      <c r="AJ369" s="52">
        <f t="shared" si="1734"/>
        <v>46026</v>
      </c>
      <c r="AK369" s="45">
        <v>17870</v>
      </c>
      <c r="AL369" s="45">
        <f t="shared" si="1735"/>
        <v>114</v>
      </c>
      <c r="AM369" s="45">
        <v>370</v>
      </c>
      <c r="AN369" s="45">
        <f t="shared" si="1736"/>
        <v>0</v>
      </c>
      <c r="AO369" s="45">
        <v>21</v>
      </c>
      <c r="AP369" s="45">
        <f t="shared" si="1737"/>
        <v>0</v>
      </c>
      <c r="AQ369" s="45">
        <v>6</v>
      </c>
      <c r="AR369" s="43"/>
      <c r="AS369" s="43">
        <f t="shared" si="1738"/>
        <v>880</v>
      </c>
      <c r="AT369" s="45">
        <f t="shared" si="1739"/>
        <v>0</v>
      </c>
      <c r="AU369" s="46">
        <f t="shared" si="1740"/>
        <v>0</v>
      </c>
      <c r="AV369" s="37"/>
      <c r="AW369" s="29"/>
      <c r="AX369" s="52">
        <f t="shared" si="1741"/>
        <v>46026</v>
      </c>
      <c r="AY369" s="45">
        <v>20121</v>
      </c>
      <c r="AZ369" s="45">
        <f t="shared" si="1742"/>
        <v>139</v>
      </c>
      <c r="BA369" s="45">
        <v>570</v>
      </c>
      <c r="BB369" s="45">
        <f t="shared" si="1743"/>
        <v>3</v>
      </c>
      <c r="BC369" s="45">
        <v>0</v>
      </c>
      <c r="BD369" s="45">
        <f t="shared" si="1744"/>
        <v>3</v>
      </c>
      <c r="BE369" s="45">
        <v>4</v>
      </c>
      <c r="BF369" s="43"/>
      <c r="BG369" s="43">
        <f t="shared" si="1745"/>
        <v>1500</v>
      </c>
      <c r="BH369" s="45">
        <f t="shared" si="1746"/>
        <v>4500</v>
      </c>
      <c r="BI369" s="46">
        <f t="shared" si="1747"/>
        <v>0.32374100719424459</v>
      </c>
      <c r="BJ369" s="37" t="s">
        <v>799</v>
      </c>
      <c r="BK369" s="29"/>
      <c r="BL369" s="47"/>
      <c r="BM369" s="45">
        <v>2893</v>
      </c>
      <c r="BN369" s="45">
        <f t="shared" si="1826"/>
        <v>47</v>
      </c>
      <c r="BO369" s="45">
        <v>52</v>
      </c>
      <c r="BP369" s="45">
        <f t="shared" si="1827"/>
        <v>3</v>
      </c>
      <c r="BQ369" s="45">
        <v>19</v>
      </c>
      <c r="BR369" s="45">
        <f t="shared" si="1828"/>
        <v>5</v>
      </c>
      <c r="BS369" s="27"/>
      <c r="BT369" s="63" t="str">
        <f t="shared" si="1829"/>
        <v>ラブブキーホルダー</v>
      </c>
      <c r="BU369" s="67">
        <f t="shared" si="1830"/>
        <v>0</v>
      </c>
      <c r="BV369" s="45">
        <f t="shared" si="1831"/>
        <v>0</v>
      </c>
      <c r="BW369" s="46">
        <f t="shared" si="1832"/>
        <v>0</v>
      </c>
      <c r="BX369" s="37"/>
      <c r="BY369" s="57"/>
      <c r="BZ369" s="47"/>
      <c r="CA369" s="45">
        <v>8911</v>
      </c>
      <c r="CB369" s="45">
        <f t="shared" si="1833"/>
        <v>37</v>
      </c>
      <c r="CC369" s="45">
        <v>440</v>
      </c>
      <c r="CD369" s="45">
        <f t="shared" si="1834"/>
        <v>1</v>
      </c>
      <c r="CE369" s="45">
        <v>29</v>
      </c>
      <c r="CF369" s="45">
        <f t="shared" si="1835"/>
        <v>-2</v>
      </c>
      <c r="CG369" s="27"/>
      <c r="CH369" s="63" t="str">
        <f t="shared" ref="CH369:CH388" si="1883">IF(CA369="","",CH365)</f>
        <v>ラブブマスコット</v>
      </c>
      <c r="CI369" s="67">
        <f t="shared" ref="CI369:CI388" si="1884">IF(CB369="","",CI365)</f>
        <v>250</v>
      </c>
      <c r="CJ369" s="45">
        <f t="shared" si="1836"/>
        <v>-500</v>
      </c>
      <c r="CK369" s="46">
        <f t="shared" si="1837"/>
        <v>-0.13513513513513514</v>
      </c>
      <c r="CL369" s="37"/>
      <c r="CM369" s="29"/>
      <c r="CN369" s="47"/>
      <c r="CO369" s="45">
        <v>3433</v>
      </c>
      <c r="CP369" s="45">
        <f t="shared" si="1838"/>
        <v>60</v>
      </c>
      <c r="CQ369" s="45">
        <v>116</v>
      </c>
      <c r="CR369" s="45">
        <f t="shared" si="1839"/>
        <v>2</v>
      </c>
      <c r="CS369" s="45">
        <v>28</v>
      </c>
      <c r="CT369" s="45">
        <f t="shared" si="1840"/>
        <v>2</v>
      </c>
      <c r="CU369" s="27">
        <v>0</v>
      </c>
      <c r="CV369" s="63" t="str">
        <f t="shared" si="1841"/>
        <v>ラブブキーホルダー</v>
      </c>
      <c r="CW369" s="67">
        <f t="shared" si="1842"/>
        <v>200</v>
      </c>
      <c r="CX369" s="45">
        <f t="shared" si="1843"/>
        <v>400</v>
      </c>
      <c r="CY369" s="46">
        <f t="shared" si="1844"/>
        <v>6.6666666666666666E-2</v>
      </c>
      <c r="CZ369" s="37"/>
      <c r="DA369" s="29"/>
      <c r="DB369" s="52">
        <f t="shared" si="1748"/>
        <v>46026</v>
      </c>
      <c r="DC369" s="45">
        <v>30531</v>
      </c>
      <c r="DD369" s="45">
        <f t="shared" si="1749"/>
        <v>14</v>
      </c>
      <c r="DE369" s="45">
        <v>1538</v>
      </c>
      <c r="DF369" s="45">
        <f t="shared" si="1750"/>
        <v>0</v>
      </c>
      <c r="DG369" s="45">
        <v>13</v>
      </c>
      <c r="DH369" s="45">
        <f t="shared" si="1751"/>
        <v>0</v>
      </c>
      <c r="DI369" s="45">
        <v>0</v>
      </c>
      <c r="DJ369" s="43"/>
      <c r="DK369" s="43">
        <f t="shared" si="1752"/>
        <v>715</v>
      </c>
      <c r="DL369" s="45">
        <f t="shared" si="1753"/>
        <v>0</v>
      </c>
      <c r="DM369" s="46">
        <f t="shared" si="1754"/>
        <v>0</v>
      </c>
      <c r="DN369" s="37"/>
      <c r="DO369" s="29"/>
      <c r="DP369" s="52">
        <f t="shared" si="1755"/>
        <v>46026</v>
      </c>
      <c r="DQ369" s="45">
        <v>9535</v>
      </c>
      <c r="DR369" s="45">
        <f t="shared" si="1756"/>
        <v>68</v>
      </c>
      <c r="DS369" s="45">
        <v>271</v>
      </c>
      <c r="DT369" s="45">
        <f t="shared" si="1757"/>
        <v>3</v>
      </c>
      <c r="DU369" s="45">
        <v>39</v>
      </c>
      <c r="DV369" s="45">
        <f t="shared" si="1758"/>
        <v>3</v>
      </c>
      <c r="DW369" s="45">
        <v>0</v>
      </c>
      <c r="DX369" s="43"/>
      <c r="DY369" s="43">
        <f t="shared" si="1759"/>
        <v>726</v>
      </c>
      <c r="DZ369" s="45">
        <f t="shared" si="1760"/>
        <v>2178</v>
      </c>
      <c r="EA369" s="46">
        <f t="shared" si="1761"/>
        <v>0.32029411764705884</v>
      </c>
      <c r="EB369" s="37"/>
      <c r="EC369" s="29"/>
      <c r="ED369" s="52">
        <f t="shared" si="1762"/>
        <v>46026</v>
      </c>
      <c r="EE369" s="45">
        <v>1569</v>
      </c>
      <c r="EF369" s="45">
        <f t="shared" si="1763"/>
        <v>48</v>
      </c>
      <c r="EG369" s="45">
        <v>37</v>
      </c>
      <c r="EH369" s="45">
        <f t="shared" si="1764"/>
        <v>1</v>
      </c>
      <c r="EI369" s="45">
        <v>44</v>
      </c>
      <c r="EJ369" s="45">
        <f t="shared" si="1765"/>
        <v>1</v>
      </c>
      <c r="EK369" s="45">
        <v>0</v>
      </c>
      <c r="EL369" s="43"/>
      <c r="EM369" s="43">
        <f t="shared" si="1766"/>
        <v>935</v>
      </c>
      <c r="EN369" s="45">
        <f t="shared" si="1767"/>
        <v>935</v>
      </c>
      <c r="EO369" s="46">
        <f t="shared" si="1768"/>
        <v>0.19479166666666667</v>
      </c>
      <c r="EP369" s="37"/>
      <c r="EQ369" s="29"/>
      <c r="ER369" s="52">
        <f t="shared" si="1769"/>
        <v>46026</v>
      </c>
      <c r="ES369" s="45">
        <v>682</v>
      </c>
      <c r="ET369" s="45">
        <f t="shared" si="1770"/>
        <v>34</v>
      </c>
      <c r="EU369" s="45">
        <v>21</v>
      </c>
      <c r="EV369" s="45">
        <f t="shared" si="1771"/>
        <v>0</v>
      </c>
      <c r="EW369" s="45">
        <v>11</v>
      </c>
      <c r="EX369" s="45">
        <f t="shared" si="1772"/>
        <v>0</v>
      </c>
      <c r="EY369" s="45">
        <v>0</v>
      </c>
      <c r="EZ369" s="43"/>
      <c r="FA369" s="43">
        <f t="shared" si="1773"/>
        <v>700</v>
      </c>
      <c r="FB369" s="45">
        <f t="shared" si="1774"/>
        <v>0</v>
      </c>
      <c r="FC369" s="46">
        <f t="shared" si="1775"/>
        <v>0</v>
      </c>
      <c r="FD369" s="37"/>
      <c r="FE369" s="60"/>
      <c r="FF369" s="52">
        <f t="shared" si="1776"/>
        <v>46026</v>
      </c>
      <c r="FG369" s="45">
        <v>2734</v>
      </c>
      <c r="FH369" s="45">
        <f t="shared" si="1777"/>
        <v>28</v>
      </c>
      <c r="FI369" s="45">
        <v>342</v>
      </c>
      <c r="FJ369" s="45">
        <f t="shared" si="1778"/>
        <v>2</v>
      </c>
      <c r="FK369" s="45">
        <v>38</v>
      </c>
      <c r="FL369" s="45">
        <f t="shared" si="1779"/>
        <v>2</v>
      </c>
      <c r="FM369" s="45">
        <v>20</v>
      </c>
      <c r="FN369" s="43"/>
      <c r="FO369" s="43">
        <f t="shared" si="1780"/>
        <v>280</v>
      </c>
      <c r="FP369" s="45">
        <f t="shared" si="1781"/>
        <v>560</v>
      </c>
      <c r="FQ369" s="46">
        <f t="shared" si="1782"/>
        <v>0.2</v>
      </c>
      <c r="FR369" s="37"/>
      <c r="FS369" s="29"/>
      <c r="FT369" s="52">
        <f t="shared" si="1783"/>
        <v>46026</v>
      </c>
      <c r="FU369" s="45">
        <v>2362</v>
      </c>
      <c r="FV369" s="45">
        <f t="shared" si="1784"/>
        <v>17</v>
      </c>
      <c r="FW369" s="45">
        <v>183</v>
      </c>
      <c r="FX369" s="45">
        <f t="shared" si="1785"/>
        <v>1</v>
      </c>
      <c r="FY369" s="45">
        <v>335</v>
      </c>
      <c r="FZ369" s="45">
        <f t="shared" si="1786"/>
        <v>5</v>
      </c>
      <c r="GA369" s="45">
        <v>0</v>
      </c>
      <c r="GB369" s="43"/>
      <c r="GC369" s="43">
        <f t="shared" si="1787"/>
        <v>200</v>
      </c>
      <c r="GD369" s="45">
        <f t="shared" si="1788"/>
        <v>1000</v>
      </c>
      <c r="GE369" s="46">
        <f t="shared" si="1789"/>
        <v>0.58823529411764708</v>
      </c>
      <c r="GF369" s="37"/>
      <c r="GG369" s="29"/>
      <c r="GH369" s="52">
        <f t="shared" si="1790"/>
        <v>46026</v>
      </c>
      <c r="GI369" s="45">
        <v>506</v>
      </c>
      <c r="GJ369" s="45">
        <f t="shared" si="1791"/>
        <v>7</v>
      </c>
      <c r="GK369" s="45">
        <v>48</v>
      </c>
      <c r="GL369" s="45">
        <f t="shared" si="1792"/>
        <v>0</v>
      </c>
      <c r="GM369" s="45">
        <v>54</v>
      </c>
      <c r="GN369" s="45">
        <f t="shared" si="1793"/>
        <v>0</v>
      </c>
      <c r="GO369" s="45">
        <v>0</v>
      </c>
      <c r="GP369" s="43"/>
      <c r="GQ369" s="43">
        <f t="shared" si="1794"/>
        <v>420</v>
      </c>
      <c r="GR369" s="45">
        <f t="shared" si="1795"/>
        <v>0</v>
      </c>
      <c r="GS369" s="46">
        <f t="shared" si="1796"/>
        <v>0</v>
      </c>
      <c r="GT369" s="37" t="s">
        <v>331</v>
      </c>
      <c r="GU369" s="61"/>
      <c r="GV369" s="47"/>
      <c r="GW369" s="30"/>
      <c r="GX369" s="45"/>
      <c r="GY369" s="45" t="str">
        <f t="shared" si="1845"/>
        <v/>
      </c>
      <c r="GZ369" s="45"/>
      <c r="HA369" s="45" t="str">
        <f t="shared" si="1846"/>
        <v/>
      </c>
      <c r="HB369" s="45">
        <v>12</v>
      </c>
      <c r="HC369" s="45">
        <f t="shared" si="1847"/>
        <v>0</v>
      </c>
      <c r="HD369" s="27"/>
      <c r="HE369" s="63" t="str">
        <f>IF(GX367="","",HE365)</f>
        <v>アンパンおべんとパズル</v>
      </c>
      <c r="HF369" s="67">
        <f>IF(GX367="","",HF365)</f>
        <v>1100</v>
      </c>
      <c r="HG369" s="45">
        <f t="shared" si="1848"/>
        <v>0</v>
      </c>
      <c r="HH369" s="46">
        <f>IF(HC369="","",HG369/(GY368*100))</f>
        <v>0</v>
      </c>
      <c r="HI369" s="37"/>
      <c r="HK369" s="47"/>
      <c r="HL369" s="45">
        <v>1397</v>
      </c>
      <c r="HM369" s="45">
        <f t="shared" si="1849"/>
        <v>40</v>
      </c>
      <c r="HN369" s="45">
        <v>32</v>
      </c>
      <c r="HO369" s="45">
        <f t="shared" si="1850"/>
        <v>8</v>
      </c>
      <c r="HP369" s="45">
        <v>35</v>
      </c>
      <c r="HQ369" s="45">
        <f t="shared" si="1851"/>
        <v>8</v>
      </c>
      <c r="HR369" s="27"/>
      <c r="HS369" s="63" t="str">
        <f t="shared" si="1852"/>
        <v>ゲームアーク</v>
      </c>
      <c r="HT369" s="67">
        <f t="shared" si="1853"/>
        <v>600</v>
      </c>
      <c r="HU369" s="45">
        <f t="shared" si="1854"/>
        <v>4800</v>
      </c>
      <c r="HV369" s="46">
        <f t="shared" si="1855"/>
        <v>1.2</v>
      </c>
      <c r="HW369" s="37"/>
      <c r="HX369" s="360"/>
      <c r="HY369" s="47"/>
      <c r="HZ369" s="45">
        <v>6521</v>
      </c>
      <c r="IA369" s="45">
        <f t="shared" si="1856"/>
        <v>65</v>
      </c>
      <c r="IB369" s="45">
        <v>147</v>
      </c>
      <c r="IC369" s="45">
        <f t="shared" si="1857"/>
        <v>4</v>
      </c>
      <c r="ID369" s="45">
        <v>21</v>
      </c>
      <c r="IE369" s="45">
        <f t="shared" si="1858"/>
        <v>3</v>
      </c>
      <c r="IF369" s="27">
        <v>0</v>
      </c>
      <c r="IG369" s="63" t="str">
        <f t="shared" si="1859"/>
        <v>ラブブマスコット</v>
      </c>
      <c r="IH369" s="67">
        <f t="shared" si="1859"/>
        <v>250</v>
      </c>
      <c r="II369" s="45">
        <f t="shared" si="1860"/>
        <v>750</v>
      </c>
      <c r="IJ369" s="46">
        <f t="shared" si="1861"/>
        <v>0.11538461538461539</v>
      </c>
      <c r="IK369" s="37"/>
      <c r="IL369" s="29"/>
      <c r="IM369" s="47"/>
      <c r="IN369" s="45">
        <v>4536</v>
      </c>
      <c r="IO369" s="45">
        <f t="shared" si="1862"/>
        <v>49</v>
      </c>
      <c r="IP369" s="45">
        <v>287</v>
      </c>
      <c r="IQ369" s="45">
        <f t="shared" si="1863"/>
        <v>4</v>
      </c>
      <c r="IR369" s="45">
        <v>55</v>
      </c>
      <c r="IS369" s="45">
        <f t="shared" si="1864"/>
        <v>11</v>
      </c>
      <c r="IT369" s="27">
        <v>30</v>
      </c>
      <c r="IU369" s="63" t="str">
        <f t="shared" si="1865"/>
        <v>アングリーキーホルダー</v>
      </c>
      <c r="IV369" s="67">
        <f t="shared" si="1866"/>
        <v>200</v>
      </c>
      <c r="IW369" s="45">
        <f t="shared" si="1867"/>
        <v>2200</v>
      </c>
      <c r="IX369" s="46">
        <f t="shared" si="1868"/>
        <v>0.44897959183673469</v>
      </c>
      <c r="IY369" s="37"/>
      <c r="IZ369" s="61"/>
      <c r="JA369" s="47"/>
      <c r="JB369" s="45">
        <v>7862</v>
      </c>
      <c r="JC369" s="45">
        <f t="shared" si="1869"/>
        <v>73</v>
      </c>
      <c r="JD369" s="45">
        <v>459</v>
      </c>
      <c r="JE369" s="45">
        <f t="shared" si="1870"/>
        <v>5</v>
      </c>
      <c r="JF369" s="45">
        <v>70</v>
      </c>
      <c r="JG369" s="45">
        <f t="shared" si="1871"/>
        <v>6</v>
      </c>
      <c r="JH369" s="27">
        <v>0</v>
      </c>
      <c r="JI369" s="63" t="str">
        <f t="shared" si="1872"/>
        <v>AIモンスターラバー</v>
      </c>
      <c r="JJ369" s="67">
        <f t="shared" si="1873"/>
        <v>250</v>
      </c>
      <c r="JK369" s="45">
        <f t="shared" si="1874"/>
        <v>1500</v>
      </c>
      <c r="JL369" s="46">
        <f t="shared" si="1875"/>
        <v>0.20547945205479451</v>
      </c>
      <c r="JM369" s="37"/>
      <c r="JN369" s="29"/>
      <c r="JO369" s="47"/>
      <c r="JP369" s="45">
        <v>6257</v>
      </c>
      <c r="JQ369" s="45">
        <f t="shared" si="1876"/>
        <v>31</v>
      </c>
      <c r="JR369" s="45">
        <v>295</v>
      </c>
      <c r="JS369" s="45">
        <f t="shared" si="1877"/>
        <v>2</v>
      </c>
      <c r="JT369" s="45">
        <v>8</v>
      </c>
      <c r="JU369" s="45">
        <f t="shared" si="1878"/>
        <v>2</v>
      </c>
      <c r="JV369" s="27">
        <v>4</v>
      </c>
      <c r="JW369" s="63" t="str">
        <f t="shared" si="1879"/>
        <v>サンリオホワイトマスコット</v>
      </c>
      <c r="JX369" s="67">
        <f t="shared" si="1880"/>
        <v>660</v>
      </c>
      <c r="JY369" s="45">
        <f t="shared" si="1881"/>
        <v>1320</v>
      </c>
      <c r="JZ369" s="46">
        <f t="shared" si="1882"/>
        <v>0.4258064516129032</v>
      </c>
      <c r="KA369" s="37"/>
      <c r="KB369" s="51"/>
      <c r="KC369" s="47"/>
      <c r="KD369" s="45">
        <v>12678</v>
      </c>
      <c r="KE369" s="45">
        <f>IF(KD369="","",KD369-KD365)</f>
        <v>51</v>
      </c>
      <c r="KF369" s="45">
        <v>636</v>
      </c>
      <c r="KG369" s="45">
        <f>IF(KF369="","",KF369-KF365)</f>
        <v>2</v>
      </c>
      <c r="KH369" s="45">
        <v>7</v>
      </c>
      <c r="KI369" s="45">
        <f>IF(KH369="","",KH365+KJ365-KH369)</f>
        <v>2</v>
      </c>
      <c r="KJ369" s="27">
        <v>3</v>
      </c>
      <c r="KK369" s="63" t="str">
        <f>IF(KD369="","",KK365)</f>
        <v>サンリオ豹柄キーケース</v>
      </c>
      <c r="KL369" s="67">
        <f>IF(KE369="","",KL365)</f>
        <v>0</v>
      </c>
      <c r="KM369" s="45">
        <f>IF(KH369="","",KI369*KL369)</f>
        <v>0</v>
      </c>
      <c r="KN369" s="46">
        <f>IF(KI369="","",KM369/(KE369*100))</f>
        <v>0</v>
      </c>
      <c r="KO369" s="37"/>
      <c r="KP369" s="29"/>
      <c r="KQ369" s="47"/>
      <c r="KR369" s="45">
        <v>2184</v>
      </c>
      <c r="KS369" s="45">
        <f>IF(KR369="","",KR369-KR365)</f>
        <v>91</v>
      </c>
      <c r="KT369" s="45">
        <v>105</v>
      </c>
      <c r="KU369" s="45">
        <f>IF(KT369="","",KT369-KT365)</f>
        <v>0</v>
      </c>
      <c r="KV369" s="45">
        <v>36</v>
      </c>
      <c r="KW369" s="45">
        <f>IF(KV369="","",KV365+KX365-KV369)</f>
        <v>0</v>
      </c>
      <c r="KX369" s="27">
        <v>0</v>
      </c>
      <c r="KY369" s="63" t="str">
        <f>IF(KR369="","",KY365)</f>
        <v>ゲームアーク</v>
      </c>
      <c r="KZ369" s="67">
        <f>IF(KS369="","",KZ365)</f>
        <v>500</v>
      </c>
      <c r="LA369" s="45">
        <f>IF(KV369="","",KW369*KZ369)</f>
        <v>0</v>
      </c>
      <c r="LB369" s="46">
        <f>IF(KW369="","",LA369/(KS369*100))</f>
        <v>0</v>
      </c>
      <c r="LC369" s="37"/>
      <c r="LD369" s="29"/>
      <c r="LE369" s="52">
        <f>IF(A365="","",A365)</f>
        <v>46017</v>
      </c>
      <c r="LF369" s="43">
        <v>69863</v>
      </c>
      <c r="LG369" s="86">
        <f>IF(LF369="","",LF369-LF366)</f>
        <v>126</v>
      </c>
      <c r="LH369" s="43">
        <v>445</v>
      </c>
      <c r="LI369" s="43">
        <f t="shared" ref="LI369:LI404" si="1885">IF(LH369="","",LH369-LH366)</f>
        <v>0</v>
      </c>
      <c r="LJ369" s="43">
        <v>2</v>
      </c>
      <c r="LK369" s="87">
        <f t="shared" ref="LK369:LK404" si="1886">IF(LJ369="","",LJ366+LL366-LJ369)</f>
        <v>0</v>
      </c>
      <c r="LL369" s="43"/>
      <c r="LM369" s="65" t="str">
        <f>IF(LF369="","",LM366)</f>
        <v>スヌーピーぬいぐるみ、コキンちゃん</v>
      </c>
      <c r="LN369" s="48">
        <f>IF(LG369="","",LN366)</f>
        <v>1000</v>
      </c>
      <c r="LO369" s="87">
        <f t="shared" si="1825"/>
        <v>0</v>
      </c>
      <c r="LP369" s="53"/>
      <c r="LQ369" s="37"/>
      <c r="LR369" s="29"/>
      <c r="LS369" s="52">
        <f t="shared" si="1797"/>
        <v>46026</v>
      </c>
      <c r="LT369" s="45">
        <v>22005</v>
      </c>
      <c r="LU369" s="45">
        <f t="shared" si="1798"/>
        <v>70</v>
      </c>
      <c r="LV369" s="45">
        <v>1098</v>
      </c>
      <c r="LW369" s="45">
        <f t="shared" si="1799"/>
        <v>1</v>
      </c>
      <c r="LX369" s="45">
        <v>19</v>
      </c>
      <c r="LY369" s="45">
        <f t="shared" si="1800"/>
        <v>1</v>
      </c>
      <c r="LZ369" s="45">
        <v>0</v>
      </c>
      <c r="MA369" s="43"/>
      <c r="MB369" s="43">
        <f t="shared" si="1801"/>
        <v>1100</v>
      </c>
      <c r="MC369" s="45">
        <f t="shared" si="1802"/>
        <v>1100</v>
      </c>
      <c r="MD369" s="46">
        <f t="shared" si="1803"/>
        <v>0.15714285714285714</v>
      </c>
      <c r="ME369" s="37"/>
      <c r="MF369" s="29"/>
      <c r="MG369" s="52">
        <f t="shared" si="1804"/>
        <v>46026</v>
      </c>
      <c r="MH369" s="45">
        <v>9010</v>
      </c>
      <c r="MI369" s="45">
        <f t="shared" si="1805"/>
        <v>44</v>
      </c>
      <c r="MJ369" s="45">
        <v>400</v>
      </c>
      <c r="MK369" s="45">
        <f t="shared" si="1806"/>
        <v>1</v>
      </c>
      <c r="ML369" s="45">
        <v>47</v>
      </c>
      <c r="MM369" s="45">
        <f t="shared" si="1807"/>
        <v>1</v>
      </c>
      <c r="MN369" s="45">
        <v>0</v>
      </c>
      <c r="MO369" s="43"/>
      <c r="MP369" s="43">
        <f t="shared" si="1808"/>
        <v>1100</v>
      </c>
      <c r="MQ369" s="45">
        <f t="shared" si="1809"/>
        <v>1100</v>
      </c>
      <c r="MR369" s="46">
        <f t="shared" si="1810"/>
        <v>0.25</v>
      </c>
      <c r="MS369" s="37"/>
      <c r="MT369" s="29"/>
      <c r="MU369" s="52">
        <f t="shared" si="1811"/>
        <v>46026</v>
      </c>
      <c r="MV369" s="45">
        <v>11470</v>
      </c>
      <c r="MW369" s="69">
        <f t="shared" si="1812"/>
        <v>6</v>
      </c>
      <c r="MX369" s="45">
        <v>437</v>
      </c>
      <c r="MY369" s="45">
        <f t="shared" si="1813"/>
        <v>0</v>
      </c>
      <c r="MZ369" s="45">
        <v>23</v>
      </c>
      <c r="NA369" s="45">
        <f t="shared" si="1814"/>
        <v>0</v>
      </c>
      <c r="NB369" s="45">
        <v>6</v>
      </c>
      <c r="NC369" s="43"/>
      <c r="ND369" s="43">
        <f t="shared" si="1815"/>
        <v>715</v>
      </c>
      <c r="NE369" s="45">
        <f t="shared" si="1816"/>
        <v>0</v>
      </c>
      <c r="NF369" s="46">
        <f t="shared" si="1817"/>
        <v>0</v>
      </c>
      <c r="NG369" s="37"/>
      <c r="NH369" s="29"/>
      <c r="NI369" s="52">
        <f t="shared" si="1818"/>
        <v>46026</v>
      </c>
      <c r="NJ369" s="45">
        <v>12422</v>
      </c>
      <c r="NK369" s="45">
        <f t="shared" si="1819"/>
        <v>60</v>
      </c>
      <c r="NL369" s="45">
        <v>225</v>
      </c>
      <c r="NM369" s="45">
        <f t="shared" si="1820"/>
        <v>1</v>
      </c>
      <c r="NN369" s="45">
        <v>41</v>
      </c>
      <c r="NO369" s="45">
        <f t="shared" si="1821"/>
        <v>1</v>
      </c>
      <c r="NP369" s="45">
        <v>0</v>
      </c>
      <c r="NQ369" s="43"/>
      <c r="NR369" s="43">
        <f t="shared" si="1822"/>
        <v>1100</v>
      </c>
      <c r="NS369" s="45">
        <f t="shared" si="1823"/>
        <v>1100</v>
      </c>
      <c r="NT369" s="46">
        <f t="shared" si="1824"/>
        <v>0.18333333333333332</v>
      </c>
      <c r="NU369" s="37"/>
    </row>
    <row r="370" spans="1:385" ht="15" customHeight="1" thickBot="1" x14ac:dyDescent="0.3">
      <c r="A370" s="90">
        <v>46027</v>
      </c>
      <c r="B370" s="39">
        <f>IF(A370="","",SUM(J370,LG384,AL370,DR370,AZ370,DD370,LU370,NK370,MW370,MI370,X370)+SUM(CP391:CP394,FH370,FV370,GJ370,EF370,ET370)+SUM(GY391:GY392)+SUM(HM391:HM394)+SUM(BN391:BN394)+SUM(KS391:KS394)+SUM(KE391:KE394)+SUM(CB391:CB394)+SUM(IA391:IA394)+SUM(IO391:IO394)+SUM(JC391:JC394)+SUM(JQ391:JQ394))</f>
        <v>2956</v>
      </c>
      <c r="C370" s="40">
        <f>IF(A370="","",SUM(J370,X370,AL370,AZ370)+SUM(KE391:KE394)+SUM(KS391:KS394)+SUM(BN391:BN394))</f>
        <v>831</v>
      </c>
      <c r="D370" s="40">
        <f>IF(A370="","",SUM(DD370,DR370)+SUM(CB391:CB394)+SUM(CP391:CP394))</f>
        <v>242</v>
      </c>
      <c r="E370" s="41">
        <f>IF(A370="","",SUM(NK370,MW370,MI370,LG384,LU370)+SUM(IA391:IA394)+SUM(IO391:IO394)+SUM(JC391:JC394)+SUM(JQ391:JQ394))</f>
        <v>929</v>
      </c>
      <c r="F370" s="41">
        <f>IF(A370="","",SUM(FH370,FV370,GJ370)+SUM(HM391:HM394)+SUM(GY391:GY392))</f>
        <v>838</v>
      </c>
      <c r="G370" s="40">
        <f>IF(A370="","",SUM(EF370,ET370))</f>
        <v>116</v>
      </c>
      <c r="H370" s="42"/>
      <c r="I370" s="45">
        <v>5286</v>
      </c>
      <c r="J370" s="45">
        <f t="shared" si="1721"/>
        <v>91</v>
      </c>
      <c r="K370" s="45">
        <v>168</v>
      </c>
      <c r="L370" s="45">
        <f t="shared" si="1722"/>
        <v>1</v>
      </c>
      <c r="M370" s="45">
        <v>39</v>
      </c>
      <c r="N370" s="45">
        <f t="shared" si="1723"/>
        <v>1</v>
      </c>
      <c r="O370" s="45">
        <v>0</v>
      </c>
      <c r="P370" s="43"/>
      <c r="Q370" s="43">
        <f t="shared" si="1724"/>
        <v>855</v>
      </c>
      <c r="R370" s="45">
        <f t="shared" si="1725"/>
        <v>855</v>
      </c>
      <c r="S370" s="46">
        <f t="shared" si="1726"/>
        <v>9.3956043956043955E-2</v>
      </c>
      <c r="T370" s="37"/>
      <c r="U370" s="29"/>
      <c r="V370" s="52">
        <f t="shared" si="1727"/>
        <v>46027</v>
      </c>
      <c r="W370" s="45">
        <v>14377</v>
      </c>
      <c r="X370" s="45">
        <f t="shared" si="1728"/>
        <v>117</v>
      </c>
      <c r="Y370" s="45">
        <v>542</v>
      </c>
      <c r="Z370" s="45">
        <f t="shared" si="1729"/>
        <v>1</v>
      </c>
      <c r="AA370" s="45">
        <v>12</v>
      </c>
      <c r="AB370" s="45">
        <f t="shared" si="1730"/>
        <v>1</v>
      </c>
      <c r="AC370" s="45">
        <v>4</v>
      </c>
      <c r="AD370" s="43"/>
      <c r="AE370" s="43">
        <f t="shared" si="1731"/>
        <v>1026</v>
      </c>
      <c r="AF370" s="45">
        <f t="shared" si="1732"/>
        <v>1026</v>
      </c>
      <c r="AG370" s="46">
        <f t="shared" si="1733"/>
        <v>8.7692307692307694E-2</v>
      </c>
      <c r="AH370" s="37"/>
      <c r="AI370" s="29"/>
      <c r="AJ370" s="52">
        <f t="shared" si="1734"/>
        <v>46027</v>
      </c>
      <c r="AK370" s="45">
        <v>18009</v>
      </c>
      <c r="AL370" s="45">
        <f t="shared" si="1735"/>
        <v>139</v>
      </c>
      <c r="AM370" s="45">
        <v>374</v>
      </c>
      <c r="AN370" s="45">
        <f t="shared" si="1736"/>
        <v>4</v>
      </c>
      <c r="AO370" s="45">
        <v>24</v>
      </c>
      <c r="AP370" s="45">
        <f t="shared" si="1737"/>
        <v>3</v>
      </c>
      <c r="AQ370" s="45">
        <v>0</v>
      </c>
      <c r="AR370" s="43"/>
      <c r="AS370" s="43">
        <f t="shared" si="1738"/>
        <v>880</v>
      </c>
      <c r="AT370" s="45">
        <f t="shared" si="1739"/>
        <v>2640</v>
      </c>
      <c r="AU370" s="46">
        <f t="shared" si="1740"/>
        <v>0.18992805755395684</v>
      </c>
      <c r="AV370" s="37"/>
      <c r="AW370" s="29"/>
      <c r="AX370" s="52">
        <f t="shared" si="1741"/>
        <v>46027</v>
      </c>
      <c r="AY370" s="45">
        <v>20298</v>
      </c>
      <c r="AZ370" s="45">
        <f t="shared" si="1742"/>
        <v>177</v>
      </c>
      <c r="BA370" s="45">
        <v>572</v>
      </c>
      <c r="BB370" s="45">
        <f t="shared" si="1743"/>
        <v>2</v>
      </c>
      <c r="BC370" s="45">
        <v>1</v>
      </c>
      <c r="BD370" s="45">
        <f t="shared" si="1744"/>
        <v>3</v>
      </c>
      <c r="BE370" s="45">
        <v>8</v>
      </c>
      <c r="BF370" s="43"/>
      <c r="BG370" s="43">
        <f t="shared" si="1745"/>
        <v>1500</v>
      </c>
      <c r="BH370" s="45">
        <f t="shared" si="1746"/>
        <v>4500</v>
      </c>
      <c r="BI370" s="46">
        <f t="shared" si="1747"/>
        <v>0.25423728813559321</v>
      </c>
      <c r="BJ370" s="37"/>
      <c r="BK370" s="29"/>
      <c r="BL370" s="75"/>
      <c r="BM370" s="76">
        <v>1856</v>
      </c>
      <c r="BN370" s="76">
        <f t="shared" si="1826"/>
        <v>67</v>
      </c>
      <c r="BO370" s="76">
        <v>8</v>
      </c>
      <c r="BP370" s="76">
        <f t="shared" si="1827"/>
        <v>0</v>
      </c>
      <c r="BQ370" s="76">
        <v>19</v>
      </c>
      <c r="BR370" s="76">
        <f t="shared" si="1828"/>
        <v>1</v>
      </c>
      <c r="BS370" s="76"/>
      <c r="BT370" s="78" t="str">
        <f t="shared" si="1829"/>
        <v>ラブブキーホルダー大きめ</v>
      </c>
      <c r="BU370" s="79">
        <f t="shared" si="1830"/>
        <v>400</v>
      </c>
      <c r="BV370" s="76">
        <f t="shared" si="1831"/>
        <v>400</v>
      </c>
      <c r="BW370" s="80">
        <f t="shared" si="1832"/>
        <v>5.9701492537313432E-2</v>
      </c>
      <c r="BX370" s="37"/>
      <c r="BY370" s="57"/>
      <c r="BZ370" s="75"/>
      <c r="CA370" s="76">
        <v>6880</v>
      </c>
      <c r="CB370" s="76">
        <f t="shared" si="1833"/>
        <v>51</v>
      </c>
      <c r="CC370" s="76">
        <v>375</v>
      </c>
      <c r="CD370" s="76">
        <f t="shared" si="1834"/>
        <v>8</v>
      </c>
      <c r="CE370" s="76">
        <v>28</v>
      </c>
      <c r="CF370" s="76">
        <f t="shared" si="1835"/>
        <v>60</v>
      </c>
      <c r="CG370" s="76"/>
      <c r="CH370" s="78" t="str">
        <f t="shared" si="1883"/>
        <v>アングリーキーホルダー</v>
      </c>
      <c r="CI370" s="79">
        <f t="shared" si="1884"/>
        <v>198</v>
      </c>
      <c r="CJ370" s="76">
        <f t="shared" si="1836"/>
        <v>11880</v>
      </c>
      <c r="CK370" s="80">
        <f t="shared" si="1837"/>
        <v>2.3294117647058825</v>
      </c>
      <c r="CL370" s="37"/>
      <c r="CM370" s="29"/>
      <c r="CN370" s="75"/>
      <c r="CO370" s="76">
        <v>2357</v>
      </c>
      <c r="CP370" s="180">
        <f t="shared" si="1838"/>
        <v>12</v>
      </c>
      <c r="CQ370" s="76">
        <v>79</v>
      </c>
      <c r="CR370" s="76">
        <f t="shared" si="1839"/>
        <v>2</v>
      </c>
      <c r="CS370" s="76">
        <v>76</v>
      </c>
      <c r="CT370" s="76">
        <f t="shared" si="1840"/>
        <v>4</v>
      </c>
      <c r="CU370" s="76">
        <v>0</v>
      </c>
      <c r="CV370" s="78" t="str">
        <f t="shared" si="1841"/>
        <v>AIラバーキーホルダー</v>
      </c>
      <c r="CW370" s="79">
        <f t="shared" si="1842"/>
        <v>198</v>
      </c>
      <c r="CX370" s="76">
        <f t="shared" si="1843"/>
        <v>792</v>
      </c>
      <c r="CY370" s="80">
        <f t="shared" si="1844"/>
        <v>0.66</v>
      </c>
      <c r="CZ370" s="37"/>
      <c r="DA370" s="29"/>
      <c r="DB370" s="52">
        <f t="shared" si="1748"/>
        <v>46027</v>
      </c>
      <c r="DC370" s="45">
        <v>30571</v>
      </c>
      <c r="DD370" s="45">
        <f t="shared" si="1749"/>
        <v>40</v>
      </c>
      <c r="DE370" s="45">
        <v>1541</v>
      </c>
      <c r="DF370" s="45">
        <f t="shared" si="1750"/>
        <v>3</v>
      </c>
      <c r="DG370" s="45">
        <v>10</v>
      </c>
      <c r="DH370" s="45">
        <f t="shared" si="1751"/>
        <v>3</v>
      </c>
      <c r="DI370" s="45">
        <v>0</v>
      </c>
      <c r="DJ370" s="43"/>
      <c r="DK370" s="43">
        <f t="shared" si="1752"/>
        <v>715</v>
      </c>
      <c r="DL370" s="45">
        <f t="shared" si="1753"/>
        <v>2145</v>
      </c>
      <c r="DM370" s="46">
        <f t="shared" si="1754"/>
        <v>0.53625</v>
      </c>
      <c r="DN370" s="37" t="s">
        <v>802</v>
      </c>
      <c r="DO370" s="29"/>
      <c r="DP370" s="52">
        <f t="shared" si="1755"/>
        <v>46027</v>
      </c>
      <c r="DQ370" s="45">
        <v>9602</v>
      </c>
      <c r="DR370" s="45">
        <f t="shared" si="1756"/>
        <v>67</v>
      </c>
      <c r="DS370" s="45">
        <v>273</v>
      </c>
      <c r="DT370" s="45">
        <f t="shared" si="1757"/>
        <v>2</v>
      </c>
      <c r="DU370" s="45">
        <v>37</v>
      </c>
      <c r="DV370" s="45">
        <f t="shared" si="1758"/>
        <v>2</v>
      </c>
      <c r="DW370" s="45">
        <v>6</v>
      </c>
      <c r="DX370" s="43"/>
      <c r="DY370" s="43">
        <f t="shared" si="1759"/>
        <v>726</v>
      </c>
      <c r="DZ370" s="45">
        <f t="shared" si="1760"/>
        <v>1452</v>
      </c>
      <c r="EA370" s="46">
        <f t="shared" si="1761"/>
        <v>0.21671641791044777</v>
      </c>
      <c r="EB370" s="37"/>
      <c r="EC370" s="29"/>
      <c r="ED370" s="52">
        <f t="shared" si="1762"/>
        <v>46027</v>
      </c>
      <c r="EE370" s="45">
        <v>1677</v>
      </c>
      <c r="EF370" s="45">
        <f t="shared" si="1763"/>
        <v>108</v>
      </c>
      <c r="EG370" s="45">
        <v>40</v>
      </c>
      <c r="EH370" s="45">
        <f t="shared" si="1764"/>
        <v>3</v>
      </c>
      <c r="EI370" s="45">
        <v>41</v>
      </c>
      <c r="EJ370" s="45">
        <f t="shared" si="1765"/>
        <v>3</v>
      </c>
      <c r="EK370" s="45">
        <v>0</v>
      </c>
      <c r="EL370" s="43"/>
      <c r="EM370" s="43">
        <f t="shared" si="1766"/>
        <v>935</v>
      </c>
      <c r="EN370" s="45">
        <f t="shared" si="1767"/>
        <v>2805</v>
      </c>
      <c r="EO370" s="46">
        <f t="shared" si="1768"/>
        <v>0.25972222222222224</v>
      </c>
      <c r="EP370" s="37"/>
      <c r="EQ370" s="29"/>
      <c r="ER370" s="52">
        <f t="shared" si="1769"/>
        <v>46027</v>
      </c>
      <c r="ES370" s="45">
        <v>690</v>
      </c>
      <c r="ET370" s="45">
        <f t="shared" si="1770"/>
        <v>8</v>
      </c>
      <c r="EU370" s="45">
        <v>23</v>
      </c>
      <c r="EV370" s="45">
        <f t="shared" si="1771"/>
        <v>2</v>
      </c>
      <c r="EW370" s="45">
        <v>9</v>
      </c>
      <c r="EX370" s="45">
        <f t="shared" si="1772"/>
        <v>2</v>
      </c>
      <c r="EY370" s="45">
        <v>4</v>
      </c>
      <c r="EZ370" s="43"/>
      <c r="FA370" s="43">
        <f t="shared" si="1773"/>
        <v>700</v>
      </c>
      <c r="FB370" s="45">
        <f t="shared" si="1774"/>
        <v>1400</v>
      </c>
      <c r="FC370" s="46">
        <f t="shared" si="1775"/>
        <v>1.75</v>
      </c>
      <c r="FD370" s="37"/>
      <c r="FE370" s="60"/>
      <c r="FF370" s="52">
        <f t="shared" si="1776"/>
        <v>46027</v>
      </c>
      <c r="FG370" s="45">
        <v>2884</v>
      </c>
      <c r="FH370" s="45">
        <f t="shared" si="1777"/>
        <v>150</v>
      </c>
      <c r="FI370" s="45">
        <v>344</v>
      </c>
      <c r="FJ370" s="45">
        <f t="shared" si="1778"/>
        <v>2</v>
      </c>
      <c r="FK370" s="45">
        <v>56</v>
      </c>
      <c r="FL370" s="45">
        <f t="shared" si="1779"/>
        <v>2</v>
      </c>
      <c r="FM370" s="45">
        <v>0</v>
      </c>
      <c r="FN370" s="43"/>
      <c r="FO370" s="43">
        <f t="shared" si="1780"/>
        <v>280</v>
      </c>
      <c r="FP370" s="45">
        <f t="shared" si="1781"/>
        <v>560</v>
      </c>
      <c r="FQ370" s="46">
        <f t="shared" si="1782"/>
        <v>3.7333333333333336E-2</v>
      </c>
      <c r="FR370" s="37"/>
      <c r="FS370" s="29"/>
      <c r="FT370" s="52">
        <f t="shared" si="1783"/>
        <v>46027</v>
      </c>
      <c r="FU370" s="45">
        <v>2416</v>
      </c>
      <c r="FV370" s="45">
        <f t="shared" si="1784"/>
        <v>54</v>
      </c>
      <c r="FW370" s="45">
        <v>189</v>
      </c>
      <c r="FX370" s="45">
        <f t="shared" si="1785"/>
        <v>6</v>
      </c>
      <c r="FY370" s="45">
        <v>328</v>
      </c>
      <c r="FZ370" s="45">
        <f t="shared" si="1786"/>
        <v>7</v>
      </c>
      <c r="GA370" s="45">
        <v>0</v>
      </c>
      <c r="GB370" s="43"/>
      <c r="GC370" s="43">
        <f t="shared" si="1787"/>
        <v>200</v>
      </c>
      <c r="GD370" s="45">
        <f t="shared" si="1788"/>
        <v>1400</v>
      </c>
      <c r="GE370" s="46">
        <f t="shared" si="1789"/>
        <v>0.25925925925925924</v>
      </c>
      <c r="GF370" s="37"/>
      <c r="GG370" s="29"/>
      <c r="GH370" s="52">
        <f t="shared" si="1790"/>
        <v>46027</v>
      </c>
      <c r="GI370" s="45">
        <v>542</v>
      </c>
      <c r="GJ370" s="45">
        <f t="shared" si="1791"/>
        <v>36</v>
      </c>
      <c r="GK370" s="45">
        <v>49</v>
      </c>
      <c r="GL370" s="45">
        <f t="shared" si="1792"/>
        <v>1</v>
      </c>
      <c r="GM370" s="45">
        <v>53</v>
      </c>
      <c r="GN370" s="45">
        <f t="shared" si="1793"/>
        <v>1</v>
      </c>
      <c r="GO370" s="45"/>
      <c r="GP370" s="43"/>
      <c r="GQ370" s="43">
        <f t="shared" si="1794"/>
        <v>420</v>
      </c>
      <c r="GR370" s="45">
        <f t="shared" si="1795"/>
        <v>420</v>
      </c>
      <c r="GS370" s="46">
        <f t="shared" si="1796"/>
        <v>0.11666666666666667</v>
      </c>
      <c r="GT370" s="37"/>
      <c r="GU370" s="61"/>
      <c r="GV370" s="75"/>
      <c r="GW370" s="84"/>
      <c r="GX370" s="76"/>
      <c r="GY370" s="76" t="str">
        <f t="shared" si="1845"/>
        <v/>
      </c>
      <c r="GZ370" s="76"/>
      <c r="HA370" s="76" t="str">
        <f t="shared" si="1846"/>
        <v/>
      </c>
      <c r="HB370" s="76">
        <v>0</v>
      </c>
      <c r="HC370" s="76">
        <f t="shared" si="1847"/>
        <v>2</v>
      </c>
      <c r="HD370" s="76">
        <v>3</v>
      </c>
      <c r="HE370" s="78" t="str">
        <f>IF(GX368="","",HE366)</f>
        <v>ボンボンドロップシール</v>
      </c>
      <c r="HF370" s="79">
        <f>IF(GX367="","",HF366)</f>
        <v>2000</v>
      </c>
      <c r="HG370" s="76">
        <f t="shared" si="1848"/>
        <v>4000</v>
      </c>
      <c r="HH370" s="80">
        <f>IF(HC370="","",HG370/(GY368*100))</f>
        <v>0.13745704467353953</v>
      </c>
      <c r="HI370" s="37"/>
      <c r="HK370" s="75"/>
      <c r="HL370" s="76">
        <v>938</v>
      </c>
      <c r="HM370" s="76">
        <f t="shared" si="1849"/>
        <v>47</v>
      </c>
      <c r="HN370" s="76">
        <v>27</v>
      </c>
      <c r="HO370" s="76">
        <f t="shared" si="1850"/>
        <v>3</v>
      </c>
      <c r="HP370" s="76">
        <v>2</v>
      </c>
      <c r="HQ370" s="76">
        <f t="shared" si="1851"/>
        <v>1</v>
      </c>
      <c r="HR370" s="76"/>
      <c r="HS370" s="78" t="str">
        <f t="shared" si="1852"/>
        <v>スンスンクリップ</v>
      </c>
      <c r="HT370" s="79">
        <f t="shared" si="1853"/>
        <v>0</v>
      </c>
      <c r="HU370" s="76">
        <f t="shared" si="1854"/>
        <v>0</v>
      </c>
      <c r="HV370" s="80">
        <f t="shared" si="1855"/>
        <v>0</v>
      </c>
      <c r="HW370" s="37"/>
      <c r="HX370" s="360"/>
      <c r="HY370" s="75"/>
      <c r="HZ370" s="76">
        <v>7475</v>
      </c>
      <c r="IA370" s="76">
        <f t="shared" si="1856"/>
        <v>27</v>
      </c>
      <c r="IB370" s="76">
        <v>303</v>
      </c>
      <c r="IC370" s="76">
        <f t="shared" si="1857"/>
        <v>2</v>
      </c>
      <c r="ID370" s="76">
        <v>14</v>
      </c>
      <c r="IE370" s="76">
        <f t="shared" si="1858"/>
        <v>2</v>
      </c>
      <c r="IF370" s="76">
        <v>0</v>
      </c>
      <c r="IG370" s="78" t="s">
        <v>751</v>
      </c>
      <c r="IH370" s="79">
        <v>1100</v>
      </c>
      <c r="II370" s="76">
        <f t="shared" si="1860"/>
        <v>2200</v>
      </c>
      <c r="IJ370" s="80">
        <f t="shared" si="1861"/>
        <v>0.81481481481481477</v>
      </c>
      <c r="IK370" s="37" t="s">
        <v>535</v>
      </c>
      <c r="IL370" s="29"/>
      <c r="IM370" s="75"/>
      <c r="IN370" s="76">
        <v>6357</v>
      </c>
      <c r="IO370" s="76">
        <f t="shared" si="1862"/>
        <v>32</v>
      </c>
      <c r="IP370" s="76">
        <v>258</v>
      </c>
      <c r="IQ370" s="76">
        <f t="shared" si="1863"/>
        <v>0</v>
      </c>
      <c r="IR370" s="76">
        <v>6</v>
      </c>
      <c r="IS370" s="76">
        <f t="shared" si="1864"/>
        <v>0</v>
      </c>
      <c r="IT370" s="76"/>
      <c r="IU370" s="78" t="str">
        <f t="shared" si="1865"/>
        <v>液晶デジカメ</v>
      </c>
      <c r="IV370" s="79">
        <f t="shared" si="1866"/>
        <v>1100</v>
      </c>
      <c r="IW370" s="76">
        <f t="shared" si="1867"/>
        <v>0</v>
      </c>
      <c r="IX370" s="80">
        <f t="shared" si="1868"/>
        <v>0</v>
      </c>
      <c r="IY370" s="37"/>
      <c r="IZ370" s="61"/>
      <c r="JA370" s="75"/>
      <c r="JB370" s="76">
        <v>114</v>
      </c>
      <c r="JC370" s="76">
        <f t="shared" si="1869"/>
        <v>34</v>
      </c>
      <c r="JD370" s="76">
        <v>231</v>
      </c>
      <c r="JE370" s="76">
        <f t="shared" si="1870"/>
        <v>0</v>
      </c>
      <c r="JF370" s="76">
        <v>56</v>
      </c>
      <c r="JG370" s="76">
        <f t="shared" si="1871"/>
        <v>1</v>
      </c>
      <c r="JH370" s="76">
        <v>0</v>
      </c>
      <c r="JI370" s="78" t="str">
        <f t="shared" si="1872"/>
        <v>ゲームアーク</v>
      </c>
      <c r="JJ370" s="79">
        <f t="shared" si="1873"/>
        <v>500</v>
      </c>
      <c r="JK370" s="76">
        <f t="shared" si="1874"/>
        <v>500</v>
      </c>
      <c r="JL370" s="80">
        <f t="shared" si="1875"/>
        <v>0.14705882352941177</v>
      </c>
      <c r="JM370" s="37"/>
      <c r="JN370" s="29"/>
      <c r="JO370" s="75"/>
      <c r="JP370" s="76">
        <v>5197</v>
      </c>
      <c r="JQ370" s="180">
        <f t="shared" si="1876"/>
        <v>12</v>
      </c>
      <c r="JR370" s="76">
        <v>213</v>
      </c>
      <c r="JS370" s="76">
        <f t="shared" si="1877"/>
        <v>2</v>
      </c>
      <c r="JT370" s="76">
        <v>32</v>
      </c>
      <c r="JU370" s="76">
        <f t="shared" si="1878"/>
        <v>-1</v>
      </c>
      <c r="JV370" s="76">
        <v>0</v>
      </c>
      <c r="JW370" s="78" t="str">
        <f t="shared" si="1879"/>
        <v>ミニ香水</v>
      </c>
      <c r="JX370" s="79">
        <f t="shared" si="1880"/>
        <v>1100</v>
      </c>
      <c r="JY370" s="76">
        <f t="shared" si="1881"/>
        <v>-1100</v>
      </c>
      <c r="JZ370" s="80">
        <f t="shared" si="1882"/>
        <v>-0.91666666666666663</v>
      </c>
      <c r="KA370" s="37"/>
      <c r="KB370" s="51"/>
      <c r="KC370" s="75"/>
      <c r="KD370" s="76">
        <v>14485</v>
      </c>
      <c r="KE370" s="76">
        <f>IF(KD370="","",KD370-KD366)</f>
        <v>37</v>
      </c>
      <c r="KF370" s="76">
        <v>727</v>
      </c>
      <c r="KG370" s="76">
        <f>IF(KF370="","",KF370-KF366)</f>
        <v>3</v>
      </c>
      <c r="KH370" s="76">
        <v>105</v>
      </c>
      <c r="KI370" s="76">
        <f>IF(KH370="","",KH366+KJ366-KH370)</f>
        <v>5</v>
      </c>
      <c r="KJ370" s="76"/>
      <c r="KK370" s="78" t="str">
        <f>IF(KD370="","",KK366)</f>
        <v>ＡＩモンスターラバー</v>
      </c>
      <c r="KL370" s="79">
        <f>IF(KE370="","",KL366)</f>
        <v>198</v>
      </c>
      <c r="KM370" s="76">
        <f>IF(KH370="","",KI370*KL370)</f>
        <v>990</v>
      </c>
      <c r="KN370" s="80">
        <f>IF(KI370="","",KM370/(KE370*100))</f>
        <v>0.26756756756756755</v>
      </c>
      <c r="KO370" s="37"/>
      <c r="KP370" s="29"/>
      <c r="KQ370" s="75"/>
      <c r="KR370" s="76">
        <v>2354</v>
      </c>
      <c r="KS370" s="76">
        <f>IF(KR370="","",KR370-KR366)</f>
        <v>60</v>
      </c>
      <c r="KT370" s="76">
        <v>28</v>
      </c>
      <c r="KU370" s="76">
        <f>IF(KT370="","",KT370-KT366)</f>
        <v>1</v>
      </c>
      <c r="KV370" s="76">
        <v>10</v>
      </c>
      <c r="KW370" s="76">
        <f>IF(KV370="","",KV366+KX366-KV370)</f>
        <v>2</v>
      </c>
      <c r="KX370" s="76">
        <v>3</v>
      </c>
      <c r="KY370" s="78" t="str">
        <f>IF(KR370="","",KY366)</f>
        <v>AIモンスターマスコット</v>
      </c>
      <c r="KZ370" s="79">
        <f>IF(KS370="","",KZ366)</f>
        <v>286</v>
      </c>
      <c r="LA370" s="76">
        <f>IF(KV370="","",KW370*KZ370)</f>
        <v>572</v>
      </c>
      <c r="LB370" s="80">
        <f>IF(KW370="","",LA370/(KS370*100))</f>
        <v>9.5333333333333339E-2</v>
      </c>
      <c r="LC370" s="37"/>
      <c r="LD370" s="29"/>
      <c r="LE370" s="47"/>
      <c r="LF370" s="45"/>
      <c r="LG370" s="45"/>
      <c r="LH370" s="45">
        <v>530</v>
      </c>
      <c r="LI370" s="45">
        <f t="shared" si="1885"/>
        <v>0</v>
      </c>
      <c r="LJ370" s="43">
        <v>2</v>
      </c>
      <c r="LK370" s="45">
        <f t="shared" si="1886"/>
        <v>0</v>
      </c>
      <c r="LL370" s="45"/>
      <c r="LM370" s="73" t="str">
        <f>IF(LF369="","",LM367)</f>
        <v>アンパンティッシュカバー、アンパンぬいぐるみ</v>
      </c>
      <c r="LN370" s="67">
        <f>IF(LG369="","",LN367)</f>
        <v>1000</v>
      </c>
      <c r="LO370" s="45">
        <f t="shared" si="1825"/>
        <v>0</v>
      </c>
      <c r="LP370" s="46"/>
      <c r="LQ370" s="37"/>
      <c r="LR370" s="29"/>
      <c r="LS370" s="52">
        <f t="shared" si="1797"/>
        <v>46027</v>
      </c>
      <c r="LT370" s="45">
        <v>22131</v>
      </c>
      <c r="LU370" s="45">
        <f t="shared" si="1798"/>
        <v>126</v>
      </c>
      <c r="LV370" s="45">
        <v>1103</v>
      </c>
      <c r="LW370" s="45">
        <f t="shared" si="1799"/>
        <v>5</v>
      </c>
      <c r="LX370" s="45">
        <v>15</v>
      </c>
      <c r="LY370" s="45">
        <f t="shared" si="1800"/>
        <v>4</v>
      </c>
      <c r="LZ370" s="45">
        <v>2</v>
      </c>
      <c r="MA370" s="43"/>
      <c r="MB370" s="43">
        <f t="shared" si="1801"/>
        <v>1100</v>
      </c>
      <c r="MC370" s="45">
        <f t="shared" si="1802"/>
        <v>4400</v>
      </c>
      <c r="MD370" s="46">
        <f t="shared" si="1803"/>
        <v>0.34920634920634919</v>
      </c>
      <c r="ME370" s="37"/>
      <c r="MF370" s="29"/>
      <c r="MG370" s="52">
        <f t="shared" si="1804"/>
        <v>46027</v>
      </c>
      <c r="MH370" s="45">
        <v>9046</v>
      </c>
      <c r="MI370" s="45">
        <f t="shared" si="1805"/>
        <v>36</v>
      </c>
      <c r="MJ370" s="45">
        <v>400</v>
      </c>
      <c r="MK370" s="45">
        <f t="shared" si="1806"/>
        <v>0</v>
      </c>
      <c r="ML370" s="45">
        <v>47</v>
      </c>
      <c r="MM370" s="45">
        <f t="shared" si="1807"/>
        <v>0</v>
      </c>
      <c r="MN370" s="45">
        <v>0</v>
      </c>
      <c r="MO370" s="43"/>
      <c r="MP370" s="43">
        <f t="shared" si="1808"/>
        <v>1100</v>
      </c>
      <c r="MQ370" s="45">
        <f t="shared" si="1809"/>
        <v>0</v>
      </c>
      <c r="MR370" s="46">
        <f t="shared" si="1810"/>
        <v>0</v>
      </c>
      <c r="MS370" s="37"/>
      <c r="MT370" s="29"/>
      <c r="MU370" s="52">
        <f t="shared" si="1811"/>
        <v>46027</v>
      </c>
      <c r="MV370" s="45">
        <v>11491</v>
      </c>
      <c r="MW370" s="45">
        <f t="shared" si="1812"/>
        <v>21</v>
      </c>
      <c r="MX370" s="45">
        <v>438</v>
      </c>
      <c r="MY370" s="45">
        <f t="shared" si="1813"/>
        <v>1</v>
      </c>
      <c r="MZ370" s="45">
        <v>21</v>
      </c>
      <c r="NA370" s="45">
        <f t="shared" si="1814"/>
        <v>8</v>
      </c>
      <c r="NB370" s="45">
        <v>2</v>
      </c>
      <c r="NC370" s="43"/>
      <c r="ND370" s="43">
        <f t="shared" si="1815"/>
        <v>715</v>
      </c>
      <c r="NE370" s="45">
        <f t="shared" si="1816"/>
        <v>5720</v>
      </c>
      <c r="NF370" s="46">
        <f t="shared" si="1817"/>
        <v>2.7238095238095239</v>
      </c>
      <c r="NG370" s="37"/>
      <c r="NH370" s="29"/>
      <c r="NI370" s="52">
        <f t="shared" si="1818"/>
        <v>46027</v>
      </c>
      <c r="NJ370" s="45">
        <v>12483</v>
      </c>
      <c r="NK370" s="45">
        <f t="shared" si="1819"/>
        <v>61</v>
      </c>
      <c r="NL370" s="45">
        <v>226</v>
      </c>
      <c r="NM370" s="45">
        <f t="shared" si="1820"/>
        <v>1</v>
      </c>
      <c r="NN370" s="45">
        <v>40</v>
      </c>
      <c r="NO370" s="45">
        <f t="shared" si="1821"/>
        <v>1</v>
      </c>
      <c r="NP370" s="45">
        <v>0</v>
      </c>
      <c r="NQ370" s="43"/>
      <c r="NR370" s="43">
        <f t="shared" si="1822"/>
        <v>1100</v>
      </c>
      <c r="NS370" s="45">
        <f t="shared" si="1823"/>
        <v>1100</v>
      </c>
      <c r="NT370" s="46">
        <f t="shared" si="1824"/>
        <v>0.18032786885245902</v>
      </c>
      <c r="NU370" s="37"/>
    </row>
    <row r="371" spans="1:385" ht="15" customHeight="1" thickTop="1" thickBot="1" x14ac:dyDescent="0.3">
      <c r="A371" s="38">
        <v>46030</v>
      </c>
      <c r="B371" s="39">
        <f>IF(A371="","",SUM(J371,LG387,AL371,DR371,AZ371,DD371,LU371,NK371,MW371,MI371,X371,FH371,FV371,GJ371,EF371,ET371)+SUM(GY395:GY396)+SUM(HM395:HM398)+SUM(CP395:CP398)+SUM(BN395:BN398)+SUM(KS395:KS398)+SUM(KE395:KE398)+SUM(CB395:CB398)+SUM(IA395:IA398)+SUM(IO395:IO398)+SUM(JC395:JC398)+SUM(JQ395:JQ398))</f>
        <v>3810</v>
      </c>
      <c r="C371" s="40">
        <f>IF(A371="","",SUM(J371,X371,AL371,AZ371)+SUM(KE395:KE398)+SUM(KS395:KS398)+SUM(BN395:BN398))</f>
        <v>1469</v>
      </c>
      <c r="D371" s="40">
        <f>IF(A371="","",SUM(DD371,DR371)+SUM(CB395:CB398)+SUM(CP395:CP398))</f>
        <v>291</v>
      </c>
      <c r="E371" s="41">
        <f>IF(A371="","",SUM(NK371,MW371,MI371,LU371,LG387)+SUM(IA395:IA398)+SUM(IO395:IO398)+SUM(JC395:JC398)+SUM(JQ395:JQ398))</f>
        <v>1204</v>
      </c>
      <c r="F371" s="41">
        <f>IF(B371="","",SUM(FH371,FV371,GJ371)+SUM(HM395:HM398)+SUM(GY395:GY396))</f>
        <v>702</v>
      </c>
      <c r="G371" s="91">
        <f>IF(A371="","",SUM(EF371,ET371))</f>
        <v>144</v>
      </c>
      <c r="H371" s="42"/>
      <c r="I371" s="45">
        <v>5372</v>
      </c>
      <c r="J371" s="45">
        <f t="shared" si="1721"/>
        <v>86</v>
      </c>
      <c r="K371" s="45">
        <v>171</v>
      </c>
      <c r="L371" s="45">
        <f t="shared" si="1722"/>
        <v>3</v>
      </c>
      <c r="M371" s="45">
        <v>36</v>
      </c>
      <c r="N371" s="45">
        <f t="shared" si="1723"/>
        <v>3</v>
      </c>
      <c r="O371" s="45"/>
      <c r="P371" s="43"/>
      <c r="Q371" s="43">
        <f t="shared" si="1724"/>
        <v>855</v>
      </c>
      <c r="R371" s="45">
        <f t="shared" si="1725"/>
        <v>2565</v>
      </c>
      <c r="S371" s="46">
        <f t="shared" si="1726"/>
        <v>0.29825581395348838</v>
      </c>
      <c r="T371" s="37"/>
      <c r="U371" s="29"/>
      <c r="V371" s="52">
        <f t="shared" si="1727"/>
        <v>46030</v>
      </c>
      <c r="W371" s="45">
        <v>14460</v>
      </c>
      <c r="X371" s="45">
        <f t="shared" si="1728"/>
        <v>83</v>
      </c>
      <c r="Y371" s="45">
        <v>544</v>
      </c>
      <c r="Z371" s="45">
        <f t="shared" si="1729"/>
        <v>2</v>
      </c>
      <c r="AA371" s="45">
        <v>14</v>
      </c>
      <c r="AB371" s="45">
        <f t="shared" si="1730"/>
        <v>2</v>
      </c>
      <c r="AC371" s="45">
        <v>10</v>
      </c>
      <c r="AD371" s="43"/>
      <c r="AE371" s="43">
        <f t="shared" si="1731"/>
        <v>1026</v>
      </c>
      <c r="AF371" s="45">
        <f t="shared" si="1732"/>
        <v>2052</v>
      </c>
      <c r="AG371" s="46">
        <f t="shared" si="1733"/>
        <v>0.24722891566265059</v>
      </c>
      <c r="AH371" s="37"/>
      <c r="AI371" s="29"/>
      <c r="AJ371" s="52">
        <f t="shared" si="1734"/>
        <v>46030</v>
      </c>
      <c r="AK371" s="45">
        <v>18141</v>
      </c>
      <c r="AL371" s="45">
        <f t="shared" si="1735"/>
        <v>132</v>
      </c>
      <c r="AM371" s="45">
        <v>375</v>
      </c>
      <c r="AN371" s="45">
        <f t="shared" si="1736"/>
        <v>1</v>
      </c>
      <c r="AO371" s="45">
        <v>23</v>
      </c>
      <c r="AP371" s="45">
        <f t="shared" si="1737"/>
        <v>1</v>
      </c>
      <c r="AQ371" s="45">
        <v>2</v>
      </c>
      <c r="AR371" s="43"/>
      <c r="AS371" s="43">
        <f t="shared" si="1738"/>
        <v>880</v>
      </c>
      <c r="AT371" s="45">
        <f t="shared" si="1739"/>
        <v>880</v>
      </c>
      <c r="AU371" s="46">
        <f t="shared" si="1740"/>
        <v>6.6666666666666666E-2</v>
      </c>
      <c r="AV371" s="37"/>
      <c r="AW371" s="29"/>
      <c r="AX371" s="52">
        <f t="shared" si="1741"/>
        <v>46030</v>
      </c>
      <c r="AY371" s="45">
        <v>20937</v>
      </c>
      <c r="AZ371" s="45">
        <f t="shared" si="1742"/>
        <v>639</v>
      </c>
      <c r="BA371" s="45">
        <v>575</v>
      </c>
      <c r="BB371" s="45">
        <f t="shared" si="1743"/>
        <v>3</v>
      </c>
      <c r="BC371" s="45">
        <v>5</v>
      </c>
      <c r="BD371" s="45">
        <f t="shared" si="1744"/>
        <v>4</v>
      </c>
      <c r="BE371" s="45">
        <v>19</v>
      </c>
      <c r="BF371" s="43"/>
      <c r="BG371" s="43">
        <f t="shared" si="1745"/>
        <v>1500</v>
      </c>
      <c r="BH371" s="45">
        <f t="shared" si="1746"/>
        <v>6000</v>
      </c>
      <c r="BI371" s="46">
        <f t="shared" si="1747"/>
        <v>9.3896713615023469E-2</v>
      </c>
      <c r="BJ371" s="37"/>
      <c r="BK371" s="29"/>
      <c r="BL371" s="52">
        <f>IF($A365="","",$A365)</f>
        <v>46017</v>
      </c>
      <c r="BM371" s="45">
        <v>1625</v>
      </c>
      <c r="BN371" s="58">
        <f t="shared" si="1826"/>
        <v>30</v>
      </c>
      <c r="BO371" s="45">
        <v>23</v>
      </c>
      <c r="BP371" s="87">
        <f t="shared" si="1827"/>
        <v>1</v>
      </c>
      <c r="BQ371" s="43">
        <v>7</v>
      </c>
      <c r="BR371" s="43">
        <f t="shared" si="1828"/>
        <v>1</v>
      </c>
      <c r="BS371" s="43">
        <v>14</v>
      </c>
      <c r="BT371" s="44" t="str">
        <f t="shared" si="1829"/>
        <v>サンリオケープポーチ</v>
      </c>
      <c r="BU371" s="48">
        <f t="shared" si="1830"/>
        <v>1079</v>
      </c>
      <c r="BV371" s="45">
        <f t="shared" si="1831"/>
        <v>1079</v>
      </c>
      <c r="BW371" s="89">
        <f t="shared" si="1832"/>
        <v>0.35966666666666669</v>
      </c>
      <c r="BX371" s="37" t="s">
        <v>757</v>
      </c>
      <c r="BY371" s="57"/>
      <c r="BZ371" s="52">
        <f>IF($A365="","",$A365)</f>
        <v>46017</v>
      </c>
      <c r="CA371" s="45">
        <v>7953</v>
      </c>
      <c r="CB371" s="43">
        <f t="shared" si="1833"/>
        <v>98</v>
      </c>
      <c r="CC371" s="45">
        <v>278</v>
      </c>
      <c r="CD371" s="87">
        <f t="shared" si="1834"/>
        <v>3</v>
      </c>
      <c r="CE371" s="43">
        <v>17</v>
      </c>
      <c r="CF371" s="43">
        <f t="shared" si="1835"/>
        <v>3</v>
      </c>
      <c r="CG371" s="43">
        <v>0</v>
      </c>
      <c r="CH371" s="44" t="str">
        <f t="shared" si="1883"/>
        <v>クーリッシュイヤホン</v>
      </c>
      <c r="CI371" s="48">
        <f t="shared" si="1884"/>
        <v>1100</v>
      </c>
      <c r="CJ371" s="45">
        <f t="shared" si="1836"/>
        <v>3300</v>
      </c>
      <c r="CK371" s="89">
        <f t="shared" si="1837"/>
        <v>0.33673469387755101</v>
      </c>
      <c r="CL371" s="37"/>
      <c r="CM371" s="29"/>
      <c r="CN371" s="52">
        <f>IF($A365="","",$A365)</f>
        <v>46017</v>
      </c>
      <c r="CO371" s="45">
        <v>2258</v>
      </c>
      <c r="CP371" s="43">
        <f t="shared" si="1838"/>
        <v>34</v>
      </c>
      <c r="CQ371" s="45">
        <v>74</v>
      </c>
      <c r="CR371" s="87">
        <f t="shared" si="1839"/>
        <v>0</v>
      </c>
      <c r="CS371" s="43">
        <v>11</v>
      </c>
      <c r="CT371" s="43">
        <f t="shared" si="1840"/>
        <v>0</v>
      </c>
      <c r="CU371" s="43">
        <v>0</v>
      </c>
      <c r="CV371" s="44" t="str">
        <f t="shared" si="1841"/>
        <v>サンリオヒョウ柄キーケース</v>
      </c>
      <c r="CW371" s="48">
        <f t="shared" si="1842"/>
        <v>700</v>
      </c>
      <c r="CX371" s="45">
        <f t="shared" si="1843"/>
        <v>0</v>
      </c>
      <c r="CY371" s="89">
        <f t="shared" si="1844"/>
        <v>0</v>
      </c>
      <c r="CZ371" s="37"/>
      <c r="DA371" s="29"/>
      <c r="DB371" s="52">
        <f t="shared" si="1748"/>
        <v>46030</v>
      </c>
      <c r="DC371" s="45">
        <v>30615</v>
      </c>
      <c r="DD371" s="45">
        <f t="shared" si="1749"/>
        <v>44</v>
      </c>
      <c r="DE371" s="45">
        <v>1544</v>
      </c>
      <c r="DF371" s="45">
        <f t="shared" si="1750"/>
        <v>3</v>
      </c>
      <c r="DG371" s="45">
        <v>7</v>
      </c>
      <c r="DH371" s="45">
        <f t="shared" si="1751"/>
        <v>3</v>
      </c>
      <c r="DI371" s="45">
        <v>11</v>
      </c>
      <c r="DJ371" s="43"/>
      <c r="DK371" s="43">
        <f t="shared" si="1752"/>
        <v>715</v>
      </c>
      <c r="DL371" s="45">
        <f t="shared" si="1753"/>
        <v>2145</v>
      </c>
      <c r="DM371" s="46">
        <f t="shared" si="1754"/>
        <v>0.48749999999999999</v>
      </c>
      <c r="DN371" s="37"/>
      <c r="DO371" s="29"/>
      <c r="DP371" s="52">
        <f t="shared" si="1755"/>
        <v>46030</v>
      </c>
      <c r="DQ371" s="45">
        <v>9640</v>
      </c>
      <c r="DR371" s="45">
        <f t="shared" si="1756"/>
        <v>38</v>
      </c>
      <c r="DS371" s="45">
        <v>276</v>
      </c>
      <c r="DT371" s="45">
        <f t="shared" si="1757"/>
        <v>3</v>
      </c>
      <c r="DU371" s="45">
        <v>40</v>
      </c>
      <c r="DV371" s="45">
        <f t="shared" si="1758"/>
        <v>3</v>
      </c>
      <c r="DW371" s="45">
        <v>6</v>
      </c>
      <c r="DX371" s="43"/>
      <c r="DY371" s="43">
        <f t="shared" si="1759"/>
        <v>726</v>
      </c>
      <c r="DZ371" s="45">
        <f t="shared" si="1760"/>
        <v>2178</v>
      </c>
      <c r="EA371" s="46">
        <f t="shared" si="1761"/>
        <v>0.57315789473684209</v>
      </c>
      <c r="EB371" s="37"/>
      <c r="EC371" s="29"/>
      <c r="ED371" s="52">
        <f t="shared" si="1762"/>
        <v>46030</v>
      </c>
      <c r="EE371" s="45">
        <v>1764</v>
      </c>
      <c r="EF371" s="45">
        <f t="shared" si="1763"/>
        <v>87</v>
      </c>
      <c r="EG371" s="45">
        <v>41</v>
      </c>
      <c r="EH371" s="45">
        <f t="shared" si="1764"/>
        <v>1</v>
      </c>
      <c r="EI371" s="45">
        <v>40</v>
      </c>
      <c r="EJ371" s="45">
        <f t="shared" si="1765"/>
        <v>1</v>
      </c>
      <c r="EK371" s="45">
        <v>7</v>
      </c>
      <c r="EL371" s="43"/>
      <c r="EM371" s="43">
        <f t="shared" si="1766"/>
        <v>935</v>
      </c>
      <c r="EN371" s="45">
        <f t="shared" si="1767"/>
        <v>935</v>
      </c>
      <c r="EO371" s="46">
        <f t="shared" si="1768"/>
        <v>0.10747126436781609</v>
      </c>
      <c r="EP371" s="37"/>
      <c r="EQ371" s="29"/>
      <c r="ER371" s="52">
        <f t="shared" si="1769"/>
        <v>46030</v>
      </c>
      <c r="ES371" s="45">
        <v>747</v>
      </c>
      <c r="ET371" s="45">
        <f t="shared" si="1770"/>
        <v>57</v>
      </c>
      <c r="EU371" s="45">
        <v>24</v>
      </c>
      <c r="EV371" s="45">
        <f t="shared" si="1771"/>
        <v>1</v>
      </c>
      <c r="EW371" s="45">
        <v>12</v>
      </c>
      <c r="EX371" s="45">
        <f t="shared" si="1772"/>
        <v>1</v>
      </c>
      <c r="EY371" s="45">
        <v>0</v>
      </c>
      <c r="EZ371" s="43"/>
      <c r="FA371" s="43">
        <f t="shared" si="1773"/>
        <v>700</v>
      </c>
      <c r="FB371" s="45">
        <f t="shared" si="1774"/>
        <v>700</v>
      </c>
      <c r="FC371" s="46">
        <f t="shared" si="1775"/>
        <v>0.12280701754385964</v>
      </c>
      <c r="FD371" s="37"/>
      <c r="FE371" s="60"/>
      <c r="FF371" s="52">
        <f t="shared" si="1776"/>
        <v>46030</v>
      </c>
      <c r="FG371" s="45">
        <v>2997</v>
      </c>
      <c r="FH371" s="45">
        <f t="shared" si="1777"/>
        <v>113</v>
      </c>
      <c r="FI371" s="45">
        <v>349</v>
      </c>
      <c r="FJ371" s="45">
        <f t="shared" si="1778"/>
        <v>5</v>
      </c>
      <c r="FK371" s="45">
        <v>51</v>
      </c>
      <c r="FL371" s="45">
        <f t="shared" si="1779"/>
        <v>5</v>
      </c>
      <c r="FM371" s="45">
        <v>0</v>
      </c>
      <c r="FN371" s="43"/>
      <c r="FO371" s="43">
        <f t="shared" si="1780"/>
        <v>280</v>
      </c>
      <c r="FP371" s="45">
        <f t="shared" si="1781"/>
        <v>1400</v>
      </c>
      <c r="FQ371" s="46">
        <f t="shared" si="1782"/>
        <v>0.12389380530973451</v>
      </c>
      <c r="FR371" s="37"/>
      <c r="FS371" s="29"/>
      <c r="FT371" s="52">
        <f t="shared" si="1783"/>
        <v>46030</v>
      </c>
      <c r="FU371" s="45">
        <v>2447</v>
      </c>
      <c r="FV371" s="45">
        <f t="shared" si="1784"/>
        <v>31</v>
      </c>
      <c r="FW371" s="45">
        <v>193</v>
      </c>
      <c r="FX371" s="45">
        <f t="shared" si="1785"/>
        <v>4</v>
      </c>
      <c r="FY371" s="45">
        <v>318</v>
      </c>
      <c r="FZ371" s="45">
        <f t="shared" si="1786"/>
        <v>10</v>
      </c>
      <c r="GA371" s="45">
        <v>0</v>
      </c>
      <c r="GB371" s="43"/>
      <c r="GC371" s="43">
        <f t="shared" si="1787"/>
        <v>200</v>
      </c>
      <c r="GD371" s="45">
        <f t="shared" si="1788"/>
        <v>2000</v>
      </c>
      <c r="GE371" s="46">
        <f t="shared" si="1789"/>
        <v>0.64516129032258063</v>
      </c>
      <c r="GF371" s="37"/>
      <c r="GG371" s="29"/>
      <c r="GH371" s="52">
        <f t="shared" si="1790"/>
        <v>46030</v>
      </c>
      <c r="GI371" s="45">
        <v>575</v>
      </c>
      <c r="GJ371" s="45">
        <f t="shared" si="1791"/>
        <v>33</v>
      </c>
      <c r="GK371" s="45">
        <v>51</v>
      </c>
      <c r="GL371" s="45">
        <f t="shared" si="1792"/>
        <v>2</v>
      </c>
      <c r="GM371" s="45">
        <v>51</v>
      </c>
      <c r="GN371" s="45">
        <f t="shared" si="1793"/>
        <v>2</v>
      </c>
      <c r="GO371" s="45">
        <v>0</v>
      </c>
      <c r="GP371" s="43"/>
      <c r="GQ371" s="43">
        <f t="shared" si="1794"/>
        <v>420</v>
      </c>
      <c r="GR371" s="45">
        <f t="shared" si="1795"/>
        <v>840</v>
      </c>
      <c r="GS371" s="46">
        <f t="shared" si="1796"/>
        <v>0.25454545454545452</v>
      </c>
      <c r="GT371" s="37" t="s">
        <v>808</v>
      </c>
      <c r="GU371" s="61"/>
      <c r="GV371" s="52">
        <f>IF($A365="","",$A365)</f>
        <v>46017</v>
      </c>
      <c r="GW371" s="62"/>
      <c r="GX371" s="45">
        <v>30457</v>
      </c>
      <c r="GY371" s="43">
        <f t="shared" si="1845"/>
        <v>117</v>
      </c>
      <c r="GZ371" s="45"/>
      <c r="HA371" s="87" t="str">
        <f t="shared" si="1846"/>
        <v/>
      </c>
      <c r="HB371" s="43">
        <v>2</v>
      </c>
      <c r="HC371" s="43">
        <f t="shared" si="1847"/>
        <v>1</v>
      </c>
      <c r="HD371" s="59">
        <v>2</v>
      </c>
      <c r="HE371" s="44" t="str">
        <f>IF(GX371="","",HE367)</f>
        <v>ルララ</v>
      </c>
      <c r="HF371" s="48">
        <f>IF(GX371="","",HF367)</f>
        <v>715</v>
      </c>
      <c r="HG371" s="45">
        <f t="shared" si="1848"/>
        <v>715</v>
      </c>
      <c r="HH371" s="89">
        <f>IF(HC371="","",HG371/(GY371*100))</f>
        <v>6.1111111111111109E-2</v>
      </c>
      <c r="HI371" s="37"/>
      <c r="HJ371" s="29"/>
      <c r="HK371" s="52">
        <f>IF($A365="","",$A365)</f>
        <v>46017</v>
      </c>
      <c r="HL371" s="45">
        <v>1405</v>
      </c>
      <c r="HM371" s="58">
        <f t="shared" si="1849"/>
        <v>6</v>
      </c>
      <c r="HN371" s="45">
        <v>29</v>
      </c>
      <c r="HO371" s="87">
        <f t="shared" si="1850"/>
        <v>0</v>
      </c>
      <c r="HP371" s="43">
        <v>12</v>
      </c>
      <c r="HQ371" s="43">
        <f t="shared" si="1851"/>
        <v>0</v>
      </c>
      <c r="HR371" s="43">
        <v>-2</v>
      </c>
      <c r="HS371" s="44" t="str">
        <f t="shared" si="1852"/>
        <v>サンリオホワイトマスコット</v>
      </c>
      <c r="HT371" s="48">
        <f t="shared" si="1853"/>
        <v>400</v>
      </c>
      <c r="HU371" s="45">
        <f t="shared" si="1854"/>
        <v>0</v>
      </c>
      <c r="HV371" s="89">
        <f t="shared" si="1855"/>
        <v>0</v>
      </c>
      <c r="HW371" s="37" t="s">
        <v>760</v>
      </c>
      <c r="HX371" s="360"/>
      <c r="HY371" s="52">
        <f>IF($A365="","",$A365)</f>
        <v>46017</v>
      </c>
      <c r="HZ371" s="45">
        <v>8267</v>
      </c>
      <c r="IA371" s="43">
        <f t="shared" si="1856"/>
        <v>99</v>
      </c>
      <c r="IB371" s="45">
        <v>340</v>
      </c>
      <c r="IC371" s="87">
        <f t="shared" si="1857"/>
        <v>0</v>
      </c>
      <c r="ID371" s="43">
        <v>30</v>
      </c>
      <c r="IE371" s="43">
        <f t="shared" si="1858"/>
        <v>0</v>
      </c>
      <c r="IF371" s="43">
        <v>0</v>
      </c>
      <c r="IG371" s="44" t="str">
        <f t="shared" ref="IG371:IG388" si="1887">IF(HZ371="","",IG367)</f>
        <v>ラブブキーホルダー大きめ</v>
      </c>
      <c r="IH371" s="48">
        <f t="shared" ref="IH371:IH388" si="1888">IF(IA371="","",IH367)</f>
        <v>500</v>
      </c>
      <c r="II371" s="45">
        <f t="shared" si="1860"/>
        <v>0</v>
      </c>
      <c r="IJ371" s="89">
        <f t="shared" si="1861"/>
        <v>0</v>
      </c>
      <c r="IK371" s="37"/>
      <c r="IL371" s="29"/>
      <c r="IM371" s="52">
        <f>IF($A365="","",$A365)</f>
        <v>46017</v>
      </c>
      <c r="IN371" s="45">
        <v>6025</v>
      </c>
      <c r="IO371" s="43">
        <f t="shared" si="1862"/>
        <v>46</v>
      </c>
      <c r="IP371" s="45">
        <v>207</v>
      </c>
      <c r="IQ371" s="87">
        <f t="shared" si="1863"/>
        <v>1</v>
      </c>
      <c r="IR371" s="43">
        <v>43</v>
      </c>
      <c r="IS371" s="43">
        <f t="shared" si="1864"/>
        <v>1</v>
      </c>
      <c r="IT371" s="43">
        <v>0</v>
      </c>
      <c r="IU371" s="44" t="str">
        <f t="shared" si="1865"/>
        <v>電ブル</v>
      </c>
      <c r="IV371" s="48">
        <f t="shared" si="1866"/>
        <v>400</v>
      </c>
      <c r="IW371" s="45">
        <f t="shared" si="1867"/>
        <v>400</v>
      </c>
      <c r="IX371" s="89">
        <f t="shared" si="1868"/>
        <v>8.6956521739130432E-2</v>
      </c>
      <c r="IY371" s="37"/>
      <c r="IZ371" s="61"/>
      <c r="JA371" s="52">
        <f>IF($A365="","",$A365)</f>
        <v>46017</v>
      </c>
      <c r="JB371" s="45">
        <v>6377</v>
      </c>
      <c r="JC371" s="43">
        <f t="shared" si="1869"/>
        <v>58</v>
      </c>
      <c r="JD371" s="45">
        <v>218</v>
      </c>
      <c r="JE371" s="87">
        <f t="shared" si="1870"/>
        <v>1</v>
      </c>
      <c r="JF371" s="43">
        <v>18</v>
      </c>
      <c r="JG371" s="43">
        <f t="shared" si="1871"/>
        <v>0</v>
      </c>
      <c r="JH371" s="43">
        <v>0</v>
      </c>
      <c r="JI371" s="44" t="str">
        <f t="shared" si="1872"/>
        <v>サンリオ型押しケース</v>
      </c>
      <c r="JJ371" s="48">
        <f t="shared" si="1873"/>
        <v>1100</v>
      </c>
      <c r="JK371" s="45">
        <f t="shared" si="1874"/>
        <v>0</v>
      </c>
      <c r="JL371" s="89">
        <f t="shared" si="1875"/>
        <v>0</v>
      </c>
      <c r="JM371" s="37"/>
      <c r="JN371" s="29"/>
      <c r="JO371" s="52">
        <f>IF($A365="","",$A365)</f>
        <v>46017</v>
      </c>
      <c r="JP371" s="45">
        <v>4549</v>
      </c>
      <c r="JQ371" s="58">
        <f t="shared" si="1876"/>
        <v>16</v>
      </c>
      <c r="JR371" s="45">
        <v>274</v>
      </c>
      <c r="JS371" s="87">
        <f t="shared" si="1877"/>
        <v>1</v>
      </c>
      <c r="JT371" s="43">
        <v>6</v>
      </c>
      <c r="JU371" s="43">
        <f t="shared" si="1878"/>
        <v>1</v>
      </c>
      <c r="JV371" s="43">
        <v>14</v>
      </c>
      <c r="JW371" s="44" t="str">
        <f t="shared" si="1879"/>
        <v>キティ豹柄フェイスポーチ</v>
      </c>
      <c r="JX371" s="48">
        <f t="shared" si="1880"/>
        <v>0</v>
      </c>
      <c r="JY371" s="45">
        <f t="shared" si="1881"/>
        <v>0</v>
      </c>
      <c r="JZ371" s="89">
        <f t="shared" si="1882"/>
        <v>0</v>
      </c>
      <c r="KA371" s="37" t="s">
        <v>757</v>
      </c>
      <c r="KB371" s="51"/>
      <c r="KC371" s="52">
        <f>IF($A365="","",$A365)</f>
        <v>46017</v>
      </c>
      <c r="KD371" s="45">
        <v>13525</v>
      </c>
      <c r="KE371" s="43">
        <f>IF(KD371="","",KD371-KD367)</f>
        <v>70</v>
      </c>
      <c r="KF371" s="45">
        <v>496</v>
      </c>
      <c r="KG371" s="87">
        <f>IF(KF371="","",KF371-KF367)</f>
        <v>1</v>
      </c>
      <c r="KH371" s="43">
        <v>7</v>
      </c>
      <c r="KI371" s="43">
        <f>IF(KH371="","",KH367+KJ367-KH371)</f>
        <v>1</v>
      </c>
      <c r="KJ371" s="43">
        <v>2</v>
      </c>
      <c r="KK371" s="44" t="str">
        <f>IF(KD371="","",KK367)</f>
        <v>キティフェイスポーチ</v>
      </c>
      <c r="KL371" s="48">
        <f>IF(KE371="","",KL367)</f>
        <v>996</v>
      </c>
      <c r="KM371" s="45">
        <f>IF(KH371="","",KI371*KL371)</f>
        <v>996</v>
      </c>
      <c r="KN371" s="89">
        <f>IF(KI371="","",KM371/(KE371*100))</f>
        <v>0.14228571428571429</v>
      </c>
      <c r="KO371" s="37"/>
      <c r="KP371" s="29"/>
      <c r="KQ371" s="52">
        <f>IF($A365="","",$A365)</f>
        <v>46017</v>
      </c>
      <c r="KR371" s="45">
        <v>2145</v>
      </c>
      <c r="KS371" s="58">
        <f>IF(KR371="","",KR371-KR367)</f>
        <v>21</v>
      </c>
      <c r="KT371" s="45">
        <v>34</v>
      </c>
      <c r="KU371" s="87">
        <f>IF(KT371="","",KT371-KT367)</f>
        <v>2</v>
      </c>
      <c r="KV371" s="43">
        <v>10</v>
      </c>
      <c r="KW371" s="43">
        <f>IF(KV371="","",KV367+KX367-KV371)</f>
        <v>2</v>
      </c>
      <c r="KX371" s="43">
        <v>2</v>
      </c>
      <c r="KY371" s="44" t="str">
        <f>IF(KR371="","",KY367)</f>
        <v>サンリオホワイトマスコット</v>
      </c>
      <c r="KZ371" s="48">
        <f>IF(KS371="","",KZ367)</f>
        <v>660</v>
      </c>
      <c r="LA371" s="45">
        <f>IF(KV371="","",KW371*KZ371)</f>
        <v>1320</v>
      </c>
      <c r="LB371" s="89">
        <f>IF(KW371="","",LA371/(KS371*100))</f>
        <v>0.62857142857142856</v>
      </c>
      <c r="LC371" s="37" t="s">
        <v>756</v>
      </c>
      <c r="LD371" s="29"/>
      <c r="LE371" s="75"/>
      <c r="LF371" s="76"/>
      <c r="LG371" s="76"/>
      <c r="LH371" s="76">
        <v>1166</v>
      </c>
      <c r="LI371" s="76">
        <f t="shared" si="1885"/>
        <v>0</v>
      </c>
      <c r="LJ371" s="77">
        <v>2</v>
      </c>
      <c r="LK371" s="76">
        <f t="shared" si="1886"/>
        <v>0</v>
      </c>
      <c r="LL371" s="76"/>
      <c r="LM371" s="78" t="str">
        <f>IF(LF369="","",LM368)</f>
        <v>バイキンティッシュカバー、アンパンぬいぐるみ</v>
      </c>
      <c r="LN371" s="79">
        <f>IF(LG369="","",LN368)</f>
        <v>1000</v>
      </c>
      <c r="LO371" s="76">
        <f t="shared" si="1825"/>
        <v>0</v>
      </c>
      <c r="LP371" s="80"/>
      <c r="LQ371" s="37"/>
      <c r="LR371" s="29"/>
      <c r="LS371" s="52">
        <f t="shared" si="1797"/>
        <v>46030</v>
      </c>
      <c r="LT371" s="45">
        <v>22192</v>
      </c>
      <c r="LU371" s="45">
        <f t="shared" si="1798"/>
        <v>61</v>
      </c>
      <c r="LV371" s="45">
        <v>1105</v>
      </c>
      <c r="LW371" s="45">
        <f t="shared" si="1799"/>
        <v>2</v>
      </c>
      <c r="LX371" s="45">
        <v>15</v>
      </c>
      <c r="LY371" s="45">
        <f t="shared" si="1800"/>
        <v>2</v>
      </c>
      <c r="LZ371" s="45">
        <v>6</v>
      </c>
      <c r="MA371" s="43"/>
      <c r="MB371" s="43">
        <f t="shared" si="1801"/>
        <v>1100</v>
      </c>
      <c r="MC371" s="45">
        <f t="shared" si="1802"/>
        <v>2200</v>
      </c>
      <c r="MD371" s="46">
        <f t="shared" si="1803"/>
        <v>0.36065573770491804</v>
      </c>
      <c r="ME371" s="37"/>
      <c r="MF371" s="29"/>
      <c r="MG371" s="52">
        <f t="shared" si="1804"/>
        <v>46030</v>
      </c>
      <c r="MH371" s="45">
        <v>9135</v>
      </c>
      <c r="MI371" s="45">
        <f t="shared" si="1805"/>
        <v>89</v>
      </c>
      <c r="MJ371" s="45">
        <v>401</v>
      </c>
      <c r="MK371" s="45">
        <f t="shared" si="1806"/>
        <v>1</v>
      </c>
      <c r="ML371" s="45">
        <v>46</v>
      </c>
      <c r="MM371" s="45">
        <f t="shared" si="1807"/>
        <v>1</v>
      </c>
      <c r="MN371" s="45">
        <v>4</v>
      </c>
      <c r="MO371" s="43"/>
      <c r="MP371" s="43">
        <f t="shared" si="1808"/>
        <v>1100</v>
      </c>
      <c r="MQ371" s="45">
        <f t="shared" si="1809"/>
        <v>1100</v>
      </c>
      <c r="MR371" s="46">
        <f t="shared" si="1810"/>
        <v>0.12359550561797752</v>
      </c>
      <c r="MS371" s="37"/>
      <c r="MT371" s="29"/>
      <c r="MU371" s="52">
        <f t="shared" si="1811"/>
        <v>46030</v>
      </c>
      <c r="MV371" s="45">
        <v>11500</v>
      </c>
      <c r="MW371" s="45">
        <f t="shared" si="1812"/>
        <v>9</v>
      </c>
      <c r="MX371" s="45">
        <v>438</v>
      </c>
      <c r="MY371" s="45">
        <f t="shared" si="1813"/>
        <v>0</v>
      </c>
      <c r="MZ371" s="45">
        <v>23</v>
      </c>
      <c r="NA371" s="45">
        <f t="shared" si="1814"/>
        <v>0</v>
      </c>
      <c r="NB371" s="45">
        <v>-17</v>
      </c>
      <c r="NC371" s="43"/>
      <c r="ND371" s="43">
        <f t="shared" si="1815"/>
        <v>715</v>
      </c>
      <c r="NE371" s="45">
        <f t="shared" si="1816"/>
        <v>0</v>
      </c>
      <c r="NF371" s="46">
        <f t="shared" si="1817"/>
        <v>0</v>
      </c>
      <c r="NG371" s="37" t="s">
        <v>806</v>
      </c>
      <c r="NH371" s="29"/>
      <c r="NI371" s="52">
        <f t="shared" si="1818"/>
        <v>46030</v>
      </c>
      <c r="NJ371" s="45">
        <v>12581</v>
      </c>
      <c r="NK371" s="45">
        <f t="shared" si="1819"/>
        <v>98</v>
      </c>
      <c r="NL371" s="45">
        <v>226</v>
      </c>
      <c r="NM371" s="45">
        <f t="shared" si="1820"/>
        <v>0</v>
      </c>
      <c r="NN371" s="45">
        <v>40</v>
      </c>
      <c r="NO371" s="45">
        <f t="shared" si="1821"/>
        <v>0</v>
      </c>
      <c r="NP371" s="45">
        <v>0</v>
      </c>
      <c r="NQ371" s="43"/>
      <c r="NR371" s="43">
        <f t="shared" si="1822"/>
        <v>1100</v>
      </c>
      <c r="NS371" s="45">
        <f t="shared" si="1823"/>
        <v>0</v>
      </c>
      <c r="NT371" s="46">
        <f t="shared" si="1824"/>
        <v>0</v>
      </c>
      <c r="NU371" s="37"/>
    </row>
    <row r="372" spans="1:385" ht="15" customHeight="1" thickTop="1" x14ac:dyDescent="0.25">
      <c r="A372" s="38">
        <v>46035</v>
      </c>
      <c r="B372" s="39">
        <f>IF(A372="","",SUM(J372:J403,LG390,AL372,DR372,AZ372,DD372,LU372,NK372,MW372,MI372,X372,FH372,FV372,GJ372,EF372,ET372)+SUM(GY399:GY400)+SUM(HM399:HM402)+SUM(CP399:CP402)+SUM(BN399:BN402)+SUM(KS399:KS402)+SUM(KE399:KE402)+SUM(CB399:CB402)+SUM(IA399:IA402)+SUM(IO399:IO402)+SUM(JC399:JC402)+SUM(JQ399:JQ402))</f>
        <v>10344</v>
      </c>
      <c r="C372" s="40">
        <f>IF(A372="","",SUM(J372,X372,AL372,AZ372)+SUM(KE399:KE402)+SUM(KS399:KS402)+SUM(BN399:BN402))</f>
        <v>3967</v>
      </c>
      <c r="D372" s="40">
        <f>IF(A372="","",SUM(DD372,DR372)+SUM(CB399:CB402)+SUM(CP399:CP402))</f>
        <v>797</v>
      </c>
      <c r="E372" s="41">
        <f>IF(A372="","",SUM(NK372,MW372,MI372,LU372,LG390)+SUM(IA399:IA402)+SUM(IO399:IO402)+SUM(JC399:JC402)+SUM(JQ399:JQ402))</f>
        <v>3345</v>
      </c>
      <c r="F372" s="41">
        <f>IF(B372="","",SUM(FH372,FV372,GJ372)+SUM(HM399:HM402)+SUM(GY399:GY400))</f>
        <v>1794</v>
      </c>
      <c r="G372" s="91">
        <f>IF(A372="","",SUM(EF372,ET372))</f>
        <v>353</v>
      </c>
      <c r="H372" s="42"/>
      <c r="I372" s="45">
        <v>5590</v>
      </c>
      <c r="J372" s="45">
        <f t="shared" si="1721"/>
        <v>218</v>
      </c>
      <c r="K372" s="45">
        <v>174</v>
      </c>
      <c r="L372" s="45">
        <f t="shared" si="1722"/>
        <v>3</v>
      </c>
      <c r="M372" s="45">
        <v>33</v>
      </c>
      <c r="N372" s="45">
        <f t="shared" si="1723"/>
        <v>3</v>
      </c>
      <c r="O372" s="45">
        <v>5</v>
      </c>
      <c r="P372" s="43"/>
      <c r="Q372" s="43">
        <f t="shared" si="1724"/>
        <v>855</v>
      </c>
      <c r="R372" s="45">
        <f t="shared" si="1725"/>
        <v>2565</v>
      </c>
      <c r="S372" s="46">
        <f t="shared" si="1726"/>
        <v>0.1176605504587156</v>
      </c>
      <c r="T372" s="37"/>
      <c r="U372" s="29"/>
      <c r="V372" s="52">
        <f t="shared" si="1727"/>
        <v>46035</v>
      </c>
      <c r="W372" s="45">
        <v>14805</v>
      </c>
      <c r="X372" s="45">
        <f t="shared" si="1728"/>
        <v>345</v>
      </c>
      <c r="Y372" s="45">
        <v>555</v>
      </c>
      <c r="Z372" s="45">
        <f t="shared" si="1729"/>
        <v>11</v>
      </c>
      <c r="AA372" s="45">
        <v>12</v>
      </c>
      <c r="AB372" s="45">
        <f t="shared" si="1730"/>
        <v>12</v>
      </c>
      <c r="AC372" s="45">
        <v>17</v>
      </c>
      <c r="AD372" s="43"/>
      <c r="AE372" s="43">
        <f t="shared" si="1731"/>
        <v>1026</v>
      </c>
      <c r="AF372" s="45">
        <f t="shared" si="1732"/>
        <v>12312</v>
      </c>
      <c r="AG372" s="46">
        <f t="shared" si="1733"/>
        <v>0.35686956521739133</v>
      </c>
      <c r="AH372" s="37"/>
      <c r="AI372" s="29"/>
      <c r="AJ372" s="52">
        <f t="shared" si="1734"/>
        <v>46035</v>
      </c>
      <c r="AK372" s="45">
        <v>18373</v>
      </c>
      <c r="AL372" s="45">
        <f t="shared" si="1735"/>
        <v>232</v>
      </c>
      <c r="AM372" s="45">
        <v>379</v>
      </c>
      <c r="AN372" s="45">
        <f t="shared" si="1736"/>
        <v>4</v>
      </c>
      <c r="AO372" s="45">
        <v>21</v>
      </c>
      <c r="AP372" s="45">
        <f t="shared" si="1737"/>
        <v>4</v>
      </c>
      <c r="AQ372" s="45">
        <v>4</v>
      </c>
      <c r="AR372" s="43"/>
      <c r="AS372" s="43">
        <f t="shared" si="1738"/>
        <v>880</v>
      </c>
      <c r="AT372" s="45">
        <f t="shared" si="1739"/>
        <v>3520</v>
      </c>
      <c r="AU372" s="46">
        <f t="shared" si="1740"/>
        <v>0.15172413793103448</v>
      </c>
      <c r="AV372" s="37"/>
      <c r="AW372" s="29"/>
      <c r="AX372" s="52">
        <f t="shared" si="1741"/>
        <v>46035</v>
      </c>
      <c r="AY372" s="45">
        <v>22896</v>
      </c>
      <c r="AZ372" s="45">
        <f t="shared" si="1742"/>
        <v>1959</v>
      </c>
      <c r="BA372" s="45">
        <v>593</v>
      </c>
      <c r="BB372" s="45">
        <f t="shared" si="1743"/>
        <v>18</v>
      </c>
      <c r="BC372" s="45">
        <v>3</v>
      </c>
      <c r="BD372" s="45">
        <f t="shared" si="1744"/>
        <v>21</v>
      </c>
      <c r="BE372" s="45">
        <v>13</v>
      </c>
      <c r="BF372" s="43"/>
      <c r="BG372" s="43">
        <f t="shared" si="1745"/>
        <v>1500</v>
      </c>
      <c r="BH372" s="45">
        <f t="shared" si="1746"/>
        <v>31500</v>
      </c>
      <c r="BI372" s="46">
        <f t="shared" si="1747"/>
        <v>0.16079632465543645</v>
      </c>
      <c r="BJ372" s="37" t="s">
        <v>766</v>
      </c>
      <c r="BK372" s="29"/>
      <c r="BL372" s="47"/>
      <c r="BM372" s="43">
        <v>1479</v>
      </c>
      <c r="BN372" s="45">
        <f t="shared" si="1826"/>
        <v>44</v>
      </c>
      <c r="BO372" s="43">
        <v>22</v>
      </c>
      <c r="BP372" s="45">
        <f t="shared" si="1827"/>
        <v>0</v>
      </c>
      <c r="BQ372" s="45">
        <v>17</v>
      </c>
      <c r="BR372" s="45">
        <f t="shared" si="1828"/>
        <v>0</v>
      </c>
      <c r="BS372" s="43">
        <v>0</v>
      </c>
      <c r="BT372" s="63" t="str">
        <f t="shared" si="1829"/>
        <v>押忍番長サウンドボタン</v>
      </c>
      <c r="BU372" s="67">
        <f t="shared" si="1830"/>
        <v>358</v>
      </c>
      <c r="BV372" s="43">
        <f t="shared" si="1831"/>
        <v>0</v>
      </c>
      <c r="BW372" s="46">
        <f t="shared" si="1832"/>
        <v>0</v>
      </c>
      <c r="BX372" s="37"/>
      <c r="BY372" s="57"/>
      <c r="BZ372" s="47"/>
      <c r="CA372" s="43">
        <v>7618</v>
      </c>
      <c r="CB372" s="69">
        <f t="shared" si="1833"/>
        <v>27</v>
      </c>
      <c r="CC372" s="43">
        <v>261</v>
      </c>
      <c r="CD372" s="45">
        <f t="shared" si="1834"/>
        <v>5</v>
      </c>
      <c r="CE372" s="45">
        <v>7</v>
      </c>
      <c r="CF372" s="45">
        <f t="shared" si="1835"/>
        <v>5</v>
      </c>
      <c r="CG372" s="43">
        <v>18</v>
      </c>
      <c r="CH372" s="63" t="str">
        <f t="shared" si="1883"/>
        <v>サンリオリボンポーチ</v>
      </c>
      <c r="CI372" s="67">
        <f t="shared" si="1884"/>
        <v>500</v>
      </c>
      <c r="CJ372" s="43">
        <f t="shared" si="1836"/>
        <v>2500</v>
      </c>
      <c r="CK372" s="46">
        <f t="shared" si="1837"/>
        <v>0.92592592592592593</v>
      </c>
      <c r="CL372" s="37" t="s">
        <v>350</v>
      </c>
      <c r="CM372" s="29"/>
      <c r="CN372" s="47"/>
      <c r="CO372" s="43">
        <v>3578</v>
      </c>
      <c r="CP372" s="69">
        <f t="shared" si="1838"/>
        <v>8</v>
      </c>
      <c r="CQ372" s="43">
        <v>94</v>
      </c>
      <c r="CR372" s="45">
        <f t="shared" si="1839"/>
        <v>0</v>
      </c>
      <c r="CS372" s="45">
        <v>8</v>
      </c>
      <c r="CT372" s="45">
        <f t="shared" si="1840"/>
        <v>0</v>
      </c>
      <c r="CU372" s="43">
        <v>4</v>
      </c>
      <c r="CV372" s="63" t="s">
        <v>744</v>
      </c>
      <c r="CW372" s="67">
        <f t="shared" si="1842"/>
        <v>660</v>
      </c>
      <c r="CX372" s="43">
        <f t="shared" si="1843"/>
        <v>0</v>
      </c>
      <c r="CY372" s="46">
        <f t="shared" si="1844"/>
        <v>0</v>
      </c>
      <c r="CZ372" s="37"/>
      <c r="DA372" s="29"/>
      <c r="DB372" s="52">
        <f t="shared" si="1748"/>
        <v>46035</v>
      </c>
      <c r="DC372" s="45">
        <v>30791</v>
      </c>
      <c r="DD372" s="45">
        <f t="shared" si="1749"/>
        <v>176</v>
      </c>
      <c r="DE372" s="45">
        <v>1546</v>
      </c>
      <c r="DF372" s="45">
        <f t="shared" si="1750"/>
        <v>2</v>
      </c>
      <c r="DG372" s="45">
        <v>14</v>
      </c>
      <c r="DH372" s="45">
        <f t="shared" si="1751"/>
        <v>4</v>
      </c>
      <c r="DI372" s="45">
        <v>0</v>
      </c>
      <c r="DJ372" s="43"/>
      <c r="DK372" s="43">
        <f t="shared" si="1752"/>
        <v>715</v>
      </c>
      <c r="DL372" s="45">
        <f t="shared" si="1753"/>
        <v>2860</v>
      </c>
      <c r="DM372" s="46">
        <f t="shared" si="1754"/>
        <v>0.16250000000000001</v>
      </c>
      <c r="DN372" s="37"/>
      <c r="DO372" s="29"/>
      <c r="DP372" s="52">
        <f t="shared" si="1755"/>
        <v>46035</v>
      </c>
      <c r="DQ372" s="45">
        <v>9736</v>
      </c>
      <c r="DR372" s="45">
        <f t="shared" si="1756"/>
        <v>96</v>
      </c>
      <c r="DS372" s="45">
        <v>280</v>
      </c>
      <c r="DT372" s="45">
        <f t="shared" si="1757"/>
        <v>4</v>
      </c>
      <c r="DU372" s="45">
        <v>42</v>
      </c>
      <c r="DV372" s="45">
        <f t="shared" si="1758"/>
        <v>4</v>
      </c>
      <c r="DW372" s="45">
        <v>1</v>
      </c>
      <c r="DX372" s="43"/>
      <c r="DY372" s="43">
        <f t="shared" si="1759"/>
        <v>726</v>
      </c>
      <c r="DZ372" s="45">
        <f t="shared" si="1760"/>
        <v>2904</v>
      </c>
      <c r="EA372" s="46">
        <f t="shared" si="1761"/>
        <v>0.30249999999999999</v>
      </c>
      <c r="EB372" s="37"/>
      <c r="EC372" s="29"/>
      <c r="ED372" s="52">
        <f t="shared" si="1762"/>
        <v>46035</v>
      </c>
      <c r="EE372" s="45">
        <v>2026</v>
      </c>
      <c r="EF372" s="45">
        <f t="shared" si="1763"/>
        <v>262</v>
      </c>
      <c r="EG372" s="45">
        <v>50</v>
      </c>
      <c r="EH372" s="45">
        <f t="shared" si="1764"/>
        <v>9</v>
      </c>
      <c r="EI372" s="45">
        <v>38</v>
      </c>
      <c r="EJ372" s="45">
        <f t="shared" si="1765"/>
        <v>9</v>
      </c>
      <c r="EK372" s="45">
        <v>10</v>
      </c>
      <c r="EL372" s="43"/>
      <c r="EM372" s="43">
        <f t="shared" si="1766"/>
        <v>935</v>
      </c>
      <c r="EN372" s="45">
        <f t="shared" si="1767"/>
        <v>8415</v>
      </c>
      <c r="EO372" s="46">
        <f t="shared" si="1768"/>
        <v>0.32118320610687023</v>
      </c>
      <c r="EP372" s="37"/>
      <c r="EQ372" s="29"/>
      <c r="ER372" s="52">
        <f t="shared" si="1769"/>
        <v>46035</v>
      </c>
      <c r="ES372" s="45">
        <v>838</v>
      </c>
      <c r="ET372" s="45">
        <f t="shared" si="1770"/>
        <v>91</v>
      </c>
      <c r="EU372" s="45">
        <v>28</v>
      </c>
      <c r="EV372" s="45">
        <f t="shared" si="1771"/>
        <v>4</v>
      </c>
      <c r="EW372" s="45">
        <v>8</v>
      </c>
      <c r="EX372" s="45">
        <f t="shared" si="1772"/>
        <v>4</v>
      </c>
      <c r="EY372" s="45">
        <v>4</v>
      </c>
      <c r="EZ372" s="43"/>
      <c r="FA372" s="43">
        <f t="shared" si="1773"/>
        <v>700</v>
      </c>
      <c r="FB372" s="45">
        <f t="shared" si="1774"/>
        <v>2800</v>
      </c>
      <c r="FC372" s="46">
        <f t="shared" si="1775"/>
        <v>0.30769230769230771</v>
      </c>
      <c r="FD372" s="37"/>
      <c r="FE372" s="60"/>
      <c r="FF372" s="52">
        <f t="shared" si="1776"/>
        <v>46035</v>
      </c>
      <c r="FG372" s="45">
        <v>3094</v>
      </c>
      <c r="FH372" s="45">
        <f t="shared" si="1777"/>
        <v>97</v>
      </c>
      <c r="FI372" s="45">
        <v>359</v>
      </c>
      <c r="FJ372" s="45">
        <f t="shared" si="1778"/>
        <v>10</v>
      </c>
      <c r="FK372" s="45">
        <v>40</v>
      </c>
      <c r="FL372" s="45">
        <f t="shared" si="1779"/>
        <v>11</v>
      </c>
      <c r="FM372" s="45">
        <v>0</v>
      </c>
      <c r="FN372" s="43"/>
      <c r="FO372" s="43">
        <f t="shared" si="1780"/>
        <v>280</v>
      </c>
      <c r="FP372" s="45">
        <f t="shared" si="1781"/>
        <v>3080</v>
      </c>
      <c r="FQ372" s="46">
        <f t="shared" si="1782"/>
        <v>0.31752577319587627</v>
      </c>
      <c r="FR372" s="37"/>
      <c r="FS372" s="29"/>
      <c r="FT372" s="52">
        <f t="shared" si="1783"/>
        <v>46035</v>
      </c>
      <c r="FU372" s="45">
        <v>2578</v>
      </c>
      <c r="FV372" s="45">
        <f t="shared" si="1784"/>
        <v>131</v>
      </c>
      <c r="FW372" s="45">
        <v>199</v>
      </c>
      <c r="FX372" s="45">
        <f t="shared" si="1785"/>
        <v>6</v>
      </c>
      <c r="FY372" s="45">
        <v>300</v>
      </c>
      <c r="FZ372" s="45">
        <f t="shared" si="1786"/>
        <v>18</v>
      </c>
      <c r="GA372" s="45">
        <v>0</v>
      </c>
      <c r="GB372" s="43"/>
      <c r="GC372" s="43">
        <f t="shared" si="1787"/>
        <v>200</v>
      </c>
      <c r="GD372" s="45">
        <f t="shared" si="1788"/>
        <v>3600</v>
      </c>
      <c r="GE372" s="46">
        <f t="shared" si="1789"/>
        <v>0.27480916030534353</v>
      </c>
      <c r="GF372" s="37"/>
      <c r="GG372" s="29"/>
      <c r="GH372" s="52">
        <f t="shared" si="1790"/>
        <v>46035</v>
      </c>
      <c r="GI372" s="45">
        <v>682</v>
      </c>
      <c r="GJ372" s="45">
        <f t="shared" si="1791"/>
        <v>107</v>
      </c>
      <c r="GK372" s="45">
        <v>59</v>
      </c>
      <c r="GL372" s="45">
        <f t="shared" si="1792"/>
        <v>8</v>
      </c>
      <c r="GM372" s="45">
        <v>42</v>
      </c>
      <c r="GN372" s="45">
        <f t="shared" si="1793"/>
        <v>9</v>
      </c>
      <c r="GO372" s="45">
        <v>19</v>
      </c>
      <c r="GP372" s="43"/>
      <c r="GQ372" s="43">
        <f t="shared" si="1794"/>
        <v>420</v>
      </c>
      <c r="GR372" s="45">
        <f t="shared" si="1795"/>
        <v>3780</v>
      </c>
      <c r="GS372" s="46">
        <f t="shared" si="1796"/>
        <v>0.35327102803738319</v>
      </c>
      <c r="GT372" s="37"/>
      <c r="GU372" s="61"/>
      <c r="GV372" s="47"/>
      <c r="GW372" s="62"/>
      <c r="GX372" s="43">
        <v>25195</v>
      </c>
      <c r="GY372" s="45">
        <f t="shared" si="1845"/>
        <v>473</v>
      </c>
      <c r="GZ372" s="43"/>
      <c r="HA372" s="45" t="str">
        <f t="shared" si="1846"/>
        <v/>
      </c>
      <c r="HB372" s="45">
        <v>4</v>
      </c>
      <c r="HC372" s="45">
        <f t="shared" si="1847"/>
        <v>3</v>
      </c>
      <c r="HD372" s="71">
        <v>2</v>
      </c>
      <c r="HE372" s="63" t="str">
        <f>IF(GX372="","",HE368)</f>
        <v>ルララ大</v>
      </c>
      <c r="HF372" s="67">
        <f>IF(GX371="","",HF368)</f>
        <v>1100</v>
      </c>
      <c r="HG372" s="43">
        <f t="shared" si="1848"/>
        <v>3300</v>
      </c>
      <c r="HH372" s="46">
        <f>IF(HC372="","",HG372/(GY372*100))</f>
        <v>6.9767441860465115E-2</v>
      </c>
      <c r="HI372" s="37"/>
      <c r="HJ372" s="29"/>
      <c r="HK372" s="47"/>
      <c r="HL372" s="43">
        <v>690</v>
      </c>
      <c r="HM372" s="45">
        <f t="shared" si="1849"/>
        <v>88</v>
      </c>
      <c r="HN372" s="43">
        <v>29</v>
      </c>
      <c r="HO372" s="45">
        <f t="shared" si="1850"/>
        <v>1</v>
      </c>
      <c r="HP372" s="45">
        <v>11</v>
      </c>
      <c r="HQ372" s="45">
        <f t="shared" si="1851"/>
        <v>1</v>
      </c>
      <c r="HR372" s="43">
        <v>1</v>
      </c>
      <c r="HS372" s="63" t="str">
        <f t="shared" si="1852"/>
        <v>サンリオ豹柄キーケース</v>
      </c>
      <c r="HT372" s="67">
        <f t="shared" si="1853"/>
        <v>996</v>
      </c>
      <c r="HU372" s="43">
        <f t="shared" si="1854"/>
        <v>996</v>
      </c>
      <c r="HV372" s="46">
        <f t="shared" si="1855"/>
        <v>0.11318181818181818</v>
      </c>
      <c r="HW372" s="37"/>
      <c r="HX372" s="360"/>
      <c r="HY372" s="47"/>
      <c r="HZ372" s="43">
        <v>5118</v>
      </c>
      <c r="IA372" s="69">
        <f t="shared" si="1856"/>
        <v>25</v>
      </c>
      <c r="IB372" s="43">
        <v>147</v>
      </c>
      <c r="IC372" s="45">
        <f t="shared" si="1857"/>
        <v>3</v>
      </c>
      <c r="ID372" s="45">
        <v>30</v>
      </c>
      <c r="IE372" s="45">
        <f t="shared" si="1858"/>
        <v>3</v>
      </c>
      <c r="IF372" s="43">
        <v>0</v>
      </c>
      <c r="IG372" s="63" t="str">
        <f t="shared" si="1887"/>
        <v>サンリオリボンポーチ</v>
      </c>
      <c r="IH372" s="67">
        <f t="shared" si="1888"/>
        <v>500</v>
      </c>
      <c r="II372" s="43">
        <f t="shared" si="1860"/>
        <v>1500</v>
      </c>
      <c r="IJ372" s="46">
        <f t="shared" si="1861"/>
        <v>0.6</v>
      </c>
      <c r="IK372" s="37"/>
      <c r="IL372" s="29"/>
      <c r="IM372" s="47"/>
      <c r="IN372" s="43">
        <v>5993</v>
      </c>
      <c r="IO372" s="45">
        <f t="shared" si="1862"/>
        <v>63</v>
      </c>
      <c r="IP372" s="43">
        <v>140</v>
      </c>
      <c r="IQ372" s="45">
        <f t="shared" si="1863"/>
        <v>3</v>
      </c>
      <c r="IR372" s="45">
        <v>17</v>
      </c>
      <c r="IS372" s="45">
        <f t="shared" si="1864"/>
        <v>2</v>
      </c>
      <c r="IT372" s="43">
        <v>0</v>
      </c>
      <c r="IU372" s="63" t="str">
        <f t="shared" si="1865"/>
        <v>ジャグラーイヤホン</v>
      </c>
      <c r="IV372" s="67">
        <f t="shared" si="1866"/>
        <v>1100</v>
      </c>
      <c r="IW372" s="43">
        <f t="shared" si="1867"/>
        <v>2200</v>
      </c>
      <c r="IX372" s="46">
        <f t="shared" si="1868"/>
        <v>0.34920634920634919</v>
      </c>
      <c r="IY372" s="37"/>
      <c r="IZ372" s="61"/>
      <c r="JA372" s="47"/>
      <c r="JB372" s="43">
        <v>4498</v>
      </c>
      <c r="JC372" s="69">
        <f t="shared" si="1869"/>
        <v>8</v>
      </c>
      <c r="JD372" s="43">
        <v>127</v>
      </c>
      <c r="JE372" s="45">
        <f t="shared" si="1870"/>
        <v>0</v>
      </c>
      <c r="JF372" s="45">
        <v>8</v>
      </c>
      <c r="JG372" s="45">
        <f t="shared" si="1871"/>
        <v>0</v>
      </c>
      <c r="JH372" s="43">
        <v>5</v>
      </c>
      <c r="JI372" s="63" t="str">
        <f t="shared" si="1872"/>
        <v>サンリオケープポーチ</v>
      </c>
      <c r="JJ372" s="67">
        <f t="shared" si="1873"/>
        <v>1100</v>
      </c>
      <c r="JK372" s="43">
        <f t="shared" si="1874"/>
        <v>0</v>
      </c>
      <c r="JL372" s="46">
        <f t="shared" si="1875"/>
        <v>0</v>
      </c>
      <c r="JM372" s="37" t="s">
        <v>759</v>
      </c>
      <c r="JN372" s="29"/>
      <c r="JO372" s="47"/>
      <c r="JP372" s="43">
        <v>5948</v>
      </c>
      <c r="JQ372" s="45">
        <f t="shared" si="1876"/>
        <v>121</v>
      </c>
      <c r="JR372" s="43">
        <v>126</v>
      </c>
      <c r="JS372" s="45">
        <f t="shared" si="1877"/>
        <v>2</v>
      </c>
      <c r="JT372" s="45">
        <v>6</v>
      </c>
      <c r="JU372" s="45">
        <f t="shared" si="1878"/>
        <v>2</v>
      </c>
      <c r="JV372" s="43">
        <v>4</v>
      </c>
      <c r="JW372" s="63" t="str">
        <f t="shared" si="1879"/>
        <v>モンチッチマスコット2</v>
      </c>
      <c r="JX372" s="67">
        <f t="shared" si="1880"/>
        <v>539</v>
      </c>
      <c r="JY372" s="43">
        <f t="shared" si="1881"/>
        <v>1078</v>
      </c>
      <c r="JZ372" s="46">
        <f t="shared" si="1882"/>
        <v>8.9090909090909096E-2</v>
      </c>
      <c r="KA372" s="37"/>
      <c r="KB372" s="51"/>
      <c r="KC372" s="47"/>
      <c r="KD372" s="43">
        <v>10805</v>
      </c>
      <c r="KE372" s="69">
        <f>IF(KD372="","",KD372-KD368)</f>
        <v>23</v>
      </c>
      <c r="KF372" s="43">
        <v>305</v>
      </c>
      <c r="KG372" s="45">
        <f>IF(KF372="","",KF372-KF368)</f>
        <v>2</v>
      </c>
      <c r="KH372" s="45">
        <v>10</v>
      </c>
      <c r="KI372" s="45">
        <f>IF(KH372="","",KH368+KJ368-KH372)</f>
        <v>2</v>
      </c>
      <c r="KJ372" s="43">
        <v>0</v>
      </c>
      <c r="KK372" s="63" t="s">
        <v>754</v>
      </c>
      <c r="KL372" s="67">
        <v>1100</v>
      </c>
      <c r="KM372" s="43">
        <f>IF(KH372="","",KI372*KL372)</f>
        <v>2200</v>
      </c>
      <c r="KN372" s="46">
        <f>IF(KI372="","",KM372/(KE372*100))</f>
        <v>0.95652173913043481</v>
      </c>
      <c r="KO372" s="37" t="s">
        <v>755</v>
      </c>
      <c r="KP372" s="29"/>
      <c r="KQ372" s="47"/>
      <c r="KR372" s="43">
        <v>2605</v>
      </c>
      <c r="KS372" s="45">
        <f>IF(KR372="","",KR372-KR368)</f>
        <v>47</v>
      </c>
      <c r="KT372" s="43">
        <v>54</v>
      </c>
      <c r="KU372" s="45">
        <f>IF(KT372="","",KT372-KT368)</f>
        <v>1</v>
      </c>
      <c r="KV372" s="45">
        <v>31</v>
      </c>
      <c r="KW372" s="45">
        <f>IF(KV372="","",KV368+KX368-KV372)</f>
        <v>1</v>
      </c>
      <c r="KX372" s="43">
        <v>0</v>
      </c>
      <c r="KY372" s="63" t="str">
        <f>IF(KR372="","",KY368)</f>
        <v>ラブブマスコット</v>
      </c>
      <c r="KZ372" s="67">
        <f>IF(KS372="","",KZ368)</f>
        <v>500</v>
      </c>
      <c r="LA372" s="43">
        <f>IF(KV372="","",KW372*KZ372)</f>
        <v>500</v>
      </c>
      <c r="LB372" s="46">
        <f>IF(KW372="","",LA372/(KS372*100))</f>
        <v>0.10638297872340426</v>
      </c>
      <c r="LC372" s="37"/>
      <c r="LD372" s="29"/>
      <c r="LE372" s="52">
        <f>IF(A366="","",A366)</f>
        <v>46021</v>
      </c>
      <c r="LF372" s="43">
        <v>70128</v>
      </c>
      <c r="LG372" s="86">
        <f>IF(LF372="","",LF372-LF369)</f>
        <v>265</v>
      </c>
      <c r="LH372" s="43">
        <v>445</v>
      </c>
      <c r="LI372" s="43">
        <f t="shared" ref="LI372:LI374" si="1889">IF(LH372="","",LH372-LH369)</f>
        <v>0</v>
      </c>
      <c r="LJ372" s="43">
        <v>2</v>
      </c>
      <c r="LK372" s="87">
        <f t="shared" ref="LK372:LK374" si="1890">IF(LJ372="","",LJ369+LL369-LJ372)</f>
        <v>0</v>
      </c>
      <c r="LL372" s="43"/>
      <c r="LM372" s="65" t="str">
        <f>IF(LF372="","",LM369)</f>
        <v>スヌーピーぬいぐるみ、コキンちゃん</v>
      </c>
      <c r="LN372" s="48">
        <f>IF(LG372="","",LN369)</f>
        <v>1000</v>
      </c>
      <c r="LO372" s="87">
        <f t="shared" si="1825"/>
        <v>0</v>
      </c>
      <c r="LP372" s="53"/>
      <c r="LQ372" s="37"/>
      <c r="LR372" s="29"/>
      <c r="LS372" s="52">
        <f t="shared" si="1797"/>
        <v>46035</v>
      </c>
      <c r="LT372" s="45">
        <v>22498</v>
      </c>
      <c r="LU372" s="45">
        <f t="shared" si="1798"/>
        <v>306</v>
      </c>
      <c r="LV372" s="45">
        <v>1112</v>
      </c>
      <c r="LW372" s="45">
        <f t="shared" si="1799"/>
        <v>7</v>
      </c>
      <c r="LX372" s="45">
        <v>11</v>
      </c>
      <c r="LY372" s="45">
        <f t="shared" si="1800"/>
        <v>10</v>
      </c>
      <c r="LZ372" s="45">
        <v>8</v>
      </c>
      <c r="MA372" s="43"/>
      <c r="MB372" s="43">
        <f t="shared" si="1801"/>
        <v>1100</v>
      </c>
      <c r="MC372" s="45">
        <f t="shared" si="1802"/>
        <v>11000</v>
      </c>
      <c r="MD372" s="46">
        <f t="shared" si="1803"/>
        <v>0.35947712418300654</v>
      </c>
      <c r="ME372" s="37"/>
      <c r="MF372" s="29"/>
      <c r="MG372" s="52">
        <f t="shared" si="1804"/>
        <v>46035</v>
      </c>
      <c r="MH372" s="45">
        <v>9296</v>
      </c>
      <c r="MI372" s="45">
        <f t="shared" si="1805"/>
        <v>161</v>
      </c>
      <c r="MJ372" s="45">
        <v>406</v>
      </c>
      <c r="MK372" s="45">
        <f t="shared" si="1806"/>
        <v>5</v>
      </c>
      <c r="ML372" s="45">
        <v>45</v>
      </c>
      <c r="MM372" s="45">
        <f t="shared" si="1807"/>
        <v>5</v>
      </c>
      <c r="MN372" s="45"/>
      <c r="MO372" s="43"/>
      <c r="MP372" s="43">
        <f t="shared" si="1808"/>
        <v>1100</v>
      </c>
      <c r="MQ372" s="45">
        <f t="shared" si="1809"/>
        <v>5500</v>
      </c>
      <c r="MR372" s="46">
        <f t="shared" si="1810"/>
        <v>0.34161490683229812</v>
      </c>
      <c r="MS372" s="37"/>
      <c r="MT372" s="29"/>
      <c r="MU372" s="52">
        <f t="shared" si="1811"/>
        <v>46035</v>
      </c>
      <c r="MV372" s="45">
        <v>11520</v>
      </c>
      <c r="MW372" s="45">
        <f t="shared" si="1812"/>
        <v>20</v>
      </c>
      <c r="MX372" s="45">
        <v>438</v>
      </c>
      <c r="MY372" s="45">
        <f t="shared" si="1813"/>
        <v>0</v>
      </c>
      <c r="MZ372" s="45">
        <v>5</v>
      </c>
      <c r="NA372" s="45">
        <f t="shared" si="1814"/>
        <v>1</v>
      </c>
      <c r="NB372" s="45"/>
      <c r="NC372" s="43"/>
      <c r="ND372" s="43">
        <f t="shared" si="1815"/>
        <v>715</v>
      </c>
      <c r="NE372" s="45">
        <f t="shared" si="1816"/>
        <v>715</v>
      </c>
      <c r="NF372" s="46">
        <f t="shared" si="1817"/>
        <v>0.35749999999999998</v>
      </c>
      <c r="NG372" s="37"/>
      <c r="NH372" s="29"/>
      <c r="NI372" s="52">
        <f t="shared" si="1818"/>
        <v>46035</v>
      </c>
      <c r="NJ372" s="45">
        <v>12754</v>
      </c>
      <c r="NK372" s="45">
        <f t="shared" si="1819"/>
        <v>173</v>
      </c>
      <c r="NL372" s="45">
        <v>229</v>
      </c>
      <c r="NM372" s="45">
        <f t="shared" si="1820"/>
        <v>3</v>
      </c>
      <c r="NN372" s="45">
        <v>37</v>
      </c>
      <c r="NO372" s="45">
        <f t="shared" si="1821"/>
        <v>3</v>
      </c>
      <c r="NP372" s="45"/>
      <c r="NQ372" s="43"/>
      <c r="NR372" s="43">
        <f t="shared" si="1822"/>
        <v>1100</v>
      </c>
      <c r="NS372" s="45">
        <f t="shared" si="1823"/>
        <v>3300</v>
      </c>
      <c r="NT372" s="46">
        <f t="shared" si="1824"/>
        <v>0.19075144508670519</v>
      </c>
      <c r="NU372" s="37"/>
    </row>
    <row r="373" spans="1:385" x14ac:dyDescent="0.25">
      <c r="A373" s="38">
        <v>46038</v>
      </c>
      <c r="B373" s="39">
        <f>IF(A373="","",SUM(J373,LG393,AL373,DR373,AZ373,DD373,LU373,NK373,MW373,MI373,X373,FH373,FV373,GJ373,EF373,ET373)+SUM(GY403:GY404)+SUM(HM403:HM406)+SUM(CP403:CP406)+SUM(BN403:BN406)+SUM(KS403:KS406)+SUM(KE403:KE406)+SUM(CB403:CB406)+SUM(IA403:IA406)+SUM(IO403:IO406)+SUM(JC403:JC406)+SUM(JQ403:JQ406))</f>
        <v>3071</v>
      </c>
      <c r="C373" s="40">
        <f>IF(A373="","",SUM(J373,X373,AL373,AZ373)+SUM(KE403:KE406)+SUM(KS403:KS406)+SUM(BN403:BN406))</f>
        <v>1247</v>
      </c>
      <c r="D373" s="40">
        <f>IF(A373="","",SUM(DD373,DR373)+SUM(CB403:CB406)+SUM(CP403:CP406))</f>
        <v>320</v>
      </c>
      <c r="E373" s="41">
        <f>IF(A373="","",SUM(NK373,MW373,MI373,LU373,LG393)+SUM(IA403:IA406)+SUM(IO403:IO406)+SUM(JC403:JC406)+SUM(JQ403:JQ406))</f>
        <v>665</v>
      </c>
      <c r="F373" s="41">
        <f>IF(B373="","",SUM(FH373,FV373,GJ373)+SUM(HM403:HM406)+SUM(GY403:GY404))</f>
        <v>693</v>
      </c>
      <c r="G373" s="91">
        <f>IF(A373="","",SUM(EF373,ET373))</f>
        <v>146</v>
      </c>
      <c r="H373" s="42"/>
      <c r="I373" s="45">
        <v>5678</v>
      </c>
      <c r="J373" s="45">
        <f t="shared" si="1721"/>
        <v>88</v>
      </c>
      <c r="K373" s="45">
        <v>176</v>
      </c>
      <c r="L373" s="45">
        <f t="shared" si="1722"/>
        <v>2</v>
      </c>
      <c r="M373" s="45">
        <v>36</v>
      </c>
      <c r="N373" s="45">
        <f t="shared" si="1723"/>
        <v>2</v>
      </c>
      <c r="O373" s="45">
        <v>0</v>
      </c>
      <c r="P373" s="43"/>
      <c r="Q373" s="43">
        <f t="shared" si="1724"/>
        <v>855</v>
      </c>
      <c r="R373" s="45">
        <f t="shared" si="1725"/>
        <v>1710</v>
      </c>
      <c r="S373" s="46">
        <f t="shared" si="1726"/>
        <v>0.19431818181818181</v>
      </c>
      <c r="T373" s="37"/>
      <c r="U373" s="29"/>
      <c r="V373" s="52">
        <f t="shared" si="1727"/>
        <v>46038</v>
      </c>
      <c r="W373" s="45">
        <v>14959</v>
      </c>
      <c r="X373" s="45">
        <f t="shared" si="1728"/>
        <v>154</v>
      </c>
      <c r="Y373" s="45">
        <v>563</v>
      </c>
      <c r="Z373" s="45">
        <f t="shared" si="1729"/>
        <v>8</v>
      </c>
      <c r="AA373" s="45">
        <v>22</v>
      </c>
      <c r="AB373" s="45">
        <f t="shared" si="1730"/>
        <v>7</v>
      </c>
      <c r="AC373" s="45">
        <v>6</v>
      </c>
      <c r="AD373" s="43"/>
      <c r="AE373" s="43">
        <f t="shared" si="1731"/>
        <v>1026</v>
      </c>
      <c r="AF373" s="45">
        <f t="shared" si="1732"/>
        <v>7182</v>
      </c>
      <c r="AG373" s="46">
        <f t="shared" si="1733"/>
        <v>0.46636363636363637</v>
      </c>
      <c r="AH373" s="37"/>
      <c r="AI373" s="29"/>
      <c r="AJ373" s="52">
        <f t="shared" si="1734"/>
        <v>46038</v>
      </c>
      <c r="AK373" s="45">
        <v>18525</v>
      </c>
      <c r="AL373" s="45">
        <f t="shared" si="1735"/>
        <v>152</v>
      </c>
      <c r="AM373" s="45">
        <v>383</v>
      </c>
      <c r="AN373" s="45">
        <f t="shared" si="1736"/>
        <v>4</v>
      </c>
      <c r="AO373" s="45">
        <v>21</v>
      </c>
      <c r="AP373" s="45">
        <f t="shared" si="1737"/>
        <v>4</v>
      </c>
      <c r="AQ373" s="45">
        <v>3</v>
      </c>
      <c r="AR373" s="43"/>
      <c r="AS373" s="43">
        <f t="shared" si="1738"/>
        <v>880</v>
      </c>
      <c r="AT373" s="45">
        <f t="shared" si="1739"/>
        <v>3520</v>
      </c>
      <c r="AU373" s="46">
        <f t="shared" si="1740"/>
        <v>0.23157894736842105</v>
      </c>
      <c r="AV373" s="37"/>
      <c r="AW373" s="29"/>
      <c r="AX373" s="52">
        <f t="shared" si="1741"/>
        <v>46038</v>
      </c>
      <c r="AY373" s="45">
        <v>23466</v>
      </c>
      <c r="AZ373" s="45">
        <f t="shared" si="1742"/>
        <v>570</v>
      </c>
      <c r="BA373" s="45">
        <v>596</v>
      </c>
      <c r="BB373" s="45">
        <f t="shared" si="1743"/>
        <v>3</v>
      </c>
      <c r="BC373" s="45">
        <v>12</v>
      </c>
      <c r="BD373" s="45">
        <f t="shared" si="1744"/>
        <v>4</v>
      </c>
      <c r="BE373" s="45">
        <v>2</v>
      </c>
      <c r="BF373" s="43"/>
      <c r="BG373" s="43">
        <f t="shared" si="1745"/>
        <v>1500</v>
      </c>
      <c r="BH373" s="45">
        <f t="shared" si="1746"/>
        <v>6000</v>
      </c>
      <c r="BI373" s="46">
        <f t="shared" si="1747"/>
        <v>0.10526315789473684</v>
      </c>
      <c r="BJ373" s="37" t="s">
        <v>834</v>
      </c>
      <c r="BK373" s="29"/>
      <c r="BL373" s="47"/>
      <c r="BM373" s="45">
        <v>2944</v>
      </c>
      <c r="BN373" s="45">
        <f t="shared" si="1826"/>
        <v>51</v>
      </c>
      <c r="BO373" s="45">
        <v>53</v>
      </c>
      <c r="BP373" s="45">
        <f t="shared" si="1827"/>
        <v>1</v>
      </c>
      <c r="BQ373" s="45">
        <v>18</v>
      </c>
      <c r="BR373" s="45">
        <f t="shared" si="1828"/>
        <v>1</v>
      </c>
      <c r="BS373" s="27"/>
      <c r="BT373" s="63" t="str">
        <f t="shared" si="1829"/>
        <v>ラブブキーホルダー</v>
      </c>
      <c r="BU373" s="67">
        <f t="shared" si="1830"/>
        <v>0</v>
      </c>
      <c r="BV373" s="45">
        <f t="shared" si="1831"/>
        <v>0</v>
      </c>
      <c r="BW373" s="46">
        <f t="shared" si="1832"/>
        <v>0</v>
      </c>
      <c r="BX373" s="37"/>
      <c r="BY373" s="57"/>
      <c r="BZ373" s="47"/>
      <c r="CA373" s="45">
        <v>8928</v>
      </c>
      <c r="CB373" s="69">
        <f t="shared" si="1833"/>
        <v>17</v>
      </c>
      <c r="CC373" s="45">
        <v>441</v>
      </c>
      <c r="CD373" s="45">
        <f t="shared" si="1834"/>
        <v>1</v>
      </c>
      <c r="CE373" s="45">
        <v>28</v>
      </c>
      <c r="CF373" s="45">
        <f t="shared" si="1835"/>
        <v>1</v>
      </c>
      <c r="CG373" s="27">
        <v>6</v>
      </c>
      <c r="CH373" s="63" t="str">
        <f t="shared" si="1883"/>
        <v>ラブブマスコット</v>
      </c>
      <c r="CI373" s="67">
        <f t="shared" si="1884"/>
        <v>250</v>
      </c>
      <c r="CJ373" s="45">
        <f t="shared" si="1836"/>
        <v>250</v>
      </c>
      <c r="CK373" s="46">
        <f t="shared" si="1837"/>
        <v>0.14705882352941177</v>
      </c>
      <c r="CL373" s="37"/>
      <c r="CM373" s="29"/>
      <c r="CN373" s="47"/>
      <c r="CO373" s="45">
        <v>3454</v>
      </c>
      <c r="CP373" s="69">
        <f t="shared" si="1838"/>
        <v>21</v>
      </c>
      <c r="CQ373" s="45">
        <v>117</v>
      </c>
      <c r="CR373" s="45">
        <f t="shared" si="1839"/>
        <v>1</v>
      </c>
      <c r="CS373" s="45">
        <v>27</v>
      </c>
      <c r="CT373" s="45">
        <f t="shared" si="1840"/>
        <v>1</v>
      </c>
      <c r="CU373" s="27">
        <v>0</v>
      </c>
      <c r="CV373" s="63" t="str">
        <f t="shared" si="1841"/>
        <v>ラブブキーホルダー</v>
      </c>
      <c r="CW373" s="67">
        <f t="shared" si="1842"/>
        <v>200</v>
      </c>
      <c r="CX373" s="45">
        <f t="shared" si="1843"/>
        <v>200</v>
      </c>
      <c r="CY373" s="46">
        <f t="shared" si="1844"/>
        <v>9.5238095238095233E-2</v>
      </c>
      <c r="CZ373" s="37"/>
      <c r="DA373" s="29"/>
      <c r="DB373" s="52">
        <f t="shared" si="1748"/>
        <v>46038</v>
      </c>
      <c r="DC373" s="45">
        <v>30915</v>
      </c>
      <c r="DD373" s="45">
        <f t="shared" si="1749"/>
        <v>124</v>
      </c>
      <c r="DE373" s="45">
        <v>1548</v>
      </c>
      <c r="DF373" s="45">
        <f t="shared" si="1750"/>
        <v>2</v>
      </c>
      <c r="DG373" s="45">
        <v>14</v>
      </c>
      <c r="DH373" s="45">
        <f t="shared" si="1751"/>
        <v>0</v>
      </c>
      <c r="DI373" s="45">
        <v>0</v>
      </c>
      <c r="DJ373" s="43"/>
      <c r="DK373" s="43">
        <f t="shared" si="1752"/>
        <v>715</v>
      </c>
      <c r="DL373" s="45">
        <f t="shared" si="1753"/>
        <v>0</v>
      </c>
      <c r="DM373" s="46">
        <f t="shared" si="1754"/>
        <v>0</v>
      </c>
      <c r="DN373" s="37"/>
      <c r="DO373" s="29"/>
      <c r="DP373" s="52">
        <f t="shared" si="1755"/>
        <v>46038</v>
      </c>
      <c r="DQ373" s="45">
        <v>9793</v>
      </c>
      <c r="DR373" s="45">
        <f t="shared" si="1756"/>
        <v>57</v>
      </c>
      <c r="DS373" s="45">
        <v>281</v>
      </c>
      <c r="DT373" s="45">
        <f t="shared" si="1757"/>
        <v>1</v>
      </c>
      <c r="DU373" s="45">
        <v>42</v>
      </c>
      <c r="DV373" s="45">
        <f t="shared" si="1758"/>
        <v>1</v>
      </c>
      <c r="DW373" s="45">
        <v>2</v>
      </c>
      <c r="DX373" s="43"/>
      <c r="DY373" s="43">
        <f t="shared" si="1759"/>
        <v>726</v>
      </c>
      <c r="DZ373" s="45">
        <f t="shared" si="1760"/>
        <v>726</v>
      </c>
      <c r="EA373" s="46">
        <f t="shared" si="1761"/>
        <v>0.12736842105263158</v>
      </c>
      <c r="EB373" s="37"/>
      <c r="EC373" s="29"/>
      <c r="ED373" s="52">
        <f t="shared" si="1762"/>
        <v>46038</v>
      </c>
      <c r="EE373" s="45">
        <v>2126</v>
      </c>
      <c r="EF373" s="45">
        <f t="shared" si="1763"/>
        <v>100</v>
      </c>
      <c r="EG373" s="45">
        <v>54</v>
      </c>
      <c r="EH373" s="45">
        <f t="shared" si="1764"/>
        <v>4</v>
      </c>
      <c r="EI373" s="45">
        <v>44</v>
      </c>
      <c r="EJ373" s="45">
        <f t="shared" si="1765"/>
        <v>4</v>
      </c>
      <c r="EK373" s="45">
        <v>4</v>
      </c>
      <c r="EL373" s="43"/>
      <c r="EM373" s="43">
        <f t="shared" si="1766"/>
        <v>935</v>
      </c>
      <c r="EN373" s="45">
        <f t="shared" si="1767"/>
        <v>3740</v>
      </c>
      <c r="EO373" s="46">
        <f t="shared" si="1768"/>
        <v>0.374</v>
      </c>
      <c r="EP373" s="37"/>
      <c r="EQ373" s="29"/>
      <c r="ER373" s="52">
        <f t="shared" si="1769"/>
        <v>46038</v>
      </c>
      <c r="ES373" s="45">
        <v>884</v>
      </c>
      <c r="ET373" s="45">
        <f t="shared" si="1770"/>
        <v>46</v>
      </c>
      <c r="EU373" s="45">
        <v>31</v>
      </c>
      <c r="EV373" s="45">
        <f t="shared" si="1771"/>
        <v>3</v>
      </c>
      <c r="EW373" s="45">
        <v>9</v>
      </c>
      <c r="EX373" s="45">
        <f t="shared" si="1772"/>
        <v>3</v>
      </c>
      <c r="EY373" s="45">
        <v>27</v>
      </c>
      <c r="EZ373" s="43"/>
      <c r="FA373" s="43">
        <f t="shared" si="1773"/>
        <v>700</v>
      </c>
      <c r="FB373" s="45">
        <f t="shared" si="1774"/>
        <v>2100</v>
      </c>
      <c r="FC373" s="46">
        <f t="shared" si="1775"/>
        <v>0.45652173913043476</v>
      </c>
      <c r="FD373" s="37" t="s">
        <v>825</v>
      </c>
      <c r="FE373" s="60"/>
      <c r="FF373" s="52">
        <f t="shared" si="1776"/>
        <v>46038</v>
      </c>
      <c r="FG373" s="45">
        <v>3097</v>
      </c>
      <c r="FH373" s="69">
        <f t="shared" si="1777"/>
        <v>3</v>
      </c>
      <c r="FI373" s="45">
        <v>359</v>
      </c>
      <c r="FJ373" s="45">
        <f t="shared" si="1778"/>
        <v>0</v>
      </c>
      <c r="FK373" s="45">
        <v>40</v>
      </c>
      <c r="FL373" s="45">
        <f t="shared" si="1779"/>
        <v>0</v>
      </c>
      <c r="FM373" s="45">
        <v>-10</v>
      </c>
      <c r="FN373" s="43"/>
      <c r="FO373" s="43">
        <f t="shared" si="1780"/>
        <v>280</v>
      </c>
      <c r="FP373" s="45">
        <f t="shared" si="1781"/>
        <v>0</v>
      </c>
      <c r="FQ373" s="46">
        <f t="shared" si="1782"/>
        <v>0</v>
      </c>
      <c r="FR373" s="37" t="s">
        <v>826</v>
      </c>
      <c r="FS373" s="29"/>
      <c r="FT373" s="52">
        <f t="shared" si="1783"/>
        <v>46038</v>
      </c>
      <c r="FU373" s="45">
        <v>2590</v>
      </c>
      <c r="FV373" s="45">
        <f t="shared" si="1784"/>
        <v>12</v>
      </c>
      <c r="FW373" s="45">
        <v>203</v>
      </c>
      <c r="FX373" s="45">
        <f t="shared" si="1785"/>
        <v>4</v>
      </c>
      <c r="FY373" s="45">
        <v>290</v>
      </c>
      <c r="FZ373" s="45">
        <f t="shared" si="1786"/>
        <v>10</v>
      </c>
      <c r="GA373" s="45"/>
      <c r="GB373" s="43"/>
      <c r="GC373" s="43">
        <f t="shared" si="1787"/>
        <v>200</v>
      </c>
      <c r="GD373" s="45">
        <f t="shared" si="1788"/>
        <v>2000</v>
      </c>
      <c r="GE373" s="46">
        <f t="shared" si="1789"/>
        <v>1.6666666666666667</v>
      </c>
      <c r="GF373" s="37"/>
      <c r="GG373" s="29"/>
      <c r="GH373" s="52">
        <f t="shared" si="1790"/>
        <v>46038</v>
      </c>
      <c r="GI373" s="45">
        <v>718</v>
      </c>
      <c r="GJ373" s="45">
        <f t="shared" si="1791"/>
        <v>36</v>
      </c>
      <c r="GK373" s="45">
        <v>67</v>
      </c>
      <c r="GL373" s="45">
        <f t="shared" si="1792"/>
        <v>8</v>
      </c>
      <c r="GM373" s="45">
        <v>53</v>
      </c>
      <c r="GN373" s="45">
        <f t="shared" si="1793"/>
        <v>8</v>
      </c>
      <c r="GO373" s="45">
        <v>8</v>
      </c>
      <c r="GP373" s="43"/>
      <c r="GQ373" s="43">
        <f t="shared" si="1794"/>
        <v>420</v>
      </c>
      <c r="GR373" s="45">
        <f t="shared" si="1795"/>
        <v>3360</v>
      </c>
      <c r="GS373" s="46">
        <f t="shared" si="1796"/>
        <v>0.93333333333333335</v>
      </c>
      <c r="GT373" s="37"/>
      <c r="GU373" s="61"/>
      <c r="GV373" s="47"/>
      <c r="GW373" s="30"/>
      <c r="GX373" s="45"/>
      <c r="GY373" s="45" t="str">
        <f t="shared" si="1845"/>
        <v/>
      </c>
      <c r="GZ373" s="45"/>
      <c r="HA373" s="45" t="str">
        <f t="shared" si="1846"/>
        <v/>
      </c>
      <c r="HB373" s="45">
        <v>11</v>
      </c>
      <c r="HC373" s="45">
        <f t="shared" si="1847"/>
        <v>1</v>
      </c>
      <c r="HD373" s="71"/>
      <c r="HE373" s="63" t="str">
        <f>IF(GX371="","",HE369)</f>
        <v>アンパンおべんとパズル</v>
      </c>
      <c r="HF373" s="67">
        <f>IF(GX371="","",HF369)</f>
        <v>1100</v>
      </c>
      <c r="HG373" s="45">
        <f t="shared" si="1848"/>
        <v>1100</v>
      </c>
      <c r="HH373" s="46">
        <f>IF(HC373="","",HG373/(GY372*100))</f>
        <v>2.3255813953488372E-2</v>
      </c>
      <c r="HI373" s="37"/>
      <c r="HJ373" s="29"/>
      <c r="HK373" s="47"/>
      <c r="HL373" s="45">
        <v>1442</v>
      </c>
      <c r="HM373" s="45">
        <f t="shared" si="1849"/>
        <v>45</v>
      </c>
      <c r="HN373" s="45">
        <v>35</v>
      </c>
      <c r="HO373" s="45">
        <f t="shared" si="1850"/>
        <v>3</v>
      </c>
      <c r="HP373" s="45">
        <v>29</v>
      </c>
      <c r="HQ373" s="45">
        <f t="shared" si="1851"/>
        <v>6</v>
      </c>
      <c r="HR373" s="27">
        <v>8</v>
      </c>
      <c r="HS373" s="63" t="str">
        <f t="shared" si="1852"/>
        <v>ゲームアーク</v>
      </c>
      <c r="HT373" s="67">
        <f t="shared" si="1853"/>
        <v>600</v>
      </c>
      <c r="HU373" s="45">
        <f t="shared" si="1854"/>
        <v>3600</v>
      </c>
      <c r="HV373" s="46">
        <f t="shared" si="1855"/>
        <v>0.8</v>
      </c>
      <c r="HW373" s="37"/>
      <c r="HX373" s="360"/>
      <c r="HY373" s="47"/>
      <c r="HZ373" s="45">
        <v>6558</v>
      </c>
      <c r="IA373" s="45">
        <f t="shared" si="1856"/>
        <v>37</v>
      </c>
      <c r="IB373" s="45">
        <v>147</v>
      </c>
      <c r="IC373" s="45">
        <f t="shared" si="1857"/>
        <v>0</v>
      </c>
      <c r="ID373" s="45">
        <v>21</v>
      </c>
      <c r="IE373" s="45">
        <f t="shared" si="1858"/>
        <v>0</v>
      </c>
      <c r="IF373" s="27">
        <v>0</v>
      </c>
      <c r="IG373" s="63" t="str">
        <f t="shared" si="1887"/>
        <v>ラブブマスコット</v>
      </c>
      <c r="IH373" s="67">
        <f t="shared" si="1888"/>
        <v>250</v>
      </c>
      <c r="II373" s="45">
        <f t="shared" si="1860"/>
        <v>0</v>
      </c>
      <c r="IJ373" s="46">
        <f t="shared" si="1861"/>
        <v>0</v>
      </c>
      <c r="IK373" s="37"/>
      <c r="IL373" s="29"/>
      <c r="IM373" s="47"/>
      <c r="IN373" s="45">
        <v>4682</v>
      </c>
      <c r="IO373" s="45">
        <f t="shared" si="1862"/>
        <v>146</v>
      </c>
      <c r="IP373" s="45">
        <v>311</v>
      </c>
      <c r="IQ373" s="45">
        <f t="shared" si="1863"/>
        <v>24</v>
      </c>
      <c r="IR373" s="45">
        <v>60</v>
      </c>
      <c r="IS373" s="45">
        <f t="shared" si="1864"/>
        <v>25</v>
      </c>
      <c r="IT373" s="27">
        <v>0</v>
      </c>
      <c r="IU373" s="63" t="str">
        <f t="shared" si="1865"/>
        <v>アングリーキーホルダー</v>
      </c>
      <c r="IV373" s="67">
        <f t="shared" si="1866"/>
        <v>200</v>
      </c>
      <c r="IW373" s="45">
        <f t="shared" si="1867"/>
        <v>5000</v>
      </c>
      <c r="IX373" s="46">
        <f t="shared" si="1868"/>
        <v>0.34246575342465752</v>
      </c>
      <c r="IY373" s="37"/>
      <c r="IZ373" s="61"/>
      <c r="JA373" s="47"/>
      <c r="JB373" s="45">
        <v>7952</v>
      </c>
      <c r="JC373" s="45">
        <f t="shared" si="1869"/>
        <v>90</v>
      </c>
      <c r="JD373" s="45">
        <v>460</v>
      </c>
      <c r="JE373" s="45">
        <f t="shared" si="1870"/>
        <v>1</v>
      </c>
      <c r="JF373" s="45">
        <v>68</v>
      </c>
      <c r="JG373" s="45">
        <f t="shared" si="1871"/>
        <v>2</v>
      </c>
      <c r="JH373" s="27">
        <v>0</v>
      </c>
      <c r="JI373" s="63" t="str">
        <f t="shared" si="1872"/>
        <v>AIモンスターラバー</v>
      </c>
      <c r="JJ373" s="67">
        <f t="shared" si="1873"/>
        <v>250</v>
      </c>
      <c r="JK373" s="45">
        <f t="shared" si="1874"/>
        <v>500</v>
      </c>
      <c r="JL373" s="46">
        <f t="shared" si="1875"/>
        <v>5.5555555555555552E-2</v>
      </c>
      <c r="JM373" s="37"/>
      <c r="JN373" s="29"/>
      <c r="JO373" s="47"/>
      <c r="JP373" s="45">
        <v>6291</v>
      </c>
      <c r="JQ373" s="45">
        <f t="shared" si="1876"/>
        <v>34</v>
      </c>
      <c r="JR373" s="45">
        <v>295</v>
      </c>
      <c r="JS373" s="45">
        <f t="shared" si="1877"/>
        <v>0</v>
      </c>
      <c r="JT373" s="45">
        <v>12</v>
      </c>
      <c r="JU373" s="45">
        <f t="shared" si="1878"/>
        <v>0</v>
      </c>
      <c r="JV373" s="27">
        <v>0</v>
      </c>
      <c r="JW373" s="63" t="str">
        <f t="shared" si="1879"/>
        <v>サンリオホワイトマスコット</v>
      </c>
      <c r="JX373" s="67">
        <f t="shared" si="1880"/>
        <v>660</v>
      </c>
      <c r="JY373" s="45">
        <f t="shared" si="1881"/>
        <v>0</v>
      </c>
      <c r="JZ373" s="46">
        <f t="shared" si="1882"/>
        <v>0</v>
      </c>
      <c r="KA373" s="37"/>
      <c r="KB373" s="51"/>
      <c r="KC373" s="47"/>
      <c r="KD373" s="45">
        <v>12730</v>
      </c>
      <c r="KE373" s="45">
        <f>IF(KD373="","",KD373-KD369)</f>
        <v>52</v>
      </c>
      <c r="KF373" s="45">
        <v>637</v>
      </c>
      <c r="KG373" s="45">
        <f>IF(KF373="","",KF373-KF369)</f>
        <v>1</v>
      </c>
      <c r="KH373" s="45">
        <v>9</v>
      </c>
      <c r="KI373" s="45">
        <f>IF(KH373="","",KH369+KJ369-KH373)</f>
        <v>1</v>
      </c>
      <c r="KJ373" s="27">
        <v>4</v>
      </c>
      <c r="KK373" s="63" t="str">
        <f>IF(KD373="","",KK369)</f>
        <v>サンリオ豹柄キーケース</v>
      </c>
      <c r="KL373" s="67">
        <f>IF(KE373="","",KL369)</f>
        <v>0</v>
      </c>
      <c r="KM373" s="45">
        <f>IF(KH373="","",KI373*KL373)</f>
        <v>0</v>
      </c>
      <c r="KN373" s="46">
        <f>IF(KI373="","",KM373/(KE373*100))</f>
        <v>0</v>
      </c>
      <c r="KO373" s="37"/>
      <c r="KP373" s="29"/>
      <c r="KQ373" s="47"/>
      <c r="KR373" s="45">
        <v>2302</v>
      </c>
      <c r="KS373" s="45">
        <f>IF(KR373="","",KR373-KR369)</f>
        <v>118</v>
      </c>
      <c r="KT373" s="45">
        <v>106</v>
      </c>
      <c r="KU373" s="45">
        <f>IF(KT373="","",KT373-KT369)</f>
        <v>1</v>
      </c>
      <c r="KV373" s="45">
        <v>35</v>
      </c>
      <c r="KW373" s="45">
        <f>IF(KV373="","",KV369+KX369-KV373)</f>
        <v>1</v>
      </c>
      <c r="KX373" s="27">
        <v>0</v>
      </c>
      <c r="KY373" s="63" t="str">
        <f>IF(KR373="","",KY369)</f>
        <v>ゲームアーク</v>
      </c>
      <c r="KZ373" s="67">
        <f>IF(KS373="","",KZ369)</f>
        <v>500</v>
      </c>
      <c r="LA373" s="45">
        <f>IF(KV373="","",KW373*KZ373)</f>
        <v>500</v>
      </c>
      <c r="LB373" s="46">
        <f>IF(KW373="","",LA373/(KS373*100))</f>
        <v>4.2372881355932202E-2</v>
      </c>
      <c r="LC373" s="37"/>
      <c r="LD373" s="29"/>
      <c r="LE373" s="47"/>
      <c r="LF373" s="45"/>
      <c r="LG373" s="45"/>
      <c r="LH373" s="45">
        <v>530</v>
      </c>
      <c r="LI373" s="45">
        <f t="shared" si="1889"/>
        <v>0</v>
      </c>
      <c r="LJ373" s="43">
        <v>2</v>
      </c>
      <c r="LK373" s="45">
        <f t="shared" si="1890"/>
        <v>0</v>
      </c>
      <c r="LL373" s="45"/>
      <c r="LM373" s="73" t="str">
        <f>IF(LF372="","",LM370)</f>
        <v>アンパンティッシュカバー、アンパンぬいぐるみ</v>
      </c>
      <c r="LN373" s="67">
        <f>IF(LG372="","",LN370)</f>
        <v>1000</v>
      </c>
      <c r="LO373" s="45">
        <f t="shared" si="1825"/>
        <v>0</v>
      </c>
      <c r="LP373" s="46"/>
      <c r="LQ373" s="37"/>
      <c r="LR373" s="29"/>
      <c r="LS373" s="52">
        <f t="shared" si="1797"/>
        <v>46038</v>
      </c>
      <c r="LT373" s="45">
        <v>22543</v>
      </c>
      <c r="LU373" s="45">
        <f t="shared" si="1798"/>
        <v>45</v>
      </c>
      <c r="LV373" s="45">
        <v>1115</v>
      </c>
      <c r="LW373" s="45">
        <f t="shared" si="1799"/>
        <v>3</v>
      </c>
      <c r="LX373" s="45">
        <v>16</v>
      </c>
      <c r="LY373" s="45">
        <f t="shared" si="1800"/>
        <v>3</v>
      </c>
      <c r="LZ373" s="45">
        <v>4</v>
      </c>
      <c r="MA373" s="43"/>
      <c r="MB373" s="43">
        <f t="shared" si="1801"/>
        <v>1100</v>
      </c>
      <c r="MC373" s="45">
        <f t="shared" si="1802"/>
        <v>3300</v>
      </c>
      <c r="MD373" s="46">
        <f t="shared" si="1803"/>
        <v>0.73333333333333328</v>
      </c>
      <c r="ME373" s="37"/>
      <c r="MF373" s="29"/>
      <c r="MG373" s="52">
        <f t="shared" si="1804"/>
        <v>46038</v>
      </c>
      <c r="MH373" s="45">
        <v>9328</v>
      </c>
      <c r="MI373" s="45">
        <f t="shared" si="1805"/>
        <v>32</v>
      </c>
      <c r="MJ373" s="45">
        <v>406</v>
      </c>
      <c r="MK373" s="45">
        <f t="shared" si="1806"/>
        <v>0</v>
      </c>
      <c r="ML373" s="45">
        <v>45</v>
      </c>
      <c r="MM373" s="45">
        <f t="shared" si="1807"/>
        <v>0</v>
      </c>
      <c r="MN373" s="45">
        <v>8</v>
      </c>
      <c r="MO373" s="43"/>
      <c r="MP373" s="43">
        <f t="shared" si="1808"/>
        <v>1100</v>
      </c>
      <c r="MQ373" s="45">
        <f t="shared" si="1809"/>
        <v>0</v>
      </c>
      <c r="MR373" s="46">
        <f t="shared" si="1810"/>
        <v>0</v>
      </c>
      <c r="MS373" s="37"/>
      <c r="MT373" s="29"/>
      <c r="MU373" s="52">
        <f t="shared" si="1811"/>
        <v>46038</v>
      </c>
      <c r="MV373" s="45">
        <v>11521</v>
      </c>
      <c r="MW373" s="69">
        <f t="shared" si="1812"/>
        <v>1</v>
      </c>
      <c r="MX373" s="45">
        <v>438</v>
      </c>
      <c r="MY373" s="45">
        <f t="shared" si="1813"/>
        <v>0</v>
      </c>
      <c r="MZ373" s="45">
        <v>5</v>
      </c>
      <c r="NA373" s="45">
        <f t="shared" si="1814"/>
        <v>0</v>
      </c>
      <c r="NB373" s="45"/>
      <c r="NC373" s="43"/>
      <c r="ND373" s="43">
        <f t="shared" si="1815"/>
        <v>715</v>
      </c>
      <c r="NE373" s="45">
        <f t="shared" si="1816"/>
        <v>0</v>
      </c>
      <c r="NF373" s="46">
        <f t="shared" si="1817"/>
        <v>0</v>
      </c>
      <c r="NG373" s="37" t="s">
        <v>830</v>
      </c>
      <c r="NH373" s="29"/>
      <c r="NI373" s="52">
        <f t="shared" si="1818"/>
        <v>46038</v>
      </c>
      <c r="NJ373" s="45">
        <v>12815</v>
      </c>
      <c r="NK373" s="45">
        <f t="shared" si="1819"/>
        <v>61</v>
      </c>
      <c r="NL373" s="45">
        <v>229</v>
      </c>
      <c r="NM373" s="45">
        <f t="shared" si="1820"/>
        <v>0</v>
      </c>
      <c r="NN373" s="45">
        <v>37</v>
      </c>
      <c r="NO373" s="45">
        <f t="shared" si="1821"/>
        <v>0</v>
      </c>
      <c r="NP373" s="45"/>
      <c r="NQ373" s="43"/>
      <c r="NR373" s="43">
        <f t="shared" si="1822"/>
        <v>1100</v>
      </c>
      <c r="NS373" s="45">
        <f t="shared" si="1823"/>
        <v>0</v>
      </c>
      <c r="NT373" s="46">
        <f t="shared" si="1824"/>
        <v>0</v>
      </c>
      <c r="NU373" s="37"/>
    </row>
    <row r="374" spans="1:385" ht="15" customHeight="1" thickBot="1" x14ac:dyDescent="0.3">
      <c r="A374" s="38"/>
      <c r="B374" s="39"/>
      <c r="C374" s="40"/>
      <c r="D374" s="40"/>
      <c r="E374" s="41"/>
      <c r="F374" s="41"/>
      <c r="G374" s="91"/>
      <c r="H374" s="42"/>
      <c r="I374" s="45"/>
      <c r="J374" s="45"/>
      <c r="K374" s="45"/>
      <c r="L374" s="45"/>
      <c r="M374" s="45"/>
      <c r="N374" s="45"/>
      <c r="O374" s="45">
        <v>2</v>
      </c>
      <c r="P374" s="43"/>
      <c r="Q374" s="43"/>
      <c r="R374" s="45"/>
      <c r="S374" s="46"/>
      <c r="T374" s="37"/>
      <c r="U374" s="29"/>
      <c r="V374" s="52"/>
      <c r="W374" s="45"/>
      <c r="X374" s="45"/>
      <c r="Y374" s="45"/>
      <c r="Z374" s="45"/>
      <c r="AA374" s="45"/>
      <c r="AB374" s="45"/>
      <c r="AC374" s="45">
        <v>14</v>
      </c>
      <c r="AD374" s="43"/>
      <c r="AE374" s="43"/>
      <c r="AF374" s="45"/>
      <c r="AG374" s="46"/>
      <c r="AH374" s="37"/>
      <c r="AI374" s="29"/>
      <c r="AJ374" s="52"/>
      <c r="AK374" s="45"/>
      <c r="AL374" s="45"/>
      <c r="AM374" s="45"/>
      <c r="AN374" s="45"/>
      <c r="AO374" s="45"/>
      <c r="AP374" s="45"/>
      <c r="AQ374" s="45"/>
      <c r="AR374" s="43"/>
      <c r="AS374" s="43"/>
      <c r="AT374" s="45"/>
      <c r="AU374" s="46"/>
      <c r="AV374" s="37"/>
      <c r="AW374" s="29"/>
      <c r="AX374" s="52"/>
      <c r="AY374" s="45"/>
      <c r="AZ374" s="45"/>
      <c r="BA374" s="45"/>
      <c r="BB374" s="45"/>
      <c r="BC374" s="45"/>
      <c r="BD374" s="45"/>
      <c r="BE374" s="45"/>
      <c r="BF374" s="43"/>
      <c r="BG374" s="43"/>
      <c r="BH374" s="45"/>
      <c r="BI374" s="46"/>
      <c r="BJ374" s="37"/>
      <c r="BK374" s="29"/>
      <c r="BL374" s="75"/>
      <c r="BM374" s="76">
        <v>1920</v>
      </c>
      <c r="BN374" s="76">
        <f t="shared" si="1826"/>
        <v>64</v>
      </c>
      <c r="BO374" s="76">
        <v>9</v>
      </c>
      <c r="BP374" s="76">
        <f t="shared" si="1827"/>
        <v>1</v>
      </c>
      <c r="BQ374" s="76">
        <v>18</v>
      </c>
      <c r="BR374" s="76">
        <f t="shared" si="1828"/>
        <v>1</v>
      </c>
      <c r="BS374" s="76"/>
      <c r="BT374" s="78" t="str">
        <f t="shared" si="1829"/>
        <v>ラブブキーホルダー大きめ</v>
      </c>
      <c r="BU374" s="79">
        <f t="shared" si="1830"/>
        <v>400</v>
      </c>
      <c r="BV374" s="76">
        <f t="shared" si="1831"/>
        <v>400</v>
      </c>
      <c r="BW374" s="80">
        <f t="shared" si="1832"/>
        <v>6.25E-2</v>
      </c>
      <c r="BX374" s="37"/>
      <c r="BY374" s="57"/>
      <c r="BZ374" s="75"/>
      <c r="CA374" s="76">
        <v>6907</v>
      </c>
      <c r="CB374" s="180">
        <f t="shared" si="1833"/>
        <v>27</v>
      </c>
      <c r="CC374" s="76">
        <v>378</v>
      </c>
      <c r="CD374" s="76">
        <f t="shared" si="1834"/>
        <v>3</v>
      </c>
      <c r="CE374" s="76">
        <v>28</v>
      </c>
      <c r="CF374" s="76">
        <f t="shared" si="1835"/>
        <v>0</v>
      </c>
      <c r="CG374" s="76">
        <v>0</v>
      </c>
      <c r="CH374" s="78" t="str">
        <f t="shared" si="1883"/>
        <v>アングリーキーホルダー</v>
      </c>
      <c r="CI374" s="79">
        <f t="shared" si="1884"/>
        <v>198</v>
      </c>
      <c r="CJ374" s="76">
        <f t="shared" si="1836"/>
        <v>0</v>
      </c>
      <c r="CK374" s="80">
        <f t="shared" si="1837"/>
        <v>0</v>
      </c>
      <c r="CL374" s="37"/>
      <c r="CM374" s="29"/>
      <c r="CN374" s="75"/>
      <c r="CO374" s="76">
        <v>2401</v>
      </c>
      <c r="CP374" s="76">
        <f t="shared" si="1838"/>
        <v>44</v>
      </c>
      <c r="CQ374" s="76">
        <v>84</v>
      </c>
      <c r="CR374" s="76">
        <f t="shared" si="1839"/>
        <v>5</v>
      </c>
      <c r="CS374" s="76">
        <v>70</v>
      </c>
      <c r="CT374" s="76">
        <f t="shared" si="1840"/>
        <v>6</v>
      </c>
      <c r="CU374" s="76">
        <v>0</v>
      </c>
      <c r="CV374" s="78" t="str">
        <f t="shared" si="1841"/>
        <v>AIラバーキーホルダー</v>
      </c>
      <c r="CW374" s="79">
        <f t="shared" si="1842"/>
        <v>198</v>
      </c>
      <c r="CX374" s="76">
        <f t="shared" si="1843"/>
        <v>1188</v>
      </c>
      <c r="CY374" s="80">
        <f t="shared" si="1844"/>
        <v>0.27</v>
      </c>
      <c r="CZ374" s="37"/>
      <c r="DA374" s="29"/>
      <c r="DB374" s="52"/>
      <c r="DC374" s="45"/>
      <c r="DD374" s="45"/>
      <c r="DE374" s="45"/>
      <c r="DF374" s="45"/>
      <c r="DG374" s="45"/>
      <c r="DH374" s="45"/>
      <c r="DI374" s="45"/>
      <c r="DJ374" s="43"/>
      <c r="DK374" s="43"/>
      <c r="DL374" s="45"/>
      <c r="DM374" s="46"/>
      <c r="DN374" s="37"/>
      <c r="DO374" s="29"/>
      <c r="DP374" s="52"/>
      <c r="DQ374" s="45"/>
      <c r="DR374" s="45"/>
      <c r="DS374" s="45"/>
      <c r="DT374" s="45"/>
      <c r="DU374" s="45"/>
      <c r="DV374" s="45"/>
      <c r="DW374" s="45"/>
      <c r="DX374" s="43"/>
      <c r="DY374" s="43"/>
      <c r="DZ374" s="45"/>
      <c r="EA374" s="46"/>
      <c r="EB374" s="37"/>
      <c r="EC374" s="29"/>
      <c r="ED374" s="52"/>
      <c r="EE374" s="45"/>
      <c r="EF374" s="45"/>
      <c r="EG374" s="45"/>
      <c r="EH374" s="45"/>
      <c r="EI374" s="45"/>
      <c r="EJ374" s="45"/>
      <c r="EK374" s="45"/>
      <c r="EL374" s="43"/>
      <c r="EM374" s="43"/>
      <c r="EN374" s="45"/>
      <c r="EO374" s="46"/>
      <c r="EP374" s="37"/>
      <c r="EQ374" s="29"/>
      <c r="ER374" s="52"/>
      <c r="ES374" s="45"/>
      <c r="ET374" s="45"/>
      <c r="EU374" s="45"/>
      <c r="EV374" s="45"/>
      <c r="EW374" s="45"/>
      <c r="EX374" s="45"/>
      <c r="EY374" s="45"/>
      <c r="EZ374" s="43"/>
      <c r="FA374" s="43"/>
      <c r="FB374" s="45"/>
      <c r="FC374" s="46"/>
      <c r="FD374" s="37"/>
      <c r="FE374" s="60"/>
      <c r="FF374" s="52"/>
      <c r="FG374" s="45"/>
      <c r="FH374" s="45"/>
      <c r="FI374" s="45"/>
      <c r="FJ374" s="45"/>
      <c r="FK374" s="45"/>
      <c r="FL374" s="45"/>
      <c r="FM374" s="45"/>
      <c r="FN374" s="43"/>
      <c r="FO374" s="43"/>
      <c r="FP374" s="45"/>
      <c r="FQ374" s="46"/>
      <c r="FR374" s="37"/>
      <c r="FS374" s="29"/>
      <c r="FT374" s="52"/>
      <c r="FU374" s="45"/>
      <c r="FV374" s="45"/>
      <c r="FW374" s="45"/>
      <c r="FX374" s="45"/>
      <c r="FY374" s="45"/>
      <c r="FZ374" s="45"/>
      <c r="GA374" s="45"/>
      <c r="GB374" s="43"/>
      <c r="GC374" s="43"/>
      <c r="GD374" s="45"/>
      <c r="GE374" s="46"/>
      <c r="GF374" s="37"/>
      <c r="GG374" s="29"/>
      <c r="GH374" s="52"/>
      <c r="GI374" s="45"/>
      <c r="GJ374" s="45"/>
      <c r="GK374" s="45"/>
      <c r="GL374" s="45"/>
      <c r="GM374" s="45"/>
      <c r="GN374" s="45"/>
      <c r="GO374" s="45"/>
      <c r="GP374" s="43"/>
      <c r="GQ374" s="43"/>
      <c r="GR374" s="45"/>
      <c r="GS374" s="46"/>
      <c r="GT374" s="37"/>
      <c r="GU374" s="61"/>
      <c r="GV374" s="75"/>
      <c r="GW374" s="84"/>
      <c r="GX374" s="76"/>
      <c r="GY374" s="76" t="str">
        <f t="shared" si="1845"/>
        <v/>
      </c>
      <c r="GZ374" s="76"/>
      <c r="HA374" s="76" t="str">
        <f t="shared" si="1846"/>
        <v/>
      </c>
      <c r="HB374" s="76">
        <v>0</v>
      </c>
      <c r="HC374" s="76">
        <f t="shared" si="1847"/>
        <v>3</v>
      </c>
      <c r="HD374" s="83">
        <v>4</v>
      </c>
      <c r="HE374" s="78" t="str">
        <f>IF(GX372="","",HE370)</f>
        <v>ボンボンドロップシール</v>
      </c>
      <c r="HF374" s="79">
        <f>IF(GX371="","",HF370)</f>
        <v>2000</v>
      </c>
      <c r="HG374" s="76">
        <f t="shared" si="1848"/>
        <v>6000</v>
      </c>
      <c r="HH374" s="80">
        <f>IF(HC374="","",HG374/(GY372*100))</f>
        <v>0.12684989429175475</v>
      </c>
      <c r="HI374" s="37"/>
      <c r="HJ374" s="29"/>
      <c r="HK374" s="75"/>
      <c r="HL374" s="76">
        <v>952</v>
      </c>
      <c r="HM374" s="180">
        <f t="shared" si="1849"/>
        <v>14</v>
      </c>
      <c r="HN374" s="76">
        <v>27</v>
      </c>
      <c r="HO374" s="76">
        <f t="shared" si="1850"/>
        <v>0</v>
      </c>
      <c r="HP374" s="76">
        <v>3</v>
      </c>
      <c r="HQ374" s="76">
        <f t="shared" si="1851"/>
        <v>-1</v>
      </c>
      <c r="HR374" s="76">
        <v>15</v>
      </c>
      <c r="HS374" s="78" t="str">
        <f>IF(HL374="","",HS370)</f>
        <v>スンスンクリップ</v>
      </c>
      <c r="HT374" s="79">
        <f t="shared" si="1853"/>
        <v>0</v>
      </c>
      <c r="HU374" s="76">
        <f t="shared" si="1854"/>
        <v>0</v>
      </c>
      <c r="HV374" s="80">
        <f t="shared" si="1855"/>
        <v>0</v>
      </c>
      <c r="HW374" s="37" t="s">
        <v>757</v>
      </c>
      <c r="HX374" s="360"/>
      <c r="HY374" s="75"/>
      <c r="HZ374" s="76">
        <v>7559</v>
      </c>
      <c r="IA374" s="76">
        <f t="shared" si="1856"/>
        <v>84</v>
      </c>
      <c r="IB374" s="76">
        <v>306</v>
      </c>
      <c r="IC374" s="76">
        <f t="shared" si="1857"/>
        <v>3</v>
      </c>
      <c r="ID374" s="76">
        <v>11</v>
      </c>
      <c r="IE374" s="76">
        <f t="shared" si="1858"/>
        <v>3</v>
      </c>
      <c r="IF374" s="76">
        <v>0</v>
      </c>
      <c r="IG374" s="78" t="str">
        <f t="shared" si="1887"/>
        <v>雪見だいふくイヤホン</v>
      </c>
      <c r="IH374" s="79">
        <f t="shared" si="1888"/>
        <v>1100</v>
      </c>
      <c r="II374" s="76">
        <f t="shared" si="1860"/>
        <v>3300</v>
      </c>
      <c r="IJ374" s="80">
        <f t="shared" si="1861"/>
        <v>0.39285714285714285</v>
      </c>
      <c r="IK374" s="37"/>
      <c r="IL374" s="29"/>
      <c r="IM374" s="75"/>
      <c r="IN374" s="76">
        <v>6406</v>
      </c>
      <c r="IO374" s="76">
        <f t="shared" si="1862"/>
        <v>49</v>
      </c>
      <c r="IP374" s="76">
        <v>258</v>
      </c>
      <c r="IQ374" s="76">
        <f t="shared" si="1863"/>
        <v>0</v>
      </c>
      <c r="IR374" s="76">
        <v>6</v>
      </c>
      <c r="IS374" s="76">
        <f t="shared" si="1864"/>
        <v>0</v>
      </c>
      <c r="IT374" s="76">
        <v>0</v>
      </c>
      <c r="IU374" s="78" t="str">
        <f t="shared" si="1865"/>
        <v>液晶デジカメ</v>
      </c>
      <c r="IV374" s="79">
        <f t="shared" si="1866"/>
        <v>1100</v>
      </c>
      <c r="IW374" s="76">
        <f t="shared" si="1867"/>
        <v>0</v>
      </c>
      <c r="IX374" s="80">
        <f t="shared" si="1868"/>
        <v>0</v>
      </c>
      <c r="IY374" s="37"/>
      <c r="IZ374" s="61"/>
      <c r="JA374" s="75"/>
      <c r="JB374" s="76">
        <v>175</v>
      </c>
      <c r="JC374" s="76">
        <f t="shared" si="1869"/>
        <v>61</v>
      </c>
      <c r="JD374" s="76">
        <v>233</v>
      </c>
      <c r="JE374" s="76">
        <f t="shared" si="1870"/>
        <v>2</v>
      </c>
      <c r="JF374" s="76">
        <v>54</v>
      </c>
      <c r="JG374" s="76">
        <f t="shared" si="1871"/>
        <v>2</v>
      </c>
      <c r="JH374" s="76">
        <v>0</v>
      </c>
      <c r="JI374" s="78" t="str">
        <f t="shared" si="1872"/>
        <v>ゲームアーク</v>
      </c>
      <c r="JJ374" s="79">
        <f t="shared" si="1873"/>
        <v>500</v>
      </c>
      <c r="JK374" s="76">
        <f t="shared" si="1874"/>
        <v>1000</v>
      </c>
      <c r="JL374" s="80">
        <f t="shared" si="1875"/>
        <v>0.16393442622950818</v>
      </c>
      <c r="JM374" s="37"/>
      <c r="JN374" s="29"/>
      <c r="JO374" s="75"/>
      <c r="JP374" s="76">
        <v>5248</v>
      </c>
      <c r="JQ374" s="76">
        <f t="shared" si="1876"/>
        <v>51</v>
      </c>
      <c r="JR374" s="76">
        <v>215</v>
      </c>
      <c r="JS374" s="76">
        <f t="shared" si="1877"/>
        <v>2</v>
      </c>
      <c r="JT374" s="76">
        <v>31</v>
      </c>
      <c r="JU374" s="76">
        <f t="shared" si="1878"/>
        <v>1</v>
      </c>
      <c r="JV374" s="76">
        <v>1</v>
      </c>
      <c r="JW374" s="78" t="str">
        <f>IF(JP374="","",JW370)</f>
        <v>ミニ香水</v>
      </c>
      <c r="JX374" s="79">
        <f t="shared" si="1880"/>
        <v>1100</v>
      </c>
      <c r="JY374" s="76">
        <f t="shared" si="1881"/>
        <v>1100</v>
      </c>
      <c r="JZ374" s="80">
        <f t="shared" si="1882"/>
        <v>0.21568627450980393</v>
      </c>
      <c r="KA374" s="37"/>
      <c r="KB374" s="51"/>
      <c r="KC374" s="75"/>
      <c r="KD374" s="76">
        <v>14548</v>
      </c>
      <c r="KE374" s="76">
        <f>IF(KD374="","",KD374-KD370)</f>
        <v>63</v>
      </c>
      <c r="KF374" s="76">
        <v>733</v>
      </c>
      <c r="KG374" s="76">
        <f>IF(KF374="","",KF374-KF370)</f>
        <v>6</v>
      </c>
      <c r="KH374" s="76">
        <v>98</v>
      </c>
      <c r="KI374" s="76">
        <f>IF(KH374="","",KH370+KJ370-KH374)</f>
        <v>7</v>
      </c>
      <c r="KJ374" s="76">
        <v>0</v>
      </c>
      <c r="KK374" s="78" t="str">
        <f>IF(KD374="","",KK370)</f>
        <v>ＡＩモンスターラバー</v>
      </c>
      <c r="KL374" s="79">
        <f>IF(KE374="","",KL370)</f>
        <v>198</v>
      </c>
      <c r="KM374" s="76">
        <f>IF(KH374="","",KI374*KL374)</f>
        <v>1386</v>
      </c>
      <c r="KN374" s="80">
        <f>IF(KI374="","",KM374/(KE374*100))</f>
        <v>0.22</v>
      </c>
      <c r="KO374" s="37"/>
      <c r="KP374" s="29"/>
      <c r="KQ374" s="75"/>
      <c r="KR374" s="76">
        <v>2423</v>
      </c>
      <c r="KS374" s="76">
        <f>IF(KR374="","",KR374-KR370)</f>
        <v>69</v>
      </c>
      <c r="KT374" s="76">
        <v>30</v>
      </c>
      <c r="KU374" s="76">
        <f>IF(KT374="","",KT374-KT370)</f>
        <v>2</v>
      </c>
      <c r="KV374" s="76">
        <v>12</v>
      </c>
      <c r="KW374" s="76">
        <f>IF(KV374="","",KV370+KX370-KV374)</f>
        <v>1</v>
      </c>
      <c r="KX374" s="76">
        <v>2</v>
      </c>
      <c r="KY374" s="78" t="str">
        <f>IF(KR374="","",KY370)</f>
        <v>AIモンスターマスコット</v>
      </c>
      <c r="KZ374" s="79">
        <f>IF(KS374="","",KZ370)</f>
        <v>286</v>
      </c>
      <c r="LA374" s="76">
        <f>IF(KV374="","",KW374*KZ374)</f>
        <v>286</v>
      </c>
      <c r="LB374" s="80">
        <f>IF(KW374="","",LA374/(KS374*100))</f>
        <v>4.1449275362318842E-2</v>
      </c>
      <c r="LC374" s="37"/>
      <c r="LD374" s="29"/>
      <c r="LE374" s="92"/>
      <c r="LF374" s="76"/>
      <c r="LG374" s="76"/>
      <c r="LH374" s="76">
        <v>1166</v>
      </c>
      <c r="LI374" s="76">
        <f t="shared" si="1889"/>
        <v>0</v>
      </c>
      <c r="LJ374" s="77">
        <v>2</v>
      </c>
      <c r="LK374" s="76">
        <f t="shared" si="1890"/>
        <v>0</v>
      </c>
      <c r="LL374" s="76"/>
      <c r="LM374" s="78" t="str">
        <f>IF(LF372="","",LM371)</f>
        <v>バイキンティッシュカバー、アンパンぬいぐるみ</v>
      </c>
      <c r="LN374" s="79">
        <f>IF(LG372="","",LN371)</f>
        <v>1000</v>
      </c>
      <c r="LO374" s="76">
        <f t="shared" si="1825"/>
        <v>0</v>
      </c>
      <c r="LP374" s="80"/>
      <c r="LQ374" s="37"/>
      <c r="LR374" s="29"/>
      <c r="LS374" s="52"/>
      <c r="LT374" s="45"/>
      <c r="LU374" s="45"/>
      <c r="LV374" s="45"/>
      <c r="LW374" s="45"/>
      <c r="LX374" s="45"/>
      <c r="LY374" s="45"/>
      <c r="LZ374" s="45"/>
      <c r="MA374" s="43"/>
      <c r="MB374" s="43"/>
      <c r="MC374" s="45"/>
      <c r="MD374" s="46"/>
      <c r="ME374" s="37"/>
      <c r="MF374" s="29"/>
      <c r="MG374" s="52"/>
      <c r="MH374" s="45"/>
      <c r="MI374" s="45"/>
      <c r="MJ374" s="45"/>
      <c r="MK374" s="45"/>
      <c r="ML374" s="45"/>
      <c r="MM374" s="45"/>
      <c r="MN374" s="45"/>
      <c r="MO374" s="43"/>
      <c r="MP374" s="43"/>
      <c r="MQ374" s="45"/>
      <c r="MR374" s="46"/>
      <c r="MS374" s="37"/>
      <c r="MT374" s="29"/>
      <c r="MU374" s="52"/>
      <c r="MV374" s="45"/>
      <c r="MW374" s="45"/>
      <c r="MX374" s="45"/>
      <c r="MY374" s="45"/>
      <c r="MZ374" s="45"/>
      <c r="NA374" s="45"/>
      <c r="NB374" s="45"/>
      <c r="NC374" s="43"/>
      <c r="ND374" s="43"/>
      <c r="NE374" s="45"/>
      <c r="NF374" s="46"/>
      <c r="NG374" s="37"/>
      <c r="NH374" s="29"/>
      <c r="NI374" s="52"/>
      <c r="NJ374" s="45"/>
      <c r="NK374" s="45"/>
      <c r="NL374" s="45"/>
      <c r="NM374" s="45"/>
      <c r="NN374" s="45"/>
      <c r="NO374" s="45"/>
      <c r="NP374" s="45"/>
      <c r="NQ374" s="43"/>
      <c r="NR374" s="43"/>
      <c r="NS374" s="45"/>
      <c r="NT374" s="46"/>
      <c r="NU374" s="37"/>
    </row>
    <row r="375" spans="1:385" ht="15" customHeight="1" thickTop="1" x14ac:dyDescent="0.25">
      <c r="A375" s="38"/>
      <c r="B375" s="39" t="str">
        <f>IF(A375="","",SUM(J375,LG399,AL375,DR375,AZ375,DD375,LU375,NK375,MW375,MI375,X375)+SUM(CP411:CP414)+SUM(BN411:BN414)+SUM(KS411:KS414)+SUM(KE411:KE414)+SUM(CB411:CB414)+SUM(IA411:IA414)+SUM(IO411:IO414)+SUM(JC411:JC414)+SUM(JQ411:JQ414))</f>
        <v/>
      </c>
      <c r="C375" s="40" t="str">
        <f>IF(A375="","",SUM(J375,X375,AL375,AZ375)+SUM(KE411:KE414)+SUM(KS411:KS414)+SUM(BN411:BN414))</f>
        <v/>
      </c>
      <c r="D375" s="40" t="str">
        <f>IF(A375="","",SUM(DD375,LU375)+SUM(CB411:CB414)+SUM(CP411:CP414))</f>
        <v/>
      </c>
      <c r="E375" s="41" t="str">
        <f>IF(A375="","",SUM(NK375,MW375,MI375,DR375,LG399)+SUM(IA411:IA414)+SUM(IO411:IO414)+SUM(JC411:JC414)+SUM(JQ411:JQ414))</f>
        <v/>
      </c>
      <c r="F375" s="41"/>
      <c r="G375" s="40"/>
      <c r="H375" s="42"/>
      <c r="I375" s="45"/>
      <c r="J375" s="45" t="str">
        <f t="shared" si="1721"/>
        <v/>
      </c>
      <c r="K375" s="45"/>
      <c r="L375" s="45" t="str">
        <f t="shared" si="1722"/>
        <v/>
      </c>
      <c r="M375" s="45"/>
      <c r="N375" s="45" t="str">
        <f t="shared" si="1723"/>
        <v/>
      </c>
      <c r="O375" s="45"/>
      <c r="P375" s="43"/>
      <c r="Q375" s="43" t="str">
        <f t="shared" si="1724"/>
        <v/>
      </c>
      <c r="R375" s="45" t="str">
        <f t="shared" si="1725"/>
        <v/>
      </c>
      <c r="S375" s="46" t="str">
        <f t="shared" si="1726"/>
        <v/>
      </c>
      <c r="T375" s="37"/>
      <c r="U375" s="29"/>
      <c r="V375" s="52" t="str">
        <f t="shared" si="1727"/>
        <v/>
      </c>
      <c r="W375" s="45"/>
      <c r="X375" s="45" t="str">
        <f t="shared" si="1728"/>
        <v/>
      </c>
      <c r="Y375" s="45"/>
      <c r="Z375" s="45" t="str">
        <f t="shared" si="1729"/>
        <v/>
      </c>
      <c r="AA375" s="45"/>
      <c r="AB375" s="45" t="str">
        <f t="shared" si="1730"/>
        <v/>
      </c>
      <c r="AC375" s="45"/>
      <c r="AD375" s="43"/>
      <c r="AE375" s="43" t="str">
        <f t="shared" si="1731"/>
        <v/>
      </c>
      <c r="AF375" s="45" t="str">
        <f t="shared" si="1732"/>
        <v/>
      </c>
      <c r="AG375" s="46" t="str">
        <f t="shared" si="1733"/>
        <v/>
      </c>
      <c r="AH375" s="37"/>
      <c r="AI375" s="29"/>
      <c r="AJ375" s="52" t="str">
        <f t="shared" si="1734"/>
        <v/>
      </c>
      <c r="AK375" s="45"/>
      <c r="AL375" s="45" t="str">
        <f t="shared" si="1735"/>
        <v/>
      </c>
      <c r="AM375" s="45"/>
      <c r="AN375" s="45" t="str">
        <f t="shared" si="1736"/>
        <v/>
      </c>
      <c r="AO375" s="45"/>
      <c r="AP375" s="45" t="str">
        <f t="shared" si="1737"/>
        <v/>
      </c>
      <c r="AQ375" s="45"/>
      <c r="AR375" s="43"/>
      <c r="AS375" s="43" t="str">
        <f t="shared" si="1738"/>
        <v/>
      </c>
      <c r="AT375" s="45" t="str">
        <f t="shared" si="1739"/>
        <v/>
      </c>
      <c r="AU375" s="46" t="str">
        <f t="shared" si="1740"/>
        <v/>
      </c>
      <c r="AV375" s="37"/>
      <c r="AW375" s="29"/>
      <c r="AX375" s="52" t="str">
        <f t="shared" si="1741"/>
        <v/>
      </c>
      <c r="AY375" s="45"/>
      <c r="AZ375" s="45" t="str">
        <f t="shared" si="1742"/>
        <v/>
      </c>
      <c r="BA375" s="45"/>
      <c r="BB375" s="45" t="str">
        <f t="shared" si="1743"/>
        <v/>
      </c>
      <c r="BC375" s="45"/>
      <c r="BD375" s="45" t="str">
        <f t="shared" si="1744"/>
        <v/>
      </c>
      <c r="BE375" s="45"/>
      <c r="BF375" s="43"/>
      <c r="BG375" s="43" t="str">
        <f t="shared" si="1745"/>
        <v/>
      </c>
      <c r="BH375" s="45" t="str">
        <f t="shared" si="1746"/>
        <v/>
      </c>
      <c r="BI375" s="46" t="str">
        <f t="shared" si="1747"/>
        <v/>
      </c>
      <c r="BJ375" s="37"/>
      <c r="BK375" s="29"/>
      <c r="BL375" s="52">
        <f>IF($A366="","",$A366)</f>
        <v>46021</v>
      </c>
      <c r="BM375" s="43">
        <v>1650</v>
      </c>
      <c r="BN375" s="43">
        <f t="shared" si="1826"/>
        <v>25</v>
      </c>
      <c r="BO375" s="43">
        <v>24</v>
      </c>
      <c r="BP375" s="87">
        <f t="shared" si="1827"/>
        <v>1</v>
      </c>
      <c r="BQ375" s="43">
        <v>20</v>
      </c>
      <c r="BR375" s="43">
        <f t="shared" si="1828"/>
        <v>1</v>
      </c>
      <c r="BS375" s="43">
        <v>8</v>
      </c>
      <c r="BT375" s="44" t="str">
        <f t="shared" si="1829"/>
        <v>サンリオケープポーチ</v>
      </c>
      <c r="BU375" s="48">
        <f t="shared" si="1830"/>
        <v>1079</v>
      </c>
      <c r="BV375" s="45">
        <f t="shared" si="1831"/>
        <v>1079</v>
      </c>
      <c r="BW375" s="89">
        <f t="shared" si="1832"/>
        <v>0.43159999999999998</v>
      </c>
      <c r="BX375" s="37" t="s">
        <v>767</v>
      </c>
      <c r="BY375" s="57"/>
      <c r="BZ375" s="52">
        <f>IF($A366="","",$A366)</f>
        <v>46021</v>
      </c>
      <c r="CA375" s="43">
        <v>8054</v>
      </c>
      <c r="CB375" s="43">
        <f t="shared" si="1833"/>
        <v>101</v>
      </c>
      <c r="CC375" s="43">
        <v>281</v>
      </c>
      <c r="CD375" s="87">
        <f t="shared" si="1834"/>
        <v>3</v>
      </c>
      <c r="CE375" s="43">
        <v>15</v>
      </c>
      <c r="CF375" s="43">
        <f t="shared" si="1835"/>
        <v>2</v>
      </c>
      <c r="CG375" s="43">
        <v>0</v>
      </c>
      <c r="CH375" s="44" t="str">
        <f t="shared" si="1883"/>
        <v>クーリッシュイヤホン</v>
      </c>
      <c r="CI375" s="48">
        <f t="shared" si="1884"/>
        <v>1100</v>
      </c>
      <c r="CJ375" s="45">
        <f t="shared" si="1836"/>
        <v>2200</v>
      </c>
      <c r="CK375" s="89">
        <f t="shared" si="1837"/>
        <v>0.21782178217821782</v>
      </c>
      <c r="CL375" s="37" t="s">
        <v>297</v>
      </c>
      <c r="CM375" s="29"/>
      <c r="CN375" s="52">
        <f>IF($A366="","",$A366)</f>
        <v>46021</v>
      </c>
      <c r="CO375" s="43">
        <v>2350</v>
      </c>
      <c r="CP375" s="43">
        <f t="shared" si="1838"/>
        <v>92</v>
      </c>
      <c r="CQ375" s="43">
        <v>77</v>
      </c>
      <c r="CR375" s="87">
        <f t="shared" si="1839"/>
        <v>3</v>
      </c>
      <c r="CS375" s="43">
        <v>9</v>
      </c>
      <c r="CT375" s="43">
        <f t="shared" si="1840"/>
        <v>2</v>
      </c>
      <c r="CU375" s="43">
        <v>3</v>
      </c>
      <c r="CV375" s="44" t="str">
        <f t="shared" si="1841"/>
        <v>サンリオヒョウ柄キーケース</v>
      </c>
      <c r="CW375" s="48">
        <f t="shared" si="1842"/>
        <v>700</v>
      </c>
      <c r="CX375" s="45">
        <f t="shared" si="1843"/>
        <v>1400</v>
      </c>
      <c r="CY375" s="89">
        <f t="shared" si="1844"/>
        <v>0.15217391304347827</v>
      </c>
      <c r="CZ375" s="37"/>
      <c r="DA375" s="29"/>
      <c r="DB375" s="52" t="str">
        <f t="shared" si="1748"/>
        <v/>
      </c>
      <c r="DC375" s="45"/>
      <c r="DD375" s="45" t="str">
        <f t="shared" si="1749"/>
        <v/>
      </c>
      <c r="DE375" s="45"/>
      <c r="DF375" s="45" t="str">
        <f t="shared" si="1750"/>
        <v/>
      </c>
      <c r="DG375" s="45"/>
      <c r="DH375" s="45" t="str">
        <f t="shared" si="1751"/>
        <v/>
      </c>
      <c r="DI375" s="45"/>
      <c r="DJ375" s="43"/>
      <c r="DK375" s="43" t="str">
        <f t="shared" si="1752"/>
        <v/>
      </c>
      <c r="DL375" s="45" t="str">
        <f t="shared" si="1753"/>
        <v/>
      </c>
      <c r="DM375" s="46" t="str">
        <f t="shared" si="1754"/>
        <v/>
      </c>
      <c r="DN375" s="37"/>
      <c r="DO375" s="29"/>
      <c r="DP375" s="52" t="str">
        <f t="shared" si="1755"/>
        <v/>
      </c>
      <c r="DQ375" s="45"/>
      <c r="DR375" s="45" t="str">
        <f t="shared" si="1756"/>
        <v/>
      </c>
      <c r="DS375" s="45"/>
      <c r="DT375" s="45" t="str">
        <f t="shared" si="1757"/>
        <v/>
      </c>
      <c r="DU375" s="45"/>
      <c r="DV375" s="45" t="str">
        <f t="shared" si="1758"/>
        <v/>
      </c>
      <c r="DW375" s="45"/>
      <c r="DX375" s="43"/>
      <c r="DY375" s="43" t="str">
        <f t="shared" si="1759"/>
        <v/>
      </c>
      <c r="DZ375" s="45" t="str">
        <f t="shared" si="1760"/>
        <v/>
      </c>
      <c r="EA375" s="46" t="str">
        <f t="shared" si="1761"/>
        <v/>
      </c>
      <c r="EB375" s="37"/>
      <c r="EC375" s="29"/>
      <c r="ED375" s="52" t="str">
        <f t="shared" si="1762"/>
        <v/>
      </c>
      <c r="EE375" s="45"/>
      <c r="EF375" s="45" t="str">
        <f t="shared" si="1763"/>
        <v/>
      </c>
      <c r="EG375" s="45"/>
      <c r="EH375" s="45" t="str">
        <f t="shared" si="1764"/>
        <v/>
      </c>
      <c r="EI375" s="45"/>
      <c r="EJ375" s="45" t="str">
        <f t="shared" si="1765"/>
        <v/>
      </c>
      <c r="EK375" s="45"/>
      <c r="EL375" s="43"/>
      <c r="EM375" s="43" t="str">
        <f t="shared" si="1766"/>
        <v/>
      </c>
      <c r="EN375" s="45" t="str">
        <f t="shared" si="1767"/>
        <v/>
      </c>
      <c r="EO375" s="46" t="str">
        <f t="shared" si="1768"/>
        <v/>
      </c>
      <c r="EP375" s="37"/>
      <c r="EQ375" s="29"/>
      <c r="ER375" s="52" t="str">
        <f t="shared" si="1769"/>
        <v/>
      </c>
      <c r="ES375" s="45"/>
      <c r="ET375" s="45" t="str">
        <f t="shared" si="1770"/>
        <v/>
      </c>
      <c r="EU375" s="45"/>
      <c r="EV375" s="45" t="str">
        <f t="shared" si="1771"/>
        <v/>
      </c>
      <c r="EW375" s="45"/>
      <c r="EX375" s="45" t="str">
        <f t="shared" si="1772"/>
        <v/>
      </c>
      <c r="EY375" s="45"/>
      <c r="EZ375" s="43"/>
      <c r="FA375" s="43" t="str">
        <f t="shared" si="1773"/>
        <v/>
      </c>
      <c r="FB375" s="45" t="str">
        <f t="shared" si="1774"/>
        <v/>
      </c>
      <c r="FC375" s="46" t="str">
        <f t="shared" si="1775"/>
        <v/>
      </c>
      <c r="FD375" s="37"/>
      <c r="FE375" s="60"/>
      <c r="FF375" s="52" t="str">
        <f t="shared" si="1776"/>
        <v/>
      </c>
      <c r="FG375" s="45"/>
      <c r="FH375" s="45" t="str">
        <f t="shared" si="1777"/>
        <v/>
      </c>
      <c r="FI375" s="45"/>
      <c r="FJ375" s="45" t="str">
        <f t="shared" si="1778"/>
        <v/>
      </c>
      <c r="FK375" s="45"/>
      <c r="FL375" s="45" t="str">
        <f t="shared" si="1779"/>
        <v/>
      </c>
      <c r="FM375" s="45"/>
      <c r="FN375" s="43"/>
      <c r="FO375" s="43" t="str">
        <f t="shared" si="1780"/>
        <v/>
      </c>
      <c r="FP375" s="45" t="str">
        <f t="shared" si="1781"/>
        <v/>
      </c>
      <c r="FQ375" s="46" t="str">
        <f t="shared" si="1782"/>
        <v/>
      </c>
      <c r="FR375" s="37"/>
      <c r="FS375" s="29"/>
      <c r="FT375" s="52" t="str">
        <f t="shared" si="1783"/>
        <v/>
      </c>
      <c r="FU375" s="45"/>
      <c r="FV375" s="45" t="str">
        <f t="shared" si="1784"/>
        <v/>
      </c>
      <c r="FW375" s="45"/>
      <c r="FX375" s="45" t="str">
        <f t="shared" si="1785"/>
        <v/>
      </c>
      <c r="FY375" s="45"/>
      <c r="FZ375" s="45" t="str">
        <f t="shared" si="1786"/>
        <v/>
      </c>
      <c r="GA375" s="45"/>
      <c r="GB375" s="43"/>
      <c r="GC375" s="43" t="str">
        <f t="shared" si="1787"/>
        <v/>
      </c>
      <c r="GD375" s="45" t="str">
        <f t="shared" si="1788"/>
        <v/>
      </c>
      <c r="GE375" s="46" t="str">
        <f t="shared" si="1789"/>
        <v/>
      </c>
      <c r="GF375" s="37"/>
      <c r="GG375" s="29"/>
      <c r="GH375" s="52" t="str">
        <f t="shared" si="1790"/>
        <v/>
      </c>
      <c r="GI375" s="45"/>
      <c r="GJ375" s="45" t="str">
        <f t="shared" si="1791"/>
        <v/>
      </c>
      <c r="GK375" s="45"/>
      <c r="GL375" s="45" t="str">
        <f t="shared" si="1792"/>
        <v/>
      </c>
      <c r="GM375" s="45"/>
      <c r="GN375" s="45" t="str">
        <f t="shared" si="1793"/>
        <v/>
      </c>
      <c r="GO375" s="45"/>
      <c r="GP375" s="43"/>
      <c r="GQ375" s="43" t="str">
        <f t="shared" si="1794"/>
        <v/>
      </c>
      <c r="GR375" s="45" t="str">
        <f t="shared" si="1795"/>
        <v/>
      </c>
      <c r="GS375" s="46" t="str">
        <f t="shared" si="1796"/>
        <v/>
      </c>
      <c r="GT375" s="37"/>
      <c r="GU375" s="61"/>
      <c r="GV375" s="52">
        <f>IF($A366="","",$A366)</f>
        <v>46021</v>
      </c>
      <c r="GW375" s="62"/>
      <c r="GX375" s="43">
        <v>30614</v>
      </c>
      <c r="GY375" s="43">
        <f t="shared" si="1845"/>
        <v>157</v>
      </c>
      <c r="GZ375" s="43"/>
      <c r="HA375" s="87" t="str">
        <f t="shared" si="1846"/>
        <v/>
      </c>
      <c r="HB375" s="43">
        <v>2</v>
      </c>
      <c r="HC375" s="43">
        <f t="shared" si="1847"/>
        <v>2</v>
      </c>
      <c r="HD375" s="43">
        <v>3</v>
      </c>
      <c r="HE375" s="44" t="str">
        <f>IF(GX375="","",HE371)</f>
        <v>ルララ</v>
      </c>
      <c r="HF375" s="48">
        <f>IF(GX375="","",HF371)</f>
        <v>715</v>
      </c>
      <c r="HG375" s="45">
        <f t="shared" si="1848"/>
        <v>1430</v>
      </c>
      <c r="HH375" s="89">
        <f>IF(HC375="","",HG375/(GY375*100))</f>
        <v>9.1082802547770694E-2</v>
      </c>
      <c r="HI375" s="37" t="s">
        <v>685</v>
      </c>
      <c r="HJ375" s="29"/>
      <c r="HK375" s="52">
        <f>IF($A366="","",$A366)</f>
        <v>46021</v>
      </c>
      <c r="HL375" s="43">
        <v>1444</v>
      </c>
      <c r="HM375" s="43">
        <f t="shared" si="1849"/>
        <v>39</v>
      </c>
      <c r="HN375" s="43">
        <v>30</v>
      </c>
      <c r="HO375" s="87">
        <f t="shared" si="1850"/>
        <v>1</v>
      </c>
      <c r="HP375" s="43">
        <v>12</v>
      </c>
      <c r="HQ375" s="43">
        <f t="shared" si="1851"/>
        <v>-2</v>
      </c>
      <c r="HR375" s="43"/>
      <c r="HS375" s="44" t="s">
        <v>774</v>
      </c>
      <c r="HT375" s="48">
        <v>1100</v>
      </c>
      <c r="HU375" s="45">
        <f t="shared" si="1854"/>
        <v>-2200</v>
      </c>
      <c r="HV375" s="89">
        <f t="shared" si="1855"/>
        <v>-0.5641025641025641</v>
      </c>
      <c r="HW375" s="37"/>
      <c r="HX375" s="360"/>
      <c r="HY375" s="52">
        <f>IF($A366="","",$A366)</f>
        <v>46021</v>
      </c>
      <c r="HZ375" s="43">
        <v>8374</v>
      </c>
      <c r="IA375" s="43">
        <f t="shared" si="1856"/>
        <v>107</v>
      </c>
      <c r="IB375" s="43">
        <v>343</v>
      </c>
      <c r="IC375" s="87">
        <f t="shared" si="1857"/>
        <v>3</v>
      </c>
      <c r="ID375" s="43">
        <v>26</v>
      </c>
      <c r="IE375" s="43">
        <f t="shared" si="1858"/>
        <v>4</v>
      </c>
      <c r="IF375" s="43">
        <v>0</v>
      </c>
      <c r="IG375" s="44" t="str">
        <f t="shared" si="1887"/>
        <v>ラブブキーホルダー大きめ</v>
      </c>
      <c r="IH375" s="48">
        <f t="shared" si="1888"/>
        <v>500</v>
      </c>
      <c r="II375" s="45">
        <f t="shared" si="1860"/>
        <v>2000</v>
      </c>
      <c r="IJ375" s="89">
        <f t="shared" si="1861"/>
        <v>0.18691588785046728</v>
      </c>
      <c r="IK375" s="37"/>
      <c r="IL375" s="29"/>
      <c r="IM375" s="52">
        <f>IF($A366="","",$A366)</f>
        <v>46021</v>
      </c>
      <c r="IN375" s="43">
        <v>6047</v>
      </c>
      <c r="IO375" s="43">
        <f t="shared" si="1862"/>
        <v>22</v>
      </c>
      <c r="IP375" s="43">
        <v>208</v>
      </c>
      <c r="IQ375" s="87">
        <f t="shared" si="1863"/>
        <v>1</v>
      </c>
      <c r="IR375" s="43">
        <v>42</v>
      </c>
      <c r="IS375" s="43">
        <f t="shared" si="1864"/>
        <v>1</v>
      </c>
      <c r="IT375" s="43">
        <v>0</v>
      </c>
      <c r="IU375" s="44" t="str">
        <f t="shared" si="1865"/>
        <v>電ブル</v>
      </c>
      <c r="IV375" s="48">
        <f t="shared" si="1866"/>
        <v>400</v>
      </c>
      <c r="IW375" s="45">
        <f t="shared" si="1867"/>
        <v>400</v>
      </c>
      <c r="IX375" s="89">
        <f t="shared" si="1868"/>
        <v>0.18181818181818182</v>
      </c>
      <c r="IY375" s="37" t="s">
        <v>206</v>
      </c>
      <c r="IZ375" s="61"/>
      <c r="JA375" s="52">
        <f>IF($A366="","",$A366)</f>
        <v>46021</v>
      </c>
      <c r="JB375" s="43">
        <v>6442</v>
      </c>
      <c r="JC375" s="43">
        <f t="shared" si="1869"/>
        <v>65</v>
      </c>
      <c r="JD375" s="43">
        <v>221</v>
      </c>
      <c r="JE375" s="87">
        <f t="shared" si="1870"/>
        <v>3</v>
      </c>
      <c r="JF375" s="43">
        <v>15</v>
      </c>
      <c r="JG375" s="43">
        <f t="shared" si="1871"/>
        <v>3</v>
      </c>
      <c r="JH375" s="43">
        <v>2</v>
      </c>
      <c r="JI375" s="44" t="str">
        <f t="shared" si="1872"/>
        <v>サンリオ型押しケース</v>
      </c>
      <c r="JJ375" s="48">
        <f t="shared" si="1873"/>
        <v>1100</v>
      </c>
      <c r="JK375" s="45">
        <f t="shared" si="1874"/>
        <v>3300</v>
      </c>
      <c r="JL375" s="89">
        <f t="shared" si="1875"/>
        <v>0.50769230769230766</v>
      </c>
      <c r="JM375" s="37"/>
      <c r="JN375" s="29"/>
      <c r="JO375" s="52">
        <f>IF($A366="","",$A366)</f>
        <v>46021</v>
      </c>
      <c r="JP375" s="43">
        <v>4573</v>
      </c>
      <c r="JQ375" s="58">
        <f t="shared" si="1876"/>
        <v>24</v>
      </c>
      <c r="JR375" s="43">
        <v>274</v>
      </c>
      <c r="JS375" s="87">
        <f t="shared" si="1877"/>
        <v>0</v>
      </c>
      <c r="JT375" s="43">
        <v>19</v>
      </c>
      <c r="JU375" s="43">
        <f t="shared" si="1878"/>
        <v>1</v>
      </c>
      <c r="JV375" s="43">
        <v>-9</v>
      </c>
      <c r="JW375" s="44" t="s">
        <v>762</v>
      </c>
      <c r="JX375" s="48">
        <f t="shared" si="1880"/>
        <v>0</v>
      </c>
      <c r="JY375" s="45">
        <f t="shared" si="1881"/>
        <v>0</v>
      </c>
      <c r="JZ375" s="89">
        <f t="shared" si="1882"/>
        <v>0</v>
      </c>
      <c r="KA375" s="37" t="s">
        <v>760</v>
      </c>
      <c r="KB375" s="51"/>
      <c r="KC375" s="52">
        <f>IF($A366="","",$A366)</f>
        <v>46021</v>
      </c>
      <c r="KD375" s="43">
        <v>13596</v>
      </c>
      <c r="KE375" s="43">
        <f>IF(KD375="","",KD375-KD371)</f>
        <v>71</v>
      </c>
      <c r="KF375" s="43">
        <v>497</v>
      </c>
      <c r="KG375" s="87">
        <f>IF(KF375="","",KF375-KF371)</f>
        <v>1</v>
      </c>
      <c r="KH375" s="43">
        <v>8</v>
      </c>
      <c r="KI375" s="43">
        <f>IF(KH375="","",KH371+KJ371-KH375)</f>
        <v>1</v>
      </c>
      <c r="KJ375" s="43">
        <v>8</v>
      </c>
      <c r="KK375" s="44" t="str">
        <f>IF(KD375="","",KK371)</f>
        <v>キティフェイスポーチ</v>
      </c>
      <c r="KL375" s="48">
        <f>IF(KE375="","",KL371)</f>
        <v>996</v>
      </c>
      <c r="KM375" s="45">
        <f>IF(KH375="","",KI375*KL375)</f>
        <v>996</v>
      </c>
      <c r="KN375" s="89">
        <f>IF(KI375="","",KM375/(KE375*100))</f>
        <v>0.14028169014084507</v>
      </c>
      <c r="KO375" s="37" t="s">
        <v>768</v>
      </c>
      <c r="KP375" s="29"/>
      <c r="KQ375" s="52">
        <f>IF($A366="","",$A366)</f>
        <v>46021</v>
      </c>
      <c r="KR375" s="43">
        <v>2241</v>
      </c>
      <c r="KS375" s="43">
        <f>IF(KR375="","",KR375-KR371)</f>
        <v>96</v>
      </c>
      <c r="KT375" s="43">
        <v>36</v>
      </c>
      <c r="KU375" s="87">
        <f>IF(KT375="","",KT375-KT371)</f>
        <v>2</v>
      </c>
      <c r="KV375" s="43">
        <v>10</v>
      </c>
      <c r="KW375" s="43">
        <f>IF(KV375="","",KV371+KX371-KV375)</f>
        <v>2</v>
      </c>
      <c r="KX375" s="43"/>
      <c r="KY375" s="44" t="s">
        <v>744</v>
      </c>
      <c r="KZ375" s="48">
        <v>900</v>
      </c>
      <c r="LA375" s="45">
        <f>IF(KV375="","",KW375*KZ375)</f>
        <v>1800</v>
      </c>
      <c r="LB375" s="89">
        <f>IF(KW375="","",LA375/(KS375*100))</f>
        <v>0.1875</v>
      </c>
      <c r="LC375" s="37"/>
      <c r="LD375" s="29"/>
      <c r="LE375" s="52">
        <f>IF(A367="","",A367)</f>
        <v>46023</v>
      </c>
      <c r="LF375" s="43">
        <v>70273</v>
      </c>
      <c r="LG375" s="86">
        <f>IF(LF375="","",LF375-LF372)</f>
        <v>145</v>
      </c>
      <c r="LH375" s="43">
        <v>445</v>
      </c>
      <c r="LI375" s="43">
        <f t="shared" si="1885"/>
        <v>0</v>
      </c>
      <c r="LJ375" s="43">
        <v>2</v>
      </c>
      <c r="LK375" s="87">
        <f t="shared" si="1886"/>
        <v>0</v>
      </c>
      <c r="LL375" s="43"/>
      <c r="LM375" s="65" t="str">
        <f>IF(LF375="","",LM372)</f>
        <v>スヌーピーぬいぐるみ、コキンちゃん</v>
      </c>
      <c r="LN375" s="48">
        <f>IF(LG375="","",LN372)</f>
        <v>1000</v>
      </c>
      <c r="LO375" s="87">
        <f t="shared" si="1825"/>
        <v>0</v>
      </c>
      <c r="LP375" s="53"/>
      <c r="LQ375" s="37"/>
      <c r="LR375" s="29"/>
      <c r="LS375" s="52" t="str">
        <f t="shared" si="1797"/>
        <v/>
      </c>
      <c r="LT375" s="45"/>
      <c r="LU375" s="45" t="str">
        <f t="shared" si="1798"/>
        <v/>
      </c>
      <c r="LV375" s="45"/>
      <c r="LW375" s="45" t="str">
        <f t="shared" si="1799"/>
        <v/>
      </c>
      <c r="LX375" s="45"/>
      <c r="LY375" s="45" t="str">
        <f t="shared" si="1800"/>
        <v/>
      </c>
      <c r="LZ375" s="45"/>
      <c r="MA375" s="43"/>
      <c r="MB375" s="43" t="str">
        <f t="shared" si="1801"/>
        <v/>
      </c>
      <c r="MC375" s="45" t="str">
        <f t="shared" si="1802"/>
        <v/>
      </c>
      <c r="MD375" s="46" t="str">
        <f t="shared" si="1803"/>
        <v/>
      </c>
      <c r="ME375" s="37"/>
      <c r="MF375" s="29"/>
      <c r="MG375" s="52" t="str">
        <f t="shared" si="1804"/>
        <v/>
      </c>
      <c r="MH375" s="45"/>
      <c r="MI375" s="45" t="str">
        <f t="shared" si="1805"/>
        <v/>
      </c>
      <c r="MJ375" s="45"/>
      <c r="MK375" s="45" t="str">
        <f t="shared" si="1806"/>
        <v/>
      </c>
      <c r="ML375" s="45"/>
      <c r="MM375" s="45" t="str">
        <f t="shared" si="1807"/>
        <v/>
      </c>
      <c r="MN375" s="45"/>
      <c r="MO375" s="43"/>
      <c r="MP375" s="43" t="str">
        <f t="shared" si="1808"/>
        <v/>
      </c>
      <c r="MQ375" s="45" t="str">
        <f t="shared" si="1809"/>
        <v/>
      </c>
      <c r="MR375" s="46" t="str">
        <f t="shared" si="1810"/>
        <v/>
      </c>
      <c r="MS375" s="37"/>
      <c r="MT375" s="29"/>
      <c r="MU375" s="52" t="str">
        <f t="shared" si="1811"/>
        <v/>
      </c>
      <c r="MV375" s="45"/>
      <c r="MW375" s="45" t="str">
        <f t="shared" si="1812"/>
        <v/>
      </c>
      <c r="MX375" s="45"/>
      <c r="MY375" s="45" t="str">
        <f t="shared" si="1813"/>
        <v/>
      </c>
      <c r="MZ375" s="45"/>
      <c r="NA375" s="45" t="str">
        <f t="shared" si="1814"/>
        <v/>
      </c>
      <c r="NB375" s="45"/>
      <c r="NC375" s="43"/>
      <c r="ND375" s="43" t="str">
        <f t="shared" si="1815"/>
        <v/>
      </c>
      <c r="NE375" s="45" t="str">
        <f t="shared" si="1816"/>
        <v/>
      </c>
      <c r="NF375" s="46" t="str">
        <f t="shared" si="1817"/>
        <v/>
      </c>
      <c r="NG375" s="37"/>
      <c r="NH375" s="29"/>
      <c r="NI375" s="52" t="str">
        <f t="shared" si="1818"/>
        <v/>
      </c>
      <c r="NJ375" s="45"/>
      <c r="NK375" s="45" t="str">
        <f t="shared" si="1819"/>
        <v/>
      </c>
      <c r="NL375" s="45"/>
      <c r="NM375" s="45" t="str">
        <f t="shared" si="1820"/>
        <v/>
      </c>
      <c r="NN375" s="45"/>
      <c r="NO375" s="45" t="str">
        <f t="shared" si="1821"/>
        <v/>
      </c>
      <c r="NP375" s="45"/>
      <c r="NQ375" s="43"/>
      <c r="NR375" s="43" t="str">
        <f t="shared" si="1822"/>
        <v/>
      </c>
      <c r="NS375" s="45" t="str">
        <f t="shared" si="1823"/>
        <v/>
      </c>
      <c r="NT375" s="46" t="str">
        <f t="shared" si="1824"/>
        <v/>
      </c>
      <c r="NU375" s="37"/>
    </row>
    <row r="376" spans="1:385" ht="15" customHeight="1" x14ac:dyDescent="0.25">
      <c r="A376" s="38"/>
      <c r="B376" s="39" t="str">
        <f>IF(A376="","",SUM(J376,LG402,AL376,DR376,AZ376,DD376,LU376,NK376,MW376,MI376,X376)+SUM(CP415:CP418)+SUM(BN415:BN418)+SUM(KS415:KS418)+SUM(KE415:KE418)+SUM(CB415:CB418)+SUM(IA415:IA418)+SUM(IO415:IO418)+SUM(JC415:JC418)+SUM(JQ415:JQ418))</f>
        <v/>
      </c>
      <c r="C376" s="40" t="str">
        <f>IF(A376="","",SUM(J376,X376,AL376,AZ376)+SUM(KE415:KE418)+SUM(KS415:KS418)+SUM(BN415:BN418))</f>
        <v/>
      </c>
      <c r="D376" s="40" t="str">
        <f>IF(A376="","",SUM(DD376,LU376)+SUM(CB415:CB418)+SUM(CP415:CP418))</f>
        <v/>
      </c>
      <c r="E376" s="41" t="str">
        <f>IF(A376="","",SUM(NK376,MW376,MI376,DR376,LG402)+SUM(IA415:IA418)+SUM(IO415:IO418)+SUM(JC415:JC418)+SUM(JQ415:JQ418))</f>
        <v/>
      </c>
      <c r="F376" s="41"/>
      <c r="G376" s="40"/>
      <c r="H376" s="42"/>
      <c r="I376" s="45"/>
      <c r="J376" s="45" t="str">
        <f t="shared" si="1721"/>
        <v/>
      </c>
      <c r="K376" s="45"/>
      <c r="L376" s="45" t="str">
        <f t="shared" si="1722"/>
        <v/>
      </c>
      <c r="M376" s="45"/>
      <c r="N376" s="45" t="str">
        <f t="shared" si="1723"/>
        <v/>
      </c>
      <c r="O376" s="45"/>
      <c r="P376" s="43"/>
      <c r="Q376" s="43" t="str">
        <f t="shared" si="1724"/>
        <v/>
      </c>
      <c r="R376" s="45" t="str">
        <f t="shared" si="1725"/>
        <v/>
      </c>
      <c r="S376" s="46" t="str">
        <f t="shared" si="1726"/>
        <v/>
      </c>
      <c r="T376" s="37"/>
      <c r="U376" s="29"/>
      <c r="V376" s="52" t="str">
        <f t="shared" si="1727"/>
        <v/>
      </c>
      <c r="W376" s="45"/>
      <c r="X376" s="45" t="str">
        <f t="shared" si="1728"/>
        <v/>
      </c>
      <c r="Y376" s="45"/>
      <c r="Z376" s="45" t="str">
        <f t="shared" si="1729"/>
        <v/>
      </c>
      <c r="AA376" s="45"/>
      <c r="AB376" s="45" t="str">
        <f t="shared" si="1730"/>
        <v/>
      </c>
      <c r="AC376" s="45"/>
      <c r="AD376" s="43"/>
      <c r="AE376" s="43" t="str">
        <f t="shared" si="1731"/>
        <v/>
      </c>
      <c r="AF376" s="45" t="str">
        <f t="shared" si="1732"/>
        <v/>
      </c>
      <c r="AG376" s="46" t="str">
        <f t="shared" si="1733"/>
        <v/>
      </c>
      <c r="AH376" s="37"/>
      <c r="AI376" s="29"/>
      <c r="AJ376" s="52" t="str">
        <f t="shared" si="1734"/>
        <v/>
      </c>
      <c r="AK376" s="45"/>
      <c r="AL376" s="45" t="str">
        <f t="shared" si="1735"/>
        <v/>
      </c>
      <c r="AM376" s="45"/>
      <c r="AN376" s="45" t="str">
        <f t="shared" si="1736"/>
        <v/>
      </c>
      <c r="AO376" s="45"/>
      <c r="AP376" s="45" t="str">
        <f t="shared" si="1737"/>
        <v/>
      </c>
      <c r="AQ376" s="45"/>
      <c r="AR376" s="43"/>
      <c r="AS376" s="43" t="str">
        <f t="shared" si="1738"/>
        <v/>
      </c>
      <c r="AT376" s="45" t="str">
        <f t="shared" si="1739"/>
        <v/>
      </c>
      <c r="AU376" s="46" t="str">
        <f t="shared" si="1740"/>
        <v/>
      </c>
      <c r="AV376" s="37"/>
      <c r="AW376" s="29"/>
      <c r="AX376" s="52" t="str">
        <f t="shared" si="1741"/>
        <v/>
      </c>
      <c r="AY376" s="45"/>
      <c r="AZ376" s="45" t="str">
        <f t="shared" si="1742"/>
        <v/>
      </c>
      <c r="BA376" s="45"/>
      <c r="BB376" s="45" t="str">
        <f t="shared" si="1743"/>
        <v/>
      </c>
      <c r="BC376" s="45"/>
      <c r="BD376" s="45" t="str">
        <f t="shared" si="1744"/>
        <v/>
      </c>
      <c r="BE376" s="45"/>
      <c r="BF376" s="43"/>
      <c r="BG376" s="43" t="str">
        <f t="shared" si="1745"/>
        <v/>
      </c>
      <c r="BH376" s="45" t="str">
        <f t="shared" si="1746"/>
        <v/>
      </c>
      <c r="BI376" s="46" t="str">
        <f t="shared" si="1747"/>
        <v/>
      </c>
      <c r="BJ376" s="37"/>
      <c r="BK376" s="29"/>
      <c r="BL376" s="52"/>
      <c r="BM376" s="43">
        <v>1561</v>
      </c>
      <c r="BN376" s="45">
        <f t="shared" si="1826"/>
        <v>82</v>
      </c>
      <c r="BO376" s="43">
        <v>25</v>
      </c>
      <c r="BP376" s="45">
        <f t="shared" si="1827"/>
        <v>3</v>
      </c>
      <c r="BQ376" s="43">
        <v>14</v>
      </c>
      <c r="BR376" s="45">
        <f t="shared" si="1828"/>
        <v>3</v>
      </c>
      <c r="BS376" s="43">
        <v>0</v>
      </c>
      <c r="BT376" s="63" t="str">
        <f t="shared" si="1829"/>
        <v>押忍番長サウンドボタン</v>
      </c>
      <c r="BU376" s="67">
        <f t="shared" si="1830"/>
        <v>358</v>
      </c>
      <c r="BV376" s="43">
        <f t="shared" si="1831"/>
        <v>1074</v>
      </c>
      <c r="BW376" s="46">
        <f t="shared" si="1832"/>
        <v>0.13097560975609757</v>
      </c>
      <c r="BX376" s="37"/>
      <c r="BY376" s="57"/>
      <c r="BZ376" s="52"/>
      <c r="CA376" s="43">
        <v>7668</v>
      </c>
      <c r="CB376" s="45">
        <f t="shared" si="1833"/>
        <v>50</v>
      </c>
      <c r="CC376" s="43">
        <v>268</v>
      </c>
      <c r="CD376" s="45">
        <f t="shared" si="1834"/>
        <v>7</v>
      </c>
      <c r="CE376" s="43">
        <v>18</v>
      </c>
      <c r="CF376" s="45">
        <f t="shared" si="1835"/>
        <v>7</v>
      </c>
      <c r="CG376" s="43">
        <v>0</v>
      </c>
      <c r="CH376" s="63" t="str">
        <f t="shared" si="1883"/>
        <v>サンリオリボンポーチ</v>
      </c>
      <c r="CI376" s="67">
        <f t="shared" si="1884"/>
        <v>500</v>
      </c>
      <c r="CJ376" s="43">
        <f t="shared" si="1836"/>
        <v>3500</v>
      </c>
      <c r="CK376" s="46">
        <f t="shared" si="1837"/>
        <v>0.7</v>
      </c>
      <c r="CL376" s="37"/>
      <c r="CM376" s="29"/>
      <c r="CN376" s="52"/>
      <c r="CO376" s="43">
        <v>3631</v>
      </c>
      <c r="CP376" s="45">
        <f t="shared" si="1838"/>
        <v>53</v>
      </c>
      <c r="CQ376" s="43">
        <v>94</v>
      </c>
      <c r="CR376" s="45">
        <f t="shared" si="1839"/>
        <v>0</v>
      </c>
      <c r="CS376" s="43">
        <v>12</v>
      </c>
      <c r="CT376" s="45">
        <f t="shared" si="1840"/>
        <v>0</v>
      </c>
      <c r="CU376" s="43">
        <v>0</v>
      </c>
      <c r="CV376" s="63" t="str">
        <f t="shared" si="1841"/>
        <v>サンリオケープポーチ</v>
      </c>
      <c r="CW376" s="67">
        <f t="shared" si="1842"/>
        <v>660</v>
      </c>
      <c r="CX376" s="43">
        <f t="shared" si="1843"/>
        <v>0</v>
      </c>
      <c r="CY376" s="46">
        <f t="shared" si="1844"/>
        <v>0</v>
      </c>
      <c r="CZ376" s="37"/>
      <c r="DA376" s="29"/>
      <c r="DB376" s="52" t="str">
        <f t="shared" si="1748"/>
        <v/>
      </c>
      <c r="DC376" s="45"/>
      <c r="DD376" s="45" t="str">
        <f t="shared" si="1749"/>
        <v/>
      </c>
      <c r="DE376" s="45"/>
      <c r="DF376" s="45" t="str">
        <f t="shared" si="1750"/>
        <v/>
      </c>
      <c r="DG376" s="45"/>
      <c r="DH376" s="45" t="str">
        <f t="shared" si="1751"/>
        <v/>
      </c>
      <c r="DI376" s="45"/>
      <c r="DJ376" s="43"/>
      <c r="DK376" s="43" t="str">
        <f t="shared" si="1752"/>
        <v/>
      </c>
      <c r="DL376" s="45" t="str">
        <f t="shared" si="1753"/>
        <v/>
      </c>
      <c r="DM376" s="46" t="str">
        <f t="shared" si="1754"/>
        <v/>
      </c>
      <c r="DN376" s="37"/>
      <c r="DO376" s="29"/>
      <c r="DP376" s="52" t="str">
        <f t="shared" si="1755"/>
        <v/>
      </c>
      <c r="DQ376" s="45"/>
      <c r="DR376" s="45" t="str">
        <f t="shared" si="1756"/>
        <v/>
      </c>
      <c r="DS376" s="45"/>
      <c r="DT376" s="45" t="str">
        <f t="shared" si="1757"/>
        <v/>
      </c>
      <c r="DU376" s="45"/>
      <c r="DV376" s="45" t="str">
        <f t="shared" si="1758"/>
        <v/>
      </c>
      <c r="DW376" s="45"/>
      <c r="DX376" s="43"/>
      <c r="DY376" s="43" t="str">
        <f t="shared" si="1759"/>
        <v/>
      </c>
      <c r="DZ376" s="45" t="str">
        <f t="shared" si="1760"/>
        <v/>
      </c>
      <c r="EA376" s="46" t="str">
        <f t="shared" si="1761"/>
        <v/>
      </c>
      <c r="EB376" s="37"/>
      <c r="EC376" s="29"/>
      <c r="ED376" s="52" t="str">
        <f t="shared" si="1762"/>
        <v/>
      </c>
      <c r="EE376" s="45"/>
      <c r="EF376" s="45" t="str">
        <f t="shared" si="1763"/>
        <v/>
      </c>
      <c r="EG376" s="45"/>
      <c r="EH376" s="45" t="str">
        <f t="shared" si="1764"/>
        <v/>
      </c>
      <c r="EI376" s="45"/>
      <c r="EJ376" s="45" t="str">
        <f t="shared" si="1765"/>
        <v/>
      </c>
      <c r="EK376" s="45"/>
      <c r="EL376" s="43"/>
      <c r="EM376" s="43" t="str">
        <f t="shared" si="1766"/>
        <v/>
      </c>
      <c r="EN376" s="45" t="str">
        <f t="shared" si="1767"/>
        <v/>
      </c>
      <c r="EO376" s="46" t="str">
        <f t="shared" si="1768"/>
        <v/>
      </c>
      <c r="EP376" s="37"/>
      <c r="EQ376" s="29"/>
      <c r="ER376" s="52" t="str">
        <f t="shared" si="1769"/>
        <v/>
      </c>
      <c r="ES376" s="45"/>
      <c r="ET376" s="45" t="str">
        <f t="shared" si="1770"/>
        <v/>
      </c>
      <c r="EU376" s="45"/>
      <c r="EV376" s="45" t="str">
        <f t="shared" si="1771"/>
        <v/>
      </c>
      <c r="EW376" s="45"/>
      <c r="EX376" s="45" t="str">
        <f t="shared" si="1772"/>
        <v/>
      </c>
      <c r="EY376" s="45"/>
      <c r="EZ376" s="43"/>
      <c r="FA376" s="43" t="str">
        <f t="shared" si="1773"/>
        <v/>
      </c>
      <c r="FB376" s="45" t="str">
        <f t="shared" si="1774"/>
        <v/>
      </c>
      <c r="FC376" s="46" t="str">
        <f t="shared" si="1775"/>
        <v/>
      </c>
      <c r="FD376" s="37"/>
      <c r="FE376" s="60"/>
      <c r="FF376" s="52" t="str">
        <f t="shared" si="1776"/>
        <v/>
      </c>
      <c r="FG376" s="45"/>
      <c r="FH376" s="45" t="str">
        <f t="shared" si="1777"/>
        <v/>
      </c>
      <c r="FI376" s="45"/>
      <c r="FJ376" s="45" t="str">
        <f t="shared" si="1778"/>
        <v/>
      </c>
      <c r="FK376" s="45"/>
      <c r="FL376" s="45" t="str">
        <f t="shared" si="1779"/>
        <v/>
      </c>
      <c r="FM376" s="45"/>
      <c r="FN376" s="43"/>
      <c r="FO376" s="43" t="str">
        <f t="shared" si="1780"/>
        <v/>
      </c>
      <c r="FP376" s="45" t="str">
        <f t="shared" si="1781"/>
        <v/>
      </c>
      <c r="FQ376" s="46" t="str">
        <f t="shared" si="1782"/>
        <v/>
      </c>
      <c r="FR376" s="37"/>
      <c r="FS376" s="29"/>
      <c r="FT376" s="52" t="str">
        <f t="shared" si="1783"/>
        <v/>
      </c>
      <c r="FU376" s="45"/>
      <c r="FV376" s="45" t="str">
        <f t="shared" si="1784"/>
        <v/>
      </c>
      <c r="FW376" s="45"/>
      <c r="FX376" s="45" t="str">
        <f t="shared" si="1785"/>
        <v/>
      </c>
      <c r="FY376" s="45"/>
      <c r="FZ376" s="45" t="str">
        <f t="shared" si="1786"/>
        <v/>
      </c>
      <c r="GA376" s="45"/>
      <c r="GB376" s="43"/>
      <c r="GC376" s="43" t="str">
        <f t="shared" si="1787"/>
        <v/>
      </c>
      <c r="GD376" s="45" t="str">
        <f t="shared" si="1788"/>
        <v/>
      </c>
      <c r="GE376" s="46" t="str">
        <f t="shared" si="1789"/>
        <v/>
      </c>
      <c r="GF376" s="37"/>
      <c r="GG376" s="29"/>
      <c r="GH376" s="52" t="str">
        <f t="shared" si="1790"/>
        <v/>
      </c>
      <c r="GI376" s="45"/>
      <c r="GJ376" s="45" t="str">
        <f t="shared" si="1791"/>
        <v/>
      </c>
      <c r="GK376" s="45"/>
      <c r="GL376" s="45" t="str">
        <f t="shared" si="1792"/>
        <v/>
      </c>
      <c r="GM376" s="45"/>
      <c r="GN376" s="45" t="str">
        <f t="shared" si="1793"/>
        <v/>
      </c>
      <c r="GO376" s="45"/>
      <c r="GP376" s="43"/>
      <c r="GQ376" s="43" t="str">
        <f t="shared" si="1794"/>
        <v/>
      </c>
      <c r="GR376" s="45" t="str">
        <f t="shared" si="1795"/>
        <v/>
      </c>
      <c r="GS376" s="46" t="str">
        <f t="shared" si="1796"/>
        <v/>
      </c>
      <c r="GT376" s="37"/>
      <c r="GU376" s="61"/>
      <c r="GV376" s="52"/>
      <c r="GW376" s="62"/>
      <c r="GX376" s="43">
        <v>26133</v>
      </c>
      <c r="GY376" s="45">
        <f t="shared" si="1845"/>
        <v>938</v>
      </c>
      <c r="GZ376" s="43"/>
      <c r="HA376" s="45" t="str">
        <f t="shared" si="1846"/>
        <v/>
      </c>
      <c r="HB376" s="43">
        <v>6</v>
      </c>
      <c r="HC376" s="45">
        <f t="shared" si="1847"/>
        <v>0</v>
      </c>
      <c r="HD376" s="43">
        <v>2</v>
      </c>
      <c r="HE376" s="63" t="str">
        <f>IF(GX376="","",HE372)</f>
        <v>ルララ大</v>
      </c>
      <c r="HF376" s="67">
        <f>IF(GX375="","",HF372)</f>
        <v>1100</v>
      </c>
      <c r="HG376" s="43">
        <f t="shared" si="1848"/>
        <v>0</v>
      </c>
      <c r="HH376" s="46">
        <f>IF(HC376="","",HG376/(GY376*100))</f>
        <v>0</v>
      </c>
      <c r="HI376" s="37"/>
      <c r="HJ376" s="29"/>
      <c r="HK376" s="52"/>
      <c r="HL376" s="43">
        <v>732</v>
      </c>
      <c r="HM376" s="45">
        <f t="shared" si="1849"/>
        <v>42</v>
      </c>
      <c r="HN376" s="43">
        <v>32</v>
      </c>
      <c r="HO376" s="45">
        <f t="shared" si="1850"/>
        <v>3</v>
      </c>
      <c r="HP376" s="43">
        <v>11</v>
      </c>
      <c r="HQ376" s="45">
        <f t="shared" si="1851"/>
        <v>1</v>
      </c>
      <c r="HR376" s="43"/>
      <c r="HS376" s="63" t="str">
        <f t="shared" si="1852"/>
        <v>サンリオ豹柄キーケース</v>
      </c>
      <c r="HT376" s="67">
        <f t="shared" si="1853"/>
        <v>996</v>
      </c>
      <c r="HU376" s="43">
        <f t="shared" si="1854"/>
        <v>996</v>
      </c>
      <c r="HV376" s="46">
        <f t="shared" si="1855"/>
        <v>0.23714285714285716</v>
      </c>
      <c r="HW376" s="37"/>
      <c r="HX376" s="360"/>
      <c r="HY376" s="52"/>
      <c r="HZ376" s="43">
        <v>5169</v>
      </c>
      <c r="IA376" s="45">
        <f t="shared" si="1856"/>
        <v>51</v>
      </c>
      <c r="IB376" s="43">
        <v>151</v>
      </c>
      <c r="IC376" s="45">
        <f t="shared" si="1857"/>
        <v>4</v>
      </c>
      <c r="ID376" s="43">
        <v>26</v>
      </c>
      <c r="IE376" s="45">
        <f t="shared" si="1858"/>
        <v>4</v>
      </c>
      <c r="IF376" s="43">
        <v>0</v>
      </c>
      <c r="IG376" s="63" t="str">
        <f t="shared" si="1887"/>
        <v>サンリオリボンポーチ</v>
      </c>
      <c r="IH376" s="67">
        <f t="shared" si="1888"/>
        <v>500</v>
      </c>
      <c r="II376" s="43">
        <f t="shared" si="1860"/>
        <v>2000</v>
      </c>
      <c r="IJ376" s="46">
        <f t="shared" si="1861"/>
        <v>0.39215686274509803</v>
      </c>
      <c r="IK376" s="37"/>
      <c r="IL376" s="29"/>
      <c r="IM376" s="52"/>
      <c r="IN376" s="43">
        <v>6042</v>
      </c>
      <c r="IO376" s="45">
        <f t="shared" si="1862"/>
        <v>49</v>
      </c>
      <c r="IP376" s="43">
        <v>146</v>
      </c>
      <c r="IQ376" s="45">
        <f t="shared" si="1863"/>
        <v>6</v>
      </c>
      <c r="IR376" s="43">
        <v>11</v>
      </c>
      <c r="IS376" s="45">
        <f t="shared" si="1864"/>
        <v>6</v>
      </c>
      <c r="IT376" s="43">
        <v>0</v>
      </c>
      <c r="IU376" s="63" t="str">
        <f t="shared" si="1865"/>
        <v>ジャグラーイヤホン</v>
      </c>
      <c r="IV376" s="67">
        <f t="shared" si="1866"/>
        <v>1100</v>
      </c>
      <c r="IW376" s="43">
        <f t="shared" si="1867"/>
        <v>6600</v>
      </c>
      <c r="IX376" s="46">
        <f t="shared" si="1868"/>
        <v>1.346938775510204</v>
      </c>
      <c r="IY376" s="37"/>
      <c r="IZ376" s="61"/>
      <c r="JA376" s="52"/>
      <c r="JB376" s="43">
        <v>4522</v>
      </c>
      <c r="JC376" s="69">
        <f t="shared" si="1869"/>
        <v>24</v>
      </c>
      <c r="JD376" s="43">
        <v>127</v>
      </c>
      <c r="JE376" s="45">
        <f t="shared" si="1870"/>
        <v>0</v>
      </c>
      <c r="JF376" s="43">
        <v>12</v>
      </c>
      <c r="JG376" s="45">
        <f t="shared" si="1871"/>
        <v>1</v>
      </c>
      <c r="JH376" s="43">
        <v>0</v>
      </c>
      <c r="JI376" s="63" t="str">
        <f t="shared" si="1872"/>
        <v>サンリオケープポーチ</v>
      </c>
      <c r="JJ376" s="67">
        <f t="shared" si="1873"/>
        <v>1100</v>
      </c>
      <c r="JK376" s="43">
        <f t="shared" si="1874"/>
        <v>1100</v>
      </c>
      <c r="JL376" s="46">
        <f t="shared" si="1875"/>
        <v>0.45833333333333331</v>
      </c>
      <c r="JM376" s="37" t="s">
        <v>761</v>
      </c>
      <c r="JN376" s="29"/>
      <c r="JO376" s="52"/>
      <c r="JP376" s="43">
        <v>6009</v>
      </c>
      <c r="JQ376" s="45">
        <f t="shared" si="1876"/>
        <v>61</v>
      </c>
      <c r="JR376" s="43">
        <v>130</v>
      </c>
      <c r="JS376" s="45">
        <f t="shared" si="1877"/>
        <v>4</v>
      </c>
      <c r="JT376" s="43">
        <v>6</v>
      </c>
      <c r="JU376" s="45">
        <f t="shared" si="1878"/>
        <v>4</v>
      </c>
      <c r="JV376" s="43">
        <v>5</v>
      </c>
      <c r="JW376" s="63" t="str">
        <f t="shared" si="1879"/>
        <v>モンチッチマスコット2</v>
      </c>
      <c r="JX376" s="67">
        <f t="shared" si="1880"/>
        <v>539</v>
      </c>
      <c r="JY376" s="43">
        <f t="shared" si="1881"/>
        <v>2156</v>
      </c>
      <c r="JZ376" s="46">
        <f t="shared" si="1882"/>
        <v>0.35344262295081968</v>
      </c>
      <c r="KA376" s="37"/>
      <c r="KB376" s="51"/>
      <c r="KC376" s="52"/>
      <c r="KD376" s="43">
        <v>10869</v>
      </c>
      <c r="KE376" s="45">
        <f>IF(KD376="","",KD376-KD372)</f>
        <v>64</v>
      </c>
      <c r="KF376" s="43">
        <v>308</v>
      </c>
      <c r="KG376" s="45">
        <f>IF(KF376="","",KF376-KF372)</f>
        <v>3</v>
      </c>
      <c r="KH376" s="43">
        <v>7</v>
      </c>
      <c r="KI376" s="45">
        <f>IF(KH376="","",KH372+KJ372-KH376)</f>
        <v>3</v>
      </c>
      <c r="KJ376" s="43">
        <v>6</v>
      </c>
      <c r="KK376" s="63" t="str">
        <f>IF(KD376="","",KK372)</f>
        <v>雪見イヤホン</v>
      </c>
      <c r="KL376" s="67">
        <f>IF(KE376="","",KL372)</f>
        <v>1100</v>
      </c>
      <c r="KM376" s="43">
        <f>IF(KH376="","",KI376*KL376)</f>
        <v>3300</v>
      </c>
      <c r="KN376" s="46">
        <f>IF(KI376="","",KM376/(KE376*100))</f>
        <v>0.515625</v>
      </c>
      <c r="KO376" s="37"/>
      <c r="KP376" s="29"/>
      <c r="KQ376" s="52"/>
      <c r="KR376" s="43">
        <v>2678</v>
      </c>
      <c r="KS376" s="45">
        <f>IF(KR376="","",KR376-KR372)</f>
        <v>73</v>
      </c>
      <c r="KT376" s="43">
        <v>57</v>
      </c>
      <c r="KU376" s="45">
        <f>IF(KT376="","",KT376-KT372)</f>
        <v>3</v>
      </c>
      <c r="KV376" s="43">
        <v>28</v>
      </c>
      <c r="KW376" s="45">
        <f>IF(KV376="","",KV372+KX372-KV376)</f>
        <v>3</v>
      </c>
      <c r="KX376" s="43">
        <v>7</v>
      </c>
      <c r="KY376" s="63" t="str">
        <f>IF(KR376="","",KY372)</f>
        <v>ラブブマスコット</v>
      </c>
      <c r="KZ376" s="67">
        <f>IF(KS376="","",KZ372)</f>
        <v>500</v>
      </c>
      <c r="LA376" s="43">
        <f>IF(KV376="","",KW376*KZ376)</f>
        <v>1500</v>
      </c>
      <c r="LB376" s="46">
        <f>IF(KW376="","",LA376/(KS376*100))</f>
        <v>0.20547945205479451</v>
      </c>
      <c r="LC376" s="37"/>
      <c r="LD376" s="29"/>
      <c r="LE376" s="93"/>
      <c r="LF376" s="45"/>
      <c r="LG376" s="45"/>
      <c r="LH376" s="45">
        <v>530</v>
      </c>
      <c r="LI376" s="45">
        <f t="shared" si="1885"/>
        <v>0</v>
      </c>
      <c r="LJ376" s="43">
        <v>2</v>
      </c>
      <c r="LK376" s="45">
        <f t="shared" si="1886"/>
        <v>0</v>
      </c>
      <c r="LL376" s="45"/>
      <c r="LM376" s="73" t="str">
        <f>IF(LF375="","",LM373)</f>
        <v>アンパンティッシュカバー、アンパンぬいぐるみ</v>
      </c>
      <c r="LN376" s="67">
        <f>IF(LG375="","",LN373)</f>
        <v>1000</v>
      </c>
      <c r="LO376" s="45">
        <f t="shared" si="1825"/>
        <v>0</v>
      </c>
      <c r="LP376" s="46"/>
      <c r="LQ376" s="37" t="s">
        <v>775</v>
      </c>
      <c r="LR376" s="29"/>
      <c r="LS376" s="52" t="str">
        <f t="shared" si="1797"/>
        <v/>
      </c>
      <c r="LT376" s="45"/>
      <c r="LU376" s="45" t="str">
        <f t="shared" si="1798"/>
        <v/>
      </c>
      <c r="LV376" s="45"/>
      <c r="LW376" s="45" t="str">
        <f t="shared" si="1799"/>
        <v/>
      </c>
      <c r="LX376" s="45"/>
      <c r="LY376" s="45" t="str">
        <f t="shared" si="1800"/>
        <v/>
      </c>
      <c r="LZ376" s="45"/>
      <c r="MA376" s="43"/>
      <c r="MB376" s="43" t="str">
        <f t="shared" si="1801"/>
        <v/>
      </c>
      <c r="MC376" s="45" t="str">
        <f t="shared" si="1802"/>
        <v/>
      </c>
      <c r="MD376" s="46" t="str">
        <f t="shared" si="1803"/>
        <v/>
      </c>
      <c r="ME376" s="37"/>
      <c r="MF376" s="29"/>
      <c r="MG376" s="52" t="str">
        <f t="shared" si="1804"/>
        <v/>
      </c>
      <c r="MH376" s="45"/>
      <c r="MI376" s="45" t="str">
        <f t="shared" si="1805"/>
        <v/>
      </c>
      <c r="MJ376" s="45"/>
      <c r="MK376" s="45" t="str">
        <f t="shared" si="1806"/>
        <v/>
      </c>
      <c r="ML376" s="45"/>
      <c r="MM376" s="45" t="str">
        <f t="shared" si="1807"/>
        <v/>
      </c>
      <c r="MN376" s="45"/>
      <c r="MO376" s="43"/>
      <c r="MP376" s="43" t="str">
        <f t="shared" si="1808"/>
        <v/>
      </c>
      <c r="MQ376" s="45" t="str">
        <f t="shared" si="1809"/>
        <v/>
      </c>
      <c r="MR376" s="46" t="str">
        <f t="shared" si="1810"/>
        <v/>
      </c>
      <c r="MS376" s="37"/>
      <c r="MT376" s="29"/>
      <c r="MU376" s="52" t="str">
        <f t="shared" si="1811"/>
        <v/>
      </c>
      <c r="MV376" s="45"/>
      <c r="MW376" s="45" t="str">
        <f t="shared" si="1812"/>
        <v/>
      </c>
      <c r="MX376" s="45"/>
      <c r="MY376" s="45" t="str">
        <f t="shared" si="1813"/>
        <v/>
      </c>
      <c r="MZ376" s="45"/>
      <c r="NA376" s="45" t="str">
        <f t="shared" si="1814"/>
        <v/>
      </c>
      <c r="NB376" s="45"/>
      <c r="NC376" s="43"/>
      <c r="ND376" s="43" t="str">
        <f t="shared" si="1815"/>
        <v/>
      </c>
      <c r="NE376" s="45" t="str">
        <f t="shared" si="1816"/>
        <v/>
      </c>
      <c r="NF376" s="46" t="str">
        <f t="shared" si="1817"/>
        <v/>
      </c>
      <c r="NG376" s="37"/>
      <c r="NH376" s="29"/>
      <c r="NI376" s="52" t="str">
        <f t="shared" si="1818"/>
        <v/>
      </c>
      <c r="NJ376" s="45"/>
      <c r="NK376" s="45" t="str">
        <f t="shared" si="1819"/>
        <v/>
      </c>
      <c r="NL376" s="45"/>
      <c r="NM376" s="45" t="str">
        <f t="shared" si="1820"/>
        <v/>
      </c>
      <c r="NN376" s="45"/>
      <c r="NO376" s="45" t="str">
        <f t="shared" si="1821"/>
        <v/>
      </c>
      <c r="NP376" s="45"/>
      <c r="NQ376" s="43"/>
      <c r="NR376" s="43" t="str">
        <f t="shared" si="1822"/>
        <v/>
      </c>
      <c r="NS376" s="45" t="str">
        <f t="shared" si="1823"/>
        <v/>
      </c>
      <c r="NT376" s="46" t="str">
        <f t="shared" si="1824"/>
        <v/>
      </c>
      <c r="NU376" s="37"/>
    </row>
    <row r="377" spans="1:385" ht="15" customHeight="1" thickBot="1" x14ac:dyDescent="0.3">
      <c r="A377" s="38"/>
      <c r="B377" s="39"/>
      <c r="C377" s="40"/>
      <c r="D377" s="40"/>
      <c r="E377" s="41"/>
      <c r="F377" s="41"/>
      <c r="G377" s="40"/>
      <c r="H377" s="42"/>
      <c r="I377" s="45"/>
      <c r="J377" s="45"/>
      <c r="K377" s="45"/>
      <c r="L377" s="45"/>
      <c r="M377" s="45"/>
      <c r="N377" s="45"/>
      <c r="O377" s="45"/>
      <c r="P377" s="43"/>
      <c r="Q377" s="43"/>
      <c r="R377" s="45"/>
      <c r="S377" s="46"/>
      <c r="T377" s="37"/>
      <c r="U377" s="29"/>
      <c r="V377" s="52" t="str">
        <f t="shared" si="1727"/>
        <v/>
      </c>
      <c r="W377" s="45"/>
      <c r="X377" s="45"/>
      <c r="Y377" s="45"/>
      <c r="Z377" s="45"/>
      <c r="AA377" s="45"/>
      <c r="AB377" s="45"/>
      <c r="AC377" s="45"/>
      <c r="AD377" s="43"/>
      <c r="AE377" s="43"/>
      <c r="AF377" s="45"/>
      <c r="AG377" s="46"/>
      <c r="AH377" s="37"/>
      <c r="AI377" s="29"/>
      <c r="AJ377" s="52" t="str">
        <f t="shared" si="1734"/>
        <v/>
      </c>
      <c r="AK377" s="45"/>
      <c r="AL377" s="45"/>
      <c r="AM377" s="45"/>
      <c r="AN377" s="45"/>
      <c r="AO377" s="45"/>
      <c r="AP377" s="45"/>
      <c r="AQ377" s="45"/>
      <c r="AR377" s="43"/>
      <c r="AS377" s="43"/>
      <c r="AT377" s="45"/>
      <c r="AU377" s="46"/>
      <c r="AV377" s="37"/>
      <c r="AW377" s="29"/>
      <c r="AX377" s="52" t="str">
        <f t="shared" si="1741"/>
        <v/>
      </c>
      <c r="AY377" s="45"/>
      <c r="AZ377" s="45"/>
      <c r="BA377" s="45"/>
      <c r="BB377" s="45"/>
      <c r="BC377" s="45"/>
      <c r="BD377" s="45"/>
      <c r="BE377" s="45"/>
      <c r="BF377" s="43"/>
      <c r="BG377" s="43"/>
      <c r="BH377" s="45"/>
      <c r="BI377" s="46"/>
      <c r="BJ377" s="37"/>
      <c r="BK377" s="29"/>
      <c r="BL377" s="95"/>
      <c r="BM377" s="27">
        <v>3044</v>
      </c>
      <c r="BN377" s="45">
        <f t="shared" si="1826"/>
        <v>100</v>
      </c>
      <c r="BO377" s="27">
        <v>66</v>
      </c>
      <c r="BP377" s="45">
        <f t="shared" si="1827"/>
        <v>13</v>
      </c>
      <c r="BQ377" s="27">
        <v>9</v>
      </c>
      <c r="BR377" s="45">
        <f t="shared" si="1828"/>
        <v>9</v>
      </c>
      <c r="BS377" s="27">
        <v>6</v>
      </c>
      <c r="BT377" s="63" t="str">
        <f t="shared" si="1829"/>
        <v>ラブブキーホルダー</v>
      </c>
      <c r="BU377" s="67">
        <f t="shared" si="1830"/>
        <v>0</v>
      </c>
      <c r="BV377" s="45">
        <f t="shared" si="1831"/>
        <v>0</v>
      </c>
      <c r="BW377" s="46">
        <f t="shared" si="1832"/>
        <v>0</v>
      </c>
      <c r="BX377" s="37"/>
      <c r="BY377" s="57"/>
      <c r="BZ377" s="95"/>
      <c r="CA377" s="27">
        <v>9007</v>
      </c>
      <c r="CB377" s="45">
        <f t="shared" si="1833"/>
        <v>79</v>
      </c>
      <c r="CC377" s="27">
        <v>442</v>
      </c>
      <c r="CD377" s="45">
        <f t="shared" si="1834"/>
        <v>1</v>
      </c>
      <c r="CE377" s="27">
        <v>32</v>
      </c>
      <c r="CF377" s="45">
        <f t="shared" si="1835"/>
        <v>2</v>
      </c>
      <c r="CG377" s="27">
        <v>0</v>
      </c>
      <c r="CH377" s="63" t="str">
        <f t="shared" si="1883"/>
        <v>ラブブマスコット</v>
      </c>
      <c r="CI377" s="67">
        <f t="shared" si="1884"/>
        <v>250</v>
      </c>
      <c r="CJ377" s="45">
        <f t="shared" si="1836"/>
        <v>500</v>
      </c>
      <c r="CK377" s="46">
        <f t="shared" si="1837"/>
        <v>6.3291139240506333E-2</v>
      </c>
      <c r="CL377" s="37"/>
      <c r="CM377" s="29"/>
      <c r="CN377" s="95"/>
      <c r="CO377" s="27">
        <v>3500</v>
      </c>
      <c r="CP377" s="45">
        <f t="shared" si="1838"/>
        <v>46</v>
      </c>
      <c r="CQ377" s="27">
        <v>119</v>
      </c>
      <c r="CR377" s="45">
        <f t="shared" si="1839"/>
        <v>2</v>
      </c>
      <c r="CS377" s="27">
        <v>25</v>
      </c>
      <c r="CT377" s="45">
        <f t="shared" si="1840"/>
        <v>2</v>
      </c>
      <c r="CU377" s="27">
        <v>0</v>
      </c>
      <c r="CV377" s="63" t="str">
        <f t="shared" si="1841"/>
        <v>ラブブキーホルダー</v>
      </c>
      <c r="CW377" s="67">
        <f t="shared" si="1842"/>
        <v>200</v>
      </c>
      <c r="CX377" s="45">
        <f t="shared" si="1843"/>
        <v>400</v>
      </c>
      <c r="CY377" s="46">
        <f t="shared" si="1844"/>
        <v>8.6956521739130432E-2</v>
      </c>
      <c r="CZ377" s="37"/>
      <c r="DA377" s="29"/>
      <c r="DB377" s="52" t="str">
        <f t="shared" si="1748"/>
        <v/>
      </c>
      <c r="DC377" s="45"/>
      <c r="DD377" s="45"/>
      <c r="DE377" s="45"/>
      <c r="DF377" s="45"/>
      <c r="DG377" s="45"/>
      <c r="DH377" s="45"/>
      <c r="DI377" s="45"/>
      <c r="DJ377" s="43"/>
      <c r="DK377" s="43"/>
      <c r="DL377" s="45"/>
      <c r="DM377" s="46"/>
      <c r="DN377" s="37"/>
      <c r="DO377" s="29"/>
      <c r="DP377" s="52" t="str">
        <f t="shared" si="1755"/>
        <v/>
      </c>
      <c r="DQ377" s="45"/>
      <c r="DR377" s="45"/>
      <c r="DS377" s="45"/>
      <c r="DT377" s="45"/>
      <c r="DU377" s="45"/>
      <c r="DV377" s="45"/>
      <c r="DW377" s="45"/>
      <c r="DX377" s="43"/>
      <c r="DY377" s="43"/>
      <c r="DZ377" s="45"/>
      <c r="EA377" s="46"/>
      <c r="EB377" s="37"/>
      <c r="ED377" s="52" t="str">
        <f t="shared" si="1762"/>
        <v/>
      </c>
      <c r="EE377" s="45"/>
      <c r="EF377" s="45"/>
      <c r="EG377" s="45"/>
      <c r="EH377" s="45"/>
      <c r="EI377" s="45"/>
      <c r="EJ377" s="45"/>
      <c r="EK377" s="45"/>
      <c r="EL377" s="43"/>
      <c r="EM377" s="43"/>
      <c r="EN377" s="45"/>
      <c r="EO377" s="46"/>
      <c r="EP377" s="37"/>
      <c r="ER377" s="52" t="str">
        <f t="shared" si="1769"/>
        <v/>
      </c>
      <c r="ES377" s="45"/>
      <c r="ET377" s="45"/>
      <c r="EU377" s="45"/>
      <c r="EV377" s="45"/>
      <c r="EW377" s="45"/>
      <c r="EX377" s="45"/>
      <c r="EY377" s="45"/>
      <c r="EZ377" s="43"/>
      <c r="FA377" s="43"/>
      <c r="FB377" s="45"/>
      <c r="FC377" s="46"/>
      <c r="FD377" s="37"/>
      <c r="FF377" s="52" t="str">
        <f t="shared" si="1776"/>
        <v/>
      </c>
      <c r="FG377" s="45"/>
      <c r="FH377" s="45"/>
      <c r="FI377" s="45"/>
      <c r="FJ377" s="45"/>
      <c r="FK377" s="45"/>
      <c r="FL377" s="45"/>
      <c r="FM377" s="45"/>
      <c r="FN377" s="43"/>
      <c r="FO377" s="43"/>
      <c r="FP377" s="45"/>
      <c r="FQ377" s="46"/>
      <c r="FR377" s="37"/>
      <c r="FS377" s="29"/>
      <c r="FT377" s="52" t="str">
        <f t="shared" si="1783"/>
        <v/>
      </c>
      <c r="FU377" s="45"/>
      <c r="FV377" s="45"/>
      <c r="FW377" s="45"/>
      <c r="FX377" s="45"/>
      <c r="FY377" s="45"/>
      <c r="FZ377" s="45"/>
      <c r="GA377" s="45"/>
      <c r="GB377" s="43"/>
      <c r="GC377" s="43"/>
      <c r="GD377" s="45"/>
      <c r="GE377" s="46"/>
      <c r="GF377" s="37"/>
      <c r="GH377" s="52" t="str">
        <f t="shared" si="1790"/>
        <v/>
      </c>
      <c r="GI377" s="45"/>
      <c r="GJ377" s="45"/>
      <c r="GK377" s="45"/>
      <c r="GL377" s="45"/>
      <c r="GM377" s="45"/>
      <c r="GN377" s="45"/>
      <c r="GO377" s="45"/>
      <c r="GP377" s="43"/>
      <c r="GQ377" s="43"/>
      <c r="GR377" s="45"/>
      <c r="GS377" s="46"/>
      <c r="GT377" s="37"/>
      <c r="GU377" s="61"/>
      <c r="GV377" s="95"/>
      <c r="GW377" s="200"/>
      <c r="GX377" s="27"/>
      <c r="GY377" s="45" t="str">
        <f t="shared" si="1845"/>
        <v/>
      </c>
      <c r="GZ377" s="27"/>
      <c r="HA377" s="45" t="str">
        <f t="shared" si="1846"/>
        <v/>
      </c>
      <c r="HB377" s="27">
        <v>11</v>
      </c>
      <c r="HC377" s="45">
        <f t="shared" si="1847"/>
        <v>0</v>
      </c>
      <c r="HD377" s="27">
        <v>0</v>
      </c>
      <c r="HE377" s="63" t="str">
        <f>IF(GX375="","",HE373)</f>
        <v>アンパンおべんとパズル</v>
      </c>
      <c r="HF377" s="67">
        <f>IF(GX375="","",HF373)</f>
        <v>1100</v>
      </c>
      <c r="HG377" s="45">
        <f t="shared" si="1848"/>
        <v>0</v>
      </c>
      <c r="HH377" s="46">
        <f>IF(HC377="","",HG377/(GY376*100))</f>
        <v>0</v>
      </c>
      <c r="HI377" s="37"/>
      <c r="HK377" s="95"/>
      <c r="HL377" s="27">
        <v>1607</v>
      </c>
      <c r="HM377" s="45">
        <f t="shared" si="1849"/>
        <v>165</v>
      </c>
      <c r="HN377" s="27">
        <v>40</v>
      </c>
      <c r="HO377" s="45">
        <f t="shared" si="1850"/>
        <v>5</v>
      </c>
      <c r="HP377" s="27">
        <v>32</v>
      </c>
      <c r="HQ377" s="45">
        <f t="shared" si="1851"/>
        <v>5</v>
      </c>
      <c r="HR377" s="27"/>
      <c r="HS377" s="63" t="str">
        <f t="shared" si="1852"/>
        <v>ゲームアーク</v>
      </c>
      <c r="HT377" s="67">
        <f t="shared" si="1853"/>
        <v>600</v>
      </c>
      <c r="HU377" s="45">
        <f t="shared" si="1854"/>
        <v>3000</v>
      </c>
      <c r="HV377" s="46">
        <f t="shared" si="1855"/>
        <v>0.18181818181818182</v>
      </c>
      <c r="HW377" s="37"/>
      <c r="HX377" s="360"/>
      <c r="HY377" s="95"/>
      <c r="HZ377" s="27">
        <v>6660</v>
      </c>
      <c r="IA377" s="45">
        <f t="shared" si="1856"/>
        <v>102</v>
      </c>
      <c r="IB377" s="27">
        <v>152</v>
      </c>
      <c r="IC377" s="45">
        <f t="shared" si="1857"/>
        <v>5</v>
      </c>
      <c r="ID377" s="27">
        <v>16</v>
      </c>
      <c r="IE377" s="45">
        <f t="shared" si="1858"/>
        <v>5</v>
      </c>
      <c r="IF377" s="27">
        <v>18</v>
      </c>
      <c r="IG377" s="63" t="str">
        <f t="shared" si="1887"/>
        <v>ラブブマスコット</v>
      </c>
      <c r="IH377" s="67">
        <f t="shared" si="1888"/>
        <v>250</v>
      </c>
      <c r="II377" s="45">
        <f t="shared" si="1860"/>
        <v>1250</v>
      </c>
      <c r="IJ377" s="46">
        <f t="shared" si="1861"/>
        <v>0.12254901960784313</v>
      </c>
      <c r="IK377" s="37"/>
      <c r="IL377" s="29"/>
      <c r="IM377" s="95"/>
      <c r="IN377" s="27">
        <v>4778</v>
      </c>
      <c r="IO377" s="45">
        <f t="shared" si="1862"/>
        <v>96</v>
      </c>
      <c r="IP377" s="27">
        <v>323</v>
      </c>
      <c r="IQ377" s="45">
        <f t="shared" si="1863"/>
        <v>12</v>
      </c>
      <c r="IR377" s="27">
        <v>50</v>
      </c>
      <c r="IS377" s="45">
        <f t="shared" si="1864"/>
        <v>10</v>
      </c>
      <c r="IT377" s="27">
        <v>48</v>
      </c>
      <c r="IU377" s="63" t="str">
        <f t="shared" si="1865"/>
        <v>アングリーキーホルダー</v>
      </c>
      <c r="IV377" s="67">
        <f t="shared" si="1866"/>
        <v>200</v>
      </c>
      <c r="IW377" s="45">
        <f t="shared" si="1867"/>
        <v>2000</v>
      </c>
      <c r="IX377" s="46">
        <f t="shared" si="1868"/>
        <v>0.20833333333333334</v>
      </c>
      <c r="IY377" s="37"/>
      <c r="IZ377" s="61"/>
      <c r="JA377" s="95"/>
      <c r="JB377" s="27">
        <v>8005</v>
      </c>
      <c r="JC377" s="45">
        <f t="shared" si="1869"/>
        <v>53</v>
      </c>
      <c r="JD377" s="27">
        <v>463</v>
      </c>
      <c r="JE377" s="45">
        <f t="shared" si="1870"/>
        <v>3</v>
      </c>
      <c r="JF377" s="27">
        <v>65</v>
      </c>
      <c r="JG377" s="45">
        <f t="shared" si="1871"/>
        <v>3</v>
      </c>
      <c r="JH377" s="27">
        <v>14</v>
      </c>
      <c r="JI377" s="63" t="str">
        <f t="shared" si="1872"/>
        <v>AIモンスターラバー</v>
      </c>
      <c r="JJ377" s="67">
        <f t="shared" si="1873"/>
        <v>250</v>
      </c>
      <c r="JK377" s="45">
        <f t="shared" si="1874"/>
        <v>750</v>
      </c>
      <c r="JL377" s="46">
        <f t="shared" si="1875"/>
        <v>0.14150943396226415</v>
      </c>
      <c r="JM377" s="37"/>
      <c r="JN377" s="29"/>
      <c r="JO377" s="95"/>
      <c r="JP377" s="27">
        <v>6403</v>
      </c>
      <c r="JQ377" s="45">
        <f t="shared" si="1876"/>
        <v>112</v>
      </c>
      <c r="JR377" s="27">
        <v>298</v>
      </c>
      <c r="JS377" s="45">
        <f t="shared" si="1877"/>
        <v>3</v>
      </c>
      <c r="JT377" s="27">
        <v>9</v>
      </c>
      <c r="JU377" s="45">
        <f t="shared" si="1878"/>
        <v>3</v>
      </c>
      <c r="JV377" s="27">
        <v>5</v>
      </c>
      <c r="JW377" s="63" t="str">
        <f t="shared" si="1879"/>
        <v>サンリオホワイトマスコット</v>
      </c>
      <c r="JX377" s="67">
        <f t="shared" si="1880"/>
        <v>660</v>
      </c>
      <c r="JY377" s="45">
        <f t="shared" si="1881"/>
        <v>1980</v>
      </c>
      <c r="JZ377" s="46">
        <f t="shared" si="1882"/>
        <v>0.1767857142857143</v>
      </c>
      <c r="KA377" s="37"/>
      <c r="KB377" s="51"/>
      <c r="KC377" s="94"/>
      <c r="KD377" s="27">
        <v>12795</v>
      </c>
      <c r="KE377" s="45">
        <f>IF(KD377="","",KD377-KD373)</f>
        <v>65</v>
      </c>
      <c r="KF377" s="27">
        <v>638</v>
      </c>
      <c r="KG377" s="45">
        <f>IF(KF377="","",KF377-KF373)</f>
        <v>1</v>
      </c>
      <c r="KH377" s="27">
        <v>12</v>
      </c>
      <c r="KI377" s="45">
        <f>IF(KH377="","",KH373+KJ373-KH377)</f>
        <v>1</v>
      </c>
      <c r="KJ377" s="27">
        <v>8</v>
      </c>
      <c r="KK377" s="63" t="str">
        <f>IF(KD377="","",KK373)</f>
        <v>サンリオ豹柄キーケース</v>
      </c>
      <c r="KL377" s="67">
        <f>IF(KE377="","",KL373)</f>
        <v>0</v>
      </c>
      <c r="KM377" s="45">
        <f>IF(KH377="","",KI377*KL377)</f>
        <v>0</v>
      </c>
      <c r="KN377" s="46">
        <f>IF(KI377="","",KM377/(KE377*100))</f>
        <v>0</v>
      </c>
      <c r="KO377" s="37" t="s">
        <v>769</v>
      </c>
      <c r="KP377" s="29"/>
      <c r="KQ377" s="95"/>
      <c r="KR377" s="27">
        <v>2480</v>
      </c>
      <c r="KS377" s="45">
        <f>IF(KR377="","",KR377-KR373)</f>
        <v>178</v>
      </c>
      <c r="KT377" s="27">
        <v>108</v>
      </c>
      <c r="KU377" s="45">
        <f>IF(KT377="","",KT377-KT373)</f>
        <v>2</v>
      </c>
      <c r="KV377" s="27">
        <v>32</v>
      </c>
      <c r="KW377" s="45">
        <f>IF(KV377="","",KV373+KX373-KV377)</f>
        <v>3</v>
      </c>
      <c r="KX377" s="27">
        <v>2</v>
      </c>
      <c r="KY377" s="63" t="str">
        <f>IF(KR377="","",KY373)</f>
        <v>ゲームアーク</v>
      </c>
      <c r="KZ377" s="67">
        <f>IF(KS377="","",KZ373)</f>
        <v>500</v>
      </c>
      <c r="LA377" s="45">
        <f>IF(KV377="","",KW377*KZ377)</f>
        <v>1500</v>
      </c>
      <c r="LB377" s="46">
        <f>IF(KW377="","",LA377/(KS377*100))</f>
        <v>8.4269662921348312E-2</v>
      </c>
      <c r="LC377" s="37"/>
      <c r="LD377" s="29"/>
      <c r="LE377" s="75"/>
      <c r="LF377" s="76"/>
      <c r="LG377" s="76"/>
      <c r="LH377" s="76">
        <v>1166</v>
      </c>
      <c r="LI377" s="76">
        <f t="shared" si="1885"/>
        <v>0</v>
      </c>
      <c r="LJ377" s="77">
        <v>2</v>
      </c>
      <c r="LK377" s="76">
        <f t="shared" si="1886"/>
        <v>0</v>
      </c>
      <c r="LL377" s="76"/>
      <c r="LM377" s="78" t="str">
        <f>IF(LF375="","",LM374)</f>
        <v>バイキンティッシュカバー、アンパンぬいぐるみ</v>
      </c>
      <c r="LN377" s="79">
        <f>IF(LG375="","",LN374)</f>
        <v>1000</v>
      </c>
      <c r="LO377" s="76">
        <f t="shared" si="1825"/>
        <v>0</v>
      </c>
      <c r="LP377" s="80"/>
      <c r="LQ377" s="37" t="s">
        <v>776</v>
      </c>
      <c r="LR377" s="29"/>
      <c r="LS377" s="52" t="str">
        <f t="shared" si="1797"/>
        <v/>
      </c>
      <c r="LT377" s="45"/>
      <c r="LU377" s="45"/>
      <c r="LV377" s="45"/>
      <c r="LW377" s="45"/>
      <c r="LX377" s="45"/>
      <c r="LY377" s="45"/>
      <c r="LZ377" s="45"/>
      <c r="MA377" s="43"/>
      <c r="MB377" s="43"/>
      <c r="MC377" s="45"/>
      <c r="MD377" s="46"/>
      <c r="ME377" s="37"/>
      <c r="MF377" s="29"/>
      <c r="MG377" s="52" t="str">
        <f t="shared" si="1804"/>
        <v/>
      </c>
      <c r="MH377" s="45"/>
      <c r="MI377" s="45"/>
      <c r="MJ377" s="45"/>
      <c r="MK377" s="45"/>
      <c r="ML377" s="45"/>
      <c r="MM377" s="45"/>
      <c r="MN377" s="45"/>
      <c r="MO377" s="43"/>
      <c r="MP377" s="43"/>
      <c r="MQ377" s="45"/>
      <c r="MR377" s="46"/>
      <c r="MS377" s="37"/>
      <c r="MT377" s="29"/>
      <c r="MU377" s="52" t="str">
        <f t="shared" si="1811"/>
        <v/>
      </c>
      <c r="MV377" s="45"/>
      <c r="MW377" s="45"/>
      <c r="MX377" s="45"/>
      <c r="MY377" s="45"/>
      <c r="MZ377" s="45"/>
      <c r="NA377" s="45"/>
      <c r="NB377" s="45"/>
      <c r="NC377" s="43"/>
      <c r="ND377" s="43"/>
      <c r="NE377" s="45"/>
      <c r="NF377" s="46"/>
      <c r="NG377" s="37"/>
      <c r="NH377" s="29"/>
      <c r="NI377" s="52" t="str">
        <f t="shared" si="1818"/>
        <v/>
      </c>
      <c r="NJ377" s="45"/>
      <c r="NK377" s="45"/>
      <c r="NL377" s="45"/>
      <c r="NM377" s="45"/>
      <c r="NN377" s="45"/>
      <c r="NO377" s="45"/>
      <c r="NP377" s="45"/>
      <c r="NQ377" s="43"/>
      <c r="NR377" s="43"/>
      <c r="NS377" s="45"/>
      <c r="NT377" s="46"/>
      <c r="NU377" s="37"/>
    </row>
    <row r="378" spans="1:385" ht="15" customHeight="1" thickTop="1" thickBot="1" x14ac:dyDescent="0.3">
      <c r="A378" s="38"/>
      <c r="B378" s="39"/>
      <c r="C378" s="40"/>
      <c r="D378" s="40"/>
      <c r="E378" s="41"/>
      <c r="F378" s="41"/>
      <c r="G378" s="40"/>
      <c r="H378" s="42"/>
      <c r="I378" s="45"/>
      <c r="J378" s="45" t="str">
        <f>IF(I378="","",I378-I379)</f>
        <v/>
      </c>
      <c r="K378" s="45"/>
      <c r="L378" s="45" t="str">
        <f>IF(K378="","",K378-K379)</f>
        <v/>
      </c>
      <c r="M378" s="45"/>
      <c r="N378" s="45" t="str">
        <f>IF(M378="","",M379+O379-M378)</f>
        <v/>
      </c>
      <c r="O378" s="45"/>
      <c r="P378" s="43"/>
      <c r="Q378" s="43" t="str">
        <f>IF(I378="","",Q379)</f>
        <v/>
      </c>
      <c r="R378" s="45" t="str">
        <f t="shared" ref="R378:R415" si="1891">IF(Q378="","",N378*Q378)</f>
        <v/>
      </c>
      <c r="S378" s="46" t="str">
        <f t="shared" ref="S378:S415" si="1892">IF(R378="","",R378/(J378*100))</f>
        <v/>
      </c>
      <c r="T378" s="37"/>
      <c r="U378" s="29"/>
      <c r="V378" s="52" t="str">
        <f t="shared" si="1727"/>
        <v/>
      </c>
      <c r="W378" s="67"/>
      <c r="X378" s="45" t="str">
        <f>IF(W378="","",W378-W379)</f>
        <v/>
      </c>
      <c r="Y378" s="45"/>
      <c r="Z378" s="45" t="str">
        <f>IF(Y378="","",Y378-Y379)</f>
        <v/>
      </c>
      <c r="AA378" s="45"/>
      <c r="AB378" s="45" t="str">
        <f>IF(AA378="","",AA379+AC379-AA378)</f>
        <v/>
      </c>
      <c r="AC378" s="45"/>
      <c r="AD378" s="43"/>
      <c r="AE378" s="43" t="str">
        <f>IF(W378="","",AE379)</f>
        <v/>
      </c>
      <c r="AF378" s="45" t="str">
        <f t="shared" ref="AF378:AF410" si="1893">IF(AE378="","",AB378*AE378)</f>
        <v/>
      </c>
      <c r="AG378" s="46" t="str">
        <f t="shared" ref="AG378:AG410" si="1894">IF(AF378="","",AF378/(X378*100))</f>
        <v/>
      </c>
      <c r="AH378" s="37"/>
      <c r="AI378" s="29"/>
      <c r="AJ378" s="52" t="str">
        <f t="shared" si="1734"/>
        <v/>
      </c>
      <c r="AK378" s="45"/>
      <c r="AL378" s="45" t="str">
        <f>IF(AK378="","",AK378-AK379)</f>
        <v/>
      </c>
      <c r="AM378" s="45"/>
      <c r="AN378" s="45" t="str">
        <f>IF(AM378="","",AM378-AM379)</f>
        <v/>
      </c>
      <c r="AO378" s="45"/>
      <c r="AP378" s="45" t="str">
        <f>IF(AO378="","",AO379+AQ379-AO378)</f>
        <v/>
      </c>
      <c r="AQ378" s="45"/>
      <c r="AR378" s="43"/>
      <c r="AS378" s="43" t="str">
        <f>IF(AK378="","",AS379)</f>
        <v/>
      </c>
      <c r="AT378" s="45" t="str">
        <f t="shared" ref="AT378:AT415" si="1895">IF(AS378="","",AP378*AS378)</f>
        <v/>
      </c>
      <c r="AU378" s="46" t="str">
        <f t="shared" ref="AU378:AU415" si="1896">IF(AT378="","",AT378/(AL378*100))</f>
        <v/>
      </c>
      <c r="AV378" s="37"/>
      <c r="AW378" s="29"/>
      <c r="AX378" s="52" t="str">
        <f t="shared" si="1741"/>
        <v/>
      </c>
      <c r="AY378" s="45"/>
      <c r="AZ378" s="45" t="str">
        <f>IF(AY378="","",AY378-AY379)</f>
        <v/>
      </c>
      <c r="BA378" s="45"/>
      <c r="BB378" s="45" t="str">
        <f>IF(BA378="","",BA378-BA379)</f>
        <v/>
      </c>
      <c r="BC378" s="45"/>
      <c r="BD378" s="45" t="str">
        <f>IF(BC378="","",BC379+BE379-BC378)</f>
        <v/>
      </c>
      <c r="BE378" s="45"/>
      <c r="BF378" s="43"/>
      <c r="BG378" s="43" t="str">
        <f>IF(AY378="","",BG379)</f>
        <v/>
      </c>
      <c r="BH378" s="45" t="str">
        <f t="shared" ref="BH378:BH415" si="1897">IF(BG378="","",BD378*BG378)</f>
        <v/>
      </c>
      <c r="BI378" s="46" t="str">
        <f t="shared" ref="BI378:BI415" si="1898">IF(BH378="","",BH378/(AZ378*100))</f>
        <v/>
      </c>
      <c r="BJ378" s="37"/>
      <c r="BK378" s="29"/>
      <c r="BL378" s="75"/>
      <c r="BM378" s="76">
        <v>2025</v>
      </c>
      <c r="BN378" s="76">
        <f t="shared" si="1826"/>
        <v>105</v>
      </c>
      <c r="BO378" s="76">
        <v>9</v>
      </c>
      <c r="BP378" s="76">
        <f t="shared" si="1827"/>
        <v>0</v>
      </c>
      <c r="BQ378" s="76">
        <v>18</v>
      </c>
      <c r="BR378" s="76">
        <f t="shared" si="1828"/>
        <v>0</v>
      </c>
      <c r="BS378" s="76">
        <v>0</v>
      </c>
      <c r="BT378" s="78" t="str">
        <f t="shared" si="1829"/>
        <v>ラブブキーホルダー大きめ</v>
      </c>
      <c r="BU378" s="79">
        <f t="shared" si="1830"/>
        <v>400</v>
      </c>
      <c r="BV378" s="76">
        <f t="shared" si="1831"/>
        <v>0</v>
      </c>
      <c r="BW378" s="80">
        <f t="shared" si="1832"/>
        <v>0</v>
      </c>
      <c r="BX378" s="37"/>
      <c r="BY378" s="57"/>
      <c r="BZ378" s="75"/>
      <c r="CA378" s="76">
        <v>6968</v>
      </c>
      <c r="CB378" s="76">
        <f t="shared" si="1833"/>
        <v>61</v>
      </c>
      <c r="CC378" s="76">
        <v>391</v>
      </c>
      <c r="CD378" s="76">
        <f t="shared" si="1834"/>
        <v>13</v>
      </c>
      <c r="CE378" s="76">
        <v>18</v>
      </c>
      <c r="CF378" s="76">
        <f t="shared" si="1835"/>
        <v>10</v>
      </c>
      <c r="CG378" s="76">
        <v>64</v>
      </c>
      <c r="CH378" s="78" t="str">
        <f t="shared" si="1883"/>
        <v>アングリーキーホルダー</v>
      </c>
      <c r="CI378" s="79">
        <f t="shared" si="1884"/>
        <v>198</v>
      </c>
      <c r="CJ378" s="76">
        <f t="shared" si="1836"/>
        <v>1980</v>
      </c>
      <c r="CK378" s="80">
        <f t="shared" si="1837"/>
        <v>0.32459016393442625</v>
      </c>
      <c r="CL378" s="37" t="s">
        <v>486</v>
      </c>
      <c r="CM378" s="29"/>
      <c r="CN378" s="75"/>
      <c r="CO378" s="76">
        <v>2524</v>
      </c>
      <c r="CP378" s="76">
        <f t="shared" si="1838"/>
        <v>123</v>
      </c>
      <c r="CQ378" s="76">
        <v>95</v>
      </c>
      <c r="CR378" s="76">
        <f t="shared" si="1839"/>
        <v>11</v>
      </c>
      <c r="CS378" s="76">
        <v>63</v>
      </c>
      <c r="CT378" s="76">
        <f t="shared" si="1840"/>
        <v>7</v>
      </c>
      <c r="CU378" s="76">
        <v>18</v>
      </c>
      <c r="CV378" s="78" t="str">
        <f t="shared" si="1841"/>
        <v>AIラバーキーホルダー</v>
      </c>
      <c r="CW378" s="79">
        <f t="shared" si="1842"/>
        <v>198</v>
      </c>
      <c r="CX378" s="76">
        <f t="shared" si="1843"/>
        <v>1386</v>
      </c>
      <c r="CY378" s="80">
        <f t="shared" si="1844"/>
        <v>0.1126829268292683</v>
      </c>
      <c r="CZ378" s="37"/>
      <c r="DA378" s="29"/>
      <c r="DB378" s="52" t="str">
        <f t="shared" si="1748"/>
        <v/>
      </c>
      <c r="DC378" s="45"/>
      <c r="DD378" s="45" t="str">
        <f>IF(DC378="","",DC378-DC379)</f>
        <v/>
      </c>
      <c r="DE378" s="45"/>
      <c r="DF378" s="45" t="str">
        <f>IF(DE378="","",DE378-DE379)</f>
        <v/>
      </c>
      <c r="DG378" s="45"/>
      <c r="DH378" s="45" t="str">
        <f>IF(DG378="","",DG379+DI379-DG378)</f>
        <v/>
      </c>
      <c r="DI378" s="45"/>
      <c r="DJ378" s="43"/>
      <c r="DK378" s="43" t="str">
        <f>IF(DC378="","",DK379)</f>
        <v/>
      </c>
      <c r="DL378" s="45" t="str">
        <f t="shared" ref="DL378:DL410" si="1899">IF(DK378="","",DH378*DK378)</f>
        <v/>
      </c>
      <c r="DM378" s="46" t="str">
        <f t="shared" ref="DM378:DM410" si="1900">IF(DL378="","",DL378/(DD378*100))</f>
        <v/>
      </c>
      <c r="DN378" s="37"/>
      <c r="DO378" s="29"/>
      <c r="DP378" s="52" t="str">
        <f t="shared" si="1755"/>
        <v/>
      </c>
      <c r="DQ378" s="45"/>
      <c r="DR378" s="45" t="str">
        <f>IF(DQ378="","",DQ378-DQ379)</f>
        <v/>
      </c>
      <c r="DS378" s="45"/>
      <c r="DT378" s="45" t="str">
        <f>IF(DS378="","",DS378-DS379)</f>
        <v/>
      </c>
      <c r="DU378" s="45"/>
      <c r="DV378" s="45" t="str">
        <f>IF(DU378="","",DU379+DW379-DU378)</f>
        <v/>
      </c>
      <c r="DW378" s="45"/>
      <c r="DX378" s="43"/>
      <c r="DY378" s="43" t="str">
        <f>IF(DQ378="","",DY379)</f>
        <v/>
      </c>
      <c r="DZ378" s="45" t="str">
        <f t="shared" ref="DZ378:DZ415" si="1901">IF(DY378="","",DV378*DY378)</f>
        <v/>
      </c>
      <c r="EA378" s="46" t="str">
        <f t="shared" ref="EA378:EA415" si="1902">IF(DZ378="","",DZ378/(DR378*100))</f>
        <v/>
      </c>
      <c r="EB378" s="37"/>
      <c r="ED378" s="52" t="str">
        <f t="shared" si="1762"/>
        <v/>
      </c>
      <c r="EE378" s="45"/>
      <c r="EF378" s="45" t="str">
        <f>IF(EE378="","",EE378-EE379)</f>
        <v/>
      </c>
      <c r="EG378" s="45"/>
      <c r="EH378" s="45" t="str">
        <f>IF(EG378="","",EG378-EG379)</f>
        <v/>
      </c>
      <c r="EI378" s="45"/>
      <c r="EJ378" s="45" t="str">
        <f>IF(EI378="","",EI379+EK379-EI378)</f>
        <v/>
      </c>
      <c r="EK378" s="45"/>
      <c r="EL378" s="43"/>
      <c r="EM378" s="43" t="str">
        <f>IF(EE378="","",EM379)</f>
        <v/>
      </c>
      <c r="EN378" s="45" t="str">
        <f t="shared" ref="EN378:EN410" si="1903">IF(EM378="","",EJ378*EM378)</f>
        <v/>
      </c>
      <c r="EO378" s="46" t="str">
        <f t="shared" ref="EO378:EO410" si="1904">IF(EN378="","",EN378/(EF378*100))</f>
        <v/>
      </c>
      <c r="EP378" s="37"/>
      <c r="ER378" s="52" t="str">
        <f t="shared" si="1769"/>
        <v/>
      </c>
      <c r="ES378" s="45"/>
      <c r="ET378" s="45" t="str">
        <f>IF(ES378="","",ES378-ES379)</f>
        <v/>
      </c>
      <c r="EU378" s="45"/>
      <c r="EV378" s="45" t="str">
        <f>IF(EU378="","",EU378-EU379)</f>
        <v/>
      </c>
      <c r="EW378" s="45"/>
      <c r="EX378" s="45" t="str">
        <f>IF(EW378="","",EW379+EY379-EW378)</f>
        <v/>
      </c>
      <c r="EY378" s="45"/>
      <c r="EZ378" s="43"/>
      <c r="FA378" s="43" t="str">
        <f>IF(ES378="","",FA379)</f>
        <v/>
      </c>
      <c r="FB378" s="45" t="str">
        <f t="shared" ref="FB378:FB410" si="1905">IF(FA378="","",EX378*FA378)</f>
        <v/>
      </c>
      <c r="FC378" s="46" t="str">
        <f t="shared" ref="FC378:FC410" si="1906">IF(FB378="","",FB378/(ET378*100))</f>
        <v/>
      </c>
      <c r="FD378" s="37"/>
      <c r="FF378" s="52" t="str">
        <f t="shared" si="1776"/>
        <v/>
      </c>
      <c r="FG378" s="45"/>
      <c r="FH378" s="45" t="str">
        <f>IF(FG378="","",FG378-FG379)</f>
        <v/>
      </c>
      <c r="FI378" s="45"/>
      <c r="FJ378" s="45" t="str">
        <f>IF(FI378="","",FI378-FI379)</f>
        <v/>
      </c>
      <c r="FK378" s="45"/>
      <c r="FL378" s="45" t="str">
        <f>IF(FK378="","",FK379+FM379-FK378)</f>
        <v/>
      </c>
      <c r="FM378" s="45"/>
      <c r="FN378" s="43"/>
      <c r="FO378" s="43" t="str">
        <f>IF(FG378="","",FO379)</f>
        <v/>
      </c>
      <c r="FP378" s="45" t="str">
        <f t="shared" ref="FP378:FP410" si="1907">IF(FO378="","",FL378*FO378)</f>
        <v/>
      </c>
      <c r="FQ378" s="46" t="str">
        <f t="shared" ref="FQ378:FQ410" si="1908">IF(FP378="","",FP378/(FH378*100))</f>
        <v/>
      </c>
      <c r="FR378" s="37"/>
      <c r="FS378" s="29"/>
      <c r="FT378" s="52" t="str">
        <f t="shared" si="1783"/>
        <v/>
      </c>
      <c r="FU378" s="45"/>
      <c r="FV378" s="45" t="str">
        <f>IF(FU378="","",FU378-FU379)</f>
        <v/>
      </c>
      <c r="FW378" s="45"/>
      <c r="FX378" s="45" t="str">
        <f>IF(FW378="","",FW378-FW379)</f>
        <v/>
      </c>
      <c r="FY378" s="45"/>
      <c r="FZ378" s="45" t="str">
        <f>IF(FY378="","",FY379+GA379-FY378)</f>
        <v/>
      </c>
      <c r="GA378" s="45"/>
      <c r="GB378" s="43"/>
      <c r="GC378" s="43" t="str">
        <f>IF(FU378="","",GC379)</f>
        <v/>
      </c>
      <c r="GD378" s="45" t="str">
        <f t="shared" ref="GD378:GD410" si="1909">IF(GC378="","",FZ378*GC378)</f>
        <v/>
      </c>
      <c r="GE378" s="46" t="str">
        <f t="shared" ref="GE378:GE410" si="1910">IF(GD378="","",GD378/(FV378*100))</f>
        <v/>
      </c>
      <c r="GF378" s="37"/>
      <c r="GH378" s="52" t="str">
        <f t="shared" si="1790"/>
        <v/>
      </c>
      <c r="GI378" s="45"/>
      <c r="GJ378" s="45" t="str">
        <f>IF(GI378="","",GI378-GI379)</f>
        <v/>
      </c>
      <c r="GK378" s="45"/>
      <c r="GL378" s="45" t="str">
        <f>IF(GK378="","",GK378-GK379)</f>
        <v/>
      </c>
      <c r="GM378" s="45"/>
      <c r="GN378" s="45" t="str">
        <f>IF(GM378="","",GM379+GO379-GM378)</f>
        <v/>
      </c>
      <c r="GO378" s="45"/>
      <c r="GP378" s="43"/>
      <c r="GQ378" s="43" t="str">
        <f>IF(GI378="","",GQ379)</f>
        <v/>
      </c>
      <c r="GR378" s="45" t="str">
        <f t="shared" ref="GR378:GR410" si="1911">IF(GQ378="","",GN378*GQ378)</f>
        <v/>
      </c>
      <c r="GS378" s="46" t="str">
        <f t="shared" ref="GS378:GS410" si="1912">IF(GR378="","",GR378/(GJ378*100))</f>
        <v/>
      </c>
      <c r="GT378" s="37"/>
      <c r="GU378" s="61"/>
      <c r="GV378" s="75"/>
      <c r="GW378" s="84"/>
      <c r="GX378" s="76"/>
      <c r="GY378" s="76" t="str">
        <f t="shared" si="1845"/>
        <v/>
      </c>
      <c r="GZ378" s="76"/>
      <c r="HA378" s="76" t="str">
        <f t="shared" si="1846"/>
        <v/>
      </c>
      <c r="HB378" s="76">
        <v>0</v>
      </c>
      <c r="HC378" s="76">
        <f t="shared" si="1847"/>
        <v>4</v>
      </c>
      <c r="HD378" s="76">
        <v>3</v>
      </c>
      <c r="HE378" s="78" t="str">
        <f>IF(GX376="","",HE374)</f>
        <v>ボンボンドロップシール</v>
      </c>
      <c r="HF378" s="79">
        <f>IF(GX375="","",HF374)</f>
        <v>2000</v>
      </c>
      <c r="HG378" s="76">
        <f t="shared" si="1848"/>
        <v>8000</v>
      </c>
      <c r="HH378" s="80">
        <f>IF(HC378="","",HG378/(GY376*100))</f>
        <v>8.5287846481876331E-2</v>
      </c>
      <c r="HI378" s="37"/>
      <c r="HK378" s="75"/>
      <c r="HL378" s="76">
        <v>995</v>
      </c>
      <c r="HM378" s="76">
        <f t="shared" si="1849"/>
        <v>43</v>
      </c>
      <c r="HN378" s="76">
        <v>27</v>
      </c>
      <c r="HO378" s="76">
        <f t="shared" si="1850"/>
        <v>0</v>
      </c>
      <c r="HP378" s="76">
        <v>17</v>
      </c>
      <c r="HQ378" s="76">
        <f t="shared" si="1851"/>
        <v>1</v>
      </c>
      <c r="HR378" s="76"/>
      <c r="HS378" s="78" t="s">
        <v>762</v>
      </c>
      <c r="HT378" s="79">
        <f t="shared" si="1853"/>
        <v>0</v>
      </c>
      <c r="HU378" s="76">
        <f t="shared" si="1854"/>
        <v>0</v>
      </c>
      <c r="HV378" s="80">
        <f t="shared" si="1855"/>
        <v>0</v>
      </c>
      <c r="HW378" s="37"/>
      <c r="HX378" s="360"/>
      <c r="HY378" s="75"/>
      <c r="HZ378" s="76">
        <v>7609</v>
      </c>
      <c r="IA378" s="76">
        <f t="shared" si="1856"/>
        <v>50</v>
      </c>
      <c r="IB378" s="76">
        <v>309</v>
      </c>
      <c r="IC378" s="76">
        <f t="shared" si="1857"/>
        <v>3</v>
      </c>
      <c r="ID378" s="76">
        <v>8</v>
      </c>
      <c r="IE378" s="76">
        <f t="shared" si="1858"/>
        <v>3</v>
      </c>
      <c r="IF378" s="76">
        <v>6</v>
      </c>
      <c r="IG378" s="78" t="str">
        <f t="shared" si="1887"/>
        <v>雪見だいふくイヤホン</v>
      </c>
      <c r="IH378" s="79">
        <f t="shared" si="1888"/>
        <v>1100</v>
      </c>
      <c r="II378" s="76">
        <f t="shared" si="1860"/>
        <v>3300</v>
      </c>
      <c r="IJ378" s="80">
        <f t="shared" si="1861"/>
        <v>0.66</v>
      </c>
      <c r="IK378" s="37" t="s">
        <v>273</v>
      </c>
      <c r="IL378" s="29"/>
      <c r="IM378" s="75"/>
      <c r="IN378" s="76">
        <v>6442</v>
      </c>
      <c r="IO378" s="76">
        <f t="shared" si="1862"/>
        <v>36</v>
      </c>
      <c r="IP378" s="76">
        <v>259</v>
      </c>
      <c r="IQ378" s="76">
        <f t="shared" si="1863"/>
        <v>1</v>
      </c>
      <c r="IR378" s="76">
        <v>5</v>
      </c>
      <c r="IS378" s="76">
        <f t="shared" si="1864"/>
        <v>1</v>
      </c>
      <c r="IT378" s="76">
        <v>14</v>
      </c>
      <c r="IU378" s="78" t="str">
        <f t="shared" si="1865"/>
        <v>液晶デジカメ</v>
      </c>
      <c r="IV378" s="79">
        <f t="shared" si="1866"/>
        <v>1100</v>
      </c>
      <c r="IW378" s="76">
        <f t="shared" si="1867"/>
        <v>1100</v>
      </c>
      <c r="IX378" s="80">
        <f t="shared" si="1868"/>
        <v>0.30555555555555558</v>
      </c>
      <c r="IY378" s="37" t="s">
        <v>763</v>
      </c>
      <c r="IZ378" s="61"/>
      <c r="JA378" s="75"/>
      <c r="JB378" s="76">
        <v>267</v>
      </c>
      <c r="JC378" s="76">
        <f t="shared" si="1869"/>
        <v>92</v>
      </c>
      <c r="JD378" s="76">
        <v>234</v>
      </c>
      <c r="JE378" s="76">
        <f t="shared" si="1870"/>
        <v>1</v>
      </c>
      <c r="JF378" s="76">
        <v>52</v>
      </c>
      <c r="JG378" s="76">
        <f t="shared" si="1871"/>
        <v>2</v>
      </c>
      <c r="JH378" s="76">
        <v>0</v>
      </c>
      <c r="JI378" s="78" t="str">
        <f t="shared" si="1872"/>
        <v>ゲームアーク</v>
      </c>
      <c r="JJ378" s="79">
        <f t="shared" si="1873"/>
        <v>500</v>
      </c>
      <c r="JK378" s="76">
        <f t="shared" si="1874"/>
        <v>1000</v>
      </c>
      <c r="JL378" s="80">
        <f t="shared" si="1875"/>
        <v>0.10869565217391304</v>
      </c>
      <c r="JM378" s="37"/>
      <c r="JN378" s="29"/>
      <c r="JO378" s="75"/>
      <c r="JP378" s="76">
        <v>5296</v>
      </c>
      <c r="JQ378" s="76">
        <f t="shared" si="1876"/>
        <v>48</v>
      </c>
      <c r="JR378" s="76">
        <v>217</v>
      </c>
      <c r="JS378" s="76">
        <f t="shared" si="1877"/>
        <v>2</v>
      </c>
      <c r="JT378" s="76">
        <v>30</v>
      </c>
      <c r="JU378" s="76">
        <f t="shared" si="1878"/>
        <v>2</v>
      </c>
      <c r="JV378" s="76">
        <v>3</v>
      </c>
      <c r="JW378" s="78" t="str">
        <f t="shared" si="1879"/>
        <v>ミニ香水</v>
      </c>
      <c r="JX378" s="79">
        <f t="shared" si="1880"/>
        <v>1100</v>
      </c>
      <c r="JY378" s="76">
        <f t="shared" si="1881"/>
        <v>2200</v>
      </c>
      <c r="JZ378" s="80">
        <f t="shared" si="1882"/>
        <v>0.45833333333333331</v>
      </c>
      <c r="KA378" s="37"/>
      <c r="KB378" s="51"/>
      <c r="KC378" s="75"/>
      <c r="KD378" s="76">
        <v>14626</v>
      </c>
      <c r="KE378" s="76">
        <f>IF(KD378="","",KD378-KD374)</f>
        <v>78</v>
      </c>
      <c r="KF378" s="76">
        <v>737</v>
      </c>
      <c r="KG378" s="76">
        <f>IF(KF378="","",KF378-KF374)</f>
        <v>4</v>
      </c>
      <c r="KH378" s="76">
        <v>94</v>
      </c>
      <c r="KI378" s="76">
        <f>IF(KH378="","",KH374+KJ374-KH378)</f>
        <v>4</v>
      </c>
      <c r="KJ378" s="76">
        <v>2</v>
      </c>
      <c r="KK378" s="78" t="str">
        <f>IF(KD378="","",KK374)</f>
        <v>ＡＩモンスターラバー</v>
      </c>
      <c r="KL378" s="79">
        <f>IF(KE378="","",KL374)</f>
        <v>198</v>
      </c>
      <c r="KM378" s="76">
        <f>IF(KH378="","",KI378*KL378)</f>
        <v>792</v>
      </c>
      <c r="KN378" s="80">
        <f>IF(KI378="","",KM378/(KE378*100))</f>
        <v>0.10153846153846154</v>
      </c>
      <c r="KO378" s="37"/>
      <c r="KP378" s="29"/>
      <c r="KQ378" s="75"/>
      <c r="KR378" s="76">
        <v>2447</v>
      </c>
      <c r="KS378" s="180">
        <f>IF(KR378="","",KR378-KR374)</f>
        <v>24</v>
      </c>
      <c r="KT378" s="76">
        <v>31</v>
      </c>
      <c r="KU378" s="76">
        <f>IF(KT378="","",KT378-KT374)</f>
        <v>1</v>
      </c>
      <c r="KV378" s="76">
        <v>12</v>
      </c>
      <c r="KW378" s="76">
        <f>IF(KV378="","",KV374+KX374-KV378)</f>
        <v>2</v>
      </c>
      <c r="KX378" s="76">
        <v>0</v>
      </c>
      <c r="KY378" s="78" t="str">
        <f>IF(KR378="","",KY374)</f>
        <v>AIモンスターマスコット</v>
      </c>
      <c r="KZ378" s="79">
        <f>IF(KS378="","",KZ374)</f>
        <v>286</v>
      </c>
      <c r="LA378" s="76">
        <f>IF(KV378="","",KW378*KZ378)</f>
        <v>572</v>
      </c>
      <c r="LB378" s="80">
        <f>IF(KW378="","",LA378/(KS378*100))</f>
        <v>0.23833333333333334</v>
      </c>
      <c r="LC378" s="37"/>
      <c r="LD378" s="29"/>
      <c r="LE378" s="52">
        <f>IF(A368="","",A368)</f>
        <v>46025</v>
      </c>
      <c r="LF378" s="43">
        <v>70569</v>
      </c>
      <c r="LG378" s="86">
        <f>IF(LF378="","",LF378-LF375)</f>
        <v>296</v>
      </c>
      <c r="LH378" s="43">
        <v>445</v>
      </c>
      <c r="LI378" s="43">
        <f t="shared" si="1885"/>
        <v>0</v>
      </c>
      <c r="LJ378" s="43">
        <v>2</v>
      </c>
      <c r="LK378" s="87">
        <f t="shared" si="1886"/>
        <v>0</v>
      </c>
      <c r="LL378" s="43"/>
      <c r="LM378" s="65" t="str">
        <f>IF(LF378="","",LM375)</f>
        <v>スヌーピーぬいぐるみ、コキンちゃん</v>
      </c>
      <c r="LN378" s="48">
        <f>IF(LG378="","",LN375)</f>
        <v>1000</v>
      </c>
      <c r="LO378" s="87">
        <f t="shared" si="1825"/>
        <v>0</v>
      </c>
      <c r="LP378" s="53"/>
      <c r="LQ378" s="37"/>
      <c r="LR378" s="29"/>
      <c r="LS378" s="52" t="str">
        <f t="shared" si="1797"/>
        <v/>
      </c>
      <c r="LT378" s="45"/>
      <c r="LU378" s="45" t="str">
        <f>IF(LT378="","",LT378-LT379)</f>
        <v/>
      </c>
      <c r="LV378" s="45"/>
      <c r="LW378" s="45" t="str">
        <f>IF(LV378="","",LV378-LV379)</f>
        <v/>
      </c>
      <c r="LX378" s="45"/>
      <c r="LY378" s="45" t="str">
        <f>IF(LX378="","",LX379+LZ379-LX378)</f>
        <v/>
      </c>
      <c r="LZ378" s="45"/>
      <c r="MA378" s="43"/>
      <c r="MB378" s="43" t="str">
        <f>IF(LT378="","",MB379)</f>
        <v/>
      </c>
      <c r="MC378" s="45" t="str">
        <f t="shared" ref="MC378:MC410" si="1913">IF(MB378="","",LY378*MB378)</f>
        <v/>
      </c>
      <c r="MD378" s="46" t="str">
        <f t="shared" ref="MD378:MD410" si="1914">IF(MC378="","",MC378/(LU378*100))</f>
        <v/>
      </c>
      <c r="ME378" s="37"/>
      <c r="MF378" s="29"/>
      <c r="MG378" s="52" t="str">
        <f t="shared" si="1804"/>
        <v/>
      </c>
      <c r="MH378" s="45"/>
      <c r="MI378" s="45" t="str">
        <f>IF(MH378="","",MH378-MH379)</f>
        <v/>
      </c>
      <c r="MJ378" s="45"/>
      <c r="MK378" s="45" t="str">
        <f>IF(MJ378="","",MJ378-MJ379)</f>
        <v/>
      </c>
      <c r="ML378" s="45"/>
      <c r="MM378" s="45" t="str">
        <f>IF(ML378="","",ML379+MN379-ML378)</f>
        <v/>
      </c>
      <c r="MN378" s="45"/>
      <c r="MO378" s="43"/>
      <c r="MP378" s="43" t="str">
        <f>IF(MH378="","",MP379)</f>
        <v/>
      </c>
      <c r="MQ378" s="45" t="str">
        <f t="shared" ref="MQ378:MQ410" si="1915">IF(MP378="","",MM378*MP378)</f>
        <v/>
      </c>
      <c r="MR378" s="46" t="str">
        <f t="shared" ref="MR378:MR410" si="1916">IF(MQ378="","",MQ378/(MI378*100))</f>
        <v/>
      </c>
      <c r="MS378" s="37"/>
      <c r="MT378" s="29"/>
      <c r="MU378" s="52" t="str">
        <f t="shared" si="1811"/>
        <v/>
      </c>
      <c r="MV378" s="45"/>
      <c r="MW378" s="45" t="str">
        <f>IF(MV378="","",MV378-MV379)</f>
        <v/>
      </c>
      <c r="MX378" s="45"/>
      <c r="MY378" s="45" t="str">
        <f>IF(MX378="","",MX378-MX379)</f>
        <v/>
      </c>
      <c r="MZ378" s="45"/>
      <c r="NA378" s="45" t="str">
        <f>IF(MZ378="","",MZ379+NB379-MZ378)</f>
        <v/>
      </c>
      <c r="NB378" s="45"/>
      <c r="NC378" s="43"/>
      <c r="ND378" s="43" t="str">
        <f>IF(MV378="","",ND379)</f>
        <v/>
      </c>
      <c r="NE378" s="45" t="str">
        <f t="shared" ref="NE378:NE410" si="1917">IF(ND378="","",NA378*ND378)</f>
        <v/>
      </c>
      <c r="NF378" s="46" t="str">
        <f t="shared" ref="NF378:NF410" si="1918">IF(NE378="","",NE378/(MW378*100))</f>
        <v/>
      </c>
      <c r="NG378" s="37"/>
      <c r="NH378" s="29"/>
      <c r="NI378" s="52" t="str">
        <f t="shared" si="1818"/>
        <v/>
      </c>
      <c r="NJ378" s="45"/>
      <c r="NK378" s="45" t="str">
        <f>IF(NJ378="","",NJ378-NJ379)</f>
        <v/>
      </c>
      <c r="NL378" s="45"/>
      <c r="NM378" s="45" t="str">
        <f>IF(NL378="","",NL378-NL379)</f>
        <v/>
      </c>
      <c r="NN378" s="45"/>
      <c r="NO378" s="45" t="str">
        <f>IF(NN378="","",NN379+NP379-NN378)</f>
        <v/>
      </c>
      <c r="NP378" s="45"/>
      <c r="NQ378" s="43"/>
      <c r="NR378" s="43" t="str">
        <f>IF(NJ378="","",NR379)</f>
        <v/>
      </c>
      <c r="NS378" s="45" t="str">
        <f t="shared" ref="NS378:NS410" si="1919">IF(NR378="","",NO378*NR378)</f>
        <v/>
      </c>
      <c r="NT378" s="46" t="str">
        <f t="shared" ref="NT378:NT410" si="1920">IF(NS378="","",NS378/(NK378*100))</f>
        <v/>
      </c>
      <c r="NU378" s="37"/>
    </row>
    <row r="379" spans="1:385" ht="15" customHeight="1" thickTop="1" x14ac:dyDescent="0.25">
      <c r="A379" s="38"/>
      <c r="B379" s="39"/>
      <c r="C379" s="40"/>
      <c r="D379" s="40"/>
      <c r="E379" s="41"/>
      <c r="F379" s="41"/>
      <c r="G379" s="40"/>
      <c r="H379" s="42"/>
      <c r="I379" s="45"/>
      <c r="J379" s="45" t="str">
        <f>IF(I379="","",I379-I376)</f>
        <v/>
      </c>
      <c r="K379" s="45"/>
      <c r="L379" s="45" t="str">
        <f>IF(K379="","",K379-K376)</f>
        <v/>
      </c>
      <c r="M379" s="45"/>
      <c r="N379" s="45" t="str">
        <f>IF(M379="","",M376+O376-M379)</f>
        <v/>
      </c>
      <c r="O379" s="45"/>
      <c r="P379" s="43"/>
      <c r="Q379" s="43" t="str">
        <f>IF(I379="","",Q376)</f>
        <v/>
      </c>
      <c r="R379" s="45" t="str">
        <f t="shared" si="1891"/>
        <v/>
      </c>
      <c r="S379" s="46" t="str">
        <f t="shared" si="1892"/>
        <v/>
      </c>
      <c r="T379" s="37"/>
      <c r="U379" s="29"/>
      <c r="V379" s="52" t="str">
        <f t="shared" si="1727"/>
        <v/>
      </c>
      <c r="W379" s="67"/>
      <c r="X379" s="45" t="str">
        <f>IF(W379="","",W379-W376)</f>
        <v/>
      </c>
      <c r="Y379" s="45"/>
      <c r="Z379" s="45" t="str">
        <f>IF(Y379="","",Y379-Y376)</f>
        <v/>
      </c>
      <c r="AA379" s="45"/>
      <c r="AB379" s="45" t="str">
        <f>IF(AA379="","",AA376+AC376-AA379)</f>
        <v/>
      </c>
      <c r="AC379" s="45"/>
      <c r="AD379" s="43"/>
      <c r="AE379" s="43" t="str">
        <f>IF(W379="","",AE376)</f>
        <v/>
      </c>
      <c r="AF379" s="45" t="str">
        <f t="shared" si="1893"/>
        <v/>
      </c>
      <c r="AG379" s="46" t="str">
        <f t="shared" si="1894"/>
        <v/>
      </c>
      <c r="AH379" s="37"/>
      <c r="AI379" s="29"/>
      <c r="AJ379" s="52" t="str">
        <f t="shared" si="1734"/>
        <v/>
      </c>
      <c r="AK379" s="45"/>
      <c r="AL379" s="45" t="str">
        <f>IF(AK379="","",AK379-AK376)</f>
        <v/>
      </c>
      <c r="AM379" s="45"/>
      <c r="AN379" s="45" t="str">
        <f>IF(AM379="","",AM379-AM376)</f>
        <v/>
      </c>
      <c r="AO379" s="45"/>
      <c r="AP379" s="45" t="str">
        <f>IF(AO379="","",AO376+AQ376-AO379)</f>
        <v/>
      </c>
      <c r="AQ379" s="45"/>
      <c r="AR379" s="43"/>
      <c r="AS379" s="43" t="str">
        <f>IF(AK379="","",AS376)</f>
        <v/>
      </c>
      <c r="AT379" s="45" t="str">
        <f t="shared" si="1895"/>
        <v/>
      </c>
      <c r="AU379" s="46" t="str">
        <f t="shared" si="1896"/>
        <v/>
      </c>
      <c r="AV379" s="37"/>
      <c r="AW379" s="29"/>
      <c r="AX379" s="52" t="str">
        <f t="shared" si="1741"/>
        <v/>
      </c>
      <c r="AY379" s="45"/>
      <c r="AZ379" s="45" t="str">
        <f>IF(AY379="","",AY379-AY376)</f>
        <v/>
      </c>
      <c r="BA379" s="45"/>
      <c r="BB379" s="45" t="str">
        <f>IF(BA379="","",BA379-BA376)</f>
        <v/>
      </c>
      <c r="BC379" s="45"/>
      <c r="BD379" s="45" t="str">
        <f>IF(BC379="","",BC376+BE376-BC379)</f>
        <v/>
      </c>
      <c r="BE379" s="45"/>
      <c r="BF379" s="43"/>
      <c r="BG379" s="43" t="str">
        <f>IF(AY379="","",BG376)</f>
        <v/>
      </c>
      <c r="BH379" s="45" t="str">
        <f t="shared" si="1897"/>
        <v/>
      </c>
      <c r="BI379" s="46" t="str">
        <f t="shared" si="1898"/>
        <v/>
      </c>
      <c r="BJ379" s="37"/>
      <c r="BK379" s="29"/>
      <c r="BL379" s="52">
        <f>IF($A367="","",$A367)</f>
        <v>46023</v>
      </c>
      <c r="BM379" s="43">
        <v>1685</v>
      </c>
      <c r="BN379" s="43">
        <f t="shared" si="1826"/>
        <v>35</v>
      </c>
      <c r="BO379" s="43">
        <v>25</v>
      </c>
      <c r="BP379" s="87">
        <f t="shared" si="1827"/>
        <v>1</v>
      </c>
      <c r="BQ379" s="43">
        <v>27</v>
      </c>
      <c r="BR379" s="43">
        <f t="shared" si="1828"/>
        <v>1</v>
      </c>
      <c r="BS379" s="43">
        <v>2</v>
      </c>
      <c r="BT379" s="44" t="s">
        <v>782</v>
      </c>
      <c r="BU379" s="48">
        <v>1100</v>
      </c>
      <c r="BV379" s="45">
        <f t="shared" si="1831"/>
        <v>1100</v>
      </c>
      <c r="BW379" s="89">
        <f t="shared" si="1832"/>
        <v>0.31428571428571428</v>
      </c>
      <c r="BX379" s="37"/>
      <c r="BY379" s="57"/>
      <c r="BZ379" s="52">
        <f>IF($A367="","",$A367)</f>
        <v>46023</v>
      </c>
      <c r="CA379" s="43">
        <v>8068</v>
      </c>
      <c r="CB379" s="43">
        <f t="shared" si="1833"/>
        <v>14</v>
      </c>
      <c r="CC379" s="43">
        <v>282</v>
      </c>
      <c r="CD379" s="87">
        <f t="shared" si="1834"/>
        <v>1</v>
      </c>
      <c r="CE379" s="43">
        <v>14</v>
      </c>
      <c r="CF379" s="43">
        <f t="shared" si="1835"/>
        <v>1</v>
      </c>
      <c r="CG379" s="43">
        <v>15</v>
      </c>
      <c r="CH379" s="44" t="str">
        <f t="shared" si="1883"/>
        <v>クーリッシュイヤホン</v>
      </c>
      <c r="CI379" s="48">
        <f t="shared" si="1884"/>
        <v>1100</v>
      </c>
      <c r="CJ379" s="45">
        <f t="shared" si="1836"/>
        <v>1100</v>
      </c>
      <c r="CK379" s="89">
        <f t="shared" si="1837"/>
        <v>0.7857142857142857</v>
      </c>
      <c r="CL379" s="37"/>
      <c r="CM379" s="29"/>
      <c r="CN379" s="52">
        <f>IF($A367="","",$A367)</f>
        <v>46023</v>
      </c>
      <c r="CO379" s="43">
        <v>2359</v>
      </c>
      <c r="CP379" s="43">
        <f t="shared" si="1838"/>
        <v>9</v>
      </c>
      <c r="CQ379" s="43">
        <v>77</v>
      </c>
      <c r="CR379" s="87">
        <f t="shared" si="1839"/>
        <v>0</v>
      </c>
      <c r="CS379" s="43">
        <v>12</v>
      </c>
      <c r="CT379" s="43">
        <f t="shared" si="1840"/>
        <v>0</v>
      </c>
      <c r="CU379" s="43">
        <v>0</v>
      </c>
      <c r="CV379" s="44" t="str">
        <f t="shared" si="1841"/>
        <v>サンリオヒョウ柄キーケース</v>
      </c>
      <c r="CW379" s="48">
        <f t="shared" si="1842"/>
        <v>700</v>
      </c>
      <c r="CX379" s="45">
        <f t="shared" si="1843"/>
        <v>0</v>
      </c>
      <c r="CY379" s="89">
        <f t="shared" si="1844"/>
        <v>0</v>
      </c>
      <c r="CZ379" s="37"/>
      <c r="DA379" s="29"/>
      <c r="DB379" s="52" t="str">
        <f t="shared" si="1748"/>
        <v/>
      </c>
      <c r="DC379" s="45"/>
      <c r="DD379" s="45" t="str">
        <f>IF(DC379="","",DC379-DC376)</f>
        <v/>
      </c>
      <c r="DE379" s="45"/>
      <c r="DF379" s="45" t="str">
        <f>IF(DE379="","",DE379-DE376)</f>
        <v/>
      </c>
      <c r="DG379" s="45"/>
      <c r="DH379" s="45" t="str">
        <f>IF(DG379="","",DG376+DI376-DG379)</f>
        <v/>
      </c>
      <c r="DI379" s="45"/>
      <c r="DJ379" s="43"/>
      <c r="DK379" s="43" t="str">
        <f>IF(DC379="","",DK376)</f>
        <v/>
      </c>
      <c r="DL379" s="45" t="str">
        <f t="shared" si="1899"/>
        <v/>
      </c>
      <c r="DM379" s="46" t="str">
        <f t="shared" si="1900"/>
        <v/>
      </c>
      <c r="DN379" s="37"/>
      <c r="DO379" s="29"/>
      <c r="DP379" s="52" t="str">
        <f t="shared" si="1755"/>
        <v/>
      </c>
      <c r="DQ379" s="45"/>
      <c r="DR379" s="45" t="str">
        <f>IF(DQ379="","",DQ379-DQ376)</f>
        <v/>
      </c>
      <c r="DS379" s="45"/>
      <c r="DT379" s="45" t="str">
        <f>IF(DS379="","",DS379-DS376)</f>
        <v/>
      </c>
      <c r="DU379" s="45"/>
      <c r="DV379" s="45" t="str">
        <f>IF(DU379="","",DU376+DW376-DU379)</f>
        <v/>
      </c>
      <c r="DW379" s="45"/>
      <c r="DX379" s="43"/>
      <c r="DY379" s="43" t="str">
        <f>IF(DQ379="","",DY376)</f>
        <v/>
      </c>
      <c r="DZ379" s="45" t="str">
        <f t="shared" si="1901"/>
        <v/>
      </c>
      <c r="EA379" s="46" t="str">
        <f t="shared" si="1902"/>
        <v/>
      </c>
      <c r="EB379" s="37"/>
      <c r="ED379" s="52" t="str">
        <f t="shared" si="1762"/>
        <v/>
      </c>
      <c r="EE379" s="45"/>
      <c r="EF379" s="45" t="str">
        <f>IF(EE379="","",EE379-EE376)</f>
        <v/>
      </c>
      <c r="EG379" s="45"/>
      <c r="EH379" s="45" t="str">
        <f>IF(EG379="","",EG379-EG376)</f>
        <v/>
      </c>
      <c r="EI379" s="45"/>
      <c r="EJ379" s="45" t="str">
        <f>IF(EI379="","",EI376+EK376-EI379)</f>
        <v/>
      </c>
      <c r="EK379" s="45"/>
      <c r="EL379" s="43"/>
      <c r="EM379" s="43" t="str">
        <f>IF(EE379="","",EM376)</f>
        <v/>
      </c>
      <c r="EN379" s="45" t="str">
        <f t="shared" si="1903"/>
        <v/>
      </c>
      <c r="EO379" s="46" t="str">
        <f t="shared" si="1904"/>
        <v/>
      </c>
      <c r="EP379" s="37"/>
      <c r="ER379" s="52" t="str">
        <f t="shared" si="1769"/>
        <v/>
      </c>
      <c r="ES379" s="45"/>
      <c r="ET379" s="45" t="str">
        <f>IF(ES379="","",ES379-ES376)</f>
        <v/>
      </c>
      <c r="EU379" s="45"/>
      <c r="EV379" s="45" t="str">
        <f>IF(EU379="","",EU379-EU376)</f>
        <v/>
      </c>
      <c r="EW379" s="45"/>
      <c r="EX379" s="45" t="str">
        <f>IF(EW379="","",EW376+EY376-EW379)</f>
        <v/>
      </c>
      <c r="EY379" s="45"/>
      <c r="EZ379" s="43"/>
      <c r="FA379" s="43" t="str">
        <f>IF(ES379="","",FA376)</f>
        <v/>
      </c>
      <c r="FB379" s="45" t="str">
        <f t="shared" si="1905"/>
        <v/>
      </c>
      <c r="FC379" s="46" t="str">
        <f t="shared" si="1906"/>
        <v/>
      </c>
      <c r="FD379" s="37"/>
      <c r="FF379" s="52" t="str">
        <f t="shared" si="1776"/>
        <v/>
      </c>
      <c r="FG379" s="45"/>
      <c r="FH379" s="45" t="str">
        <f>IF(FG379="","",FG379-FG376)</f>
        <v/>
      </c>
      <c r="FI379" s="45"/>
      <c r="FJ379" s="45" t="str">
        <f>IF(FI379="","",FI379-FI376)</f>
        <v/>
      </c>
      <c r="FK379" s="45"/>
      <c r="FL379" s="45" t="str">
        <f>IF(FK379="","",FK376+FM376-FK379)</f>
        <v/>
      </c>
      <c r="FM379" s="45"/>
      <c r="FN379" s="43"/>
      <c r="FO379" s="43" t="str">
        <f>IF(FG379="","",FO376)</f>
        <v/>
      </c>
      <c r="FP379" s="45" t="str">
        <f t="shared" si="1907"/>
        <v/>
      </c>
      <c r="FQ379" s="46" t="str">
        <f t="shared" si="1908"/>
        <v/>
      </c>
      <c r="FR379" s="37"/>
      <c r="FS379" s="29"/>
      <c r="FT379" s="52" t="str">
        <f t="shared" si="1783"/>
        <v/>
      </c>
      <c r="FU379" s="45"/>
      <c r="FV379" s="45" t="str">
        <f>IF(FU379="","",FU379-FU376)</f>
        <v/>
      </c>
      <c r="FW379" s="45"/>
      <c r="FX379" s="45" t="str">
        <f>IF(FW379="","",FW379-FW376)</f>
        <v/>
      </c>
      <c r="FY379" s="45"/>
      <c r="FZ379" s="45" t="str">
        <f>IF(FY379="","",FY376+GA376-FY379)</f>
        <v/>
      </c>
      <c r="GA379" s="45"/>
      <c r="GB379" s="43"/>
      <c r="GC379" s="43" t="str">
        <f>IF(FU379="","",GC376)</f>
        <v/>
      </c>
      <c r="GD379" s="45" t="str">
        <f t="shared" si="1909"/>
        <v/>
      </c>
      <c r="GE379" s="46" t="str">
        <f t="shared" si="1910"/>
        <v/>
      </c>
      <c r="GF379" s="37"/>
      <c r="GH379" s="52" t="str">
        <f t="shared" si="1790"/>
        <v/>
      </c>
      <c r="GI379" s="45"/>
      <c r="GJ379" s="45" t="str">
        <f>IF(GI379="","",GI379-GI376)</f>
        <v/>
      </c>
      <c r="GK379" s="45"/>
      <c r="GL379" s="45" t="str">
        <f>IF(GK379="","",GK379-GK376)</f>
        <v/>
      </c>
      <c r="GM379" s="45"/>
      <c r="GN379" s="45" t="str">
        <f>IF(GM379="","",GM376+GO376-GM379)</f>
        <v/>
      </c>
      <c r="GO379" s="45"/>
      <c r="GP379" s="43"/>
      <c r="GQ379" s="43" t="str">
        <f>IF(GI379="","",GQ376)</f>
        <v/>
      </c>
      <c r="GR379" s="45" t="str">
        <f t="shared" si="1911"/>
        <v/>
      </c>
      <c r="GS379" s="46" t="str">
        <f t="shared" si="1912"/>
        <v/>
      </c>
      <c r="GT379" s="37"/>
      <c r="GU379" s="61"/>
      <c r="GV379" s="52">
        <f>IF($A367="","",$A367)</f>
        <v>46023</v>
      </c>
      <c r="GW379" s="62"/>
      <c r="GX379" s="43">
        <v>31055</v>
      </c>
      <c r="GY379" s="43">
        <f t="shared" si="1845"/>
        <v>441</v>
      </c>
      <c r="GZ379" s="43"/>
      <c r="HA379" s="87" t="str">
        <f t="shared" si="1846"/>
        <v/>
      </c>
      <c r="HB379" s="43">
        <v>0</v>
      </c>
      <c r="HC379" s="43">
        <f t="shared" si="1847"/>
        <v>5</v>
      </c>
      <c r="HD379" s="43">
        <v>6</v>
      </c>
      <c r="HE379" s="44" t="s">
        <v>685</v>
      </c>
      <c r="HF379" s="48">
        <v>2000</v>
      </c>
      <c r="HG379" s="45">
        <f t="shared" si="1848"/>
        <v>10000</v>
      </c>
      <c r="HH379" s="89">
        <f>IF(HC379="","",HG379/(GY379*100))</f>
        <v>0.22675736961451248</v>
      </c>
      <c r="HI379" s="37"/>
      <c r="HK379" s="52">
        <f>IF($A367="","",$A367)</f>
        <v>46023</v>
      </c>
      <c r="HL379" s="43">
        <v>1549</v>
      </c>
      <c r="HM379" s="43">
        <f t="shared" si="1849"/>
        <v>105</v>
      </c>
      <c r="HN379" s="43">
        <v>31</v>
      </c>
      <c r="HO379" s="87">
        <f t="shared" si="1850"/>
        <v>1</v>
      </c>
      <c r="HP379" s="43">
        <v>10</v>
      </c>
      <c r="HQ379" s="43">
        <f t="shared" si="1851"/>
        <v>2</v>
      </c>
      <c r="HR379" s="43">
        <v>0</v>
      </c>
      <c r="HS379" s="44" t="str">
        <f t="shared" si="1852"/>
        <v>キティボアバンスクリップ</v>
      </c>
      <c r="HT379" s="48">
        <f t="shared" si="1853"/>
        <v>1100</v>
      </c>
      <c r="HU379" s="45">
        <f t="shared" si="1854"/>
        <v>2200</v>
      </c>
      <c r="HV379" s="89">
        <f t="shared" si="1855"/>
        <v>0.20952380952380953</v>
      </c>
      <c r="HW379" s="37"/>
      <c r="HX379" s="360"/>
      <c r="HY379" s="52">
        <f>IF($A367="","",$A367)</f>
        <v>46023</v>
      </c>
      <c r="HZ379" s="43">
        <v>8411</v>
      </c>
      <c r="IA379" s="43">
        <f t="shared" si="1856"/>
        <v>37</v>
      </c>
      <c r="IB379" s="43">
        <v>344</v>
      </c>
      <c r="IC379" s="87">
        <f t="shared" si="1857"/>
        <v>1</v>
      </c>
      <c r="ID379" s="43">
        <v>24</v>
      </c>
      <c r="IE379" s="43">
        <f t="shared" si="1858"/>
        <v>2</v>
      </c>
      <c r="IF379" s="43">
        <v>0</v>
      </c>
      <c r="IG379" s="44" t="str">
        <f t="shared" si="1887"/>
        <v>ラブブキーホルダー大きめ</v>
      </c>
      <c r="IH379" s="48">
        <f t="shared" si="1888"/>
        <v>500</v>
      </c>
      <c r="II379" s="45">
        <f t="shared" si="1860"/>
        <v>1000</v>
      </c>
      <c r="IJ379" s="89">
        <f t="shared" si="1861"/>
        <v>0.27027027027027029</v>
      </c>
      <c r="IK379" s="37"/>
      <c r="IL379" s="29"/>
      <c r="IM379" s="52">
        <f>IF($A367="","",$A367)</f>
        <v>46023</v>
      </c>
      <c r="IN379" s="43">
        <v>6070</v>
      </c>
      <c r="IO379" s="43">
        <f t="shared" si="1862"/>
        <v>23</v>
      </c>
      <c r="IP379" s="43">
        <v>208</v>
      </c>
      <c r="IQ379" s="87">
        <f t="shared" si="1863"/>
        <v>0</v>
      </c>
      <c r="IR379" s="43">
        <v>42</v>
      </c>
      <c r="IS379" s="43">
        <f t="shared" si="1864"/>
        <v>0</v>
      </c>
      <c r="IT379" s="43">
        <v>0</v>
      </c>
      <c r="IU379" s="44" t="str">
        <f t="shared" si="1865"/>
        <v>電ブル</v>
      </c>
      <c r="IV379" s="48">
        <f t="shared" si="1866"/>
        <v>400</v>
      </c>
      <c r="IW379" s="45">
        <f t="shared" si="1867"/>
        <v>0</v>
      </c>
      <c r="IX379" s="89">
        <f t="shared" si="1868"/>
        <v>0</v>
      </c>
      <c r="IY379" s="37"/>
      <c r="IZ379" s="61"/>
      <c r="JA379" s="52">
        <f>IF($A367="","",$A367)</f>
        <v>46023</v>
      </c>
      <c r="JB379" s="43">
        <v>6459</v>
      </c>
      <c r="JC379" s="58">
        <f t="shared" si="1869"/>
        <v>17</v>
      </c>
      <c r="JD379" s="43">
        <v>221</v>
      </c>
      <c r="JE379" s="87">
        <f t="shared" si="1870"/>
        <v>0</v>
      </c>
      <c r="JF379" s="43">
        <v>17</v>
      </c>
      <c r="JG379" s="43">
        <f t="shared" si="1871"/>
        <v>0</v>
      </c>
      <c r="JH379" s="43">
        <v>0</v>
      </c>
      <c r="JI379" s="44" t="str">
        <f t="shared" si="1872"/>
        <v>サンリオ型押しケース</v>
      </c>
      <c r="JJ379" s="48">
        <f t="shared" si="1873"/>
        <v>1100</v>
      </c>
      <c r="JK379" s="45">
        <f t="shared" si="1874"/>
        <v>0</v>
      </c>
      <c r="JL379" s="89">
        <f t="shared" si="1875"/>
        <v>0</v>
      </c>
      <c r="JM379" s="37"/>
      <c r="JN379" s="29"/>
      <c r="JO379" s="52">
        <f>IF($A367="","",$A367)</f>
        <v>46023</v>
      </c>
      <c r="JP379" s="43">
        <v>4637</v>
      </c>
      <c r="JQ379" s="43">
        <f t="shared" si="1876"/>
        <v>64</v>
      </c>
      <c r="JR379" s="43">
        <v>276</v>
      </c>
      <c r="JS379" s="87">
        <f t="shared" si="1877"/>
        <v>2</v>
      </c>
      <c r="JT379" s="43">
        <v>8</v>
      </c>
      <c r="JU379" s="43">
        <f t="shared" si="1878"/>
        <v>2</v>
      </c>
      <c r="JV379" s="43">
        <v>2</v>
      </c>
      <c r="JW379" s="44" t="s">
        <v>774</v>
      </c>
      <c r="JX379" s="48">
        <v>1100</v>
      </c>
      <c r="JY379" s="45">
        <f t="shared" si="1881"/>
        <v>2200</v>
      </c>
      <c r="JZ379" s="89">
        <f t="shared" si="1882"/>
        <v>0.34375</v>
      </c>
      <c r="KA379" s="37"/>
      <c r="KB379" s="51"/>
      <c r="KC379" s="52">
        <f>IF($A367="","",$A367)</f>
        <v>46023</v>
      </c>
      <c r="KD379" s="43">
        <v>13677</v>
      </c>
      <c r="KE379" s="43">
        <f>IF(KD379="","",KD379-KD375)</f>
        <v>81</v>
      </c>
      <c r="KF379" s="43">
        <v>498</v>
      </c>
      <c r="KG379" s="87">
        <f>IF(KF379="","",KF379-KF375)</f>
        <v>1</v>
      </c>
      <c r="KH379" s="43">
        <v>15</v>
      </c>
      <c r="KI379" s="43">
        <f>IF(KH379="","",KH375+KJ375-KH379)</f>
        <v>1</v>
      </c>
      <c r="KJ379" s="43">
        <v>0</v>
      </c>
      <c r="KK379" s="44" t="str">
        <f>IF(KD379="","",KK375)</f>
        <v>キティフェイスポーチ</v>
      </c>
      <c r="KL379" s="48">
        <f>IF(KE379="","",KL375)</f>
        <v>996</v>
      </c>
      <c r="KM379" s="45">
        <f>IF(KH379="","",KI379*KL379)</f>
        <v>996</v>
      </c>
      <c r="KN379" s="89">
        <f>IF(KI379="","",KM379/(KE379*100))</f>
        <v>0.12296296296296297</v>
      </c>
      <c r="KO379" s="37"/>
      <c r="KP379" s="29"/>
      <c r="KQ379" s="52">
        <f>IF($A367="","",$A367)</f>
        <v>46023</v>
      </c>
      <c r="KR379" s="43">
        <v>2284</v>
      </c>
      <c r="KS379" s="43">
        <f>IF(KR379="","",KR379-KR375)</f>
        <v>43</v>
      </c>
      <c r="KT379" s="43">
        <v>37</v>
      </c>
      <c r="KU379" s="87">
        <f>IF(KT379="","",KT379-KT375)</f>
        <v>1</v>
      </c>
      <c r="KV379" s="43">
        <v>9</v>
      </c>
      <c r="KW379" s="43">
        <f>IF(KV379="","",KV375+KX375-KV379)</f>
        <v>1</v>
      </c>
      <c r="KX379" s="43">
        <v>0</v>
      </c>
      <c r="KY379" s="44" t="str">
        <f>IF(KR379="","",KY375)</f>
        <v>サンリオケープポーチ</v>
      </c>
      <c r="KZ379" s="48">
        <f>IF(KS379="","",KZ375)</f>
        <v>900</v>
      </c>
      <c r="LA379" s="45">
        <f>IF(KV379="","",KW379*KZ379)</f>
        <v>900</v>
      </c>
      <c r="LB379" s="89">
        <f>IF(KW379="","",LA379/(KS379*100))</f>
        <v>0.20930232558139536</v>
      </c>
      <c r="LC379" s="37"/>
      <c r="LD379" s="29"/>
      <c r="LE379" s="93"/>
      <c r="LF379" s="45"/>
      <c r="LG379" s="45"/>
      <c r="LH379" s="45">
        <v>530</v>
      </c>
      <c r="LI379" s="45">
        <f t="shared" si="1885"/>
        <v>0</v>
      </c>
      <c r="LJ379" s="43">
        <v>2</v>
      </c>
      <c r="LK379" s="45">
        <f t="shared" si="1886"/>
        <v>0</v>
      </c>
      <c r="LL379" s="45"/>
      <c r="LM379" s="73" t="str">
        <f>IF(LF378="","",LM376)</f>
        <v>アンパンティッシュカバー、アンパンぬいぐるみ</v>
      </c>
      <c r="LN379" s="67">
        <f>IF(LG378="","",LN376)</f>
        <v>1000</v>
      </c>
      <c r="LO379" s="45">
        <f t="shared" si="1825"/>
        <v>0</v>
      </c>
      <c r="LP379" s="46"/>
      <c r="LQ379" s="37"/>
      <c r="LR379" s="29"/>
      <c r="LS379" s="52" t="str">
        <f t="shared" si="1797"/>
        <v/>
      </c>
      <c r="LT379" s="45"/>
      <c r="LU379" s="45" t="str">
        <f>IF(LT379="","",LT379-LT376)</f>
        <v/>
      </c>
      <c r="LV379" s="45"/>
      <c r="LW379" s="45" t="str">
        <f>IF(LV379="","",LV379-LV376)</f>
        <v/>
      </c>
      <c r="LX379" s="45"/>
      <c r="LY379" s="45" t="str">
        <f>IF(LX379="","",LX376+LZ376-LX379)</f>
        <v/>
      </c>
      <c r="LZ379" s="45"/>
      <c r="MA379" s="43"/>
      <c r="MB379" s="43" t="str">
        <f>IF(LT379="","",MB376)</f>
        <v/>
      </c>
      <c r="MC379" s="45" t="str">
        <f t="shared" si="1913"/>
        <v/>
      </c>
      <c r="MD379" s="46" t="str">
        <f t="shared" si="1914"/>
        <v/>
      </c>
      <c r="ME379" s="37"/>
      <c r="MF379" s="29"/>
      <c r="MG379" s="52" t="str">
        <f t="shared" si="1804"/>
        <v/>
      </c>
      <c r="MH379" s="45"/>
      <c r="MI379" s="45" t="str">
        <f>IF(MH379="","",MH379-MH376)</f>
        <v/>
      </c>
      <c r="MJ379" s="45"/>
      <c r="MK379" s="45" t="str">
        <f>IF(MJ379="","",MJ379-MJ376)</f>
        <v/>
      </c>
      <c r="ML379" s="45"/>
      <c r="MM379" s="45" t="str">
        <f>IF(ML379="","",ML376+MN376-ML379)</f>
        <v/>
      </c>
      <c r="MN379" s="45"/>
      <c r="MO379" s="43"/>
      <c r="MP379" s="43" t="str">
        <f>IF(MH379="","",MP376)</f>
        <v/>
      </c>
      <c r="MQ379" s="45" t="str">
        <f t="shared" si="1915"/>
        <v/>
      </c>
      <c r="MR379" s="46" t="str">
        <f t="shared" si="1916"/>
        <v/>
      </c>
      <c r="MS379" s="37"/>
      <c r="MT379" s="29"/>
      <c r="MU379" s="52" t="str">
        <f t="shared" si="1811"/>
        <v/>
      </c>
      <c r="MV379" s="45"/>
      <c r="MW379" s="45" t="str">
        <f>IF(MV379="","",MV379-MV376)</f>
        <v/>
      </c>
      <c r="MX379" s="45"/>
      <c r="MY379" s="45" t="str">
        <f>IF(MX379="","",MX379-MX376)</f>
        <v/>
      </c>
      <c r="MZ379" s="45"/>
      <c r="NA379" s="45" t="str">
        <f>IF(MZ379="","",MZ376+NB376-MZ379)</f>
        <v/>
      </c>
      <c r="NB379" s="45"/>
      <c r="NC379" s="43"/>
      <c r="ND379" s="43" t="str">
        <f>IF(MV379="","",ND376)</f>
        <v/>
      </c>
      <c r="NE379" s="45" t="str">
        <f t="shared" si="1917"/>
        <v/>
      </c>
      <c r="NF379" s="46" t="str">
        <f t="shared" si="1918"/>
        <v/>
      </c>
      <c r="NG379" s="37"/>
      <c r="NH379" s="29"/>
      <c r="NI379" s="52" t="str">
        <f t="shared" si="1818"/>
        <v/>
      </c>
      <c r="NJ379" s="45"/>
      <c r="NK379" s="45" t="str">
        <f>IF(NJ379="","",NJ379-NJ376)</f>
        <v/>
      </c>
      <c r="NL379" s="45"/>
      <c r="NM379" s="45" t="str">
        <f>IF(NL379="","",NL379-NL376)</f>
        <v/>
      </c>
      <c r="NN379" s="45"/>
      <c r="NO379" s="45" t="str">
        <f>IF(NN379="","",NN376+NP376-NN379)</f>
        <v/>
      </c>
      <c r="NP379" s="45"/>
      <c r="NQ379" s="43"/>
      <c r="NR379" s="43" t="str">
        <f>IF(NJ379="","",NR376)</f>
        <v/>
      </c>
      <c r="NS379" s="45" t="str">
        <f t="shared" si="1919"/>
        <v/>
      </c>
      <c r="NT379" s="46" t="str">
        <f t="shared" si="1920"/>
        <v/>
      </c>
      <c r="NU379" s="37"/>
    </row>
    <row r="380" spans="1:385" ht="15" customHeight="1" thickBot="1" x14ac:dyDescent="0.3">
      <c r="A380" s="38"/>
      <c r="B380" s="39"/>
      <c r="C380" s="40"/>
      <c r="D380" s="40"/>
      <c r="E380" s="41"/>
      <c r="F380" s="41"/>
      <c r="G380" s="40"/>
      <c r="H380" s="42"/>
      <c r="I380" s="45"/>
      <c r="J380" s="45" t="str">
        <f>IF(I380="","",I380-I378)</f>
        <v/>
      </c>
      <c r="K380" s="45"/>
      <c r="L380" s="45" t="str">
        <f>IF(K380="","",K380-K378)</f>
        <v/>
      </c>
      <c r="M380" s="45"/>
      <c r="N380" s="45" t="str">
        <f>IF(M380="","",M378+O378-M380)</f>
        <v/>
      </c>
      <c r="O380" s="45"/>
      <c r="P380" s="43"/>
      <c r="Q380" s="43" t="str">
        <f>IF(I380="","",Q378)</f>
        <v/>
      </c>
      <c r="R380" s="45" t="str">
        <f t="shared" si="1891"/>
        <v/>
      </c>
      <c r="S380" s="46" t="str">
        <f t="shared" si="1892"/>
        <v/>
      </c>
      <c r="T380" s="37"/>
      <c r="U380" s="29"/>
      <c r="V380" s="52" t="str">
        <f t="shared" si="1727"/>
        <v/>
      </c>
      <c r="W380" s="67"/>
      <c r="X380" s="45" t="str">
        <f>IF(W380="","",W380-W378)</f>
        <v/>
      </c>
      <c r="Y380" s="45"/>
      <c r="Z380" s="45" t="str">
        <f>IF(Y380="","",Y380-Y378)</f>
        <v/>
      </c>
      <c r="AA380" s="45"/>
      <c r="AB380" s="45" t="str">
        <f>IF(AA380="","",AA378+AC378-AA380)</f>
        <v/>
      </c>
      <c r="AC380" s="45"/>
      <c r="AD380" s="43"/>
      <c r="AE380" s="43" t="str">
        <f>IF(W380="","",AE378)</f>
        <v/>
      </c>
      <c r="AF380" s="45" t="str">
        <f t="shared" si="1893"/>
        <v/>
      </c>
      <c r="AG380" s="46" t="str">
        <f t="shared" si="1894"/>
        <v/>
      </c>
      <c r="AH380" s="37"/>
      <c r="AI380" s="29"/>
      <c r="AJ380" s="52" t="str">
        <f t="shared" si="1734"/>
        <v/>
      </c>
      <c r="AK380" s="45"/>
      <c r="AL380" s="45" t="str">
        <f>IF(AK380="","",AK380-AK378)</f>
        <v/>
      </c>
      <c r="AM380" s="45"/>
      <c r="AN380" s="45" t="str">
        <f>IF(AM380="","",AM380-AM378)</f>
        <v/>
      </c>
      <c r="AO380" s="45"/>
      <c r="AP380" s="45" t="str">
        <f>IF(AO380="","",AO378+AQ378-AO380)</f>
        <v/>
      </c>
      <c r="AQ380" s="45"/>
      <c r="AR380" s="43"/>
      <c r="AS380" s="43" t="str">
        <f>IF(AK380="","",AS378)</f>
        <v/>
      </c>
      <c r="AT380" s="45" t="str">
        <f t="shared" si="1895"/>
        <v/>
      </c>
      <c r="AU380" s="46" t="str">
        <f t="shared" si="1896"/>
        <v/>
      </c>
      <c r="AV380" s="37"/>
      <c r="AW380" s="29"/>
      <c r="AX380" s="52" t="str">
        <f t="shared" si="1741"/>
        <v/>
      </c>
      <c r="AY380" s="45"/>
      <c r="AZ380" s="45" t="str">
        <f>IF(AY380="","",AY380-AY378)</f>
        <v/>
      </c>
      <c r="BA380" s="45"/>
      <c r="BB380" s="45" t="str">
        <f>IF(BA380="","",BA380-BA378)</f>
        <v/>
      </c>
      <c r="BC380" s="45"/>
      <c r="BD380" s="45" t="str">
        <f>IF(BC380="","",BC378+BE378-BC380)</f>
        <v/>
      </c>
      <c r="BE380" s="45"/>
      <c r="BF380" s="43"/>
      <c r="BG380" s="43" t="str">
        <f>IF(AY380="","",BG378)</f>
        <v/>
      </c>
      <c r="BH380" s="45" t="str">
        <f t="shared" si="1897"/>
        <v/>
      </c>
      <c r="BI380" s="46" t="str">
        <f t="shared" si="1898"/>
        <v/>
      </c>
      <c r="BJ380" s="37"/>
      <c r="BK380" s="29"/>
      <c r="BL380" s="47"/>
      <c r="BM380" s="43">
        <v>1602</v>
      </c>
      <c r="BN380" s="45">
        <f t="shared" si="1826"/>
        <v>41</v>
      </c>
      <c r="BO380" s="43">
        <v>26</v>
      </c>
      <c r="BP380" s="45">
        <f t="shared" si="1827"/>
        <v>1</v>
      </c>
      <c r="BQ380" s="43">
        <v>14</v>
      </c>
      <c r="BR380" s="45">
        <f t="shared" si="1828"/>
        <v>0</v>
      </c>
      <c r="BS380" s="43">
        <v>4</v>
      </c>
      <c r="BT380" s="63" t="str">
        <f t="shared" si="1829"/>
        <v>押忍番長サウンドボタン</v>
      </c>
      <c r="BU380" s="67">
        <f t="shared" si="1830"/>
        <v>358</v>
      </c>
      <c r="BV380" s="43">
        <f t="shared" si="1831"/>
        <v>0</v>
      </c>
      <c r="BW380" s="46">
        <f t="shared" si="1832"/>
        <v>0</v>
      </c>
      <c r="BX380" s="37"/>
      <c r="BY380" s="98"/>
      <c r="BZ380" s="47"/>
      <c r="CA380" s="43">
        <v>7676</v>
      </c>
      <c r="CB380" s="45">
        <f t="shared" si="1833"/>
        <v>8</v>
      </c>
      <c r="CC380" s="43">
        <v>268</v>
      </c>
      <c r="CD380" s="45">
        <f t="shared" si="1834"/>
        <v>0</v>
      </c>
      <c r="CE380" s="43">
        <v>18</v>
      </c>
      <c r="CF380" s="45">
        <f t="shared" si="1835"/>
        <v>0</v>
      </c>
      <c r="CG380" s="43">
        <v>0</v>
      </c>
      <c r="CH380" s="63" t="str">
        <f t="shared" si="1883"/>
        <v>サンリオリボンポーチ</v>
      </c>
      <c r="CI380" s="67">
        <f t="shared" si="1884"/>
        <v>500</v>
      </c>
      <c r="CJ380" s="43">
        <f t="shared" si="1836"/>
        <v>0</v>
      </c>
      <c r="CK380" s="46">
        <f t="shared" si="1837"/>
        <v>0</v>
      </c>
      <c r="CL380" s="37"/>
      <c r="CM380" s="29"/>
      <c r="CN380" s="47"/>
      <c r="CO380" s="43">
        <v>3639</v>
      </c>
      <c r="CP380" s="45">
        <f t="shared" si="1838"/>
        <v>8</v>
      </c>
      <c r="CQ380" s="43">
        <v>95</v>
      </c>
      <c r="CR380" s="45">
        <f t="shared" si="1839"/>
        <v>1</v>
      </c>
      <c r="CS380" s="43">
        <v>11</v>
      </c>
      <c r="CT380" s="45">
        <f t="shared" si="1840"/>
        <v>1</v>
      </c>
      <c r="CU380" s="43">
        <v>0</v>
      </c>
      <c r="CV380" s="63" t="str">
        <f t="shared" si="1841"/>
        <v>サンリオケープポーチ</v>
      </c>
      <c r="CW380" s="67">
        <f t="shared" si="1842"/>
        <v>660</v>
      </c>
      <c r="CX380" s="43">
        <f t="shared" si="1843"/>
        <v>660</v>
      </c>
      <c r="CY380" s="46">
        <f t="shared" si="1844"/>
        <v>0.82499999999999996</v>
      </c>
      <c r="CZ380" s="37"/>
      <c r="DA380" s="29"/>
      <c r="DB380" s="52" t="str">
        <f t="shared" si="1748"/>
        <v/>
      </c>
      <c r="DC380" s="45"/>
      <c r="DD380" s="45" t="str">
        <f>IF(DC380="","",DC380-DC378)</f>
        <v/>
      </c>
      <c r="DE380" s="45"/>
      <c r="DF380" s="45" t="str">
        <f>IF(DE380="","",DE380-DE378)</f>
        <v/>
      </c>
      <c r="DG380" s="45"/>
      <c r="DH380" s="45" t="str">
        <f>IF(DG380="","",DG378+DI378-DG380)</f>
        <v/>
      </c>
      <c r="DI380" s="45"/>
      <c r="DJ380" s="43"/>
      <c r="DK380" s="43" t="str">
        <f>IF(DC380="","",DK378)</f>
        <v/>
      </c>
      <c r="DL380" s="45" t="str">
        <f t="shared" si="1899"/>
        <v/>
      </c>
      <c r="DM380" s="46" t="str">
        <f t="shared" si="1900"/>
        <v/>
      </c>
      <c r="DN380" s="37"/>
      <c r="DO380" s="29"/>
      <c r="DP380" s="52" t="str">
        <f t="shared" si="1755"/>
        <v/>
      </c>
      <c r="DQ380" s="45"/>
      <c r="DR380" s="45" t="str">
        <f>IF(DQ380="","",DQ380-DQ378)</f>
        <v/>
      </c>
      <c r="DS380" s="45"/>
      <c r="DT380" s="45" t="str">
        <f>IF(DS380="","",DS380-DS378)</f>
        <v/>
      </c>
      <c r="DU380" s="45"/>
      <c r="DV380" s="45" t="str">
        <f>IF(DU380="","",DU378+DW378-DU380)</f>
        <v/>
      </c>
      <c r="DW380" s="45"/>
      <c r="DX380" s="43"/>
      <c r="DY380" s="43" t="str">
        <f>IF(DQ380="","",DY378)</f>
        <v/>
      </c>
      <c r="DZ380" s="45" t="str">
        <f t="shared" si="1901"/>
        <v/>
      </c>
      <c r="EA380" s="46" t="str">
        <f t="shared" si="1902"/>
        <v/>
      </c>
      <c r="EB380" s="37"/>
      <c r="ED380" s="52" t="str">
        <f t="shared" si="1762"/>
        <v/>
      </c>
      <c r="EE380" s="45"/>
      <c r="EF380" s="45" t="str">
        <f>IF(EE380="","",EE380-EE378)</f>
        <v/>
      </c>
      <c r="EG380" s="45"/>
      <c r="EH380" s="45" t="str">
        <f>IF(EG380="","",EG380-EG378)</f>
        <v/>
      </c>
      <c r="EI380" s="45"/>
      <c r="EJ380" s="45" t="str">
        <f>IF(EI380="","",EI378+EK378-EI380)</f>
        <v/>
      </c>
      <c r="EK380" s="45"/>
      <c r="EL380" s="43"/>
      <c r="EM380" s="43" t="str">
        <f>IF(EE380="","",EM378)</f>
        <v/>
      </c>
      <c r="EN380" s="45" t="str">
        <f t="shared" si="1903"/>
        <v/>
      </c>
      <c r="EO380" s="46" t="str">
        <f t="shared" si="1904"/>
        <v/>
      </c>
      <c r="EP380" s="37"/>
      <c r="ER380" s="52" t="str">
        <f t="shared" si="1769"/>
        <v/>
      </c>
      <c r="ES380" s="45"/>
      <c r="ET380" s="45" t="str">
        <f>IF(ES380="","",ES380-ES378)</f>
        <v/>
      </c>
      <c r="EU380" s="45"/>
      <c r="EV380" s="45" t="str">
        <f>IF(EU380="","",EU380-EU378)</f>
        <v/>
      </c>
      <c r="EW380" s="45"/>
      <c r="EX380" s="45" t="str">
        <f>IF(EW380="","",EW378+EY378-EW380)</f>
        <v/>
      </c>
      <c r="EY380" s="45"/>
      <c r="EZ380" s="43"/>
      <c r="FA380" s="43" t="str">
        <f>IF(ES380="","",FA378)</f>
        <v/>
      </c>
      <c r="FB380" s="45" t="str">
        <f t="shared" si="1905"/>
        <v/>
      </c>
      <c r="FC380" s="46" t="str">
        <f t="shared" si="1906"/>
        <v/>
      </c>
      <c r="FD380" s="37"/>
      <c r="FF380" s="52" t="str">
        <f t="shared" si="1776"/>
        <v/>
      </c>
      <c r="FG380" s="45"/>
      <c r="FH380" s="45" t="str">
        <f>IF(FG380="","",FG380-FG378)</f>
        <v/>
      </c>
      <c r="FI380" s="45"/>
      <c r="FJ380" s="45" t="str">
        <f>IF(FI380="","",FI380-FI378)</f>
        <v/>
      </c>
      <c r="FK380" s="45"/>
      <c r="FL380" s="45" t="str">
        <f>IF(FK380="","",FK378+FM378-FK380)</f>
        <v/>
      </c>
      <c r="FM380" s="45"/>
      <c r="FN380" s="43"/>
      <c r="FO380" s="43" t="str">
        <f>IF(FG380="","",FO378)</f>
        <v/>
      </c>
      <c r="FP380" s="45" t="str">
        <f t="shared" si="1907"/>
        <v/>
      </c>
      <c r="FQ380" s="46" t="str">
        <f t="shared" si="1908"/>
        <v/>
      </c>
      <c r="FR380" s="37"/>
      <c r="FS380" s="29"/>
      <c r="FT380" s="52" t="str">
        <f t="shared" si="1783"/>
        <v/>
      </c>
      <c r="FU380" s="45"/>
      <c r="FV380" s="45" t="str">
        <f>IF(FU380="","",FU380-FU378)</f>
        <v/>
      </c>
      <c r="FW380" s="45"/>
      <c r="FX380" s="45" t="str">
        <f>IF(FW380="","",FW380-FW378)</f>
        <v/>
      </c>
      <c r="FY380" s="45"/>
      <c r="FZ380" s="45" t="str">
        <f>IF(FY380="","",FY378+GA378-FY380)</f>
        <v/>
      </c>
      <c r="GA380" s="45"/>
      <c r="GB380" s="43"/>
      <c r="GC380" s="43" t="str">
        <f>IF(FU380="","",GC378)</f>
        <v/>
      </c>
      <c r="GD380" s="45" t="str">
        <f t="shared" si="1909"/>
        <v/>
      </c>
      <c r="GE380" s="46" t="str">
        <f t="shared" si="1910"/>
        <v/>
      </c>
      <c r="GF380" s="37"/>
      <c r="GH380" s="52" t="str">
        <f t="shared" si="1790"/>
        <v/>
      </c>
      <c r="GI380" s="45"/>
      <c r="GJ380" s="45" t="str">
        <f>IF(GI380="","",GI380-GI378)</f>
        <v/>
      </c>
      <c r="GK380" s="45"/>
      <c r="GL380" s="45" t="str">
        <f>IF(GK380="","",GK380-GK378)</f>
        <v/>
      </c>
      <c r="GM380" s="45"/>
      <c r="GN380" s="45" t="str">
        <f>IF(GM380="","",GM378+GO378-GM380)</f>
        <v/>
      </c>
      <c r="GO380" s="45"/>
      <c r="GP380" s="43"/>
      <c r="GQ380" s="43" t="str">
        <f>IF(GI380="","",GQ378)</f>
        <v/>
      </c>
      <c r="GR380" s="45" t="str">
        <f t="shared" si="1911"/>
        <v/>
      </c>
      <c r="GS380" s="46" t="str">
        <f t="shared" si="1912"/>
        <v/>
      </c>
      <c r="GT380" s="37"/>
      <c r="GU380" s="61"/>
      <c r="GV380" s="47"/>
      <c r="GW380" s="62"/>
      <c r="GX380" s="43">
        <v>26417</v>
      </c>
      <c r="GY380" s="45">
        <f t="shared" si="1845"/>
        <v>284</v>
      </c>
      <c r="GZ380" s="43"/>
      <c r="HA380" s="45" t="str">
        <f t="shared" si="1846"/>
        <v/>
      </c>
      <c r="HB380" s="43">
        <v>8</v>
      </c>
      <c r="HC380" s="45">
        <f t="shared" si="1847"/>
        <v>0</v>
      </c>
      <c r="HD380" s="43">
        <v>2</v>
      </c>
      <c r="HE380" s="63" t="str">
        <f>IF(GX380="","",HE376)</f>
        <v>ルララ大</v>
      </c>
      <c r="HF380" s="67">
        <f>IF(GX379="","",HF376)</f>
        <v>1100</v>
      </c>
      <c r="HG380" s="43">
        <f t="shared" si="1848"/>
        <v>0</v>
      </c>
      <c r="HH380" s="46">
        <f>IF(HC380="","",HG380/(GY380*100))</f>
        <v>0</v>
      </c>
      <c r="HI380" s="37"/>
      <c r="HK380" s="47"/>
      <c r="HL380" s="43">
        <v>765</v>
      </c>
      <c r="HM380" s="45">
        <f t="shared" si="1849"/>
        <v>33</v>
      </c>
      <c r="HN380" s="43">
        <v>33</v>
      </c>
      <c r="HO380" s="45">
        <f t="shared" si="1850"/>
        <v>1</v>
      </c>
      <c r="HP380" s="43">
        <v>10</v>
      </c>
      <c r="HQ380" s="45">
        <f t="shared" si="1851"/>
        <v>1</v>
      </c>
      <c r="HR380" s="43">
        <v>0</v>
      </c>
      <c r="HS380" s="63" t="str">
        <f t="shared" si="1852"/>
        <v>サンリオ豹柄キーケース</v>
      </c>
      <c r="HT380" s="67">
        <f t="shared" si="1853"/>
        <v>996</v>
      </c>
      <c r="HU380" s="43">
        <f t="shared" si="1854"/>
        <v>996</v>
      </c>
      <c r="HV380" s="46">
        <f t="shared" si="1855"/>
        <v>0.30181818181818182</v>
      </c>
      <c r="HW380" s="37"/>
      <c r="HX380" s="360"/>
      <c r="HY380" s="47"/>
      <c r="HZ380" s="43">
        <v>5183</v>
      </c>
      <c r="IA380" s="69">
        <f t="shared" si="1856"/>
        <v>14</v>
      </c>
      <c r="IB380" s="43">
        <v>153</v>
      </c>
      <c r="IC380" s="45">
        <f t="shared" si="1857"/>
        <v>2</v>
      </c>
      <c r="ID380" s="43">
        <v>24</v>
      </c>
      <c r="IE380" s="45">
        <f t="shared" si="1858"/>
        <v>2</v>
      </c>
      <c r="IF380" s="43">
        <v>0</v>
      </c>
      <c r="IG380" s="63" t="str">
        <f t="shared" si="1887"/>
        <v>サンリオリボンポーチ</v>
      </c>
      <c r="IH380" s="67">
        <f t="shared" si="1888"/>
        <v>500</v>
      </c>
      <c r="II380" s="43">
        <f t="shared" si="1860"/>
        <v>1000</v>
      </c>
      <c r="IJ380" s="46">
        <f t="shared" si="1861"/>
        <v>0.7142857142857143</v>
      </c>
      <c r="IK380" s="37"/>
      <c r="IL380" s="29"/>
      <c r="IM380" s="47"/>
      <c r="IN380" s="43">
        <v>6070</v>
      </c>
      <c r="IO380" s="45">
        <f t="shared" si="1862"/>
        <v>28</v>
      </c>
      <c r="IP380" s="43">
        <v>147</v>
      </c>
      <c r="IQ380" s="45">
        <f t="shared" si="1863"/>
        <v>1</v>
      </c>
      <c r="IR380" s="43">
        <v>10</v>
      </c>
      <c r="IS380" s="45">
        <f t="shared" si="1864"/>
        <v>1</v>
      </c>
      <c r="IT380" s="43">
        <v>10</v>
      </c>
      <c r="IU380" s="63" t="str">
        <f t="shared" si="1865"/>
        <v>ジャグラーイヤホン</v>
      </c>
      <c r="IV380" s="67">
        <f t="shared" si="1866"/>
        <v>1100</v>
      </c>
      <c r="IW380" s="43">
        <f t="shared" si="1867"/>
        <v>1100</v>
      </c>
      <c r="IX380" s="46">
        <f t="shared" si="1868"/>
        <v>0.39285714285714285</v>
      </c>
      <c r="IY380" s="37"/>
      <c r="IZ380" s="61"/>
      <c r="JA380" s="47"/>
      <c r="JB380" s="43">
        <v>4565</v>
      </c>
      <c r="JC380" s="45">
        <f t="shared" si="1869"/>
        <v>43</v>
      </c>
      <c r="JD380" s="43">
        <v>127</v>
      </c>
      <c r="JE380" s="45">
        <f t="shared" si="1870"/>
        <v>0</v>
      </c>
      <c r="JF380" s="43">
        <v>12</v>
      </c>
      <c r="JG380" s="45">
        <f t="shared" si="1871"/>
        <v>0</v>
      </c>
      <c r="JH380" s="43">
        <v>0</v>
      </c>
      <c r="JI380" s="63" t="str">
        <f t="shared" si="1872"/>
        <v>サンリオケープポーチ</v>
      </c>
      <c r="JJ380" s="67">
        <f t="shared" si="1873"/>
        <v>1100</v>
      </c>
      <c r="JK380" s="43">
        <f t="shared" si="1874"/>
        <v>0</v>
      </c>
      <c r="JL380" s="46">
        <f t="shared" si="1875"/>
        <v>0</v>
      </c>
      <c r="JM380" s="37"/>
      <c r="JN380" s="29"/>
      <c r="JO380" s="47"/>
      <c r="JP380" s="43">
        <v>6061</v>
      </c>
      <c r="JQ380" s="45">
        <f t="shared" si="1876"/>
        <v>52</v>
      </c>
      <c r="JR380" s="43">
        <v>130</v>
      </c>
      <c r="JS380" s="45">
        <f t="shared" si="1877"/>
        <v>0</v>
      </c>
      <c r="JT380" s="43">
        <v>11</v>
      </c>
      <c r="JU380" s="45">
        <f t="shared" si="1878"/>
        <v>0</v>
      </c>
      <c r="JV380" s="43">
        <v>0</v>
      </c>
      <c r="JW380" s="63" t="str">
        <f t="shared" si="1879"/>
        <v>モンチッチマスコット2</v>
      </c>
      <c r="JX380" s="67">
        <f t="shared" si="1880"/>
        <v>539</v>
      </c>
      <c r="JY380" s="43">
        <f t="shared" si="1881"/>
        <v>0</v>
      </c>
      <c r="JZ380" s="46">
        <f t="shared" si="1882"/>
        <v>0</v>
      </c>
      <c r="KA380" s="37"/>
      <c r="KB380" s="97"/>
      <c r="KC380" s="47"/>
      <c r="KD380" s="43">
        <v>10893</v>
      </c>
      <c r="KE380" s="45">
        <f>IF(KD380="","",KD380-KD376)</f>
        <v>24</v>
      </c>
      <c r="KF380" s="43">
        <v>308</v>
      </c>
      <c r="KG380" s="45">
        <f>IF(KF380="","",KF380-KF376)</f>
        <v>0</v>
      </c>
      <c r="KH380" s="43">
        <v>13</v>
      </c>
      <c r="KI380" s="45">
        <f>IF(KH380="","",KH376+KJ376-KH380)</f>
        <v>0</v>
      </c>
      <c r="KJ380" s="43">
        <v>0</v>
      </c>
      <c r="KK380" s="63" t="str">
        <f>IF(KD380="","",KK376)</f>
        <v>雪見イヤホン</v>
      </c>
      <c r="KL380" s="67">
        <f>IF(KE380="","",KL376)</f>
        <v>1100</v>
      </c>
      <c r="KM380" s="43">
        <f>IF(KH380="","",KI380*KL380)</f>
        <v>0</v>
      </c>
      <c r="KN380" s="46">
        <f>IF(KI380="","",KM380/(KE380*100))</f>
        <v>0</v>
      </c>
      <c r="KO380" s="37" t="s">
        <v>206</v>
      </c>
      <c r="KP380" s="29"/>
      <c r="KQ380" s="47"/>
      <c r="KR380" s="43">
        <v>2722</v>
      </c>
      <c r="KS380" s="45">
        <f>IF(KR380="","",KR380-KR376)</f>
        <v>44</v>
      </c>
      <c r="KT380" s="43">
        <v>64</v>
      </c>
      <c r="KU380" s="45">
        <f>IF(KT380="","",KT380-KT376)</f>
        <v>7</v>
      </c>
      <c r="KV380" s="43">
        <v>28</v>
      </c>
      <c r="KW380" s="45">
        <f>IF(KV380="","",KV376+KX376-KV380)</f>
        <v>7</v>
      </c>
      <c r="KX380" s="43">
        <v>0</v>
      </c>
      <c r="KY380" s="63" t="str">
        <f>IF(KR380="","",KY376)</f>
        <v>ラブブマスコット</v>
      </c>
      <c r="KZ380" s="67">
        <f>IF(KS380="","",KZ376)</f>
        <v>500</v>
      </c>
      <c r="LA380" s="43">
        <f>IF(KV380="","",KW380*KZ380)</f>
        <v>3500</v>
      </c>
      <c r="LB380" s="46">
        <f>IF(KW380="","",LA380/(KS380*100))</f>
        <v>0.79545454545454541</v>
      </c>
      <c r="LC380" s="37"/>
      <c r="LD380" s="29"/>
      <c r="LE380" s="75"/>
      <c r="LF380" s="76"/>
      <c r="LG380" s="76"/>
      <c r="LH380" s="76">
        <v>1166</v>
      </c>
      <c r="LI380" s="76">
        <f t="shared" si="1885"/>
        <v>0</v>
      </c>
      <c r="LJ380" s="77">
        <v>2</v>
      </c>
      <c r="LK380" s="76">
        <f t="shared" si="1886"/>
        <v>0</v>
      </c>
      <c r="LL380" s="76"/>
      <c r="LM380" s="78" t="str">
        <f>IF(LF378="","",LM377)</f>
        <v>バイキンティッシュカバー、アンパンぬいぐるみ</v>
      </c>
      <c r="LN380" s="79">
        <f>IF(LG378="","",LN377)</f>
        <v>1000</v>
      </c>
      <c r="LO380" s="76">
        <f t="shared" si="1825"/>
        <v>0</v>
      </c>
      <c r="LP380" s="80"/>
      <c r="LQ380" s="37"/>
      <c r="LR380" s="29"/>
      <c r="LS380" s="52" t="str">
        <f t="shared" si="1797"/>
        <v/>
      </c>
      <c r="LT380" s="45"/>
      <c r="LU380" s="45" t="str">
        <f>IF(LT380="","",LT380-LT378)</f>
        <v/>
      </c>
      <c r="LV380" s="45"/>
      <c r="LW380" s="45" t="str">
        <f>IF(LV380="","",LV380-LV378)</f>
        <v/>
      </c>
      <c r="LX380" s="45"/>
      <c r="LY380" s="45" t="str">
        <f>IF(LX380="","",LX378+LZ378-LX380)</f>
        <v/>
      </c>
      <c r="LZ380" s="45"/>
      <c r="MA380" s="43"/>
      <c r="MB380" s="43" t="str">
        <f>IF(LT380="","",MB378)</f>
        <v/>
      </c>
      <c r="MC380" s="45" t="str">
        <f t="shared" si="1913"/>
        <v/>
      </c>
      <c r="MD380" s="46" t="str">
        <f t="shared" si="1914"/>
        <v/>
      </c>
      <c r="ME380" s="37"/>
      <c r="MF380" s="29"/>
      <c r="MG380" s="52" t="str">
        <f t="shared" si="1804"/>
        <v/>
      </c>
      <c r="MH380" s="45"/>
      <c r="MI380" s="45" t="str">
        <f>IF(MH380="","",MH380-MH378)</f>
        <v/>
      </c>
      <c r="MJ380" s="45"/>
      <c r="MK380" s="45" t="str">
        <f>IF(MJ380="","",MJ380-MJ378)</f>
        <v/>
      </c>
      <c r="ML380" s="45"/>
      <c r="MM380" s="45" t="str">
        <f>IF(ML380="","",ML378+MN378-ML380)</f>
        <v/>
      </c>
      <c r="MN380" s="45"/>
      <c r="MO380" s="43"/>
      <c r="MP380" s="43" t="str">
        <f>IF(MH380="","",MP378)</f>
        <v/>
      </c>
      <c r="MQ380" s="45" t="str">
        <f t="shared" si="1915"/>
        <v/>
      </c>
      <c r="MR380" s="46" t="str">
        <f t="shared" si="1916"/>
        <v/>
      </c>
      <c r="MS380" s="37"/>
      <c r="MT380" s="29"/>
      <c r="MU380" s="52" t="str">
        <f t="shared" si="1811"/>
        <v/>
      </c>
      <c r="MV380" s="45"/>
      <c r="MW380" s="45" t="str">
        <f>IF(MV380="","",MV380-MV378)</f>
        <v/>
      </c>
      <c r="MX380" s="45"/>
      <c r="MY380" s="45" t="str">
        <f>IF(MX380="","",MX380-MX378)</f>
        <v/>
      </c>
      <c r="MZ380" s="45"/>
      <c r="NA380" s="45" t="str">
        <f>IF(MZ380="","",MZ378+NB378-MZ380)</f>
        <v/>
      </c>
      <c r="NB380" s="45"/>
      <c r="NC380" s="43"/>
      <c r="ND380" s="43" t="str">
        <f>IF(MV380="","",ND378)</f>
        <v/>
      </c>
      <c r="NE380" s="45" t="str">
        <f t="shared" si="1917"/>
        <v/>
      </c>
      <c r="NF380" s="46" t="str">
        <f t="shared" si="1918"/>
        <v/>
      </c>
      <c r="NG380" s="37"/>
      <c r="NH380" s="29"/>
      <c r="NI380" s="52" t="str">
        <f t="shared" si="1818"/>
        <v/>
      </c>
      <c r="NJ380" s="45"/>
      <c r="NK380" s="45" t="str">
        <f>IF(NJ380="","",NJ380-NJ378)</f>
        <v/>
      </c>
      <c r="NL380" s="45"/>
      <c r="NM380" s="45" t="str">
        <f>IF(NL380="","",NL380-NL378)</f>
        <v/>
      </c>
      <c r="NN380" s="45"/>
      <c r="NO380" s="45" t="str">
        <f>IF(NN380="","",NN378+NP378-NN380)</f>
        <v/>
      </c>
      <c r="NP380" s="45"/>
      <c r="NQ380" s="43"/>
      <c r="NR380" s="43" t="str">
        <f>IF(NJ380="","",NR378)</f>
        <v/>
      </c>
      <c r="NS380" s="45" t="str">
        <f t="shared" si="1919"/>
        <v/>
      </c>
      <c r="NT380" s="46" t="str">
        <f t="shared" si="1920"/>
        <v/>
      </c>
      <c r="NU380" s="37"/>
    </row>
    <row r="381" spans="1:385" ht="15" customHeight="1" thickTop="1" x14ac:dyDescent="0.25">
      <c r="A381" s="38"/>
      <c r="B381" s="39"/>
      <c r="C381" s="40"/>
      <c r="D381" s="40"/>
      <c r="E381" s="41"/>
      <c r="F381" s="41"/>
      <c r="G381" s="40"/>
      <c r="H381" s="42"/>
      <c r="I381" s="45"/>
      <c r="J381" s="45" t="str">
        <f>IF(I381="","",I381-#REF!)</f>
        <v/>
      </c>
      <c r="K381" s="45"/>
      <c r="L381" s="45" t="str">
        <f>IF(K381="","",K381-#REF!)</f>
        <v/>
      </c>
      <c r="M381" s="45"/>
      <c r="N381" s="45" t="str">
        <f>IF(M381="","",#REF!+#REF!-M381)</f>
        <v/>
      </c>
      <c r="O381" s="45"/>
      <c r="P381" s="43"/>
      <c r="Q381" s="43" t="str">
        <f>IF(I381="","",#REF!)</f>
        <v/>
      </c>
      <c r="R381" s="45" t="str">
        <f t="shared" si="1891"/>
        <v/>
      </c>
      <c r="S381" s="46" t="str">
        <f t="shared" si="1892"/>
        <v/>
      </c>
      <c r="T381" s="37"/>
      <c r="U381" s="29"/>
      <c r="V381" s="52" t="str">
        <f t="shared" si="1727"/>
        <v/>
      </c>
      <c r="W381" s="67"/>
      <c r="X381" s="45" t="str">
        <f>IF(W381="","",W381-#REF!)</f>
        <v/>
      </c>
      <c r="Y381" s="45"/>
      <c r="Z381" s="45" t="str">
        <f>IF(Y381="","",Y381-#REF!)</f>
        <v/>
      </c>
      <c r="AA381" s="45"/>
      <c r="AB381" s="45" t="str">
        <f>IF(AA381="","",#REF!+#REF!-AA381)</f>
        <v/>
      </c>
      <c r="AC381" s="45"/>
      <c r="AD381" s="43"/>
      <c r="AE381" s="43" t="str">
        <f>IF(W381="","",#REF!)</f>
        <v/>
      </c>
      <c r="AF381" s="45" t="str">
        <f t="shared" si="1893"/>
        <v/>
      </c>
      <c r="AG381" s="46" t="str">
        <f t="shared" si="1894"/>
        <v/>
      </c>
      <c r="AH381" s="37"/>
      <c r="AI381" s="29"/>
      <c r="AJ381" s="52" t="str">
        <f t="shared" si="1734"/>
        <v/>
      </c>
      <c r="AK381" s="45"/>
      <c r="AL381" s="45" t="str">
        <f>IF(AK381="","",AK381-#REF!)</f>
        <v/>
      </c>
      <c r="AM381" s="45"/>
      <c r="AN381" s="45" t="str">
        <f>IF(AM381="","",AM381-#REF!)</f>
        <v/>
      </c>
      <c r="AO381" s="45"/>
      <c r="AP381" s="45" t="str">
        <f>IF(AO381="","",#REF!+#REF!-AO381)</f>
        <v/>
      </c>
      <c r="AQ381" s="45"/>
      <c r="AR381" s="43"/>
      <c r="AS381" s="43" t="str">
        <f>IF(AK381="","",#REF!)</f>
        <v/>
      </c>
      <c r="AT381" s="45" t="str">
        <f t="shared" si="1895"/>
        <v/>
      </c>
      <c r="AU381" s="46" t="str">
        <f t="shared" si="1896"/>
        <v/>
      </c>
      <c r="AV381" s="37"/>
      <c r="AW381" s="29"/>
      <c r="AX381" s="52" t="str">
        <f t="shared" si="1741"/>
        <v/>
      </c>
      <c r="AY381" s="45"/>
      <c r="AZ381" s="45" t="str">
        <f>IF(AY381="","",AY381-#REF!)</f>
        <v/>
      </c>
      <c r="BA381" s="45"/>
      <c r="BB381" s="45" t="str">
        <f>IF(BA381="","",BA381-#REF!)</f>
        <v/>
      </c>
      <c r="BC381" s="45"/>
      <c r="BD381" s="45" t="str">
        <f>IF(BC381="","",#REF!+#REF!-BC381)</f>
        <v/>
      </c>
      <c r="BE381" s="45"/>
      <c r="BF381" s="43"/>
      <c r="BG381" s="43" t="str">
        <f>IF(AY381="","",#REF!)</f>
        <v/>
      </c>
      <c r="BH381" s="45" t="str">
        <f t="shared" si="1897"/>
        <v/>
      </c>
      <c r="BI381" s="46" t="str">
        <f t="shared" si="1898"/>
        <v/>
      </c>
      <c r="BJ381" s="37"/>
      <c r="BK381" s="29"/>
      <c r="BL381" s="47"/>
      <c r="BM381" s="27">
        <v>3074</v>
      </c>
      <c r="BN381" s="45">
        <f t="shared" si="1826"/>
        <v>30</v>
      </c>
      <c r="BO381" s="27">
        <v>68</v>
      </c>
      <c r="BP381" s="45">
        <f t="shared" si="1827"/>
        <v>2</v>
      </c>
      <c r="BQ381" s="27">
        <v>14</v>
      </c>
      <c r="BR381" s="45">
        <f t="shared" si="1828"/>
        <v>1</v>
      </c>
      <c r="BS381" s="27">
        <v>-2</v>
      </c>
      <c r="BT381" s="63" t="str">
        <f t="shared" si="1829"/>
        <v>ラブブキーホルダー</v>
      </c>
      <c r="BU381" s="67">
        <f t="shared" si="1830"/>
        <v>0</v>
      </c>
      <c r="BV381" s="45">
        <f t="shared" si="1831"/>
        <v>0</v>
      </c>
      <c r="BW381" s="46">
        <f t="shared" si="1832"/>
        <v>0</v>
      </c>
      <c r="BX381" s="37" t="s">
        <v>771</v>
      </c>
      <c r="BY381" s="57"/>
      <c r="BZ381" s="47"/>
      <c r="CA381" s="27">
        <v>9034</v>
      </c>
      <c r="CB381" s="45">
        <f t="shared" si="1833"/>
        <v>27</v>
      </c>
      <c r="CC381" s="27">
        <v>442</v>
      </c>
      <c r="CD381" s="45">
        <f t="shared" si="1834"/>
        <v>0</v>
      </c>
      <c r="CE381" s="27">
        <v>32</v>
      </c>
      <c r="CF381" s="45">
        <f t="shared" si="1835"/>
        <v>0</v>
      </c>
      <c r="CG381" s="27">
        <v>0</v>
      </c>
      <c r="CH381" s="63" t="str">
        <f t="shared" si="1883"/>
        <v>ラブブマスコット</v>
      </c>
      <c r="CI381" s="67">
        <f t="shared" si="1884"/>
        <v>250</v>
      </c>
      <c r="CJ381" s="45">
        <f t="shared" si="1836"/>
        <v>0</v>
      </c>
      <c r="CK381" s="46">
        <f t="shared" si="1837"/>
        <v>0</v>
      </c>
      <c r="CL381" s="37"/>
      <c r="CM381" s="29"/>
      <c r="CN381" s="47"/>
      <c r="CO381" s="27">
        <v>3520</v>
      </c>
      <c r="CP381" s="45">
        <f t="shared" si="1838"/>
        <v>20</v>
      </c>
      <c r="CQ381" s="27">
        <v>119</v>
      </c>
      <c r="CR381" s="45">
        <f t="shared" si="1839"/>
        <v>0</v>
      </c>
      <c r="CS381" s="27">
        <v>25</v>
      </c>
      <c r="CT381" s="45">
        <f t="shared" si="1840"/>
        <v>0</v>
      </c>
      <c r="CU381" s="27">
        <v>0</v>
      </c>
      <c r="CV381" s="63" t="str">
        <f t="shared" si="1841"/>
        <v>ラブブキーホルダー</v>
      </c>
      <c r="CW381" s="67">
        <f t="shared" si="1842"/>
        <v>200</v>
      </c>
      <c r="CX381" s="45">
        <f t="shared" si="1843"/>
        <v>0</v>
      </c>
      <c r="CY381" s="46">
        <f t="shared" si="1844"/>
        <v>0</v>
      </c>
      <c r="CZ381" s="37"/>
      <c r="DA381" s="29"/>
      <c r="DB381" s="52" t="str">
        <f t="shared" si="1748"/>
        <v/>
      </c>
      <c r="DC381" s="45"/>
      <c r="DD381" s="45" t="str">
        <f>IF(DC381="","",DC381-#REF!)</f>
        <v/>
      </c>
      <c r="DE381" s="45"/>
      <c r="DF381" s="45" t="str">
        <f>IF(DE381="","",DE381-#REF!)</f>
        <v/>
      </c>
      <c r="DG381" s="45"/>
      <c r="DH381" s="45" t="str">
        <f>IF(DG381="","",#REF!+#REF!-DG381)</f>
        <v/>
      </c>
      <c r="DI381" s="45"/>
      <c r="DJ381" s="43"/>
      <c r="DK381" s="43" t="str">
        <f>IF(DC381="","",#REF!)</f>
        <v/>
      </c>
      <c r="DL381" s="45" t="str">
        <f t="shared" si="1899"/>
        <v/>
      </c>
      <c r="DM381" s="46" t="str">
        <f t="shared" si="1900"/>
        <v/>
      </c>
      <c r="DN381" s="37"/>
      <c r="DO381" s="29"/>
      <c r="DP381" s="52" t="str">
        <f t="shared" si="1755"/>
        <v/>
      </c>
      <c r="DQ381" s="45"/>
      <c r="DR381" s="45" t="str">
        <f>IF(DQ381="","",DQ381-#REF!)</f>
        <v/>
      </c>
      <c r="DS381" s="45"/>
      <c r="DT381" s="45" t="str">
        <f>IF(DS381="","",DS381-#REF!)</f>
        <v/>
      </c>
      <c r="DU381" s="45"/>
      <c r="DV381" s="45" t="str">
        <f>IF(DU381="","",#REF!+#REF!-DU381)</f>
        <v/>
      </c>
      <c r="DW381" s="45"/>
      <c r="DX381" s="43"/>
      <c r="DY381" s="43" t="str">
        <f>IF(DQ381="","",#REF!)</f>
        <v/>
      </c>
      <c r="DZ381" s="45" t="str">
        <f t="shared" si="1901"/>
        <v/>
      </c>
      <c r="EA381" s="46" t="str">
        <f t="shared" si="1902"/>
        <v/>
      </c>
      <c r="EB381" s="37"/>
      <c r="ED381" s="52" t="str">
        <f t="shared" si="1762"/>
        <v/>
      </c>
      <c r="EE381" s="45"/>
      <c r="EF381" s="45" t="str">
        <f>IF(EE381="","",EE381-#REF!)</f>
        <v/>
      </c>
      <c r="EG381" s="45"/>
      <c r="EH381" s="45" t="str">
        <f>IF(EG381="","",EG381-#REF!)</f>
        <v/>
      </c>
      <c r="EI381" s="45"/>
      <c r="EJ381" s="45" t="str">
        <f>IF(EI381="","",#REF!+#REF!-EI381)</f>
        <v/>
      </c>
      <c r="EK381" s="45"/>
      <c r="EL381" s="43"/>
      <c r="EM381" s="43" t="str">
        <f>IF(EE381="","",#REF!)</f>
        <v/>
      </c>
      <c r="EN381" s="45" t="str">
        <f t="shared" si="1903"/>
        <v/>
      </c>
      <c r="EO381" s="46" t="str">
        <f t="shared" si="1904"/>
        <v/>
      </c>
      <c r="EP381" s="37"/>
      <c r="ER381" s="52" t="str">
        <f t="shared" si="1769"/>
        <v/>
      </c>
      <c r="ES381" s="45"/>
      <c r="ET381" s="45" t="str">
        <f>IF(ES381="","",ES381-#REF!)</f>
        <v/>
      </c>
      <c r="EU381" s="45"/>
      <c r="EV381" s="45" t="str">
        <f>IF(EU381="","",EU381-#REF!)</f>
        <v/>
      </c>
      <c r="EW381" s="45"/>
      <c r="EX381" s="45" t="str">
        <f>IF(EW381="","",#REF!+#REF!-EW381)</f>
        <v/>
      </c>
      <c r="EY381" s="45"/>
      <c r="EZ381" s="43"/>
      <c r="FA381" s="43" t="str">
        <f>IF(ES381="","",#REF!)</f>
        <v/>
      </c>
      <c r="FB381" s="45" t="str">
        <f t="shared" si="1905"/>
        <v/>
      </c>
      <c r="FC381" s="46" t="str">
        <f t="shared" si="1906"/>
        <v/>
      </c>
      <c r="FD381" s="37"/>
      <c r="FF381" s="52" t="str">
        <f t="shared" si="1776"/>
        <v/>
      </c>
      <c r="FG381" s="45"/>
      <c r="FH381" s="45" t="str">
        <f>IF(FG381="","",FG381-#REF!)</f>
        <v/>
      </c>
      <c r="FI381" s="45"/>
      <c r="FJ381" s="45" t="str">
        <f>IF(FI381="","",FI381-#REF!)</f>
        <v/>
      </c>
      <c r="FK381" s="45"/>
      <c r="FL381" s="45" t="str">
        <f>IF(FK381="","",#REF!+#REF!-FK381)</f>
        <v/>
      </c>
      <c r="FM381" s="45"/>
      <c r="FN381" s="43"/>
      <c r="FO381" s="43" t="str">
        <f>IF(FG381="","",#REF!)</f>
        <v/>
      </c>
      <c r="FP381" s="45" t="str">
        <f t="shared" si="1907"/>
        <v/>
      </c>
      <c r="FQ381" s="46" t="str">
        <f t="shared" si="1908"/>
        <v/>
      </c>
      <c r="FR381" s="37"/>
      <c r="FS381" s="29"/>
      <c r="FT381" s="52" t="str">
        <f t="shared" si="1783"/>
        <v/>
      </c>
      <c r="FU381" s="45"/>
      <c r="FV381" s="45" t="str">
        <f>IF(FU381="","",FU381-#REF!)</f>
        <v/>
      </c>
      <c r="FW381" s="45"/>
      <c r="FX381" s="45" t="str">
        <f>IF(FW381="","",FW381-#REF!)</f>
        <v/>
      </c>
      <c r="FY381" s="45"/>
      <c r="FZ381" s="45" t="str">
        <f>IF(FY381="","",#REF!+#REF!-FY381)</f>
        <v/>
      </c>
      <c r="GA381" s="45"/>
      <c r="GB381" s="43"/>
      <c r="GC381" s="43" t="str">
        <f>IF(FU381="","",#REF!)</f>
        <v/>
      </c>
      <c r="GD381" s="45" t="str">
        <f t="shared" si="1909"/>
        <v/>
      </c>
      <c r="GE381" s="46" t="str">
        <f t="shared" si="1910"/>
        <v/>
      </c>
      <c r="GF381" s="37"/>
      <c r="GH381" s="52" t="str">
        <f t="shared" si="1790"/>
        <v/>
      </c>
      <c r="GI381" s="45"/>
      <c r="GJ381" s="45" t="str">
        <f>IF(GI381="","",GI381-#REF!)</f>
        <v/>
      </c>
      <c r="GK381" s="45"/>
      <c r="GL381" s="45" t="str">
        <f>IF(GK381="","",GK381-#REF!)</f>
        <v/>
      </c>
      <c r="GM381" s="45"/>
      <c r="GN381" s="45" t="str">
        <f>IF(GM381="","",#REF!+#REF!-GM381)</f>
        <v/>
      </c>
      <c r="GO381" s="45"/>
      <c r="GP381" s="43"/>
      <c r="GQ381" s="43" t="str">
        <f>IF(GI381="","",#REF!)</f>
        <v/>
      </c>
      <c r="GR381" s="45" t="str">
        <f t="shared" si="1911"/>
        <v/>
      </c>
      <c r="GS381" s="46" t="str">
        <f t="shared" si="1912"/>
        <v/>
      </c>
      <c r="GT381" s="37"/>
      <c r="GU381" s="61"/>
      <c r="GV381" s="47"/>
      <c r="GW381" s="200"/>
      <c r="GX381" s="27"/>
      <c r="GY381" s="45" t="str">
        <f t="shared" si="1845"/>
        <v/>
      </c>
      <c r="GZ381" s="27"/>
      <c r="HA381" s="45" t="str">
        <f t="shared" si="1846"/>
        <v/>
      </c>
      <c r="HB381" s="27">
        <v>10</v>
      </c>
      <c r="HC381" s="45">
        <f t="shared" si="1847"/>
        <v>1</v>
      </c>
      <c r="HD381" s="27">
        <v>0</v>
      </c>
      <c r="HE381" s="63" t="str">
        <f>IF(GX379="","",HE377)</f>
        <v>アンパンおべんとパズル</v>
      </c>
      <c r="HF381" s="67">
        <f>IF(GX379="","",HF377)</f>
        <v>1100</v>
      </c>
      <c r="HG381" s="45">
        <f t="shared" si="1848"/>
        <v>1100</v>
      </c>
      <c r="HH381" s="46">
        <f>IF(HC381="","",HG381/(GY380*100))</f>
        <v>3.873239436619718E-2</v>
      </c>
      <c r="HI381" s="37"/>
      <c r="HK381" s="47"/>
      <c r="HL381" s="27">
        <v>1671</v>
      </c>
      <c r="HM381" s="45">
        <f t="shared" si="1849"/>
        <v>64</v>
      </c>
      <c r="HN381" s="27">
        <v>42</v>
      </c>
      <c r="HO381" s="45">
        <f t="shared" si="1850"/>
        <v>2</v>
      </c>
      <c r="HP381" s="27">
        <v>30</v>
      </c>
      <c r="HQ381" s="45">
        <f t="shared" si="1851"/>
        <v>2</v>
      </c>
      <c r="HR381" s="27">
        <v>6</v>
      </c>
      <c r="HS381" s="63" t="str">
        <f t="shared" si="1852"/>
        <v>ゲームアーク</v>
      </c>
      <c r="HT381" s="67">
        <f t="shared" si="1853"/>
        <v>600</v>
      </c>
      <c r="HU381" s="45">
        <f t="shared" si="1854"/>
        <v>1200</v>
      </c>
      <c r="HV381" s="46">
        <f t="shared" si="1855"/>
        <v>0.1875</v>
      </c>
      <c r="HW381" s="37"/>
      <c r="HX381" s="360"/>
      <c r="HY381" s="47"/>
      <c r="HZ381" s="27">
        <v>6746</v>
      </c>
      <c r="IA381" s="45">
        <f t="shared" si="1856"/>
        <v>86</v>
      </c>
      <c r="IB381" s="27">
        <v>159</v>
      </c>
      <c r="IC381" s="45">
        <f t="shared" si="1857"/>
        <v>7</v>
      </c>
      <c r="ID381" s="27">
        <v>27</v>
      </c>
      <c r="IE381" s="45">
        <f t="shared" si="1858"/>
        <v>7</v>
      </c>
      <c r="IF381" s="27">
        <v>12</v>
      </c>
      <c r="IG381" s="63" t="str">
        <f t="shared" si="1887"/>
        <v>ラブブマスコット</v>
      </c>
      <c r="IH381" s="67">
        <f t="shared" si="1888"/>
        <v>250</v>
      </c>
      <c r="II381" s="45">
        <f t="shared" si="1860"/>
        <v>1750</v>
      </c>
      <c r="IJ381" s="46">
        <f t="shared" si="1861"/>
        <v>0.20348837209302326</v>
      </c>
      <c r="IK381" s="37"/>
      <c r="IL381" s="29"/>
      <c r="IM381" s="47"/>
      <c r="IN381" s="27">
        <v>4807</v>
      </c>
      <c r="IO381" s="45">
        <f t="shared" si="1862"/>
        <v>29</v>
      </c>
      <c r="IP381" s="27">
        <v>327</v>
      </c>
      <c r="IQ381" s="45">
        <f t="shared" si="1863"/>
        <v>4</v>
      </c>
      <c r="IR381" s="27">
        <v>94</v>
      </c>
      <c r="IS381" s="45">
        <f t="shared" si="1864"/>
        <v>4</v>
      </c>
      <c r="IT381" s="27">
        <v>0</v>
      </c>
      <c r="IU381" s="63" t="str">
        <f t="shared" si="1865"/>
        <v>アングリーキーホルダー</v>
      </c>
      <c r="IV381" s="67">
        <f t="shared" si="1866"/>
        <v>200</v>
      </c>
      <c r="IW381" s="45">
        <f t="shared" si="1867"/>
        <v>800</v>
      </c>
      <c r="IX381" s="46">
        <f t="shared" si="1868"/>
        <v>0.27586206896551724</v>
      </c>
      <c r="IY381" s="37"/>
      <c r="IZ381" s="61"/>
      <c r="JA381" s="47"/>
      <c r="JB381" s="27">
        <v>8094</v>
      </c>
      <c r="JC381" s="45">
        <f t="shared" si="1869"/>
        <v>89</v>
      </c>
      <c r="JD381" s="27">
        <v>468</v>
      </c>
      <c r="JE381" s="45">
        <f t="shared" si="1870"/>
        <v>5</v>
      </c>
      <c r="JF381" s="27">
        <v>74</v>
      </c>
      <c r="JG381" s="45">
        <f t="shared" si="1871"/>
        <v>5</v>
      </c>
      <c r="JH381" s="27">
        <v>20</v>
      </c>
      <c r="JI381" s="63" t="str">
        <f t="shared" si="1872"/>
        <v>AIモンスターラバー</v>
      </c>
      <c r="JJ381" s="67">
        <f t="shared" si="1873"/>
        <v>250</v>
      </c>
      <c r="JK381" s="45">
        <f t="shared" si="1874"/>
        <v>1250</v>
      </c>
      <c r="JL381" s="46">
        <f t="shared" si="1875"/>
        <v>0.1404494382022472</v>
      </c>
      <c r="JM381" s="37"/>
      <c r="JN381" s="29"/>
      <c r="JO381" s="47"/>
      <c r="JP381" s="27">
        <v>6414</v>
      </c>
      <c r="JQ381" s="45">
        <f t="shared" si="1876"/>
        <v>11</v>
      </c>
      <c r="JR381" s="27">
        <v>298</v>
      </c>
      <c r="JS381" s="45">
        <f t="shared" si="1877"/>
        <v>0</v>
      </c>
      <c r="JT381" s="27">
        <v>14</v>
      </c>
      <c r="JU381" s="45">
        <f t="shared" si="1878"/>
        <v>0</v>
      </c>
      <c r="JV381" s="27">
        <v>0</v>
      </c>
      <c r="JW381" s="63" t="str">
        <f t="shared" si="1879"/>
        <v>サンリオホワイトマスコット</v>
      </c>
      <c r="JX381" s="67">
        <f t="shared" si="1880"/>
        <v>660</v>
      </c>
      <c r="JY381" s="45">
        <f t="shared" si="1881"/>
        <v>0</v>
      </c>
      <c r="JZ381" s="46">
        <f t="shared" si="1882"/>
        <v>0</v>
      </c>
      <c r="KA381" s="37"/>
      <c r="KB381" s="51"/>
      <c r="KC381" s="47"/>
      <c r="KD381" s="27">
        <v>12838</v>
      </c>
      <c r="KE381" s="45">
        <f>IF(KD381="","",KD381-KD377)</f>
        <v>43</v>
      </c>
      <c r="KF381" s="27">
        <v>644</v>
      </c>
      <c r="KG381" s="45">
        <f>IF(KF381="","",KF381-KF377)</f>
        <v>6</v>
      </c>
      <c r="KH381" s="27">
        <v>14</v>
      </c>
      <c r="KI381" s="45">
        <f>IF(KH381="","",KH377+KJ377-KH381)</f>
        <v>6</v>
      </c>
      <c r="KJ381" s="27">
        <v>0</v>
      </c>
      <c r="KK381" s="63" t="s">
        <v>762</v>
      </c>
      <c r="KL381" s="67">
        <f>IF(KE381="","",KL377)</f>
        <v>0</v>
      </c>
      <c r="KM381" s="45">
        <f>IF(KH381="","",KI381*KL381)</f>
        <v>0</v>
      </c>
      <c r="KN381" s="46">
        <f>IF(KI381="","",KM381/(KE381*100))</f>
        <v>0</v>
      </c>
      <c r="KO381" s="37" t="s">
        <v>770</v>
      </c>
      <c r="KP381" s="29"/>
      <c r="KQ381" s="47"/>
      <c r="KR381" s="27">
        <v>2535</v>
      </c>
      <c r="KS381" s="45">
        <f>IF(KR381="","",KR381-KR377)</f>
        <v>55</v>
      </c>
      <c r="KT381" s="27">
        <v>109</v>
      </c>
      <c r="KU381" s="45">
        <f>IF(KT381="","",KT381-KT377)</f>
        <v>1</v>
      </c>
      <c r="KV381" s="27">
        <v>33</v>
      </c>
      <c r="KW381" s="45">
        <f>IF(KV381="","",KV377+KX377-KV381)</f>
        <v>1</v>
      </c>
      <c r="KX381" s="27">
        <v>0</v>
      </c>
      <c r="KY381" s="63" t="str">
        <f>IF(KR381="","",KY377)</f>
        <v>ゲームアーク</v>
      </c>
      <c r="KZ381" s="67">
        <f>IF(KS381="","",KZ377)</f>
        <v>500</v>
      </c>
      <c r="LA381" s="45">
        <f>IF(KV381="","",KW381*KZ381)</f>
        <v>500</v>
      </c>
      <c r="LB381" s="46">
        <f>IF(KW381="","",LA381/(KS381*100))</f>
        <v>9.0909090909090912E-2</v>
      </c>
      <c r="LC381" s="37"/>
      <c r="LD381" s="29"/>
      <c r="LE381" s="52">
        <f>IF(A369="","",A369)</f>
        <v>46026</v>
      </c>
      <c r="LF381" s="43">
        <v>70695</v>
      </c>
      <c r="LG381" s="86">
        <f>IF(LF381="","",LF381-LF378)</f>
        <v>126</v>
      </c>
      <c r="LH381" s="43">
        <v>445</v>
      </c>
      <c r="LI381" s="43">
        <f t="shared" si="1885"/>
        <v>0</v>
      </c>
      <c r="LJ381" s="43">
        <v>2</v>
      </c>
      <c r="LK381" s="87">
        <f t="shared" ref="LK381:LK383" si="1921">IF(LJ381="","",LJ378+LL378-LJ381)</f>
        <v>0</v>
      </c>
      <c r="LL381" s="43"/>
      <c r="LM381" s="65" t="str">
        <f>IF(LF381="","",LM378)</f>
        <v>スヌーピーぬいぐるみ、コキンちゃん</v>
      </c>
      <c r="LN381" s="48">
        <f>IF(LG381="","",LN378)</f>
        <v>1000</v>
      </c>
      <c r="LO381" s="87">
        <f t="shared" si="1825"/>
        <v>0</v>
      </c>
      <c r="LP381" s="53"/>
      <c r="LQ381" s="37"/>
      <c r="LR381" s="29"/>
      <c r="LS381" s="52" t="str">
        <f t="shared" si="1797"/>
        <v/>
      </c>
      <c r="LT381" s="45"/>
      <c r="LU381" s="45" t="str">
        <f>IF(LT381="","",LT381-#REF!)</f>
        <v/>
      </c>
      <c r="LV381" s="45"/>
      <c r="LW381" s="45" t="str">
        <f>IF(LV381="","",LV381-#REF!)</f>
        <v/>
      </c>
      <c r="LX381" s="45"/>
      <c r="LY381" s="45" t="str">
        <f>IF(LX381="","",#REF!+#REF!-LX381)</f>
        <v/>
      </c>
      <c r="LZ381" s="45"/>
      <c r="MA381" s="43"/>
      <c r="MB381" s="43" t="str">
        <f>IF(LT381="","",#REF!)</f>
        <v/>
      </c>
      <c r="MC381" s="45" t="str">
        <f t="shared" si="1913"/>
        <v/>
      </c>
      <c r="MD381" s="46" t="str">
        <f t="shared" si="1914"/>
        <v/>
      </c>
      <c r="ME381" s="37"/>
      <c r="MF381" s="29"/>
      <c r="MG381" s="52" t="str">
        <f t="shared" si="1804"/>
        <v/>
      </c>
      <c r="MH381" s="45"/>
      <c r="MI381" s="45" t="str">
        <f>IF(MH381="","",MH381-#REF!)</f>
        <v/>
      </c>
      <c r="MJ381" s="45"/>
      <c r="MK381" s="45" t="str">
        <f>IF(MJ381="","",MJ381-#REF!)</f>
        <v/>
      </c>
      <c r="ML381" s="45"/>
      <c r="MM381" s="45" t="str">
        <f>IF(ML381="","",#REF!+#REF!-ML381)</f>
        <v/>
      </c>
      <c r="MN381" s="45"/>
      <c r="MO381" s="43"/>
      <c r="MP381" s="43" t="str">
        <f>IF(MH381="","",#REF!)</f>
        <v/>
      </c>
      <c r="MQ381" s="45" t="str">
        <f t="shared" si="1915"/>
        <v/>
      </c>
      <c r="MR381" s="46" t="str">
        <f t="shared" si="1916"/>
        <v/>
      </c>
      <c r="MS381" s="37"/>
      <c r="MT381" s="29"/>
      <c r="MU381" s="52" t="str">
        <f t="shared" si="1811"/>
        <v/>
      </c>
      <c r="MV381" s="45"/>
      <c r="MW381" s="45" t="str">
        <f>IF(MV381="","",MV381-#REF!)</f>
        <v/>
      </c>
      <c r="MX381" s="45"/>
      <c r="MY381" s="45" t="str">
        <f>IF(MX381="","",MX381-#REF!)</f>
        <v/>
      </c>
      <c r="MZ381" s="45"/>
      <c r="NA381" s="45" t="str">
        <f>IF(MZ381="","",#REF!+#REF!-MZ381)</f>
        <v/>
      </c>
      <c r="NB381" s="45"/>
      <c r="NC381" s="43"/>
      <c r="ND381" s="43" t="str">
        <f>IF(MV381="","",#REF!)</f>
        <v/>
      </c>
      <c r="NE381" s="45" t="str">
        <f t="shared" si="1917"/>
        <v/>
      </c>
      <c r="NF381" s="46" t="str">
        <f t="shared" si="1918"/>
        <v/>
      </c>
      <c r="NG381" s="37"/>
      <c r="NH381" s="29"/>
      <c r="NI381" s="52" t="str">
        <f t="shared" si="1818"/>
        <v/>
      </c>
      <c r="NJ381" s="45"/>
      <c r="NK381" s="45" t="str">
        <f>IF(NJ381="","",NJ381-#REF!)</f>
        <v/>
      </c>
      <c r="NL381" s="45"/>
      <c r="NM381" s="45" t="str">
        <f>IF(NL381="","",NL381-#REF!)</f>
        <v/>
      </c>
      <c r="NN381" s="45"/>
      <c r="NO381" s="45" t="str">
        <f>IF(NN381="","",#REF!+#REF!-NN381)</f>
        <v/>
      </c>
      <c r="NP381" s="45"/>
      <c r="NQ381" s="43"/>
      <c r="NR381" s="43" t="str">
        <f>IF(NJ381="","",#REF!)</f>
        <v/>
      </c>
      <c r="NS381" s="45" t="str">
        <f t="shared" si="1919"/>
        <v/>
      </c>
      <c r="NT381" s="46" t="str">
        <f t="shared" si="1920"/>
        <v/>
      </c>
      <c r="NU381" s="37"/>
    </row>
    <row r="382" spans="1:385" ht="15" customHeight="1" thickBot="1" x14ac:dyDescent="0.3">
      <c r="A382" s="38"/>
      <c r="B382" s="39"/>
      <c r="C382" s="40"/>
      <c r="D382" s="40"/>
      <c r="E382" s="41"/>
      <c r="F382" s="41"/>
      <c r="G382" s="40"/>
      <c r="H382" s="42"/>
      <c r="I382" s="45"/>
      <c r="J382" s="45" t="str">
        <f>IF(I382="","",I382-I381)</f>
        <v/>
      </c>
      <c r="K382" s="45"/>
      <c r="L382" s="45" t="str">
        <f>IF(K382="","",K382-K381)</f>
        <v/>
      </c>
      <c r="M382" s="45"/>
      <c r="N382" s="45" t="str">
        <f>IF(M382="","",M381+O381-M382)</f>
        <v/>
      </c>
      <c r="O382" s="45"/>
      <c r="P382" s="43"/>
      <c r="Q382" s="43" t="str">
        <f>IF(I382="","",Q381)</f>
        <v/>
      </c>
      <c r="R382" s="45" t="str">
        <f t="shared" si="1891"/>
        <v/>
      </c>
      <c r="S382" s="46" t="str">
        <f t="shared" si="1892"/>
        <v/>
      </c>
      <c r="T382" s="37"/>
      <c r="U382" s="29"/>
      <c r="V382" s="52" t="str">
        <f t="shared" si="1727"/>
        <v/>
      </c>
      <c r="W382" s="67"/>
      <c r="X382" s="45" t="str">
        <f>IF(W382="","",W382-W381)</f>
        <v/>
      </c>
      <c r="Y382" s="45"/>
      <c r="Z382" s="45" t="str">
        <f>IF(Y382="","",Y382-Y381)</f>
        <v/>
      </c>
      <c r="AA382" s="45"/>
      <c r="AB382" s="45" t="str">
        <f>IF(AA382="","",AA381+AC381-AA382)</f>
        <v/>
      </c>
      <c r="AC382" s="45"/>
      <c r="AD382" s="43"/>
      <c r="AE382" s="43" t="str">
        <f>IF(W382="","",AE381)</f>
        <v/>
      </c>
      <c r="AF382" s="45" t="str">
        <f t="shared" si="1893"/>
        <v/>
      </c>
      <c r="AG382" s="46" t="str">
        <f t="shared" si="1894"/>
        <v/>
      </c>
      <c r="AH382" s="37"/>
      <c r="AI382" s="29"/>
      <c r="AJ382" s="52" t="str">
        <f t="shared" si="1734"/>
        <v/>
      </c>
      <c r="AK382" s="45"/>
      <c r="AL382" s="45" t="str">
        <f>IF(AK382="","",AK382-AK381)</f>
        <v/>
      </c>
      <c r="AM382" s="45"/>
      <c r="AN382" s="45" t="str">
        <f>IF(AM382="","",AM382-AM381)</f>
        <v/>
      </c>
      <c r="AO382" s="45"/>
      <c r="AP382" s="45" t="str">
        <f>IF(AO382="","",AO381+AQ381-AO382)</f>
        <v/>
      </c>
      <c r="AQ382" s="45"/>
      <c r="AR382" s="43"/>
      <c r="AS382" s="43" t="str">
        <f>IF(AK382="","",AS381)</f>
        <v/>
      </c>
      <c r="AT382" s="45" t="str">
        <f t="shared" si="1895"/>
        <v/>
      </c>
      <c r="AU382" s="46" t="str">
        <f t="shared" si="1896"/>
        <v/>
      </c>
      <c r="AV382" s="37"/>
      <c r="AW382" s="29"/>
      <c r="AX382" s="52" t="str">
        <f t="shared" si="1741"/>
        <v/>
      </c>
      <c r="AY382" s="45"/>
      <c r="AZ382" s="45" t="str">
        <f>IF(AY382="","",AY382-AY381)</f>
        <v/>
      </c>
      <c r="BA382" s="45"/>
      <c r="BB382" s="45" t="str">
        <f>IF(BA382="","",BA382-BA381)</f>
        <v/>
      </c>
      <c r="BC382" s="45"/>
      <c r="BD382" s="45" t="str">
        <f>IF(BC382="","",BC381+BE381-BC382)</f>
        <v/>
      </c>
      <c r="BE382" s="45"/>
      <c r="BF382" s="43"/>
      <c r="BG382" s="43" t="str">
        <f>IF(AY382="","",BG381)</f>
        <v/>
      </c>
      <c r="BH382" s="45" t="str">
        <f t="shared" si="1897"/>
        <v/>
      </c>
      <c r="BI382" s="46" t="str">
        <f t="shared" si="1898"/>
        <v/>
      </c>
      <c r="BJ382" s="37"/>
      <c r="BK382" s="29"/>
      <c r="BL382" s="75"/>
      <c r="BM382" s="76">
        <v>2063</v>
      </c>
      <c r="BN382" s="76">
        <f t="shared" si="1826"/>
        <v>38</v>
      </c>
      <c r="BO382" s="76">
        <v>10</v>
      </c>
      <c r="BP382" s="76">
        <f t="shared" si="1827"/>
        <v>1</v>
      </c>
      <c r="BQ382" s="76">
        <v>17</v>
      </c>
      <c r="BR382" s="76">
        <f t="shared" si="1828"/>
        <v>1</v>
      </c>
      <c r="BS382" s="76">
        <v>0</v>
      </c>
      <c r="BT382" s="78" t="str">
        <f t="shared" si="1829"/>
        <v>ラブブキーホルダー大きめ</v>
      </c>
      <c r="BU382" s="79">
        <f t="shared" si="1830"/>
        <v>400</v>
      </c>
      <c r="BV382" s="76">
        <f t="shared" si="1831"/>
        <v>400</v>
      </c>
      <c r="BW382" s="80">
        <f t="shared" si="1832"/>
        <v>0.10526315789473684</v>
      </c>
      <c r="BX382" s="37"/>
      <c r="BY382" s="57"/>
      <c r="BZ382" s="75"/>
      <c r="CA382" s="76">
        <v>6972</v>
      </c>
      <c r="CB382" s="76">
        <f t="shared" si="1833"/>
        <v>4</v>
      </c>
      <c r="CC382" s="76">
        <v>391</v>
      </c>
      <c r="CD382" s="76">
        <f t="shared" si="1834"/>
        <v>0</v>
      </c>
      <c r="CE382" s="76">
        <v>80</v>
      </c>
      <c r="CF382" s="76">
        <f t="shared" si="1835"/>
        <v>2</v>
      </c>
      <c r="CG382" s="76">
        <v>0</v>
      </c>
      <c r="CH382" s="78" t="str">
        <f t="shared" si="1883"/>
        <v>アングリーキーホルダー</v>
      </c>
      <c r="CI382" s="79">
        <f t="shared" si="1884"/>
        <v>198</v>
      </c>
      <c r="CJ382" s="76">
        <f t="shared" si="1836"/>
        <v>396</v>
      </c>
      <c r="CK382" s="80">
        <f t="shared" si="1837"/>
        <v>0.99</v>
      </c>
      <c r="CL382" s="37"/>
      <c r="CM382" s="29"/>
      <c r="CN382" s="75"/>
      <c r="CO382" s="76">
        <v>2551</v>
      </c>
      <c r="CP382" s="76">
        <f t="shared" si="1838"/>
        <v>27</v>
      </c>
      <c r="CQ382" s="76">
        <v>100</v>
      </c>
      <c r="CR382" s="76">
        <f t="shared" si="1839"/>
        <v>5</v>
      </c>
      <c r="CS382" s="76">
        <v>75</v>
      </c>
      <c r="CT382" s="76">
        <f t="shared" si="1840"/>
        <v>6</v>
      </c>
      <c r="CU382" s="76">
        <v>20</v>
      </c>
      <c r="CV382" s="78" t="str">
        <f t="shared" si="1841"/>
        <v>AIラバーキーホルダー</v>
      </c>
      <c r="CW382" s="79">
        <f t="shared" si="1842"/>
        <v>198</v>
      </c>
      <c r="CX382" s="76">
        <f t="shared" si="1843"/>
        <v>1188</v>
      </c>
      <c r="CY382" s="80">
        <f t="shared" si="1844"/>
        <v>0.44</v>
      </c>
      <c r="CZ382" s="37"/>
      <c r="DA382" s="29"/>
      <c r="DB382" s="52" t="str">
        <f t="shared" si="1748"/>
        <v/>
      </c>
      <c r="DC382" s="45"/>
      <c r="DD382" s="45" t="str">
        <f>IF(DC382="","",DC382-DC381)</f>
        <v/>
      </c>
      <c r="DE382" s="45"/>
      <c r="DF382" s="45" t="str">
        <f>IF(DE382="","",DE382-DE381)</f>
        <v/>
      </c>
      <c r="DG382" s="45"/>
      <c r="DH382" s="45" t="str">
        <f>IF(DG382="","",DG381+DI381-DG382)</f>
        <v/>
      </c>
      <c r="DI382" s="45"/>
      <c r="DJ382" s="43"/>
      <c r="DK382" s="43" t="str">
        <f>IF(DC382="","",DK381)</f>
        <v/>
      </c>
      <c r="DL382" s="45" t="str">
        <f t="shared" si="1899"/>
        <v/>
      </c>
      <c r="DM382" s="46" t="str">
        <f t="shared" si="1900"/>
        <v/>
      </c>
      <c r="DN382" s="37"/>
      <c r="DO382" s="29"/>
      <c r="DP382" s="52" t="str">
        <f t="shared" si="1755"/>
        <v/>
      </c>
      <c r="DQ382" s="45"/>
      <c r="DR382" s="45" t="str">
        <f>IF(DQ382="","",DQ382-DQ381)</f>
        <v/>
      </c>
      <c r="DS382" s="45"/>
      <c r="DT382" s="45" t="str">
        <f>IF(DS382="","",DS382-DS381)</f>
        <v/>
      </c>
      <c r="DU382" s="45"/>
      <c r="DV382" s="45" t="str">
        <f>IF(DU382="","",DU381+DW381-DU382)</f>
        <v/>
      </c>
      <c r="DW382" s="45"/>
      <c r="DX382" s="43"/>
      <c r="DY382" s="43" t="str">
        <f>IF(DQ382="","",DY381)</f>
        <v/>
      </c>
      <c r="DZ382" s="45" t="str">
        <f t="shared" si="1901"/>
        <v/>
      </c>
      <c r="EA382" s="46" t="str">
        <f t="shared" si="1902"/>
        <v/>
      </c>
      <c r="EB382" s="37"/>
      <c r="ED382" s="52" t="str">
        <f t="shared" si="1762"/>
        <v/>
      </c>
      <c r="EE382" s="45"/>
      <c r="EF382" s="45" t="str">
        <f>IF(EE382="","",EE382-EE381)</f>
        <v/>
      </c>
      <c r="EG382" s="45"/>
      <c r="EH382" s="45" t="str">
        <f>IF(EG382="","",EG382-EG381)</f>
        <v/>
      </c>
      <c r="EI382" s="45"/>
      <c r="EJ382" s="45" t="str">
        <f>IF(EI382="","",EI381+EK381-EI382)</f>
        <v/>
      </c>
      <c r="EK382" s="45"/>
      <c r="EL382" s="43"/>
      <c r="EM382" s="43" t="str">
        <f>IF(EE382="","",EM381)</f>
        <v/>
      </c>
      <c r="EN382" s="45" t="str">
        <f t="shared" si="1903"/>
        <v/>
      </c>
      <c r="EO382" s="46" t="str">
        <f t="shared" si="1904"/>
        <v/>
      </c>
      <c r="EP382" s="37"/>
      <c r="ER382" s="52" t="str">
        <f t="shared" si="1769"/>
        <v/>
      </c>
      <c r="ES382" s="45"/>
      <c r="ET382" s="45" t="str">
        <f>IF(ES382="","",ES382-ES381)</f>
        <v/>
      </c>
      <c r="EU382" s="45"/>
      <c r="EV382" s="45" t="str">
        <f>IF(EU382="","",EU382-EU381)</f>
        <v/>
      </c>
      <c r="EW382" s="45"/>
      <c r="EX382" s="45" t="str">
        <f>IF(EW382="","",EW381+EY381-EW382)</f>
        <v/>
      </c>
      <c r="EY382" s="45"/>
      <c r="EZ382" s="43"/>
      <c r="FA382" s="43" t="str">
        <f>IF(ES382="","",FA381)</f>
        <v/>
      </c>
      <c r="FB382" s="45" t="str">
        <f t="shared" si="1905"/>
        <v/>
      </c>
      <c r="FC382" s="46" t="str">
        <f t="shared" si="1906"/>
        <v/>
      </c>
      <c r="FD382" s="37"/>
      <c r="FF382" s="52" t="str">
        <f t="shared" si="1776"/>
        <v/>
      </c>
      <c r="FG382" s="45"/>
      <c r="FH382" s="45" t="str">
        <f>IF(FG382="","",FG382-FG381)</f>
        <v/>
      </c>
      <c r="FI382" s="45"/>
      <c r="FJ382" s="45" t="str">
        <f>IF(FI382="","",FI382-FI381)</f>
        <v/>
      </c>
      <c r="FK382" s="45"/>
      <c r="FL382" s="45" t="str">
        <f>IF(FK382="","",FK381+FM381-FK382)</f>
        <v/>
      </c>
      <c r="FM382" s="45"/>
      <c r="FN382" s="43"/>
      <c r="FO382" s="43" t="str">
        <f>IF(FG382="","",FO381)</f>
        <v/>
      </c>
      <c r="FP382" s="45" t="str">
        <f t="shared" si="1907"/>
        <v/>
      </c>
      <c r="FQ382" s="46" t="str">
        <f t="shared" si="1908"/>
        <v/>
      </c>
      <c r="FR382" s="37"/>
      <c r="FS382" s="29"/>
      <c r="FT382" s="52" t="str">
        <f t="shared" si="1783"/>
        <v/>
      </c>
      <c r="FU382" s="45"/>
      <c r="FV382" s="45" t="str">
        <f>IF(FU382="","",FU382-FU381)</f>
        <v/>
      </c>
      <c r="FW382" s="45"/>
      <c r="FX382" s="45" t="str">
        <f>IF(FW382="","",FW382-FW381)</f>
        <v/>
      </c>
      <c r="FY382" s="45"/>
      <c r="FZ382" s="45" t="str">
        <f>IF(FY382="","",FY381+GA381-FY382)</f>
        <v/>
      </c>
      <c r="GA382" s="45"/>
      <c r="GB382" s="43"/>
      <c r="GC382" s="43" t="str">
        <f>IF(FU382="","",GC381)</f>
        <v/>
      </c>
      <c r="GD382" s="45" t="str">
        <f t="shared" si="1909"/>
        <v/>
      </c>
      <c r="GE382" s="46" t="str">
        <f t="shared" si="1910"/>
        <v/>
      </c>
      <c r="GF382" s="37"/>
      <c r="GH382" s="52" t="str">
        <f t="shared" si="1790"/>
        <v/>
      </c>
      <c r="GI382" s="45"/>
      <c r="GJ382" s="45" t="str">
        <f>IF(GI382="","",GI382-GI381)</f>
        <v/>
      </c>
      <c r="GK382" s="45"/>
      <c r="GL382" s="45" t="str">
        <f>IF(GK382="","",GK382-GK381)</f>
        <v/>
      </c>
      <c r="GM382" s="45"/>
      <c r="GN382" s="45" t="str">
        <f>IF(GM382="","",GM381+GO381-GM382)</f>
        <v/>
      </c>
      <c r="GO382" s="45"/>
      <c r="GP382" s="43"/>
      <c r="GQ382" s="43" t="str">
        <f>IF(GI382="","",GQ381)</f>
        <v/>
      </c>
      <c r="GR382" s="45" t="str">
        <f t="shared" si="1911"/>
        <v/>
      </c>
      <c r="GS382" s="46" t="str">
        <f t="shared" si="1912"/>
        <v/>
      </c>
      <c r="GT382" s="37"/>
      <c r="GU382" s="61"/>
      <c r="GV382" s="75"/>
      <c r="GW382" s="84"/>
      <c r="GX382" s="76"/>
      <c r="GY382" s="76" t="str">
        <f t="shared" si="1845"/>
        <v/>
      </c>
      <c r="GZ382" s="76"/>
      <c r="HA382" s="76" t="str">
        <f t="shared" si="1846"/>
        <v/>
      </c>
      <c r="HB382" s="76">
        <v>0</v>
      </c>
      <c r="HC382" s="76">
        <f t="shared" si="1847"/>
        <v>3</v>
      </c>
      <c r="HD382" s="76">
        <v>6</v>
      </c>
      <c r="HE382" s="78" t="str">
        <f>IF(GX380="","",HE378)</f>
        <v>ボンボンドロップシール</v>
      </c>
      <c r="HF382" s="79">
        <f>IF(GX379="","",HF378)</f>
        <v>2000</v>
      </c>
      <c r="HG382" s="76">
        <f t="shared" si="1848"/>
        <v>6000</v>
      </c>
      <c r="HH382" s="80">
        <f>IF(HC382="","",HG382/(GY380*100))</f>
        <v>0.21126760563380281</v>
      </c>
      <c r="HI382" s="37"/>
      <c r="HK382" s="75"/>
      <c r="HL382" s="76">
        <v>1001</v>
      </c>
      <c r="HM382" s="76">
        <f t="shared" si="1849"/>
        <v>6</v>
      </c>
      <c r="HN382" s="76">
        <v>27</v>
      </c>
      <c r="HO382" s="76">
        <f t="shared" si="1850"/>
        <v>0</v>
      </c>
      <c r="HP382" s="76">
        <v>17</v>
      </c>
      <c r="HQ382" s="76">
        <f t="shared" si="1851"/>
        <v>0</v>
      </c>
      <c r="HR382" s="76">
        <v>0</v>
      </c>
      <c r="HS382" s="78" t="str">
        <f t="shared" si="1852"/>
        <v>クレしんマスコット</v>
      </c>
      <c r="HT382" s="79">
        <f t="shared" si="1853"/>
        <v>0</v>
      </c>
      <c r="HU382" s="76">
        <f t="shared" si="1854"/>
        <v>0</v>
      </c>
      <c r="HV382" s="80">
        <f t="shared" si="1855"/>
        <v>0</v>
      </c>
      <c r="HW382" s="37"/>
      <c r="HX382" s="360"/>
      <c r="HY382" s="75"/>
      <c r="HZ382" s="76">
        <v>7667</v>
      </c>
      <c r="IA382" s="76">
        <f t="shared" si="1856"/>
        <v>58</v>
      </c>
      <c r="IB382" s="76">
        <v>311</v>
      </c>
      <c r="IC382" s="76">
        <f t="shared" si="1857"/>
        <v>2</v>
      </c>
      <c r="ID382" s="76">
        <v>12</v>
      </c>
      <c r="IE382" s="76">
        <f t="shared" si="1858"/>
        <v>2</v>
      </c>
      <c r="IF382" s="76">
        <v>0</v>
      </c>
      <c r="IG382" s="78" t="str">
        <f t="shared" si="1887"/>
        <v>雪見だいふくイヤホン</v>
      </c>
      <c r="IH382" s="79">
        <f t="shared" si="1888"/>
        <v>1100</v>
      </c>
      <c r="II382" s="76">
        <f t="shared" si="1860"/>
        <v>2200</v>
      </c>
      <c r="IJ382" s="80">
        <f t="shared" si="1861"/>
        <v>0.37931034482758619</v>
      </c>
      <c r="IK382" s="37"/>
      <c r="IL382" s="29"/>
      <c r="IM382" s="75"/>
      <c r="IN382" s="76">
        <v>6451</v>
      </c>
      <c r="IO382" s="180">
        <f t="shared" si="1862"/>
        <v>9</v>
      </c>
      <c r="IP382" s="76">
        <v>260</v>
      </c>
      <c r="IQ382" s="76">
        <f t="shared" si="1863"/>
        <v>1</v>
      </c>
      <c r="IR382" s="76">
        <v>18</v>
      </c>
      <c r="IS382" s="76">
        <f t="shared" si="1864"/>
        <v>1</v>
      </c>
      <c r="IT382" s="76">
        <v>0</v>
      </c>
      <c r="IU382" s="78" t="s">
        <v>762</v>
      </c>
      <c r="IV382" s="79">
        <f t="shared" si="1866"/>
        <v>1100</v>
      </c>
      <c r="IW382" s="76">
        <f t="shared" si="1867"/>
        <v>1100</v>
      </c>
      <c r="IX382" s="80">
        <f t="shared" si="1868"/>
        <v>1.2222222222222223</v>
      </c>
      <c r="IY382" s="37"/>
      <c r="IZ382" s="61"/>
      <c r="JA382" s="75"/>
      <c r="JB382" s="76">
        <v>358</v>
      </c>
      <c r="JC382" s="76">
        <f t="shared" si="1869"/>
        <v>91</v>
      </c>
      <c r="JD382" s="76">
        <v>236</v>
      </c>
      <c r="JE382" s="76">
        <f t="shared" si="1870"/>
        <v>2</v>
      </c>
      <c r="JF382" s="76">
        <v>50</v>
      </c>
      <c r="JG382" s="76">
        <f t="shared" si="1871"/>
        <v>2</v>
      </c>
      <c r="JH382" s="76">
        <v>3</v>
      </c>
      <c r="JI382" s="78" t="str">
        <f t="shared" si="1872"/>
        <v>ゲームアーク</v>
      </c>
      <c r="JJ382" s="79">
        <f t="shared" si="1873"/>
        <v>500</v>
      </c>
      <c r="JK382" s="76">
        <f t="shared" si="1874"/>
        <v>1000</v>
      </c>
      <c r="JL382" s="80">
        <f t="shared" si="1875"/>
        <v>0.10989010989010989</v>
      </c>
      <c r="JM382" s="37"/>
      <c r="JN382" s="29"/>
      <c r="JO382" s="75"/>
      <c r="JP382" s="76">
        <v>5306</v>
      </c>
      <c r="JQ382" s="180">
        <f t="shared" si="1876"/>
        <v>10</v>
      </c>
      <c r="JR382" s="76">
        <v>218</v>
      </c>
      <c r="JS382" s="76">
        <f t="shared" si="1877"/>
        <v>1</v>
      </c>
      <c r="JT382" s="76">
        <v>32</v>
      </c>
      <c r="JU382" s="76">
        <f t="shared" si="1878"/>
        <v>1</v>
      </c>
      <c r="JV382" s="76">
        <v>0</v>
      </c>
      <c r="JW382" s="78" t="str">
        <f t="shared" si="1879"/>
        <v>ミニ香水</v>
      </c>
      <c r="JX382" s="79">
        <f t="shared" si="1880"/>
        <v>1100</v>
      </c>
      <c r="JY382" s="76">
        <f t="shared" si="1881"/>
        <v>1100</v>
      </c>
      <c r="JZ382" s="80">
        <f t="shared" si="1882"/>
        <v>1.1000000000000001</v>
      </c>
      <c r="KA382" s="37"/>
      <c r="KB382" s="51"/>
      <c r="KC382" s="75"/>
      <c r="KD382" s="76">
        <v>14700</v>
      </c>
      <c r="KE382" s="76">
        <f>IF(KD382="","",KD382-KD378)</f>
        <v>74</v>
      </c>
      <c r="KF382" s="76">
        <v>742</v>
      </c>
      <c r="KG382" s="76">
        <f>IF(KF382="","",KF382-KF378)</f>
        <v>5</v>
      </c>
      <c r="KH382" s="76">
        <v>90</v>
      </c>
      <c r="KI382" s="76">
        <f>IF(KH382="","",KH378+KJ378-KH382)</f>
        <v>6</v>
      </c>
      <c r="KJ382" s="76">
        <v>0</v>
      </c>
      <c r="KK382" s="78" t="str">
        <f>IF(KD382="","",KK378)</f>
        <v>ＡＩモンスターラバー</v>
      </c>
      <c r="KL382" s="79">
        <f>IF(KE382="","",KL378)</f>
        <v>198</v>
      </c>
      <c r="KM382" s="76">
        <f>IF(KH382="","",KI382*KL382)</f>
        <v>1188</v>
      </c>
      <c r="KN382" s="80">
        <f>IF(KI382="","",KM382/(KE382*100))</f>
        <v>0.16054054054054054</v>
      </c>
      <c r="KO382" s="37"/>
      <c r="KP382" s="29"/>
      <c r="KQ382" s="75"/>
      <c r="KR382" s="76">
        <v>2492</v>
      </c>
      <c r="KS382" s="76">
        <f>IF(KR382="","",KR382-KR378)</f>
        <v>45</v>
      </c>
      <c r="KT382" s="76">
        <v>31</v>
      </c>
      <c r="KU382" s="76">
        <f>IF(KT382="","",KT382-KT378)</f>
        <v>0</v>
      </c>
      <c r="KV382" s="76">
        <v>12</v>
      </c>
      <c r="KW382" s="76">
        <f>IF(KV382="","",KV378+KX378-KV382)</f>
        <v>0</v>
      </c>
      <c r="KX382" s="76">
        <v>0</v>
      </c>
      <c r="KY382" s="78" t="str">
        <f>IF(KR382="","",KY378)</f>
        <v>AIモンスターマスコット</v>
      </c>
      <c r="KZ382" s="79">
        <f>IF(KS382="","",KZ378)</f>
        <v>286</v>
      </c>
      <c r="LA382" s="76">
        <f>IF(KV382="","",KW382*KZ382)</f>
        <v>0</v>
      </c>
      <c r="LB382" s="80">
        <f>IF(KW382="","",LA382/(KS382*100))</f>
        <v>0</v>
      </c>
      <c r="LC382" s="37"/>
      <c r="LD382" s="29"/>
      <c r="LE382" s="47"/>
      <c r="LF382" s="45"/>
      <c r="LG382" s="45"/>
      <c r="LH382" s="45">
        <v>530</v>
      </c>
      <c r="LI382" s="45">
        <f t="shared" si="1885"/>
        <v>0</v>
      </c>
      <c r="LJ382" s="43">
        <v>2</v>
      </c>
      <c r="LK382" s="45">
        <f t="shared" si="1921"/>
        <v>0</v>
      </c>
      <c r="LL382" s="45"/>
      <c r="LM382" s="73" t="str">
        <f>IF(LF381="","",LM379)</f>
        <v>アンパンティッシュカバー、アンパンぬいぐるみ</v>
      </c>
      <c r="LN382" s="67">
        <f>IF(LG381="","",LN379)</f>
        <v>1000</v>
      </c>
      <c r="LO382" s="45">
        <f t="shared" si="1825"/>
        <v>0</v>
      </c>
      <c r="LP382" s="46"/>
      <c r="LQ382" s="37"/>
      <c r="LR382" s="29"/>
      <c r="LS382" s="52" t="str">
        <f t="shared" si="1797"/>
        <v/>
      </c>
      <c r="LT382" s="45"/>
      <c r="LU382" s="45" t="str">
        <f>IF(LT382="","",LT382-LT381)</f>
        <v/>
      </c>
      <c r="LV382" s="45"/>
      <c r="LW382" s="45" t="str">
        <f>IF(LV382="","",LV382-LV381)</f>
        <v/>
      </c>
      <c r="LX382" s="45"/>
      <c r="LY382" s="45" t="str">
        <f>IF(LX382="","",LX381+LZ381-LX382)</f>
        <v/>
      </c>
      <c r="LZ382" s="45"/>
      <c r="MA382" s="43"/>
      <c r="MB382" s="43" t="str">
        <f>IF(LT382="","",MB381)</f>
        <v/>
      </c>
      <c r="MC382" s="45" t="str">
        <f t="shared" si="1913"/>
        <v/>
      </c>
      <c r="MD382" s="46" t="str">
        <f t="shared" si="1914"/>
        <v/>
      </c>
      <c r="ME382" s="37"/>
      <c r="MF382" s="29"/>
      <c r="MG382" s="52" t="str">
        <f t="shared" si="1804"/>
        <v/>
      </c>
      <c r="MH382" s="45"/>
      <c r="MI382" s="45" t="str">
        <f>IF(MH382="","",MH382-MH381)</f>
        <v/>
      </c>
      <c r="MJ382" s="45"/>
      <c r="MK382" s="45" t="str">
        <f>IF(MJ382="","",MJ382-MJ381)</f>
        <v/>
      </c>
      <c r="ML382" s="45"/>
      <c r="MM382" s="45" t="str">
        <f>IF(ML382="","",ML381+MN381-ML382)</f>
        <v/>
      </c>
      <c r="MN382" s="45"/>
      <c r="MO382" s="43"/>
      <c r="MP382" s="43" t="str">
        <f>IF(MH382="","",MP381)</f>
        <v/>
      </c>
      <c r="MQ382" s="45" t="str">
        <f t="shared" si="1915"/>
        <v/>
      </c>
      <c r="MR382" s="46" t="str">
        <f t="shared" si="1916"/>
        <v/>
      </c>
      <c r="MS382" s="37"/>
      <c r="MT382" s="29"/>
      <c r="MU382" s="52" t="str">
        <f t="shared" si="1811"/>
        <v/>
      </c>
      <c r="MV382" s="45"/>
      <c r="MW382" s="45" t="str">
        <f>IF(MV382="","",MV382-MV381)</f>
        <v/>
      </c>
      <c r="MX382" s="45"/>
      <c r="MY382" s="45" t="str">
        <f>IF(MX382="","",MX382-MX381)</f>
        <v/>
      </c>
      <c r="MZ382" s="45"/>
      <c r="NA382" s="45" t="str">
        <f>IF(MZ382="","",MZ381+NB381-MZ382)</f>
        <v/>
      </c>
      <c r="NB382" s="45"/>
      <c r="NC382" s="43"/>
      <c r="ND382" s="43" t="str">
        <f>IF(MV382="","",ND381)</f>
        <v/>
      </c>
      <c r="NE382" s="45" t="str">
        <f t="shared" si="1917"/>
        <v/>
      </c>
      <c r="NF382" s="46" t="str">
        <f t="shared" si="1918"/>
        <v/>
      </c>
      <c r="NG382" s="37"/>
      <c r="NH382" s="29"/>
      <c r="NI382" s="52" t="str">
        <f t="shared" si="1818"/>
        <v/>
      </c>
      <c r="NJ382" s="45"/>
      <c r="NK382" s="45" t="str">
        <f>IF(NJ382="","",NJ382-NJ381)</f>
        <v/>
      </c>
      <c r="NL382" s="45"/>
      <c r="NM382" s="45" t="str">
        <f>IF(NL382="","",NL382-NL381)</f>
        <v/>
      </c>
      <c r="NN382" s="45"/>
      <c r="NO382" s="45" t="str">
        <f>IF(NN382="","",NN381+NP381-NN382)</f>
        <v/>
      </c>
      <c r="NP382" s="45"/>
      <c r="NQ382" s="43"/>
      <c r="NR382" s="43" t="str">
        <f>IF(NJ382="","",NR381)</f>
        <v/>
      </c>
      <c r="NS382" s="45" t="str">
        <f t="shared" si="1919"/>
        <v/>
      </c>
      <c r="NT382" s="46" t="str">
        <f t="shared" si="1920"/>
        <v/>
      </c>
      <c r="NU382" s="37"/>
    </row>
    <row r="383" spans="1:385" ht="15" customHeight="1" thickTop="1" thickBot="1" x14ac:dyDescent="0.3">
      <c r="A383" s="38"/>
      <c r="B383" s="39"/>
      <c r="C383" s="40"/>
      <c r="D383" s="40"/>
      <c r="E383" s="41"/>
      <c r="F383" s="41"/>
      <c r="G383" s="40"/>
      <c r="H383" s="42"/>
      <c r="I383" s="45"/>
      <c r="J383" s="45" t="str">
        <f>IF(I383="","",I383-I382)</f>
        <v/>
      </c>
      <c r="K383" s="45"/>
      <c r="L383" s="45" t="str">
        <f>IF(K383="","",K383-K382)</f>
        <v/>
      </c>
      <c r="M383" s="45"/>
      <c r="N383" s="45" t="str">
        <f>IF(M383="","",M382+O382-M383)</f>
        <v/>
      </c>
      <c r="O383" s="45"/>
      <c r="P383" s="43"/>
      <c r="Q383" s="43" t="str">
        <f>IF(I383="","",Q382)</f>
        <v/>
      </c>
      <c r="R383" s="45" t="str">
        <f t="shared" si="1891"/>
        <v/>
      </c>
      <c r="S383" s="46" t="str">
        <f t="shared" si="1892"/>
        <v/>
      </c>
      <c r="T383" s="37"/>
      <c r="U383" s="29"/>
      <c r="V383" s="52" t="str">
        <f t="shared" si="1727"/>
        <v/>
      </c>
      <c r="W383" s="67"/>
      <c r="X383" s="45" t="str">
        <f>IF(W383="","",W383-W382)</f>
        <v/>
      </c>
      <c r="Y383" s="45"/>
      <c r="Z383" s="45" t="str">
        <f>IF(Y383="","",Y383-Y382)</f>
        <v/>
      </c>
      <c r="AA383" s="45"/>
      <c r="AB383" s="45" t="str">
        <f>IF(AA383="","",AA382+AC382-AA383)</f>
        <v/>
      </c>
      <c r="AC383" s="45"/>
      <c r="AD383" s="43"/>
      <c r="AE383" s="43" t="str">
        <f>IF(W383="","",AE382)</f>
        <v/>
      </c>
      <c r="AF383" s="45" t="str">
        <f t="shared" si="1893"/>
        <v/>
      </c>
      <c r="AG383" s="46" t="str">
        <f t="shared" si="1894"/>
        <v/>
      </c>
      <c r="AH383" s="37"/>
      <c r="AI383" s="29"/>
      <c r="AJ383" s="52" t="str">
        <f t="shared" si="1734"/>
        <v/>
      </c>
      <c r="AK383" s="45"/>
      <c r="AL383" s="45" t="str">
        <f>IF(AK383="","",AK383-AK382)</f>
        <v/>
      </c>
      <c r="AM383" s="45"/>
      <c r="AN383" s="45" t="str">
        <f>IF(AM383="","",AM383-AM382)</f>
        <v/>
      </c>
      <c r="AO383" s="45"/>
      <c r="AP383" s="45" t="str">
        <f>IF(AO383="","",AO382+AQ382-AO383)</f>
        <v/>
      </c>
      <c r="AQ383" s="45"/>
      <c r="AR383" s="43"/>
      <c r="AS383" s="43" t="str">
        <f>IF(AK383="","",AS382)</f>
        <v/>
      </c>
      <c r="AT383" s="45" t="str">
        <f t="shared" si="1895"/>
        <v/>
      </c>
      <c r="AU383" s="46" t="str">
        <f t="shared" si="1896"/>
        <v/>
      </c>
      <c r="AV383" s="37"/>
      <c r="AW383" s="29"/>
      <c r="AX383" s="52" t="str">
        <f t="shared" si="1741"/>
        <v/>
      </c>
      <c r="AY383" s="45"/>
      <c r="AZ383" s="45" t="str">
        <f>IF(AY383="","",AY383-AY382)</f>
        <v/>
      </c>
      <c r="BA383" s="45"/>
      <c r="BB383" s="45" t="str">
        <f>IF(BA383="","",BA383-BA382)</f>
        <v/>
      </c>
      <c r="BC383" s="45"/>
      <c r="BD383" s="45" t="str">
        <f>IF(BC383="","",BC382+BE382-BC383)</f>
        <v/>
      </c>
      <c r="BE383" s="45"/>
      <c r="BF383" s="43"/>
      <c r="BG383" s="43" t="str">
        <f>IF(AY383="","",BG382)</f>
        <v/>
      </c>
      <c r="BH383" s="45" t="str">
        <f t="shared" si="1897"/>
        <v/>
      </c>
      <c r="BI383" s="46" t="str">
        <f t="shared" si="1898"/>
        <v/>
      </c>
      <c r="BJ383" s="37"/>
      <c r="BK383" s="29"/>
      <c r="BL383" s="52">
        <f>IF($A368="","",$A368)</f>
        <v>46025</v>
      </c>
      <c r="BM383" s="43">
        <v>1769</v>
      </c>
      <c r="BN383" s="43">
        <f t="shared" si="1826"/>
        <v>84</v>
      </c>
      <c r="BO383" s="43">
        <v>25</v>
      </c>
      <c r="BP383" s="87">
        <f t="shared" si="1827"/>
        <v>0</v>
      </c>
      <c r="BQ383" s="43">
        <v>29</v>
      </c>
      <c r="BR383" s="43">
        <f t="shared" si="1828"/>
        <v>0</v>
      </c>
      <c r="BS383" s="43">
        <v>0</v>
      </c>
      <c r="BT383" s="44" t="str">
        <f t="shared" si="1829"/>
        <v>ゲーム機柄イヤホン</v>
      </c>
      <c r="BU383" s="48">
        <f t="shared" si="1830"/>
        <v>1100</v>
      </c>
      <c r="BV383" s="45">
        <f t="shared" si="1831"/>
        <v>0</v>
      </c>
      <c r="BW383" s="89">
        <f t="shared" si="1832"/>
        <v>0</v>
      </c>
      <c r="BX383" s="37" t="s">
        <v>783</v>
      </c>
      <c r="BY383" s="57"/>
      <c r="BZ383" s="52">
        <f>IF($A368="","",$A368)</f>
        <v>46025</v>
      </c>
      <c r="CA383" s="43">
        <v>8150</v>
      </c>
      <c r="CB383" s="43">
        <f t="shared" si="1833"/>
        <v>82</v>
      </c>
      <c r="CC383" s="43">
        <v>286</v>
      </c>
      <c r="CD383" s="87">
        <f t="shared" si="1834"/>
        <v>4</v>
      </c>
      <c r="CE383" s="43">
        <v>25</v>
      </c>
      <c r="CF383" s="43">
        <f t="shared" si="1835"/>
        <v>4</v>
      </c>
      <c r="CG383" s="43">
        <v>0</v>
      </c>
      <c r="CH383" s="44" t="str">
        <f t="shared" si="1883"/>
        <v>クーリッシュイヤホン</v>
      </c>
      <c r="CI383" s="48">
        <f t="shared" si="1884"/>
        <v>1100</v>
      </c>
      <c r="CJ383" s="45">
        <f t="shared" si="1836"/>
        <v>4400</v>
      </c>
      <c r="CK383" s="89">
        <f t="shared" si="1837"/>
        <v>0.53658536585365857</v>
      </c>
      <c r="CL383" s="37"/>
      <c r="CM383" s="29"/>
      <c r="CN383" s="52">
        <f>IF($A368="","",$A368)</f>
        <v>46025</v>
      </c>
      <c r="CO383" s="43">
        <v>2464</v>
      </c>
      <c r="CP383" s="43">
        <f t="shared" si="1838"/>
        <v>105</v>
      </c>
      <c r="CQ383" s="43">
        <v>79</v>
      </c>
      <c r="CR383" s="87">
        <f t="shared" si="1839"/>
        <v>2</v>
      </c>
      <c r="CS383" s="43">
        <v>12</v>
      </c>
      <c r="CT383" s="43">
        <f t="shared" si="1840"/>
        <v>0</v>
      </c>
      <c r="CU383" s="43">
        <v>0</v>
      </c>
      <c r="CV383" s="44" t="str">
        <f t="shared" si="1841"/>
        <v>サンリオヒョウ柄キーケース</v>
      </c>
      <c r="CW383" s="48">
        <f t="shared" si="1842"/>
        <v>700</v>
      </c>
      <c r="CX383" s="45">
        <f t="shared" si="1843"/>
        <v>0</v>
      </c>
      <c r="CY383" s="89">
        <f t="shared" si="1844"/>
        <v>0</v>
      </c>
      <c r="CZ383" s="37"/>
      <c r="DA383" s="29"/>
      <c r="DB383" s="52" t="str">
        <f t="shared" si="1748"/>
        <v/>
      </c>
      <c r="DC383" s="45"/>
      <c r="DD383" s="45" t="str">
        <f>IF(DC383="","",DC383-DC382)</f>
        <v/>
      </c>
      <c r="DE383" s="45"/>
      <c r="DF383" s="45" t="str">
        <f>IF(DE383="","",DE383-DE382)</f>
        <v/>
      </c>
      <c r="DG383" s="45"/>
      <c r="DH383" s="45" t="str">
        <f>IF(DG383="","",DG382+DI382-DG383)</f>
        <v/>
      </c>
      <c r="DI383" s="45"/>
      <c r="DJ383" s="43"/>
      <c r="DK383" s="43" t="str">
        <f>IF(DC383="","",DK382)</f>
        <v/>
      </c>
      <c r="DL383" s="45" t="str">
        <f t="shared" si="1899"/>
        <v/>
      </c>
      <c r="DM383" s="46" t="str">
        <f t="shared" si="1900"/>
        <v/>
      </c>
      <c r="DN383" s="37"/>
      <c r="DO383" s="29"/>
      <c r="DP383" s="52" t="str">
        <f t="shared" si="1755"/>
        <v/>
      </c>
      <c r="DQ383" s="45"/>
      <c r="DR383" s="45" t="str">
        <f>IF(DQ383="","",DQ383-DQ382)</f>
        <v/>
      </c>
      <c r="DS383" s="45"/>
      <c r="DT383" s="45" t="str">
        <f>IF(DS383="","",DS383-DS382)</f>
        <v/>
      </c>
      <c r="DU383" s="45"/>
      <c r="DV383" s="45" t="str">
        <f>IF(DU383="","",DU382+DW382-DU383)</f>
        <v/>
      </c>
      <c r="DW383" s="45"/>
      <c r="DX383" s="43"/>
      <c r="DY383" s="43" t="str">
        <f>IF(DQ383="","",DY382)</f>
        <v/>
      </c>
      <c r="DZ383" s="45" t="str">
        <f t="shared" si="1901"/>
        <v/>
      </c>
      <c r="EA383" s="46" t="str">
        <f t="shared" si="1902"/>
        <v/>
      </c>
      <c r="EB383" s="37"/>
      <c r="ED383" s="52" t="str">
        <f t="shared" si="1762"/>
        <v/>
      </c>
      <c r="EE383" s="45"/>
      <c r="EF383" s="45" t="str">
        <f>IF(EE383="","",EE383-EE382)</f>
        <v/>
      </c>
      <c r="EG383" s="45"/>
      <c r="EH383" s="45" t="str">
        <f>IF(EG383="","",EG383-EG382)</f>
        <v/>
      </c>
      <c r="EI383" s="45"/>
      <c r="EJ383" s="45" t="str">
        <f>IF(EI383="","",EI382+EK382-EI383)</f>
        <v/>
      </c>
      <c r="EK383" s="45"/>
      <c r="EL383" s="43"/>
      <c r="EM383" s="43" t="str">
        <f>IF(EE383="","",EM382)</f>
        <v/>
      </c>
      <c r="EN383" s="45" t="str">
        <f t="shared" si="1903"/>
        <v/>
      </c>
      <c r="EO383" s="46" t="str">
        <f t="shared" si="1904"/>
        <v/>
      </c>
      <c r="EP383" s="37"/>
      <c r="ER383" s="52" t="str">
        <f t="shared" si="1769"/>
        <v/>
      </c>
      <c r="ES383" s="45"/>
      <c r="ET383" s="45" t="str">
        <f>IF(ES383="","",ES383-ES382)</f>
        <v/>
      </c>
      <c r="EU383" s="45"/>
      <c r="EV383" s="45" t="str">
        <f>IF(EU383="","",EU383-EU382)</f>
        <v/>
      </c>
      <c r="EW383" s="45"/>
      <c r="EX383" s="45" t="str">
        <f>IF(EW383="","",EW382+EY382-EW383)</f>
        <v/>
      </c>
      <c r="EY383" s="45"/>
      <c r="EZ383" s="43"/>
      <c r="FA383" s="43" t="str">
        <f>IF(ES383="","",FA382)</f>
        <v/>
      </c>
      <c r="FB383" s="45" t="str">
        <f t="shared" si="1905"/>
        <v/>
      </c>
      <c r="FC383" s="46" t="str">
        <f t="shared" si="1906"/>
        <v/>
      </c>
      <c r="FD383" s="37"/>
      <c r="FF383" s="52" t="str">
        <f t="shared" si="1776"/>
        <v/>
      </c>
      <c r="FG383" s="45"/>
      <c r="FH383" s="45" t="str">
        <f>IF(FG383="","",FG383-FG382)</f>
        <v/>
      </c>
      <c r="FI383" s="45"/>
      <c r="FJ383" s="45" t="str">
        <f>IF(FI383="","",FI383-FI382)</f>
        <v/>
      </c>
      <c r="FK383" s="45"/>
      <c r="FL383" s="45" t="str">
        <f>IF(FK383="","",FK382+FM382-FK383)</f>
        <v/>
      </c>
      <c r="FM383" s="45"/>
      <c r="FN383" s="43"/>
      <c r="FO383" s="43" t="str">
        <f>IF(FG383="","",FO382)</f>
        <v/>
      </c>
      <c r="FP383" s="45" t="str">
        <f t="shared" si="1907"/>
        <v/>
      </c>
      <c r="FQ383" s="46" t="str">
        <f t="shared" si="1908"/>
        <v/>
      </c>
      <c r="FR383" s="37"/>
      <c r="FS383" s="29"/>
      <c r="FT383" s="52" t="str">
        <f t="shared" si="1783"/>
        <v/>
      </c>
      <c r="FU383" s="45"/>
      <c r="FV383" s="45" t="str">
        <f>IF(FU383="","",FU383-FU382)</f>
        <v/>
      </c>
      <c r="FW383" s="45"/>
      <c r="FX383" s="45" t="str">
        <f>IF(FW383="","",FW383-FW382)</f>
        <v/>
      </c>
      <c r="FY383" s="45"/>
      <c r="FZ383" s="45" t="str">
        <f>IF(FY383="","",FY382+GA382-FY383)</f>
        <v/>
      </c>
      <c r="GA383" s="45"/>
      <c r="GB383" s="43"/>
      <c r="GC383" s="43" t="str">
        <f>IF(FU383="","",GC382)</f>
        <v/>
      </c>
      <c r="GD383" s="45" t="str">
        <f t="shared" si="1909"/>
        <v/>
      </c>
      <c r="GE383" s="46" t="str">
        <f t="shared" si="1910"/>
        <v/>
      </c>
      <c r="GF383" s="37"/>
      <c r="GH383" s="52" t="str">
        <f t="shared" si="1790"/>
        <v/>
      </c>
      <c r="GI383" s="45"/>
      <c r="GJ383" s="45" t="str">
        <f>IF(GI383="","",GI383-GI382)</f>
        <v/>
      </c>
      <c r="GK383" s="45"/>
      <c r="GL383" s="45" t="str">
        <f>IF(GK383="","",GK383-GK382)</f>
        <v/>
      </c>
      <c r="GM383" s="45"/>
      <c r="GN383" s="45" t="str">
        <f>IF(GM383="","",GM382+GO382-GM383)</f>
        <v/>
      </c>
      <c r="GO383" s="45"/>
      <c r="GP383" s="43"/>
      <c r="GQ383" s="43" t="str">
        <f>IF(GI383="","",GQ382)</f>
        <v/>
      </c>
      <c r="GR383" s="45" t="str">
        <f t="shared" si="1911"/>
        <v/>
      </c>
      <c r="GS383" s="46" t="str">
        <f t="shared" si="1912"/>
        <v/>
      </c>
      <c r="GT383" s="37"/>
      <c r="GU383" s="61"/>
      <c r="GV383" s="52">
        <f>IF($A368="","",$A368)</f>
        <v>46025</v>
      </c>
      <c r="GW383" s="62"/>
      <c r="GX383" s="43">
        <v>31473</v>
      </c>
      <c r="GY383" s="43">
        <f t="shared" si="1845"/>
        <v>418</v>
      </c>
      <c r="GZ383" s="43"/>
      <c r="HA383" s="87" t="str">
        <f t="shared" si="1846"/>
        <v/>
      </c>
      <c r="HB383" s="43">
        <v>1</v>
      </c>
      <c r="HC383" s="43">
        <f t="shared" si="1847"/>
        <v>5</v>
      </c>
      <c r="HD383" s="43">
        <v>2</v>
      </c>
      <c r="HE383" s="44" t="str">
        <f>IF(GX383="","",HE379)</f>
        <v>ボンボンドロップシール</v>
      </c>
      <c r="HF383" s="48">
        <f>IF(GX383="","",HF379)</f>
        <v>2000</v>
      </c>
      <c r="HG383" s="45">
        <f t="shared" si="1848"/>
        <v>10000</v>
      </c>
      <c r="HH383" s="89">
        <f>IF(HC383="","",HG383/(GY383*100))</f>
        <v>0.23923444976076555</v>
      </c>
      <c r="HI383" s="37"/>
      <c r="HK383" s="52">
        <f>IF($A368="","",$A368)</f>
        <v>46025</v>
      </c>
      <c r="HL383" s="43">
        <v>1639</v>
      </c>
      <c r="HM383" s="43">
        <f t="shared" si="1849"/>
        <v>90</v>
      </c>
      <c r="HN383" s="43">
        <v>32</v>
      </c>
      <c r="HO383" s="87">
        <f t="shared" si="1850"/>
        <v>1</v>
      </c>
      <c r="HP383" s="43">
        <v>9</v>
      </c>
      <c r="HQ383" s="43">
        <f t="shared" si="1851"/>
        <v>1</v>
      </c>
      <c r="HR383" s="43"/>
      <c r="HS383" s="44" t="str">
        <f t="shared" si="1852"/>
        <v>キティボアバンスクリップ</v>
      </c>
      <c r="HT383" s="48">
        <f t="shared" si="1853"/>
        <v>1100</v>
      </c>
      <c r="HU383" s="45">
        <f t="shared" si="1854"/>
        <v>1100</v>
      </c>
      <c r="HV383" s="89">
        <f t="shared" si="1855"/>
        <v>0.12222222222222222</v>
      </c>
      <c r="HW383" s="37"/>
      <c r="HX383" s="360"/>
      <c r="HY383" s="52">
        <f>IF($A368="","",$A368)</f>
        <v>46025</v>
      </c>
      <c r="HZ383" s="43">
        <v>8497</v>
      </c>
      <c r="IA383" s="43">
        <f t="shared" si="1856"/>
        <v>86</v>
      </c>
      <c r="IB383" s="43">
        <v>345</v>
      </c>
      <c r="IC383" s="87">
        <f t="shared" si="1857"/>
        <v>1</v>
      </c>
      <c r="ID383" s="43">
        <v>24</v>
      </c>
      <c r="IE383" s="43">
        <f t="shared" si="1858"/>
        <v>0</v>
      </c>
      <c r="IF383" s="43">
        <v>-6</v>
      </c>
      <c r="IG383" s="44" t="str">
        <f t="shared" si="1887"/>
        <v>ラブブキーホルダー大きめ</v>
      </c>
      <c r="IH383" s="48">
        <f t="shared" si="1888"/>
        <v>500</v>
      </c>
      <c r="II383" s="45">
        <f t="shared" si="1860"/>
        <v>0</v>
      </c>
      <c r="IJ383" s="89">
        <f t="shared" si="1861"/>
        <v>0</v>
      </c>
      <c r="IK383" s="37"/>
      <c r="IL383" s="29"/>
      <c r="IM383" s="52">
        <f>IF($A368="","",$A368)</f>
        <v>46025</v>
      </c>
      <c r="IN383" s="43">
        <v>6101</v>
      </c>
      <c r="IO383" s="58">
        <f t="shared" si="1862"/>
        <v>31</v>
      </c>
      <c r="IP383" s="43">
        <v>209</v>
      </c>
      <c r="IQ383" s="87">
        <f t="shared" si="1863"/>
        <v>1</v>
      </c>
      <c r="IR383" s="43">
        <v>41</v>
      </c>
      <c r="IS383" s="43">
        <f t="shared" si="1864"/>
        <v>1</v>
      </c>
      <c r="IT383" s="43">
        <v>0</v>
      </c>
      <c r="IU383" s="44" t="str">
        <f t="shared" si="1865"/>
        <v>電ブル</v>
      </c>
      <c r="IV383" s="48">
        <f t="shared" si="1866"/>
        <v>400</v>
      </c>
      <c r="IW383" s="45">
        <f t="shared" si="1867"/>
        <v>400</v>
      </c>
      <c r="IX383" s="89">
        <f t="shared" si="1868"/>
        <v>0.12903225806451613</v>
      </c>
      <c r="IY383" s="37"/>
      <c r="IZ383" s="61"/>
      <c r="JA383" s="52">
        <f>IF($A368="","",$A368)</f>
        <v>46025</v>
      </c>
      <c r="JB383" s="43">
        <v>6515</v>
      </c>
      <c r="JC383" s="43">
        <f t="shared" si="1869"/>
        <v>56</v>
      </c>
      <c r="JD383" s="43">
        <v>222</v>
      </c>
      <c r="JE383" s="87">
        <f t="shared" si="1870"/>
        <v>1</v>
      </c>
      <c r="JF383" s="43">
        <v>15</v>
      </c>
      <c r="JG383" s="43">
        <f t="shared" si="1871"/>
        <v>2</v>
      </c>
      <c r="JH383" s="43">
        <v>0</v>
      </c>
      <c r="JI383" s="44" t="str">
        <f t="shared" si="1872"/>
        <v>サンリオ型押しケース</v>
      </c>
      <c r="JJ383" s="48">
        <f t="shared" si="1873"/>
        <v>1100</v>
      </c>
      <c r="JK383" s="45">
        <f t="shared" si="1874"/>
        <v>2200</v>
      </c>
      <c r="JL383" s="89">
        <f t="shared" si="1875"/>
        <v>0.39285714285714285</v>
      </c>
      <c r="JM383" s="37"/>
      <c r="JN383" s="29"/>
      <c r="JO383" s="52">
        <f>IF($A368="","",$A368)</f>
        <v>46025</v>
      </c>
      <c r="JP383" s="43">
        <v>4850</v>
      </c>
      <c r="JQ383" s="43">
        <f t="shared" si="1876"/>
        <v>213</v>
      </c>
      <c r="JR383" s="43">
        <v>285</v>
      </c>
      <c r="JS383" s="87">
        <f t="shared" si="1877"/>
        <v>9</v>
      </c>
      <c r="JT383" s="43">
        <v>8</v>
      </c>
      <c r="JU383" s="43">
        <f t="shared" si="1878"/>
        <v>2</v>
      </c>
      <c r="JV383" s="43">
        <v>0</v>
      </c>
      <c r="JW383" s="44" t="str">
        <f t="shared" si="1879"/>
        <v>キティボアバンスクリップ</v>
      </c>
      <c r="JX383" s="48">
        <f t="shared" si="1880"/>
        <v>1100</v>
      </c>
      <c r="JY383" s="45">
        <f t="shared" si="1881"/>
        <v>2200</v>
      </c>
      <c r="JZ383" s="89">
        <f t="shared" si="1882"/>
        <v>0.10328638497652583</v>
      </c>
      <c r="KA383" s="37"/>
      <c r="KB383" s="51"/>
      <c r="KC383" s="52">
        <f>IF($A368="","",$A368)</f>
        <v>46025</v>
      </c>
      <c r="KD383" s="43">
        <v>13745</v>
      </c>
      <c r="KE383" s="43">
        <f>IF(KD383="","",KD383-KD379)</f>
        <v>68</v>
      </c>
      <c r="KF383" s="43">
        <v>499</v>
      </c>
      <c r="KG383" s="87">
        <f>IF(KF383="","",KF383-KF379)</f>
        <v>1</v>
      </c>
      <c r="KH383" s="43">
        <v>14</v>
      </c>
      <c r="KI383" s="43">
        <f>IF(KH383="","",KH379+KJ379-KH383)</f>
        <v>1</v>
      </c>
      <c r="KJ383" s="43">
        <v>0</v>
      </c>
      <c r="KK383" s="44" t="str">
        <f>IF(KD383="","",KK379)</f>
        <v>キティフェイスポーチ</v>
      </c>
      <c r="KL383" s="48">
        <f>IF(KE383="","",KL379)</f>
        <v>996</v>
      </c>
      <c r="KM383" s="45">
        <f>IF(KH383="","",KI383*KL383)</f>
        <v>996</v>
      </c>
      <c r="KN383" s="89">
        <f>IF(KI383="","",KM383/(KE383*100))</f>
        <v>0.14647058823529413</v>
      </c>
      <c r="KO383" s="37"/>
      <c r="KP383" s="29"/>
      <c r="KQ383" s="52">
        <f>IF($A368="","",$A368)</f>
        <v>46025</v>
      </c>
      <c r="KR383" s="43">
        <v>2362</v>
      </c>
      <c r="KS383" s="43">
        <f>IF(KR383="","",KR383-KR379)</f>
        <v>78</v>
      </c>
      <c r="KT383" s="43">
        <v>41</v>
      </c>
      <c r="KU383" s="87">
        <f>IF(KT383="","",KT383-KT379)</f>
        <v>4</v>
      </c>
      <c r="KV383" s="43">
        <v>5</v>
      </c>
      <c r="KW383" s="43">
        <f>IF(KV383="","",KV379+KX379-KV383)</f>
        <v>4</v>
      </c>
      <c r="KX383" s="43">
        <v>6</v>
      </c>
      <c r="KY383" s="44" t="str">
        <f>IF(KR383="","",KY379)</f>
        <v>サンリオケープポーチ</v>
      </c>
      <c r="KZ383" s="48">
        <f>IF(KS383="","",KZ379)</f>
        <v>900</v>
      </c>
      <c r="LA383" s="45">
        <f>IF(KV383="","",KW383*KZ383)</f>
        <v>3600</v>
      </c>
      <c r="LB383" s="89">
        <f>IF(KW383="","",LA383/(KS383*100))</f>
        <v>0.46153846153846156</v>
      </c>
      <c r="LC383" s="37" t="s">
        <v>350</v>
      </c>
      <c r="LD383" s="29"/>
      <c r="LE383" s="75"/>
      <c r="LF383" s="76"/>
      <c r="LG383" s="76"/>
      <c r="LH383" s="76">
        <v>1166</v>
      </c>
      <c r="LI383" s="76">
        <f t="shared" si="1885"/>
        <v>0</v>
      </c>
      <c r="LJ383" s="77">
        <v>2</v>
      </c>
      <c r="LK383" s="76">
        <f t="shared" si="1921"/>
        <v>0</v>
      </c>
      <c r="LL383" s="76"/>
      <c r="LM383" s="78" t="str">
        <f>IF(LF381="","",LM380)</f>
        <v>バイキンティッシュカバー、アンパンぬいぐるみ</v>
      </c>
      <c r="LN383" s="79">
        <f>IF(LG381="","",LN380)</f>
        <v>1000</v>
      </c>
      <c r="LO383" s="76">
        <f t="shared" si="1825"/>
        <v>0</v>
      </c>
      <c r="LP383" s="80"/>
      <c r="LQ383" s="37"/>
      <c r="LR383" s="29"/>
      <c r="LS383" s="52" t="str">
        <f t="shared" si="1797"/>
        <v/>
      </c>
      <c r="LT383" s="45"/>
      <c r="LU383" s="45" t="str">
        <f>IF(LT383="","",LT383-LT382)</f>
        <v/>
      </c>
      <c r="LV383" s="45"/>
      <c r="LW383" s="45" t="str">
        <f>IF(LV383="","",LV383-LV382)</f>
        <v/>
      </c>
      <c r="LX383" s="45"/>
      <c r="LY383" s="45" t="str">
        <f>IF(LX383="","",LX382+LZ382-LX383)</f>
        <v/>
      </c>
      <c r="LZ383" s="45"/>
      <c r="MA383" s="43"/>
      <c r="MB383" s="43" t="str">
        <f>IF(LT383="","",MB382)</f>
        <v/>
      </c>
      <c r="MC383" s="45" t="str">
        <f t="shared" si="1913"/>
        <v/>
      </c>
      <c r="MD383" s="46" t="str">
        <f t="shared" si="1914"/>
        <v/>
      </c>
      <c r="ME383" s="37"/>
      <c r="MF383" s="29"/>
      <c r="MG383" s="52" t="str">
        <f t="shared" si="1804"/>
        <v/>
      </c>
      <c r="MH383" s="45"/>
      <c r="MI383" s="45" t="str">
        <f>IF(MH383="","",MH383-MH382)</f>
        <v/>
      </c>
      <c r="MJ383" s="45"/>
      <c r="MK383" s="45" t="str">
        <f>IF(MJ383="","",MJ383-MJ382)</f>
        <v/>
      </c>
      <c r="ML383" s="45"/>
      <c r="MM383" s="45" t="str">
        <f>IF(ML383="","",ML382+MN382-ML383)</f>
        <v/>
      </c>
      <c r="MN383" s="45"/>
      <c r="MO383" s="43"/>
      <c r="MP383" s="43" t="str">
        <f>IF(MH383="","",MP382)</f>
        <v/>
      </c>
      <c r="MQ383" s="45" t="str">
        <f t="shared" si="1915"/>
        <v/>
      </c>
      <c r="MR383" s="46" t="str">
        <f t="shared" si="1916"/>
        <v/>
      </c>
      <c r="MS383" s="37"/>
      <c r="MT383" s="29"/>
      <c r="MU383" s="52" t="str">
        <f t="shared" si="1811"/>
        <v/>
      </c>
      <c r="MV383" s="45"/>
      <c r="MW383" s="45" t="str">
        <f>IF(MV383="","",MV383-MV382)</f>
        <v/>
      </c>
      <c r="MX383" s="45"/>
      <c r="MY383" s="45" t="str">
        <f>IF(MX383="","",MX383-MX382)</f>
        <v/>
      </c>
      <c r="MZ383" s="45"/>
      <c r="NA383" s="45" t="str">
        <f>IF(MZ383="","",MZ382+NB382-MZ383)</f>
        <v/>
      </c>
      <c r="NB383" s="45"/>
      <c r="NC383" s="43"/>
      <c r="ND383" s="43" t="str">
        <f>IF(MV383="","",ND382)</f>
        <v/>
      </c>
      <c r="NE383" s="45" t="str">
        <f t="shared" si="1917"/>
        <v/>
      </c>
      <c r="NF383" s="46" t="str">
        <f t="shared" si="1918"/>
        <v/>
      </c>
      <c r="NG383" s="37"/>
      <c r="NH383" s="29"/>
      <c r="NI383" s="52" t="str">
        <f t="shared" si="1818"/>
        <v/>
      </c>
      <c r="NJ383" s="45"/>
      <c r="NK383" s="45" t="str">
        <f>IF(NJ383="","",NJ383-NJ382)</f>
        <v/>
      </c>
      <c r="NL383" s="45"/>
      <c r="NM383" s="45" t="str">
        <f>IF(NL383="","",NL383-NL382)</f>
        <v/>
      </c>
      <c r="NN383" s="45"/>
      <c r="NO383" s="45" t="str">
        <f>IF(NN383="","",NN382+NP382-NN383)</f>
        <v/>
      </c>
      <c r="NP383" s="45"/>
      <c r="NQ383" s="43"/>
      <c r="NR383" s="43" t="str">
        <f>IF(NJ383="","",NR382)</f>
        <v/>
      </c>
      <c r="NS383" s="45" t="str">
        <f t="shared" si="1919"/>
        <v/>
      </c>
      <c r="NT383" s="46" t="str">
        <f t="shared" si="1920"/>
        <v/>
      </c>
      <c r="NU383" s="37"/>
    </row>
    <row r="384" spans="1:385" ht="15" customHeight="1" thickTop="1" x14ac:dyDescent="0.25">
      <c r="A384" s="38"/>
      <c r="B384" s="39"/>
      <c r="C384" s="40"/>
      <c r="D384" s="40"/>
      <c r="E384" s="41"/>
      <c r="F384" s="41"/>
      <c r="G384" s="40"/>
      <c r="H384" s="42"/>
      <c r="I384" s="45"/>
      <c r="J384" s="45" t="str">
        <f>IF(I384="","",I384-I383)</f>
        <v/>
      </c>
      <c r="K384" s="45"/>
      <c r="L384" s="45" t="str">
        <f>IF(K384="","",K384-K383)</f>
        <v/>
      </c>
      <c r="M384" s="45"/>
      <c r="N384" s="45" t="str">
        <f>IF(M384="","",M383+O383-M384)</f>
        <v/>
      </c>
      <c r="O384" s="45"/>
      <c r="P384" s="43"/>
      <c r="Q384" s="43" t="str">
        <f>IF(I384="","",Q383)</f>
        <v/>
      </c>
      <c r="R384" s="45" t="str">
        <f t="shared" si="1891"/>
        <v/>
      </c>
      <c r="S384" s="46" t="str">
        <f t="shared" si="1892"/>
        <v/>
      </c>
      <c r="T384" s="37"/>
      <c r="U384" s="29"/>
      <c r="V384" s="47"/>
      <c r="W384" s="67"/>
      <c r="X384" s="45" t="str">
        <f>IF(W384="","",W384-W383)</f>
        <v/>
      </c>
      <c r="Y384" s="45"/>
      <c r="Z384" s="45" t="str">
        <f>IF(Y384="","",Y384-Y383)</f>
        <v/>
      </c>
      <c r="AA384" s="45"/>
      <c r="AB384" s="45" t="str">
        <f>IF(AA384="","",AA383+AC383-AA384)</f>
        <v/>
      </c>
      <c r="AC384" s="45"/>
      <c r="AD384" s="45"/>
      <c r="AE384" s="45"/>
      <c r="AF384" s="45" t="str">
        <f t="shared" si="1893"/>
        <v/>
      </c>
      <c r="AG384" s="46" t="str">
        <f t="shared" si="1894"/>
        <v/>
      </c>
      <c r="AH384" s="37"/>
      <c r="AI384" s="29"/>
      <c r="AJ384" s="47"/>
      <c r="AK384" s="45"/>
      <c r="AL384" s="45" t="str">
        <f>IF(AK384="","",AK384-AK383)</f>
        <v/>
      </c>
      <c r="AM384" s="45"/>
      <c r="AN384" s="45" t="str">
        <f>IF(AM384="","",AM384-AM383)</f>
        <v/>
      </c>
      <c r="AO384" s="45"/>
      <c r="AP384" s="45" t="str">
        <f>IF(AO384="","",AO383+AQ383-AO384)</f>
        <v/>
      </c>
      <c r="AQ384" s="45"/>
      <c r="AR384" s="45"/>
      <c r="AS384" s="45"/>
      <c r="AT384" s="45" t="str">
        <f t="shared" si="1895"/>
        <v/>
      </c>
      <c r="AU384" s="46" t="str">
        <f t="shared" si="1896"/>
        <v/>
      </c>
      <c r="AV384" s="37"/>
      <c r="AW384" s="29"/>
      <c r="AX384" s="47"/>
      <c r="AY384" s="45"/>
      <c r="AZ384" s="45" t="str">
        <f>IF(AY384="","",AY384-AY383)</f>
        <v/>
      </c>
      <c r="BA384" s="45"/>
      <c r="BB384" s="45" t="str">
        <f>IF(BA384="","",BA384-BA383)</f>
        <v/>
      </c>
      <c r="BC384" s="45"/>
      <c r="BD384" s="45" t="str">
        <f>IF(BC384="","",BC383+BE383-BC384)</f>
        <v/>
      </c>
      <c r="BE384" s="45"/>
      <c r="BF384" s="45"/>
      <c r="BG384" s="45"/>
      <c r="BH384" s="45" t="str">
        <f t="shared" si="1897"/>
        <v/>
      </c>
      <c r="BI384" s="46" t="str">
        <f t="shared" si="1898"/>
        <v/>
      </c>
      <c r="BJ384" s="37"/>
      <c r="BK384" s="29"/>
      <c r="BL384" s="47"/>
      <c r="BM384" s="45">
        <v>1655</v>
      </c>
      <c r="BN384" s="45">
        <f t="shared" si="1826"/>
        <v>53</v>
      </c>
      <c r="BO384" s="45">
        <v>28</v>
      </c>
      <c r="BP384" s="45">
        <f t="shared" si="1827"/>
        <v>2</v>
      </c>
      <c r="BQ384" s="45">
        <v>17</v>
      </c>
      <c r="BR384" s="45">
        <f t="shared" si="1828"/>
        <v>1</v>
      </c>
      <c r="BS384" s="43">
        <v>0</v>
      </c>
      <c r="BT384" s="63" t="str">
        <f t="shared" si="1829"/>
        <v>押忍番長サウンドボタン</v>
      </c>
      <c r="BU384" s="67">
        <f t="shared" si="1830"/>
        <v>358</v>
      </c>
      <c r="BV384" s="43">
        <f t="shared" si="1831"/>
        <v>358</v>
      </c>
      <c r="BW384" s="46">
        <f t="shared" si="1832"/>
        <v>6.7547169811320751E-2</v>
      </c>
      <c r="BX384" s="37"/>
      <c r="BY384" s="57"/>
      <c r="BZ384" s="47"/>
      <c r="CA384" s="45">
        <v>7705</v>
      </c>
      <c r="CB384" s="45">
        <f t="shared" si="1833"/>
        <v>29</v>
      </c>
      <c r="CC384" s="45">
        <v>274</v>
      </c>
      <c r="CD384" s="45">
        <f t="shared" si="1834"/>
        <v>6</v>
      </c>
      <c r="CE384" s="45">
        <v>5</v>
      </c>
      <c r="CF384" s="45">
        <f t="shared" si="1835"/>
        <v>13</v>
      </c>
      <c r="CG384" s="43">
        <v>18</v>
      </c>
      <c r="CH384" s="63" t="str">
        <f t="shared" si="1883"/>
        <v>サンリオリボンポーチ</v>
      </c>
      <c r="CI384" s="67">
        <f t="shared" si="1884"/>
        <v>500</v>
      </c>
      <c r="CJ384" s="43">
        <f t="shared" si="1836"/>
        <v>6500</v>
      </c>
      <c r="CK384" s="46">
        <f t="shared" si="1837"/>
        <v>2.2413793103448274</v>
      </c>
      <c r="CL384" s="37"/>
      <c r="CM384" s="29"/>
      <c r="CN384" s="47"/>
      <c r="CO384" s="45">
        <v>3705</v>
      </c>
      <c r="CP384" s="45">
        <f t="shared" si="1838"/>
        <v>66</v>
      </c>
      <c r="CQ384" s="45">
        <v>96</v>
      </c>
      <c r="CR384" s="45">
        <f t="shared" si="1839"/>
        <v>1</v>
      </c>
      <c r="CS384" s="45">
        <v>10</v>
      </c>
      <c r="CT384" s="45">
        <f t="shared" si="1840"/>
        <v>1</v>
      </c>
      <c r="CU384" s="43">
        <v>3</v>
      </c>
      <c r="CV384" s="63" t="str">
        <f t="shared" si="1841"/>
        <v>サンリオケープポーチ</v>
      </c>
      <c r="CW384" s="67">
        <f t="shared" si="1842"/>
        <v>660</v>
      </c>
      <c r="CX384" s="43">
        <f t="shared" si="1843"/>
        <v>660</v>
      </c>
      <c r="CY384" s="46">
        <f t="shared" si="1844"/>
        <v>0.1</v>
      </c>
      <c r="CZ384" s="37"/>
      <c r="DA384" s="29"/>
      <c r="DB384" s="47"/>
      <c r="DC384" s="45"/>
      <c r="DD384" s="45" t="str">
        <f>IF(DC384="","",DC384-DC383)</f>
        <v/>
      </c>
      <c r="DE384" s="45"/>
      <c r="DF384" s="45" t="str">
        <f>IF(DE384="","",DE384-DE383)</f>
        <v/>
      </c>
      <c r="DG384" s="45"/>
      <c r="DH384" s="45" t="str">
        <f>IF(DG384="","",DG383+DI383-DG384)</f>
        <v/>
      </c>
      <c r="DI384" s="45"/>
      <c r="DJ384" s="43"/>
      <c r="DK384" s="43" t="str">
        <f>IF(DC384="","",DK383)</f>
        <v/>
      </c>
      <c r="DL384" s="45" t="str">
        <f t="shared" si="1899"/>
        <v/>
      </c>
      <c r="DM384" s="46" t="str">
        <f t="shared" si="1900"/>
        <v/>
      </c>
      <c r="DN384" s="37"/>
      <c r="DO384" s="29"/>
      <c r="DP384" s="47"/>
      <c r="DQ384" s="45"/>
      <c r="DR384" s="45" t="str">
        <f>IF(DQ384="","",DQ384-DQ383)</f>
        <v/>
      </c>
      <c r="DS384" s="45"/>
      <c r="DT384" s="45" t="str">
        <f>IF(DS384="","",DS384-DS383)</f>
        <v/>
      </c>
      <c r="DU384" s="45"/>
      <c r="DV384" s="45" t="str">
        <f>IF(DU384="","",DU383+DW383-DU384)</f>
        <v/>
      </c>
      <c r="DW384" s="45"/>
      <c r="DX384" s="43"/>
      <c r="DY384" s="43" t="str">
        <f>IF(DQ384="","",DY383)</f>
        <v/>
      </c>
      <c r="DZ384" s="45" t="str">
        <f t="shared" si="1901"/>
        <v/>
      </c>
      <c r="EA384" s="46" t="str">
        <f t="shared" si="1902"/>
        <v/>
      </c>
      <c r="EB384" s="37"/>
      <c r="ED384" s="47"/>
      <c r="EE384" s="45"/>
      <c r="EF384" s="45" t="str">
        <f>IF(EE384="","",EE384-EE383)</f>
        <v/>
      </c>
      <c r="EG384" s="45"/>
      <c r="EH384" s="45" t="str">
        <f>IF(EG384="","",EG384-EG383)</f>
        <v/>
      </c>
      <c r="EI384" s="45"/>
      <c r="EJ384" s="45" t="str">
        <f>IF(EI384="","",EI383+EK383-EI384)</f>
        <v/>
      </c>
      <c r="EK384" s="45"/>
      <c r="EL384" s="43"/>
      <c r="EM384" s="43" t="str">
        <f>IF(EE384="","",EM383)</f>
        <v/>
      </c>
      <c r="EN384" s="45" t="str">
        <f t="shared" si="1903"/>
        <v/>
      </c>
      <c r="EO384" s="46" t="str">
        <f t="shared" si="1904"/>
        <v/>
      </c>
      <c r="EP384" s="37"/>
      <c r="ER384" s="47"/>
      <c r="ES384" s="45"/>
      <c r="ET384" s="45" t="str">
        <f>IF(ES384="","",ES384-ES383)</f>
        <v/>
      </c>
      <c r="EU384" s="45"/>
      <c r="EV384" s="45" t="str">
        <f>IF(EU384="","",EU384-EU383)</f>
        <v/>
      </c>
      <c r="EW384" s="45"/>
      <c r="EX384" s="45" t="str">
        <f>IF(EW384="","",EW383+EY383-EW384)</f>
        <v/>
      </c>
      <c r="EY384" s="45"/>
      <c r="EZ384" s="43"/>
      <c r="FA384" s="43" t="str">
        <f>IF(ES384="","",FA383)</f>
        <v/>
      </c>
      <c r="FB384" s="45" t="str">
        <f t="shared" si="1905"/>
        <v/>
      </c>
      <c r="FC384" s="46" t="str">
        <f t="shared" si="1906"/>
        <v/>
      </c>
      <c r="FD384" s="37"/>
      <c r="FF384" s="47"/>
      <c r="FG384" s="45"/>
      <c r="FH384" s="45" t="str">
        <f>IF(FG384="","",FG384-FG383)</f>
        <v/>
      </c>
      <c r="FI384" s="45"/>
      <c r="FJ384" s="45" t="str">
        <f>IF(FI384="","",FI384-FI383)</f>
        <v/>
      </c>
      <c r="FK384" s="45"/>
      <c r="FL384" s="45" t="str">
        <f>IF(FK384="","",FK383+FM383-FK384)</f>
        <v/>
      </c>
      <c r="FM384" s="45"/>
      <c r="FN384" s="43"/>
      <c r="FO384" s="43" t="str">
        <f>IF(FG384="","",FO383)</f>
        <v/>
      </c>
      <c r="FP384" s="45" t="str">
        <f t="shared" si="1907"/>
        <v/>
      </c>
      <c r="FQ384" s="46" t="str">
        <f t="shared" si="1908"/>
        <v/>
      </c>
      <c r="FR384" s="37"/>
      <c r="FS384" s="29"/>
      <c r="FT384" s="47"/>
      <c r="FU384" s="45"/>
      <c r="FV384" s="45" t="str">
        <f>IF(FU384="","",FU384-FU383)</f>
        <v/>
      </c>
      <c r="FW384" s="45"/>
      <c r="FX384" s="45" t="str">
        <f>IF(FW384="","",FW384-FW383)</f>
        <v/>
      </c>
      <c r="FY384" s="45"/>
      <c r="FZ384" s="45" t="str">
        <f>IF(FY384="","",FY383+GA383-FY384)</f>
        <v/>
      </c>
      <c r="GA384" s="45"/>
      <c r="GB384" s="43"/>
      <c r="GC384" s="43" t="str">
        <f>IF(FU384="","",GC383)</f>
        <v/>
      </c>
      <c r="GD384" s="45" t="str">
        <f t="shared" si="1909"/>
        <v/>
      </c>
      <c r="GE384" s="46" t="str">
        <f t="shared" si="1910"/>
        <v/>
      </c>
      <c r="GF384" s="37"/>
      <c r="GH384" s="47"/>
      <c r="GI384" s="45"/>
      <c r="GJ384" s="45" t="str">
        <f>IF(GI384="","",GI384-GI383)</f>
        <v/>
      </c>
      <c r="GK384" s="45"/>
      <c r="GL384" s="45" t="str">
        <f>IF(GK384="","",GK384-GK383)</f>
        <v/>
      </c>
      <c r="GM384" s="45"/>
      <c r="GN384" s="45" t="str">
        <f>IF(GM384="","",GM383+GO383-GM384)</f>
        <v/>
      </c>
      <c r="GO384" s="45"/>
      <c r="GP384" s="43"/>
      <c r="GQ384" s="43" t="str">
        <f>IF(GI384="","",GQ383)</f>
        <v/>
      </c>
      <c r="GR384" s="45" t="str">
        <f t="shared" si="1911"/>
        <v/>
      </c>
      <c r="GS384" s="46" t="str">
        <f t="shared" si="1912"/>
        <v/>
      </c>
      <c r="GT384" s="37"/>
      <c r="GU384" s="61"/>
      <c r="GV384" s="47"/>
      <c r="GW384" s="30"/>
      <c r="GX384" s="45">
        <v>27314</v>
      </c>
      <c r="GY384" s="45">
        <f t="shared" si="1845"/>
        <v>897</v>
      </c>
      <c r="GZ384" s="45"/>
      <c r="HA384" s="45" t="str">
        <f t="shared" si="1846"/>
        <v/>
      </c>
      <c r="HB384" s="45">
        <v>7</v>
      </c>
      <c r="HC384" s="45">
        <f t="shared" si="1847"/>
        <v>3</v>
      </c>
      <c r="HD384" s="43"/>
      <c r="HE384" s="63" t="str">
        <f>IF(GX384="","",HE380)</f>
        <v>ルララ大</v>
      </c>
      <c r="HF384" s="67">
        <f>IF(GX383="","",HF380)</f>
        <v>1100</v>
      </c>
      <c r="HG384" s="43">
        <f t="shared" si="1848"/>
        <v>3300</v>
      </c>
      <c r="HH384" s="46">
        <f>IF(HC384="","",HG384/(GY384*100))</f>
        <v>3.678929765886288E-2</v>
      </c>
      <c r="HI384" s="37"/>
      <c r="HK384" s="47"/>
      <c r="HL384" s="45">
        <v>797</v>
      </c>
      <c r="HM384" s="69">
        <f t="shared" si="1849"/>
        <v>32</v>
      </c>
      <c r="HN384" s="45">
        <v>33</v>
      </c>
      <c r="HO384" s="45">
        <f t="shared" si="1850"/>
        <v>0</v>
      </c>
      <c r="HP384" s="45">
        <v>10</v>
      </c>
      <c r="HQ384" s="45">
        <f t="shared" si="1851"/>
        <v>0</v>
      </c>
      <c r="HR384" s="43"/>
      <c r="HS384" s="63" t="str">
        <f t="shared" si="1852"/>
        <v>サンリオ豹柄キーケース</v>
      </c>
      <c r="HT384" s="67">
        <f t="shared" si="1853"/>
        <v>996</v>
      </c>
      <c r="HU384" s="43">
        <f t="shared" si="1854"/>
        <v>0</v>
      </c>
      <c r="HV384" s="46">
        <f t="shared" si="1855"/>
        <v>0</v>
      </c>
      <c r="HW384" s="37"/>
      <c r="HX384" s="360"/>
      <c r="HY384" s="47"/>
      <c r="HZ384" s="45">
        <v>5213</v>
      </c>
      <c r="IA384" s="69">
        <f t="shared" si="1856"/>
        <v>30</v>
      </c>
      <c r="IB384" s="45">
        <v>155</v>
      </c>
      <c r="IC384" s="45">
        <f t="shared" si="1857"/>
        <v>2</v>
      </c>
      <c r="ID384" s="45">
        <v>22</v>
      </c>
      <c r="IE384" s="45">
        <f t="shared" si="1858"/>
        <v>2</v>
      </c>
      <c r="IF384" s="43">
        <v>4</v>
      </c>
      <c r="IG384" s="63" t="str">
        <f t="shared" si="1887"/>
        <v>サンリオリボンポーチ</v>
      </c>
      <c r="IH384" s="67">
        <f t="shared" si="1888"/>
        <v>500</v>
      </c>
      <c r="II384" s="43">
        <f t="shared" si="1860"/>
        <v>1000</v>
      </c>
      <c r="IJ384" s="46">
        <f t="shared" si="1861"/>
        <v>0.33333333333333331</v>
      </c>
      <c r="IK384" s="37"/>
      <c r="IL384" s="29"/>
      <c r="IM384" s="47"/>
      <c r="IN384" s="45">
        <v>6136</v>
      </c>
      <c r="IO384" s="45">
        <f t="shared" si="1862"/>
        <v>66</v>
      </c>
      <c r="IP384" s="45">
        <v>150</v>
      </c>
      <c r="IQ384" s="45">
        <f t="shared" si="1863"/>
        <v>3</v>
      </c>
      <c r="IR384" s="45">
        <v>17</v>
      </c>
      <c r="IS384" s="45">
        <f t="shared" si="1864"/>
        <v>3</v>
      </c>
      <c r="IT384" s="43">
        <v>0</v>
      </c>
      <c r="IU384" s="63" t="str">
        <f t="shared" si="1865"/>
        <v>ジャグラーイヤホン</v>
      </c>
      <c r="IV384" s="67">
        <f t="shared" si="1866"/>
        <v>1100</v>
      </c>
      <c r="IW384" s="43">
        <f t="shared" si="1867"/>
        <v>3300</v>
      </c>
      <c r="IX384" s="46">
        <f t="shared" si="1868"/>
        <v>0.5</v>
      </c>
      <c r="IY384" s="37"/>
      <c r="IZ384" s="61"/>
      <c r="JA384" s="47"/>
      <c r="JB384" s="45">
        <v>4601</v>
      </c>
      <c r="JC384" s="45">
        <f t="shared" si="1869"/>
        <v>36</v>
      </c>
      <c r="JD384" s="45">
        <v>128</v>
      </c>
      <c r="JE384" s="45">
        <f t="shared" si="1870"/>
        <v>1</v>
      </c>
      <c r="JF384" s="45">
        <v>11</v>
      </c>
      <c r="JG384" s="45">
        <f t="shared" si="1871"/>
        <v>1</v>
      </c>
      <c r="JH384" s="43">
        <v>-1</v>
      </c>
      <c r="JI384" s="63" t="str">
        <f t="shared" si="1872"/>
        <v>サンリオケープポーチ</v>
      </c>
      <c r="JJ384" s="67">
        <f t="shared" si="1873"/>
        <v>1100</v>
      </c>
      <c r="JK384" s="43">
        <f t="shared" si="1874"/>
        <v>1100</v>
      </c>
      <c r="JL384" s="46">
        <f t="shared" si="1875"/>
        <v>0.30555555555555558</v>
      </c>
      <c r="JM384" s="37" t="s">
        <v>789</v>
      </c>
      <c r="JN384" s="29"/>
      <c r="JO384" s="47"/>
      <c r="JP384" s="45">
        <v>6168</v>
      </c>
      <c r="JQ384" s="45">
        <f t="shared" si="1876"/>
        <v>107</v>
      </c>
      <c r="JR384" s="45">
        <v>131</v>
      </c>
      <c r="JS384" s="45">
        <f t="shared" si="1877"/>
        <v>1</v>
      </c>
      <c r="JT384" s="45">
        <v>10</v>
      </c>
      <c r="JU384" s="45">
        <f t="shared" si="1878"/>
        <v>1</v>
      </c>
      <c r="JV384" s="43">
        <v>0</v>
      </c>
      <c r="JW384" s="63" t="str">
        <f t="shared" si="1879"/>
        <v>モンチッチマスコット2</v>
      </c>
      <c r="JX384" s="67">
        <f t="shared" si="1880"/>
        <v>539</v>
      </c>
      <c r="JY384" s="43">
        <f t="shared" si="1881"/>
        <v>539</v>
      </c>
      <c r="JZ384" s="46">
        <f t="shared" si="1882"/>
        <v>5.0373831775700935E-2</v>
      </c>
      <c r="KA384" s="37"/>
      <c r="KB384" s="51"/>
      <c r="KC384" s="47"/>
      <c r="KD384" s="45">
        <v>11030</v>
      </c>
      <c r="KE384" s="45">
        <f>IF(KD384="","",KD384-KD380)</f>
        <v>137</v>
      </c>
      <c r="KF384" s="45">
        <v>315</v>
      </c>
      <c r="KG384" s="45">
        <f>IF(KF384="","",KF384-KF380)</f>
        <v>7</v>
      </c>
      <c r="KH384" s="45">
        <v>6</v>
      </c>
      <c r="KI384" s="45">
        <f>IF(KH384="","",KH380+KJ380-KH384)</f>
        <v>7</v>
      </c>
      <c r="KJ384" s="43">
        <v>0</v>
      </c>
      <c r="KK384" s="63" t="str">
        <f>IF(KD384="","",KK380)</f>
        <v>雪見イヤホン</v>
      </c>
      <c r="KL384" s="67">
        <f>IF(KE384="","",KL380)</f>
        <v>1100</v>
      </c>
      <c r="KM384" s="43">
        <f>IF(KH384="","",KI384*KL384)</f>
        <v>7700</v>
      </c>
      <c r="KN384" s="46">
        <f>IF(KI384="","",KM384/(KE384*100))</f>
        <v>0.56204379562043794</v>
      </c>
      <c r="KO384" s="205" t="s">
        <v>785</v>
      </c>
      <c r="KP384" s="29"/>
      <c r="KQ384" s="47"/>
      <c r="KR384" s="45">
        <v>2756</v>
      </c>
      <c r="KS384" s="45">
        <f>IF(KR384="","",KR384-KR380)</f>
        <v>34</v>
      </c>
      <c r="KT384" s="45">
        <v>67</v>
      </c>
      <c r="KU384" s="45">
        <f>IF(KT384="","",KT384-KT380)</f>
        <v>3</v>
      </c>
      <c r="KV384" s="45">
        <v>25</v>
      </c>
      <c r="KW384" s="45">
        <f>IF(KV384="","",KV380+KX380-KV384)</f>
        <v>3</v>
      </c>
      <c r="KX384" s="43">
        <v>-7</v>
      </c>
      <c r="KY384" s="63" t="str">
        <f>IF(KR384="","",KY380)</f>
        <v>ラブブマスコット</v>
      </c>
      <c r="KZ384" s="67">
        <f>IF(KS384="","",KZ380)</f>
        <v>500</v>
      </c>
      <c r="LA384" s="43">
        <f>IF(KV384="","",KW384*KZ384)</f>
        <v>1500</v>
      </c>
      <c r="LB384" s="46">
        <f>IF(KW384="","",LA384/(KS384*100))</f>
        <v>0.44117647058823528</v>
      </c>
      <c r="LC384" s="37" t="s">
        <v>786</v>
      </c>
      <c r="LD384" s="29"/>
      <c r="LE384" s="52">
        <f>IF(A370="","",A370)</f>
        <v>46027</v>
      </c>
      <c r="LF384" s="43">
        <v>70917</v>
      </c>
      <c r="LG384" s="86">
        <f>IF(LF384="","",LF384-LF381)</f>
        <v>222</v>
      </c>
      <c r="LH384" s="43">
        <v>445</v>
      </c>
      <c r="LI384" s="43">
        <f t="shared" si="1885"/>
        <v>0</v>
      </c>
      <c r="LJ384" s="43">
        <v>1</v>
      </c>
      <c r="LK384" s="87">
        <f t="shared" si="1886"/>
        <v>1</v>
      </c>
      <c r="LL384" s="43"/>
      <c r="LM384" s="65" t="str">
        <f>IF(LF384="","",LM381)</f>
        <v>スヌーピーぬいぐるみ、コキンちゃん</v>
      </c>
      <c r="LN384" s="48">
        <f>IF(LG384="","",LN381)</f>
        <v>1000</v>
      </c>
      <c r="LO384" s="87">
        <f t="shared" si="1825"/>
        <v>1000</v>
      </c>
      <c r="LP384" s="53"/>
      <c r="LQ384" s="37"/>
      <c r="LR384" s="29"/>
      <c r="LS384" s="47"/>
      <c r="LT384" s="45"/>
      <c r="LU384" s="45" t="str">
        <f>IF(LT384="","",LT384-LT383)</f>
        <v/>
      </c>
      <c r="LV384" s="45"/>
      <c r="LW384" s="45" t="str">
        <f>IF(LV384="","",LV384-LV383)</f>
        <v/>
      </c>
      <c r="LX384" s="45"/>
      <c r="LY384" s="45" t="str">
        <f>IF(LX384="","",LX383+LZ383-LX384)</f>
        <v/>
      </c>
      <c r="LZ384" s="45"/>
      <c r="MA384" s="43"/>
      <c r="MB384" s="43" t="str">
        <f>IF(LT384="","",MB383)</f>
        <v/>
      </c>
      <c r="MC384" s="45" t="str">
        <f t="shared" si="1913"/>
        <v/>
      </c>
      <c r="MD384" s="46" t="str">
        <f t="shared" si="1914"/>
        <v/>
      </c>
      <c r="ME384" s="37"/>
      <c r="MF384" s="29"/>
      <c r="MG384" s="47"/>
      <c r="MH384" s="45"/>
      <c r="MI384" s="45" t="str">
        <f>IF(MH384="","",MH384-MH383)</f>
        <v/>
      </c>
      <c r="MJ384" s="45"/>
      <c r="MK384" s="45" t="str">
        <f>IF(MJ384="","",MJ384-MJ383)</f>
        <v/>
      </c>
      <c r="ML384" s="45"/>
      <c r="MM384" s="45" t="str">
        <f>IF(ML384="","",ML383+MN383-ML384)</f>
        <v/>
      </c>
      <c r="MN384" s="45"/>
      <c r="MO384" s="43"/>
      <c r="MP384" s="43" t="str">
        <f>IF(MH384="","",MP383)</f>
        <v/>
      </c>
      <c r="MQ384" s="45" t="str">
        <f t="shared" si="1915"/>
        <v/>
      </c>
      <c r="MR384" s="46" t="str">
        <f t="shared" si="1916"/>
        <v/>
      </c>
      <c r="MS384" s="37"/>
      <c r="MT384" s="29"/>
      <c r="MU384" s="47"/>
      <c r="MV384" s="45"/>
      <c r="MW384" s="45" t="str">
        <f>IF(MV384="","",MV384-MV383)</f>
        <v/>
      </c>
      <c r="MX384" s="45"/>
      <c r="MY384" s="45" t="str">
        <f>IF(MX384="","",MX384-MX383)</f>
        <v/>
      </c>
      <c r="MZ384" s="45"/>
      <c r="NA384" s="45" t="str">
        <f>IF(MZ384="","",MZ383+NB383-MZ384)</f>
        <v/>
      </c>
      <c r="NB384" s="45"/>
      <c r="NC384" s="43"/>
      <c r="ND384" s="43" t="str">
        <f>IF(MV384="","",ND383)</f>
        <v/>
      </c>
      <c r="NE384" s="45" t="str">
        <f t="shared" si="1917"/>
        <v/>
      </c>
      <c r="NF384" s="46" t="str">
        <f t="shared" si="1918"/>
        <v/>
      </c>
      <c r="NG384" s="37"/>
      <c r="NH384" s="29"/>
      <c r="NI384" s="47"/>
      <c r="NJ384" s="45"/>
      <c r="NK384" s="45" t="str">
        <f>IF(NJ384="","",NJ384-NJ383)</f>
        <v/>
      </c>
      <c r="NL384" s="45"/>
      <c r="NM384" s="45" t="str">
        <f>IF(NL384="","",NL384-NL383)</f>
        <v/>
      </c>
      <c r="NN384" s="45"/>
      <c r="NO384" s="45" t="str">
        <f>IF(NN384="","",NN383+NP383-NN384)</f>
        <v/>
      </c>
      <c r="NP384" s="45"/>
      <c r="NQ384" s="43"/>
      <c r="NR384" s="43" t="str">
        <f>IF(NJ384="","",NR383)</f>
        <v/>
      </c>
      <c r="NS384" s="45" t="str">
        <f t="shared" si="1919"/>
        <v/>
      </c>
      <c r="NT384" s="46" t="str">
        <f t="shared" si="1920"/>
        <v/>
      </c>
      <c r="NU384" s="37"/>
    </row>
    <row r="385" spans="1:385" x14ac:dyDescent="0.25">
      <c r="A385" s="38"/>
      <c r="B385" s="39"/>
      <c r="C385" s="40"/>
      <c r="D385" s="40"/>
      <c r="E385" s="41"/>
      <c r="F385" s="41"/>
      <c r="G385" s="40"/>
      <c r="H385" s="42"/>
      <c r="I385" s="45"/>
      <c r="J385" s="45" t="str">
        <f>IF(I385="","",I385-I384)</f>
        <v/>
      </c>
      <c r="K385" s="45"/>
      <c r="L385" s="45" t="str">
        <f>IF(K385="","",K385-K384)</f>
        <v/>
      </c>
      <c r="M385" s="45"/>
      <c r="N385" s="45" t="str">
        <f>IF(M385="","",M384+O384-M385)</f>
        <v/>
      </c>
      <c r="O385" s="45"/>
      <c r="P385" s="43"/>
      <c r="Q385" s="43" t="str">
        <f>IF(I385="","",Q384)</f>
        <v/>
      </c>
      <c r="R385" s="45" t="str">
        <f t="shared" si="1891"/>
        <v/>
      </c>
      <c r="S385" s="46" t="str">
        <f t="shared" si="1892"/>
        <v/>
      </c>
      <c r="T385" s="37"/>
      <c r="U385" s="29"/>
      <c r="V385" s="47"/>
      <c r="W385" s="67"/>
      <c r="X385" s="45" t="str">
        <f>IF(W385="","",W385-W384)</f>
        <v/>
      </c>
      <c r="Y385" s="45"/>
      <c r="Z385" s="45" t="str">
        <f>IF(Y385="","",Y385-Y384)</f>
        <v/>
      </c>
      <c r="AA385" s="45"/>
      <c r="AB385" s="45" t="str">
        <f>IF(AA385="","",AA384+AC384-AA385)</f>
        <v/>
      </c>
      <c r="AC385" s="45"/>
      <c r="AD385" s="45"/>
      <c r="AE385" s="45"/>
      <c r="AF385" s="45" t="str">
        <f t="shared" si="1893"/>
        <v/>
      </c>
      <c r="AG385" s="46" t="str">
        <f t="shared" si="1894"/>
        <v/>
      </c>
      <c r="AH385" s="37"/>
      <c r="AI385" s="29"/>
      <c r="AJ385" s="47"/>
      <c r="AK385" s="45"/>
      <c r="AL385" s="45" t="str">
        <f>IF(AK385="","",AK385-AK384)</f>
        <v/>
      </c>
      <c r="AM385" s="45"/>
      <c r="AN385" s="45" t="str">
        <f>IF(AM385="","",AM385-AM384)</f>
        <v/>
      </c>
      <c r="AO385" s="45"/>
      <c r="AP385" s="45" t="str">
        <f>IF(AO385="","",AO384+AQ384-AO385)</f>
        <v/>
      </c>
      <c r="AQ385" s="45"/>
      <c r="AR385" s="45"/>
      <c r="AS385" s="45"/>
      <c r="AT385" s="45" t="str">
        <f t="shared" si="1895"/>
        <v/>
      </c>
      <c r="AU385" s="46" t="str">
        <f t="shared" si="1896"/>
        <v/>
      </c>
      <c r="AV385" s="37"/>
      <c r="AW385" s="29"/>
      <c r="AX385" s="47"/>
      <c r="AY385" s="45"/>
      <c r="AZ385" s="45" t="str">
        <f>IF(AY385="","",AY385-AY384)</f>
        <v/>
      </c>
      <c r="BA385" s="45"/>
      <c r="BB385" s="45" t="str">
        <f>IF(BA385="","",BA385-BA384)</f>
        <v/>
      </c>
      <c r="BC385" s="45"/>
      <c r="BD385" s="45" t="str">
        <f>IF(BC385="","",BC384+BE384-BC385)</f>
        <v/>
      </c>
      <c r="BE385" s="45"/>
      <c r="BF385" s="45"/>
      <c r="BG385" s="45"/>
      <c r="BH385" s="45" t="str">
        <f t="shared" si="1897"/>
        <v/>
      </c>
      <c r="BI385" s="46" t="str">
        <f t="shared" si="1898"/>
        <v/>
      </c>
      <c r="BJ385" s="37"/>
      <c r="BK385" s="29"/>
      <c r="BL385" s="47"/>
      <c r="BM385" s="45">
        <v>3238</v>
      </c>
      <c r="BN385" s="45">
        <f t="shared" si="1826"/>
        <v>164</v>
      </c>
      <c r="BO385" s="45">
        <v>73</v>
      </c>
      <c r="BP385" s="45">
        <f t="shared" si="1827"/>
        <v>5</v>
      </c>
      <c r="BQ385" s="45">
        <v>6</v>
      </c>
      <c r="BR385" s="45">
        <f t="shared" si="1828"/>
        <v>6</v>
      </c>
      <c r="BS385" s="27">
        <v>0</v>
      </c>
      <c r="BT385" s="63" t="s">
        <v>784</v>
      </c>
      <c r="BU385" s="67">
        <v>1100</v>
      </c>
      <c r="BV385" s="45">
        <f t="shared" si="1831"/>
        <v>6600</v>
      </c>
      <c r="BW385" s="46">
        <f t="shared" si="1832"/>
        <v>0.40243902439024393</v>
      </c>
      <c r="BX385" s="37"/>
      <c r="BY385" s="57"/>
      <c r="BZ385" s="47"/>
      <c r="CA385" s="45">
        <v>9103</v>
      </c>
      <c r="CB385" s="45">
        <f t="shared" si="1833"/>
        <v>69</v>
      </c>
      <c r="CC385" s="45">
        <v>444</v>
      </c>
      <c r="CD385" s="45">
        <f t="shared" si="1834"/>
        <v>2</v>
      </c>
      <c r="CE385" s="45">
        <v>30</v>
      </c>
      <c r="CF385" s="45">
        <f t="shared" si="1835"/>
        <v>2</v>
      </c>
      <c r="CG385" s="27">
        <v>7</v>
      </c>
      <c r="CH385" s="63" t="str">
        <f t="shared" si="1883"/>
        <v>ラブブマスコット</v>
      </c>
      <c r="CI385" s="67">
        <f t="shared" si="1884"/>
        <v>250</v>
      </c>
      <c r="CJ385" s="45">
        <f t="shared" si="1836"/>
        <v>500</v>
      </c>
      <c r="CK385" s="46">
        <f t="shared" si="1837"/>
        <v>7.2463768115942032E-2</v>
      </c>
      <c r="CL385" s="37"/>
      <c r="CM385" s="29"/>
      <c r="CN385" s="47"/>
      <c r="CO385" s="45">
        <v>3578</v>
      </c>
      <c r="CP385" s="45">
        <f t="shared" si="1838"/>
        <v>58</v>
      </c>
      <c r="CQ385" s="45">
        <v>121</v>
      </c>
      <c r="CR385" s="45">
        <f t="shared" si="1839"/>
        <v>2</v>
      </c>
      <c r="CS385" s="45">
        <v>22</v>
      </c>
      <c r="CT385" s="45">
        <f t="shared" si="1840"/>
        <v>3</v>
      </c>
      <c r="CU385" s="27">
        <v>-12</v>
      </c>
      <c r="CV385" s="63" t="str">
        <f t="shared" si="1841"/>
        <v>ラブブキーホルダー</v>
      </c>
      <c r="CW385" s="67">
        <f t="shared" si="1842"/>
        <v>200</v>
      </c>
      <c r="CX385" s="45">
        <f t="shared" si="1843"/>
        <v>600</v>
      </c>
      <c r="CY385" s="46">
        <f t="shared" si="1844"/>
        <v>0.10344827586206896</v>
      </c>
      <c r="CZ385" s="37" t="s">
        <v>792</v>
      </c>
      <c r="DA385" s="29"/>
      <c r="DB385" s="47"/>
      <c r="DC385" s="45"/>
      <c r="DD385" s="45" t="str">
        <f>IF(DC385="","",DC385-DC384)</f>
        <v/>
      </c>
      <c r="DE385" s="45"/>
      <c r="DF385" s="45" t="str">
        <f>IF(DE385="","",DE385-DE384)</f>
        <v/>
      </c>
      <c r="DG385" s="45"/>
      <c r="DH385" s="45" t="str">
        <f>IF(DG385="","",DG384+DI384-DG385)</f>
        <v/>
      </c>
      <c r="DI385" s="45"/>
      <c r="DJ385" s="43"/>
      <c r="DK385" s="43" t="str">
        <f>IF(DC385="","",DK384)</f>
        <v/>
      </c>
      <c r="DL385" s="45" t="str">
        <f t="shared" si="1899"/>
        <v/>
      </c>
      <c r="DM385" s="46" t="str">
        <f t="shared" si="1900"/>
        <v/>
      </c>
      <c r="DN385" s="37"/>
      <c r="DO385" s="29"/>
      <c r="DP385" s="47"/>
      <c r="DQ385" s="45"/>
      <c r="DR385" s="45" t="str">
        <f>IF(DQ385="","",DQ385-DQ384)</f>
        <v/>
      </c>
      <c r="DS385" s="45"/>
      <c r="DT385" s="45" t="str">
        <f>IF(DS385="","",DS385-DS384)</f>
        <v/>
      </c>
      <c r="DU385" s="45"/>
      <c r="DV385" s="45" t="str">
        <f>IF(DU385="","",DU384+DW384-DU385)</f>
        <v/>
      </c>
      <c r="DW385" s="45"/>
      <c r="DX385" s="43"/>
      <c r="DY385" s="43" t="str">
        <f>IF(DQ385="","",DY384)</f>
        <v/>
      </c>
      <c r="DZ385" s="45" t="str">
        <f t="shared" si="1901"/>
        <v/>
      </c>
      <c r="EA385" s="46" t="str">
        <f t="shared" si="1902"/>
        <v/>
      </c>
      <c r="EB385" s="37"/>
      <c r="ED385" s="47"/>
      <c r="EE385" s="45"/>
      <c r="EF385" s="45" t="str">
        <f>IF(EE385="","",EE385-EE384)</f>
        <v/>
      </c>
      <c r="EG385" s="45"/>
      <c r="EH385" s="45" t="str">
        <f>IF(EG385="","",EG385-EG384)</f>
        <v/>
      </c>
      <c r="EI385" s="45"/>
      <c r="EJ385" s="45" t="str">
        <f>IF(EI385="","",EI384+EK384-EI385)</f>
        <v/>
      </c>
      <c r="EK385" s="45"/>
      <c r="EL385" s="43"/>
      <c r="EM385" s="43" t="str">
        <f>IF(EE385="","",EM384)</f>
        <v/>
      </c>
      <c r="EN385" s="45" t="str">
        <f t="shared" si="1903"/>
        <v/>
      </c>
      <c r="EO385" s="46" t="str">
        <f t="shared" si="1904"/>
        <v/>
      </c>
      <c r="EP385" s="37"/>
      <c r="ER385" s="47"/>
      <c r="ES385" s="45"/>
      <c r="ET385" s="45" t="str">
        <f>IF(ES385="","",ES385-ES384)</f>
        <v/>
      </c>
      <c r="EU385" s="45"/>
      <c r="EV385" s="45" t="str">
        <f>IF(EU385="","",EU385-EU384)</f>
        <v/>
      </c>
      <c r="EW385" s="45"/>
      <c r="EX385" s="45" t="str">
        <f>IF(EW385="","",EW384+EY384-EW385)</f>
        <v/>
      </c>
      <c r="EY385" s="45"/>
      <c r="EZ385" s="43"/>
      <c r="FA385" s="43" t="str">
        <f>IF(ES385="","",FA384)</f>
        <v/>
      </c>
      <c r="FB385" s="45" t="str">
        <f t="shared" si="1905"/>
        <v/>
      </c>
      <c r="FC385" s="46" t="str">
        <f t="shared" si="1906"/>
        <v/>
      </c>
      <c r="FD385" s="37"/>
      <c r="FF385" s="47"/>
      <c r="FG385" s="45"/>
      <c r="FH385" s="45" t="str">
        <f>IF(FG385="","",FG385-FG384)</f>
        <v/>
      </c>
      <c r="FI385" s="45"/>
      <c r="FJ385" s="45" t="str">
        <f>IF(FI385="","",FI385-FI384)</f>
        <v/>
      </c>
      <c r="FK385" s="45"/>
      <c r="FL385" s="45" t="str">
        <f>IF(FK385="","",FK384+FM384-FK385)</f>
        <v/>
      </c>
      <c r="FM385" s="45"/>
      <c r="FN385" s="43"/>
      <c r="FO385" s="43" t="str">
        <f>IF(FG385="","",FO384)</f>
        <v/>
      </c>
      <c r="FP385" s="45" t="str">
        <f t="shared" si="1907"/>
        <v/>
      </c>
      <c r="FQ385" s="46" t="str">
        <f t="shared" si="1908"/>
        <v/>
      </c>
      <c r="FR385" s="37"/>
      <c r="FS385" s="29"/>
      <c r="FT385" s="47"/>
      <c r="FU385" s="45"/>
      <c r="FV385" s="45" t="str">
        <f>IF(FU385="","",FU385-FU384)</f>
        <v/>
      </c>
      <c r="FW385" s="45"/>
      <c r="FX385" s="45" t="str">
        <f>IF(FW385="","",FW385-FW384)</f>
        <v/>
      </c>
      <c r="FY385" s="45"/>
      <c r="FZ385" s="45" t="str">
        <f>IF(FY385="","",FY384+GA384-FY385)</f>
        <v/>
      </c>
      <c r="GA385" s="45"/>
      <c r="GB385" s="43"/>
      <c r="GC385" s="43" t="str">
        <f>IF(FU385="","",GC384)</f>
        <v/>
      </c>
      <c r="GD385" s="45" t="str">
        <f t="shared" si="1909"/>
        <v/>
      </c>
      <c r="GE385" s="46" t="str">
        <f t="shared" si="1910"/>
        <v/>
      </c>
      <c r="GF385" s="37"/>
      <c r="GH385" s="47"/>
      <c r="GI385" s="45"/>
      <c r="GJ385" s="45" t="str">
        <f>IF(GI385="","",GI385-GI384)</f>
        <v/>
      </c>
      <c r="GK385" s="45"/>
      <c r="GL385" s="45" t="str">
        <f>IF(GK385="","",GK385-GK384)</f>
        <v/>
      </c>
      <c r="GM385" s="45"/>
      <c r="GN385" s="45" t="str">
        <f>IF(GM385="","",GM384+GO384-GM385)</f>
        <v/>
      </c>
      <c r="GO385" s="45"/>
      <c r="GP385" s="43"/>
      <c r="GQ385" s="43" t="str">
        <f>IF(GI385="","",GQ384)</f>
        <v/>
      </c>
      <c r="GR385" s="45" t="str">
        <f t="shared" si="1911"/>
        <v/>
      </c>
      <c r="GS385" s="46" t="str">
        <f t="shared" si="1912"/>
        <v/>
      </c>
      <c r="GT385" s="37"/>
      <c r="GU385" s="61"/>
      <c r="GV385" s="47"/>
      <c r="GW385" s="30"/>
      <c r="GX385" s="45"/>
      <c r="GY385" s="45" t="str">
        <f t="shared" si="1845"/>
        <v/>
      </c>
      <c r="GZ385" s="45"/>
      <c r="HA385" s="45" t="str">
        <f t="shared" si="1846"/>
        <v/>
      </c>
      <c r="HB385" s="45">
        <v>8</v>
      </c>
      <c r="HC385" s="45">
        <f t="shared" si="1847"/>
        <v>2</v>
      </c>
      <c r="HD385" s="27"/>
      <c r="HE385" s="63" t="str">
        <f>IF(GX383="","",HE381)</f>
        <v>アンパンおべんとパズル</v>
      </c>
      <c r="HF385" s="67">
        <f>IF(GX383="","",HF381)</f>
        <v>1100</v>
      </c>
      <c r="HG385" s="45">
        <f t="shared" si="1848"/>
        <v>2200</v>
      </c>
      <c r="HH385" s="46">
        <f>IF(HC385="","",HG385/(GY384*100))</f>
        <v>2.4526198439241916E-2</v>
      </c>
      <c r="HI385" s="37"/>
      <c r="HK385" s="47"/>
      <c r="HL385" s="45">
        <v>1827</v>
      </c>
      <c r="HM385" s="45">
        <f t="shared" si="1849"/>
        <v>156</v>
      </c>
      <c r="HN385" s="45">
        <v>42</v>
      </c>
      <c r="HO385" s="45">
        <f t="shared" si="1850"/>
        <v>0</v>
      </c>
      <c r="HP385" s="45">
        <v>34</v>
      </c>
      <c r="HQ385" s="45">
        <f t="shared" si="1851"/>
        <v>2</v>
      </c>
      <c r="HR385" s="27"/>
      <c r="HS385" s="63" t="str">
        <f t="shared" si="1852"/>
        <v>ゲームアーク</v>
      </c>
      <c r="HT385" s="67">
        <f t="shared" si="1853"/>
        <v>600</v>
      </c>
      <c r="HU385" s="45">
        <f t="shared" si="1854"/>
        <v>1200</v>
      </c>
      <c r="HV385" s="46">
        <f t="shared" si="1855"/>
        <v>7.6923076923076927E-2</v>
      </c>
      <c r="HW385" s="37"/>
      <c r="HX385" s="360"/>
      <c r="HY385" s="47"/>
      <c r="HZ385" s="45">
        <v>6843</v>
      </c>
      <c r="IA385" s="45">
        <f t="shared" si="1856"/>
        <v>97</v>
      </c>
      <c r="IB385" s="45">
        <v>167</v>
      </c>
      <c r="IC385" s="45">
        <f t="shared" si="1857"/>
        <v>8</v>
      </c>
      <c r="ID385" s="45">
        <v>30</v>
      </c>
      <c r="IE385" s="45">
        <f t="shared" si="1858"/>
        <v>9</v>
      </c>
      <c r="IF385" s="27">
        <v>7</v>
      </c>
      <c r="IG385" s="63" t="str">
        <f t="shared" si="1887"/>
        <v>ラブブマスコット</v>
      </c>
      <c r="IH385" s="67">
        <f t="shared" si="1888"/>
        <v>250</v>
      </c>
      <c r="II385" s="45">
        <f t="shared" si="1860"/>
        <v>2250</v>
      </c>
      <c r="IJ385" s="46">
        <f t="shared" si="1861"/>
        <v>0.23195876288659795</v>
      </c>
      <c r="IK385" s="37"/>
      <c r="IL385" s="29"/>
      <c r="IM385" s="47"/>
      <c r="IN385" s="45">
        <v>4854</v>
      </c>
      <c r="IO385" s="45">
        <f t="shared" si="1862"/>
        <v>47</v>
      </c>
      <c r="IP385" s="45">
        <v>332</v>
      </c>
      <c r="IQ385" s="45">
        <f t="shared" si="1863"/>
        <v>5</v>
      </c>
      <c r="IR385" s="45">
        <v>90</v>
      </c>
      <c r="IS385" s="45">
        <f t="shared" si="1864"/>
        <v>4</v>
      </c>
      <c r="IT385" s="27">
        <v>0</v>
      </c>
      <c r="IU385" s="63" t="str">
        <f t="shared" si="1865"/>
        <v>アングリーキーホルダー</v>
      </c>
      <c r="IV385" s="67">
        <f t="shared" si="1866"/>
        <v>200</v>
      </c>
      <c r="IW385" s="45">
        <f t="shared" si="1867"/>
        <v>800</v>
      </c>
      <c r="IX385" s="46">
        <f t="shared" si="1868"/>
        <v>0.1702127659574468</v>
      </c>
      <c r="IY385" s="37"/>
      <c r="IZ385" s="61"/>
      <c r="JA385" s="47"/>
      <c r="JB385" s="45">
        <v>8255</v>
      </c>
      <c r="JC385" s="45">
        <f t="shared" si="1869"/>
        <v>161</v>
      </c>
      <c r="JD385" s="45">
        <v>477</v>
      </c>
      <c r="JE385" s="45">
        <f t="shared" si="1870"/>
        <v>9</v>
      </c>
      <c r="JF385" s="45">
        <v>80</v>
      </c>
      <c r="JG385" s="45">
        <f t="shared" si="1871"/>
        <v>14</v>
      </c>
      <c r="JH385" s="27">
        <v>31</v>
      </c>
      <c r="JI385" s="63" t="str">
        <f t="shared" si="1872"/>
        <v>AIモンスターラバー</v>
      </c>
      <c r="JJ385" s="67">
        <f t="shared" si="1873"/>
        <v>250</v>
      </c>
      <c r="JK385" s="45">
        <f t="shared" si="1874"/>
        <v>3500</v>
      </c>
      <c r="JL385" s="46">
        <f t="shared" si="1875"/>
        <v>0.21739130434782608</v>
      </c>
      <c r="JM385" s="37"/>
      <c r="JN385" s="29"/>
      <c r="JO385" s="47"/>
      <c r="JP385" s="45">
        <v>6473</v>
      </c>
      <c r="JQ385" s="45">
        <f t="shared" si="1876"/>
        <v>59</v>
      </c>
      <c r="JR385" s="45">
        <v>299</v>
      </c>
      <c r="JS385" s="45">
        <f t="shared" si="1877"/>
        <v>1</v>
      </c>
      <c r="JT385" s="45">
        <v>12</v>
      </c>
      <c r="JU385" s="45">
        <f t="shared" si="1878"/>
        <v>2</v>
      </c>
      <c r="JV385" s="27">
        <v>1</v>
      </c>
      <c r="JW385" s="63" t="str">
        <f t="shared" si="1879"/>
        <v>サンリオホワイトマスコット</v>
      </c>
      <c r="JX385" s="67">
        <f t="shared" si="1880"/>
        <v>660</v>
      </c>
      <c r="JY385" s="45">
        <f t="shared" si="1881"/>
        <v>1320</v>
      </c>
      <c r="JZ385" s="46">
        <f t="shared" si="1882"/>
        <v>0.22372881355932203</v>
      </c>
      <c r="KA385" s="37"/>
      <c r="KB385" s="51"/>
      <c r="KC385" s="47"/>
      <c r="KD385" s="45">
        <v>12886</v>
      </c>
      <c r="KE385" s="45">
        <f>IF(KD385="","",KD385-KD381)</f>
        <v>48</v>
      </c>
      <c r="KF385" s="45">
        <v>653</v>
      </c>
      <c r="KG385" s="45">
        <f>IF(KF385="","",KF385-KF381)</f>
        <v>9</v>
      </c>
      <c r="KH385" s="45">
        <v>5</v>
      </c>
      <c r="KI385" s="45">
        <f>IF(KH385="","",KH381+KJ381-KH385)</f>
        <v>9</v>
      </c>
      <c r="KJ385" s="27">
        <v>20</v>
      </c>
      <c r="KK385" s="63" t="str">
        <f>IF(KD385="","",KK381)</f>
        <v>クレしんマスコット</v>
      </c>
      <c r="KL385" s="67">
        <f>IF(KE385="","",KL381)</f>
        <v>0</v>
      </c>
      <c r="KM385" s="45">
        <f>IF(KH385="","",KI385*KL385)</f>
        <v>0</v>
      </c>
      <c r="KN385" s="46">
        <f>IF(KI385="","",KM385/(KE385*100))</f>
        <v>0</v>
      </c>
      <c r="KO385" s="37" t="s">
        <v>787</v>
      </c>
      <c r="KP385" s="29"/>
      <c r="KQ385" s="47"/>
      <c r="KR385" s="45">
        <v>2653</v>
      </c>
      <c r="KS385" s="45">
        <f>IF(KR385="","",KR385-KR381)</f>
        <v>118</v>
      </c>
      <c r="KT385" s="45">
        <v>110</v>
      </c>
      <c r="KU385" s="45">
        <f>IF(KT385="","",KT385-KT381)</f>
        <v>1</v>
      </c>
      <c r="KV385" s="45">
        <v>32</v>
      </c>
      <c r="KW385" s="45">
        <f>IF(KV385="","",KV381+KX381-KV385)</f>
        <v>1</v>
      </c>
      <c r="KX385" s="27">
        <v>0</v>
      </c>
      <c r="KY385" s="63" t="str">
        <f>IF(KR385="","",KY381)</f>
        <v>ゲームアーク</v>
      </c>
      <c r="KZ385" s="67">
        <f>IF(KS385="","",KZ381)</f>
        <v>500</v>
      </c>
      <c r="LA385" s="45">
        <f>IF(KV385="","",KW385*KZ385)</f>
        <v>500</v>
      </c>
      <c r="LB385" s="46">
        <f>IF(KW385="","",LA385/(KS385*100))</f>
        <v>4.2372881355932202E-2</v>
      </c>
      <c r="LC385" s="37"/>
      <c r="LD385" s="29"/>
      <c r="LE385" s="47"/>
      <c r="LF385" s="45"/>
      <c r="LG385" s="45"/>
      <c r="LH385" s="45">
        <v>530</v>
      </c>
      <c r="LI385" s="45">
        <f t="shared" si="1885"/>
        <v>0</v>
      </c>
      <c r="LJ385" s="43">
        <v>2</v>
      </c>
      <c r="LK385" s="45">
        <f t="shared" si="1886"/>
        <v>0</v>
      </c>
      <c r="LL385" s="45"/>
      <c r="LM385" s="73" t="str">
        <f>IF(LF384="","",LM382)</f>
        <v>アンパンティッシュカバー、アンパンぬいぐるみ</v>
      </c>
      <c r="LN385" s="67">
        <f>IF(LG384="","",LN382)</f>
        <v>1000</v>
      </c>
      <c r="LO385" s="45">
        <f t="shared" si="1825"/>
        <v>0</v>
      </c>
      <c r="LP385" s="46"/>
      <c r="LQ385" s="37"/>
      <c r="LR385" s="29"/>
      <c r="LS385" s="47"/>
      <c r="LT385" s="45"/>
      <c r="LU385" s="45" t="str">
        <f>IF(LT385="","",LT385-LT384)</f>
        <v/>
      </c>
      <c r="LV385" s="45"/>
      <c r="LW385" s="45" t="str">
        <f>IF(LV385="","",LV385-LV384)</f>
        <v/>
      </c>
      <c r="LX385" s="45"/>
      <c r="LY385" s="45" t="str">
        <f>IF(LX385="","",LX384+LZ384-LX385)</f>
        <v/>
      </c>
      <c r="LZ385" s="45"/>
      <c r="MA385" s="43"/>
      <c r="MB385" s="43" t="str">
        <f>IF(LT385="","",MB384)</f>
        <v/>
      </c>
      <c r="MC385" s="45" t="str">
        <f t="shared" si="1913"/>
        <v/>
      </c>
      <c r="MD385" s="46" t="str">
        <f t="shared" si="1914"/>
        <v/>
      </c>
      <c r="ME385" s="37"/>
      <c r="MF385" s="29"/>
      <c r="MG385" s="47"/>
      <c r="MH385" s="45"/>
      <c r="MI385" s="45" t="str">
        <f>IF(MH385="","",MH385-MH384)</f>
        <v/>
      </c>
      <c r="MJ385" s="45"/>
      <c r="MK385" s="45" t="str">
        <f>IF(MJ385="","",MJ385-MJ384)</f>
        <v/>
      </c>
      <c r="ML385" s="45"/>
      <c r="MM385" s="45" t="str">
        <f>IF(ML385="","",ML384+MN384-ML385)</f>
        <v/>
      </c>
      <c r="MN385" s="45"/>
      <c r="MO385" s="43"/>
      <c r="MP385" s="43" t="str">
        <f>IF(MH385="","",MP384)</f>
        <v/>
      </c>
      <c r="MQ385" s="45" t="str">
        <f t="shared" si="1915"/>
        <v/>
      </c>
      <c r="MR385" s="46" t="str">
        <f t="shared" si="1916"/>
        <v/>
      </c>
      <c r="MS385" s="37"/>
      <c r="MT385" s="29"/>
      <c r="MU385" s="47"/>
      <c r="MV385" s="45"/>
      <c r="MW385" s="45" t="str">
        <f>IF(MV385="","",MV385-MV384)</f>
        <v/>
      </c>
      <c r="MX385" s="45"/>
      <c r="MY385" s="45" t="str">
        <f>IF(MX385="","",MX385-MX384)</f>
        <v/>
      </c>
      <c r="MZ385" s="45"/>
      <c r="NA385" s="45" t="str">
        <f>IF(MZ385="","",MZ384+NB384-MZ385)</f>
        <v/>
      </c>
      <c r="NB385" s="45"/>
      <c r="NC385" s="43"/>
      <c r="ND385" s="43" t="str">
        <f>IF(MV385="","",ND384)</f>
        <v/>
      </c>
      <c r="NE385" s="45" t="str">
        <f t="shared" si="1917"/>
        <v/>
      </c>
      <c r="NF385" s="46" t="str">
        <f t="shared" si="1918"/>
        <v/>
      </c>
      <c r="NG385" s="37"/>
      <c r="NH385" s="29"/>
      <c r="NI385" s="47"/>
      <c r="NJ385" s="45"/>
      <c r="NK385" s="45" t="str">
        <f>IF(NJ385="","",NJ385-NJ384)</f>
        <v/>
      </c>
      <c r="NL385" s="45"/>
      <c r="NM385" s="45" t="str">
        <f>IF(NL385="","",NL385-NL384)</f>
        <v/>
      </c>
      <c r="NN385" s="45"/>
      <c r="NO385" s="45" t="str">
        <f>IF(NN385="","",NN384+NP384-NN385)</f>
        <v/>
      </c>
      <c r="NP385" s="45"/>
      <c r="NQ385" s="43"/>
      <c r="NR385" s="43" t="str">
        <f>IF(NJ385="","",NR384)</f>
        <v/>
      </c>
      <c r="NS385" s="45" t="str">
        <f t="shared" si="1919"/>
        <v/>
      </c>
      <c r="NT385" s="46" t="str">
        <f t="shared" si="1920"/>
        <v/>
      </c>
      <c r="NU385" s="37"/>
    </row>
    <row r="386" spans="1:385" ht="15" customHeight="1" thickBot="1" x14ac:dyDescent="0.3">
      <c r="A386" s="38"/>
      <c r="B386" s="39"/>
      <c r="C386" s="40"/>
      <c r="D386" s="40"/>
      <c r="E386" s="41"/>
      <c r="F386" s="41"/>
      <c r="G386" s="40"/>
      <c r="H386" s="42"/>
      <c r="I386" s="45"/>
      <c r="J386" s="45" t="str">
        <f>IF(I386="","",I386-I385)</f>
        <v/>
      </c>
      <c r="K386" s="45"/>
      <c r="L386" s="45"/>
      <c r="M386" s="45"/>
      <c r="N386" s="45" t="str">
        <f>IF(M386="","",M385+O385-M386)</f>
        <v/>
      </c>
      <c r="O386" s="45"/>
      <c r="P386" s="43"/>
      <c r="Q386" s="43" t="str">
        <f>IF(I386="","",Q385)</f>
        <v/>
      </c>
      <c r="R386" s="45" t="str">
        <f t="shared" si="1891"/>
        <v/>
      </c>
      <c r="S386" s="46" t="str">
        <f t="shared" si="1892"/>
        <v/>
      </c>
      <c r="T386" s="37"/>
      <c r="U386" s="29"/>
      <c r="V386" s="47"/>
      <c r="W386" s="67"/>
      <c r="X386" s="45" t="str">
        <f>IF(W386="","",W386-W385)</f>
        <v/>
      </c>
      <c r="Y386" s="45"/>
      <c r="Z386" s="45"/>
      <c r="AA386" s="45"/>
      <c r="AB386" s="45" t="str">
        <f>IF(AA386="","",AA385+AC385-AA386)</f>
        <v/>
      </c>
      <c r="AC386" s="45"/>
      <c r="AD386" s="45"/>
      <c r="AE386" s="45"/>
      <c r="AF386" s="45" t="str">
        <f t="shared" si="1893"/>
        <v/>
      </c>
      <c r="AG386" s="46" t="str">
        <f t="shared" si="1894"/>
        <v/>
      </c>
      <c r="AH386" s="37"/>
      <c r="AI386" s="29"/>
      <c r="AJ386" s="47"/>
      <c r="AK386" s="45"/>
      <c r="AL386" s="45" t="str">
        <f>IF(AK386="","",AK386-AK385)</f>
        <v/>
      </c>
      <c r="AM386" s="45"/>
      <c r="AN386" s="45" t="str">
        <f>IF(AM386="","",AM386-AM385)</f>
        <v/>
      </c>
      <c r="AO386" s="45"/>
      <c r="AP386" s="45" t="str">
        <f>IF(AO386="","",AO385+AQ385-AO386)</f>
        <v/>
      </c>
      <c r="AQ386" s="45"/>
      <c r="AR386" s="45"/>
      <c r="AS386" s="45"/>
      <c r="AT386" s="45" t="str">
        <f t="shared" si="1895"/>
        <v/>
      </c>
      <c r="AU386" s="46" t="str">
        <f t="shared" si="1896"/>
        <v/>
      </c>
      <c r="AV386" s="37"/>
      <c r="AW386" s="29"/>
      <c r="AX386" s="47"/>
      <c r="AY386" s="45"/>
      <c r="AZ386" s="45" t="str">
        <f>IF(AY386="","",AY386-AY385)</f>
        <v/>
      </c>
      <c r="BA386" s="45"/>
      <c r="BB386" s="45" t="str">
        <f>IF(BA386="","",BA386-BA385)</f>
        <v/>
      </c>
      <c r="BC386" s="45"/>
      <c r="BD386" s="45" t="str">
        <f>IF(BC386="","",BC385+BE385-BC386)</f>
        <v/>
      </c>
      <c r="BE386" s="45"/>
      <c r="BF386" s="45"/>
      <c r="BG386" s="45"/>
      <c r="BH386" s="45" t="str">
        <f t="shared" si="1897"/>
        <v/>
      </c>
      <c r="BI386" s="46" t="str">
        <f t="shared" si="1898"/>
        <v/>
      </c>
      <c r="BJ386" s="37"/>
      <c r="BK386" s="29"/>
      <c r="BL386" s="75"/>
      <c r="BM386" s="76">
        <v>2148</v>
      </c>
      <c r="BN386" s="76">
        <f t="shared" si="1826"/>
        <v>85</v>
      </c>
      <c r="BO386" s="76">
        <v>10</v>
      </c>
      <c r="BP386" s="76">
        <f t="shared" si="1827"/>
        <v>0</v>
      </c>
      <c r="BQ386" s="76">
        <v>16</v>
      </c>
      <c r="BR386" s="76">
        <f t="shared" si="1828"/>
        <v>1</v>
      </c>
      <c r="BS386" s="76">
        <v>0</v>
      </c>
      <c r="BT386" s="78" t="str">
        <f t="shared" si="1829"/>
        <v>ラブブキーホルダー大きめ</v>
      </c>
      <c r="BU386" s="79">
        <f t="shared" si="1830"/>
        <v>400</v>
      </c>
      <c r="BV386" s="76">
        <f t="shared" si="1831"/>
        <v>400</v>
      </c>
      <c r="BW386" s="80">
        <f t="shared" si="1832"/>
        <v>4.7058823529411764E-2</v>
      </c>
      <c r="BX386" s="37"/>
      <c r="BY386" s="57"/>
      <c r="BZ386" s="75"/>
      <c r="CA386" s="76">
        <v>7064</v>
      </c>
      <c r="CB386" s="76">
        <f t="shared" si="1833"/>
        <v>92</v>
      </c>
      <c r="CC386" s="76">
        <v>396</v>
      </c>
      <c r="CD386" s="76">
        <f t="shared" si="1834"/>
        <v>5</v>
      </c>
      <c r="CE386" s="76">
        <v>75</v>
      </c>
      <c r="CF386" s="76">
        <f t="shared" si="1835"/>
        <v>5</v>
      </c>
      <c r="CG386" s="76">
        <v>0</v>
      </c>
      <c r="CH386" s="78" t="str">
        <f t="shared" si="1883"/>
        <v>アングリーキーホルダー</v>
      </c>
      <c r="CI386" s="79">
        <f t="shared" si="1884"/>
        <v>198</v>
      </c>
      <c r="CJ386" s="76">
        <f t="shared" si="1836"/>
        <v>990</v>
      </c>
      <c r="CK386" s="80">
        <f t="shared" si="1837"/>
        <v>0.10760869565217392</v>
      </c>
      <c r="CL386" s="37"/>
      <c r="CM386" s="29"/>
      <c r="CN386" s="75"/>
      <c r="CO386" s="76">
        <v>2626</v>
      </c>
      <c r="CP386" s="76">
        <f t="shared" si="1838"/>
        <v>75</v>
      </c>
      <c r="CQ386" s="76">
        <v>107</v>
      </c>
      <c r="CR386" s="76">
        <f t="shared" si="1839"/>
        <v>7</v>
      </c>
      <c r="CS386" s="76">
        <v>85</v>
      </c>
      <c r="CT386" s="76">
        <f t="shared" si="1840"/>
        <v>10</v>
      </c>
      <c r="CU386" s="76">
        <v>0</v>
      </c>
      <c r="CV386" s="78" t="str">
        <f t="shared" si="1841"/>
        <v>AIラバーキーホルダー</v>
      </c>
      <c r="CW386" s="79">
        <f t="shared" si="1842"/>
        <v>198</v>
      </c>
      <c r="CX386" s="76">
        <f t="shared" si="1843"/>
        <v>1980</v>
      </c>
      <c r="CY386" s="80">
        <f t="shared" si="1844"/>
        <v>0.26400000000000001</v>
      </c>
      <c r="CZ386" s="37"/>
      <c r="DA386" s="29"/>
      <c r="DB386" s="47"/>
      <c r="DC386" s="45"/>
      <c r="DD386" s="45" t="str">
        <f>IF(DC386="","",DC386-DC385)</f>
        <v/>
      </c>
      <c r="DE386" s="45"/>
      <c r="DF386" s="45"/>
      <c r="DG386" s="45"/>
      <c r="DH386" s="45" t="str">
        <f>IF(DG386="","",DG385+DI385-DG386)</f>
        <v/>
      </c>
      <c r="DI386" s="45"/>
      <c r="DJ386" s="43"/>
      <c r="DK386" s="43" t="str">
        <f>IF(DC386="","",DK385)</f>
        <v/>
      </c>
      <c r="DL386" s="45" t="str">
        <f t="shared" si="1899"/>
        <v/>
      </c>
      <c r="DM386" s="46" t="str">
        <f t="shared" si="1900"/>
        <v/>
      </c>
      <c r="DN386" s="37"/>
      <c r="DO386" s="29"/>
      <c r="DP386" s="47"/>
      <c r="DQ386" s="45"/>
      <c r="DR386" s="45" t="str">
        <f>IF(DQ386="","",DQ386-DQ385)</f>
        <v/>
      </c>
      <c r="DS386" s="45"/>
      <c r="DT386" s="45"/>
      <c r="DU386" s="45"/>
      <c r="DV386" s="45" t="str">
        <f>IF(DU386="","",DU385+DW385-DU386)</f>
        <v/>
      </c>
      <c r="DW386" s="45"/>
      <c r="DX386" s="43"/>
      <c r="DY386" s="43" t="str">
        <f>IF(DQ386="","",DY385)</f>
        <v/>
      </c>
      <c r="DZ386" s="45" t="str">
        <f t="shared" si="1901"/>
        <v/>
      </c>
      <c r="EA386" s="46" t="str">
        <f t="shared" si="1902"/>
        <v/>
      </c>
      <c r="EB386" s="37"/>
      <c r="ED386" s="47"/>
      <c r="EE386" s="45"/>
      <c r="EF386" s="45" t="str">
        <f>IF(EE386="","",EE386-EE385)</f>
        <v/>
      </c>
      <c r="EG386" s="45"/>
      <c r="EH386" s="45"/>
      <c r="EI386" s="45"/>
      <c r="EJ386" s="45" t="str">
        <f>IF(EI386="","",EI385+EK385-EI386)</f>
        <v/>
      </c>
      <c r="EK386" s="45"/>
      <c r="EL386" s="43"/>
      <c r="EM386" s="43" t="str">
        <f>IF(EE386="","",EM385)</f>
        <v/>
      </c>
      <c r="EN386" s="45" t="str">
        <f t="shared" si="1903"/>
        <v/>
      </c>
      <c r="EO386" s="46" t="str">
        <f t="shared" si="1904"/>
        <v/>
      </c>
      <c r="EP386" s="37"/>
      <c r="ER386" s="47"/>
      <c r="ES386" s="45"/>
      <c r="ET386" s="45" t="str">
        <f>IF(ES386="","",ES386-ES385)</f>
        <v/>
      </c>
      <c r="EU386" s="45"/>
      <c r="EV386" s="45"/>
      <c r="EW386" s="45"/>
      <c r="EX386" s="45" t="str">
        <f>IF(EW386="","",EW385+EY385-EW386)</f>
        <v/>
      </c>
      <c r="EY386" s="45"/>
      <c r="EZ386" s="43"/>
      <c r="FA386" s="43" t="str">
        <f>IF(ES386="","",FA385)</f>
        <v/>
      </c>
      <c r="FB386" s="45" t="str">
        <f t="shared" si="1905"/>
        <v/>
      </c>
      <c r="FC386" s="46" t="str">
        <f t="shared" si="1906"/>
        <v/>
      </c>
      <c r="FD386" s="37"/>
      <c r="FF386" s="47"/>
      <c r="FG386" s="45"/>
      <c r="FH386" s="45" t="str">
        <f>IF(FG386="","",FG386-FG385)</f>
        <v/>
      </c>
      <c r="FI386" s="45"/>
      <c r="FJ386" s="45"/>
      <c r="FK386" s="45"/>
      <c r="FL386" s="45" t="str">
        <f>IF(FK386="","",FK385+FM385-FK386)</f>
        <v/>
      </c>
      <c r="FM386" s="45"/>
      <c r="FN386" s="43"/>
      <c r="FO386" s="43" t="str">
        <f>IF(FG386="","",FO385)</f>
        <v/>
      </c>
      <c r="FP386" s="45" t="str">
        <f t="shared" si="1907"/>
        <v/>
      </c>
      <c r="FQ386" s="46" t="str">
        <f t="shared" si="1908"/>
        <v/>
      </c>
      <c r="FR386" s="37"/>
      <c r="FS386" s="29"/>
      <c r="FT386" s="47"/>
      <c r="FU386" s="45"/>
      <c r="FV386" s="45" t="str">
        <f>IF(FU386="","",FU386-FU385)</f>
        <v/>
      </c>
      <c r="FW386" s="45"/>
      <c r="FX386" s="45"/>
      <c r="FY386" s="45"/>
      <c r="FZ386" s="45" t="str">
        <f>IF(FY386="","",FY385+GA385-FY386)</f>
        <v/>
      </c>
      <c r="GA386" s="45"/>
      <c r="GB386" s="43"/>
      <c r="GC386" s="43" t="str">
        <f>IF(FU386="","",GC385)</f>
        <v/>
      </c>
      <c r="GD386" s="45" t="str">
        <f t="shared" si="1909"/>
        <v/>
      </c>
      <c r="GE386" s="46" t="str">
        <f t="shared" si="1910"/>
        <v/>
      </c>
      <c r="GF386" s="37"/>
      <c r="GH386" s="47"/>
      <c r="GI386" s="45"/>
      <c r="GJ386" s="45" t="str">
        <f>IF(GI386="","",GI386-GI385)</f>
        <v/>
      </c>
      <c r="GK386" s="45"/>
      <c r="GL386" s="45"/>
      <c r="GM386" s="45"/>
      <c r="GN386" s="45" t="str">
        <f>IF(GM386="","",GM385+GO385-GM386)</f>
        <v/>
      </c>
      <c r="GO386" s="45"/>
      <c r="GP386" s="43"/>
      <c r="GQ386" s="43" t="str">
        <f>IF(GI386="","",GQ385)</f>
        <v/>
      </c>
      <c r="GR386" s="45" t="str">
        <f t="shared" si="1911"/>
        <v/>
      </c>
      <c r="GS386" s="46" t="str">
        <f t="shared" si="1912"/>
        <v/>
      </c>
      <c r="GT386" s="37"/>
      <c r="GU386" s="61"/>
      <c r="GV386" s="75"/>
      <c r="GW386" s="84"/>
      <c r="GX386" s="76"/>
      <c r="GY386" s="76" t="str">
        <f t="shared" si="1845"/>
        <v/>
      </c>
      <c r="GZ386" s="76"/>
      <c r="HA386" s="76" t="str">
        <f t="shared" si="1846"/>
        <v/>
      </c>
      <c r="HB386" s="76">
        <v>2</v>
      </c>
      <c r="HC386" s="76">
        <f t="shared" si="1847"/>
        <v>4</v>
      </c>
      <c r="HD386" s="76">
        <v>1</v>
      </c>
      <c r="HE386" s="78" t="str">
        <f>IF(GX384="","",HE382)</f>
        <v>ボンボンドロップシール</v>
      </c>
      <c r="HF386" s="79">
        <f>IF(GX383="","",HF382)</f>
        <v>2000</v>
      </c>
      <c r="HG386" s="76">
        <f t="shared" si="1848"/>
        <v>8000</v>
      </c>
      <c r="HH386" s="80">
        <f>IF(HC386="","",HG386/(GY384*100))</f>
        <v>8.9186176142697887E-2</v>
      </c>
      <c r="HI386" s="37"/>
      <c r="HK386" s="75"/>
      <c r="HL386" s="76">
        <v>1018</v>
      </c>
      <c r="HM386" s="180">
        <f t="shared" si="1849"/>
        <v>17</v>
      </c>
      <c r="HN386" s="76">
        <v>27</v>
      </c>
      <c r="HO386" s="76">
        <f t="shared" si="1850"/>
        <v>0</v>
      </c>
      <c r="HP386" s="76">
        <v>16</v>
      </c>
      <c r="HQ386" s="76">
        <f t="shared" si="1851"/>
        <v>1</v>
      </c>
      <c r="HR386" s="76">
        <v>0</v>
      </c>
      <c r="HS386" s="78" t="str">
        <f t="shared" si="1852"/>
        <v>クレしんマスコット</v>
      </c>
      <c r="HT386" s="79">
        <f t="shared" si="1853"/>
        <v>0</v>
      </c>
      <c r="HU386" s="76">
        <f t="shared" si="1854"/>
        <v>0</v>
      </c>
      <c r="HV386" s="80">
        <f t="shared" si="1855"/>
        <v>0</v>
      </c>
      <c r="HW386" s="37" t="s">
        <v>791</v>
      </c>
      <c r="HX386" s="360"/>
      <c r="HY386" s="75"/>
      <c r="HZ386" s="76">
        <v>7713</v>
      </c>
      <c r="IA386" s="76">
        <f t="shared" si="1856"/>
        <v>46</v>
      </c>
      <c r="IB386" s="76">
        <v>312</v>
      </c>
      <c r="IC386" s="76">
        <f t="shared" si="1857"/>
        <v>1</v>
      </c>
      <c r="ID386" s="76">
        <v>11</v>
      </c>
      <c r="IE386" s="76">
        <f t="shared" si="1858"/>
        <v>1</v>
      </c>
      <c r="IF386" s="76">
        <v>0</v>
      </c>
      <c r="IG386" s="78" t="str">
        <f t="shared" si="1887"/>
        <v>雪見だいふくイヤホン</v>
      </c>
      <c r="IH386" s="79">
        <f t="shared" si="1888"/>
        <v>1100</v>
      </c>
      <c r="II386" s="76">
        <f t="shared" si="1860"/>
        <v>1100</v>
      </c>
      <c r="IJ386" s="80">
        <f t="shared" si="1861"/>
        <v>0.2391304347826087</v>
      </c>
      <c r="IK386" s="37"/>
      <c r="IL386" s="29"/>
      <c r="IM386" s="75"/>
      <c r="IN386" s="76">
        <v>6466</v>
      </c>
      <c r="IO386" s="180">
        <f t="shared" si="1862"/>
        <v>15</v>
      </c>
      <c r="IP386" s="76">
        <v>267</v>
      </c>
      <c r="IQ386" s="76">
        <f t="shared" si="1863"/>
        <v>7</v>
      </c>
      <c r="IR386" s="76">
        <v>11</v>
      </c>
      <c r="IS386" s="76">
        <f t="shared" si="1864"/>
        <v>7</v>
      </c>
      <c r="IT386" s="76">
        <v>2</v>
      </c>
      <c r="IU386" s="78" t="str">
        <f t="shared" si="1865"/>
        <v>クレしんマスコット</v>
      </c>
      <c r="IV386" s="79">
        <f t="shared" si="1866"/>
        <v>1100</v>
      </c>
      <c r="IW386" s="76">
        <f t="shared" si="1867"/>
        <v>7700</v>
      </c>
      <c r="IX386" s="80">
        <f t="shared" si="1868"/>
        <v>5.1333333333333337</v>
      </c>
      <c r="IY386" s="37" t="s">
        <v>790</v>
      </c>
      <c r="IZ386" s="61"/>
      <c r="JA386" s="75"/>
      <c r="JB386" s="76">
        <v>457</v>
      </c>
      <c r="JC386" s="76">
        <f t="shared" si="1869"/>
        <v>99</v>
      </c>
      <c r="JD386" s="76">
        <v>238</v>
      </c>
      <c r="JE386" s="76">
        <f t="shared" si="1870"/>
        <v>2</v>
      </c>
      <c r="JF386" s="76">
        <v>50</v>
      </c>
      <c r="JG386" s="76">
        <f t="shared" si="1871"/>
        <v>3</v>
      </c>
      <c r="JH386" s="76">
        <v>3</v>
      </c>
      <c r="JI386" s="78" t="str">
        <f t="shared" si="1872"/>
        <v>ゲームアーク</v>
      </c>
      <c r="JJ386" s="79">
        <f t="shared" si="1873"/>
        <v>500</v>
      </c>
      <c r="JK386" s="76">
        <f t="shared" si="1874"/>
        <v>1500</v>
      </c>
      <c r="JL386" s="80">
        <f t="shared" si="1875"/>
        <v>0.15151515151515152</v>
      </c>
      <c r="JM386" s="37"/>
      <c r="JN386" s="29"/>
      <c r="JO386" s="75"/>
      <c r="JP386" s="76">
        <v>5334</v>
      </c>
      <c r="JQ386" s="180">
        <f t="shared" si="1876"/>
        <v>28</v>
      </c>
      <c r="JR386" s="76">
        <v>218</v>
      </c>
      <c r="JS386" s="76">
        <f t="shared" si="1877"/>
        <v>0</v>
      </c>
      <c r="JT386" s="76">
        <v>32</v>
      </c>
      <c r="JU386" s="76">
        <f t="shared" si="1878"/>
        <v>0</v>
      </c>
      <c r="JV386" s="76">
        <v>-20</v>
      </c>
      <c r="JW386" s="78" t="str">
        <f t="shared" si="1879"/>
        <v>ミニ香水</v>
      </c>
      <c r="JX386" s="79">
        <f t="shared" si="1880"/>
        <v>1100</v>
      </c>
      <c r="JY386" s="76">
        <f t="shared" si="1881"/>
        <v>0</v>
      </c>
      <c r="JZ386" s="80">
        <f t="shared" si="1882"/>
        <v>0</v>
      </c>
      <c r="KA386" s="37" t="s">
        <v>788</v>
      </c>
      <c r="KB386" s="51"/>
      <c r="KC386" s="75"/>
      <c r="KD386" s="76">
        <v>14796</v>
      </c>
      <c r="KE386" s="76">
        <f>IF(KD386="","",KD386-KD382)</f>
        <v>96</v>
      </c>
      <c r="KF386" s="76">
        <v>747</v>
      </c>
      <c r="KG386" s="76">
        <f>IF(KF386="","",KF386-KF382)</f>
        <v>5</v>
      </c>
      <c r="KH386" s="76">
        <v>80</v>
      </c>
      <c r="KI386" s="76">
        <f>IF(KH386="","",KH382+KJ382-KH386)</f>
        <v>10</v>
      </c>
      <c r="KJ386" s="76">
        <v>50</v>
      </c>
      <c r="KK386" s="78" t="str">
        <f>IF(KD386="","",KK382)</f>
        <v>ＡＩモンスターラバー</v>
      </c>
      <c r="KL386" s="79">
        <f>IF(KE386="","",KL382)</f>
        <v>198</v>
      </c>
      <c r="KM386" s="76">
        <f>IF(KH386="","",KI386*KL386)</f>
        <v>1980</v>
      </c>
      <c r="KN386" s="80">
        <f>IF(KI386="","",KM386/(KE386*100))</f>
        <v>0.20624999999999999</v>
      </c>
      <c r="KO386" s="37"/>
      <c r="KP386" s="29"/>
      <c r="KQ386" s="75"/>
      <c r="KR386" s="76">
        <v>2548</v>
      </c>
      <c r="KS386" s="76">
        <f>IF(KR386="","",KR386-KR382)</f>
        <v>56</v>
      </c>
      <c r="KT386" s="76">
        <v>33</v>
      </c>
      <c r="KU386" s="76">
        <f>IF(KT386="","",KT386-KT382)</f>
        <v>2</v>
      </c>
      <c r="KV386" s="76">
        <v>10</v>
      </c>
      <c r="KW386" s="76">
        <f>IF(KV386="","",KV382+KX382-KV386)</f>
        <v>2</v>
      </c>
      <c r="KX386" s="76">
        <v>0</v>
      </c>
      <c r="KY386" s="78" t="str">
        <f>IF(KR386="","",KY382)</f>
        <v>AIモンスターマスコット</v>
      </c>
      <c r="KZ386" s="79">
        <f>IF(KS386="","",KZ382)</f>
        <v>286</v>
      </c>
      <c r="LA386" s="76">
        <f>IF(KV386="","",KW386*KZ386)</f>
        <v>572</v>
      </c>
      <c r="LB386" s="80">
        <f>IF(KW386="","",LA386/(KS386*100))</f>
        <v>0.10214285714285715</v>
      </c>
      <c r="LC386" s="37"/>
      <c r="LD386" s="29"/>
      <c r="LE386" s="75"/>
      <c r="LF386" s="76"/>
      <c r="LG386" s="76"/>
      <c r="LH386" s="76">
        <v>1166</v>
      </c>
      <c r="LI386" s="76">
        <f t="shared" si="1885"/>
        <v>0</v>
      </c>
      <c r="LJ386" s="77">
        <v>2</v>
      </c>
      <c r="LK386" s="76">
        <f t="shared" si="1886"/>
        <v>0</v>
      </c>
      <c r="LL386" s="76"/>
      <c r="LM386" s="78" t="str">
        <f>IF(LF384="","",LM383)</f>
        <v>バイキンティッシュカバー、アンパンぬいぐるみ</v>
      </c>
      <c r="LN386" s="79">
        <f>IF(LG384="","",LN383)</f>
        <v>1000</v>
      </c>
      <c r="LO386" s="76">
        <f t="shared" si="1825"/>
        <v>0</v>
      </c>
      <c r="LP386" s="80"/>
      <c r="LQ386" s="37"/>
      <c r="LR386" s="29"/>
      <c r="LS386" s="47"/>
      <c r="LT386" s="45"/>
      <c r="LU386" s="45" t="str">
        <f>IF(LT386="","",LT386-LT385)</f>
        <v/>
      </c>
      <c r="LV386" s="45"/>
      <c r="LW386" s="45"/>
      <c r="LX386" s="45"/>
      <c r="LY386" s="45" t="str">
        <f>IF(LX386="","",LX385+LZ385-LX386)</f>
        <v/>
      </c>
      <c r="LZ386" s="45"/>
      <c r="MA386" s="43"/>
      <c r="MB386" s="43" t="str">
        <f>IF(LT386="","",MB385)</f>
        <v/>
      </c>
      <c r="MC386" s="45" t="str">
        <f t="shared" si="1913"/>
        <v/>
      </c>
      <c r="MD386" s="46" t="str">
        <f t="shared" si="1914"/>
        <v/>
      </c>
      <c r="ME386" s="37"/>
      <c r="MF386" s="29"/>
      <c r="MG386" s="47"/>
      <c r="MH386" s="45"/>
      <c r="MI386" s="45" t="str">
        <f>IF(MH386="","",MH386-MH385)</f>
        <v/>
      </c>
      <c r="MJ386" s="45"/>
      <c r="MK386" s="45"/>
      <c r="ML386" s="45"/>
      <c r="MM386" s="45" t="str">
        <f>IF(ML386="","",ML385+MN385-ML386)</f>
        <v/>
      </c>
      <c r="MN386" s="45"/>
      <c r="MO386" s="43"/>
      <c r="MP386" s="43" t="str">
        <f>IF(MH386="","",MP385)</f>
        <v/>
      </c>
      <c r="MQ386" s="45" t="str">
        <f t="shared" si="1915"/>
        <v/>
      </c>
      <c r="MR386" s="46" t="str">
        <f t="shared" si="1916"/>
        <v/>
      </c>
      <c r="MS386" s="37"/>
      <c r="MT386" s="29"/>
      <c r="MU386" s="47"/>
      <c r="MV386" s="45"/>
      <c r="MW386" s="45" t="str">
        <f>IF(MV386="","",MV386-MV385)</f>
        <v/>
      </c>
      <c r="MX386" s="45"/>
      <c r="MY386" s="45"/>
      <c r="MZ386" s="45"/>
      <c r="NA386" s="45" t="str">
        <f>IF(MZ386="","",MZ385+NB385-MZ386)</f>
        <v/>
      </c>
      <c r="NB386" s="45"/>
      <c r="NC386" s="43"/>
      <c r="ND386" s="43" t="str">
        <f>IF(MV386="","",ND385)</f>
        <v/>
      </c>
      <c r="NE386" s="45" t="str">
        <f t="shared" si="1917"/>
        <v/>
      </c>
      <c r="NF386" s="46" t="str">
        <f t="shared" si="1918"/>
        <v/>
      </c>
      <c r="NG386" s="37"/>
      <c r="NH386" s="29"/>
      <c r="NI386" s="47"/>
      <c r="NJ386" s="45"/>
      <c r="NK386" s="45" t="str">
        <f>IF(NJ386="","",NJ386-NJ385)</f>
        <v/>
      </c>
      <c r="NL386" s="45"/>
      <c r="NM386" s="45"/>
      <c r="NN386" s="45"/>
      <c r="NO386" s="45" t="str">
        <f>IF(NN386="","",NN385+NP385-NN386)</f>
        <v/>
      </c>
      <c r="NP386" s="45"/>
      <c r="NQ386" s="43"/>
      <c r="NR386" s="43" t="str">
        <f>IF(NJ386="","",NR385)</f>
        <v/>
      </c>
      <c r="NS386" s="45" t="str">
        <f t="shared" si="1919"/>
        <v/>
      </c>
      <c r="NT386" s="46" t="str">
        <f t="shared" si="1920"/>
        <v/>
      </c>
      <c r="NU386" s="37"/>
    </row>
    <row r="387" spans="1:385" ht="15.75" thickTop="1" x14ac:dyDescent="0.25">
      <c r="A387" s="38"/>
      <c r="B387" s="39"/>
      <c r="C387" s="40"/>
      <c r="D387" s="40"/>
      <c r="E387" s="41"/>
      <c r="F387" s="41"/>
      <c r="G387" s="40"/>
      <c r="H387" s="42"/>
      <c r="I387" s="45"/>
      <c r="J387" s="45" t="str">
        <f>IF(I387="","",I387-I388)</f>
        <v/>
      </c>
      <c r="K387" s="45"/>
      <c r="L387" s="45"/>
      <c r="M387" s="45"/>
      <c r="N387" s="45" t="str">
        <f>IF(M387="","",M388+O388-M387)</f>
        <v/>
      </c>
      <c r="O387" s="45"/>
      <c r="P387" s="43"/>
      <c r="Q387" s="43" t="str">
        <f>IF(I387="","",Q388)</f>
        <v/>
      </c>
      <c r="R387" s="45" t="str">
        <f t="shared" si="1891"/>
        <v/>
      </c>
      <c r="S387" s="46" t="str">
        <f t="shared" si="1892"/>
        <v/>
      </c>
      <c r="T387" s="37"/>
      <c r="U387" s="29"/>
      <c r="V387" s="47"/>
      <c r="W387" s="67"/>
      <c r="X387" s="45" t="str">
        <f>IF(W387="","",W387-W388)</f>
        <v/>
      </c>
      <c r="Y387" s="45"/>
      <c r="Z387" s="45"/>
      <c r="AA387" s="45"/>
      <c r="AB387" s="45" t="str">
        <f>IF(AA387="","",AA388+AC388-AA387)</f>
        <v/>
      </c>
      <c r="AC387" s="45"/>
      <c r="AD387" s="45"/>
      <c r="AE387" s="45"/>
      <c r="AF387" s="45" t="str">
        <f t="shared" si="1893"/>
        <v/>
      </c>
      <c r="AG387" s="46" t="str">
        <f t="shared" si="1894"/>
        <v/>
      </c>
      <c r="AH387" s="37"/>
      <c r="AI387" s="29"/>
      <c r="AJ387" s="47"/>
      <c r="AK387" s="45"/>
      <c r="AL387" s="45" t="str">
        <f>IF(AK387="","",AK387-AK388)</f>
        <v/>
      </c>
      <c r="AM387" s="45"/>
      <c r="AN387" s="45" t="str">
        <f>IF(AM387="","",AM387-AM388)</f>
        <v/>
      </c>
      <c r="AO387" s="45"/>
      <c r="AP387" s="45" t="str">
        <f>IF(AO387="","",AO388+AQ388-AO387)</f>
        <v/>
      </c>
      <c r="AQ387" s="45"/>
      <c r="AR387" s="45"/>
      <c r="AS387" s="45"/>
      <c r="AT387" s="45" t="str">
        <f t="shared" si="1895"/>
        <v/>
      </c>
      <c r="AU387" s="46" t="str">
        <f t="shared" si="1896"/>
        <v/>
      </c>
      <c r="AV387" s="37"/>
      <c r="AW387" s="29"/>
      <c r="AX387" s="47"/>
      <c r="AY387" s="45"/>
      <c r="AZ387" s="45" t="str">
        <f>IF(AY387="","",AY387-AY388)</f>
        <v/>
      </c>
      <c r="BA387" s="45"/>
      <c r="BB387" s="45" t="str">
        <f>IF(BA387="","",BA387-BA388)</f>
        <v/>
      </c>
      <c r="BC387" s="45"/>
      <c r="BD387" s="45" t="str">
        <f>IF(BC387="","",BC388+BE388-BC387)</f>
        <v/>
      </c>
      <c r="BE387" s="45"/>
      <c r="BF387" s="45"/>
      <c r="BG387" s="45"/>
      <c r="BH387" s="45" t="str">
        <f t="shared" si="1897"/>
        <v/>
      </c>
      <c r="BI387" s="46" t="str">
        <f t="shared" si="1898"/>
        <v/>
      </c>
      <c r="BJ387" s="37"/>
      <c r="BK387" s="29"/>
      <c r="BL387" s="52">
        <f>IF($A369="","",$A369)</f>
        <v>46026</v>
      </c>
      <c r="BM387" s="45">
        <v>1791</v>
      </c>
      <c r="BN387" s="43">
        <f t="shared" si="1826"/>
        <v>22</v>
      </c>
      <c r="BO387" s="45">
        <v>26</v>
      </c>
      <c r="BP387" s="87">
        <f t="shared" si="1827"/>
        <v>1</v>
      </c>
      <c r="BQ387" s="45">
        <v>28</v>
      </c>
      <c r="BR387" s="43">
        <f t="shared" si="1828"/>
        <v>1</v>
      </c>
      <c r="BS387" s="43">
        <v>0</v>
      </c>
      <c r="BT387" s="44" t="str">
        <f t="shared" si="1829"/>
        <v>ゲーム機柄イヤホン</v>
      </c>
      <c r="BU387" s="48">
        <f t="shared" si="1830"/>
        <v>1100</v>
      </c>
      <c r="BV387" s="45">
        <f t="shared" si="1831"/>
        <v>1100</v>
      </c>
      <c r="BW387" s="89">
        <f t="shared" si="1832"/>
        <v>0.5</v>
      </c>
      <c r="BX387" s="37"/>
      <c r="BY387" s="57"/>
      <c r="BZ387" s="52">
        <f>IF($A369="","",$A369)</f>
        <v>46026</v>
      </c>
      <c r="CA387" s="45">
        <v>8180</v>
      </c>
      <c r="CB387" s="43">
        <f t="shared" si="1833"/>
        <v>30</v>
      </c>
      <c r="CC387" s="45">
        <v>287</v>
      </c>
      <c r="CD387" s="87">
        <f t="shared" si="1834"/>
        <v>1</v>
      </c>
      <c r="CE387" s="45">
        <v>24</v>
      </c>
      <c r="CF387" s="43">
        <f t="shared" si="1835"/>
        <v>1</v>
      </c>
      <c r="CG387" s="43">
        <v>0</v>
      </c>
      <c r="CH387" s="44" t="str">
        <f t="shared" si="1883"/>
        <v>クーリッシュイヤホン</v>
      </c>
      <c r="CI387" s="48">
        <f t="shared" si="1884"/>
        <v>1100</v>
      </c>
      <c r="CJ387" s="45">
        <f t="shared" si="1836"/>
        <v>1100</v>
      </c>
      <c r="CK387" s="89">
        <f t="shared" si="1837"/>
        <v>0.36666666666666664</v>
      </c>
      <c r="CL387" s="37"/>
      <c r="CM387" s="29"/>
      <c r="CN387" s="52">
        <f>IF($A369="","",$A369)</f>
        <v>46026</v>
      </c>
      <c r="CO387" s="45">
        <v>2484</v>
      </c>
      <c r="CP387" s="43">
        <f t="shared" si="1838"/>
        <v>20</v>
      </c>
      <c r="CQ387" s="45">
        <v>80</v>
      </c>
      <c r="CR387" s="87">
        <f t="shared" si="1839"/>
        <v>1</v>
      </c>
      <c r="CS387" s="45">
        <v>11</v>
      </c>
      <c r="CT387" s="43">
        <f t="shared" si="1840"/>
        <v>1</v>
      </c>
      <c r="CU387" s="43">
        <v>0</v>
      </c>
      <c r="CV387" s="44" t="str">
        <f t="shared" si="1841"/>
        <v>サンリオヒョウ柄キーケース</v>
      </c>
      <c r="CW387" s="48">
        <f t="shared" si="1842"/>
        <v>700</v>
      </c>
      <c r="CX387" s="45">
        <f t="shared" si="1843"/>
        <v>700</v>
      </c>
      <c r="CY387" s="89">
        <f t="shared" si="1844"/>
        <v>0.35</v>
      </c>
      <c r="CZ387" s="37"/>
      <c r="DA387" s="29"/>
      <c r="DB387" s="47"/>
      <c r="DC387" s="45"/>
      <c r="DD387" s="45" t="str">
        <f>IF(DC387="","",DC387-DC388)</f>
        <v/>
      </c>
      <c r="DE387" s="45"/>
      <c r="DF387" s="45" t="str">
        <f>IF(DE387="","",DE387-DE388)</f>
        <v/>
      </c>
      <c r="DG387" s="45"/>
      <c r="DH387" s="45" t="str">
        <f>IF(DG387="","",DG388+DI388-DG387)</f>
        <v/>
      </c>
      <c r="DI387" s="45"/>
      <c r="DJ387" s="45"/>
      <c r="DK387" s="45"/>
      <c r="DL387" s="45" t="str">
        <f t="shared" si="1899"/>
        <v/>
      </c>
      <c r="DM387" s="46" t="str">
        <f t="shared" si="1900"/>
        <v/>
      </c>
      <c r="DN387" s="37"/>
      <c r="DO387" s="29"/>
      <c r="DP387" s="47"/>
      <c r="DQ387" s="45"/>
      <c r="DR387" s="45" t="str">
        <f>IF(DQ387="","",DQ387-DQ388)</f>
        <v/>
      </c>
      <c r="DS387" s="45"/>
      <c r="DT387" s="45" t="str">
        <f>IF(DS387="","",DS387-DS388)</f>
        <v/>
      </c>
      <c r="DU387" s="45"/>
      <c r="DV387" s="45" t="str">
        <f>IF(DU387="","",DU388+DW388-DU387)</f>
        <v/>
      </c>
      <c r="DW387" s="45"/>
      <c r="DX387" s="45"/>
      <c r="DY387" s="45"/>
      <c r="DZ387" s="45" t="str">
        <f t="shared" si="1901"/>
        <v/>
      </c>
      <c r="EA387" s="46" t="str">
        <f t="shared" si="1902"/>
        <v/>
      </c>
      <c r="EB387" s="37"/>
      <c r="ED387" s="47"/>
      <c r="EE387" s="45"/>
      <c r="EF387" s="45" t="str">
        <f>IF(EE387="","",EE387-EE388)</f>
        <v/>
      </c>
      <c r="EG387" s="45"/>
      <c r="EH387" s="45" t="str">
        <f>IF(EG387="","",EG387-EG388)</f>
        <v/>
      </c>
      <c r="EI387" s="45"/>
      <c r="EJ387" s="45" t="str">
        <f>IF(EI387="","",EI388+EK388-EI387)</f>
        <v/>
      </c>
      <c r="EK387" s="45"/>
      <c r="EL387" s="45"/>
      <c r="EM387" s="45"/>
      <c r="EN387" s="45" t="str">
        <f t="shared" si="1903"/>
        <v/>
      </c>
      <c r="EO387" s="46" t="str">
        <f t="shared" si="1904"/>
        <v/>
      </c>
      <c r="EP387" s="37"/>
      <c r="ER387" s="47"/>
      <c r="ES387" s="45"/>
      <c r="ET387" s="45" t="str">
        <f>IF(ES387="","",ES387-ES388)</f>
        <v/>
      </c>
      <c r="EU387" s="45"/>
      <c r="EV387" s="45" t="str">
        <f>IF(EU387="","",EU387-EU388)</f>
        <v/>
      </c>
      <c r="EW387" s="45"/>
      <c r="EX387" s="45" t="str">
        <f>IF(EW387="","",EW388+EY388-EW387)</f>
        <v/>
      </c>
      <c r="EY387" s="45"/>
      <c r="EZ387" s="45"/>
      <c r="FA387" s="45"/>
      <c r="FB387" s="45" t="str">
        <f t="shared" si="1905"/>
        <v/>
      </c>
      <c r="FC387" s="46" t="str">
        <f t="shared" si="1906"/>
        <v/>
      </c>
      <c r="FD387" s="37"/>
      <c r="FF387" s="47"/>
      <c r="FG387" s="45"/>
      <c r="FH387" s="45" t="str">
        <f>IF(FG387="","",FG387-FG388)</f>
        <v/>
      </c>
      <c r="FI387" s="45"/>
      <c r="FJ387" s="45" t="str">
        <f>IF(FI387="","",FI387-FI388)</f>
        <v/>
      </c>
      <c r="FK387" s="45"/>
      <c r="FL387" s="45" t="str">
        <f>IF(FK387="","",FK388+FM388-FK387)</f>
        <v/>
      </c>
      <c r="FM387" s="45"/>
      <c r="FN387" s="45"/>
      <c r="FO387" s="45"/>
      <c r="FP387" s="45" t="str">
        <f t="shared" si="1907"/>
        <v/>
      </c>
      <c r="FQ387" s="46" t="str">
        <f t="shared" si="1908"/>
        <v/>
      </c>
      <c r="FR387" s="37"/>
      <c r="FS387" s="29"/>
      <c r="FT387" s="47"/>
      <c r="FU387" s="45"/>
      <c r="FV387" s="45" t="str">
        <f>IF(FU387="","",FU387-FU388)</f>
        <v/>
      </c>
      <c r="FW387" s="45"/>
      <c r="FX387" s="45" t="str">
        <f>IF(FW387="","",FW387-FW388)</f>
        <v/>
      </c>
      <c r="FY387" s="45"/>
      <c r="FZ387" s="45" t="str">
        <f>IF(FY387="","",FY388+GA388-FY387)</f>
        <v/>
      </c>
      <c r="GA387" s="45"/>
      <c r="GB387" s="45"/>
      <c r="GC387" s="45"/>
      <c r="GD387" s="45" t="str">
        <f t="shared" si="1909"/>
        <v/>
      </c>
      <c r="GE387" s="46" t="str">
        <f t="shared" si="1910"/>
        <v/>
      </c>
      <c r="GF387" s="37"/>
      <c r="GH387" s="47"/>
      <c r="GI387" s="45"/>
      <c r="GJ387" s="45" t="str">
        <f>IF(GI387="","",GI387-GI388)</f>
        <v/>
      </c>
      <c r="GK387" s="45"/>
      <c r="GL387" s="45" t="str">
        <f>IF(GK387="","",GK387-GK388)</f>
        <v/>
      </c>
      <c r="GM387" s="45"/>
      <c r="GN387" s="45" t="str">
        <f>IF(GM387="","",GM388+GO388-GM387)</f>
        <v/>
      </c>
      <c r="GO387" s="45"/>
      <c r="GP387" s="45"/>
      <c r="GQ387" s="45"/>
      <c r="GR387" s="45" t="str">
        <f t="shared" si="1911"/>
        <v/>
      </c>
      <c r="GS387" s="46" t="str">
        <f t="shared" si="1912"/>
        <v/>
      </c>
      <c r="GT387" s="37"/>
      <c r="GU387" s="61"/>
      <c r="GV387" s="52">
        <f>IF($A369="","",$A369)</f>
        <v>46026</v>
      </c>
      <c r="GW387" s="62"/>
      <c r="GX387" s="45">
        <v>31513</v>
      </c>
      <c r="GY387" s="43">
        <f t="shared" si="1845"/>
        <v>40</v>
      </c>
      <c r="GZ387" s="45"/>
      <c r="HA387" s="87" t="str">
        <f t="shared" si="1846"/>
        <v/>
      </c>
      <c r="HB387" s="45">
        <v>2</v>
      </c>
      <c r="HC387" s="43">
        <f t="shared" si="1847"/>
        <v>1</v>
      </c>
      <c r="HD387" s="43">
        <v>1</v>
      </c>
      <c r="HE387" s="44" t="str">
        <f>IF(GX387="","",HE383)</f>
        <v>ボンボンドロップシール</v>
      </c>
      <c r="HF387" s="48">
        <f>IF(GX387="","",HF383)</f>
        <v>2000</v>
      </c>
      <c r="HG387" s="45">
        <f t="shared" si="1848"/>
        <v>2000</v>
      </c>
      <c r="HH387" s="89">
        <f>IF(HC387="","",HG387/(GY387*100))</f>
        <v>0.5</v>
      </c>
      <c r="HI387" s="37"/>
      <c r="HK387" s="52">
        <f>IF($A369="","",$A369)</f>
        <v>46026</v>
      </c>
      <c r="HL387" s="45">
        <v>1650</v>
      </c>
      <c r="HM387" s="43">
        <f t="shared" si="1849"/>
        <v>11</v>
      </c>
      <c r="HN387" s="45">
        <v>34</v>
      </c>
      <c r="HO387" s="87">
        <f t="shared" si="1850"/>
        <v>2</v>
      </c>
      <c r="HP387" s="45">
        <v>7</v>
      </c>
      <c r="HQ387" s="43">
        <f t="shared" si="1851"/>
        <v>2</v>
      </c>
      <c r="HR387" s="43">
        <v>0</v>
      </c>
      <c r="HS387" s="44" t="str">
        <f t="shared" si="1852"/>
        <v>キティボアバンスクリップ</v>
      </c>
      <c r="HT387" s="48">
        <f t="shared" si="1853"/>
        <v>1100</v>
      </c>
      <c r="HU387" s="45">
        <f t="shared" si="1854"/>
        <v>2200</v>
      </c>
      <c r="HV387" s="89">
        <f t="shared" si="1855"/>
        <v>2</v>
      </c>
      <c r="HW387" s="37"/>
      <c r="HX387" s="360"/>
      <c r="HY387" s="52">
        <f>IF($A369="","",$A369)</f>
        <v>46026</v>
      </c>
      <c r="HZ387" s="45">
        <v>8513</v>
      </c>
      <c r="IA387" s="43">
        <f t="shared" si="1856"/>
        <v>16</v>
      </c>
      <c r="IB387" s="45">
        <v>345</v>
      </c>
      <c r="IC387" s="87">
        <f t="shared" si="1857"/>
        <v>0</v>
      </c>
      <c r="ID387" s="45">
        <v>18</v>
      </c>
      <c r="IE387" s="43">
        <f t="shared" si="1858"/>
        <v>0</v>
      </c>
      <c r="IF387" s="43">
        <v>0</v>
      </c>
      <c r="IG387" s="44" t="str">
        <f t="shared" si="1887"/>
        <v>ラブブキーホルダー大きめ</v>
      </c>
      <c r="IH387" s="48">
        <f t="shared" si="1888"/>
        <v>500</v>
      </c>
      <c r="II387" s="45">
        <f t="shared" si="1860"/>
        <v>0</v>
      </c>
      <c r="IJ387" s="89">
        <f t="shared" si="1861"/>
        <v>0</v>
      </c>
      <c r="IK387" s="37"/>
      <c r="IL387" s="29"/>
      <c r="IM387" s="52">
        <f>IF($A369="","",$A369)</f>
        <v>46026</v>
      </c>
      <c r="IN387" s="45">
        <v>6118</v>
      </c>
      <c r="IO387" s="43">
        <f t="shared" si="1862"/>
        <v>17</v>
      </c>
      <c r="IP387" s="45">
        <v>210</v>
      </c>
      <c r="IQ387" s="87">
        <f t="shared" si="1863"/>
        <v>1</v>
      </c>
      <c r="IR387" s="45">
        <v>40</v>
      </c>
      <c r="IS387" s="43">
        <f t="shared" si="1864"/>
        <v>1</v>
      </c>
      <c r="IT387" s="43">
        <v>0</v>
      </c>
      <c r="IU387" s="44" t="str">
        <f t="shared" si="1865"/>
        <v>電ブル</v>
      </c>
      <c r="IV387" s="48">
        <f t="shared" si="1866"/>
        <v>400</v>
      </c>
      <c r="IW387" s="45">
        <f t="shared" si="1867"/>
        <v>400</v>
      </c>
      <c r="IX387" s="89">
        <f t="shared" si="1868"/>
        <v>0.23529411764705882</v>
      </c>
      <c r="IY387" s="37"/>
      <c r="IZ387" s="61"/>
      <c r="JA387" s="52">
        <f>IF($A369="","",$A369)</f>
        <v>46026</v>
      </c>
      <c r="JB387" s="45">
        <v>6521</v>
      </c>
      <c r="JC387" s="58">
        <f t="shared" si="1869"/>
        <v>6</v>
      </c>
      <c r="JD387" s="45">
        <v>222</v>
      </c>
      <c r="JE387" s="87">
        <f t="shared" si="1870"/>
        <v>0</v>
      </c>
      <c r="JF387" s="45">
        <v>15</v>
      </c>
      <c r="JG387" s="43">
        <f t="shared" si="1871"/>
        <v>0</v>
      </c>
      <c r="JH387" s="43">
        <v>0</v>
      </c>
      <c r="JI387" s="44" t="str">
        <f t="shared" si="1872"/>
        <v>サンリオ型押しケース</v>
      </c>
      <c r="JJ387" s="48">
        <f t="shared" si="1873"/>
        <v>1100</v>
      </c>
      <c r="JK387" s="45">
        <f t="shared" si="1874"/>
        <v>0</v>
      </c>
      <c r="JL387" s="89">
        <f t="shared" si="1875"/>
        <v>0</v>
      </c>
      <c r="JM387" s="37"/>
      <c r="JN387" s="29"/>
      <c r="JO387" s="52">
        <f>IF($A369="","",$A369)</f>
        <v>46026</v>
      </c>
      <c r="JP387" s="45">
        <v>4886</v>
      </c>
      <c r="JQ387" s="43">
        <f t="shared" si="1876"/>
        <v>36</v>
      </c>
      <c r="JR387" s="45">
        <v>285</v>
      </c>
      <c r="JS387" s="87">
        <f t="shared" si="1877"/>
        <v>0</v>
      </c>
      <c r="JT387" s="45">
        <v>8</v>
      </c>
      <c r="JU387" s="43">
        <f t="shared" si="1878"/>
        <v>0</v>
      </c>
      <c r="JV387" s="43">
        <v>0</v>
      </c>
      <c r="JW387" s="44" t="str">
        <f t="shared" si="1879"/>
        <v>キティボアバンスクリップ</v>
      </c>
      <c r="JX387" s="48">
        <f t="shared" si="1880"/>
        <v>1100</v>
      </c>
      <c r="JY387" s="45">
        <f t="shared" si="1881"/>
        <v>0</v>
      </c>
      <c r="JZ387" s="89">
        <f t="shared" si="1882"/>
        <v>0</v>
      </c>
      <c r="KA387" s="205" t="s">
        <v>795</v>
      </c>
      <c r="KB387" s="51"/>
      <c r="KC387" s="52">
        <f>IF($A369="","",$A369)</f>
        <v>46026</v>
      </c>
      <c r="KD387" s="45">
        <v>13783</v>
      </c>
      <c r="KE387" s="43">
        <f>IF(KD387="","",KD387-KD383)</f>
        <v>38</v>
      </c>
      <c r="KF387" s="45">
        <v>499</v>
      </c>
      <c r="KG387" s="87">
        <f>IF(KF387="","",KF387-KF383)</f>
        <v>0</v>
      </c>
      <c r="KH387" s="45">
        <v>14</v>
      </c>
      <c r="KI387" s="43">
        <f>IF(KH387="","",KH383+KJ383-KH387)</f>
        <v>0</v>
      </c>
      <c r="KJ387" s="43">
        <v>0</v>
      </c>
      <c r="KK387" s="44" t="str">
        <f>IF(KD387="","",KK383)</f>
        <v>キティフェイスポーチ</v>
      </c>
      <c r="KL387" s="48">
        <f>IF(KE387="","",KL383)</f>
        <v>996</v>
      </c>
      <c r="KM387" s="45">
        <f>IF(KH387="","",KI387*KL387)</f>
        <v>0</v>
      </c>
      <c r="KN387" s="89">
        <f>IF(KI387="","",KM387/(KE387*100))</f>
        <v>0</v>
      </c>
      <c r="KO387" s="37"/>
      <c r="KP387" s="29"/>
      <c r="KQ387" s="52">
        <f>IF($A369="","",$A369)</f>
        <v>46026</v>
      </c>
      <c r="KR387" s="45">
        <v>2398</v>
      </c>
      <c r="KS387" s="43">
        <f>IF(KR387="","",KR387-KR383)</f>
        <v>36</v>
      </c>
      <c r="KT387" s="45">
        <v>45</v>
      </c>
      <c r="KU387" s="87">
        <f>IF(KT387="","",KT387-KT383)</f>
        <v>4</v>
      </c>
      <c r="KV387" s="45">
        <v>7</v>
      </c>
      <c r="KW387" s="43">
        <f>IF(KV387="","",KV383+KX383-KV387)</f>
        <v>4</v>
      </c>
      <c r="KX387" s="43">
        <v>0</v>
      </c>
      <c r="KY387" s="44" t="str">
        <f>IF(KR387="","",KY383)</f>
        <v>サンリオケープポーチ</v>
      </c>
      <c r="KZ387" s="48">
        <f>IF(KS387="","",KZ383)</f>
        <v>900</v>
      </c>
      <c r="LA387" s="45">
        <f>IF(KV387="","",KW387*KZ387)</f>
        <v>3600</v>
      </c>
      <c r="LB387" s="89">
        <f>IF(KW387="","",LA387/(KS387*100))</f>
        <v>1</v>
      </c>
      <c r="LC387" s="37" t="s">
        <v>798</v>
      </c>
      <c r="LD387" s="29"/>
      <c r="LE387" s="52">
        <f>IF(A371="","",A371)</f>
        <v>46030</v>
      </c>
      <c r="LF387" s="43">
        <v>71196</v>
      </c>
      <c r="LG387" s="86">
        <f>IF(LF387="","",LF387-LF384)</f>
        <v>279</v>
      </c>
      <c r="LH387" s="43">
        <v>445</v>
      </c>
      <c r="LI387" s="43">
        <f t="shared" si="1885"/>
        <v>0</v>
      </c>
      <c r="LJ387" s="43">
        <v>1</v>
      </c>
      <c r="LK387" s="87">
        <f t="shared" si="1886"/>
        <v>0</v>
      </c>
      <c r="LL387" s="43"/>
      <c r="LM387" s="65" t="str">
        <f>IF(LF387="","",LM384)</f>
        <v>スヌーピーぬいぐるみ、コキンちゃん</v>
      </c>
      <c r="LN387" s="48">
        <f>IF(LG387="","",LN384)</f>
        <v>1000</v>
      </c>
      <c r="LO387" s="87">
        <f t="shared" si="1825"/>
        <v>0</v>
      </c>
      <c r="LP387" s="53"/>
      <c r="LQ387" s="37"/>
      <c r="LR387" s="29"/>
      <c r="LS387" s="47"/>
      <c r="LT387" s="45"/>
      <c r="LU387" s="45" t="str">
        <f>IF(LT387="","",LT387-LT388)</f>
        <v/>
      </c>
      <c r="LV387" s="45"/>
      <c r="LW387" s="45" t="str">
        <f>IF(LV387="","",LV387-LV388)</f>
        <v/>
      </c>
      <c r="LX387" s="45"/>
      <c r="LY387" s="45" t="str">
        <f>IF(LX387="","",LX388+LZ388-LX387)</f>
        <v/>
      </c>
      <c r="LZ387" s="45"/>
      <c r="MA387" s="45"/>
      <c r="MB387" s="45"/>
      <c r="MC387" s="45" t="str">
        <f t="shared" si="1913"/>
        <v/>
      </c>
      <c r="MD387" s="46" t="str">
        <f t="shared" si="1914"/>
        <v/>
      </c>
      <c r="ME387" s="37"/>
      <c r="MF387" s="29"/>
      <c r="MG387" s="47"/>
      <c r="MH387" s="45"/>
      <c r="MI387" s="45" t="str">
        <f>IF(MH387="","",MH387-MH388)</f>
        <v/>
      </c>
      <c r="MJ387" s="45"/>
      <c r="MK387" s="45" t="str">
        <f>IF(MJ387="","",MJ387-MJ388)</f>
        <v/>
      </c>
      <c r="ML387" s="45"/>
      <c r="MM387" s="45" t="str">
        <f>IF(ML387="","",ML388+MN388-ML387)</f>
        <v/>
      </c>
      <c r="MN387" s="45"/>
      <c r="MO387" s="45"/>
      <c r="MP387" s="45"/>
      <c r="MQ387" s="45" t="str">
        <f t="shared" si="1915"/>
        <v/>
      </c>
      <c r="MR387" s="46" t="str">
        <f t="shared" si="1916"/>
        <v/>
      </c>
      <c r="MS387" s="37"/>
      <c r="MT387" s="29"/>
      <c r="MU387" s="47"/>
      <c r="MV387" s="45"/>
      <c r="MW387" s="45" t="str">
        <f>IF(MV387="","",MV387-MV388)</f>
        <v/>
      </c>
      <c r="MX387" s="45"/>
      <c r="MY387" s="45" t="str">
        <f>IF(MX387="","",MX387-MX388)</f>
        <v/>
      </c>
      <c r="MZ387" s="45"/>
      <c r="NA387" s="45" t="str">
        <f>IF(MZ387="","",MZ388+NB388-MZ387)</f>
        <v/>
      </c>
      <c r="NB387" s="45"/>
      <c r="NC387" s="45"/>
      <c r="ND387" s="45"/>
      <c r="NE387" s="45" t="str">
        <f t="shared" si="1917"/>
        <v/>
      </c>
      <c r="NF387" s="46" t="str">
        <f t="shared" si="1918"/>
        <v/>
      </c>
      <c r="NG387" s="37"/>
      <c r="NH387" s="29"/>
      <c r="NI387" s="47"/>
      <c r="NJ387" s="45"/>
      <c r="NK387" s="45" t="str">
        <f>IF(NJ387="","",NJ387-NJ388)</f>
        <v/>
      </c>
      <c r="NL387" s="45"/>
      <c r="NM387" s="45" t="str">
        <f>IF(NL387="","",NL387-NL388)</f>
        <v/>
      </c>
      <c r="NN387" s="45"/>
      <c r="NO387" s="45" t="str">
        <f>IF(NN387="","",NN388+NP388-NN387)</f>
        <v/>
      </c>
      <c r="NP387" s="45"/>
      <c r="NQ387" s="45"/>
      <c r="NR387" s="45"/>
      <c r="NS387" s="45" t="str">
        <f t="shared" si="1919"/>
        <v/>
      </c>
      <c r="NT387" s="46" t="str">
        <f t="shared" si="1920"/>
        <v/>
      </c>
      <c r="NU387" s="37"/>
    </row>
    <row r="388" spans="1:385" ht="15" customHeight="1" x14ac:dyDescent="0.25">
      <c r="A388" s="38"/>
      <c r="B388" s="39"/>
      <c r="C388" s="40"/>
      <c r="D388" s="40"/>
      <c r="E388" s="41"/>
      <c r="F388" s="41"/>
      <c r="G388" s="40"/>
      <c r="H388" s="42"/>
      <c r="I388" s="45"/>
      <c r="J388" s="45" t="str">
        <f>IF(I388="","",I388-I386)</f>
        <v/>
      </c>
      <c r="K388" s="45"/>
      <c r="L388" s="45"/>
      <c r="M388" s="45"/>
      <c r="N388" s="45" t="str">
        <f>IF(M388="","",M386+O386-M388)</f>
        <v/>
      </c>
      <c r="O388" s="45"/>
      <c r="P388" s="43"/>
      <c r="Q388" s="43" t="str">
        <f>IF(I388="","",Q386)</f>
        <v/>
      </c>
      <c r="R388" s="45" t="str">
        <f t="shared" si="1891"/>
        <v/>
      </c>
      <c r="S388" s="46" t="str">
        <f t="shared" si="1892"/>
        <v/>
      </c>
      <c r="T388" s="37"/>
      <c r="U388" s="29"/>
      <c r="V388" s="47"/>
      <c r="W388" s="67"/>
      <c r="X388" s="45" t="str">
        <f>IF(W388="","",W388-W386)</f>
        <v/>
      </c>
      <c r="Y388" s="45"/>
      <c r="Z388" s="45"/>
      <c r="AA388" s="45"/>
      <c r="AB388" s="45" t="str">
        <f>IF(AA388="","",AA386+AC386-AA388)</f>
        <v/>
      </c>
      <c r="AC388" s="45"/>
      <c r="AD388" s="45"/>
      <c r="AE388" s="45"/>
      <c r="AF388" s="45" t="str">
        <f t="shared" si="1893"/>
        <v/>
      </c>
      <c r="AG388" s="46" t="str">
        <f t="shared" si="1894"/>
        <v/>
      </c>
      <c r="AH388" s="37"/>
      <c r="AI388" s="29"/>
      <c r="AJ388" s="47"/>
      <c r="AK388" s="45"/>
      <c r="AL388" s="45" t="str">
        <f>IF(AK388="","",AK388-AK386)</f>
        <v/>
      </c>
      <c r="AM388" s="45"/>
      <c r="AN388" s="45" t="str">
        <f>IF(AM388="","",AM388-AM386)</f>
        <v/>
      </c>
      <c r="AO388" s="45"/>
      <c r="AP388" s="45" t="str">
        <f>IF(AO388="","",AO386+AQ386-AO388)</f>
        <v/>
      </c>
      <c r="AQ388" s="45"/>
      <c r="AR388" s="45"/>
      <c r="AS388" s="45"/>
      <c r="AT388" s="45" t="str">
        <f t="shared" si="1895"/>
        <v/>
      </c>
      <c r="AU388" s="46" t="str">
        <f t="shared" si="1896"/>
        <v/>
      </c>
      <c r="AV388" s="37"/>
      <c r="AW388" s="29"/>
      <c r="AX388" s="47"/>
      <c r="AY388" s="45"/>
      <c r="AZ388" s="45" t="str">
        <f>IF(AY388="","",AY388-AY386)</f>
        <v/>
      </c>
      <c r="BA388" s="45"/>
      <c r="BB388" s="45" t="str">
        <f>IF(BA388="","",BA388-BA386)</f>
        <v/>
      </c>
      <c r="BC388" s="45"/>
      <c r="BD388" s="45" t="str">
        <f>IF(BC388="","",BC386+BE386-BC388)</f>
        <v/>
      </c>
      <c r="BE388" s="45"/>
      <c r="BF388" s="45"/>
      <c r="BG388" s="45"/>
      <c r="BH388" s="45" t="str">
        <f t="shared" si="1897"/>
        <v/>
      </c>
      <c r="BI388" s="46" t="str">
        <f t="shared" si="1898"/>
        <v/>
      </c>
      <c r="BJ388" s="37"/>
      <c r="BK388" s="29"/>
      <c r="BL388" s="52"/>
      <c r="BM388" s="43">
        <v>1672</v>
      </c>
      <c r="BN388" s="43">
        <f t="shared" si="1826"/>
        <v>17</v>
      </c>
      <c r="BO388" s="43">
        <v>28</v>
      </c>
      <c r="BP388" s="45">
        <f t="shared" si="1827"/>
        <v>0</v>
      </c>
      <c r="BQ388" s="43">
        <v>17</v>
      </c>
      <c r="BR388" s="45">
        <f t="shared" si="1828"/>
        <v>0</v>
      </c>
      <c r="BS388" s="43">
        <v>0</v>
      </c>
      <c r="BT388" s="63" t="str">
        <f t="shared" si="1829"/>
        <v>押忍番長サウンドボタン</v>
      </c>
      <c r="BU388" s="67">
        <f t="shared" si="1830"/>
        <v>358</v>
      </c>
      <c r="BV388" s="43">
        <f t="shared" si="1831"/>
        <v>0</v>
      </c>
      <c r="BW388" s="46">
        <f t="shared" si="1832"/>
        <v>0</v>
      </c>
      <c r="BX388" s="37"/>
      <c r="BY388" s="57"/>
      <c r="BZ388" s="52"/>
      <c r="CA388" s="43">
        <v>7710</v>
      </c>
      <c r="CB388" s="43">
        <f t="shared" si="1833"/>
        <v>5</v>
      </c>
      <c r="CC388" s="43">
        <v>274</v>
      </c>
      <c r="CD388" s="45">
        <f t="shared" si="1834"/>
        <v>0</v>
      </c>
      <c r="CE388" s="43">
        <v>23</v>
      </c>
      <c r="CF388" s="45">
        <f t="shared" si="1835"/>
        <v>0</v>
      </c>
      <c r="CG388" s="43">
        <v>0</v>
      </c>
      <c r="CH388" s="63" t="str">
        <f t="shared" si="1883"/>
        <v>サンリオリボンポーチ</v>
      </c>
      <c r="CI388" s="67">
        <f t="shared" si="1884"/>
        <v>500</v>
      </c>
      <c r="CJ388" s="43">
        <f t="shared" si="1836"/>
        <v>0</v>
      </c>
      <c r="CK388" s="46">
        <f t="shared" si="1837"/>
        <v>0</v>
      </c>
      <c r="CL388" s="37"/>
      <c r="CM388" s="29"/>
      <c r="CN388" s="52"/>
      <c r="CO388" s="43">
        <v>3718</v>
      </c>
      <c r="CP388" s="43">
        <f t="shared" si="1838"/>
        <v>13</v>
      </c>
      <c r="CQ388" s="43">
        <v>96</v>
      </c>
      <c r="CR388" s="45">
        <f t="shared" si="1839"/>
        <v>0</v>
      </c>
      <c r="CS388" s="43">
        <v>13</v>
      </c>
      <c r="CT388" s="45">
        <f t="shared" si="1840"/>
        <v>0</v>
      </c>
      <c r="CU388" s="43">
        <v>0</v>
      </c>
      <c r="CV388" s="63" t="str">
        <f t="shared" si="1841"/>
        <v>サンリオケープポーチ</v>
      </c>
      <c r="CW388" s="67">
        <f t="shared" si="1842"/>
        <v>660</v>
      </c>
      <c r="CX388" s="43">
        <f t="shared" si="1843"/>
        <v>0</v>
      </c>
      <c r="CY388" s="46">
        <f t="shared" si="1844"/>
        <v>0</v>
      </c>
      <c r="CZ388" s="37"/>
      <c r="DA388" s="29"/>
      <c r="DB388" s="47"/>
      <c r="DC388" s="45"/>
      <c r="DD388" s="45" t="str">
        <f>IF(DC388="","",DC388-DC386)</f>
        <v/>
      </c>
      <c r="DE388" s="45"/>
      <c r="DF388" s="45" t="str">
        <f>IF(DE388="","",DE388-DE386)</f>
        <v/>
      </c>
      <c r="DG388" s="45"/>
      <c r="DH388" s="45" t="str">
        <f>IF(DG388="","",DG386+DI386-DG388)</f>
        <v/>
      </c>
      <c r="DI388" s="45"/>
      <c r="DJ388" s="45"/>
      <c r="DK388" s="45"/>
      <c r="DL388" s="45" t="str">
        <f t="shared" si="1899"/>
        <v/>
      </c>
      <c r="DM388" s="46" t="str">
        <f t="shared" si="1900"/>
        <v/>
      </c>
      <c r="DN388" s="37"/>
      <c r="DO388" s="29"/>
      <c r="DP388" s="47"/>
      <c r="DQ388" s="45"/>
      <c r="DR388" s="45" t="str">
        <f>IF(DQ388="","",DQ388-DQ386)</f>
        <v/>
      </c>
      <c r="DS388" s="45"/>
      <c r="DT388" s="45" t="str">
        <f>IF(DS388="","",DS388-DS386)</f>
        <v/>
      </c>
      <c r="DU388" s="45"/>
      <c r="DV388" s="45" t="str">
        <f>IF(DU388="","",DU386+DW386-DU388)</f>
        <v/>
      </c>
      <c r="DW388" s="45"/>
      <c r="DX388" s="45"/>
      <c r="DY388" s="45"/>
      <c r="DZ388" s="45" t="str">
        <f t="shared" si="1901"/>
        <v/>
      </c>
      <c r="EA388" s="46" t="str">
        <f t="shared" si="1902"/>
        <v/>
      </c>
      <c r="EB388" s="37"/>
      <c r="ED388" s="47"/>
      <c r="EE388" s="45"/>
      <c r="EF388" s="45" t="str">
        <f>IF(EE388="","",EE388-EE386)</f>
        <v/>
      </c>
      <c r="EG388" s="45"/>
      <c r="EH388" s="45" t="str">
        <f>IF(EG388="","",EG388-EG386)</f>
        <v/>
      </c>
      <c r="EI388" s="45"/>
      <c r="EJ388" s="45" t="str">
        <f>IF(EI388="","",EI386+EK386-EI388)</f>
        <v/>
      </c>
      <c r="EK388" s="45"/>
      <c r="EL388" s="45"/>
      <c r="EM388" s="45"/>
      <c r="EN388" s="45" t="str">
        <f t="shared" si="1903"/>
        <v/>
      </c>
      <c r="EO388" s="46" t="str">
        <f t="shared" si="1904"/>
        <v/>
      </c>
      <c r="EP388" s="37"/>
      <c r="ER388" s="47"/>
      <c r="ES388" s="45"/>
      <c r="ET388" s="45" t="str">
        <f>IF(ES388="","",ES388-ES386)</f>
        <v/>
      </c>
      <c r="EU388" s="45"/>
      <c r="EV388" s="45" t="str">
        <f>IF(EU388="","",EU388-EU386)</f>
        <v/>
      </c>
      <c r="EW388" s="45"/>
      <c r="EX388" s="45" t="str">
        <f>IF(EW388="","",EW386+EY386-EW388)</f>
        <v/>
      </c>
      <c r="EY388" s="45"/>
      <c r="EZ388" s="45"/>
      <c r="FA388" s="45"/>
      <c r="FB388" s="45" t="str">
        <f t="shared" si="1905"/>
        <v/>
      </c>
      <c r="FC388" s="46" t="str">
        <f t="shared" si="1906"/>
        <v/>
      </c>
      <c r="FD388" s="37"/>
      <c r="FF388" s="47"/>
      <c r="FG388" s="45"/>
      <c r="FH388" s="45" t="str">
        <f>IF(FG388="","",FG388-FG386)</f>
        <v/>
      </c>
      <c r="FI388" s="45"/>
      <c r="FJ388" s="45" t="str">
        <f>IF(FI388="","",FI388-FI386)</f>
        <v/>
      </c>
      <c r="FK388" s="45"/>
      <c r="FL388" s="45" t="str">
        <f>IF(FK388="","",FK386+FM386-FK388)</f>
        <v/>
      </c>
      <c r="FM388" s="45"/>
      <c r="FN388" s="45"/>
      <c r="FO388" s="45"/>
      <c r="FP388" s="45" t="str">
        <f t="shared" si="1907"/>
        <v/>
      </c>
      <c r="FQ388" s="46" t="str">
        <f t="shared" si="1908"/>
        <v/>
      </c>
      <c r="FR388" s="37"/>
      <c r="FS388" s="29"/>
      <c r="FT388" s="47"/>
      <c r="FU388" s="45"/>
      <c r="FV388" s="45" t="str">
        <f>IF(FU388="","",FU388-FU386)</f>
        <v/>
      </c>
      <c r="FW388" s="45"/>
      <c r="FX388" s="45" t="str">
        <f>IF(FW388="","",FW388-FW386)</f>
        <v/>
      </c>
      <c r="FY388" s="45"/>
      <c r="FZ388" s="45" t="str">
        <f>IF(FY388="","",FY386+GA386-FY388)</f>
        <v/>
      </c>
      <c r="GA388" s="45"/>
      <c r="GB388" s="45"/>
      <c r="GC388" s="45"/>
      <c r="GD388" s="45" t="str">
        <f t="shared" si="1909"/>
        <v/>
      </c>
      <c r="GE388" s="46" t="str">
        <f t="shared" si="1910"/>
        <v/>
      </c>
      <c r="GF388" s="37"/>
      <c r="GH388" s="47"/>
      <c r="GI388" s="45"/>
      <c r="GJ388" s="45" t="str">
        <f>IF(GI388="","",GI388-GI386)</f>
        <v/>
      </c>
      <c r="GK388" s="45"/>
      <c r="GL388" s="45" t="str">
        <f>IF(GK388="","",GK388-GK386)</f>
        <v/>
      </c>
      <c r="GM388" s="45"/>
      <c r="GN388" s="45" t="str">
        <f>IF(GM388="","",GM386+GO386-GM388)</f>
        <v/>
      </c>
      <c r="GO388" s="45"/>
      <c r="GP388" s="45"/>
      <c r="GQ388" s="45"/>
      <c r="GR388" s="45" t="str">
        <f t="shared" si="1911"/>
        <v/>
      </c>
      <c r="GS388" s="46" t="str">
        <f t="shared" si="1912"/>
        <v/>
      </c>
      <c r="GT388" s="37"/>
      <c r="GU388" s="61"/>
      <c r="GV388" s="52"/>
      <c r="GW388" s="62"/>
      <c r="GX388" s="43">
        <v>27467</v>
      </c>
      <c r="GY388" s="43">
        <f t="shared" si="1845"/>
        <v>153</v>
      </c>
      <c r="GZ388" s="43"/>
      <c r="HA388" s="45" t="str">
        <f t="shared" si="1846"/>
        <v/>
      </c>
      <c r="HB388" s="43">
        <v>7</v>
      </c>
      <c r="HC388" s="45">
        <f t="shared" si="1847"/>
        <v>0</v>
      </c>
      <c r="HD388" s="43">
        <v>1</v>
      </c>
      <c r="HE388" s="63" t="str">
        <f>IF(GX388="","",HE384)</f>
        <v>ルララ大</v>
      </c>
      <c r="HF388" s="67">
        <f>IF(GX387="","",HF384)</f>
        <v>1100</v>
      </c>
      <c r="HG388" s="43">
        <f t="shared" si="1848"/>
        <v>0</v>
      </c>
      <c r="HH388" s="46">
        <f>IF(HC388="","",HG388/(GY388*100))</f>
        <v>0</v>
      </c>
      <c r="HI388" s="37"/>
      <c r="HK388" s="52"/>
      <c r="HL388" s="43">
        <v>813</v>
      </c>
      <c r="HM388" s="43">
        <f t="shared" si="1849"/>
        <v>16</v>
      </c>
      <c r="HN388" s="43">
        <v>33</v>
      </c>
      <c r="HO388" s="45">
        <f t="shared" si="1850"/>
        <v>0</v>
      </c>
      <c r="HP388" s="43">
        <v>10</v>
      </c>
      <c r="HQ388" s="45">
        <f t="shared" si="1851"/>
        <v>0</v>
      </c>
      <c r="HR388" s="43">
        <v>0</v>
      </c>
      <c r="HS388" s="63" t="str">
        <f t="shared" si="1852"/>
        <v>サンリオ豹柄キーケース</v>
      </c>
      <c r="HT388" s="67">
        <f t="shared" si="1853"/>
        <v>996</v>
      </c>
      <c r="HU388" s="43">
        <f t="shared" si="1854"/>
        <v>0</v>
      </c>
      <c r="HV388" s="46">
        <f t="shared" si="1855"/>
        <v>0</v>
      </c>
      <c r="HW388" s="37"/>
      <c r="HX388" s="360"/>
      <c r="HY388" s="52"/>
      <c r="HZ388" s="43">
        <v>5229</v>
      </c>
      <c r="IA388" s="43">
        <f t="shared" si="1856"/>
        <v>16</v>
      </c>
      <c r="IB388" s="43">
        <v>155</v>
      </c>
      <c r="IC388" s="45">
        <f t="shared" si="1857"/>
        <v>0</v>
      </c>
      <c r="ID388" s="43">
        <v>26</v>
      </c>
      <c r="IE388" s="45">
        <f t="shared" si="1858"/>
        <v>0</v>
      </c>
      <c r="IF388" s="43">
        <v>0</v>
      </c>
      <c r="IG388" s="63" t="str">
        <f t="shared" si="1887"/>
        <v>サンリオリボンポーチ</v>
      </c>
      <c r="IH388" s="67">
        <f t="shared" si="1888"/>
        <v>500</v>
      </c>
      <c r="II388" s="43">
        <f t="shared" si="1860"/>
        <v>0</v>
      </c>
      <c r="IJ388" s="46">
        <f t="shared" si="1861"/>
        <v>0</v>
      </c>
      <c r="IK388" s="37"/>
      <c r="IL388" s="29"/>
      <c r="IM388" s="52"/>
      <c r="IN388" s="43">
        <v>6139</v>
      </c>
      <c r="IO388" s="58">
        <f t="shared" si="1862"/>
        <v>3</v>
      </c>
      <c r="IP388" s="43">
        <v>151</v>
      </c>
      <c r="IQ388" s="45">
        <f t="shared" si="1863"/>
        <v>1</v>
      </c>
      <c r="IR388" s="43">
        <v>16</v>
      </c>
      <c r="IS388" s="45">
        <f t="shared" si="1864"/>
        <v>1</v>
      </c>
      <c r="IT388" s="43">
        <v>0</v>
      </c>
      <c r="IU388" s="63" t="str">
        <f t="shared" si="1865"/>
        <v>ジャグラーイヤホン</v>
      </c>
      <c r="IV388" s="67">
        <f t="shared" si="1866"/>
        <v>1100</v>
      </c>
      <c r="IW388" s="43">
        <f t="shared" si="1867"/>
        <v>1100</v>
      </c>
      <c r="IX388" s="46">
        <f t="shared" si="1868"/>
        <v>3.6666666666666665</v>
      </c>
      <c r="IY388" s="37"/>
      <c r="IZ388" s="61"/>
      <c r="JA388" s="52"/>
      <c r="JB388" s="43">
        <v>4607</v>
      </c>
      <c r="JC388" s="58">
        <f t="shared" si="1869"/>
        <v>6</v>
      </c>
      <c r="JD388" s="43">
        <v>128</v>
      </c>
      <c r="JE388" s="45">
        <f t="shared" si="1870"/>
        <v>0</v>
      </c>
      <c r="JF388" s="43">
        <v>10</v>
      </c>
      <c r="JG388" s="45">
        <f t="shared" si="1871"/>
        <v>0</v>
      </c>
      <c r="JH388" s="43">
        <v>0</v>
      </c>
      <c r="JI388" s="63" t="s">
        <v>794</v>
      </c>
      <c r="JJ388" s="67">
        <v>1000</v>
      </c>
      <c r="JK388" s="43">
        <f t="shared" si="1874"/>
        <v>0</v>
      </c>
      <c r="JL388" s="46">
        <f t="shared" si="1875"/>
        <v>0</v>
      </c>
      <c r="JM388" s="37"/>
      <c r="JN388" s="29"/>
      <c r="JO388" s="52"/>
      <c r="JP388" s="43">
        <v>6187</v>
      </c>
      <c r="JQ388" s="43">
        <f t="shared" si="1876"/>
        <v>19</v>
      </c>
      <c r="JR388" s="43">
        <v>131</v>
      </c>
      <c r="JS388" s="45">
        <f t="shared" si="1877"/>
        <v>0</v>
      </c>
      <c r="JT388" s="43">
        <v>10</v>
      </c>
      <c r="JU388" s="45">
        <f t="shared" si="1878"/>
        <v>0</v>
      </c>
      <c r="JV388" s="43">
        <v>0</v>
      </c>
      <c r="JW388" s="63" t="str">
        <f t="shared" si="1879"/>
        <v>モンチッチマスコット2</v>
      </c>
      <c r="JX388" s="67">
        <f t="shared" si="1880"/>
        <v>539</v>
      </c>
      <c r="JY388" s="43">
        <f t="shared" si="1881"/>
        <v>0</v>
      </c>
      <c r="JZ388" s="46">
        <f t="shared" si="1882"/>
        <v>0</v>
      </c>
      <c r="KA388" s="37"/>
      <c r="KB388" s="51"/>
      <c r="KC388" s="52"/>
      <c r="KD388" s="43">
        <v>11039</v>
      </c>
      <c r="KE388" s="43">
        <f>IF(KD388="","",KD388-KD384)</f>
        <v>9</v>
      </c>
      <c r="KF388" s="43">
        <v>316</v>
      </c>
      <c r="KG388" s="45">
        <f>IF(KF388="","",KF388-KF384)</f>
        <v>1</v>
      </c>
      <c r="KH388" s="43">
        <v>5</v>
      </c>
      <c r="KI388" s="45">
        <f>IF(KH388="","",KH384+KJ384-KH388)</f>
        <v>1</v>
      </c>
      <c r="KJ388" s="43">
        <v>0</v>
      </c>
      <c r="KK388" s="63" t="str">
        <f>IF(KD388="","",KK384)</f>
        <v>雪見イヤホン</v>
      </c>
      <c r="KL388" s="67">
        <f>IF(KE388="","",KL384)</f>
        <v>1100</v>
      </c>
      <c r="KM388" s="43">
        <f>IF(KH388="","",KI388*KL388)</f>
        <v>1100</v>
      </c>
      <c r="KN388" s="46">
        <f>IF(KI388="","",KM388/(KE388*100))</f>
        <v>1.2222222222222223</v>
      </c>
      <c r="KO388" s="205" t="s">
        <v>795</v>
      </c>
      <c r="KP388" s="29"/>
      <c r="KQ388" s="52"/>
      <c r="KR388" s="43">
        <v>2788</v>
      </c>
      <c r="KS388" s="43">
        <f>IF(KR388="","",KR388-KR384)</f>
        <v>32</v>
      </c>
      <c r="KT388" s="43">
        <v>67</v>
      </c>
      <c r="KU388" s="45">
        <f>IF(KT388="","",KT388-KT384)</f>
        <v>0</v>
      </c>
      <c r="KV388" s="43">
        <v>18</v>
      </c>
      <c r="KW388" s="45">
        <f>IF(KV388="","",KV384+KX384-KV388)</f>
        <v>0</v>
      </c>
      <c r="KX388" s="43">
        <v>0</v>
      </c>
      <c r="KY388" s="63" t="s">
        <v>794</v>
      </c>
      <c r="KZ388" s="67">
        <v>1000</v>
      </c>
      <c r="LA388" s="43">
        <f>IF(KV388="","",KW388*KZ388)</f>
        <v>0</v>
      </c>
      <c r="LB388" s="46">
        <f>IF(KW388="","",LA388/(KS388*100))</f>
        <v>0</v>
      </c>
      <c r="LC388" s="37"/>
      <c r="LD388" s="29"/>
      <c r="LE388" s="47"/>
      <c r="LF388" s="45"/>
      <c r="LG388" s="45"/>
      <c r="LH388" s="45">
        <v>530</v>
      </c>
      <c r="LI388" s="45">
        <f t="shared" si="1885"/>
        <v>0</v>
      </c>
      <c r="LJ388" s="43">
        <v>2</v>
      </c>
      <c r="LK388" s="45">
        <f t="shared" si="1886"/>
        <v>0</v>
      </c>
      <c r="LL388" s="45"/>
      <c r="LM388" s="73" t="str">
        <f>IF(LF387="","",LM385)</f>
        <v>アンパンティッシュカバー、アンパンぬいぐるみ</v>
      </c>
      <c r="LN388" s="67">
        <f>IF(LG387="","",LN385)</f>
        <v>1000</v>
      </c>
      <c r="LO388" s="45">
        <f t="shared" si="1825"/>
        <v>0</v>
      </c>
      <c r="LP388" s="46"/>
      <c r="LQ388" s="37"/>
      <c r="LR388" s="29"/>
      <c r="LS388" s="47"/>
      <c r="LT388" s="45"/>
      <c r="LU388" s="45" t="str">
        <f>IF(LT388="","",LT388-LT386)</f>
        <v/>
      </c>
      <c r="LV388" s="45"/>
      <c r="LW388" s="45" t="str">
        <f>IF(LV388="","",LV388-LV386)</f>
        <v/>
      </c>
      <c r="LX388" s="45"/>
      <c r="LY388" s="45" t="str">
        <f>IF(LX388="","",LX386+LZ386-LX388)</f>
        <v/>
      </c>
      <c r="LZ388" s="45"/>
      <c r="MA388" s="45"/>
      <c r="MB388" s="45"/>
      <c r="MC388" s="45" t="str">
        <f t="shared" si="1913"/>
        <v/>
      </c>
      <c r="MD388" s="46" t="str">
        <f t="shared" si="1914"/>
        <v/>
      </c>
      <c r="ME388" s="37"/>
      <c r="MF388" s="29"/>
      <c r="MG388" s="47"/>
      <c r="MH388" s="45"/>
      <c r="MI388" s="45" t="str">
        <f>IF(MH388="","",MH388-MH386)</f>
        <v/>
      </c>
      <c r="MJ388" s="45"/>
      <c r="MK388" s="45" t="str">
        <f>IF(MJ388="","",MJ388-MJ386)</f>
        <v/>
      </c>
      <c r="ML388" s="45"/>
      <c r="MM388" s="45" t="str">
        <f>IF(ML388="","",ML386+MN386-ML388)</f>
        <v/>
      </c>
      <c r="MN388" s="45"/>
      <c r="MO388" s="45"/>
      <c r="MP388" s="45"/>
      <c r="MQ388" s="45" t="str">
        <f t="shared" si="1915"/>
        <v/>
      </c>
      <c r="MR388" s="46" t="str">
        <f t="shared" si="1916"/>
        <v/>
      </c>
      <c r="MS388" s="37"/>
      <c r="MT388" s="29"/>
      <c r="MU388" s="47"/>
      <c r="MV388" s="45"/>
      <c r="MW388" s="45" t="str">
        <f>IF(MV388="","",MV388-MV386)</f>
        <v/>
      </c>
      <c r="MX388" s="45"/>
      <c r="MY388" s="45" t="str">
        <f>IF(MX388="","",MX388-MX386)</f>
        <v/>
      </c>
      <c r="MZ388" s="45"/>
      <c r="NA388" s="45" t="str">
        <f>IF(MZ388="","",MZ386+NB386-MZ388)</f>
        <v/>
      </c>
      <c r="NB388" s="45"/>
      <c r="NC388" s="45"/>
      <c r="ND388" s="45"/>
      <c r="NE388" s="45" t="str">
        <f t="shared" si="1917"/>
        <v/>
      </c>
      <c r="NF388" s="46" t="str">
        <f t="shared" si="1918"/>
        <v/>
      </c>
      <c r="NG388" s="37"/>
      <c r="NH388" s="29"/>
      <c r="NI388" s="47"/>
      <c r="NJ388" s="45"/>
      <c r="NK388" s="45" t="str">
        <f>IF(NJ388="","",NJ388-NJ386)</f>
        <v/>
      </c>
      <c r="NL388" s="45"/>
      <c r="NM388" s="45" t="str">
        <f>IF(NL388="","",NL388-NL386)</f>
        <v/>
      </c>
      <c r="NN388" s="45"/>
      <c r="NO388" s="45" t="str">
        <f>IF(NN388="","",NN386+NP386-NN388)</f>
        <v/>
      </c>
      <c r="NP388" s="45"/>
      <c r="NQ388" s="45"/>
      <c r="NR388" s="45"/>
      <c r="NS388" s="45" t="str">
        <f t="shared" si="1919"/>
        <v/>
      </c>
      <c r="NT388" s="46" t="str">
        <f t="shared" si="1920"/>
        <v/>
      </c>
      <c r="NU388" s="37"/>
    </row>
    <row r="389" spans="1:385" ht="15" customHeight="1" thickBot="1" x14ac:dyDescent="0.3">
      <c r="A389" s="38"/>
      <c r="B389" s="39"/>
      <c r="C389" s="40"/>
      <c r="D389" s="40"/>
      <c r="E389" s="41"/>
      <c r="F389" s="41"/>
      <c r="G389" s="40"/>
      <c r="H389" s="42"/>
      <c r="I389" s="45"/>
      <c r="J389" s="45" t="str">
        <f>IF(I389="","",I389-I387)</f>
        <v/>
      </c>
      <c r="K389" s="45"/>
      <c r="L389" s="45"/>
      <c r="M389" s="45"/>
      <c r="N389" s="45" t="str">
        <f>IF(M389="","",M387+O387-M389)</f>
        <v/>
      </c>
      <c r="O389" s="45"/>
      <c r="P389" s="45"/>
      <c r="Q389" s="45"/>
      <c r="R389" s="45" t="str">
        <f t="shared" si="1891"/>
        <v/>
      </c>
      <c r="S389" s="46" t="str">
        <f t="shared" si="1892"/>
        <v/>
      </c>
      <c r="T389" s="37"/>
      <c r="U389" s="29"/>
      <c r="V389" s="47"/>
      <c r="W389" s="67"/>
      <c r="X389" s="45" t="str">
        <f>IF(W389="","",W389-W387)</f>
        <v/>
      </c>
      <c r="Y389" s="45"/>
      <c r="Z389" s="45"/>
      <c r="AA389" s="45"/>
      <c r="AB389" s="45" t="str">
        <f>IF(AA389="","",AA387+AC387-AA389)</f>
        <v/>
      </c>
      <c r="AC389" s="45"/>
      <c r="AD389" s="45"/>
      <c r="AE389" s="45"/>
      <c r="AF389" s="45" t="str">
        <f t="shared" si="1893"/>
        <v/>
      </c>
      <c r="AG389" s="46" t="str">
        <f t="shared" si="1894"/>
        <v/>
      </c>
      <c r="AH389" s="37"/>
      <c r="AI389" s="29"/>
      <c r="AJ389" s="47"/>
      <c r="AK389" s="45"/>
      <c r="AL389" s="45" t="str">
        <f>IF(AK389="","",AK389-AK387)</f>
        <v/>
      </c>
      <c r="AM389" s="45"/>
      <c r="AN389" s="45" t="str">
        <f>IF(AM389="","",AM389-AM387)</f>
        <v/>
      </c>
      <c r="AO389" s="45"/>
      <c r="AP389" s="45" t="str">
        <f>IF(AO389="","",AO387+AQ387-AO389)</f>
        <v/>
      </c>
      <c r="AQ389" s="45"/>
      <c r="AR389" s="45"/>
      <c r="AS389" s="45"/>
      <c r="AT389" s="45" t="str">
        <f t="shared" si="1895"/>
        <v/>
      </c>
      <c r="AU389" s="46" t="str">
        <f t="shared" si="1896"/>
        <v/>
      </c>
      <c r="AV389" s="37"/>
      <c r="AW389" s="29"/>
      <c r="AX389" s="47"/>
      <c r="AY389" s="45"/>
      <c r="AZ389" s="45" t="str">
        <f>IF(AY389="","",AY389-AY387)</f>
        <v/>
      </c>
      <c r="BA389" s="45"/>
      <c r="BB389" s="45" t="str">
        <f>IF(BA389="","",BA389-BA387)</f>
        <v/>
      </c>
      <c r="BC389" s="45"/>
      <c r="BD389" s="45" t="str">
        <f>IF(BC389="","",BC387+BE387-BC389)</f>
        <v/>
      </c>
      <c r="BE389" s="45"/>
      <c r="BF389" s="45"/>
      <c r="BG389" s="45"/>
      <c r="BH389" s="45" t="str">
        <f t="shared" si="1897"/>
        <v/>
      </c>
      <c r="BI389" s="46" t="str">
        <f t="shared" si="1898"/>
        <v/>
      </c>
      <c r="BJ389" s="37"/>
      <c r="BK389" s="29"/>
      <c r="BL389" s="47"/>
      <c r="BM389" s="45">
        <v>3292</v>
      </c>
      <c r="BN389" s="27">
        <f t="shared" si="1826"/>
        <v>54</v>
      </c>
      <c r="BO389" s="45">
        <v>75</v>
      </c>
      <c r="BP389" s="45">
        <f t="shared" si="1827"/>
        <v>2</v>
      </c>
      <c r="BQ389" s="45">
        <v>4</v>
      </c>
      <c r="BR389" s="45">
        <f t="shared" si="1828"/>
        <v>2</v>
      </c>
      <c r="BS389" s="27">
        <v>6</v>
      </c>
      <c r="BT389" s="63" t="str">
        <f t="shared" ref="BT389:BT418" si="1922">IF(BM389="","",BT385)</f>
        <v>サンリオボアバンスクリップ</v>
      </c>
      <c r="BU389" s="67">
        <v>1100</v>
      </c>
      <c r="BV389" s="45">
        <f t="shared" si="1831"/>
        <v>2200</v>
      </c>
      <c r="BW389" s="46">
        <f t="shared" si="1832"/>
        <v>0.40740740740740738</v>
      </c>
      <c r="BX389" s="37"/>
      <c r="BY389" s="57"/>
      <c r="BZ389" s="47"/>
      <c r="CA389" s="45">
        <v>9133</v>
      </c>
      <c r="CB389" s="27">
        <f t="shared" si="1833"/>
        <v>30</v>
      </c>
      <c r="CC389" s="45">
        <v>444</v>
      </c>
      <c r="CD389" s="45">
        <f t="shared" si="1834"/>
        <v>0</v>
      </c>
      <c r="CE389" s="45">
        <v>37</v>
      </c>
      <c r="CF389" s="45">
        <f t="shared" si="1835"/>
        <v>0</v>
      </c>
      <c r="CG389" s="27">
        <v>0</v>
      </c>
      <c r="CH389" s="63" t="str">
        <f t="shared" ref="CH389:CH418" si="1923">IF(CA389="","",CH385)</f>
        <v>ラブブマスコット</v>
      </c>
      <c r="CI389" s="67"/>
      <c r="CJ389" s="45">
        <f t="shared" si="1836"/>
        <v>0</v>
      </c>
      <c r="CK389" s="46">
        <f t="shared" si="1837"/>
        <v>0</v>
      </c>
      <c r="CL389" s="37"/>
      <c r="CM389" s="29"/>
      <c r="CN389" s="47"/>
      <c r="CO389" s="45">
        <v>3587</v>
      </c>
      <c r="CP389" s="187">
        <f t="shared" si="1838"/>
        <v>9</v>
      </c>
      <c r="CQ389" s="45">
        <v>121</v>
      </c>
      <c r="CR389" s="45">
        <f t="shared" si="1839"/>
        <v>0</v>
      </c>
      <c r="CS389" s="45">
        <v>10</v>
      </c>
      <c r="CT389" s="45">
        <f t="shared" si="1840"/>
        <v>0</v>
      </c>
      <c r="CU389" s="27">
        <v>0</v>
      </c>
      <c r="CV389" s="63" t="s">
        <v>441</v>
      </c>
      <c r="CW389" s="67"/>
      <c r="CX389" s="45">
        <f t="shared" si="1843"/>
        <v>0</v>
      </c>
      <c r="CY389" s="46">
        <f t="shared" si="1844"/>
        <v>0</v>
      </c>
      <c r="CZ389" s="37"/>
      <c r="DA389" s="29"/>
      <c r="DB389" s="47"/>
      <c r="DC389" s="67"/>
      <c r="DD389" s="45" t="str">
        <f>IF(DC389="","",DC389-DC387)</f>
        <v/>
      </c>
      <c r="DE389" s="45"/>
      <c r="DF389" s="45"/>
      <c r="DG389" s="45"/>
      <c r="DH389" s="45" t="str">
        <f>IF(DG389="","",DG387+DI387-DG389)</f>
        <v/>
      </c>
      <c r="DI389" s="45"/>
      <c r="DJ389" s="45"/>
      <c r="DK389" s="45"/>
      <c r="DL389" s="45" t="str">
        <f t="shared" si="1899"/>
        <v/>
      </c>
      <c r="DM389" s="46" t="str">
        <f t="shared" si="1900"/>
        <v/>
      </c>
      <c r="DN389" s="37"/>
      <c r="DO389" s="29"/>
      <c r="DP389" s="47"/>
      <c r="DQ389" s="45"/>
      <c r="DR389" s="45" t="str">
        <f>IF(DQ389="","",DQ389-DQ387)</f>
        <v/>
      </c>
      <c r="DS389" s="45"/>
      <c r="DT389" s="45" t="str">
        <f>IF(DS389="","",DS389-DS387)</f>
        <v/>
      </c>
      <c r="DU389" s="45"/>
      <c r="DV389" s="45" t="str">
        <f>IF(DU389="","",DU387+DW387-DU389)</f>
        <v/>
      </c>
      <c r="DW389" s="45"/>
      <c r="DX389" s="45"/>
      <c r="DY389" s="45"/>
      <c r="DZ389" s="45" t="str">
        <f t="shared" si="1901"/>
        <v/>
      </c>
      <c r="EA389" s="46" t="str">
        <f t="shared" si="1902"/>
        <v/>
      </c>
      <c r="EB389" s="37"/>
      <c r="ED389" s="47"/>
      <c r="EE389" s="67"/>
      <c r="EF389" s="45" t="str">
        <f>IF(EE389="","",EE389-EE387)</f>
        <v/>
      </c>
      <c r="EG389" s="45"/>
      <c r="EH389" s="45"/>
      <c r="EI389" s="45"/>
      <c r="EJ389" s="45" t="str">
        <f>IF(EI389="","",EI387+EK387-EI389)</f>
        <v/>
      </c>
      <c r="EK389" s="45"/>
      <c r="EL389" s="45"/>
      <c r="EM389" s="45"/>
      <c r="EN389" s="45" t="str">
        <f t="shared" si="1903"/>
        <v/>
      </c>
      <c r="EO389" s="46" t="str">
        <f t="shared" si="1904"/>
        <v/>
      </c>
      <c r="EP389" s="37"/>
      <c r="ER389" s="47"/>
      <c r="ES389" s="67"/>
      <c r="ET389" s="45" t="str">
        <f>IF(ES389="","",ES389-ES387)</f>
        <v/>
      </c>
      <c r="EU389" s="45"/>
      <c r="EV389" s="45"/>
      <c r="EW389" s="45"/>
      <c r="EX389" s="45" t="str">
        <f>IF(EW389="","",EW387+EY387-EW389)</f>
        <v/>
      </c>
      <c r="EY389" s="45"/>
      <c r="EZ389" s="45"/>
      <c r="FA389" s="45"/>
      <c r="FB389" s="45" t="str">
        <f t="shared" si="1905"/>
        <v/>
      </c>
      <c r="FC389" s="46" t="str">
        <f t="shared" si="1906"/>
        <v/>
      </c>
      <c r="FD389" s="37"/>
      <c r="FF389" s="47"/>
      <c r="FG389" s="67"/>
      <c r="FH389" s="45" t="str">
        <f>IF(FG389="","",FG389-FG387)</f>
        <v/>
      </c>
      <c r="FI389" s="45"/>
      <c r="FJ389" s="45"/>
      <c r="FK389" s="45"/>
      <c r="FL389" s="45" t="str">
        <f>IF(FK389="","",FK387+FM387-FK389)</f>
        <v/>
      </c>
      <c r="FM389" s="45"/>
      <c r="FN389" s="45"/>
      <c r="FO389" s="45"/>
      <c r="FP389" s="45" t="str">
        <f t="shared" si="1907"/>
        <v/>
      </c>
      <c r="FQ389" s="46" t="str">
        <f t="shared" si="1908"/>
        <v/>
      </c>
      <c r="FR389" s="37"/>
      <c r="FS389" s="29"/>
      <c r="FT389" s="47"/>
      <c r="FU389" s="67"/>
      <c r="FV389" s="45" t="str">
        <f>IF(FU389="","",FU389-FU387)</f>
        <v/>
      </c>
      <c r="FW389" s="45"/>
      <c r="FX389" s="45"/>
      <c r="FY389" s="45"/>
      <c r="FZ389" s="45" t="str">
        <f>IF(FY389="","",FY387+GA387-FY389)</f>
        <v/>
      </c>
      <c r="GA389" s="45"/>
      <c r="GB389" s="45"/>
      <c r="GC389" s="45"/>
      <c r="GD389" s="45" t="str">
        <f t="shared" si="1909"/>
        <v/>
      </c>
      <c r="GE389" s="46" t="str">
        <f t="shared" si="1910"/>
        <v/>
      </c>
      <c r="GF389" s="37"/>
      <c r="GH389" s="47"/>
      <c r="GI389" s="67"/>
      <c r="GJ389" s="45" t="str">
        <f>IF(GI389="","",GI389-GI387)</f>
        <v/>
      </c>
      <c r="GK389" s="45"/>
      <c r="GL389" s="45"/>
      <c r="GM389" s="45"/>
      <c r="GN389" s="45" t="str">
        <f>IF(GM389="","",GM387+GO387-GM389)</f>
        <v/>
      </c>
      <c r="GO389" s="45"/>
      <c r="GP389" s="45"/>
      <c r="GQ389" s="45"/>
      <c r="GR389" s="45" t="str">
        <f t="shared" si="1911"/>
        <v/>
      </c>
      <c r="GS389" s="46" t="str">
        <f t="shared" si="1912"/>
        <v/>
      </c>
      <c r="GT389" s="37"/>
      <c r="GU389" s="61"/>
      <c r="GV389" s="47"/>
      <c r="GW389" s="30"/>
      <c r="GX389" s="45"/>
      <c r="GY389" s="27" t="str">
        <f t="shared" si="1845"/>
        <v/>
      </c>
      <c r="GZ389" s="45"/>
      <c r="HA389" s="45" t="str">
        <f t="shared" si="1846"/>
        <v/>
      </c>
      <c r="HB389" s="45">
        <v>8</v>
      </c>
      <c r="HC389" s="45">
        <f t="shared" si="1847"/>
        <v>0</v>
      </c>
      <c r="HD389" s="27">
        <v>0</v>
      </c>
      <c r="HE389" s="63" t="str">
        <f>IF(GX387="","",HE385)</f>
        <v>アンパンおべんとパズル</v>
      </c>
      <c r="HF389" s="67">
        <f>IF(GX387="","",HF385)</f>
        <v>1100</v>
      </c>
      <c r="HG389" s="45">
        <f t="shared" si="1848"/>
        <v>0</v>
      </c>
      <c r="HH389" s="46">
        <f>IF(HC389="","",HG389/(GY388*100))</f>
        <v>0</v>
      </c>
      <c r="HI389" s="37"/>
      <c r="HK389" s="47"/>
      <c r="HL389" s="45">
        <v>1875</v>
      </c>
      <c r="HM389" s="27">
        <f t="shared" si="1849"/>
        <v>48</v>
      </c>
      <c r="HN389" s="45">
        <v>43</v>
      </c>
      <c r="HO389" s="45">
        <f t="shared" si="1850"/>
        <v>1</v>
      </c>
      <c r="HP389" s="45">
        <v>32</v>
      </c>
      <c r="HQ389" s="45">
        <f t="shared" si="1851"/>
        <v>2</v>
      </c>
      <c r="HR389" s="27">
        <v>0</v>
      </c>
      <c r="HS389" s="63" t="str">
        <f t="shared" ref="HS389:HS418" si="1924">IF(HL389="","",HS385)</f>
        <v>ゲームアーク</v>
      </c>
      <c r="HT389" s="67">
        <f>IF(HM389="","",HT385)</f>
        <v>600</v>
      </c>
      <c r="HU389" s="45">
        <f t="shared" si="1854"/>
        <v>1200</v>
      </c>
      <c r="HV389" s="46">
        <f t="shared" si="1855"/>
        <v>0.25</v>
      </c>
      <c r="HW389" s="37"/>
      <c r="HX389" s="360"/>
      <c r="HY389" s="47"/>
      <c r="HZ389" s="45">
        <v>6865</v>
      </c>
      <c r="IA389" s="27">
        <f t="shared" si="1856"/>
        <v>22</v>
      </c>
      <c r="IB389" s="45">
        <v>168</v>
      </c>
      <c r="IC389" s="45">
        <f t="shared" si="1857"/>
        <v>1</v>
      </c>
      <c r="ID389" s="45">
        <v>36</v>
      </c>
      <c r="IE389" s="45">
        <f t="shared" si="1858"/>
        <v>1</v>
      </c>
      <c r="IF389" s="27">
        <v>0</v>
      </c>
      <c r="IG389" s="63" t="str">
        <f t="shared" ref="IG389:IG418" si="1925">IF(HZ389="","",IG385)</f>
        <v>ラブブマスコット</v>
      </c>
      <c r="IH389" s="67"/>
      <c r="II389" s="45">
        <f t="shared" si="1860"/>
        <v>0</v>
      </c>
      <c r="IJ389" s="46">
        <f t="shared" si="1861"/>
        <v>0</v>
      </c>
      <c r="IK389" s="37"/>
      <c r="IL389" s="29"/>
      <c r="IM389" s="47"/>
      <c r="IN389" s="45">
        <v>4871</v>
      </c>
      <c r="IO389" s="27">
        <f t="shared" si="1862"/>
        <v>17</v>
      </c>
      <c r="IP389" s="45">
        <v>334</v>
      </c>
      <c r="IQ389" s="45">
        <f t="shared" si="1863"/>
        <v>2</v>
      </c>
      <c r="IR389" s="45">
        <v>88</v>
      </c>
      <c r="IS389" s="45">
        <f t="shared" si="1864"/>
        <v>2</v>
      </c>
      <c r="IT389" s="27">
        <v>0</v>
      </c>
      <c r="IU389" s="63" t="str">
        <f t="shared" ref="IU389:IU418" si="1926">IF(IN389="","",IU385)</f>
        <v>アングリーキーホルダー</v>
      </c>
      <c r="IV389" s="67">
        <f>IF(IO389="","",IV385)</f>
        <v>200</v>
      </c>
      <c r="IW389" s="45">
        <f t="shared" si="1867"/>
        <v>400</v>
      </c>
      <c r="IX389" s="46">
        <f t="shared" si="1868"/>
        <v>0.23529411764705882</v>
      </c>
      <c r="IY389" s="37"/>
      <c r="IZ389" s="61"/>
      <c r="JA389" s="47"/>
      <c r="JB389" s="45">
        <v>8272</v>
      </c>
      <c r="JC389" s="27">
        <f t="shared" si="1869"/>
        <v>17</v>
      </c>
      <c r="JD389" s="45">
        <v>478</v>
      </c>
      <c r="JE389" s="45">
        <f t="shared" si="1870"/>
        <v>1</v>
      </c>
      <c r="JF389" s="45">
        <v>110</v>
      </c>
      <c r="JG389" s="45">
        <f t="shared" si="1871"/>
        <v>1</v>
      </c>
      <c r="JH389" s="27">
        <v>0</v>
      </c>
      <c r="JI389" s="63" t="str">
        <f t="shared" ref="JI389:JI418" si="1927">IF(JB389="","",JI385)</f>
        <v>AIモンスターラバー</v>
      </c>
      <c r="JJ389" s="67">
        <f>IF(JC389="","",JJ385)</f>
        <v>250</v>
      </c>
      <c r="JK389" s="45">
        <f t="shared" si="1874"/>
        <v>250</v>
      </c>
      <c r="JL389" s="46">
        <f t="shared" si="1875"/>
        <v>0.14705882352941177</v>
      </c>
      <c r="JM389" s="37"/>
      <c r="JN389" s="29"/>
      <c r="JO389" s="47"/>
      <c r="JP389" s="45">
        <v>6482</v>
      </c>
      <c r="JQ389" s="27">
        <f t="shared" si="1876"/>
        <v>9</v>
      </c>
      <c r="JR389" s="45">
        <v>299</v>
      </c>
      <c r="JS389" s="45">
        <f t="shared" si="1877"/>
        <v>0</v>
      </c>
      <c r="JT389" s="45">
        <v>13</v>
      </c>
      <c r="JU389" s="45">
        <f t="shared" si="1878"/>
        <v>0</v>
      </c>
      <c r="JV389" s="27">
        <v>0</v>
      </c>
      <c r="JW389" s="63" t="str">
        <f t="shared" ref="JW389:JW418" si="1928">IF(JP389="","",JW385)</f>
        <v>サンリオホワイトマスコット</v>
      </c>
      <c r="JX389" s="67"/>
      <c r="JY389" s="45">
        <f t="shared" si="1881"/>
        <v>0</v>
      </c>
      <c r="JZ389" s="46">
        <f t="shared" si="1882"/>
        <v>0</v>
      </c>
      <c r="KA389" s="37"/>
      <c r="KB389" s="51"/>
      <c r="KC389" s="47"/>
      <c r="KD389" s="45">
        <v>12952</v>
      </c>
      <c r="KE389" s="27">
        <f>IF(KD389="","",KD389-KD385)</f>
        <v>66</v>
      </c>
      <c r="KF389" s="45">
        <v>661</v>
      </c>
      <c r="KG389" s="45">
        <f>IF(KF389="","",KF389-KF385)</f>
        <v>8</v>
      </c>
      <c r="KH389" s="45">
        <v>16</v>
      </c>
      <c r="KI389" s="45">
        <f>IF(KH389="","",KH385+KJ385-KH389)</f>
        <v>9</v>
      </c>
      <c r="KJ389" s="27">
        <v>10</v>
      </c>
      <c r="KK389" s="63" t="s">
        <v>484</v>
      </c>
      <c r="KL389" s="67">
        <v>250</v>
      </c>
      <c r="KM389" s="45">
        <f>IF(KH389="","",KI389*KL389)</f>
        <v>2250</v>
      </c>
      <c r="KN389" s="46">
        <f>IF(KI389="","",KM389/(KE389*100))</f>
        <v>0.34090909090909088</v>
      </c>
      <c r="KO389" s="37"/>
      <c r="KP389" s="29"/>
      <c r="KQ389" s="47"/>
      <c r="KR389" s="45">
        <v>2696</v>
      </c>
      <c r="KS389" s="27">
        <f>IF(KR389="","",KR389-KR385)</f>
        <v>43</v>
      </c>
      <c r="KT389" s="45">
        <v>110</v>
      </c>
      <c r="KU389" s="45">
        <f>IF(KT389="","",KT389-KT385)</f>
        <v>0</v>
      </c>
      <c r="KV389" s="45">
        <v>32</v>
      </c>
      <c r="KW389" s="45">
        <f>IF(KV389="","",KV385+KX385-KV389)</f>
        <v>0</v>
      </c>
      <c r="KX389" s="27">
        <v>0</v>
      </c>
      <c r="KY389" s="63" t="str">
        <f>IF(KR389="","",KY385)</f>
        <v>ゲームアーク</v>
      </c>
      <c r="KZ389" s="67"/>
      <c r="LA389" s="45">
        <f>IF(KV389="","",KW389*KZ389)</f>
        <v>0</v>
      </c>
      <c r="LB389" s="46">
        <f>IF(KW389="","",LA389/(KS389*100))</f>
        <v>0</v>
      </c>
      <c r="LC389" s="205" t="s">
        <v>795</v>
      </c>
      <c r="LD389" s="29"/>
      <c r="LE389" s="75"/>
      <c r="LF389" s="76"/>
      <c r="LG389" s="76"/>
      <c r="LH389" s="76">
        <v>1166</v>
      </c>
      <c r="LI389" s="76">
        <f t="shared" si="1885"/>
        <v>0</v>
      </c>
      <c r="LJ389" s="77">
        <v>2</v>
      </c>
      <c r="LK389" s="76">
        <f t="shared" si="1886"/>
        <v>0</v>
      </c>
      <c r="LL389" s="76"/>
      <c r="LM389" s="78" t="str">
        <f>IF(LF387="","",LM386)</f>
        <v>バイキンティッシュカバー、アンパンぬいぐるみ</v>
      </c>
      <c r="LN389" s="79">
        <f>IF(LG387="","",LN386)</f>
        <v>1000</v>
      </c>
      <c r="LO389" s="76">
        <f t="shared" si="1825"/>
        <v>0</v>
      </c>
      <c r="LP389" s="80"/>
      <c r="LQ389" s="37"/>
      <c r="LR389" s="29"/>
      <c r="LS389" s="47"/>
      <c r="LT389" s="67"/>
      <c r="LU389" s="45" t="str">
        <f>IF(LT389="","",LT389-LT387)</f>
        <v/>
      </c>
      <c r="LV389" s="45"/>
      <c r="LW389" s="45"/>
      <c r="LX389" s="45"/>
      <c r="LY389" s="45" t="str">
        <f>IF(LX389="","",LX387+LZ387-LX389)</f>
        <v/>
      </c>
      <c r="LZ389" s="45"/>
      <c r="MA389" s="45"/>
      <c r="MB389" s="45"/>
      <c r="MC389" s="45" t="str">
        <f t="shared" si="1913"/>
        <v/>
      </c>
      <c r="MD389" s="46" t="str">
        <f t="shared" si="1914"/>
        <v/>
      </c>
      <c r="ME389" s="37"/>
      <c r="MF389" s="29"/>
      <c r="MG389" s="47"/>
      <c r="MH389" s="67"/>
      <c r="MI389" s="45" t="str">
        <f>IF(MH389="","",MH389-MH387)</f>
        <v/>
      </c>
      <c r="MJ389" s="45"/>
      <c r="MK389" s="45"/>
      <c r="ML389" s="45"/>
      <c r="MM389" s="45" t="str">
        <f>IF(ML389="","",ML387+MN387-ML389)</f>
        <v/>
      </c>
      <c r="MN389" s="45"/>
      <c r="MO389" s="45"/>
      <c r="MP389" s="45"/>
      <c r="MQ389" s="45" t="str">
        <f t="shared" si="1915"/>
        <v/>
      </c>
      <c r="MR389" s="46" t="str">
        <f t="shared" si="1916"/>
        <v/>
      </c>
      <c r="MS389" s="37"/>
      <c r="MT389" s="29"/>
      <c r="MU389" s="47"/>
      <c r="MV389" s="67"/>
      <c r="MW389" s="45" t="str">
        <f>IF(MV389="","",MV389-MV387)</f>
        <v/>
      </c>
      <c r="MX389" s="45"/>
      <c r="MY389" s="45"/>
      <c r="MZ389" s="45"/>
      <c r="NA389" s="45" t="str">
        <f>IF(MZ389="","",MZ387+NB387-MZ389)</f>
        <v/>
      </c>
      <c r="NB389" s="45"/>
      <c r="NC389" s="45"/>
      <c r="ND389" s="45"/>
      <c r="NE389" s="45" t="str">
        <f t="shared" si="1917"/>
        <v/>
      </c>
      <c r="NF389" s="46" t="str">
        <f t="shared" si="1918"/>
        <v/>
      </c>
      <c r="NG389" s="37"/>
      <c r="NH389" s="29"/>
      <c r="NI389" s="47"/>
      <c r="NJ389" s="67"/>
      <c r="NK389" s="45" t="str">
        <f>IF(NJ389="","",NJ389-NJ387)</f>
        <v/>
      </c>
      <c r="NL389" s="45"/>
      <c r="NM389" s="45"/>
      <c r="NN389" s="45"/>
      <c r="NO389" s="45" t="str">
        <f>IF(NN389="","",NN387+NP387-NN389)</f>
        <v/>
      </c>
      <c r="NP389" s="45"/>
      <c r="NQ389" s="45"/>
      <c r="NR389" s="45"/>
      <c r="NS389" s="45" t="str">
        <f t="shared" si="1919"/>
        <v/>
      </c>
      <c r="NT389" s="46" t="str">
        <f t="shared" si="1920"/>
        <v/>
      </c>
      <c r="NU389" s="37"/>
    </row>
    <row r="390" spans="1:385" ht="15" customHeight="1" thickTop="1" thickBot="1" x14ac:dyDescent="0.3">
      <c r="A390" s="38"/>
      <c r="B390" s="39"/>
      <c r="C390" s="40"/>
      <c r="D390" s="40"/>
      <c r="E390" s="41"/>
      <c r="F390" s="41"/>
      <c r="G390" s="40"/>
      <c r="H390" s="42"/>
      <c r="I390" s="45"/>
      <c r="J390" s="45" t="str">
        <f t="shared" ref="J390:J414" si="1929">IF(I390="","",I390-I389)</f>
        <v/>
      </c>
      <c r="K390" s="45"/>
      <c r="L390" s="45"/>
      <c r="M390" s="45"/>
      <c r="N390" s="45" t="str">
        <f t="shared" ref="N390:N415" si="1930">IF(M390="","",M389+O389-M390)</f>
        <v/>
      </c>
      <c r="O390" s="45"/>
      <c r="P390" s="45"/>
      <c r="Q390" s="45"/>
      <c r="R390" s="45" t="str">
        <f t="shared" si="1891"/>
        <v/>
      </c>
      <c r="S390" s="46" t="str">
        <f t="shared" si="1892"/>
        <v/>
      </c>
      <c r="T390" s="37"/>
      <c r="U390" s="29"/>
      <c r="V390" s="47"/>
      <c r="W390" s="67"/>
      <c r="X390" s="45" t="str">
        <f t="shared" ref="X390:X410" si="1931">IF(W390="","",W390-W389)</f>
        <v/>
      </c>
      <c r="Y390" s="45"/>
      <c r="Z390" s="45"/>
      <c r="AA390" s="45"/>
      <c r="AB390" s="45" t="str">
        <f t="shared" ref="AB390:AB410" si="1932">IF(AA390="","",AA389+AC389-AA390)</f>
        <v/>
      </c>
      <c r="AC390" s="45"/>
      <c r="AD390" s="45"/>
      <c r="AE390" s="45"/>
      <c r="AF390" s="45" t="str">
        <f t="shared" si="1893"/>
        <v/>
      </c>
      <c r="AG390" s="46" t="str">
        <f t="shared" si="1894"/>
        <v/>
      </c>
      <c r="AH390" s="37"/>
      <c r="AI390" s="29"/>
      <c r="AJ390" s="47"/>
      <c r="AK390" s="45"/>
      <c r="AL390" s="45" t="str">
        <f t="shared" ref="AL390:AL414" si="1933">IF(AK390="","",AK390-AK389)</f>
        <v/>
      </c>
      <c r="AM390" s="45"/>
      <c r="AN390" s="45" t="str">
        <f t="shared" ref="AN390:AN415" si="1934">IF(AM390="","",AM390-AM389)</f>
        <v/>
      </c>
      <c r="AO390" s="45"/>
      <c r="AP390" s="45" t="str">
        <f t="shared" ref="AP390:AP415" si="1935">IF(AO390="","",AO389+AQ389-AO390)</f>
        <v/>
      </c>
      <c r="AQ390" s="45"/>
      <c r="AR390" s="45"/>
      <c r="AS390" s="45"/>
      <c r="AT390" s="45" t="str">
        <f t="shared" si="1895"/>
        <v/>
      </c>
      <c r="AU390" s="46" t="str">
        <f t="shared" si="1896"/>
        <v/>
      </c>
      <c r="AV390" s="37"/>
      <c r="AW390" s="29"/>
      <c r="AX390" s="47"/>
      <c r="AY390" s="45"/>
      <c r="AZ390" s="45" t="str">
        <f t="shared" ref="AZ390:AZ414" si="1936">IF(AY390="","",AY390-AY389)</f>
        <v/>
      </c>
      <c r="BA390" s="45"/>
      <c r="BB390" s="45" t="str">
        <f t="shared" ref="BB390:BB415" si="1937">IF(BA390="","",BA390-BA389)</f>
        <v/>
      </c>
      <c r="BC390" s="45"/>
      <c r="BD390" s="45" t="str">
        <f t="shared" ref="BD390:BD415" si="1938">IF(BC390="","",BC389+BE389-BC390)</f>
        <v/>
      </c>
      <c r="BE390" s="45"/>
      <c r="BF390" s="45"/>
      <c r="BG390" s="45"/>
      <c r="BH390" s="45" t="str">
        <f t="shared" si="1897"/>
        <v/>
      </c>
      <c r="BI390" s="46" t="str">
        <f t="shared" si="1898"/>
        <v/>
      </c>
      <c r="BJ390" s="37"/>
      <c r="BK390" s="29"/>
      <c r="BL390" s="75"/>
      <c r="BM390" s="83">
        <v>2162</v>
      </c>
      <c r="BN390" s="77">
        <f t="shared" si="1826"/>
        <v>14</v>
      </c>
      <c r="BO390" s="79">
        <v>10</v>
      </c>
      <c r="BP390" s="76">
        <f t="shared" si="1827"/>
        <v>0</v>
      </c>
      <c r="BQ390" s="76">
        <v>16</v>
      </c>
      <c r="BR390" s="76">
        <f t="shared" si="1828"/>
        <v>0</v>
      </c>
      <c r="BS390" s="76">
        <v>0</v>
      </c>
      <c r="BT390" s="78" t="str">
        <f t="shared" si="1922"/>
        <v>ラブブキーホルダー大きめ</v>
      </c>
      <c r="BU390" s="79">
        <f t="shared" ref="BU390:BU418" si="1939">IF(BN390="","",BU386)</f>
        <v>400</v>
      </c>
      <c r="BV390" s="76">
        <f t="shared" si="1831"/>
        <v>0</v>
      </c>
      <c r="BW390" s="80">
        <f t="shared" si="1832"/>
        <v>0</v>
      </c>
      <c r="BX390" s="37"/>
      <c r="BY390" s="57"/>
      <c r="BZ390" s="75"/>
      <c r="CA390" s="83">
        <v>7103</v>
      </c>
      <c r="CB390" s="77">
        <f t="shared" si="1833"/>
        <v>39</v>
      </c>
      <c r="CC390" s="79">
        <v>398</v>
      </c>
      <c r="CD390" s="76">
        <f t="shared" si="1834"/>
        <v>2</v>
      </c>
      <c r="CE390" s="76">
        <v>70</v>
      </c>
      <c r="CF390" s="76">
        <f t="shared" si="1835"/>
        <v>5</v>
      </c>
      <c r="CG390" s="76">
        <v>0</v>
      </c>
      <c r="CH390" s="78" t="str">
        <f t="shared" si="1923"/>
        <v>アングリーキーホルダー</v>
      </c>
      <c r="CI390" s="79">
        <f t="shared" ref="CI390:CI418" si="1940">IF(CB390="","",CI386)</f>
        <v>198</v>
      </c>
      <c r="CJ390" s="76">
        <f t="shared" si="1836"/>
        <v>990</v>
      </c>
      <c r="CK390" s="80">
        <f t="shared" si="1837"/>
        <v>0.25384615384615383</v>
      </c>
      <c r="CL390" s="37"/>
      <c r="CM390" s="29"/>
      <c r="CN390" s="75"/>
      <c r="CO390" s="83">
        <v>2631</v>
      </c>
      <c r="CP390" s="188">
        <f t="shared" si="1838"/>
        <v>5</v>
      </c>
      <c r="CQ390" s="79">
        <v>108</v>
      </c>
      <c r="CR390" s="76">
        <f t="shared" si="1839"/>
        <v>1</v>
      </c>
      <c r="CS390" s="76">
        <v>84</v>
      </c>
      <c r="CT390" s="76">
        <f t="shared" si="1840"/>
        <v>1</v>
      </c>
      <c r="CU390" s="76">
        <v>0</v>
      </c>
      <c r="CV390" s="78" t="str">
        <f t="shared" ref="CV390:CV418" si="1941">IF(CO390="","",CV386)</f>
        <v>AIラバーキーホルダー</v>
      </c>
      <c r="CW390" s="79">
        <f t="shared" ref="CW390:CW418" si="1942">IF(CP390="","",CW386)</f>
        <v>198</v>
      </c>
      <c r="CX390" s="76">
        <f t="shared" si="1843"/>
        <v>198</v>
      </c>
      <c r="CY390" s="80">
        <f t="shared" si="1844"/>
        <v>0.39600000000000002</v>
      </c>
      <c r="CZ390" s="205" t="s">
        <v>795</v>
      </c>
      <c r="DA390" s="29"/>
      <c r="DB390" s="47"/>
      <c r="DC390" s="67"/>
      <c r="DD390" s="45" t="str">
        <f t="shared" ref="DD390:DD410" si="1943">IF(DC390="","",DC390-DC389)</f>
        <v/>
      </c>
      <c r="DE390" s="45"/>
      <c r="DF390" s="45"/>
      <c r="DG390" s="45"/>
      <c r="DH390" s="45" t="str">
        <f t="shared" ref="DH390:DH410" si="1944">IF(DG390="","",DG389+DI389-DG390)</f>
        <v/>
      </c>
      <c r="DI390" s="45"/>
      <c r="DJ390" s="45"/>
      <c r="DK390" s="45"/>
      <c r="DL390" s="45" t="str">
        <f t="shared" si="1899"/>
        <v/>
      </c>
      <c r="DM390" s="46" t="str">
        <f t="shared" si="1900"/>
        <v/>
      </c>
      <c r="DN390" s="37"/>
      <c r="DO390" s="29"/>
      <c r="DP390" s="47"/>
      <c r="DQ390" s="45"/>
      <c r="DR390" s="45" t="str">
        <f t="shared" ref="DR390:DR414" si="1945">IF(DQ390="","",DQ390-DQ389)</f>
        <v/>
      </c>
      <c r="DS390" s="45"/>
      <c r="DT390" s="45" t="str">
        <f t="shared" ref="DT390:DT415" si="1946">IF(DS390="","",DS390-DS389)</f>
        <v/>
      </c>
      <c r="DU390" s="45"/>
      <c r="DV390" s="45" t="str">
        <f t="shared" ref="DV390:DV415" si="1947">IF(DU390="","",DU389+DW389-DU390)</f>
        <v/>
      </c>
      <c r="DW390" s="45"/>
      <c r="DX390" s="45"/>
      <c r="DY390" s="45"/>
      <c r="DZ390" s="45" t="str">
        <f t="shared" si="1901"/>
        <v/>
      </c>
      <c r="EA390" s="46" t="str">
        <f t="shared" si="1902"/>
        <v/>
      </c>
      <c r="EB390" s="37"/>
      <c r="ED390" s="47"/>
      <c r="EE390" s="67"/>
      <c r="EF390" s="45" t="str">
        <f t="shared" ref="EF390:EF410" si="1948">IF(EE390="","",EE390-EE389)</f>
        <v/>
      </c>
      <c r="EG390" s="45"/>
      <c r="EH390" s="45"/>
      <c r="EI390" s="45"/>
      <c r="EJ390" s="45" t="str">
        <f t="shared" ref="EJ390:EJ410" si="1949">IF(EI390="","",EI389+EK389-EI390)</f>
        <v/>
      </c>
      <c r="EK390" s="45"/>
      <c r="EL390" s="45"/>
      <c r="EM390" s="45"/>
      <c r="EN390" s="45" t="str">
        <f t="shared" si="1903"/>
        <v/>
      </c>
      <c r="EO390" s="46" t="str">
        <f t="shared" si="1904"/>
        <v/>
      </c>
      <c r="EP390" s="37"/>
      <c r="ER390" s="47"/>
      <c r="ES390" s="67"/>
      <c r="ET390" s="45" t="str">
        <f t="shared" ref="ET390:ET410" si="1950">IF(ES390="","",ES390-ES389)</f>
        <v/>
      </c>
      <c r="EU390" s="45"/>
      <c r="EV390" s="45"/>
      <c r="EW390" s="45"/>
      <c r="EX390" s="45" t="str">
        <f t="shared" ref="EX390:EX410" si="1951">IF(EW390="","",EW389+EY389-EW390)</f>
        <v/>
      </c>
      <c r="EY390" s="45"/>
      <c r="EZ390" s="45"/>
      <c r="FA390" s="45"/>
      <c r="FB390" s="45" t="str">
        <f t="shared" si="1905"/>
        <v/>
      </c>
      <c r="FC390" s="46" t="str">
        <f t="shared" si="1906"/>
        <v/>
      </c>
      <c r="FD390" s="37"/>
      <c r="FF390" s="47"/>
      <c r="FG390" s="67"/>
      <c r="FH390" s="45" t="str">
        <f t="shared" ref="FH390:FH410" si="1952">IF(FG390="","",FG390-FG389)</f>
        <v/>
      </c>
      <c r="FI390" s="45"/>
      <c r="FJ390" s="45"/>
      <c r="FK390" s="45"/>
      <c r="FL390" s="45" t="str">
        <f t="shared" ref="FL390:FL410" si="1953">IF(FK390="","",FK389+FM389-FK390)</f>
        <v/>
      </c>
      <c r="FM390" s="45"/>
      <c r="FN390" s="45"/>
      <c r="FO390" s="45"/>
      <c r="FP390" s="45" t="str">
        <f t="shared" si="1907"/>
        <v/>
      </c>
      <c r="FQ390" s="46" t="str">
        <f t="shared" si="1908"/>
        <v/>
      </c>
      <c r="FR390" s="37"/>
      <c r="FS390" s="29"/>
      <c r="FT390" s="47"/>
      <c r="FU390" s="67"/>
      <c r="FV390" s="45" t="str">
        <f t="shared" ref="FV390:FV410" si="1954">IF(FU390="","",FU390-FU389)</f>
        <v/>
      </c>
      <c r="FW390" s="45"/>
      <c r="FX390" s="45"/>
      <c r="FY390" s="45"/>
      <c r="FZ390" s="45" t="str">
        <f t="shared" ref="FZ390:FZ410" si="1955">IF(FY390="","",FY389+GA389-FY390)</f>
        <v/>
      </c>
      <c r="GA390" s="45"/>
      <c r="GB390" s="45"/>
      <c r="GC390" s="45"/>
      <c r="GD390" s="45" t="str">
        <f t="shared" si="1909"/>
        <v/>
      </c>
      <c r="GE390" s="46" t="str">
        <f t="shared" si="1910"/>
        <v/>
      </c>
      <c r="GF390" s="37"/>
      <c r="GH390" s="47"/>
      <c r="GI390" s="67"/>
      <c r="GJ390" s="45" t="str">
        <f t="shared" ref="GJ390:GJ410" si="1956">IF(GI390="","",GI390-GI389)</f>
        <v/>
      </c>
      <c r="GK390" s="45"/>
      <c r="GL390" s="45"/>
      <c r="GM390" s="45"/>
      <c r="GN390" s="45" t="str">
        <f t="shared" ref="GN390:GN410" si="1957">IF(GM390="","",GM389+GO389-GM390)</f>
        <v/>
      </c>
      <c r="GO390" s="45"/>
      <c r="GP390" s="45"/>
      <c r="GQ390" s="45"/>
      <c r="GR390" s="45" t="str">
        <f t="shared" si="1911"/>
        <v/>
      </c>
      <c r="GS390" s="46" t="str">
        <f t="shared" si="1912"/>
        <v/>
      </c>
      <c r="GT390" s="37"/>
      <c r="GU390" s="61"/>
      <c r="GV390" s="75"/>
      <c r="GW390" s="201"/>
      <c r="GX390" s="83"/>
      <c r="GY390" s="77" t="str">
        <f t="shared" si="1845"/>
        <v/>
      </c>
      <c r="GZ390" s="79"/>
      <c r="HA390" s="76" t="str">
        <f t="shared" si="1846"/>
        <v/>
      </c>
      <c r="HB390" s="76">
        <v>3</v>
      </c>
      <c r="HC390" s="76">
        <f t="shared" si="1847"/>
        <v>0</v>
      </c>
      <c r="HD390" s="76">
        <v>0</v>
      </c>
      <c r="HE390" s="78" t="str">
        <f>IF(GX388="","",HE386)</f>
        <v>ボンボンドロップシール</v>
      </c>
      <c r="HF390" s="79">
        <f>IF(GX387="","",HF386)</f>
        <v>2000</v>
      </c>
      <c r="HG390" s="76">
        <f t="shared" si="1848"/>
        <v>0</v>
      </c>
      <c r="HH390" s="80">
        <f>IF(HC390="","",HG390/(GY388*100))</f>
        <v>0</v>
      </c>
      <c r="HI390" s="37"/>
      <c r="HK390" s="75"/>
      <c r="HL390" s="83">
        <v>1031</v>
      </c>
      <c r="HM390" s="77">
        <f t="shared" si="1849"/>
        <v>13</v>
      </c>
      <c r="HN390" s="79">
        <v>27</v>
      </c>
      <c r="HO390" s="76">
        <f t="shared" si="1850"/>
        <v>0</v>
      </c>
      <c r="HP390" s="76">
        <v>16</v>
      </c>
      <c r="HQ390" s="76">
        <f t="shared" si="1851"/>
        <v>0</v>
      </c>
      <c r="HR390" s="76">
        <v>0</v>
      </c>
      <c r="HS390" s="78" t="s">
        <v>796</v>
      </c>
      <c r="HT390" s="79">
        <v>1100</v>
      </c>
      <c r="HU390" s="76">
        <f t="shared" si="1854"/>
        <v>0</v>
      </c>
      <c r="HV390" s="80">
        <f t="shared" si="1855"/>
        <v>0</v>
      </c>
      <c r="HW390" s="178" t="s">
        <v>797</v>
      </c>
      <c r="HX390" s="360"/>
      <c r="HY390" s="75"/>
      <c r="HZ390" s="83">
        <v>7724</v>
      </c>
      <c r="IA390" s="77">
        <f t="shared" si="1856"/>
        <v>11</v>
      </c>
      <c r="IB390" s="79">
        <v>313</v>
      </c>
      <c r="IC390" s="76">
        <f t="shared" si="1857"/>
        <v>1</v>
      </c>
      <c r="ID390" s="76">
        <v>9</v>
      </c>
      <c r="IE390" s="76">
        <f t="shared" si="1858"/>
        <v>2</v>
      </c>
      <c r="IF390" s="76">
        <v>0</v>
      </c>
      <c r="IG390" s="78" t="str">
        <f t="shared" si="1925"/>
        <v>雪見だいふくイヤホン</v>
      </c>
      <c r="IH390" s="79">
        <f t="shared" ref="IH390:IH418" si="1958">IF(IA390="","",IH386)</f>
        <v>1100</v>
      </c>
      <c r="II390" s="76">
        <f t="shared" si="1860"/>
        <v>2200</v>
      </c>
      <c r="IJ390" s="80">
        <f t="shared" si="1861"/>
        <v>2</v>
      </c>
      <c r="IK390" s="205" t="s">
        <v>795</v>
      </c>
      <c r="IL390" s="29"/>
      <c r="IM390" s="75"/>
      <c r="IN390" s="83">
        <v>6473</v>
      </c>
      <c r="IO390" s="77">
        <f t="shared" si="1862"/>
        <v>7</v>
      </c>
      <c r="IP390" s="79">
        <v>269</v>
      </c>
      <c r="IQ390" s="76">
        <f t="shared" si="1863"/>
        <v>2</v>
      </c>
      <c r="IR390" s="76">
        <v>13</v>
      </c>
      <c r="IS390" s="76">
        <f t="shared" si="1864"/>
        <v>0</v>
      </c>
      <c r="IT390" s="76">
        <v>0</v>
      </c>
      <c r="IU390" s="78" t="s">
        <v>744</v>
      </c>
      <c r="IV390" s="79">
        <v>880</v>
      </c>
      <c r="IW390" s="76">
        <f t="shared" si="1867"/>
        <v>0</v>
      </c>
      <c r="IX390" s="80">
        <f t="shared" si="1868"/>
        <v>0</v>
      </c>
      <c r="IY390" s="37"/>
      <c r="IZ390" s="61"/>
      <c r="JA390" s="75"/>
      <c r="JB390" s="83">
        <v>540</v>
      </c>
      <c r="JC390" s="77">
        <f t="shared" si="1869"/>
        <v>83</v>
      </c>
      <c r="JD390" s="79">
        <v>238</v>
      </c>
      <c r="JE390" s="76">
        <f t="shared" si="1870"/>
        <v>0</v>
      </c>
      <c r="JF390" s="76">
        <v>52</v>
      </c>
      <c r="JG390" s="76">
        <f t="shared" si="1871"/>
        <v>1</v>
      </c>
      <c r="JH390" s="76">
        <v>0</v>
      </c>
      <c r="JI390" s="78" t="str">
        <f t="shared" si="1927"/>
        <v>ゲームアーク</v>
      </c>
      <c r="JJ390" s="79">
        <f t="shared" ref="JJ390:JJ418" si="1959">IF(JC390="","",JJ386)</f>
        <v>500</v>
      </c>
      <c r="JK390" s="76">
        <f t="shared" si="1874"/>
        <v>500</v>
      </c>
      <c r="JL390" s="80">
        <f t="shared" si="1875"/>
        <v>6.0240963855421686E-2</v>
      </c>
      <c r="JM390" s="37"/>
      <c r="JN390" s="29"/>
      <c r="JO390" s="75"/>
      <c r="JP390" s="83">
        <v>5351</v>
      </c>
      <c r="JQ390" s="77">
        <f t="shared" si="1876"/>
        <v>17</v>
      </c>
      <c r="JR390" s="79">
        <v>219</v>
      </c>
      <c r="JS390" s="76">
        <f t="shared" si="1877"/>
        <v>1</v>
      </c>
      <c r="JT390" s="76">
        <v>11</v>
      </c>
      <c r="JU390" s="76">
        <f t="shared" si="1878"/>
        <v>1</v>
      </c>
      <c r="JV390" s="76">
        <v>0</v>
      </c>
      <c r="JW390" s="78" t="str">
        <f t="shared" si="1928"/>
        <v>ミニ香水</v>
      </c>
      <c r="JX390" s="79">
        <f t="shared" ref="JX390:JX418" si="1960">IF(JQ390="","",JX386)</f>
        <v>1100</v>
      </c>
      <c r="JY390" s="76">
        <f t="shared" si="1881"/>
        <v>1100</v>
      </c>
      <c r="JZ390" s="80">
        <f t="shared" si="1882"/>
        <v>0.6470588235294118</v>
      </c>
      <c r="KA390" s="37"/>
      <c r="KB390" s="51"/>
      <c r="KC390" s="75"/>
      <c r="KD390" s="83">
        <v>14827</v>
      </c>
      <c r="KE390" s="77">
        <f>IF(KD390="","",KD390-KD386)</f>
        <v>31</v>
      </c>
      <c r="KF390" s="79">
        <v>752</v>
      </c>
      <c r="KG390" s="76">
        <f>IF(KF390="","",KF390-KF386)</f>
        <v>5</v>
      </c>
      <c r="KH390" s="76">
        <v>125</v>
      </c>
      <c r="KI390" s="76">
        <f>IF(KH390="","",KH386+KJ386-KH390)</f>
        <v>5</v>
      </c>
      <c r="KJ390" s="76">
        <v>0</v>
      </c>
      <c r="KK390" s="78" t="str">
        <f>IF(KD390="","",KK386)</f>
        <v>ＡＩモンスターラバー</v>
      </c>
      <c r="KL390" s="79">
        <f>IF(KE390="","",KL386)</f>
        <v>198</v>
      </c>
      <c r="KM390" s="76">
        <f>IF(KH390="","",KI390*KL390)</f>
        <v>990</v>
      </c>
      <c r="KN390" s="80">
        <f>IF(KI390="","",KM390/(KE390*100))</f>
        <v>0.3193548387096774</v>
      </c>
      <c r="KO390" s="37"/>
      <c r="KP390" s="29"/>
      <c r="KQ390" s="75"/>
      <c r="KR390" s="83">
        <v>2558</v>
      </c>
      <c r="KS390" s="77">
        <f>IF(KR390="","",KR390-KR386)</f>
        <v>10</v>
      </c>
      <c r="KT390" s="79">
        <v>33</v>
      </c>
      <c r="KU390" s="76">
        <f>IF(KT390="","",KT390-KT386)</f>
        <v>0</v>
      </c>
      <c r="KV390" s="76">
        <v>7</v>
      </c>
      <c r="KW390" s="76">
        <f>IF(KV390="","",KV386+KX386-KV390)</f>
        <v>3</v>
      </c>
      <c r="KX390" s="76">
        <v>0</v>
      </c>
      <c r="KY390" s="78" t="str">
        <f>IF(KR390="","",KY386)</f>
        <v>AIモンスターマスコット</v>
      </c>
      <c r="KZ390" s="79">
        <f>IF(KS390="","",KZ386)</f>
        <v>286</v>
      </c>
      <c r="LA390" s="76">
        <f>IF(KV390="","",KW390*KZ390)</f>
        <v>858</v>
      </c>
      <c r="LB390" s="80">
        <f>IF(KW390="","",LA390/(KS390*100))</f>
        <v>0.85799999999999998</v>
      </c>
      <c r="LC390" s="205" t="s">
        <v>795</v>
      </c>
      <c r="LD390" s="29"/>
      <c r="LE390" s="52">
        <f>IF(A372="","",A372)</f>
        <v>46035</v>
      </c>
      <c r="LF390" s="43">
        <v>72561</v>
      </c>
      <c r="LG390" s="86">
        <f>IF(LF390="","",LF390-LF387)</f>
        <v>1365</v>
      </c>
      <c r="LH390" s="43">
        <v>445</v>
      </c>
      <c r="LI390" s="43">
        <f>IF(LH390="","",LH390-LH387)</f>
        <v>0</v>
      </c>
      <c r="LJ390" s="43">
        <v>1</v>
      </c>
      <c r="LK390" s="87">
        <f>IF(LJ390="","",LJ387+LL387-LJ390)</f>
        <v>0</v>
      </c>
      <c r="LL390" s="43"/>
      <c r="LM390" s="65" t="str">
        <f>IF(LF390="","",LM387)</f>
        <v>スヌーピーぬいぐるみ、コキンちゃん</v>
      </c>
      <c r="LN390" s="48">
        <f>IF(LG390="","",LN387)</f>
        <v>1000</v>
      </c>
      <c r="LO390" s="87">
        <f t="shared" si="1825"/>
        <v>0</v>
      </c>
      <c r="LP390" s="53"/>
      <c r="LQ390" s="37"/>
      <c r="LR390" s="29"/>
      <c r="LS390" s="47"/>
      <c r="LT390" s="67"/>
      <c r="LU390" s="45" t="str">
        <f t="shared" ref="LU390:LU410" si="1961">IF(LT390="","",LT390-LT389)</f>
        <v/>
      </c>
      <c r="LV390" s="45"/>
      <c r="LW390" s="45"/>
      <c r="LX390" s="45"/>
      <c r="LY390" s="45" t="str">
        <f t="shared" ref="LY390:LY410" si="1962">IF(LX390="","",LX389+LZ389-LX390)</f>
        <v/>
      </c>
      <c r="LZ390" s="45"/>
      <c r="MA390" s="45"/>
      <c r="MB390" s="45"/>
      <c r="MC390" s="45" t="str">
        <f t="shared" si="1913"/>
        <v/>
      </c>
      <c r="MD390" s="46" t="str">
        <f t="shared" si="1914"/>
        <v/>
      </c>
      <c r="ME390" s="37"/>
      <c r="MF390" s="29"/>
      <c r="MG390" s="47"/>
      <c r="MH390" s="67"/>
      <c r="MI390" s="45" t="str">
        <f t="shared" ref="MI390:MI410" si="1963">IF(MH390="","",MH390-MH389)</f>
        <v/>
      </c>
      <c r="MJ390" s="45"/>
      <c r="MK390" s="45"/>
      <c r="ML390" s="45"/>
      <c r="MM390" s="45" t="str">
        <f t="shared" ref="MM390:MM410" si="1964">IF(ML390="","",ML389+MN389-ML390)</f>
        <v/>
      </c>
      <c r="MN390" s="45"/>
      <c r="MO390" s="45"/>
      <c r="MP390" s="45"/>
      <c r="MQ390" s="45" t="str">
        <f t="shared" si="1915"/>
        <v/>
      </c>
      <c r="MR390" s="46" t="str">
        <f t="shared" si="1916"/>
        <v/>
      </c>
      <c r="MS390" s="37"/>
      <c r="MT390" s="29"/>
      <c r="MU390" s="47"/>
      <c r="MV390" s="67"/>
      <c r="MW390" s="45" t="str">
        <f t="shared" ref="MW390:MW410" si="1965">IF(MV390="","",MV390-MV389)</f>
        <v/>
      </c>
      <c r="MX390" s="45"/>
      <c r="MY390" s="45"/>
      <c r="MZ390" s="45"/>
      <c r="NA390" s="45" t="str">
        <f t="shared" ref="NA390:NA410" si="1966">IF(MZ390="","",MZ389+NB389-MZ390)</f>
        <v/>
      </c>
      <c r="NB390" s="45"/>
      <c r="NC390" s="45"/>
      <c r="ND390" s="45"/>
      <c r="NE390" s="45" t="str">
        <f t="shared" si="1917"/>
        <v/>
      </c>
      <c r="NF390" s="46" t="str">
        <f t="shared" si="1918"/>
        <v/>
      </c>
      <c r="NG390" s="37"/>
      <c r="NH390" s="29"/>
      <c r="NI390" s="47"/>
      <c r="NJ390" s="67"/>
      <c r="NK390" s="45" t="str">
        <f t="shared" ref="NK390:NK410" si="1967">IF(NJ390="","",NJ390-NJ389)</f>
        <v/>
      </c>
      <c r="NL390" s="45"/>
      <c r="NM390" s="45"/>
      <c r="NN390" s="45"/>
      <c r="NO390" s="45" t="str">
        <f t="shared" ref="NO390:NO410" si="1968">IF(NN390="","",NN389+NP389-NN390)</f>
        <v/>
      </c>
      <c r="NP390" s="45"/>
      <c r="NQ390" s="45"/>
      <c r="NR390" s="45"/>
      <c r="NS390" s="45" t="str">
        <f t="shared" si="1919"/>
        <v/>
      </c>
      <c r="NT390" s="46" t="str">
        <f t="shared" si="1920"/>
        <v/>
      </c>
      <c r="NU390" s="37"/>
    </row>
    <row r="391" spans="1:385" ht="15" customHeight="1" thickTop="1" x14ac:dyDescent="0.25">
      <c r="A391" s="38"/>
      <c r="B391" s="39"/>
      <c r="C391" s="40"/>
      <c r="D391" s="40"/>
      <c r="E391" s="41"/>
      <c r="F391" s="41"/>
      <c r="G391" s="40"/>
      <c r="H391" s="42"/>
      <c r="I391" s="45"/>
      <c r="J391" s="45" t="str">
        <f t="shared" si="1929"/>
        <v/>
      </c>
      <c r="K391" s="45"/>
      <c r="L391" s="45"/>
      <c r="M391" s="45"/>
      <c r="N391" s="45" t="str">
        <f t="shared" si="1930"/>
        <v/>
      </c>
      <c r="O391" s="45"/>
      <c r="P391" s="45"/>
      <c r="Q391" s="45"/>
      <c r="R391" s="45" t="str">
        <f t="shared" si="1891"/>
        <v/>
      </c>
      <c r="S391" s="46" t="str">
        <f t="shared" si="1892"/>
        <v/>
      </c>
      <c r="T391" s="37"/>
      <c r="U391" s="29"/>
      <c r="V391" s="47"/>
      <c r="W391" s="67"/>
      <c r="X391" s="45" t="str">
        <f t="shared" si="1931"/>
        <v/>
      </c>
      <c r="Y391" s="45"/>
      <c r="Z391" s="45"/>
      <c r="AA391" s="45"/>
      <c r="AB391" s="45" t="str">
        <f t="shared" si="1932"/>
        <v/>
      </c>
      <c r="AC391" s="45"/>
      <c r="AD391" s="45"/>
      <c r="AE391" s="45"/>
      <c r="AF391" s="45" t="str">
        <f t="shared" si="1893"/>
        <v/>
      </c>
      <c r="AG391" s="46" t="str">
        <f t="shared" si="1894"/>
        <v/>
      </c>
      <c r="AH391" s="37"/>
      <c r="AI391" s="29"/>
      <c r="AJ391" s="47"/>
      <c r="AK391" s="45"/>
      <c r="AL391" s="45" t="str">
        <f t="shared" si="1933"/>
        <v/>
      </c>
      <c r="AM391" s="45"/>
      <c r="AN391" s="45" t="str">
        <f t="shared" si="1934"/>
        <v/>
      </c>
      <c r="AO391" s="45"/>
      <c r="AP391" s="45" t="str">
        <f t="shared" si="1935"/>
        <v/>
      </c>
      <c r="AQ391" s="45"/>
      <c r="AR391" s="45"/>
      <c r="AS391" s="45"/>
      <c r="AT391" s="45" t="str">
        <f t="shared" si="1895"/>
        <v/>
      </c>
      <c r="AU391" s="46" t="str">
        <f t="shared" si="1896"/>
        <v/>
      </c>
      <c r="AV391" s="37"/>
      <c r="AW391" s="29"/>
      <c r="AX391" s="47"/>
      <c r="AY391" s="45"/>
      <c r="AZ391" s="45" t="str">
        <f t="shared" si="1936"/>
        <v/>
      </c>
      <c r="BA391" s="45"/>
      <c r="BB391" s="45" t="str">
        <f t="shared" si="1937"/>
        <v/>
      </c>
      <c r="BC391" s="45"/>
      <c r="BD391" s="45" t="str">
        <f t="shared" si="1938"/>
        <v/>
      </c>
      <c r="BE391" s="45"/>
      <c r="BF391" s="45"/>
      <c r="BG391" s="45"/>
      <c r="BH391" s="45" t="str">
        <f t="shared" si="1897"/>
        <v/>
      </c>
      <c r="BI391" s="46" t="str">
        <f t="shared" si="1898"/>
        <v/>
      </c>
      <c r="BJ391" s="37"/>
      <c r="BK391" s="29"/>
      <c r="BL391" s="52">
        <f>IF($A370="","",$A370)</f>
        <v>46027</v>
      </c>
      <c r="BM391" s="45">
        <v>1814</v>
      </c>
      <c r="BN391" s="43">
        <f t="shared" si="1826"/>
        <v>23</v>
      </c>
      <c r="BO391" s="45">
        <v>26</v>
      </c>
      <c r="BP391" s="87">
        <f t="shared" si="1827"/>
        <v>0</v>
      </c>
      <c r="BQ391" s="45">
        <v>28</v>
      </c>
      <c r="BR391" s="43">
        <f t="shared" si="1828"/>
        <v>0</v>
      </c>
      <c r="BS391" s="43"/>
      <c r="BT391" s="44" t="str">
        <f t="shared" si="1922"/>
        <v>ゲーム機柄イヤホン</v>
      </c>
      <c r="BU391" s="48">
        <f t="shared" si="1939"/>
        <v>1100</v>
      </c>
      <c r="BV391" s="45">
        <f t="shared" si="1831"/>
        <v>0</v>
      </c>
      <c r="BW391" s="89">
        <f t="shared" si="1832"/>
        <v>0</v>
      </c>
      <c r="BX391" s="37" t="s">
        <v>800</v>
      </c>
      <c r="BY391" s="57"/>
      <c r="BZ391" s="52">
        <f>IF($A370="","",$A370)</f>
        <v>46027</v>
      </c>
      <c r="CA391" s="45">
        <v>8210</v>
      </c>
      <c r="CB391" s="43">
        <f t="shared" si="1833"/>
        <v>30</v>
      </c>
      <c r="CC391" s="45">
        <v>287</v>
      </c>
      <c r="CD391" s="87">
        <f t="shared" si="1834"/>
        <v>0</v>
      </c>
      <c r="CE391" s="45">
        <v>25</v>
      </c>
      <c r="CF391" s="43">
        <f t="shared" si="1835"/>
        <v>-1</v>
      </c>
      <c r="CG391" s="43"/>
      <c r="CH391" s="44" t="str">
        <f t="shared" si="1923"/>
        <v>クーリッシュイヤホン</v>
      </c>
      <c r="CI391" s="48">
        <f t="shared" si="1940"/>
        <v>1100</v>
      </c>
      <c r="CJ391" s="45">
        <f t="shared" si="1836"/>
        <v>-1100</v>
      </c>
      <c r="CK391" s="89">
        <f t="shared" si="1837"/>
        <v>-0.36666666666666664</v>
      </c>
      <c r="CL391" s="37"/>
      <c r="CM391" s="29"/>
      <c r="CN391" s="52">
        <f>IF($A370="","",$A370)</f>
        <v>46027</v>
      </c>
      <c r="CO391" s="45">
        <v>2487</v>
      </c>
      <c r="CP391" s="58">
        <f t="shared" si="1838"/>
        <v>3</v>
      </c>
      <c r="CQ391" s="45">
        <v>80</v>
      </c>
      <c r="CR391" s="87">
        <f t="shared" si="1839"/>
        <v>0</v>
      </c>
      <c r="CS391" s="45">
        <v>11</v>
      </c>
      <c r="CT391" s="43">
        <f t="shared" si="1840"/>
        <v>0</v>
      </c>
      <c r="CU391" s="43"/>
      <c r="CV391" s="44" t="str">
        <f t="shared" si="1941"/>
        <v>サンリオヒョウ柄キーケース</v>
      </c>
      <c r="CW391" s="48">
        <f t="shared" si="1942"/>
        <v>700</v>
      </c>
      <c r="CX391" s="45">
        <f t="shared" si="1843"/>
        <v>0</v>
      </c>
      <c r="CY391" s="89">
        <f t="shared" si="1844"/>
        <v>0</v>
      </c>
      <c r="CZ391" s="37"/>
      <c r="DA391" s="29"/>
      <c r="DB391" s="47"/>
      <c r="DC391" s="67"/>
      <c r="DD391" s="45" t="str">
        <f t="shared" si="1943"/>
        <v/>
      </c>
      <c r="DE391" s="45"/>
      <c r="DF391" s="45"/>
      <c r="DG391" s="45"/>
      <c r="DH391" s="45" t="str">
        <f t="shared" si="1944"/>
        <v/>
      </c>
      <c r="DI391" s="45"/>
      <c r="DJ391" s="45"/>
      <c r="DK391" s="45"/>
      <c r="DL391" s="45" t="str">
        <f t="shared" si="1899"/>
        <v/>
      </c>
      <c r="DM391" s="46" t="str">
        <f t="shared" si="1900"/>
        <v/>
      </c>
      <c r="DN391" s="37"/>
      <c r="DO391" s="29"/>
      <c r="DP391" s="47"/>
      <c r="DQ391" s="45"/>
      <c r="DR391" s="45" t="str">
        <f t="shared" si="1945"/>
        <v/>
      </c>
      <c r="DS391" s="45"/>
      <c r="DT391" s="45" t="str">
        <f t="shared" si="1946"/>
        <v/>
      </c>
      <c r="DU391" s="45"/>
      <c r="DV391" s="45" t="str">
        <f t="shared" si="1947"/>
        <v/>
      </c>
      <c r="DW391" s="45"/>
      <c r="DX391" s="45"/>
      <c r="DY391" s="45"/>
      <c r="DZ391" s="45" t="str">
        <f t="shared" si="1901"/>
        <v/>
      </c>
      <c r="EA391" s="46" t="str">
        <f t="shared" si="1902"/>
        <v/>
      </c>
      <c r="EB391" s="37"/>
      <c r="ED391" s="47"/>
      <c r="EE391" s="67"/>
      <c r="EF391" s="45" t="str">
        <f t="shared" si="1948"/>
        <v/>
      </c>
      <c r="EG391" s="45"/>
      <c r="EH391" s="45"/>
      <c r="EI391" s="45"/>
      <c r="EJ391" s="45" t="str">
        <f t="shared" si="1949"/>
        <v/>
      </c>
      <c r="EK391" s="45"/>
      <c r="EL391" s="45"/>
      <c r="EM391" s="45"/>
      <c r="EN391" s="45" t="str">
        <f t="shared" si="1903"/>
        <v/>
      </c>
      <c r="EO391" s="46" t="str">
        <f t="shared" si="1904"/>
        <v/>
      </c>
      <c r="EP391" s="37"/>
      <c r="ER391" s="47"/>
      <c r="ES391" s="67"/>
      <c r="ET391" s="45" t="str">
        <f t="shared" si="1950"/>
        <v/>
      </c>
      <c r="EU391" s="45"/>
      <c r="EV391" s="45"/>
      <c r="EW391" s="45"/>
      <c r="EX391" s="45" t="str">
        <f t="shared" si="1951"/>
        <v/>
      </c>
      <c r="EY391" s="45"/>
      <c r="EZ391" s="45"/>
      <c r="FA391" s="45"/>
      <c r="FB391" s="45" t="str">
        <f t="shared" si="1905"/>
        <v/>
      </c>
      <c r="FC391" s="46" t="str">
        <f t="shared" si="1906"/>
        <v/>
      </c>
      <c r="FD391" s="37"/>
      <c r="FF391" s="47"/>
      <c r="FG391" s="67"/>
      <c r="FH391" s="45" t="str">
        <f t="shared" si="1952"/>
        <v/>
      </c>
      <c r="FI391" s="45"/>
      <c r="FJ391" s="45"/>
      <c r="FK391" s="45"/>
      <c r="FL391" s="45" t="str">
        <f t="shared" si="1953"/>
        <v/>
      </c>
      <c r="FM391" s="45"/>
      <c r="FN391" s="45"/>
      <c r="FO391" s="45"/>
      <c r="FP391" s="45" t="str">
        <f t="shared" si="1907"/>
        <v/>
      </c>
      <c r="FQ391" s="46" t="str">
        <f t="shared" si="1908"/>
        <v/>
      </c>
      <c r="FR391" s="37"/>
      <c r="FS391" s="29"/>
      <c r="FT391" s="47"/>
      <c r="FU391" s="67"/>
      <c r="FV391" s="45" t="str">
        <f t="shared" si="1954"/>
        <v/>
      </c>
      <c r="FW391" s="45"/>
      <c r="FX391" s="45"/>
      <c r="FY391" s="45"/>
      <c r="FZ391" s="45" t="str">
        <f t="shared" si="1955"/>
        <v/>
      </c>
      <c r="GA391" s="45"/>
      <c r="GB391" s="45"/>
      <c r="GC391" s="45"/>
      <c r="GD391" s="45" t="str">
        <f t="shared" si="1909"/>
        <v/>
      </c>
      <c r="GE391" s="46" t="str">
        <f t="shared" si="1910"/>
        <v/>
      </c>
      <c r="GF391" s="37"/>
      <c r="GH391" s="47"/>
      <c r="GI391" s="67"/>
      <c r="GJ391" s="45" t="str">
        <f t="shared" si="1956"/>
        <v/>
      </c>
      <c r="GK391" s="45"/>
      <c r="GL391" s="45"/>
      <c r="GM391" s="45"/>
      <c r="GN391" s="45" t="str">
        <f t="shared" si="1957"/>
        <v/>
      </c>
      <c r="GO391" s="45"/>
      <c r="GP391" s="45"/>
      <c r="GQ391" s="45"/>
      <c r="GR391" s="45" t="str">
        <f t="shared" si="1911"/>
        <v/>
      </c>
      <c r="GS391" s="46" t="str">
        <f t="shared" si="1912"/>
        <v/>
      </c>
      <c r="GT391" s="37"/>
      <c r="GU391" s="61"/>
      <c r="GV391" s="52">
        <f>IF($A370="","",$A370)</f>
        <v>46027</v>
      </c>
      <c r="GW391" s="62"/>
      <c r="GX391" s="45">
        <v>31579</v>
      </c>
      <c r="GY391" s="43">
        <f t="shared" si="1845"/>
        <v>66</v>
      </c>
      <c r="GZ391" s="45"/>
      <c r="HA391" s="87" t="str">
        <f t="shared" si="1846"/>
        <v/>
      </c>
      <c r="HB391" s="45">
        <v>2</v>
      </c>
      <c r="HC391" s="43">
        <f t="shared" si="1847"/>
        <v>1</v>
      </c>
      <c r="HD391" s="43"/>
      <c r="HE391" s="44" t="str">
        <f>IF(GX391="","",HE387)</f>
        <v>ボンボンドロップシール</v>
      </c>
      <c r="HF391" s="48">
        <f>IF(GX391="","",HF387)</f>
        <v>2000</v>
      </c>
      <c r="HG391" s="45">
        <f t="shared" si="1848"/>
        <v>2000</v>
      </c>
      <c r="HH391" s="89">
        <f>IF(HC391="","",HG391/(GY391*100))</f>
        <v>0.30303030303030304</v>
      </c>
      <c r="HI391" s="37"/>
      <c r="HK391" s="52">
        <f>IF($A370="","",$A370)</f>
        <v>46027</v>
      </c>
      <c r="HL391" s="45">
        <v>1665</v>
      </c>
      <c r="HM391" s="43">
        <f t="shared" si="1849"/>
        <v>15</v>
      </c>
      <c r="HN391" s="45">
        <v>34</v>
      </c>
      <c r="HO391" s="87">
        <f t="shared" si="1850"/>
        <v>0</v>
      </c>
      <c r="HP391" s="45">
        <v>6</v>
      </c>
      <c r="HQ391" s="43">
        <f t="shared" si="1851"/>
        <v>1</v>
      </c>
      <c r="HR391" s="43">
        <v>2</v>
      </c>
      <c r="HS391" s="44" t="str">
        <f t="shared" si="1924"/>
        <v>キティボアバンスクリップ</v>
      </c>
      <c r="HT391" s="48">
        <f t="shared" ref="HT391:HT418" si="1969">IF(HM391="","",HT387)</f>
        <v>1100</v>
      </c>
      <c r="HU391" s="45">
        <f t="shared" si="1854"/>
        <v>1100</v>
      </c>
      <c r="HV391" s="89">
        <f t="shared" si="1855"/>
        <v>0.73333333333333328</v>
      </c>
      <c r="HW391" s="37"/>
      <c r="HX391" s="360"/>
      <c r="HY391" s="52">
        <f>IF($A370="","",$A370)</f>
        <v>46027</v>
      </c>
      <c r="HZ391" s="45">
        <v>8555</v>
      </c>
      <c r="IA391" s="43">
        <f t="shared" si="1856"/>
        <v>42</v>
      </c>
      <c r="IB391" s="45">
        <v>346</v>
      </c>
      <c r="IC391" s="87">
        <f t="shared" si="1857"/>
        <v>1</v>
      </c>
      <c r="ID391" s="45">
        <v>15</v>
      </c>
      <c r="IE391" s="43">
        <f t="shared" si="1858"/>
        <v>3</v>
      </c>
      <c r="IF391" s="43"/>
      <c r="IG391" s="44" t="str">
        <f t="shared" si="1925"/>
        <v>ラブブキーホルダー大きめ</v>
      </c>
      <c r="IH391" s="48">
        <f t="shared" si="1958"/>
        <v>500</v>
      </c>
      <c r="II391" s="45">
        <f t="shared" si="1860"/>
        <v>1500</v>
      </c>
      <c r="IJ391" s="89">
        <f t="shared" si="1861"/>
        <v>0.35714285714285715</v>
      </c>
      <c r="IK391" s="37"/>
      <c r="IL391" s="29"/>
      <c r="IM391" s="52">
        <f>IF($A370="","",$A370)</f>
        <v>46027</v>
      </c>
      <c r="IN391" s="45">
        <v>6134</v>
      </c>
      <c r="IO391" s="43">
        <f t="shared" si="1862"/>
        <v>16</v>
      </c>
      <c r="IP391" s="45">
        <v>210</v>
      </c>
      <c r="IQ391" s="87">
        <f t="shared" si="1863"/>
        <v>0</v>
      </c>
      <c r="IR391" s="45">
        <v>40</v>
      </c>
      <c r="IS391" s="43">
        <f t="shared" si="1864"/>
        <v>0</v>
      </c>
      <c r="IT391" s="43"/>
      <c r="IU391" s="44" t="str">
        <f t="shared" si="1926"/>
        <v>電ブル</v>
      </c>
      <c r="IV391" s="48">
        <f t="shared" ref="IV391:IV418" si="1970">IF(IO391="","",IV387)</f>
        <v>400</v>
      </c>
      <c r="IW391" s="45">
        <f t="shared" si="1867"/>
        <v>0</v>
      </c>
      <c r="IX391" s="89">
        <f t="shared" si="1868"/>
        <v>0</v>
      </c>
      <c r="IY391" s="37"/>
      <c r="IZ391" s="61"/>
      <c r="JA391" s="52">
        <f>IF($A370="","",$A370)</f>
        <v>46027</v>
      </c>
      <c r="JB391" s="45">
        <v>6524</v>
      </c>
      <c r="JC391" s="58">
        <f t="shared" si="1869"/>
        <v>3</v>
      </c>
      <c r="JD391" s="45">
        <v>222</v>
      </c>
      <c r="JE391" s="87">
        <f t="shared" si="1870"/>
        <v>0</v>
      </c>
      <c r="JF391" s="45">
        <v>15</v>
      </c>
      <c r="JG391" s="43">
        <f t="shared" si="1871"/>
        <v>0</v>
      </c>
      <c r="JH391" s="43"/>
      <c r="JI391" s="44" t="str">
        <f t="shared" si="1927"/>
        <v>サンリオ型押しケース</v>
      </c>
      <c r="JJ391" s="48">
        <f t="shared" si="1959"/>
        <v>1100</v>
      </c>
      <c r="JK391" s="45">
        <f t="shared" si="1874"/>
        <v>0</v>
      </c>
      <c r="JL391" s="89">
        <f t="shared" si="1875"/>
        <v>0</v>
      </c>
      <c r="JM391" s="37"/>
      <c r="JN391" s="29"/>
      <c r="JO391" s="52">
        <f>IF($A370="","",$A370)</f>
        <v>46027</v>
      </c>
      <c r="JP391" s="45">
        <v>4915</v>
      </c>
      <c r="JQ391" s="43">
        <f t="shared" si="1876"/>
        <v>29</v>
      </c>
      <c r="JR391" s="45">
        <v>287</v>
      </c>
      <c r="JS391" s="87">
        <f t="shared" si="1877"/>
        <v>2</v>
      </c>
      <c r="JT391" s="45">
        <v>8</v>
      </c>
      <c r="JU391" s="43">
        <f t="shared" si="1878"/>
        <v>0</v>
      </c>
      <c r="JV391" s="43"/>
      <c r="JW391" s="44" t="str">
        <f t="shared" si="1928"/>
        <v>キティボアバンスクリップ</v>
      </c>
      <c r="JX391" s="48">
        <f t="shared" si="1960"/>
        <v>1100</v>
      </c>
      <c r="JY391" s="45">
        <f t="shared" si="1881"/>
        <v>0</v>
      </c>
      <c r="JZ391" s="89">
        <f t="shared" si="1882"/>
        <v>0</v>
      </c>
      <c r="KA391" s="37"/>
      <c r="KB391" s="51"/>
      <c r="KC391" s="52">
        <f>IF($A370="","",$A370)</f>
        <v>46027</v>
      </c>
      <c r="KD391" s="45">
        <v>13821</v>
      </c>
      <c r="KE391" s="43">
        <f>IF(KD391="","",KD391-KD387)</f>
        <v>38</v>
      </c>
      <c r="KF391" s="45">
        <v>500</v>
      </c>
      <c r="KG391" s="87">
        <f>IF(KF391="","",KF391-KF387)</f>
        <v>1</v>
      </c>
      <c r="KH391" s="45">
        <v>13</v>
      </c>
      <c r="KI391" s="43">
        <f>IF(KH391="","",KH387+KJ387-KH391)</f>
        <v>1</v>
      </c>
      <c r="KJ391" s="43">
        <v>0</v>
      </c>
      <c r="KK391" s="44" t="s">
        <v>644</v>
      </c>
      <c r="KL391" s="48">
        <f>IF(KE391="","",KL387)</f>
        <v>996</v>
      </c>
      <c r="KM391" s="45">
        <f>IF(KH391="","",KI391*KL391)</f>
        <v>996</v>
      </c>
      <c r="KN391" s="89">
        <f>IF(KI391="","",KM391/(KE391*100))</f>
        <v>0.26210526315789473</v>
      </c>
      <c r="KO391" s="37" t="s">
        <v>800</v>
      </c>
      <c r="KP391" s="29"/>
      <c r="KQ391" s="52">
        <f>IF($A370="","",$A370)</f>
        <v>46027</v>
      </c>
      <c r="KR391" s="45">
        <v>2428</v>
      </c>
      <c r="KS391" s="43">
        <f>IF(KR391="","",KR391-KR387)</f>
        <v>30</v>
      </c>
      <c r="KT391" s="45">
        <v>47</v>
      </c>
      <c r="KU391" s="87">
        <f>IF(KT391="","",KT391-KT387)</f>
        <v>2</v>
      </c>
      <c r="KV391" s="45">
        <v>5</v>
      </c>
      <c r="KW391" s="43">
        <f>IF(KV391="","",KV387+KX387-KV391)</f>
        <v>2</v>
      </c>
      <c r="KX391" s="43">
        <v>5</v>
      </c>
      <c r="KY391" s="44" t="str">
        <f>IF(KR391="","",KY387)</f>
        <v>サンリオケープポーチ</v>
      </c>
      <c r="KZ391" s="48">
        <f>IF(KS391="","",KZ387)</f>
        <v>900</v>
      </c>
      <c r="LA391" s="45">
        <f>IF(KV391="","",KW391*KZ391)</f>
        <v>1800</v>
      </c>
      <c r="LB391" s="89">
        <f>IF(KW391="","",LA391/(KS391*100))</f>
        <v>0.6</v>
      </c>
      <c r="LC391" s="37"/>
      <c r="LD391" s="29"/>
      <c r="LE391" s="47"/>
      <c r="LF391" s="45"/>
      <c r="LG391" s="45"/>
      <c r="LH391" s="45">
        <v>530</v>
      </c>
      <c r="LI391" s="45">
        <f>IF(LH391="","",LH391-LH388)</f>
        <v>0</v>
      </c>
      <c r="LJ391" s="43">
        <v>2</v>
      </c>
      <c r="LK391" s="45">
        <f>IF(LJ391="","",LJ388+LL388-LJ391)</f>
        <v>0</v>
      </c>
      <c r="LL391" s="45"/>
      <c r="LM391" s="73" t="str">
        <f>IF(LF390="","",LM388)</f>
        <v>アンパンティッシュカバー、アンパンぬいぐるみ</v>
      </c>
      <c r="LN391" s="67">
        <f>IF(LG390="","",LN388)</f>
        <v>1000</v>
      </c>
      <c r="LO391" s="45">
        <f t="shared" si="1825"/>
        <v>0</v>
      </c>
      <c r="LP391" s="46"/>
      <c r="LQ391" s="37"/>
      <c r="LR391" s="29"/>
      <c r="LS391" s="47"/>
      <c r="LT391" s="67"/>
      <c r="LU391" s="45" t="str">
        <f t="shared" si="1961"/>
        <v/>
      </c>
      <c r="LV391" s="45"/>
      <c r="LW391" s="45"/>
      <c r="LX391" s="45"/>
      <c r="LY391" s="45" t="str">
        <f t="shared" si="1962"/>
        <v/>
      </c>
      <c r="LZ391" s="45"/>
      <c r="MA391" s="45"/>
      <c r="MB391" s="45"/>
      <c r="MC391" s="45" t="str">
        <f t="shared" si="1913"/>
        <v/>
      </c>
      <c r="MD391" s="46" t="str">
        <f t="shared" si="1914"/>
        <v/>
      </c>
      <c r="ME391" s="37"/>
      <c r="MF391" s="29"/>
      <c r="MG391" s="47"/>
      <c r="MH391" s="67"/>
      <c r="MI391" s="45" t="str">
        <f t="shared" si="1963"/>
        <v/>
      </c>
      <c r="MJ391" s="45"/>
      <c r="MK391" s="45"/>
      <c r="ML391" s="45"/>
      <c r="MM391" s="45" t="str">
        <f t="shared" si="1964"/>
        <v/>
      </c>
      <c r="MN391" s="45"/>
      <c r="MO391" s="45"/>
      <c r="MP391" s="45"/>
      <c r="MQ391" s="45" t="str">
        <f t="shared" si="1915"/>
        <v/>
      </c>
      <c r="MR391" s="46" t="str">
        <f t="shared" si="1916"/>
        <v/>
      </c>
      <c r="MS391" s="37"/>
      <c r="MT391" s="29"/>
      <c r="MU391" s="47"/>
      <c r="MV391" s="67"/>
      <c r="MW391" s="45" t="str">
        <f t="shared" si="1965"/>
        <v/>
      </c>
      <c r="MX391" s="45"/>
      <c r="MY391" s="45"/>
      <c r="MZ391" s="45"/>
      <c r="NA391" s="45" t="str">
        <f t="shared" si="1966"/>
        <v/>
      </c>
      <c r="NB391" s="45"/>
      <c r="NC391" s="45"/>
      <c r="ND391" s="45"/>
      <c r="NE391" s="45" t="str">
        <f t="shared" si="1917"/>
        <v/>
      </c>
      <c r="NF391" s="46" t="str">
        <f t="shared" si="1918"/>
        <v/>
      </c>
      <c r="NG391" s="37"/>
      <c r="NH391" s="29"/>
      <c r="NI391" s="47"/>
      <c r="NJ391" s="67"/>
      <c r="NK391" s="45" t="str">
        <f t="shared" si="1967"/>
        <v/>
      </c>
      <c r="NL391" s="45"/>
      <c r="NM391" s="45"/>
      <c r="NN391" s="45"/>
      <c r="NO391" s="45" t="str">
        <f t="shared" si="1968"/>
        <v/>
      </c>
      <c r="NP391" s="45"/>
      <c r="NQ391" s="45"/>
      <c r="NR391" s="45"/>
      <c r="NS391" s="45" t="str">
        <f t="shared" si="1919"/>
        <v/>
      </c>
      <c r="NT391" s="46" t="str">
        <f t="shared" si="1920"/>
        <v/>
      </c>
      <c r="NU391" s="37"/>
    </row>
    <row r="392" spans="1:385" ht="15" customHeight="1" thickBot="1" x14ac:dyDescent="0.3">
      <c r="A392" s="38"/>
      <c r="B392" s="39"/>
      <c r="C392" s="40"/>
      <c r="D392" s="40"/>
      <c r="E392" s="41"/>
      <c r="F392" s="41"/>
      <c r="G392" s="40"/>
      <c r="H392" s="42"/>
      <c r="I392" s="45"/>
      <c r="J392" s="45" t="str">
        <f t="shared" si="1929"/>
        <v/>
      </c>
      <c r="K392" s="45"/>
      <c r="L392" s="45"/>
      <c r="M392" s="45"/>
      <c r="N392" s="45" t="str">
        <f t="shared" si="1930"/>
        <v/>
      </c>
      <c r="O392" s="45"/>
      <c r="P392" s="45"/>
      <c r="Q392" s="45"/>
      <c r="R392" s="45" t="str">
        <f t="shared" si="1891"/>
        <v/>
      </c>
      <c r="S392" s="46" t="str">
        <f t="shared" si="1892"/>
        <v/>
      </c>
      <c r="T392" s="37"/>
      <c r="U392" s="29"/>
      <c r="V392" s="47"/>
      <c r="W392" s="67"/>
      <c r="X392" s="45" t="str">
        <f t="shared" si="1931"/>
        <v/>
      </c>
      <c r="Y392" s="45"/>
      <c r="Z392" s="45"/>
      <c r="AA392" s="45"/>
      <c r="AB392" s="45" t="str">
        <f t="shared" si="1932"/>
        <v/>
      </c>
      <c r="AC392" s="45"/>
      <c r="AD392" s="45"/>
      <c r="AE392" s="45"/>
      <c r="AF392" s="45" t="str">
        <f t="shared" si="1893"/>
        <v/>
      </c>
      <c r="AG392" s="46" t="str">
        <f t="shared" si="1894"/>
        <v/>
      </c>
      <c r="AH392" s="37"/>
      <c r="AI392" s="29"/>
      <c r="AJ392" s="47"/>
      <c r="AK392" s="45"/>
      <c r="AL392" s="45" t="str">
        <f t="shared" si="1933"/>
        <v/>
      </c>
      <c r="AM392" s="45"/>
      <c r="AN392" s="45" t="str">
        <f t="shared" si="1934"/>
        <v/>
      </c>
      <c r="AO392" s="45"/>
      <c r="AP392" s="45" t="str">
        <f t="shared" si="1935"/>
        <v/>
      </c>
      <c r="AQ392" s="45"/>
      <c r="AR392" s="45"/>
      <c r="AS392" s="45"/>
      <c r="AT392" s="45" t="str">
        <f t="shared" si="1895"/>
        <v/>
      </c>
      <c r="AU392" s="46" t="str">
        <f t="shared" si="1896"/>
        <v/>
      </c>
      <c r="AV392" s="37"/>
      <c r="AW392" s="29"/>
      <c r="AX392" s="47"/>
      <c r="AY392" s="45"/>
      <c r="AZ392" s="45" t="str">
        <f t="shared" si="1936"/>
        <v/>
      </c>
      <c r="BA392" s="45"/>
      <c r="BB392" s="45" t="str">
        <f t="shared" si="1937"/>
        <v/>
      </c>
      <c r="BC392" s="45"/>
      <c r="BD392" s="45" t="str">
        <f t="shared" si="1938"/>
        <v/>
      </c>
      <c r="BE392" s="45"/>
      <c r="BF392" s="45"/>
      <c r="BG392" s="45"/>
      <c r="BH392" s="45" t="str">
        <f t="shared" si="1897"/>
        <v/>
      </c>
      <c r="BI392" s="46" t="str">
        <f t="shared" si="1898"/>
        <v/>
      </c>
      <c r="BJ392" s="37"/>
      <c r="BK392" s="29"/>
      <c r="BL392" s="47"/>
      <c r="BM392" s="43">
        <v>1687</v>
      </c>
      <c r="BN392" s="45">
        <f t="shared" si="1826"/>
        <v>15</v>
      </c>
      <c r="BO392" s="43">
        <v>28</v>
      </c>
      <c r="BP392" s="45">
        <f t="shared" si="1827"/>
        <v>0</v>
      </c>
      <c r="BQ392" s="43">
        <v>17</v>
      </c>
      <c r="BR392" s="45">
        <f t="shared" si="1828"/>
        <v>0</v>
      </c>
      <c r="BS392" s="43"/>
      <c r="BT392" s="63" t="str">
        <f t="shared" si="1922"/>
        <v>押忍番長サウンドボタン</v>
      </c>
      <c r="BU392" s="67">
        <f t="shared" si="1939"/>
        <v>358</v>
      </c>
      <c r="BV392" s="43">
        <f t="shared" si="1831"/>
        <v>0</v>
      </c>
      <c r="BW392" s="46">
        <f t="shared" si="1832"/>
        <v>0</v>
      </c>
      <c r="BX392" s="37"/>
      <c r="BY392" s="57"/>
      <c r="BZ392" s="47"/>
      <c r="CA392" s="43">
        <v>7716</v>
      </c>
      <c r="CB392" s="69">
        <f t="shared" si="1833"/>
        <v>6</v>
      </c>
      <c r="CC392" s="43">
        <v>276</v>
      </c>
      <c r="CD392" s="45">
        <f t="shared" si="1834"/>
        <v>2</v>
      </c>
      <c r="CE392" s="43">
        <v>20</v>
      </c>
      <c r="CF392" s="45">
        <f t="shared" si="1835"/>
        <v>3</v>
      </c>
      <c r="CG392" s="43"/>
      <c r="CH392" s="63" t="str">
        <f t="shared" si="1923"/>
        <v>サンリオリボンポーチ</v>
      </c>
      <c r="CI392" s="67">
        <f t="shared" si="1940"/>
        <v>500</v>
      </c>
      <c r="CJ392" s="43">
        <f t="shared" si="1836"/>
        <v>1500</v>
      </c>
      <c r="CK392" s="46">
        <f t="shared" si="1837"/>
        <v>2.5</v>
      </c>
      <c r="CL392" s="37"/>
      <c r="CM392" s="29"/>
      <c r="CN392" s="47"/>
      <c r="CO392" s="43">
        <v>3740</v>
      </c>
      <c r="CP392" s="45">
        <f t="shared" si="1838"/>
        <v>22</v>
      </c>
      <c r="CQ392" s="43">
        <v>97</v>
      </c>
      <c r="CR392" s="45">
        <f t="shared" si="1839"/>
        <v>1</v>
      </c>
      <c r="CS392" s="43">
        <v>12</v>
      </c>
      <c r="CT392" s="45">
        <f t="shared" si="1840"/>
        <v>1</v>
      </c>
      <c r="CU392" s="43"/>
      <c r="CV392" s="63" t="str">
        <f t="shared" si="1941"/>
        <v>サンリオケープポーチ</v>
      </c>
      <c r="CW392" s="67">
        <f t="shared" si="1942"/>
        <v>660</v>
      </c>
      <c r="CX392" s="43">
        <f t="shared" si="1843"/>
        <v>660</v>
      </c>
      <c r="CY392" s="46">
        <f t="shared" si="1844"/>
        <v>0.3</v>
      </c>
      <c r="CZ392" s="37"/>
      <c r="DA392" s="29"/>
      <c r="DB392" s="47"/>
      <c r="DC392" s="67"/>
      <c r="DD392" s="45" t="str">
        <f t="shared" si="1943"/>
        <v/>
      </c>
      <c r="DE392" s="45"/>
      <c r="DF392" s="45"/>
      <c r="DG392" s="45"/>
      <c r="DH392" s="45" t="str">
        <f t="shared" si="1944"/>
        <v/>
      </c>
      <c r="DI392" s="45"/>
      <c r="DJ392" s="45"/>
      <c r="DK392" s="45"/>
      <c r="DL392" s="45" t="str">
        <f t="shared" si="1899"/>
        <v/>
      </c>
      <c r="DM392" s="46" t="str">
        <f t="shared" si="1900"/>
        <v/>
      </c>
      <c r="DN392" s="37"/>
      <c r="DO392" s="29"/>
      <c r="DP392" s="47"/>
      <c r="DQ392" s="45"/>
      <c r="DR392" s="45" t="str">
        <f t="shared" si="1945"/>
        <v/>
      </c>
      <c r="DS392" s="45"/>
      <c r="DT392" s="45" t="str">
        <f t="shared" si="1946"/>
        <v/>
      </c>
      <c r="DU392" s="45"/>
      <c r="DV392" s="45" t="str">
        <f t="shared" si="1947"/>
        <v/>
      </c>
      <c r="DW392" s="45"/>
      <c r="DX392" s="45"/>
      <c r="DY392" s="45"/>
      <c r="DZ392" s="45" t="str">
        <f t="shared" si="1901"/>
        <v/>
      </c>
      <c r="EA392" s="46" t="str">
        <f t="shared" si="1902"/>
        <v/>
      </c>
      <c r="EB392" s="37"/>
      <c r="ED392" s="47"/>
      <c r="EE392" s="67"/>
      <c r="EF392" s="45" t="str">
        <f t="shared" si="1948"/>
        <v/>
      </c>
      <c r="EG392" s="45"/>
      <c r="EH392" s="45"/>
      <c r="EI392" s="45"/>
      <c r="EJ392" s="45" t="str">
        <f t="shared" si="1949"/>
        <v/>
      </c>
      <c r="EK392" s="45"/>
      <c r="EL392" s="45"/>
      <c r="EM392" s="45"/>
      <c r="EN392" s="45" t="str">
        <f t="shared" si="1903"/>
        <v/>
      </c>
      <c r="EO392" s="46" t="str">
        <f t="shared" si="1904"/>
        <v/>
      </c>
      <c r="EP392" s="37"/>
      <c r="ER392" s="47"/>
      <c r="ES392" s="67"/>
      <c r="ET392" s="45" t="str">
        <f t="shared" si="1950"/>
        <v/>
      </c>
      <c r="EU392" s="45"/>
      <c r="EV392" s="45"/>
      <c r="EW392" s="45"/>
      <c r="EX392" s="45" t="str">
        <f t="shared" si="1951"/>
        <v/>
      </c>
      <c r="EY392" s="45"/>
      <c r="EZ392" s="45"/>
      <c r="FA392" s="45"/>
      <c r="FB392" s="45" t="str">
        <f t="shared" si="1905"/>
        <v/>
      </c>
      <c r="FC392" s="46" t="str">
        <f t="shared" si="1906"/>
        <v/>
      </c>
      <c r="FD392" s="37"/>
      <c r="FF392" s="47"/>
      <c r="FG392" s="67"/>
      <c r="FH392" s="45" t="str">
        <f t="shared" si="1952"/>
        <v/>
      </c>
      <c r="FI392" s="45"/>
      <c r="FJ392" s="45"/>
      <c r="FK392" s="45"/>
      <c r="FL392" s="45" t="str">
        <f t="shared" si="1953"/>
        <v/>
      </c>
      <c r="FM392" s="45"/>
      <c r="FN392" s="45"/>
      <c r="FO392" s="45"/>
      <c r="FP392" s="45" t="str">
        <f t="shared" si="1907"/>
        <v/>
      </c>
      <c r="FQ392" s="46" t="str">
        <f t="shared" si="1908"/>
        <v/>
      </c>
      <c r="FR392" s="37"/>
      <c r="FS392" s="29"/>
      <c r="FT392" s="47"/>
      <c r="FU392" s="67"/>
      <c r="FV392" s="45" t="str">
        <f t="shared" si="1954"/>
        <v/>
      </c>
      <c r="FW392" s="45"/>
      <c r="FX392" s="45"/>
      <c r="FY392" s="45"/>
      <c r="FZ392" s="45" t="str">
        <f t="shared" si="1955"/>
        <v/>
      </c>
      <c r="GA392" s="45"/>
      <c r="GB392" s="45"/>
      <c r="GC392" s="45"/>
      <c r="GD392" s="45" t="str">
        <f t="shared" si="1909"/>
        <v/>
      </c>
      <c r="GE392" s="46" t="str">
        <f t="shared" si="1910"/>
        <v/>
      </c>
      <c r="GF392" s="37"/>
      <c r="GH392" s="47"/>
      <c r="GI392" s="67"/>
      <c r="GJ392" s="45" t="str">
        <f t="shared" si="1956"/>
        <v/>
      </c>
      <c r="GK392" s="45"/>
      <c r="GL392" s="45"/>
      <c r="GM392" s="45"/>
      <c r="GN392" s="45" t="str">
        <f t="shared" si="1957"/>
        <v/>
      </c>
      <c r="GO392" s="45"/>
      <c r="GP392" s="45"/>
      <c r="GQ392" s="45"/>
      <c r="GR392" s="45" t="str">
        <f t="shared" si="1911"/>
        <v/>
      </c>
      <c r="GS392" s="46" t="str">
        <f t="shared" si="1912"/>
        <v/>
      </c>
      <c r="GT392" s="37"/>
      <c r="GU392" s="61"/>
      <c r="GV392" s="47"/>
      <c r="GW392" s="62"/>
      <c r="GX392" s="43">
        <v>27870</v>
      </c>
      <c r="GY392" s="45">
        <f t="shared" si="1845"/>
        <v>403</v>
      </c>
      <c r="GZ392" s="43"/>
      <c r="HA392" s="45" t="str">
        <f t="shared" si="1846"/>
        <v/>
      </c>
      <c r="HB392" s="43">
        <v>7</v>
      </c>
      <c r="HC392" s="45">
        <f t="shared" si="1847"/>
        <v>1</v>
      </c>
      <c r="HD392" s="43"/>
      <c r="HE392" s="63" t="str">
        <f>IF(GX392="","",HE388)</f>
        <v>ルララ大</v>
      </c>
      <c r="HF392" s="67">
        <f>IF(GX391="","",HF388)</f>
        <v>1100</v>
      </c>
      <c r="HG392" s="43">
        <f t="shared" si="1848"/>
        <v>1100</v>
      </c>
      <c r="HH392" s="46">
        <f>IF(HC392="","",HG392/(GY392*100))</f>
        <v>2.729528535980149E-2</v>
      </c>
      <c r="HI392" s="37"/>
      <c r="HK392" s="47"/>
      <c r="HL392" s="43">
        <v>839</v>
      </c>
      <c r="HM392" s="45">
        <f t="shared" si="1849"/>
        <v>26</v>
      </c>
      <c r="HN392" s="43">
        <v>33</v>
      </c>
      <c r="HO392" s="45">
        <f t="shared" si="1850"/>
        <v>0</v>
      </c>
      <c r="HP392" s="43">
        <v>10</v>
      </c>
      <c r="HQ392" s="45">
        <f t="shared" si="1851"/>
        <v>0</v>
      </c>
      <c r="HR392" s="43"/>
      <c r="HS392" s="63" t="str">
        <f t="shared" si="1924"/>
        <v>サンリオ豹柄キーケース</v>
      </c>
      <c r="HT392" s="67">
        <f t="shared" si="1969"/>
        <v>996</v>
      </c>
      <c r="HU392" s="43">
        <f t="shared" si="1854"/>
        <v>0</v>
      </c>
      <c r="HV392" s="46">
        <f t="shared" si="1855"/>
        <v>0</v>
      </c>
      <c r="HW392" s="37"/>
      <c r="HX392" s="360"/>
      <c r="HY392" s="47"/>
      <c r="HZ392" s="43">
        <v>5258</v>
      </c>
      <c r="IA392" s="45">
        <f t="shared" si="1856"/>
        <v>29</v>
      </c>
      <c r="IB392" s="43">
        <v>156</v>
      </c>
      <c r="IC392" s="45">
        <f t="shared" si="1857"/>
        <v>1</v>
      </c>
      <c r="ID392" s="43">
        <v>25</v>
      </c>
      <c r="IE392" s="45">
        <f t="shared" si="1858"/>
        <v>1</v>
      </c>
      <c r="IF392" s="43"/>
      <c r="IG392" s="63" t="str">
        <f t="shared" si="1925"/>
        <v>サンリオリボンポーチ</v>
      </c>
      <c r="IH392" s="67">
        <f t="shared" si="1958"/>
        <v>500</v>
      </c>
      <c r="II392" s="43">
        <f t="shared" si="1860"/>
        <v>500</v>
      </c>
      <c r="IJ392" s="46">
        <f t="shared" si="1861"/>
        <v>0.17241379310344829</v>
      </c>
      <c r="IK392" s="37"/>
      <c r="IL392" s="29"/>
      <c r="IM392" s="47"/>
      <c r="IN392" s="43">
        <v>6148</v>
      </c>
      <c r="IO392" s="69">
        <f t="shared" si="1862"/>
        <v>9</v>
      </c>
      <c r="IP392" s="43">
        <v>152</v>
      </c>
      <c r="IQ392" s="45">
        <f t="shared" si="1863"/>
        <v>1</v>
      </c>
      <c r="IR392" s="43">
        <v>15</v>
      </c>
      <c r="IS392" s="45">
        <f t="shared" si="1864"/>
        <v>1</v>
      </c>
      <c r="IT392" s="43"/>
      <c r="IU392" s="63" t="str">
        <f t="shared" si="1926"/>
        <v>ジャグラーイヤホン</v>
      </c>
      <c r="IV392" s="67">
        <f t="shared" si="1970"/>
        <v>1100</v>
      </c>
      <c r="IW392" s="43">
        <f t="shared" si="1867"/>
        <v>1100</v>
      </c>
      <c r="IX392" s="46">
        <f t="shared" si="1868"/>
        <v>1.2222222222222223</v>
      </c>
      <c r="IY392" s="37"/>
      <c r="IZ392" s="61"/>
      <c r="JA392" s="47"/>
      <c r="JB392" s="43">
        <v>4628</v>
      </c>
      <c r="JC392" s="45">
        <f t="shared" si="1869"/>
        <v>21</v>
      </c>
      <c r="JD392" s="43">
        <v>128</v>
      </c>
      <c r="JE392" s="45">
        <f t="shared" si="1870"/>
        <v>0</v>
      </c>
      <c r="JF392" s="43">
        <v>10</v>
      </c>
      <c r="JG392" s="45">
        <f t="shared" si="1871"/>
        <v>0</v>
      </c>
      <c r="JH392" s="43"/>
      <c r="JI392" s="63" t="str">
        <f t="shared" si="1927"/>
        <v>モンチッチケース</v>
      </c>
      <c r="JJ392" s="67">
        <f t="shared" si="1959"/>
        <v>1000</v>
      </c>
      <c r="JK392" s="43">
        <f t="shared" si="1874"/>
        <v>0</v>
      </c>
      <c r="JL392" s="46">
        <f t="shared" si="1875"/>
        <v>0</v>
      </c>
      <c r="JM392" s="37"/>
      <c r="JN392" s="29"/>
      <c r="JO392" s="47"/>
      <c r="JP392" s="43">
        <v>6205</v>
      </c>
      <c r="JQ392" s="45">
        <f t="shared" si="1876"/>
        <v>18</v>
      </c>
      <c r="JR392" s="43">
        <v>131</v>
      </c>
      <c r="JS392" s="45">
        <f t="shared" si="1877"/>
        <v>0</v>
      </c>
      <c r="JT392" s="43">
        <v>10</v>
      </c>
      <c r="JU392" s="45">
        <f t="shared" si="1878"/>
        <v>0</v>
      </c>
      <c r="JV392" s="43"/>
      <c r="JW392" s="63" t="str">
        <f t="shared" si="1928"/>
        <v>モンチッチマスコット2</v>
      </c>
      <c r="JX392" s="67">
        <f t="shared" si="1960"/>
        <v>539</v>
      </c>
      <c r="JY392" s="43">
        <f t="shared" si="1881"/>
        <v>0</v>
      </c>
      <c r="JZ392" s="46">
        <f t="shared" si="1882"/>
        <v>0</v>
      </c>
      <c r="KA392" s="37"/>
      <c r="KB392" s="51"/>
      <c r="KC392" s="47"/>
      <c r="KD392" s="43">
        <v>11042</v>
      </c>
      <c r="KE392" s="45">
        <f>IF(KD392="","",KD392-KD388)</f>
        <v>3</v>
      </c>
      <c r="KF392" s="43">
        <v>316</v>
      </c>
      <c r="KG392" s="45">
        <f>IF(KF392="","",KF392-KF388)</f>
        <v>0</v>
      </c>
      <c r="KH392" s="43">
        <v>5</v>
      </c>
      <c r="KI392" s="45">
        <f>IF(KH392="","",KH388+KJ388-KH392)</f>
        <v>0</v>
      </c>
      <c r="KJ392" s="43">
        <v>5</v>
      </c>
      <c r="KK392" s="63" t="str">
        <f>IF(KD392="","",KK388)</f>
        <v>雪見イヤホン</v>
      </c>
      <c r="KL392" s="67">
        <f>IF(KE392="","",KL388)</f>
        <v>1100</v>
      </c>
      <c r="KM392" s="43">
        <f>IF(KH392="","",KI392*KL392)</f>
        <v>0</v>
      </c>
      <c r="KN392" s="46">
        <f>IF(KI392="","",KM392/(KE392*100))</f>
        <v>0</v>
      </c>
      <c r="KO392" s="37" t="s">
        <v>803</v>
      </c>
      <c r="KP392" s="29"/>
      <c r="KQ392" s="47"/>
      <c r="KR392" s="43">
        <v>2836</v>
      </c>
      <c r="KS392" s="45">
        <f>IF(KR392="","",KR392-KR388)</f>
        <v>48</v>
      </c>
      <c r="KT392" s="43">
        <v>67</v>
      </c>
      <c r="KU392" s="45">
        <f>IF(KT392="","",KT392-KT388)</f>
        <v>0</v>
      </c>
      <c r="KV392" s="43">
        <v>18</v>
      </c>
      <c r="KW392" s="45">
        <f>IF(KV392="","",KV388+KX388-KV392)</f>
        <v>0</v>
      </c>
      <c r="KX392" s="43">
        <v>0</v>
      </c>
      <c r="KY392" s="63" t="str">
        <f>IF(KR392="","",KY388)</f>
        <v>モンチッチケース</v>
      </c>
      <c r="KZ392" s="67">
        <f>IF(KS392="","",KZ388)</f>
        <v>1000</v>
      </c>
      <c r="LA392" s="43">
        <f>IF(KV392="","",KW392*KZ392)</f>
        <v>0</v>
      </c>
      <c r="LB392" s="46">
        <f>IF(KW392="","",LA392/(KS392*100))</f>
        <v>0</v>
      </c>
      <c r="LC392" s="37"/>
      <c r="LD392" s="29"/>
      <c r="LE392" s="75"/>
      <c r="LF392" s="76"/>
      <c r="LG392" s="76"/>
      <c r="LH392" s="76">
        <v>1166</v>
      </c>
      <c r="LI392" s="76">
        <f>IF(LH392="","",LH392-LH389)</f>
        <v>0</v>
      </c>
      <c r="LJ392" s="77">
        <v>2</v>
      </c>
      <c r="LK392" s="76">
        <f>IF(LJ392="","",LJ389+LL389-LJ392)</f>
        <v>0</v>
      </c>
      <c r="LL392" s="76"/>
      <c r="LM392" s="78" t="str">
        <f>IF(LF390="","",LM389)</f>
        <v>バイキンティッシュカバー、アンパンぬいぐるみ</v>
      </c>
      <c r="LN392" s="79">
        <f>IF(LG390="","",LN389)</f>
        <v>1000</v>
      </c>
      <c r="LO392" s="76">
        <f t="shared" si="1825"/>
        <v>0</v>
      </c>
      <c r="LP392" s="80"/>
      <c r="LQ392" s="37"/>
      <c r="LR392" s="29"/>
      <c r="LS392" s="47"/>
      <c r="LT392" s="67"/>
      <c r="LU392" s="45" t="str">
        <f t="shared" si="1961"/>
        <v/>
      </c>
      <c r="LV392" s="45"/>
      <c r="LW392" s="45"/>
      <c r="LX392" s="45"/>
      <c r="LY392" s="45" t="str">
        <f t="shared" si="1962"/>
        <v/>
      </c>
      <c r="LZ392" s="45"/>
      <c r="MA392" s="45"/>
      <c r="MB392" s="45"/>
      <c r="MC392" s="45" t="str">
        <f t="shared" si="1913"/>
        <v/>
      </c>
      <c r="MD392" s="46" t="str">
        <f t="shared" si="1914"/>
        <v/>
      </c>
      <c r="ME392" s="37"/>
      <c r="MF392" s="29"/>
      <c r="MG392" s="47"/>
      <c r="MH392" s="67"/>
      <c r="MI392" s="45" t="str">
        <f t="shared" si="1963"/>
        <v/>
      </c>
      <c r="MJ392" s="45"/>
      <c r="MK392" s="45"/>
      <c r="ML392" s="45"/>
      <c r="MM392" s="45" t="str">
        <f t="shared" si="1964"/>
        <v/>
      </c>
      <c r="MN392" s="45"/>
      <c r="MO392" s="45"/>
      <c r="MP392" s="45"/>
      <c r="MQ392" s="45" t="str">
        <f t="shared" si="1915"/>
        <v/>
      </c>
      <c r="MR392" s="46" t="str">
        <f t="shared" si="1916"/>
        <v/>
      </c>
      <c r="MS392" s="37"/>
      <c r="MT392" s="29"/>
      <c r="MU392" s="47"/>
      <c r="MV392" s="67"/>
      <c r="MW392" s="45" t="str">
        <f t="shared" si="1965"/>
        <v/>
      </c>
      <c r="MX392" s="45"/>
      <c r="MY392" s="45"/>
      <c r="MZ392" s="45"/>
      <c r="NA392" s="45" t="str">
        <f t="shared" si="1966"/>
        <v/>
      </c>
      <c r="NB392" s="45"/>
      <c r="NC392" s="45"/>
      <c r="ND392" s="45"/>
      <c r="NE392" s="45" t="str">
        <f t="shared" si="1917"/>
        <v/>
      </c>
      <c r="NF392" s="46" t="str">
        <f t="shared" si="1918"/>
        <v/>
      </c>
      <c r="NG392" s="37"/>
      <c r="NH392" s="29"/>
      <c r="NI392" s="47"/>
      <c r="NJ392" s="67"/>
      <c r="NK392" s="45" t="str">
        <f t="shared" si="1967"/>
        <v/>
      </c>
      <c r="NL392" s="45"/>
      <c r="NM392" s="45"/>
      <c r="NN392" s="45"/>
      <c r="NO392" s="45" t="str">
        <f t="shared" si="1968"/>
        <v/>
      </c>
      <c r="NP392" s="45"/>
      <c r="NQ392" s="45"/>
      <c r="NR392" s="45"/>
      <c r="NS392" s="45" t="str">
        <f t="shared" si="1919"/>
        <v/>
      </c>
      <c r="NT392" s="46" t="str">
        <f t="shared" si="1920"/>
        <v/>
      </c>
      <c r="NU392" s="37"/>
    </row>
    <row r="393" spans="1:385" ht="15" customHeight="1" thickTop="1" x14ac:dyDescent="0.25">
      <c r="A393" s="38"/>
      <c r="B393" s="39"/>
      <c r="C393" s="40"/>
      <c r="D393" s="40"/>
      <c r="E393" s="41"/>
      <c r="F393" s="41"/>
      <c r="G393" s="40"/>
      <c r="H393" s="42"/>
      <c r="I393" s="45"/>
      <c r="J393" s="45" t="str">
        <f t="shared" si="1929"/>
        <v/>
      </c>
      <c r="K393" s="45"/>
      <c r="L393" s="45"/>
      <c r="M393" s="45"/>
      <c r="N393" s="45" t="str">
        <f t="shared" si="1930"/>
        <v/>
      </c>
      <c r="O393" s="45"/>
      <c r="P393" s="45"/>
      <c r="Q393" s="45"/>
      <c r="R393" s="45" t="str">
        <f t="shared" si="1891"/>
        <v/>
      </c>
      <c r="S393" s="46" t="str">
        <f t="shared" si="1892"/>
        <v/>
      </c>
      <c r="T393" s="37"/>
      <c r="U393" s="29"/>
      <c r="V393" s="47"/>
      <c r="W393" s="67"/>
      <c r="X393" s="45" t="str">
        <f t="shared" si="1931"/>
        <v/>
      </c>
      <c r="Y393" s="45"/>
      <c r="Z393" s="45"/>
      <c r="AA393" s="45"/>
      <c r="AB393" s="45" t="str">
        <f t="shared" si="1932"/>
        <v/>
      </c>
      <c r="AC393" s="45"/>
      <c r="AD393" s="45"/>
      <c r="AE393" s="45"/>
      <c r="AF393" s="45" t="str">
        <f t="shared" si="1893"/>
        <v/>
      </c>
      <c r="AG393" s="46" t="str">
        <f t="shared" si="1894"/>
        <v/>
      </c>
      <c r="AH393" s="37"/>
      <c r="AI393" s="29"/>
      <c r="AJ393" s="47"/>
      <c r="AK393" s="45"/>
      <c r="AL393" s="45" t="str">
        <f t="shared" si="1933"/>
        <v/>
      </c>
      <c r="AM393" s="45"/>
      <c r="AN393" s="45" t="str">
        <f t="shared" si="1934"/>
        <v/>
      </c>
      <c r="AO393" s="45"/>
      <c r="AP393" s="45" t="str">
        <f t="shared" si="1935"/>
        <v/>
      </c>
      <c r="AQ393" s="45"/>
      <c r="AR393" s="45"/>
      <c r="AS393" s="45"/>
      <c r="AT393" s="45" t="str">
        <f t="shared" si="1895"/>
        <v/>
      </c>
      <c r="AU393" s="46" t="str">
        <f t="shared" si="1896"/>
        <v/>
      </c>
      <c r="AV393" s="37"/>
      <c r="AW393" s="29"/>
      <c r="AX393" s="47"/>
      <c r="AY393" s="45"/>
      <c r="AZ393" s="45" t="str">
        <f t="shared" si="1936"/>
        <v/>
      </c>
      <c r="BA393" s="45"/>
      <c r="BB393" s="45" t="str">
        <f t="shared" si="1937"/>
        <v/>
      </c>
      <c r="BC393" s="45"/>
      <c r="BD393" s="45" t="str">
        <f t="shared" si="1938"/>
        <v/>
      </c>
      <c r="BE393" s="45"/>
      <c r="BF393" s="45"/>
      <c r="BG393" s="45"/>
      <c r="BH393" s="45" t="str">
        <f t="shared" si="1897"/>
        <v/>
      </c>
      <c r="BI393" s="46" t="str">
        <f t="shared" si="1898"/>
        <v/>
      </c>
      <c r="BJ393" s="37"/>
      <c r="BK393" s="29"/>
      <c r="BL393" s="47"/>
      <c r="BM393" s="45">
        <v>3348</v>
      </c>
      <c r="BN393" s="45">
        <f t="shared" si="1826"/>
        <v>56</v>
      </c>
      <c r="BO393" s="45">
        <v>78</v>
      </c>
      <c r="BP393" s="45">
        <f t="shared" si="1827"/>
        <v>3</v>
      </c>
      <c r="BQ393" s="45">
        <v>7</v>
      </c>
      <c r="BR393" s="45">
        <f t="shared" si="1828"/>
        <v>3</v>
      </c>
      <c r="BS393" s="27"/>
      <c r="BT393" s="63" t="str">
        <f t="shared" si="1922"/>
        <v>サンリオボアバンスクリップ</v>
      </c>
      <c r="BU393" s="67">
        <f t="shared" si="1939"/>
        <v>1100</v>
      </c>
      <c r="BV393" s="45">
        <f t="shared" si="1831"/>
        <v>3300</v>
      </c>
      <c r="BW393" s="46">
        <f t="shared" si="1832"/>
        <v>0.5892857142857143</v>
      </c>
      <c r="BX393" s="37"/>
      <c r="BY393" s="57"/>
      <c r="BZ393" s="47"/>
      <c r="CA393" s="45">
        <v>9159</v>
      </c>
      <c r="CB393" s="45">
        <f t="shared" si="1833"/>
        <v>26</v>
      </c>
      <c r="CC393" s="45">
        <v>446</v>
      </c>
      <c r="CD393" s="45">
        <f t="shared" si="1834"/>
        <v>2</v>
      </c>
      <c r="CE393" s="45">
        <v>35</v>
      </c>
      <c r="CF393" s="45">
        <f t="shared" si="1835"/>
        <v>2</v>
      </c>
      <c r="CG393" s="27"/>
      <c r="CH393" s="63" t="str">
        <f t="shared" si="1923"/>
        <v>ラブブマスコット</v>
      </c>
      <c r="CI393" s="67">
        <f t="shared" si="1940"/>
        <v>0</v>
      </c>
      <c r="CJ393" s="45">
        <f t="shared" si="1836"/>
        <v>0</v>
      </c>
      <c r="CK393" s="46">
        <f t="shared" si="1837"/>
        <v>0</v>
      </c>
      <c r="CL393" s="37"/>
      <c r="CM393" s="29"/>
      <c r="CN393" s="47"/>
      <c r="CO393" s="45">
        <v>3613</v>
      </c>
      <c r="CP393" s="45">
        <f t="shared" si="1838"/>
        <v>26</v>
      </c>
      <c r="CQ393" s="45">
        <v>121</v>
      </c>
      <c r="CR393" s="45">
        <f t="shared" si="1839"/>
        <v>0</v>
      </c>
      <c r="CS393" s="45">
        <v>10</v>
      </c>
      <c r="CT393" s="45">
        <f t="shared" si="1840"/>
        <v>0</v>
      </c>
      <c r="CU393" s="27"/>
      <c r="CV393" s="63" t="str">
        <f t="shared" si="1941"/>
        <v>モンチッチマスコット</v>
      </c>
      <c r="CW393" s="67">
        <f t="shared" si="1942"/>
        <v>0</v>
      </c>
      <c r="CX393" s="45">
        <f t="shared" si="1843"/>
        <v>0</v>
      </c>
      <c r="CY393" s="46">
        <f t="shared" si="1844"/>
        <v>0</v>
      </c>
      <c r="CZ393" s="37"/>
      <c r="DA393" s="29"/>
      <c r="DB393" s="47"/>
      <c r="DC393" s="67"/>
      <c r="DD393" s="45" t="str">
        <f t="shared" si="1943"/>
        <v/>
      </c>
      <c r="DE393" s="45"/>
      <c r="DF393" s="45"/>
      <c r="DG393" s="45"/>
      <c r="DH393" s="45" t="str">
        <f t="shared" si="1944"/>
        <v/>
      </c>
      <c r="DI393" s="45"/>
      <c r="DJ393" s="45"/>
      <c r="DK393" s="45"/>
      <c r="DL393" s="45" t="str">
        <f t="shared" si="1899"/>
        <v/>
      </c>
      <c r="DM393" s="46" t="str">
        <f t="shared" si="1900"/>
        <v/>
      </c>
      <c r="DN393" s="37"/>
      <c r="DO393" s="29"/>
      <c r="DP393" s="47"/>
      <c r="DQ393" s="45"/>
      <c r="DR393" s="45" t="str">
        <f t="shared" si="1945"/>
        <v/>
      </c>
      <c r="DS393" s="45"/>
      <c r="DT393" s="45" t="str">
        <f t="shared" si="1946"/>
        <v/>
      </c>
      <c r="DU393" s="45"/>
      <c r="DV393" s="45" t="str">
        <f t="shared" si="1947"/>
        <v/>
      </c>
      <c r="DW393" s="45"/>
      <c r="DX393" s="45"/>
      <c r="DY393" s="45"/>
      <c r="DZ393" s="45" t="str">
        <f t="shared" si="1901"/>
        <v/>
      </c>
      <c r="EA393" s="46" t="str">
        <f t="shared" si="1902"/>
        <v/>
      </c>
      <c r="EB393" s="37"/>
      <c r="ED393" s="47"/>
      <c r="EE393" s="67"/>
      <c r="EF393" s="45" t="str">
        <f t="shared" si="1948"/>
        <v/>
      </c>
      <c r="EG393" s="45"/>
      <c r="EH393" s="45"/>
      <c r="EI393" s="45"/>
      <c r="EJ393" s="45" t="str">
        <f t="shared" si="1949"/>
        <v/>
      </c>
      <c r="EK393" s="45"/>
      <c r="EL393" s="45"/>
      <c r="EM393" s="45"/>
      <c r="EN393" s="45" t="str">
        <f t="shared" si="1903"/>
        <v/>
      </c>
      <c r="EO393" s="46" t="str">
        <f t="shared" si="1904"/>
        <v/>
      </c>
      <c r="EP393" s="37"/>
      <c r="ER393" s="47"/>
      <c r="ES393" s="67"/>
      <c r="ET393" s="45" t="str">
        <f t="shared" si="1950"/>
        <v/>
      </c>
      <c r="EU393" s="45"/>
      <c r="EV393" s="45"/>
      <c r="EW393" s="45"/>
      <c r="EX393" s="45" t="str">
        <f t="shared" si="1951"/>
        <v/>
      </c>
      <c r="EY393" s="45"/>
      <c r="EZ393" s="45"/>
      <c r="FA393" s="45"/>
      <c r="FB393" s="45" t="str">
        <f t="shared" si="1905"/>
        <v/>
      </c>
      <c r="FC393" s="46" t="str">
        <f t="shared" si="1906"/>
        <v/>
      </c>
      <c r="FD393" s="37"/>
      <c r="FF393" s="47"/>
      <c r="FG393" s="67"/>
      <c r="FH393" s="45" t="str">
        <f t="shared" si="1952"/>
        <v/>
      </c>
      <c r="FI393" s="45"/>
      <c r="FJ393" s="45"/>
      <c r="FK393" s="45"/>
      <c r="FL393" s="45" t="str">
        <f t="shared" si="1953"/>
        <v/>
      </c>
      <c r="FM393" s="45"/>
      <c r="FN393" s="45"/>
      <c r="FO393" s="45"/>
      <c r="FP393" s="45" t="str">
        <f t="shared" si="1907"/>
        <v/>
      </c>
      <c r="FQ393" s="46" t="str">
        <f t="shared" si="1908"/>
        <v/>
      </c>
      <c r="FR393" s="37"/>
      <c r="FS393" s="29"/>
      <c r="FT393" s="47"/>
      <c r="FU393" s="67"/>
      <c r="FV393" s="45" t="str">
        <f t="shared" si="1954"/>
        <v/>
      </c>
      <c r="FW393" s="45"/>
      <c r="FX393" s="45"/>
      <c r="FY393" s="45"/>
      <c r="FZ393" s="45" t="str">
        <f t="shared" si="1955"/>
        <v/>
      </c>
      <c r="GA393" s="45"/>
      <c r="GB393" s="45"/>
      <c r="GC393" s="45"/>
      <c r="GD393" s="45" t="str">
        <f t="shared" si="1909"/>
        <v/>
      </c>
      <c r="GE393" s="46" t="str">
        <f t="shared" si="1910"/>
        <v/>
      </c>
      <c r="GF393" s="37"/>
      <c r="GH393" s="47"/>
      <c r="GI393" s="67"/>
      <c r="GJ393" s="45" t="str">
        <f t="shared" si="1956"/>
        <v/>
      </c>
      <c r="GK393" s="45"/>
      <c r="GL393" s="45"/>
      <c r="GM393" s="45"/>
      <c r="GN393" s="45" t="str">
        <f t="shared" si="1957"/>
        <v/>
      </c>
      <c r="GO393" s="45"/>
      <c r="GP393" s="45"/>
      <c r="GQ393" s="45"/>
      <c r="GR393" s="45" t="str">
        <f t="shared" si="1911"/>
        <v/>
      </c>
      <c r="GS393" s="46" t="str">
        <f t="shared" si="1912"/>
        <v/>
      </c>
      <c r="GT393" s="37"/>
      <c r="GU393" s="61"/>
      <c r="GV393" s="47"/>
      <c r="GW393" s="30"/>
      <c r="GX393" s="45"/>
      <c r="GY393" s="45" t="str">
        <f t="shared" si="1845"/>
        <v/>
      </c>
      <c r="GZ393" s="45"/>
      <c r="HA393" s="45" t="str">
        <f t="shared" si="1846"/>
        <v/>
      </c>
      <c r="HB393" s="45">
        <v>7</v>
      </c>
      <c r="HC393" s="45">
        <f t="shared" si="1847"/>
        <v>1</v>
      </c>
      <c r="HD393" s="27"/>
      <c r="HE393" s="63" t="str">
        <f>IF(GX391="","",HE389)</f>
        <v>アンパンおべんとパズル</v>
      </c>
      <c r="HF393" s="67">
        <f>IF(GX391="","",HF389)</f>
        <v>1100</v>
      </c>
      <c r="HG393" s="45">
        <f t="shared" si="1848"/>
        <v>1100</v>
      </c>
      <c r="HH393" s="46">
        <f>IF(HC393="","",HG393/(GY392*100))</f>
        <v>2.729528535980149E-2</v>
      </c>
      <c r="HI393" s="37"/>
      <c r="HK393" s="47"/>
      <c r="HL393" s="45">
        <v>1907</v>
      </c>
      <c r="HM393" s="45">
        <f t="shared" si="1849"/>
        <v>32</v>
      </c>
      <c r="HN393" s="45">
        <v>44</v>
      </c>
      <c r="HO393" s="45">
        <f t="shared" si="1850"/>
        <v>1</v>
      </c>
      <c r="HP393" s="45">
        <v>31</v>
      </c>
      <c r="HQ393" s="45">
        <f t="shared" si="1851"/>
        <v>1</v>
      </c>
      <c r="HR393" s="27"/>
      <c r="HS393" s="63" t="str">
        <f t="shared" si="1924"/>
        <v>ゲームアーク</v>
      </c>
      <c r="HT393" s="67">
        <f t="shared" si="1969"/>
        <v>600</v>
      </c>
      <c r="HU393" s="45">
        <f t="shared" si="1854"/>
        <v>600</v>
      </c>
      <c r="HV393" s="46">
        <f t="shared" si="1855"/>
        <v>0.1875</v>
      </c>
      <c r="HW393" s="37"/>
      <c r="HX393" s="360"/>
      <c r="HY393" s="47"/>
      <c r="HZ393" s="45">
        <v>6940</v>
      </c>
      <c r="IA393" s="45">
        <f t="shared" si="1856"/>
        <v>75</v>
      </c>
      <c r="IB393" s="45">
        <v>172</v>
      </c>
      <c r="IC393" s="45">
        <f t="shared" si="1857"/>
        <v>4</v>
      </c>
      <c r="ID393" s="45">
        <v>33</v>
      </c>
      <c r="IE393" s="45">
        <f t="shared" si="1858"/>
        <v>3</v>
      </c>
      <c r="IF393" s="27"/>
      <c r="IG393" s="63" t="str">
        <f t="shared" si="1925"/>
        <v>ラブブマスコット</v>
      </c>
      <c r="IH393" s="67">
        <f t="shared" si="1958"/>
        <v>0</v>
      </c>
      <c r="II393" s="45">
        <f t="shared" si="1860"/>
        <v>0</v>
      </c>
      <c r="IJ393" s="46">
        <f t="shared" si="1861"/>
        <v>0</v>
      </c>
      <c r="IK393" s="37"/>
      <c r="IL393" s="29"/>
      <c r="IM393" s="47"/>
      <c r="IN393" s="45">
        <v>4890</v>
      </c>
      <c r="IO393" s="45">
        <f t="shared" si="1862"/>
        <v>19</v>
      </c>
      <c r="IP393" s="45">
        <v>336</v>
      </c>
      <c r="IQ393" s="45">
        <f t="shared" si="1863"/>
        <v>2</v>
      </c>
      <c r="IR393" s="45">
        <v>85</v>
      </c>
      <c r="IS393" s="45">
        <f t="shared" si="1864"/>
        <v>3</v>
      </c>
      <c r="IT393" s="27"/>
      <c r="IU393" s="63" t="str">
        <f t="shared" si="1926"/>
        <v>アングリーキーホルダー</v>
      </c>
      <c r="IV393" s="67">
        <f t="shared" si="1970"/>
        <v>200</v>
      </c>
      <c r="IW393" s="45">
        <f t="shared" si="1867"/>
        <v>600</v>
      </c>
      <c r="IX393" s="46">
        <f t="shared" si="1868"/>
        <v>0.31578947368421051</v>
      </c>
      <c r="IY393" s="37"/>
      <c r="IZ393" s="61"/>
      <c r="JA393" s="47"/>
      <c r="JB393" s="45">
        <v>8316</v>
      </c>
      <c r="JC393" s="45">
        <f t="shared" si="1869"/>
        <v>44</v>
      </c>
      <c r="JD393" s="45">
        <v>481</v>
      </c>
      <c r="JE393" s="45">
        <f t="shared" si="1870"/>
        <v>3</v>
      </c>
      <c r="JF393" s="45">
        <v>105</v>
      </c>
      <c r="JG393" s="45">
        <f t="shared" si="1871"/>
        <v>5</v>
      </c>
      <c r="JH393" s="27"/>
      <c r="JI393" s="63" t="str">
        <f t="shared" si="1927"/>
        <v>AIモンスターラバー</v>
      </c>
      <c r="JJ393" s="67">
        <f t="shared" si="1959"/>
        <v>250</v>
      </c>
      <c r="JK393" s="45">
        <f t="shared" si="1874"/>
        <v>1250</v>
      </c>
      <c r="JL393" s="46">
        <f t="shared" si="1875"/>
        <v>0.28409090909090912</v>
      </c>
      <c r="JM393" s="37"/>
      <c r="JN393" s="29"/>
      <c r="JO393" s="47"/>
      <c r="JP393" s="45">
        <v>6487</v>
      </c>
      <c r="JQ393" s="69">
        <f t="shared" si="1876"/>
        <v>5</v>
      </c>
      <c r="JR393" s="45">
        <v>300</v>
      </c>
      <c r="JS393" s="45">
        <f t="shared" si="1877"/>
        <v>1</v>
      </c>
      <c r="JT393" s="45">
        <v>13</v>
      </c>
      <c r="JU393" s="45">
        <f t="shared" si="1878"/>
        <v>0</v>
      </c>
      <c r="JV393" s="27"/>
      <c r="JW393" s="63" t="str">
        <f t="shared" si="1928"/>
        <v>サンリオホワイトマスコット</v>
      </c>
      <c r="JX393" s="67">
        <f t="shared" si="1960"/>
        <v>0</v>
      </c>
      <c r="JY393" s="45">
        <f t="shared" si="1881"/>
        <v>0</v>
      </c>
      <c r="JZ393" s="46">
        <f t="shared" si="1882"/>
        <v>0</v>
      </c>
      <c r="KA393" s="37"/>
      <c r="KB393" s="51"/>
      <c r="KC393" s="47"/>
      <c r="KD393" s="45">
        <v>12977</v>
      </c>
      <c r="KE393" s="45">
        <f>IF(KD393="","",KD393-KD389)</f>
        <v>25</v>
      </c>
      <c r="KF393" s="45">
        <v>669</v>
      </c>
      <c r="KG393" s="45">
        <f>IF(KF393="","",KF393-KF389)</f>
        <v>8</v>
      </c>
      <c r="KH393" s="45">
        <v>18</v>
      </c>
      <c r="KI393" s="45">
        <f>IF(KH393="","",KH389+KJ389-KH393)</f>
        <v>8</v>
      </c>
      <c r="KJ393" s="27">
        <v>8</v>
      </c>
      <c r="KK393" s="63" t="str">
        <f>IF(KD393="","",KK389)</f>
        <v>ラブブマスコット</v>
      </c>
      <c r="KL393" s="67">
        <f>IF(KE393="","",KL389)</f>
        <v>250</v>
      </c>
      <c r="KM393" s="45">
        <f>IF(KH393="","",KI393*KL393)</f>
        <v>2000</v>
      </c>
      <c r="KN393" s="46">
        <f>IF(KI393="","",KM393/(KE393*100))</f>
        <v>0.8</v>
      </c>
      <c r="KO393" s="37"/>
      <c r="KP393" s="29"/>
      <c r="KQ393" s="47"/>
      <c r="KR393" s="45">
        <v>2717</v>
      </c>
      <c r="KS393" s="45">
        <f>IF(KR393="","",KR393-KR389)</f>
        <v>21</v>
      </c>
      <c r="KT393" s="45">
        <v>110</v>
      </c>
      <c r="KU393" s="45">
        <f>IF(KT393="","",KT393-KT389)</f>
        <v>0</v>
      </c>
      <c r="KV393" s="45">
        <v>30</v>
      </c>
      <c r="KW393" s="45">
        <f>IF(KV393="","",KV389+KX389-KV393)</f>
        <v>2</v>
      </c>
      <c r="KX393" s="27">
        <v>1</v>
      </c>
      <c r="KY393" s="63" t="str">
        <f>IF(KR393="","",KY389)</f>
        <v>ゲームアーク</v>
      </c>
      <c r="KZ393" s="67">
        <f>IF(KS393="","",KZ389)</f>
        <v>0</v>
      </c>
      <c r="LA393" s="45">
        <f>IF(KV393="","",KW393*KZ393)</f>
        <v>0</v>
      </c>
      <c r="LB393" s="46">
        <f>IF(KW393="","",LA393/(KS393*100))</f>
        <v>0</v>
      </c>
      <c r="LC393" s="37"/>
      <c r="LD393" s="29"/>
      <c r="LE393" s="52">
        <f>IF(A373="","",A373)</f>
        <v>46038</v>
      </c>
      <c r="LF393" s="43">
        <v>72810</v>
      </c>
      <c r="LG393" s="86">
        <f>IF(LF393="","",LF393-LF390)</f>
        <v>249</v>
      </c>
      <c r="LH393" s="43">
        <v>445</v>
      </c>
      <c r="LI393" s="43">
        <f t="shared" si="1885"/>
        <v>0</v>
      </c>
      <c r="LJ393" s="43">
        <v>1</v>
      </c>
      <c r="LK393" s="87">
        <f t="shared" si="1886"/>
        <v>0</v>
      </c>
      <c r="LL393" s="43"/>
      <c r="LM393" s="65" t="str">
        <f>IF(LF393="","",LM390)</f>
        <v>スヌーピーぬいぐるみ、コキンちゃん</v>
      </c>
      <c r="LN393" s="48">
        <f>IF(LG393="","",LN390)</f>
        <v>1000</v>
      </c>
      <c r="LO393" s="87">
        <f t="shared" si="1825"/>
        <v>0</v>
      </c>
      <c r="LP393" s="53"/>
      <c r="LQ393" s="37"/>
      <c r="LR393" s="29"/>
      <c r="LS393" s="47"/>
      <c r="LT393" s="67"/>
      <c r="LU393" s="45" t="str">
        <f t="shared" si="1961"/>
        <v/>
      </c>
      <c r="LV393" s="45"/>
      <c r="LW393" s="45"/>
      <c r="LX393" s="45"/>
      <c r="LY393" s="45" t="str">
        <f t="shared" si="1962"/>
        <v/>
      </c>
      <c r="LZ393" s="45"/>
      <c r="MA393" s="45"/>
      <c r="MB393" s="45"/>
      <c r="MC393" s="45" t="str">
        <f t="shared" si="1913"/>
        <v/>
      </c>
      <c r="MD393" s="46" t="str">
        <f t="shared" si="1914"/>
        <v/>
      </c>
      <c r="ME393" s="37"/>
      <c r="MF393" s="29"/>
      <c r="MG393" s="47"/>
      <c r="MH393" s="67"/>
      <c r="MI393" s="45" t="str">
        <f t="shared" si="1963"/>
        <v/>
      </c>
      <c r="MJ393" s="45"/>
      <c r="MK393" s="45"/>
      <c r="ML393" s="45"/>
      <c r="MM393" s="45" t="str">
        <f t="shared" si="1964"/>
        <v/>
      </c>
      <c r="MN393" s="45"/>
      <c r="MO393" s="45"/>
      <c r="MP393" s="45"/>
      <c r="MQ393" s="45" t="str">
        <f t="shared" si="1915"/>
        <v/>
      </c>
      <c r="MR393" s="46" t="str">
        <f t="shared" si="1916"/>
        <v/>
      </c>
      <c r="MS393" s="37"/>
      <c r="MT393" s="29"/>
      <c r="MU393" s="47"/>
      <c r="MV393" s="67"/>
      <c r="MW393" s="45" t="str">
        <f t="shared" si="1965"/>
        <v/>
      </c>
      <c r="MX393" s="45"/>
      <c r="MY393" s="45"/>
      <c r="MZ393" s="45"/>
      <c r="NA393" s="45" t="str">
        <f t="shared" si="1966"/>
        <v/>
      </c>
      <c r="NB393" s="45"/>
      <c r="NC393" s="45"/>
      <c r="ND393" s="45"/>
      <c r="NE393" s="45" t="str">
        <f t="shared" si="1917"/>
        <v/>
      </c>
      <c r="NF393" s="46" t="str">
        <f t="shared" si="1918"/>
        <v/>
      </c>
      <c r="NG393" s="37"/>
      <c r="NH393" s="29"/>
      <c r="NI393" s="47"/>
      <c r="NJ393" s="67"/>
      <c r="NK393" s="45" t="str">
        <f t="shared" si="1967"/>
        <v/>
      </c>
      <c r="NL393" s="45"/>
      <c r="NM393" s="45"/>
      <c r="NN393" s="45"/>
      <c r="NO393" s="45" t="str">
        <f t="shared" si="1968"/>
        <v/>
      </c>
      <c r="NP393" s="45"/>
      <c r="NQ393" s="45"/>
      <c r="NR393" s="45"/>
      <c r="NS393" s="45" t="str">
        <f t="shared" si="1919"/>
        <v/>
      </c>
      <c r="NT393" s="46" t="str">
        <f t="shared" si="1920"/>
        <v/>
      </c>
      <c r="NU393" s="37"/>
    </row>
    <row r="394" spans="1:385" ht="15" customHeight="1" thickBot="1" x14ac:dyDescent="0.3">
      <c r="A394" s="38"/>
      <c r="B394" s="39"/>
      <c r="C394" s="40"/>
      <c r="D394" s="40"/>
      <c r="E394" s="41"/>
      <c r="F394" s="41"/>
      <c r="G394" s="40"/>
      <c r="H394" s="42"/>
      <c r="I394" s="45"/>
      <c r="J394" s="45" t="str">
        <f t="shared" si="1929"/>
        <v/>
      </c>
      <c r="K394" s="45"/>
      <c r="L394" s="45"/>
      <c r="M394" s="45"/>
      <c r="N394" s="45" t="str">
        <f t="shared" si="1930"/>
        <v/>
      </c>
      <c r="O394" s="45"/>
      <c r="P394" s="45"/>
      <c r="Q394" s="45"/>
      <c r="R394" s="45" t="str">
        <f t="shared" si="1891"/>
        <v/>
      </c>
      <c r="S394" s="46" t="str">
        <f t="shared" si="1892"/>
        <v/>
      </c>
      <c r="T394" s="37"/>
      <c r="U394" s="29"/>
      <c r="V394" s="47"/>
      <c r="W394" s="67"/>
      <c r="X394" s="45" t="str">
        <f t="shared" si="1931"/>
        <v/>
      </c>
      <c r="Y394" s="45"/>
      <c r="Z394" s="45"/>
      <c r="AA394" s="45"/>
      <c r="AB394" s="45" t="str">
        <f t="shared" si="1932"/>
        <v/>
      </c>
      <c r="AC394" s="45"/>
      <c r="AD394" s="45"/>
      <c r="AE394" s="45"/>
      <c r="AF394" s="45" t="str">
        <f t="shared" si="1893"/>
        <v/>
      </c>
      <c r="AG394" s="46" t="str">
        <f t="shared" si="1894"/>
        <v/>
      </c>
      <c r="AH394" s="37"/>
      <c r="AI394" s="29"/>
      <c r="AJ394" s="47"/>
      <c r="AK394" s="45"/>
      <c r="AL394" s="45" t="str">
        <f t="shared" si="1933"/>
        <v/>
      </c>
      <c r="AM394" s="45"/>
      <c r="AN394" s="45" t="str">
        <f t="shared" si="1934"/>
        <v/>
      </c>
      <c r="AO394" s="45"/>
      <c r="AP394" s="45" t="str">
        <f t="shared" si="1935"/>
        <v/>
      </c>
      <c r="AQ394" s="45"/>
      <c r="AR394" s="45"/>
      <c r="AS394" s="45"/>
      <c r="AT394" s="45" t="str">
        <f t="shared" si="1895"/>
        <v/>
      </c>
      <c r="AU394" s="46" t="str">
        <f t="shared" si="1896"/>
        <v/>
      </c>
      <c r="AV394" s="37"/>
      <c r="AW394" s="29"/>
      <c r="AX394" s="47"/>
      <c r="AY394" s="45"/>
      <c r="AZ394" s="45" t="str">
        <f t="shared" si="1936"/>
        <v/>
      </c>
      <c r="BA394" s="45"/>
      <c r="BB394" s="45" t="str">
        <f t="shared" si="1937"/>
        <v/>
      </c>
      <c r="BC394" s="45"/>
      <c r="BD394" s="45" t="str">
        <f t="shared" si="1938"/>
        <v/>
      </c>
      <c r="BE394" s="45"/>
      <c r="BF394" s="45"/>
      <c r="BG394" s="45"/>
      <c r="BH394" s="45" t="str">
        <f t="shared" si="1897"/>
        <v/>
      </c>
      <c r="BI394" s="46" t="str">
        <f t="shared" si="1898"/>
        <v/>
      </c>
      <c r="BJ394" s="37"/>
      <c r="BK394" s="29"/>
      <c r="BL394" s="75"/>
      <c r="BM394" s="76">
        <v>2171</v>
      </c>
      <c r="BN394" s="76">
        <f t="shared" si="1826"/>
        <v>9</v>
      </c>
      <c r="BO394" s="76">
        <v>11</v>
      </c>
      <c r="BP394" s="76">
        <f t="shared" si="1827"/>
        <v>1</v>
      </c>
      <c r="BQ394" s="76">
        <v>15</v>
      </c>
      <c r="BR394" s="76">
        <f t="shared" si="1828"/>
        <v>1</v>
      </c>
      <c r="BS394" s="76"/>
      <c r="BT394" s="78" t="str">
        <f t="shared" si="1922"/>
        <v>ラブブキーホルダー大きめ</v>
      </c>
      <c r="BU394" s="79">
        <f t="shared" si="1939"/>
        <v>400</v>
      </c>
      <c r="BV394" s="76">
        <f t="shared" si="1831"/>
        <v>400</v>
      </c>
      <c r="BW394" s="80">
        <f t="shared" si="1832"/>
        <v>0.44444444444444442</v>
      </c>
      <c r="BX394" s="37"/>
      <c r="BY394" s="57"/>
      <c r="BZ394" s="75"/>
      <c r="CA394" s="76">
        <v>7122</v>
      </c>
      <c r="CB394" s="76">
        <f t="shared" si="1833"/>
        <v>19</v>
      </c>
      <c r="CC394" s="76">
        <v>399</v>
      </c>
      <c r="CD394" s="76">
        <f t="shared" si="1834"/>
        <v>1</v>
      </c>
      <c r="CE394" s="76">
        <v>68</v>
      </c>
      <c r="CF394" s="76">
        <f t="shared" si="1835"/>
        <v>2</v>
      </c>
      <c r="CG394" s="76"/>
      <c r="CH394" s="78" t="str">
        <f t="shared" si="1923"/>
        <v>アングリーキーホルダー</v>
      </c>
      <c r="CI394" s="79">
        <f t="shared" si="1940"/>
        <v>198</v>
      </c>
      <c r="CJ394" s="76">
        <f t="shared" si="1836"/>
        <v>396</v>
      </c>
      <c r="CK394" s="80">
        <f t="shared" si="1837"/>
        <v>0.20842105263157895</v>
      </c>
      <c r="CL394" s="37"/>
      <c r="CM394" s="29"/>
      <c r="CN394" s="75"/>
      <c r="CO394" s="76">
        <v>2634</v>
      </c>
      <c r="CP394" s="180">
        <f t="shared" si="1838"/>
        <v>3</v>
      </c>
      <c r="CQ394" s="76">
        <v>108</v>
      </c>
      <c r="CR394" s="76">
        <f t="shared" si="1839"/>
        <v>0</v>
      </c>
      <c r="CS394" s="76">
        <v>84</v>
      </c>
      <c r="CT394" s="76">
        <f t="shared" si="1840"/>
        <v>0</v>
      </c>
      <c r="CU394" s="76"/>
      <c r="CV394" s="78" t="str">
        <f t="shared" si="1941"/>
        <v>AIラバーキーホルダー</v>
      </c>
      <c r="CW394" s="79">
        <f t="shared" si="1942"/>
        <v>198</v>
      </c>
      <c r="CX394" s="76">
        <f t="shared" si="1843"/>
        <v>0</v>
      </c>
      <c r="CY394" s="80">
        <f t="shared" si="1844"/>
        <v>0</v>
      </c>
      <c r="CZ394" s="37"/>
      <c r="DA394" s="29"/>
      <c r="DB394" s="47"/>
      <c r="DC394" s="67"/>
      <c r="DD394" s="45" t="str">
        <f t="shared" si="1943"/>
        <v/>
      </c>
      <c r="DE394" s="45"/>
      <c r="DF394" s="45"/>
      <c r="DG394" s="45"/>
      <c r="DH394" s="45" t="str">
        <f t="shared" si="1944"/>
        <v/>
      </c>
      <c r="DI394" s="45"/>
      <c r="DJ394" s="45"/>
      <c r="DK394" s="45"/>
      <c r="DL394" s="45" t="str">
        <f t="shared" si="1899"/>
        <v/>
      </c>
      <c r="DM394" s="46" t="str">
        <f t="shared" si="1900"/>
        <v/>
      </c>
      <c r="DN394" s="37"/>
      <c r="DO394" s="29"/>
      <c r="DP394" s="47"/>
      <c r="DQ394" s="45"/>
      <c r="DR394" s="45" t="str">
        <f t="shared" si="1945"/>
        <v/>
      </c>
      <c r="DS394" s="45"/>
      <c r="DT394" s="45" t="str">
        <f t="shared" si="1946"/>
        <v/>
      </c>
      <c r="DU394" s="45"/>
      <c r="DV394" s="45" t="str">
        <f t="shared" si="1947"/>
        <v/>
      </c>
      <c r="DW394" s="45"/>
      <c r="DX394" s="45"/>
      <c r="DY394" s="45"/>
      <c r="DZ394" s="45" t="str">
        <f t="shared" si="1901"/>
        <v/>
      </c>
      <c r="EA394" s="46" t="str">
        <f t="shared" si="1902"/>
        <v/>
      </c>
      <c r="EB394" s="37"/>
      <c r="ED394" s="47"/>
      <c r="EE394" s="67"/>
      <c r="EF394" s="45" t="str">
        <f t="shared" si="1948"/>
        <v/>
      </c>
      <c r="EG394" s="45"/>
      <c r="EH394" s="45"/>
      <c r="EI394" s="45"/>
      <c r="EJ394" s="45" t="str">
        <f t="shared" si="1949"/>
        <v/>
      </c>
      <c r="EK394" s="45"/>
      <c r="EL394" s="45"/>
      <c r="EM394" s="45"/>
      <c r="EN394" s="45" t="str">
        <f t="shared" si="1903"/>
        <v/>
      </c>
      <c r="EO394" s="46" t="str">
        <f t="shared" si="1904"/>
        <v/>
      </c>
      <c r="EP394" s="37"/>
      <c r="ER394" s="47"/>
      <c r="ES394" s="67"/>
      <c r="ET394" s="45" t="str">
        <f t="shared" si="1950"/>
        <v/>
      </c>
      <c r="EU394" s="45"/>
      <c r="EV394" s="45"/>
      <c r="EW394" s="45"/>
      <c r="EX394" s="45" t="str">
        <f t="shared" si="1951"/>
        <v/>
      </c>
      <c r="EY394" s="45"/>
      <c r="EZ394" s="45"/>
      <c r="FA394" s="45"/>
      <c r="FB394" s="45" t="str">
        <f t="shared" si="1905"/>
        <v/>
      </c>
      <c r="FC394" s="46" t="str">
        <f t="shared" si="1906"/>
        <v/>
      </c>
      <c r="FD394" s="37"/>
      <c r="FF394" s="47"/>
      <c r="FG394" s="67"/>
      <c r="FH394" s="45" t="str">
        <f t="shared" si="1952"/>
        <v/>
      </c>
      <c r="FI394" s="45"/>
      <c r="FJ394" s="45"/>
      <c r="FK394" s="45"/>
      <c r="FL394" s="45" t="str">
        <f t="shared" si="1953"/>
        <v/>
      </c>
      <c r="FM394" s="45"/>
      <c r="FN394" s="45"/>
      <c r="FO394" s="45"/>
      <c r="FP394" s="45" t="str">
        <f t="shared" si="1907"/>
        <v/>
      </c>
      <c r="FQ394" s="46" t="str">
        <f t="shared" si="1908"/>
        <v/>
      </c>
      <c r="FR394" s="37"/>
      <c r="FS394" s="29"/>
      <c r="FT394" s="47"/>
      <c r="FU394" s="67"/>
      <c r="FV394" s="45" t="str">
        <f t="shared" si="1954"/>
        <v/>
      </c>
      <c r="FW394" s="45"/>
      <c r="FX394" s="45"/>
      <c r="FY394" s="45"/>
      <c r="FZ394" s="45" t="str">
        <f t="shared" si="1955"/>
        <v/>
      </c>
      <c r="GA394" s="45"/>
      <c r="GB394" s="45"/>
      <c r="GC394" s="45"/>
      <c r="GD394" s="45" t="str">
        <f t="shared" si="1909"/>
        <v/>
      </c>
      <c r="GE394" s="46" t="str">
        <f t="shared" si="1910"/>
        <v/>
      </c>
      <c r="GF394" s="37"/>
      <c r="GH394" s="47"/>
      <c r="GI394" s="67"/>
      <c r="GJ394" s="45" t="str">
        <f t="shared" si="1956"/>
        <v/>
      </c>
      <c r="GK394" s="45"/>
      <c r="GL394" s="45"/>
      <c r="GM394" s="45"/>
      <c r="GN394" s="45" t="str">
        <f t="shared" si="1957"/>
        <v/>
      </c>
      <c r="GO394" s="45"/>
      <c r="GP394" s="45"/>
      <c r="GQ394" s="45"/>
      <c r="GR394" s="45" t="str">
        <f t="shared" si="1911"/>
        <v/>
      </c>
      <c r="GS394" s="46" t="str">
        <f t="shared" si="1912"/>
        <v/>
      </c>
      <c r="GT394" s="37"/>
      <c r="GU394" s="61"/>
      <c r="GV394" s="75"/>
      <c r="GW394" s="84"/>
      <c r="GX394" s="76"/>
      <c r="GY394" s="76" t="str">
        <f t="shared" si="1845"/>
        <v/>
      </c>
      <c r="GZ394" s="76"/>
      <c r="HA394" s="76" t="str">
        <f t="shared" si="1846"/>
        <v/>
      </c>
      <c r="HB394" s="76">
        <v>0</v>
      </c>
      <c r="HC394" s="76">
        <f t="shared" si="1847"/>
        <v>3</v>
      </c>
      <c r="HD394" s="76"/>
      <c r="HE394" s="78" t="str">
        <f>IF(GX392="","",HE390)</f>
        <v>ボンボンドロップシール</v>
      </c>
      <c r="HF394" s="79">
        <f>IF(GX391="","",HF390)</f>
        <v>2000</v>
      </c>
      <c r="HG394" s="76">
        <f t="shared" si="1848"/>
        <v>6000</v>
      </c>
      <c r="HH394" s="80">
        <f>IF(HC394="","",HG394/(GY392*100))</f>
        <v>0.14888337468982629</v>
      </c>
      <c r="HI394" s="37"/>
      <c r="HK394" s="75"/>
      <c r="HL394" s="76">
        <v>1087</v>
      </c>
      <c r="HM394" s="76">
        <f t="shared" si="1849"/>
        <v>56</v>
      </c>
      <c r="HN394" s="76">
        <v>28</v>
      </c>
      <c r="HO394" s="76">
        <f t="shared" si="1850"/>
        <v>1</v>
      </c>
      <c r="HP394" s="76">
        <v>16</v>
      </c>
      <c r="HQ394" s="76">
        <f t="shared" si="1851"/>
        <v>0</v>
      </c>
      <c r="HR394" s="76"/>
      <c r="HS394" s="78" t="str">
        <f t="shared" si="1924"/>
        <v>ゲーム機イヤホン</v>
      </c>
      <c r="HT394" s="79">
        <f t="shared" si="1969"/>
        <v>1100</v>
      </c>
      <c r="HU394" s="76">
        <f t="shared" si="1854"/>
        <v>0</v>
      </c>
      <c r="HV394" s="80">
        <f t="shared" si="1855"/>
        <v>0</v>
      </c>
      <c r="HW394" s="37"/>
      <c r="HX394" s="360"/>
      <c r="HY394" s="75"/>
      <c r="HZ394" s="76">
        <v>7769</v>
      </c>
      <c r="IA394" s="76">
        <f t="shared" si="1856"/>
        <v>45</v>
      </c>
      <c r="IB394" s="76">
        <v>313</v>
      </c>
      <c r="IC394" s="76">
        <f t="shared" si="1857"/>
        <v>0</v>
      </c>
      <c r="ID394" s="76">
        <v>9</v>
      </c>
      <c r="IE394" s="76">
        <f t="shared" si="1858"/>
        <v>0</v>
      </c>
      <c r="IF394" s="76"/>
      <c r="IG394" s="78" t="str">
        <f t="shared" si="1925"/>
        <v>雪見だいふくイヤホン</v>
      </c>
      <c r="IH394" s="79">
        <f t="shared" si="1958"/>
        <v>1100</v>
      </c>
      <c r="II394" s="76">
        <f t="shared" si="1860"/>
        <v>0</v>
      </c>
      <c r="IJ394" s="80">
        <f t="shared" si="1861"/>
        <v>0</v>
      </c>
      <c r="IK394" s="37"/>
      <c r="IL394" s="29"/>
      <c r="IM394" s="75"/>
      <c r="IN394" s="76">
        <v>6489</v>
      </c>
      <c r="IO394" s="76">
        <f t="shared" si="1862"/>
        <v>16</v>
      </c>
      <c r="IP394" s="76">
        <v>270</v>
      </c>
      <c r="IQ394" s="76">
        <f t="shared" si="1863"/>
        <v>1</v>
      </c>
      <c r="IR394" s="76">
        <v>13</v>
      </c>
      <c r="IS394" s="76">
        <f t="shared" si="1864"/>
        <v>0</v>
      </c>
      <c r="IT394" s="76"/>
      <c r="IU394" s="78" t="str">
        <f t="shared" si="1926"/>
        <v>サンリオケープポーチ</v>
      </c>
      <c r="IV394" s="79">
        <f t="shared" si="1970"/>
        <v>880</v>
      </c>
      <c r="IW394" s="76">
        <f t="shared" si="1867"/>
        <v>0</v>
      </c>
      <c r="IX394" s="80">
        <f t="shared" si="1868"/>
        <v>0</v>
      </c>
      <c r="IY394" s="37"/>
      <c r="IZ394" s="61"/>
      <c r="JA394" s="75"/>
      <c r="JB394" s="76">
        <v>601</v>
      </c>
      <c r="JC394" s="76">
        <f t="shared" si="1869"/>
        <v>61</v>
      </c>
      <c r="JD394" s="76">
        <v>239</v>
      </c>
      <c r="JE394" s="76">
        <f t="shared" si="1870"/>
        <v>1</v>
      </c>
      <c r="JF394" s="76">
        <v>51</v>
      </c>
      <c r="JG394" s="76">
        <f t="shared" si="1871"/>
        <v>1</v>
      </c>
      <c r="JH394" s="76"/>
      <c r="JI394" s="78" t="str">
        <f t="shared" si="1927"/>
        <v>ゲームアーク</v>
      </c>
      <c r="JJ394" s="79">
        <f t="shared" si="1959"/>
        <v>500</v>
      </c>
      <c r="JK394" s="76">
        <f t="shared" si="1874"/>
        <v>500</v>
      </c>
      <c r="JL394" s="80">
        <f t="shared" si="1875"/>
        <v>8.1967213114754092E-2</v>
      </c>
      <c r="JM394" s="37"/>
      <c r="JN394" s="29"/>
      <c r="JO394" s="75"/>
      <c r="JP394" s="76">
        <v>5382</v>
      </c>
      <c r="JQ394" s="76">
        <f t="shared" si="1876"/>
        <v>31</v>
      </c>
      <c r="JR394" s="76">
        <v>219</v>
      </c>
      <c r="JS394" s="76">
        <f t="shared" si="1877"/>
        <v>0</v>
      </c>
      <c r="JT394" s="76">
        <v>11</v>
      </c>
      <c r="JU394" s="76">
        <f t="shared" si="1878"/>
        <v>0</v>
      </c>
      <c r="JV394" s="76"/>
      <c r="JW394" s="78" t="s">
        <v>801</v>
      </c>
      <c r="JX394" s="79">
        <v>660</v>
      </c>
      <c r="JY394" s="76">
        <f t="shared" si="1881"/>
        <v>0</v>
      </c>
      <c r="JZ394" s="80">
        <f t="shared" si="1882"/>
        <v>0</v>
      </c>
      <c r="KA394" s="37"/>
      <c r="KB394" s="51"/>
      <c r="KC394" s="75"/>
      <c r="KD394" s="76">
        <v>14849</v>
      </c>
      <c r="KE394" s="76">
        <f>IF(KD394="","",KD394-KD390)</f>
        <v>22</v>
      </c>
      <c r="KF394" s="76">
        <v>753</v>
      </c>
      <c r="KG394" s="76">
        <f>IF(KF394="","",KF394-KF390)</f>
        <v>1</v>
      </c>
      <c r="KH394" s="76">
        <v>124</v>
      </c>
      <c r="KI394" s="76">
        <f>IF(KH394="","",KH390+KJ390-KH394)</f>
        <v>1</v>
      </c>
      <c r="KJ394" s="76">
        <v>0</v>
      </c>
      <c r="KK394" s="78" t="str">
        <f>IF(KD394="","",KK390)</f>
        <v>ＡＩモンスターラバー</v>
      </c>
      <c r="KL394" s="79">
        <f>IF(KE394="","",KL390)</f>
        <v>198</v>
      </c>
      <c r="KM394" s="76">
        <f>IF(KH394="","",KI394*KL394)</f>
        <v>198</v>
      </c>
      <c r="KN394" s="80">
        <f>IF(KI394="","",KM394/(KE394*100))</f>
        <v>0.09</v>
      </c>
      <c r="KO394" s="37"/>
      <c r="KP394" s="29"/>
      <c r="KQ394" s="75"/>
      <c r="KR394" s="76">
        <v>2575</v>
      </c>
      <c r="KS394" s="76">
        <f>IF(KR394="","",KR394-KR390)</f>
        <v>17</v>
      </c>
      <c r="KT394" s="76">
        <v>34</v>
      </c>
      <c r="KU394" s="76">
        <f>IF(KT394="","",KT394-KT390)</f>
        <v>1</v>
      </c>
      <c r="KV394" s="76">
        <v>5</v>
      </c>
      <c r="KW394" s="76">
        <f>IF(KV394="","",KV390+KX390-KV394)</f>
        <v>2</v>
      </c>
      <c r="KX394" s="76">
        <v>3</v>
      </c>
      <c r="KY394" s="78" t="str">
        <f>IF(KR394="","",KY390)</f>
        <v>AIモンスターマスコット</v>
      </c>
      <c r="KZ394" s="79">
        <f>IF(KS394="","",KZ390)</f>
        <v>286</v>
      </c>
      <c r="LA394" s="76">
        <f>IF(KV394="","",KW394*KZ394)</f>
        <v>572</v>
      </c>
      <c r="LB394" s="80">
        <f>IF(KW394="","",LA394/(KS394*100))</f>
        <v>0.33647058823529413</v>
      </c>
      <c r="LC394" s="37"/>
      <c r="LD394" s="29"/>
      <c r="LE394" s="47"/>
      <c r="LF394" s="45"/>
      <c r="LG394" s="45"/>
      <c r="LH394" s="45">
        <v>530</v>
      </c>
      <c r="LI394" s="45">
        <f t="shared" si="1885"/>
        <v>0</v>
      </c>
      <c r="LJ394" s="43">
        <v>2</v>
      </c>
      <c r="LK394" s="45">
        <f t="shared" si="1886"/>
        <v>0</v>
      </c>
      <c r="LL394" s="45"/>
      <c r="LM394" s="73" t="str">
        <f>IF(LF393="","",LM391)</f>
        <v>アンパンティッシュカバー、アンパンぬいぐるみ</v>
      </c>
      <c r="LN394" s="67">
        <f>IF(LG393="","",LN391)</f>
        <v>1000</v>
      </c>
      <c r="LO394" s="45">
        <f t="shared" si="1825"/>
        <v>0</v>
      </c>
      <c r="LP394" s="46"/>
      <c r="LQ394" s="37"/>
      <c r="LR394" s="29"/>
      <c r="LS394" s="47"/>
      <c r="LT394" s="67"/>
      <c r="LU394" s="45" t="str">
        <f t="shared" si="1961"/>
        <v/>
      </c>
      <c r="LV394" s="45"/>
      <c r="LW394" s="45"/>
      <c r="LX394" s="45"/>
      <c r="LY394" s="45" t="str">
        <f t="shared" si="1962"/>
        <v/>
      </c>
      <c r="LZ394" s="45"/>
      <c r="MA394" s="45"/>
      <c r="MB394" s="45"/>
      <c r="MC394" s="45" t="str">
        <f t="shared" si="1913"/>
        <v/>
      </c>
      <c r="MD394" s="46" t="str">
        <f t="shared" si="1914"/>
        <v/>
      </c>
      <c r="ME394" s="37"/>
      <c r="MF394" s="29"/>
      <c r="MG394" s="47"/>
      <c r="MH394" s="67"/>
      <c r="MI394" s="45" t="str">
        <f t="shared" si="1963"/>
        <v/>
      </c>
      <c r="MJ394" s="45"/>
      <c r="MK394" s="45"/>
      <c r="ML394" s="45"/>
      <c r="MM394" s="45" t="str">
        <f t="shared" si="1964"/>
        <v/>
      </c>
      <c r="MN394" s="45"/>
      <c r="MO394" s="45"/>
      <c r="MP394" s="45"/>
      <c r="MQ394" s="45" t="str">
        <f t="shared" si="1915"/>
        <v/>
      </c>
      <c r="MR394" s="46" t="str">
        <f t="shared" si="1916"/>
        <v/>
      </c>
      <c r="MS394" s="37"/>
      <c r="MT394" s="29"/>
      <c r="MU394" s="47"/>
      <c r="MV394" s="67"/>
      <c r="MW394" s="45" t="str">
        <f t="shared" si="1965"/>
        <v/>
      </c>
      <c r="MX394" s="45"/>
      <c r="MY394" s="45"/>
      <c r="MZ394" s="45"/>
      <c r="NA394" s="45" t="str">
        <f t="shared" si="1966"/>
        <v/>
      </c>
      <c r="NB394" s="45"/>
      <c r="NC394" s="45"/>
      <c r="ND394" s="45"/>
      <c r="NE394" s="45" t="str">
        <f t="shared" si="1917"/>
        <v/>
      </c>
      <c r="NF394" s="46" t="str">
        <f t="shared" si="1918"/>
        <v/>
      </c>
      <c r="NG394" s="37"/>
      <c r="NH394" s="29"/>
      <c r="NI394" s="47"/>
      <c r="NJ394" s="67"/>
      <c r="NK394" s="45" t="str">
        <f t="shared" si="1967"/>
        <v/>
      </c>
      <c r="NL394" s="45"/>
      <c r="NM394" s="45"/>
      <c r="NN394" s="45"/>
      <c r="NO394" s="45" t="str">
        <f t="shared" si="1968"/>
        <v/>
      </c>
      <c r="NP394" s="45"/>
      <c r="NQ394" s="45"/>
      <c r="NR394" s="45"/>
      <c r="NS394" s="45" t="str">
        <f t="shared" si="1919"/>
        <v/>
      </c>
      <c r="NT394" s="46" t="str">
        <f t="shared" si="1920"/>
        <v/>
      </c>
      <c r="NU394" s="37"/>
    </row>
    <row r="395" spans="1:385" ht="15" customHeight="1" thickTop="1" thickBot="1" x14ac:dyDescent="0.3">
      <c r="A395" s="38"/>
      <c r="B395" s="39"/>
      <c r="C395" s="40"/>
      <c r="D395" s="40"/>
      <c r="E395" s="41"/>
      <c r="F395" s="41"/>
      <c r="G395" s="40"/>
      <c r="H395" s="42"/>
      <c r="I395" s="45"/>
      <c r="J395" s="45" t="str">
        <f t="shared" si="1929"/>
        <v/>
      </c>
      <c r="K395" s="45"/>
      <c r="L395" s="45"/>
      <c r="M395" s="45"/>
      <c r="N395" s="45" t="str">
        <f t="shared" si="1930"/>
        <v/>
      </c>
      <c r="O395" s="45"/>
      <c r="P395" s="45"/>
      <c r="Q395" s="45"/>
      <c r="R395" s="45" t="str">
        <f t="shared" si="1891"/>
        <v/>
      </c>
      <c r="S395" s="46" t="str">
        <f t="shared" si="1892"/>
        <v/>
      </c>
      <c r="T395" s="37"/>
      <c r="U395" s="29"/>
      <c r="V395" s="47"/>
      <c r="W395" s="67"/>
      <c r="X395" s="45" t="str">
        <f t="shared" si="1931"/>
        <v/>
      </c>
      <c r="Y395" s="45"/>
      <c r="Z395" s="45"/>
      <c r="AA395" s="45"/>
      <c r="AB395" s="45" t="str">
        <f t="shared" si="1932"/>
        <v/>
      </c>
      <c r="AC395" s="45"/>
      <c r="AD395" s="45"/>
      <c r="AE395" s="45"/>
      <c r="AF395" s="45" t="str">
        <f t="shared" si="1893"/>
        <v/>
      </c>
      <c r="AG395" s="46" t="str">
        <f t="shared" si="1894"/>
        <v/>
      </c>
      <c r="AH395" s="37"/>
      <c r="AI395" s="29"/>
      <c r="AJ395" s="47"/>
      <c r="AK395" s="45"/>
      <c r="AL395" s="45" t="str">
        <f t="shared" si="1933"/>
        <v/>
      </c>
      <c r="AM395" s="45"/>
      <c r="AN395" s="45" t="str">
        <f t="shared" si="1934"/>
        <v/>
      </c>
      <c r="AO395" s="45"/>
      <c r="AP395" s="45" t="str">
        <f t="shared" si="1935"/>
        <v/>
      </c>
      <c r="AQ395" s="45"/>
      <c r="AR395" s="45"/>
      <c r="AS395" s="45"/>
      <c r="AT395" s="45" t="str">
        <f t="shared" si="1895"/>
        <v/>
      </c>
      <c r="AU395" s="46" t="str">
        <f t="shared" si="1896"/>
        <v/>
      </c>
      <c r="AV395" s="37"/>
      <c r="AW395" s="29"/>
      <c r="AX395" s="47"/>
      <c r="AY395" s="45"/>
      <c r="AZ395" s="45" t="str">
        <f t="shared" si="1936"/>
        <v/>
      </c>
      <c r="BA395" s="45"/>
      <c r="BB395" s="45" t="str">
        <f t="shared" si="1937"/>
        <v/>
      </c>
      <c r="BC395" s="45"/>
      <c r="BD395" s="45" t="str">
        <f t="shared" si="1938"/>
        <v/>
      </c>
      <c r="BE395" s="45"/>
      <c r="BF395" s="45"/>
      <c r="BG395" s="45"/>
      <c r="BH395" s="45" t="str">
        <f t="shared" si="1897"/>
        <v/>
      </c>
      <c r="BI395" s="46" t="str">
        <f t="shared" si="1898"/>
        <v/>
      </c>
      <c r="BJ395" s="37"/>
      <c r="BK395" s="29"/>
      <c r="BL395" s="52">
        <f>IF($A371="","",$A371)</f>
        <v>46030</v>
      </c>
      <c r="BM395" s="45">
        <v>1861</v>
      </c>
      <c r="BN395" s="43">
        <f t="shared" si="1826"/>
        <v>47</v>
      </c>
      <c r="BO395" s="45">
        <v>27</v>
      </c>
      <c r="BP395" s="87">
        <f t="shared" si="1827"/>
        <v>1</v>
      </c>
      <c r="BQ395" s="99">
        <v>27</v>
      </c>
      <c r="BR395" s="43">
        <f t="shared" si="1828"/>
        <v>1</v>
      </c>
      <c r="BS395" s="43">
        <v>0</v>
      </c>
      <c r="BT395" s="44" t="str">
        <f t="shared" si="1922"/>
        <v>ゲーム機柄イヤホン</v>
      </c>
      <c r="BU395" s="48">
        <f t="shared" si="1939"/>
        <v>1100</v>
      </c>
      <c r="BV395" s="45">
        <f t="shared" si="1831"/>
        <v>1100</v>
      </c>
      <c r="BW395" s="89">
        <f t="shared" si="1832"/>
        <v>0.23404255319148937</v>
      </c>
      <c r="BX395" s="37"/>
      <c r="BY395" s="57"/>
      <c r="BZ395" s="52">
        <f>IF($A371="","",$A371)</f>
        <v>46030</v>
      </c>
      <c r="CA395" s="45">
        <v>8237</v>
      </c>
      <c r="CB395" s="43">
        <f t="shared" si="1833"/>
        <v>27</v>
      </c>
      <c r="CC395" s="45">
        <v>288</v>
      </c>
      <c r="CD395" s="87">
        <f t="shared" si="1834"/>
        <v>1</v>
      </c>
      <c r="CE395" s="99">
        <v>23</v>
      </c>
      <c r="CF395" s="43">
        <f t="shared" si="1835"/>
        <v>2</v>
      </c>
      <c r="CG395" s="43">
        <v>0</v>
      </c>
      <c r="CH395" s="44" t="str">
        <f t="shared" si="1923"/>
        <v>クーリッシュイヤホン</v>
      </c>
      <c r="CI395" s="48">
        <f t="shared" si="1940"/>
        <v>1100</v>
      </c>
      <c r="CJ395" s="45">
        <f t="shared" si="1836"/>
        <v>2200</v>
      </c>
      <c r="CK395" s="89">
        <f t="shared" si="1837"/>
        <v>0.81481481481481477</v>
      </c>
      <c r="CL395" s="37"/>
      <c r="CM395" s="29"/>
      <c r="CN395" s="52">
        <f>IF($A371="","",$A371)</f>
        <v>46030</v>
      </c>
      <c r="CO395" s="45">
        <v>2502</v>
      </c>
      <c r="CP395" s="58">
        <f t="shared" si="1838"/>
        <v>15</v>
      </c>
      <c r="CQ395" s="45">
        <v>80</v>
      </c>
      <c r="CR395" s="87">
        <f t="shared" si="1839"/>
        <v>0</v>
      </c>
      <c r="CS395" s="99">
        <v>11</v>
      </c>
      <c r="CT395" s="43">
        <f t="shared" si="1840"/>
        <v>0</v>
      </c>
      <c r="CU395" s="43">
        <v>0</v>
      </c>
      <c r="CV395" s="44" t="str">
        <f t="shared" si="1941"/>
        <v>サンリオヒョウ柄キーケース</v>
      </c>
      <c r="CW395" s="48">
        <f t="shared" si="1942"/>
        <v>700</v>
      </c>
      <c r="CX395" s="45">
        <f t="shared" si="1843"/>
        <v>0</v>
      </c>
      <c r="CY395" s="89">
        <f t="shared" si="1844"/>
        <v>0</v>
      </c>
      <c r="CZ395" s="37"/>
      <c r="DA395" s="29"/>
      <c r="DB395" s="47"/>
      <c r="DC395" s="67"/>
      <c r="DD395" s="45" t="str">
        <f t="shared" si="1943"/>
        <v/>
      </c>
      <c r="DE395" s="45"/>
      <c r="DF395" s="45"/>
      <c r="DG395" s="45"/>
      <c r="DH395" s="45" t="str">
        <f t="shared" si="1944"/>
        <v/>
      </c>
      <c r="DI395" s="45"/>
      <c r="DJ395" s="45"/>
      <c r="DK395" s="45"/>
      <c r="DL395" s="45" t="str">
        <f t="shared" si="1899"/>
        <v/>
      </c>
      <c r="DM395" s="46" t="str">
        <f t="shared" si="1900"/>
        <v/>
      </c>
      <c r="DN395" s="37"/>
      <c r="DO395" s="29"/>
      <c r="DP395" s="47"/>
      <c r="DQ395" s="45"/>
      <c r="DR395" s="45" t="str">
        <f t="shared" si="1945"/>
        <v/>
      </c>
      <c r="DS395" s="45"/>
      <c r="DT395" s="45" t="str">
        <f t="shared" si="1946"/>
        <v/>
      </c>
      <c r="DU395" s="45"/>
      <c r="DV395" s="45" t="str">
        <f t="shared" si="1947"/>
        <v/>
      </c>
      <c r="DW395" s="45"/>
      <c r="DX395" s="45"/>
      <c r="DY395" s="45"/>
      <c r="DZ395" s="45" t="str">
        <f t="shared" si="1901"/>
        <v/>
      </c>
      <c r="EA395" s="46" t="str">
        <f t="shared" si="1902"/>
        <v/>
      </c>
      <c r="EB395" s="37"/>
      <c r="ED395" s="47"/>
      <c r="EE395" s="67"/>
      <c r="EF395" s="45" t="str">
        <f t="shared" si="1948"/>
        <v/>
      </c>
      <c r="EG395" s="45"/>
      <c r="EH395" s="45"/>
      <c r="EI395" s="45"/>
      <c r="EJ395" s="45" t="str">
        <f t="shared" si="1949"/>
        <v/>
      </c>
      <c r="EK395" s="45"/>
      <c r="EL395" s="45"/>
      <c r="EM395" s="45"/>
      <c r="EN395" s="45" t="str">
        <f t="shared" si="1903"/>
        <v/>
      </c>
      <c r="EO395" s="46" t="str">
        <f t="shared" si="1904"/>
        <v/>
      </c>
      <c r="EP395" s="37"/>
      <c r="ER395" s="47"/>
      <c r="ES395" s="67"/>
      <c r="ET395" s="45" t="str">
        <f t="shared" si="1950"/>
        <v/>
      </c>
      <c r="EU395" s="45"/>
      <c r="EV395" s="45"/>
      <c r="EW395" s="45"/>
      <c r="EX395" s="45" t="str">
        <f t="shared" si="1951"/>
        <v/>
      </c>
      <c r="EY395" s="45"/>
      <c r="EZ395" s="45"/>
      <c r="FA395" s="45"/>
      <c r="FB395" s="45" t="str">
        <f t="shared" si="1905"/>
        <v/>
      </c>
      <c r="FC395" s="46" t="str">
        <f t="shared" si="1906"/>
        <v/>
      </c>
      <c r="FD395" s="37"/>
      <c r="FF395" s="47"/>
      <c r="FG395" s="67"/>
      <c r="FH395" s="45" t="str">
        <f t="shared" si="1952"/>
        <v/>
      </c>
      <c r="FI395" s="45"/>
      <c r="FJ395" s="45"/>
      <c r="FK395" s="45"/>
      <c r="FL395" s="45" t="str">
        <f t="shared" si="1953"/>
        <v/>
      </c>
      <c r="FM395" s="45"/>
      <c r="FN395" s="45"/>
      <c r="FO395" s="45"/>
      <c r="FP395" s="45" t="str">
        <f t="shared" si="1907"/>
        <v/>
      </c>
      <c r="FQ395" s="46" t="str">
        <f t="shared" si="1908"/>
        <v/>
      </c>
      <c r="FR395" s="37"/>
      <c r="FS395" s="29"/>
      <c r="FT395" s="47"/>
      <c r="FU395" s="67"/>
      <c r="FV395" s="45" t="str">
        <f t="shared" si="1954"/>
        <v/>
      </c>
      <c r="FW395" s="45"/>
      <c r="FX395" s="45"/>
      <c r="FY395" s="45"/>
      <c r="FZ395" s="45" t="str">
        <f t="shared" si="1955"/>
        <v/>
      </c>
      <c r="GA395" s="45"/>
      <c r="GB395" s="45"/>
      <c r="GC395" s="45"/>
      <c r="GD395" s="45" t="str">
        <f t="shared" si="1909"/>
        <v/>
      </c>
      <c r="GE395" s="46" t="str">
        <f t="shared" si="1910"/>
        <v/>
      </c>
      <c r="GF395" s="37"/>
      <c r="GH395" s="47"/>
      <c r="GI395" s="67"/>
      <c r="GJ395" s="45" t="str">
        <f t="shared" si="1956"/>
        <v/>
      </c>
      <c r="GK395" s="45"/>
      <c r="GL395" s="45"/>
      <c r="GM395" s="45"/>
      <c r="GN395" s="45" t="str">
        <f t="shared" si="1957"/>
        <v/>
      </c>
      <c r="GO395" s="45"/>
      <c r="GP395" s="45"/>
      <c r="GQ395" s="45"/>
      <c r="GR395" s="45" t="str">
        <f t="shared" si="1911"/>
        <v/>
      </c>
      <c r="GS395" s="46" t="str">
        <f t="shared" si="1912"/>
        <v/>
      </c>
      <c r="GT395" s="37"/>
      <c r="GU395" s="61"/>
      <c r="GV395" s="52">
        <f>IF($A371="","",$A371)</f>
        <v>46030</v>
      </c>
      <c r="GW395" s="62"/>
      <c r="GX395" s="45">
        <v>31683</v>
      </c>
      <c r="GY395" s="43">
        <f t="shared" si="1845"/>
        <v>104</v>
      </c>
      <c r="GZ395" s="45"/>
      <c r="HA395" s="87" t="str">
        <f t="shared" si="1846"/>
        <v/>
      </c>
      <c r="HB395" s="99">
        <v>2</v>
      </c>
      <c r="HC395" s="43">
        <f t="shared" si="1847"/>
        <v>0</v>
      </c>
      <c r="HD395" s="43">
        <v>1</v>
      </c>
      <c r="HE395" s="44" t="str">
        <f>IF(GX395="","",HE391)</f>
        <v>ボンボンドロップシール</v>
      </c>
      <c r="HF395" s="48">
        <f>IF(GX395="","",HF391)</f>
        <v>2000</v>
      </c>
      <c r="HG395" s="45">
        <f t="shared" si="1848"/>
        <v>0</v>
      </c>
      <c r="HH395" s="89">
        <f>IF(HC395="","",HG395/(GY395*100))</f>
        <v>0</v>
      </c>
      <c r="HI395" s="37"/>
      <c r="HK395" s="52">
        <f>IF($A371="","",$A371)</f>
        <v>46030</v>
      </c>
      <c r="HL395" s="45">
        <v>1697</v>
      </c>
      <c r="HM395" s="43">
        <f t="shared" si="1849"/>
        <v>32</v>
      </c>
      <c r="HN395" s="45">
        <v>34</v>
      </c>
      <c r="HO395" s="87">
        <f t="shared" si="1850"/>
        <v>0</v>
      </c>
      <c r="HP395" s="99">
        <v>7</v>
      </c>
      <c r="HQ395" s="43">
        <f t="shared" si="1851"/>
        <v>1</v>
      </c>
      <c r="HR395" s="43">
        <v>2</v>
      </c>
      <c r="HS395" s="44" t="str">
        <f t="shared" si="1924"/>
        <v>キティボアバンスクリップ</v>
      </c>
      <c r="HT395" s="48">
        <f t="shared" si="1969"/>
        <v>1100</v>
      </c>
      <c r="HU395" s="45">
        <f t="shared" si="1854"/>
        <v>1100</v>
      </c>
      <c r="HV395" s="89">
        <f t="shared" si="1855"/>
        <v>0.34375</v>
      </c>
      <c r="HW395" s="37"/>
      <c r="HX395" s="360"/>
      <c r="HY395" s="52">
        <f>IF($A371="","",$A371)</f>
        <v>46030</v>
      </c>
      <c r="HZ395" s="45">
        <v>8631</v>
      </c>
      <c r="IA395" s="43">
        <f t="shared" si="1856"/>
        <v>76</v>
      </c>
      <c r="IB395" s="45">
        <v>346</v>
      </c>
      <c r="IC395" s="87">
        <f t="shared" si="1857"/>
        <v>0</v>
      </c>
      <c r="ID395" s="99">
        <v>15</v>
      </c>
      <c r="IE395" s="43">
        <f t="shared" si="1858"/>
        <v>0</v>
      </c>
      <c r="IF395" s="43">
        <v>4</v>
      </c>
      <c r="IG395" s="44" t="str">
        <f t="shared" si="1925"/>
        <v>ラブブキーホルダー大きめ</v>
      </c>
      <c r="IH395" s="48">
        <f t="shared" si="1958"/>
        <v>500</v>
      </c>
      <c r="II395" s="45">
        <f t="shared" si="1860"/>
        <v>0</v>
      </c>
      <c r="IJ395" s="89">
        <f t="shared" si="1861"/>
        <v>0</v>
      </c>
      <c r="IK395" s="37"/>
      <c r="IL395" s="29"/>
      <c r="IM395" s="52">
        <f>IF($A371="","",$A371)</f>
        <v>46030</v>
      </c>
      <c r="IN395" s="45">
        <v>6169</v>
      </c>
      <c r="IO395" s="43">
        <f t="shared" si="1862"/>
        <v>35</v>
      </c>
      <c r="IP395" s="45">
        <v>213</v>
      </c>
      <c r="IQ395" s="87">
        <f t="shared" si="1863"/>
        <v>3</v>
      </c>
      <c r="IR395" s="99">
        <v>37</v>
      </c>
      <c r="IS395" s="43">
        <f t="shared" si="1864"/>
        <v>3</v>
      </c>
      <c r="IT395" s="43">
        <v>0</v>
      </c>
      <c r="IU395" s="44" t="str">
        <f t="shared" si="1926"/>
        <v>電ブル</v>
      </c>
      <c r="IV395" s="48">
        <f t="shared" si="1970"/>
        <v>400</v>
      </c>
      <c r="IW395" s="45">
        <f t="shared" si="1867"/>
        <v>1200</v>
      </c>
      <c r="IX395" s="89">
        <f t="shared" si="1868"/>
        <v>0.34285714285714286</v>
      </c>
      <c r="IY395" s="37"/>
      <c r="IZ395" s="61"/>
      <c r="JA395" s="52">
        <f>IF($A371="","",$A371)</f>
        <v>46030</v>
      </c>
      <c r="JB395" s="45">
        <v>6542</v>
      </c>
      <c r="JC395" s="58">
        <f t="shared" si="1869"/>
        <v>18</v>
      </c>
      <c r="JD395" s="45">
        <v>222</v>
      </c>
      <c r="JE395" s="87">
        <f t="shared" si="1870"/>
        <v>0</v>
      </c>
      <c r="JF395" s="99">
        <v>15</v>
      </c>
      <c r="JG395" s="43">
        <f t="shared" si="1871"/>
        <v>0</v>
      </c>
      <c r="JH395" s="43">
        <v>0</v>
      </c>
      <c r="JI395" s="44" t="str">
        <f t="shared" si="1927"/>
        <v>サンリオ型押しケース</v>
      </c>
      <c r="JJ395" s="48">
        <f t="shared" si="1959"/>
        <v>1100</v>
      </c>
      <c r="JK395" s="45">
        <f t="shared" si="1874"/>
        <v>0</v>
      </c>
      <c r="JL395" s="89">
        <f t="shared" si="1875"/>
        <v>0</v>
      </c>
      <c r="JM395" s="37"/>
      <c r="JN395" s="29"/>
      <c r="JO395" s="52">
        <f>IF($A371="","",$A371)</f>
        <v>46030</v>
      </c>
      <c r="JP395" s="45">
        <v>4983</v>
      </c>
      <c r="JQ395" s="43">
        <f t="shared" si="1876"/>
        <v>68</v>
      </c>
      <c r="JR395" s="45">
        <v>290</v>
      </c>
      <c r="JS395" s="87">
        <f t="shared" si="1877"/>
        <v>3</v>
      </c>
      <c r="JT395" s="99">
        <v>7</v>
      </c>
      <c r="JU395" s="43">
        <f t="shared" si="1878"/>
        <v>1</v>
      </c>
      <c r="JV395" s="43">
        <v>0</v>
      </c>
      <c r="JW395" s="44" t="str">
        <f t="shared" si="1928"/>
        <v>キティボアバンスクリップ</v>
      </c>
      <c r="JX395" s="48">
        <f t="shared" si="1960"/>
        <v>1100</v>
      </c>
      <c r="JY395" s="45">
        <f t="shared" si="1881"/>
        <v>1100</v>
      </c>
      <c r="JZ395" s="89">
        <f t="shared" si="1882"/>
        <v>0.16176470588235295</v>
      </c>
      <c r="KA395" s="37"/>
      <c r="KB395" s="51"/>
      <c r="KC395" s="52">
        <f>IF($A371="","",$A371)</f>
        <v>46030</v>
      </c>
      <c r="KD395" s="45">
        <v>13870</v>
      </c>
      <c r="KE395" s="43">
        <f>IF(KD395="","",KD395-KD391)</f>
        <v>49</v>
      </c>
      <c r="KF395" s="45">
        <v>500</v>
      </c>
      <c r="KG395" s="87">
        <f>IF(KF395="","",KF395-KF391)</f>
        <v>0</v>
      </c>
      <c r="KH395" s="99">
        <v>13</v>
      </c>
      <c r="KI395" s="43">
        <f>IF(KH395="","",KH391+KJ391-KH395)</f>
        <v>0</v>
      </c>
      <c r="KJ395" s="43">
        <v>0</v>
      </c>
      <c r="KK395" s="44" t="str">
        <f>IF(KD395="","",KK391)</f>
        <v>サンリオ豹柄キーケース</v>
      </c>
      <c r="KL395" s="48">
        <f>IF(KE395="","",KL391)</f>
        <v>996</v>
      </c>
      <c r="KM395" s="45">
        <f>IF(KH395="","",KI395*KL395)</f>
        <v>0</v>
      </c>
      <c r="KN395" s="89">
        <f>IF(KI395="","",KM395/(KE395*100))</f>
        <v>0</v>
      </c>
      <c r="KO395" s="37"/>
      <c r="KP395" s="29"/>
      <c r="KQ395" s="52">
        <f>IF($A371="","",$A371)</f>
        <v>46030</v>
      </c>
      <c r="KR395" s="45">
        <v>2473</v>
      </c>
      <c r="KS395" s="43">
        <f>IF(KR395="","",KR395-KR391)</f>
        <v>45</v>
      </c>
      <c r="KT395" s="45">
        <v>47</v>
      </c>
      <c r="KU395" s="87">
        <f>IF(KT395="","",KT395-KT391)</f>
        <v>0</v>
      </c>
      <c r="KV395" s="99">
        <v>4</v>
      </c>
      <c r="KW395" s="43">
        <f>IF(KV395="","",KV391+KX391-KV395)</f>
        <v>6</v>
      </c>
      <c r="KX395" s="43">
        <v>6</v>
      </c>
      <c r="KY395" s="44" t="str">
        <f>IF(KR395="","",KY391)</f>
        <v>サンリオケープポーチ</v>
      </c>
      <c r="KZ395" s="48">
        <f>IF(KS395="","",KZ391)</f>
        <v>900</v>
      </c>
      <c r="LA395" s="45">
        <f>IF(KV395="","",KW395*KZ395)</f>
        <v>5400</v>
      </c>
      <c r="LB395" s="89">
        <f>IF(KW395="","",LA395/(KS395*100))</f>
        <v>1.2</v>
      </c>
      <c r="LC395" s="37"/>
      <c r="LD395" s="29"/>
      <c r="LE395" s="75"/>
      <c r="LF395" s="76"/>
      <c r="LG395" s="76"/>
      <c r="LH395" s="76">
        <v>1166</v>
      </c>
      <c r="LI395" s="76">
        <f t="shared" si="1885"/>
        <v>0</v>
      </c>
      <c r="LJ395" s="77">
        <v>2</v>
      </c>
      <c r="LK395" s="76">
        <f t="shared" si="1886"/>
        <v>0</v>
      </c>
      <c r="LL395" s="76"/>
      <c r="LM395" s="78" t="str">
        <f>IF(LF393="","",LM392)</f>
        <v>バイキンティッシュカバー、アンパンぬいぐるみ</v>
      </c>
      <c r="LN395" s="79">
        <f>IF(LG393="","",LN392)</f>
        <v>1000</v>
      </c>
      <c r="LO395" s="76">
        <f t="shared" si="1825"/>
        <v>0</v>
      </c>
      <c r="LP395" s="80"/>
      <c r="LQ395" s="37"/>
      <c r="LR395" s="29"/>
      <c r="LS395" s="47"/>
      <c r="LT395" s="67"/>
      <c r="LU395" s="45" t="str">
        <f t="shared" si="1961"/>
        <v/>
      </c>
      <c r="LV395" s="45"/>
      <c r="LW395" s="45"/>
      <c r="LX395" s="45"/>
      <c r="LY395" s="45" t="str">
        <f t="shared" si="1962"/>
        <v/>
      </c>
      <c r="LZ395" s="45"/>
      <c r="MA395" s="45"/>
      <c r="MB395" s="45"/>
      <c r="MC395" s="45" t="str">
        <f t="shared" si="1913"/>
        <v/>
      </c>
      <c r="MD395" s="46" t="str">
        <f t="shared" si="1914"/>
        <v/>
      </c>
      <c r="ME395" s="37"/>
      <c r="MF395" s="29"/>
      <c r="MG395" s="47"/>
      <c r="MH395" s="67"/>
      <c r="MI395" s="45" t="str">
        <f t="shared" si="1963"/>
        <v/>
      </c>
      <c r="MJ395" s="45"/>
      <c r="MK395" s="45"/>
      <c r="ML395" s="45"/>
      <c r="MM395" s="45" t="str">
        <f t="shared" si="1964"/>
        <v/>
      </c>
      <c r="MN395" s="45"/>
      <c r="MO395" s="45"/>
      <c r="MP395" s="45"/>
      <c r="MQ395" s="45" t="str">
        <f t="shared" si="1915"/>
        <v/>
      </c>
      <c r="MR395" s="46" t="str">
        <f t="shared" si="1916"/>
        <v/>
      </c>
      <c r="MS395" s="37"/>
      <c r="MT395" s="29"/>
      <c r="MU395" s="47"/>
      <c r="MV395" s="67"/>
      <c r="MW395" s="45" t="str">
        <f t="shared" si="1965"/>
        <v/>
      </c>
      <c r="MX395" s="45"/>
      <c r="MY395" s="45"/>
      <c r="MZ395" s="45"/>
      <c r="NA395" s="45" t="str">
        <f t="shared" si="1966"/>
        <v/>
      </c>
      <c r="NB395" s="45"/>
      <c r="NC395" s="45"/>
      <c r="ND395" s="45"/>
      <c r="NE395" s="45" t="str">
        <f t="shared" si="1917"/>
        <v/>
      </c>
      <c r="NF395" s="46" t="str">
        <f t="shared" si="1918"/>
        <v/>
      </c>
      <c r="NG395" s="37"/>
      <c r="NH395" s="29"/>
      <c r="NI395" s="47"/>
      <c r="NJ395" s="67"/>
      <c r="NK395" s="45" t="str">
        <f t="shared" si="1967"/>
        <v/>
      </c>
      <c r="NL395" s="45"/>
      <c r="NM395" s="45"/>
      <c r="NN395" s="45"/>
      <c r="NO395" s="45" t="str">
        <f t="shared" si="1968"/>
        <v/>
      </c>
      <c r="NP395" s="45"/>
      <c r="NQ395" s="45"/>
      <c r="NR395" s="45"/>
      <c r="NS395" s="45" t="str">
        <f t="shared" si="1919"/>
        <v/>
      </c>
      <c r="NT395" s="46" t="str">
        <f t="shared" si="1920"/>
        <v/>
      </c>
      <c r="NU395" s="37"/>
    </row>
    <row r="396" spans="1:385" ht="15" customHeight="1" thickTop="1" x14ac:dyDescent="0.25">
      <c r="A396" s="38"/>
      <c r="B396" s="39"/>
      <c r="C396" s="40"/>
      <c r="D396" s="40"/>
      <c r="E396" s="41"/>
      <c r="F396" s="41"/>
      <c r="G396" s="40"/>
      <c r="H396" s="42"/>
      <c r="I396" s="45"/>
      <c r="J396" s="45" t="str">
        <f t="shared" si="1929"/>
        <v/>
      </c>
      <c r="K396" s="45"/>
      <c r="L396" s="45"/>
      <c r="M396" s="45"/>
      <c r="N396" s="45" t="str">
        <f t="shared" si="1930"/>
        <v/>
      </c>
      <c r="O396" s="45"/>
      <c r="P396" s="45"/>
      <c r="Q396" s="45"/>
      <c r="R396" s="45" t="str">
        <f t="shared" si="1891"/>
        <v/>
      </c>
      <c r="S396" s="46" t="str">
        <f t="shared" si="1892"/>
        <v/>
      </c>
      <c r="T396" s="37"/>
      <c r="U396" s="29"/>
      <c r="V396" s="47"/>
      <c r="W396" s="67"/>
      <c r="X396" s="45" t="str">
        <f t="shared" si="1931"/>
        <v/>
      </c>
      <c r="Y396" s="45"/>
      <c r="Z396" s="45"/>
      <c r="AA396" s="45"/>
      <c r="AB396" s="45" t="str">
        <f t="shared" si="1932"/>
        <v/>
      </c>
      <c r="AC396" s="45"/>
      <c r="AD396" s="45"/>
      <c r="AE396" s="45"/>
      <c r="AF396" s="45" t="str">
        <f t="shared" si="1893"/>
        <v/>
      </c>
      <c r="AG396" s="46" t="str">
        <f t="shared" si="1894"/>
        <v/>
      </c>
      <c r="AH396" s="37"/>
      <c r="AI396" s="29"/>
      <c r="AJ396" s="47"/>
      <c r="AK396" s="45"/>
      <c r="AL396" s="45" t="str">
        <f t="shared" si="1933"/>
        <v/>
      </c>
      <c r="AM396" s="45"/>
      <c r="AN396" s="45" t="str">
        <f t="shared" si="1934"/>
        <v/>
      </c>
      <c r="AO396" s="45"/>
      <c r="AP396" s="45" t="str">
        <f t="shared" si="1935"/>
        <v/>
      </c>
      <c r="AQ396" s="45"/>
      <c r="AR396" s="45"/>
      <c r="AS396" s="45"/>
      <c r="AT396" s="45" t="str">
        <f t="shared" si="1895"/>
        <v/>
      </c>
      <c r="AU396" s="46" t="str">
        <f t="shared" si="1896"/>
        <v/>
      </c>
      <c r="AV396" s="37"/>
      <c r="AW396" s="29"/>
      <c r="AX396" s="47"/>
      <c r="AY396" s="45"/>
      <c r="AZ396" s="45" t="str">
        <f t="shared" si="1936"/>
        <v/>
      </c>
      <c r="BA396" s="45"/>
      <c r="BB396" s="45" t="str">
        <f t="shared" si="1937"/>
        <v/>
      </c>
      <c r="BC396" s="45"/>
      <c r="BD396" s="45" t="str">
        <f t="shared" si="1938"/>
        <v/>
      </c>
      <c r="BE396" s="45"/>
      <c r="BF396" s="45"/>
      <c r="BG396" s="45"/>
      <c r="BH396" s="45" t="str">
        <f t="shared" si="1897"/>
        <v/>
      </c>
      <c r="BI396" s="46" t="str">
        <f t="shared" si="1898"/>
        <v/>
      </c>
      <c r="BJ396" s="37"/>
      <c r="BK396" s="29"/>
      <c r="BL396" s="47"/>
      <c r="BM396" s="43">
        <v>1701</v>
      </c>
      <c r="BN396" s="69">
        <f t="shared" si="1826"/>
        <v>14</v>
      </c>
      <c r="BO396" s="43">
        <v>28</v>
      </c>
      <c r="BP396" s="71">
        <f t="shared" si="1827"/>
        <v>0</v>
      </c>
      <c r="BQ396" s="100">
        <v>17</v>
      </c>
      <c r="BR396" s="67">
        <f t="shared" si="1828"/>
        <v>0</v>
      </c>
      <c r="BS396" s="43">
        <v>-9</v>
      </c>
      <c r="BT396" s="63" t="str">
        <f t="shared" si="1922"/>
        <v>押忍番長サウンドボタン</v>
      </c>
      <c r="BU396" s="67">
        <f t="shared" si="1939"/>
        <v>358</v>
      </c>
      <c r="BV396" s="43">
        <f t="shared" si="1831"/>
        <v>0</v>
      </c>
      <c r="BW396" s="46">
        <f t="shared" si="1832"/>
        <v>0</v>
      </c>
      <c r="BX396" s="37" t="s">
        <v>804</v>
      </c>
      <c r="BY396" s="57"/>
      <c r="BZ396" s="47"/>
      <c r="CA396" s="43">
        <v>7758</v>
      </c>
      <c r="CB396" s="45">
        <f t="shared" si="1833"/>
        <v>42</v>
      </c>
      <c r="CC396" s="43">
        <v>283</v>
      </c>
      <c r="CD396" s="71">
        <f t="shared" si="1834"/>
        <v>7</v>
      </c>
      <c r="CE396" s="100">
        <v>11</v>
      </c>
      <c r="CF396" s="67">
        <f t="shared" si="1835"/>
        <v>9</v>
      </c>
      <c r="CG396" s="43"/>
      <c r="CH396" s="63" t="str">
        <f t="shared" si="1923"/>
        <v>サンリオリボンポーチ</v>
      </c>
      <c r="CI396" s="67">
        <f t="shared" si="1940"/>
        <v>500</v>
      </c>
      <c r="CJ396" s="43">
        <f t="shared" si="1836"/>
        <v>4500</v>
      </c>
      <c r="CK396" s="46">
        <f t="shared" si="1837"/>
        <v>1.0714285714285714</v>
      </c>
      <c r="CL396" s="37"/>
      <c r="CM396" s="29"/>
      <c r="CN396" s="47"/>
      <c r="CO396" s="43">
        <v>3780</v>
      </c>
      <c r="CP396" s="45">
        <f t="shared" si="1838"/>
        <v>40</v>
      </c>
      <c r="CQ396" s="43">
        <v>97</v>
      </c>
      <c r="CR396" s="71">
        <f t="shared" si="1839"/>
        <v>0</v>
      </c>
      <c r="CS396" s="100">
        <v>12</v>
      </c>
      <c r="CT396" s="67">
        <f t="shared" si="1840"/>
        <v>0</v>
      </c>
      <c r="CU396" s="43">
        <v>0</v>
      </c>
      <c r="CV396" s="63" t="str">
        <f t="shared" si="1941"/>
        <v>サンリオケープポーチ</v>
      </c>
      <c r="CW396" s="67">
        <f t="shared" si="1942"/>
        <v>660</v>
      </c>
      <c r="CX396" s="43">
        <f t="shared" si="1843"/>
        <v>0</v>
      </c>
      <c r="CY396" s="46">
        <f t="shared" si="1844"/>
        <v>0</v>
      </c>
      <c r="CZ396" s="37"/>
      <c r="DA396" s="29"/>
      <c r="DB396" s="47"/>
      <c r="DC396" s="67"/>
      <c r="DD396" s="45" t="str">
        <f t="shared" si="1943"/>
        <v/>
      </c>
      <c r="DE396" s="45"/>
      <c r="DF396" s="45"/>
      <c r="DG396" s="45"/>
      <c r="DH396" s="45" t="str">
        <f t="shared" si="1944"/>
        <v/>
      </c>
      <c r="DI396" s="45"/>
      <c r="DJ396" s="45"/>
      <c r="DK396" s="45"/>
      <c r="DL396" s="45" t="str">
        <f t="shared" si="1899"/>
        <v/>
      </c>
      <c r="DM396" s="46" t="str">
        <f t="shared" si="1900"/>
        <v/>
      </c>
      <c r="DN396" s="37"/>
      <c r="DO396" s="29"/>
      <c r="DP396" s="47"/>
      <c r="DQ396" s="45"/>
      <c r="DR396" s="45" t="str">
        <f t="shared" si="1945"/>
        <v/>
      </c>
      <c r="DS396" s="45"/>
      <c r="DT396" s="45" t="str">
        <f t="shared" si="1946"/>
        <v/>
      </c>
      <c r="DU396" s="45"/>
      <c r="DV396" s="45" t="str">
        <f t="shared" si="1947"/>
        <v/>
      </c>
      <c r="DW396" s="45"/>
      <c r="DX396" s="45"/>
      <c r="DY396" s="45"/>
      <c r="DZ396" s="45" t="str">
        <f t="shared" si="1901"/>
        <v/>
      </c>
      <c r="EA396" s="46" t="str">
        <f t="shared" si="1902"/>
        <v/>
      </c>
      <c r="EB396" s="37"/>
      <c r="ED396" s="47"/>
      <c r="EE396" s="67"/>
      <c r="EF396" s="45" t="str">
        <f t="shared" si="1948"/>
        <v/>
      </c>
      <c r="EG396" s="45"/>
      <c r="EH396" s="45"/>
      <c r="EI396" s="45"/>
      <c r="EJ396" s="45" t="str">
        <f t="shared" si="1949"/>
        <v/>
      </c>
      <c r="EK396" s="45"/>
      <c r="EL396" s="45"/>
      <c r="EM396" s="45"/>
      <c r="EN396" s="45" t="str">
        <f t="shared" si="1903"/>
        <v/>
      </c>
      <c r="EO396" s="46" t="str">
        <f t="shared" si="1904"/>
        <v/>
      </c>
      <c r="EP396" s="37"/>
      <c r="ER396" s="47"/>
      <c r="ES396" s="67"/>
      <c r="ET396" s="45" t="str">
        <f t="shared" si="1950"/>
        <v/>
      </c>
      <c r="EU396" s="45"/>
      <c r="EV396" s="45"/>
      <c r="EW396" s="45"/>
      <c r="EX396" s="45" t="str">
        <f t="shared" si="1951"/>
        <v/>
      </c>
      <c r="EY396" s="45"/>
      <c r="EZ396" s="45"/>
      <c r="FA396" s="45"/>
      <c r="FB396" s="45" t="str">
        <f t="shared" si="1905"/>
        <v/>
      </c>
      <c r="FC396" s="46" t="str">
        <f t="shared" si="1906"/>
        <v/>
      </c>
      <c r="FD396" s="37"/>
      <c r="FF396" s="47"/>
      <c r="FG396" s="67"/>
      <c r="FH396" s="45" t="str">
        <f t="shared" si="1952"/>
        <v/>
      </c>
      <c r="FI396" s="45"/>
      <c r="FJ396" s="45"/>
      <c r="FK396" s="45"/>
      <c r="FL396" s="45" t="str">
        <f t="shared" si="1953"/>
        <v/>
      </c>
      <c r="FM396" s="45"/>
      <c r="FN396" s="45"/>
      <c r="FO396" s="45"/>
      <c r="FP396" s="45" t="str">
        <f t="shared" si="1907"/>
        <v/>
      </c>
      <c r="FQ396" s="46" t="str">
        <f t="shared" si="1908"/>
        <v/>
      </c>
      <c r="FR396" s="37"/>
      <c r="FS396" s="29"/>
      <c r="FT396" s="47"/>
      <c r="FU396" s="67"/>
      <c r="FV396" s="45" t="str">
        <f t="shared" si="1954"/>
        <v/>
      </c>
      <c r="FW396" s="45"/>
      <c r="FX396" s="45"/>
      <c r="FY396" s="45"/>
      <c r="FZ396" s="45" t="str">
        <f t="shared" si="1955"/>
        <v/>
      </c>
      <c r="GA396" s="45"/>
      <c r="GB396" s="45"/>
      <c r="GC396" s="45"/>
      <c r="GD396" s="45" t="str">
        <f t="shared" si="1909"/>
        <v/>
      </c>
      <c r="GE396" s="46" t="str">
        <f t="shared" si="1910"/>
        <v/>
      </c>
      <c r="GF396" s="37"/>
      <c r="GH396" s="47"/>
      <c r="GI396" s="67"/>
      <c r="GJ396" s="45" t="str">
        <f t="shared" si="1956"/>
        <v/>
      </c>
      <c r="GK396" s="45"/>
      <c r="GL396" s="45"/>
      <c r="GM396" s="45"/>
      <c r="GN396" s="45" t="str">
        <f t="shared" si="1957"/>
        <v/>
      </c>
      <c r="GO396" s="45"/>
      <c r="GP396" s="45"/>
      <c r="GQ396" s="45"/>
      <c r="GR396" s="45" t="str">
        <f t="shared" si="1911"/>
        <v/>
      </c>
      <c r="GS396" s="46" t="str">
        <f t="shared" si="1912"/>
        <v/>
      </c>
      <c r="GT396" s="37"/>
      <c r="GU396" s="61"/>
      <c r="GV396" s="47"/>
      <c r="GW396" s="62"/>
      <c r="GX396" s="43">
        <v>28185</v>
      </c>
      <c r="GY396" s="45">
        <f t="shared" si="1845"/>
        <v>315</v>
      </c>
      <c r="GZ396" s="43"/>
      <c r="HA396" s="71" t="str">
        <f t="shared" si="1846"/>
        <v/>
      </c>
      <c r="HB396" s="100">
        <v>6</v>
      </c>
      <c r="HC396" s="67">
        <f t="shared" si="1847"/>
        <v>1</v>
      </c>
      <c r="HD396" s="43">
        <v>1</v>
      </c>
      <c r="HE396" s="63" t="str">
        <f>IF(GX396="","",HE392)</f>
        <v>ルララ大</v>
      </c>
      <c r="HF396" s="67">
        <f>IF(GX395="","",HF392)</f>
        <v>1100</v>
      </c>
      <c r="HG396" s="43">
        <f t="shared" si="1848"/>
        <v>1100</v>
      </c>
      <c r="HH396" s="46">
        <f>IF(HC396="","",HG396/(GY396*100))</f>
        <v>3.4920634920634921E-2</v>
      </c>
      <c r="HI396" s="37"/>
      <c r="HK396" s="47"/>
      <c r="HL396" s="43">
        <v>866</v>
      </c>
      <c r="HM396" s="45">
        <f t="shared" si="1849"/>
        <v>27</v>
      </c>
      <c r="HN396" s="43">
        <v>34</v>
      </c>
      <c r="HO396" s="71">
        <f t="shared" si="1850"/>
        <v>1</v>
      </c>
      <c r="HP396" s="100">
        <v>9</v>
      </c>
      <c r="HQ396" s="67">
        <f t="shared" si="1851"/>
        <v>1</v>
      </c>
      <c r="HR396" s="43">
        <v>0</v>
      </c>
      <c r="HS396" s="63" t="str">
        <f t="shared" si="1924"/>
        <v>サンリオ豹柄キーケース</v>
      </c>
      <c r="HT396" s="67">
        <f t="shared" si="1969"/>
        <v>996</v>
      </c>
      <c r="HU396" s="43">
        <f t="shared" si="1854"/>
        <v>996</v>
      </c>
      <c r="HV396" s="46">
        <f t="shared" si="1855"/>
        <v>0.36888888888888888</v>
      </c>
      <c r="HW396" s="37"/>
      <c r="HX396" s="360"/>
      <c r="HY396" s="47"/>
      <c r="HZ396" s="43">
        <v>5307</v>
      </c>
      <c r="IA396" s="45">
        <f t="shared" si="1856"/>
        <v>49</v>
      </c>
      <c r="IB396" s="43">
        <v>157</v>
      </c>
      <c r="IC396" s="71">
        <f t="shared" si="1857"/>
        <v>1</v>
      </c>
      <c r="ID396" s="100">
        <v>24</v>
      </c>
      <c r="IE396" s="67">
        <f t="shared" si="1858"/>
        <v>1</v>
      </c>
      <c r="IF396" s="43">
        <v>0</v>
      </c>
      <c r="IG396" s="63" t="str">
        <f t="shared" si="1925"/>
        <v>サンリオリボンポーチ</v>
      </c>
      <c r="IH396" s="67">
        <f t="shared" si="1958"/>
        <v>500</v>
      </c>
      <c r="II396" s="43">
        <f t="shared" si="1860"/>
        <v>500</v>
      </c>
      <c r="IJ396" s="46">
        <f t="shared" si="1861"/>
        <v>0.10204081632653061</v>
      </c>
      <c r="IK396" s="37"/>
      <c r="IL396" s="29"/>
      <c r="IM396" s="47"/>
      <c r="IN396" s="43">
        <v>6196</v>
      </c>
      <c r="IO396" s="45">
        <f t="shared" si="1862"/>
        <v>48</v>
      </c>
      <c r="IP396" s="43">
        <v>154</v>
      </c>
      <c r="IQ396" s="71">
        <f t="shared" si="1863"/>
        <v>2</v>
      </c>
      <c r="IR396" s="100">
        <v>13</v>
      </c>
      <c r="IS396" s="67">
        <f t="shared" si="1864"/>
        <v>2</v>
      </c>
      <c r="IT396" s="43">
        <v>0</v>
      </c>
      <c r="IU396" s="63" t="str">
        <f t="shared" si="1926"/>
        <v>ジャグラーイヤホン</v>
      </c>
      <c r="IV396" s="67">
        <f t="shared" si="1970"/>
        <v>1100</v>
      </c>
      <c r="IW396" s="43">
        <f t="shared" si="1867"/>
        <v>2200</v>
      </c>
      <c r="IX396" s="46">
        <f t="shared" si="1868"/>
        <v>0.45833333333333331</v>
      </c>
      <c r="IY396" s="37"/>
      <c r="IZ396" s="61"/>
      <c r="JA396" s="47"/>
      <c r="JB396" s="43">
        <v>4636</v>
      </c>
      <c r="JC396" s="69">
        <f t="shared" si="1869"/>
        <v>8</v>
      </c>
      <c r="JD396" s="43">
        <v>129</v>
      </c>
      <c r="JE396" s="71">
        <f t="shared" si="1870"/>
        <v>1</v>
      </c>
      <c r="JF396" s="100">
        <v>9</v>
      </c>
      <c r="JG396" s="67">
        <f t="shared" si="1871"/>
        <v>1</v>
      </c>
      <c r="JH396" s="43">
        <v>3</v>
      </c>
      <c r="JI396" s="63" t="str">
        <f t="shared" si="1927"/>
        <v>モンチッチケース</v>
      </c>
      <c r="JJ396" s="67">
        <f t="shared" si="1959"/>
        <v>1000</v>
      </c>
      <c r="JK396" s="43">
        <f t="shared" si="1874"/>
        <v>1000</v>
      </c>
      <c r="JL396" s="46">
        <f t="shared" si="1875"/>
        <v>1.25</v>
      </c>
      <c r="JM396" s="37"/>
      <c r="JN396" s="29"/>
      <c r="JO396" s="47"/>
      <c r="JP396" s="43">
        <v>6223</v>
      </c>
      <c r="JQ396" s="69">
        <f t="shared" si="1876"/>
        <v>18</v>
      </c>
      <c r="JR396" s="43">
        <v>132</v>
      </c>
      <c r="JS396" s="71">
        <f t="shared" si="1877"/>
        <v>1</v>
      </c>
      <c r="JT396" s="100">
        <v>9</v>
      </c>
      <c r="JU396" s="67">
        <f t="shared" si="1878"/>
        <v>1</v>
      </c>
      <c r="JV396" s="43">
        <v>2</v>
      </c>
      <c r="JW396" s="63" t="str">
        <f t="shared" si="1928"/>
        <v>モンチッチマスコット2</v>
      </c>
      <c r="JX396" s="67">
        <f t="shared" si="1960"/>
        <v>539</v>
      </c>
      <c r="JY396" s="43">
        <f t="shared" si="1881"/>
        <v>539</v>
      </c>
      <c r="JZ396" s="46">
        <f t="shared" si="1882"/>
        <v>0.29944444444444446</v>
      </c>
      <c r="KA396" s="37"/>
      <c r="KB396" s="51"/>
      <c r="KC396" s="47"/>
      <c r="KD396" s="43">
        <v>11082</v>
      </c>
      <c r="KE396" s="45">
        <f>IF(KD396="","",KD396-KD392)</f>
        <v>40</v>
      </c>
      <c r="KF396" s="43">
        <v>316</v>
      </c>
      <c r="KG396" s="71">
        <f>IF(KF396="","",KF396-KF392)</f>
        <v>0</v>
      </c>
      <c r="KH396" s="100">
        <v>10</v>
      </c>
      <c r="KI396" s="67">
        <f>IF(KH396="","",KH392+KJ392-KH396)</f>
        <v>0</v>
      </c>
      <c r="KJ396" s="43">
        <v>0</v>
      </c>
      <c r="KK396" s="63" t="str">
        <f>IF(KD396="","",KK392)</f>
        <v>雪見イヤホン</v>
      </c>
      <c r="KL396" s="67">
        <f>IF(KE396="","",KL392)</f>
        <v>1100</v>
      </c>
      <c r="KM396" s="43">
        <f>IF(KH396="","",KI396*KL396)</f>
        <v>0</v>
      </c>
      <c r="KN396" s="46">
        <f>IF(KI396="","",KM396/(KE396*100))</f>
        <v>0</v>
      </c>
      <c r="KO396" s="37"/>
      <c r="KP396" s="29"/>
      <c r="KQ396" s="47"/>
      <c r="KR396" s="43">
        <v>2886</v>
      </c>
      <c r="KS396" s="45">
        <f>IF(KR396="","",KR396-KR392)</f>
        <v>50</v>
      </c>
      <c r="KT396" s="43">
        <v>67</v>
      </c>
      <c r="KU396" s="71">
        <f>IF(KT396="","",KT396-KT392)</f>
        <v>0</v>
      </c>
      <c r="KV396" s="100">
        <v>17</v>
      </c>
      <c r="KW396" s="67">
        <f>IF(KV396="","",KV392+KX392-KV396)</f>
        <v>1</v>
      </c>
      <c r="KX396" s="43">
        <v>1</v>
      </c>
      <c r="KY396" s="63" t="str">
        <f>IF(KR396="","",KY392)</f>
        <v>モンチッチケース</v>
      </c>
      <c r="KZ396" s="67">
        <f>IF(KS396="","",KZ392)</f>
        <v>1000</v>
      </c>
      <c r="LA396" s="43">
        <f>IF(KV396="","",KW396*KZ396)</f>
        <v>1000</v>
      </c>
      <c r="LB396" s="46">
        <f>IF(KW396="","",LA396/(KS396*100))</f>
        <v>0.2</v>
      </c>
      <c r="LC396" s="37"/>
      <c r="LD396" s="29"/>
      <c r="LE396" s="52"/>
      <c r="LF396" s="43"/>
      <c r="LG396" s="86"/>
      <c r="LH396" s="43"/>
      <c r="LI396" s="43"/>
      <c r="LJ396" s="43"/>
      <c r="LK396" s="87"/>
      <c r="LL396" s="43"/>
      <c r="LM396" s="65"/>
      <c r="LN396" s="48"/>
      <c r="LO396" s="87"/>
      <c r="LP396" s="53"/>
      <c r="LQ396" s="37"/>
      <c r="LR396" s="29"/>
      <c r="LS396" s="47"/>
      <c r="LT396" s="67"/>
      <c r="LU396" s="45" t="str">
        <f t="shared" si="1961"/>
        <v/>
      </c>
      <c r="LV396" s="45"/>
      <c r="LW396" s="45"/>
      <c r="LX396" s="45"/>
      <c r="LY396" s="45" t="str">
        <f t="shared" si="1962"/>
        <v/>
      </c>
      <c r="LZ396" s="45"/>
      <c r="MA396" s="45"/>
      <c r="MB396" s="45"/>
      <c r="MC396" s="45" t="str">
        <f t="shared" si="1913"/>
        <v/>
      </c>
      <c r="MD396" s="46" t="str">
        <f t="shared" si="1914"/>
        <v/>
      </c>
      <c r="ME396" s="37"/>
      <c r="MF396" s="29"/>
      <c r="MG396" s="47"/>
      <c r="MH396" s="67"/>
      <c r="MI396" s="45" t="str">
        <f t="shared" si="1963"/>
        <v/>
      </c>
      <c r="MJ396" s="45"/>
      <c r="MK396" s="45"/>
      <c r="ML396" s="45"/>
      <c r="MM396" s="45" t="str">
        <f t="shared" si="1964"/>
        <v/>
      </c>
      <c r="MN396" s="45"/>
      <c r="MO396" s="45"/>
      <c r="MP396" s="45"/>
      <c r="MQ396" s="45" t="str">
        <f t="shared" si="1915"/>
        <v/>
      </c>
      <c r="MR396" s="46" t="str">
        <f t="shared" si="1916"/>
        <v/>
      </c>
      <c r="MS396" s="37"/>
      <c r="MT396" s="29"/>
      <c r="MU396" s="47"/>
      <c r="MV396" s="67"/>
      <c r="MW396" s="45" t="str">
        <f t="shared" si="1965"/>
        <v/>
      </c>
      <c r="MX396" s="45"/>
      <c r="MY396" s="45"/>
      <c r="MZ396" s="45"/>
      <c r="NA396" s="45" t="str">
        <f t="shared" si="1966"/>
        <v/>
      </c>
      <c r="NB396" s="45"/>
      <c r="NC396" s="45"/>
      <c r="ND396" s="45"/>
      <c r="NE396" s="45" t="str">
        <f t="shared" si="1917"/>
        <v/>
      </c>
      <c r="NF396" s="46" t="str">
        <f t="shared" si="1918"/>
        <v/>
      </c>
      <c r="NG396" s="37"/>
      <c r="NH396" s="29"/>
      <c r="NI396" s="47"/>
      <c r="NJ396" s="67"/>
      <c r="NK396" s="45" t="str">
        <f t="shared" si="1967"/>
        <v/>
      </c>
      <c r="NL396" s="45"/>
      <c r="NM396" s="45"/>
      <c r="NN396" s="45"/>
      <c r="NO396" s="45" t="str">
        <f t="shared" si="1968"/>
        <v/>
      </c>
      <c r="NP396" s="45"/>
      <c r="NQ396" s="45"/>
      <c r="NR396" s="45"/>
      <c r="NS396" s="45" t="str">
        <f t="shared" si="1919"/>
        <v/>
      </c>
      <c r="NT396" s="46" t="str">
        <f t="shared" si="1920"/>
        <v/>
      </c>
      <c r="NU396" s="37"/>
    </row>
    <row r="397" spans="1:385" x14ac:dyDescent="0.25">
      <c r="A397" s="38"/>
      <c r="B397" s="39"/>
      <c r="C397" s="40"/>
      <c r="D397" s="40"/>
      <c r="E397" s="41"/>
      <c r="F397" s="41"/>
      <c r="G397" s="40"/>
      <c r="H397" s="42"/>
      <c r="I397" s="45"/>
      <c r="J397" s="45" t="str">
        <f t="shared" si="1929"/>
        <v/>
      </c>
      <c r="K397" s="45"/>
      <c r="L397" s="45"/>
      <c r="M397" s="45"/>
      <c r="N397" s="45" t="str">
        <f t="shared" si="1930"/>
        <v/>
      </c>
      <c r="O397" s="45"/>
      <c r="P397" s="45"/>
      <c r="Q397" s="45"/>
      <c r="R397" s="45" t="str">
        <f t="shared" si="1891"/>
        <v/>
      </c>
      <c r="S397" s="46" t="str">
        <f t="shared" si="1892"/>
        <v/>
      </c>
      <c r="T397" s="37"/>
      <c r="U397" s="29"/>
      <c r="V397" s="47"/>
      <c r="W397" s="67"/>
      <c r="X397" s="45" t="str">
        <f t="shared" si="1931"/>
        <v/>
      </c>
      <c r="Y397" s="45"/>
      <c r="Z397" s="45"/>
      <c r="AA397" s="45"/>
      <c r="AB397" s="45" t="str">
        <f t="shared" si="1932"/>
        <v/>
      </c>
      <c r="AC397" s="45"/>
      <c r="AD397" s="45"/>
      <c r="AE397" s="45"/>
      <c r="AF397" s="45" t="str">
        <f t="shared" si="1893"/>
        <v/>
      </c>
      <c r="AG397" s="46" t="str">
        <f t="shared" si="1894"/>
        <v/>
      </c>
      <c r="AH397" s="37"/>
      <c r="AI397" s="29"/>
      <c r="AJ397" s="47"/>
      <c r="AK397" s="45"/>
      <c r="AL397" s="45" t="str">
        <f t="shared" si="1933"/>
        <v/>
      </c>
      <c r="AM397" s="45"/>
      <c r="AN397" s="45" t="str">
        <f t="shared" si="1934"/>
        <v/>
      </c>
      <c r="AO397" s="45"/>
      <c r="AP397" s="45" t="str">
        <f t="shared" si="1935"/>
        <v/>
      </c>
      <c r="AQ397" s="45"/>
      <c r="AR397" s="45"/>
      <c r="AS397" s="45"/>
      <c r="AT397" s="45" t="str">
        <f t="shared" si="1895"/>
        <v/>
      </c>
      <c r="AU397" s="46" t="str">
        <f t="shared" si="1896"/>
        <v/>
      </c>
      <c r="AV397" s="37"/>
      <c r="AW397" s="29"/>
      <c r="AX397" s="47"/>
      <c r="AY397" s="45"/>
      <c r="AZ397" s="45" t="str">
        <f t="shared" si="1936"/>
        <v/>
      </c>
      <c r="BA397" s="45"/>
      <c r="BB397" s="45" t="str">
        <f t="shared" si="1937"/>
        <v/>
      </c>
      <c r="BC397" s="45"/>
      <c r="BD397" s="45" t="str">
        <f t="shared" si="1938"/>
        <v/>
      </c>
      <c r="BE397" s="45"/>
      <c r="BF397" s="45"/>
      <c r="BG397" s="45"/>
      <c r="BH397" s="45" t="str">
        <f t="shared" si="1897"/>
        <v/>
      </c>
      <c r="BI397" s="46" t="str">
        <f t="shared" si="1898"/>
        <v/>
      </c>
      <c r="BJ397" s="37"/>
      <c r="BK397" s="29"/>
      <c r="BL397" s="47"/>
      <c r="BM397" s="45">
        <v>3451</v>
      </c>
      <c r="BN397" s="45">
        <f t="shared" si="1826"/>
        <v>103</v>
      </c>
      <c r="BO397" s="45">
        <v>81</v>
      </c>
      <c r="BP397" s="45">
        <f t="shared" si="1827"/>
        <v>3</v>
      </c>
      <c r="BQ397" s="43">
        <v>4</v>
      </c>
      <c r="BR397" s="45">
        <f t="shared" si="1828"/>
        <v>3</v>
      </c>
      <c r="BS397" s="27">
        <v>0</v>
      </c>
      <c r="BT397" s="63" t="str">
        <f t="shared" si="1922"/>
        <v>サンリオボアバンスクリップ</v>
      </c>
      <c r="BU397" s="67">
        <f t="shared" si="1939"/>
        <v>1100</v>
      </c>
      <c r="BV397" s="45">
        <f t="shared" si="1831"/>
        <v>3300</v>
      </c>
      <c r="BW397" s="46">
        <f t="shared" si="1832"/>
        <v>0.32038834951456313</v>
      </c>
      <c r="BX397" s="37"/>
      <c r="BY397" s="57"/>
      <c r="BZ397" s="47"/>
      <c r="CA397" s="45">
        <v>9183</v>
      </c>
      <c r="CB397" s="45">
        <f t="shared" si="1833"/>
        <v>24</v>
      </c>
      <c r="CC397" s="45">
        <v>448</v>
      </c>
      <c r="CD397" s="45">
        <f t="shared" si="1834"/>
        <v>2</v>
      </c>
      <c r="CE397" s="43">
        <v>34</v>
      </c>
      <c r="CF397" s="45">
        <f t="shared" si="1835"/>
        <v>1</v>
      </c>
      <c r="CG397" s="27">
        <v>0</v>
      </c>
      <c r="CH397" s="63" t="str">
        <f t="shared" si="1923"/>
        <v>ラブブマスコット</v>
      </c>
      <c r="CI397" s="67">
        <f t="shared" si="1940"/>
        <v>0</v>
      </c>
      <c r="CJ397" s="45">
        <f t="shared" si="1836"/>
        <v>0</v>
      </c>
      <c r="CK397" s="46">
        <f t="shared" si="1837"/>
        <v>0</v>
      </c>
      <c r="CL397" s="37"/>
      <c r="CM397" s="29"/>
      <c r="CN397" s="47"/>
      <c r="CO397" s="45">
        <v>3625</v>
      </c>
      <c r="CP397" s="69">
        <f t="shared" si="1838"/>
        <v>12</v>
      </c>
      <c r="CQ397" s="45">
        <v>121</v>
      </c>
      <c r="CR397" s="45">
        <f t="shared" si="1839"/>
        <v>0</v>
      </c>
      <c r="CS397" s="43">
        <v>10</v>
      </c>
      <c r="CT397" s="45">
        <f t="shared" si="1840"/>
        <v>0</v>
      </c>
      <c r="CU397" s="27">
        <v>0</v>
      </c>
      <c r="CV397" s="63" t="str">
        <f t="shared" si="1941"/>
        <v>モンチッチマスコット</v>
      </c>
      <c r="CW397" s="67">
        <f t="shared" si="1942"/>
        <v>0</v>
      </c>
      <c r="CX397" s="45">
        <f t="shared" si="1843"/>
        <v>0</v>
      </c>
      <c r="CY397" s="46">
        <f t="shared" si="1844"/>
        <v>0</v>
      </c>
      <c r="CZ397" s="37"/>
      <c r="DA397" s="29"/>
      <c r="DB397" s="47"/>
      <c r="DC397" s="67"/>
      <c r="DD397" s="45" t="str">
        <f t="shared" si="1943"/>
        <v/>
      </c>
      <c r="DE397" s="45"/>
      <c r="DF397" s="45"/>
      <c r="DG397" s="45"/>
      <c r="DH397" s="45" t="str">
        <f t="shared" si="1944"/>
        <v/>
      </c>
      <c r="DI397" s="45"/>
      <c r="DJ397" s="45"/>
      <c r="DK397" s="45"/>
      <c r="DL397" s="45" t="str">
        <f t="shared" si="1899"/>
        <v/>
      </c>
      <c r="DM397" s="46" t="str">
        <f t="shared" si="1900"/>
        <v/>
      </c>
      <c r="DN397" s="37"/>
      <c r="DO397" s="29"/>
      <c r="DP397" s="47"/>
      <c r="DQ397" s="45"/>
      <c r="DR397" s="45" t="str">
        <f t="shared" si="1945"/>
        <v/>
      </c>
      <c r="DS397" s="45"/>
      <c r="DT397" s="45" t="str">
        <f t="shared" si="1946"/>
        <v/>
      </c>
      <c r="DU397" s="45"/>
      <c r="DV397" s="45" t="str">
        <f t="shared" si="1947"/>
        <v/>
      </c>
      <c r="DW397" s="45"/>
      <c r="DX397" s="45"/>
      <c r="DY397" s="45"/>
      <c r="DZ397" s="45" t="str">
        <f t="shared" si="1901"/>
        <v/>
      </c>
      <c r="EA397" s="46" t="str">
        <f t="shared" si="1902"/>
        <v/>
      </c>
      <c r="EB397" s="37"/>
      <c r="ED397" s="47"/>
      <c r="EE397" s="67"/>
      <c r="EF397" s="45" t="str">
        <f t="shared" si="1948"/>
        <v/>
      </c>
      <c r="EG397" s="45"/>
      <c r="EH397" s="45"/>
      <c r="EI397" s="45"/>
      <c r="EJ397" s="45" t="str">
        <f t="shared" si="1949"/>
        <v/>
      </c>
      <c r="EK397" s="45"/>
      <c r="EL397" s="45"/>
      <c r="EM397" s="45"/>
      <c r="EN397" s="45" t="str">
        <f t="shared" si="1903"/>
        <v/>
      </c>
      <c r="EO397" s="46" t="str">
        <f t="shared" si="1904"/>
        <v/>
      </c>
      <c r="EP397" s="37"/>
      <c r="ER397" s="47"/>
      <c r="ES397" s="67"/>
      <c r="ET397" s="45" t="str">
        <f t="shared" si="1950"/>
        <v/>
      </c>
      <c r="EU397" s="45"/>
      <c r="EV397" s="45"/>
      <c r="EW397" s="45"/>
      <c r="EX397" s="45" t="str">
        <f t="shared" si="1951"/>
        <v/>
      </c>
      <c r="EY397" s="45"/>
      <c r="EZ397" s="45"/>
      <c r="FA397" s="45"/>
      <c r="FB397" s="45" t="str">
        <f t="shared" si="1905"/>
        <v/>
      </c>
      <c r="FC397" s="46" t="str">
        <f t="shared" si="1906"/>
        <v/>
      </c>
      <c r="FD397" s="37"/>
      <c r="FF397" s="47"/>
      <c r="FG397" s="67"/>
      <c r="FH397" s="45" t="str">
        <f t="shared" si="1952"/>
        <v/>
      </c>
      <c r="FI397" s="45"/>
      <c r="FJ397" s="45"/>
      <c r="FK397" s="45"/>
      <c r="FL397" s="45" t="str">
        <f t="shared" si="1953"/>
        <v/>
      </c>
      <c r="FM397" s="45"/>
      <c r="FN397" s="45"/>
      <c r="FO397" s="45"/>
      <c r="FP397" s="45" t="str">
        <f t="shared" si="1907"/>
        <v/>
      </c>
      <c r="FQ397" s="46" t="str">
        <f t="shared" si="1908"/>
        <v/>
      </c>
      <c r="FR397" s="37"/>
      <c r="FS397" s="29"/>
      <c r="FT397" s="47"/>
      <c r="FU397" s="67"/>
      <c r="FV397" s="45" t="str">
        <f t="shared" si="1954"/>
        <v/>
      </c>
      <c r="FW397" s="45"/>
      <c r="FX397" s="45"/>
      <c r="FY397" s="45"/>
      <c r="FZ397" s="45" t="str">
        <f t="shared" si="1955"/>
        <v/>
      </c>
      <c r="GA397" s="45"/>
      <c r="GB397" s="45"/>
      <c r="GC397" s="45"/>
      <c r="GD397" s="45" t="str">
        <f t="shared" si="1909"/>
        <v/>
      </c>
      <c r="GE397" s="46" t="str">
        <f t="shared" si="1910"/>
        <v/>
      </c>
      <c r="GF397" s="37"/>
      <c r="GH397" s="47"/>
      <c r="GI397" s="67"/>
      <c r="GJ397" s="45" t="str">
        <f t="shared" si="1956"/>
        <v/>
      </c>
      <c r="GK397" s="45"/>
      <c r="GL397" s="45"/>
      <c r="GM397" s="45"/>
      <c r="GN397" s="45" t="str">
        <f t="shared" si="1957"/>
        <v/>
      </c>
      <c r="GO397" s="45"/>
      <c r="GP397" s="45"/>
      <c r="GQ397" s="45"/>
      <c r="GR397" s="45" t="str">
        <f t="shared" si="1911"/>
        <v/>
      </c>
      <c r="GS397" s="46" t="str">
        <f t="shared" si="1912"/>
        <v/>
      </c>
      <c r="GT397" s="37"/>
      <c r="GU397" s="61"/>
      <c r="GV397" s="47"/>
      <c r="GW397" s="30"/>
      <c r="GX397" s="45"/>
      <c r="GY397" s="45" t="str">
        <f t="shared" si="1845"/>
        <v/>
      </c>
      <c r="GZ397" s="45"/>
      <c r="HA397" s="45" t="str">
        <f t="shared" si="1846"/>
        <v/>
      </c>
      <c r="HB397" s="43">
        <v>7</v>
      </c>
      <c r="HC397" s="45">
        <f t="shared" si="1847"/>
        <v>0</v>
      </c>
      <c r="HD397" s="27">
        <v>0</v>
      </c>
      <c r="HE397" s="63" t="str">
        <f>IF(GX395="","",HE393)</f>
        <v>アンパンおべんとパズル</v>
      </c>
      <c r="HF397" s="67">
        <f>IF(GX395="","",HF393)</f>
        <v>1100</v>
      </c>
      <c r="HG397" s="45">
        <f t="shared" si="1848"/>
        <v>0</v>
      </c>
      <c r="HH397" s="46">
        <f>IF(HC397="","",HG397/(GY396*100))</f>
        <v>0</v>
      </c>
      <c r="HI397" s="37"/>
      <c r="HK397" s="47"/>
      <c r="HL397" s="45">
        <v>1927</v>
      </c>
      <c r="HM397" s="45">
        <f t="shared" si="1849"/>
        <v>20</v>
      </c>
      <c r="HN397" s="45">
        <v>44</v>
      </c>
      <c r="HO397" s="45">
        <f t="shared" si="1850"/>
        <v>0</v>
      </c>
      <c r="HP397" s="43">
        <v>30</v>
      </c>
      <c r="HQ397" s="45">
        <f t="shared" si="1851"/>
        <v>1</v>
      </c>
      <c r="HR397" s="27">
        <v>0</v>
      </c>
      <c r="HS397" s="63" t="str">
        <f t="shared" si="1924"/>
        <v>ゲームアーク</v>
      </c>
      <c r="HT397" s="67">
        <f t="shared" si="1969"/>
        <v>600</v>
      </c>
      <c r="HU397" s="45">
        <f t="shared" si="1854"/>
        <v>600</v>
      </c>
      <c r="HV397" s="46">
        <f t="shared" si="1855"/>
        <v>0.3</v>
      </c>
      <c r="HW397" s="37"/>
      <c r="HX397" s="360"/>
      <c r="HY397" s="47"/>
      <c r="HZ397" s="45">
        <v>6997</v>
      </c>
      <c r="IA397" s="45">
        <f t="shared" si="1856"/>
        <v>57</v>
      </c>
      <c r="IB397" s="45">
        <v>172</v>
      </c>
      <c r="IC397" s="45">
        <f t="shared" si="1857"/>
        <v>0</v>
      </c>
      <c r="ID397" s="43">
        <v>30</v>
      </c>
      <c r="IE397" s="45">
        <f t="shared" si="1858"/>
        <v>3</v>
      </c>
      <c r="IF397" s="27">
        <v>0</v>
      </c>
      <c r="IG397" s="63" t="str">
        <f t="shared" si="1925"/>
        <v>ラブブマスコット</v>
      </c>
      <c r="IH397" s="67">
        <f t="shared" si="1958"/>
        <v>0</v>
      </c>
      <c r="II397" s="45">
        <f t="shared" si="1860"/>
        <v>0</v>
      </c>
      <c r="IJ397" s="46">
        <f t="shared" si="1861"/>
        <v>0</v>
      </c>
      <c r="IK397" s="37"/>
      <c r="IL397" s="29"/>
      <c r="IM397" s="47"/>
      <c r="IN397" s="45">
        <v>4933</v>
      </c>
      <c r="IO397" s="45">
        <f t="shared" si="1862"/>
        <v>43</v>
      </c>
      <c r="IP397" s="45">
        <v>340</v>
      </c>
      <c r="IQ397" s="45">
        <f t="shared" si="1863"/>
        <v>4</v>
      </c>
      <c r="IR397" s="43">
        <v>75</v>
      </c>
      <c r="IS397" s="45">
        <f t="shared" si="1864"/>
        <v>10</v>
      </c>
      <c r="IT397" s="27">
        <v>40</v>
      </c>
      <c r="IU397" s="63" t="str">
        <f t="shared" si="1926"/>
        <v>アングリーキーホルダー</v>
      </c>
      <c r="IV397" s="67">
        <f t="shared" si="1970"/>
        <v>200</v>
      </c>
      <c r="IW397" s="45">
        <f t="shared" si="1867"/>
        <v>2000</v>
      </c>
      <c r="IX397" s="46">
        <f t="shared" si="1868"/>
        <v>0.46511627906976744</v>
      </c>
      <c r="IY397" s="37"/>
      <c r="IZ397" s="61"/>
      <c r="JA397" s="47"/>
      <c r="JB397" s="45">
        <v>8341</v>
      </c>
      <c r="JC397" s="45">
        <f t="shared" si="1869"/>
        <v>25</v>
      </c>
      <c r="JD397" s="45">
        <v>483</v>
      </c>
      <c r="JE397" s="45">
        <f t="shared" si="1870"/>
        <v>2</v>
      </c>
      <c r="JF397" s="43">
        <v>100</v>
      </c>
      <c r="JG397" s="45">
        <f t="shared" si="1871"/>
        <v>5</v>
      </c>
      <c r="JH397" s="27">
        <v>0</v>
      </c>
      <c r="JI397" s="63" t="str">
        <f t="shared" si="1927"/>
        <v>AIモンスターラバー</v>
      </c>
      <c r="JJ397" s="67">
        <f t="shared" si="1959"/>
        <v>250</v>
      </c>
      <c r="JK397" s="45">
        <f t="shared" si="1874"/>
        <v>1250</v>
      </c>
      <c r="JL397" s="46">
        <f t="shared" si="1875"/>
        <v>0.5</v>
      </c>
      <c r="JM397" s="37"/>
      <c r="JN397" s="29"/>
      <c r="JO397" s="47"/>
      <c r="JP397" s="45">
        <v>6518</v>
      </c>
      <c r="JQ397" s="45">
        <f t="shared" si="1876"/>
        <v>31</v>
      </c>
      <c r="JR397" s="45">
        <v>300</v>
      </c>
      <c r="JS397" s="45">
        <f t="shared" si="1877"/>
        <v>0</v>
      </c>
      <c r="JT397" s="43">
        <v>12</v>
      </c>
      <c r="JU397" s="45">
        <f t="shared" si="1878"/>
        <v>1</v>
      </c>
      <c r="JV397" s="27">
        <v>0</v>
      </c>
      <c r="JW397" s="63" t="str">
        <f t="shared" si="1928"/>
        <v>サンリオホワイトマスコット</v>
      </c>
      <c r="JX397" s="67">
        <f t="shared" si="1960"/>
        <v>0</v>
      </c>
      <c r="JY397" s="45">
        <f t="shared" si="1881"/>
        <v>0</v>
      </c>
      <c r="JZ397" s="46">
        <f t="shared" si="1882"/>
        <v>0</v>
      </c>
      <c r="KA397" s="37"/>
      <c r="KB397" s="51"/>
      <c r="KC397" s="47"/>
      <c r="KD397" s="45">
        <v>13002</v>
      </c>
      <c r="KE397" s="45">
        <f>IF(KD397="","",KD397-KD393)</f>
        <v>25</v>
      </c>
      <c r="KF397" s="45">
        <v>671</v>
      </c>
      <c r="KG397" s="45">
        <f>IF(KF397="","",KF397-KF393)</f>
        <v>2</v>
      </c>
      <c r="KH397" s="43">
        <v>24</v>
      </c>
      <c r="KI397" s="45">
        <f>IF(KH397="","",KH393+KJ393-KH397)</f>
        <v>2</v>
      </c>
      <c r="KJ397" s="27">
        <v>0</v>
      </c>
      <c r="KK397" s="63" t="str">
        <f>IF(KD397="","",KK393)</f>
        <v>ラブブマスコット</v>
      </c>
      <c r="KL397" s="67">
        <f>IF(KE397="","",KL393)</f>
        <v>250</v>
      </c>
      <c r="KM397" s="45">
        <f>IF(KH397="","",KI397*KL397)</f>
        <v>500</v>
      </c>
      <c r="KN397" s="46">
        <f>IF(KI397="","",KM397/(KE397*100))</f>
        <v>0.2</v>
      </c>
      <c r="KO397" s="37"/>
      <c r="KP397" s="29"/>
      <c r="KQ397" s="47"/>
      <c r="KR397" s="45">
        <v>2781</v>
      </c>
      <c r="KS397" s="45">
        <f>IF(KR397="","",KR397-KR393)</f>
        <v>64</v>
      </c>
      <c r="KT397" s="45">
        <v>110</v>
      </c>
      <c r="KU397" s="45">
        <f>IF(KT397="","",KT397-KT393)</f>
        <v>0</v>
      </c>
      <c r="KV397" s="43">
        <v>30</v>
      </c>
      <c r="KW397" s="45">
        <f>IF(KV397="","",KV393+KX393-KV397)</f>
        <v>1</v>
      </c>
      <c r="KX397" s="27">
        <v>0</v>
      </c>
      <c r="KY397" s="63" t="str">
        <f>IF(KR397="","",KY393)</f>
        <v>ゲームアーク</v>
      </c>
      <c r="KZ397" s="67">
        <f>IF(KS397="","",KZ393)</f>
        <v>0</v>
      </c>
      <c r="LA397" s="45">
        <f>IF(KV397="","",KW397*KZ397)</f>
        <v>0</v>
      </c>
      <c r="LB397" s="46">
        <f>IF(KW397="","",LA397/(KS397*100))</f>
        <v>0</v>
      </c>
      <c r="LC397" s="37"/>
      <c r="LD397" s="29"/>
      <c r="LE397" s="47"/>
      <c r="LF397" s="45"/>
      <c r="LG397" s="45"/>
      <c r="LH397" s="45"/>
      <c r="LI397" s="45"/>
      <c r="LJ397" s="45"/>
      <c r="LK397" s="45"/>
      <c r="LL397" s="45"/>
      <c r="LM397" s="73"/>
      <c r="LN397" s="67"/>
      <c r="LO397" s="45"/>
      <c r="LP397" s="46"/>
      <c r="LQ397" s="37"/>
      <c r="LR397" s="29"/>
      <c r="LS397" s="47"/>
      <c r="LT397" s="67"/>
      <c r="LU397" s="45" t="str">
        <f t="shared" si="1961"/>
        <v/>
      </c>
      <c r="LV397" s="45"/>
      <c r="LW397" s="45"/>
      <c r="LX397" s="45"/>
      <c r="LY397" s="45" t="str">
        <f t="shared" si="1962"/>
        <v/>
      </c>
      <c r="LZ397" s="45"/>
      <c r="MA397" s="45"/>
      <c r="MB397" s="45"/>
      <c r="MC397" s="45" t="str">
        <f t="shared" si="1913"/>
        <v/>
      </c>
      <c r="MD397" s="46" t="str">
        <f t="shared" si="1914"/>
        <v/>
      </c>
      <c r="ME397" s="37"/>
      <c r="MF397" s="29"/>
      <c r="MG397" s="47"/>
      <c r="MH397" s="67"/>
      <c r="MI397" s="45" t="str">
        <f t="shared" si="1963"/>
        <v/>
      </c>
      <c r="MJ397" s="45"/>
      <c r="MK397" s="45"/>
      <c r="ML397" s="45"/>
      <c r="MM397" s="45" t="str">
        <f t="shared" si="1964"/>
        <v/>
      </c>
      <c r="MN397" s="45"/>
      <c r="MO397" s="45"/>
      <c r="MP397" s="45"/>
      <c r="MQ397" s="45" t="str">
        <f t="shared" si="1915"/>
        <v/>
      </c>
      <c r="MR397" s="46" t="str">
        <f t="shared" si="1916"/>
        <v/>
      </c>
      <c r="MS397" s="37"/>
      <c r="MT397" s="29"/>
      <c r="MU397" s="47"/>
      <c r="MV397" s="67"/>
      <c r="MW397" s="45" t="str">
        <f t="shared" si="1965"/>
        <v/>
      </c>
      <c r="MX397" s="45"/>
      <c r="MY397" s="45"/>
      <c r="MZ397" s="45"/>
      <c r="NA397" s="45" t="str">
        <f t="shared" si="1966"/>
        <v/>
      </c>
      <c r="NB397" s="45"/>
      <c r="NC397" s="45"/>
      <c r="ND397" s="45"/>
      <c r="NE397" s="45" t="str">
        <f t="shared" si="1917"/>
        <v/>
      </c>
      <c r="NF397" s="46" t="str">
        <f t="shared" si="1918"/>
        <v/>
      </c>
      <c r="NG397" s="37"/>
      <c r="NH397" s="29"/>
      <c r="NI397" s="47"/>
      <c r="NJ397" s="67"/>
      <c r="NK397" s="45" t="str">
        <f t="shared" si="1967"/>
        <v/>
      </c>
      <c r="NL397" s="45"/>
      <c r="NM397" s="45"/>
      <c r="NN397" s="45"/>
      <c r="NO397" s="45" t="str">
        <f t="shared" si="1968"/>
        <v/>
      </c>
      <c r="NP397" s="45"/>
      <c r="NQ397" s="45"/>
      <c r="NR397" s="45"/>
      <c r="NS397" s="45" t="str">
        <f t="shared" si="1919"/>
        <v/>
      </c>
      <c r="NT397" s="46" t="str">
        <f t="shared" si="1920"/>
        <v/>
      </c>
      <c r="NU397" s="37"/>
    </row>
    <row r="398" spans="1:385" ht="15" customHeight="1" thickBot="1" x14ac:dyDescent="0.3">
      <c r="A398" s="38"/>
      <c r="B398" s="39"/>
      <c r="C398" s="40"/>
      <c r="D398" s="40"/>
      <c r="E398" s="41"/>
      <c r="F398" s="41"/>
      <c r="G398" s="40"/>
      <c r="H398" s="42"/>
      <c r="I398" s="45"/>
      <c r="J398" s="45" t="str">
        <f t="shared" si="1929"/>
        <v/>
      </c>
      <c r="K398" s="45"/>
      <c r="L398" s="45"/>
      <c r="M398" s="45"/>
      <c r="N398" s="45" t="str">
        <f t="shared" si="1930"/>
        <v/>
      </c>
      <c r="O398" s="45"/>
      <c r="P398" s="45"/>
      <c r="Q398" s="45"/>
      <c r="R398" s="45" t="str">
        <f t="shared" si="1891"/>
        <v/>
      </c>
      <c r="S398" s="46" t="str">
        <f t="shared" si="1892"/>
        <v/>
      </c>
      <c r="T398" s="37"/>
      <c r="U398" s="29"/>
      <c r="V398" s="47"/>
      <c r="W398" s="67"/>
      <c r="X398" s="45" t="str">
        <f t="shared" si="1931"/>
        <v/>
      </c>
      <c r="Y398" s="45"/>
      <c r="Z398" s="45"/>
      <c r="AA398" s="45"/>
      <c r="AB398" s="45" t="str">
        <f t="shared" si="1932"/>
        <v/>
      </c>
      <c r="AC398" s="45"/>
      <c r="AD398" s="45"/>
      <c r="AE398" s="45"/>
      <c r="AF398" s="45" t="str">
        <f t="shared" si="1893"/>
        <v/>
      </c>
      <c r="AG398" s="46" t="str">
        <f t="shared" si="1894"/>
        <v/>
      </c>
      <c r="AH398" s="37"/>
      <c r="AI398" s="29"/>
      <c r="AJ398" s="47"/>
      <c r="AK398" s="45"/>
      <c r="AL398" s="45" t="str">
        <f t="shared" si="1933"/>
        <v/>
      </c>
      <c r="AM398" s="45"/>
      <c r="AN398" s="45" t="str">
        <f t="shared" si="1934"/>
        <v/>
      </c>
      <c r="AO398" s="45"/>
      <c r="AP398" s="45" t="str">
        <f t="shared" si="1935"/>
        <v/>
      </c>
      <c r="AQ398" s="45"/>
      <c r="AR398" s="45"/>
      <c r="AS398" s="45"/>
      <c r="AT398" s="45" t="str">
        <f t="shared" si="1895"/>
        <v/>
      </c>
      <c r="AU398" s="46" t="str">
        <f t="shared" si="1896"/>
        <v/>
      </c>
      <c r="AV398" s="37"/>
      <c r="AW398" s="29"/>
      <c r="AX398" s="47"/>
      <c r="AY398" s="45"/>
      <c r="AZ398" s="45" t="str">
        <f t="shared" si="1936"/>
        <v/>
      </c>
      <c r="BA398" s="45"/>
      <c r="BB398" s="45" t="str">
        <f t="shared" si="1937"/>
        <v/>
      </c>
      <c r="BC398" s="45"/>
      <c r="BD398" s="45" t="str">
        <f t="shared" si="1938"/>
        <v/>
      </c>
      <c r="BE398" s="45"/>
      <c r="BF398" s="45"/>
      <c r="BG398" s="45"/>
      <c r="BH398" s="45" t="str">
        <f t="shared" si="1897"/>
        <v/>
      </c>
      <c r="BI398" s="46" t="str">
        <f t="shared" si="1898"/>
        <v/>
      </c>
      <c r="BJ398" s="37"/>
      <c r="BK398" s="29"/>
      <c r="BL398" s="75"/>
      <c r="BM398" s="76">
        <v>2198</v>
      </c>
      <c r="BN398" s="76">
        <f t="shared" si="1826"/>
        <v>27</v>
      </c>
      <c r="BO398" s="76">
        <v>11</v>
      </c>
      <c r="BP398" s="76">
        <f t="shared" si="1827"/>
        <v>0</v>
      </c>
      <c r="BQ398" s="76">
        <v>14</v>
      </c>
      <c r="BR398" s="76">
        <f t="shared" si="1828"/>
        <v>1</v>
      </c>
      <c r="BS398" s="76">
        <v>-5</v>
      </c>
      <c r="BT398" s="78" t="str">
        <f t="shared" si="1922"/>
        <v>ラブブキーホルダー大きめ</v>
      </c>
      <c r="BU398" s="79">
        <f t="shared" si="1939"/>
        <v>400</v>
      </c>
      <c r="BV398" s="76">
        <f t="shared" si="1831"/>
        <v>400</v>
      </c>
      <c r="BW398" s="80">
        <f t="shared" si="1832"/>
        <v>0.14814814814814814</v>
      </c>
      <c r="BX398" s="37" t="s">
        <v>805</v>
      </c>
      <c r="BY398" s="57"/>
      <c r="BZ398" s="75"/>
      <c r="CA398" s="76">
        <v>7133</v>
      </c>
      <c r="CB398" s="180">
        <f t="shared" si="1833"/>
        <v>11</v>
      </c>
      <c r="CC398" s="76">
        <v>400</v>
      </c>
      <c r="CD398" s="76">
        <f t="shared" si="1834"/>
        <v>1</v>
      </c>
      <c r="CE398" s="76">
        <v>65</v>
      </c>
      <c r="CF398" s="76">
        <f t="shared" si="1835"/>
        <v>3</v>
      </c>
      <c r="CG398" s="76">
        <v>0</v>
      </c>
      <c r="CH398" s="78" t="str">
        <f t="shared" si="1923"/>
        <v>アングリーキーホルダー</v>
      </c>
      <c r="CI398" s="79">
        <f t="shared" si="1940"/>
        <v>198</v>
      </c>
      <c r="CJ398" s="76">
        <f t="shared" si="1836"/>
        <v>594</v>
      </c>
      <c r="CK398" s="80">
        <f t="shared" si="1837"/>
        <v>0.54</v>
      </c>
      <c r="CL398" s="37"/>
      <c r="CM398" s="29"/>
      <c r="CN398" s="75"/>
      <c r="CO398" s="76">
        <v>2672</v>
      </c>
      <c r="CP398" s="76">
        <f t="shared" si="1838"/>
        <v>38</v>
      </c>
      <c r="CQ398" s="76">
        <v>116</v>
      </c>
      <c r="CR398" s="76">
        <f t="shared" si="1839"/>
        <v>8</v>
      </c>
      <c r="CS398" s="76">
        <v>74</v>
      </c>
      <c r="CT398" s="76">
        <f t="shared" si="1840"/>
        <v>10</v>
      </c>
      <c r="CU398" s="76"/>
      <c r="CV398" s="78" t="str">
        <f t="shared" si="1941"/>
        <v>AIラバーキーホルダー</v>
      </c>
      <c r="CW398" s="79">
        <f t="shared" si="1942"/>
        <v>198</v>
      </c>
      <c r="CX398" s="76">
        <f t="shared" si="1843"/>
        <v>1980</v>
      </c>
      <c r="CY398" s="80">
        <f t="shared" si="1844"/>
        <v>0.52105263157894732</v>
      </c>
      <c r="CZ398" s="37"/>
      <c r="DA398" s="29"/>
      <c r="DB398" s="47"/>
      <c r="DC398" s="67"/>
      <c r="DD398" s="45" t="str">
        <f t="shared" si="1943"/>
        <v/>
      </c>
      <c r="DE398" s="45"/>
      <c r="DF398" s="45"/>
      <c r="DG398" s="45"/>
      <c r="DH398" s="45" t="str">
        <f t="shared" si="1944"/>
        <v/>
      </c>
      <c r="DI398" s="45"/>
      <c r="DJ398" s="45"/>
      <c r="DK398" s="45"/>
      <c r="DL398" s="45" t="str">
        <f t="shared" si="1899"/>
        <v/>
      </c>
      <c r="DM398" s="46" t="str">
        <f t="shared" si="1900"/>
        <v/>
      </c>
      <c r="DN398" s="37"/>
      <c r="DO398" s="29"/>
      <c r="DP398" s="47"/>
      <c r="DQ398" s="45"/>
      <c r="DR398" s="45" t="str">
        <f t="shared" si="1945"/>
        <v/>
      </c>
      <c r="DS398" s="45"/>
      <c r="DT398" s="45" t="str">
        <f t="shared" si="1946"/>
        <v/>
      </c>
      <c r="DU398" s="45"/>
      <c r="DV398" s="45" t="str">
        <f t="shared" si="1947"/>
        <v/>
      </c>
      <c r="DW398" s="45"/>
      <c r="DX398" s="45"/>
      <c r="DY398" s="45"/>
      <c r="DZ398" s="45" t="str">
        <f t="shared" si="1901"/>
        <v/>
      </c>
      <c r="EA398" s="46" t="str">
        <f t="shared" si="1902"/>
        <v/>
      </c>
      <c r="EB398" s="37"/>
      <c r="ED398" s="47"/>
      <c r="EE398" s="67"/>
      <c r="EF398" s="45" t="str">
        <f t="shared" si="1948"/>
        <v/>
      </c>
      <c r="EG398" s="45"/>
      <c r="EH398" s="45"/>
      <c r="EI398" s="45"/>
      <c r="EJ398" s="45" t="str">
        <f t="shared" si="1949"/>
        <v/>
      </c>
      <c r="EK398" s="45"/>
      <c r="EL398" s="45"/>
      <c r="EM398" s="45"/>
      <c r="EN398" s="45" t="str">
        <f t="shared" si="1903"/>
        <v/>
      </c>
      <c r="EO398" s="46" t="str">
        <f t="shared" si="1904"/>
        <v/>
      </c>
      <c r="EP398" s="37"/>
      <c r="ER398" s="47"/>
      <c r="ES398" s="67"/>
      <c r="ET398" s="45" t="str">
        <f t="shared" si="1950"/>
        <v/>
      </c>
      <c r="EU398" s="45"/>
      <c r="EV398" s="45"/>
      <c r="EW398" s="45"/>
      <c r="EX398" s="45" t="str">
        <f t="shared" si="1951"/>
        <v/>
      </c>
      <c r="EY398" s="45"/>
      <c r="EZ398" s="45"/>
      <c r="FA398" s="45"/>
      <c r="FB398" s="45" t="str">
        <f t="shared" si="1905"/>
        <v/>
      </c>
      <c r="FC398" s="46" t="str">
        <f t="shared" si="1906"/>
        <v/>
      </c>
      <c r="FD398" s="37"/>
      <c r="FF398" s="47"/>
      <c r="FG398" s="67"/>
      <c r="FH398" s="45" t="str">
        <f t="shared" si="1952"/>
        <v/>
      </c>
      <c r="FI398" s="45"/>
      <c r="FJ398" s="45"/>
      <c r="FK398" s="45"/>
      <c r="FL398" s="45" t="str">
        <f t="shared" si="1953"/>
        <v/>
      </c>
      <c r="FM398" s="45"/>
      <c r="FN398" s="45"/>
      <c r="FO398" s="45"/>
      <c r="FP398" s="45" t="str">
        <f t="shared" si="1907"/>
        <v/>
      </c>
      <c r="FQ398" s="46" t="str">
        <f t="shared" si="1908"/>
        <v/>
      </c>
      <c r="FR398" s="37"/>
      <c r="FS398" s="29"/>
      <c r="FT398" s="47"/>
      <c r="FU398" s="67"/>
      <c r="FV398" s="45" t="str">
        <f t="shared" si="1954"/>
        <v/>
      </c>
      <c r="FW398" s="45"/>
      <c r="FX398" s="45"/>
      <c r="FY398" s="45"/>
      <c r="FZ398" s="45" t="str">
        <f t="shared" si="1955"/>
        <v/>
      </c>
      <c r="GA398" s="45"/>
      <c r="GB398" s="45"/>
      <c r="GC398" s="45"/>
      <c r="GD398" s="45" t="str">
        <f t="shared" si="1909"/>
        <v/>
      </c>
      <c r="GE398" s="46" t="str">
        <f t="shared" si="1910"/>
        <v/>
      </c>
      <c r="GF398" s="37"/>
      <c r="GH398" s="47"/>
      <c r="GI398" s="67"/>
      <c r="GJ398" s="45" t="str">
        <f t="shared" si="1956"/>
        <v/>
      </c>
      <c r="GK398" s="45"/>
      <c r="GL398" s="45"/>
      <c r="GM398" s="45"/>
      <c r="GN398" s="45" t="str">
        <f t="shared" si="1957"/>
        <v/>
      </c>
      <c r="GO398" s="45"/>
      <c r="GP398" s="45"/>
      <c r="GQ398" s="45"/>
      <c r="GR398" s="45" t="str">
        <f t="shared" si="1911"/>
        <v/>
      </c>
      <c r="GS398" s="46" t="str">
        <f t="shared" si="1912"/>
        <v/>
      </c>
      <c r="GT398" s="37"/>
      <c r="GU398" s="61"/>
      <c r="GV398" s="75"/>
      <c r="GW398" s="84"/>
      <c r="GX398" s="76"/>
      <c r="GY398" s="76" t="str">
        <f t="shared" si="1845"/>
        <v/>
      </c>
      <c r="GZ398" s="76"/>
      <c r="HA398" s="76" t="str">
        <f t="shared" si="1846"/>
        <v/>
      </c>
      <c r="HB398" s="76">
        <v>0</v>
      </c>
      <c r="HC398" s="76">
        <f t="shared" si="1847"/>
        <v>0</v>
      </c>
      <c r="HD398" s="76">
        <v>6</v>
      </c>
      <c r="HE398" s="78" t="str">
        <f>IF(GX396="","",HE394)</f>
        <v>ボンボンドロップシール</v>
      </c>
      <c r="HF398" s="79">
        <f>IF(GX395="","",HF394)</f>
        <v>2000</v>
      </c>
      <c r="HG398" s="76">
        <f t="shared" si="1848"/>
        <v>0</v>
      </c>
      <c r="HH398" s="80">
        <f>IF(HC398="","",HG398/(GY396*100))</f>
        <v>0</v>
      </c>
      <c r="HI398" s="37"/>
      <c r="HK398" s="75"/>
      <c r="HL398" s="76">
        <v>1114</v>
      </c>
      <c r="HM398" s="76">
        <f t="shared" si="1849"/>
        <v>27</v>
      </c>
      <c r="HN398" s="76">
        <v>28</v>
      </c>
      <c r="HO398" s="76">
        <f t="shared" si="1850"/>
        <v>0</v>
      </c>
      <c r="HP398" s="76">
        <v>16</v>
      </c>
      <c r="HQ398" s="76">
        <f t="shared" si="1851"/>
        <v>0</v>
      </c>
      <c r="HR398" s="76">
        <v>0</v>
      </c>
      <c r="HS398" s="78" t="str">
        <f t="shared" si="1924"/>
        <v>ゲーム機イヤホン</v>
      </c>
      <c r="HT398" s="79">
        <f t="shared" si="1969"/>
        <v>1100</v>
      </c>
      <c r="HU398" s="76">
        <f t="shared" si="1854"/>
        <v>0</v>
      </c>
      <c r="HV398" s="80">
        <f t="shared" si="1855"/>
        <v>0</v>
      </c>
      <c r="HW398" s="37"/>
      <c r="HX398" s="360"/>
      <c r="HY398" s="75"/>
      <c r="HZ398" s="76">
        <v>7819</v>
      </c>
      <c r="IA398" s="76">
        <f t="shared" si="1856"/>
        <v>50</v>
      </c>
      <c r="IB398" s="76">
        <v>315</v>
      </c>
      <c r="IC398" s="76">
        <f t="shared" si="1857"/>
        <v>2</v>
      </c>
      <c r="ID398" s="76">
        <v>8</v>
      </c>
      <c r="IE398" s="76">
        <f t="shared" si="1858"/>
        <v>1</v>
      </c>
      <c r="IF398" s="76">
        <v>0</v>
      </c>
      <c r="IG398" s="78" t="str">
        <f t="shared" si="1925"/>
        <v>雪見だいふくイヤホン</v>
      </c>
      <c r="IH398" s="79">
        <f t="shared" si="1958"/>
        <v>1100</v>
      </c>
      <c r="II398" s="76">
        <f t="shared" si="1860"/>
        <v>1100</v>
      </c>
      <c r="IJ398" s="80">
        <f t="shared" si="1861"/>
        <v>0.22</v>
      </c>
      <c r="IK398" s="37"/>
      <c r="IL398" s="29"/>
      <c r="IM398" s="75"/>
      <c r="IN398" s="76">
        <v>6515</v>
      </c>
      <c r="IO398" s="76">
        <f t="shared" si="1862"/>
        <v>26</v>
      </c>
      <c r="IP398" s="76">
        <v>270</v>
      </c>
      <c r="IQ398" s="76">
        <f t="shared" si="1863"/>
        <v>0</v>
      </c>
      <c r="IR398" s="76">
        <v>13</v>
      </c>
      <c r="IS398" s="76">
        <f t="shared" si="1864"/>
        <v>0</v>
      </c>
      <c r="IT398" s="76">
        <v>0</v>
      </c>
      <c r="IU398" s="78" t="str">
        <f t="shared" si="1926"/>
        <v>サンリオケープポーチ</v>
      </c>
      <c r="IV398" s="79">
        <f t="shared" si="1970"/>
        <v>880</v>
      </c>
      <c r="IW398" s="76">
        <f t="shared" si="1867"/>
        <v>0</v>
      </c>
      <c r="IX398" s="80">
        <f t="shared" si="1868"/>
        <v>0</v>
      </c>
      <c r="IY398" s="37" t="s">
        <v>601</v>
      </c>
      <c r="IZ398" s="61"/>
      <c r="JA398" s="75"/>
      <c r="JB398" s="76">
        <v>664</v>
      </c>
      <c r="JC398" s="76">
        <f t="shared" si="1869"/>
        <v>63</v>
      </c>
      <c r="JD398" s="76">
        <v>242</v>
      </c>
      <c r="JE398" s="76">
        <f t="shared" si="1870"/>
        <v>3</v>
      </c>
      <c r="JF398" s="76">
        <v>48</v>
      </c>
      <c r="JG398" s="76">
        <f t="shared" si="1871"/>
        <v>3</v>
      </c>
      <c r="JH398" s="76">
        <v>0</v>
      </c>
      <c r="JI398" s="78" t="str">
        <f t="shared" si="1927"/>
        <v>ゲームアーク</v>
      </c>
      <c r="JJ398" s="79">
        <f t="shared" si="1959"/>
        <v>500</v>
      </c>
      <c r="JK398" s="76">
        <f t="shared" si="1874"/>
        <v>1500</v>
      </c>
      <c r="JL398" s="80">
        <f t="shared" si="1875"/>
        <v>0.23809523809523808</v>
      </c>
      <c r="JM398" s="37"/>
      <c r="JN398" s="29"/>
      <c r="JO398" s="75"/>
      <c r="JP398" s="76">
        <v>5435</v>
      </c>
      <c r="JQ398" s="76">
        <f t="shared" si="1876"/>
        <v>53</v>
      </c>
      <c r="JR398" s="76">
        <v>221</v>
      </c>
      <c r="JS398" s="76">
        <f t="shared" si="1877"/>
        <v>2</v>
      </c>
      <c r="JT398" s="76">
        <v>9</v>
      </c>
      <c r="JU398" s="76">
        <f t="shared" si="1878"/>
        <v>2</v>
      </c>
      <c r="JV398" s="76">
        <v>3</v>
      </c>
      <c r="JW398" s="78" t="str">
        <f t="shared" si="1928"/>
        <v>モンチッチフェイスポーチ</v>
      </c>
      <c r="JX398" s="79">
        <f t="shared" si="1960"/>
        <v>660</v>
      </c>
      <c r="JY398" s="76">
        <f t="shared" si="1881"/>
        <v>1320</v>
      </c>
      <c r="JZ398" s="80">
        <f t="shared" si="1882"/>
        <v>0.24905660377358491</v>
      </c>
      <c r="KA398" s="37"/>
      <c r="KB398" s="51"/>
      <c r="KC398" s="75"/>
      <c r="KD398" s="76">
        <v>14875</v>
      </c>
      <c r="KE398" s="76">
        <f>IF(KD398="","",KD398-KD394)</f>
        <v>26</v>
      </c>
      <c r="KF398" s="76">
        <v>754</v>
      </c>
      <c r="KG398" s="76">
        <f>IF(KF398="","",KF398-KF394)</f>
        <v>1</v>
      </c>
      <c r="KH398" s="76">
        <v>120</v>
      </c>
      <c r="KI398" s="76">
        <f>IF(KH398="","",KH394+KJ394-KH398)</f>
        <v>4</v>
      </c>
      <c r="KJ398" s="76">
        <v>0</v>
      </c>
      <c r="KK398" s="78" t="str">
        <f>IF(KD398="","",KK394)</f>
        <v>ＡＩモンスターラバー</v>
      </c>
      <c r="KL398" s="79">
        <f>IF(KE398="","",KL394)</f>
        <v>198</v>
      </c>
      <c r="KM398" s="76">
        <f>IF(KH398="","",KI398*KL398)</f>
        <v>792</v>
      </c>
      <c r="KN398" s="80">
        <f>IF(KI398="","",KM398/(KE398*100))</f>
        <v>0.30461538461538462</v>
      </c>
      <c r="KO398" s="37"/>
      <c r="KP398" s="29"/>
      <c r="KQ398" s="75"/>
      <c r="KR398" s="76">
        <v>2614</v>
      </c>
      <c r="KS398" s="76">
        <f>IF(KR398="","",KR398-KR394)</f>
        <v>39</v>
      </c>
      <c r="KT398" s="76">
        <v>37</v>
      </c>
      <c r="KU398" s="76">
        <f>IF(KT398="","",KT398-KT394)</f>
        <v>3</v>
      </c>
      <c r="KV398" s="76">
        <v>6</v>
      </c>
      <c r="KW398" s="76">
        <f>IF(KV398="","",KV394+KX394-KV398)</f>
        <v>2</v>
      </c>
      <c r="KX398" s="76">
        <v>5</v>
      </c>
      <c r="KY398" s="78" t="str">
        <f>IF(KR398="","",KY394)</f>
        <v>AIモンスターマスコット</v>
      </c>
      <c r="KZ398" s="79">
        <f>IF(KS398="","",KZ394)</f>
        <v>286</v>
      </c>
      <c r="LA398" s="76">
        <f>IF(KV398="","",KW398*KZ398)</f>
        <v>572</v>
      </c>
      <c r="LB398" s="80">
        <f>IF(KW398="","",LA398/(KS398*100))</f>
        <v>0.14666666666666667</v>
      </c>
      <c r="LC398" s="37"/>
      <c r="LD398" s="29"/>
      <c r="LE398" s="75"/>
      <c r="LF398" s="76"/>
      <c r="LG398" s="76"/>
      <c r="LH398" s="76"/>
      <c r="LI398" s="76"/>
      <c r="LJ398" s="76"/>
      <c r="LK398" s="76"/>
      <c r="LL398" s="76"/>
      <c r="LM398" s="78"/>
      <c r="LN398" s="79"/>
      <c r="LO398" s="76"/>
      <c r="LP398" s="80"/>
      <c r="LQ398" s="37"/>
      <c r="LR398" s="29"/>
      <c r="LS398" s="47"/>
      <c r="LT398" s="67"/>
      <c r="LU398" s="45" t="str">
        <f t="shared" si="1961"/>
        <v/>
      </c>
      <c r="LV398" s="45"/>
      <c r="LW398" s="45"/>
      <c r="LX398" s="45"/>
      <c r="LY398" s="45" t="str">
        <f t="shared" si="1962"/>
        <v/>
      </c>
      <c r="LZ398" s="45"/>
      <c r="MA398" s="45"/>
      <c r="MB398" s="45"/>
      <c r="MC398" s="45" t="str">
        <f t="shared" si="1913"/>
        <v/>
      </c>
      <c r="MD398" s="46" t="str">
        <f t="shared" si="1914"/>
        <v/>
      </c>
      <c r="ME398" s="37"/>
      <c r="MF398" s="29"/>
      <c r="MG398" s="47"/>
      <c r="MH398" s="67"/>
      <c r="MI398" s="45" t="str">
        <f t="shared" si="1963"/>
        <v/>
      </c>
      <c r="MJ398" s="45"/>
      <c r="MK398" s="45"/>
      <c r="ML398" s="45"/>
      <c r="MM398" s="45" t="str">
        <f t="shared" si="1964"/>
        <v/>
      </c>
      <c r="MN398" s="45"/>
      <c r="MO398" s="45"/>
      <c r="MP398" s="45"/>
      <c r="MQ398" s="45" t="str">
        <f t="shared" si="1915"/>
        <v/>
      </c>
      <c r="MR398" s="46" t="str">
        <f t="shared" si="1916"/>
        <v/>
      </c>
      <c r="MS398" s="37"/>
      <c r="MT398" s="29"/>
      <c r="MU398" s="47"/>
      <c r="MV398" s="67"/>
      <c r="MW398" s="45" t="str">
        <f t="shared" si="1965"/>
        <v/>
      </c>
      <c r="MX398" s="45"/>
      <c r="MY398" s="45"/>
      <c r="MZ398" s="45"/>
      <c r="NA398" s="45" t="str">
        <f t="shared" si="1966"/>
        <v/>
      </c>
      <c r="NB398" s="45"/>
      <c r="NC398" s="45"/>
      <c r="ND398" s="45"/>
      <c r="NE398" s="45" t="str">
        <f t="shared" si="1917"/>
        <v/>
      </c>
      <c r="NF398" s="46" t="str">
        <f t="shared" si="1918"/>
        <v/>
      </c>
      <c r="NG398" s="37"/>
      <c r="NH398" s="29"/>
      <c r="NI398" s="47"/>
      <c r="NJ398" s="67"/>
      <c r="NK398" s="45" t="str">
        <f t="shared" si="1967"/>
        <v/>
      </c>
      <c r="NL398" s="45"/>
      <c r="NM398" s="45"/>
      <c r="NN398" s="45"/>
      <c r="NO398" s="45" t="str">
        <f t="shared" si="1968"/>
        <v/>
      </c>
      <c r="NP398" s="45"/>
      <c r="NQ398" s="45"/>
      <c r="NR398" s="45"/>
      <c r="NS398" s="45" t="str">
        <f t="shared" si="1919"/>
        <v/>
      </c>
      <c r="NT398" s="46" t="str">
        <f t="shared" si="1920"/>
        <v/>
      </c>
      <c r="NU398" s="37"/>
    </row>
    <row r="399" spans="1:385" ht="15" customHeight="1" thickTop="1" x14ac:dyDescent="0.25">
      <c r="A399" s="38"/>
      <c r="B399" s="39"/>
      <c r="C399" s="40"/>
      <c r="D399" s="40"/>
      <c r="E399" s="41"/>
      <c r="F399" s="41"/>
      <c r="G399" s="40"/>
      <c r="H399" s="42"/>
      <c r="I399" s="45"/>
      <c r="J399" s="45" t="str">
        <f t="shared" si="1929"/>
        <v/>
      </c>
      <c r="K399" s="45"/>
      <c r="L399" s="45"/>
      <c r="M399" s="45"/>
      <c r="N399" s="45" t="str">
        <f t="shared" si="1930"/>
        <v/>
      </c>
      <c r="O399" s="45"/>
      <c r="P399" s="45"/>
      <c r="Q399" s="45"/>
      <c r="R399" s="45" t="str">
        <f t="shared" si="1891"/>
        <v/>
      </c>
      <c r="S399" s="46" t="str">
        <f t="shared" si="1892"/>
        <v/>
      </c>
      <c r="T399" s="37"/>
      <c r="U399" s="29"/>
      <c r="V399" s="47"/>
      <c r="W399" s="67"/>
      <c r="X399" s="45" t="str">
        <f t="shared" si="1931"/>
        <v/>
      </c>
      <c r="Y399" s="45"/>
      <c r="Z399" s="45"/>
      <c r="AA399" s="45"/>
      <c r="AB399" s="45" t="str">
        <f t="shared" si="1932"/>
        <v/>
      </c>
      <c r="AC399" s="45"/>
      <c r="AD399" s="45"/>
      <c r="AE399" s="45"/>
      <c r="AF399" s="45" t="str">
        <f t="shared" si="1893"/>
        <v/>
      </c>
      <c r="AG399" s="46" t="str">
        <f t="shared" si="1894"/>
        <v/>
      </c>
      <c r="AH399" s="37"/>
      <c r="AI399" s="29"/>
      <c r="AJ399" s="47"/>
      <c r="AK399" s="45"/>
      <c r="AL399" s="45" t="str">
        <f t="shared" si="1933"/>
        <v/>
      </c>
      <c r="AM399" s="45"/>
      <c r="AN399" s="45" t="str">
        <f t="shared" si="1934"/>
        <v/>
      </c>
      <c r="AO399" s="45"/>
      <c r="AP399" s="45" t="str">
        <f t="shared" si="1935"/>
        <v/>
      </c>
      <c r="AQ399" s="45"/>
      <c r="AR399" s="45"/>
      <c r="AS399" s="45"/>
      <c r="AT399" s="45" t="str">
        <f t="shared" si="1895"/>
        <v/>
      </c>
      <c r="AU399" s="46" t="str">
        <f t="shared" si="1896"/>
        <v/>
      </c>
      <c r="AV399" s="37"/>
      <c r="AW399" s="29"/>
      <c r="AX399" s="47"/>
      <c r="AY399" s="45"/>
      <c r="AZ399" s="45" t="str">
        <f t="shared" si="1936"/>
        <v/>
      </c>
      <c r="BA399" s="45"/>
      <c r="BB399" s="45" t="str">
        <f t="shared" si="1937"/>
        <v/>
      </c>
      <c r="BC399" s="45"/>
      <c r="BD399" s="45" t="str">
        <f t="shared" si="1938"/>
        <v/>
      </c>
      <c r="BE399" s="45"/>
      <c r="BF399" s="45"/>
      <c r="BG399" s="45"/>
      <c r="BH399" s="45" t="str">
        <f t="shared" si="1897"/>
        <v/>
      </c>
      <c r="BI399" s="46" t="str">
        <f t="shared" si="1898"/>
        <v/>
      </c>
      <c r="BJ399" s="37"/>
      <c r="BK399" s="29"/>
      <c r="BL399" s="52">
        <f>IF($A372="","",$A372)</f>
        <v>46035</v>
      </c>
      <c r="BM399" s="45">
        <v>1952</v>
      </c>
      <c r="BN399" s="43">
        <f t="shared" ref="BN399:BN418" si="1971">IF(BM399="","",BM399-BM395)</f>
        <v>91</v>
      </c>
      <c r="BO399" s="45">
        <v>30</v>
      </c>
      <c r="BP399" s="87">
        <f t="shared" ref="BP399:BP418" si="1972">IF(BO399="","",BO399-BO395)</f>
        <v>3</v>
      </c>
      <c r="BQ399" s="43">
        <v>24</v>
      </c>
      <c r="BR399" s="43">
        <f t="shared" ref="BR399:BR418" si="1973">IF(BQ399="","",BQ395+BS395-BQ399)</f>
        <v>3</v>
      </c>
      <c r="BS399" s="43">
        <v>0</v>
      </c>
      <c r="BT399" s="44" t="str">
        <f t="shared" si="1922"/>
        <v>ゲーム機柄イヤホン</v>
      </c>
      <c r="BU399" s="48">
        <f t="shared" si="1939"/>
        <v>1100</v>
      </c>
      <c r="BV399" s="45">
        <f t="shared" ref="BV399:BV418" si="1974">IF(BQ399="","",BR399*BU399)</f>
        <v>3300</v>
      </c>
      <c r="BW399" s="89">
        <f t="shared" ref="BW399:BW418" si="1975">IF(BR399="","",BV399/(BN399*100))</f>
        <v>0.36263736263736263</v>
      </c>
      <c r="BX399" s="37"/>
      <c r="BY399" s="57"/>
      <c r="BZ399" s="52">
        <f>IF($A372="","",$A372)</f>
        <v>46035</v>
      </c>
      <c r="CA399" s="45">
        <v>8411</v>
      </c>
      <c r="CB399" s="43">
        <f t="shared" ref="CB399:CB418" si="1976">IF(CA399="","",CA399-CA395)</f>
        <v>174</v>
      </c>
      <c r="CC399" s="45">
        <v>294</v>
      </c>
      <c r="CD399" s="87">
        <f t="shared" ref="CD399:CD418" si="1977">IF(CC399="","",CC399-CC395)</f>
        <v>6</v>
      </c>
      <c r="CE399" s="43">
        <v>17</v>
      </c>
      <c r="CF399" s="43">
        <f t="shared" ref="CF399:CF418" si="1978">IF(CE399="","",CE395+CG395-CE399)</f>
        <v>6</v>
      </c>
      <c r="CG399" s="43">
        <v>0</v>
      </c>
      <c r="CH399" s="44" t="str">
        <f t="shared" si="1923"/>
        <v>クーリッシュイヤホン</v>
      </c>
      <c r="CI399" s="48">
        <f t="shared" si="1940"/>
        <v>1100</v>
      </c>
      <c r="CJ399" s="45">
        <f t="shared" ref="CJ399:CJ418" si="1979">IF(CE399="","",CF399*CI399)</f>
        <v>6600</v>
      </c>
      <c r="CK399" s="89">
        <f t="shared" ref="CK399:CK418" si="1980">IF(CF399="","",CJ399/(CB399*100))</f>
        <v>0.37931034482758619</v>
      </c>
      <c r="CL399" s="37"/>
      <c r="CM399" s="29"/>
      <c r="CN399" s="52">
        <f>IF($A372="","",$A372)</f>
        <v>46035</v>
      </c>
      <c r="CO399" s="45">
        <v>2562</v>
      </c>
      <c r="CP399" s="43">
        <f t="shared" ref="CP399:CP418" si="1981">IF(CO399="","",CO399-CO395)</f>
        <v>60</v>
      </c>
      <c r="CQ399" s="45">
        <v>81</v>
      </c>
      <c r="CR399" s="87">
        <f t="shared" ref="CR399:CR418" si="1982">IF(CQ399="","",CQ399-CQ395)</f>
        <v>1</v>
      </c>
      <c r="CS399" s="43">
        <v>11</v>
      </c>
      <c r="CT399" s="43">
        <f t="shared" ref="CT399:CT418" si="1983">IF(CS399="","",CS395+CU395-CS399)</f>
        <v>0</v>
      </c>
      <c r="CU399" s="43">
        <v>0</v>
      </c>
      <c r="CV399" s="44" t="str">
        <f t="shared" si="1941"/>
        <v>サンリオヒョウ柄キーケース</v>
      </c>
      <c r="CW399" s="48">
        <f t="shared" si="1942"/>
        <v>700</v>
      </c>
      <c r="CX399" s="45">
        <f t="shared" ref="CX399:CX418" si="1984">IF(CS399="","",CT399*CW399)</f>
        <v>0</v>
      </c>
      <c r="CY399" s="89">
        <f t="shared" ref="CY399:CY418" si="1985">IF(CT399="","",CX399/(CP399*100))</f>
        <v>0</v>
      </c>
      <c r="CZ399" s="37"/>
      <c r="DA399" s="29"/>
      <c r="DB399" s="47"/>
      <c r="DC399" s="67"/>
      <c r="DD399" s="45" t="str">
        <f t="shared" si="1943"/>
        <v/>
      </c>
      <c r="DE399" s="45"/>
      <c r="DF399" s="45"/>
      <c r="DG399" s="45"/>
      <c r="DH399" s="45" t="str">
        <f t="shared" si="1944"/>
        <v/>
      </c>
      <c r="DI399" s="45"/>
      <c r="DJ399" s="45"/>
      <c r="DK399" s="45"/>
      <c r="DL399" s="45" t="str">
        <f t="shared" si="1899"/>
        <v/>
      </c>
      <c r="DM399" s="46" t="str">
        <f t="shared" si="1900"/>
        <v/>
      </c>
      <c r="DN399" s="37"/>
      <c r="DO399" s="29"/>
      <c r="DP399" s="47"/>
      <c r="DQ399" s="45"/>
      <c r="DR399" s="45" t="str">
        <f t="shared" si="1945"/>
        <v/>
      </c>
      <c r="DS399" s="45"/>
      <c r="DT399" s="45" t="str">
        <f t="shared" si="1946"/>
        <v/>
      </c>
      <c r="DU399" s="45"/>
      <c r="DV399" s="45" t="str">
        <f t="shared" si="1947"/>
        <v/>
      </c>
      <c r="DW399" s="45"/>
      <c r="DX399" s="45"/>
      <c r="DY399" s="45"/>
      <c r="DZ399" s="45" t="str">
        <f t="shared" si="1901"/>
        <v/>
      </c>
      <c r="EA399" s="46" t="str">
        <f t="shared" si="1902"/>
        <v/>
      </c>
      <c r="EB399" s="37"/>
      <c r="ED399" s="47"/>
      <c r="EE399" s="67"/>
      <c r="EF399" s="45" t="str">
        <f t="shared" si="1948"/>
        <v/>
      </c>
      <c r="EG399" s="45"/>
      <c r="EH399" s="45"/>
      <c r="EI399" s="45"/>
      <c r="EJ399" s="45" t="str">
        <f t="shared" si="1949"/>
        <v/>
      </c>
      <c r="EK399" s="45"/>
      <c r="EL399" s="45"/>
      <c r="EM399" s="45"/>
      <c r="EN399" s="45" t="str">
        <f t="shared" si="1903"/>
        <v/>
      </c>
      <c r="EO399" s="46" t="str">
        <f t="shared" si="1904"/>
        <v/>
      </c>
      <c r="EP399" s="37"/>
      <c r="ER399" s="47"/>
      <c r="ES399" s="67"/>
      <c r="ET399" s="45" t="str">
        <f t="shared" si="1950"/>
        <v/>
      </c>
      <c r="EU399" s="45"/>
      <c r="EV399" s="45"/>
      <c r="EW399" s="45"/>
      <c r="EX399" s="45" t="str">
        <f t="shared" si="1951"/>
        <v/>
      </c>
      <c r="EY399" s="45"/>
      <c r="EZ399" s="45"/>
      <c r="FA399" s="45"/>
      <c r="FB399" s="45" t="str">
        <f t="shared" si="1905"/>
        <v/>
      </c>
      <c r="FC399" s="46" t="str">
        <f t="shared" si="1906"/>
        <v/>
      </c>
      <c r="FD399" s="37"/>
      <c r="FF399" s="47"/>
      <c r="FG399" s="67"/>
      <c r="FH399" s="45" t="str">
        <f t="shared" si="1952"/>
        <v/>
      </c>
      <c r="FI399" s="45"/>
      <c r="FJ399" s="45"/>
      <c r="FK399" s="45"/>
      <c r="FL399" s="45" t="str">
        <f t="shared" si="1953"/>
        <v/>
      </c>
      <c r="FM399" s="45"/>
      <c r="FN399" s="45"/>
      <c r="FO399" s="45"/>
      <c r="FP399" s="45" t="str">
        <f t="shared" si="1907"/>
        <v/>
      </c>
      <c r="FQ399" s="46" t="str">
        <f t="shared" si="1908"/>
        <v/>
      </c>
      <c r="FR399" s="37"/>
      <c r="FS399" s="29"/>
      <c r="FT399" s="47"/>
      <c r="FU399" s="67"/>
      <c r="FV399" s="45" t="str">
        <f t="shared" si="1954"/>
        <v/>
      </c>
      <c r="FW399" s="45"/>
      <c r="FX399" s="45"/>
      <c r="FY399" s="45"/>
      <c r="FZ399" s="45" t="str">
        <f t="shared" si="1955"/>
        <v/>
      </c>
      <c r="GA399" s="45"/>
      <c r="GB399" s="45"/>
      <c r="GC399" s="45"/>
      <c r="GD399" s="45" t="str">
        <f t="shared" si="1909"/>
        <v/>
      </c>
      <c r="GE399" s="46" t="str">
        <f t="shared" si="1910"/>
        <v/>
      </c>
      <c r="GF399" s="37"/>
      <c r="GH399" s="47"/>
      <c r="GI399" s="67"/>
      <c r="GJ399" s="45" t="str">
        <f t="shared" si="1956"/>
        <v/>
      </c>
      <c r="GK399" s="45"/>
      <c r="GL399" s="45"/>
      <c r="GM399" s="45"/>
      <c r="GN399" s="45" t="str">
        <f t="shared" si="1957"/>
        <v/>
      </c>
      <c r="GO399" s="45"/>
      <c r="GP399" s="45"/>
      <c r="GQ399" s="45"/>
      <c r="GR399" s="45" t="str">
        <f t="shared" si="1911"/>
        <v/>
      </c>
      <c r="GS399" s="46" t="str">
        <f t="shared" si="1912"/>
        <v/>
      </c>
      <c r="GT399" s="37"/>
      <c r="GU399" s="61"/>
      <c r="GV399" s="52">
        <f>IF($A372="","",$A372)</f>
        <v>46035</v>
      </c>
      <c r="GW399" s="62"/>
      <c r="GX399" s="45">
        <v>31932</v>
      </c>
      <c r="GY399" s="43">
        <f t="shared" ref="GY399:GY418" si="1986">IF(GX399="","",GX399-GX395)</f>
        <v>249</v>
      </c>
      <c r="GZ399" s="45"/>
      <c r="HA399" s="87" t="str">
        <f t="shared" ref="HA399:HA417" si="1987">IF(GZ399="","",GZ399-GZ395)</f>
        <v/>
      </c>
      <c r="HB399" s="43">
        <v>0</v>
      </c>
      <c r="HC399" s="43">
        <f t="shared" ref="HC399:HC417" si="1988">IF(HB399="","",HB395+HD395-HB399)</f>
        <v>3</v>
      </c>
      <c r="HD399" s="43">
        <v>16</v>
      </c>
      <c r="HE399" s="44" t="str">
        <f>IF(GX399="","",HE395)</f>
        <v>ボンボンドロップシール</v>
      </c>
      <c r="HF399" s="48">
        <f>IF(GX399="","",HF395)</f>
        <v>2000</v>
      </c>
      <c r="HG399" s="45">
        <f t="shared" ref="HG399:HG418" si="1989">IF(HB399="","",HC399*HF399)</f>
        <v>6000</v>
      </c>
      <c r="HH399" s="89">
        <f>IF(HC399="","",HG399/(GY399*100))</f>
        <v>0.24096385542168675</v>
      </c>
      <c r="HI399" s="37"/>
      <c r="HK399" s="52">
        <f>IF($A372="","",$A372)</f>
        <v>46035</v>
      </c>
      <c r="HL399" s="45">
        <v>1742</v>
      </c>
      <c r="HM399" s="43">
        <f t="shared" ref="HM399:HM418" si="1990">IF(HL399="","",HL399-HL395)</f>
        <v>45</v>
      </c>
      <c r="HN399" s="45">
        <v>35</v>
      </c>
      <c r="HO399" s="87">
        <f t="shared" ref="HO399:HO417" si="1991">IF(HN399="","",HN399-HN395)</f>
        <v>1</v>
      </c>
      <c r="HP399" s="43">
        <v>8</v>
      </c>
      <c r="HQ399" s="43">
        <f t="shared" ref="HQ399:HQ417" si="1992">IF(HP399="","",HP395+HR395-HP399)</f>
        <v>1</v>
      </c>
      <c r="HR399" s="43">
        <v>0</v>
      </c>
      <c r="HS399" s="44" t="str">
        <f t="shared" si="1924"/>
        <v>キティボアバンスクリップ</v>
      </c>
      <c r="HT399" s="48">
        <f t="shared" si="1969"/>
        <v>1100</v>
      </c>
      <c r="HU399" s="45">
        <f t="shared" ref="HU399:HU418" si="1993">IF(HP399="","",HQ399*HT399)</f>
        <v>1100</v>
      </c>
      <c r="HV399" s="89">
        <f t="shared" ref="HV399:HV418" si="1994">IF(HQ399="","",HU399/(HM399*100))</f>
        <v>0.24444444444444444</v>
      </c>
      <c r="HW399" s="37"/>
      <c r="HX399" s="360"/>
      <c r="HY399" s="52">
        <f>IF($A372="","",$A372)</f>
        <v>46035</v>
      </c>
      <c r="HZ399" s="45">
        <v>8776</v>
      </c>
      <c r="IA399" s="43">
        <f t="shared" ref="IA399:IA418" si="1995">IF(HZ399="","",HZ399-HZ395)</f>
        <v>145</v>
      </c>
      <c r="IB399" s="45">
        <v>348</v>
      </c>
      <c r="IC399" s="87">
        <f t="shared" ref="IC399:IC418" si="1996">IF(IB399="","",IB399-IB395)</f>
        <v>2</v>
      </c>
      <c r="ID399" s="43">
        <v>16</v>
      </c>
      <c r="IE399" s="43">
        <f t="shared" ref="IE399:IE418" si="1997">IF(ID399="","",ID395+IF395-ID399)</f>
        <v>3</v>
      </c>
      <c r="IF399" s="43">
        <v>10</v>
      </c>
      <c r="IG399" s="44" t="str">
        <f t="shared" si="1925"/>
        <v>ラブブキーホルダー大きめ</v>
      </c>
      <c r="IH399" s="48">
        <f t="shared" si="1958"/>
        <v>500</v>
      </c>
      <c r="II399" s="45">
        <f t="shared" ref="II399:II418" si="1998">IF(ID399="","",IE399*IH399)</f>
        <v>1500</v>
      </c>
      <c r="IJ399" s="89">
        <f t="shared" ref="IJ399:IJ418" si="1999">IF(IE399="","",II399/(IA399*100))</f>
        <v>0.10344827586206896</v>
      </c>
      <c r="IK399" s="37"/>
      <c r="IL399" s="29"/>
      <c r="IM399" s="52">
        <f>IF($A372="","",$A372)</f>
        <v>46035</v>
      </c>
      <c r="IN399" s="45">
        <v>6199</v>
      </c>
      <c r="IO399" s="43">
        <f t="shared" ref="IO399:IO418" si="2000">IF(IN399="","",IN399-IN395)</f>
        <v>30</v>
      </c>
      <c r="IP399" s="45">
        <v>216</v>
      </c>
      <c r="IQ399" s="87">
        <f t="shared" ref="IQ399:IQ418" si="2001">IF(IP399="","",IP399-IP395)</f>
        <v>3</v>
      </c>
      <c r="IR399" s="43">
        <v>34</v>
      </c>
      <c r="IS399" s="43">
        <f t="shared" ref="IS399:IS418" si="2002">IF(IR399="","",IR395+IT395-IR399)</f>
        <v>3</v>
      </c>
      <c r="IT399" s="43">
        <v>0</v>
      </c>
      <c r="IU399" s="72" t="str">
        <f t="shared" si="1926"/>
        <v>電ブル</v>
      </c>
      <c r="IV399" s="48">
        <f t="shared" si="1970"/>
        <v>400</v>
      </c>
      <c r="IW399" s="45">
        <f t="shared" ref="IW399:IW418" si="2003">IF(IR399="","",IS399*IV399)</f>
        <v>1200</v>
      </c>
      <c r="IX399" s="89">
        <f t="shared" ref="IX399:IX418" si="2004">IF(IS399="","",IW399/(IO399*100))</f>
        <v>0.4</v>
      </c>
      <c r="IY399" s="37" t="s">
        <v>814</v>
      </c>
      <c r="IZ399" s="61"/>
      <c r="JA399" s="52">
        <f>IF($A372="","",$A372)</f>
        <v>46035</v>
      </c>
      <c r="JB399" s="45">
        <v>6602</v>
      </c>
      <c r="JC399" s="43">
        <f t="shared" ref="JC399:JC418" si="2005">IF(JB399="","",JB399-JB395)</f>
        <v>60</v>
      </c>
      <c r="JD399" s="45">
        <v>223</v>
      </c>
      <c r="JE399" s="87">
        <f t="shared" ref="JE399:JE418" si="2006">IF(JD399="","",JD399-JD395)</f>
        <v>1</v>
      </c>
      <c r="JF399" s="43">
        <v>13</v>
      </c>
      <c r="JG399" s="43">
        <f t="shared" ref="JG399:JG418" si="2007">IF(JF399="","",JF395+JH395-JF399)</f>
        <v>2</v>
      </c>
      <c r="JH399" s="43">
        <v>8</v>
      </c>
      <c r="JI399" s="44" t="str">
        <f t="shared" si="1927"/>
        <v>サンリオ型押しケース</v>
      </c>
      <c r="JJ399" s="48">
        <f t="shared" si="1959"/>
        <v>1100</v>
      </c>
      <c r="JK399" s="45">
        <f t="shared" ref="JK399:JK418" si="2008">IF(JF399="","",JG399*JJ399)</f>
        <v>2200</v>
      </c>
      <c r="JL399" s="89">
        <f t="shared" ref="JL399:JL418" si="2009">IF(JG399="","",JK399/(JC399*100))</f>
        <v>0.36666666666666664</v>
      </c>
      <c r="JM399" s="37" t="s">
        <v>815</v>
      </c>
      <c r="JN399" s="29"/>
      <c r="JO399" s="52">
        <f>IF($A372="","",$A372)</f>
        <v>46035</v>
      </c>
      <c r="JP399" s="45">
        <v>5078</v>
      </c>
      <c r="JQ399" s="43">
        <f t="shared" ref="JQ399:JQ418" si="2010">IF(JP399="","",JP399-JP395)</f>
        <v>95</v>
      </c>
      <c r="JR399" s="45">
        <v>293</v>
      </c>
      <c r="JS399" s="87">
        <f t="shared" ref="JS399:JS417" si="2011">IF(JR399="","",JR399-JR395)</f>
        <v>3</v>
      </c>
      <c r="JT399" s="43">
        <v>4</v>
      </c>
      <c r="JU399" s="43">
        <f t="shared" ref="JU399:JU417" si="2012">IF(JT399="","",JT395+JV395-JT399)</f>
        <v>3</v>
      </c>
      <c r="JV399" s="43">
        <v>4</v>
      </c>
      <c r="JW399" s="44" t="str">
        <f t="shared" si="1928"/>
        <v>キティボアバンスクリップ</v>
      </c>
      <c r="JX399" s="48">
        <f t="shared" si="1960"/>
        <v>1100</v>
      </c>
      <c r="JY399" s="45">
        <f t="shared" ref="JY399:JY418" si="2013">IF(JT399="","",JU399*JX399)</f>
        <v>3300</v>
      </c>
      <c r="JZ399" s="89">
        <f t="shared" ref="JZ399:JZ418" si="2014">IF(JU399="","",JY399/(JQ399*100))</f>
        <v>0.3473684210526316</v>
      </c>
      <c r="KA399" s="37"/>
      <c r="KB399" s="51"/>
      <c r="KC399" s="52">
        <f>IF($A372="","",$A372)</f>
        <v>46035</v>
      </c>
      <c r="KD399" s="45">
        <v>13913</v>
      </c>
      <c r="KE399" s="58">
        <f>IF(KD399="","",KD399-KD395)</f>
        <v>43</v>
      </c>
      <c r="KF399" s="45">
        <v>501</v>
      </c>
      <c r="KG399" s="87">
        <f>IF(KF399="","",KF399-KF395)</f>
        <v>1</v>
      </c>
      <c r="KH399" s="43">
        <v>12</v>
      </c>
      <c r="KI399" s="43">
        <f>IF(KH399="","",KH395+KJ395-KH399)</f>
        <v>1</v>
      </c>
      <c r="KJ399" s="43">
        <v>0</v>
      </c>
      <c r="KK399" s="44" t="str">
        <f>IF(KD399="","",KK395)</f>
        <v>サンリオ豹柄キーケース</v>
      </c>
      <c r="KL399" s="48">
        <f>IF(KE399="","",KL395)</f>
        <v>996</v>
      </c>
      <c r="KM399" s="45">
        <f>IF(KH399="","",KI399*KL399)</f>
        <v>996</v>
      </c>
      <c r="KN399" s="89">
        <f>IF(KI399="","",KM399/(KE399*100))</f>
        <v>0.23162790697674418</v>
      </c>
      <c r="KO399" s="37" t="s">
        <v>811</v>
      </c>
      <c r="KP399" s="29"/>
      <c r="KQ399" s="52">
        <f>IF($A372="","",$A372)</f>
        <v>46035</v>
      </c>
      <c r="KR399" s="45">
        <v>2586</v>
      </c>
      <c r="KS399" s="43">
        <f>IF(KR399="","",KR399-KR395)</f>
        <v>113</v>
      </c>
      <c r="KT399" s="45">
        <v>48</v>
      </c>
      <c r="KU399" s="87">
        <f>IF(KT399="","",KT399-KT395)</f>
        <v>1</v>
      </c>
      <c r="KV399" s="43">
        <v>9</v>
      </c>
      <c r="KW399" s="43">
        <f>IF(KV399="","",KV395+KX395-KV399)</f>
        <v>1</v>
      </c>
      <c r="KX399" s="43">
        <v>0</v>
      </c>
      <c r="KY399" s="44" t="str">
        <f>IF(KR399="","",KY395)</f>
        <v>サンリオケープポーチ</v>
      </c>
      <c r="KZ399" s="48">
        <f>IF(KS399="","",KZ395)</f>
        <v>900</v>
      </c>
      <c r="LA399" s="45">
        <f>IF(KV399="","",KW399*KZ399)</f>
        <v>900</v>
      </c>
      <c r="LB399" s="89">
        <f>IF(KW399="","",LA399/(KS399*100))</f>
        <v>7.9646017699115043E-2</v>
      </c>
      <c r="LC399" s="37"/>
      <c r="LD399" s="29"/>
      <c r="LE399" s="52" t="str">
        <f>IF($A375="","",$A375)</f>
        <v/>
      </c>
      <c r="LF399" s="43"/>
      <c r="LG399" s="86" t="str">
        <f>IF(LF399="","",LF399-LF396)</f>
        <v/>
      </c>
      <c r="LH399" s="43"/>
      <c r="LI399" s="43" t="str">
        <f t="shared" si="1885"/>
        <v/>
      </c>
      <c r="LJ399" s="43"/>
      <c r="LK399" s="87" t="str">
        <f t="shared" si="1886"/>
        <v/>
      </c>
      <c r="LL399" s="43"/>
      <c r="LM399" s="65" t="str">
        <f>IF(LF399="","",LM396)</f>
        <v/>
      </c>
      <c r="LN399" s="48" t="str">
        <f>IF(LG399="","",LN396)</f>
        <v/>
      </c>
      <c r="LO399" s="87" t="str">
        <f t="shared" si="1825"/>
        <v/>
      </c>
      <c r="LP399" s="53"/>
      <c r="LQ399" s="37"/>
      <c r="LR399" s="29"/>
      <c r="LS399" s="47"/>
      <c r="LT399" s="67"/>
      <c r="LU399" s="45" t="str">
        <f t="shared" si="1961"/>
        <v/>
      </c>
      <c r="LV399" s="45"/>
      <c r="LW399" s="45"/>
      <c r="LX399" s="45"/>
      <c r="LY399" s="45" t="str">
        <f t="shared" si="1962"/>
        <v/>
      </c>
      <c r="LZ399" s="45"/>
      <c r="MA399" s="45"/>
      <c r="MB399" s="45"/>
      <c r="MC399" s="45" t="str">
        <f t="shared" si="1913"/>
        <v/>
      </c>
      <c r="MD399" s="46" t="str">
        <f t="shared" si="1914"/>
        <v/>
      </c>
      <c r="ME399" s="37"/>
      <c r="MF399" s="29"/>
      <c r="MG399" s="47"/>
      <c r="MH399" s="67"/>
      <c r="MI399" s="45" t="str">
        <f t="shared" si="1963"/>
        <v/>
      </c>
      <c r="MJ399" s="45"/>
      <c r="MK399" s="45"/>
      <c r="ML399" s="45"/>
      <c r="MM399" s="45" t="str">
        <f t="shared" si="1964"/>
        <v/>
      </c>
      <c r="MN399" s="45"/>
      <c r="MO399" s="45"/>
      <c r="MP399" s="45"/>
      <c r="MQ399" s="45" t="str">
        <f t="shared" si="1915"/>
        <v/>
      </c>
      <c r="MR399" s="46" t="str">
        <f t="shared" si="1916"/>
        <v/>
      </c>
      <c r="MS399" s="37"/>
      <c r="MT399" s="29"/>
      <c r="MU399" s="47"/>
      <c r="MV399" s="67"/>
      <c r="MW399" s="45" t="str">
        <f t="shared" si="1965"/>
        <v/>
      </c>
      <c r="MX399" s="45"/>
      <c r="MY399" s="45"/>
      <c r="MZ399" s="45"/>
      <c r="NA399" s="45" t="str">
        <f t="shared" si="1966"/>
        <v/>
      </c>
      <c r="NB399" s="45"/>
      <c r="NC399" s="45"/>
      <c r="ND399" s="45"/>
      <c r="NE399" s="45" t="str">
        <f t="shared" si="1917"/>
        <v/>
      </c>
      <c r="NF399" s="46" t="str">
        <f t="shared" si="1918"/>
        <v/>
      </c>
      <c r="NG399" s="37"/>
      <c r="NH399" s="29"/>
      <c r="NI399" s="47"/>
      <c r="NJ399" s="67"/>
      <c r="NK399" s="45" t="str">
        <f t="shared" si="1967"/>
        <v/>
      </c>
      <c r="NL399" s="45"/>
      <c r="NM399" s="45"/>
      <c r="NN399" s="45"/>
      <c r="NO399" s="45" t="str">
        <f t="shared" si="1968"/>
        <v/>
      </c>
      <c r="NP399" s="45"/>
      <c r="NQ399" s="45"/>
      <c r="NR399" s="45"/>
      <c r="NS399" s="45" t="str">
        <f t="shared" si="1919"/>
        <v/>
      </c>
      <c r="NT399" s="46" t="str">
        <f t="shared" si="1920"/>
        <v/>
      </c>
      <c r="NU399" s="37"/>
    </row>
    <row r="400" spans="1:385" x14ac:dyDescent="0.25">
      <c r="A400" s="38"/>
      <c r="B400" s="39"/>
      <c r="C400" s="40"/>
      <c r="D400" s="40"/>
      <c r="E400" s="41"/>
      <c r="F400" s="41"/>
      <c r="G400" s="40"/>
      <c r="H400" s="42"/>
      <c r="I400" s="45"/>
      <c r="J400" s="45" t="str">
        <f t="shared" si="1929"/>
        <v/>
      </c>
      <c r="K400" s="45"/>
      <c r="L400" s="45"/>
      <c r="M400" s="45"/>
      <c r="N400" s="45" t="str">
        <f t="shared" si="1930"/>
        <v/>
      </c>
      <c r="O400" s="45"/>
      <c r="P400" s="45"/>
      <c r="Q400" s="45"/>
      <c r="R400" s="45" t="str">
        <f t="shared" si="1891"/>
        <v/>
      </c>
      <c r="S400" s="46" t="str">
        <f t="shared" si="1892"/>
        <v/>
      </c>
      <c r="T400" s="37"/>
      <c r="U400" s="29"/>
      <c r="V400" s="47"/>
      <c r="W400" s="67"/>
      <c r="X400" s="45" t="str">
        <f t="shared" si="1931"/>
        <v/>
      </c>
      <c r="Y400" s="45"/>
      <c r="Z400" s="45"/>
      <c r="AA400" s="45"/>
      <c r="AB400" s="45" t="str">
        <f t="shared" si="1932"/>
        <v/>
      </c>
      <c r="AC400" s="45"/>
      <c r="AD400" s="45"/>
      <c r="AE400" s="45"/>
      <c r="AF400" s="45" t="str">
        <f t="shared" si="1893"/>
        <v/>
      </c>
      <c r="AG400" s="46" t="str">
        <f t="shared" si="1894"/>
        <v/>
      </c>
      <c r="AH400" s="37"/>
      <c r="AI400" s="29"/>
      <c r="AJ400" s="47"/>
      <c r="AK400" s="45"/>
      <c r="AL400" s="45" t="str">
        <f t="shared" si="1933"/>
        <v/>
      </c>
      <c r="AM400" s="45"/>
      <c r="AN400" s="45" t="str">
        <f t="shared" si="1934"/>
        <v/>
      </c>
      <c r="AO400" s="45"/>
      <c r="AP400" s="45" t="str">
        <f t="shared" si="1935"/>
        <v/>
      </c>
      <c r="AQ400" s="45"/>
      <c r="AR400" s="45"/>
      <c r="AS400" s="45"/>
      <c r="AT400" s="45" t="str">
        <f t="shared" si="1895"/>
        <v/>
      </c>
      <c r="AU400" s="46" t="str">
        <f t="shared" si="1896"/>
        <v/>
      </c>
      <c r="AV400" s="37"/>
      <c r="AW400" s="29"/>
      <c r="AX400" s="47"/>
      <c r="AY400" s="45"/>
      <c r="AZ400" s="45" t="str">
        <f t="shared" si="1936"/>
        <v/>
      </c>
      <c r="BA400" s="45"/>
      <c r="BB400" s="45" t="str">
        <f t="shared" si="1937"/>
        <v/>
      </c>
      <c r="BC400" s="45"/>
      <c r="BD400" s="45" t="str">
        <f t="shared" si="1938"/>
        <v/>
      </c>
      <c r="BE400" s="45"/>
      <c r="BF400" s="45"/>
      <c r="BG400" s="45"/>
      <c r="BH400" s="45" t="str">
        <f t="shared" si="1897"/>
        <v/>
      </c>
      <c r="BI400" s="46" t="str">
        <f t="shared" si="1898"/>
        <v/>
      </c>
      <c r="BJ400" s="37"/>
      <c r="BK400" s="29"/>
      <c r="BL400" s="47"/>
      <c r="BM400" s="43">
        <v>1781</v>
      </c>
      <c r="BN400" s="45">
        <f t="shared" si="1971"/>
        <v>80</v>
      </c>
      <c r="BO400" s="43">
        <v>32</v>
      </c>
      <c r="BP400" s="45">
        <f t="shared" si="1972"/>
        <v>4</v>
      </c>
      <c r="BQ400" s="45">
        <v>2</v>
      </c>
      <c r="BR400" s="45">
        <f t="shared" si="1973"/>
        <v>6</v>
      </c>
      <c r="BS400" s="43">
        <v>9</v>
      </c>
      <c r="BT400" s="63" t="s">
        <v>810</v>
      </c>
      <c r="BU400" s="67">
        <v>1100</v>
      </c>
      <c r="BV400" s="43">
        <f t="shared" si="1974"/>
        <v>6600</v>
      </c>
      <c r="BW400" s="46">
        <f t="shared" si="1975"/>
        <v>0.82499999999999996</v>
      </c>
      <c r="BX400" s="37"/>
      <c r="BY400" s="57"/>
      <c r="BZ400" s="47"/>
      <c r="CA400" s="43">
        <v>7793</v>
      </c>
      <c r="CB400" s="45">
        <f t="shared" si="1976"/>
        <v>35</v>
      </c>
      <c r="CC400" s="43">
        <v>287</v>
      </c>
      <c r="CD400" s="45">
        <f t="shared" si="1977"/>
        <v>4</v>
      </c>
      <c r="CE400" s="45">
        <v>10</v>
      </c>
      <c r="CF400" s="45">
        <f t="shared" si="1978"/>
        <v>1</v>
      </c>
      <c r="CG400" s="43">
        <v>22</v>
      </c>
      <c r="CH400" s="63" t="str">
        <f t="shared" si="1923"/>
        <v>サンリオリボンポーチ</v>
      </c>
      <c r="CI400" s="67">
        <f t="shared" si="1940"/>
        <v>500</v>
      </c>
      <c r="CJ400" s="43">
        <f t="shared" si="1979"/>
        <v>500</v>
      </c>
      <c r="CK400" s="46">
        <f t="shared" si="1980"/>
        <v>0.14285714285714285</v>
      </c>
      <c r="CL400" s="37"/>
      <c r="CM400" s="29"/>
      <c r="CN400" s="47"/>
      <c r="CO400" s="43">
        <v>3844</v>
      </c>
      <c r="CP400" s="45">
        <f t="shared" si="1981"/>
        <v>64</v>
      </c>
      <c r="CQ400" s="43">
        <v>99</v>
      </c>
      <c r="CR400" s="45">
        <f t="shared" si="1982"/>
        <v>2</v>
      </c>
      <c r="CS400" s="45">
        <v>10</v>
      </c>
      <c r="CT400" s="45">
        <f t="shared" si="1983"/>
        <v>2</v>
      </c>
      <c r="CU400" s="43">
        <v>0</v>
      </c>
      <c r="CV400" s="63" t="str">
        <f t="shared" si="1941"/>
        <v>サンリオケープポーチ</v>
      </c>
      <c r="CW400" s="67">
        <f t="shared" si="1942"/>
        <v>660</v>
      </c>
      <c r="CX400" s="43">
        <f t="shared" si="1984"/>
        <v>1320</v>
      </c>
      <c r="CY400" s="46">
        <f t="shared" si="1985"/>
        <v>0.20624999999999999</v>
      </c>
      <c r="CZ400" s="37"/>
      <c r="DA400" s="29"/>
      <c r="DB400" s="47"/>
      <c r="DC400" s="67"/>
      <c r="DD400" s="45" t="str">
        <f t="shared" si="1943"/>
        <v/>
      </c>
      <c r="DE400" s="45"/>
      <c r="DF400" s="45"/>
      <c r="DG400" s="45"/>
      <c r="DH400" s="45" t="str">
        <f t="shared" si="1944"/>
        <v/>
      </c>
      <c r="DI400" s="45"/>
      <c r="DJ400" s="45"/>
      <c r="DK400" s="45"/>
      <c r="DL400" s="45" t="str">
        <f t="shared" si="1899"/>
        <v/>
      </c>
      <c r="DM400" s="46" t="str">
        <f t="shared" si="1900"/>
        <v/>
      </c>
      <c r="DN400" s="37"/>
      <c r="DO400" s="29"/>
      <c r="DP400" s="47"/>
      <c r="DQ400" s="45"/>
      <c r="DR400" s="45" t="str">
        <f t="shared" si="1945"/>
        <v/>
      </c>
      <c r="DS400" s="45"/>
      <c r="DT400" s="45" t="str">
        <f t="shared" si="1946"/>
        <v/>
      </c>
      <c r="DU400" s="45"/>
      <c r="DV400" s="45" t="str">
        <f t="shared" si="1947"/>
        <v/>
      </c>
      <c r="DW400" s="45"/>
      <c r="DX400" s="45"/>
      <c r="DY400" s="45"/>
      <c r="DZ400" s="45" t="str">
        <f t="shared" si="1901"/>
        <v/>
      </c>
      <c r="EA400" s="46" t="str">
        <f t="shared" si="1902"/>
        <v/>
      </c>
      <c r="EB400" s="37"/>
      <c r="ED400" s="47"/>
      <c r="EE400" s="67"/>
      <c r="EF400" s="45" t="str">
        <f t="shared" si="1948"/>
        <v/>
      </c>
      <c r="EG400" s="45"/>
      <c r="EH400" s="45"/>
      <c r="EI400" s="45"/>
      <c r="EJ400" s="45" t="str">
        <f t="shared" si="1949"/>
        <v/>
      </c>
      <c r="EK400" s="45"/>
      <c r="EL400" s="45"/>
      <c r="EM400" s="45"/>
      <c r="EN400" s="45" t="str">
        <f t="shared" si="1903"/>
        <v/>
      </c>
      <c r="EO400" s="46" t="str">
        <f t="shared" si="1904"/>
        <v/>
      </c>
      <c r="EP400" s="37"/>
      <c r="ER400" s="47"/>
      <c r="ES400" s="67"/>
      <c r="ET400" s="45" t="str">
        <f t="shared" si="1950"/>
        <v/>
      </c>
      <c r="EU400" s="45"/>
      <c r="EV400" s="45"/>
      <c r="EW400" s="45"/>
      <c r="EX400" s="45" t="str">
        <f t="shared" si="1951"/>
        <v/>
      </c>
      <c r="EY400" s="45"/>
      <c r="EZ400" s="45"/>
      <c r="FA400" s="45"/>
      <c r="FB400" s="45" t="str">
        <f t="shared" si="1905"/>
        <v/>
      </c>
      <c r="FC400" s="46" t="str">
        <f t="shared" si="1906"/>
        <v/>
      </c>
      <c r="FD400" s="37"/>
      <c r="FF400" s="47"/>
      <c r="FG400" s="67"/>
      <c r="FH400" s="45" t="str">
        <f t="shared" si="1952"/>
        <v/>
      </c>
      <c r="FI400" s="45"/>
      <c r="FJ400" s="45"/>
      <c r="FK400" s="45"/>
      <c r="FL400" s="45" t="str">
        <f t="shared" si="1953"/>
        <v/>
      </c>
      <c r="FM400" s="45"/>
      <c r="FN400" s="45"/>
      <c r="FO400" s="45"/>
      <c r="FP400" s="45" t="str">
        <f t="shared" si="1907"/>
        <v/>
      </c>
      <c r="FQ400" s="46" t="str">
        <f t="shared" si="1908"/>
        <v/>
      </c>
      <c r="FR400" s="37"/>
      <c r="FS400" s="29"/>
      <c r="FT400" s="47"/>
      <c r="FU400" s="67"/>
      <c r="FV400" s="45" t="str">
        <f t="shared" si="1954"/>
        <v/>
      </c>
      <c r="FW400" s="45"/>
      <c r="FX400" s="45"/>
      <c r="FY400" s="45"/>
      <c r="FZ400" s="45" t="str">
        <f t="shared" si="1955"/>
        <v/>
      </c>
      <c r="GA400" s="45"/>
      <c r="GB400" s="45"/>
      <c r="GC400" s="45"/>
      <c r="GD400" s="45" t="str">
        <f t="shared" si="1909"/>
        <v/>
      </c>
      <c r="GE400" s="46" t="str">
        <f t="shared" si="1910"/>
        <v/>
      </c>
      <c r="GF400" s="37"/>
      <c r="GH400" s="47"/>
      <c r="GI400" s="67"/>
      <c r="GJ400" s="45" t="str">
        <f t="shared" si="1956"/>
        <v/>
      </c>
      <c r="GK400" s="45"/>
      <c r="GL400" s="45"/>
      <c r="GM400" s="45"/>
      <c r="GN400" s="45" t="str">
        <f t="shared" si="1957"/>
        <v/>
      </c>
      <c r="GO400" s="45"/>
      <c r="GP400" s="45"/>
      <c r="GQ400" s="45"/>
      <c r="GR400" s="45" t="str">
        <f t="shared" si="1911"/>
        <v/>
      </c>
      <c r="GS400" s="46" t="str">
        <f t="shared" si="1912"/>
        <v/>
      </c>
      <c r="GT400" s="37"/>
      <c r="GU400" s="61"/>
      <c r="GV400" s="47"/>
      <c r="GW400" s="62"/>
      <c r="GX400" s="43">
        <v>29197</v>
      </c>
      <c r="GY400" s="45">
        <f t="shared" si="1986"/>
        <v>1012</v>
      </c>
      <c r="GZ400" s="43"/>
      <c r="HA400" s="45" t="str">
        <f t="shared" si="1987"/>
        <v/>
      </c>
      <c r="HB400" s="45">
        <v>5</v>
      </c>
      <c r="HC400" s="45">
        <f t="shared" si="1988"/>
        <v>2</v>
      </c>
      <c r="HD400" s="43">
        <v>1</v>
      </c>
      <c r="HE400" s="63" t="s">
        <v>809</v>
      </c>
      <c r="HF400" s="67">
        <f>IF(GX399="","",HF396)</f>
        <v>1100</v>
      </c>
      <c r="HG400" s="43">
        <f t="shared" si="1989"/>
        <v>2200</v>
      </c>
      <c r="HH400" s="46">
        <f>IF(HC400="","",HG400/(GY400*100))</f>
        <v>2.1739130434782608E-2</v>
      </c>
      <c r="HI400" s="37"/>
      <c r="HK400" s="47"/>
      <c r="HL400" s="43">
        <v>894</v>
      </c>
      <c r="HM400" s="45">
        <f t="shared" si="1990"/>
        <v>28</v>
      </c>
      <c r="HN400" s="43">
        <v>34</v>
      </c>
      <c r="HO400" s="45">
        <f t="shared" si="1991"/>
        <v>0</v>
      </c>
      <c r="HP400" s="45">
        <v>9</v>
      </c>
      <c r="HQ400" s="45">
        <f t="shared" si="1992"/>
        <v>0</v>
      </c>
      <c r="HR400" s="43">
        <v>3</v>
      </c>
      <c r="HS400" s="63" t="str">
        <f t="shared" si="1924"/>
        <v>サンリオ豹柄キーケース</v>
      </c>
      <c r="HT400" s="67">
        <f t="shared" si="1969"/>
        <v>996</v>
      </c>
      <c r="HU400" s="43">
        <f t="shared" si="1993"/>
        <v>0</v>
      </c>
      <c r="HV400" s="46">
        <f t="shared" si="1994"/>
        <v>0</v>
      </c>
      <c r="HW400" s="37" t="s">
        <v>813</v>
      </c>
      <c r="HX400" s="360"/>
      <c r="HY400" s="47"/>
      <c r="HZ400" s="43">
        <v>5318</v>
      </c>
      <c r="IA400" s="45">
        <f t="shared" si="1995"/>
        <v>11</v>
      </c>
      <c r="IB400" s="43">
        <v>158</v>
      </c>
      <c r="IC400" s="45">
        <f t="shared" si="1996"/>
        <v>1</v>
      </c>
      <c r="ID400" s="45">
        <v>22</v>
      </c>
      <c r="IE400" s="45">
        <f t="shared" si="1997"/>
        <v>2</v>
      </c>
      <c r="IF400" s="43">
        <v>-6</v>
      </c>
      <c r="IG400" s="63" t="str">
        <f t="shared" si="1925"/>
        <v>サンリオリボンポーチ</v>
      </c>
      <c r="IH400" s="67">
        <f t="shared" si="1958"/>
        <v>500</v>
      </c>
      <c r="II400" s="43">
        <f t="shared" si="1998"/>
        <v>1000</v>
      </c>
      <c r="IJ400" s="46">
        <f t="shared" si="1999"/>
        <v>0.90909090909090906</v>
      </c>
      <c r="IK400" s="37" t="s">
        <v>816</v>
      </c>
      <c r="IL400" s="29"/>
      <c r="IM400" s="47"/>
      <c r="IN400" s="43">
        <v>6274</v>
      </c>
      <c r="IO400" s="45">
        <f t="shared" si="2000"/>
        <v>78</v>
      </c>
      <c r="IP400" s="43">
        <v>157</v>
      </c>
      <c r="IQ400" s="45">
        <f t="shared" si="2001"/>
        <v>3</v>
      </c>
      <c r="IR400" s="45">
        <v>10</v>
      </c>
      <c r="IS400" s="45">
        <f t="shared" si="2002"/>
        <v>3</v>
      </c>
      <c r="IT400" s="43">
        <v>8</v>
      </c>
      <c r="IU400" s="63" t="str">
        <f t="shared" si="1926"/>
        <v>ジャグラーイヤホン</v>
      </c>
      <c r="IV400" s="67">
        <f t="shared" si="1970"/>
        <v>1100</v>
      </c>
      <c r="IW400" s="43">
        <f t="shared" si="2003"/>
        <v>3300</v>
      </c>
      <c r="IX400" s="46">
        <f t="shared" si="2004"/>
        <v>0.42307692307692307</v>
      </c>
      <c r="IY400" s="37"/>
      <c r="IZ400" s="61"/>
      <c r="JA400" s="47"/>
      <c r="JB400" s="43">
        <v>4658</v>
      </c>
      <c r="JC400" s="45">
        <f t="shared" si="2005"/>
        <v>22</v>
      </c>
      <c r="JD400" s="43">
        <v>129</v>
      </c>
      <c r="JE400" s="45">
        <f t="shared" si="2006"/>
        <v>0</v>
      </c>
      <c r="JF400" s="45">
        <v>12</v>
      </c>
      <c r="JG400" s="45">
        <f t="shared" si="2007"/>
        <v>0</v>
      </c>
      <c r="JH400" s="43">
        <v>-1</v>
      </c>
      <c r="JI400" s="63" t="str">
        <f t="shared" si="1927"/>
        <v>モンチッチケース</v>
      </c>
      <c r="JJ400" s="67">
        <f t="shared" si="1959"/>
        <v>1000</v>
      </c>
      <c r="JK400" s="43">
        <f t="shared" si="2008"/>
        <v>0</v>
      </c>
      <c r="JL400" s="46">
        <f t="shared" si="2009"/>
        <v>0</v>
      </c>
      <c r="JM400" s="37" t="s">
        <v>817</v>
      </c>
      <c r="JN400" s="29"/>
      <c r="JO400" s="47"/>
      <c r="JP400" s="43">
        <v>6331</v>
      </c>
      <c r="JQ400" s="45">
        <f t="shared" si="2010"/>
        <v>108</v>
      </c>
      <c r="JR400" s="43">
        <v>134</v>
      </c>
      <c r="JS400" s="45">
        <f t="shared" si="2011"/>
        <v>2</v>
      </c>
      <c r="JT400" s="45">
        <v>9</v>
      </c>
      <c r="JU400" s="45">
        <f t="shared" si="2012"/>
        <v>2</v>
      </c>
      <c r="JV400" s="43">
        <v>4</v>
      </c>
      <c r="JW400" s="63" t="str">
        <f t="shared" si="1928"/>
        <v>モンチッチマスコット2</v>
      </c>
      <c r="JX400" s="67">
        <f t="shared" si="1960"/>
        <v>539</v>
      </c>
      <c r="JY400" s="43">
        <f t="shared" si="2013"/>
        <v>1078</v>
      </c>
      <c r="JZ400" s="46">
        <f t="shared" si="2014"/>
        <v>9.9814814814814815E-2</v>
      </c>
      <c r="KA400" s="37"/>
      <c r="KB400" s="51"/>
      <c r="KC400" s="47"/>
      <c r="KD400" s="43">
        <v>11196</v>
      </c>
      <c r="KE400" s="45">
        <f>IF(KD400="","",KD400-KD396)</f>
        <v>114</v>
      </c>
      <c r="KF400" s="43">
        <v>319</v>
      </c>
      <c r="KG400" s="45">
        <f>IF(KF400="","",KF400-KF396)</f>
        <v>3</v>
      </c>
      <c r="KH400" s="45">
        <v>7</v>
      </c>
      <c r="KI400" s="45">
        <f>IF(KH400="","",KH396+KJ396-KH400)</f>
        <v>3</v>
      </c>
      <c r="KJ400" s="43">
        <v>8</v>
      </c>
      <c r="KK400" s="63" t="str">
        <f>IF(KD400="","",KK396)</f>
        <v>雪見イヤホン</v>
      </c>
      <c r="KL400" s="67">
        <f>IF(KE400="","",KL396)</f>
        <v>1100</v>
      </c>
      <c r="KM400" s="43">
        <f>IF(KH400="","",KI400*KL400)</f>
        <v>3300</v>
      </c>
      <c r="KN400" s="46">
        <f>IF(KI400="","",KM400/(KE400*100))</f>
        <v>0.28947368421052633</v>
      </c>
      <c r="KO400" s="37"/>
      <c r="KP400" s="29"/>
      <c r="KQ400" s="47"/>
      <c r="KR400" s="43">
        <v>2948</v>
      </c>
      <c r="KS400" s="45">
        <f>IF(KR400="","",KR400-KR396)</f>
        <v>62</v>
      </c>
      <c r="KT400" s="43">
        <v>69</v>
      </c>
      <c r="KU400" s="45">
        <f>IF(KT400="","",KT400-KT396)</f>
        <v>2</v>
      </c>
      <c r="KV400" s="45">
        <v>18</v>
      </c>
      <c r="KW400" s="45">
        <f>IF(KV400="","",KV396+KX396-KV400)</f>
        <v>0</v>
      </c>
      <c r="KX400" s="43">
        <v>0</v>
      </c>
      <c r="KY400" s="63" t="str">
        <f>IF(KR400="","",KY396)</f>
        <v>モンチッチケース</v>
      </c>
      <c r="KZ400" s="67">
        <f>IF(KS400="","",KZ396)</f>
        <v>1000</v>
      </c>
      <c r="LA400" s="43">
        <f>IF(KV400="","",KW400*KZ400)</f>
        <v>0</v>
      </c>
      <c r="LB400" s="46">
        <f>IF(KW400="","",LA400/(KS400*100))</f>
        <v>0</v>
      </c>
      <c r="LC400" s="37"/>
      <c r="LD400" s="29"/>
      <c r="LE400" s="47"/>
      <c r="LF400" s="45"/>
      <c r="LG400" s="45"/>
      <c r="LH400" s="45"/>
      <c r="LI400" s="45" t="str">
        <f t="shared" si="1885"/>
        <v/>
      </c>
      <c r="LJ400" s="45"/>
      <c r="LK400" s="45" t="str">
        <f t="shared" si="1886"/>
        <v/>
      </c>
      <c r="LL400" s="45"/>
      <c r="LM400" s="73" t="str">
        <f>IF(LF399="","",LM397)</f>
        <v/>
      </c>
      <c r="LN400" s="67" t="str">
        <f>IF(LG399="","",LN397)</f>
        <v/>
      </c>
      <c r="LO400" s="45" t="str">
        <f t="shared" si="1825"/>
        <v/>
      </c>
      <c r="LP400" s="46"/>
      <c r="LQ400" s="37"/>
      <c r="LR400" s="29"/>
      <c r="LS400" s="47"/>
      <c r="LT400" s="67"/>
      <c r="LU400" s="45" t="str">
        <f t="shared" si="1961"/>
        <v/>
      </c>
      <c r="LV400" s="45"/>
      <c r="LW400" s="45"/>
      <c r="LX400" s="45"/>
      <c r="LY400" s="45" t="str">
        <f t="shared" si="1962"/>
        <v/>
      </c>
      <c r="LZ400" s="45"/>
      <c r="MA400" s="45"/>
      <c r="MB400" s="45"/>
      <c r="MC400" s="45" t="str">
        <f t="shared" si="1913"/>
        <v/>
      </c>
      <c r="MD400" s="46" t="str">
        <f t="shared" si="1914"/>
        <v/>
      </c>
      <c r="ME400" s="37"/>
      <c r="MF400" s="29"/>
      <c r="MG400" s="47"/>
      <c r="MH400" s="67"/>
      <c r="MI400" s="45" t="str">
        <f t="shared" si="1963"/>
        <v/>
      </c>
      <c r="MJ400" s="45"/>
      <c r="MK400" s="45"/>
      <c r="ML400" s="45"/>
      <c r="MM400" s="45" t="str">
        <f t="shared" si="1964"/>
        <v/>
      </c>
      <c r="MN400" s="45"/>
      <c r="MO400" s="45"/>
      <c r="MP400" s="45"/>
      <c r="MQ400" s="45" t="str">
        <f t="shared" si="1915"/>
        <v/>
      </c>
      <c r="MR400" s="46" t="str">
        <f t="shared" si="1916"/>
        <v/>
      </c>
      <c r="MS400" s="37"/>
      <c r="MT400" s="29"/>
      <c r="MU400" s="47"/>
      <c r="MV400" s="67"/>
      <c r="MW400" s="45" t="str">
        <f t="shared" si="1965"/>
        <v/>
      </c>
      <c r="MX400" s="45"/>
      <c r="MY400" s="45"/>
      <c r="MZ400" s="45"/>
      <c r="NA400" s="45" t="str">
        <f t="shared" si="1966"/>
        <v/>
      </c>
      <c r="NB400" s="45"/>
      <c r="NC400" s="45"/>
      <c r="ND400" s="45"/>
      <c r="NE400" s="45" t="str">
        <f t="shared" si="1917"/>
        <v/>
      </c>
      <c r="NF400" s="46" t="str">
        <f t="shared" si="1918"/>
        <v/>
      </c>
      <c r="NG400" s="37"/>
      <c r="NH400" s="29"/>
      <c r="NI400" s="47"/>
      <c r="NJ400" s="67"/>
      <c r="NK400" s="45" t="str">
        <f t="shared" si="1967"/>
        <v/>
      </c>
      <c r="NL400" s="45"/>
      <c r="NM400" s="45"/>
      <c r="NN400" s="45"/>
      <c r="NO400" s="45" t="str">
        <f t="shared" si="1968"/>
        <v/>
      </c>
      <c r="NP400" s="45"/>
      <c r="NQ400" s="45"/>
      <c r="NR400" s="45"/>
      <c r="NS400" s="45" t="str">
        <f t="shared" si="1919"/>
        <v/>
      </c>
      <c r="NT400" s="46" t="str">
        <f t="shared" si="1920"/>
        <v/>
      </c>
      <c r="NU400" s="37"/>
    </row>
    <row r="401" spans="1:385" ht="15" customHeight="1" thickBot="1" x14ac:dyDescent="0.3">
      <c r="A401" s="38"/>
      <c r="B401" s="39"/>
      <c r="C401" s="40"/>
      <c r="D401" s="40"/>
      <c r="E401" s="41"/>
      <c r="F401" s="41"/>
      <c r="G401" s="40"/>
      <c r="H401" s="42"/>
      <c r="I401" s="45"/>
      <c r="J401" s="45" t="str">
        <f t="shared" si="1929"/>
        <v/>
      </c>
      <c r="K401" s="45"/>
      <c r="L401" s="45"/>
      <c r="M401" s="45"/>
      <c r="N401" s="45" t="str">
        <f t="shared" si="1930"/>
        <v/>
      </c>
      <c r="O401" s="45"/>
      <c r="P401" s="45"/>
      <c r="Q401" s="45"/>
      <c r="R401" s="45" t="str">
        <f t="shared" si="1891"/>
        <v/>
      </c>
      <c r="S401" s="46" t="str">
        <f t="shared" si="1892"/>
        <v/>
      </c>
      <c r="T401" s="37"/>
      <c r="U401" s="29"/>
      <c r="V401" s="47"/>
      <c r="W401" s="67"/>
      <c r="X401" s="45" t="str">
        <f t="shared" si="1931"/>
        <v/>
      </c>
      <c r="Y401" s="45"/>
      <c r="Z401" s="45"/>
      <c r="AA401" s="45"/>
      <c r="AB401" s="45" t="str">
        <f t="shared" si="1932"/>
        <v/>
      </c>
      <c r="AC401" s="45"/>
      <c r="AD401" s="45"/>
      <c r="AE401" s="45"/>
      <c r="AF401" s="45" t="str">
        <f t="shared" si="1893"/>
        <v/>
      </c>
      <c r="AG401" s="46" t="str">
        <f t="shared" si="1894"/>
        <v/>
      </c>
      <c r="AH401" s="37"/>
      <c r="AI401" s="29"/>
      <c r="AJ401" s="47"/>
      <c r="AK401" s="45"/>
      <c r="AL401" s="45" t="str">
        <f t="shared" si="1933"/>
        <v/>
      </c>
      <c r="AM401" s="45"/>
      <c r="AN401" s="45" t="str">
        <f t="shared" si="1934"/>
        <v/>
      </c>
      <c r="AO401" s="45"/>
      <c r="AP401" s="45" t="str">
        <f t="shared" si="1935"/>
        <v/>
      </c>
      <c r="AQ401" s="45"/>
      <c r="AR401" s="45"/>
      <c r="AS401" s="45"/>
      <c r="AT401" s="45" t="str">
        <f t="shared" si="1895"/>
        <v/>
      </c>
      <c r="AU401" s="46" t="str">
        <f t="shared" si="1896"/>
        <v/>
      </c>
      <c r="AV401" s="37"/>
      <c r="AW401" s="29"/>
      <c r="AX401" s="47"/>
      <c r="AY401" s="45"/>
      <c r="AZ401" s="45" t="str">
        <f t="shared" si="1936"/>
        <v/>
      </c>
      <c r="BA401" s="45"/>
      <c r="BB401" s="45" t="str">
        <f t="shared" si="1937"/>
        <v/>
      </c>
      <c r="BC401" s="45"/>
      <c r="BD401" s="45" t="str">
        <f t="shared" si="1938"/>
        <v/>
      </c>
      <c r="BE401" s="45"/>
      <c r="BF401" s="45"/>
      <c r="BG401" s="45"/>
      <c r="BH401" s="45" t="str">
        <f t="shared" si="1897"/>
        <v/>
      </c>
      <c r="BI401" s="46" t="str">
        <f t="shared" si="1898"/>
        <v/>
      </c>
      <c r="BJ401" s="37"/>
      <c r="BK401" s="29"/>
      <c r="BL401" s="47"/>
      <c r="BM401" s="45">
        <v>3653</v>
      </c>
      <c r="BN401" s="45">
        <f t="shared" si="1971"/>
        <v>202</v>
      </c>
      <c r="BO401" s="45">
        <v>87</v>
      </c>
      <c r="BP401" s="45">
        <f t="shared" si="1972"/>
        <v>6</v>
      </c>
      <c r="BQ401" s="45">
        <v>0</v>
      </c>
      <c r="BR401" s="45">
        <f t="shared" si="1973"/>
        <v>4</v>
      </c>
      <c r="BS401" s="27">
        <v>9</v>
      </c>
      <c r="BT401" s="63" t="str">
        <f t="shared" si="1922"/>
        <v>サンリオボアバンスクリップ</v>
      </c>
      <c r="BU401" s="67">
        <f t="shared" si="1939"/>
        <v>1100</v>
      </c>
      <c r="BV401" s="45">
        <f t="shared" si="1974"/>
        <v>4400</v>
      </c>
      <c r="BW401" s="46">
        <f t="shared" si="1975"/>
        <v>0.21782178217821782</v>
      </c>
      <c r="BX401" s="37"/>
      <c r="BY401" s="57"/>
      <c r="BZ401" s="47"/>
      <c r="CA401" s="45">
        <v>9229</v>
      </c>
      <c r="CB401" s="45">
        <f t="shared" si="1976"/>
        <v>46</v>
      </c>
      <c r="CC401" s="45">
        <v>450</v>
      </c>
      <c r="CD401" s="45">
        <f t="shared" si="1977"/>
        <v>2</v>
      </c>
      <c r="CE401" s="45">
        <v>32</v>
      </c>
      <c r="CF401" s="45">
        <f t="shared" si="1978"/>
        <v>2</v>
      </c>
      <c r="CG401" s="27">
        <v>0</v>
      </c>
      <c r="CH401" s="63" t="str">
        <f t="shared" si="1923"/>
        <v>ラブブマスコット</v>
      </c>
      <c r="CI401" s="67">
        <f t="shared" si="1940"/>
        <v>0</v>
      </c>
      <c r="CJ401" s="45">
        <f t="shared" si="1979"/>
        <v>0</v>
      </c>
      <c r="CK401" s="46">
        <f t="shared" si="1980"/>
        <v>0</v>
      </c>
      <c r="CL401" s="37"/>
      <c r="CM401" s="29"/>
      <c r="CN401" s="47"/>
      <c r="CO401" s="45">
        <v>3689</v>
      </c>
      <c r="CP401" s="45">
        <f t="shared" si="1981"/>
        <v>64</v>
      </c>
      <c r="CQ401" s="45">
        <v>122</v>
      </c>
      <c r="CR401" s="45">
        <f t="shared" si="1982"/>
        <v>1</v>
      </c>
      <c r="CS401" s="45">
        <v>9</v>
      </c>
      <c r="CT401" s="45">
        <f t="shared" si="1983"/>
        <v>1</v>
      </c>
      <c r="CU401" s="27">
        <v>0</v>
      </c>
      <c r="CV401" s="63" t="str">
        <f t="shared" si="1941"/>
        <v>モンチッチマスコット</v>
      </c>
      <c r="CW401" s="67">
        <f t="shared" si="1942"/>
        <v>0</v>
      </c>
      <c r="CX401" s="45">
        <f t="shared" si="1984"/>
        <v>0</v>
      </c>
      <c r="CY401" s="46">
        <f t="shared" si="1985"/>
        <v>0</v>
      </c>
      <c r="CZ401" s="37"/>
      <c r="DA401" s="29"/>
      <c r="DB401" s="47"/>
      <c r="DC401" s="67"/>
      <c r="DD401" s="45" t="str">
        <f t="shared" si="1943"/>
        <v/>
      </c>
      <c r="DE401" s="45"/>
      <c r="DF401" s="45"/>
      <c r="DG401" s="45"/>
      <c r="DH401" s="45" t="str">
        <f t="shared" si="1944"/>
        <v/>
      </c>
      <c r="DI401" s="45"/>
      <c r="DJ401" s="45"/>
      <c r="DK401" s="45"/>
      <c r="DL401" s="45" t="str">
        <f t="shared" si="1899"/>
        <v/>
      </c>
      <c r="DM401" s="46" t="str">
        <f t="shared" si="1900"/>
        <v/>
      </c>
      <c r="DN401" s="37"/>
      <c r="DO401" s="29"/>
      <c r="DP401" s="47"/>
      <c r="DQ401" s="45"/>
      <c r="DR401" s="45" t="str">
        <f t="shared" si="1945"/>
        <v/>
      </c>
      <c r="DS401" s="45"/>
      <c r="DT401" s="45" t="str">
        <f t="shared" si="1946"/>
        <v/>
      </c>
      <c r="DU401" s="45"/>
      <c r="DV401" s="45" t="str">
        <f t="shared" si="1947"/>
        <v/>
      </c>
      <c r="DW401" s="45"/>
      <c r="DX401" s="45"/>
      <c r="DY401" s="45"/>
      <c r="DZ401" s="45" t="str">
        <f t="shared" si="1901"/>
        <v/>
      </c>
      <c r="EA401" s="46" t="str">
        <f t="shared" si="1902"/>
        <v/>
      </c>
      <c r="EB401" s="37"/>
      <c r="ED401" s="47"/>
      <c r="EE401" s="67"/>
      <c r="EF401" s="45" t="str">
        <f t="shared" si="1948"/>
        <v/>
      </c>
      <c r="EG401" s="45"/>
      <c r="EH401" s="45"/>
      <c r="EI401" s="45"/>
      <c r="EJ401" s="45" t="str">
        <f t="shared" si="1949"/>
        <v/>
      </c>
      <c r="EK401" s="45"/>
      <c r="EL401" s="45"/>
      <c r="EM401" s="45"/>
      <c r="EN401" s="45" t="str">
        <f t="shared" si="1903"/>
        <v/>
      </c>
      <c r="EO401" s="46" t="str">
        <f t="shared" si="1904"/>
        <v/>
      </c>
      <c r="EP401" s="37"/>
      <c r="ER401" s="47"/>
      <c r="ES401" s="67"/>
      <c r="ET401" s="45" t="str">
        <f t="shared" si="1950"/>
        <v/>
      </c>
      <c r="EU401" s="45"/>
      <c r="EV401" s="45"/>
      <c r="EW401" s="45"/>
      <c r="EX401" s="45" t="str">
        <f t="shared" si="1951"/>
        <v/>
      </c>
      <c r="EY401" s="45"/>
      <c r="EZ401" s="45"/>
      <c r="FA401" s="45"/>
      <c r="FB401" s="45" t="str">
        <f t="shared" si="1905"/>
        <v/>
      </c>
      <c r="FC401" s="46" t="str">
        <f t="shared" si="1906"/>
        <v/>
      </c>
      <c r="FD401" s="37"/>
      <c r="FF401" s="47"/>
      <c r="FG401" s="67"/>
      <c r="FH401" s="45" t="str">
        <f t="shared" si="1952"/>
        <v/>
      </c>
      <c r="FI401" s="45"/>
      <c r="FJ401" s="45"/>
      <c r="FK401" s="45"/>
      <c r="FL401" s="45" t="str">
        <f t="shared" si="1953"/>
        <v/>
      </c>
      <c r="FM401" s="45"/>
      <c r="FN401" s="45"/>
      <c r="FO401" s="45"/>
      <c r="FP401" s="45" t="str">
        <f t="shared" si="1907"/>
        <v/>
      </c>
      <c r="FQ401" s="46" t="str">
        <f t="shared" si="1908"/>
        <v/>
      </c>
      <c r="FR401" s="37"/>
      <c r="FS401" s="29"/>
      <c r="FT401" s="47"/>
      <c r="FU401" s="67"/>
      <c r="FV401" s="45" t="str">
        <f t="shared" si="1954"/>
        <v/>
      </c>
      <c r="FW401" s="45"/>
      <c r="FX401" s="45"/>
      <c r="FY401" s="45"/>
      <c r="FZ401" s="45" t="str">
        <f t="shared" si="1955"/>
        <v/>
      </c>
      <c r="GA401" s="45"/>
      <c r="GB401" s="45"/>
      <c r="GC401" s="45"/>
      <c r="GD401" s="45" t="str">
        <f t="shared" si="1909"/>
        <v/>
      </c>
      <c r="GE401" s="46" t="str">
        <f t="shared" si="1910"/>
        <v/>
      </c>
      <c r="GF401" s="37"/>
      <c r="GH401" s="47"/>
      <c r="GI401" s="67"/>
      <c r="GJ401" s="45" t="str">
        <f t="shared" si="1956"/>
        <v/>
      </c>
      <c r="GK401" s="45"/>
      <c r="GL401" s="45"/>
      <c r="GM401" s="45"/>
      <c r="GN401" s="45" t="str">
        <f t="shared" si="1957"/>
        <v/>
      </c>
      <c r="GO401" s="45"/>
      <c r="GP401" s="45"/>
      <c r="GQ401" s="45"/>
      <c r="GR401" s="45" t="str">
        <f t="shared" si="1911"/>
        <v/>
      </c>
      <c r="GS401" s="46" t="str">
        <f t="shared" si="1912"/>
        <v/>
      </c>
      <c r="GT401" s="37"/>
      <c r="GU401" s="61"/>
      <c r="GV401" s="47"/>
      <c r="GW401" s="30"/>
      <c r="GX401" s="45"/>
      <c r="GY401" s="45" t="str">
        <f t="shared" si="1986"/>
        <v/>
      </c>
      <c r="GZ401" s="45"/>
      <c r="HA401" s="45" t="str">
        <f t="shared" si="1987"/>
        <v/>
      </c>
      <c r="HB401" s="45">
        <v>2</v>
      </c>
      <c r="HC401" s="45">
        <f t="shared" si="1988"/>
        <v>5</v>
      </c>
      <c r="HD401" s="27">
        <v>8</v>
      </c>
      <c r="HE401" s="63" t="str">
        <f>IF(GX399="","",HE397)</f>
        <v>アンパンおべんとパズル</v>
      </c>
      <c r="HF401" s="67">
        <f>IF(GX399="","",HF397)</f>
        <v>1100</v>
      </c>
      <c r="HG401" s="45">
        <f t="shared" si="1989"/>
        <v>5500</v>
      </c>
      <c r="HH401" s="46">
        <f>IF(HC401="","",HG401/(GY400*100))</f>
        <v>5.434782608695652E-2</v>
      </c>
      <c r="HI401" s="37"/>
      <c r="HK401" s="47"/>
      <c r="HL401" s="45">
        <v>2009</v>
      </c>
      <c r="HM401" s="45">
        <f t="shared" si="1990"/>
        <v>82</v>
      </c>
      <c r="HN401" s="45">
        <v>45</v>
      </c>
      <c r="HO401" s="45">
        <f t="shared" si="1991"/>
        <v>1</v>
      </c>
      <c r="HP401" s="45">
        <v>28</v>
      </c>
      <c r="HQ401" s="45">
        <f t="shared" si="1992"/>
        <v>2</v>
      </c>
      <c r="HR401" s="27">
        <v>0</v>
      </c>
      <c r="HS401" s="63" t="str">
        <f t="shared" si="1924"/>
        <v>ゲームアーク</v>
      </c>
      <c r="HT401" s="67">
        <f t="shared" si="1969"/>
        <v>600</v>
      </c>
      <c r="HU401" s="45">
        <f t="shared" si="1993"/>
        <v>1200</v>
      </c>
      <c r="HV401" s="46">
        <f t="shared" si="1994"/>
        <v>0.14634146341463414</v>
      </c>
      <c r="HW401" s="37"/>
      <c r="HX401" s="360"/>
      <c r="HY401" s="47"/>
      <c r="HZ401" s="45">
        <v>7070</v>
      </c>
      <c r="IA401" s="45">
        <f t="shared" si="1995"/>
        <v>73</v>
      </c>
      <c r="IB401" s="45">
        <v>176</v>
      </c>
      <c r="IC401" s="45">
        <f t="shared" si="1996"/>
        <v>4</v>
      </c>
      <c r="ID401" s="45">
        <v>23</v>
      </c>
      <c r="IE401" s="45">
        <f t="shared" si="1997"/>
        <v>7</v>
      </c>
      <c r="IF401" s="27">
        <v>0</v>
      </c>
      <c r="IG401" s="63" t="str">
        <f t="shared" si="1925"/>
        <v>ラブブマスコット</v>
      </c>
      <c r="IH401" s="67">
        <f t="shared" si="1958"/>
        <v>0</v>
      </c>
      <c r="II401" s="45">
        <f t="shared" si="1998"/>
        <v>0</v>
      </c>
      <c r="IJ401" s="46">
        <f t="shared" si="1999"/>
        <v>0</v>
      </c>
      <c r="IK401" s="37"/>
      <c r="IL401" s="29"/>
      <c r="IM401" s="47"/>
      <c r="IN401" s="45">
        <v>5032</v>
      </c>
      <c r="IO401" s="45">
        <f t="shared" si="2000"/>
        <v>99</v>
      </c>
      <c r="IP401" s="45">
        <v>353</v>
      </c>
      <c r="IQ401" s="45">
        <f t="shared" si="2001"/>
        <v>13</v>
      </c>
      <c r="IR401" s="45">
        <v>100</v>
      </c>
      <c r="IS401" s="45">
        <f t="shared" si="2002"/>
        <v>15</v>
      </c>
      <c r="IT401" s="27">
        <v>10</v>
      </c>
      <c r="IU401" s="63" t="str">
        <f t="shared" si="1926"/>
        <v>アングリーキーホルダー</v>
      </c>
      <c r="IV401" s="67">
        <f t="shared" si="1970"/>
        <v>200</v>
      </c>
      <c r="IW401" s="45">
        <f t="shared" si="2003"/>
        <v>3000</v>
      </c>
      <c r="IX401" s="46">
        <f t="shared" si="2004"/>
        <v>0.30303030303030304</v>
      </c>
      <c r="IY401" s="37"/>
      <c r="IZ401" s="61"/>
      <c r="JA401" s="47"/>
      <c r="JB401" s="45">
        <v>8415</v>
      </c>
      <c r="JC401" s="45">
        <f t="shared" si="2005"/>
        <v>74</v>
      </c>
      <c r="JD401" s="45">
        <v>490</v>
      </c>
      <c r="JE401" s="45">
        <f t="shared" si="2006"/>
        <v>7</v>
      </c>
      <c r="JF401" s="45">
        <v>90</v>
      </c>
      <c r="JG401" s="45">
        <f t="shared" si="2007"/>
        <v>10</v>
      </c>
      <c r="JH401" s="27">
        <v>14</v>
      </c>
      <c r="JI401" s="63" t="str">
        <f t="shared" si="1927"/>
        <v>AIモンスターラバー</v>
      </c>
      <c r="JJ401" s="67">
        <f t="shared" si="1959"/>
        <v>250</v>
      </c>
      <c r="JK401" s="45">
        <f t="shared" si="2008"/>
        <v>2500</v>
      </c>
      <c r="JL401" s="46">
        <f t="shared" si="2009"/>
        <v>0.33783783783783783</v>
      </c>
      <c r="JM401" s="37"/>
      <c r="JN401" s="29"/>
      <c r="JO401" s="47"/>
      <c r="JP401" s="45">
        <v>6565</v>
      </c>
      <c r="JQ401" s="45">
        <f t="shared" si="2010"/>
        <v>47</v>
      </c>
      <c r="JR401" s="45">
        <v>302</v>
      </c>
      <c r="JS401" s="45">
        <f t="shared" si="2011"/>
        <v>2</v>
      </c>
      <c r="JT401" s="45">
        <v>10</v>
      </c>
      <c r="JU401" s="45">
        <f t="shared" si="2012"/>
        <v>2</v>
      </c>
      <c r="JV401" s="27">
        <v>0</v>
      </c>
      <c r="JW401" s="63" t="str">
        <f t="shared" si="1928"/>
        <v>サンリオホワイトマスコット</v>
      </c>
      <c r="JX401" s="67">
        <f t="shared" si="1960"/>
        <v>0</v>
      </c>
      <c r="JY401" s="45">
        <f t="shared" si="2013"/>
        <v>0</v>
      </c>
      <c r="JZ401" s="46">
        <f t="shared" si="2014"/>
        <v>0</v>
      </c>
      <c r="KA401" s="37"/>
      <c r="KB401" s="51"/>
      <c r="KC401" s="47"/>
      <c r="KD401" s="45">
        <v>13110</v>
      </c>
      <c r="KE401" s="45">
        <f>IF(KD401="","",KD401-KD397)</f>
        <v>108</v>
      </c>
      <c r="KF401" s="45">
        <v>680</v>
      </c>
      <c r="KG401" s="45">
        <f>IF(KF401="","",KF401-KF397)</f>
        <v>9</v>
      </c>
      <c r="KH401" s="45">
        <v>14</v>
      </c>
      <c r="KI401" s="45">
        <f>IF(KH401="","",KH397+KJ397-KH401)</f>
        <v>10</v>
      </c>
      <c r="KJ401" s="27">
        <v>0</v>
      </c>
      <c r="KK401" s="63" t="str">
        <f>IF(KD401="","",KK397)</f>
        <v>ラブブマスコット</v>
      </c>
      <c r="KL401" s="67">
        <f>IF(KE401="","",KL397)</f>
        <v>250</v>
      </c>
      <c r="KM401" s="45">
        <f>IF(KH401="","",KI401*KL401)</f>
        <v>2500</v>
      </c>
      <c r="KN401" s="46">
        <f>IF(KI401="","",KM401/(KE401*100))</f>
        <v>0.23148148148148148</v>
      </c>
      <c r="KO401" s="37"/>
      <c r="KP401" s="29"/>
      <c r="KQ401" s="47"/>
      <c r="KR401" s="45">
        <v>2961</v>
      </c>
      <c r="KS401" s="45">
        <f>IF(KR401="","",KR401-KR397)</f>
        <v>180</v>
      </c>
      <c r="KT401" s="45">
        <v>111</v>
      </c>
      <c r="KU401" s="45">
        <f>IF(KT401="","",KT401-KT397)</f>
        <v>1</v>
      </c>
      <c r="KV401" s="45">
        <v>28</v>
      </c>
      <c r="KW401" s="45">
        <f>IF(KV401="","",KV397+KX397-KV401)</f>
        <v>2</v>
      </c>
      <c r="KX401" s="27">
        <v>0</v>
      </c>
      <c r="KY401" s="63" t="str">
        <f>IF(KR401="","",KY397)</f>
        <v>ゲームアーク</v>
      </c>
      <c r="KZ401" s="67">
        <f>IF(KS401="","",KZ397)</f>
        <v>0</v>
      </c>
      <c r="LA401" s="45">
        <f>IF(KV401="","",KW401*KZ401)</f>
        <v>0</v>
      </c>
      <c r="LB401" s="46">
        <f>IF(KW401="","",LA401/(KS401*100))</f>
        <v>0</v>
      </c>
      <c r="LC401" s="37"/>
      <c r="LD401" s="29"/>
      <c r="LE401" s="75"/>
      <c r="LF401" s="76"/>
      <c r="LG401" s="76"/>
      <c r="LH401" s="76"/>
      <c r="LI401" s="76" t="str">
        <f t="shared" si="1885"/>
        <v/>
      </c>
      <c r="LJ401" s="76"/>
      <c r="LK401" s="76" t="str">
        <f t="shared" si="1886"/>
        <v/>
      </c>
      <c r="LL401" s="76"/>
      <c r="LM401" s="78" t="str">
        <f>IF(LF399="","",LM398)</f>
        <v/>
      </c>
      <c r="LN401" s="79" t="str">
        <f>IF(LG399="","",LN398)</f>
        <v/>
      </c>
      <c r="LO401" s="76" t="str">
        <f t="shared" si="1825"/>
        <v/>
      </c>
      <c r="LP401" s="80"/>
      <c r="LQ401" s="37"/>
      <c r="LR401" s="29"/>
      <c r="LS401" s="47"/>
      <c r="LT401" s="67"/>
      <c r="LU401" s="45" t="str">
        <f t="shared" si="1961"/>
        <v/>
      </c>
      <c r="LV401" s="45"/>
      <c r="LW401" s="45"/>
      <c r="LX401" s="45"/>
      <c r="LY401" s="45" t="str">
        <f t="shared" si="1962"/>
        <v/>
      </c>
      <c r="LZ401" s="45"/>
      <c r="MA401" s="45"/>
      <c r="MB401" s="45"/>
      <c r="MC401" s="45" t="str">
        <f t="shared" si="1913"/>
        <v/>
      </c>
      <c r="MD401" s="46" t="str">
        <f t="shared" si="1914"/>
        <v/>
      </c>
      <c r="ME401" s="37"/>
      <c r="MF401" s="29"/>
      <c r="MG401" s="47"/>
      <c r="MH401" s="67"/>
      <c r="MI401" s="45" t="str">
        <f t="shared" si="1963"/>
        <v/>
      </c>
      <c r="MJ401" s="45"/>
      <c r="MK401" s="45"/>
      <c r="ML401" s="45"/>
      <c r="MM401" s="45" t="str">
        <f t="shared" si="1964"/>
        <v/>
      </c>
      <c r="MN401" s="45"/>
      <c r="MO401" s="45"/>
      <c r="MP401" s="45"/>
      <c r="MQ401" s="45" t="str">
        <f t="shared" si="1915"/>
        <v/>
      </c>
      <c r="MR401" s="46" t="str">
        <f t="shared" si="1916"/>
        <v/>
      </c>
      <c r="MS401" s="37"/>
      <c r="MT401" s="29"/>
      <c r="MU401" s="47"/>
      <c r="MV401" s="67"/>
      <c r="MW401" s="45" t="str">
        <f t="shared" si="1965"/>
        <v/>
      </c>
      <c r="MX401" s="45"/>
      <c r="MY401" s="45"/>
      <c r="MZ401" s="45"/>
      <c r="NA401" s="45" t="str">
        <f t="shared" si="1966"/>
        <v/>
      </c>
      <c r="NB401" s="45"/>
      <c r="NC401" s="45"/>
      <c r="ND401" s="45"/>
      <c r="NE401" s="45" t="str">
        <f t="shared" si="1917"/>
        <v/>
      </c>
      <c r="NF401" s="46" t="str">
        <f t="shared" si="1918"/>
        <v/>
      </c>
      <c r="NG401" s="37"/>
      <c r="NH401" s="29"/>
      <c r="NI401" s="47"/>
      <c r="NJ401" s="67"/>
      <c r="NK401" s="45" t="str">
        <f t="shared" si="1967"/>
        <v/>
      </c>
      <c r="NL401" s="45"/>
      <c r="NM401" s="45"/>
      <c r="NN401" s="45"/>
      <c r="NO401" s="45" t="str">
        <f t="shared" si="1968"/>
        <v/>
      </c>
      <c r="NP401" s="45"/>
      <c r="NQ401" s="45"/>
      <c r="NR401" s="45"/>
      <c r="NS401" s="45" t="str">
        <f t="shared" si="1919"/>
        <v/>
      </c>
      <c r="NT401" s="46" t="str">
        <f t="shared" si="1920"/>
        <v/>
      </c>
      <c r="NU401" s="37"/>
    </row>
    <row r="402" spans="1:385" ht="15" customHeight="1" thickTop="1" thickBot="1" x14ac:dyDescent="0.3">
      <c r="A402" s="38"/>
      <c r="B402" s="39"/>
      <c r="C402" s="40"/>
      <c r="D402" s="40"/>
      <c r="E402" s="41"/>
      <c r="F402" s="41"/>
      <c r="G402" s="40"/>
      <c r="H402" s="42"/>
      <c r="I402" s="45"/>
      <c r="J402" s="45" t="str">
        <f t="shared" si="1929"/>
        <v/>
      </c>
      <c r="K402" s="45"/>
      <c r="L402" s="45"/>
      <c r="M402" s="45"/>
      <c r="N402" s="45" t="str">
        <f t="shared" si="1930"/>
        <v/>
      </c>
      <c r="O402" s="45"/>
      <c r="P402" s="45"/>
      <c r="Q402" s="45"/>
      <c r="R402" s="45" t="str">
        <f t="shared" si="1891"/>
        <v/>
      </c>
      <c r="S402" s="46" t="str">
        <f t="shared" si="1892"/>
        <v/>
      </c>
      <c r="T402" s="37"/>
      <c r="U402" s="29"/>
      <c r="V402" s="47"/>
      <c r="W402" s="67"/>
      <c r="X402" s="45" t="str">
        <f t="shared" si="1931"/>
        <v/>
      </c>
      <c r="Y402" s="45"/>
      <c r="Z402" s="45"/>
      <c r="AA402" s="45"/>
      <c r="AB402" s="45" t="str">
        <f t="shared" si="1932"/>
        <v/>
      </c>
      <c r="AC402" s="45"/>
      <c r="AD402" s="45"/>
      <c r="AE402" s="45"/>
      <c r="AF402" s="45" t="str">
        <f t="shared" si="1893"/>
        <v/>
      </c>
      <c r="AG402" s="46" t="str">
        <f t="shared" si="1894"/>
        <v/>
      </c>
      <c r="AH402" s="37"/>
      <c r="AI402" s="29"/>
      <c r="AJ402" s="47"/>
      <c r="AK402" s="45"/>
      <c r="AL402" s="45" t="str">
        <f t="shared" si="1933"/>
        <v/>
      </c>
      <c r="AM402" s="45"/>
      <c r="AN402" s="45" t="str">
        <f t="shared" si="1934"/>
        <v/>
      </c>
      <c r="AO402" s="45"/>
      <c r="AP402" s="45" t="str">
        <f t="shared" si="1935"/>
        <v/>
      </c>
      <c r="AQ402" s="45"/>
      <c r="AR402" s="45"/>
      <c r="AS402" s="45"/>
      <c r="AT402" s="45" t="str">
        <f t="shared" si="1895"/>
        <v/>
      </c>
      <c r="AU402" s="46" t="str">
        <f t="shared" si="1896"/>
        <v/>
      </c>
      <c r="AV402" s="37"/>
      <c r="AW402" s="29"/>
      <c r="AX402" s="47"/>
      <c r="AY402" s="45"/>
      <c r="AZ402" s="45" t="str">
        <f t="shared" si="1936"/>
        <v/>
      </c>
      <c r="BA402" s="45"/>
      <c r="BB402" s="45" t="str">
        <f t="shared" si="1937"/>
        <v/>
      </c>
      <c r="BC402" s="45"/>
      <c r="BD402" s="45" t="str">
        <f t="shared" si="1938"/>
        <v/>
      </c>
      <c r="BE402" s="45"/>
      <c r="BF402" s="45"/>
      <c r="BG402" s="45"/>
      <c r="BH402" s="45" t="str">
        <f t="shared" si="1897"/>
        <v/>
      </c>
      <c r="BI402" s="46" t="str">
        <f t="shared" si="1898"/>
        <v/>
      </c>
      <c r="BJ402" s="37"/>
      <c r="BK402" s="29"/>
      <c r="BL402" s="75"/>
      <c r="BM402" s="76">
        <v>2311</v>
      </c>
      <c r="BN402" s="76">
        <f t="shared" si="1971"/>
        <v>113</v>
      </c>
      <c r="BO402" s="76">
        <v>16</v>
      </c>
      <c r="BP402" s="76">
        <f t="shared" si="1972"/>
        <v>5</v>
      </c>
      <c r="BQ402" s="76">
        <v>3</v>
      </c>
      <c r="BR402" s="76">
        <f t="shared" si="1973"/>
        <v>6</v>
      </c>
      <c r="BS402" s="76">
        <v>6</v>
      </c>
      <c r="BT402" s="78" t="s">
        <v>801</v>
      </c>
      <c r="BU402" s="79">
        <v>1100</v>
      </c>
      <c r="BV402" s="76">
        <f t="shared" si="1974"/>
        <v>6600</v>
      </c>
      <c r="BW402" s="80">
        <f t="shared" si="1975"/>
        <v>0.58407079646017701</v>
      </c>
      <c r="BX402" s="37"/>
      <c r="BY402" s="57"/>
      <c r="BZ402" s="75"/>
      <c r="CA402" s="76">
        <v>7175</v>
      </c>
      <c r="CB402" s="76">
        <f t="shared" si="1976"/>
        <v>42</v>
      </c>
      <c r="CC402" s="76">
        <v>402</v>
      </c>
      <c r="CD402" s="76">
        <f t="shared" si="1977"/>
        <v>2</v>
      </c>
      <c r="CE402" s="76">
        <v>62</v>
      </c>
      <c r="CF402" s="76">
        <f t="shared" si="1978"/>
        <v>3</v>
      </c>
      <c r="CG402" s="76">
        <v>0</v>
      </c>
      <c r="CH402" s="78" t="str">
        <f t="shared" si="1923"/>
        <v>アングリーキーホルダー</v>
      </c>
      <c r="CI402" s="79">
        <f t="shared" si="1940"/>
        <v>198</v>
      </c>
      <c r="CJ402" s="76">
        <f t="shared" si="1979"/>
        <v>594</v>
      </c>
      <c r="CK402" s="80">
        <f t="shared" si="1980"/>
        <v>0.14142857142857143</v>
      </c>
      <c r="CL402" s="37"/>
      <c r="CM402" s="29"/>
      <c r="CN402" s="75"/>
      <c r="CO402" s="76">
        <v>2712</v>
      </c>
      <c r="CP402" s="76">
        <f t="shared" si="1981"/>
        <v>40</v>
      </c>
      <c r="CQ402" s="76">
        <v>121</v>
      </c>
      <c r="CR402" s="76">
        <f t="shared" si="1982"/>
        <v>5</v>
      </c>
      <c r="CS402" s="76">
        <v>70</v>
      </c>
      <c r="CT402" s="76">
        <f t="shared" si="1983"/>
        <v>4</v>
      </c>
      <c r="CU402" s="76">
        <v>25</v>
      </c>
      <c r="CV402" s="78" t="str">
        <f t="shared" si="1941"/>
        <v>AIラバーキーホルダー</v>
      </c>
      <c r="CW402" s="79">
        <f t="shared" si="1942"/>
        <v>198</v>
      </c>
      <c r="CX402" s="76">
        <f t="shared" si="1984"/>
        <v>792</v>
      </c>
      <c r="CY402" s="80">
        <f t="shared" si="1985"/>
        <v>0.19800000000000001</v>
      </c>
      <c r="CZ402" s="37"/>
      <c r="DA402" s="29"/>
      <c r="DB402" s="47"/>
      <c r="DC402" s="67"/>
      <c r="DD402" s="45" t="str">
        <f t="shared" si="1943"/>
        <v/>
      </c>
      <c r="DE402" s="45"/>
      <c r="DF402" s="45"/>
      <c r="DG402" s="45"/>
      <c r="DH402" s="45" t="str">
        <f t="shared" si="1944"/>
        <v/>
      </c>
      <c r="DI402" s="45"/>
      <c r="DJ402" s="45"/>
      <c r="DK402" s="45"/>
      <c r="DL402" s="45" t="str">
        <f t="shared" si="1899"/>
        <v/>
      </c>
      <c r="DM402" s="46" t="str">
        <f t="shared" si="1900"/>
        <v/>
      </c>
      <c r="DN402" s="37"/>
      <c r="DO402" s="29"/>
      <c r="DP402" s="47"/>
      <c r="DQ402" s="45"/>
      <c r="DR402" s="45" t="str">
        <f t="shared" si="1945"/>
        <v/>
      </c>
      <c r="DS402" s="45"/>
      <c r="DT402" s="45" t="str">
        <f t="shared" si="1946"/>
        <v/>
      </c>
      <c r="DU402" s="45"/>
      <c r="DV402" s="45" t="str">
        <f t="shared" si="1947"/>
        <v/>
      </c>
      <c r="DW402" s="45"/>
      <c r="DX402" s="45"/>
      <c r="DY402" s="45"/>
      <c r="DZ402" s="45" t="str">
        <f t="shared" si="1901"/>
        <v/>
      </c>
      <c r="EA402" s="46" t="str">
        <f t="shared" si="1902"/>
        <v/>
      </c>
      <c r="EB402" s="37"/>
      <c r="ED402" s="47"/>
      <c r="EE402" s="67"/>
      <c r="EF402" s="45" t="str">
        <f t="shared" si="1948"/>
        <v/>
      </c>
      <c r="EG402" s="45"/>
      <c r="EH402" s="45"/>
      <c r="EI402" s="45"/>
      <c r="EJ402" s="45" t="str">
        <f t="shared" si="1949"/>
        <v/>
      </c>
      <c r="EK402" s="45"/>
      <c r="EL402" s="45"/>
      <c r="EM402" s="45"/>
      <c r="EN402" s="45" t="str">
        <f t="shared" si="1903"/>
        <v/>
      </c>
      <c r="EO402" s="46" t="str">
        <f t="shared" si="1904"/>
        <v/>
      </c>
      <c r="EP402" s="37"/>
      <c r="ER402" s="47"/>
      <c r="ES402" s="67"/>
      <c r="ET402" s="45" t="str">
        <f t="shared" si="1950"/>
        <v/>
      </c>
      <c r="EU402" s="45"/>
      <c r="EV402" s="45"/>
      <c r="EW402" s="45"/>
      <c r="EX402" s="45" t="str">
        <f t="shared" si="1951"/>
        <v/>
      </c>
      <c r="EY402" s="45"/>
      <c r="EZ402" s="45"/>
      <c r="FA402" s="45"/>
      <c r="FB402" s="45" t="str">
        <f t="shared" si="1905"/>
        <v/>
      </c>
      <c r="FC402" s="46" t="str">
        <f t="shared" si="1906"/>
        <v/>
      </c>
      <c r="FD402" s="37"/>
      <c r="FF402" s="47"/>
      <c r="FG402" s="67"/>
      <c r="FH402" s="45" t="str">
        <f t="shared" si="1952"/>
        <v/>
      </c>
      <c r="FI402" s="45"/>
      <c r="FJ402" s="45"/>
      <c r="FK402" s="45"/>
      <c r="FL402" s="45" t="str">
        <f t="shared" si="1953"/>
        <v/>
      </c>
      <c r="FM402" s="45"/>
      <c r="FN402" s="45"/>
      <c r="FO402" s="45"/>
      <c r="FP402" s="45" t="str">
        <f t="shared" si="1907"/>
        <v/>
      </c>
      <c r="FQ402" s="46" t="str">
        <f t="shared" si="1908"/>
        <v/>
      </c>
      <c r="FR402" s="37"/>
      <c r="FS402" s="29"/>
      <c r="FT402" s="47"/>
      <c r="FU402" s="67"/>
      <c r="FV402" s="45" t="str">
        <f t="shared" si="1954"/>
        <v/>
      </c>
      <c r="FW402" s="45"/>
      <c r="FX402" s="45"/>
      <c r="FY402" s="45"/>
      <c r="FZ402" s="45" t="str">
        <f t="shared" si="1955"/>
        <v/>
      </c>
      <c r="GA402" s="45"/>
      <c r="GB402" s="45"/>
      <c r="GC402" s="45"/>
      <c r="GD402" s="45" t="str">
        <f t="shared" si="1909"/>
        <v/>
      </c>
      <c r="GE402" s="46" t="str">
        <f t="shared" si="1910"/>
        <v/>
      </c>
      <c r="GF402" s="37"/>
      <c r="GH402" s="47"/>
      <c r="GI402" s="67"/>
      <c r="GJ402" s="45" t="str">
        <f t="shared" si="1956"/>
        <v/>
      </c>
      <c r="GK402" s="45"/>
      <c r="GL402" s="45"/>
      <c r="GM402" s="45"/>
      <c r="GN402" s="45" t="str">
        <f t="shared" si="1957"/>
        <v/>
      </c>
      <c r="GO402" s="45"/>
      <c r="GP402" s="45"/>
      <c r="GQ402" s="45"/>
      <c r="GR402" s="45" t="str">
        <f t="shared" si="1911"/>
        <v/>
      </c>
      <c r="GS402" s="46" t="str">
        <f t="shared" si="1912"/>
        <v/>
      </c>
      <c r="GT402" s="37"/>
      <c r="GU402" s="61"/>
      <c r="GV402" s="75"/>
      <c r="GW402" s="84"/>
      <c r="GX402" s="76"/>
      <c r="GY402" s="76" t="str">
        <f t="shared" si="1986"/>
        <v/>
      </c>
      <c r="GZ402" s="76"/>
      <c r="HA402" s="76" t="str">
        <f t="shared" si="1987"/>
        <v/>
      </c>
      <c r="HB402" s="76">
        <v>0</v>
      </c>
      <c r="HC402" s="76">
        <f t="shared" si="1988"/>
        <v>6</v>
      </c>
      <c r="HD402" s="76">
        <v>3</v>
      </c>
      <c r="HE402" s="78" t="str">
        <f>IF(GX400="","",HE398)</f>
        <v>ボンボンドロップシール</v>
      </c>
      <c r="HF402" s="79">
        <f>IF(GX399="","",HF398)</f>
        <v>2000</v>
      </c>
      <c r="HG402" s="76">
        <f t="shared" si="1989"/>
        <v>12000</v>
      </c>
      <c r="HH402" s="80">
        <f>IF(HC402="","",HG402/(GY400*100))</f>
        <v>0.11857707509881422</v>
      </c>
      <c r="HI402" s="37"/>
      <c r="HK402" s="75"/>
      <c r="HL402" s="76">
        <v>1157</v>
      </c>
      <c r="HM402" s="76">
        <f t="shared" si="1990"/>
        <v>43</v>
      </c>
      <c r="HN402" s="76">
        <v>28</v>
      </c>
      <c r="HO402" s="76">
        <f t="shared" si="1991"/>
        <v>0</v>
      </c>
      <c r="HP402" s="76">
        <v>16</v>
      </c>
      <c r="HQ402" s="76">
        <f t="shared" si="1992"/>
        <v>0</v>
      </c>
      <c r="HR402" s="76">
        <v>0</v>
      </c>
      <c r="HS402" s="78" t="str">
        <f t="shared" si="1924"/>
        <v>ゲーム機イヤホン</v>
      </c>
      <c r="HT402" s="79">
        <f t="shared" si="1969"/>
        <v>1100</v>
      </c>
      <c r="HU402" s="76">
        <f t="shared" si="1993"/>
        <v>0</v>
      </c>
      <c r="HV402" s="80">
        <f t="shared" si="1994"/>
        <v>0</v>
      </c>
      <c r="HW402" s="37"/>
      <c r="HX402" s="360"/>
      <c r="HY402" s="75"/>
      <c r="HZ402" s="76">
        <v>7875</v>
      </c>
      <c r="IA402" s="76">
        <f t="shared" si="1995"/>
        <v>56</v>
      </c>
      <c r="IB402" s="76">
        <v>316</v>
      </c>
      <c r="IC402" s="76">
        <f t="shared" si="1996"/>
        <v>1</v>
      </c>
      <c r="ID402" s="76">
        <v>7</v>
      </c>
      <c r="IE402" s="76">
        <f t="shared" si="1997"/>
        <v>1</v>
      </c>
      <c r="IF402" s="76">
        <v>4</v>
      </c>
      <c r="IG402" s="78" t="str">
        <f t="shared" si="1925"/>
        <v>雪見だいふくイヤホン</v>
      </c>
      <c r="IH402" s="79">
        <f t="shared" si="1958"/>
        <v>1100</v>
      </c>
      <c r="II402" s="76">
        <f t="shared" si="1998"/>
        <v>1100</v>
      </c>
      <c r="IJ402" s="80">
        <f t="shared" si="1999"/>
        <v>0.19642857142857142</v>
      </c>
      <c r="IK402" s="37"/>
      <c r="IL402" s="29"/>
      <c r="IM402" s="75"/>
      <c r="IN402" s="76">
        <v>6585</v>
      </c>
      <c r="IO402" s="76">
        <f t="shared" si="2000"/>
        <v>70</v>
      </c>
      <c r="IP402" s="76">
        <v>271</v>
      </c>
      <c r="IQ402" s="76">
        <f t="shared" si="2001"/>
        <v>1</v>
      </c>
      <c r="IR402" s="76">
        <v>11</v>
      </c>
      <c r="IS402" s="76">
        <f t="shared" si="2002"/>
        <v>2</v>
      </c>
      <c r="IT402" s="76">
        <v>0</v>
      </c>
      <c r="IU402" s="78" t="str">
        <f t="shared" si="1926"/>
        <v>サンリオケープポーチ</v>
      </c>
      <c r="IV402" s="79">
        <f t="shared" si="1970"/>
        <v>880</v>
      </c>
      <c r="IW402" s="76">
        <f t="shared" si="2003"/>
        <v>1760</v>
      </c>
      <c r="IX402" s="80">
        <f t="shared" si="2004"/>
        <v>0.25142857142857145</v>
      </c>
      <c r="IY402" s="37"/>
      <c r="IZ402" s="61"/>
      <c r="JA402" s="75"/>
      <c r="JB402" s="76">
        <v>774</v>
      </c>
      <c r="JC402" s="76">
        <f t="shared" si="2005"/>
        <v>110</v>
      </c>
      <c r="JD402" s="76">
        <v>243</v>
      </c>
      <c r="JE402" s="76">
        <f t="shared" si="2006"/>
        <v>1</v>
      </c>
      <c r="JF402" s="76">
        <v>46</v>
      </c>
      <c r="JG402" s="76">
        <f t="shared" si="2007"/>
        <v>2</v>
      </c>
      <c r="JH402" s="76">
        <v>0</v>
      </c>
      <c r="JI402" s="78" t="str">
        <f t="shared" si="1927"/>
        <v>ゲームアーク</v>
      </c>
      <c r="JJ402" s="79">
        <f t="shared" si="1959"/>
        <v>500</v>
      </c>
      <c r="JK402" s="76">
        <f t="shared" si="2008"/>
        <v>1000</v>
      </c>
      <c r="JL402" s="80">
        <f t="shared" si="2009"/>
        <v>9.0909090909090912E-2</v>
      </c>
      <c r="JM402" s="37"/>
      <c r="JN402" s="29"/>
      <c r="JO402" s="75"/>
      <c r="JP402" s="76">
        <v>5677</v>
      </c>
      <c r="JQ402" s="76">
        <f t="shared" si="2010"/>
        <v>242</v>
      </c>
      <c r="JR402" s="76">
        <v>225</v>
      </c>
      <c r="JS402" s="76">
        <f t="shared" si="2011"/>
        <v>4</v>
      </c>
      <c r="JT402" s="76">
        <v>6</v>
      </c>
      <c r="JU402" s="76">
        <f t="shared" si="2012"/>
        <v>6</v>
      </c>
      <c r="JV402" s="76">
        <v>5</v>
      </c>
      <c r="JW402" s="78" t="str">
        <f t="shared" si="1928"/>
        <v>モンチッチフェイスポーチ</v>
      </c>
      <c r="JX402" s="79">
        <f t="shared" si="1960"/>
        <v>660</v>
      </c>
      <c r="JY402" s="76">
        <f t="shared" si="2013"/>
        <v>3960</v>
      </c>
      <c r="JZ402" s="80">
        <f t="shared" si="2014"/>
        <v>0.16363636363636364</v>
      </c>
      <c r="KA402" s="37"/>
      <c r="KB402" s="51"/>
      <c r="KC402" s="75"/>
      <c r="KD402" s="76">
        <v>14936</v>
      </c>
      <c r="KE402" s="180">
        <f>IF(KD402="","",KD402-KD398)</f>
        <v>61</v>
      </c>
      <c r="KF402" s="76">
        <v>768</v>
      </c>
      <c r="KG402" s="76">
        <f>IF(KF402="","",KF402-KF398)</f>
        <v>14</v>
      </c>
      <c r="KH402" s="76">
        <v>100</v>
      </c>
      <c r="KI402" s="76">
        <f>IF(KH402="","",KH398+KJ398-KH402)</f>
        <v>20</v>
      </c>
      <c r="KJ402" s="76">
        <v>20</v>
      </c>
      <c r="KK402" s="78" t="str">
        <f>IF(KD402="","",KK398)</f>
        <v>ＡＩモンスターラバー</v>
      </c>
      <c r="KL402" s="79">
        <f>IF(KE402="","",KL398)</f>
        <v>198</v>
      </c>
      <c r="KM402" s="76">
        <f>IF(KH402="","",KI402*KL402)</f>
        <v>3960</v>
      </c>
      <c r="KN402" s="80">
        <f>IF(KI402="","",KM402/(KE402*100))</f>
        <v>0.64918032786885249</v>
      </c>
      <c r="KO402" s="37"/>
      <c r="KP402" s="29"/>
      <c r="KQ402" s="75"/>
      <c r="KR402" s="76">
        <v>2660</v>
      </c>
      <c r="KS402" s="180">
        <f>IF(KR402="","",KR402-KR398)</f>
        <v>46</v>
      </c>
      <c r="KT402" s="76">
        <v>39</v>
      </c>
      <c r="KU402" s="76">
        <f>IF(KT402="","",KT402-KT398)</f>
        <v>2</v>
      </c>
      <c r="KV402" s="76">
        <v>7</v>
      </c>
      <c r="KW402" s="76">
        <f>IF(KV402="","",KV398+KX398-KV402)</f>
        <v>4</v>
      </c>
      <c r="KX402" s="76">
        <v>6</v>
      </c>
      <c r="KY402" s="78" t="str">
        <f>IF(KR402="","",KY398)</f>
        <v>AIモンスターマスコット</v>
      </c>
      <c r="KZ402" s="79">
        <f>IF(KS402="","",KZ398)</f>
        <v>286</v>
      </c>
      <c r="LA402" s="76">
        <f>IF(KV402="","",KW402*KZ402)</f>
        <v>1144</v>
      </c>
      <c r="LB402" s="80">
        <f>IF(KW402="","",LA402/(KS402*100))</f>
        <v>0.24869565217391304</v>
      </c>
      <c r="LC402" s="37" t="s">
        <v>812</v>
      </c>
      <c r="LD402" s="29"/>
      <c r="LE402" s="52" t="str">
        <f>IF($A376="","",$A376)</f>
        <v/>
      </c>
      <c r="LF402" s="43"/>
      <c r="LG402" s="86" t="str">
        <f>IF(LF402="","",LF402-LF399)</f>
        <v/>
      </c>
      <c r="LH402" s="43"/>
      <c r="LI402" s="43" t="str">
        <f t="shared" si="1885"/>
        <v/>
      </c>
      <c r="LJ402" s="43"/>
      <c r="LK402" s="87" t="str">
        <f t="shared" si="1886"/>
        <v/>
      </c>
      <c r="LL402" s="43"/>
      <c r="LM402" s="65" t="str">
        <f>IF(LF402="","",LM399)</f>
        <v/>
      </c>
      <c r="LN402" s="48" t="str">
        <f>IF(LG402="","",LN399)</f>
        <v/>
      </c>
      <c r="LO402" s="87" t="str">
        <f t="shared" si="1825"/>
        <v/>
      </c>
      <c r="LP402" s="53"/>
      <c r="LQ402" s="37"/>
      <c r="LR402" s="29"/>
      <c r="LS402" s="47"/>
      <c r="LT402" s="67"/>
      <c r="LU402" s="45" t="str">
        <f t="shared" si="1961"/>
        <v/>
      </c>
      <c r="LV402" s="45"/>
      <c r="LW402" s="45"/>
      <c r="LX402" s="45"/>
      <c r="LY402" s="45" t="str">
        <f t="shared" si="1962"/>
        <v/>
      </c>
      <c r="LZ402" s="45"/>
      <c r="MA402" s="45"/>
      <c r="MB402" s="45"/>
      <c r="MC402" s="45" t="str">
        <f t="shared" si="1913"/>
        <v/>
      </c>
      <c r="MD402" s="46" t="str">
        <f t="shared" si="1914"/>
        <v/>
      </c>
      <c r="ME402" s="37"/>
      <c r="MF402" s="29"/>
      <c r="MG402" s="47"/>
      <c r="MH402" s="67"/>
      <c r="MI402" s="45" t="str">
        <f t="shared" si="1963"/>
        <v/>
      </c>
      <c r="MJ402" s="45"/>
      <c r="MK402" s="45"/>
      <c r="ML402" s="45"/>
      <c r="MM402" s="45" t="str">
        <f t="shared" si="1964"/>
        <v/>
      </c>
      <c r="MN402" s="45"/>
      <c r="MO402" s="45"/>
      <c r="MP402" s="45"/>
      <c r="MQ402" s="45" t="str">
        <f t="shared" si="1915"/>
        <v/>
      </c>
      <c r="MR402" s="46" t="str">
        <f t="shared" si="1916"/>
        <v/>
      </c>
      <c r="MS402" s="37"/>
      <c r="MT402" s="29"/>
      <c r="MU402" s="47"/>
      <c r="MV402" s="67"/>
      <c r="MW402" s="45" t="str">
        <f t="shared" si="1965"/>
        <v/>
      </c>
      <c r="MX402" s="45"/>
      <c r="MY402" s="45"/>
      <c r="MZ402" s="45"/>
      <c r="NA402" s="45" t="str">
        <f t="shared" si="1966"/>
        <v/>
      </c>
      <c r="NB402" s="45"/>
      <c r="NC402" s="45"/>
      <c r="ND402" s="45"/>
      <c r="NE402" s="45" t="str">
        <f t="shared" si="1917"/>
        <v/>
      </c>
      <c r="NF402" s="46" t="str">
        <f t="shared" si="1918"/>
        <v/>
      </c>
      <c r="NG402" s="37"/>
      <c r="NH402" s="29"/>
      <c r="NI402" s="47"/>
      <c r="NJ402" s="67"/>
      <c r="NK402" s="45" t="str">
        <f t="shared" si="1967"/>
        <v/>
      </c>
      <c r="NL402" s="45"/>
      <c r="NM402" s="45"/>
      <c r="NN402" s="45"/>
      <c r="NO402" s="45" t="str">
        <f t="shared" si="1968"/>
        <v/>
      </c>
      <c r="NP402" s="45"/>
      <c r="NQ402" s="45"/>
      <c r="NR402" s="45"/>
      <c r="NS402" s="45" t="str">
        <f t="shared" si="1919"/>
        <v/>
      </c>
      <c r="NT402" s="46" t="str">
        <f t="shared" si="1920"/>
        <v/>
      </c>
      <c r="NU402" s="37"/>
    </row>
    <row r="403" spans="1:385" ht="15" customHeight="1" thickTop="1" x14ac:dyDescent="0.25">
      <c r="A403" s="38"/>
      <c r="B403" s="39"/>
      <c r="C403" s="40"/>
      <c r="D403" s="40"/>
      <c r="E403" s="41"/>
      <c r="F403" s="41"/>
      <c r="G403" s="40"/>
      <c r="H403" s="42"/>
      <c r="I403" s="45"/>
      <c r="J403" s="45" t="str">
        <f t="shared" si="1929"/>
        <v/>
      </c>
      <c r="K403" s="45"/>
      <c r="L403" s="45"/>
      <c r="M403" s="45"/>
      <c r="N403" s="45" t="str">
        <f t="shared" si="1930"/>
        <v/>
      </c>
      <c r="O403" s="45"/>
      <c r="P403" s="45"/>
      <c r="Q403" s="45"/>
      <c r="R403" s="45" t="str">
        <f t="shared" si="1891"/>
        <v/>
      </c>
      <c r="S403" s="46" t="str">
        <f t="shared" si="1892"/>
        <v/>
      </c>
      <c r="T403" s="37"/>
      <c r="U403" s="29"/>
      <c r="V403" s="47"/>
      <c r="W403" s="67"/>
      <c r="X403" s="45" t="str">
        <f t="shared" si="1931"/>
        <v/>
      </c>
      <c r="Y403" s="45"/>
      <c r="Z403" s="45"/>
      <c r="AA403" s="45"/>
      <c r="AB403" s="45" t="str">
        <f t="shared" si="1932"/>
        <v/>
      </c>
      <c r="AC403" s="45"/>
      <c r="AD403" s="45"/>
      <c r="AE403" s="45"/>
      <c r="AF403" s="45" t="str">
        <f t="shared" si="1893"/>
        <v/>
      </c>
      <c r="AG403" s="46" t="str">
        <f t="shared" si="1894"/>
        <v/>
      </c>
      <c r="AH403" s="37"/>
      <c r="AI403" s="29"/>
      <c r="AJ403" s="47"/>
      <c r="AK403" s="45"/>
      <c r="AL403" s="45" t="str">
        <f t="shared" si="1933"/>
        <v/>
      </c>
      <c r="AM403" s="45"/>
      <c r="AN403" s="45" t="str">
        <f t="shared" si="1934"/>
        <v/>
      </c>
      <c r="AO403" s="45"/>
      <c r="AP403" s="45" t="str">
        <f t="shared" si="1935"/>
        <v/>
      </c>
      <c r="AQ403" s="45"/>
      <c r="AR403" s="45"/>
      <c r="AS403" s="45"/>
      <c r="AT403" s="45" t="str">
        <f t="shared" si="1895"/>
        <v/>
      </c>
      <c r="AU403" s="46" t="str">
        <f t="shared" si="1896"/>
        <v/>
      </c>
      <c r="AV403" s="37"/>
      <c r="AW403" s="29"/>
      <c r="AX403" s="47"/>
      <c r="AY403" s="45"/>
      <c r="AZ403" s="45" t="str">
        <f t="shared" si="1936"/>
        <v/>
      </c>
      <c r="BA403" s="45"/>
      <c r="BB403" s="45" t="str">
        <f t="shared" si="1937"/>
        <v/>
      </c>
      <c r="BC403" s="45"/>
      <c r="BD403" s="45" t="str">
        <f t="shared" si="1938"/>
        <v/>
      </c>
      <c r="BE403" s="45"/>
      <c r="BF403" s="45"/>
      <c r="BG403" s="45"/>
      <c r="BH403" s="45" t="str">
        <f t="shared" si="1897"/>
        <v/>
      </c>
      <c r="BI403" s="46" t="str">
        <f t="shared" si="1898"/>
        <v/>
      </c>
      <c r="BJ403" s="37"/>
      <c r="BK403" s="29"/>
      <c r="BL403" s="52">
        <f>IF($A373="","",$A373)</f>
        <v>46038</v>
      </c>
      <c r="BM403" s="43">
        <v>1982</v>
      </c>
      <c r="BN403" s="43">
        <f t="shared" si="1971"/>
        <v>30</v>
      </c>
      <c r="BO403" s="43">
        <v>31</v>
      </c>
      <c r="BP403" s="87">
        <f t="shared" si="1972"/>
        <v>1</v>
      </c>
      <c r="BQ403" s="43">
        <v>23</v>
      </c>
      <c r="BR403" s="43">
        <f t="shared" si="1973"/>
        <v>1</v>
      </c>
      <c r="BS403" s="43">
        <v>0</v>
      </c>
      <c r="BT403" s="44" t="str">
        <f t="shared" si="1922"/>
        <v>ゲーム機柄イヤホン</v>
      </c>
      <c r="BU403" s="48">
        <f t="shared" si="1939"/>
        <v>1100</v>
      </c>
      <c r="BV403" s="45">
        <f t="shared" si="1974"/>
        <v>1100</v>
      </c>
      <c r="BW403" s="89">
        <f t="shared" si="1975"/>
        <v>0.36666666666666664</v>
      </c>
      <c r="BX403" s="206" t="s">
        <v>785</v>
      </c>
      <c r="BY403" s="57"/>
      <c r="BZ403" s="52">
        <f>IF($A373="","",$A373)</f>
        <v>46038</v>
      </c>
      <c r="CA403" s="43">
        <v>8439</v>
      </c>
      <c r="CB403" s="43">
        <f t="shared" si="1976"/>
        <v>28</v>
      </c>
      <c r="CC403" s="43">
        <v>297</v>
      </c>
      <c r="CD403" s="87">
        <f t="shared" si="1977"/>
        <v>3</v>
      </c>
      <c r="CE403" s="43">
        <v>14</v>
      </c>
      <c r="CF403" s="43">
        <f t="shared" si="1978"/>
        <v>3</v>
      </c>
      <c r="CG403" s="43">
        <v>5</v>
      </c>
      <c r="CH403" s="44" t="str">
        <f t="shared" si="1923"/>
        <v>クーリッシュイヤホン</v>
      </c>
      <c r="CI403" s="48">
        <f t="shared" si="1940"/>
        <v>1100</v>
      </c>
      <c r="CJ403" s="45">
        <f t="shared" si="1979"/>
        <v>3300</v>
      </c>
      <c r="CK403" s="89">
        <f t="shared" si="1980"/>
        <v>1.1785714285714286</v>
      </c>
      <c r="CL403" s="37"/>
      <c r="CM403" s="29"/>
      <c r="CN403" s="52" t="str">
        <f>IF($A376="","",$A376)</f>
        <v/>
      </c>
      <c r="CO403" s="43">
        <v>2570</v>
      </c>
      <c r="CP403" s="58">
        <f t="shared" si="1981"/>
        <v>8</v>
      </c>
      <c r="CQ403" s="43">
        <v>81</v>
      </c>
      <c r="CR403" s="87">
        <f t="shared" si="1982"/>
        <v>0</v>
      </c>
      <c r="CS403" s="43">
        <v>11</v>
      </c>
      <c r="CT403" s="43">
        <f t="shared" si="1983"/>
        <v>0</v>
      </c>
      <c r="CU403" s="43">
        <v>2</v>
      </c>
      <c r="CV403" s="44" t="str">
        <f t="shared" si="1941"/>
        <v>サンリオヒョウ柄キーケース</v>
      </c>
      <c r="CW403" s="48">
        <f t="shared" si="1942"/>
        <v>700</v>
      </c>
      <c r="CX403" s="45">
        <f t="shared" si="1984"/>
        <v>0</v>
      </c>
      <c r="CY403" s="89">
        <f t="shared" si="1985"/>
        <v>0</v>
      </c>
      <c r="CZ403" s="37" t="s">
        <v>824</v>
      </c>
      <c r="DA403" s="29"/>
      <c r="DB403" s="47"/>
      <c r="DC403" s="67"/>
      <c r="DD403" s="45" t="str">
        <f t="shared" si="1943"/>
        <v/>
      </c>
      <c r="DE403" s="45"/>
      <c r="DF403" s="45"/>
      <c r="DG403" s="45"/>
      <c r="DH403" s="45" t="str">
        <f t="shared" si="1944"/>
        <v/>
      </c>
      <c r="DI403" s="45"/>
      <c r="DJ403" s="45"/>
      <c r="DK403" s="45"/>
      <c r="DL403" s="45" t="str">
        <f t="shared" si="1899"/>
        <v/>
      </c>
      <c r="DM403" s="46" t="str">
        <f t="shared" si="1900"/>
        <v/>
      </c>
      <c r="DN403" s="37"/>
      <c r="DO403" s="29"/>
      <c r="DP403" s="47"/>
      <c r="DQ403" s="45"/>
      <c r="DR403" s="45" t="str">
        <f t="shared" si="1945"/>
        <v/>
      </c>
      <c r="DS403" s="45"/>
      <c r="DT403" s="45" t="str">
        <f t="shared" si="1946"/>
        <v/>
      </c>
      <c r="DU403" s="45"/>
      <c r="DV403" s="45" t="str">
        <f t="shared" si="1947"/>
        <v/>
      </c>
      <c r="DW403" s="45"/>
      <c r="DX403" s="45"/>
      <c r="DY403" s="45"/>
      <c r="DZ403" s="45" t="str">
        <f t="shared" si="1901"/>
        <v/>
      </c>
      <c r="EA403" s="46" t="str">
        <f t="shared" si="1902"/>
        <v/>
      </c>
      <c r="EB403" s="37"/>
      <c r="ED403" s="47"/>
      <c r="EE403" s="67"/>
      <c r="EF403" s="45" t="str">
        <f t="shared" si="1948"/>
        <v/>
      </c>
      <c r="EG403" s="45"/>
      <c r="EH403" s="45"/>
      <c r="EI403" s="45"/>
      <c r="EJ403" s="45" t="str">
        <f t="shared" si="1949"/>
        <v/>
      </c>
      <c r="EK403" s="45"/>
      <c r="EL403" s="45"/>
      <c r="EM403" s="45"/>
      <c r="EN403" s="45" t="str">
        <f t="shared" si="1903"/>
        <v/>
      </c>
      <c r="EO403" s="46" t="str">
        <f t="shared" si="1904"/>
        <v/>
      </c>
      <c r="EP403" s="37"/>
      <c r="ER403" s="47"/>
      <c r="ES403" s="67"/>
      <c r="ET403" s="45" t="str">
        <f t="shared" si="1950"/>
        <v/>
      </c>
      <c r="EU403" s="45"/>
      <c r="EV403" s="45"/>
      <c r="EW403" s="45"/>
      <c r="EX403" s="45" t="str">
        <f t="shared" si="1951"/>
        <v/>
      </c>
      <c r="EY403" s="45"/>
      <c r="EZ403" s="45"/>
      <c r="FA403" s="45"/>
      <c r="FB403" s="45" t="str">
        <f t="shared" si="1905"/>
        <v/>
      </c>
      <c r="FC403" s="46" t="str">
        <f t="shared" si="1906"/>
        <v/>
      </c>
      <c r="FD403" s="37"/>
      <c r="FF403" s="47"/>
      <c r="FG403" s="67"/>
      <c r="FH403" s="45" t="str">
        <f t="shared" si="1952"/>
        <v/>
      </c>
      <c r="FI403" s="45"/>
      <c r="FJ403" s="45"/>
      <c r="FK403" s="45"/>
      <c r="FL403" s="45" t="str">
        <f t="shared" si="1953"/>
        <v/>
      </c>
      <c r="FM403" s="45"/>
      <c r="FN403" s="45"/>
      <c r="FO403" s="45"/>
      <c r="FP403" s="45" t="str">
        <f t="shared" si="1907"/>
        <v/>
      </c>
      <c r="FQ403" s="46" t="str">
        <f t="shared" si="1908"/>
        <v/>
      </c>
      <c r="FR403" s="37"/>
      <c r="FS403" s="29"/>
      <c r="FT403" s="47"/>
      <c r="FU403" s="67"/>
      <c r="FV403" s="45" t="str">
        <f t="shared" si="1954"/>
        <v/>
      </c>
      <c r="FW403" s="45"/>
      <c r="FX403" s="45"/>
      <c r="FY403" s="45"/>
      <c r="FZ403" s="45" t="str">
        <f t="shared" si="1955"/>
        <v/>
      </c>
      <c r="GA403" s="45"/>
      <c r="GB403" s="45"/>
      <c r="GC403" s="45"/>
      <c r="GD403" s="45" t="str">
        <f t="shared" si="1909"/>
        <v/>
      </c>
      <c r="GE403" s="46" t="str">
        <f t="shared" si="1910"/>
        <v/>
      </c>
      <c r="GF403" s="37"/>
      <c r="GH403" s="47"/>
      <c r="GI403" s="67"/>
      <c r="GJ403" s="45" t="str">
        <f t="shared" si="1956"/>
        <v/>
      </c>
      <c r="GK403" s="45"/>
      <c r="GL403" s="45"/>
      <c r="GM403" s="45"/>
      <c r="GN403" s="45" t="str">
        <f t="shared" si="1957"/>
        <v/>
      </c>
      <c r="GO403" s="45"/>
      <c r="GP403" s="45"/>
      <c r="GQ403" s="45"/>
      <c r="GR403" s="45" t="str">
        <f t="shared" si="1911"/>
        <v/>
      </c>
      <c r="GS403" s="46" t="str">
        <f t="shared" si="1912"/>
        <v/>
      </c>
      <c r="GT403" s="37"/>
      <c r="GU403" s="61"/>
      <c r="GV403" s="52">
        <f>IF($A373="","",$A373)</f>
        <v>46038</v>
      </c>
      <c r="GW403" s="62"/>
      <c r="GX403" s="43">
        <v>31984</v>
      </c>
      <c r="GY403" s="43">
        <f t="shared" si="1986"/>
        <v>52</v>
      </c>
      <c r="GZ403" s="43"/>
      <c r="HA403" s="87" t="str">
        <f t="shared" si="1987"/>
        <v/>
      </c>
      <c r="HB403" s="43">
        <v>13</v>
      </c>
      <c r="HC403" s="43">
        <f t="shared" si="1988"/>
        <v>3</v>
      </c>
      <c r="HD403" s="43">
        <v>0</v>
      </c>
      <c r="HE403" s="44" t="str">
        <f>IF(GX403="","",HE399)</f>
        <v>ボンボンドロップシール</v>
      </c>
      <c r="HF403" s="48">
        <f>IF(GX403="","",HF399)</f>
        <v>2000</v>
      </c>
      <c r="HG403" s="45">
        <f t="shared" si="1989"/>
        <v>6000</v>
      </c>
      <c r="HH403" s="89">
        <f>IF(HC403="","",HG403/(GY403*100))</f>
        <v>1.1538461538461537</v>
      </c>
      <c r="HI403" s="37"/>
      <c r="HK403" s="52">
        <f>IF($A373="","",$A373)</f>
        <v>46038</v>
      </c>
      <c r="HL403" s="43">
        <v>1780</v>
      </c>
      <c r="HM403" s="43">
        <f t="shared" si="1990"/>
        <v>38</v>
      </c>
      <c r="HN403" s="43">
        <v>35</v>
      </c>
      <c r="HO403" s="87">
        <f t="shared" si="1991"/>
        <v>0</v>
      </c>
      <c r="HP403" s="43">
        <v>9</v>
      </c>
      <c r="HQ403" s="43">
        <f t="shared" si="1992"/>
        <v>-1</v>
      </c>
      <c r="HR403" s="43">
        <v>5</v>
      </c>
      <c r="HS403" s="44" t="str">
        <f t="shared" si="1924"/>
        <v>キティボアバンスクリップ</v>
      </c>
      <c r="HT403" s="48">
        <f t="shared" si="1969"/>
        <v>1100</v>
      </c>
      <c r="HU403" s="45">
        <f t="shared" si="1993"/>
        <v>-1100</v>
      </c>
      <c r="HV403" s="89">
        <f t="shared" si="1994"/>
        <v>-0.28947368421052633</v>
      </c>
      <c r="HW403" s="37" t="s">
        <v>829</v>
      </c>
      <c r="HX403" s="360"/>
      <c r="HY403" s="52">
        <f>IF($A373="","",$A373)</f>
        <v>46038</v>
      </c>
      <c r="HZ403" s="43">
        <v>8785</v>
      </c>
      <c r="IA403" s="58">
        <f t="shared" si="1995"/>
        <v>9</v>
      </c>
      <c r="IB403" s="43">
        <v>348</v>
      </c>
      <c r="IC403" s="87">
        <f t="shared" si="1996"/>
        <v>0</v>
      </c>
      <c r="ID403" s="43">
        <v>26</v>
      </c>
      <c r="IE403" s="43">
        <f t="shared" si="1997"/>
        <v>0</v>
      </c>
      <c r="IF403" s="43">
        <v>0</v>
      </c>
      <c r="IG403" s="44" t="str">
        <f t="shared" si="1925"/>
        <v>ラブブキーホルダー大きめ</v>
      </c>
      <c r="IH403" s="48">
        <f t="shared" si="1958"/>
        <v>500</v>
      </c>
      <c r="II403" s="45">
        <f t="shared" si="1998"/>
        <v>0</v>
      </c>
      <c r="IJ403" s="89">
        <f t="shared" si="1999"/>
        <v>0</v>
      </c>
      <c r="IK403" s="37" t="s">
        <v>832</v>
      </c>
      <c r="IL403" s="29"/>
      <c r="IM403" s="52">
        <f>IF($A373="","",$A373)</f>
        <v>46038</v>
      </c>
      <c r="IN403" s="43">
        <v>6209</v>
      </c>
      <c r="IO403" s="43">
        <f t="shared" si="2000"/>
        <v>10</v>
      </c>
      <c r="IP403" s="43">
        <v>216</v>
      </c>
      <c r="IQ403" s="87">
        <f t="shared" si="2001"/>
        <v>0</v>
      </c>
      <c r="IR403" s="43">
        <v>34</v>
      </c>
      <c r="IS403" s="43">
        <f t="shared" si="2002"/>
        <v>0</v>
      </c>
      <c r="IT403" s="43"/>
      <c r="IU403" s="44" t="str">
        <f t="shared" si="1926"/>
        <v>電ブル</v>
      </c>
      <c r="IV403" s="48">
        <f t="shared" si="1970"/>
        <v>400</v>
      </c>
      <c r="IW403" s="45">
        <f t="shared" si="2003"/>
        <v>0</v>
      </c>
      <c r="IX403" s="89">
        <f t="shared" si="2004"/>
        <v>0</v>
      </c>
      <c r="IY403" s="37"/>
      <c r="IZ403" s="61"/>
      <c r="JA403" s="52">
        <f>IF($A373="","",$A373)</f>
        <v>46038</v>
      </c>
      <c r="JB403" s="43">
        <v>6630</v>
      </c>
      <c r="JC403" s="43">
        <f t="shared" si="2005"/>
        <v>28</v>
      </c>
      <c r="JD403" s="43">
        <v>224</v>
      </c>
      <c r="JE403" s="87">
        <f t="shared" si="2006"/>
        <v>1</v>
      </c>
      <c r="JF403" s="43">
        <v>20</v>
      </c>
      <c r="JG403" s="43">
        <f t="shared" si="2007"/>
        <v>1</v>
      </c>
      <c r="JH403" s="43">
        <v>0</v>
      </c>
      <c r="JI403" s="44" t="s">
        <v>644</v>
      </c>
      <c r="JJ403" s="48">
        <f t="shared" si="1959"/>
        <v>1100</v>
      </c>
      <c r="JK403" s="45">
        <f t="shared" si="2008"/>
        <v>1100</v>
      </c>
      <c r="JL403" s="89">
        <f t="shared" si="2009"/>
        <v>0.39285714285714285</v>
      </c>
      <c r="JM403" s="37"/>
      <c r="JN403" s="29"/>
      <c r="JO403" s="52">
        <f>IF($A373="","",$A373)</f>
        <v>46038</v>
      </c>
      <c r="JP403" s="43">
        <v>5137</v>
      </c>
      <c r="JQ403" s="43">
        <f t="shared" si="2010"/>
        <v>59</v>
      </c>
      <c r="JR403" s="43">
        <v>294</v>
      </c>
      <c r="JS403" s="87">
        <f t="shared" si="2011"/>
        <v>1</v>
      </c>
      <c r="JT403" s="43">
        <v>7</v>
      </c>
      <c r="JU403" s="43">
        <f t="shared" si="2012"/>
        <v>1</v>
      </c>
      <c r="JV403" s="43">
        <v>3</v>
      </c>
      <c r="JW403" s="44" t="str">
        <f t="shared" si="1928"/>
        <v>キティボアバンスクリップ</v>
      </c>
      <c r="JX403" s="48">
        <f t="shared" si="1960"/>
        <v>1100</v>
      </c>
      <c r="JY403" s="45">
        <f t="shared" si="2013"/>
        <v>1100</v>
      </c>
      <c r="JZ403" s="89">
        <f t="shared" si="2014"/>
        <v>0.1864406779661017</v>
      </c>
      <c r="KA403" s="37"/>
      <c r="KB403" s="51"/>
      <c r="KC403" s="52">
        <f>IF($A373="","",$A373)</f>
        <v>46038</v>
      </c>
      <c r="KD403" s="43">
        <v>13949</v>
      </c>
      <c r="KE403" s="43">
        <f>IF(KD403="","",KD403-KD399)</f>
        <v>36</v>
      </c>
      <c r="KF403" s="43">
        <v>505</v>
      </c>
      <c r="KG403" s="87">
        <f>IF(KF403="","",KF403-KF399)</f>
        <v>4</v>
      </c>
      <c r="KH403" s="43">
        <v>8</v>
      </c>
      <c r="KI403" s="43">
        <f>IF(KH403="","",KH399+KJ399-KH403)</f>
        <v>4</v>
      </c>
      <c r="KJ403" s="43">
        <v>6</v>
      </c>
      <c r="KK403" s="44" t="s">
        <v>818</v>
      </c>
      <c r="KL403" s="48">
        <v>660</v>
      </c>
      <c r="KM403" s="45">
        <f>IF(KH403="","",KI403*KL403)</f>
        <v>2640</v>
      </c>
      <c r="KN403" s="89">
        <f>IF(KI403="","",KM403/(KE403*100))</f>
        <v>0.73333333333333328</v>
      </c>
      <c r="KO403" s="37" t="s">
        <v>821</v>
      </c>
      <c r="KP403" s="29"/>
      <c r="KQ403" s="52">
        <f>IF($A373="","",$A373)</f>
        <v>46038</v>
      </c>
      <c r="KR403" s="43">
        <v>2597</v>
      </c>
      <c r="KS403" s="43">
        <f>IF(KR403="","",KR403-KR399)</f>
        <v>11</v>
      </c>
      <c r="KT403" s="43">
        <v>48</v>
      </c>
      <c r="KU403" s="87">
        <f>IF(KT403="","",KT403-KT399)</f>
        <v>0</v>
      </c>
      <c r="KV403" s="43">
        <v>9</v>
      </c>
      <c r="KW403" s="43">
        <f>IF(KV403="","",KV399+KX399-KV403)</f>
        <v>0</v>
      </c>
      <c r="KX403" s="43"/>
      <c r="KY403" s="44" t="str">
        <f>IF(KR403="","",KY399)</f>
        <v>サンリオケープポーチ</v>
      </c>
      <c r="KZ403" s="48">
        <f>IF(KS403="","",KZ399)</f>
        <v>900</v>
      </c>
      <c r="LA403" s="45">
        <f>IF(KV403="","",KW403*KZ403)</f>
        <v>0</v>
      </c>
      <c r="LB403" s="89">
        <f>IF(KW403="","",LA403/(KS403*100))</f>
        <v>0</v>
      </c>
      <c r="LC403" s="37"/>
      <c r="LD403" s="29"/>
      <c r="LE403" s="47"/>
      <c r="LF403" s="45"/>
      <c r="LG403" s="45"/>
      <c r="LH403" s="45"/>
      <c r="LI403" s="45" t="str">
        <f t="shared" si="1885"/>
        <v/>
      </c>
      <c r="LJ403" s="45"/>
      <c r="LK403" s="45" t="str">
        <f t="shared" si="1886"/>
        <v/>
      </c>
      <c r="LL403" s="45"/>
      <c r="LM403" s="73" t="str">
        <f>IF(LF402="","",LM400)</f>
        <v/>
      </c>
      <c r="LN403" s="67" t="str">
        <f>IF(LG402="","",LN400)</f>
        <v/>
      </c>
      <c r="LO403" s="45" t="str">
        <f t="shared" si="1825"/>
        <v/>
      </c>
      <c r="LP403" s="46"/>
      <c r="LQ403" s="37"/>
      <c r="LR403" s="29"/>
      <c r="LS403" s="47"/>
      <c r="LT403" s="67"/>
      <c r="LU403" s="45" t="str">
        <f t="shared" si="1961"/>
        <v/>
      </c>
      <c r="LV403" s="45"/>
      <c r="LW403" s="45"/>
      <c r="LX403" s="45"/>
      <c r="LY403" s="45" t="str">
        <f t="shared" si="1962"/>
        <v/>
      </c>
      <c r="LZ403" s="45"/>
      <c r="MA403" s="45"/>
      <c r="MB403" s="45"/>
      <c r="MC403" s="45" t="str">
        <f t="shared" si="1913"/>
        <v/>
      </c>
      <c r="MD403" s="46" t="str">
        <f t="shared" si="1914"/>
        <v/>
      </c>
      <c r="ME403" s="37"/>
      <c r="MF403" s="29"/>
      <c r="MG403" s="47"/>
      <c r="MH403" s="67"/>
      <c r="MI403" s="45" t="str">
        <f t="shared" si="1963"/>
        <v/>
      </c>
      <c r="MJ403" s="45"/>
      <c r="MK403" s="45"/>
      <c r="ML403" s="45"/>
      <c r="MM403" s="45" t="str">
        <f t="shared" si="1964"/>
        <v/>
      </c>
      <c r="MN403" s="45"/>
      <c r="MO403" s="45"/>
      <c r="MP403" s="45"/>
      <c r="MQ403" s="45" t="str">
        <f t="shared" si="1915"/>
        <v/>
      </c>
      <c r="MR403" s="46" t="str">
        <f t="shared" si="1916"/>
        <v/>
      </c>
      <c r="MS403" s="37"/>
      <c r="MT403" s="29"/>
      <c r="MU403" s="47"/>
      <c r="MV403" s="67"/>
      <c r="MW403" s="45" t="str">
        <f t="shared" si="1965"/>
        <v/>
      </c>
      <c r="MX403" s="45"/>
      <c r="MY403" s="45"/>
      <c r="MZ403" s="45"/>
      <c r="NA403" s="45" t="str">
        <f t="shared" si="1966"/>
        <v/>
      </c>
      <c r="NB403" s="45"/>
      <c r="NC403" s="45"/>
      <c r="ND403" s="45"/>
      <c r="NE403" s="45" t="str">
        <f t="shared" si="1917"/>
        <v/>
      </c>
      <c r="NF403" s="46" t="str">
        <f t="shared" si="1918"/>
        <v/>
      </c>
      <c r="NG403" s="37"/>
      <c r="NH403" s="29"/>
      <c r="NI403" s="47"/>
      <c r="NJ403" s="67"/>
      <c r="NK403" s="45" t="str">
        <f t="shared" si="1967"/>
        <v/>
      </c>
      <c r="NL403" s="45"/>
      <c r="NM403" s="45"/>
      <c r="NN403" s="45"/>
      <c r="NO403" s="45" t="str">
        <f t="shared" si="1968"/>
        <v/>
      </c>
      <c r="NP403" s="45"/>
      <c r="NQ403" s="45"/>
      <c r="NR403" s="45"/>
      <c r="NS403" s="45" t="str">
        <f t="shared" si="1919"/>
        <v/>
      </c>
      <c r="NT403" s="46" t="str">
        <f t="shared" si="1920"/>
        <v/>
      </c>
      <c r="NU403" s="37"/>
    </row>
    <row r="404" spans="1:385" ht="15" customHeight="1" thickBot="1" x14ac:dyDescent="0.3">
      <c r="A404" s="38"/>
      <c r="B404" s="39"/>
      <c r="C404" s="40"/>
      <c r="D404" s="40"/>
      <c r="E404" s="41"/>
      <c r="F404" s="41"/>
      <c r="G404" s="40"/>
      <c r="H404" s="42"/>
      <c r="I404" s="45"/>
      <c r="J404" s="45" t="str">
        <f t="shared" si="1929"/>
        <v/>
      </c>
      <c r="K404" s="45"/>
      <c r="L404" s="45"/>
      <c r="M404" s="45"/>
      <c r="N404" s="45" t="str">
        <f t="shared" si="1930"/>
        <v/>
      </c>
      <c r="O404" s="45"/>
      <c r="P404" s="45"/>
      <c r="Q404" s="45"/>
      <c r="R404" s="45" t="str">
        <f t="shared" si="1891"/>
        <v/>
      </c>
      <c r="S404" s="46" t="str">
        <f t="shared" si="1892"/>
        <v/>
      </c>
      <c r="T404" s="37"/>
      <c r="U404" s="29"/>
      <c r="V404" s="47"/>
      <c r="W404" s="67"/>
      <c r="X404" s="45" t="str">
        <f t="shared" si="1931"/>
        <v/>
      </c>
      <c r="Y404" s="45"/>
      <c r="Z404" s="45"/>
      <c r="AA404" s="45"/>
      <c r="AB404" s="45" t="str">
        <f t="shared" si="1932"/>
        <v/>
      </c>
      <c r="AC404" s="45"/>
      <c r="AD404" s="45"/>
      <c r="AE404" s="45"/>
      <c r="AF404" s="45" t="str">
        <f t="shared" si="1893"/>
        <v/>
      </c>
      <c r="AG404" s="46" t="str">
        <f t="shared" si="1894"/>
        <v/>
      </c>
      <c r="AH404" s="37"/>
      <c r="AI404" s="29"/>
      <c r="AJ404" s="47"/>
      <c r="AK404" s="45"/>
      <c r="AL404" s="45" t="str">
        <f t="shared" si="1933"/>
        <v/>
      </c>
      <c r="AM404" s="45"/>
      <c r="AN404" s="45" t="str">
        <f t="shared" si="1934"/>
        <v/>
      </c>
      <c r="AO404" s="45"/>
      <c r="AP404" s="45" t="str">
        <f t="shared" si="1935"/>
        <v/>
      </c>
      <c r="AQ404" s="45"/>
      <c r="AR404" s="45"/>
      <c r="AS404" s="45"/>
      <c r="AT404" s="45" t="str">
        <f t="shared" si="1895"/>
        <v/>
      </c>
      <c r="AU404" s="46" t="str">
        <f t="shared" si="1896"/>
        <v/>
      </c>
      <c r="AV404" s="37"/>
      <c r="AW404" s="29"/>
      <c r="AX404" s="47"/>
      <c r="AY404" s="45"/>
      <c r="AZ404" s="45" t="str">
        <f t="shared" si="1936"/>
        <v/>
      </c>
      <c r="BA404" s="45"/>
      <c r="BB404" s="45" t="str">
        <f t="shared" si="1937"/>
        <v/>
      </c>
      <c r="BC404" s="45"/>
      <c r="BD404" s="45" t="str">
        <f t="shared" si="1938"/>
        <v/>
      </c>
      <c r="BE404" s="45"/>
      <c r="BF404" s="45"/>
      <c r="BG404" s="45"/>
      <c r="BH404" s="45" t="str">
        <f t="shared" si="1897"/>
        <v/>
      </c>
      <c r="BI404" s="46" t="str">
        <f t="shared" si="1898"/>
        <v/>
      </c>
      <c r="BJ404" s="37"/>
      <c r="BK404" s="29"/>
      <c r="BL404" s="47"/>
      <c r="BM404" s="45">
        <v>1793</v>
      </c>
      <c r="BN404" s="45">
        <f t="shared" si="1971"/>
        <v>12</v>
      </c>
      <c r="BO404" s="45">
        <v>34</v>
      </c>
      <c r="BP404" s="45">
        <f t="shared" si="1972"/>
        <v>2</v>
      </c>
      <c r="BQ404" s="45">
        <v>9</v>
      </c>
      <c r="BR404" s="45">
        <f t="shared" si="1973"/>
        <v>2</v>
      </c>
      <c r="BS404" s="43">
        <v>0</v>
      </c>
      <c r="BT404" s="207" t="str">
        <f t="shared" si="1922"/>
        <v>北斗サウンドボタン</v>
      </c>
      <c r="BU404" s="67">
        <f t="shared" si="1939"/>
        <v>1100</v>
      </c>
      <c r="BV404" s="43">
        <f t="shared" si="1974"/>
        <v>2200</v>
      </c>
      <c r="BW404" s="46">
        <f t="shared" si="1975"/>
        <v>1.8333333333333333</v>
      </c>
      <c r="BX404" s="37" t="s">
        <v>822</v>
      </c>
      <c r="BY404" s="57"/>
      <c r="BZ404" s="47"/>
      <c r="CA404" s="45">
        <v>7815</v>
      </c>
      <c r="CB404" s="45">
        <f t="shared" si="1976"/>
        <v>22</v>
      </c>
      <c r="CC404" s="45">
        <v>290</v>
      </c>
      <c r="CD404" s="45">
        <f t="shared" si="1977"/>
        <v>3</v>
      </c>
      <c r="CE404" s="45">
        <v>30</v>
      </c>
      <c r="CF404" s="45">
        <f t="shared" si="1978"/>
        <v>2</v>
      </c>
      <c r="CG404" s="43">
        <v>0</v>
      </c>
      <c r="CH404" s="207" t="str">
        <f t="shared" si="1923"/>
        <v>サンリオリボンポーチ</v>
      </c>
      <c r="CI404" s="67">
        <f t="shared" si="1940"/>
        <v>500</v>
      </c>
      <c r="CJ404" s="43">
        <f t="shared" si="1979"/>
        <v>1000</v>
      </c>
      <c r="CK404" s="46">
        <f t="shared" si="1980"/>
        <v>0.45454545454545453</v>
      </c>
      <c r="CL404" s="37"/>
      <c r="CM404" s="29"/>
      <c r="CN404" s="47"/>
      <c r="CO404" s="45">
        <v>3864</v>
      </c>
      <c r="CP404" s="45">
        <f t="shared" si="1981"/>
        <v>20</v>
      </c>
      <c r="CQ404" s="45">
        <v>99</v>
      </c>
      <c r="CR404" s="45">
        <f t="shared" si="1982"/>
        <v>0</v>
      </c>
      <c r="CS404" s="45">
        <v>10</v>
      </c>
      <c r="CT404" s="45">
        <f t="shared" si="1983"/>
        <v>0</v>
      </c>
      <c r="CU404" s="43"/>
      <c r="CV404" s="207" t="str">
        <f t="shared" si="1941"/>
        <v>サンリオケープポーチ</v>
      </c>
      <c r="CW404" s="67">
        <f t="shared" si="1942"/>
        <v>660</v>
      </c>
      <c r="CX404" s="43">
        <f t="shared" si="1984"/>
        <v>0</v>
      </c>
      <c r="CY404" s="46">
        <f t="shared" si="1985"/>
        <v>0</v>
      </c>
      <c r="CZ404" s="37"/>
      <c r="DA404" s="29"/>
      <c r="DB404" s="47"/>
      <c r="DC404" s="67"/>
      <c r="DD404" s="45" t="str">
        <f t="shared" si="1943"/>
        <v/>
      </c>
      <c r="DE404" s="45"/>
      <c r="DF404" s="45"/>
      <c r="DG404" s="45"/>
      <c r="DH404" s="45" t="str">
        <f t="shared" si="1944"/>
        <v/>
      </c>
      <c r="DI404" s="45"/>
      <c r="DJ404" s="45"/>
      <c r="DK404" s="45"/>
      <c r="DL404" s="45" t="str">
        <f t="shared" si="1899"/>
        <v/>
      </c>
      <c r="DM404" s="46" t="str">
        <f t="shared" si="1900"/>
        <v/>
      </c>
      <c r="DN404" s="37"/>
      <c r="DO404" s="29"/>
      <c r="DP404" s="47"/>
      <c r="DQ404" s="45"/>
      <c r="DR404" s="45" t="str">
        <f t="shared" si="1945"/>
        <v/>
      </c>
      <c r="DS404" s="45"/>
      <c r="DT404" s="45" t="str">
        <f t="shared" si="1946"/>
        <v/>
      </c>
      <c r="DU404" s="45"/>
      <c r="DV404" s="45" t="str">
        <f t="shared" si="1947"/>
        <v/>
      </c>
      <c r="DW404" s="45"/>
      <c r="DX404" s="45"/>
      <c r="DY404" s="45"/>
      <c r="DZ404" s="45" t="str">
        <f t="shared" si="1901"/>
        <v/>
      </c>
      <c r="EA404" s="46" t="str">
        <f t="shared" si="1902"/>
        <v/>
      </c>
      <c r="EB404" s="37"/>
      <c r="ED404" s="47"/>
      <c r="EE404" s="67"/>
      <c r="EF404" s="45" t="str">
        <f t="shared" si="1948"/>
        <v/>
      </c>
      <c r="EG404" s="45"/>
      <c r="EH404" s="45"/>
      <c r="EI404" s="45"/>
      <c r="EJ404" s="45" t="str">
        <f t="shared" si="1949"/>
        <v/>
      </c>
      <c r="EK404" s="45"/>
      <c r="EL404" s="45"/>
      <c r="EM404" s="45"/>
      <c r="EN404" s="45" t="str">
        <f t="shared" si="1903"/>
        <v/>
      </c>
      <c r="EO404" s="46" t="str">
        <f t="shared" si="1904"/>
        <v/>
      </c>
      <c r="EP404" s="37"/>
      <c r="ER404" s="47"/>
      <c r="ES404" s="67"/>
      <c r="ET404" s="45" t="str">
        <f t="shared" si="1950"/>
        <v/>
      </c>
      <c r="EU404" s="45"/>
      <c r="EV404" s="45"/>
      <c r="EW404" s="45"/>
      <c r="EX404" s="45" t="str">
        <f t="shared" si="1951"/>
        <v/>
      </c>
      <c r="EY404" s="45"/>
      <c r="EZ404" s="45"/>
      <c r="FA404" s="45"/>
      <c r="FB404" s="45" t="str">
        <f t="shared" si="1905"/>
        <v/>
      </c>
      <c r="FC404" s="46" t="str">
        <f t="shared" si="1906"/>
        <v/>
      </c>
      <c r="FD404" s="37"/>
      <c r="FF404" s="47"/>
      <c r="FG404" s="67"/>
      <c r="FH404" s="45" t="str">
        <f t="shared" si="1952"/>
        <v/>
      </c>
      <c r="FI404" s="45"/>
      <c r="FJ404" s="45"/>
      <c r="FK404" s="45"/>
      <c r="FL404" s="45" t="str">
        <f t="shared" si="1953"/>
        <v/>
      </c>
      <c r="FM404" s="45"/>
      <c r="FN404" s="45"/>
      <c r="FO404" s="45"/>
      <c r="FP404" s="45" t="str">
        <f t="shared" si="1907"/>
        <v/>
      </c>
      <c r="FQ404" s="46" t="str">
        <f t="shared" si="1908"/>
        <v/>
      </c>
      <c r="FR404" s="37"/>
      <c r="FS404" s="29"/>
      <c r="FT404" s="47"/>
      <c r="FU404" s="67"/>
      <c r="FV404" s="45" t="str">
        <f t="shared" si="1954"/>
        <v/>
      </c>
      <c r="FW404" s="45"/>
      <c r="FX404" s="45"/>
      <c r="FY404" s="45"/>
      <c r="FZ404" s="45" t="str">
        <f t="shared" si="1955"/>
        <v/>
      </c>
      <c r="GA404" s="45"/>
      <c r="GB404" s="45"/>
      <c r="GC404" s="45"/>
      <c r="GD404" s="45" t="str">
        <f t="shared" si="1909"/>
        <v/>
      </c>
      <c r="GE404" s="46" t="str">
        <f t="shared" si="1910"/>
        <v/>
      </c>
      <c r="GF404" s="37"/>
      <c r="GH404" s="47"/>
      <c r="GI404" s="67"/>
      <c r="GJ404" s="45" t="str">
        <f t="shared" si="1956"/>
        <v/>
      </c>
      <c r="GK404" s="45"/>
      <c r="GL404" s="45"/>
      <c r="GM404" s="45"/>
      <c r="GN404" s="45" t="str">
        <f t="shared" si="1957"/>
        <v/>
      </c>
      <c r="GO404" s="45"/>
      <c r="GP404" s="45"/>
      <c r="GQ404" s="45"/>
      <c r="GR404" s="45" t="str">
        <f t="shared" si="1911"/>
        <v/>
      </c>
      <c r="GS404" s="46" t="str">
        <f t="shared" si="1912"/>
        <v/>
      </c>
      <c r="GT404" s="37"/>
      <c r="GU404" s="61"/>
      <c r="GV404" s="47"/>
      <c r="GW404" s="30"/>
      <c r="GX404" s="45">
        <v>29703</v>
      </c>
      <c r="GY404" s="45">
        <f t="shared" si="1986"/>
        <v>506</v>
      </c>
      <c r="GZ404" s="45"/>
      <c r="HA404" s="45" t="str">
        <f t="shared" si="1987"/>
        <v/>
      </c>
      <c r="HB404" s="45">
        <v>6</v>
      </c>
      <c r="HC404" s="45">
        <f t="shared" si="1988"/>
        <v>0</v>
      </c>
      <c r="HD404" s="43">
        <v>0</v>
      </c>
      <c r="HE404" s="63" t="str">
        <f>IF(GX404="","",HE400)</f>
        <v>ルララ、マスカットのなみだ</v>
      </c>
      <c r="HF404" s="67">
        <f>IF(GX403="","",HF400)</f>
        <v>1100</v>
      </c>
      <c r="HG404" s="43">
        <f t="shared" si="1989"/>
        <v>0</v>
      </c>
      <c r="HH404" s="46">
        <f>IF(HC404="","",HG404/(GY404*100))</f>
        <v>0</v>
      </c>
      <c r="HI404" s="37"/>
      <c r="HK404" s="47"/>
      <c r="HL404" s="45">
        <v>906</v>
      </c>
      <c r="HM404" s="45">
        <f t="shared" si="1990"/>
        <v>12</v>
      </c>
      <c r="HN404" s="45">
        <v>35</v>
      </c>
      <c r="HO404" s="45">
        <f t="shared" si="1991"/>
        <v>1</v>
      </c>
      <c r="HP404" s="45">
        <v>11</v>
      </c>
      <c r="HQ404" s="45">
        <f t="shared" si="1992"/>
        <v>1</v>
      </c>
      <c r="HR404" s="43">
        <v>1</v>
      </c>
      <c r="HS404" s="207" t="s">
        <v>212</v>
      </c>
      <c r="HT404" s="67">
        <f t="shared" si="1969"/>
        <v>996</v>
      </c>
      <c r="HU404" s="43">
        <f t="shared" si="1993"/>
        <v>996</v>
      </c>
      <c r="HV404" s="46">
        <f t="shared" si="1994"/>
        <v>0.83</v>
      </c>
      <c r="HW404" s="37" t="s">
        <v>828</v>
      </c>
      <c r="HX404" s="360"/>
      <c r="HY404" s="47"/>
      <c r="HZ404" s="45">
        <v>5363</v>
      </c>
      <c r="IA404" s="45">
        <f t="shared" si="1995"/>
        <v>45</v>
      </c>
      <c r="IB404" s="45">
        <v>159</v>
      </c>
      <c r="IC404" s="45">
        <f t="shared" si="1996"/>
        <v>1</v>
      </c>
      <c r="ID404" s="45">
        <v>14</v>
      </c>
      <c r="IE404" s="45">
        <f t="shared" si="1997"/>
        <v>2</v>
      </c>
      <c r="IF404" s="43">
        <v>3</v>
      </c>
      <c r="IG404" s="207" t="s">
        <v>212</v>
      </c>
      <c r="IH404" s="67">
        <f t="shared" si="1958"/>
        <v>500</v>
      </c>
      <c r="II404" s="43">
        <f t="shared" si="1998"/>
        <v>1000</v>
      </c>
      <c r="IJ404" s="46">
        <f t="shared" si="1999"/>
        <v>0.22222222222222221</v>
      </c>
      <c r="IK404" s="37" t="s">
        <v>831</v>
      </c>
      <c r="IL404" s="29"/>
      <c r="IM404" s="47"/>
      <c r="IN404" s="45">
        <v>6276</v>
      </c>
      <c r="IO404" s="69">
        <f t="shared" si="2000"/>
        <v>2</v>
      </c>
      <c r="IP404" s="45">
        <v>157</v>
      </c>
      <c r="IQ404" s="45">
        <f t="shared" si="2001"/>
        <v>0</v>
      </c>
      <c r="IR404" s="45">
        <v>18</v>
      </c>
      <c r="IS404" s="45">
        <f t="shared" si="2002"/>
        <v>0</v>
      </c>
      <c r="IT404" s="43"/>
      <c r="IU404" s="207" t="str">
        <f t="shared" si="1926"/>
        <v>ジャグラーイヤホン</v>
      </c>
      <c r="IV404" s="67">
        <f t="shared" si="1970"/>
        <v>1100</v>
      </c>
      <c r="IW404" s="43">
        <f t="shared" si="2003"/>
        <v>0</v>
      </c>
      <c r="IX404" s="46">
        <f t="shared" si="2004"/>
        <v>0</v>
      </c>
      <c r="IY404" s="37"/>
      <c r="IZ404" s="61"/>
      <c r="JA404" s="47"/>
      <c r="JB404" s="45">
        <v>4666</v>
      </c>
      <c r="JC404" s="69">
        <f t="shared" si="2005"/>
        <v>8</v>
      </c>
      <c r="JD404" s="45">
        <v>130</v>
      </c>
      <c r="JE404" s="45">
        <f t="shared" si="2006"/>
        <v>1</v>
      </c>
      <c r="JF404" s="45">
        <v>10</v>
      </c>
      <c r="JG404" s="45">
        <f t="shared" si="2007"/>
        <v>1</v>
      </c>
      <c r="JH404" s="43">
        <v>0</v>
      </c>
      <c r="JI404" s="207" t="s">
        <v>819</v>
      </c>
      <c r="JJ404" s="67"/>
      <c r="JK404" s="43">
        <f t="shared" si="2008"/>
        <v>0</v>
      </c>
      <c r="JL404" s="46">
        <f t="shared" si="2009"/>
        <v>0</v>
      </c>
      <c r="JM404" s="37" t="s">
        <v>800</v>
      </c>
      <c r="JN404" s="29"/>
      <c r="JO404" s="47"/>
      <c r="JP404" s="45">
        <v>6351</v>
      </c>
      <c r="JQ404" s="45">
        <f t="shared" si="2010"/>
        <v>20</v>
      </c>
      <c r="JR404" s="45">
        <v>134</v>
      </c>
      <c r="JS404" s="45">
        <f t="shared" si="2011"/>
        <v>0</v>
      </c>
      <c r="JT404" s="45">
        <v>13</v>
      </c>
      <c r="JU404" s="45">
        <f t="shared" si="2012"/>
        <v>0</v>
      </c>
      <c r="JV404" s="43">
        <v>0</v>
      </c>
      <c r="JW404" s="207" t="str">
        <f t="shared" si="1928"/>
        <v>モンチッチマスコット2</v>
      </c>
      <c r="JX404" s="67">
        <f t="shared" si="1960"/>
        <v>539</v>
      </c>
      <c r="JY404" s="43">
        <f t="shared" si="2013"/>
        <v>0</v>
      </c>
      <c r="JZ404" s="46">
        <f t="shared" si="2014"/>
        <v>0</v>
      </c>
      <c r="KA404" s="37"/>
      <c r="KB404" s="51"/>
      <c r="KC404" s="47"/>
      <c r="KD404" s="45">
        <v>11204</v>
      </c>
      <c r="KE404" s="69">
        <f>IF(KD404="","",KD404-KD400)</f>
        <v>8</v>
      </c>
      <c r="KF404" s="45">
        <v>320</v>
      </c>
      <c r="KG404" s="45">
        <f>IF(KF404="","",KF404-KF400)</f>
        <v>1</v>
      </c>
      <c r="KH404" s="45">
        <v>14</v>
      </c>
      <c r="KI404" s="45">
        <f>IF(KH404="","",KH400+KJ400-KH404)</f>
        <v>1</v>
      </c>
      <c r="KJ404" s="43">
        <v>0</v>
      </c>
      <c r="KK404" s="207" t="str">
        <f>IF(KD404="","",KK400)</f>
        <v>雪見イヤホン</v>
      </c>
      <c r="KL404" s="67">
        <f>IF(KE404="","",KL400)</f>
        <v>1100</v>
      </c>
      <c r="KM404" s="43">
        <f>IF(KH404="","",KI404*KL404)</f>
        <v>1100</v>
      </c>
      <c r="KN404" s="46">
        <f>IF(KI404="","",KM404/(KE404*100))</f>
        <v>1.375</v>
      </c>
      <c r="KO404" s="37"/>
      <c r="KP404" s="29"/>
      <c r="KQ404" s="47"/>
      <c r="KR404" s="45">
        <v>2967</v>
      </c>
      <c r="KS404" s="45">
        <f>IF(KR404="","",KR404-KR400)</f>
        <v>19</v>
      </c>
      <c r="KT404" s="45">
        <v>71</v>
      </c>
      <c r="KU404" s="45">
        <f>IF(KT404="","",KT404-KT400)</f>
        <v>2</v>
      </c>
      <c r="KV404" s="45">
        <v>15</v>
      </c>
      <c r="KW404" s="45">
        <f>IF(KV404="","",KV400+KX400-KV404)</f>
        <v>3</v>
      </c>
      <c r="KX404" s="43"/>
      <c r="KY404" s="207" t="str">
        <f>IF(KR404="","",KY400)</f>
        <v>モンチッチケース</v>
      </c>
      <c r="KZ404" s="67">
        <f>IF(KS404="","",KZ400)</f>
        <v>1000</v>
      </c>
      <c r="LA404" s="43">
        <f>IF(KV404="","",KW404*KZ404)</f>
        <v>3000</v>
      </c>
      <c r="LB404" s="46">
        <f>IF(KW404="","",LA404/(KS404*100))</f>
        <v>1.5789473684210527</v>
      </c>
      <c r="LC404" s="37"/>
      <c r="LD404" s="29"/>
      <c r="LE404" s="75"/>
      <c r="LF404" s="76"/>
      <c r="LG404" s="76"/>
      <c r="LH404" s="76"/>
      <c r="LI404" s="76" t="str">
        <f t="shared" si="1885"/>
        <v/>
      </c>
      <c r="LJ404" s="76"/>
      <c r="LK404" s="76" t="str">
        <f t="shared" si="1886"/>
        <v/>
      </c>
      <c r="LL404" s="76"/>
      <c r="LM404" s="78" t="str">
        <f>IF(LF402="","",LM401)</f>
        <v/>
      </c>
      <c r="LN404" s="79" t="str">
        <f>IF(LG402="","",LN401)</f>
        <v/>
      </c>
      <c r="LO404" s="76" t="str">
        <f t="shared" si="1825"/>
        <v/>
      </c>
      <c r="LP404" s="80"/>
      <c r="LQ404" s="37"/>
      <c r="LR404" s="29"/>
      <c r="LS404" s="47"/>
      <c r="LT404" s="67"/>
      <c r="LU404" s="45" t="str">
        <f t="shared" si="1961"/>
        <v/>
      </c>
      <c r="LV404" s="45"/>
      <c r="LW404" s="45"/>
      <c r="LX404" s="45"/>
      <c r="LY404" s="45" t="str">
        <f t="shared" si="1962"/>
        <v/>
      </c>
      <c r="LZ404" s="45"/>
      <c r="MA404" s="45"/>
      <c r="MB404" s="45"/>
      <c r="MC404" s="45" t="str">
        <f t="shared" si="1913"/>
        <v/>
      </c>
      <c r="MD404" s="46" t="str">
        <f t="shared" si="1914"/>
        <v/>
      </c>
      <c r="ME404" s="37"/>
      <c r="MF404" s="29"/>
      <c r="MG404" s="47"/>
      <c r="MH404" s="67"/>
      <c r="MI404" s="45" t="str">
        <f t="shared" si="1963"/>
        <v/>
      </c>
      <c r="MJ404" s="45"/>
      <c r="MK404" s="45"/>
      <c r="ML404" s="45"/>
      <c r="MM404" s="45" t="str">
        <f t="shared" si="1964"/>
        <v/>
      </c>
      <c r="MN404" s="45"/>
      <c r="MO404" s="45"/>
      <c r="MP404" s="45"/>
      <c r="MQ404" s="45" t="str">
        <f t="shared" si="1915"/>
        <v/>
      </c>
      <c r="MR404" s="46" t="str">
        <f t="shared" si="1916"/>
        <v/>
      </c>
      <c r="MS404" s="37"/>
      <c r="MT404" s="29"/>
      <c r="MU404" s="47"/>
      <c r="MV404" s="67"/>
      <c r="MW404" s="45" t="str">
        <f t="shared" si="1965"/>
        <v/>
      </c>
      <c r="MX404" s="45"/>
      <c r="MY404" s="45"/>
      <c r="MZ404" s="45"/>
      <c r="NA404" s="45" t="str">
        <f t="shared" si="1966"/>
        <v/>
      </c>
      <c r="NB404" s="45"/>
      <c r="NC404" s="45"/>
      <c r="ND404" s="45"/>
      <c r="NE404" s="45" t="str">
        <f t="shared" si="1917"/>
        <v/>
      </c>
      <c r="NF404" s="46" t="str">
        <f t="shared" si="1918"/>
        <v/>
      </c>
      <c r="NG404" s="37"/>
      <c r="NH404" s="29"/>
      <c r="NI404" s="47"/>
      <c r="NJ404" s="67"/>
      <c r="NK404" s="45" t="str">
        <f t="shared" si="1967"/>
        <v/>
      </c>
      <c r="NL404" s="45"/>
      <c r="NM404" s="45"/>
      <c r="NN404" s="45"/>
      <c r="NO404" s="45" t="str">
        <f t="shared" si="1968"/>
        <v/>
      </c>
      <c r="NP404" s="45"/>
      <c r="NQ404" s="45"/>
      <c r="NR404" s="45"/>
      <c r="NS404" s="45" t="str">
        <f t="shared" si="1919"/>
        <v/>
      </c>
      <c r="NT404" s="46" t="str">
        <f t="shared" si="1920"/>
        <v/>
      </c>
      <c r="NU404" s="37"/>
    </row>
    <row r="405" spans="1:385" ht="15" customHeight="1" thickTop="1" x14ac:dyDescent="0.25">
      <c r="A405" s="38"/>
      <c r="B405" s="39"/>
      <c r="C405" s="40"/>
      <c r="D405" s="40"/>
      <c r="E405" s="41"/>
      <c r="F405" s="41"/>
      <c r="G405" s="40"/>
      <c r="H405" s="42"/>
      <c r="I405" s="45"/>
      <c r="J405" s="45" t="str">
        <f t="shared" si="1929"/>
        <v/>
      </c>
      <c r="K405" s="45"/>
      <c r="L405" s="45"/>
      <c r="M405" s="45"/>
      <c r="N405" s="45" t="str">
        <f t="shared" si="1930"/>
        <v/>
      </c>
      <c r="O405" s="45"/>
      <c r="P405" s="45"/>
      <c r="Q405" s="45"/>
      <c r="R405" s="45" t="str">
        <f t="shared" si="1891"/>
        <v/>
      </c>
      <c r="S405" s="46" t="str">
        <f t="shared" si="1892"/>
        <v/>
      </c>
      <c r="T405" s="37"/>
      <c r="U405" s="29"/>
      <c r="V405" s="47"/>
      <c r="W405" s="67"/>
      <c r="X405" s="45" t="str">
        <f t="shared" si="1931"/>
        <v/>
      </c>
      <c r="Y405" s="45"/>
      <c r="Z405" s="45"/>
      <c r="AA405" s="45"/>
      <c r="AB405" s="45" t="str">
        <f t="shared" si="1932"/>
        <v/>
      </c>
      <c r="AC405" s="45"/>
      <c r="AD405" s="45"/>
      <c r="AE405" s="45"/>
      <c r="AF405" s="45" t="str">
        <f t="shared" si="1893"/>
        <v/>
      </c>
      <c r="AG405" s="46" t="str">
        <f t="shared" si="1894"/>
        <v/>
      </c>
      <c r="AH405" s="37"/>
      <c r="AI405" s="29"/>
      <c r="AJ405" s="47"/>
      <c r="AK405" s="45"/>
      <c r="AL405" s="45" t="str">
        <f t="shared" si="1933"/>
        <v/>
      </c>
      <c r="AM405" s="45"/>
      <c r="AN405" s="45" t="str">
        <f t="shared" si="1934"/>
        <v/>
      </c>
      <c r="AO405" s="45"/>
      <c r="AP405" s="45" t="str">
        <f t="shared" si="1935"/>
        <v/>
      </c>
      <c r="AQ405" s="45"/>
      <c r="AR405" s="45"/>
      <c r="AS405" s="45"/>
      <c r="AT405" s="45" t="str">
        <f t="shared" si="1895"/>
        <v/>
      </c>
      <c r="AU405" s="46" t="str">
        <f t="shared" si="1896"/>
        <v/>
      </c>
      <c r="AV405" s="37"/>
      <c r="AW405" s="29"/>
      <c r="AX405" s="47"/>
      <c r="AY405" s="45"/>
      <c r="AZ405" s="45" t="str">
        <f t="shared" si="1936"/>
        <v/>
      </c>
      <c r="BA405" s="45"/>
      <c r="BB405" s="45" t="str">
        <f t="shared" si="1937"/>
        <v/>
      </c>
      <c r="BC405" s="45"/>
      <c r="BD405" s="45" t="str">
        <f t="shared" si="1938"/>
        <v/>
      </c>
      <c r="BE405" s="45"/>
      <c r="BF405" s="45"/>
      <c r="BG405" s="45"/>
      <c r="BH405" s="45" t="str">
        <f t="shared" si="1897"/>
        <v/>
      </c>
      <c r="BI405" s="46" t="str">
        <f t="shared" si="1898"/>
        <v/>
      </c>
      <c r="BJ405" s="37"/>
      <c r="BK405" s="29"/>
      <c r="BL405" s="47"/>
      <c r="BM405" s="45">
        <v>3710</v>
      </c>
      <c r="BN405" s="45">
        <f t="shared" si="1971"/>
        <v>57</v>
      </c>
      <c r="BO405" s="45">
        <v>89</v>
      </c>
      <c r="BP405" s="45">
        <f t="shared" si="1972"/>
        <v>2</v>
      </c>
      <c r="BQ405" s="45">
        <v>7</v>
      </c>
      <c r="BR405" s="45">
        <f t="shared" si="1973"/>
        <v>2</v>
      </c>
      <c r="BS405" s="27">
        <v>2</v>
      </c>
      <c r="BT405" s="63" t="str">
        <f t="shared" si="1922"/>
        <v>サンリオボアバンスクリップ</v>
      </c>
      <c r="BU405" s="67">
        <f t="shared" si="1939"/>
        <v>1100</v>
      </c>
      <c r="BV405" s="45">
        <f t="shared" si="1974"/>
        <v>2200</v>
      </c>
      <c r="BW405" s="46">
        <f t="shared" si="1975"/>
        <v>0.38596491228070173</v>
      </c>
      <c r="BX405" s="37"/>
      <c r="BY405" s="57"/>
      <c r="BZ405" s="47"/>
      <c r="CA405" s="45">
        <v>9245</v>
      </c>
      <c r="CB405" s="45">
        <f t="shared" si="1976"/>
        <v>16</v>
      </c>
      <c r="CC405" s="45">
        <v>450</v>
      </c>
      <c r="CD405" s="45">
        <f t="shared" si="1977"/>
        <v>0</v>
      </c>
      <c r="CE405" s="45">
        <v>32</v>
      </c>
      <c r="CF405" s="45">
        <f t="shared" si="1978"/>
        <v>0</v>
      </c>
      <c r="CG405" s="27">
        <v>-22</v>
      </c>
      <c r="CH405" s="63" t="str">
        <f t="shared" si="1923"/>
        <v>ラブブマスコット</v>
      </c>
      <c r="CI405" s="67">
        <f t="shared" si="1940"/>
        <v>0</v>
      </c>
      <c r="CJ405" s="45">
        <f t="shared" si="1979"/>
        <v>0</v>
      </c>
      <c r="CK405" s="46">
        <f t="shared" si="1980"/>
        <v>0</v>
      </c>
      <c r="CL405" s="37" t="s">
        <v>823</v>
      </c>
      <c r="CM405" s="29"/>
      <c r="CN405" s="47"/>
      <c r="CO405" s="45">
        <v>3699</v>
      </c>
      <c r="CP405" s="45">
        <f t="shared" si="1981"/>
        <v>10</v>
      </c>
      <c r="CQ405" s="45">
        <v>122</v>
      </c>
      <c r="CR405" s="45">
        <f t="shared" si="1982"/>
        <v>0</v>
      </c>
      <c r="CS405" s="45">
        <v>9</v>
      </c>
      <c r="CT405" s="45">
        <f t="shared" si="1983"/>
        <v>0</v>
      </c>
      <c r="CU405" s="27"/>
      <c r="CV405" s="63" t="str">
        <f t="shared" si="1941"/>
        <v>モンチッチマスコット</v>
      </c>
      <c r="CW405" s="67">
        <f t="shared" si="1942"/>
        <v>0</v>
      </c>
      <c r="CX405" s="45">
        <f t="shared" si="1984"/>
        <v>0</v>
      </c>
      <c r="CY405" s="46">
        <f t="shared" si="1985"/>
        <v>0</v>
      </c>
      <c r="CZ405" s="37"/>
      <c r="DA405" s="29"/>
      <c r="DB405" s="47"/>
      <c r="DC405" s="67"/>
      <c r="DD405" s="45" t="str">
        <f t="shared" si="1943"/>
        <v/>
      </c>
      <c r="DE405" s="45"/>
      <c r="DF405" s="45"/>
      <c r="DG405" s="45"/>
      <c r="DH405" s="45" t="str">
        <f t="shared" si="1944"/>
        <v/>
      </c>
      <c r="DI405" s="45"/>
      <c r="DJ405" s="45"/>
      <c r="DK405" s="45"/>
      <c r="DL405" s="45" t="str">
        <f t="shared" si="1899"/>
        <v/>
      </c>
      <c r="DM405" s="46" t="str">
        <f t="shared" si="1900"/>
        <v/>
      </c>
      <c r="DN405" s="37"/>
      <c r="DO405" s="29"/>
      <c r="DP405" s="47"/>
      <c r="DQ405" s="45"/>
      <c r="DR405" s="45" t="str">
        <f t="shared" si="1945"/>
        <v/>
      </c>
      <c r="DS405" s="45"/>
      <c r="DT405" s="45" t="str">
        <f t="shared" si="1946"/>
        <v/>
      </c>
      <c r="DU405" s="45"/>
      <c r="DV405" s="45" t="str">
        <f t="shared" si="1947"/>
        <v/>
      </c>
      <c r="DW405" s="45"/>
      <c r="DX405" s="45"/>
      <c r="DY405" s="45"/>
      <c r="DZ405" s="45" t="str">
        <f t="shared" si="1901"/>
        <v/>
      </c>
      <c r="EA405" s="46" t="str">
        <f t="shared" si="1902"/>
        <v/>
      </c>
      <c r="EB405" s="37"/>
      <c r="ED405" s="47"/>
      <c r="EE405" s="67"/>
      <c r="EF405" s="45" t="str">
        <f t="shared" si="1948"/>
        <v/>
      </c>
      <c r="EG405" s="45"/>
      <c r="EH405" s="45"/>
      <c r="EI405" s="45"/>
      <c r="EJ405" s="45" t="str">
        <f t="shared" si="1949"/>
        <v/>
      </c>
      <c r="EK405" s="45"/>
      <c r="EL405" s="45"/>
      <c r="EM405" s="45"/>
      <c r="EN405" s="45" t="str">
        <f t="shared" si="1903"/>
        <v/>
      </c>
      <c r="EO405" s="46" t="str">
        <f t="shared" si="1904"/>
        <v/>
      </c>
      <c r="EP405" s="37"/>
      <c r="ER405" s="47"/>
      <c r="ES405" s="67"/>
      <c r="ET405" s="45" t="str">
        <f t="shared" si="1950"/>
        <v/>
      </c>
      <c r="EU405" s="45"/>
      <c r="EV405" s="45"/>
      <c r="EW405" s="45"/>
      <c r="EX405" s="45" t="str">
        <f t="shared" si="1951"/>
        <v/>
      </c>
      <c r="EY405" s="45"/>
      <c r="EZ405" s="45"/>
      <c r="FA405" s="45"/>
      <c r="FB405" s="45" t="str">
        <f t="shared" si="1905"/>
        <v/>
      </c>
      <c r="FC405" s="46" t="str">
        <f t="shared" si="1906"/>
        <v/>
      </c>
      <c r="FD405" s="37"/>
      <c r="FF405" s="47"/>
      <c r="FG405" s="67"/>
      <c r="FH405" s="45" t="str">
        <f t="shared" si="1952"/>
        <v/>
      </c>
      <c r="FI405" s="45"/>
      <c r="FJ405" s="45"/>
      <c r="FK405" s="45"/>
      <c r="FL405" s="45" t="str">
        <f t="shared" si="1953"/>
        <v/>
      </c>
      <c r="FM405" s="45"/>
      <c r="FN405" s="45"/>
      <c r="FO405" s="45"/>
      <c r="FP405" s="45" t="str">
        <f t="shared" si="1907"/>
        <v/>
      </c>
      <c r="FQ405" s="46" t="str">
        <f t="shared" si="1908"/>
        <v/>
      </c>
      <c r="FR405" s="37"/>
      <c r="FS405" s="29"/>
      <c r="FT405" s="47"/>
      <c r="FU405" s="67"/>
      <c r="FV405" s="45" t="str">
        <f t="shared" si="1954"/>
        <v/>
      </c>
      <c r="FW405" s="45"/>
      <c r="FX405" s="45"/>
      <c r="FY405" s="45"/>
      <c r="FZ405" s="45" t="str">
        <f t="shared" si="1955"/>
        <v/>
      </c>
      <c r="GA405" s="45"/>
      <c r="GB405" s="45"/>
      <c r="GC405" s="45"/>
      <c r="GD405" s="45" t="str">
        <f t="shared" si="1909"/>
        <v/>
      </c>
      <c r="GE405" s="46" t="str">
        <f t="shared" si="1910"/>
        <v/>
      </c>
      <c r="GF405" s="37"/>
      <c r="GH405" s="47"/>
      <c r="GI405" s="67"/>
      <c r="GJ405" s="45" t="str">
        <f t="shared" si="1956"/>
        <v/>
      </c>
      <c r="GK405" s="45"/>
      <c r="GL405" s="45"/>
      <c r="GM405" s="45"/>
      <c r="GN405" s="45" t="str">
        <f t="shared" si="1957"/>
        <v/>
      </c>
      <c r="GO405" s="45"/>
      <c r="GP405" s="45"/>
      <c r="GQ405" s="45"/>
      <c r="GR405" s="45" t="str">
        <f t="shared" si="1911"/>
        <v/>
      </c>
      <c r="GS405" s="46" t="str">
        <f t="shared" si="1912"/>
        <v/>
      </c>
      <c r="GT405" s="37"/>
      <c r="GU405" s="61"/>
      <c r="GV405" s="47"/>
      <c r="GW405" s="30"/>
      <c r="GX405" s="45"/>
      <c r="GY405" s="45" t="str">
        <f t="shared" si="1986"/>
        <v/>
      </c>
      <c r="GZ405" s="45"/>
      <c r="HA405" s="45" t="str">
        <f t="shared" si="1987"/>
        <v/>
      </c>
      <c r="HB405" s="45">
        <v>9</v>
      </c>
      <c r="HC405" s="45">
        <f t="shared" si="1988"/>
        <v>1</v>
      </c>
      <c r="HD405" s="27">
        <v>6</v>
      </c>
      <c r="HE405" s="63" t="str">
        <f>IF(GX403="","",HE401)</f>
        <v>アンパンおべんとパズル</v>
      </c>
      <c r="HF405" s="67">
        <f>IF(GX403="","",HF401)</f>
        <v>1100</v>
      </c>
      <c r="HG405" s="45">
        <f t="shared" si="1989"/>
        <v>1100</v>
      </c>
      <c r="HH405" s="46">
        <f>IF(HC405="","",HG405/(GY404*100))</f>
        <v>2.1739130434782608E-2</v>
      </c>
      <c r="HI405" s="37"/>
      <c r="HK405" s="47"/>
      <c r="HL405" s="45">
        <v>2033</v>
      </c>
      <c r="HM405" s="45">
        <f t="shared" si="1990"/>
        <v>24</v>
      </c>
      <c r="HN405" s="45">
        <v>45</v>
      </c>
      <c r="HO405" s="45">
        <f t="shared" si="1991"/>
        <v>0</v>
      </c>
      <c r="HP405" s="45">
        <v>30</v>
      </c>
      <c r="HQ405" s="45">
        <f t="shared" si="1992"/>
        <v>-2</v>
      </c>
      <c r="HR405" s="27">
        <v>27</v>
      </c>
      <c r="HS405" s="63" t="str">
        <f t="shared" si="1924"/>
        <v>ゲームアーク</v>
      </c>
      <c r="HT405" s="67">
        <f t="shared" si="1969"/>
        <v>600</v>
      </c>
      <c r="HU405" s="45">
        <f t="shared" si="1993"/>
        <v>-1200</v>
      </c>
      <c r="HV405" s="46">
        <f t="shared" si="1994"/>
        <v>-0.5</v>
      </c>
      <c r="HW405" s="37"/>
      <c r="HX405" s="360"/>
      <c r="HY405" s="47"/>
      <c r="HZ405" s="45">
        <v>7074</v>
      </c>
      <c r="IA405" s="69">
        <f t="shared" si="1995"/>
        <v>4</v>
      </c>
      <c r="IB405" s="45">
        <v>176</v>
      </c>
      <c r="IC405" s="45">
        <f t="shared" si="1996"/>
        <v>0</v>
      </c>
      <c r="ID405" s="45">
        <v>23</v>
      </c>
      <c r="IE405" s="45">
        <f t="shared" si="1997"/>
        <v>0</v>
      </c>
      <c r="IF405" s="27"/>
      <c r="IG405" s="63" t="str">
        <f t="shared" si="1925"/>
        <v>ラブブマスコット</v>
      </c>
      <c r="IH405" s="67">
        <f t="shared" si="1958"/>
        <v>0</v>
      </c>
      <c r="II405" s="45">
        <f t="shared" si="1998"/>
        <v>0</v>
      </c>
      <c r="IJ405" s="46">
        <f t="shared" si="1999"/>
        <v>0</v>
      </c>
      <c r="IK405" s="37"/>
      <c r="IL405" s="29"/>
      <c r="IM405" s="47"/>
      <c r="IN405" s="45">
        <v>5044</v>
      </c>
      <c r="IO405" s="45">
        <f t="shared" si="2000"/>
        <v>12</v>
      </c>
      <c r="IP405" s="45">
        <v>355</v>
      </c>
      <c r="IQ405" s="45">
        <f t="shared" si="2001"/>
        <v>2</v>
      </c>
      <c r="IR405" s="45">
        <v>107</v>
      </c>
      <c r="IS405" s="45">
        <f t="shared" si="2002"/>
        <v>3</v>
      </c>
      <c r="IT405" s="27"/>
      <c r="IU405" s="63" t="str">
        <f t="shared" si="1926"/>
        <v>アングリーキーホルダー</v>
      </c>
      <c r="IV405" s="67">
        <f t="shared" si="1970"/>
        <v>200</v>
      </c>
      <c r="IW405" s="45">
        <f t="shared" si="2003"/>
        <v>600</v>
      </c>
      <c r="IX405" s="46">
        <f t="shared" si="2004"/>
        <v>0.5</v>
      </c>
      <c r="IY405" s="37"/>
      <c r="IZ405" s="61"/>
      <c r="JA405" s="47"/>
      <c r="JB405" s="45">
        <v>8445</v>
      </c>
      <c r="JC405" s="45">
        <f t="shared" si="2005"/>
        <v>30</v>
      </c>
      <c r="JD405" s="45">
        <v>494</v>
      </c>
      <c r="JE405" s="45">
        <f t="shared" si="2006"/>
        <v>4</v>
      </c>
      <c r="JF405" s="45">
        <v>100</v>
      </c>
      <c r="JG405" s="45">
        <f t="shared" si="2007"/>
        <v>4</v>
      </c>
      <c r="JH405" s="27">
        <v>2</v>
      </c>
      <c r="JI405" s="63" t="str">
        <f t="shared" si="1927"/>
        <v>AIモンスターラバー</v>
      </c>
      <c r="JJ405" s="67">
        <f t="shared" si="1959"/>
        <v>250</v>
      </c>
      <c r="JK405" s="45">
        <f t="shared" si="2008"/>
        <v>1000</v>
      </c>
      <c r="JL405" s="46">
        <f t="shared" si="2009"/>
        <v>0.33333333333333331</v>
      </c>
      <c r="JM405" s="37"/>
      <c r="JN405" s="29"/>
      <c r="JO405" s="47"/>
      <c r="JP405" s="45">
        <v>6566</v>
      </c>
      <c r="JQ405" s="69">
        <f t="shared" si="2010"/>
        <v>1</v>
      </c>
      <c r="JR405" s="45">
        <v>302</v>
      </c>
      <c r="JS405" s="45">
        <f t="shared" si="2011"/>
        <v>0</v>
      </c>
      <c r="JT405" s="45">
        <v>10</v>
      </c>
      <c r="JU405" s="45">
        <f t="shared" si="2012"/>
        <v>0</v>
      </c>
      <c r="JV405" s="27">
        <v>0</v>
      </c>
      <c r="JW405" s="63" t="str">
        <f t="shared" si="1928"/>
        <v>サンリオホワイトマスコット</v>
      </c>
      <c r="JX405" s="67">
        <f t="shared" si="1960"/>
        <v>0</v>
      </c>
      <c r="JY405" s="45">
        <f t="shared" si="2013"/>
        <v>0</v>
      </c>
      <c r="JZ405" s="46">
        <f t="shared" si="2014"/>
        <v>0</v>
      </c>
      <c r="KA405" s="37"/>
      <c r="KB405" s="51"/>
      <c r="KC405" s="47"/>
      <c r="KD405" s="45">
        <v>13130</v>
      </c>
      <c r="KE405" s="45">
        <f>IF(KD405="","",KD405-KD401)</f>
        <v>20</v>
      </c>
      <c r="KF405" s="45">
        <v>684</v>
      </c>
      <c r="KG405" s="45">
        <f>IF(KF405="","",KF405-KF401)</f>
        <v>4</v>
      </c>
      <c r="KH405" s="45">
        <v>10</v>
      </c>
      <c r="KI405" s="45">
        <f>IF(KH405="","",KH401+KJ401-KH405)</f>
        <v>4</v>
      </c>
      <c r="KJ405" s="27">
        <v>10</v>
      </c>
      <c r="KK405" s="63" t="str">
        <f>IF(KD405="","",KK401)</f>
        <v>ラブブマスコット</v>
      </c>
      <c r="KL405" s="67">
        <f>IF(KE405="","",KL401)</f>
        <v>250</v>
      </c>
      <c r="KM405" s="45">
        <f>IF(KH405="","",KI405*KL405)</f>
        <v>1000</v>
      </c>
      <c r="KN405" s="46">
        <f>IF(KI405="","",KM405/(KE405*100))</f>
        <v>0.5</v>
      </c>
      <c r="KO405" s="37"/>
      <c r="KP405" s="29"/>
      <c r="KQ405" s="47"/>
      <c r="KR405" s="45">
        <v>2979</v>
      </c>
      <c r="KS405" s="45">
        <f>IF(KR405="","",KR405-KR401)</f>
        <v>18</v>
      </c>
      <c r="KT405" s="45">
        <v>111</v>
      </c>
      <c r="KU405" s="45">
        <f>IF(KT405="","",KT405-KT401)</f>
        <v>0</v>
      </c>
      <c r="KV405" s="45">
        <v>31</v>
      </c>
      <c r="KW405" s="45">
        <f>IF(KV405="","",KV401+KX401-KV405)</f>
        <v>-3</v>
      </c>
      <c r="KX405" s="27">
        <v>20</v>
      </c>
      <c r="KY405" s="63" t="str">
        <f>IF(KR405="","",KY401)</f>
        <v>ゲームアーク</v>
      </c>
      <c r="KZ405" s="67">
        <f>IF(KS405="","",KZ401)</f>
        <v>0</v>
      </c>
      <c r="LA405" s="45">
        <f>IF(KV405="","",KW405*KZ405)</f>
        <v>0</v>
      </c>
      <c r="LB405" s="46">
        <f>IF(KW405="","",LA405/(KS405*100))</f>
        <v>0</v>
      </c>
      <c r="LC405" s="37"/>
      <c r="LD405" s="29"/>
      <c r="LE405" s="52"/>
      <c r="LF405" s="43"/>
      <c r="LG405" s="86" t="str">
        <f>IF(LF405="","",LF405-LF402)</f>
        <v/>
      </c>
      <c r="LH405" s="43"/>
      <c r="LI405" s="43"/>
      <c r="LJ405" s="43"/>
      <c r="LK405" s="87"/>
      <c r="LL405" s="43"/>
      <c r="LM405" s="73"/>
      <c r="LN405" s="67"/>
      <c r="LO405" s="87" t="str">
        <f t="shared" si="1825"/>
        <v/>
      </c>
      <c r="LP405" s="53"/>
      <c r="LQ405" s="37"/>
      <c r="LR405" s="29"/>
      <c r="LS405" s="47"/>
      <c r="LT405" s="67"/>
      <c r="LU405" s="45" t="str">
        <f t="shared" si="1961"/>
        <v/>
      </c>
      <c r="LV405" s="45"/>
      <c r="LW405" s="45"/>
      <c r="LX405" s="45"/>
      <c r="LY405" s="45" t="str">
        <f t="shared" si="1962"/>
        <v/>
      </c>
      <c r="LZ405" s="45"/>
      <c r="MA405" s="45"/>
      <c r="MB405" s="45"/>
      <c r="MC405" s="45" t="str">
        <f t="shared" si="1913"/>
        <v/>
      </c>
      <c r="MD405" s="46" t="str">
        <f t="shared" si="1914"/>
        <v/>
      </c>
      <c r="ME405" s="37"/>
      <c r="MF405" s="29"/>
      <c r="MG405" s="47"/>
      <c r="MH405" s="67"/>
      <c r="MI405" s="45" t="str">
        <f t="shared" si="1963"/>
        <v/>
      </c>
      <c r="MJ405" s="45"/>
      <c r="MK405" s="45"/>
      <c r="ML405" s="45"/>
      <c r="MM405" s="45" t="str">
        <f t="shared" si="1964"/>
        <v/>
      </c>
      <c r="MN405" s="45"/>
      <c r="MO405" s="45"/>
      <c r="MP405" s="45"/>
      <c r="MQ405" s="45" t="str">
        <f t="shared" si="1915"/>
        <v/>
      </c>
      <c r="MR405" s="46" t="str">
        <f t="shared" si="1916"/>
        <v/>
      </c>
      <c r="MS405" s="37"/>
      <c r="MT405" s="29"/>
      <c r="MU405" s="47"/>
      <c r="MV405" s="67"/>
      <c r="MW405" s="45" t="str">
        <f t="shared" si="1965"/>
        <v/>
      </c>
      <c r="MX405" s="45"/>
      <c r="MY405" s="45"/>
      <c r="MZ405" s="45"/>
      <c r="NA405" s="45" t="str">
        <f t="shared" si="1966"/>
        <v/>
      </c>
      <c r="NB405" s="45"/>
      <c r="NC405" s="45"/>
      <c r="ND405" s="45"/>
      <c r="NE405" s="45" t="str">
        <f t="shared" si="1917"/>
        <v/>
      </c>
      <c r="NF405" s="46" t="str">
        <f t="shared" si="1918"/>
        <v/>
      </c>
      <c r="NG405" s="37"/>
      <c r="NH405" s="29"/>
      <c r="NI405" s="47"/>
      <c r="NJ405" s="67"/>
      <c r="NK405" s="45" t="str">
        <f t="shared" si="1967"/>
        <v/>
      </c>
      <c r="NL405" s="45"/>
      <c r="NM405" s="45"/>
      <c r="NN405" s="45"/>
      <c r="NO405" s="45" t="str">
        <f t="shared" si="1968"/>
        <v/>
      </c>
      <c r="NP405" s="45"/>
      <c r="NQ405" s="45"/>
      <c r="NR405" s="45"/>
      <c r="NS405" s="45" t="str">
        <f t="shared" si="1919"/>
        <v/>
      </c>
      <c r="NT405" s="46" t="str">
        <f t="shared" si="1920"/>
        <v/>
      </c>
      <c r="NU405" s="37"/>
    </row>
    <row r="406" spans="1:385" ht="15" customHeight="1" thickBot="1" x14ac:dyDescent="0.3">
      <c r="A406" s="38"/>
      <c r="B406" s="39"/>
      <c r="C406" s="40"/>
      <c r="D406" s="40"/>
      <c r="E406" s="41"/>
      <c r="F406" s="41"/>
      <c r="G406" s="40"/>
      <c r="H406" s="42"/>
      <c r="I406" s="45"/>
      <c r="J406" s="45" t="str">
        <f t="shared" si="1929"/>
        <v/>
      </c>
      <c r="K406" s="45"/>
      <c r="L406" s="45"/>
      <c r="M406" s="45"/>
      <c r="N406" s="45" t="str">
        <f t="shared" si="1930"/>
        <v/>
      </c>
      <c r="O406" s="45"/>
      <c r="P406" s="45"/>
      <c r="Q406" s="45"/>
      <c r="R406" s="45" t="str">
        <f t="shared" si="1891"/>
        <v/>
      </c>
      <c r="S406" s="46" t="str">
        <f t="shared" si="1892"/>
        <v/>
      </c>
      <c r="T406" s="37"/>
      <c r="U406" s="29"/>
      <c r="V406" s="47"/>
      <c r="W406" s="67"/>
      <c r="X406" s="45" t="str">
        <f t="shared" si="1931"/>
        <v/>
      </c>
      <c r="Y406" s="45"/>
      <c r="Z406" s="45"/>
      <c r="AA406" s="45"/>
      <c r="AB406" s="45" t="str">
        <f t="shared" si="1932"/>
        <v/>
      </c>
      <c r="AC406" s="45"/>
      <c r="AD406" s="45"/>
      <c r="AE406" s="45"/>
      <c r="AF406" s="45" t="str">
        <f t="shared" si="1893"/>
        <v/>
      </c>
      <c r="AG406" s="46" t="str">
        <f t="shared" si="1894"/>
        <v/>
      </c>
      <c r="AH406" s="37"/>
      <c r="AI406" s="29"/>
      <c r="AJ406" s="47"/>
      <c r="AK406" s="45"/>
      <c r="AL406" s="45" t="str">
        <f t="shared" si="1933"/>
        <v/>
      </c>
      <c r="AM406" s="45"/>
      <c r="AN406" s="45" t="str">
        <f t="shared" si="1934"/>
        <v/>
      </c>
      <c r="AO406" s="45"/>
      <c r="AP406" s="45" t="str">
        <f t="shared" si="1935"/>
        <v/>
      </c>
      <c r="AQ406" s="45"/>
      <c r="AR406" s="45"/>
      <c r="AS406" s="45"/>
      <c r="AT406" s="45" t="str">
        <f t="shared" si="1895"/>
        <v/>
      </c>
      <c r="AU406" s="46" t="str">
        <f t="shared" si="1896"/>
        <v/>
      </c>
      <c r="AV406" s="37"/>
      <c r="AW406" s="29"/>
      <c r="AX406" s="47"/>
      <c r="AY406" s="45"/>
      <c r="AZ406" s="45" t="str">
        <f t="shared" si="1936"/>
        <v/>
      </c>
      <c r="BA406" s="45"/>
      <c r="BB406" s="45" t="str">
        <f t="shared" si="1937"/>
        <v/>
      </c>
      <c r="BC406" s="45"/>
      <c r="BD406" s="45" t="str">
        <f t="shared" si="1938"/>
        <v/>
      </c>
      <c r="BE406" s="45"/>
      <c r="BF406" s="45"/>
      <c r="BG406" s="45"/>
      <c r="BH406" s="45" t="str">
        <f t="shared" si="1897"/>
        <v/>
      </c>
      <c r="BI406" s="46" t="str">
        <f t="shared" si="1898"/>
        <v/>
      </c>
      <c r="BJ406" s="37"/>
      <c r="BK406" s="29"/>
      <c r="BL406" s="75"/>
      <c r="BM406" s="76">
        <v>2361</v>
      </c>
      <c r="BN406" s="76">
        <f t="shared" si="1971"/>
        <v>50</v>
      </c>
      <c r="BO406" s="76">
        <v>16</v>
      </c>
      <c r="BP406" s="76">
        <f t="shared" si="1972"/>
        <v>0</v>
      </c>
      <c r="BQ406" s="76">
        <v>9</v>
      </c>
      <c r="BR406" s="76">
        <f t="shared" si="1973"/>
        <v>0</v>
      </c>
      <c r="BS406" s="76">
        <v>1</v>
      </c>
      <c r="BT406" s="78" t="str">
        <f t="shared" si="1922"/>
        <v>モンチッチフェイスポーチ</v>
      </c>
      <c r="BU406" s="79">
        <f t="shared" si="1939"/>
        <v>1100</v>
      </c>
      <c r="BV406" s="76">
        <f t="shared" si="1974"/>
        <v>0</v>
      </c>
      <c r="BW406" s="80">
        <f t="shared" si="1975"/>
        <v>0</v>
      </c>
      <c r="BX406" s="37"/>
      <c r="BY406" s="57"/>
      <c r="BZ406" s="75"/>
      <c r="CA406" s="76">
        <v>7204</v>
      </c>
      <c r="CB406" s="76">
        <f t="shared" si="1976"/>
        <v>29</v>
      </c>
      <c r="CC406" s="76">
        <v>406</v>
      </c>
      <c r="CD406" s="76">
        <f t="shared" si="1977"/>
        <v>4</v>
      </c>
      <c r="CE406" s="76">
        <v>58</v>
      </c>
      <c r="CF406" s="76">
        <f t="shared" si="1978"/>
        <v>4</v>
      </c>
      <c r="CG406" s="76">
        <v>0</v>
      </c>
      <c r="CH406" s="78" t="str">
        <f t="shared" si="1923"/>
        <v>アングリーキーホルダー</v>
      </c>
      <c r="CI406" s="79">
        <f t="shared" si="1940"/>
        <v>198</v>
      </c>
      <c r="CJ406" s="76">
        <f t="shared" si="1979"/>
        <v>792</v>
      </c>
      <c r="CK406" s="80">
        <f t="shared" si="1980"/>
        <v>0.27310344827586208</v>
      </c>
      <c r="CL406" s="37"/>
      <c r="CM406" s="29"/>
      <c r="CN406" s="75"/>
      <c r="CO406" s="76">
        <v>2718</v>
      </c>
      <c r="CP406" s="180">
        <f t="shared" si="1981"/>
        <v>6</v>
      </c>
      <c r="CQ406" s="76">
        <v>124</v>
      </c>
      <c r="CR406" s="76">
        <f t="shared" si="1982"/>
        <v>3</v>
      </c>
      <c r="CS406" s="76">
        <v>92</v>
      </c>
      <c r="CT406" s="76">
        <f t="shared" si="1983"/>
        <v>3</v>
      </c>
      <c r="CU406" s="76"/>
      <c r="CV406" s="78" t="str">
        <f t="shared" si="1941"/>
        <v>AIラバーキーホルダー</v>
      </c>
      <c r="CW406" s="79">
        <f t="shared" si="1942"/>
        <v>198</v>
      </c>
      <c r="CX406" s="76">
        <f t="shared" si="1984"/>
        <v>594</v>
      </c>
      <c r="CY406" s="80">
        <f t="shared" si="1985"/>
        <v>0.99</v>
      </c>
      <c r="CZ406" s="37"/>
      <c r="DA406" s="29"/>
      <c r="DB406" s="47"/>
      <c r="DC406" s="67"/>
      <c r="DD406" s="45" t="str">
        <f t="shared" si="1943"/>
        <v/>
      </c>
      <c r="DE406" s="45"/>
      <c r="DF406" s="45"/>
      <c r="DG406" s="45"/>
      <c r="DH406" s="45" t="str">
        <f t="shared" si="1944"/>
        <v/>
      </c>
      <c r="DI406" s="45"/>
      <c r="DJ406" s="45"/>
      <c r="DK406" s="45"/>
      <c r="DL406" s="45" t="str">
        <f t="shared" si="1899"/>
        <v/>
      </c>
      <c r="DM406" s="46" t="str">
        <f t="shared" si="1900"/>
        <v/>
      </c>
      <c r="DN406" s="37"/>
      <c r="DO406" s="29"/>
      <c r="DP406" s="47"/>
      <c r="DQ406" s="45"/>
      <c r="DR406" s="45" t="str">
        <f t="shared" si="1945"/>
        <v/>
      </c>
      <c r="DS406" s="45"/>
      <c r="DT406" s="45" t="str">
        <f t="shared" si="1946"/>
        <v/>
      </c>
      <c r="DU406" s="45"/>
      <c r="DV406" s="45" t="str">
        <f t="shared" si="1947"/>
        <v/>
      </c>
      <c r="DW406" s="45"/>
      <c r="DX406" s="45"/>
      <c r="DY406" s="45"/>
      <c r="DZ406" s="45" t="str">
        <f t="shared" si="1901"/>
        <v/>
      </c>
      <c r="EA406" s="46" t="str">
        <f t="shared" si="1902"/>
        <v/>
      </c>
      <c r="EB406" s="37"/>
      <c r="ED406" s="47"/>
      <c r="EE406" s="67"/>
      <c r="EF406" s="45" t="str">
        <f t="shared" si="1948"/>
        <v/>
      </c>
      <c r="EG406" s="45"/>
      <c r="EH406" s="45"/>
      <c r="EI406" s="45"/>
      <c r="EJ406" s="45" t="str">
        <f t="shared" si="1949"/>
        <v/>
      </c>
      <c r="EK406" s="45"/>
      <c r="EL406" s="45"/>
      <c r="EM406" s="45"/>
      <c r="EN406" s="45" t="str">
        <f t="shared" si="1903"/>
        <v/>
      </c>
      <c r="EO406" s="46" t="str">
        <f t="shared" si="1904"/>
        <v/>
      </c>
      <c r="EP406" s="37"/>
      <c r="ER406" s="47"/>
      <c r="ES406" s="67"/>
      <c r="ET406" s="45" t="str">
        <f t="shared" si="1950"/>
        <v/>
      </c>
      <c r="EU406" s="45"/>
      <c r="EV406" s="45"/>
      <c r="EW406" s="45"/>
      <c r="EX406" s="45" t="str">
        <f t="shared" si="1951"/>
        <v/>
      </c>
      <c r="EY406" s="45"/>
      <c r="EZ406" s="45"/>
      <c r="FA406" s="45"/>
      <c r="FB406" s="45" t="str">
        <f t="shared" si="1905"/>
        <v/>
      </c>
      <c r="FC406" s="46" t="str">
        <f t="shared" si="1906"/>
        <v/>
      </c>
      <c r="FD406" s="37"/>
      <c r="FF406" s="47"/>
      <c r="FG406" s="67"/>
      <c r="FH406" s="45" t="str">
        <f t="shared" si="1952"/>
        <v/>
      </c>
      <c r="FI406" s="45"/>
      <c r="FJ406" s="45"/>
      <c r="FK406" s="45"/>
      <c r="FL406" s="45" t="str">
        <f t="shared" si="1953"/>
        <v/>
      </c>
      <c r="FM406" s="45"/>
      <c r="FN406" s="45"/>
      <c r="FO406" s="45"/>
      <c r="FP406" s="45" t="str">
        <f t="shared" si="1907"/>
        <v/>
      </c>
      <c r="FQ406" s="46" t="str">
        <f t="shared" si="1908"/>
        <v/>
      </c>
      <c r="FR406" s="37"/>
      <c r="FS406" s="29"/>
      <c r="FT406" s="47"/>
      <c r="FU406" s="67"/>
      <c r="FV406" s="45" t="str">
        <f t="shared" si="1954"/>
        <v/>
      </c>
      <c r="FW406" s="45"/>
      <c r="FX406" s="45"/>
      <c r="FY406" s="45"/>
      <c r="FZ406" s="45" t="str">
        <f t="shared" si="1955"/>
        <v/>
      </c>
      <c r="GA406" s="45"/>
      <c r="GB406" s="45"/>
      <c r="GC406" s="45"/>
      <c r="GD406" s="45" t="str">
        <f t="shared" si="1909"/>
        <v/>
      </c>
      <c r="GE406" s="46" t="str">
        <f t="shared" si="1910"/>
        <v/>
      </c>
      <c r="GF406" s="37"/>
      <c r="GH406" s="47"/>
      <c r="GI406" s="67"/>
      <c r="GJ406" s="45" t="str">
        <f t="shared" si="1956"/>
        <v/>
      </c>
      <c r="GK406" s="45"/>
      <c r="GL406" s="45"/>
      <c r="GM406" s="45"/>
      <c r="GN406" s="45" t="str">
        <f t="shared" si="1957"/>
        <v/>
      </c>
      <c r="GO406" s="45"/>
      <c r="GP406" s="45"/>
      <c r="GQ406" s="45"/>
      <c r="GR406" s="45" t="str">
        <f t="shared" si="1911"/>
        <v/>
      </c>
      <c r="GS406" s="46" t="str">
        <f t="shared" si="1912"/>
        <v/>
      </c>
      <c r="GT406" s="37"/>
      <c r="GU406" s="61"/>
      <c r="GV406" s="75"/>
      <c r="GW406" s="84"/>
      <c r="GX406" s="76"/>
      <c r="GY406" s="76" t="str">
        <f t="shared" si="1986"/>
        <v/>
      </c>
      <c r="GZ406" s="76"/>
      <c r="HA406" s="76" t="str">
        <f t="shared" si="1987"/>
        <v/>
      </c>
      <c r="HB406" s="76">
        <v>0</v>
      </c>
      <c r="HC406" s="76">
        <f t="shared" si="1988"/>
        <v>3</v>
      </c>
      <c r="HD406" s="76">
        <v>3</v>
      </c>
      <c r="HE406" s="78" t="str">
        <f>IF(GX404="","",HE402)</f>
        <v>ボンボンドロップシール</v>
      </c>
      <c r="HF406" s="79">
        <f>IF(GX403="","",HF402)</f>
        <v>2000</v>
      </c>
      <c r="HG406" s="76">
        <f t="shared" si="1989"/>
        <v>6000</v>
      </c>
      <c r="HH406" s="80">
        <f>IF(HC406="","",HG406/(GY404*100))</f>
        <v>0.11857707509881422</v>
      </c>
      <c r="HI406" s="37"/>
      <c r="HK406" s="75"/>
      <c r="HL406" s="76">
        <v>1167</v>
      </c>
      <c r="HM406" s="76">
        <f t="shared" si="1990"/>
        <v>10</v>
      </c>
      <c r="HN406" s="76">
        <v>29</v>
      </c>
      <c r="HO406" s="76">
        <f t="shared" si="1991"/>
        <v>1</v>
      </c>
      <c r="HP406" s="76">
        <v>15</v>
      </c>
      <c r="HQ406" s="76">
        <f t="shared" si="1992"/>
        <v>1</v>
      </c>
      <c r="HR406" s="76">
        <v>0</v>
      </c>
      <c r="HS406" s="78" t="str">
        <f t="shared" si="1924"/>
        <v>ゲーム機イヤホン</v>
      </c>
      <c r="HT406" s="79">
        <f t="shared" si="1969"/>
        <v>1100</v>
      </c>
      <c r="HU406" s="76">
        <f t="shared" si="1993"/>
        <v>1100</v>
      </c>
      <c r="HV406" s="80">
        <f t="shared" si="1994"/>
        <v>1.1000000000000001</v>
      </c>
      <c r="HW406" s="37" t="s">
        <v>827</v>
      </c>
      <c r="HX406" s="360"/>
      <c r="HY406" s="75"/>
      <c r="HZ406" s="76">
        <v>7886</v>
      </c>
      <c r="IA406" s="76">
        <f t="shared" si="1995"/>
        <v>11</v>
      </c>
      <c r="IB406" s="76">
        <v>317</v>
      </c>
      <c r="IC406" s="76">
        <f t="shared" si="1996"/>
        <v>1</v>
      </c>
      <c r="ID406" s="76">
        <v>10</v>
      </c>
      <c r="IE406" s="76">
        <f t="shared" si="1997"/>
        <v>1</v>
      </c>
      <c r="IF406" s="76">
        <v>2</v>
      </c>
      <c r="IG406" s="78" t="str">
        <f t="shared" si="1925"/>
        <v>雪見だいふくイヤホン</v>
      </c>
      <c r="IH406" s="79">
        <f t="shared" si="1958"/>
        <v>1100</v>
      </c>
      <c r="II406" s="76">
        <f t="shared" si="1998"/>
        <v>1100</v>
      </c>
      <c r="IJ406" s="80">
        <f t="shared" si="1999"/>
        <v>1</v>
      </c>
      <c r="IK406" s="37"/>
      <c r="IL406" s="29"/>
      <c r="IM406" s="75"/>
      <c r="IN406" s="76">
        <v>6592</v>
      </c>
      <c r="IO406" s="180">
        <f t="shared" si="2000"/>
        <v>7</v>
      </c>
      <c r="IP406" s="76">
        <v>271</v>
      </c>
      <c r="IQ406" s="76">
        <f t="shared" si="2001"/>
        <v>0</v>
      </c>
      <c r="IR406" s="76">
        <v>11</v>
      </c>
      <c r="IS406" s="76">
        <f t="shared" si="2002"/>
        <v>0</v>
      </c>
      <c r="IT406" s="76"/>
      <c r="IU406" s="78" t="str">
        <f t="shared" si="1926"/>
        <v>サンリオケープポーチ</v>
      </c>
      <c r="IV406" s="79">
        <f t="shared" si="1970"/>
        <v>880</v>
      </c>
      <c r="IW406" s="76">
        <f t="shared" si="2003"/>
        <v>0</v>
      </c>
      <c r="IX406" s="80">
        <f t="shared" si="2004"/>
        <v>0</v>
      </c>
      <c r="IY406" s="37"/>
      <c r="IZ406" s="61"/>
      <c r="JA406" s="75"/>
      <c r="JB406" s="76">
        <v>785</v>
      </c>
      <c r="JC406" s="76">
        <f t="shared" si="2005"/>
        <v>11</v>
      </c>
      <c r="JD406" s="76">
        <v>243</v>
      </c>
      <c r="JE406" s="76">
        <f t="shared" si="2006"/>
        <v>0</v>
      </c>
      <c r="JF406" s="76">
        <v>56</v>
      </c>
      <c r="JG406" s="76">
        <f t="shared" si="2007"/>
        <v>-10</v>
      </c>
      <c r="JH406" s="76">
        <v>12</v>
      </c>
      <c r="JI406" s="78" t="str">
        <f t="shared" si="1927"/>
        <v>ゲームアーク</v>
      </c>
      <c r="JJ406" s="79">
        <f t="shared" si="1959"/>
        <v>500</v>
      </c>
      <c r="JK406" s="76">
        <f t="shared" si="2008"/>
        <v>-5000</v>
      </c>
      <c r="JL406" s="80">
        <f t="shared" si="2009"/>
        <v>-4.5454545454545459</v>
      </c>
      <c r="JM406" s="37"/>
      <c r="JN406" s="29"/>
      <c r="JO406" s="75"/>
      <c r="JP406" s="76">
        <v>5697</v>
      </c>
      <c r="JQ406" s="76">
        <f t="shared" si="2010"/>
        <v>20</v>
      </c>
      <c r="JR406" s="76">
        <v>225</v>
      </c>
      <c r="JS406" s="76">
        <f t="shared" si="2011"/>
        <v>0</v>
      </c>
      <c r="JT406" s="76">
        <v>9</v>
      </c>
      <c r="JU406" s="76">
        <f t="shared" si="2012"/>
        <v>2</v>
      </c>
      <c r="JV406" s="76">
        <v>3</v>
      </c>
      <c r="JW406" s="78" t="str">
        <f t="shared" si="1928"/>
        <v>モンチッチフェイスポーチ</v>
      </c>
      <c r="JX406" s="79">
        <f t="shared" si="1960"/>
        <v>660</v>
      </c>
      <c r="JY406" s="76">
        <f t="shared" si="2013"/>
        <v>1320</v>
      </c>
      <c r="JZ406" s="80">
        <f t="shared" si="2014"/>
        <v>0.66</v>
      </c>
      <c r="KA406" s="37" t="s">
        <v>833</v>
      </c>
      <c r="KB406" s="51"/>
      <c r="KC406" s="75"/>
      <c r="KD406" s="76">
        <v>14957</v>
      </c>
      <c r="KE406" s="76">
        <f>IF(KD406="","",KD406-KD402)</f>
        <v>21</v>
      </c>
      <c r="KF406" s="76">
        <v>763</v>
      </c>
      <c r="KG406" s="76">
        <f>IF(KF406="","",KF406-KF402)</f>
        <v>-5</v>
      </c>
      <c r="KH406" s="76">
        <v>120</v>
      </c>
      <c r="KI406" s="76">
        <f>IF(KH406="","",KH402+KJ402-KH406)</f>
        <v>0</v>
      </c>
      <c r="KJ406" s="76">
        <v>0</v>
      </c>
      <c r="KK406" s="78" t="str">
        <f>IF(KD406="","",KK402)</f>
        <v>ＡＩモンスターラバー</v>
      </c>
      <c r="KL406" s="79">
        <f>IF(KE406="","",KL402)</f>
        <v>198</v>
      </c>
      <c r="KM406" s="76">
        <f>IF(KH406="","",KI406*KL406)</f>
        <v>0</v>
      </c>
      <c r="KN406" s="80">
        <f>IF(KI406="","",KM406/(KE406*100))</f>
        <v>0</v>
      </c>
      <c r="KO406" s="37"/>
      <c r="KP406" s="29"/>
      <c r="KQ406" s="75"/>
      <c r="KR406" s="76">
        <v>2661</v>
      </c>
      <c r="KS406" s="180">
        <f>IF(KR406="","",KR406-KR402)</f>
        <v>1</v>
      </c>
      <c r="KT406" s="76">
        <v>39</v>
      </c>
      <c r="KU406" s="76">
        <f>IF(KT406="","",KT406-KT402)</f>
        <v>0</v>
      </c>
      <c r="KV406" s="76">
        <v>13</v>
      </c>
      <c r="KW406" s="76">
        <f>IF(KV406="","",KV402+KX402-KV406)</f>
        <v>0</v>
      </c>
      <c r="KX406" s="76"/>
      <c r="KY406" s="78" t="s">
        <v>819</v>
      </c>
      <c r="KZ406" s="79">
        <f>IF(KS406="","",KZ402)</f>
        <v>286</v>
      </c>
      <c r="LA406" s="76">
        <f>IF(KV406="","",KW406*KZ406)</f>
        <v>0</v>
      </c>
      <c r="LB406" s="80">
        <f>IF(KW406="","",LA406/(KS406*100))</f>
        <v>0</v>
      </c>
      <c r="LC406" s="37" t="s">
        <v>820</v>
      </c>
      <c r="LD406" s="29"/>
      <c r="LE406" s="47"/>
      <c r="LF406" s="45"/>
      <c r="LG406" s="45"/>
      <c r="LH406" s="45"/>
      <c r="LI406" s="45"/>
      <c r="LJ406" s="45"/>
      <c r="LK406" s="45"/>
      <c r="LL406" s="45"/>
      <c r="LM406" s="63"/>
      <c r="LN406" s="67"/>
      <c r="LO406" s="45" t="str">
        <f t="shared" si="1825"/>
        <v/>
      </c>
      <c r="LP406" s="46"/>
      <c r="LQ406" s="37"/>
      <c r="LR406" s="29"/>
      <c r="LS406" s="47"/>
      <c r="LT406" s="67"/>
      <c r="LU406" s="45" t="str">
        <f t="shared" si="1961"/>
        <v/>
      </c>
      <c r="LV406" s="45"/>
      <c r="LW406" s="45"/>
      <c r="LX406" s="45"/>
      <c r="LY406" s="45" t="str">
        <f t="shared" si="1962"/>
        <v/>
      </c>
      <c r="LZ406" s="45"/>
      <c r="MA406" s="45"/>
      <c r="MB406" s="45"/>
      <c r="MC406" s="45" t="str">
        <f t="shared" si="1913"/>
        <v/>
      </c>
      <c r="MD406" s="46" t="str">
        <f t="shared" si="1914"/>
        <v/>
      </c>
      <c r="ME406" s="37"/>
      <c r="MF406" s="29"/>
      <c r="MG406" s="47"/>
      <c r="MH406" s="67"/>
      <c r="MI406" s="45" t="str">
        <f t="shared" si="1963"/>
        <v/>
      </c>
      <c r="MJ406" s="45"/>
      <c r="MK406" s="45"/>
      <c r="ML406" s="45"/>
      <c r="MM406" s="45" t="str">
        <f t="shared" si="1964"/>
        <v/>
      </c>
      <c r="MN406" s="45"/>
      <c r="MO406" s="45"/>
      <c r="MP406" s="45"/>
      <c r="MQ406" s="45" t="str">
        <f t="shared" si="1915"/>
        <v/>
      </c>
      <c r="MR406" s="46" t="str">
        <f t="shared" si="1916"/>
        <v/>
      </c>
      <c r="MS406" s="37"/>
      <c r="MT406" s="29"/>
      <c r="MU406" s="47"/>
      <c r="MV406" s="67"/>
      <c r="MW406" s="45" t="str">
        <f t="shared" si="1965"/>
        <v/>
      </c>
      <c r="MX406" s="45"/>
      <c r="MY406" s="45"/>
      <c r="MZ406" s="45"/>
      <c r="NA406" s="45" t="str">
        <f t="shared" si="1966"/>
        <v/>
      </c>
      <c r="NB406" s="45"/>
      <c r="NC406" s="45"/>
      <c r="ND406" s="45"/>
      <c r="NE406" s="45" t="str">
        <f t="shared" si="1917"/>
        <v/>
      </c>
      <c r="NF406" s="46" t="str">
        <f t="shared" si="1918"/>
        <v/>
      </c>
      <c r="NG406" s="37"/>
      <c r="NH406" s="29"/>
      <c r="NI406" s="47"/>
      <c r="NJ406" s="67"/>
      <c r="NK406" s="45" t="str">
        <f t="shared" si="1967"/>
        <v/>
      </c>
      <c r="NL406" s="45"/>
      <c r="NM406" s="45"/>
      <c r="NN406" s="45"/>
      <c r="NO406" s="45" t="str">
        <f t="shared" si="1968"/>
        <v/>
      </c>
      <c r="NP406" s="45"/>
      <c r="NQ406" s="45"/>
      <c r="NR406" s="45"/>
      <c r="NS406" s="45" t="str">
        <f t="shared" si="1919"/>
        <v/>
      </c>
      <c r="NT406" s="46" t="str">
        <f t="shared" si="1920"/>
        <v/>
      </c>
      <c r="NU406" s="37"/>
    </row>
    <row r="407" spans="1:385" ht="15" customHeight="1" thickTop="1" thickBot="1" x14ac:dyDescent="0.3">
      <c r="A407" s="38"/>
      <c r="B407" s="39"/>
      <c r="C407" s="40"/>
      <c r="D407" s="40"/>
      <c r="E407" s="41"/>
      <c r="F407" s="41"/>
      <c r="G407" s="40"/>
      <c r="H407" s="42"/>
      <c r="I407" s="45"/>
      <c r="J407" s="45" t="str">
        <f t="shared" si="1929"/>
        <v/>
      </c>
      <c r="K407" s="45"/>
      <c r="L407" s="45"/>
      <c r="M407" s="45"/>
      <c r="N407" s="45" t="str">
        <f t="shared" si="1930"/>
        <v/>
      </c>
      <c r="O407" s="45"/>
      <c r="P407" s="45"/>
      <c r="Q407" s="45"/>
      <c r="R407" s="45" t="str">
        <f t="shared" si="1891"/>
        <v/>
      </c>
      <c r="S407" s="46" t="str">
        <f t="shared" si="1892"/>
        <v/>
      </c>
      <c r="T407" s="37"/>
      <c r="U407" s="29"/>
      <c r="V407" s="47"/>
      <c r="W407" s="67"/>
      <c r="X407" s="45" t="str">
        <f t="shared" si="1931"/>
        <v/>
      </c>
      <c r="Y407" s="45"/>
      <c r="Z407" s="45"/>
      <c r="AA407" s="45"/>
      <c r="AB407" s="45" t="str">
        <f t="shared" si="1932"/>
        <v/>
      </c>
      <c r="AC407" s="45"/>
      <c r="AD407" s="45"/>
      <c r="AE407" s="45"/>
      <c r="AF407" s="45" t="str">
        <f t="shared" si="1893"/>
        <v/>
      </c>
      <c r="AG407" s="46" t="str">
        <f t="shared" si="1894"/>
        <v/>
      </c>
      <c r="AH407" s="37"/>
      <c r="AI407" s="29"/>
      <c r="AJ407" s="47"/>
      <c r="AK407" s="45"/>
      <c r="AL407" s="45" t="str">
        <f t="shared" si="1933"/>
        <v/>
      </c>
      <c r="AM407" s="45"/>
      <c r="AN407" s="45" t="str">
        <f t="shared" si="1934"/>
        <v/>
      </c>
      <c r="AO407" s="45"/>
      <c r="AP407" s="45" t="str">
        <f t="shared" si="1935"/>
        <v/>
      </c>
      <c r="AQ407" s="45"/>
      <c r="AR407" s="45"/>
      <c r="AS407" s="45"/>
      <c r="AT407" s="45" t="str">
        <f t="shared" si="1895"/>
        <v/>
      </c>
      <c r="AU407" s="46" t="str">
        <f t="shared" si="1896"/>
        <v/>
      </c>
      <c r="AV407" s="37"/>
      <c r="AW407" s="29"/>
      <c r="AX407" s="47"/>
      <c r="AY407" s="45"/>
      <c r="AZ407" s="45" t="str">
        <f t="shared" si="1936"/>
        <v/>
      </c>
      <c r="BA407" s="45"/>
      <c r="BB407" s="45" t="str">
        <f t="shared" si="1937"/>
        <v/>
      </c>
      <c r="BC407" s="45"/>
      <c r="BD407" s="45" t="str">
        <f t="shared" si="1938"/>
        <v/>
      </c>
      <c r="BE407" s="45"/>
      <c r="BF407" s="45"/>
      <c r="BG407" s="45"/>
      <c r="BH407" s="45" t="str">
        <f t="shared" si="1897"/>
        <v/>
      </c>
      <c r="BI407" s="46" t="str">
        <f t="shared" si="1898"/>
        <v/>
      </c>
      <c r="BJ407" s="37"/>
      <c r="BK407" s="29"/>
      <c r="BL407" s="52"/>
      <c r="BM407" s="43"/>
      <c r="BN407" s="43"/>
      <c r="BO407" s="43"/>
      <c r="BP407" s="87"/>
      <c r="BQ407" s="43"/>
      <c r="BR407" s="43"/>
      <c r="BS407" s="43"/>
      <c r="BT407" s="44"/>
      <c r="BU407" s="48"/>
      <c r="BV407" s="45"/>
      <c r="BW407" s="89"/>
      <c r="BX407" s="37"/>
      <c r="BY407" s="57"/>
      <c r="BZ407" s="52"/>
      <c r="CA407" s="43"/>
      <c r="CB407" s="43"/>
      <c r="CC407" s="43"/>
      <c r="CD407" s="87"/>
      <c r="CE407" s="43"/>
      <c r="CF407" s="43"/>
      <c r="CG407" s="43"/>
      <c r="CH407" s="44"/>
      <c r="CI407" s="48"/>
      <c r="CJ407" s="45"/>
      <c r="CK407" s="89"/>
      <c r="CL407" s="37"/>
      <c r="CM407" s="29"/>
      <c r="CN407" s="52"/>
      <c r="CO407" s="43"/>
      <c r="CP407" s="43"/>
      <c r="CQ407" s="43"/>
      <c r="CR407" s="87"/>
      <c r="CS407" s="43"/>
      <c r="CT407" s="43"/>
      <c r="CU407" s="43"/>
      <c r="CV407" s="44"/>
      <c r="CW407" s="48"/>
      <c r="CX407" s="45"/>
      <c r="CY407" s="89"/>
      <c r="CZ407" s="37"/>
      <c r="DA407" s="29"/>
      <c r="DB407" s="47"/>
      <c r="DC407" s="67"/>
      <c r="DD407" s="45" t="str">
        <f t="shared" si="1943"/>
        <v/>
      </c>
      <c r="DE407" s="45"/>
      <c r="DF407" s="45"/>
      <c r="DG407" s="45"/>
      <c r="DH407" s="45" t="str">
        <f t="shared" si="1944"/>
        <v/>
      </c>
      <c r="DI407" s="45"/>
      <c r="DJ407" s="45"/>
      <c r="DK407" s="45"/>
      <c r="DL407" s="45" t="str">
        <f t="shared" si="1899"/>
        <v/>
      </c>
      <c r="DM407" s="46" t="str">
        <f t="shared" si="1900"/>
        <v/>
      </c>
      <c r="DN407" s="37"/>
      <c r="DO407" s="29"/>
      <c r="DP407" s="47"/>
      <c r="DQ407" s="45"/>
      <c r="DR407" s="45" t="str">
        <f t="shared" si="1945"/>
        <v/>
      </c>
      <c r="DS407" s="45"/>
      <c r="DT407" s="45" t="str">
        <f t="shared" si="1946"/>
        <v/>
      </c>
      <c r="DU407" s="45"/>
      <c r="DV407" s="45" t="str">
        <f t="shared" si="1947"/>
        <v/>
      </c>
      <c r="DW407" s="45"/>
      <c r="DX407" s="45"/>
      <c r="DY407" s="45"/>
      <c r="DZ407" s="45" t="str">
        <f t="shared" si="1901"/>
        <v/>
      </c>
      <c r="EA407" s="46" t="str">
        <f t="shared" si="1902"/>
        <v/>
      </c>
      <c r="EB407" s="37"/>
      <c r="ED407" s="47"/>
      <c r="EE407" s="67"/>
      <c r="EF407" s="45" t="str">
        <f t="shared" si="1948"/>
        <v/>
      </c>
      <c r="EG407" s="45"/>
      <c r="EH407" s="45"/>
      <c r="EI407" s="45"/>
      <c r="EJ407" s="45" t="str">
        <f t="shared" si="1949"/>
        <v/>
      </c>
      <c r="EK407" s="45"/>
      <c r="EL407" s="45"/>
      <c r="EM407" s="45"/>
      <c r="EN407" s="45" t="str">
        <f t="shared" si="1903"/>
        <v/>
      </c>
      <c r="EO407" s="46" t="str">
        <f t="shared" si="1904"/>
        <v/>
      </c>
      <c r="EP407" s="37"/>
      <c r="ER407" s="47"/>
      <c r="ES407" s="67"/>
      <c r="ET407" s="45" t="str">
        <f t="shared" si="1950"/>
        <v/>
      </c>
      <c r="EU407" s="45"/>
      <c r="EV407" s="45"/>
      <c r="EW407" s="45"/>
      <c r="EX407" s="45" t="str">
        <f t="shared" si="1951"/>
        <v/>
      </c>
      <c r="EY407" s="45"/>
      <c r="EZ407" s="45"/>
      <c r="FA407" s="45"/>
      <c r="FB407" s="45" t="str">
        <f t="shared" si="1905"/>
        <v/>
      </c>
      <c r="FC407" s="46" t="str">
        <f t="shared" si="1906"/>
        <v/>
      </c>
      <c r="FD407" s="37"/>
      <c r="FF407" s="47"/>
      <c r="FG407" s="67"/>
      <c r="FH407" s="45" t="str">
        <f t="shared" si="1952"/>
        <v/>
      </c>
      <c r="FI407" s="45"/>
      <c r="FJ407" s="45"/>
      <c r="FK407" s="45"/>
      <c r="FL407" s="45" t="str">
        <f t="shared" si="1953"/>
        <v/>
      </c>
      <c r="FM407" s="45"/>
      <c r="FN407" s="45"/>
      <c r="FO407" s="45"/>
      <c r="FP407" s="45" t="str">
        <f t="shared" si="1907"/>
        <v/>
      </c>
      <c r="FQ407" s="46" t="str">
        <f t="shared" si="1908"/>
        <v/>
      </c>
      <c r="FR407" s="37"/>
      <c r="FS407" s="29"/>
      <c r="FT407" s="47"/>
      <c r="FU407" s="67"/>
      <c r="FV407" s="45" t="str">
        <f t="shared" si="1954"/>
        <v/>
      </c>
      <c r="FW407" s="45"/>
      <c r="FX407" s="45"/>
      <c r="FY407" s="45"/>
      <c r="FZ407" s="45" t="str">
        <f t="shared" si="1955"/>
        <v/>
      </c>
      <c r="GA407" s="45"/>
      <c r="GB407" s="45"/>
      <c r="GC407" s="45"/>
      <c r="GD407" s="45" t="str">
        <f t="shared" si="1909"/>
        <v/>
      </c>
      <c r="GE407" s="46" t="str">
        <f t="shared" si="1910"/>
        <v/>
      </c>
      <c r="GF407" s="37"/>
      <c r="GH407" s="47"/>
      <c r="GI407" s="67"/>
      <c r="GJ407" s="45" t="str">
        <f t="shared" si="1956"/>
        <v/>
      </c>
      <c r="GK407" s="45"/>
      <c r="GL407" s="45"/>
      <c r="GM407" s="45"/>
      <c r="GN407" s="45" t="str">
        <f t="shared" si="1957"/>
        <v/>
      </c>
      <c r="GO407" s="45"/>
      <c r="GP407" s="45"/>
      <c r="GQ407" s="45"/>
      <c r="GR407" s="45" t="str">
        <f t="shared" si="1911"/>
        <v/>
      </c>
      <c r="GS407" s="46" t="str">
        <f t="shared" si="1912"/>
        <v/>
      </c>
      <c r="GT407" s="37"/>
      <c r="GU407" s="61"/>
      <c r="GV407" s="52"/>
      <c r="GW407" s="62"/>
      <c r="GX407" s="43"/>
      <c r="GY407" s="43"/>
      <c r="GZ407" s="43"/>
      <c r="HA407" s="87"/>
      <c r="HB407" s="43"/>
      <c r="HC407" s="43"/>
      <c r="HD407" s="43"/>
      <c r="HE407" s="44"/>
      <c r="HF407" s="48"/>
      <c r="HG407" s="45"/>
      <c r="HH407" s="89"/>
      <c r="HI407" s="37"/>
      <c r="HK407" s="52"/>
      <c r="HL407" s="43"/>
      <c r="HM407" s="43"/>
      <c r="HN407" s="43"/>
      <c r="HO407" s="87"/>
      <c r="HP407" s="43"/>
      <c r="HQ407" s="43"/>
      <c r="HR407" s="43"/>
      <c r="HS407" s="44"/>
      <c r="HT407" s="48"/>
      <c r="HU407" s="45"/>
      <c r="HV407" s="89"/>
      <c r="HW407" s="193"/>
      <c r="HX407" s="360"/>
      <c r="HY407" s="52"/>
      <c r="HZ407" s="43"/>
      <c r="IA407" s="43"/>
      <c r="IB407" s="43"/>
      <c r="IC407" s="87"/>
      <c r="ID407" s="43"/>
      <c r="IE407" s="43"/>
      <c r="IF407" s="43"/>
      <c r="IG407" s="44"/>
      <c r="IH407" s="48"/>
      <c r="II407" s="45"/>
      <c r="IJ407" s="89"/>
      <c r="IK407" s="37"/>
      <c r="IL407" s="29"/>
      <c r="IM407" s="52"/>
      <c r="IN407" s="43"/>
      <c r="IO407" s="43"/>
      <c r="IP407" s="43"/>
      <c r="IQ407" s="87"/>
      <c r="IR407" s="43"/>
      <c r="IS407" s="43"/>
      <c r="IT407" s="43"/>
      <c r="IU407" s="44"/>
      <c r="IV407" s="48"/>
      <c r="IW407" s="45"/>
      <c r="IX407" s="89"/>
      <c r="IY407" s="37"/>
      <c r="IZ407" s="61"/>
      <c r="JA407" s="52"/>
      <c r="JB407" s="43"/>
      <c r="JC407" s="43"/>
      <c r="JD407" s="43"/>
      <c r="JE407" s="87"/>
      <c r="JF407" s="43"/>
      <c r="JG407" s="43"/>
      <c r="JH407" s="43"/>
      <c r="JI407" s="44"/>
      <c r="JJ407" s="48"/>
      <c r="JK407" s="45"/>
      <c r="JL407" s="89"/>
      <c r="JM407" s="37"/>
      <c r="JN407" s="29"/>
      <c r="JO407" s="52"/>
      <c r="JP407" s="43"/>
      <c r="JQ407" s="43"/>
      <c r="JR407" s="43"/>
      <c r="JS407" s="87"/>
      <c r="JT407" s="43"/>
      <c r="JU407" s="43"/>
      <c r="JV407" s="43"/>
      <c r="JW407" s="44"/>
      <c r="JX407" s="48"/>
      <c r="JY407" s="45"/>
      <c r="JZ407" s="89"/>
      <c r="KA407" s="37"/>
      <c r="KB407" s="51"/>
      <c r="KC407" s="52"/>
      <c r="KD407" s="43"/>
      <c r="KE407" s="43"/>
      <c r="KF407" s="43"/>
      <c r="KG407" s="87"/>
      <c r="KH407" s="43"/>
      <c r="KI407" s="43"/>
      <c r="KJ407" s="43"/>
      <c r="KK407" s="44"/>
      <c r="KL407" s="48"/>
      <c r="KM407" s="45"/>
      <c r="KN407" s="89"/>
      <c r="KO407" s="37"/>
      <c r="KP407" s="29"/>
      <c r="KQ407" s="52"/>
      <c r="KR407" s="43"/>
      <c r="KS407" s="43"/>
      <c r="KT407" s="43"/>
      <c r="KU407" s="87"/>
      <c r="KV407" s="43"/>
      <c r="KW407" s="43"/>
      <c r="KX407" s="43"/>
      <c r="KY407" s="44"/>
      <c r="KZ407" s="48"/>
      <c r="LA407" s="45"/>
      <c r="LB407" s="89"/>
      <c r="LC407" s="37"/>
      <c r="LD407" s="29"/>
      <c r="LE407" s="75"/>
      <c r="LF407" s="76"/>
      <c r="LG407" s="76"/>
      <c r="LH407" s="76"/>
      <c r="LI407" s="76"/>
      <c r="LJ407" s="76"/>
      <c r="LK407" s="76"/>
      <c r="LL407" s="76"/>
      <c r="LM407" s="78"/>
      <c r="LN407" s="79"/>
      <c r="LO407" s="76" t="str">
        <f t="shared" si="1825"/>
        <v/>
      </c>
      <c r="LP407" s="80"/>
      <c r="LQ407" s="37"/>
      <c r="LR407" s="29"/>
      <c r="LS407" s="47"/>
      <c r="LT407" s="67"/>
      <c r="LU407" s="45" t="str">
        <f t="shared" si="1961"/>
        <v/>
      </c>
      <c r="LV407" s="45"/>
      <c r="LW407" s="45"/>
      <c r="LX407" s="45"/>
      <c r="LY407" s="45" t="str">
        <f t="shared" si="1962"/>
        <v/>
      </c>
      <c r="LZ407" s="45"/>
      <c r="MA407" s="45"/>
      <c r="MB407" s="45"/>
      <c r="MC407" s="45" t="str">
        <f t="shared" si="1913"/>
        <v/>
      </c>
      <c r="MD407" s="46" t="str">
        <f t="shared" si="1914"/>
        <v/>
      </c>
      <c r="ME407" s="37"/>
      <c r="MF407" s="29"/>
      <c r="MG407" s="47"/>
      <c r="MH407" s="67"/>
      <c r="MI407" s="45" t="str">
        <f t="shared" si="1963"/>
        <v/>
      </c>
      <c r="MJ407" s="45"/>
      <c r="MK407" s="45"/>
      <c r="ML407" s="45"/>
      <c r="MM407" s="45" t="str">
        <f t="shared" si="1964"/>
        <v/>
      </c>
      <c r="MN407" s="45"/>
      <c r="MO407" s="45"/>
      <c r="MP407" s="45"/>
      <c r="MQ407" s="45" t="str">
        <f t="shared" si="1915"/>
        <v/>
      </c>
      <c r="MR407" s="46" t="str">
        <f t="shared" si="1916"/>
        <v/>
      </c>
      <c r="MS407" s="37"/>
      <c r="MT407" s="29"/>
      <c r="MU407" s="47"/>
      <c r="MV407" s="67"/>
      <c r="MW407" s="45" t="str">
        <f t="shared" si="1965"/>
        <v/>
      </c>
      <c r="MX407" s="45"/>
      <c r="MY407" s="45"/>
      <c r="MZ407" s="45"/>
      <c r="NA407" s="45" t="str">
        <f t="shared" si="1966"/>
        <v/>
      </c>
      <c r="NB407" s="45"/>
      <c r="NC407" s="45"/>
      <c r="ND407" s="45"/>
      <c r="NE407" s="45" t="str">
        <f t="shared" si="1917"/>
        <v/>
      </c>
      <c r="NF407" s="46" t="str">
        <f t="shared" si="1918"/>
        <v/>
      </c>
      <c r="NG407" s="37"/>
      <c r="NH407" s="29"/>
      <c r="NI407" s="47"/>
      <c r="NJ407" s="67"/>
      <c r="NK407" s="45" t="str">
        <f t="shared" si="1967"/>
        <v/>
      </c>
      <c r="NL407" s="45"/>
      <c r="NM407" s="45"/>
      <c r="NN407" s="45"/>
      <c r="NO407" s="45" t="str">
        <f t="shared" si="1968"/>
        <v/>
      </c>
      <c r="NP407" s="45"/>
      <c r="NQ407" s="45"/>
      <c r="NR407" s="45"/>
      <c r="NS407" s="45" t="str">
        <f t="shared" si="1919"/>
        <v/>
      </c>
      <c r="NT407" s="46" t="str">
        <f t="shared" si="1920"/>
        <v/>
      </c>
      <c r="NU407" s="37"/>
    </row>
    <row r="408" spans="1:385" ht="15" customHeight="1" thickTop="1" x14ac:dyDescent="0.25">
      <c r="A408" s="38"/>
      <c r="B408" s="39"/>
      <c r="C408" s="40"/>
      <c r="D408" s="40"/>
      <c r="E408" s="41"/>
      <c r="F408" s="41"/>
      <c r="G408" s="40"/>
      <c r="H408" s="42"/>
      <c r="I408" s="45"/>
      <c r="J408" s="45" t="str">
        <f t="shared" si="1929"/>
        <v/>
      </c>
      <c r="K408" s="45"/>
      <c r="L408" s="45"/>
      <c r="M408" s="45"/>
      <c r="N408" s="45" t="str">
        <f t="shared" si="1930"/>
        <v/>
      </c>
      <c r="O408" s="45"/>
      <c r="P408" s="45"/>
      <c r="Q408" s="45"/>
      <c r="R408" s="45" t="str">
        <f t="shared" si="1891"/>
        <v/>
      </c>
      <c r="S408" s="46" t="str">
        <f t="shared" si="1892"/>
        <v/>
      </c>
      <c r="T408" s="37"/>
      <c r="U408" s="29"/>
      <c r="V408" s="47"/>
      <c r="W408" s="67"/>
      <c r="X408" s="45" t="str">
        <f t="shared" si="1931"/>
        <v/>
      </c>
      <c r="Y408" s="45"/>
      <c r="Z408" s="45"/>
      <c r="AA408" s="45"/>
      <c r="AB408" s="45" t="str">
        <f t="shared" si="1932"/>
        <v/>
      </c>
      <c r="AC408" s="45"/>
      <c r="AD408" s="45"/>
      <c r="AE408" s="45"/>
      <c r="AF408" s="45" t="str">
        <f t="shared" si="1893"/>
        <v/>
      </c>
      <c r="AG408" s="46" t="str">
        <f t="shared" si="1894"/>
        <v/>
      </c>
      <c r="AH408" s="37"/>
      <c r="AI408" s="29"/>
      <c r="AJ408" s="47"/>
      <c r="AK408" s="45"/>
      <c r="AL408" s="45" t="str">
        <f t="shared" si="1933"/>
        <v/>
      </c>
      <c r="AM408" s="45"/>
      <c r="AN408" s="45" t="str">
        <f t="shared" si="1934"/>
        <v/>
      </c>
      <c r="AO408" s="45"/>
      <c r="AP408" s="45" t="str">
        <f t="shared" si="1935"/>
        <v/>
      </c>
      <c r="AQ408" s="45"/>
      <c r="AR408" s="45"/>
      <c r="AS408" s="45"/>
      <c r="AT408" s="45" t="str">
        <f t="shared" si="1895"/>
        <v/>
      </c>
      <c r="AU408" s="46" t="str">
        <f t="shared" si="1896"/>
        <v/>
      </c>
      <c r="AV408" s="37"/>
      <c r="AW408" s="29"/>
      <c r="AX408" s="47"/>
      <c r="AY408" s="45"/>
      <c r="AZ408" s="45" t="str">
        <f t="shared" si="1936"/>
        <v/>
      </c>
      <c r="BA408" s="45"/>
      <c r="BB408" s="45" t="str">
        <f t="shared" si="1937"/>
        <v/>
      </c>
      <c r="BC408" s="45"/>
      <c r="BD408" s="45" t="str">
        <f t="shared" si="1938"/>
        <v/>
      </c>
      <c r="BE408" s="45"/>
      <c r="BF408" s="45"/>
      <c r="BG408" s="45"/>
      <c r="BH408" s="45" t="str">
        <f t="shared" si="1897"/>
        <v/>
      </c>
      <c r="BI408" s="46" t="str">
        <f t="shared" si="1898"/>
        <v/>
      </c>
      <c r="BJ408" s="37"/>
      <c r="BK408" s="29"/>
      <c r="BL408" s="47"/>
      <c r="BM408" s="45"/>
      <c r="BN408" s="45"/>
      <c r="BO408" s="45"/>
      <c r="BP408" s="45"/>
      <c r="BQ408" s="45"/>
      <c r="BR408" s="45"/>
      <c r="BS408" s="45"/>
      <c r="BT408" s="63"/>
      <c r="BU408" s="67"/>
      <c r="BV408" s="43"/>
      <c r="BW408" s="46"/>
      <c r="BX408" s="37"/>
      <c r="BY408" s="57"/>
      <c r="BZ408" s="47"/>
      <c r="CA408" s="45"/>
      <c r="CB408" s="45"/>
      <c r="CC408" s="45"/>
      <c r="CD408" s="45"/>
      <c r="CE408" s="45"/>
      <c r="CF408" s="45"/>
      <c r="CG408" s="45"/>
      <c r="CH408" s="63"/>
      <c r="CI408" s="67"/>
      <c r="CJ408" s="43"/>
      <c r="CK408" s="46"/>
      <c r="CL408" s="37"/>
      <c r="CM408" s="29"/>
      <c r="CN408" s="47"/>
      <c r="CO408" s="45"/>
      <c r="CP408" s="45"/>
      <c r="CQ408" s="45"/>
      <c r="CR408" s="45"/>
      <c r="CS408" s="45"/>
      <c r="CT408" s="45"/>
      <c r="CU408" s="45"/>
      <c r="CV408" s="63"/>
      <c r="CW408" s="67"/>
      <c r="CX408" s="43"/>
      <c r="CY408" s="46"/>
      <c r="CZ408" s="37"/>
      <c r="DA408" s="29"/>
      <c r="DB408" s="47"/>
      <c r="DC408" s="67"/>
      <c r="DD408" s="45" t="str">
        <f t="shared" si="1943"/>
        <v/>
      </c>
      <c r="DE408" s="45"/>
      <c r="DF408" s="45"/>
      <c r="DG408" s="45"/>
      <c r="DH408" s="45" t="str">
        <f t="shared" si="1944"/>
        <v/>
      </c>
      <c r="DI408" s="45"/>
      <c r="DJ408" s="45"/>
      <c r="DK408" s="45"/>
      <c r="DL408" s="45" t="str">
        <f t="shared" si="1899"/>
        <v/>
      </c>
      <c r="DM408" s="46" t="str">
        <f t="shared" si="1900"/>
        <v/>
      </c>
      <c r="DN408" s="37"/>
      <c r="DO408" s="29"/>
      <c r="DP408" s="47"/>
      <c r="DQ408" s="45"/>
      <c r="DR408" s="45" t="str">
        <f t="shared" si="1945"/>
        <v/>
      </c>
      <c r="DS408" s="45"/>
      <c r="DT408" s="45" t="str">
        <f t="shared" si="1946"/>
        <v/>
      </c>
      <c r="DU408" s="45"/>
      <c r="DV408" s="45" t="str">
        <f t="shared" si="1947"/>
        <v/>
      </c>
      <c r="DW408" s="45"/>
      <c r="DX408" s="45"/>
      <c r="DY408" s="45"/>
      <c r="DZ408" s="45" t="str">
        <f t="shared" si="1901"/>
        <v/>
      </c>
      <c r="EA408" s="46" t="str">
        <f t="shared" si="1902"/>
        <v/>
      </c>
      <c r="EB408" s="37"/>
      <c r="ED408" s="47"/>
      <c r="EE408" s="67"/>
      <c r="EF408" s="45" t="str">
        <f t="shared" si="1948"/>
        <v/>
      </c>
      <c r="EG408" s="45"/>
      <c r="EH408" s="45"/>
      <c r="EI408" s="45"/>
      <c r="EJ408" s="45" t="str">
        <f t="shared" si="1949"/>
        <v/>
      </c>
      <c r="EK408" s="45"/>
      <c r="EL408" s="45"/>
      <c r="EM408" s="45"/>
      <c r="EN408" s="45" t="str">
        <f t="shared" si="1903"/>
        <v/>
      </c>
      <c r="EO408" s="46" t="str">
        <f t="shared" si="1904"/>
        <v/>
      </c>
      <c r="EP408" s="37"/>
      <c r="ER408" s="47"/>
      <c r="ES408" s="67"/>
      <c r="ET408" s="45" t="str">
        <f t="shared" si="1950"/>
        <v/>
      </c>
      <c r="EU408" s="45"/>
      <c r="EV408" s="45"/>
      <c r="EW408" s="45"/>
      <c r="EX408" s="45" t="str">
        <f t="shared" si="1951"/>
        <v/>
      </c>
      <c r="EY408" s="45"/>
      <c r="EZ408" s="45"/>
      <c r="FA408" s="45"/>
      <c r="FB408" s="45" t="str">
        <f t="shared" si="1905"/>
        <v/>
      </c>
      <c r="FC408" s="46" t="str">
        <f t="shared" si="1906"/>
        <v/>
      </c>
      <c r="FD408" s="37"/>
      <c r="FF408" s="47"/>
      <c r="FG408" s="67"/>
      <c r="FH408" s="45" t="str">
        <f t="shared" si="1952"/>
        <v/>
      </c>
      <c r="FI408" s="45"/>
      <c r="FJ408" s="45"/>
      <c r="FK408" s="45"/>
      <c r="FL408" s="45" t="str">
        <f t="shared" si="1953"/>
        <v/>
      </c>
      <c r="FM408" s="45"/>
      <c r="FN408" s="45"/>
      <c r="FO408" s="45"/>
      <c r="FP408" s="45" t="str">
        <f t="shared" si="1907"/>
        <v/>
      </c>
      <c r="FQ408" s="46" t="str">
        <f t="shared" si="1908"/>
        <v/>
      </c>
      <c r="FR408" s="37"/>
      <c r="FS408" s="29"/>
      <c r="FT408" s="47"/>
      <c r="FU408" s="67"/>
      <c r="FV408" s="45" t="str">
        <f t="shared" si="1954"/>
        <v/>
      </c>
      <c r="FW408" s="45"/>
      <c r="FX408" s="45"/>
      <c r="FY408" s="45"/>
      <c r="FZ408" s="45" t="str">
        <f t="shared" si="1955"/>
        <v/>
      </c>
      <c r="GA408" s="45"/>
      <c r="GB408" s="45"/>
      <c r="GC408" s="45"/>
      <c r="GD408" s="45" t="str">
        <f t="shared" si="1909"/>
        <v/>
      </c>
      <c r="GE408" s="46" t="str">
        <f t="shared" si="1910"/>
        <v/>
      </c>
      <c r="GF408" s="37"/>
      <c r="GH408" s="47"/>
      <c r="GI408" s="67"/>
      <c r="GJ408" s="45" t="str">
        <f t="shared" si="1956"/>
        <v/>
      </c>
      <c r="GK408" s="45"/>
      <c r="GL408" s="45"/>
      <c r="GM408" s="45"/>
      <c r="GN408" s="45" t="str">
        <f t="shared" si="1957"/>
        <v/>
      </c>
      <c r="GO408" s="45"/>
      <c r="GP408" s="45"/>
      <c r="GQ408" s="45"/>
      <c r="GR408" s="45" t="str">
        <f t="shared" si="1911"/>
        <v/>
      </c>
      <c r="GS408" s="46" t="str">
        <f t="shared" si="1912"/>
        <v/>
      </c>
      <c r="GT408" s="37"/>
      <c r="GU408" s="61"/>
      <c r="GV408" s="47"/>
      <c r="GW408" s="30"/>
      <c r="GX408" s="45"/>
      <c r="GY408" s="45"/>
      <c r="GZ408" s="45"/>
      <c r="HA408" s="45"/>
      <c r="HB408" s="45"/>
      <c r="HC408" s="45"/>
      <c r="HD408" s="45"/>
      <c r="HE408" s="63"/>
      <c r="HF408" s="67"/>
      <c r="HG408" s="43"/>
      <c r="HH408" s="46"/>
      <c r="HI408" s="37"/>
      <c r="HK408" s="47"/>
      <c r="HL408" s="45"/>
      <c r="HM408" s="45"/>
      <c r="HN408" s="45"/>
      <c r="HO408" s="45"/>
      <c r="HP408" s="45"/>
      <c r="HQ408" s="45"/>
      <c r="HR408" s="45"/>
      <c r="HS408" s="63"/>
      <c r="HT408" s="67"/>
      <c r="HU408" s="43"/>
      <c r="HV408" s="46"/>
      <c r="HW408" s="193"/>
      <c r="HX408" s="360"/>
      <c r="HY408" s="47"/>
      <c r="HZ408" s="45"/>
      <c r="IA408" s="45"/>
      <c r="IB408" s="45"/>
      <c r="IC408" s="45"/>
      <c r="ID408" s="45"/>
      <c r="IE408" s="45"/>
      <c r="IF408" s="45"/>
      <c r="IG408" s="63"/>
      <c r="IH408" s="67"/>
      <c r="II408" s="43"/>
      <c r="IJ408" s="46"/>
      <c r="IK408" s="37"/>
      <c r="IL408" s="29"/>
      <c r="IM408" s="47"/>
      <c r="IN408" s="45"/>
      <c r="IO408" s="45"/>
      <c r="IP408" s="45"/>
      <c r="IQ408" s="45"/>
      <c r="IR408" s="45"/>
      <c r="IS408" s="45"/>
      <c r="IT408" s="45"/>
      <c r="IU408" s="63"/>
      <c r="IV408" s="67"/>
      <c r="IW408" s="43"/>
      <c r="IX408" s="46"/>
      <c r="IY408" s="37"/>
      <c r="IZ408" s="61"/>
      <c r="JA408" s="47"/>
      <c r="JB408" s="45"/>
      <c r="JC408" s="45"/>
      <c r="JD408" s="45"/>
      <c r="JE408" s="45"/>
      <c r="JF408" s="45"/>
      <c r="JG408" s="45"/>
      <c r="JH408" s="45"/>
      <c r="JI408" s="63"/>
      <c r="JJ408" s="67"/>
      <c r="JK408" s="43"/>
      <c r="JL408" s="46"/>
      <c r="JM408" s="37"/>
      <c r="JN408" s="29"/>
      <c r="JO408" s="47"/>
      <c r="JP408" s="45"/>
      <c r="JQ408" s="45"/>
      <c r="JR408" s="45"/>
      <c r="JS408" s="45"/>
      <c r="JT408" s="45"/>
      <c r="JU408" s="45"/>
      <c r="JV408" s="45"/>
      <c r="JW408" s="63"/>
      <c r="JX408" s="67"/>
      <c r="JY408" s="43"/>
      <c r="JZ408" s="46"/>
      <c r="KA408" s="37"/>
      <c r="KB408" s="51"/>
      <c r="KC408" s="47"/>
      <c r="KD408" s="45"/>
      <c r="KE408" s="45"/>
      <c r="KF408" s="45"/>
      <c r="KG408" s="45"/>
      <c r="KH408" s="45"/>
      <c r="KI408" s="45"/>
      <c r="KJ408" s="45"/>
      <c r="KK408" s="63"/>
      <c r="KL408" s="67"/>
      <c r="KM408" s="43"/>
      <c r="KN408" s="46"/>
      <c r="KO408" s="37"/>
      <c r="KP408" s="29"/>
      <c r="KQ408" s="47"/>
      <c r="KR408" s="45"/>
      <c r="KS408" s="45"/>
      <c r="KT408" s="45"/>
      <c r="KU408" s="45"/>
      <c r="KV408" s="45"/>
      <c r="KW408" s="45"/>
      <c r="KX408" s="45"/>
      <c r="KY408" s="63"/>
      <c r="KZ408" s="67"/>
      <c r="LA408" s="43"/>
      <c r="LB408" s="46"/>
      <c r="LC408" s="37"/>
      <c r="LD408" s="29"/>
      <c r="LE408" s="52"/>
      <c r="LF408" s="43"/>
      <c r="LG408" s="86" t="str">
        <f>IF(LF408="","",LF408-LF405)</f>
        <v/>
      </c>
      <c r="LH408" s="43"/>
      <c r="LI408" s="43"/>
      <c r="LJ408" s="43"/>
      <c r="LK408" s="87"/>
      <c r="LL408" s="43"/>
      <c r="LM408" s="73"/>
      <c r="LN408" s="67"/>
      <c r="LO408" s="87" t="str">
        <f t="shared" si="1825"/>
        <v/>
      </c>
      <c r="LP408" s="53"/>
      <c r="LQ408" s="37"/>
      <c r="LR408" s="29"/>
      <c r="LS408" s="47"/>
      <c r="LT408" s="67"/>
      <c r="LU408" s="45" t="str">
        <f t="shared" si="1961"/>
        <v/>
      </c>
      <c r="LV408" s="45"/>
      <c r="LW408" s="45"/>
      <c r="LX408" s="45"/>
      <c r="LY408" s="45" t="str">
        <f t="shared" si="1962"/>
        <v/>
      </c>
      <c r="LZ408" s="45"/>
      <c r="MA408" s="45"/>
      <c r="MB408" s="45"/>
      <c r="MC408" s="45" t="str">
        <f t="shared" si="1913"/>
        <v/>
      </c>
      <c r="MD408" s="46" t="str">
        <f t="shared" si="1914"/>
        <v/>
      </c>
      <c r="ME408" s="37"/>
      <c r="MF408" s="29"/>
      <c r="MG408" s="47"/>
      <c r="MH408" s="67"/>
      <c r="MI408" s="45" t="str">
        <f t="shared" si="1963"/>
        <v/>
      </c>
      <c r="MJ408" s="45"/>
      <c r="MK408" s="45"/>
      <c r="ML408" s="45"/>
      <c r="MM408" s="45" t="str">
        <f t="shared" si="1964"/>
        <v/>
      </c>
      <c r="MN408" s="45"/>
      <c r="MO408" s="45"/>
      <c r="MP408" s="45"/>
      <c r="MQ408" s="45" t="str">
        <f t="shared" si="1915"/>
        <v/>
      </c>
      <c r="MR408" s="46" t="str">
        <f t="shared" si="1916"/>
        <v/>
      </c>
      <c r="MS408" s="37"/>
      <c r="MT408" s="29"/>
      <c r="MU408" s="47"/>
      <c r="MV408" s="67"/>
      <c r="MW408" s="45" t="str">
        <f t="shared" si="1965"/>
        <v/>
      </c>
      <c r="MX408" s="45"/>
      <c r="MY408" s="45"/>
      <c r="MZ408" s="45"/>
      <c r="NA408" s="45" t="str">
        <f t="shared" si="1966"/>
        <v/>
      </c>
      <c r="NB408" s="45"/>
      <c r="NC408" s="45"/>
      <c r="ND408" s="45"/>
      <c r="NE408" s="45" t="str">
        <f t="shared" si="1917"/>
        <v/>
      </c>
      <c r="NF408" s="46" t="str">
        <f t="shared" si="1918"/>
        <v/>
      </c>
      <c r="NG408" s="37"/>
      <c r="NH408" s="29"/>
      <c r="NI408" s="47"/>
      <c r="NJ408" s="67"/>
      <c r="NK408" s="45" t="str">
        <f t="shared" si="1967"/>
        <v/>
      </c>
      <c r="NL408" s="45"/>
      <c r="NM408" s="45"/>
      <c r="NN408" s="45"/>
      <c r="NO408" s="45" t="str">
        <f t="shared" si="1968"/>
        <v/>
      </c>
      <c r="NP408" s="45"/>
      <c r="NQ408" s="45"/>
      <c r="NR408" s="45"/>
      <c r="NS408" s="45" t="str">
        <f t="shared" si="1919"/>
        <v/>
      </c>
      <c r="NT408" s="46" t="str">
        <f t="shared" si="1920"/>
        <v/>
      </c>
      <c r="NU408" s="37"/>
    </row>
    <row r="409" spans="1:385" x14ac:dyDescent="0.25">
      <c r="A409" s="38"/>
      <c r="B409" s="39"/>
      <c r="C409" s="40"/>
      <c r="D409" s="40"/>
      <c r="E409" s="41"/>
      <c r="F409" s="41"/>
      <c r="G409" s="40"/>
      <c r="H409" s="42"/>
      <c r="I409" s="45"/>
      <c r="J409" s="45" t="str">
        <f t="shared" si="1929"/>
        <v/>
      </c>
      <c r="K409" s="45"/>
      <c r="L409" s="45"/>
      <c r="M409" s="45"/>
      <c r="N409" s="45" t="str">
        <f t="shared" si="1930"/>
        <v/>
      </c>
      <c r="O409" s="45"/>
      <c r="P409" s="45"/>
      <c r="Q409" s="45"/>
      <c r="R409" s="45" t="str">
        <f t="shared" si="1891"/>
        <v/>
      </c>
      <c r="S409" s="46" t="str">
        <f t="shared" si="1892"/>
        <v/>
      </c>
      <c r="T409" s="37"/>
      <c r="U409" s="29"/>
      <c r="V409" s="47"/>
      <c r="W409" s="67"/>
      <c r="X409" s="45" t="str">
        <f t="shared" si="1931"/>
        <v/>
      </c>
      <c r="Y409" s="45"/>
      <c r="Z409" s="45"/>
      <c r="AA409" s="45"/>
      <c r="AB409" s="45" t="str">
        <f t="shared" si="1932"/>
        <v/>
      </c>
      <c r="AC409" s="45"/>
      <c r="AD409" s="45"/>
      <c r="AE409" s="45"/>
      <c r="AF409" s="45" t="str">
        <f t="shared" si="1893"/>
        <v/>
      </c>
      <c r="AG409" s="46" t="str">
        <f t="shared" si="1894"/>
        <v/>
      </c>
      <c r="AH409" s="37"/>
      <c r="AI409" s="29"/>
      <c r="AJ409" s="47"/>
      <c r="AK409" s="45"/>
      <c r="AL409" s="45" t="str">
        <f t="shared" si="1933"/>
        <v/>
      </c>
      <c r="AM409" s="45"/>
      <c r="AN409" s="45" t="str">
        <f t="shared" si="1934"/>
        <v/>
      </c>
      <c r="AO409" s="45"/>
      <c r="AP409" s="45" t="str">
        <f t="shared" si="1935"/>
        <v/>
      </c>
      <c r="AQ409" s="45"/>
      <c r="AR409" s="45"/>
      <c r="AS409" s="45"/>
      <c r="AT409" s="45" t="str">
        <f t="shared" si="1895"/>
        <v/>
      </c>
      <c r="AU409" s="46" t="str">
        <f t="shared" si="1896"/>
        <v/>
      </c>
      <c r="AV409" s="37"/>
      <c r="AW409" s="29"/>
      <c r="AX409" s="47"/>
      <c r="AY409" s="45"/>
      <c r="AZ409" s="45" t="str">
        <f t="shared" si="1936"/>
        <v/>
      </c>
      <c r="BA409" s="45"/>
      <c r="BB409" s="45" t="str">
        <f t="shared" si="1937"/>
        <v/>
      </c>
      <c r="BC409" s="45"/>
      <c r="BD409" s="45" t="str">
        <f t="shared" si="1938"/>
        <v/>
      </c>
      <c r="BE409" s="45"/>
      <c r="BF409" s="45"/>
      <c r="BG409" s="45"/>
      <c r="BH409" s="45" t="str">
        <f t="shared" si="1897"/>
        <v/>
      </c>
      <c r="BI409" s="46" t="str">
        <f t="shared" si="1898"/>
        <v/>
      </c>
      <c r="BJ409" s="37"/>
      <c r="BK409" s="29"/>
      <c r="BL409" s="47"/>
      <c r="BM409" s="45"/>
      <c r="BN409" s="45"/>
      <c r="BO409" s="45"/>
      <c r="BP409" s="45"/>
      <c r="BQ409" s="45"/>
      <c r="BR409" s="45"/>
      <c r="BS409" s="45"/>
      <c r="BT409" s="63"/>
      <c r="BU409" s="67"/>
      <c r="BV409" s="45"/>
      <c r="BW409" s="46"/>
      <c r="BX409" s="37"/>
      <c r="BY409" s="57"/>
      <c r="BZ409" s="47"/>
      <c r="CA409" s="45"/>
      <c r="CB409" s="45"/>
      <c r="CC409" s="45"/>
      <c r="CD409" s="45"/>
      <c r="CE409" s="45"/>
      <c r="CF409" s="45"/>
      <c r="CG409" s="45"/>
      <c r="CH409" s="63"/>
      <c r="CI409" s="67"/>
      <c r="CJ409" s="45"/>
      <c r="CK409" s="46"/>
      <c r="CL409" s="37"/>
      <c r="CM409" s="29"/>
      <c r="CN409" s="47"/>
      <c r="CO409" s="45"/>
      <c r="CP409" s="45"/>
      <c r="CQ409" s="45"/>
      <c r="CR409" s="45"/>
      <c r="CS409" s="45"/>
      <c r="CT409" s="45"/>
      <c r="CU409" s="45"/>
      <c r="CV409" s="63"/>
      <c r="CW409" s="67"/>
      <c r="CX409" s="45"/>
      <c r="CY409" s="46"/>
      <c r="CZ409" s="37"/>
      <c r="DA409" s="29"/>
      <c r="DB409" s="47"/>
      <c r="DC409" s="67"/>
      <c r="DD409" s="45" t="str">
        <f t="shared" si="1943"/>
        <v/>
      </c>
      <c r="DE409" s="45"/>
      <c r="DF409" s="45"/>
      <c r="DG409" s="45"/>
      <c r="DH409" s="45" t="str">
        <f t="shared" si="1944"/>
        <v/>
      </c>
      <c r="DI409" s="45"/>
      <c r="DJ409" s="45"/>
      <c r="DK409" s="45"/>
      <c r="DL409" s="45" t="str">
        <f t="shared" si="1899"/>
        <v/>
      </c>
      <c r="DM409" s="46" t="str">
        <f t="shared" si="1900"/>
        <v/>
      </c>
      <c r="DN409" s="37"/>
      <c r="DO409" s="29"/>
      <c r="DP409" s="47"/>
      <c r="DQ409" s="45"/>
      <c r="DR409" s="45" t="str">
        <f t="shared" si="1945"/>
        <v/>
      </c>
      <c r="DS409" s="45"/>
      <c r="DT409" s="45" t="str">
        <f t="shared" si="1946"/>
        <v/>
      </c>
      <c r="DU409" s="45"/>
      <c r="DV409" s="45" t="str">
        <f t="shared" si="1947"/>
        <v/>
      </c>
      <c r="DW409" s="45"/>
      <c r="DX409" s="45"/>
      <c r="DY409" s="45"/>
      <c r="DZ409" s="45" t="str">
        <f t="shared" si="1901"/>
        <v/>
      </c>
      <c r="EA409" s="46" t="str">
        <f t="shared" si="1902"/>
        <v/>
      </c>
      <c r="EB409" s="37"/>
      <c r="ED409" s="47"/>
      <c r="EE409" s="67"/>
      <c r="EF409" s="45" t="str">
        <f t="shared" si="1948"/>
        <v/>
      </c>
      <c r="EG409" s="45"/>
      <c r="EH409" s="45"/>
      <c r="EI409" s="45"/>
      <c r="EJ409" s="45" t="str">
        <f t="shared" si="1949"/>
        <v/>
      </c>
      <c r="EK409" s="45"/>
      <c r="EL409" s="45"/>
      <c r="EM409" s="45"/>
      <c r="EN409" s="45" t="str">
        <f t="shared" si="1903"/>
        <v/>
      </c>
      <c r="EO409" s="46" t="str">
        <f t="shared" si="1904"/>
        <v/>
      </c>
      <c r="EP409" s="37"/>
      <c r="ER409" s="47"/>
      <c r="ES409" s="67"/>
      <c r="ET409" s="45" t="str">
        <f t="shared" si="1950"/>
        <v/>
      </c>
      <c r="EU409" s="45"/>
      <c r="EV409" s="45"/>
      <c r="EW409" s="45"/>
      <c r="EX409" s="45" t="str">
        <f t="shared" si="1951"/>
        <v/>
      </c>
      <c r="EY409" s="45"/>
      <c r="EZ409" s="45"/>
      <c r="FA409" s="45"/>
      <c r="FB409" s="45" t="str">
        <f t="shared" si="1905"/>
        <v/>
      </c>
      <c r="FC409" s="46" t="str">
        <f t="shared" si="1906"/>
        <v/>
      </c>
      <c r="FD409" s="37"/>
      <c r="FF409" s="47"/>
      <c r="FG409" s="67"/>
      <c r="FH409" s="45" t="str">
        <f t="shared" si="1952"/>
        <v/>
      </c>
      <c r="FI409" s="45"/>
      <c r="FJ409" s="45"/>
      <c r="FK409" s="45"/>
      <c r="FL409" s="45" t="str">
        <f t="shared" si="1953"/>
        <v/>
      </c>
      <c r="FM409" s="45"/>
      <c r="FN409" s="45"/>
      <c r="FO409" s="45"/>
      <c r="FP409" s="45" t="str">
        <f t="shared" si="1907"/>
        <v/>
      </c>
      <c r="FQ409" s="46" t="str">
        <f t="shared" si="1908"/>
        <v/>
      </c>
      <c r="FR409" s="37"/>
      <c r="FS409" s="29"/>
      <c r="FT409" s="47"/>
      <c r="FU409" s="67"/>
      <c r="FV409" s="45" t="str">
        <f t="shared" si="1954"/>
        <v/>
      </c>
      <c r="FW409" s="45"/>
      <c r="FX409" s="45"/>
      <c r="FY409" s="45"/>
      <c r="FZ409" s="45" t="str">
        <f t="shared" si="1955"/>
        <v/>
      </c>
      <c r="GA409" s="45"/>
      <c r="GB409" s="45"/>
      <c r="GC409" s="45"/>
      <c r="GD409" s="45" t="str">
        <f t="shared" si="1909"/>
        <v/>
      </c>
      <c r="GE409" s="46" t="str">
        <f t="shared" si="1910"/>
        <v/>
      </c>
      <c r="GF409" s="37"/>
      <c r="GH409" s="47"/>
      <c r="GI409" s="67"/>
      <c r="GJ409" s="45" t="str">
        <f t="shared" si="1956"/>
        <v/>
      </c>
      <c r="GK409" s="45"/>
      <c r="GL409" s="45"/>
      <c r="GM409" s="45"/>
      <c r="GN409" s="45" t="str">
        <f t="shared" si="1957"/>
        <v/>
      </c>
      <c r="GO409" s="45"/>
      <c r="GP409" s="45"/>
      <c r="GQ409" s="45"/>
      <c r="GR409" s="45" t="str">
        <f t="shared" si="1911"/>
        <v/>
      </c>
      <c r="GS409" s="46" t="str">
        <f t="shared" si="1912"/>
        <v/>
      </c>
      <c r="GT409" s="37"/>
      <c r="GU409" s="61"/>
      <c r="GV409" s="47"/>
      <c r="GW409" s="30"/>
      <c r="GX409" s="45"/>
      <c r="GY409" s="45"/>
      <c r="GZ409" s="45"/>
      <c r="HA409" s="45"/>
      <c r="HB409" s="45"/>
      <c r="HC409" s="45"/>
      <c r="HD409" s="45"/>
      <c r="HE409" s="63"/>
      <c r="HF409" s="67"/>
      <c r="HG409" s="45"/>
      <c r="HH409" s="46"/>
      <c r="HI409" s="37"/>
      <c r="HK409" s="47"/>
      <c r="HL409" s="45"/>
      <c r="HM409" s="45"/>
      <c r="HN409" s="45"/>
      <c r="HO409" s="45"/>
      <c r="HP409" s="45"/>
      <c r="HQ409" s="45"/>
      <c r="HR409" s="45"/>
      <c r="HS409" s="63"/>
      <c r="HT409" s="67"/>
      <c r="HU409" s="45"/>
      <c r="HV409" s="46"/>
      <c r="HW409" s="37"/>
      <c r="HX409" s="360"/>
      <c r="HY409" s="47"/>
      <c r="HZ409" s="45"/>
      <c r="IA409" s="45"/>
      <c r="IB409" s="45"/>
      <c r="IC409" s="45"/>
      <c r="ID409" s="45"/>
      <c r="IE409" s="45"/>
      <c r="IF409" s="45"/>
      <c r="IG409" s="63"/>
      <c r="IH409" s="67"/>
      <c r="II409" s="45"/>
      <c r="IJ409" s="46"/>
      <c r="IK409" s="37"/>
      <c r="IL409" s="29"/>
      <c r="IM409" s="47"/>
      <c r="IN409" s="45"/>
      <c r="IO409" s="45"/>
      <c r="IP409" s="45"/>
      <c r="IQ409" s="45"/>
      <c r="IR409" s="45"/>
      <c r="IS409" s="45"/>
      <c r="IT409" s="45"/>
      <c r="IU409" s="63"/>
      <c r="IV409" s="67"/>
      <c r="IW409" s="45"/>
      <c r="IX409" s="46"/>
      <c r="IY409" s="37"/>
      <c r="IZ409" s="61"/>
      <c r="JA409" s="47"/>
      <c r="JB409" s="45"/>
      <c r="JC409" s="45"/>
      <c r="JD409" s="45"/>
      <c r="JE409" s="45"/>
      <c r="JF409" s="45"/>
      <c r="JG409" s="45"/>
      <c r="JH409" s="45"/>
      <c r="JI409" s="63"/>
      <c r="JJ409" s="67"/>
      <c r="JK409" s="45"/>
      <c r="JL409" s="46"/>
      <c r="JM409" s="37"/>
      <c r="JN409" s="29"/>
      <c r="JO409" s="47"/>
      <c r="JP409" s="45"/>
      <c r="JQ409" s="45"/>
      <c r="JR409" s="45"/>
      <c r="JS409" s="45"/>
      <c r="JT409" s="45"/>
      <c r="JU409" s="45"/>
      <c r="JV409" s="45"/>
      <c r="JW409" s="63"/>
      <c r="JX409" s="67"/>
      <c r="JY409" s="45"/>
      <c r="JZ409" s="46"/>
      <c r="KA409" s="37"/>
      <c r="KB409" s="51"/>
      <c r="KC409" s="47"/>
      <c r="KD409" s="45"/>
      <c r="KE409" s="45"/>
      <c r="KF409" s="45"/>
      <c r="KG409" s="45"/>
      <c r="KH409" s="45"/>
      <c r="KI409" s="45"/>
      <c r="KJ409" s="45"/>
      <c r="KK409" s="63"/>
      <c r="KL409" s="67"/>
      <c r="KM409" s="45"/>
      <c r="KN409" s="46"/>
      <c r="KO409" s="37"/>
      <c r="KP409" s="29"/>
      <c r="KQ409" s="47"/>
      <c r="KR409" s="45"/>
      <c r="KS409" s="45"/>
      <c r="KT409" s="45"/>
      <c r="KU409" s="45"/>
      <c r="KV409" s="45"/>
      <c r="KW409" s="45"/>
      <c r="KX409" s="45"/>
      <c r="KY409" s="63"/>
      <c r="KZ409" s="67"/>
      <c r="LA409" s="45"/>
      <c r="LB409" s="46"/>
      <c r="LC409" s="37"/>
      <c r="LD409" s="29"/>
      <c r="LE409" s="52"/>
      <c r="LF409" s="43"/>
      <c r="LG409" s="45"/>
      <c r="LH409" s="45"/>
      <c r="LI409" s="45"/>
      <c r="LJ409" s="45"/>
      <c r="LK409" s="45"/>
      <c r="LL409" s="45"/>
      <c r="LM409" s="63"/>
      <c r="LN409" s="67"/>
      <c r="LO409" s="45" t="str">
        <f t="shared" si="1825"/>
        <v/>
      </c>
      <c r="LP409" s="46"/>
      <c r="LQ409" s="37"/>
      <c r="LR409" s="29"/>
      <c r="LS409" s="47"/>
      <c r="LT409" s="67"/>
      <c r="LU409" s="45" t="str">
        <f t="shared" si="1961"/>
        <v/>
      </c>
      <c r="LV409" s="45"/>
      <c r="LW409" s="45"/>
      <c r="LX409" s="45"/>
      <c r="LY409" s="45" t="str">
        <f t="shared" si="1962"/>
        <v/>
      </c>
      <c r="LZ409" s="45"/>
      <c r="MA409" s="45"/>
      <c r="MB409" s="45"/>
      <c r="MC409" s="45" t="str">
        <f t="shared" si="1913"/>
        <v/>
      </c>
      <c r="MD409" s="46" t="str">
        <f t="shared" si="1914"/>
        <v/>
      </c>
      <c r="ME409" s="37"/>
      <c r="MF409" s="29"/>
      <c r="MG409" s="47"/>
      <c r="MH409" s="67"/>
      <c r="MI409" s="45" t="str">
        <f t="shared" si="1963"/>
        <v/>
      </c>
      <c r="MJ409" s="45"/>
      <c r="MK409" s="45"/>
      <c r="ML409" s="45"/>
      <c r="MM409" s="45" t="str">
        <f t="shared" si="1964"/>
        <v/>
      </c>
      <c r="MN409" s="45"/>
      <c r="MO409" s="45"/>
      <c r="MP409" s="45"/>
      <c r="MQ409" s="45" t="str">
        <f t="shared" si="1915"/>
        <v/>
      </c>
      <c r="MR409" s="46" t="str">
        <f t="shared" si="1916"/>
        <v/>
      </c>
      <c r="MS409" s="37"/>
      <c r="MT409" s="29"/>
      <c r="MU409" s="47"/>
      <c r="MV409" s="67"/>
      <c r="MW409" s="45" t="str">
        <f t="shared" si="1965"/>
        <v/>
      </c>
      <c r="MX409" s="45"/>
      <c r="MY409" s="45"/>
      <c r="MZ409" s="45"/>
      <c r="NA409" s="45" t="str">
        <f t="shared" si="1966"/>
        <v/>
      </c>
      <c r="NB409" s="45"/>
      <c r="NC409" s="45"/>
      <c r="ND409" s="45"/>
      <c r="NE409" s="45" t="str">
        <f t="shared" si="1917"/>
        <v/>
      </c>
      <c r="NF409" s="46" t="str">
        <f t="shared" si="1918"/>
        <v/>
      </c>
      <c r="NG409" s="37"/>
      <c r="NH409" s="29"/>
      <c r="NI409" s="47"/>
      <c r="NJ409" s="67"/>
      <c r="NK409" s="45" t="str">
        <f t="shared" si="1967"/>
        <v/>
      </c>
      <c r="NL409" s="45"/>
      <c r="NM409" s="45"/>
      <c r="NN409" s="45"/>
      <c r="NO409" s="45" t="str">
        <f t="shared" si="1968"/>
        <v/>
      </c>
      <c r="NP409" s="45"/>
      <c r="NQ409" s="45"/>
      <c r="NR409" s="45"/>
      <c r="NS409" s="45" t="str">
        <f t="shared" si="1919"/>
        <v/>
      </c>
      <c r="NT409" s="46" t="str">
        <f t="shared" si="1920"/>
        <v/>
      </c>
      <c r="NU409" s="37"/>
    </row>
    <row r="410" spans="1:385" ht="15" customHeight="1" thickBot="1" x14ac:dyDescent="0.3">
      <c r="A410" s="38"/>
      <c r="B410" s="39"/>
      <c r="C410" s="40"/>
      <c r="D410" s="40"/>
      <c r="E410" s="41"/>
      <c r="F410" s="41"/>
      <c r="G410" s="40"/>
      <c r="H410" s="42"/>
      <c r="I410" s="45"/>
      <c r="J410" s="45" t="str">
        <f t="shared" si="1929"/>
        <v/>
      </c>
      <c r="K410" s="45"/>
      <c r="L410" s="45"/>
      <c r="M410" s="45"/>
      <c r="N410" s="45" t="str">
        <f t="shared" si="1930"/>
        <v/>
      </c>
      <c r="O410" s="45"/>
      <c r="P410" s="45"/>
      <c r="Q410" s="45"/>
      <c r="R410" s="45" t="str">
        <f t="shared" si="1891"/>
        <v/>
      </c>
      <c r="S410" s="46" t="str">
        <f t="shared" si="1892"/>
        <v/>
      </c>
      <c r="T410" s="37"/>
      <c r="U410" s="29"/>
      <c r="V410" s="47"/>
      <c r="W410" s="67"/>
      <c r="X410" s="45" t="str">
        <f t="shared" si="1931"/>
        <v/>
      </c>
      <c r="Y410" s="45"/>
      <c r="Z410" s="45"/>
      <c r="AA410" s="45"/>
      <c r="AB410" s="45" t="str">
        <f t="shared" si="1932"/>
        <v/>
      </c>
      <c r="AC410" s="45"/>
      <c r="AD410" s="45"/>
      <c r="AE410" s="45"/>
      <c r="AF410" s="45" t="str">
        <f t="shared" si="1893"/>
        <v/>
      </c>
      <c r="AG410" s="46" t="str">
        <f t="shared" si="1894"/>
        <v/>
      </c>
      <c r="AH410" s="37"/>
      <c r="AI410" s="29"/>
      <c r="AJ410" s="47"/>
      <c r="AK410" s="45"/>
      <c r="AL410" s="45" t="str">
        <f t="shared" si="1933"/>
        <v/>
      </c>
      <c r="AM410" s="45"/>
      <c r="AN410" s="45" t="str">
        <f t="shared" si="1934"/>
        <v/>
      </c>
      <c r="AO410" s="45"/>
      <c r="AP410" s="45" t="str">
        <f t="shared" si="1935"/>
        <v/>
      </c>
      <c r="AQ410" s="45"/>
      <c r="AR410" s="45"/>
      <c r="AS410" s="45"/>
      <c r="AT410" s="45" t="str">
        <f t="shared" si="1895"/>
        <v/>
      </c>
      <c r="AU410" s="46" t="str">
        <f t="shared" si="1896"/>
        <v/>
      </c>
      <c r="AV410" s="37"/>
      <c r="AW410" s="29"/>
      <c r="AX410" s="47"/>
      <c r="AY410" s="45"/>
      <c r="AZ410" s="45" t="str">
        <f t="shared" si="1936"/>
        <v/>
      </c>
      <c r="BA410" s="45"/>
      <c r="BB410" s="45" t="str">
        <f t="shared" si="1937"/>
        <v/>
      </c>
      <c r="BC410" s="45"/>
      <c r="BD410" s="45" t="str">
        <f t="shared" si="1938"/>
        <v/>
      </c>
      <c r="BE410" s="45"/>
      <c r="BF410" s="45"/>
      <c r="BG410" s="45"/>
      <c r="BH410" s="45" t="str">
        <f t="shared" si="1897"/>
        <v/>
      </c>
      <c r="BI410" s="46" t="str">
        <f t="shared" si="1898"/>
        <v/>
      </c>
      <c r="BJ410" s="37"/>
      <c r="BK410" s="29"/>
      <c r="BL410" s="75"/>
      <c r="BM410" s="76"/>
      <c r="BN410" s="76"/>
      <c r="BO410" s="76"/>
      <c r="BP410" s="76"/>
      <c r="BQ410" s="76"/>
      <c r="BR410" s="76"/>
      <c r="BS410" s="76"/>
      <c r="BT410" s="78"/>
      <c r="BU410" s="79"/>
      <c r="BV410" s="76"/>
      <c r="BW410" s="80"/>
      <c r="BX410" s="37"/>
      <c r="BY410" s="57"/>
      <c r="BZ410" s="75"/>
      <c r="CA410" s="76"/>
      <c r="CB410" s="76"/>
      <c r="CC410" s="76"/>
      <c r="CD410" s="76"/>
      <c r="CE410" s="76"/>
      <c r="CF410" s="76"/>
      <c r="CG410" s="76"/>
      <c r="CH410" s="78"/>
      <c r="CI410" s="79"/>
      <c r="CJ410" s="76"/>
      <c r="CK410" s="80"/>
      <c r="CL410" s="37"/>
      <c r="CM410" s="29"/>
      <c r="CN410" s="75"/>
      <c r="CO410" s="76"/>
      <c r="CP410" s="76"/>
      <c r="CQ410" s="76"/>
      <c r="CR410" s="76"/>
      <c r="CS410" s="76"/>
      <c r="CT410" s="76"/>
      <c r="CU410" s="76"/>
      <c r="CV410" s="78"/>
      <c r="CW410" s="79"/>
      <c r="CX410" s="76"/>
      <c r="CY410" s="80"/>
      <c r="CZ410" s="37"/>
      <c r="DA410" s="29"/>
      <c r="DB410" s="47"/>
      <c r="DC410" s="67"/>
      <c r="DD410" s="45" t="str">
        <f t="shared" si="1943"/>
        <v/>
      </c>
      <c r="DE410" s="45"/>
      <c r="DF410" s="45"/>
      <c r="DG410" s="45"/>
      <c r="DH410" s="45" t="str">
        <f t="shared" si="1944"/>
        <v/>
      </c>
      <c r="DI410" s="45"/>
      <c r="DJ410" s="45"/>
      <c r="DK410" s="45"/>
      <c r="DL410" s="45" t="str">
        <f t="shared" si="1899"/>
        <v/>
      </c>
      <c r="DM410" s="46" t="str">
        <f t="shared" si="1900"/>
        <v/>
      </c>
      <c r="DN410" s="37"/>
      <c r="DO410" s="29"/>
      <c r="DP410" s="47"/>
      <c r="DQ410" s="45"/>
      <c r="DR410" s="45" t="str">
        <f t="shared" si="1945"/>
        <v/>
      </c>
      <c r="DS410" s="45"/>
      <c r="DT410" s="45" t="str">
        <f t="shared" si="1946"/>
        <v/>
      </c>
      <c r="DU410" s="45"/>
      <c r="DV410" s="45" t="str">
        <f t="shared" si="1947"/>
        <v/>
      </c>
      <c r="DW410" s="45"/>
      <c r="DX410" s="45"/>
      <c r="DY410" s="45"/>
      <c r="DZ410" s="45" t="str">
        <f t="shared" si="1901"/>
        <v/>
      </c>
      <c r="EA410" s="46" t="str">
        <f t="shared" si="1902"/>
        <v/>
      </c>
      <c r="EB410" s="37"/>
      <c r="ED410" s="47"/>
      <c r="EE410" s="67"/>
      <c r="EF410" s="45" t="str">
        <f t="shared" si="1948"/>
        <v/>
      </c>
      <c r="EG410" s="45"/>
      <c r="EH410" s="45"/>
      <c r="EI410" s="45"/>
      <c r="EJ410" s="45" t="str">
        <f t="shared" si="1949"/>
        <v/>
      </c>
      <c r="EK410" s="45"/>
      <c r="EL410" s="45"/>
      <c r="EM410" s="45"/>
      <c r="EN410" s="45" t="str">
        <f t="shared" si="1903"/>
        <v/>
      </c>
      <c r="EO410" s="46" t="str">
        <f t="shared" si="1904"/>
        <v/>
      </c>
      <c r="EP410" s="37"/>
      <c r="ER410" s="47"/>
      <c r="ES410" s="67"/>
      <c r="ET410" s="45" t="str">
        <f t="shared" si="1950"/>
        <v/>
      </c>
      <c r="EU410" s="45"/>
      <c r="EV410" s="45"/>
      <c r="EW410" s="45"/>
      <c r="EX410" s="45" t="str">
        <f t="shared" si="1951"/>
        <v/>
      </c>
      <c r="EY410" s="45"/>
      <c r="EZ410" s="45"/>
      <c r="FA410" s="45"/>
      <c r="FB410" s="45" t="str">
        <f t="shared" si="1905"/>
        <v/>
      </c>
      <c r="FC410" s="46" t="str">
        <f t="shared" si="1906"/>
        <v/>
      </c>
      <c r="FD410" s="37"/>
      <c r="FF410" s="47"/>
      <c r="FG410" s="67"/>
      <c r="FH410" s="45" t="str">
        <f t="shared" si="1952"/>
        <v/>
      </c>
      <c r="FI410" s="45"/>
      <c r="FJ410" s="45"/>
      <c r="FK410" s="45"/>
      <c r="FL410" s="45" t="str">
        <f t="shared" si="1953"/>
        <v/>
      </c>
      <c r="FM410" s="45"/>
      <c r="FN410" s="45"/>
      <c r="FO410" s="45"/>
      <c r="FP410" s="45" t="str">
        <f t="shared" si="1907"/>
        <v/>
      </c>
      <c r="FQ410" s="46" t="str">
        <f t="shared" si="1908"/>
        <v/>
      </c>
      <c r="FR410" s="37"/>
      <c r="FS410" s="29"/>
      <c r="FT410" s="47"/>
      <c r="FU410" s="67"/>
      <c r="FV410" s="45" t="str">
        <f t="shared" si="1954"/>
        <v/>
      </c>
      <c r="FW410" s="45"/>
      <c r="FX410" s="45"/>
      <c r="FY410" s="45"/>
      <c r="FZ410" s="45" t="str">
        <f t="shared" si="1955"/>
        <v/>
      </c>
      <c r="GA410" s="45"/>
      <c r="GB410" s="45"/>
      <c r="GC410" s="45"/>
      <c r="GD410" s="45" t="str">
        <f t="shared" si="1909"/>
        <v/>
      </c>
      <c r="GE410" s="46" t="str">
        <f t="shared" si="1910"/>
        <v/>
      </c>
      <c r="GF410" s="37"/>
      <c r="GH410" s="47"/>
      <c r="GI410" s="67"/>
      <c r="GJ410" s="45" t="str">
        <f t="shared" si="1956"/>
        <v/>
      </c>
      <c r="GK410" s="45"/>
      <c r="GL410" s="45"/>
      <c r="GM410" s="45"/>
      <c r="GN410" s="45" t="str">
        <f t="shared" si="1957"/>
        <v/>
      </c>
      <c r="GO410" s="45"/>
      <c r="GP410" s="45"/>
      <c r="GQ410" s="45"/>
      <c r="GR410" s="45" t="str">
        <f t="shared" si="1911"/>
        <v/>
      </c>
      <c r="GS410" s="46" t="str">
        <f t="shared" si="1912"/>
        <v/>
      </c>
      <c r="GT410" s="37"/>
      <c r="GU410" s="61"/>
      <c r="GV410" s="75"/>
      <c r="GW410" s="84"/>
      <c r="GX410" s="76"/>
      <c r="GY410" s="76"/>
      <c r="GZ410" s="76"/>
      <c r="HA410" s="76"/>
      <c r="HB410" s="76"/>
      <c r="HC410" s="76"/>
      <c r="HD410" s="76"/>
      <c r="HE410" s="78"/>
      <c r="HF410" s="79"/>
      <c r="HG410" s="76"/>
      <c r="HH410" s="80"/>
      <c r="HI410" s="37"/>
      <c r="HK410" s="75"/>
      <c r="HL410" s="76"/>
      <c r="HM410" s="76"/>
      <c r="HN410" s="76"/>
      <c r="HO410" s="76"/>
      <c r="HP410" s="76"/>
      <c r="HQ410" s="76"/>
      <c r="HR410" s="76"/>
      <c r="HS410" s="78"/>
      <c r="HT410" s="79"/>
      <c r="HU410" s="76"/>
      <c r="HV410" s="80"/>
      <c r="HW410" s="37"/>
      <c r="HX410" s="360"/>
      <c r="HY410" s="75"/>
      <c r="HZ410" s="76"/>
      <c r="IA410" s="76"/>
      <c r="IB410" s="76"/>
      <c r="IC410" s="76"/>
      <c r="ID410" s="76"/>
      <c r="IE410" s="76"/>
      <c r="IF410" s="76"/>
      <c r="IG410" s="78"/>
      <c r="IH410" s="79"/>
      <c r="II410" s="76"/>
      <c r="IJ410" s="80"/>
      <c r="IK410" s="37"/>
      <c r="IL410" s="29"/>
      <c r="IM410" s="75"/>
      <c r="IN410" s="76"/>
      <c r="IO410" s="76"/>
      <c r="IP410" s="76"/>
      <c r="IQ410" s="76"/>
      <c r="IR410" s="76"/>
      <c r="IS410" s="76"/>
      <c r="IT410" s="76"/>
      <c r="IU410" s="78"/>
      <c r="IV410" s="79"/>
      <c r="IW410" s="76"/>
      <c r="IX410" s="80"/>
      <c r="IY410" s="37"/>
      <c r="IZ410" s="61"/>
      <c r="JA410" s="75"/>
      <c r="JB410" s="76"/>
      <c r="JC410" s="76"/>
      <c r="JD410" s="76"/>
      <c r="JE410" s="76"/>
      <c r="JF410" s="76"/>
      <c r="JG410" s="76"/>
      <c r="JH410" s="76"/>
      <c r="JI410" s="78"/>
      <c r="JJ410" s="79"/>
      <c r="JK410" s="76"/>
      <c r="JL410" s="80"/>
      <c r="JM410" s="37"/>
      <c r="JN410" s="29"/>
      <c r="JO410" s="75"/>
      <c r="JP410" s="76"/>
      <c r="JQ410" s="76"/>
      <c r="JR410" s="76"/>
      <c r="JS410" s="76"/>
      <c r="JT410" s="76"/>
      <c r="JU410" s="76"/>
      <c r="JV410" s="76"/>
      <c r="JW410" s="78"/>
      <c r="JX410" s="79"/>
      <c r="JY410" s="76"/>
      <c r="JZ410" s="80"/>
      <c r="KA410" s="37"/>
      <c r="KB410" s="51"/>
      <c r="KC410" s="75"/>
      <c r="KD410" s="76"/>
      <c r="KE410" s="76"/>
      <c r="KF410" s="76"/>
      <c r="KG410" s="76"/>
      <c r="KH410" s="76"/>
      <c r="KI410" s="76"/>
      <c r="KJ410" s="76"/>
      <c r="KK410" s="78"/>
      <c r="KL410" s="79"/>
      <c r="KM410" s="76"/>
      <c r="KN410" s="80"/>
      <c r="KO410" s="37"/>
      <c r="KP410" s="29"/>
      <c r="KQ410" s="75"/>
      <c r="KR410" s="76"/>
      <c r="KS410" s="76"/>
      <c r="KT410" s="76"/>
      <c r="KU410" s="76"/>
      <c r="KV410" s="76"/>
      <c r="KW410" s="76"/>
      <c r="KX410" s="76"/>
      <c r="KY410" s="78"/>
      <c r="KZ410" s="79"/>
      <c r="LA410" s="76"/>
      <c r="LB410" s="80"/>
      <c r="LC410" s="37"/>
      <c r="LD410" s="29"/>
      <c r="LE410" s="95"/>
      <c r="LF410" s="27"/>
      <c r="LG410" s="76"/>
      <c r="LH410" s="76"/>
      <c r="LI410" s="76"/>
      <c r="LJ410" s="76"/>
      <c r="LK410" s="76"/>
      <c r="LL410" s="76"/>
      <c r="LM410" s="78"/>
      <c r="LN410" s="79"/>
      <c r="LO410" s="76" t="str">
        <f t="shared" si="1825"/>
        <v/>
      </c>
      <c r="LP410" s="80"/>
      <c r="LQ410" s="37"/>
      <c r="LR410" s="29"/>
      <c r="LS410" s="47"/>
      <c r="LT410" s="67"/>
      <c r="LU410" s="45" t="str">
        <f t="shared" si="1961"/>
        <v/>
      </c>
      <c r="LV410" s="45"/>
      <c r="LW410" s="45"/>
      <c r="LX410" s="45"/>
      <c r="LY410" s="45" t="str">
        <f t="shared" si="1962"/>
        <v/>
      </c>
      <c r="LZ410" s="45"/>
      <c r="MA410" s="45"/>
      <c r="MB410" s="45"/>
      <c r="MC410" s="45" t="str">
        <f t="shared" si="1913"/>
        <v/>
      </c>
      <c r="MD410" s="46" t="str">
        <f t="shared" si="1914"/>
        <v/>
      </c>
      <c r="ME410" s="37"/>
      <c r="MF410" s="29"/>
      <c r="MG410" s="47"/>
      <c r="MH410" s="67"/>
      <c r="MI410" s="45" t="str">
        <f t="shared" si="1963"/>
        <v/>
      </c>
      <c r="MJ410" s="45"/>
      <c r="MK410" s="45"/>
      <c r="ML410" s="45"/>
      <c r="MM410" s="45" t="str">
        <f t="shared" si="1964"/>
        <v/>
      </c>
      <c r="MN410" s="45"/>
      <c r="MO410" s="45"/>
      <c r="MP410" s="45"/>
      <c r="MQ410" s="45" t="str">
        <f t="shared" si="1915"/>
        <v/>
      </c>
      <c r="MR410" s="46" t="str">
        <f t="shared" si="1916"/>
        <v/>
      </c>
      <c r="MS410" s="37"/>
      <c r="MT410" s="29"/>
      <c r="MU410" s="47"/>
      <c r="MV410" s="67"/>
      <c r="MW410" s="45" t="str">
        <f t="shared" si="1965"/>
        <v/>
      </c>
      <c r="MX410" s="45"/>
      <c r="MY410" s="45"/>
      <c r="MZ410" s="45"/>
      <c r="NA410" s="45" t="str">
        <f t="shared" si="1966"/>
        <v/>
      </c>
      <c r="NB410" s="45"/>
      <c r="NC410" s="45"/>
      <c r="ND410" s="45"/>
      <c r="NE410" s="45" t="str">
        <f t="shared" si="1917"/>
        <v/>
      </c>
      <c r="NF410" s="46" t="str">
        <f t="shared" si="1918"/>
        <v/>
      </c>
      <c r="NG410" s="37"/>
      <c r="NH410" s="29"/>
      <c r="NI410" s="47"/>
      <c r="NJ410" s="67"/>
      <c r="NK410" s="45" t="str">
        <f t="shared" si="1967"/>
        <v/>
      </c>
      <c r="NL410" s="45"/>
      <c r="NM410" s="45"/>
      <c r="NN410" s="45"/>
      <c r="NO410" s="45" t="str">
        <f t="shared" si="1968"/>
        <v/>
      </c>
      <c r="NP410" s="45"/>
      <c r="NQ410" s="45"/>
      <c r="NR410" s="45"/>
      <c r="NS410" s="45" t="str">
        <f t="shared" si="1919"/>
        <v/>
      </c>
      <c r="NT410" s="46" t="str">
        <f t="shared" si="1920"/>
        <v/>
      </c>
      <c r="NU410" s="37"/>
    </row>
    <row r="411" spans="1:385" ht="15" customHeight="1" thickTop="1" x14ac:dyDescent="0.25">
      <c r="A411" s="38"/>
      <c r="B411" s="39"/>
      <c r="C411" s="40"/>
      <c r="D411" s="40"/>
      <c r="E411" s="41"/>
      <c r="F411" s="41"/>
      <c r="G411" s="40"/>
      <c r="H411" s="42"/>
      <c r="I411" s="45"/>
      <c r="J411" s="45" t="str">
        <f t="shared" si="1929"/>
        <v/>
      </c>
      <c r="K411" s="45"/>
      <c r="L411" s="45"/>
      <c r="M411" s="45"/>
      <c r="N411" s="45" t="str">
        <f t="shared" si="1930"/>
        <v/>
      </c>
      <c r="O411" s="45"/>
      <c r="P411" s="45"/>
      <c r="Q411" s="45"/>
      <c r="R411" s="45" t="str">
        <f t="shared" si="1891"/>
        <v/>
      </c>
      <c r="S411" s="46" t="str">
        <f t="shared" si="1892"/>
        <v/>
      </c>
      <c r="T411" s="37"/>
      <c r="U411" s="29"/>
      <c r="V411" s="47"/>
      <c r="W411" s="67"/>
      <c r="X411" s="45"/>
      <c r="Y411" s="45"/>
      <c r="Z411" s="45"/>
      <c r="AA411" s="45"/>
      <c r="AB411" s="45"/>
      <c r="AC411" s="45"/>
      <c r="AD411" s="45"/>
      <c r="AE411" s="45"/>
      <c r="AF411" s="45"/>
      <c r="AG411" s="46"/>
      <c r="AH411" s="37"/>
      <c r="AI411" s="29"/>
      <c r="AJ411" s="47"/>
      <c r="AK411" s="45"/>
      <c r="AL411" s="45" t="str">
        <f t="shared" si="1933"/>
        <v/>
      </c>
      <c r="AM411" s="45"/>
      <c r="AN411" s="45" t="str">
        <f t="shared" si="1934"/>
        <v/>
      </c>
      <c r="AO411" s="45"/>
      <c r="AP411" s="45" t="str">
        <f t="shared" si="1935"/>
        <v/>
      </c>
      <c r="AQ411" s="45"/>
      <c r="AR411" s="45"/>
      <c r="AS411" s="45"/>
      <c r="AT411" s="45" t="str">
        <f t="shared" si="1895"/>
        <v/>
      </c>
      <c r="AU411" s="46" t="str">
        <f t="shared" si="1896"/>
        <v/>
      </c>
      <c r="AV411" s="37"/>
      <c r="AW411" s="29"/>
      <c r="AX411" s="47"/>
      <c r="AY411" s="45"/>
      <c r="AZ411" s="45" t="str">
        <f t="shared" si="1936"/>
        <v/>
      </c>
      <c r="BA411" s="45"/>
      <c r="BB411" s="45" t="str">
        <f t="shared" si="1937"/>
        <v/>
      </c>
      <c r="BC411" s="45"/>
      <c r="BD411" s="45" t="str">
        <f t="shared" si="1938"/>
        <v/>
      </c>
      <c r="BE411" s="45"/>
      <c r="BF411" s="45"/>
      <c r="BG411" s="45"/>
      <c r="BH411" s="45" t="str">
        <f t="shared" si="1897"/>
        <v/>
      </c>
      <c r="BI411" s="46" t="str">
        <f t="shared" si="1898"/>
        <v/>
      </c>
      <c r="BJ411" s="37"/>
      <c r="BK411" s="29"/>
      <c r="BL411" s="52" t="str">
        <f>IF($A375="","",$A375)</f>
        <v/>
      </c>
      <c r="BM411" s="43"/>
      <c r="BN411" s="43" t="str">
        <f t="shared" si="1971"/>
        <v/>
      </c>
      <c r="BO411" s="43"/>
      <c r="BP411" s="87" t="str">
        <f t="shared" si="1972"/>
        <v/>
      </c>
      <c r="BQ411" s="43"/>
      <c r="BR411" s="43" t="str">
        <f t="shared" si="1973"/>
        <v/>
      </c>
      <c r="BS411" s="43"/>
      <c r="BT411" s="44" t="str">
        <f t="shared" si="1922"/>
        <v/>
      </c>
      <c r="BU411" s="48" t="str">
        <f t="shared" si="1939"/>
        <v/>
      </c>
      <c r="BV411" s="45" t="str">
        <f t="shared" si="1974"/>
        <v/>
      </c>
      <c r="BW411" s="89" t="str">
        <f t="shared" si="1975"/>
        <v/>
      </c>
      <c r="BX411" s="37"/>
      <c r="BY411" s="57"/>
      <c r="BZ411" s="52" t="str">
        <f>IF($A375="","",$A375)</f>
        <v/>
      </c>
      <c r="CA411" s="43"/>
      <c r="CB411" s="43" t="str">
        <f t="shared" si="1976"/>
        <v/>
      </c>
      <c r="CC411" s="43"/>
      <c r="CD411" s="87" t="str">
        <f t="shared" si="1977"/>
        <v/>
      </c>
      <c r="CE411" s="43"/>
      <c r="CF411" s="43" t="str">
        <f t="shared" si="1978"/>
        <v/>
      </c>
      <c r="CG411" s="43"/>
      <c r="CH411" s="44" t="str">
        <f t="shared" si="1923"/>
        <v/>
      </c>
      <c r="CI411" s="48" t="str">
        <f t="shared" si="1940"/>
        <v/>
      </c>
      <c r="CJ411" s="45" t="str">
        <f t="shared" si="1979"/>
        <v/>
      </c>
      <c r="CK411" s="89" t="str">
        <f t="shared" si="1980"/>
        <v/>
      </c>
      <c r="CL411" s="37"/>
      <c r="CM411" s="29"/>
      <c r="CN411" s="52" t="str">
        <f>IF($A375="","",$A375)</f>
        <v/>
      </c>
      <c r="CO411" s="43"/>
      <c r="CP411" s="43" t="str">
        <f t="shared" si="1981"/>
        <v/>
      </c>
      <c r="CQ411" s="43"/>
      <c r="CR411" s="87" t="str">
        <f t="shared" si="1982"/>
        <v/>
      </c>
      <c r="CS411" s="43"/>
      <c r="CT411" s="43" t="str">
        <f t="shared" si="1983"/>
        <v/>
      </c>
      <c r="CU411" s="43"/>
      <c r="CV411" s="44" t="str">
        <f t="shared" si="1941"/>
        <v/>
      </c>
      <c r="CW411" s="48" t="str">
        <f t="shared" si="1942"/>
        <v/>
      </c>
      <c r="CX411" s="45" t="str">
        <f t="shared" si="1984"/>
        <v/>
      </c>
      <c r="CY411" s="89" t="str">
        <f t="shared" si="1985"/>
        <v/>
      </c>
      <c r="CZ411" s="37"/>
      <c r="DA411" s="29"/>
      <c r="DB411" s="47"/>
      <c r="DC411" s="67"/>
      <c r="DD411" s="45"/>
      <c r="DE411" s="45"/>
      <c r="DF411" s="45"/>
      <c r="DG411" s="45"/>
      <c r="DH411" s="45"/>
      <c r="DI411" s="45"/>
      <c r="DJ411" s="45"/>
      <c r="DK411" s="45"/>
      <c r="DL411" s="45"/>
      <c r="DM411" s="46"/>
      <c r="DN411" s="37"/>
      <c r="DO411" s="29"/>
      <c r="DP411" s="47"/>
      <c r="DQ411" s="45"/>
      <c r="DR411" s="45" t="str">
        <f t="shared" si="1945"/>
        <v/>
      </c>
      <c r="DS411" s="45"/>
      <c r="DT411" s="45" t="str">
        <f t="shared" si="1946"/>
        <v/>
      </c>
      <c r="DU411" s="45"/>
      <c r="DV411" s="45" t="str">
        <f t="shared" si="1947"/>
        <v/>
      </c>
      <c r="DW411" s="45"/>
      <c r="DX411" s="45"/>
      <c r="DY411" s="45"/>
      <c r="DZ411" s="45" t="str">
        <f t="shared" si="1901"/>
        <v/>
      </c>
      <c r="EA411" s="46" t="str">
        <f t="shared" si="1902"/>
        <v/>
      </c>
      <c r="EB411" s="37"/>
      <c r="ED411" s="47"/>
      <c r="EE411" s="67"/>
      <c r="EF411" s="45"/>
      <c r="EG411" s="45"/>
      <c r="EH411" s="45"/>
      <c r="EI411" s="45"/>
      <c r="EJ411" s="45"/>
      <c r="EK411" s="45"/>
      <c r="EL411" s="45"/>
      <c r="EM411" s="45"/>
      <c r="EN411" s="45"/>
      <c r="EO411" s="46"/>
      <c r="EP411" s="37"/>
      <c r="ER411" s="47"/>
      <c r="ES411" s="67"/>
      <c r="ET411" s="45"/>
      <c r="EU411" s="45"/>
      <c r="EV411" s="45"/>
      <c r="EW411" s="45"/>
      <c r="EX411" s="45"/>
      <c r="EY411" s="45"/>
      <c r="EZ411" s="45"/>
      <c r="FA411" s="45"/>
      <c r="FB411" s="45"/>
      <c r="FC411" s="46"/>
      <c r="FD411" s="37"/>
      <c r="FF411" s="47"/>
      <c r="FG411" s="67"/>
      <c r="FH411" s="45"/>
      <c r="FI411" s="45"/>
      <c r="FJ411" s="45"/>
      <c r="FK411" s="45"/>
      <c r="FL411" s="45"/>
      <c r="FM411" s="45"/>
      <c r="FN411" s="45"/>
      <c r="FO411" s="45"/>
      <c r="FP411" s="45"/>
      <c r="FQ411" s="46"/>
      <c r="FR411" s="37"/>
      <c r="FS411" s="29"/>
      <c r="FT411" s="47"/>
      <c r="FU411" s="67"/>
      <c r="FV411" s="45"/>
      <c r="FW411" s="45"/>
      <c r="FX411" s="45"/>
      <c r="FY411" s="45"/>
      <c r="FZ411" s="45"/>
      <c r="GA411" s="45"/>
      <c r="GB411" s="45"/>
      <c r="GC411" s="45"/>
      <c r="GD411" s="45"/>
      <c r="GE411" s="46"/>
      <c r="GF411" s="37"/>
      <c r="GH411" s="47"/>
      <c r="GI411" s="67"/>
      <c r="GJ411" s="45"/>
      <c r="GK411" s="45"/>
      <c r="GL411" s="45"/>
      <c r="GM411" s="45"/>
      <c r="GN411" s="45"/>
      <c r="GO411" s="45"/>
      <c r="GP411" s="45"/>
      <c r="GQ411" s="45"/>
      <c r="GR411" s="45"/>
      <c r="GS411" s="46"/>
      <c r="GT411" s="37"/>
      <c r="GU411" s="61"/>
      <c r="GV411" s="52"/>
      <c r="GW411" s="62"/>
      <c r="GX411" s="43"/>
      <c r="GY411" s="43"/>
      <c r="GZ411" s="43"/>
      <c r="HA411" s="87"/>
      <c r="HB411" s="43"/>
      <c r="HC411" s="43"/>
      <c r="HD411" s="43"/>
      <c r="HE411" s="44"/>
      <c r="HF411" s="48"/>
      <c r="HG411" s="45"/>
      <c r="HH411" s="89"/>
      <c r="HI411" s="37"/>
      <c r="HK411" s="52"/>
      <c r="HL411" s="43"/>
      <c r="HM411" s="43"/>
      <c r="HN411" s="43"/>
      <c r="HO411" s="87"/>
      <c r="HP411" s="43"/>
      <c r="HQ411" s="43"/>
      <c r="HR411" s="43"/>
      <c r="HS411" s="44"/>
      <c r="HT411" s="48"/>
      <c r="HU411" s="45"/>
      <c r="HV411" s="89"/>
      <c r="HW411" s="37"/>
      <c r="HX411" s="360"/>
      <c r="HY411" s="52" t="str">
        <f>IF($A375="","",$A375)</f>
        <v/>
      </c>
      <c r="HZ411" s="43"/>
      <c r="IA411" s="43" t="str">
        <f t="shared" si="1995"/>
        <v/>
      </c>
      <c r="IB411" s="43"/>
      <c r="IC411" s="87" t="str">
        <f t="shared" si="1996"/>
        <v/>
      </c>
      <c r="ID411" s="43"/>
      <c r="IE411" s="43" t="str">
        <f t="shared" si="1997"/>
        <v/>
      </c>
      <c r="IF411" s="43"/>
      <c r="IG411" s="44" t="str">
        <f t="shared" si="1925"/>
        <v/>
      </c>
      <c r="IH411" s="48" t="str">
        <f t="shared" si="1958"/>
        <v/>
      </c>
      <c r="II411" s="45" t="str">
        <f t="shared" si="1998"/>
        <v/>
      </c>
      <c r="IJ411" s="89" t="str">
        <f t="shared" si="1999"/>
        <v/>
      </c>
      <c r="IK411" s="37"/>
      <c r="IL411" s="29"/>
      <c r="IM411" s="52" t="str">
        <f>IF($A375="","",$A375)</f>
        <v/>
      </c>
      <c r="IN411" s="43"/>
      <c r="IO411" s="43" t="str">
        <f t="shared" si="2000"/>
        <v/>
      </c>
      <c r="IP411" s="43"/>
      <c r="IQ411" s="87" t="str">
        <f t="shared" si="2001"/>
        <v/>
      </c>
      <c r="IR411" s="43"/>
      <c r="IS411" s="43" t="str">
        <f t="shared" si="2002"/>
        <v/>
      </c>
      <c r="IT411" s="43"/>
      <c r="IU411" s="44" t="str">
        <f t="shared" si="1926"/>
        <v/>
      </c>
      <c r="IV411" s="48" t="str">
        <f t="shared" si="1970"/>
        <v/>
      </c>
      <c r="IW411" s="45" t="str">
        <f t="shared" si="2003"/>
        <v/>
      </c>
      <c r="IX411" s="89" t="str">
        <f t="shared" si="2004"/>
        <v/>
      </c>
      <c r="IY411" s="37"/>
      <c r="IZ411" s="61"/>
      <c r="JA411" s="52" t="str">
        <f>IF($A375="","",$A375)</f>
        <v/>
      </c>
      <c r="JB411" s="43"/>
      <c r="JC411" s="43" t="str">
        <f t="shared" si="2005"/>
        <v/>
      </c>
      <c r="JD411" s="43"/>
      <c r="JE411" s="87" t="str">
        <f t="shared" si="2006"/>
        <v/>
      </c>
      <c r="JF411" s="43"/>
      <c r="JG411" s="43" t="str">
        <f t="shared" si="2007"/>
        <v/>
      </c>
      <c r="JH411" s="43"/>
      <c r="JI411" s="44" t="str">
        <f t="shared" si="1927"/>
        <v/>
      </c>
      <c r="JJ411" s="48" t="str">
        <f t="shared" si="1959"/>
        <v/>
      </c>
      <c r="JK411" s="45" t="str">
        <f t="shared" si="2008"/>
        <v/>
      </c>
      <c r="JL411" s="89" t="str">
        <f t="shared" si="2009"/>
        <v/>
      </c>
      <c r="JM411" s="37"/>
      <c r="JN411" s="29"/>
      <c r="JO411" s="52" t="str">
        <f>IF($A375="","",$A375)</f>
        <v/>
      </c>
      <c r="JP411" s="43"/>
      <c r="JQ411" s="43" t="str">
        <f t="shared" si="2010"/>
        <v/>
      </c>
      <c r="JR411" s="43"/>
      <c r="JS411" s="87" t="str">
        <f t="shared" si="2011"/>
        <v/>
      </c>
      <c r="JT411" s="43"/>
      <c r="JU411" s="43" t="str">
        <f t="shared" si="2012"/>
        <v/>
      </c>
      <c r="JV411" s="43"/>
      <c r="JW411" s="44" t="str">
        <f t="shared" si="1928"/>
        <v/>
      </c>
      <c r="JX411" s="48" t="str">
        <f t="shared" si="1960"/>
        <v/>
      </c>
      <c r="JY411" s="45" t="str">
        <f t="shared" si="2013"/>
        <v/>
      </c>
      <c r="JZ411" s="89" t="str">
        <f t="shared" si="2014"/>
        <v/>
      </c>
      <c r="KA411" s="37"/>
      <c r="KB411" s="51"/>
      <c r="KC411" s="52" t="str">
        <f>IF($A375="","",$A375)</f>
        <v/>
      </c>
      <c r="KD411" s="43"/>
      <c r="KE411" s="43" t="str">
        <f>IF(KD411="","",KD411-KD407)</f>
        <v/>
      </c>
      <c r="KF411" s="43"/>
      <c r="KG411" s="87" t="str">
        <f>IF(KF411="","",KF411-KF407)</f>
        <v/>
      </c>
      <c r="KH411" s="43"/>
      <c r="KI411" s="43" t="str">
        <f>IF(KH411="","",KH407+KJ407-KH411)</f>
        <v/>
      </c>
      <c r="KJ411" s="43"/>
      <c r="KK411" s="44" t="str">
        <f>IF(KD411="","",KK407)</f>
        <v/>
      </c>
      <c r="KL411" s="48" t="str">
        <f>IF(KE411="","",KL407)</f>
        <v/>
      </c>
      <c r="KM411" s="45" t="str">
        <f>IF(KH411="","",KI411*KL411)</f>
        <v/>
      </c>
      <c r="KN411" s="89" t="str">
        <f>IF(KI411="","",KM411/(KE411*100))</f>
        <v/>
      </c>
      <c r="KO411" s="37"/>
      <c r="KP411" s="29"/>
      <c r="KQ411" s="52" t="str">
        <f>IF($A375="","",$A375)</f>
        <v/>
      </c>
      <c r="KR411" s="43"/>
      <c r="KS411" s="43" t="str">
        <f>IF(KR411="","",KR411-KR407)</f>
        <v/>
      </c>
      <c r="KT411" s="43"/>
      <c r="KU411" s="87" t="str">
        <f>IF(KT411="","",KT411-KT407)</f>
        <v/>
      </c>
      <c r="KV411" s="43"/>
      <c r="KW411" s="43" t="str">
        <f>IF(KV411="","",KV407+KX407-KV411)</f>
        <v/>
      </c>
      <c r="KX411" s="43"/>
      <c r="KY411" s="44" t="str">
        <f>IF(KR411="","",KY407)</f>
        <v/>
      </c>
      <c r="KZ411" s="48" t="str">
        <f>IF(KS411="","",KZ407)</f>
        <v/>
      </c>
      <c r="LA411" s="45" t="str">
        <f>IF(KV411="","",KW411*KZ411)</f>
        <v/>
      </c>
      <c r="LB411" s="89" t="str">
        <f>IF(KW411="","",LA411/(KS411*100))</f>
        <v/>
      </c>
      <c r="LC411" s="37"/>
      <c r="LD411" s="29"/>
      <c r="LE411" s="101"/>
      <c r="LF411" s="87"/>
      <c r="LG411" s="87"/>
      <c r="LH411" s="87"/>
      <c r="LI411" s="87"/>
      <c r="LJ411" s="87"/>
      <c r="LK411" s="87" t="str">
        <f>IF(LJ411="","",#REF!+#REF!-LJ411)</f>
        <v/>
      </c>
      <c r="LL411" s="87"/>
      <c r="LM411" s="102"/>
      <c r="LN411" s="103"/>
      <c r="LO411" s="87"/>
      <c r="LP411" s="89"/>
      <c r="LQ411" s="37"/>
      <c r="LR411" s="29"/>
      <c r="LS411" s="47"/>
      <c r="LT411" s="67"/>
      <c r="LU411" s="45"/>
      <c r="LV411" s="45"/>
      <c r="LW411" s="45"/>
      <c r="LX411" s="45"/>
      <c r="LY411" s="45"/>
      <c r="LZ411" s="45"/>
      <c r="MA411" s="45"/>
      <c r="MB411" s="45"/>
      <c r="MC411" s="45"/>
      <c r="MD411" s="46"/>
      <c r="ME411" s="37"/>
      <c r="MF411" s="29"/>
      <c r="MG411" s="47"/>
      <c r="MH411" s="67"/>
      <c r="MI411" s="45"/>
      <c r="MJ411" s="45"/>
      <c r="MK411" s="45"/>
      <c r="ML411" s="45"/>
      <c r="MM411" s="45"/>
      <c r="MN411" s="45"/>
      <c r="MO411" s="45"/>
      <c r="MP411" s="45"/>
      <c r="MQ411" s="45"/>
      <c r="MR411" s="46"/>
      <c r="MS411" s="37"/>
      <c r="MT411" s="29"/>
      <c r="MU411" s="47"/>
      <c r="MV411" s="67"/>
      <c r="MW411" s="45"/>
      <c r="MX411" s="45"/>
      <c r="MY411" s="45"/>
      <c r="MZ411" s="45"/>
      <c r="NA411" s="45"/>
      <c r="NB411" s="45"/>
      <c r="NC411" s="45"/>
      <c r="ND411" s="45"/>
      <c r="NE411" s="45"/>
      <c r="NF411" s="46"/>
      <c r="NG411" s="37"/>
      <c r="NH411" s="29"/>
      <c r="NI411" s="47"/>
      <c r="NJ411" s="67"/>
      <c r="NK411" s="45"/>
      <c r="NL411" s="45"/>
      <c r="NM411" s="45"/>
      <c r="NN411" s="45"/>
      <c r="NO411" s="45"/>
      <c r="NP411" s="45"/>
      <c r="NQ411" s="45"/>
      <c r="NR411" s="45"/>
      <c r="NS411" s="45"/>
      <c r="NT411" s="46"/>
      <c r="NU411" s="37"/>
    </row>
    <row r="412" spans="1:385" x14ac:dyDescent="0.25">
      <c r="A412" s="38"/>
      <c r="B412" s="39"/>
      <c r="C412" s="40"/>
      <c r="D412" s="40"/>
      <c r="E412" s="41"/>
      <c r="F412" s="41"/>
      <c r="G412" s="40"/>
      <c r="H412" s="42"/>
      <c r="I412" s="45"/>
      <c r="J412" s="45" t="str">
        <f t="shared" si="1929"/>
        <v/>
      </c>
      <c r="K412" s="45"/>
      <c r="L412" s="45"/>
      <c r="M412" s="45"/>
      <c r="N412" s="45" t="str">
        <f t="shared" si="1930"/>
        <v/>
      </c>
      <c r="O412" s="45"/>
      <c r="P412" s="45"/>
      <c r="Q412" s="45"/>
      <c r="R412" s="45" t="str">
        <f t="shared" si="1891"/>
        <v/>
      </c>
      <c r="S412" s="46" t="str">
        <f t="shared" si="1892"/>
        <v/>
      </c>
      <c r="T412" s="37"/>
      <c r="U412" s="29"/>
      <c r="V412" s="47"/>
      <c r="W412" s="67"/>
      <c r="X412" s="45" t="str">
        <f>IF(W412="","",W412-#REF!)</f>
        <v/>
      </c>
      <c r="Y412" s="45"/>
      <c r="Z412" s="45"/>
      <c r="AA412" s="45"/>
      <c r="AB412" s="45" t="str">
        <f>IF(AA412="","",#REF!+#REF!-AA412)</f>
        <v/>
      </c>
      <c r="AC412" s="45"/>
      <c r="AD412" s="45"/>
      <c r="AE412" s="45"/>
      <c r="AF412" s="45" t="str">
        <f>IF(AE412="","",AB412*AE412)</f>
        <v/>
      </c>
      <c r="AG412" s="46" t="str">
        <f>IF(AF412="","",AF412/(X412*100))</f>
        <v/>
      </c>
      <c r="AH412" s="37"/>
      <c r="AI412" s="29"/>
      <c r="AJ412" s="47"/>
      <c r="AK412" s="45"/>
      <c r="AL412" s="45" t="str">
        <f t="shared" si="1933"/>
        <v/>
      </c>
      <c r="AM412" s="45"/>
      <c r="AN412" s="45" t="str">
        <f t="shared" si="1934"/>
        <v/>
      </c>
      <c r="AO412" s="45"/>
      <c r="AP412" s="45" t="str">
        <f t="shared" si="1935"/>
        <v/>
      </c>
      <c r="AQ412" s="45"/>
      <c r="AR412" s="45"/>
      <c r="AS412" s="45"/>
      <c r="AT412" s="45" t="str">
        <f t="shared" si="1895"/>
        <v/>
      </c>
      <c r="AU412" s="46" t="str">
        <f t="shared" si="1896"/>
        <v/>
      </c>
      <c r="AV412" s="37"/>
      <c r="AW412" s="29"/>
      <c r="AX412" s="47"/>
      <c r="AY412" s="45"/>
      <c r="AZ412" s="45" t="str">
        <f t="shared" si="1936"/>
        <v/>
      </c>
      <c r="BA412" s="45"/>
      <c r="BB412" s="45" t="str">
        <f t="shared" si="1937"/>
        <v/>
      </c>
      <c r="BC412" s="45"/>
      <c r="BD412" s="45" t="str">
        <f t="shared" si="1938"/>
        <v/>
      </c>
      <c r="BE412" s="45"/>
      <c r="BF412" s="45"/>
      <c r="BG412" s="45"/>
      <c r="BH412" s="45" t="str">
        <f t="shared" si="1897"/>
        <v/>
      </c>
      <c r="BI412" s="46" t="str">
        <f t="shared" si="1898"/>
        <v/>
      </c>
      <c r="BJ412" s="37"/>
      <c r="BK412" s="29"/>
      <c r="BL412" s="47"/>
      <c r="BM412" s="45"/>
      <c r="BN412" s="45" t="str">
        <f t="shared" si="1971"/>
        <v/>
      </c>
      <c r="BO412" s="45"/>
      <c r="BP412" s="45" t="str">
        <f t="shared" si="1972"/>
        <v/>
      </c>
      <c r="BQ412" s="45"/>
      <c r="BR412" s="45" t="str">
        <f t="shared" si="1973"/>
        <v/>
      </c>
      <c r="BS412" s="45"/>
      <c r="BT412" s="63" t="str">
        <f t="shared" si="1922"/>
        <v/>
      </c>
      <c r="BU412" s="67" t="str">
        <f t="shared" si="1939"/>
        <v/>
      </c>
      <c r="BV412" s="43" t="str">
        <f t="shared" si="1974"/>
        <v/>
      </c>
      <c r="BW412" s="46" t="str">
        <f t="shared" si="1975"/>
        <v/>
      </c>
      <c r="BX412" s="37"/>
      <c r="BY412" s="57"/>
      <c r="BZ412" s="47"/>
      <c r="CA412" s="45"/>
      <c r="CB412" s="45" t="str">
        <f t="shared" si="1976"/>
        <v/>
      </c>
      <c r="CC412" s="45"/>
      <c r="CD412" s="45" t="str">
        <f t="shared" si="1977"/>
        <v/>
      </c>
      <c r="CE412" s="45"/>
      <c r="CF412" s="45" t="str">
        <f t="shared" si="1978"/>
        <v/>
      </c>
      <c r="CG412" s="45"/>
      <c r="CH412" s="63" t="str">
        <f t="shared" si="1923"/>
        <v/>
      </c>
      <c r="CI412" s="67" t="str">
        <f t="shared" si="1940"/>
        <v/>
      </c>
      <c r="CJ412" s="43" t="str">
        <f t="shared" si="1979"/>
        <v/>
      </c>
      <c r="CK412" s="46" t="str">
        <f t="shared" si="1980"/>
        <v/>
      </c>
      <c r="CL412" s="37"/>
      <c r="CM412" s="29"/>
      <c r="CN412" s="47"/>
      <c r="CO412" s="45"/>
      <c r="CP412" s="45" t="str">
        <f t="shared" si="1981"/>
        <v/>
      </c>
      <c r="CQ412" s="45"/>
      <c r="CR412" s="45" t="str">
        <f t="shared" si="1982"/>
        <v/>
      </c>
      <c r="CS412" s="45"/>
      <c r="CT412" s="45" t="str">
        <f t="shared" si="1983"/>
        <v/>
      </c>
      <c r="CU412" s="45"/>
      <c r="CV412" s="63" t="str">
        <f t="shared" si="1941"/>
        <v/>
      </c>
      <c r="CW412" s="67" t="str">
        <f t="shared" si="1942"/>
        <v/>
      </c>
      <c r="CX412" s="43" t="str">
        <f t="shared" si="1984"/>
        <v/>
      </c>
      <c r="CY412" s="46" t="str">
        <f t="shared" si="1985"/>
        <v/>
      </c>
      <c r="CZ412" s="37"/>
      <c r="DA412" s="29"/>
      <c r="DB412" s="47"/>
      <c r="DC412" s="67"/>
      <c r="DD412" s="45" t="str">
        <f>IF(DC412="","",DC412-#REF!)</f>
        <v/>
      </c>
      <c r="DE412" s="45"/>
      <c r="DF412" s="45"/>
      <c r="DG412" s="45"/>
      <c r="DH412" s="45" t="str">
        <f>IF(DG412="","",#REF!+#REF!-DG412)</f>
        <v/>
      </c>
      <c r="DI412" s="45"/>
      <c r="DJ412" s="45"/>
      <c r="DK412" s="45"/>
      <c r="DL412" s="45" t="str">
        <f>IF(DK412="","",DH412*DK412)</f>
        <v/>
      </c>
      <c r="DM412" s="46" t="str">
        <f>IF(DL412="","",DL412/(DD412*100))</f>
        <v/>
      </c>
      <c r="DN412" s="37"/>
      <c r="DO412" s="29"/>
      <c r="DP412" s="47"/>
      <c r="DQ412" s="45"/>
      <c r="DR412" s="45" t="str">
        <f t="shared" si="1945"/>
        <v/>
      </c>
      <c r="DS412" s="45"/>
      <c r="DT412" s="45" t="str">
        <f t="shared" si="1946"/>
        <v/>
      </c>
      <c r="DU412" s="45"/>
      <c r="DV412" s="45" t="str">
        <f t="shared" si="1947"/>
        <v/>
      </c>
      <c r="DW412" s="45"/>
      <c r="DX412" s="45"/>
      <c r="DY412" s="45"/>
      <c r="DZ412" s="45" t="str">
        <f t="shared" si="1901"/>
        <v/>
      </c>
      <c r="EA412" s="46" t="str">
        <f t="shared" si="1902"/>
        <v/>
      </c>
      <c r="EB412" s="37"/>
      <c r="ED412" s="47"/>
      <c r="EE412" s="67"/>
      <c r="EF412" s="45" t="str">
        <f>IF(EE412="","",EE412-#REF!)</f>
        <v/>
      </c>
      <c r="EG412" s="45"/>
      <c r="EH412" s="45"/>
      <c r="EI412" s="45"/>
      <c r="EJ412" s="45" t="str">
        <f>IF(EI412="","",#REF!+#REF!-EI412)</f>
        <v/>
      </c>
      <c r="EK412" s="45"/>
      <c r="EL412" s="45"/>
      <c r="EM412" s="45"/>
      <c r="EN412" s="45" t="str">
        <f>IF(EM412="","",EJ412*EM412)</f>
        <v/>
      </c>
      <c r="EO412" s="46" t="str">
        <f>IF(EN412="","",EN412/(EF412*100))</f>
        <v/>
      </c>
      <c r="EP412" s="37"/>
      <c r="ER412" s="47"/>
      <c r="ES412" s="67"/>
      <c r="ET412" s="45" t="str">
        <f>IF(ES412="","",ES412-#REF!)</f>
        <v/>
      </c>
      <c r="EU412" s="45"/>
      <c r="EV412" s="45"/>
      <c r="EW412" s="45"/>
      <c r="EX412" s="45" t="str">
        <f>IF(EW412="","",#REF!+#REF!-EW412)</f>
        <v/>
      </c>
      <c r="EY412" s="45"/>
      <c r="EZ412" s="45"/>
      <c r="FA412" s="45"/>
      <c r="FB412" s="45" t="str">
        <f>IF(FA412="","",EX412*FA412)</f>
        <v/>
      </c>
      <c r="FC412" s="46" t="str">
        <f>IF(FB412="","",FB412/(ET412*100))</f>
        <v/>
      </c>
      <c r="FD412" s="37"/>
      <c r="FF412" s="47"/>
      <c r="FG412" s="67"/>
      <c r="FH412" s="45" t="str">
        <f>IF(FG412="","",FG412-#REF!)</f>
        <v/>
      </c>
      <c r="FI412" s="45"/>
      <c r="FJ412" s="45"/>
      <c r="FK412" s="45"/>
      <c r="FL412" s="45" t="str">
        <f>IF(FK412="","",#REF!+#REF!-FK412)</f>
        <v/>
      </c>
      <c r="FM412" s="45"/>
      <c r="FN412" s="45"/>
      <c r="FO412" s="45"/>
      <c r="FP412" s="45" t="str">
        <f>IF(FO412="","",FL412*FO412)</f>
        <v/>
      </c>
      <c r="FQ412" s="46" t="str">
        <f>IF(FP412="","",FP412/(FH412*100))</f>
        <v/>
      </c>
      <c r="FR412" s="37"/>
      <c r="FS412" s="29"/>
      <c r="FT412" s="47"/>
      <c r="FU412" s="67"/>
      <c r="FV412" s="45" t="str">
        <f>IF(FU412="","",FU412-#REF!)</f>
        <v/>
      </c>
      <c r="FW412" s="45"/>
      <c r="FX412" s="45"/>
      <c r="FY412" s="45"/>
      <c r="FZ412" s="45" t="str">
        <f>IF(FY412="","",#REF!+#REF!-FY412)</f>
        <v/>
      </c>
      <c r="GA412" s="45"/>
      <c r="GB412" s="45"/>
      <c r="GC412" s="45"/>
      <c r="GD412" s="45" t="str">
        <f>IF(GC412="","",FZ412*GC412)</f>
        <v/>
      </c>
      <c r="GE412" s="46" t="str">
        <f>IF(GD412="","",GD412/(FV412*100))</f>
        <v/>
      </c>
      <c r="GF412" s="37"/>
      <c r="GH412" s="47"/>
      <c r="GI412" s="67"/>
      <c r="GJ412" s="45" t="str">
        <f>IF(GI412="","",GI412-#REF!)</f>
        <v/>
      </c>
      <c r="GK412" s="45"/>
      <c r="GL412" s="45"/>
      <c r="GM412" s="45"/>
      <c r="GN412" s="45" t="str">
        <f>IF(GM412="","",#REF!+#REF!-GM412)</f>
        <v/>
      </c>
      <c r="GO412" s="45"/>
      <c r="GP412" s="45"/>
      <c r="GQ412" s="45"/>
      <c r="GR412" s="45" t="str">
        <f>IF(GQ412="","",GN412*GQ412)</f>
        <v/>
      </c>
      <c r="GS412" s="46" t="str">
        <f>IF(GR412="","",GR412/(GJ412*100))</f>
        <v/>
      </c>
      <c r="GT412" s="37"/>
      <c r="GU412" s="61"/>
      <c r="GV412" s="47"/>
      <c r="GW412" s="30"/>
      <c r="GX412" s="45"/>
      <c r="GY412" s="45" t="str">
        <f t="shared" si="1986"/>
        <v/>
      </c>
      <c r="GZ412" s="45"/>
      <c r="HA412" s="45" t="str">
        <f t="shared" si="1987"/>
        <v/>
      </c>
      <c r="HB412" s="45"/>
      <c r="HC412" s="45" t="str">
        <f t="shared" si="1988"/>
        <v/>
      </c>
      <c r="HD412" s="45"/>
      <c r="HE412" s="63" t="str">
        <f>IF(GX411="","",HE408)</f>
        <v/>
      </c>
      <c r="HF412" s="67" t="str">
        <f>IF(GX411="","",HF408)</f>
        <v/>
      </c>
      <c r="HG412" s="43" t="str">
        <f t="shared" si="1989"/>
        <v/>
      </c>
      <c r="HH412" s="46" t="str">
        <f t="shared" ref="HH412:HH418" si="2015">IF(HC412="","",HG412/(GY412*100))</f>
        <v/>
      </c>
      <c r="HI412" s="37"/>
      <c r="HK412" s="47"/>
      <c r="HL412" s="45"/>
      <c r="HM412" s="45" t="str">
        <f t="shared" si="1990"/>
        <v/>
      </c>
      <c r="HN412" s="45"/>
      <c r="HO412" s="45" t="str">
        <f t="shared" si="1991"/>
        <v/>
      </c>
      <c r="HP412" s="45"/>
      <c r="HQ412" s="45" t="str">
        <f t="shared" si="1992"/>
        <v/>
      </c>
      <c r="HR412" s="45"/>
      <c r="HS412" s="63" t="str">
        <f t="shared" si="1924"/>
        <v/>
      </c>
      <c r="HT412" s="67" t="str">
        <f t="shared" si="1969"/>
        <v/>
      </c>
      <c r="HU412" s="43" t="str">
        <f t="shared" si="1993"/>
        <v/>
      </c>
      <c r="HV412" s="46" t="str">
        <f t="shared" si="1994"/>
        <v/>
      </c>
      <c r="HW412" s="37"/>
      <c r="HX412" s="360"/>
      <c r="HY412" s="47"/>
      <c r="HZ412" s="45"/>
      <c r="IA412" s="45" t="str">
        <f t="shared" si="1995"/>
        <v/>
      </c>
      <c r="IB412" s="45"/>
      <c r="IC412" s="45" t="str">
        <f t="shared" si="1996"/>
        <v/>
      </c>
      <c r="ID412" s="45"/>
      <c r="IE412" s="45" t="str">
        <f t="shared" si="1997"/>
        <v/>
      </c>
      <c r="IF412" s="45"/>
      <c r="IG412" s="63" t="str">
        <f t="shared" si="1925"/>
        <v/>
      </c>
      <c r="IH412" s="67" t="str">
        <f t="shared" si="1958"/>
        <v/>
      </c>
      <c r="II412" s="43" t="str">
        <f t="shared" si="1998"/>
        <v/>
      </c>
      <c r="IJ412" s="46" t="str">
        <f t="shared" si="1999"/>
        <v/>
      </c>
      <c r="IK412" s="37"/>
      <c r="IL412" s="29"/>
      <c r="IM412" s="47"/>
      <c r="IN412" s="45"/>
      <c r="IO412" s="45" t="str">
        <f t="shared" si="2000"/>
        <v/>
      </c>
      <c r="IP412" s="45"/>
      <c r="IQ412" s="45" t="str">
        <f t="shared" si="2001"/>
        <v/>
      </c>
      <c r="IR412" s="45"/>
      <c r="IS412" s="45" t="str">
        <f t="shared" si="2002"/>
        <v/>
      </c>
      <c r="IT412" s="45"/>
      <c r="IU412" s="63" t="str">
        <f t="shared" si="1926"/>
        <v/>
      </c>
      <c r="IV412" s="67" t="str">
        <f t="shared" si="1970"/>
        <v/>
      </c>
      <c r="IW412" s="43" t="str">
        <f t="shared" si="2003"/>
        <v/>
      </c>
      <c r="IX412" s="46" t="str">
        <f t="shared" si="2004"/>
        <v/>
      </c>
      <c r="IY412" s="37"/>
      <c r="IZ412" s="61"/>
      <c r="JA412" s="47"/>
      <c r="JB412" s="45"/>
      <c r="JC412" s="45" t="str">
        <f t="shared" si="2005"/>
        <v/>
      </c>
      <c r="JD412" s="45"/>
      <c r="JE412" s="45" t="str">
        <f t="shared" si="2006"/>
        <v/>
      </c>
      <c r="JF412" s="45"/>
      <c r="JG412" s="45" t="str">
        <f t="shared" si="2007"/>
        <v/>
      </c>
      <c r="JH412" s="45"/>
      <c r="JI412" s="63" t="str">
        <f t="shared" si="1927"/>
        <v/>
      </c>
      <c r="JJ412" s="67" t="str">
        <f t="shared" si="1959"/>
        <v/>
      </c>
      <c r="JK412" s="43" t="str">
        <f t="shared" si="2008"/>
        <v/>
      </c>
      <c r="JL412" s="46" t="str">
        <f t="shared" si="2009"/>
        <v/>
      </c>
      <c r="JM412" s="37"/>
      <c r="JN412" s="29"/>
      <c r="JO412" s="47"/>
      <c r="JP412" s="45"/>
      <c r="JQ412" s="45" t="str">
        <f t="shared" si="2010"/>
        <v/>
      </c>
      <c r="JR412" s="45"/>
      <c r="JS412" s="45" t="str">
        <f t="shared" si="2011"/>
        <v/>
      </c>
      <c r="JT412" s="45"/>
      <c r="JU412" s="45" t="str">
        <f t="shared" si="2012"/>
        <v/>
      </c>
      <c r="JV412" s="45"/>
      <c r="JW412" s="63" t="str">
        <f t="shared" si="1928"/>
        <v/>
      </c>
      <c r="JX412" s="67" t="str">
        <f t="shared" si="1960"/>
        <v/>
      </c>
      <c r="JY412" s="43" t="str">
        <f t="shared" si="2013"/>
        <v/>
      </c>
      <c r="JZ412" s="46" t="str">
        <f t="shared" si="2014"/>
        <v/>
      </c>
      <c r="KA412" s="37"/>
      <c r="KB412" s="51"/>
      <c r="KC412" s="47"/>
      <c r="KD412" s="45"/>
      <c r="KE412" s="45" t="str">
        <f>IF(KD412="","",KD412-KD408)</f>
        <v/>
      </c>
      <c r="KF412" s="45"/>
      <c r="KG412" s="45" t="str">
        <f>IF(KF412="","",KF412-KF408)</f>
        <v/>
      </c>
      <c r="KH412" s="45"/>
      <c r="KI412" s="45" t="str">
        <f>IF(KH412="","",KH408+KJ408-KH412)</f>
        <v/>
      </c>
      <c r="KJ412" s="45"/>
      <c r="KK412" s="63" t="str">
        <f>IF(KD412="","",KK408)</f>
        <v/>
      </c>
      <c r="KL412" s="67" t="str">
        <f>IF(KE412="","",KL408)</f>
        <v/>
      </c>
      <c r="KM412" s="43" t="str">
        <f>IF(KH412="","",KI412*KL412)</f>
        <v/>
      </c>
      <c r="KN412" s="46" t="str">
        <f>IF(KI412="","",KM412/(KE412*100))</f>
        <v/>
      </c>
      <c r="KO412" s="37"/>
      <c r="KP412" s="29"/>
      <c r="KQ412" s="47"/>
      <c r="KR412" s="45"/>
      <c r="KS412" s="45" t="str">
        <f>IF(KR412="","",KR412-KR408)</f>
        <v/>
      </c>
      <c r="KT412" s="45"/>
      <c r="KU412" s="45" t="str">
        <f>IF(KT412="","",KT412-KT408)</f>
        <v/>
      </c>
      <c r="KV412" s="45"/>
      <c r="KW412" s="45" t="str">
        <f>IF(KV412="","",KV408+KX408-KV412)</f>
        <v/>
      </c>
      <c r="KX412" s="45"/>
      <c r="KY412" s="63" t="str">
        <f>IF(KR412="","",KY408)</f>
        <v/>
      </c>
      <c r="KZ412" s="67" t="str">
        <f>IF(KS412="","",KZ408)</f>
        <v/>
      </c>
      <c r="LA412" s="43" t="str">
        <f>IF(KV412="","",KW412*KZ412)</f>
        <v/>
      </c>
      <c r="LB412" s="46" t="str">
        <f>IF(KW412="","",LA412/(KS412*100))</f>
        <v/>
      </c>
      <c r="LC412" s="37"/>
      <c r="LD412" s="29"/>
      <c r="LE412" s="47"/>
      <c r="LF412" s="45"/>
      <c r="LG412" s="45"/>
      <c r="LH412" s="45"/>
      <c r="LI412" s="45"/>
      <c r="LJ412" s="45"/>
      <c r="LK412" s="45" t="str">
        <f>IF(LJ412="","",#REF!+#REF!-LJ412)</f>
        <v/>
      </c>
      <c r="LL412" s="45"/>
      <c r="LM412" s="63"/>
      <c r="LN412" s="67"/>
      <c r="LO412" s="45"/>
      <c r="LP412" s="46"/>
      <c r="LQ412" s="37"/>
      <c r="LR412" s="29"/>
      <c r="LS412" s="47"/>
      <c r="LT412" s="67"/>
      <c r="LU412" s="45" t="str">
        <f>IF(LT412="","",LT412-#REF!)</f>
        <v/>
      </c>
      <c r="LV412" s="45"/>
      <c r="LW412" s="45"/>
      <c r="LX412" s="45"/>
      <c r="LY412" s="45" t="str">
        <f>IF(LX412="","",#REF!+#REF!-LX412)</f>
        <v/>
      </c>
      <c r="LZ412" s="45"/>
      <c r="MA412" s="45"/>
      <c r="MB412" s="45"/>
      <c r="MC412" s="45" t="str">
        <f>IF(MB412="","",LY412*MB412)</f>
        <v/>
      </c>
      <c r="MD412" s="46" t="str">
        <f>IF(MC412="","",MC412/(LU412*100))</f>
        <v/>
      </c>
      <c r="ME412" s="37"/>
      <c r="MF412" s="29"/>
      <c r="MG412" s="47"/>
      <c r="MH412" s="67"/>
      <c r="MI412" s="45" t="str">
        <f>IF(MH412="","",MH412-#REF!)</f>
        <v/>
      </c>
      <c r="MJ412" s="45"/>
      <c r="MK412" s="45"/>
      <c r="ML412" s="45"/>
      <c r="MM412" s="45" t="str">
        <f>IF(ML412="","",#REF!+#REF!-ML412)</f>
        <v/>
      </c>
      <c r="MN412" s="45"/>
      <c r="MO412" s="45"/>
      <c r="MP412" s="45"/>
      <c r="MQ412" s="45" t="str">
        <f>IF(MP412="","",MM412*MP412)</f>
        <v/>
      </c>
      <c r="MR412" s="46" t="str">
        <f>IF(MQ412="","",MQ412/(MI412*100))</f>
        <v/>
      </c>
      <c r="MS412" s="37"/>
      <c r="MT412" s="29"/>
      <c r="MU412" s="47"/>
      <c r="MV412" s="67"/>
      <c r="MW412" s="45" t="str">
        <f>IF(MV412="","",MV412-#REF!)</f>
        <v/>
      </c>
      <c r="MX412" s="45"/>
      <c r="MY412" s="45"/>
      <c r="MZ412" s="45"/>
      <c r="NA412" s="45" t="str">
        <f>IF(MZ412="","",#REF!+#REF!-MZ412)</f>
        <v/>
      </c>
      <c r="NB412" s="45"/>
      <c r="NC412" s="45"/>
      <c r="ND412" s="45"/>
      <c r="NE412" s="45" t="str">
        <f>IF(ND412="","",NA412*ND412)</f>
        <v/>
      </c>
      <c r="NF412" s="46" t="str">
        <f>IF(NE412="","",NE412/(MW412*100))</f>
        <v/>
      </c>
      <c r="NG412" s="37"/>
      <c r="NH412" s="29"/>
      <c r="NI412" s="47"/>
      <c r="NJ412" s="67"/>
      <c r="NK412" s="45" t="str">
        <f>IF(NJ412="","",NJ412-#REF!)</f>
        <v/>
      </c>
      <c r="NL412" s="45"/>
      <c r="NM412" s="45"/>
      <c r="NN412" s="45"/>
      <c r="NO412" s="45" t="str">
        <f>IF(NN412="","",#REF!+#REF!-NN412)</f>
        <v/>
      </c>
      <c r="NP412" s="45"/>
      <c r="NQ412" s="45"/>
      <c r="NR412" s="45"/>
      <c r="NS412" s="45" t="str">
        <f>IF(NR412="","",NO412*NR412)</f>
        <v/>
      </c>
      <c r="NT412" s="46" t="str">
        <f>IF(NS412="","",NS412/(NK412*100))</f>
        <v/>
      </c>
      <c r="NU412" s="37"/>
    </row>
    <row r="413" spans="1:385" ht="15" customHeight="1" thickBot="1" x14ac:dyDescent="0.3">
      <c r="A413" s="38"/>
      <c r="B413" s="39"/>
      <c r="C413" s="40"/>
      <c r="D413" s="40"/>
      <c r="E413" s="41"/>
      <c r="F413" s="41"/>
      <c r="G413" s="40"/>
      <c r="H413" s="42"/>
      <c r="I413" s="45"/>
      <c r="J413" s="45" t="str">
        <f t="shared" si="1929"/>
        <v/>
      </c>
      <c r="K413" s="45"/>
      <c r="L413" s="45"/>
      <c r="M413" s="45"/>
      <c r="N413" s="45" t="str">
        <f t="shared" si="1930"/>
        <v/>
      </c>
      <c r="O413" s="45"/>
      <c r="P413" s="45"/>
      <c r="Q413" s="45"/>
      <c r="R413" s="45" t="str">
        <f t="shared" si="1891"/>
        <v/>
      </c>
      <c r="S413" s="46" t="str">
        <f t="shared" si="1892"/>
        <v/>
      </c>
      <c r="T413" s="37"/>
      <c r="U413" s="29"/>
      <c r="V413" s="47"/>
      <c r="W413" s="67"/>
      <c r="X413" s="45" t="str">
        <f>IF(W413="","",W413-W412)</f>
        <v/>
      </c>
      <c r="Y413" s="45"/>
      <c r="Z413" s="45"/>
      <c r="AA413" s="45"/>
      <c r="AB413" s="45" t="str">
        <f>IF(AA413="","",AA412+AC412-AA413)</f>
        <v/>
      </c>
      <c r="AC413" s="45"/>
      <c r="AD413" s="45"/>
      <c r="AE413" s="45"/>
      <c r="AF413" s="45" t="str">
        <f>IF(AE413="","",AB413*AE413)</f>
        <v/>
      </c>
      <c r="AG413" s="46" t="str">
        <f>IF(AF413="","",AF413/(X413*100))</f>
        <v/>
      </c>
      <c r="AH413" s="37"/>
      <c r="AI413" s="29"/>
      <c r="AJ413" s="47"/>
      <c r="AK413" s="45"/>
      <c r="AL413" s="45" t="str">
        <f t="shared" si="1933"/>
        <v/>
      </c>
      <c r="AM413" s="45"/>
      <c r="AN413" s="45" t="str">
        <f t="shared" si="1934"/>
        <v/>
      </c>
      <c r="AO413" s="45"/>
      <c r="AP413" s="45" t="str">
        <f t="shared" si="1935"/>
        <v/>
      </c>
      <c r="AQ413" s="45"/>
      <c r="AR413" s="45"/>
      <c r="AS413" s="45"/>
      <c r="AT413" s="45" t="str">
        <f t="shared" si="1895"/>
        <v/>
      </c>
      <c r="AU413" s="46" t="str">
        <f t="shared" si="1896"/>
        <v/>
      </c>
      <c r="AV413" s="37"/>
      <c r="AW413" s="29"/>
      <c r="AX413" s="47"/>
      <c r="AY413" s="45"/>
      <c r="AZ413" s="45" t="str">
        <f t="shared" si="1936"/>
        <v/>
      </c>
      <c r="BA413" s="45"/>
      <c r="BB413" s="45" t="str">
        <f t="shared" si="1937"/>
        <v/>
      </c>
      <c r="BC413" s="45"/>
      <c r="BD413" s="45" t="str">
        <f t="shared" si="1938"/>
        <v/>
      </c>
      <c r="BE413" s="45"/>
      <c r="BF413" s="45"/>
      <c r="BG413" s="45"/>
      <c r="BH413" s="45" t="str">
        <f t="shared" si="1897"/>
        <v/>
      </c>
      <c r="BI413" s="46" t="str">
        <f t="shared" si="1898"/>
        <v/>
      </c>
      <c r="BJ413" s="37"/>
      <c r="BK413" s="29"/>
      <c r="BL413" s="47"/>
      <c r="BM413" s="45"/>
      <c r="BN413" s="45" t="str">
        <f t="shared" si="1971"/>
        <v/>
      </c>
      <c r="BO413" s="45"/>
      <c r="BP413" s="45" t="str">
        <f t="shared" si="1972"/>
        <v/>
      </c>
      <c r="BQ413" s="45"/>
      <c r="BR413" s="45" t="str">
        <f t="shared" si="1973"/>
        <v/>
      </c>
      <c r="BS413" s="45"/>
      <c r="BT413" s="63" t="str">
        <f t="shared" si="1922"/>
        <v/>
      </c>
      <c r="BU413" s="67" t="str">
        <f t="shared" si="1939"/>
        <v/>
      </c>
      <c r="BV413" s="45" t="str">
        <f t="shared" si="1974"/>
        <v/>
      </c>
      <c r="BW413" s="46" t="str">
        <f t="shared" si="1975"/>
        <v/>
      </c>
      <c r="BX413" s="37"/>
      <c r="BY413" s="57"/>
      <c r="BZ413" s="47"/>
      <c r="CA413" s="45"/>
      <c r="CB413" s="45" t="str">
        <f t="shared" si="1976"/>
        <v/>
      </c>
      <c r="CC413" s="45"/>
      <c r="CD413" s="45" t="str">
        <f t="shared" si="1977"/>
        <v/>
      </c>
      <c r="CE413" s="45"/>
      <c r="CF413" s="45" t="str">
        <f t="shared" si="1978"/>
        <v/>
      </c>
      <c r="CG413" s="45"/>
      <c r="CH413" s="63" t="str">
        <f t="shared" si="1923"/>
        <v/>
      </c>
      <c r="CI413" s="67" t="str">
        <f t="shared" si="1940"/>
        <v/>
      </c>
      <c r="CJ413" s="45" t="str">
        <f t="shared" si="1979"/>
        <v/>
      </c>
      <c r="CK413" s="46" t="str">
        <f t="shared" si="1980"/>
        <v/>
      </c>
      <c r="CL413" s="37"/>
      <c r="CM413" s="29"/>
      <c r="CN413" s="47"/>
      <c r="CO413" s="45"/>
      <c r="CP413" s="45" t="str">
        <f t="shared" si="1981"/>
        <v/>
      </c>
      <c r="CQ413" s="45"/>
      <c r="CR413" s="45" t="str">
        <f t="shared" si="1982"/>
        <v/>
      </c>
      <c r="CS413" s="45"/>
      <c r="CT413" s="45" t="str">
        <f t="shared" si="1983"/>
        <v/>
      </c>
      <c r="CU413" s="45"/>
      <c r="CV413" s="63" t="str">
        <f t="shared" si="1941"/>
        <v/>
      </c>
      <c r="CW413" s="67" t="str">
        <f t="shared" si="1942"/>
        <v/>
      </c>
      <c r="CX413" s="45" t="str">
        <f t="shared" si="1984"/>
        <v/>
      </c>
      <c r="CY413" s="46" t="str">
        <f t="shared" si="1985"/>
        <v/>
      </c>
      <c r="CZ413" s="37"/>
      <c r="DA413" s="29"/>
      <c r="DB413" s="47"/>
      <c r="DC413" s="67"/>
      <c r="DD413" s="45" t="str">
        <f>IF(DC413="","",DC413-DC412)</f>
        <v/>
      </c>
      <c r="DE413" s="45"/>
      <c r="DF413" s="45"/>
      <c r="DG413" s="45"/>
      <c r="DH413" s="45" t="str">
        <f>IF(DG413="","",DG412+DI412-DG413)</f>
        <v/>
      </c>
      <c r="DI413" s="45"/>
      <c r="DJ413" s="45"/>
      <c r="DK413" s="45"/>
      <c r="DL413" s="45" t="str">
        <f>IF(DK413="","",DH413*DK413)</f>
        <v/>
      </c>
      <c r="DM413" s="46" t="str">
        <f>IF(DL413="","",DL413/(DD413*100))</f>
        <v/>
      </c>
      <c r="DN413" s="37"/>
      <c r="DO413" s="29"/>
      <c r="DP413" s="47"/>
      <c r="DQ413" s="45"/>
      <c r="DR413" s="45" t="str">
        <f t="shared" si="1945"/>
        <v/>
      </c>
      <c r="DS413" s="45"/>
      <c r="DT413" s="45" t="str">
        <f t="shared" si="1946"/>
        <v/>
      </c>
      <c r="DU413" s="45"/>
      <c r="DV413" s="45" t="str">
        <f t="shared" si="1947"/>
        <v/>
      </c>
      <c r="DW413" s="45"/>
      <c r="DX413" s="45"/>
      <c r="DY413" s="45"/>
      <c r="DZ413" s="45" t="str">
        <f t="shared" si="1901"/>
        <v/>
      </c>
      <c r="EA413" s="46" t="str">
        <f t="shared" si="1902"/>
        <v/>
      </c>
      <c r="EB413" s="37"/>
      <c r="ED413" s="47"/>
      <c r="EE413" s="67"/>
      <c r="EF413" s="45" t="str">
        <f>IF(EE413="","",EE413-EE412)</f>
        <v/>
      </c>
      <c r="EG413" s="45"/>
      <c r="EH413" s="45"/>
      <c r="EI413" s="45"/>
      <c r="EJ413" s="45" t="str">
        <f>IF(EI413="","",EI412+EK412-EI413)</f>
        <v/>
      </c>
      <c r="EK413" s="45"/>
      <c r="EL413" s="45"/>
      <c r="EM413" s="45"/>
      <c r="EN413" s="45" t="str">
        <f>IF(EM413="","",EJ413*EM413)</f>
        <v/>
      </c>
      <c r="EO413" s="46" t="str">
        <f>IF(EN413="","",EN413/(EF413*100))</f>
        <v/>
      </c>
      <c r="EP413" s="37"/>
      <c r="ER413" s="47"/>
      <c r="ES413" s="67"/>
      <c r="ET413" s="45" t="str">
        <f>IF(ES413="","",ES413-ES412)</f>
        <v/>
      </c>
      <c r="EU413" s="45"/>
      <c r="EV413" s="45"/>
      <c r="EW413" s="45"/>
      <c r="EX413" s="45" t="str">
        <f>IF(EW413="","",EW412+EY412-EW413)</f>
        <v/>
      </c>
      <c r="EY413" s="45"/>
      <c r="EZ413" s="45"/>
      <c r="FA413" s="45"/>
      <c r="FB413" s="45" t="str">
        <f>IF(FA413="","",EX413*FA413)</f>
        <v/>
      </c>
      <c r="FC413" s="46" t="str">
        <f>IF(FB413="","",FB413/(ET413*100))</f>
        <v/>
      </c>
      <c r="FD413" s="37"/>
      <c r="FF413" s="47"/>
      <c r="FG413" s="67"/>
      <c r="FH413" s="45" t="str">
        <f>IF(FG413="","",FG413-FG412)</f>
        <v/>
      </c>
      <c r="FI413" s="45"/>
      <c r="FJ413" s="45"/>
      <c r="FK413" s="45"/>
      <c r="FL413" s="45" t="str">
        <f>IF(FK413="","",FK412+FM412-FK413)</f>
        <v/>
      </c>
      <c r="FM413" s="45"/>
      <c r="FN413" s="45"/>
      <c r="FO413" s="45"/>
      <c r="FP413" s="45" t="str">
        <f>IF(FO413="","",FL413*FO413)</f>
        <v/>
      </c>
      <c r="FQ413" s="46" t="str">
        <f>IF(FP413="","",FP413/(FH413*100))</f>
        <v/>
      </c>
      <c r="FR413" s="37"/>
      <c r="FS413" s="29"/>
      <c r="FT413" s="47"/>
      <c r="FU413" s="67"/>
      <c r="FV413" s="45" t="str">
        <f>IF(FU413="","",FU413-FU412)</f>
        <v/>
      </c>
      <c r="FW413" s="45"/>
      <c r="FX413" s="45"/>
      <c r="FY413" s="45"/>
      <c r="FZ413" s="45" t="str">
        <f>IF(FY413="","",FY412+GA412-FY413)</f>
        <v/>
      </c>
      <c r="GA413" s="45"/>
      <c r="GB413" s="45"/>
      <c r="GC413" s="45"/>
      <c r="GD413" s="45" t="str">
        <f>IF(GC413="","",FZ413*GC413)</f>
        <v/>
      </c>
      <c r="GE413" s="46" t="str">
        <f>IF(GD413="","",GD413/(FV413*100))</f>
        <v/>
      </c>
      <c r="GF413" s="37"/>
      <c r="GH413" s="47"/>
      <c r="GI413" s="67"/>
      <c r="GJ413" s="45" t="str">
        <f>IF(GI413="","",GI413-GI412)</f>
        <v/>
      </c>
      <c r="GK413" s="45"/>
      <c r="GL413" s="45"/>
      <c r="GM413" s="45"/>
      <c r="GN413" s="45" t="str">
        <f>IF(GM413="","",GM412+GO412-GM413)</f>
        <v/>
      </c>
      <c r="GO413" s="45"/>
      <c r="GP413" s="45"/>
      <c r="GQ413" s="45"/>
      <c r="GR413" s="45" t="str">
        <f>IF(GQ413="","",GN413*GQ413)</f>
        <v/>
      </c>
      <c r="GS413" s="46" t="str">
        <f>IF(GR413="","",GR413/(GJ413*100))</f>
        <v/>
      </c>
      <c r="GT413" s="37"/>
      <c r="GU413" s="61"/>
      <c r="GV413" s="47"/>
      <c r="GW413" s="30"/>
      <c r="GX413" s="45"/>
      <c r="GY413" s="45" t="str">
        <f t="shared" si="1986"/>
        <v/>
      </c>
      <c r="GZ413" s="45"/>
      <c r="HA413" s="45" t="str">
        <f t="shared" si="1987"/>
        <v/>
      </c>
      <c r="HB413" s="45"/>
      <c r="HC413" s="45" t="str">
        <f t="shared" si="1988"/>
        <v/>
      </c>
      <c r="HD413" s="45"/>
      <c r="HE413" s="63" t="str">
        <f>IF(GX411="","",HE409)</f>
        <v/>
      </c>
      <c r="HF413" s="67" t="str">
        <f>IF(GX411="","",HF409)</f>
        <v/>
      </c>
      <c r="HG413" s="45" t="str">
        <f t="shared" si="1989"/>
        <v/>
      </c>
      <c r="HH413" s="46" t="str">
        <f t="shared" si="2015"/>
        <v/>
      </c>
      <c r="HI413" s="37"/>
      <c r="HK413" s="47"/>
      <c r="HL413" s="45"/>
      <c r="HM413" s="45" t="str">
        <f t="shared" si="1990"/>
        <v/>
      </c>
      <c r="HN413" s="45"/>
      <c r="HO413" s="45" t="str">
        <f t="shared" si="1991"/>
        <v/>
      </c>
      <c r="HP413" s="45"/>
      <c r="HQ413" s="45" t="str">
        <f t="shared" si="1992"/>
        <v/>
      </c>
      <c r="HR413" s="45"/>
      <c r="HS413" s="63" t="str">
        <f t="shared" si="1924"/>
        <v/>
      </c>
      <c r="HT413" s="67" t="str">
        <f t="shared" si="1969"/>
        <v/>
      </c>
      <c r="HU413" s="45" t="str">
        <f t="shared" si="1993"/>
        <v/>
      </c>
      <c r="HV413" s="46" t="str">
        <f t="shared" si="1994"/>
        <v/>
      </c>
      <c r="HW413" s="37"/>
      <c r="HX413" s="360"/>
      <c r="HY413" s="47"/>
      <c r="HZ413" s="45"/>
      <c r="IA413" s="45" t="str">
        <f t="shared" si="1995"/>
        <v/>
      </c>
      <c r="IB413" s="45"/>
      <c r="IC413" s="45" t="str">
        <f t="shared" si="1996"/>
        <v/>
      </c>
      <c r="ID413" s="45"/>
      <c r="IE413" s="45" t="str">
        <f t="shared" si="1997"/>
        <v/>
      </c>
      <c r="IF413" s="45"/>
      <c r="IG413" s="63" t="str">
        <f t="shared" si="1925"/>
        <v/>
      </c>
      <c r="IH413" s="67" t="str">
        <f t="shared" si="1958"/>
        <v/>
      </c>
      <c r="II413" s="45" t="str">
        <f t="shared" si="1998"/>
        <v/>
      </c>
      <c r="IJ413" s="46" t="str">
        <f t="shared" si="1999"/>
        <v/>
      </c>
      <c r="IK413" s="37"/>
      <c r="IL413" s="29"/>
      <c r="IM413" s="47"/>
      <c r="IN413" s="45"/>
      <c r="IO413" s="45" t="str">
        <f t="shared" si="2000"/>
        <v/>
      </c>
      <c r="IP413" s="45"/>
      <c r="IQ413" s="45" t="str">
        <f t="shared" si="2001"/>
        <v/>
      </c>
      <c r="IR413" s="45"/>
      <c r="IS413" s="45" t="str">
        <f t="shared" si="2002"/>
        <v/>
      </c>
      <c r="IT413" s="45"/>
      <c r="IU413" s="63" t="str">
        <f t="shared" si="1926"/>
        <v/>
      </c>
      <c r="IV413" s="67" t="str">
        <f t="shared" si="1970"/>
        <v/>
      </c>
      <c r="IW413" s="45" t="str">
        <f t="shared" si="2003"/>
        <v/>
      </c>
      <c r="IX413" s="46" t="str">
        <f t="shared" si="2004"/>
        <v/>
      </c>
      <c r="IY413" s="37"/>
      <c r="IZ413" s="61"/>
      <c r="JA413" s="47"/>
      <c r="JB413" s="45"/>
      <c r="JC413" s="45" t="str">
        <f t="shared" si="2005"/>
        <v/>
      </c>
      <c r="JD413" s="45"/>
      <c r="JE413" s="45" t="str">
        <f t="shared" si="2006"/>
        <v/>
      </c>
      <c r="JF413" s="45"/>
      <c r="JG413" s="45" t="str">
        <f t="shared" si="2007"/>
        <v/>
      </c>
      <c r="JH413" s="45"/>
      <c r="JI413" s="63" t="str">
        <f t="shared" si="1927"/>
        <v/>
      </c>
      <c r="JJ413" s="67" t="str">
        <f t="shared" si="1959"/>
        <v/>
      </c>
      <c r="JK413" s="45" t="str">
        <f t="shared" si="2008"/>
        <v/>
      </c>
      <c r="JL413" s="46" t="str">
        <f t="shared" si="2009"/>
        <v/>
      </c>
      <c r="JM413" s="37"/>
      <c r="JN413" s="29"/>
      <c r="JO413" s="47"/>
      <c r="JP413" s="45"/>
      <c r="JQ413" s="45" t="str">
        <f t="shared" si="2010"/>
        <v/>
      </c>
      <c r="JR413" s="45"/>
      <c r="JS413" s="45" t="str">
        <f t="shared" si="2011"/>
        <v/>
      </c>
      <c r="JT413" s="45"/>
      <c r="JU413" s="45" t="str">
        <f t="shared" si="2012"/>
        <v/>
      </c>
      <c r="JV413" s="45"/>
      <c r="JW413" s="63" t="str">
        <f t="shared" si="1928"/>
        <v/>
      </c>
      <c r="JX413" s="67" t="str">
        <f t="shared" si="1960"/>
        <v/>
      </c>
      <c r="JY413" s="45" t="str">
        <f t="shared" si="2013"/>
        <v/>
      </c>
      <c r="JZ413" s="46" t="str">
        <f t="shared" si="2014"/>
        <v/>
      </c>
      <c r="KA413" s="37"/>
      <c r="KB413" s="51"/>
      <c r="KC413" s="47"/>
      <c r="KD413" s="45"/>
      <c r="KE413" s="45" t="str">
        <f>IF(KD413="","",KD413-KD409)</f>
        <v/>
      </c>
      <c r="KF413" s="45"/>
      <c r="KG413" s="45" t="str">
        <f>IF(KF413="","",KF413-KF409)</f>
        <v/>
      </c>
      <c r="KH413" s="45"/>
      <c r="KI413" s="45" t="str">
        <f>IF(KH413="","",KH409+KJ409-KH413)</f>
        <v/>
      </c>
      <c r="KJ413" s="45"/>
      <c r="KK413" s="63" t="str">
        <f>IF(KD413="","",KK409)</f>
        <v/>
      </c>
      <c r="KL413" s="67" t="str">
        <f>IF(KE413="","",KL409)</f>
        <v/>
      </c>
      <c r="KM413" s="45" t="str">
        <f>IF(KH413="","",KI413*KL413)</f>
        <v/>
      </c>
      <c r="KN413" s="46" t="str">
        <f>IF(KI413="","",KM413/(KE413*100))</f>
        <v/>
      </c>
      <c r="KO413" s="37"/>
      <c r="KP413" s="29"/>
      <c r="KQ413" s="47"/>
      <c r="KR413" s="45"/>
      <c r="KS413" s="45" t="str">
        <f>IF(KR413="","",KR413-KR409)</f>
        <v/>
      </c>
      <c r="KT413" s="45"/>
      <c r="KU413" s="45" t="str">
        <f>IF(KT413="","",KT413-KT409)</f>
        <v/>
      </c>
      <c r="KV413" s="45"/>
      <c r="KW413" s="45" t="str">
        <f>IF(KV413="","",KV409+KX409-KV413)</f>
        <v/>
      </c>
      <c r="KX413" s="45"/>
      <c r="KY413" s="63" t="str">
        <f>IF(KR413="","",KY409)</f>
        <v/>
      </c>
      <c r="KZ413" s="67" t="str">
        <f>IF(KS413="","",KZ409)</f>
        <v/>
      </c>
      <c r="LA413" s="45" t="str">
        <f>IF(KV413="","",KW413*KZ413)</f>
        <v/>
      </c>
      <c r="LB413" s="46" t="str">
        <f>IF(KW413="","",LA413/(KS413*100))</f>
        <v/>
      </c>
      <c r="LC413" s="37"/>
      <c r="LD413" s="29"/>
      <c r="LE413" s="75"/>
      <c r="LF413" s="76"/>
      <c r="LG413" s="76"/>
      <c r="LH413" s="76"/>
      <c r="LI413" s="76"/>
      <c r="LJ413" s="76"/>
      <c r="LK413" s="76" t="str">
        <f>IF(LJ413="","",#REF!+#REF!-LJ413)</f>
        <v/>
      </c>
      <c r="LL413" s="76"/>
      <c r="LM413" s="78"/>
      <c r="LN413" s="79"/>
      <c r="LO413" s="76"/>
      <c r="LP413" s="80"/>
      <c r="LQ413" s="37"/>
      <c r="LR413" s="29"/>
      <c r="LS413" s="47"/>
      <c r="LT413" s="67"/>
      <c r="LU413" s="45" t="str">
        <f>IF(LT413="","",LT413-LT412)</f>
        <v/>
      </c>
      <c r="LV413" s="45"/>
      <c r="LW413" s="45"/>
      <c r="LX413" s="45"/>
      <c r="LY413" s="45" t="str">
        <f>IF(LX413="","",LX412+LZ412-LX413)</f>
        <v/>
      </c>
      <c r="LZ413" s="45"/>
      <c r="MA413" s="45"/>
      <c r="MB413" s="45"/>
      <c r="MC413" s="45" t="str">
        <f>IF(MB413="","",LY413*MB413)</f>
        <v/>
      </c>
      <c r="MD413" s="46" t="str">
        <f>IF(MC413="","",MC413/(LU413*100))</f>
        <v/>
      </c>
      <c r="ME413" s="37"/>
      <c r="MF413" s="29"/>
      <c r="MG413" s="47"/>
      <c r="MH413" s="67"/>
      <c r="MI413" s="45" t="str">
        <f>IF(MH413="","",MH413-MH412)</f>
        <v/>
      </c>
      <c r="MJ413" s="45"/>
      <c r="MK413" s="45"/>
      <c r="ML413" s="45"/>
      <c r="MM413" s="45" t="str">
        <f>IF(ML413="","",ML412+MN412-ML413)</f>
        <v/>
      </c>
      <c r="MN413" s="45"/>
      <c r="MO413" s="45"/>
      <c r="MP413" s="45"/>
      <c r="MQ413" s="45" t="str">
        <f>IF(MP413="","",MM413*MP413)</f>
        <v/>
      </c>
      <c r="MR413" s="46" t="str">
        <f>IF(MQ413="","",MQ413/(MI413*100))</f>
        <v/>
      </c>
      <c r="MS413" s="37"/>
      <c r="MT413" s="29"/>
      <c r="MU413" s="47"/>
      <c r="MV413" s="67"/>
      <c r="MW413" s="45" t="str">
        <f>IF(MV413="","",MV413-MV412)</f>
        <v/>
      </c>
      <c r="MX413" s="45"/>
      <c r="MY413" s="45"/>
      <c r="MZ413" s="45"/>
      <c r="NA413" s="45" t="str">
        <f>IF(MZ413="","",MZ412+NB412-MZ413)</f>
        <v/>
      </c>
      <c r="NB413" s="45"/>
      <c r="NC413" s="45"/>
      <c r="ND413" s="45"/>
      <c r="NE413" s="45" t="str">
        <f>IF(ND413="","",NA413*ND413)</f>
        <v/>
      </c>
      <c r="NF413" s="46" t="str">
        <f>IF(NE413="","",NE413/(MW413*100))</f>
        <v/>
      </c>
      <c r="NG413" s="37"/>
      <c r="NH413" s="29"/>
      <c r="NI413" s="47"/>
      <c r="NJ413" s="67"/>
      <c r="NK413" s="45" t="str">
        <f>IF(NJ413="","",NJ413-NJ412)</f>
        <v/>
      </c>
      <c r="NL413" s="45"/>
      <c r="NM413" s="45"/>
      <c r="NN413" s="45"/>
      <c r="NO413" s="45" t="str">
        <f>IF(NN413="","",NN412+NP412-NN413)</f>
        <v/>
      </c>
      <c r="NP413" s="45"/>
      <c r="NQ413" s="45"/>
      <c r="NR413" s="45"/>
      <c r="NS413" s="45" t="str">
        <f>IF(NR413="","",NO413*NR413)</f>
        <v/>
      </c>
      <c r="NT413" s="46" t="str">
        <f>IF(NS413="","",NS413/(NK413*100))</f>
        <v/>
      </c>
      <c r="NU413" s="37"/>
    </row>
    <row r="414" spans="1:385" ht="15" customHeight="1" thickTop="1" thickBot="1" x14ac:dyDescent="0.3">
      <c r="A414" s="38"/>
      <c r="B414" s="39"/>
      <c r="C414" s="40"/>
      <c r="D414" s="40"/>
      <c r="E414" s="41"/>
      <c r="F414" s="41"/>
      <c r="G414" s="40"/>
      <c r="H414" s="42"/>
      <c r="I414" s="45"/>
      <c r="J414" s="45" t="str">
        <f t="shared" si="1929"/>
        <v/>
      </c>
      <c r="K414" s="45"/>
      <c r="L414" s="45"/>
      <c r="M414" s="45"/>
      <c r="N414" s="45" t="str">
        <f t="shared" si="1930"/>
        <v/>
      </c>
      <c r="O414" s="45"/>
      <c r="P414" s="45"/>
      <c r="Q414" s="45"/>
      <c r="R414" s="45" t="str">
        <f t="shared" si="1891"/>
        <v/>
      </c>
      <c r="S414" s="46" t="str">
        <f t="shared" si="1892"/>
        <v/>
      </c>
      <c r="T414" s="37"/>
      <c r="U414" s="29"/>
      <c r="V414" s="47"/>
      <c r="W414" s="67"/>
      <c r="X414" s="45" t="str">
        <f>IF(W414="","",W414-W413)</f>
        <v/>
      </c>
      <c r="Y414" s="45"/>
      <c r="Z414" s="45"/>
      <c r="AA414" s="45"/>
      <c r="AB414" s="45" t="str">
        <f>IF(AA414="","",AA413+AC413-AA414)</f>
        <v/>
      </c>
      <c r="AC414" s="45"/>
      <c r="AD414" s="45"/>
      <c r="AE414" s="45"/>
      <c r="AF414" s="45" t="str">
        <f>IF(AE414="","",AB414*AE414)</f>
        <v/>
      </c>
      <c r="AG414" s="46" t="str">
        <f>IF(AF414="","",AF414/(X414*100))</f>
        <v/>
      </c>
      <c r="AH414" s="37"/>
      <c r="AI414" s="29"/>
      <c r="AJ414" s="47"/>
      <c r="AK414" s="45"/>
      <c r="AL414" s="45" t="str">
        <f t="shared" si="1933"/>
        <v/>
      </c>
      <c r="AM414" s="45"/>
      <c r="AN414" s="45" t="str">
        <f t="shared" si="1934"/>
        <v/>
      </c>
      <c r="AO414" s="45"/>
      <c r="AP414" s="45" t="str">
        <f t="shared" si="1935"/>
        <v/>
      </c>
      <c r="AQ414" s="45"/>
      <c r="AR414" s="45"/>
      <c r="AS414" s="45"/>
      <c r="AT414" s="45" t="str">
        <f t="shared" si="1895"/>
        <v/>
      </c>
      <c r="AU414" s="46" t="str">
        <f t="shared" si="1896"/>
        <v/>
      </c>
      <c r="AV414" s="37"/>
      <c r="AW414" s="29"/>
      <c r="AX414" s="47"/>
      <c r="AY414" s="45"/>
      <c r="AZ414" s="45" t="str">
        <f t="shared" si="1936"/>
        <v/>
      </c>
      <c r="BA414" s="45"/>
      <c r="BB414" s="45" t="str">
        <f t="shared" si="1937"/>
        <v/>
      </c>
      <c r="BC414" s="45"/>
      <c r="BD414" s="45" t="str">
        <f t="shared" si="1938"/>
        <v/>
      </c>
      <c r="BE414" s="45"/>
      <c r="BF414" s="45"/>
      <c r="BG414" s="45"/>
      <c r="BH414" s="45" t="str">
        <f t="shared" si="1897"/>
        <v/>
      </c>
      <c r="BI414" s="46" t="str">
        <f t="shared" si="1898"/>
        <v/>
      </c>
      <c r="BJ414" s="37"/>
      <c r="BK414" s="29"/>
      <c r="BL414" s="75"/>
      <c r="BM414" s="76"/>
      <c r="BN414" s="76" t="str">
        <f t="shared" si="1971"/>
        <v/>
      </c>
      <c r="BO414" s="76"/>
      <c r="BP414" s="76" t="str">
        <f t="shared" si="1972"/>
        <v/>
      </c>
      <c r="BQ414" s="76"/>
      <c r="BR414" s="76" t="str">
        <f t="shared" si="1973"/>
        <v/>
      </c>
      <c r="BS414" s="76"/>
      <c r="BT414" s="78" t="str">
        <f t="shared" si="1922"/>
        <v/>
      </c>
      <c r="BU414" s="79" t="str">
        <f t="shared" si="1939"/>
        <v/>
      </c>
      <c r="BV414" s="76" t="str">
        <f t="shared" si="1974"/>
        <v/>
      </c>
      <c r="BW414" s="80" t="str">
        <f t="shared" si="1975"/>
        <v/>
      </c>
      <c r="BX414" s="37"/>
      <c r="BY414" s="57"/>
      <c r="BZ414" s="75"/>
      <c r="CA414" s="76"/>
      <c r="CB414" s="76" t="str">
        <f t="shared" si="1976"/>
        <v/>
      </c>
      <c r="CC414" s="76"/>
      <c r="CD414" s="76" t="str">
        <f t="shared" si="1977"/>
        <v/>
      </c>
      <c r="CE414" s="76"/>
      <c r="CF414" s="76" t="str">
        <f t="shared" si="1978"/>
        <v/>
      </c>
      <c r="CG414" s="76"/>
      <c r="CH414" s="78" t="str">
        <f t="shared" si="1923"/>
        <v/>
      </c>
      <c r="CI414" s="79" t="str">
        <f t="shared" si="1940"/>
        <v/>
      </c>
      <c r="CJ414" s="76" t="str">
        <f t="shared" si="1979"/>
        <v/>
      </c>
      <c r="CK414" s="80" t="str">
        <f t="shared" si="1980"/>
        <v/>
      </c>
      <c r="CL414" s="37"/>
      <c r="CM414" s="29"/>
      <c r="CN414" s="75"/>
      <c r="CO414" s="76"/>
      <c r="CP414" s="76" t="str">
        <f t="shared" si="1981"/>
        <v/>
      </c>
      <c r="CQ414" s="76"/>
      <c r="CR414" s="76" t="str">
        <f t="shared" si="1982"/>
        <v/>
      </c>
      <c r="CS414" s="76"/>
      <c r="CT414" s="76" t="str">
        <f t="shared" si="1983"/>
        <v/>
      </c>
      <c r="CU414" s="76"/>
      <c r="CV414" s="78" t="str">
        <f t="shared" si="1941"/>
        <v/>
      </c>
      <c r="CW414" s="79" t="str">
        <f t="shared" si="1942"/>
        <v/>
      </c>
      <c r="CX414" s="76" t="str">
        <f t="shared" si="1984"/>
        <v/>
      </c>
      <c r="CY414" s="80" t="str">
        <f t="shared" si="1985"/>
        <v/>
      </c>
      <c r="CZ414" s="37"/>
      <c r="DA414" s="29"/>
      <c r="DB414" s="47"/>
      <c r="DC414" s="67"/>
      <c r="DD414" s="45" t="str">
        <f>IF(DC414="","",DC414-DC413)</f>
        <v/>
      </c>
      <c r="DE414" s="45"/>
      <c r="DF414" s="45"/>
      <c r="DG414" s="45"/>
      <c r="DH414" s="45" t="str">
        <f>IF(DG414="","",DG413+DI413-DG414)</f>
        <v/>
      </c>
      <c r="DI414" s="45"/>
      <c r="DJ414" s="45"/>
      <c r="DK414" s="45"/>
      <c r="DL414" s="45" t="str">
        <f>IF(DK414="","",DH414*DK414)</f>
        <v/>
      </c>
      <c r="DM414" s="46" t="str">
        <f>IF(DL414="","",DL414/(DD414*100))</f>
        <v/>
      </c>
      <c r="DN414" s="37"/>
      <c r="DO414" s="29"/>
      <c r="DP414" s="47"/>
      <c r="DQ414" s="45"/>
      <c r="DR414" s="45" t="str">
        <f t="shared" si="1945"/>
        <v/>
      </c>
      <c r="DS414" s="45"/>
      <c r="DT414" s="45" t="str">
        <f t="shared" si="1946"/>
        <v/>
      </c>
      <c r="DU414" s="45"/>
      <c r="DV414" s="45" t="str">
        <f t="shared" si="1947"/>
        <v/>
      </c>
      <c r="DW414" s="45"/>
      <c r="DX414" s="45"/>
      <c r="DY414" s="45"/>
      <c r="DZ414" s="45" t="str">
        <f t="shared" si="1901"/>
        <v/>
      </c>
      <c r="EA414" s="46" t="str">
        <f t="shared" si="1902"/>
        <v/>
      </c>
      <c r="EB414" s="37"/>
      <c r="ED414" s="47"/>
      <c r="EE414" s="67"/>
      <c r="EF414" s="45" t="str">
        <f>IF(EE414="","",EE414-EE413)</f>
        <v/>
      </c>
      <c r="EG414" s="45"/>
      <c r="EH414" s="45"/>
      <c r="EI414" s="45"/>
      <c r="EJ414" s="45" t="str">
        <f>IF(EI414="","",EI413+EK413-EI414)</f>
        <v/>
      </c>
      <c r="EK414" s="45"/>
      <c r="EL414" s="45"/>
      <c r="EM414" s="45"/>
      <c r="EN414" s="45" t="str">
        <f>IF(EM414="","",EJ414*EM414)</f>
        <v/>
      </c>
      <c r="EO414" s="46" t="str">
        <f>IF(EN414="","",EN414/(EF414*100))</f>
        <v/>
      </c>
      <c r="EP414" s="37"/>
      <c r="ER414" s="47"/>
      <c r="ES414" s="67"/>
      <c r="ET414" s="45" t="str">
        <f>IF(ES414="","",ES414-ES413)</f>
        <v/>
      </c>
      <c r="EU414" s="45"/>
      <c r="EV414" s="45"/>
      <c r="EW414" s="45"/>
      <c r="EX414" s="45" t="str">
        <f>IF(EW414="","",EW413+EY413-EW414)</f>
        <v/>
      </c>
      <c r="EY414" s="45"/>
      <c r="EZ414" s="45"/>
      <c r="FA414" s="45"/>
      <c r="FB414" s="45" t="str">
        <f>IF(FA414="","",EX414*FA414)</f>
        <v/>
      </c>
      <c r="FC414" s="46" t="str">
        <f>IF(FB414="","",FB414/(ET414*100))</f>
        <v/>
      </c>
      <c r="FD414" s="37"/>
      <c r="FF414" s="47"/>
      <c r="FG414" s="67"/>
      <c r="FH414" s="45" t="str">
        <f>IF(FG414="","",FG414-FG413)</f>
        <v/>
      </c>
      <c r="FI414" s="45"/>
      <c r="FJ414" s="45"/>
      <c r="FK414" s="45"/>
      <c r="FL414" s="45" t="str">
        <f>IF(FK414="","",FK413+FM413-FK414)</f>
        <v/>
      </c>
      <c r="FM414" s="45"/>
      <c r="FN414" s="45"/>
      <c r="FO414" s="45"/>
      <c r="FP414" s="45" t="str">
        <f>IF(FO414="","",FL414*FO414)</f>
        <v/>
      </c>
      <c r="FQ414" s="46" t="str">
        <f>IF(FP414="","",FP414/(FH414*100))</f>
        <v/>
      </c>
      <c r="FR414" s="37"/>
      <c r="FS414" s="29"/>
      <c r="FT414" s="47"/>
      <c r="FU414" s="67"/>
      <c r="FV414" s="45" t="str">
        <f>IF(FU414="","",FU414-FU413)</f>
        <v/>
      </c>
      <c r="FW414" s="45"/>
      <c r="FX414" s="45"/>
      <c r="FY414" s="45"/>
      <c r="FZ414" s="45" t="str">
        <f>IF(FY414="","",FY413+GA413-FY414)</f>
        <v/>
      </c>
      <c r="GA414" s="45"/>
      <c r="GB414" s="45"/>
      <c r="GC414" s="45"/>
      <c r="GD414" s="45" t="str">
        <f>IF(GC414="","",FZ414*GC414)</f>
        <v/>
      </c>
      <c r="GE414" s="46" t="str">
        <f>IF(GD414="","",GD414/(FV414*100))</f>
        <v/>
      </c>
      <c r="GF414" s="37"/>
      <c r="GH414" s="47"/>
      <c r="GI414" s="67"/>
      <c r="GJ414" s="45" t="str">
        <f>IF(GI414="","",GI414-GI413)</f>
        <v/>
      </c>
      <c r="GK414" s="45"/>
      <c r="GL414" s="45"/>
      <c r="GM414" s="45"/>
      <c r="GN414" s="45" t="str">
        <f>IF(GM414="","",GM413+GO413-GM414)</f>
        <v/>
      </c>
      <c r="GO414" s="45"/>
      <c r="GP414" s="45"/>
      <c r="GQ414" s="45"/>
      <c r="GR414" s="45" t="str">
        <f>IF(GQ414="","",GN414*GQ414)</f>
        <v/>
      </c>
      <c r="GS414" s="46" t="str">
        <f>IF(GR414="","",GR414/(GJ414*100))</f>
        <v/>
      </c>
      <c r="GT414" s="37"/>
      <c r="GU414" s="61"/>
      <c r="GV414" s="75"/>
      <c r="GW414" s="84"/>
      <c r="GX414" s="76"/>
      <c r="GY414" s="76" t="str">
        <f t="shared" si="1986"/>
        <v/>
      </c>
      <c r="GZ414" s="76"/>
      <c r="HA414" s="76" t="str">
        <f t="shared" si="1987"/>
        <v/>
      </c>
      <c r="HB414" s="76"/>
      <c r="HC414" s="76" t="str">
        <f t="shared" si="1988"/>
        <v/>
      </c>
      <c r="HD414" s="76"/>
      <c r="HE414" s="78" t="str">
        <f>IF(GX411="","",HE410)</f>
        <v/>
      </c>
      <c r="HF414" s="79" t="str">
        <f>IF(GX411="","",HF410)</f>
        <v/>
      </c>
      <c r="HG414" s="76" t="str">
        <f t="shared" si="1989"/>
        <v/>
      </c>
      <c r="HH414" s="80" t="str">
        <f t="shared" si="2015"/>
        <v/>
      </c>
      <c r="HI414" s="37"/>
      <c r="HK414" s="75"/>
      <c r="HL414" s="76"/>
      <c r="HM414" s="76" t="str">
        <f t="shared" si="1990"/>
        <v/>
      </c>
      <c r="HN414" s="76"/>
      <c r="HO414" s="76" t="str">
        <f t="shared" si="1991"/>
        <v/>
      </c>
      <c r="HP414" s="76"/>
      <c r="HQ414" s="76" t="str">
        <f t="shared" si="1992"/>
        <v/>
      </c>
      <c r="HR414" s="76"/>
      <c r="HS414" s="78" t="str">
        <f t="shared" si="1924"/>
        <v/>
      </c>
      <c r="HT414" s="79" t="str">
        <f t="shared" si="1969"/>
        <v/>
      </c>
      <c r="HU414" s="76" t="str">
        <f t="shared" si="1993"/>
        <v/>
      </c>
      <c r="HV414" s="80" t="str">
        <f t="shared" si="1994"/>
        <v/>
      </c>
      <c r="HW414" s="37"/>
      <c r="HX414" s="360"/>
      <c r="HY414" s="75"/>
      <c r="HZ414" s="76"/>
      <c r="IA414" s="76" t="str">
        <f t="shared" si="1995"/>
        <v/>
      </c>
      <c r="IB414" s="76"/>
      <c r="IC414" s="76" t="str">
        <f t="shared" si="1996"/>
        <v/>
      </c>
      <c r="ID414" s="76"/>
      <c r="IE414" s="76" t="str">
        <f t="shared" si="1997"/>
        <v/>
      </c>
      <c r="IF414" s="76"/>
      <c r="IG414" s="78" t="str">
        <f t="shared" si="1925"/>
        <v/>
      </c>
      <c r="IH414" s="79" t="str">
        <f t="shared" si="1958"/>
        <v/>
      </c>
      <c r="II414" s="76" t="str">
        <f t="shared" si="1998"/>
        <v/>
      </c>
      <c r="IJ414" s="80" t="str">
        <f t="shared" si="1999"/>
        <v/>
      </c>
      <c r="IK414" s="37"/>
      <c r="IL414" s="29"/>
      <c r="IM414" s="75"/>
      <c r="IN414" s="76"/>
      <c r="IO414" s="76" t="str">
        <f t="shared" si="2000"/>
        <v/>
      </c>
      <c r="IP414" s="76"/>
      <c r="IQ414" s="76" t="str">
        <f t="shared" si="2001"/>
        <v/>
      </c>
      <c r="IR414" s="76"/>
      <c r="IS414" s="76" t="str">
        <f t="shared" si="2002"/>
        <v/>
      </c>
      <c r="IT414" s="76"/>
      <c r="IU414" s="78" t="str">
        <f t="shared" si="1926"/>
        <v/>
      </c>
      <c r="IV414" s="79" t="str">
        <f t="shared" si="1970"/>
        <v/>
      </c>
      <c r="IW414" s="76" t="str">
        <f t="shared" si="2003"/>
        <v/>
      </c>
      <c r="IX414" s="80" t="str">
        <f t="shared" si="2004"/>
        <v/>
      </c>
      <c r="IY414" s="37"/>
      <c r="IZ414" s="61"/>
      <c r="JA414" s="75"/>
      <c r="JB414" s="76"/>
      <c r="JC414" s="76" t="str">
        <f t="shared" si="2005"/>
        <v/>
      </c>
      <c r="JD414" s="76"/>
      <c r="JE414" s="76" t="str">
        <f t="shared" si="2006"/>
        <v/>
      </c>
      <c r="JF414" s="76"/>
      <c r="JG414" s="76" t="str">
        <f t="shared" si="2007"/>
        <v/>
      </c>
      <c r="JH414" s="76"/>
      <c r="JI414" s="78" t="str">
        <f t="shared" si="1927"/>
        <v/>
      </c>
      <c r="JJ414" s="79" t="str">
        <f t="shared" si="1959"/>
        <v/>
      </c>
      <c r="JK414" s="76" t="str">
        <f t="shared" si="2008"/>
        <v/>
      </c>
      <c r="JL414" s="80" t="str">
        <f t="shared" si="2009"/>
        <v/>
      </c>
      <c r="JM414" s="37"/>
      <c r="JN414" s="29"/>
      <c r="JO414" s="75"/>
      <c r="JP414" s="76"/>
      <c r="JQ414" s="76" t="str">
        <f t="shared" si="2010"/>
        <v/>
      </c>
      <c r="JR414" s="76"/>
      <c r="JS414" s="76" t="str">
        <f t="shared" si="2011"/>
        <v/>
      </c>
      <c r="JT414" s="76"/>
      <c r="JU414" s="76" t="str">
        <f t="shared" si="2012"/>
        <v/>
      </c>
      <c r="JV414" s="76"/>
      <c r="JW414" s="78" t="str">
        <f t="shared" si="1928"/>
        <v/>
      </c>
      <c r="JX414" s="79" t="str">
        <f t="shared" si="1960"/>
        <v/>
      </c>
      <c r="JY414" s="76" t="str">
        <f t="shared" si="2013"/>
        <v/>
      </c>
      <c r="JZ414" s="80" t="str">
        <f t="shared" si="2014"/>
        <v/>
      </c>
      <c r="KA414" s="37"/>
      <c r="KB414" s="51"/>
      <c r="KC414" s="75"/>
      <c r="KD414" s="76"/>
      <c r="KE414" s="76" t="str">
        <f>IF(KD414="","",KD414-KD410)</f>
        <v/>
      </c>
      <c r="KF414" s="76"/>
      <c r="KG414" s="76" t="str">
        <f>IF(KF414="","",KF414-KF410)</f>
        <v/>
      </c>
      <c r="KH414" s="76"/>
      <c r="KI414" s="76" t="str">
        <f>IF(KH414="","",KH410+KJ410-KH414)</f>
        <v/>
      </c>
      <c r="KJ414" s="76"/>
      <c r="KK414" s="78" t="str">
        <f>IF(KD414="","",KK410)</f>
        <v/>
      </c>
      <c r="KL414" s="79" t="str">
        <f>IF(KE414="","",KL410)</f>
        <v/>
      </c>
      <c r="KM414" s="76" t="str">
        <f>IF(KH414="","",KI414*KL414)</f>
        <v/>
      </c>
      <c r="KN414" s="80" t="str">
        <f>IF(KI414="","",KM414/(KE414*100))</f>
        <v/>
      </c>
      <c r="KO414" s="37"/>
      <c r="KP414" s="29"/>
      <c r="KQ414" s="75"/>
      <c r="KR414" s="76"/>
      <c r="KS414" s="76" t="str">
        <f>IF(KR414="","",KR414-KR410)</f>
        <v/>
      </c>
      <c r="KT414" s="76"/>
      <c r="KU414" s="76" t="str">
        <f>IF(KT414="","",KT414-KT410)</f>
        <v/>
      </c>
      <c r="KV414" s="76"/>
      <c r="KW414" s="76" t="str">
        <f>IF(KV414="","",KV410+KX410-KV414)</f>
        <v/>
      </c>
      <c r="KX414" s="76"/>
      <c r="KY414" s="78" t="str">
        <f>IF(KR414="","",KY410)</f>
        <v/>
      </c>
      <c r="KZ414" s="79" t="str">
        <f>IF(KS414="","",KZ410)</f>
        <v/>
      </c>
      <c r="LA414" s="76" t="str">
        <f>IF(KV414="","",KW414*KZ414)</f>
        <v/>
      </c>
      <c r="LB414" s="80" t="str">
        <f>IF(KW414="","",LA414/(KS414*100))</f>
        <v/>
      </c>
      <c r="LC414" s="37"/>
      <c r="LD414" s="29"/>
      <c r="LE414" s="101"/>
      <c r="LF414" s="87"/>
      <c r="LG414" s="87"/>
      <c r="LH414" s="87"/>
      <c r="LI414" s="87"/>
      <c r="LJ414" s="87"/>
      <c r="LK414" s="87" t="str">
        <f>IF(LJ414="","",LJ411+LL411-LJ414)</f>
        <v/>
      </c>
      <c r="LL414" s="87"/>
      <c r="LM414" s="102"/>
      <c r="LN414" s="103"/>
      <c r="LO414" s="87"/>
      <c r="LP414" s="89"/>
      <c r="LQ414" s="37"/>
      <c r="LR414" s="29"/>
      <c r="LS414" s="47"/>
      <c r="LT414" s="67"/>
      <c r="LU414" s="45" t="str">
        <f>IF(LT414="","",LT414-LT413)</f>
        <v/>
      </c>
      <c r="LV414" s="45"/>
      <c r="LW414" s="45"/>
      <c r="LX414" s="45"/>
      <c r="LY414" s="45" t="str">
        <f>IF(LX414="","",LX413+LZ413-LX414)</f>
        <v/>
      </c>
      <c r="LZ414" s="45"/>
      <c r="MA414" s="45"/>
      <c r="MB414" s="45"/>
      <c r="MC414" s="45" t="str">
        <f>IF(MB414="","",LY414*MB414)</f>
        <v/>
      </c>
      <c r="MD414" s="46" t="str">
        <f>IF(MC414="","",MC414/(LU414*100))</f>
        <v/>
      </c>
      <c r="ME414" s="37"/>
      <c r="MF414" s="29"/>
      <c r="MG414" s="47"/>
      <c r="MH414" s="67"/>
      <c r="MI414" s="45" t="str">
        <f>IF(MH414="","",MH414-MH413)</f>
        <v/>
      </c>
      <c r="MJ414" s="45"/>
      <c r="MK414" s="45"/>
      <c r="ML414" s="45"/>
      <c r="MM414" s="45" t="str">
        <f>IF(ML414="","",ML413+MN413-ML414)</f>
        <v/>
      </c>
      <c r="MN414" s="45"/>
      <c r="MO414" s="45"/>
      <c r="MP414" s="45"/>
      <c r="MQ414" s="45" t="str">
        <f>IF(MP414="","",MM414*MP414)</f>
        <v/>
      </c>
      <c r="MR414" s="46" t="str">
        <f>IF(MQ414="","",MQ414/(MI414*100))</f>
        <v/>
      </c>
      <c r="MS414" s="37"/>
      <c r="MT414" s="29"/>
      <c r="MU414" s="47"/>
      <c r="MV414" s="67"/>
      <c r="MW414" s="45" t="str">
        <f>IF(MV414="","",MV414-MV413)</f>
        <v/>
      </c>
      <c r="MX414" s="45"/>
      <c r="MY414" s="45"/>
      <c r="MZ414" s="45"/>
      <c r="NA414" s="45" t="str">
        <f>IF(MZ414="","",MZ413+NB413-MZ414)</f>
        <v/>
      </c>
      <c r="NB414" s="45"/>
      <c r="NC414" s="45"/>
      <c r="ND414" s="45"/>
      <c r="NE414" s="45" t="str">
        <f>IF(ND414="","",NA414*ND414)</f>
        <v/>
      </c>
      <c r="NF414" s="46" t="str">
        <f>IF(NE414="","",NE414/(MW414*100))</f>
        <v/>
      </c>
      <c r="NG414" s="37"/>
      <c r="NH414" s="29"/>
      <c r="NI414" s="47"/>
      <c r="NJ414" s="67"/>
      <c r="NK414" s="45" t="str">
        <f>IF(NJ414="","",NJ414-NJ413)</f>
        <v/>
      </c>
      <c r="NL414" s="45"/>
      <c r="NM414" s="45"/>
      <c r="NN414" s="45"/>
      <c r="NO414" s="45" t="str">
        <f>IF(NN414="","",NN413+NP413-NN414)</f>
        <v/>
      </c>
      <c r="NP414" s="45"/>
      <c r="NQ414" s="45"/>
      <c r="NR414" s="45"/>
      <c r="NS414" s="45" t="str">
        <f>IF(NR414="","",NO414*NR414)</f>
        <v/>
      </c>
      <c r="NT414" s="46" t="str">
        <f>IF(NS414="","",NS414/(NK414*100))</f>
        <v/>
      </c>
      <c r="NU414" s="37"/>
    </row>
    <row r="415" spans="1:385" ht="15" customHeight="1" thickTop="1" x14ac:dyDescent="0.25">
      <c r="A415" s="38"/>
      <c r="B415" s="39"/>
      <c r="C415" s="40"/>
      <c r="D415" s="40"/>
      <c r="E415" s="41"/>
      <c r="F415" s="41"/>
      <c r="G415" s="40"/>
      <c r="H415" s="42"/>
      <c r="I415" s="45"/>
      <c r="J415" s="45"/>
      <c r="K415" s="45"/>
      <c r="L415" s="45"/>
      <c r="M415" s="45"/>
      <c r="N415" s="45" t="str">
        <f t="shared" si="1930"/>
        <v/>
      </c>
      <c r="O415" s="45"/>
      <c r="P415" s="45"/>
      <c r="Q415" s="45"/>
      <c r="R415" s="45" t="str">
        <f t="shared" si="1891"/>
        <v/>
      </c>
      <c r="S415" s="46" t="str">
        <f t="shared" si="1892"/>
        <v/>
      </c>
      <c r="T415" s="37"/>
      <c r="U415" s="29"/>
      <c r="V415" s="47"/>
      <c r="W415" s="67"/>
      <c r="X415" s="45"/>
      <c r="Y415" s="45"/>
      <c r="Z415" s="45"/>
      <c r="AA415" s="45"/>
      <c r="AB415" s="45" t="str">
        <f>IF(AA415="","",AA414+AC414-AA415)</f>
        <v/>
      </c>
      <c r="AC415" s="45"/>
      <c r="AD415" s="45"/>
      <c r="AE415" s="45"/>
      <c r="AF415" s="45" t="str">
        <f>IF(AE415="","",AB415*AE415)</f>
        <v/>
      </c>
      <c r="AG415" s="46" t="str">
        <f>IF(AF415="","",AF415/(X415*100))</f>
        <v/>
      </c>
      <c r="AH415" s="37"/>
      <c r="AI415" s="29"/>
      <c r="AJ415" s="47"/>
      <c r="AK415" s="45"/>
      <c r="AL415" s="45"/>
      <c r="AM415" s="45"/>
      <c r="AN415" s="45" t="str">
        <f t="shared" si="1934"/>
        <v/>
      </c>
      <c r="AO415" s="45"/>
      <c r="AP415" s="45" t="str">
        <f t="shared" si="1935"/>
        <v/>
      </c>
      <c r="AQ415" s="45"/>
      <c r="AR415" s="45"/>
      <c r="AS415" s="45"/>
      <c r="AT415" s="45" t="str">
        <f t="shared" si="1895"/>
        <v/>
      </c>
      <c r="AU415" s="46" t="str">
        <f t="shared" si="1896"/>
        <v/>
      </c>
      <c r="AV415" s="37"/>
      <c r="AW415" s="29"/>
      <c r="AX415" s="47"/>
      <c r="AY415" s="45"/>
      <c r="AZ415" s="45"/>
      <c r="BA415" s="45"/>
      <c r="BB415" s="45" t="str">
        <f t="shared" si="1937"/>
        <v/>
      </c>
      <c r="BC415" s="45"/>
      <c r="BD415" s="45" t="str">
        <f t="shared" si="1938"/>
        <v/>
      </c>
      <c r="BE415" s="45"/>
      <c r="BF415" s="45"/>
      <c r="BG415" s="45"/>
      <c r="BH415" s="45" t="str">
        <f t="shared" si="1897"/>
        <v/>
      </c>
      <c r="BI415" s="46" t="str">
        <f t="shared" si="1898"/>
        <v/>
      </c>
      <c r="BJ415" s="37"/>
      <c r="BK415" s="29"/>
      <c r="BL415" s="52" t="str">
        <f>IF($A376="","",$A376)</f>
        <v/>
      </c>
      <c r="BM415" s="43"/>
      <c r="BN415" s="43" t="str">
        <f t="shared" si="1971"/>
        <v/>
      </c>
      <c r="BO415" s="43"/>
      <c r="BP415" s="87" t="str">
        <f t="shared" si="1972"/>
        <v/>
      </c>
      <c r="BQ415" s="43"/>
      <c r="BR415" s="43" t="str">
        <f t="shared" si="1973"/>
        <v/>
      </c>
      <c r="BS415" s="43"/>
      <c r="BT415" s="44" t="str">
        <f t="shared" si="1922"/>
        <v/>
      </c>
      <c r="BU415" s="48" t="str">
        <f t="shared" si="1939"/>
        <v/>
      </c>
      <c r="BV415" s="87" t="str">
        <f t="shared" si="1974"/>
        <v/>
      </c>
      <c r="BW415" s="89" t="str">
        <f t="shared" si="1975"/>
        <v/>
      </c>
      <c r="BX415" s="37"/>
      <c r="BY415" s="57"/>
      <c r="BZ415" s="52" t="str">
        <f>IF($A376="","",$A376)</f>
        <v/>
      </c>
      <c r="CA415" s="43"/>
      <c r="CB415" s="43" t="str">
        <f t="shared" si="1976"/>
        <v/>
      </c>
      <c r="CC415" s="43"/>
      <c r="CD415" s="87" t="str">
        <f t="shared" si="1977"/>
        <v/>
      </c>
      <c r="CE415" s="43"/>
      <c r="CF415" s="43" t="str">
        <f t="shared" si="1978"/>
        <v/>
      </c>
      <c r="CG415" s="43"/>
      <c r="CH415" s="44" t="str">
        <f t="shared" si="1923"/>
        <v/>
      </c>
      <c r="CI415" s="48" t="str">
        <f t="shared" si="1940"/>
        <v/>
      </c>
      <c r="CJ415" s="87" t="str">
        <f t="shared" si="1979"/>
        <v/>
      </c>
      <c r="CK415" s="89" t="str">
        <f t="shared" si="1980"/>
        <v/>
      </c>
      <c r="CL415" s="37"/>
      <c r="CM415" s="29"/>
      <c r="CN415" s="52" t="str">
        <f>IF($A376="","",$A376)</f>
        <v/>
      </c>
      <c r="CO415" s="43"/>
      <c r="CP415" s="43" t="str">
        <f t="shared" si="1981"/>
        <v/>
      </c>
      <c r="CQ415" s="43"/>
      <c r="CR415" s="87" t="str">
        <f t="shared" si="1982"/>
        <v/>
      </c>
      <c r="CS415" s="43"/>
      <c r="CT415" s="43" t="str">
        <f t="shared" si="1983"/>
        <v/>
      </c>
      <c r="CU415" s="43"/>
      <c r="CV415" s="44" t="str">
        <f t="shared" si="1941"/>
        <v/>
      </c>
      <c r="CW415" s="48" t="str">
        <f t="shared" si="1942"/>
        <v/>
      </c>
      <c r="CX415" s="87" t="str">
        <f t="shared" si="1984"/>
        <v/>
      </c>
      <c r="CY415" s="89" t="str">
        <f t="shared" si="1985"/>
        <v/>
      </c>
      <c r="CZ415" s="37"/>
      <c r="DA415" s="29"/>
      <c r="DB415" s="47"/>
      <c r="DC415" s="67"/>
      <c r="DD415" s="45"/>
      <c r="DE415" s="45"/>
      <c r="DF415" s="45"/>
      <c r="DG415" s="45"/>
      <c r="DH415" s="45" t="str">
        <f>IF(DG415="","",DG414+DI414-DG415)</f>
        <v/>
      </c>
      <c r="DI415" s="45"/>
      <c r="DJ415" s="45"/>
      <c r="DK415" s="45"/>
      <c r="DL415" s="45" t="str">
        <f>IF(DK415="","",DH415*DK415)</f>
        <v/>
      </c>
      <c r="DM415" s="46" t="str">
        <f>IF(DL415="","",DL415/(DD415*100))</f>
        <v/>
      </c>
      <c r="DN415" s="37"/>
      <c r="DO415" s="29"/>
      <c r="DP415" s="47"/>
      <c r="DQ415" s="45"/>
      <c r="DR415" s="45"/>
      <c r="DS415" s="45"/>
      <c r="DT415" s="45" t="str">
        <f t="shared" si="1946"/>
        <v/>
      </c>
      <c r="DU415" s="45"/>
      <c r="DV415" s="45" t="str">
        <f t="shared" si="1947"/>
        <v/>
      </c>
      <c r="DW415" s="45"/>
      <c r="DX415" s="45"/>
      <c r="DY415" s="45"/>
      <c r="DZ415" s="45" t="str">
        <f t="shared" si="1901"/>
        <v/>
      </c>
      <c r="EA415" s="46" t="str">
        <f t="shared" si="1902"/>
        <v/>
      </c>
      <c r="EB415" s="37"/>
      <c r="ED415" s="47"/>
      <c r="EE415" s="67"/>
      <c r="EF415" s="45"/>
      <c r="EG415" s="45"/>
      <c r="EH415" s="45"/>
      <c r="EI415" s="45"/>
      <c r="EJ415" s="45" t="str">
        <f>IF(EI415="","",EI414+EK414-EI415)</f>
        <v/>
      </c>
      <c r="EK415" s="45"/>
      <c r="EL415" s="45"/>
      <c r="EM415" s="45"/>
      <c r="EN415" s="45" t="str">
        <f>IF(EM415="","",EJ415*EM415)</f>
        <v/>
      </c>
      <c r="EO415" s="46" t="str">
        <f>IF(EN415="","",EN415/(EF415*100))</f>
        <v/>
      </c>
      <c r="EP415" s="37"/>
      <c r="ER415" s="47"/>
      <c r="ES415" s="67"/>
      <c r="ET415" s="45"/>
      <c r="EU415" s="45"/>
      <c r="EV415" s="45"/>
      <c r="EW415" s="45"/>
      <c r="EX415" s="45" t="str">
        <f>IF(EW415="","",EW414+EY414-EW415)</f>
        <v/>
      </c>
      <c r="EY415" s="45"/>
      <c r="EZ415" s="45"/>
      <c r="FA415" s="45"/>
      <c r="FB415" s="45" t="str">
        <f>IF(FA415="","",EX415*FA415)</f>
        <v/>
      </c>
      <c r="FC415" s="46" t="str">
        <f>IF(FB415="","",FB415/(ET415*100))</f>
        <v/>
      </c>
      <c r="FD415" s="37"/>
      <c r="FF415" s="47"/>
      <c r="FG415" s="67"/>
      <c r="FH415" s="45"/>
      <c r="FI415" s="45"/>
      <c r="FJ415" s="45"/>
      <c r="FK415" s="45"/>
      <c r="FL415" s="45" t="str">
        <f>IF(FK415="","",FK414+FM414-FK415)</f>
        <v/>
      </c>
      <c r="FM415" s="45"/>
      <c r="FN415" s="45"/>
      <c r="FO415" s="45"/>
      <c r="FP415" s="45" t="str">
        <f>IF(FO415="","",FL415*FO415)</f>
        <v/>
      </c>
      <c r="FQ415" s="46" t="str">
        <f>IF(FP415="","",FP415/(FH415*100))</f>
        <v/>
      </c>
      <c r="FR415" s="37"/>
      <c r="FS415" s="29"/>
      <c r="FT415" s="47"/>
      <c r="FU415" s="67"/>
      <c r="FV415" s="45"/>
      <c r="FW415" s="45"/>
      <c r="FX415" s="45"/>
      <c r="FY415" s="45"/>
      <c r="FZ415" s="45" t="str">
        <f>IF(FY415="","",FY414+GA414-FY415)</f>
        <v/>
      </c>
      <c r="GA415" s="45"/>
      <c r="GB415" s="45"/>
      <c r="GC415" s="45"/>
      <c r="GD415" s="45" t="str">
        <f>IF(GC415="","",FZ415*GC415)</f>
        <v/>
      </c>
      <c r="GE415" s="46" t="str">
        <f>IF(GD415="","",GD415/(FV415*100))</f>
        <v/>
      </c>
      <c r="GF415" s="37"/>
      <c r="GH415" s="47"/>
      <c r="GI415" s="67"/>
      <c r="GJ415" s="45"/>
      <c r="GK415" s="45"/>
      <c r="GL415" s="45"/>
      <c r="GM415" s="45"/>
      <c r="GN415" s="45" t="str">
        <f>IF(GM415="","",GM414+GO414-GM415)</f>
        <v/>
      </c>
      <c r="GO415" s="45"/>
      <c r="GP415" s="45"/>
      <c r="GQ415" s="45"/>
      <c r="GR415" s="45" t="str">
        <f>IF(GQ415="","",GN415*GQ415)</f>
        <v/>
      </c>
      <c r="GS415" s="46" t="str">
        <f>IF(GR415="","",GR415/(GJ415*100))</f>
        <v/>
      </c>
      <c r="GT415" s="37"/>
      <c r="GU415" s="61"/>
      <c r="GV415" s="52" t="str">
        <f>IF($A376="","",$A376)</f>
        <v/>
      </c>
      <c r="GW415" s="62"/>
      <c r="GX415" s="43"/>
      <c r="GY415" s="43" t="str">
        <f t="shared" si="1986"/>
        <v/>
      </c>
      <c r="GZ415" s="43"/>
      <c r="HA415" s="87" t="str">
        <f t="shared" si="1987"/>
        <v/>
      </c>
      <c r="HB415" s="43"/>
      <c r="HC415" s="43" t="str">
        <f t="shared" si="1988"/>
        <v/>
      </c>
      <c r="HD415" s="43"/>
      <c r="HE415" s="44" t="str">
        <f t="shared" ref="HE415:HF418" si="2016">IF(GX415="","",HE411)</f>
        <v/>
      </c>
      <c r="HF415" s="48" t="str">
        <f t="shared" si="2016"/>
        <v/>
      </c>
      <c r="HG415" s="87" t="str">
        <f t="shared" si="1989"/>
        <v/>
      </c>
      <c r="HH415" s="89" t="str">
        <f t="shared" si="2015"/>
        <v/>
      </c>
      <c r="HI415" s="37"/>
      <c r="HK415" s="52" t="str">
        <f>IF($A376="","",$A376)</f>
        <v/>
      </c>
      <c r="HL415" s="43"/>
      <c r="HM415" s="43" t="str">
        <f t="shared" si="1990"/>
        <v/>
      </c>
      <c r="HN415" s="43"/>
      <c r="HO415" s="87" t="str">
        <f t="shared" si="1991"/>
        <v/>
      </c>
      <c r="HP415" s="43"/>
      <c r="HQ415" s="43" t="str">
        <f t="shared" si="1992"/>
        <v/>
      </c>
      <c r="HR415" s="43"/>
      <c r="HS415" s="44" t="str">
        <f t="shared" si="1924"/>
        <v/>
      </c>
      <c r="HT415" s="48" t="str">
        <f t="shared" si="1969"/>
        <v/>
      </c>
      <c r="HU415" s="87" t="str">
        <f t="shared" si="1993"/>
        <v/>
      </c>
      <c r="HV415" s="89" t="str">
        <f t="shared" si="1994"/>
        <v/>
      </c>
      <c r="HW415" s="37"/>
      <c r="HX415" s="360"/>
      <c r="HY415" s="52" t="str">
        <f>IF($A376="","",$A376)</f>
        <v/>
      </c>
      <c r="HZ415" s="43"/>
      <c r="IA415" s="43" t="str">
        <f t="shared" si="1995"/>
        <v/>
      </c>
      <c r="IB415" s="43"/>
      <c r="IC415" s="87" t="str">
        <f t="shared" si="1996"/>
        <v/>
      </c>
      <c r="ID415" s="43"/>
      <c r="IE415" s="43" t="str">
        <f t="shared" si="1997"/>
        <v/>
      </c>
      <c r="IF415" s="43"/>
      <c r="IG415" s="44" t="str">
        <f t="shared" si="1925"/>
        <v/>
      </c>
      <c r="IH415" s="48" t="str">
        <f t="shared" si="1958"/>
        <v/>
      </c>
      <c r="II415" s="87" t="str">
        <f t="shared" si="1998"/>
        <v/>
      </c>
      <c r="IJ415" s="89" t="str">
        <f t="shared" si="1999"/>
        <v/>
      </c>
      <c r="IK415" s="37"/>
      <c r="IL415" s="29"/>
      <c r="IM415" s="52" t="str">
        <f>IF($A376="","",$A376)</f>
        <v/>
      </c>
      <c r="IN415" s="43"/>
      <c r="IO415" s="43" t="str">
        <f t="shared" si="2000"/>
        <v/>
      </c>
      <c r="IP415" s="43"/>
      <c r="IQ415" s="87" t="str">
        <f t="shared" si="2001"/>
        <v/>
      </c>
      <c r="IR415" s="43"/>
      <c r="IS415" s="43" t="str">
        <f t="shared" si="2002"/>
        <v/>
      </c>
      <c r="IT415" s="43"/>
      <c r="IU415" s="44" t="str">
        <f t="shared" si="1926"/>
        <v/>
      </c>
      <c r="IV415" s="48" t="str">
        <f t="shared" si="1970"/>
        <v/>
      </c>
      <c r="IW415" s="87" t="str">
        <f t="shared" si="2003"/>
        <v/>
      </c>
      <c r="IX415" s="89" t="str">
        <f t="shared" si="2004"/>
        <v/>
      </c>
      <c r="IY415" s="37"/>
      <c r="IZ415" s="61"/>
      <c r="JA415" s="52" t="str">
        <f>IF($A376="","",$A376)</f>
        <v/>
      </c>
      <c r="JB415" s="43"/>
      <c r="JC415" s="43" t="str">
        <f t="shared" si="2005"/>
        <v/>
      </c>
      <c r="JD415" s="43"/>
      <c r="JE415" s="87" t="str">
        <f t="shared" si="2006"/>
        <v/>
      </c>
      <c r="JF415" s="43"/>
      <c r="JG415" s="43" t="str">
        <f t="shared" si="2007"/>
        <v/>
      </c>
      <c r="JH415" s="43"/>
      <c r="JI415" s="44" t="str">
        <f t="shared" si="1927"/>
        <v/>
      </c>
      <c r="JJ415" s="48" t="str">
        <f t="shared" si="1959"/>
        <v/>
      </c>
      <c r="JK415" s="87" t="str">
        <f t="shared" si="2008"/>
        <v/>
      </c>
      <c r="JL415" s="89" t="str">
        <f t="shared" si="2009"/>
        <v/>
      </c>
      <c r="JM415" s="37"/>
      <c r="JN415" s="29"/>
      <c r="JO415" s="52" t="str">
        <f>IF($A376="","",$A376)</f>
        <v/>
      </c>
      <c r="JP415" s="43"/>
      <c r="JQ415" s="43" t="str">
        <f t="shared" si="2010"/>
        <v/>
      </c>
      <c r="JR415" s="43"/>
      <c r="JS415" s="87" t="str">
        <f t="shared" si="2011"/>
        <v/>
      </c>
      <c r="JT415" s="43"/>
      <c r="JU415" s="43" t="str">
        <f t="shared" si="2012"/>
        <v/>
      </c>
      <c r="JV415" s="43"/>
      <c r="JW415" s="44" t="str">
        <f t="shared" si="1928"/>
        <v/>
      </c>
      <c r="JX415" s="48" t="str">
        <f t="shared" si="1960"/>
        <v/>
      </c>
      <c r="JY415" s="87" t="str">
        <f t="shared" si="2013"/>
        <v/>
      </c>
      <c r="JZ415" s="89" t="str">
        <f t="shared" si="2014"/>
        <v/>
      </c>
      <c r="KA415" s="37"/>
      <c r="KB415" s="51"/>
      <c r="KC415" s="52" t="str">
        <f>IF($A376="","",$A376)</f>
        <v/>
      </c>
      <c r="KD415" s="43"/>
      <c r="KE415" s="43" t="str">
        <f>IF(KD415="","",KD415-KD411)</f>
        <v/>
      </c>
      <c r="KF415" s="43"/>
      <c r="KG415" s="87" t="str">
        <f>IF(KF415="","",KF415-KF411)</f>
        <v/>
      </c>
      <c r="KH415" s="43"/>
      <c r="KI415" s="43" t="str">
        <f>IF(KH415="","",KH411+KJ411-KH415)</f>
        <v/>
      </c>
      <c r="KJ415" s="43"/>
      <c r="KK415" s="44" t="str">
        <f>IF(KD415="","",KK411)</f>
        <v/>
      </c>
      <c r="KL415" s="48" t="str">
        <f>IF(KE415="","",KL411)</f>
        <v/>
      </c>
      <c r="KM415" s="87" t="str">
        <f>IF(KH415="","",KI415*KL415)</f>
        <v/>
      </c>
      <c r="KN415" s="89" t="str">
        <f>IF(KI415="","",KM415/(KE415*100))</f>
        <v/>
      </c>
      <c r="KO415" s="37"/>
      <c r="KP415" s="29"/>
      <c r="KQ415" s="52" t="str">
        <f>IF($A376="","",$A376)</f>
        <v/>
      </c>
      <c r="KR415" s="43"/>
      <c r="KS415" s="43" t="str">
        <f>IF(KR415="","",KR415-KR411)</f>
        <v/>
      </c>
      <c r="KT415" s="43"/>
      <c r="KU415" s="87" t="str">
        <f>IF(KT415="","",KT415-KT411)</f>
        <v/>
      </c>
      <c r="KV415" s="43"/>
      <c r="KW415" s="43" t="str">
        <f>IF(KV415="","",KV411+KX411-KV415)</f>
        <v/>
      </c>
      <c r="KX415" s="43"/>
      <c r="KY415" s="44" t="str">
        <f>IF(KR415="","",KY411)</f>
        <v/>
      </c>
      <c r="KZ415" s="48" t="str">
        <f>IF(KS415="","",KZ411)</f>
        <v/>
      </c>
      <c r="LA415" s="87" t="str">
        <f>IF(KV415="","",KW415*KZ415)</f>
        <v/>
      </c>
      <c r="LB415" s="89" t="str">
        <f>IF(KW415="","",LA415/(KS415*100))</f>
        <v/>
      </c>
      <c r="LC415" s="37"/>
      <c r="LD415" s="29"/>
      <c r="LE415" s="47"/>
      <c r="LF415" s="45"/>
      <c r="LG415" s="45"/>
      <c r="LH415" s="45"/>
      <c r="LI415" s="45"/>
      <c r="LJ415" s="45"/>
      <c r="LK415" s="45"/>
      <c r="LL415" s="45"/>
      <c r="LM415" s="63"/>
      <c r="LN415" s="45"/>
      <c r="LO415" s="45"/>
      <c r="LP415" s="45"/>
      <c r="LQ415" s="37"/>
      <c r="LR415" s="29"/>
      <c r="LS415" s="47"/>
      <c r="LT415" s="67"/>
      <c r="LU415" s="45"/>
      <c r="LV415" s="45"/>
      <c r="LW415" s="45"/>
      <c r="LX415" s="45"/>
      <c r="LY415" s="45" t="str">
        <f>IF(LX415="","",LX414+LZ414-LX415)</f>
        <v/>
      </c>
      <c r="LZ415" s="45"/>
      <c r="MA415" s="45"/>
      <c r="MB415" s="45"/>
      <c r="MC415" s="45" t="str">
        <f>IF(MB415="","",LY415*MB415)</f>
        <v/>
      </c>
      <c r="MD415" s="46" t="str">
        <f>IF(MC415="","",MC415/(LU415*100))</f>
        <v/>
      </c>
      <c r="ME415" s="37"/>
      <c r="MF415" s="29"/>
      <c r="MG415" s="47"/>
      <c r="MH415" s="67"/>
      <c r="MI415" s="45"/>
      <c r="MJ415" s="45"/>
      <c r="MK415" s="45"/>
      <c r="ML415" s="45"/>
      <c r="MM415" s="45" t="str">
        <f>IF(ML415="","",ML414+MN414-ML415)</f>
        <v/>
      </c>
      <c r="MN415" s="45"/>
      <c r="MO415" s="45"/>
      <c r="MP415" s="45"/>
      <c r="MQ415" s="45" t="str">
        <f>IF(MP415="","",MM415*MP415)</f>
        <v/>
      </c>
      <c r="MR415" s="46" t="str">
        <f>IF(MQ415="","",MQ415/(MI415*100))</f>
        <v/>
      </c>
      <c r="MS415" s="37"/>
      <c r="MT415" s="29"/>
      <c r="MU415" s="47"/>
      <c r="MV415" s="67"/>
      <c r="MW415" s="45"/>
      <c r="MX415" s="45"/>
      <c r="MY415" s="45"/>
      <c r="MZ415" s="45"/>
      <c r="NA415" s="45" t="str">
        <f>IF(MZ415="","",MZ414+NB414-MZ415)</f>
        <v/>
      </c>
      <c r="NB415" s="45"/>
      <c r="NC415" s="45"/>
      <c r="ND415" s="45"/>
      <c r="NE415" s="45" t="str">
        <f>IF(ND415="","",NA415*ND415)</f>
        <v/>
      </c>
      <c r="NF415" s="46" t="str">
        <f>IF(NE415="","",NE415/(MW415*100))</f>
        <v/>
      </c>
      <c r="NG415" s="37"/>
      <c r="NH415" s="29"/>
      <c r="NI415" s="47"/>
      <c r="NJ415" s="67"/>
      <c r="NK415" s="45"/>
      <c r="NL415" s="45"/>
      <c r="NM415" s="45"/>
      <c r="NN415" s="45"/>
      <c r="NO415" s="45" t="str">
        <f>IF(NN415="","",NN414+NP414-NN415)</f>
        <v/>
      </c>
      <c r="NP415" s="45"/>
      <c r="NQ415" s="45"/>
      <c r="NR415" s="45"/>
      <c r="NS415" s="45" t="str">
        <f>IF(NR415="","",NO415*NR415)</f>
        <v/>
      </c>
      <c r="NT415" s="46" t="str">
        <f>IF(NS415="","",NS415/(NK415*100))</f>
        <v/>
      </c>
      <c r="NU415" s="37"/>
    </row>
    <row r="416" spans="1:385" x14ac:dyDescent="0.25">
      <c r="A416" s="38"/>
      <c r="B416" s="39"/>
      <c r="C416" s="40"/>
      <c r="D416" s="40"/>
      <c r="E416" s="41"/>
      <c r="F416" s="41"/>
      <c r="G416" s="40"/>
      <c r="H416" s="42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6"/>
      <c r="T416" s="37"/>
      <c r="U416" s="29"/>
      <c r="V416" s="47"/>
      <c r="W416" s="67"/>
      <c r="X416" s="45"/>
      <c r="Y416" s="45"/>
      <c r="Z416" s="45"/>
      <c r="AA416" s="45"/>
      <c r="AB416" s="45"/>
      <c r="AC416" s="45"/>
      <c r="AD416" s="45"/>
      <c r="AE416" s="45"/>
      <c r="AF416" s="45"/>
      <c r="AG416" s="46"/>
      <c r="AH416" s="37"/>
      <c r="AI416" s="29"/>
      <c r="AJ416" s="47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6"/>
      <c r="AV416" s="37"/>
      <c r="AW416" s="29"/>
      <c r="AX416" s="47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6"/>
      <c r="BJ416" s="37"/>
      <c r="BK416" s="29"/>
      <c r="BL416" s="52"/>
      <c r="BM416" s="43"/>
      <c r="BN416" s="45" t="str">
        <f t="shared" si="1971"/>
        <v/>
      </c>
      <c r="BO416" s="43"/>
      <c r="BP416" s="45" t="str">
        <f t="shared" si="1972"/>
        <v/>
      </c>
      <c r="BQ416" s="43"/>
      <c r="BR416" s="45" t="str">
        <f t="shared" si="1973"/>
        <v/>
      </c>
      <c r="BS416" s="43"/>
      <c r="BT416" s="63" t="str">
        <f t="shared" si="1922"/>
        <v/>
      </c>
      <c r="BU416" s="67" t="str">
        <f t="shared" si="1939"/>
        <v/>
      </c>
      <c r="BV416" s="45" t="str">
        <f t="shared" si="1974"/>
        <v/>
      </c>
      <c r="BW416" s="46" t="str">
        <f t="shared" si="1975"/>
        <v/>
      </c>
      <c r="BX416" s="37"/>
      <c r="BY416" s="57"/>
      <c r="BZ416" s="52"/>
      <c r="CA416" s="43"/>
      <c r="CB416" s="45" t="str">
        <f t="shared" si="1976"/>
        <v/>
      </c>
      <c r="CC416" s="43"/>
      <c r="CD416" s="45" t="str">
        <f t="shared" si="1977"/>
        <v/>
      </c>
      <c r="CE416" s="43"/>
      <c r="CF416" s="45" t="str">
        <f t="shared" si="1978"/>
        <v/>
      </c>
      <c r="CG416" s="43"/>
      <c r="CH416" s="63" t="str">
        <f t="shared" si="1923"/>
        <v/>
      </c>
      <c r="CI416" s="67" t="str">
        <f t="shared" si="1940"/>
        <v/>
      </c>
      <c r="CJ416" s="45" t="str">
        <f t="shared" si="1979"/>
        <v/>
      </c>
      <c r="CK416" s="46" t="str">
        <f t="shared" si="1980"/>
        <v/>
      </c>
      <c r="CL416" s="37"/>
      <c r="CM416" s="29"/>
      <c r="CN416" s="52"/>
      <c r="CO416" s="43"/>
      <c r="CP416" s="45" t="str">
        <f t="shared" si="1981"/>
        <v/>
      </c>
      <c r="CQ416" s="43"/>
      <c r="CR416" s="45" t="str">
        <f t="shared" si="1982"/>
        <v/>
      </c>
      <c r="CS416" s="43"/>
      <c r="CT416" s="45" t="str">
        <f t="shared" si="1983"/>
        <v/>
      </c>
      <c r="CU416" s="43"/>
      <c r="CV416" s="63" t="str">
        <f t="shared" si="1941"/>
        <v/>
      </c>
      <c r="CW416" s="67" t="str">
        <f t="shared" si="1942"/>
        <v/>
      </c>
      <c r="CX416" s="45" t="str">
        <f t="shared" si="1984"/>
        <v/>
      </c>
      <c r="CY416" s="46" t="str">
        <f t="shared" si="1985"/>
        <v/>
      </c>
      <c r="CZ416" s="37"/>
      <c r="DA416" s="29"/>
      <c r="DB416" s="47"/>
      <c r="DC416" s="67"/>
      <c r="DD416" s="45"/>
      <c r="DE416" s="45"/>
      <c r="DF416" s="45"/>
      <c r="DG416" s="45"/>
      <c r="DH416" s="45"/>
      <c r="DI416" s="45"/>
      <c r="DJ416" s="45"/>
      <c r="DK416" s="45"/>
      <c r="DL416" s="45"/>
      <c r="DM416" s="46"/>
      <c r="DN416" s="37"/>
      <c r="DO416" s="29"/>
      <c r="DP416" s="47"/>
      <c r="DQ416" s="45"/>
      <c r="DR416" s="45"/>
      <c r="DS416" s="45"/>
      <c r="DT416" s="45"/>
      <c r="DU416" s="45"/>
      <c r="DV416" s="45"/>
      <c r="DW416" s="45"/>
      <c r="DX416" s="45"/>
      <c r="DY416" s="45"/>
      <c r="DZ416" s="45"/>
      <c r="EA416" s="46"/>
      <c r="EB416" s="37"/>
      <c r="ED416" s="47"/>
      <c r="EE416" s="67"/>
      <c r="EF416" s="45"/>
      <c r="EG416" s="45"/>
      <c r="EH416" s="45"/>
      <c r="EI416" s="45"/>
      <c r="EJ416" s="45"/>
      <c r="EK416" s="45"/>
      <c r="EL416" s="45"/>
      <c r="EM416" s="45"/>
      <c r="EN416" s="45"/>
      <c r="EO416" s="46"/>
      <c r="EP416" s="37"/>
      <c r="ER416" s="47"/>
      <c r="ES416" s="67"/>
      <c r="ET416" s="45"/>
      <c r="EU416" s="45"/>
      <c r="EV416" s="45"/>
      <c r="EW416" s="45"/>
      <c r="EX416" s="45"/>
      <c r="EY416" s="45"/>
      <c r="EZ416" s="45"/>
      <c r="FA416" s="45"/>
      <c r="FB416" s="45"/>
      <c r="FC416" s="46"/>
      <c r="FD416" s="37"/>
      <c r="FF416" s="47"/>
      <c r="FG416" s="67"/>
      <c r="FH416" s="45"/>
      <c r="FI416" s="45"/>
      <c r="FJ416" s="45"/>
      <c r="FK416" s="45"/>
      <c r="FL416" s="45"/>
      <c r="FM416" s="45"/>
      <c r="FN416" s="45"/>
      <c r="FO416" s="45"/>
      <c r="FP416" s="45"/>
      <c r="FQ416" s="46"/>
      <c r="FR416" s="37"/>
      <c r="FS416" s="29"/>
      <c r="FT416" s="47"/>
      <c r="FU416" s="67"/>
      <c r="FV416" s="45"/>
      <c r="FW416" s="45"/>
      <c r="FX416" s="45"/>
      <c r="FY416" s="45"/>
      <c r="FZ416" s="45"/>
      <c r="GA416" s="45"/>
      <c r="GB416" s="45"/>
      <c r="GC416" s="45"/>
      <c r="GD416" s="45"/>
      <c r="GE416" s="46"/>
      <c r="GF416" s="37"/>
      <c r="GH416" s="47"/>
      <c r="GI416" s="67"/>
      <c r="GJ416" s="45"/>
      <c r="GK416" s="45"/>
      <c r="GL416" s="45"/>
      <c r="GM416" s="45"/>
      <c r="GN416" s="45"/>
      <c r="GO416" s="45"/>
      <c r="GP416" s="45"/>
      <c r="GQ416" s="45"/>
      <c r="GR416" s="45"/>
      <c r="GS416" s="46"/>
      <c r="GT416" s="37"/>
      <c r="GU416" s="61"/>
      <c r="GV416" s="52"/>
      <c r="GW416" s="62"/>
      <c r="GX416" s="43"/>
      <c r="GY416" s="45" t="str">
        <f t="shared" si="1986"/>
        <v/>
      </c>
      <c r="GZ416" s="43"/>
      <c r="HA416" s="45" t="str">
        <f t="shared" si="1987"/>
        <v/>
      </c>
      <c r="HB416" s="43"/>
      <c r="HC416" s="45" t="str">
        <f t="shared" si="1988"/>
        <v/>
      </c>
      <c r="HD416" s="43"/>
      <c r="HE416" s="63" t="str">
        <f t="shared" si="2016"/>
        <v/>
      </c>
      <c r="HF416" s="67" t="str">
        <f t="shared" si="2016"/>
        <v/>
      </c>
      <c r="HG416" s="45" t="str">
        <f t="shared" si="1989"/>
        <v/>
      </c>
      <c r="HH416" s="46" t="str">
        <f t="shared" si="2015"/>
        <v/>
      </c>
      <c r="HI416" s="37"/>
      <c r="HK416" s="52"/>
      <c r="HL416" s="43"/>
      <c r="HM416" s="45" t="str">
        <f t="shared" si="1990"/>
        <v/>
      </c>
      <c r="HN416" s="43"/>
      <c r="HO416" s="45" t="str">
        <f t="shared" si="1991"/>
        <v/>
      </c>
      <c r="HP416" s="43"/>
      <c r="HQ416" s="45" t="str">
        <f t="shared" si="1992"/>
        <v/>
      </c>
      <c r="HR416" s="43"/>
      <c r="HS416" s="63" t="str">
        <f t="shared" si="1924"/>
        <v/>
      </c>
      <c r="HT416" s="67" t="str">
        <f t="shared" si="1969"/>
        <v/>
      </c>
      <c r="HU416" s="45" t="str">
        <f t="shared" si="1993"/>
        <v/>
      </c>
      <c r="HV416" s="46" t="str">
        <f t="shared" si="1994"/>
        <v/>
      </c>
      <c r="HW416" s="37"/>
      <c r="HX416" s="360"/>
      <c r="HY416" s="52"/>
      <c r="HZ416" s="43"/>
      <c r="IA416" s="45" t="str">
        <f t="shared" si="1995"/>
        <v/>
      </c>
      <c r="IB416" s="43"/>
      <c r="IC416" s="45" t="str">
        <f t="shared" si="1996"/>
        <v/>
      </c>
      <c r="ID416" s="43"/>
      <c r="IE416" s="45" t="str">
        <f t="shared" si="1997"/>
        <v/>
      </c>
      <c r="IF416" s="43"/>
      <c r="IG416" s="63" t="str">
        <f t="shared" si="1925"/>
        <v/>
      </c>
      <c r="IH416" s="67" t="str">
        <f t="shared" si="1958"/>
        <v/>
      </c>
      <c r="II416" s="45" t="str">
        <f t="shared" si="1998"/>
        <v/>
      </c>
      <c r="IJ416" s="46" t="str">
        <f t="shared" si="1999"/>
        <v/>
      </c>
      <c r="IK416" s="37"/>
      <c r="IL416" s="29"/>
      <c r="IM416" s="52"/>
      <c r="IN416" s="43"/>
      <c r="IO416" s="45" t="str">
        <f t="shared" si="2000"/>
        <v/>
      </c>
      <c r="IP416" s="43"/>
      <c r="IQ416" s="45" t="str">
        <f t="shared" si="2001"/>
        <v/>
      </c>
      <c r="IR416" s="43"/>
      <c r="IS416" s="45" t="str">
        <f t="shared" si="2002"/>
        <v/>
      </c>
      <c r="IT416" s="43"/>
      <c r="IU416" s="63" t="str">
        <f t="shared" si="1926"/>
        <v/>
      </c>
      <c r="IV416" s="67" t="str">
        <f t="shared" si="1970"/>
        <v/>
      </c>
      <c r="IW416" s="45" t="str">
        <f t="shared" si="2003"/>
        <v/>
      </c>
      <c r="IX416" s="46" t="str">
        <f t="shared" si="2004"/>
        <v/>
      </c>
      <c r="IY416" s="37"/>
      <c r="IZ416" s="61"/>
      <c r="JA416" s="52"/>
      <c r="JB416" s="43"/>
      <c r="JC416" s="45" t="str">
        <f t="shared" si="2005"/>
        <v/>
      </c>
      <c r="JD416" s="43"/>
      <c r="JE416" s="45" t="str">
        <f t="shared" si="2006"/>
        <v/>
      </c>
      <c r="JF416" s="43"/>
      <c r="JG416" s="45" t="str">
        <f t="shared" si="2007"/>
        <v/>
      </c>
      <c r="JH416" s="43"/>
      <c r="JI416" s="63" t="str">
        <f t="shared" si="1927"/>
        <v/>
      </c>
      <c r="JJ416" s="67" t="str">
        <f t="shared" si="1959"/>
        <v/>
      </c>
      <c r="JK416" s="45" t="str">
        <f t="shared" si="2008"/>
        <v/>
      </c>
      <c r="JL416" s="46" t="str">
        <f t="shared" si="2009"/>
        <v/>
      </c>
      <c r="JM416" s="37"/>
      <c r="JN416" s="29"/>
      <c r="JO416" s="52"/>
      <c r="JP416" s="43"/>
      <c r="JQ416" s="45" t="str">
        <f t="shared" si="2010"/>
        <v/>
      </c>
      <c r="JR416" s="43"/>
      <c r="JS416" s="45" t="str">
        <f t="shared" si="2011"/>
        <v/>
      </c>
      <c r="JT416" s="43"/>
      <c r="JU416" s="45" t="str">
        <f t="shared" si="2012"/>
        <v/>
      </c>
      <c r="JV416" s="43"/>
      <c r="JW416" s="63" t="str">
        <f t="shared" si="1928"/>
        <v/>
      </c>
      <c r="JX416" s="67" t="str">
        <f t="shared" si="1960"/>
        <v/>
      </c>
      <c r="JY416" s="45" t="str">
        <f t="shared" si="2013"/>
        <v/>
      </c>
      <c r="JZ416" s="46" t="str">
        <f t="shared" si="2014"/>
        <v/>
      </c>
      <c r="KA416" s="37"/>
      <c r="KB416" s="51"/>
      <c r="KC416" s="52"/>
      <c r="KD416" s="43"/>
      <c r="KE416" s="45" t="str">
        <f>IF(KD416="","",KD416-KD412)</f>
        <v/>
      </c>
      <c r="KF416" s="43"/>
      <c r="KG416" s="45" t="str">
        <f>IF(KF416="","",KF416-KF412)</f>
        <v/>
      </c>
      <c r="KH416" s="43"/>
      <c r="KI416" s="45" t="str">
        <f>IF(KH416="","",KH412+KJ412-KH416)</f>
        <v/>
      </c>
      <c r="KJ416" s="43"/>
      <c r="KK416" s="63" t="str">
        <f>IF(KD416="","",KK412)</f>
        <v/>
      </c>
      <c r="KL416" s="67" t="str">
        <f>IF(KE416="","",KL412)</f>
        <v/>
      </c>
      <c r="KM416" s="45" t="str">
        <f>IF(KH416="","",KI416*KL416)</f>
        <v/>
      </c>
      <c r="KN416" s="46" t="str">
        <f>IF(KI416="","",KM416/(KE416*100))</f>
        <v/>
      </c>
      <c r="KO416" s="37"/>
      <c r="KP416" s="29"/>
      <c r="KQ416" s="52"/>
      <c r="KR416" s="43"/>
      <c r="KS416" s="45" t="str">
        <f>IF(KR416="","",KR416-KR412)</f>
        <v/>
      </c>
      <c r="KT416" s="43"/>
      <c r="KU416" s="45" t="str">
        <f>IF(KT416="","",KT416-KT412)</f>
        <v/>
      </c>
      <c r="KV416" s="43"/>
      <c r="KW416" s="45" t="str">
        <f>IF(KV416="","",KV412+KX412-KV416)</f>
        <v/>
      </c>
      <c r="KX416" s="43"/>
      <c r="KY416" s="63" t="str">
        <f>IF(KR416="","",KY412)</f>
        <v/>
      </c>
      <c r="KZ416" s="67" t="str">
        <f>IF(KS416="","",KZ412)</f>
        <v/>
      </c>
      <c r="LA416" s="45" t="str">
        <f>IF(KV416="","",KW416*KZ416)</f>
        <v/>
      </c>
      <c r="LB416" s="46" t="str">
        <f>IF(KW416="","",LA416/(KS416*100))</f>
        <v/>
      </c>
      <c r="LC416" s="37"/>
      <c r="LD416" s="29"/>
      <c r="LE416" s="47"/>
      <c r="LF416" s="45"/>
      <c r="LG416" s="45"/>
      <c r="LH416" s="45"/>
      <c r="LI416" s="45"/>
      <c r="LJ416" s="45"/>
      <c r="LK416" s="45"/>
      <c r="LL416" s="45"/>
      <c r="LM416" s="63"/>
      <c r="LN416" s="45"/>
      <c r="LO416" s="45"/>
      <c r="LP416" s="45"/>
      <c r="LQ416" s="37"/>
      <c r="LR416" s="29"/>
      <c r="LS416" s="47"/>
      <c r="LT416" s="67"/>
      <c r="LU416" s="45"/>
      <c r="LV416" s="45"/>
      <c r="LW416" s="45"/>
      <c r="LX416" s="45"/>
      <c r="LY416" s="45"/>
      <c r="LZ416" s="45"/>
      <c r="MA416" s="45"/>
      <c r="MB416" s="45"/>
      <c r="MC416" s="45"/>
      <c r="MD416" s="46"/>
      <c r="ME416" s="37"/>
      <c r="MF416" s="29"/>
      <c r="MG416" s="47"/>
      <c r="MH416" s="67"/>
      <c r="MI416" s="45"/>
      <c r="MJ416" s="45"/>
      <c r="MK416" s="45"/>
      <c r="ML416" s="45"/>
      <c r="MM416" s="45"/>
      <c r="MN416" s="45"/>
      <c r="MO416" s="45"/>
      <c r="MP416" s="45"/>
      <c r="MQ416" s="45"/>
      <c r="MR416" s="46"/>
      <c r="MS416" s="37"/>
      <c r="MT416" s="29"/>
      <c r="MU416" s="47"/>
      <c r="MV416" s="67"/>
      <c r="MW416" s="45"/>
      <c r="MX416" s="45"/>
      <c r="MY416" s="45"/>
      <c r="MZ416" s="45"/>
      <c r="NA416" s="45"/>
      <c r="NB416" s="45"/>
      <c r="NC416" s="45"/>
      <c r="ND416" s="45"/>
      <c r="NE416" s="45"/>
      <c r="NF416" s="46"/>
      <c r="NG416" s="37"/>
      <c r="NH416" s="29"/>
      <c r="NI416" s="47"/>
      <c r="NJ416" s="67"/>
      <c r="NK416" s="45"/>
      <c r="NL416" s="45"/>
      <c r="NM416" s="45"/>
      <c r="NN416" s="45"/>
      <c r="NO416" s="45"/>
      <c r="NP416" s="45"/>
      <c r="NQ416" s="45"/>
      <c r="NR416" s="45"/>
      <c r="NS416" s="45"/>
      <c r="NT416" s="46"/>
      <c r="NU416" s="37"/>
    </row>
    <row r="417" spans="1:385" x14ac:dyDescent="0.25">
      <c r="A417" s="38"/>
      <c r="B417" s="39"/>
      <c r="C417" s="40"/>
      <c r="D417" s="40"/>
      <c r="E417" s="41"/>
      <c r="F417" s="41"/>
      <c r="G417" s="40"/>
      <c r="H417" s="42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6"/>
      <c r="T417" s="37"/>
      <c r="U417" s="29"/>
      <c r="V417" s="47"/>
      <c r="W417" s="67"/>
      <c r="X417" s="45"/>
      <c r="Y417" s="45"/>
      <c r="Z417" s="45"/>
      <c r="AA417" s="45"/>
      <c r="AB417" s="45"/>
      <c r="AC417" s="45"/>
      <c r="AD417" s="45"/>
      <c r="AE417" s="45"/>
      <c r="AF417" s="45"/>
      <c r="AG417" s="46"/>
      <c r="AH417" s="37"/>
      <c r="AI417" s="29"/>
      <c r="AJ417" s="47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6"/>
      <c r="AV417" s="37"/>
      <c r="AW417" s="29"/>
      <c r="AX417" s="47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6"/>
      <c r="BJ417" s="37"/>
      <c r="BK417" s="29"/>
      <c r="BL417" s="52"/>
      <c r="BM417" s="43"/>
      <c r="BN417" s="45" t="str">
        <f t="shared" si="1971"/>
        <v/>
      </c>
      <c r="BO417" s="43"/>
      <c r="BP417" s="45" t="str">
        <f t="shared" si="1972"/>
        <v/>
      </c>
      <c r="BQ417" s="43"/>
      <c r="BR417" s="45" t="str">
        <f t="shared" si="1973"/>
        <v/>
      </c>
      <c r="BS417" s="43"/>
      <c r="BT417" s="63" t="str">
        <f t="shared" si="1922"/>
        <v/>
      </c>
      <c r="BU417" s="67" t="str">
        <f t="shared" si="1939"/>
        <v/>
      </c>
      <c r="BV417" s="45" t="str">
        <f t="shared" si="1974"/>
        <v/>
      </c>
      <c r="BW417" s="46" t="str">
        <f t="shared" si="1975"/>
        <v/>
      </c>
      <c r="BX417" s="37"/>
      <c r="BY417" s="57"/>
      <c r="BZ417" s="52"/>
      <c r="CA417" s="43"/>
      <c r="CB417" s="45" t="str">
        <f t="shared" si="1976"/>
        <v/>
      </c>
      <c r="CC417" s="43"/>
      <c r="CD417" s="45" t="str">
        <f t="shared" si="1977"/>
        <v/>
      </c>
      <c r="CE417" s="43"/>
      <c r="CF417" s="45" t="str">
        <f t="shared" si="1978"/>
        <v/>
      </c>
      <c r="CG417" s="43"/>
      <c r="CH417" s="63" t="str">
        <f t="shared" si="1923"/>
        <v/>
      </c>
      <c r="CI417" s="67" t="str">
        <f t="shared" si="1940"/>
        <v/>
      </c>
      <c r="CJ417" s="45" t="str">
        <f t="shared" si="1979"/>
        <v/>
      </c>
      <c r="CK417" s="46" t="str">
        <f t="shared" si="1980"/>
        <v/>
      </c>
      <c r="CL417" s="37"/>
      <c r="CM417" s="29"/>
      <c r="CN417" s="52"/>
      <c r="CO417" s="43"/>
      <c r="CP417" s="45" t="str">
        <f t="shared" si="1981"/>
        <v/>
      </c>
      <c r="CQ417" s="43"/>
      <c r="CR417" s="45" t="str">
        <f t="shared" si="1982"/>
        <v/>
      </c>
      <c r="CS417" s="43"/>
      <c r="CT417" s="45" t="str">
        <f t="shared" si="1983"/>
        <v/>
      </c>
      <c r="CU417" s="43"/>
      <c r="CV417" s="63" t="str">
        <f t="shared" si="1941"/>
        <v/>
      </c>
      <c r="CW417" s="67" t="str">
        <f t="shared" si="1942"/>
        <v/>
      </c>
      <c r="CX417" s="45" t="str">
        <f t="shared" si="1984"/>
        <v/>
      </c>
      <c r="CY417" s="46" t="str">
        <f t="shared" si="1985"/>
        <v/>
      </c>
      <c r="CZ417" s="37"/>
      <c r="DA417" s="29"/>
      <c r="DB417" s="47"/>
      <c r="DC417" s="67"/>
      <c r="DD417" s="45"/>
      <c r="DE417" s="45"/>
      <c r="DF417" s="45"/>
      <c r="DG417" s="45"/>
      <c r="DH417" s="45"/>
      <c r="DI417" s="45"/>
      <c r="DJ417" s="45"/>
      <c r="DK417" s="45"/>
      <c r="DL417" s="45"/>
      <c r="DM417" s="46"/>
      <c r="DN417" s="37"/>
      <c r="DO417" s="29"/>
      <c r="DP417" s="47"/>
      <c r="DQ417" s="45"/>
      <c r="DR417" s="45"/>
      <c r="DS417" s="45"/>
      <c r="DT417" s="45"/>
      <c r="DU417" s="45"/>
      <c r="DV417" s="45"/>
      <c r="DW417" s="45"/>
      <c r="DX417" s="45"/>
      <c r="DY417" s="45"/>
      <c r="DZ417" s="45"/>
      <c r="EA417" s="46"/>
      <c r="EB417" s="37"/>
      <c r="ED417" s="47"/>
      <c r="EE417" s="67"/>
      <c r="EF417" s="45"/>
      <c r="EG417" s="45"/>
      <c r="EH417" s="45"/>
      <c r="EI417" s="45"/>
      <c r="EJ417" s="45"/>
      <c r="EK417" s="45"/>
      <c r="EL417" s="45"/>
      <c r="EM417" s="45"/>
      <c r="EN417" s="45"/>
      <c r="EO417" s="46"/>
      <c r="EP417" s="37"/>
      <c r="ER417" s="47"/>
      <c r="ES417" s="67"/>
      <c r="ET417" s="45"/>
      <c r="EU417" s="45"/>
      <c r="EV417" s="45"/>
      <c r="EW417" s="45"/>
      <c r="EX417" s="45"/>
      <c r="EY417" s="45"/>
      <c r="EZ417" s="45"/>
      <c r="FA417" s="45"/>
      <c r="FB417" s="45"/>
      <c r="FC417" s="46"/>
      <c r="FD417" s="37"/>
      <c r="FF417" s="47"/>
      <c r="FG417" s="67"/>
      <c r="FH417" s="45"/>
      <c r="FI417" s="45"/>
      <c r="FJ417" s="45"/>
      <c r="FK417" s="45"/>
      <c r="FL417" s="45"/>
      <c r="FM417" s="45"/>
      <c r="FN417" s="45"/>
      <c r="FO417" s="45"/>
      <c r="FP417" s="45"/>
      <c r="FQ417" s="46"/>
      <c r="FR417" s="37"/>
      <c r="FS417" s="29"/>
      <c r="FT417" s="47"/>
      <c r="FU417" s="67"/>
      <c r="FV417" s="45"/>
      <c r="FW417" s="45"/>
      <c r="FX417" s="45"/>
      <c r="FY417" s="45"/>
      <c r="FZ417" s="45"/>
      <c r="GA417" s="45"/>
      <c r="GB417" s="45"/>
      <c r="GC417" s="45"/>
      <c r="GD417" s="45"/>
      <c r="GE417" s="46"/>
      <c r="GF417" s="37"/>
      <c r="GH417" s="47"/>
      <c r="GI417" s="67"/>
      <c r="GJ417" s="45"/>
      <c r="GK417" s="45"/>
      <c r="GL417" s="45"/>
      <c r="GM417" s="45"/>
      <c r="GN417" s="45"/>
      <c r="GO417" s="45"/>
      <c r="GP417" s="45"/>
      <c r="GQ417" s="45"/>
      <c r="GR417" s="45"/>
      <c r="GS417" s="46"/>
      <c r="GT417" s="37"/>
      <c r="GU417" s="61"/>
      <c r="GV417" s="52"/>
      <c r="GW417" s="62"/>
      <c r="GX417" s="43"/>
      <c r="GY417" s="45" t="str">
        <f t="shared" si="1986"/>
        <v/>
      </c>
      <c r="GZ417" s="43"/>
      <c r="HA417" s="45" t="str">
        <f t="shared" si="1987"/>
        <v/>
      </c>
      <c r="HB417" s="43"/>
      <c r="HC417" s="45" t="str">
        <f t="shared" si="1988"/>
        <v/>
      </c>
      <c r="HD417" s="43"/>
      <c r="HE417" s="63" t="str">
        <f t="shared" si="2016"/>
        <v/>
      </c>
      <c r="HF417" s="67" t="str">
        <f t="shared" si="2016"/>
        <v/>
      </c>
      <c r="HG417" s="45" t="str">
        <f t="shared" si="1989"/>
        <v/>
      </c>
      <c r="HH417" s="46" t="str">
        <f t="shared" si="2015"/>
        <v/>
      </c>
      <c r="HI417" s="37"/>
      <c r="HK417" s="52"/>
      <c r="HL417" s="43"/>
      <c r="HM417" s="45" t="str">
        <f t="shared" si="1990"/>
        <v/>
      </c>
      <c r="HN417" s="43"/>
      <c r="HO417" s="45" t="str">
        <f t="shared" si="1991"/>
        <v/>
      </c>
      <c r="HP417" s="43"/>
      <c r="HQ417" s="45" t="str">
        <f t="shared" si="1992"/>
        <v/>
      </c>
      <c r="HR417" s="43"/>
      <c r="HS417" s="63" t="str">
        <f t="shared" si="1924"/>
        <v/>
      </c>
      <c r="HT417" s="67" t="str">
        <f t="shared" si="1969"/>
        <v/>
      </c>
      <c r="HU417" s="45" t="str">
        <f t="shared" si="1993"/>
        <v/>
      </c>
      <c r="HV417" s="46" t="str">
        <f t="shared" si="1994"/>
        <v/>
      </c>
      <c r="HW417" s="37"/>
      <c r="HX417" s="360"/>
      <c r="HY417" s="52"/>
      <c r="HZ417" s="43"/>
      <c r="IA417" s="45" t="str">
        <f t="shared" si="1995"/>
        <v/>
      </c>
      <c r="IB417" s="43"/>
      <c r="IC417" s="45" t="str">
        <f t="shared" si="1996"/>
        <v/>
      </c>
      <c r="ID417" s="43"/>
      <c r="IE417" s="45" t="str">
        <f t="shared" si="1997"/>
        <v/>
      </c>
      <c r="IF417" s="43"/>
      <c r="IG417" s="63" t="str">
        <f t="shared" si="1925"/>
        <v/>
      </c>
      <c r="IH417" s="67" t="str">
        <f t="shared" si="1958"/>
        <v/>
      </c>
      <c r="II417" s="45" t="str">
        <f t="shared" si="1998"/>
        <v/>
      </c>
      <c r="IJ417" s="46" t="str">
        <f t="shared" si="1999"/>
        <v/>
      </c>
      <c r="IK417" s="37"/>
      <c r="IL417" s="29"/>
      <c r="IM417" s="52"/>
      <c r="IN417" s="43"/>
      <c r="IO417" s="45" t="str">
        <f t="shared" si="2000"/>
        <v/>
      </c>
      <c r="IP417" s="43"/>
      <c r="IQ417" s="45" t="str">
        <f t="shared" si="2001"/>
        <v/>
      </c>
      <c r="IR417" s="43"/>
      <c r="IS417" s="45" t="str">
        <f t="shared" si="2002"/>
        <v/>
      </c>
      <c r="IT417" s="43"/>
      <c r="IU417" s="63" t="str">
        <f t="shared" si="1926"/>
        <v/>
      </c>
      <c r="IV417" s="67" t="str">
        <f t="shared" si="1970"/>
        <v/>
      </c>
      <c r="IW417" s="45" t="str">
        <f t="shared" si="2003"/>
        <v/>
      </c>
      <c r="IX417" s="46" t="str">
        <f t="shared" si="2004"/>
        <v/>
      </c>
      <c r="IY417" s="37"/>
      <c r="IZ417" s="61"/>
      <c r="JA417" s="52"/>
      <c r="JB417" s="43"/>
      <c r="JC417" s="45" t="str">
        <f t="shared" si="2005"/>
        <v/>
      </c>
      <c r="JD417" s="43"/>
      <c r="JE417" s="45" t="str">
        <f t="shared" si="2006"/>
        <v/>
      </c>
      <c r="JF417" s="43"/>
      <c r="JG417" s="45" t="str">
        <f t="shared" si="2007"/>
        <v/>
      </c>
      <c r="JH417" s="43"/>
      <c r="JI417" s="63" t="str">
        <f t="shared" si="1927"/>
        <v/>
      </c>
      <c r="JJ417" s="67" t="str">
        <f t="shared" si="1959"/>
        <v/>
      </c>
      <c r="JK417" s="45" t="str">
        <f t="shared" si="2008"/>
        <v/>
      </c>
      <c r="JL417" s="46" t="str">
        <f t="shared" si="2009"/>
        <v/>
      </c>
      <c r="JM417" s="37"/>
      <c r="JN417" s="29"/>
      <c r="JO417" s="52"/>
      <c r="JP417" s="43"/>
      <c r="JQ417" s="45" t="str">
        <f t="shared" si="2010"/>
        <v/>
      </c>
      <c r="JR417" s="43"/>
      <c r="JS417" s="45" t="str">
        <f t="shared" si="2011"/>
        <v/>
      </c>
      <c r="JT417" s="43"/>
      <c r="JU417" s="45" t="str">
        <f t="shared" si="2012"/>
        <v/>
      </c>
      <c r="JV417" s="43"/>
      <c r="JW417" s="63" t="str">
        <f t="shared" si="1928"/>
        <v/>
      </c>
      <c r="JX417" s="67" t="str">
        <f t="shared" si="1960"/>
        <v/>
      </c>
      <c r="JY417" s="45" t="str">
        <f t="shared" si="2013"/>
        <v/>
      </c>
      <c r="JZ417" s="46" t="str">
        <f t="shared" si="2014"/>
        <v/>
      </c>
      <c r="KA417" s="37"/>
      <c r="KB417" s="51"/>
      <c r="KC417" s="52"/>
      <c r="KD417" s="43"/>
      <c r="KE417" s="45" t="str">
        <f>IF(KD417="","",KD417-KD413)</f>
        <v/>
      </c>
      <c r="KF417" s="43"/>
      <c r="KG417" s="45" t="str">
        <f>IF(KF417="","",KF417-KF413)</f>
        <v/>
      </c>
      <c r="KH417" s="43"/>
      <c r="KI417" s="45" t="str">
        <f>IF(KH417="","",KH413+KJ413-KH417)</f>
        <v/>
      </c>
      <c r="KJ417" s="43"/>
      <c r="KK417" s="63" t="str">
        <f>IF(KD417="","",KK413)</f>
        <v/>
      </c>
      <c r="KL417" s="67" t="str">
        <f>IF(KE417="","",KL413)</f>
        <v/>
      </c>
      <c r="KM417" s="45" t="str">
        <f>IF(KH417="","",KI417*KL417)</f>
        <v/>
      </c>
      <c r="KN417" s="46" t="str">
        <f>IF(KI417="","",KM417/(KE417*100))</f>
        <v/>
      </c>
      <c r="KO417" s="37"/>
      <c r="KP417" s="29"/>
      <c r="KQ417" s="52"/>
      <c r="KR417" s="43"/>
      <c r="KS417" s="45" t="str">
        <f>IF(KR417="","",KR417-KR413)</f>
        <v/>
      </c>
      <c r="KT417" s="43"/>
      <c r="KU417" s="45" t="str">
        <f>IF(KT417="","",KT417-KT413)</f>
        <v/>
      </c>
      <c r="KV417" s="43"/>
      <c r="KW417" s="45" t="str">
        <f>IF(KV417="","",KV413+KX413-KV417)</f>
        <v/>
      </c>
      <c r="KX417" s="43"/>
      <c r="KY417" s="63" t="str">
        <f>IF(KR417="","",KY413)</f>
        <v/>
      </c>
      <c r="KZ417" s="67" t="str">
        <f>IF(KS417="","",KZ413)</f>
        <v/>
      </c>
      <c r="LA417" s="45" t="str">
        <f>IF(KV417="","",KW417*KZ417)</f>
        <v/>
      </c>
      <c r="LB417" s="46" t="str">
        <f>IF(KW417="","",LA417/(KS417*100))</f>
        <v/>
      </c>
      <c r="LC417" s="37"/>
      <c r="LD417" s="29"/>
      <c r="LE417" s="47"/>
      <c r="LF417" s="45"/>
      <c r="LG417" s="45"/>
      <c r="LH417" s="45"/>
      <c r="LI417" s="45"/>
      <c r="LJ417" s="45"/>
      <c r="LK417" s="45"/>
      <c r="LL417" s="45"/>
      <c r="LM417" s="63"/>
      <c r="LN417" s="45"/>
      <c r="LO417" s="45"/>
      <c r="LP417" s="45"/>
      <c r="LQ417" s="37"/>
      <c r="LR417" s="29"/>
      <c r="LS417" s="47"/>
      <c r="LT417" s="67"/>
      <c r="LU417" s="45"/>
      <c r="LV417" s="45"/>
      <c r="LW417" s="45"/>
      <c r="LX417" s="45"/>
      <c r="LY417" s="45"/>
      <c r="LZ417" s="45"/>
      <c r="MA417" s="45"/>
      <c r="MB417" s="45"/>
      <c r="MC417" s="45"/>
      <c r="MD417" s="46"/>
      <c r="ME417" s="37"/>
      <c r="MF417" s="29"/>
      <c r="MG417" s="47"/>
      <c r="MH417" s="67"/>
      <c r="MI417" s="45"/>
      <c r="MJ417" s="45"/>
      <c r="MK417" s="45"/>
      <c r="ML417" s="45"/>
      <c r="MM417" s="45"/>
      <c r="MN417" s="45"/>
      <c r="MO417" s="45"/>
      <c r="MP417" s="45"/>
      <c r="MQ417" s="45"/>
      <c r="MR417" s="46"/>
      <c r="MS417" s="37"/>
      <c r="MT417" s="29"/>
      <c r="MU417" s="47"/>
      <c r="MV417" s="67"/>
      <c r="MW417" s="45"/>
      <c r="MX417" s="45"/>
      <c r="MY417" s="45"/>
      <c r="MZ417" s="45"/>
      <c r="NA417" s="45"/>
      <c r="NB417" s="45"/>
      <c r="NC417" s="45"/>
      <c r="ND417" s="45"/>
      <c r="NE417" s="45"/>
      <c r="NF417" s="46"/>
      <c r="NG417" s="37"/>
      <c r="NH417" s="29"/>
      <c r="NI417" s="47"/>
      <c r="NJ417" s="67"/>
      <c r="NK417" s="45"/>
      <c r="NL417" s="45"/>
      <c r="NM417" s="45"/>
      <c r="NN417" s="45"/>
      <c r="NO417" s="45"/>
      <c r="NP417" s="45"/>
      <c r="NQ417" s="45"/>
      <c r="NR417" s="45"/>
      <c r="NS417" s="45"/>
      <c r="NT417" s="46"/>
      <c r="NU417" s="37"/>
    </row>
    <row r="418" spans="1:385" ht="15" customHeight="1" thickBot="1" x14ac:dyDescent="0.3">
      <c r="A418" s="38"/>
      <c r="B418" s="39"/>
      <c r="C418" s="40"/>
      <c r="D418" s="40"/>
      <c r="E418" s="41"/>
      <c r="F418" s="41"/>
      <c r="G418" s="40"/>
      <c r="H418" s="42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6"/>
      <c r="T418" s="37"/>
      <c r="U418" s="29"/>
      <c r="V418" s="47"/>
      <c r="W418" s="67"/>
      <c r="X418" s="45"/>
      <c r="Y418" s="45"/>
      <c r="Z418" s="45"/>
      <c r="AA418" s="45"/>
      <c r="AB418" s="45"/>
      <c r="AC418" s="45"/>
      <c r="AD418" s="45"/>
      <c r="AE418" s="45"/>
      <c r="AF418" s="45"/>
      <c r="AG418" s="46"/>
      <c r="AH418" s="37"/>
      <c r="AI418" s="29"/>
      <c r="AJ418" s="47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6"/>
      <c r="AV418" s="37"/>
      <c r="AW418" s="29"/>
      <c r="AX418" s="47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6"/>
      <c r="BJ418" s="37"/>
      <c r="BK418" s="29"/>
      <c r="BL418" s="52"/>
      <c r="BM418" s="43"/>
      <c r="BN418" s="45" t="str">
        <f t="shared" si="1971"/>
        <v/>
      </c>
      <c r="BO418" s="45"/>
      <c r="BP418" s="45" t="str">
        <f t="shared" si="1972"/>
        <v/>
      </c>
      <c r="BQ418" s="45"/>
      <c r="BR418" s="45" t="str">
        <f t="shared" si="1973"/>
        <v/>
      </c>
      <c r="BS418" s="43"/>
      <c r="BT418" s="78" t="str">
        <f t="shared" si="1922"/>
        <v/>
      </c>
      <c r="BU418" s="79" t="str">
        <f t="shared" si="1939"/>
        <v/>
      </c>
      <c r="BV418" s="76" t="str">
        <f t="shared" si="1974"/>
        <v/>
      </c>
      <c r="BW418" s="80" t="str">
        <f t="shared" si="1975"/>
        <v/>
      </c>
      <c r="BX418" s="37"/>
      <c r="BY418" s="57"/>
      <c r="BZ418" s="52"/>
      <c r="CA418" s="43"/>
      <c r="CB418" s="45" t="str">
        <f t="shared" si="1976"/>
        <v/>
      </c>
      <c r="CC418" s="45"/>
      <c r="CD418" s="45" t="str">
        <f t="shared" si="1977"/>
        <v/>
      </c>
      <c r="CE418" s="45"/>
      <c r="CF418" s="45" t="str">
        <f t="shared" si="1978"/>
        <v/>
      </c>
      <c r="CG418" s="43"/>
      <c r="CH418" s="78" t="str">
        <f t="shared" si="1923"/>
        <v/>
      </c>
      <c r="CI418" s="79" t="str">
        <f t="shared" si="1940"/>
        <v/>
      </c>
      <c r="CJ418" s="76" t="str">
        <f t="shared" si="1979"/>
        <v/>
      </c>
      <c r="CK418" s="80" t="str">
        <f t="shared" si="1980"/>
        <v/>
      </c>
      <c r="CL418" s="37"/>
      <c r="CM418" s="29"/>
      <c r="CN418" s="52"/>
      <c r="CO418" s="43"/>
      <c r="CP418" s="45" t="str">
        <f t="shared" si="1981"/>
        <v/>
      </c>
      <c r="CQ418" s="45"/>
      <c r="CR418" s="45" t="str">
        <f t="shared" si="1982"/>
        <v/>
      </c>
      <c r="CS418" s="45"/>
      <c r="CT418" s="45" t="str">
        <f t="shared" si="1983"/>
        <v/>
      </c>
      <c r="CU418" s="43"/>
      <c r="CV418" s="78" t="str">
        <f t="shared" si="1941"/>
        <v/>
      </c>
      <c r="CW418" s="79" t="str">
        <f t="shared" si="1942"/>
        <v/>
      </c>
      <c r="CX418" s="76" t="str">
        <f t="shared" si="1984"/>
        <v/>
      </c>
      <c r="CY418" s="80" t="str">
        <f t="shared" si="1985"/>
        <v/>
      </c>
      <c r="CZ418" s="37"/>
      <c r="DA418" s="29"/>
      <c r="DB418" s="47"/>
      <c r="DC418" s="67"/>
      <c r="DD418" s="45"/>
      <c r="DE418" s="45"/>
      <c r="DF418" s="45"/>
      <c r="DG418" s="45"/>
      <c r="DH418" s="45"/>
      <c r="DI418" s="45"/>
      <c r="DJ418" s="45"/>
      <c r="DK418" s="45"/>
      <c r="DL418" s="45"/>
      <c r="DM418" s="46"/>
      <c r="DN418" s="37"/>
      <c r="DO418" s="29"/>
      <c r="DP418" s="47"/>
      <c r="DQ418" s="45"/>
      <c r="DR418" s="45"/>
      <c r="DS418" s="45"/>
      <c r="DT418" s="45"/>
      <c r="DU418" s="45"/>
      <c r="DV418" s="45"/>
      <c r="DW418" s="45"/>
      <c r="DX418" s="45"/>
      <c r="DY418" s="45"/>
      <c r="DZ418" s="45"/>
      <c r="EA418" s="46"/>
      <c r="EB418" s="37"/>
      <c r="ED418" s="47"/>
      <c r="EE418" s="67"/>
      <c r="EF418" s="45"/>
      <c r="EG418" s="45"/>
      <c r="EH418" s="45"/>
      <c r="EI418" s="45"/>
      <c r="EJ418" s="45"/>
      <c r="EK418" s="45"/>
      <c r="EL418" s="45"/>
      <c r="EM418" s="45"/>
      <c r="EN418" s="45"/>
      <c r="EO418" s="46"/>
      <c r="EP418" s="37"/>
      <c r="ER418" s="47"/>
      <c r="ES418" s="67"/>
      <c r="ET418" s="45"/>
      <c r="EU418" s="45"/>
      <c r="EV418" s="45"/>
      <c r="EW418" s="45"/>
      <c r="EX418" s="45"/>
      <c r="EY418" s="45"/>
      <c r="EZ418" s="45"/>
      <c r="FA418" s="45"/>
      <c r="FB418" s="45"/>
      <c r="FC418" s="46"/>
      <c r="FD418" s="37"/>
      <c r="FF418" s="47"/>
      <c r="FG418" s="67"/>
      <c r="FH418" s="45"/>
      <c r="FI418" s="45"/>
      <c r="FJ418" s="45"/>
      <c r="FK418" s="45"/>
      <c r="FL418" s="45"/>
      <c r="FM418" s="45"/>
      <c r="FN418" s="45"/>
      <c r="FO418" s="45"/>
      <c r="FP418" s="45"/>
      <c r="FQ418" s="46"/>
      <c r="FR418" s="37"/>
      <c r="FS418" s="29"/>
      <c r="FT418" s="47"/>
      <c r="FU418" s="67"/>
      <c r="FV418" s="45"/>
      <c r="FW418" s="45"/>
      <c r="FX418" s="45"/>
      <c r="FY418" s="45"/>
      <c r="FZ418" s="45"/>
      <c r="GA418" s="45"/>
      <c r="GB418" s="45"/>
      <c r="GC418" s="45"/>
      <c r="GD418" s="45"/>
      <c r="GE418" s="46"/>
      <c r="GF418" s="37"/>
      <c r="GH418" s="47"/>
      <c r="GI418" s="67"/>
      <c r="GJ418" s="45"/>
      <c r="GK418" s="45"/>
      <c r="GL418" s="45"/>
      <c r="GM418" s="45"/>
      <c r="GN418" s="45"/>
      <c r="GO418" s="45"/>
      <c r="GP418" s="45"/>
      <c r="GQ418" s="45"/>
      <c r="GR418" s="45"/>
      <c r="GS418" s="46"/>
      <c r="GT418" s="37"/>
      <c r="GU418" s="61"/>
      <c r="GV418" s="52"/>
      <c r="GW418" s="62"/>
      <c r="GX418" s="43"/>
      <c r="GY418" s="45" t="str">
        <f t="shared" si="1986"/>
        <v/>
      </c>
      <c r="GZ418" s="45"/>
      <c r="HA418" s="45"/>
      <c r="HB418" s="45"/>
      <c r="HC418" s="45"/>
      <c r="HD418" s="43"/>
      <c r="HE418" s="78" t="str">
        <f t="shared" si="2016"/>
        <v/>
      </c>
      <c r="HF418" s="79" t="str">
        <f t="shared" si="2016"/>
        <v/>
      </c>
      <c r="HG418" s="76" t="str">
        <f t="shared" si="1989"/>
        <v/>
      </c>
      <c r="HH418" s="80" t="str">
        <f t="shared" si="2015"/>
        <v/>
      </c>
      <c r="HI418" s="37"/>
      <c r="HK418" s="52"/>
      <c r="HL418" s="43"/>
      <c r="HM418" s="45" t="str">
        <f t="shared" si="1990"/>
        <v/>
      </c>
      <c r="HN418" s="45"/>
      <c r="HO418" s="45"/>
      <c r="HP418" s="45"/>
      <c r="HQ418" s="45"/>
      <c r="HR418" s="43"/>
      <c r="HS418" s="78" t="str">
        <f t="shared" si="1924"/>
        <v/>
      </c>
      <c r="HT418" s="79" t="str">
        <f t="shared" si="1969"/>
        <v/>
      </c>
      <c r="HU418" s="76" t="str">
        <f t="shared" si="1993"/>
        <v/>
      </c>
      <c r="HV418" s="80" t="str">
        <f t="shared" si="1994"/>
        <v/>
      </c>
      <c r="HW418" s="37"/>
      <c r="HX418" s="360"/>
      <c r="HY418" s="52"/>
      <c r="HZ418" s="43"/>
      <c r="IA418" s="45" t="str">
        <f t="shared" si="1995"/>
        <v/>
      </c>
      <c r="IB418" s="45"/>
      <c r="IC418" s="45" t="str">
        <f t="shared" si="1996"/>
        <v/>
      </c>
      <c r="ID418" s="45"/>
      <c r="IE418" s="45" t="str">
        <f t="shared" si="1997"/>
        <v/>
      </c>
      <c r="IF418" s="43"/>
      <c r="IG418" s="78" t="str">
        <f t="shared" si="1925"/>
        <v/>
      </c>
      <c r="IH418" s="79" t="str">
        <f t="shared" si="1958"/>
        <v/>
      </c>
      <c r="II418" s="76" t="str">
        <f t="shared" si="1998"/>
        <v/>
      </c>
      <c r="IJ418" s="80" t="str">
        <f t="shared" si="1999"/>
        <v/>
      </c>
      <c r="IK418" s="37"/>
      <c r="IL418" s="29"/>
      <c r="IM418" s="52"/>
      <c r="IN418" s="43"/>
      <c r="IO418" s="45" t="str">
        <f t="shared" si="2000"/>
        <v/>
      </c>
      <c r="IP418" s="45"/>
      <c r="IQ418" s="45" t="str">
        <f t="shared" si="2001"/>
        <v/>
      </c>
      <c r="IR418" s="45"/>
      <c r="IS418" s="45" t="str">
        <f t="shared" si="2002"/>
        <v/>
      </c>
      <c r="IT418" s="43"/>
      <c r="IU418" s="78" t="str">
        <f t="shared" si="1926"/>
        <v/>
      </c>
      <c r="IV418" s="79" t="str">
        <f t="shared" si="1970"/>
        <v/>
      </c>
      <c r="IW418" s="76" t="str">
        <f t="shared" si="2003"/>
        <v/>
      </c>
      <c r="IX418" s="80" t="str">
        <f t="shared" si="2004"/>
        <v/>
      </c>
      <c r="IY418" s="37"/>
      <c r="IZ418" s="61"/>
      <c r="JA418" s="52"/>
      <c r="JB418" s="43"/>
      <c r="JC418" s="45" t="str">
        <f t="shared" si="2005"/>
        <v/>
      </c>
      <c r="JD418" s="45"/>
      <c r="JE418" s="45" t="str">
        <f t="shared" si="2006"/>
        <v/>
      </c>
      <c r="JF418" s="45"/>
      <c r="JG418" s="45" t="str">
        <f t="shared" si="2007"/>
        <v/>
      </c>
      <c r="JH418" s="43"/>
      <c r="JI418" s="78" t="str">
        <f t="shared" si="1927"/>
        <v/>
      </c>
      <c r="JJ418" s="79" t="str">
        <f t="shared" si="1959"/>
        <v/>
      </c>
      <c r="JK418" s="76" t="str">
        <f t="shared" si="2008"/>
        <v/>
      </c>
      <c r="JL418" s="80" t="str">
        <f t="shared" si="2009"/>
        <v/>
      </c>
      <c r="JM418" s="37"/>
      <c r="JN418" s="29"/>
      <c r="JO418" s="52"/>
      <c r="JP418" s="43"/>
      <c r="JQ418" s="45" t="str">
        <f t="shared" si="2010"/>
        <v/>
      </c>
      <c r="JR418" s="45"/>
      <c r="JS418" s="45"/>
      <c r="JT418" s="45"/>
      <c r="JU418" s="45"/>
      <c r="JV418" s="43"/>
      <c r="JW418" s="78" t="str">
        <f t="shared" si="1928"/>
        <v/>
      </c>
      <c r="JX418" s="79" t="str">
        <f t="shared" si="1960"/>
        <v/>
      </c>
      <c r="JY418" s="76" t="str">
        <f t="shared" si="2013"/>
        <v/>
      </c>
      <c r="JZ418" s="80" t="str">
        <f t="shared" si="2014"/>
        <v/>
      </c>
      <c r="KA418" s="37"/>
      <c r="KB418" s="51"/>
      <c r="KC418" s="52"/>
      <c r="KD418" s="43"/>
      <c r="KE418" s="45" t="str">
        <f>IF(KD418="","",KD418-KD414)</f>
        <v/>
      </c>
      <c r="KF418" s="45"/>
      <c r="KG418" s="45" t="str">
        <f>IF(KF418="","",KF418-KF414)</f>
        <v/>
      </c>
      <c r="KH418" s="45"/>
      <c r="KI418" s="45" t="str">
        <f>IF(KH418="","",KH414+KJ414-KH418)</f>
        <v/>
      </c>
      <c r="KJ418" s="43"/>
      <c r="KK418" s="78" t="str">
        <f>IF(KD418="","",KK414)</f>
        <v/>
      </c>
      <c r="KL418" s="79" t="str">
        <f>IF(KE418="","",KL414)</f>
        <v/>
      </c>
      <c r="KM418" s="76" t="str">
        <f>IF(KH418="","",KI418*KL418)</f>
        <v/>
      </c>
      <c r="KN418" s="80" t="str">
        <f>IF(KI418="","",KM418/(KE418*100))</f>
        <v/>
      </c>
      <c r="KO418" s="37"/>
      <c r="KP418" s="29"/>
      <c r="KQ418" s="52"/>
      <c r="KR418" s="43"/>
      <c r="KS418" s="45" t="str">
        <f>IF(KR418="","",KR418-KR414)</f>
        <v/>
      </c>
      <c r="KT418" s="45"/>
      <c r="KU418" s="45" t="str">
        <f>IF(KT418="","",KT418-KT414)</f>
        <v/>
      </c>
      <c r="KV418" s="45"/>
      <c r="KW418" s="45" t="str">
        <f>IF(KV418="","",KV414+KX414-KV418)</f>
        <v/>
      </c>
      <c r="KX418" s="43"/>
      <c r="KY418" s="78" t="str">
        <f>IF(KR418="","",KY414)</f>
        <v/>
      </c>
      <c r="KZ418" s="79" t="str">
        <f>IF(KS418="","",KZ414)</f>
        <v/>
      </c>
      <c r="LA418" s="76" t="str">
        <f>IF(KV418="","",KW418*KZ418)</f>
        <v/>
      </c>
      <c r="LB418" s="80" t="str">
        <f>IF(KW418="","",LA418/(KS418*100))</f>
        <v/>
      </c>
      <c r="LC418" s="37"/>
      <c r="LD418" s="29"/>
      <c r="LE418" s="47"/>
      <c r="LF418" s="45"/>
      <c r="LG418" s="45"/>
      <c r="LH418" s="45"/>
      <c r="LI418" s="45"/>
      <c r="LJ418" s="45"/>
      <c r="LK418" s="45"/>
      <c r="LL418" s="45"/>
      <c r="LM418" s="63"/>
      <c r="LN418" s="45"/>
      <c r="LO418" s="45"/>
      <c r="LP418" s="45"/>
      <c r="LQ418" s="37"/>
      <c r="LR418" s="29"/>
      <c r="LS418" s="47"/>
      <c r="LT418" s="67"/>
      <c r="LU418" s="45"/>
      <c r="LV418" s="45"/>
      <c r="LW418" s="45"/>
      <c r="LX418" s="45"/>
      <c r="LY418" s="45"/>
      <c r="LZ418" s="45"/>
      <c r="MA418" s="45"/>
      <c r="MB418" s="45"/>
      <c r="MC418" s="45"/>
      <c r="MD418" s="46"/>
      <c r="ME418" s="37"/>
      <c r="MF418" s="29"/>
      <c r="MG418" s="47"/>
      <c r="MH418" s="67"/>
      <c r="MI418" s="45"/>
      <c r="MJ418" s="45"/>
      <c r="MK418" s="45"/>
      <c r="ML418" s="45"/>
      <c r="MM418" s="45"/>
      <c r="MN418" s="45"/>
      <c r="MO418" s="45"/>
      <c r="MP418" s="45"/>
      <c r="MQ418" s="45"/>
      <c r="MR418" s="46"/>
      <c r="MS418" s="37"/>
      <c r="MT418" s="29"/>
      <c r="MU418" s="47"/>
      <c r="MV418" s="67"/>
      <c r="MW418" s="45"/>
      <c r="MX418" s="45"/>
      <c r="MY418" s="45"/>
      <c r="MZ418" s="45"/>
      <c r="NA418" s="45"/>
      <c r="NB418" s="45"/>
      <c r="NC418" s="45"/>
      <c r="ND418" s="45"/>
      <c r="NE418" s="45"/>
      <c r="NF418" s="46"/>
      <c r="NG418" s="37"/>
      <c r="NH418" s="29"/>
      <c r="NI418" s="47"/>
      <c r="NJ418" s="67"/>
      <c r="NK418" s="45"/>
      <c r="NL418" s="45"/>
      <c r="NM418" s="45"/>
      <c r="NN418" s="45"/>
      <c r="NO418" s="45"/>
      <c r="NP418" s="45"/>
      <c r="NQ418" s="45"/>
      <c r="NR418" s="45"/>
      <c r="NS418" s="45"/>
      <c r="NT418" s="46"/>
      <c r="NU418" s="37"/>
    </row>
    <row r="419" spans="1:385" ht="15" customHeight="1" thickTop="1" x14ac:dyDescent="0.25">
      <c r="A419" s="104" t="s">
        <v>1189</v>
      </c>
      <c r="B419" s="39"/>
      <c r="C419" s="40"/>
      <c r="D419" s="40"/>
      <c r="E419" s="41"/>
      <c r="F419" s="41"/>
      <c r="G419" s="40"/>
      <c r="H419" s="42"/>
      <c r="I419" s="25" t="s">
        <v>29</v>
      </c>
      <c r="J419" s="45">
        <f>SUM(J363:J415)*100</f>
        <v>137000</v>
      </c>
      <c r="K419" s="45"/>
      <c r="L419" s="45"/>
      <c r="M419" s="25"/>
      <c r="N419" s="45"/>
      <c r="O419" s="45"/>
      <c r="P419" s="45"/>
      <c r="Q419" s="45"/>
      <c r="R419" s="45"/>
      <c r="S419" s="45"/>
      <c r="T419" s="37"/>
      <c r="U419" s="29"/>
      <c r="V419" s="47"/>
      <c r="W419" s="105" t="s">
        <v>29</v>
      </c>
      <c r="X419" s="45">
        <f>SUM(X363:X415)*100</f>
        <v>140200</v>
      </c>
      <c r="Y419" s="45"/>
      <c r="Z419" s="45"/>
      <c r="AA419" s="25"/>
      <c r="AB419" s="45"/>
      <c r="AC419" s="45"/>
      <c r="AD419" s="45"/>
      <c r="AE419" s="45"/>
      <c r="AF419" s="45"/>
      <c r="AG419" s="45"/>
      <c r="AH419" s="37"/>
      <c r="AI419" s="29"/>
      <c r="AJ419" s="47"/>
      <c r="AK419" s="25" t="s">
        <v>29</v>
      </c>
      <c r="AL419" s="45">
        <f>SUM(AL363:AL415)*100</f>
        <v>128700</v>
      </c>
      <c r="AM419" s="45"/>
      <c r="AN419" s="45"/>
      <c r="AO419" s="25"/>
      <c r="AP419" s="45"/>
      <c r="AQ419" s="45"/>
      <c r="AR419" s="45"/>
      <c r="AS419" s="45"/>
      <c r="AT419" s="45"/>
      <c r="AU419" s="45"/>
      <c r="AV419" s="37"/>
      <c r="AW419" s="29"/>
      <c r="AX419" s="47"/>
      <c r="AY419" s="25" t="s">
        <v>29</v>
      </c>
      <c r="AZ419" s="45">
        <f>SUM(AZ363:AZ415)*100</f>
        <v>426100</v>
      </c>
      <c r="BA419" s="45"/>
      <c r="BB419" s="45"/>
      <c r="BC419" s="25"/>
      <c r="BD419" s="45"/>
      <c r="BE419" s="45"/>
      <c r="BF419" s="45"/>
      <c r="BG419" s="45"/>
      <c r="BH419" s="45"/>
      <c r="BI419" s="45"/>
      <c r="BJ419" s="37"/>
      <c r="BK419" s="29"/>
      <c r="BL419" s="47"/>
      <c r="BM419" s="25" t="s">
        <v>29</v>
      </c>
      <c r="BN419" s="43">
        <f>SUM(BN363:BN415)*100</f>
        <v>245600</v>
      </c>
      <c r="BO419" s="43"/>
      <c r="BP419" s="43"/>
      <c r="BQ419" s="25"/>
      <c r="BR419" s="45"/>
      <c r="BS419" s="45"/>
      <c r="BT419" s="319" t="s">
        <v>31</v>
      </c>
      <c r="BU419" s="319"/>
      <c r="BV419" s="45">
        <f>SUM(BV363:BV415)</f>
        <v>52848</v>
      </c>
      <c r="BW419" s="45"/>
      <c r="BX419" s="37"/>
      <c r="BY419" s="57"/>
      <c r="BZ419" s="47"/>
      <c r="CA419" s="25" t="s">
        <v>29</v>
      </c>
      <c r="CB419" s="43">
        <f>SUM(CB363:CB415)*100</f>
        <v>171700</v>
      </c>
      <c r="CC419" s="43"/>
      <c r="CD419" s="43"/>
      <c r="CE419" s="106"/>
      <c r="CF419" s="43"/>
      <c r="CG419" s="45"/>
      <c r="CH419" s="329" t="s">
        <v>31</v>
      </c>
      <c r="CI419" s="329"/>
      <c r="CJ419" s="45">
        <f>SUM(CJ363:CJ415)</f>
        <v>66816</v>
      </c>
      <c r="CK419" s="107"/>
      <c r="CL419" s="37"/>
      <c r="CM419" s="29"/>
      <c r="CN419" s="47"/>
      <c r="CO419" s="25" t="s">
        <v>29</v>
      </c>
      <c r="CP419" s="43">
        <f>SUM(CP363:CP415)*100</f>
        <v>195700</v>
      </c>
      <c r="CQ419" s="43"/>
      <c r="CR419" s="43"/>
      <c r="CS419" s="106"/>
      <c r="CT419" s="43"/>
      <c r="CU419" s="45"/>
      <c r="CV419" s="329" t="s">
        <v>31</v>
      </c>
      <c r="CW419" s="329"/>
      <c r="CX419" s="45">
        <f>SUM(CX363:CX415)</f>
        <v>21708</v>
      </c>
      <c r="CY419" s="107"/>
      <c r="CZ419" s="37"/>
      <c r="DA419" s="29"/>
      <c r="DB419" s="47"/>
      <c r="DC419" s="105" t="s">
        <v>29</v>
      </c>
      <c r="DD419" s="45">
        <f>SUM(DD363:DD415)*100</f>
        <v>78400</v>
      </c>
      <c r="DE419" s="45"/>
      <c r="DF419" s="45"/>
      <c r="DG419" s="25"/>
      <c r="DH419" s="45"/>
      <c r="DI419" s="45"/>
      <c r="DJ419" s="45"/>
      <c r="DK419" s="45"/>
      <c r="DL419" s="45"/>
      <c r="DM419" s="45"/>
      <c r="DN419" s="37"/>
      <c r="DO419" s="29"/>
      <c r="DP419" s="47"/>
      <c r="DQ419" s="25" t="s">
        <v>29</v>
      </c>
      <c r="DR419" s="45">
        <f>SUM(DR363:DR415)*100</f>
        <v>104500</v>
      </c>
      <c r="DS419" s="45"/>
      <c r="DT419" s="45"/>
      <c r="DU419" s="25"/>
      <c r="DV419" s="45"/>
      <c r="DW419" s="45"/>
      <c r="DX419" s="45"/>
      <c r="DY419" s="45"/>
      <c r="DZ419" s="45"/>
      <c r="EA419" s="45"/>
      <c r="EB419" s="37"/>
      <c r="ED419" s="47"/>
      <c r="EE419" s="105" t="s">
        <v>29</v>
      </c>
      <c r="EF419" s="45">
        <f>SUM(EF363:EF415)*100</f>
        <v>147100</v>
      </c>
      <c r="EG419" s="45"/>
      <c r="EH419" s="45">
        <f>SUM(EH363:EH410)</f>
        <v>32</v>
      </c>
      <c r="EI419" s="25" t="s">
        <v>30</v>
      </c>
      <c r="EJ419" s="45"/>
      <c r="EK419" s="45"/>
      <c r="EL419" s="45"/>
      <c r="EM419" s="45"/>
      <c r="EN419" s="45"/>
      <c r="EO419" s="45"/>
      <c r="EP419" s="37"/>
      <c r="ER419" s="47"/>
      <c r="ES419" s="105" t="s">
        <v>29</v>
      </c>
      <c r="ET419" s="45">
        <f>SUM(ET363:ET415)*100</f>
        <v>71300</v>
      </c>
      <c r="EU419" s="45"/>
      <c r="EV419" s="45">
        <f>SUM(EV363:EV410)</f>
        <v>29</v>
      </c>
      <c r="EW419" s="25" t="s">
        <v>30</v>
      </c>
      <c r="EX419" s="45"/>
      <c r="EY419" s="45"/>
      <c r="EZ419" s="45"/>
      <c r="FA419" s="45"/>
      <c r="FB419" s="45"/>
      <c r="FC419" s="45"/>
      <c r="FD419" s="37"/>
      <c r="FF419" s="47"/>
      <c r="FG419" s="105" t="s">
        <v>29</v>
      </c>
      <c r="FH419" s="45">
        <f>SUM(FH363:FH415)*100</f>
        <v>101600</v>
      </c>
      <c r="FI419" s="45"/>
      <c r="FJ419" s="45">
        <f>SUM(FJ363:FJ410)</f>
        <v>68</v>
      </c>
      <c r="FK419" s="25" t="s">
        <v>30</v>
      </c>
      <c r="FL419" s="45"/>
      <c r="FM419" s="45"/>
      <c r="FN419" s="45"/>
      <c r="FO419" s="45"/>
      <c r="FP419" s="45"/>
      <c r="FQ419" s="45"/>
      <c r="FR419" s="37"/>
      <c r="FS419" s="29"/>
      <c r="FT419" s="47"/>
      <c r="FU419" s="105" t="s">
        <v>29</v>
      </c>
      <c r="FV419" s="45">
        <f>SUM(FV363:FV415)*100</f>
        <v>76200</v>
      </c>
      <c r="FW419" s="45"/>
      <c r="FX419" s="45"/>
      <c r="FY419" s="25"/>
      <c r="FZ419" s="45"/>
      <c r="GA419" s="45"/>
      <c r="GB419" s="45"/>
      <c r="GC419" s="45"/>
      <c r="GD419" s="45"/>
      <c r="GE419" s="45"/>
      <c r="GF419" s="37"/>
      <c r="GH419" s="47"/>
      <c r="GI419" s="105" t="s">
        <v>29</v>
      </c>
      <c r="GJ419" s="45">
        <f>SUM(GJ363:GJ415)*100</f>
        <v>51200</v>
      </c>
      <c r="GK419" s="45"/>
      <c r="GL419" s="45">
        <f>SUM(GL363:GL410)</f>
        <v>38</v>
      </c>
      <c r="GM419" s="25" t="s">
        <v>30</v>
      </c>
      <c r="GN419" s="45"/>
      <c r="GO419" s="45"/>
      <c r="GP419" s="45"/>
      <c r="GQ419" s="45"/>
      <c r="GR419" s="45"/>
      <c r="GS419" s="45"/>
      <c r="GT419" s="37"/>
      <c r="GU419" s="61"/>
      <c r="GV419" s="47"/>
      <c r="GW419" s="30"/>
      <c r="GX419" s="25" t="s">
        <v>29</v>
      </c>
      <c r="GY419" s="43">
        <f>SUM(GY363:GY415)*100</f>
        <v>740400</v>
      </c>
      <c r="GZ419" s="43"/>
      <c r="HA419" s="43"/>
      <c r="HB419" s="25"/>
      <c r="HC419" s="45"/>
      <c r="HD419" s="45"/>
      <c r="HE419" s="319" t="s">
        <v>31</v>
      </c>
      <c r="HF419" s="319"/>
      <c r="HG419" s="45">
        <f>SUM(HG363:HG415)</f>
        <v>127260</v>
      </c>
      <c r="HH419" s="45"/>
      <c r="HI419" s="37"/>
      <c r="HK419" s="47"/>
      <c r="HL419" s="25" t="s">
        <v>29</v>
      </c>
      <c r="HM419" s="43">
        <f>SUM(HM363:HM415)*100</f>
        <v>189200</v>
      </c>
      <c r="HN419" s="43">
        <v>71</v>
      </c>
      <c r="HO419" s="43"/>
      <c r="HP419" s="25"/>
      <c r="HQ419" s="45"/>
      <c r="HR419" s="45"/>
      <c r="HS419" s="319" t="s">
        <v>31</v>
      </c>
      <c r="HT419" s="319"/>
      <c r="HU419" s="45">
        <f>SUM(HU363:HU415)</f>
        <v>29176</v>
      </c>
      <c r="HV419" s="45"/>
      <c r="HW419" s="37"/>
      <c r="HX419" s="360"/>
      <c r="HY419" s="47"/>
      <c r="HZ419" s="25" t="s">
        <v>29</v>
      </c>
      <c r="IA419" s="43">
        <f>SUM(IA363:IA415)*100</f>
        <v>216600</v>
      </c>
      <c r="IB419" s="43"/>
      <c r="IC419" s="43"/>
      <c r="ID419" s="25"/>
      <c r="IE419" s="45"/>
      <c r="IF419" s="45"/>
      <c r="IG419" s="319" t="s">
        <v>31</v>
      </c>
      <c r="IH419" s="319"/>
      <c r="II419" s="45">
        <f>SUM(II363:II415)</f>
        <v>37600</v>
      </c>
      <c r="IJ419" s="45"/>
      <c r="IK419" s="37"/>
      <c r="IL419" s="29"/>
      <c r="IM419" s="47"/>
      <c r="IN419" s="25" t="s">
        <v>29</v>
      </c>
      <c r="IO419" s="43">
        <f>SUM(IO363:IO415)*100</f>
        <v>156700</v>
      </c>
      <c r="IP419" s="43"/>
      <c r="IQ419" s="43"/>
      <c r="IR419" s="25"/>
      <c r="IS419" s="45"/>
      <c r="IT419" s="45"/>
      <c r="IU419" s="319" t="s">
        <v>31</v>
      </c>
      <c r="IV419" s="319"/>
      <c r="IW419" s="45">
        <f>SUM(IW363:IW415)</f>
        <v>58660</v>
      </c>
      <c r="IX419" s="45"/>
      <c r="IY419" s="37"/>
      <c r="IZ419" s="61"/>
      <c r="JA419" s="47"/>
      <c r="JB419" s="25" t="s">
        <v>29</v>
      </c>
      <c r="JC419" s="43">
        <f>SUM(JC363:JC415)*100</f>
        <v>220200</v>
      </c>
      <c r="JD419" s="43"/>
      <c r="JE419" s="43"/>
      <c r="JF419" s="25"/>
      <c r="JG419" s="45"/>
      <c r="JH419" s="45"/>
      <c r="JI419" s="319" t="s">
        <v>31</v>
      </c>
      <c r="JJ419" s="319"/>
      <c r="JK419" s="45">
        <f>SUM(JK363:JK415)</f>
        <v>33650</v>
      </c>
      <c r="JL419" s="45"/>
      <c r="JM419" s="37"/>
      <c r="JN419" s="29"/>
      <c r="JO419" s="47"/>
      <c r="JP419" s="25" t="s">
        <v>29</v>
      </c>
      <c r="JQ419" s="43">
        <f>SUM(JQ363:JQ415)*100</f>
        <v>219900</v>
      </c>
      <c r="JR419" s="43"/>
      <c r="JS419" s="43"/>
      <c r="JT419" s="25"/>
      <c r="JU419" s="45"/>
      <c r="JV419" s="45"/>
      <c r="JW419" s="319" t="s">
        <v>31</v>
      </c>
      <c r="JX419" s="319"/>
      <c r="JY419" s="45">
        <f>SUM(JY363:JY415)</f>
        <v>37466</v>
      </c>
      <c r="JZ419" s="45"/>
      <c r="KA419" s="37"/>
      <c r="KB419" s="51"/>
      <c r="KC419" s="47"/>
      <c r="KD419" s="25" t="s">
        <v>29</v>
      </c>
      <c r="KE419" s="43">
        <f>SUM(KE363:KE415)*100</f>
        <v>218300</v>
      </c>
      <c r="KF419" s="43"/>
      <c r="KG419" s="43"/>
      <c r="KH419" s="106"/>
      <c r="KI419" s="43"/>
      <c r="KJ419" s="45"/>
      <c r="KK419" s="319" t="s">
        <v>31</v>
      </c>
      <c r="KL419" s="319"/>
      <c r="KM419" s="45">
        <f>SUM(KM363:KM415)</f>
        <v>53062</v>
      </c>
      <c r="KN419" s="107"/>
      <c r="KO419" s="37"/>
      <c r="KP419" s="29"/>
      <c r="KQ419" s="47"/>
      <c r="KR419" s="25" t="s">
        <v>29</v>
      </c>
      <c r="KS419" s="43">
        <f>SUM(KS363:KS415)*100</f>
        <v>230800</v>
      </c>
      <c r="KT419" s="43"/>
      <c r="KU419" s="43"/>
      <c r="KV419" s="25"/>
      <c r="KW419" s="45"/>
      <c r="KX419" s="45"/>
      <c r="KY419" s="319" t="s">
        <v>31</v>
      </c>
      <c r="KZ419" s="319"/>
      <c r="LA419" s="45">
        <f>SUM(LA363:LA415)</f>
        <v>42414</v>
      </c>
      <c r="LB419" s="45"/>
      <c r="LC419" s="37"/>
      <c r="LD419" s="29"/>
      <c r="LE419" s="47"/>
      <c r="LF419" s="45"/>
      <c r="LG419" s="45"/>
      <c r="LH419" s="45"/>
      <c r="LI419" s="45"/>
      <c r="LJ419" s="45"/>
      <c r="LK419" s="45"/>
      <c r="LL419" s="45"/>
      <c r="LM419" s="63"/>
      <c r="LN419" s="45"/>
      <c r="LO419" s="45"/>
      <c r="LP419" s="45"/>
      <c r="LQ419" s="37"/>
      <c r="LR419" s="29"/>
      <c r="LS419" s="47"/>
      <c r="LT419" s="105" t="s">
        <v>29</v>
      </c>
      <c r="LU419" s="45">
        <f>SUM(LU363:LU415)*100</f>
        <v>134500</v>
      </c>
      <c r="LV419" s="45"/>
      <c r="LW419" s="45"/>
      <c r="LX419" s="25"/>
      <c r="LY419" s="45"/>
      <c r="LZ419" s="45"/>
      <c r="MA419" s="45"/>
      <c r="MB419" s="45"/>
      <c r="MC419" s="45"/>
      <c r="MD419" s="45"/>
      <c r="ME419" s="37"/>
      <c r="MF419" s="29"/>
      <c r="MG419" s="47"/>
      <c r="MH419" s="105" t="s">
        <v>29</v>
      </c>
      <c r="MI419" s="45">
        <f>SUM(MI363:MI415)*100</f>
        <v>109200</v>
      </c>
      <c r="MJ419" s="45"/>
      <c r="MK419" s="45">
        <f>SUM(MK363:MK410)</f>
        <v>17</v>
      </c>
      <c r="ML419" s="25" t="s">
        <v>30</v>
      </c>
      <c r="MM419" s="45"/>
      <c r="MN419" s="45"/>
      <c r="MO419" s="45"/>
      <c r="MP419" s="45"/>
      <c r="MQ419" s="45"/>
      <c r="MR419" s="45"/>
      <c r="MS419" s="37"/>
      <c r="MT419" s="29"/>
      <c r="MU419" s="47"/>
      <c r="MV419" s="105" t="s">
        <v>29</v>
      </c>
      <c r="MW419" s="45">
        <f>SUM(MW363:MW415)*100</f>
        <v>32100</v>
      </c>
      <c r="MX419" s="45"/>
      <c r="MY419" s="45"/>
      <c r="MZ419" s="25"/>
      <c r="NA419" s="45"/>
      <c r="NB419" s="45"/>
      <c r="NC419" s="45"/>
      <c r="ND419" s="45"/>
      <c r="NE419" s="45"/>
      <c r="NF419" s="45"/>
      <c r="NG419" s="37"/>
      <c r="NH419" s="29"/>
      <c r="NI419" s="47"/>
      <c r="NJ419" s="105" t="s">
        <v>29</v>
      </c>
      <c r="NK419" s="45">
        <f>SUM(NK363:NK415)*100</f>
        <v>130600</v>
      </c>
      <c r="NL419" s="45"/>
      <c r="NM419" s="45"/>
      <c r="NN419" s="25"/>
      <c r="NO419" s="45"/>
      <c r="NP419" s="45"/>
      <c r="NQ419" s="45"/>
      <c r="NR419" s="45"/>
      <c r="NS419" s="45"/>
      <c r="NT419" s="45"/>
      <c r="NU419" s="37"/>
    </row>
    <row r="420" spans="1:385" x14ac:dyDescent="0.25">
      <c r="A420" s="108">
        <f>DATEDIF(A$444,A$372,"d")</f>
        <v>29</v>
      </c>
      <c r="B420" s="39"/>
      <c r="C420" s="40"/>
      <c r="D420" s="40"/>
      <c r="E420" s="41"/>
      <c r="F420" s="41"/>
      <c r="G420" s="40"/>
      <c r="H420" s="42"/>
      <c r="I420" s="25" t="s">
        <v>32</v>
      </c>
      <c r="J420" s="45">
        <f>J419/A420</f>
        <v>4724.1379310344828</v>
      </c>
      <c r="K420" s="45">
        <f>J420*$A421</f>
        <v>137000</v>
      </c>
      <c r="L420" s="45"/>
      <c r="M420" s="25"/>
      <c r="N420" s="45"/>
      <c r="O420" s="45"/>
      <c r="P420" s="45"/>
      <c r="Q420" s="45"/>
      <c r="R420" s="45"/>
      <c r="S420" s="45"/>
      <c r="T420" s="37"/>
      <c r="U420" s="29"/>
      <c r="V420" s="47"/>
      <c r="W420" s="105" t="s">
        <v>32</v>
      </c>
      <c r="X420" s="45">
        <f>X419/A420</f>
        <v>4834.4827586206893</v>
      </c>
      <c r="Y420" s="45">
        <f>X420*$A421</f>
        <v>140200</v>
      </c>
      <c r="Z420" s="45"/>
      <c r="AA420" s="25"/>
      <c r="AB420" s="45"/>
      <c r="AC420" s="45"/>
      <c r="AD420" s="45"/>
      <c r="AE420" s="45"/>
      <c r="AF420" s="45"/>
      <c r="AG420" s="45"/>
      <c r="AH420" s="37"/>
      <c r="AI420" s="29"/>
      <c r="AJ420" s="47"/>
      <c r="AK420" s="25" t="s">
        <v>32</v>
      </c>
      <c r="AL420" s="45">
        <f>AL419/A420</f>
        <v>4437.9310344827591</v>
      </c>
      <c r="AM420" s="45">
        <f>AL420*$A421</f>
        <v>128700.00000000001</v>
      </c>
      <c r="AN420" s="45"/>
      <c r="AO420" s="25"/>
      <c r="AP420" s="45"/>
      <c r="AQ420" s="45"/>
      <c r="AR420" s="45"/>
      <c r="AS420" s="45"/>
      <c r="AT420" s="45"/>
      <c r="AU420" s="45"/>
      <c r="AV420" s="37"/>
      <c r="AW420" s="29"/>
      <c r="AX420" s="47"/>
      <c r="AY420" s="25" t="s">
        <v>32</v>
      </c>
      <c r="AZ420" s="45">
        <f>AZ419/A420</f>
        <v>14693.103448275862</v>
      </c>
      <c r="BA420" s="45">
        <f>AZ420*$A421</f>
        <v>426100</v>
      </c>
      <c r="BB420" s="45"/>
      <c r="BC420" s="25"/>
      <c r="BD420" s="45"/>
      <c r="BE420" s="45"/>
      <c r="BF420" s="45"/>
      <c r="BG420" s="45"/>
      <c r="BH420" s="45"/>
      <c r="BI420" s="45"/>
      <c r="BJ420" s="37"/>
      <c r="BK420" s="29"/>
      <c r="BL420" s="47"/>
      <c r="BM420" s="25" t="s">
        <v>32</v>
      </c>
      <c r="BN420" s="45">
        <f>BN419/A420</f>
        <v>8468.9655172413786</v>
      </c>
      <c r="BO420" s="45">
        <f>BN420*$A421</f>
        <v>245599.99999999997</v>
      </c>
      <c r="BP420" s="45"/>
      <c r="BQ420" s="25"/>
      <c r="BR420" s="45"/>
      <c r="BS420" s="45"/>
      <c r="BT420" s="319" t="s">
        <v>33</v>
      </c>
      <c r="BU420" s="319"/>
      <c r="BV420" s="45"/>
      <c r="BW420" s="107">
        <f>BV419/BN419</f>
        <v>0.21517915309446253</v>
      </c>
      <c r="BX420" s="37"/>
      <c r="BY420" s="57"/>
      <c r="BZ420" s="47"/>
      <c r="CA420" s="25" t="s">
        <v>32</v>
      </c>
      <c r="CB420" s="45">
        <f>CB419/A420</f>
        <v>5920.6896551724139</v>
      </c>
      <c r="CC420" s="45">
        <f>CB420*$A421</f>
        <v>171700</v>
      </c>
      <c r="CD420" s="45"/>
      <c r="CE420" s="25"/>
      <c r="CF420" s="45"/>
      <c r="CG420" s="45"/>
      <c r="CH420" s="329" t="s">
        <v>33</v>
      </c>
      <c r="CI420" s="329"/>
      <c r="CJ420" s="45"/>
      <c r="CK420" s="107">
        <f>CJ419/CB419</f>
        <v>0.3891438555620268</v>
      </c>
      <c r="CL420" s="37"/>
      <c r="CM420" s="29"/>
      <c r="CN420" s="47"/>
      <c r="CO420" s="25" t="s">
        <v>32</v>
      </c>
      <c r="CP420" s="45">
        <f>CP419/A420</f>
        <v>6748.2758620689656</v>
      </c>
      <c r="CQ420" s="45">
        <f>CP420*$A421</f>
        <v>195700</v>
      </c>
      <c r="CR420" s="45"/>
      <c r="CS420" s="25"/>
      <c r="CT420" s="45"/>
      <c r="CU420" s="45"/>
      <c r="CV420" s="329" t="s">
        <v>33</v>
      </c>
      <c r="CW420" s="329"/>
      <c r="CX420" s="45"/>
      <c r="CY420" s="107">
        <f>CX419/CP419</f>
        <v>0.11092488502810424</v>
      </c>
      <c r="CZ420" s="37"/>
      <c r="DA420" s="29"/>
      <c r="DB420" s="47"/>
      <c r="DC420" s="105" t="s">
        <v>32</v>
      </c>
      <c r="DD420" s="45">
        <f>DD419/A420</f>
        <v>2703.4482758620688</v>
      </c>
      <c r="DE420" s="45">
        <f>DD420*$A421</f>
        <v>78400</v>
      </c>
      <c r="DF420" s="45"/>
      <c r="DG420" s="25"/>
      <c r="DH420" s="45"/>
      <c r="DI420" s="45"/>
      <c r="DJ420" s="45"/>
      <c r="DK420" s="45"/>
      <c r="DL420" s="45"/>
      <c r="DM420" s="45"/>
      <c r="DN420" s="37"/>
      <c r="DO420" s="29"/>
      <c r="DP420" s="47"/>
      <c r="DQ420" s="25" t="s">
        <v>32</v>
      </c>
      <c r="DR420" s="45">
        <f>DR419/A420</f>
        <v>3603.4482758620688</v>
      </c>
      <c r="DS420" s="45">
        <f>DR420*$A421</f>
        <v>104500</v>
      </c>
      <c r="DT420" s="45"/>
      <c r="DU420" s="25"/>
      <c r="DV420" s="45"/>
      <c r="DW420" s="45"/>
      <c r="DX420" s="45"/>
      <c r="DY420" s="45"/>
      <c r="DZ420" s="45"/>
      <c r="EA420" s="45"/>
      <c r="EB420" s="37"/>
      <c r="ED420" s="47"/>
      <c r="EE420" s="105" t="s">
        <v>32</v>
      </c>
      <c r="EF420" s="45">
        <f>EF419/A420</f>
        <v>5072.4137931034484</v>
      </c>
      <c r="EG420" s="45">
        <f>EF420*$A421</f>
        <v>147100</v>
      </c>
      <c r="EH420" s="45"/>
      <c r="EI420" s="25"/>
      <c r="EJ420" s="45"/>
      <c r="EK420" s="45"/>
      <c r="EL420" s="45"/>
      <c r="EM420" s="45"/>
      <c r="EN420" s="45"/>
      <c r="EO420" s="45"/>
      <c r="EP420" s="37"/>
      <c r="ER420" s="47"/>
      <c r="ES420" s="105" t="s">
        <v>32</v>
      </c>
      <c r="ET420" s="45">
        <f>ET419/A420</f>
        <v>2458.6206896551726</v>
      </c>
      <c r="EU420" s="45">
        <f>ET420*$A421</f>
        <v>71300</v>
      </c>
      <c r="EV420" s="45"/>
      <c r="EW420" s="25"/>
      <c r="EX420" s="45"/>
      <c r="EY420" s="45"/>
      <c r="EZ420" s="45"/>
      <c r="FA420" s="45"/>
      <c r="FB420" s="45"/>
      <c r="FC420" s="45"/>
      <c r="FD420" s="37"/>
      <c r="FF420" s="47"/>
      <c r="FG420" s="105" t="s">
        <v>32</v>
      </c>
      <c r="FH420" s="45">
        <f>FH419/A420</f>
        <v>3503.4482758620688</v>
      </c>
      <c r="FI420" s="45">
        <f>FH420*$A421</f>
        <v>101600</v>
      </c>
      <c r="FJ420" s="45"/>
      <c r="FK420" s="25"/>
      <c r="FL420" s="45"/>
      <c r="FM420" s="45"/>
      <c r="FN420" s="45"/>
      <c r="FO420" s="45"/>
      <c r="FP420" s="45"/>
      <c r="FQ420" s="45"/>
      <c r="FR420" s="37"/>
      <c r="FS420" s="29"/>
      <c r="FT420" s="47"/>
      <c r="FU420" s="105" t="s">
        <v>32</v>
      </c>
      <c r="FV420" s="45">
        <f>FV419/A420</f>
        <v>2627.5862068965516</v>
      </c>
      <c r="FW420" s="45">
        <f>FV420*$A421</f>
        <v>76200</v>
      </c>
      <c r="FX420" s="45"/>
      <c r="FY420" s="25"/>
      <c r="FZ420" s="45"/>
      <c r="GA420" s="45"/>
      <c r="GB420" s="45"/>
      <c r="GC420" s="45"/>
      <c r="GD420" s="45"/>
      <c r="GE420" s="45"/>
      <c r="GF420" s="37"/>
      <c r="GH420" s="47"/>
      <c r="GI420" s="105" t="s">
        <v>32</v>
      </c>
      <c r="GJ420" s="45">
        <f>GJ419/A420</f>
        <v>1765.5172413793102</v>
      </c>
      <c r="GK420" s="45">
        <f>GJ420*$A421</f>
        <v>51200</v>
      </c>
      <c r="GL420" s="45"/>
      <c r="GM420" s="25"/>
      <c r="GN420" s="45"/>
      <c r="GO420" s="45"/>
      <c r="GP420" s="45"/>
      <c r="GQ420" s="45"/>
      <c r="GR420" s="45"/>
      <c r="GS420" s="45"/>
      <c r="GT420" s="37"/>
      <c r="GU420" s="61"/>
      <c r="GV420" s="47"/>
      <c r="GW420" s="30"/>
      <c r="GX420" s="25" t="s">
        <v>32</v>
      </c>
      <c r="GY420" s="45">
        <f>GY419/A420</f>
        <v>25531.03448275862</v>
      </c>
      <c r="GZ420" s="45">
        <f>GY420*$A421</f>
        <v>740400</v>
      </c>
      <c r="HA420" s="45"/>
      <c r="HB420" s="25"/>
      <c r="HC420" s="45"/>
      <c r="HD420" s="45"/>
      <c r="HE420" s="319" t="s">
        <v>33</v>
      </c>
      <c r="HF420" s="319"/>
      <c r="HG420" s="45"/>
      <c r="HH420" s="107">
        <f>HG419/GY419</f>
        <v>0.17188006482982171</v>
      </c>
      <c r="HI420" s="37"/>
      <c r="HK420" s="47"/>
      <c r="HL420" s="25" t="s">
        <v>32</v>
      </c>
      <c r="HM420" s="45">
        <f>HM419/A420</f>
        <v>6524.1379310344828</v>
      </c>
      <c r="HN420" s="45">
        <f>HM420*$A421</f>
        <v>189200</v>
      </c>
      <c r="HO420" s="45"/>
      <c r="HP420" s="25"/>
      <c r="HQ420" s="45"/>
      <c r="HR420" s="45"/>
      <c r="HS420" s="319" t="s">
        <v>33</v>
      </c>
      <c r="HT420" s="319"/>
      <c r="HU420" s="45"/>
      <c r="HV420" s="107">
        <f>HU419/HM419</f>
        <v>0.15420718816067652</v>
      </c>
      <c r="HW420" s="37"/>
      <c r="HX420" s="360"/>
      <c r="HY420" s="47"/>
      <c r="HZ420" s="25" t="s">
        <v>32</v>
      </c>
      <c r="IA420" s="45">
        <f>IA419/A420</f>
        <v>7468.9655172413795</v>
      </c>
      <c r="IB420" s="45">
        <f>IA420*$A421</f>
        <v>216600</v>
      </c>
      <c r="IC420" s="45"/>
      <c r="ID420" s="25"/>
      <c r="IE420" s="45"/>
      <c r="IF420" s="45"/>
      <c r="IG420" s="319" t="s">
        <v>33</v>
      </c>
      <c r="IH420" s="319"/>
      <c r="II420" s="45"/>
      <c r="IJ420" s="107">
        <f>II419/IA419</f>
        <v>0.17359187442289936</v>
      </c>
      <c r="IK420" s="37"/>
      <c r="IL420" s="29"/>
      <c r="IM420" s="47"/>
      <c r="IN420" s="25" t="s">
        <v>32</v>
      </c>
      <c r="IO420" s="45">
        <f>IO419/A420</f>
        <v>5403.4482758620688</v>
      </c>
      <c r="IP420" s="45">
        <f>IO420*$A421</f>
        <v>156700</v>
      </c>
      <c r="IQ420" s="45"/>
      <c r="IR420" s="25"/>
      <c r="IS420" s="45"/>
      <c r="IT420" s="45"/>
      <c r="IU420" s="319" t="s">
        <v>33</v>
      </c>
      <c r="IV420" s="319"/>
      <c r="IW420" s="45"/>
      <c r="IX420" s="107">
        <f>IW419/IO419</f>
        <v>0.37434588385449902</v>
      </c>
      <c r="IY420" s="37"/>
      <c r="IZ420" s="61"/>
      <c r="JA420" s="47"/>
      <c r="JB420" s="25" t="s">
        <v>32</v>
      </c>
      <c r="JC420" s="45">
        <f>JC419/A420</f>
        <v>7593.1034482758623</v>
      </c>
      <c r="JD420" s="45">
        <f>JC420*$A421</f>
        <v>220200</v>
      </c>
      <c r="JE420" s="45"/>
      <c r="JF420" s="25"/>
      <c r="JG420" s="45"/>
      <c r="JH420" s="45"/>
      <c r="JI420" s="319" t="s">
        <v>33</v>
      </c>
      <c r="JJ420" s="319"/>
      <c r="JK420" s="45"/>
      <c r="JL420" s="107">
        <f>JK419/JC419</f>
        <v>0.15281562216167122</v>
      </c>
      <c r="JM420" s="37"/>
      <c r="JN420" s="29"/>
      <c r="JO420" s="47"/>
      <c r="JP420" s="25" t="s">
        <v>32</v>
      </c>
      <c r="JQ420" s="45">
        <f>JQ419/A420</f>
        <v>7582.7586206896549</v>
      </c>
      <c r="JR420" s="45">
        <f>JQ420*$A421</f>
        <v>219900</v>
      </c>
      <c r="JS420" s="45"/>
      <c r="JT420" s="25"/>
      <c r="JU420" s="45"/>
      <c r="JV420" s="45"/>
      <c r="JW420" s="319" t="s">
        <v>33</v>
      </c>
      <c r="JX420" s="319"/>
      <c r="JY420" s="45"/>
      <c r="JZ420" s="107">
        <f>JY419/JQ419</f>
        <v>0.17037744429286039</v>
      </c>
      <c r="KA420" s="37"/>
      <c r="KB420" s="51"/>
      <c r="KC420" s="47"/>
      <c r="KD420" s="25" t="s">
        <v>32</v>
      </c>
      <c r="KE420" s="45">
        <f>KE419/A420</f>
        <v>7527.5862068965516</v>
      </c>
      <c r="KF420" s="45">
        <f>KE420*$A421</f>
        <v>218300</v>
      </c>
      <c r="KG420" s="45"/>
      <c r="KH420" s="25"/>
      <c r="KI420" s="45"/>
      <c r="KJ420" s="45"/>
      <c r="KK420" s="319" t="s">
        <v>33</v>
      </c>
      <c r="KL420" s="319"/>
      <c r="KM420" s="45"/>
      <c r="KN420" s="107">
        <f>KM419/KE419</f>
        <v>0.24306917086578103</v>
      </c>
      <c r="KO420" s="37"/>
      <c r="KP420" s="29"/>
      <c r="KQ420" s="47"/>
      <c r="KR420" s="25" t="s">
        <v>32</v>
      </c>
      <c r="KS420" s="45">
        <f>KS419/A420</f>
        <v>7958.6206896551721</v>
      </c>
      <c r="KT420" s="45">
        <f>KS420*$A421</f>
        <v>230800</v>
      </c>
      <c r="KU420" s="45"/>
      <c r="KV420" s="25"/>
      <c r="KW420" s="45"/>
      <c r="KX420" s="45"/>
      <c r="KY420" s="319" t="s">
        <v>33</v>
      </c>
      <c r="KZ420" s="319"/>
      <c r="LA420" s="45"/>
      <c r="LB420" s="107">
        <f>LA419/KS419</f>
        <v>0.18376949740034662</v>
      </c>
      <c r="LC420" s="37"/>
      <c r="LD420" s="29"/>
      <c r="LE420" s="47"/>
      <c r="LF420" s="25" t="s">
        <v>29</v>
      </c>
      <c r="LG420" s="45">
        <f>SUM(LG363:LG419)*100</f>
        <v>339200</v>
      </c>
      <c r="LH420" s="45"/>
      <c r="LI420" s="45"/>
      <c r="LJ420" s="25"/>
      <c r="LK420" s="45"/>
      <c r="LL420" s="45"/>
      <c r="LM420" s="63"/>
      <c r="LN420" s="25" t="s">
        <v>34</v>
      </c>
      <c r="LO420" s="109">
        <f>SUM(LO363:LO419)</f>
        <v>1000</v>
      </c>
      <c r="LP420" s="107">
        <f>LO420/LG420</f>
        <v>2.94811320754717E-3</v>
      </c>
      <c r="LQ420" s="37"/>
      <c r="LR420" s="29"/>
      <c r="LS420" s="47"/>
      <c r="LT420" s="105" t="s">
        <v>32</v>
      </c>
      <c r="LU420" s="45">
        <f>LU419/A420</f>
        <v>4637.9310344827591</v>
      </c>
      <c r="LV420" s="45">
        <f>LU420*$A421</f>
        <v>134500</v>
      </c>
      <c r="LW420" s="45"/>
      <c r="LX420" s="25"/>
      <c r="LY420" s="45"/>
      <c r="LZ420" s="45"/>
      <c r="MA420" s="45"/>
      <c r="MB420" s="45"/>
      <c r="MC420" s="45"/>
      <c r="MD420" s="45"/>
      <c r="ME420" s="37"/>
      <c r="MF420" s="29"/>
      <c r="MG420" s="47"/>
      <c r="MH420" s="105" t="s">
        <v>32</v>
      </c>
      <c r="MI420" s="45">
        <f>MI419/A420</f>
        <v>3765.5172413793102</v>
      </c>
      <c r="MJ420" s="45">
        <f>MI420*$A421</f>
        <v>109200</v>
      </c>
      <c r="MK420" s="45"/>
      <c r="ML420" s="25"/>
      <c r="MM420" s="45"/>
      <c r="MN420" s="45"/>
      <c r="MO420" s="45"/>
      <c r="MP420" s="45"/>
      <c r="MQ420" s="45"/>
      <c r="MR420" s="45"/>
      <c r="MS420" s="37"/>
      <c r="MT420" s="29"/>
      <c r="MU420" s="47"/>
      <c r="MV420" s="105" t="s">
        <v>32</v>
      </c>
      <c r="MW420" s="45">
        <f>MW419/A420</f>
        <v>1106.8965517241379</v>
      </c>
      <c r="MX420" s="45">
        <f>MW420*$A421</f>
        <v>32100</v>
      </c>
      <c r="MY420" s="45"/>
      <c r="MZ420" s="25"/>
      <c r="NA420" s="45"/>
      <c r="NB420" s="45"/>
      <c r="NC420" s="45"/>
      <c r="ND420" s="45"/>
      <c r="NE420" s="45"/>
      <c r="NF420" s="45"/>
      <c r="NG420" s="37"/>
      <c r="NH420" s="29"/>
      <c r="NI420" s="47"/>
      <c r="NJ420" s="105" t="s">
        <v>32</v>
      </c>
      <c r="NK420" s="45">
        <f>NK419/A420</f>
        <v>4503.4482758620688</v>
      </c>
      <c r="NL420" s="45">
        <f>NK420*$A421</f>
        <v>130600</v>
      </c>
      <c r="NM420" s="45"/>
      <c r="NN420" s="25"/>
      <c r="NO420" s="45"/>
      <c r="NP420" s="45"/>
      <c r="NQ420" s="45"/>
      <c r="NR420" s="45"/>
      <c r="NS420" s="45"/>
      <c r="NT420" s="45"/>
      <c r="NU420" s="37"/>
    </row>
    <row r="421" spans="1:385" x14ac:dyDescent="0.25">
      <c r="A421" s="110">
        <v>29</v>
      </c>
      <c r="B421" s="39"/>
      <c r="C421" s="40"/>
      <c r="D421" s="40"/>
      <c r="E421" s="41"/>
      <c r="F421" s="41"/>
      <c r="G421" s="40"/>
      <c r="H421" s="42"/>
      <c r="I421" s="25" t="s">
        <v>35</v>
      </c>
      <c r="J421" s="45">
        <f>J419*K429</f>
        <v>82200</v>
      </c>
      <c r="K421" s="45"/>
      <c r="L421" s="45"/>
      <c r="M421" s="25" t="s">
        <v>34</v>
      </c>
      <c r="N421" s="45">
        <f>SUM(R363:R415)</f>
        <v>29925</v>
      </c>
      <c r="O421" s="107">
        <f>N421/J419</f>
        <v>0.21843065693430658</v>
      </c>
      <c r="P421" s="107"/>
      <c r="Q421" s="45"/>
      <c r="R421" s="45"/>
      <c r="S421" s="45"/>
      <c r="T421" s="37"/>
      <c r="U421" s="29"/>
      <c r="V421" s="47"/>
      <c r="W421" s="105" t="s">
        <v>35</v>
      </c>
      <c r="X421" s="45">
        <f>X419*K429</f>
        <v>84120</v>
      </c>
      <c r="Y421" s="45"/>
      <c r="Z421" s="45"/>
      <c r="AA421" s="25" t="s">
        <v>34</v>
      </c>
      <c r="AB421" s="45">
        <f>SUM(AF363:AF415)</f>
        <v>46170</v>
      </c>
      <c r="AC421" s="107">
        <f>AB421/X419</f>
        <v>0.32931526390870186</v>
      </c>
      <c r="AD421" s="107"/>
      <c r="AE421" s="45"/>
      <c r="AF421" s="45"/>
      <c r="AG421" s="45"/>
      <c r="AH421" s="37"/>
      <c r="AI421" s="29"/>
      <c r="AJ421" s="47"/>
      <c r="AK421" s="25" t="s">
        <v>35</v>
      </c>
      <c r="AL421" s="45">
        <f>AL419*K429</f>
        <v>77220</v>
      </c>
      <c r="AM421" s="45"/>
      <c r="AN421" s="45"/>
      <c r="AO421" s="25" t="s">
        <v>34</v>
      </c>
      <c r="AP421" s="45">
        <f>SUM(AT362:AT414)</f>
        <v>18480</v>
      </c>
      <c r="AQ421" s="107">
        <f>AP421/AL419</f>
        <v>0.14358974358974358</v>
      </c>
      <c r="AR421" s="107"/>
      <c r="AS421" s="45"/>
      <c r="AT421" s="45"/>
      <c r="AU421" s="45"/>
      <c r="AV421" s="37"/>
      <c r="AW421" s="29"/>
      <c r="AX421" s="47"/>
      <c r="AY421" s="25"/>
      <c r="AZ421" s="45"/>
      <c r="BA421" s="45"/>
      <c r="BB421" s="45"/>
      <c r="BC421" s="25" t="s">
        <v>34</v>
      </c>
      <c r="BD421" s="45">
        <f>SUM(BH363:BH415)</f>
        <v>73795</v>
      </c>
      <c r="BE421" s="107">
        <f>BD421/AZ419</f>
        <v>0.1731870452945318</v>
      </c>
      <c r="BF421" s="107"/>
      <c r="BG421" s="45"/>
      <c r="BH421" s="45"/>
      <c r="BI421" s="45"/>
      <c r="BJ421" s="37"/>
      <c r="BK421" s="29"/>
      <c r="BL421" s="47"/>
      <c r="BM421" s="25" t="s">
        <v>35</v>
      </c>
      <c r="BN421" s="45">
        <f>BN419*K429</f>
        <v>147360</v>
      </c>
      <c r="BO421" s="45"/>
      <c r="BP421" s="45"/>
      <c r="BQ421" s="25"/>
      <c r="BR421" s="45"/>
      <c r="BS421" s="45"/>
      <c r="BT421" s="319" t="s">
        <v>36</v>
      </c>
      <c r="BU421" s="319"/>
      <c r="BV421" s="45">
        <f>BN421-BV419</f>
        <v>94512</v>
      </c>
      <c r="BW421" s="107">
        <f>BV421/BN419</f>
        <v>0.38482084690553747</v>
      </c>
      <c r="BX421" s="37"/>
      <c r="BY421" s="57"/>
      <c r="BZ421" s="47"/>
      <c r="CA421" s="25" t="s">
        <v>35</v>
      </c>
      <c r="CB421" s="45">
        <f>CB419*K429</f>
        <v>103020</v>
      </c>
      <c r="CC421" s="45"/>
      <c r="CD421" s="45"/>
      <c r="CE421" s="25"/>
      <c r="CF421" s="45"/>
      <c r="CG421" s="45"/>
      <c r="CH421" s="329" t="s">
        <v>36</v>
      </c>
      <c r="CI421" s="329"/>
      <c r="CJ421" s="45">
        <f>CB421-CJ419</f>
        <v>36204</v>
      </c>
      <c r="CK421" s="107">
        <f>CJ421/CB419</f>
        <v>0.21085614443797321</v>
      </c>
      <c r="CL421" s="37"/>
      <c r="CM421" s="29"/>
      <c r="CN421" s="47"/>
      <c r="CO421" s="25" t="s">
        <v>35</v>
      </c>
      <c r="CP421" s="45">
        <f>CP419*K429</f>
        <v>117420</v>
      </c>
      <c r="CQ421" s="45"/>
      <c r="CR421" s="45"/>
      <c r="CS421" s="25"/>
      <c r="CT421" s="45"/>
      <c r="CU421" s="45"/>
      <c r="CV421" s="329" t="s">
        <v>36</v>
      </c>
      <c r="CW421" s="329"/>
      <c r="CX421" s="45">
        <f>CP421-CX419</f>
        <v>95712</v>
      </c>
      <c r="CY421" s="107">
        <f>CX421/CP419</f>
        <v>0.48907511497189576</v>
      </c>
      <c r="CZ421" s="37"/>
      <c r="DA421" s="29"/>
      <c r="DB421" s="47"/>
      <c r="DC421" s="105" t="s">
        <v>35</v>
      </c>
      <c r="DD421" s="45">
        <f>DD419*K429</f>
        <v>47040</v>
      </c>
      <c r="DE421" s="45"/>
      <c r="DF421" s="45"/>
      <c r="DG421" s="25" t="s">
        <v>34</v>
      </c>
      <c r="DH421" s="45">
        <f>SUM(DL363:DL415)</f>
        <v>17875</v>
      </c>
      <c r="DI421" s="107">
        <f>DH421/DD419</f>
        <v>0.22799744897959184</v>
      </c>
      <c r="DJ421" s="107"/>
      <c r="DK421" s="45"/>
      <c r="DL421" s="45"/>
      <c r="DM421" s="45"/>
      <c r="DN421" s="37"/>
      <c r="DO421" s="29"/>
      <c r="DP421" s="47"/>
      <c r="DQ421" s="25" t="s">
        <v>35</v>
      </c>
      <c r="DR421" s="45">
        <f>DR419*$K429</f>
        <v>62700</v>
      </c>
      <c r="DS421" s="45"/>
      <c r="DT421" s="45"/>
      <c r="DU421" s="25" t="s">
        <v>34</v>
      </c>
      <c r="DV421" s="45">
        <f>SUM(DZ363:DZ414)</f>
        <v>15246</v>
      </c>
      <c r="DW421" s="107">
        <f>DV421/DR419</f>
        <v>0.14589473684210527</v>
      </c>
      <c r="DX421" s="107"/>
      <c r="DY421" s="45"/>
      <c r="DZ421" s="45"/>
      <c r="EA421" s="45"/>
      <c r="EB421" s="37"/>
      <c r="ED421" s="47"/>
      <c r="EE421" s="105" t="s">
        <v>35</v>
      </c>
      <c r="EF421" s="45">
        <f>EF419*$K429</f>
        <v>88260</v>
      </c>
      <c r="EG421" s="45"/>
      <c r="EH421" s="45"/>
      <c r="EI421" s="25" t="s">
        <v>34</v>
      </c>
      <c r="EJ421" s="45">
        <f>SUM(EN363:EN415)</f>
        <v>29920</v>
      </c>
      <c r="EK421" s="107">
        <f>EJ421/EF419</f>
        <v>0.20339904826648539</v>
      </c>
      <c r="EL421" s="107"/>
      <c r="EM421" s="45"/>
      <c r="EN421" s="45"/>
      <c r="EO421" s="45"/>
      <c r="EP421" s="37"/>
      <c r="ER421" s="47"/>
      <c r="ES421" s="105" t="s">
        <v>35</v>
      </c>
      <c r="ET421" s="45">
        <f>ET419*$K429</f>
        <v>42780</v>
      </c>
      <c r="EU421" s="45"/>
      <c r="EV421" s="45"/>
      <c r="EW421" s="25" t="s">
        <v>34</v>
      </c>
      <c r="EX421" s="45">
        <f>SUM(FB363:FB415)</f>
        <v>22120</v>
      </c>
      <c r="EY421" s="107">
        <f>EX421/ET419</f>
        <v>0.31023842917251054</v>
      </c>
      <c r="EZ421" s="107"/>
      <c r="FA421" s="45"/>
      <c r="FB421" s="45"/>
      <c r="FC421" s="45"/>
      <c r="FD421" s="37"/>
      <c r="FF421" s="47"/>
      <c r="FG421" s="105" t="s">
        <v>35</v>
      </c>
      <c r="FH421" s="45">
        <f>FH419*$K429</f>
        <v>60960</v>
      </c>
      <c r="FI421" s="45"/>
      <c r="FJ421" s="45"/>
      <c r="FK421" s="25" t="s">
        <v>34</v>
      </c>
      <c r="FL421" s="45">
        <f>SUM(FP363:FP415)</f>
        <v>19320</v>
      </c>
      <c r="FM421" s="107">
        <f>FL421/FH419</f>
        <v>0.19015748031496063</v>
      </c>
      <c r="FN421" s="107"/>
      <c r="FO421" s="45"/>
      <c r="FP421" s="45"/>
      <c r="FQ421" s="45"/>
      <c r="FR421" s="37"/>
      <c r="FS421" s="29"/>
      <c r="FT421" s="47"/>
      <c r="FU421" s="105" t="s">
        <v>35</v>
      </c>
      <c r="FV421" s="45">
        <f>FV419*BB429</f>
        <v>0</v>
      </c>
      <c r="FW421" s="45"/>
      <c r="FX421" s="45"/>
      <c r="FY421" s="25" t="s">
        <v>34</v>
      </c>
      <c r="FZ421" s="45">
        <f>SUM(GD363:GD415)</f>
        <v>32000</v>
      </c>
      <c r="GA421" s="107">
        <f>FZ421/FV419</f>
        <v>0.41994750656167978</v>
      </c>
      <c r="GB421" s="107"/>
      <c r="GC421" s="45"/>
      <c r="GD421" s="45"/>
      <c r="GE421" s="45"/>
      <c r="GF421" s="37"/>
      <c r="GH421" s="47"/>
      <c r="GI421" s="105" t="s">
        <v>35</v>
      </c>
      <c r="GJ421" s="45">
        <f>GJ419*$K429</f>
        <v>30720</v>
      </c>
      <c r="GK421" s="45"/>
      <c r="GL421" s="45"/>
      <c r="GM421" s="25" t="s">
        <v>34</v>
      </c>
      <c r="GN421" s="45">
        <f>SUM(GR363:GR415)</f>
        <v>19740</v>
      </c>
      <c r="GO421" s="107">
        <f>GN421/GJ419</f>
        <v>0.38554687500000001</v>
      </c>
      <c r="GP421" s="107"/>
      <c r="GQ421" s="45"/>
      <c r="GR421" s="45"/>
      <c r="GS421" s="45"/>
      <c r="GT421" s="37"/>
      <c r="GU421" s="61"/>
      <c r="GV421" s="47"/>
      <c r="GW421" s="30"/>
      <c r="GX421" s="25" t="s">
        <v>35</v>
      </c>
      <c r="GY421" s="45">
        <f>GY419*$K429</f>
        <v>444240</v>
      </c>
      <c r="GZ421" s="45"/>
      <c r="HA421" s="45"/>
      <c r="HB421" s="25"/>
      <c r="HC421" s="45"/>
      <c r="HD421" s="45"/>
      <c r="HE421" s="319" t="s">
        <v>36</v>
      </c>
      <c r="HF421" s="319"/>
      <c r="HG421" s="45">
        <f>GY421-HG419</f>
        <v>316980</v>
      </c>
      <c r="HH421" s="107">
        <f>HG421/GY419</f>
        <v>0.42811993517017827</v>
      </c>
      <c r="HI421" s="37"/>
      <c r="HK421" s="47"/>
      <c r="HL421" s="25" t="s">
        <v>35</v>
      </c>
      <c r="HM421" s="45">
        <f>HM419*$K429</f>
        <v>113520</v>
      </c>
      <c r="HN421" s="45"/>
      <c r="HO421" s="45"/>
      <c r="HP421" s="25"/>
      <c r="HQ421" s="45"/>
      <c r="HR421" s="45"/>
      <c r="HS421" s="319" t="s">
        <v>36</v>
      </c>
      <c r="HT421" s="319"/>
      <c r="HU421" s="45">
        <f>HM421-HU419</f>
        <v>84344</v>
      </c>
      <c r="HV421" s="107">
        <f>HU421/HM419</f>
        <v>0.44579281183932346</v>
      </c>
      <c r="HW421" s="37"/>
      <c r="HX421" s="360"/>
      <c r="HY421" s="47"/>
      <c r="HZ421" s="25" t="s">
        <v>35</v>
      </c>
      <c r="IA421" s="45">
        <f>IA419*$K429</f>
        <v>129960</v>
      </c>
      <c r="IB421" s="45"/>
      <c r="IC421" s="45"/>
      <c r="ID421" s="25"/>
      <c r="IE421" s="45"/>
      <c r="IF421" s="45"/>
      <c r="IG421" s="319" t="s">
        <v>36</v>
      </c>
      <c r="IH421" s="319"/>
      <c r="II421" s="45">
        <f>IA421-II419</f>
        <v>92360</v>
      </c>
      <c r="IJ421" s="107">
        <f>II421/IA419</f>
        <v>0.42640812557710067</v>
      </c>
      <c r="IK421" s="37"/>
      <c r="IL421" s="29"/>
      <c r="IM421" s="47"/>
      <c r="IN421" s="25" t="s">
        <v>35</v>
      </c>
      <c r="IO421" s="45">
        <f>IO419*$K429</f>
        <v>94020</v>
      </c>
      <c r="IP421" s="45"/>
      <c r="IQ421" s="45"/>
      <c r="IR421" s="25"/>
      <c r="IS421" s="45"/>
      <c r="IT421" s="45"/>
      <c r="IU421" s="319" t="s">
        <v>36</v>
      </c>
      <c r="IV421" s="319"/>
      <c r="IW421" s="45">
        <f>IO421-IW419</f>
        <v>35360</v>
      </c>
      <c r="IX421" s="107">
        <f>IW421/IO419</f>
        <v>0.22565411614550096</v>
      </c>
      <c r="IY421" s="37"/>
      <c r="IZ421" s="61"/>
      <c r="JA421" s="47"/>
      <c r="JB421" s="25" t="s">
        <v>35</v>
      </c>
      <c r="JC421" s="45">
        <f>JC419*$K429</f>
        <v>132120</v>
      </c>
      <c r="JD421" s="45"/>
      <c r="JE421" s="45"/>
      <c r="JF421" s="25"/>
      <c r="JG421" s="45"/>
      <c r="JH421" s="45"/>
      <c r="JI421" s="319" t="s">
        <v>36</v>
      </c>
      <c r="JJ421" s="319"/>
      <c r="JK421" s="45">
        <f>JC421-JK419</f>
        <v>98470</v>
      </c>
      <c r="JL421" s="107">
        <f>JK421/JC419</f>
        <v>0.44718437783832882</v>
      </c>
      <c r="JM421" s="37"/>
      <c r="JN421" s="29"/>
      <c r="JO421" s="47"/>
      <c r="JP421" s="25" t="s">
        <v>35</v>
      </c>
      <c r="JQ421" s="45">
        <f>JQ419*$K429</f>
        <v>131940</v>
      </c>
      <c r="JR421" s="45"/>
      <c r="JS421" s="45"/>
      <c r="JT421" s="25"/>
      <c r="JU421" s="45"/>
      <c r="JV421" s="45"/>
      <c r="JW421" s="319" t="s">
        <v>36</v>
      </c>
      <c r="JX421" s="319"/>
      <c r="JY421" s="45">
        <f>JQ421-JY419</f>
        <v>94474</v>
      </c>
      <c r="JZ421" s="107">
        <f>JY421/JQ419</f>
        <v>0.42962255570713959</v>
      </c>
      <c r="KA421" s="37"/>
      <c r="KB421" s="51"/>
      <c r="KC421" s="47"/>
      <c r="KD421" s="25" t="s">
        <v>35</v>
      </c>
      <c r="KE421" s="45">
        <f>KE419*K429</f>
        <v>130980</v>
      </c>
      <c r="KF421" s="45"/>
      <c r="KG421" s="45"/>
      <c r="KH421" s="25"/>
      <c r="KI421" s="45"/>
      <c r="KJ421" s="45"/>
      <c r="KK421" s="319" t="s">
        <v>36</v>
      </c>
      <c r="KL421" s="319"/>
      <c r="KM421" s="45">
        <f>KE421-KM419</f>
        <v>77918</v>
      </c>
      <c r="KN421" s="107">
        <f>KM421/KE419</f>
        <v>0.35693082913421897</v>
      </c>
      <c r="KO421" s="37"/>
      <c r="KP421" s="29"/>
      <c r="KQ421" s="47"/>
      <c r="KR421" s="25" t="s">
        <v>35</v>
      </c>
      <c r="KS421" s="45">
        <f>KS419*K429</f>
        <v>138480</v>
      </c>
      <c r="KT421" s="45"/>
      <c r="KU421" s="45"/>
      <c r="KV421" s="25"/>
      <c r="KW421" s="45"/>
      <c r="KX421" s="45"/>
      <c r="KY421" s="319" t="s">
        <v>36</v>
      </c>
      <c r="KZ421" s="319"/>
      <c r="LA421" s="45">
        <f>KS421-LA419</f>
        <v>96066</v>
      </c>
      <c r="LB421" s="107">
        <f>LA421/KS419</f>
        <v>0.41623050259965338</v>
      </c>
      <c r="LC421" s="37"/>
      <c r="LD421" s="29"/>
      <c r="LE421" s="47"/>
      <c r="LF421" s="25" t="s">
        <v>32</v>
      </c>
      <c r="LG421" s="45">
        <f>LG420/A420</f>
        <v>11696.551724137931</v>
      </c>
      <c r="LH421" s="45">
        <f>LG421*$A421</f>
        <v>339200</v>
      </c>
      <c r="LI421" s="45"/>
      <c r="LJ421" s="25"/>
      <c r="LK421" s="45"/>
      <c r="LL421" s="45"/>
      <c r="LM421" s="63"/>
      <c r="LN421" s="25" t="s">
        <v>36</v>
      </c>
      <c r="LO421" s="45">
        <f>LG422-LO420</f>
        <v>202520</v>
      </c>
      <c r="LP421" s="107">
        <f>LO421/LG420</f>
        <v>0.5970518867924528</v>
      </c>
      <c r="LQ421" s="37"/>
      <c r="LR421" s="29"/>
      <c r="LS421" s="47"/>
      <c r="LT421" s="105" t="s">
        <v>35</v>
      </c>
      <c r="LU421" s="45">
        <f>LU419*K429</f>
        <v>80700</v>
      </c>
      <c r="LV421" s="45"/>
      <c r="LW421" s="45"/>
      <c r="LX421" s="25" t="s">
        <v>34</v>
      </c>
      <c r="LY421" s="45">
        <f>SUM(MC363:MC415)</f>
        <v>56100</v>
      </c>
      <c r="LZ421" s="107">
        <f>LY421/LU419</f>
        <v>0.41710037174721187</v>
      </c>
      <c r="MA421" s="107"/>
      <c r="MB421" s="45"/>
      <c r="MC421" s="45"/>
      <c r="MD421" s="45"/>
      <c r="ME421" s="37"/>
      <c r="MF421" s="29"/>
      <c r="MG421" s="47"/>
      <c r="MH421" s="105" t="s">
        <v>35</v>
      </c>
      <c r="MI421" s="45">
        <f>MI419*$K429</f>
        <v>65520</v>
      </c>
      <c r="MJ421" s="45"/>
      <c r="MK421" s="45"/>
      <c r="ML421" s="25" t="s">
        <v>34</v>
      </c>
      <c r="MM421" s="45">
        <f>SUM(MQ363:MQ415)</f>
        <v>20900</v>
      </c>
      <c r="MN421" s="107">
        <f>MM421/MI419</f>
        <v>0.19139194139194138</v>
      </c>
      <c r="MO421" s="107"/>
      <c r="MP421" s="45"/>
      <c r="MQ421" s="45"/>
      <c r="MR421" s="45"/>
      <c r="MS421" s="37"/>
      <c r="MT421" s="29"/>
      <c r="MU421" s="47"/>
      <c r="MV421" s="105" t="s">
        <v>35</v>
      </c>
      <c r="MW421" s="45">
        <f>MW419*$K429</f>
        <v>19260</v>
      </c>
      <c r="MX421" s="45"/>
      <c r="MY421" s="45"/>
      <c r="MZ421" s="25" t="s">
        <v>34</v>
      </c>
      <c r="NA421" s="45">
        <f>SUM(NE363:NE415)</f>
        <v>15015</v>
      </c>
      <c r="NB421" s="107">
        <f>NA421/MW419</f>
        <v>0.46775700934579439</v>
      </c>
      <c r="NC421" s="107"/>
      <c r="ND421" s="45"/>
      <c r="NE421" s="45"/>
      <c r="NF421" s="45"/>
      <c r="NG421" s="37"/>
      <c r="NH421" s="29"/>
      <c r="NI421" s="47"/>
      <c r="NJ421" s="105" t="s">
        <v>35</v>
      </c>
      <c r="NK421" s="45">
        <f>NK419*$K429</f>
        <v>78360</v>
      </c>
      <c r="NL421" s="45"/>
      <c r="NM421" s="45"/>
      <c r="NN421" s="25" t="s">
        <v>34</v>
      </c>
      <c r="NO421" s="45">
        <f>SUM(NS363:NS415)</f>
        <v>15400</v>
      </c>
      <c r="NP421" s="107">
        <f>NO421/NK419</f>
        <v>0.11791730474732007</v>
      </c>
      <c r="NQ421" s="107"/>
      <c r="NR421" s="45"/>
      <c r="NS421" s="45"/>
      <c r="NT421" s="45"/>
      <c r="NU421" s="37"/>
    </row>
    <row r="422" spans="1:385" x14ac:dyDescent="0.25">
      <c r="A422" s="38"/>
      <c r="B422" s="39"/>
      <c r="C422" s="40"/>
      <c r="D422" s="40"/>
      <c r="E422" s="41"/>
      <c r="F422" s="41"/>
      <c r="G422" s="40"/>
      <c r="H422" s="42"/>
      <c r="I422" s="25" t="s">
        <v>37</v>
      </c>
      <c r="J422" s="45">
        <f>J491</f>
        <v>47200</v>
      </c>
      <c r="K422" s="45"/>
      <c r="L422" s="45"/>
      <c r="M422" s="25" t="s">
        <v>36</v>
      </c>
      <c r="N422" s="45">
        <f>J421-N421</f>
        <v>52275</v>
      </c>
      <c r="O422" s="107">
        <f>N422/J419</f>
        <v>0.38156934306569346</v>
      </c>
      <c r="P422" s="107"/>
      <c r="Q422" s="46"/>
      <c r="R422" s="46"/>
      <c r="S422" s="46"/>
      <c r="T422" s="37"/>
      <c r="U422" s="29"/>
      <c r="V422" s="47"/>
      <c r="W422" s="105" t="s">
        <v>37</v>
      </c>
      <c r="X422" s="45">
        <f>X491</f>
        <v>69400</v>
      </c>
      <c r="Y422" s="45"/>
      <c r="Z422" s="45"/>
      <c r="AA422" s="25" t="s">
        <v>36</v>
      </c>
      <c r="AB422" s="45">
        <f>X421-AB421</f>
        <v>37950</v>
      </c>
      <c r="AC422" s="107">
        <f>AB422/X419</f>
        <v>0.27068473609129817</v>
      </c>
      <c r="AD422" s="107"/>
      <c r="AE422" s="46"/>
      <c r="AF422" s="46"/>
      <c r="AG422" s="46"/>
      <c r="AH422" s="37"/>
      <c r="AI422" s="29"/>
      <c r="AJ422" s="47"/>
      <c r="AK422" s="25" t="s">
        <v>37</v>
      </c>
      <c r="AL422" s="45">
        <f>AL491</f>
        <v>126100</v>
      </c>
      <c r="AM422" s="45"/>
      <c r="AN422" s="45"/>
      <c r="AO422" s="25" t="s">
        <v>36</v>
      </c>
      <c r="AP422" s="45">
        <f>AL421-AP421</f>
        <v>58740</v>
      </c>
      <c r="AQ422" s="107">
        <f>AP422/AL419</f>
        <v>0.4564102564102564</v>
      </c>
      <c r="AR422" s="107"/>
      <c r="AS422" s="46"/>
      <c r="AT422" s="46"/>
      <c r="AU422" s="46"/>
      <c r="AV422" s="37"/>
      <c r="AW422" s="29"/>
      <c r="AX422" s="47"/>
      <c r="AY422" s="25" t="s">
        <v>35</v>
      </c>
      <c r="AZ422" s="45">
        <f>AZ419*K429</f>
        <v>255660</v>
      </c>
      <c r="BA422" s="45"/>
      <c r="BB422" s="45"/>
      <c r="BC422" s="25" t="s">
        <v>36</v>
      </c>
      <c r="BD422" s="45">
        <f>AZ422-BD421</f>
        <v>181865</v>
      </c>
      <c r="BE422" s="107">
        <f>BD422/AZ419</f>
        <v>0.42681295470546821</v>
      </c>
      <c r="BF422" s="107"/>
      <c r="BG422" s="46"/>
      <c r="BH422" s="46"/>
      <c r="BI422" s="46"/>
      <c r="BJ422" s="37"/>
      <c r="BK422" s="29"/>
      <c r="BL422" s="47"/>
      <c r="BM422" s="25" t="s">
        <v>37</v>
      </c>
      <c r="BN422" s="45">
        <f>BN491</f>
        <v>183300</v>
      </c>
      <c r="BO422" s="45"/>
      <c r="BP422" s="45"/>
      <c r="BQ422" s="25"/>
      <c r="BR422" s="45"/>
      <c r="BS422" s="45"/>
      <c r="BT422" s="325" t="s">
        <v>1190</v>
      </c>
      <c r="BU422" s="327"/>
      <c r="BV422" s="43">
        <f>(BQ395+BS395)*BU395+(BQ396+BS396)*BU396+(BQ397+BS397)*BU397+(BQ398+BS398)*BU398</f>
        <v>40564</v>
      </c>
      <c r="BW422" s="46"/>
      <c r="BX422" s="37"/>
      <c r="BY422" s="57"/>
      <c r="BZ422" s="47"/>
      <c r="CA422" s="25" t="s">
        <v>37</v>
      </c>
      <c r="CB422" s="45">
        <f>CB491</f>
        <v>114300</v>
      </c>
      <c r="CC422" s="45"/>
      <c r="CD422" s="45"/>
      <c r="CE422" s="25"/>
      <c r="CF422" s="45"/>
      <c r="CG422" s="71"/>
      <c r="CH422" s="325" t="s">
        <v>1190</v>
      </c>
      <c r="CI422" s="327"/>
      <c r="CJ422" s="43">
        <f>(CE395+CG395)*CI395+(CE396+CG396)*CI396+(CE397+CG397)*CI397+(CE398+CG398)*CI398</f>
        <v>43670</v>
      </c>
      <c r="CK422" s="46"/>
      <c r="CL422" s="37"/>
      <c r="CM422" s="29"/>
      <c r="CN422" s="47"/>
      <c r="CO422" s="25" t="s">
        <v>37</v>
      </c>
      <c r="CP422" s="45">
        <f>CP491</f>
        <v>143300</v>
      </c>
      <c r="CQ422" s="45"/>
      <c r="CR422" s="45"/>
      <c r="CS422" s="25"/>
      <c r="CT422" s="45"/>
      <c r="CU422" s="71"/>
      <c r="CV422" s="325" t="s">
        <v>1190</v>
      </c>
      <c r="CW422" s="327"/>
      <c r="CX422" s="43">
        <f>(CS395+CU395)*CW395+(CS396+CU396)*CW396+(CS397+CU397)*CW397+(CS398+CU398)*CW398</f>
        <v>30272</v>
      </c>
      <c r="CY422" s="46"/>
      <c r="CZ422" s="37"/>
      <c r="DA422" s="29"/>
      <c r="DB422" s="47"/>
      <c r="DC422" s="105" t="s">
        <v>37</v>
      </c>
      <c r="DD422" s="45">
        <f>DD491</f>
        <v>89800</v>
      </c>
      <c r="DE422" s="45"/>
      <c r="DF422" s="45"/>
      <c r="DG422" s="25" t="s">
        <v>36</v>
      </c>
      <c r="DH422" s="45">
        <f>DD421-DH421</f>
        <v>29165</v>
      </c>
      <c r="DI422" s="107">
        <f>DH422/DD419</f>
        <v>0.37200255102040819</v>
      </c>
      <c r="DJ422" s="107"/>
      <c r="DK422" s="46"/>
      <c r="DL422" s="46"/>
      <c r="DM422" s="46"/>
      <c r="DN422" s="37"/>
      <c r="DO422" s="29"/>
      <c r="DP422" s="47"/>
      <c r="DQ422" s="25" t="s">
        <v>37</v>
      </c>
      <c r="DR422" s="45">
        <f>DR491</f>
        <v>77800</v>
      </c>
      <c r="DS422" s="45"/>
      <c r="DT422" s="45"/>
      <c r="DU422" s="25" t="s">
        <v>36</v>
      </c>
      <c r="DV422" s="45">
        <f>DR421-DV421</f>
        <v>47454</v>
      </c>
      <c r="DW422" s="107">
        <f>DV422/DR419</f>
        <v>0.45410526315789473</v>
      </c>
      <c r="DX422" s="107"/>
      <c r="DY422" s="46"/>
      <c r="DZ422" s="46"/>
      <c r="EA422" s="46"/>
      <c r="EB422" s="37"/>
      <c r="ED422" s="47"/>
      <c r="EE422" s="105" t="s">
        <v>37</v>
      </c>
      <c r="EF422" s="45">
        <f>HN491</f>
        <v>71</v>
      </c>
      <c r="EG422" s="45"/>
      <c r="EH422" s="45"/>
      <c r="EI422" s="25" t="s">
        <v>36</v>
      </c>
      <c r="EJ422" s="45">
        <f>EF421-EJ421</f>
        <v>58340</v>
      </c>
      <c r="EK422" s="107">
        <f>EJ422/EF419</f>
        <v>0.39660095173351462</v>
      </c>
      <c r="EL422" s="107"/>
      <c r="EM422" s="46"/>
      <c r="EN422" s="46"/>
      <c r="EO422" s="46"/>
      <c r="EP422" s="37"/>
      <c r="ER422" s="47"/>
      <c r="ES422" s="105" t="s">
        <v>37</v>
      </c>
      <c r="ET422" s="45">
        <f>GJ491</f>
        <v>36200</v>
      </c>
      <c r="EU422" s="45"/>
      <c r="EV422" s="45"/>
      <c r="EW422" s="25" t="s">
        <v>36</v>
      </c>
      <c r="EX422" s="45">
        <f>ET421-EX421</f>
        <v>20660</v>
      </c>
      <c r="EY422" s="107">
        <f>EX422/ET419</f>
        <v>0.28976157082748949</v>
      </c>
      <c r="EZ422" s="107"/>
      <c r="FA422" s="46"/>
      <c r="FB422" s="46"/>
      <c r="FC422" s="46"/>
      <c r="FD422" s="37"/>
      <c r="FF422" s="47"/>
      <c r="FG422" s="105" t="s">
        <v>37</v>
      </c>
      <c r="FH422" s="45">
        <f>HM491</f>
        <v>170400</v>
      </c>
      <c r="FI422" s="45"/>
      <c r="FJ422" s="45"/>
      <c r="FK422" s="25" t="s">
        <v>36</v>
      </c>
      <c r="FL422" s="45">
        <f>FH421-FL421</f>
        <v>41640</v>
      </c>
      <c r="FM422" s="107">
        <f>FL422/FH419</f>
        <v>0.40984251968503937</v>
      </c>
      <c r="FN422" s="107"/>
      <c r="FO422" s="46"/>
      <c r="FP422" s="46"/>
      <c r="FQ422" s="46"/>
      <c r="FR422" s="37"/>
      <c r="FS422" s="29"/>
      <c r="FT422" s="47"/>
      <c r="FU422" s="105" t="s">
        <v>37</v>
      </c>
      <c r="FV422" s="45" t="str">
        <f>FG491</f>
        <v>合計</v>
      </c>
      <c r="FW422" s="45"/>
      <c r="FX422" s="45"/>
      <c r="FY422" s="25" t="s">
        <v>36</v>
      </c>
      <c r="FZ422" s="45">
        <f>FV421-FZ421</f>
        <v>-32000</v>
      </c>
      <c r="GA422" s="107">
        <f>FZ422/FV419</f>
        <v>-0.41994750656167978</v>
      </c>
      <c r="GB422" s="107"/>
      <c r="GC422" s="46"/>
      <c r="GD422" s="46"/>
      <c r="GE422" s="46"/>
      <c r="GF422" s="37"/>
      <c r="GH422" s="47"/>
      <c r="GI422" s="105" t="s">
        <v>37</v>
      </c>
      <c r="GJ422" s="45">
        <f>HA491</f>
        <v>0</v>
      </c>
      <c r="GK422" s="45"/>
      <c r="GL422" s="45"/>
      <c r="GM422" s="25" t="s">
        <v>36</v>
      </c>
      <c r="GN422" s="45">
        <f>GJ421-GN421</f>
        <v>10980</v>
      </c>
      <c r="GO422" s="107">
        <f>GN422/GJ419</f>
        <v>0.21445312499999999</v>
      </c>
      <c r="GP422" s="107"/>
      <c r="GQ422" s="46"/>
      <c r="GR422" s="46"/>
      <c r="GS422" s="46"/>
      <c r="GT422" s="37"/>
      <c r="GU422" s="61"/>
      <c r="GV422" s="47"/>
      <c r="GW422" s="30"/>
      <c r="GX422" s="25" t="s">
        <v>37</v>
      </c>
      <c r="GY422" s="45">
        <f>GY491</f>
        <v>375700</v>
      </c>
      <c r="GZ422" s="45"/>
      <c r="HA422" s="45"/>
      <c r="HB422" s="25"/>
      <c r="HC422" s="45"/>
      <c r="HD422" s="45"/>
      <c r="HE422" s="325" t="s">
        <v>1190</v>
      </c>
      <c r="HF422" s="327"/>
      <c r="HG422" s="43">
        <f>(HB395+HD395)*HF395+(HB396+HD396)*HF396+(HB397+HD397)*HF397+(HB398+HD398)*HF398</f>
        <v>33400</v>
      </c>
      <c r="HH422" s="46"/>
      <c r="HI422" s="37"/>
      <c r="HK422" s="47"/>
      <c r="HL422" s="25" t="s">
        <v>37</v>
      </c>
      <c r="HM422" s="45">
        <f>HM491</f>
        <v>170400</v>
      </c>
      <c r="HN422" s="45"/>
      <c r="HO422" s="45"/>
      <c r="HP422" s="25"/>
      <c r="HQ422" s="45"/>
      <c r="HR422" s="45"/>
      <c r="HS422" s="325" t="s">
        <v>1190</v>
      </c>
      <c r="HT422" s="327"/>
      <c r="HU422" s="43">
        <f>(HP395+HR395)*HT395+(HP396+HR396)*HT396+(HP397+HR397)*HT397+(HP398+HR398)*HT398</f>
        <v>54464</v>
      </c>
      <c r="HV422" s="46"/>
      <c r="HW422" s="37"/>
      <c r="HX422" s="360"/>
      <c r="HY422" s="47"/>
      <c r="HZ422" s="25" t="s">
        <v>37</v>
      </c>
      <c r="IA422" s="45">
        <f>IA491</f>
        <v>192000</v>
      </c>
      <c r="IB422" s="45"/>
      <c r="IC422" s="45"/>
      <c r="ID422" s="25"/>
      <c r="IE422" s="45"/>
      <c r="IF422" s="45"/>
      <c r="IG422" s="325" t="s">
        <v>1190</v>
      </c>
      <c r="IH422" s="327"/>
      <c r="II422" s="43">
        <f>(ID395+IF395)*IH395+(ID396+IF396)*IH396+(ID397+IF397)*IH397+(ID398+IF398)*IH398</f>
        <v>30300</v>
      </c>
      <c r="IJ422" s="46"/>
      <c r="IK422" s="37"/>
      <c r="IL422" s="29"/>
      <c r="IM422" s="47"/>
      <c r="IN422" s="25" t="s">
        <v>37</v>
      </c>
      <c r="IO422" s="45">
        <f>IO491</f>
        <v>130600</v>
      </c>
      <c r="IP422" s="45"/>
      <c r="IQ422" s="45"/>
      <c r="IR422" s="25"/>
      <c r="IS422" s="45"/>
      <c r="IT422" s="45"/>
      <c r="IU422" s="325" t="s">
        <v>1190</v>
      </c>
      <c r="IV422" s="327"/>
      <c r="IW422" s="43">
        <f>(IR395+IT395)*IV395+(IR396+IT396)*IV396+(IR397+IT397)*IV397+(IR398+IT398)*IV398</f>
        <v>63540</v>
      </c>
      <c r="IX422" s="46"/>
      <c r="IY422" s="37"/>
      <c r="IZ422" s="61"/>
      <c r="JA422" s="47"/>
      <c r="JB422" s="25" t="s">
        <v>37</v>
      </c>
      <c r="JC422" s="45">
        <f>JC491</f>
        <v>107100</v>
      </c>
      <c r="JD422" s="45"/>
      <c r="JE422" s="45"/>
      <c r="JF422" s="25"/>
      <c r="JG422" s="45"/>
      <c r="JH422" s="45"/>
      <c r="JI422" s="325" t="s">
        <v>1190</v>
      </c>
      <c r="JJ422" s="327"/>
      <c r="JK422" s="43">
        <f>(JF395+JH395)*JJ395+(JF396+JH396)*JJ396+(JF397+JH397)*JJ397+(JF398+JH398)*JJ398</f>
        <v>77500</v>
      </c>
      <c r="JL422" s="46"/>
      <c r="JM422" s="37"/>
      <c r="JN422" s="29"/>
      <c r="JO422" s="47"/>
      <c r="JP422" s="25" t="s">
        <v>37</v>
      </c>
      <c r="JQ422" s="45">
        <f>JQ491</f>
        <v>160400</v>
      </c>
      <c r="JR422" s="45"/>
      <c r="JS422" s="45"/>
      <c r="JT422" s="25"/>
      <c r="JU422" s="45"/>
      <c r="JV422" s="45"/>
      <c r="JW422" s="325" t="s">
        <v>1190</v>
      </c>
      <c r="JX422" s="327"/>
      <c r="JY422" s="43">
        <f>(JT395+JV395)*JX395+(JT396+JV396)*JX396+(JT397+JV397)*JX397+(JT398+JV398)*JX398</f>
        <v>21549</v>
      </c>
      <c r="JZ422" s="46"/>
      <c r="KA422" s="37"/>
      <c r="KB422" s="51"/>
      <c r="KC422" s="47"/>
      <c r="KD422" s="25" t="s">
        <v>37</v>
      </c>
      <c r="KE422" s="45">
        <f>KE491</f>
        <v>174400</v>
      </c>
      <c r="KF422" s="45"/>
      <c r="KG422" s="45"/>
      <c r="KH422" s="25"/>
      <c r="KI422" s="45"/>
      <c r="KJ422" s="71"/>
      <c r="KK422" s="325" t="s">
        <v>1190</v>
      </c>
      <c r="KL422" s="327"/>
      <c r="KM422" s="43">
        <f>(KH395+KJ395)*KL395+(KH396+KJ396)*KL396+(KH397+KJ397)*KL397+(KH398+KJ398)*KL398</f>
        <v>53708</v>
      </c>
      <c r="KN422" s="46"/>
      <c r="KO422" s="37"/>
      <c r="KP422" s="29"/>
      <c r="KQ422" s="47"/>
      <c r="KR422" s="25" t="s">
        <v>37</v>
      </c>
      <c r="KS422" s="45">
        <f>KS491</f>
        <v>186700</v>
      </c>
      <c r="KT422" s="45"/>
      <c r="KU422" s="45"/>
      <c r="KV422" s="25"/>
      <c r="KW422" s="45"/>
      <c r="KX422" s="45"/>
      <c r="KY422" s="325" t="s">
        <v>1190</v>
      </c>
      <c r="KZ422" s="327"/>
      <c r="LA422" s="43">
        <f>(KV395+KX395)*KZ395+(KV396+KX396)*KZ396+(KV397+KX397)*KZ397+(KV398+KX398)*KZ398</f>
        <v>30146</v>
      </c>
      <c r="LB422" s="46"/>
      <c r="LC422" s="37"/>
      <c r="LD422" s="29"/>
      <c r="LE422" s="47"/>
      <c r="LF422" s="25" t="s">
        <v>35</v>
      </c>
      <c r="LG422" s="45">
        <f>LG420*K429</f>
        <v>203520</v>
      </c>
      <c r="LH422" s="45"/>
      <c r="LI422" s="45"/>
      <c r="LJ422" s="25"/>
      <c r="LK422" s="45"/>
      <c r="LL422" s="45"/>
      <c r="LM422" s="71"/>
      <c r="LN422" s="319" t="s">
        <v>33</v>
      </c>
      <c r="LO422" s="328"/>
      <c r="LP422" s="107">
        <f>LO420/LG420</f>
        <v>2.94811320754717E-3</v>
      </c>
      <c r="LQ422" s="37"/>
      <c r="LR422" s="29"/>
      <c r="LS422" s="47"/>
      <c r="LT422" s="105" t="s">
        <v>37</v>
      </c>
      <c r="LU422" s="45">
        <f>LU491</f>
        <v>65300</v>
      </c>
      <c r="LV422" s="45"/>
      <c r="LW422" s="45"/>
      <c r="LX422" s="25" t="s">
        <v>36</v>
      </c>
      <c r="LY422" s="45">
        <f>LU421-LY421</f>
        <v>24600</v>
      </c>
      <c r="LZ422" s="107">
        <f>LY422/LU419</f>
        <v>0.1828996282527881</v>
      </c>
      <c r="MA422" s="107"/>
      <c r="MB422" s="46"/>
      <c r="MC422" s="46"/>
      <c r="MD422" s="46"/>
      <c r="ME422" s="37"/>
      <c r="MF422" s="29"/>
      <c r="MG422" s="47"/>
      <c r="MH422" s="105" t="s">
        <v>37</v>
      </c>
      <c r="MI422" s="45">
        <f>MI491</f>
        <v>109200</v>
      </c>
      <c r="MJ422" s="45"/>
      <c r="MK422" s="45"/>
      <c r="ML422" s="25" t="s">
        <v>36</v>
      </c>
      <c r="MM422" s="45">
        <f>MI421-MM421</f>
        <v>44620</v>
      </c>
      <c r="MN422" s="107">
        <f>MM422/MI419</f>
        <v>0.4086080586080586</v>
      </c>
      <c r="MO422" s="107"/>
      <c r="MP422" s="46"/>
      <c r="MQ422" s="46"/>
      <c r="MR422" s="46"/>
      <c r="MS422" s="37"/>
      <c r="MT422" s="29"/>
      <c r="MU422" s="47"/>
      <c r="MV422" s="105" t="s">
        <v>37</v>
      </c>
      <c r="MW422" s="45">
        <f>MW491</f>
        <v>76900</v>
      </c>
      <c r="MX422" s="45"/>
      <c r="MY422" s="45"/>
      <c r="MZ422" s="25" t="s">
        <v>36</v>
      </c>
      <c r="NA422" s="45">
        <f>MW421-NA421</f>
        <v>4245</v>
      </c>
      <c r="NB422" s="107">
        <f>NA422/MW419</f>
        <v>0.13224299065420561</v>
      </c>
      <c r="NC422" s="107"/>
      <c r="ND422" s="46"/>
      <c r="NE422" s="46"/>
      <c r="NF422" s="46"/>
      <c r="NG422" s="37"/>
      <c r="NH422" s="29"/>
      <c r="NI422" s="47"/>
      <c r="NJ422" s="105" t="s">
        <v>37</v>
      </c>
      <c r="NK422" s="45">
        <f>NK491</f>
        <v>113900</v>
      </c>
      <c r="NL422" s="45"/>
      <c r="NM422" s="45"/>
      <c r="NN422" s="25" t="s">
        <v>36</v>
      </c>
      <c r="NO422" s="45">
        <f>NK421-NO421</f>
        <v>62960</v>
      </c>
      <c r="NP422" s="107">
        <f>NO422/NK419</f>
        <v>0.48208269525267994</v>
      </c>
      <c r="NQ422" s="107"/>
      <c r="NR422" s="46"/>
      <c r="NS422" s="46"/>
      <c r="NT422" s="46"/>
      <c r="NU422" s="37"/>
    </row>
    <row r="423" spans="1:385" x14ac:dyDescent="0.25">
      <c r="A423" s="38"/>
      <c r="B423" s="39"/>
      <c r="C423" s="40"/>
      <c r="D423" s="40"/>
      <c r="E423" s="41"/>
      <c r="F423" s="41"/>
      <c r="G423" s="40"/>
      <c r="H423" s="42"/>
      <c r="I423" s="45"/>
      <c r="J423" s="45"/>
      <c r="K423" s="45"/>
      <c r="L423" s="45"/>
      <c r="M423" s="319" t="s">
        <v>1190</v>
      </c>
      <c r="N423" s="326"/>
      <c r="O423" s="45">
        <f>(M371+O371)*Q371</f>
        <v>30780</v>
      </c>
      <c r="P423" s="45"/>
      <c r="Q423" s="46"/>
      <c r="R423" s="46"/>
      <c r="S423" s="46"/>
      <c r="T423" s="37"/>
      <c r="U423" s="29"/>
      <c r="V423" s="47"/>
      <c r="W423" s="67"/>
      <c r="X423" s="45"/>
      <c r="Y423" s="45"/>
      <c r="Z423" s="45"/>
      <c r="AA423" s="319" t="s">
        <v>1190</v>
      </c>
      <c r="AB423" s="326"/>
      <c r="AC423" s="45">
        <f>(AA371+AC371)*AE371</f>
        <v>24624</v>
      </c>
      <c r="AD423" s="45"/>
      <c r="AE423" s="46"/>
      <c r="AF423" s="46"/>
      <c r="AG423" s="46"/>
      <c r="AH423" s="37"/>
      <c r="AI423" s="29"/>
      <c r="AJ423" s="47"/>
      <c r="AK423" s="45"/>
      <c r="AL423" s="45"/>
      <c r="AM423" s="45"/>
      <c r="AN423" s="45"/>
      <c r="AO423" s="319" t="s">
        <v>1190</v>
      </c>
      <c r="AP423" s="326"/>
      <c r="AQ423" s="45">
        <f>(AO371+AQ371)*AS371</f>
        <v>22000</v>
      </c>
      <c r="AR423" s="45"/>
      <c r="AS423" s="46"/>
      <c r="AT423" s="46"/>
      <c r="AU423" s="46"/>
      <c r="AV423" s="37"/>
      <c r="AW423" s="29"/>
      <c r="AX423" s="47"/>
      <c r="AY423" s="111" t="s">
        <v>37</v>
      </c>
      <c r="AZ423" s="99">
        <f>AZ491</f>
        <v>96000</v>
      </c>
      <c r="BA423" s="45"/>
      <c r="BB423" s="45"/>
      <c r="BC423" s="319" t="s">
        <v>1190</v>
      </c>
      <c r="BD423" s="326"/>
      <c r="BE423" s="45">
        <f>(BC371+BE371)*BG371</f>
        <v>36000</v>
      </c>
      <c r="BF423" s="45"/>
      <c r="BG423" s="46"/>
      <c r="BH423" s="46"/>
      <c r="BI423" s="46"/>
      <c r="BJ423" s="37"/>
      <c r="BK423" s="29"/>
      <c r="BL423" s="47"/>
      <c r="BM423" s="45"/>
      <c r="BN423" s="99"/>
      <c r="BO423" s="45"/>
      <c r="BP423" s="45"/>
      <c r="BQ423" s="25"/>
      <c r="BR423" s="45"/>
      <c r="BS423" s="45"/>
      <c r="BT423" s="114"/>
      <c r="BU423" s="105"/>
      <c r="BV423" s="46"/>
      <c r="BW423" s="46"/>
      <c r="BX423" s="37"/>
      <c r="BY423" s="57"/>
      <c r="BZ423" s="47"/>
      <c r="CA423" s="45"/>
      <c r="CB423" s="45"/>
      <c r="CC423" s="45"/>
      <c r="CD423" s="45"/>
      <c r="CE423" s="25"/>
      <c r="CF423" s="45"/>
      <c r="CG423" s="71"/>
      <c r="CH423" s="115"/>
      <c r="CI423" s="112"/>
      <c r="CJ423" s="67"/>
      <c r="CK423" s="46"/>
      <c r="CL423" s="37"/>
      <c r="CM423" s="29"/>
      <c r="CN423" s="47"/>
      <c r="CO423" s="45"/>
      <c r="CP423" s="45"/>
      <c r="CQ423" s="45"/>
      <c r="CR423" s="45"/>
      <c r="CS423" s="25"/>
      <c r="CT423" s="45"/>
      <c r="CU423" s="71"/>
      <c r="CV423" s="115"/>
      <c r="CW423" s="112"/>
      <c r="CX423" s="67"/>
      <c r="CY423" s="46"/>
      <c r="CZ423" s="37"/>
      <c r="DA423" s="29"/>
      <c r="DB423" s="47"/>
      <c r="DC423" s="67"/>
      <c r="DD423" s="45"/>
      <c r="DE423" s="45"/>
      <c r="DF423" s="45"/>
      <c r="DG423" s="319" t="s">
        <v>1190</v>
      </c>
      <c r="DH423" s="326"/>
      <c r="DI423" s="45">
        <f>(DG371+DI371)*DK371</f>
        <v>12870</v>
      </c>
      <c r="DJ423" s="45"/>
      <c r="DK423" s="46"/>
      <c r="DL423" s="46"/>
      <c r="DM423" s="46"/>
      <c r="DN423" s="37"/>
      <c r="DO423" s="29"/>
      <c r="DP423" s="47"/>
      <c r="DU423" s="319" t="s">
        <v>1190</v>
      </c>
      <c r="DV423" s="326"/>
      <c r="DW423" s="45">
        <f>(DU371+DW371)*DY371</f>
        <v>33396</v>
      </c>
      <c r="DX423" s="45"/>
      <c r="DY423" s="46"/>
      <c r="DZ423" s="46"/>
      <c r="EA423" s="46"/>
      <c r="EB423" s="37"/>
      <c r="ED423" s="47"/>
      <c r="EE423" s="67"/>
      <c r="EF423" s="45"/>
      <c r="EG423" s="45"/>
      <c r="EH423" s="45"/>
      <c r="EI423" s="319" t="s">
        <v>1190</v>
      </c>
      <c r="EJ423" s="326"/>
      <c r="EK423" s="45">
        <f>(EI371+EK371)*EM371</f>
        <v>43945</v>
      </c>
      <c r="EL423" s="45"/>
      <c r="EM423" s="46"/>
      <c r="EN423" s="46"/>
      <c r="EO423" s="46"/>
      <c r="EP423" s="37"/>
      <c r="ER423" s="47"/>
      <c r="ES423" s="67"/>
      <c r="ET423" s="45"/>
      <c r="EU423" s="45"/>
      <c r="EV423" s="45"/>
      <c r="EW423" s="319" t="s">
        <v>1190</v>
      </c>
      <c r="EX423" s="326"/>
      <c r="EY423" s="45">
        <f>(EW371+EY371)*FA371</f>
        <v>8400</v>
      </c>
      <c r="EZ423" s="45"/>
      <c r="FA423" s="46"/>
      <c r="FB423" s="46"/>
      <c r="FC423" s="46"/>
      <c r="FD423" s="37"/>
      <c r="FF423" s="47"/>
      <c r="FG423" s="67"/>
      <c r="FH423" s="45"/>
      <c r="FI423" s="45"/>
      <c r="FJ423" s="45"/>
      <c r="FK423" s="319" t="s">
        <v>1190</v>
      </c>
      <c r="FL423" s="326"/>
      <c r="FM423" s="45">
        <f>(FK371+FM371)*FO371</f>
        <v>14280</v>
      </c>
      <c r="FN423" s="45"/>
      <c r="FO423" s="46"/>
      <c r="FP423" s="46"/>
      <c r="FQ423" s="46"/>
      <c r="FR423" s="37"/>
      <c r="FS423" s="29"/>
      <c r="FT423" s="47"/>
      <c r="FU423" s="67"/>
      <c r="FV423" s="45"/>
      <c r="FW423" s="45"/>
      <c r="FX423" s="45"/>
      <c r="FY423" s="319" t="s">
        <v>1190</v>
      </c>
      <c r="FZ423" s="326"/>
      <c r="GA423" s="45">
        <f>(FY371+GA371)*GC371</f>
        <v>63600</v>
      </c>
      <c r="GB423" s="45"/>
      <c r="GC423" s="46"/>
      <c r="GD423" s="46"/>
      <c r="GE423" s="46"/>
      <c r="GF423" s="37"/>
      <c r="GH423" s="47"/>
      <c r="GI423" s="67"/>
      <c r="GJ423" s="45"/>
      <c r="GK423" s="45"/>
      <c r="GL423" s="45"/>
      <c r="GM423" s="319" t="s">
        <v>1190</v>
      </c>
      <c r="GN423" s="326"/>
      <c r="GO423" s="45">
        <f>(GM371+GO371)*GQ371</f>
        <v>21420</v>
      </c>
      <c r="GP423" s="45"/>
      <c r="GQ423" s="46"/>
      <c r="GR423" s="46"/>
      <c r="GS423" s="46"/>
      <c r="GT423" s="37"/>
      <c r="GU423" s="61"/>
      <c r="GV423" s="47"/>
      <c r="GW423" s="30"/>
      <c r="GX423" s="45"/>
      <c r="GY423" s="45"/>
      <c r="GZ423" s="45"/>
      <c r="HA423" s="45"/>
      <c r="HB423" s="25"/>
      <c r="HC423" s="45"/>
      <c r="HD423" s="45"/>
      <c r="HE423" s="71"/>
      <c r="HF423" s="112"/>
      <c r="HG423" s="67"/>
      <c r="HH423" s="46"/>
      <c r="HI423" s="37"/>
      <c r="HK423" s="47"/>
      <c r="HL423" s="45"/>
      <c r="HM423" s="45"/>
      <c r="HN423" s="45"/>
      <c r="HO423" s="45"/>
      <c r="HP423" s="25"/>
      <c r="HQ423" s="45"/>
      <c r="HR423" s="45"/>
      <c r="HS423" s="71"/>
      <c r="HT423" s="112"/>
      <c r="HU423" s="67"/>
      <c r="HV423" s="46"/>
      <c r="HW423" s="37"/>
      <c r="HX423" s="360"/>
      <c r="HY423" s="47"/>
      <c r="HZ423" s="45"/>
      <c r="IA423" s="99"/>
      <c r="IB423" s="45"/>
      <c r="IC423" s="45"/>
      <c r="ID423" s="25"/>
      <c r="IE423" s="45"/>
      <c r="IF423" s="45"/>
      <c r="IG423" s="116"/>
      <c r="IH423" s="105"/>
      <c r="II423" s="46"/>
      <c r="IJ423" s="46"/>
      <c r="IK423" s="37"/>
      <c r="IL423" s="29"/>
      <c r="IM423" s="47"/>
      <c r="IN423" s="45"/>
      <c r="IO423" s="45"/>
      <c r="IP423" s="45"/>
      <c r="IQ423" s="45"/>
      <c r="IR423" s="25"/>
      <c r="IS423" s="45"/>
      <c r="IT423" s="45"/>
      <c r="IU423" s="71"/>
      <c r="IV423" s="112"/>
      <c r="IW423" s="67"/>
      <c r="IX423" s="46"/>
      <c r="IY423" s="37"/>
      <c r="IZ423" s="61"/>
      <c r="JA423" s="47"/>
      <c r="JB423" s="45"/>
      <c r="JC423" s="99"/>
      <c r="JD423" s="45"/>
      <c r="JE423" s="45"/>
      <c r="JF423" s="25"/>
      <c r="JG423" s="45"/>
      <c r="JH423" s="45"/>
      <c r="JI423" s="116"/>
      <c r="JJ423" s="105"/>
      <c r="JK423" s="46"/>
      <c r="JL423" s="46"/>
      <c r="JM423" s="37"/>
      <c r="JN423" s="29"/>
      <c r="JO423" s="47"/>
      <c r="JP423" s="45"/>
      <c r="JQ423" s="45"/>
      <c r="JR423" s="45"/>
      <c r="JS423" s="45"/>
      <c r="JT423" s="25"/>
      <c r="JU423" s="45"/>
      <c r="JV423" s="45"/>
      <c r="JW423" s="71"/>
      <c r="JX423" s="112"/>
      <c r="JY423" s="67"/>
      <c r="JZ423" s="46"/>
      <c r="KA423" s="37"/>
      <c r="KB423" s="51"/>
      <c r="KC423" s="47"/>
      <c r="KD423" s="45"/>
      <c r="KE423" s="45"/>
      <c r="KF423" s="45"/>
      <c r="KG423" s="45"/>
      <c r="KH423" s="25"/>
      <c r="KI423" s="45"/>
      <c r="KJ423" s="71"/>
      <c r="KK423" s="59"/>
      <c r="KL423" s="112"/>
      <c r="KM423" s="67"/>
      <c r="KN423" s="46"/>
      <c r="KO423" s="37"/>
      <c r="KP423" s="29"/>
      <c r="KQ423" s="47"/>
      <c r="KR423" s="45"/>
      <c r="KS423" s="45"/>
      <c r="KT423" s="45"/>
      <c r="KU423" s="45"/>
      <c r="KV423" s="25"/>
      <c r="KW423" s="45"/>
      <c r="KX423" s="45"/>
      <c r="KY423" s="113"/>
      <c r="KZ423" s="112"/>
      <c r="LA423" s="67"/>
      <c r="LB423" s="46"/>
      <c r="LC423" s="37"/>
      <c r="LD423" s="29"/>
      <c r="LE423" s="47"/>
      <c r="LF423" s="25" t="s">
        <v>37</v>
      </c>
      <c r="LG423" s="45">
        <f>LG492</f>
        <v>70700</v>
      </c>
      <c r="LH423" s="45"/>
      <c r="LI423" s="45"/>
      <c r="LJ423" s="25"/>
      <c r="LK423" s="45"/>
      <c r="LL423" s="71"/>
      <c r="LM423" s="26"/>
      <c r="LN423" s="325" t="s">
        <v>1190</v>
      </c>
      <c r="LO423" s="327"/>
      <c r="LP423" s="43">
        <f>(LJ387+LL387)*LN387+(LJ388+LL388)*LN388+(LJ389+LL389)*LN389</f>
        <v>5000</v>
      </c>
      <c r="LQ423" s="37"/>
      <c r="LR423" s="29"/>
      <c r="LS423" s="47"/>
      <c r="LT423" s="67"/>
      <c r="LU423" s="45"/>
      <c r="LV423" s="45"/>
      <c r="LW423" s="45"/>
      <c r="LX423" s="319" t="s">
        <v>1190</v>
      </c>
      <c r="LY423" s="326"/>
      <c r="LZ423" s="45">
        <f>(LX371+LZ371)*MB371</f>
        <v>23100</v>
      </c>
      <c r="MA423" s="45"/>
      <c r="MB423" s="46"/>
      <c r="MC423" s="46"/>
      <c r="MD423" s="46"/>
      <c r="ME423" s="37"/>
      <c r="MF423" s="29"/>
      <c r="MG423" s="47"/>
      <c r="MH423" s="67"/>
      <c r="MI423" s="45"/>
      <c r="MJ423" s="45"/>
      <c r="MK423" s="45"/>
      <c r="ML423" s="319" t="s">
        <v>1190</v>
      </c>
      <c r="MM423" s="326"/>
      <c r="MN423" s="45">
        <f>(ML371+MN371)*MP371</f>
        <v>55000</v>
      </c>
      <c r="MO423" s="45"/>
      <c r="MP423" s="46"/>
      <c r="MQ423" s="46"/>
      <c r="MR423" s="46"/>
      <c r="MS423" s="37"/>
      <c r="MT423" s="29"/>
      <c r="MU423" s="47"/>
      <c r="MV423" s="67"/>
      <c r="MW423" s="45"/>
      <c r="MX423" s="45"/>
      <c r="MY423" s="45"/>
      <c r="MZ423" s="319" t="s">
        <v>1190</v>
      </c>
      <c r="NA423" s="326"/>
      <c r="NB423" s="45">
        <f>(MZ371+NB371)*ND371</f>
        <v>4290</v>
      </c>
      <c r="NC423" s="45"/>
      <c r="ND423" s="46"/>
      <c r="NE423" s="46"/>
      <c r="NF423" s="46"/>
      <c r="NG423" s="37"/>
      <c r="NH423" s="29"/>
      <c r="NI423" s="47"/>
      <c r="NJ423" s="67"/>
      <c r="NK423" s="45"/>
      <c r="NL423" s="45"/>
      <c r="NM423" s="45"/>
      <c r="NN423" s="319" t="s">
        <v>1190</v>
      </c>
      <c r="NO423" s="326"/>
      <c r="NP423" s="45">
        <f>(NN371+NP371)*NR371</f>
        <v>44000</v>
      </c>
      <c r="NQ423" s="45"/>
      <c r="NR423" s="46"/>
      <c r="NS423" s="46"/>
      <c r="NT423" s="46"/>
      <c r="NU423" s="37"/>
    </row>
    <row r="424" spans="1:385" x14ac:dyDescent="0.25">
      <c r="A424" s="38"/>
      <c r="B424" s="39"/>
      <c r="C424" s="40"/>
      <c r="D424" s="40"/>
      <c r="E424" s="41"/>
      <c r="F424" s="41"/>
      <c r="G424" s="40"/>
      <c r="H424" s="42"/>
      <c r="I424" s="45"/>
      <c r="J424" s="45"/>
      <c r="K424" s="45"/>
      <c r="L424" s="45"/>
      <c r="M424" s="25"/>
      <c r="N424" s="45"/>
      <c r="O424" s="45"/>
      <c r="P424" s="45"/>
      <c r="Q424" s="46"/>
      <c r="R424" s="46"/>
      <c r="S424" s="46"/>
      <c r="T424" s="37"/>
      <c r="U424" s="29"/>
      <c r="V424" s="47"/>
      <c r="W424" s="67"/>
      <c r="X424" s="45"/>
      <c r="Y424" s="45"/>
      <c r="Z424" s="45"/>
      <c r="AA424" s="25"/>
      <c r="AB424" s="45"/>
      <c r="AC424" s="45"/>
      <c r="AD424" s="45"/>
      <c r="AE424" s="46"/>
      <c r="AF424" s="46"/>
      <c r="AG424" s="46"/>
      <c r="AH424" s="37"/>
      <c r="AI424" s="29"/>
      <c r="AJ424" s="47"/>
      <c r="AK424" s="45"/>
      <c r="AL424" s="45"/>
      <c r="AM424" s="45"/>
      <c r="AN424" s="45"/>
      <c r="AO424" s="25"/>
      <c r="AP424" s="45"/>
      <c r="AQ424" s="45"/>
      <c r="AR424" s="45"/>
      <c r="AS424" s="46"/>
      <c r="AT424" s="46"/>
      <c r="AU424" s="46"/>
      <c r="AV424" s="37"/>
      <c r="AW424" s="29"/>
      <c r="AX424" s="117"/>
      <c r="AY424" s="118"/>
      <c r="AZ424" s="118"/>
      <c r="BA424" s="67"/>
      <c r="BB424" s="45"/>
      <c r="BC424" s="25"/>
      <c r="BD424" s="45"/>
      <c r="BE424" s="107"/>
      <c r="BF424" s="107"/>
      <c r="BG424" s="46"/>
      <c r="BH424" s="46"/>
      <c r="BI424" s="46"/>
      <c r="BJ424" s="37"/>
      <c r="BK424" s="29"/>
      <c r="BL424" s="47"/>
      <c r="BM424" s="45"/>
      <c r="BN424" s="99"/>
      <c r="BO424" s="45"/>
      <c r="BP424" s="45"/>
      <c r="BQ424" s="25"/>
      <c r="BR424" s="45"/>
      <c r="BS424" s="45"/>
      <c r="BT424" s="114"/>
      <c r="BU424" s="124"/>
      <c r="BV424" s="46"/>
      <c r="BW424" s="46"/>
      <c r="BX424" s="37"/>
      <c r="BY424" s="57"/>
      <c r="BZ424" s="47"/>
      <c r="CA424" s="45"/>
      <c r="CB424" s="45"/>
      <c r="CC424" s="45"/>
      <c r="CD424" s="45"/>
      <c r="CE424" s="25"/>
      <c r="CF424" s="45"/>
      <c r="CG424" s="45"/>
      <c r="CH424" s="125"/>
      <c r="CI424" s="120"/>
      <c r="CJ424" s="121" t="s">
        <v>1191</v>
      </c>
      <c r="CK424" s="46"/>
      <c r="CL424" s="37"/>
      <c r="CM424" s="29"/>
      <c r="CN424" s="47"/>
      <c r="CO424" s="45"/>
      <c r="CP424" s="45"/>
      <c r="CQ424" s="45"/>
      <c r="CR424" s="45"/>
      <c r="CS424" s="25"/>
      <c r="CT424" s="45"/>
      <c r="CU424" s="45"/>
      <c r="CV424" s="125"/>
      <c r="CW424" s="120"/>
      <c r="CX424" s="121" t="s">
        <v>1191</v>
      </c>
      <c r="CY424" s="46"/>
      <c r="CZ424" s="37"/>
      <c r="DA424" s="29"/>
      <c r="DB424" s="47"/>
      <c r="DC424" s="67"/>
      <c r="DD424" s="45"/>
      <c r="DE424" s="45"/>
      <c r="DF424" s="45"/>
      <c r="DG424" s="25"/>
      <c r="DH424" s="45"/>
      <c r="DI424" s="45"/>
      <c r="DJ424" s="45"/>
      <c r="DK424" s="46"/>
      <c r="DL424" s="46"/>
      <c r="DM424" s="46"/>
      <c r="DN424" s="37"/>
      <c r="DO424" s="29"/>
      <c r="DP424" s="47"/>
      <c r="DQ424" s="25"/>
      <c r="DR424" s="45"/>
      <c r="DS424" s="45"/>
      <c r="DT424" s="45"/>
      <c r="DU424" s="25"/>
      <c r="DV424" s="45"/>
      <c r="DW424" s="107"/>
      <c r="DX424" s="107"/>
      <c r="DY424" s="46"/>
      <c r="DZ424" s="46"/>
      <c r="EA424" s="46"/>
      <c r="EB424" s="37"/>
      <c r="ED424" s="47"/>
      <c r="EE424" s="67"/>
      <c r="EF424" s="45"/>
      <c r="EG424" s="45"/>
      <c r="EH424" s="45"/>
      <c r="EI424" s="25"/>
      <c r="EJ424" s="45"/>
      <c r="EK424" s="45"/>
      <c r="EL424" s="45"/>
      <c r="EM424" s="46"/>
      <c r="EN424" s="46"/>
      <c r="EO424" s="46"/>
      <c r="EP424" s="37"/>
      <c r="ER424" s="47"/>
      <c r="ES424" s="67"/>
      <c r="ET424" s="45"/>
      <c r="EU424" s="45"/>
      <c r="EV424" s="45"/>
      <c r="EW424" s="25"/>
      <c r="EX424" s="45"/>
      <c r="EY424" s="45"/>
      <c r="EZ424" s="45"/>
      <c r="FA424" s="46"/>
      <c r="FB424" s="46"/>
      <c r="FC424" s="46"/>
      <c r="FD424" s="37"/>
      <c r="FF424" s="47"/>
      <c r="FG424" s="67"/>
      <c r="FH424" s="45"/>
      <c r="FI424" s="45"/>
      <c r="FJ424" s="45"/>
      <c r="FK424" s="25"/>
      <c r="FL424" s="45"/>
      <c r="FM424" s="45"/>
      <c r="FN424" s="45"/>
      <c r="FO424" s="46"/>
      <c r="FP424" s="46"/>
      <c r="FQ424" s="46"/>
      <c r="FR424" s="37"/>
      <c r="FS424" s="29"/>
      <c r="FT424" s="47"/>
      <c r="FU424" s="67"/>
      <c r="FV424" s="45"/>
      <c r="FW424" s="45"/>
      <c r="FX424" s="45"/>
      <c r="FY424" s="25"/>
      <c r="FZ424" s="45"/>
      <c r="GA424" s="45"/>
      <c r="GB424" s="45"/>
      <c r="GC424" s="46"/>
      <c r="GD424" s="46"/>
      <c r="GE424" s="46"/>
      <c r="GF424" s="37"/>
      <c r="GH424" s="47"/>
      <c r="GI424" s="67"/>
      <c r="GJ424" s="45"/>
      <c r="GK424" s="45"/>
      <c r="GL424" s="45"/>
      <c r="GM424" s="25"/>
      <c r="GN424" s="45"/>
      <c r="GO424" s="45"/>
      <c r="GP424" s="45"/>
      <c r="GQ424" s="46"/>
      <c r="GR424" s="46"/>
      <c r="GS424" s="46"/>
      <c r="GT424" s="37"/>
      <c r="GU424" s="61"/>
      <c r="GV424" s="47"/>
      <c r="GW424" s="30"/>
      <c r="GX424" s="45"/>
      <c r="GY424" s="45"/>
      <c r="GZ424" s="45"/>
      <c r="HA424" s="45"/>
      <c r="HB424" s="25"/>
      <c r="HC424" s="45"/>
      <c r="HD424" s="45"/>
      <c r="HE424" s="126"/>
      <c r="HF424" s="120"/>
      <c r="HG424" s="123"/>
      <c r="HH424" s="46"/>
      <c r="HI424" s="37"/>
      <c r="HK424" s="47"/>
      <c r="HL424" s="45"/>
      <c r="HM424" s="45"/>
      <c r="HN424" s="45"/>
      <c r="HO424" s="45"/>
      <c r="HP424" s="25"/>
      <c r="HQ424" s="45"/>
      <c r="HR424" s="45"/>
      <c r="HS424" s="126"/>
      <c r="HT424" s="120"/>
      <c r="HU424" s="123"/>
      <c r="HV424" s="46"/>
      <c r="HW424" s="37"/>
      <c r="HX424" s="360"/>
      <c r="HY424" s="47"/>
      <c r="HZ424" s="45"/>
      <c r="IA424" s="99"/>
      <c r="IB424" s="45"/>
      <c r="IC424" s="45"/>
      <c r="ID424" s="25"/>
      <c r="IE424" s="45"/>
      <c r="IF424" s="45"/>
      <c r="IG424" s="116"/>
      <c r="IH424" s="124"/>
      <c r="II424" s="46"/>
      <c r="IJ424" s="46"/>
      <c r="IK424" s="37"/>
      <c r="IL424" s="29"/>
      <c r="IM424" s="47"/>
      <c r="IN424" s="45"/>
      <c r="IO424" s="45"/>
      <c r="IP424" s="45"/>
      <c r="IQ424" s="45"/>
      <c r="IR424" s="25"/>
      <c r="IS424" s="45"/>
      <c r="IT424" s="45"/>
      <c r="IU424" s="126"/>
      <c r="IV424" s="120"/>
      <c r="IW424" s="123"/>
      <c r="IX424" s="46"/>
      <c r="IY424" s="37"/>
      <c r="IZ424" s="61"/>
      <c r="JA424" s="47"/>
      <c r="JB424" s="45"/>
      <c r="JC424" s="99"/>
      <c r="JD424" s="45"/>
      <c r="JE424" s="45"/>
      <c r="JF424" s="25"/>
      <c r="JG424" s="45"/>
      <c r="JH424" s="45"/>
      <c r="JI424" s="116"/>
      <c r="JJ424" s="124"/>
      <c r="JK424" s="46"/>
      <c r="JL424" s="46"/>
      <c r="JM424" s="37"/>
      <c r="JN424" s="29"/>
      <c r="JO424" s="47"/>
      <c r="JP424" s="45"/>
      <c r="JQ424" s="45"/>
      <c r="JR424" s="45"/>
      <c r="JS424" s="45"/>
      <c r="JT424" s="25"/>
      <c r="JU424" s="45"/>
      <c r="JV424" s="45"/>
      <c r="JW424" s="126"/>
      <c r="JX424" s="120"/>
      <c r="JY424" s="123"/>
      <c r="JZ424" s="46"/>
      <c r="KA424" s="37"/>
      <c r="KB424" s="51"/>
      <c r="KC424" s="47"/>
      <c r="KD424" s="45"/>
      <c r="KE424" s="45"/>
      <c r="KF424" s="45"/>
      <c r="KG424" s="45"/>
      <c r="KH424" s="25"/>
      <c r="KI424" s="45"/>
      <c r="KJ424" s="45"/>
      <c r="KK424" s="119"/>
      <c r="KL424" s="120"/>
      <c r="KM424" s="121" t="s">
        <v>1191</v>
      </c>
      <c r="KN424" s="46"/>
      <c r="KO424" s="37"/>
      <c r="KP424" s="29"/>
      <c r="KQ424" s="47"/>
      <c r="KR424" s="45"/>
      <c r="KS424" s="45"/>
      <c r="KT424" s="45"/>
      <c r="KU424" s="45"/>
      <c r="KV424" s="25"/>
      <c r="KW424" s="45"/>
      <c r="KX424" s="45"/>
      <c r="KY424" s="122"/>
      <c r="KZ424" s="120"/>
      <c r="LA424" s="123"/>
      <c r="LB424" s="46"/>
      <c r="LC424" s="37"/>
      <c r="LD424" s="29"/>
      <c r="LE424" s="47"/>
      <c r="LF424" s="25"/>
      <c r="LG424" s="45"/>
      <c r="LH424" s="45"/>
      <c r="LI424" s="45"/>
      <c r="LJ424" s="25"/>
      <c r="LK424" s="45"/>
      <c r="LL424" s="71"/>
      <c r="LM424" s="26"/>
      <c r="LN424" s="120"/>
      <c r="LO424" s="123"/>
      <c r="LP424" s="46"/>
      <c r="LQ424" s="37"/>
      <c r="LR424" s="29"/>
      <c r="LS424" s="47"/>
      <c r="LT424" s="67"/>
      <c r="LU424" s="45"/>
      <c r="LV424" s="45"/>
      <c r="LW424" s="45"/>
      <c r="LX424" s="25"/>
      <c r="LY424" s="45"/>
      <c r="LZ424" s="45"/>
      <c r="MA424" s="45"/>
      <c r="MB424" s="46"/>
      <c r="MC424" s="46"/>
      <c r="MD424" s="46"/>
      <c r="ME424" s="37"/>
      <c r="MF424" s="29"/>
      <c r="MG424" s="47"/>
      <c r="MH424" s="67"/>
      <c r="MI424" s="45"/>
      <c r="MJ424" s="45"/>
      <c r="MK424" s="45"/>
      <c r="ML424" s="25"/>
      <c r="MM424" s="45"/>
      <c r="MN424" s="45"/>
      <c r="MO424" s="45"/>
      <c r="MP424" s="46"/>
      <c r="MQ424" s="46"/>
      <c r="MR424" s="46"/>
      <c r="MS424" s="37"/>
      <c r="MT424" s="29"/>
      <c r="MU424" s="47"/>
      <c r="MV424" s="67"/>
      <c r="MW424" s="45"/>
      <c r="MX424" s="45"/>
      <c r="MY424" s="45"/>
      <c r="MZ424" s="25"/>
      <c r="NA424" s="45"/>
      <c r="NB424" s="45"/>
      <c r="NC424" s="45"/>
      <c r="ND424" s="46"/>
      <c r="NE424" s="46"/>
      <c r="NF424" s="46"/>
      <c r="NG424" s="37"/>
      <c r="NH424" s="29"/>
      <c r="NI424" s="47"/>
      <c r="NJ424" s="67"/>
      <c r="NK424" s="45"/>
      <c r="NL424" s="45"/>
      <c r="NM424" s="45"/>
      <c r="NN424" s="25"/>
      <c r="NO424" s="45"/>
      <c r="NP424" s="45"/>
      <c r="NQ424" s="45"/>
      <c r="NR424" s="46"/>
      <c r="NS424" s="46"/>
      <c r="NT424" s="46"/>
      <c r="NU424" s="37"/>
    </row>
    <row r="425" spans="1:385" x14ac:dyDescent="0.25">
      <c r="A425" s="38"/>
      <c r="B425" s="39"/>
      <c r="C425" s="40"/>
      <c r="D425" s="40"/>
      <c r="E425" s="41"/>
      <c r="F425" s="41"/>
      <c r="G425" s="40"/>
      <c r="H425" s="42"/>
      <c r="I425" s="45"/>
      <c r="J425" s="45"/>
      <c r="K425" s="45"/>
      <c r="L425" s="45"/>
      <c r="M425" s="25"/>
      <c r="N425" s="45"/>
      <c r="O425" s="107"/>
      <c r="P425" s="107"/>
      <c r="Q425" s="45"/>
      <c r="R425" s="45"/>
      <c r="S425" s="45"/>
      <c r="T425" s="37"/>
      <c r="U425" s="29"/>
      <c r="V425" s="47"/>
      <c r="W425" s="67"/>
      <c r="X425" s="45"/>
      <c r="Y425" s="45"/>
      <c r="Z425" s="45"/>
      <c r="AA425" s="25"/>
      <c r="AB425" s="45"/>
      <c r="AC425" s="107"/>
      <c r="AD425" s="107"/>
      <c r="AE425" s="45"/>
      <c r="AF425" s="45"/>
      <c r="AG425" s="45"/>
      <c r="AH425" s="37"/>
      <c r="AI425" s="29"/>
      <c r="AJ425" s="47"/>
      <c r="AK425" s="45"/>
      <c r="AL425" s="45"/>
      <c r="AM425" s="45"/>
      <c r="AN425" s="45"/>
      <c r="AO425" s="25"/>
      <c r="AP425" s="45"/>
      <c r="AQ425" s="45"/>
      <c r="AR425" s="45"/>
      <c r="AS425" s="45"/>
      <c r="AT425" s="45"/>
      <c r="AU425" s="45"/>
      <c r="AV425" s="37"/>
      <c r="AW425" s="29"/>
      <c r="AX425" s="47"/>
      <c r="AY425" s="43"/>
      <c r="AZ425" s="43"/>
      <c r="BA425" s="45"/>
      <c r="BB425" s="45"/>
      <c r="BC425" s="25"/>
      <c r="BD425" s="45"/>
      <c r="BE425" s="45"/>
      <c r="BF425" s="45"/>
      <c r="BG425" s="45"/>
      <c r="BH425" s="45"/>
      <c r="BI425" s="45"/>
      <c r="BJ425" s="37"/>
      <c r="BK425" s="29"/>
      <c r="BL425" s="322" t="s">
        <v>38</v>
      </c>
      <c r="BM425" s="322"/>
      <c r="BN425" s="127">
        <f>SUM(BN363,BN367,BN371,BN375,BN379,BN383,BN387,BN391,BN395,BN399,BN403,BN407,BN411)*100</f>
        <v>44800</v>
      </c>
      <c r="BO425" s="67"/>
      <c r="BP425" s="45"/>
      <c r="BQ425" s="25">
        <f>BN425/BR425</f>
        <v>4977.7777777777774</v>
      </c>
      <c r="BR425" s="127">
        <f>SUM(BR363,BR367,BR371,BR375,BR380,BR383,BR388,BR391,BR395,BR399,BR403,BR407,BR411)</f>
        <v>9</v>
      </c>
      <c r="BS425" s="45"/>
      <c r="BT425" s="44" t="str">
        <f t="shared" ref="BT425:BU428" si="2017">BT363</f>
        <v>サンリオケープポーチ</v>
      </c>
      <c r="BU425" s="43">
        <f t="shared" si="2017"/>
        <v>1079</v>
      </c>
      <c r="BV425" s="127">
        <f>SUM(BV363,BV367,BV371,BV375,BV379,BV383,BV387,BV391,BV395,BV399,BV403,BV407,BV411)</f>
        <v>12016</v>
      </c>
      <c r="BW425" s="107">
        <f>BV425/BN425</f>
        <v>0.26821428571428574</v>
      </c>
      <c r="BX425" s="37"/>
      <c r="BY425" s="57"/>
      <c r="BZ425" s="322" t="s">
        <v>38</v>
      </c>
      <c r="CA425" s="322"/>
      <c r="CB425" s="127">
        <f>SUM(CB363,CB367,CB371,CB375,CB379,CB383,CB387,CB391,CB395,CB399,CB403,CB407,CB411)*100</f>
        <v>65700</v>
      </c>
      <c r="CC425" s="67"/>
      <c r="CD425" s="45"/>
      <c r="CE425" s="25">
        <f>CB425/CF425</f>
        <v>3457.8947368421054</v>
      </c>
      <c r="CF425" s="127">
        <f>SUM(CF363,CF367,CF371,CF375,CF380,CF383,CF388,CF391,CF395,CF399,CF403,CF407,CF411)</f>
        <v>19</v>
      </c>
      <c r="CG425" s="45"/>
      <c r="CH425" s="44" t="str">
        <f t="shared" ref="CH425:CI428" si="2018">CH363</f>
        <v>クーリッシュイヤホン</v>
      </c>
      <c r="CI425" s="43">
        <f t="shared" si="2018"/>
        <v>1100</v>
      </c>
      <c r="CJ425" s="127">
        <f>SUM(CJ363,CJ367,CJ371,CJ375,CJ379,CJ383,CJ387,CJ391,CJ395,CJ399,CJ403,CJ407,CJ411)</f>
        <v>23100</v>
      </c>
      <c r="CK425" s="107">
        <f>CJ425/CB425</f>
        <v>0.35159817351598172</v>
      </c>
      <c r="CL425" s="37"/>
      <c r="CM425" s="29"/>
      <c r="CN425" s="322" t="s">
        <v>38</v>
      </c>
      <c r="CO425" s="322"/>
      <c r="CP425" s="127">
        <f>SUM(CP363,CP367,CP371,CP375,CP379,CP383,CP387,CP391,CP395,CP399,CP403,CP407,CP411)*100</f>
        <v>55500</v>
      </c>
      <c r="CQ425" s="67"/>
      <c r="CR425" s="45"/>
      <c r="CS425" s="25">
        <f>CP425/CT425</f>
        <v>9250</v>
      </c>
      <c r="CT425" s="127">
        <f>SUM(CT363,CT367,CT371,CT375,CT380,CT383,CT388,CT391,CT395,CT399,CT403,CT407,CT411)</f>
        <v>6</v>
      </c>
      <c r="CU425" s="45"/>
      <c r="CV425" s="44" t="str">
        <f t="shared" ref="CV425:CW428" si="2019">CV363</f>
        <v>サンリオヒョウ柄キーケース</v>
      </c>
      <c r="CW425" s="43">
        <f t="shared" si="2019"/>
        <v>700</v>
      </c>
      <c r="CX425" s="127">
        <f>SUM(CX363,CX367,CX371,CX375,CX379,CX383,CX387,CX391,CX395,CX399,CX403,CX407,CX411)</f>
        <v>4200</v>
      </c>
      <c r="CY425" s="107">
        <f>CX425/CP425</f>
        <v>7.567567567567568E-2</v>
      </c>
      <c r="CZ425" s="37"/>
      <c r="DA425" s="29"/>
      <c r="DB425" s="47"/>
      <c r="DC425" s="67"/>
      <c r="DD425" s="45"/>
      <c r="DE425" s="45"/>
      <c r="DF425" s="45"/>
      <c r="DG425" s="25"/>
      <c r="DH425" s="45"/>
      <c r="DI425" s="107"/>
      <c r="DJ425" s="107"/>
      <c r="DK425" s="45"/>
      <c r="DL425" s="45"/>
      <c r="DM425" s="45"/>
      <c r="DN425" s="37"/>
      <c r="DO425" s="29"/>
      <c r="DP425" s="47"/>
      <c r="DY425" s="45"/>
      <c r="DZ425" s="45"/>
      <c r="EA425" s="45"/>
      <c r="EB425" s="37"/>
      <c r="EC425" s="128"/>
      <c r="ED425" s="47"/>
      <c r="EE425" s="67"/>
      <c r="EF425" s="45"/>
      <c r="EG425" s="45"/>
      <c r="EH425" s="45"/>
      <c r="EI425" s="25"/>
      <c r="EJ425" s="45"/>
      <c r="EK425" s="107"/>
      <c r="EL425" s="107"/>
      <c r="EM425" s="45"/>
      <c r="EN425" s="45"/>
      <c r="EO425" s="45"/>
      <c r="EP425" s="37"/>
      <c r="EQ425" s="128"/>
      <c r="ER425" s="47"/>
      <c r="ES425" s="67"/>
      <c r="ET425" s="45"/>
      <c r="EU425" s="45"/>
      <c r="EV425" s="45"/>
      <c r="EW425" s="25"/>
      <c r="EX425" s="45"/>
      <c r="EY425" s="107"/>
      <c r="EZ425" s="107"/>
      <c r="FA425" s="45"/>
      <c r="FB425" s="45"/>
      <c r="FC425" s="45"/>
      <c r="FD425" s="37"/>
      <c r="FE425" s="129"/>
      <c r="FF425" s="47"/>
      <c r="FG425" s="67"/>
      <c r="FH425" s="45"/>
      <c r="FI425" s="45"/>
      <c r="FJ425" s="45"/>
      <c r="FK425" s="25"/>
      <c r="FL425" s="45"/>
      <c r="FM425" s="107"/>
      <c r="FN425" s="107"/>
      <c r="FO425" s="45"/>
      <c r="FP425" s="45"/>
      <c r="FQ425" s="45"/>
      <c r="FR425" s="37"/>
      <c r="FS425" s="29"/>
      <c r="FT425" s="47"/>
      <c r="FU425" s="67"/>
      <c r="FV425" s="45"/>
      <c r="FW425" s="45"/>
      <c r="FX425" s="45"/>
      <c r="FY425" s="25"/>
      <c r="FZ425" s="45"/>
      <c r="GA425" s="107"/>
      <c r="GB425" s="107"/>
      <c r="GC425" s="45"/>
      <c r="GD425" s="45"/>
      <c r="GE425" s="45"/>
      <c r="GF425" s="37"/>
      <c r="GG425" s="128"/>
      <c r="GH425" s="47"/>
      <c r="GI425" s="67"/>
      <c r="GJ425" s="45"/>
      <c r="GK425" s="45"/>
      <c r="GL425" s="45"/>
      <c r="GM425" s="25"/>
      <c r="GN425" s="45"/>
      <c r="GO425" s="107"/>
      <c r="GP425" s="107"/>
      <c r="GQ425" s="45"/>
      <c r="GR425" s="45"/>
      <c r="GS425" s="45"/>
      <c r="GT425" s="37"/>
      <c r="GU425" s="130"/>
      <c r="GV425" s="322" t="s">
        <v>38</v>
      </c>
      <c r="GW425" s="322"/>
      <c r="GX425" s="322"/>
      <c r="GY425" s="127">
        <f>SUM(GY363,GY367,GY371,GY375,GY379,GY383,GY387,GY391,GY395,GY399,GY403,GY407,GY411)*100</f>
        <v>177000</v>
      </c>
      <c r="GZ425" s="67"/>
      <c r="HA425" s="45"/>
      <c r="HB425" s="25">
        <f>GY425/HC425</f>
        <v>11062.5</v>
      </c>
      <c r="HC425" s="127">
        <f>SUM(HC363,HC367,HC371,HC375,HC380,HC383,HC388,HC391,HC395,HC399,HC403,HC407,HC411)</f>
        <v>16</v>
      </c>
      <c r="HD425" s="45"/>
      <c r="HE425" s="44" t="str">
        <f t="shared" ref="HE425:HF428" si="2020">HE363</f>
        <v>ルララ</v>
      </c>
      <c r="HF425" s="43">
        <f t="shared" si="2020"/>
        <v>715</v>
      </c>
      <c r="HG425" s="127">
        <f>SUM(HG363,HG367,HG371,HG375,HG379,HG383,HG387,HG391,HG395,HG399,HG403,HG407,HG411)</f>
        <v>38860</v>
      </c>
      <c r="HH425" s="107">
        <f>HG425/GY425</f>
        <v>0.21954802259887005</v>
      </c>
      <c r="HI425" s="37"/>
      <c r="HJ425" s="128"/>
      <c r="HK425" s="322" t="s">
        <v>38</v>
      </c>
      <c r="HL425" s="322"/>
      <c r="HM425" s="127">
        <f>SUM(HM363,HM367,HM371,HM375,HM379,HM383,HM387,HM391,HM395,HM399,HM403,HM407,HM411)*100</f>
        <v>43100</v>
      </c>
      <c r="HN425" s="67"/>
      <c r="HO425" s="45"/>
      <c r="HP425" s="25">
        <f>HM425/HQ425</f>
        <v>14366.666666666666</v>
      </c>
      <c r="HQ425" s="127">
        <f>SUM(HQ363,HQ367,HQ371,HQ375,HQ380,HQ383,HQ388,HQ391,HQ395,HQ399,HQ403,HQ407,HQ411)</f>
        <v>3</v>
      </c>
      <c r="HR425" s="45"/>
      <c r="HS425" s="44" t="str">
        <f t="shared" ref="HS425:HT428" si="2021">HS363</f>
        <v>サンリオホワイトマスコット</v>
      </c>
      <c r="HT425" s="43">
        <f t="shared" si="2021"/>
        <v>400</v>
      </c>
      <c r="HU425" s="127">
        <f>SUM(HU363,HU367,HU371,HU375,HU379,HU383,HU387,HU391,HU395,HU399,HU403,HU407,HU411)</f>
        <v>5900</v>
      </c>
      <c r="HV425" s="107">
        <f>HU425/HM425</f>
        <v>0.1368909512761021</v>
      </c>
      <c r="HW425" s="37"/>
      <c r="HX425" s="360"/>
      <c r="HY425" s="322" t="s">
        <v>38</v>
      </c>
      <c r="HZ425" s="322"/>
      <c r="IA425" s="127">
        <f>SUM(IA363,IA367,IA371,IA375,IA379,IA383,IA387,IA391,IA395,IA399,IA403,IA407,IA411)*100</f>
        <v>73600</v>
      </c>
      <c r="IB425" s="67"/>
      <c r="IC425" s="45"/>
      <c r="ID425" s="25">
        <f>IA425/IE425</f>
        <v>6133.333333333333</v>
      </c>
      <c r="IE425" s="127">
        <f>SUM(IE363,IE367,IE371,IE375,IE380,IE383,IE388,IE391,IE395,IE399,IE403,IE407,IE411)</f>
        <v>12</v>
      </c>
      <c r="IF425" s="45"/>
      <c r="IG425" s="44" t="str">
        <f t="shared" ref="IG425:IH428" si="2022">IG363</f>
        <v>ラブブキーホルダー大きめ</v>
      </c>
      <c r="IH425" s="43">
        <f t="shared" si="2022"/>
        <v>500</v>
      </c>
      <c r="II425" s="127">
        <f>SUM(II363,II367,II371,II375,II379,II383,II387,II391,II395,II399,II403,II407,II411)</f>
        <v>6000</v>
      </c>
      <c r="IJ425" s="107">
        <f>II425/IA425</f>
        <v>8.1521739130434784E-2</v>
      </c>
      <c r="IK425" s="37"/>
      <c r="IL425" s="29"/>
      <c r="IM425" s="322" t="s">
        <v>38</v>
      </c>
      <c r="IN425" s="322"/>
      <c r="IO425" s="127">
        <f>SUM(IO363,IO367,IO371,IO375,IO379,IO383,IO387,IO391,IO395,IO399,IO403,IO407,IO411)*100</f>
        <v>34900</v>
      </c>
      <c r="IP425" s="67"/>
      <c r="IQ425" s="45"/>
      <c r="IR425" s="25">
        <f>IO425/IS425</f>
        <v>1938.8888888888889</v>
      </c>
      <c r="IS425" s="127">
        <f>SUM(IS363,IS367,IS371,IS375,IS380,IS383,IS388,IS391,IS395,IS399,IS403,IS407,IS411)</f>
        <v>18</v>
      </c>
      <c r="IT425" s="45"/>
      <c r="IU425" s="44" t="str">
        <f t="shared" ref="IU425:IV428" si="2023">IU363</f>
        <v>電ブル</v>
      </c>
      <c r="IV425" s="43">
        <f t="shared" si="2023"/>
        <v>400</v>
      </c>
      <c r="IW425" s="127">
        <f>SUM(IW363,IW367,IW371,IW375,IW379,IW383,IW387,IW391,IW395,IW399,IW403,IW407,IW411)</f>
        <v>6800</v>
      </c>
      <c r="IX425" s="107">
        <f>IW425/IO425</f>
        <v>0.19484240687679083</v>
      </c>
      <c r="IY425" s="37"/>
      <c r="IZ425" s="130"/>
      <c r="JA425" s="322" t="s">
        <v>38</v>
      </c>
      <c r="JB425" s="322"/>
      <c r="JC425" s="127">
        <f>SUM(JC363,JC367,JC371,JC375,JC379,JC383,JC387,JC391,JC395,JC399,JC403,JC407,JC411)*100</f>
        <v>44400</v>
      </c>
      <c r="JD425" s="67"/>
      <c r="JE425" s="45"/>
      <c r="JF425" s="25">
        <f>JC425/JG425</f>
        <v>4036.3636363636365</v>
      </c>
      <c r="JG425" s="127">
        <f>SUM(JG363,JG367,JG371,JG375,JG380,JG383,JG388,JG391,JG395,JG399,JG403,JG407,JG411)</f>
        <v>11</v>
      </c>
      <c r="JH425" s="45"/>
      <c r="JI425" s="44" t="str">
        <f t="shared" ref="JI425:JJ428" si="2024">JI363</f>
        <v>サンリオ型押しケース</v>
      </c>
      <c r="JJ425" s="43">
        <f t="shared" si="2024"/>
        <v>1100</v>
      </c>
      <c r="JK425" s="127">
        <f>SUM(JK363,JK367,JK371,JK375,JK379,JK383,JK387,JK391,JK395,JK399,JK403,JK407,JK411)</f>
        <v>12100</v>
      </c>
      <c r="JL425" s="107">
        <f>JK425/JC425</f>
        <v>0.27252252252252251</v>
      </c>
      <c r="JM425" s="37"/>
      <c r="JN425" s="29"/>
      <c r="JO425" s="322" t="s">
        <v>38</v>
      </c>
      <c r="JP425" s="322"/>
      <c r="JQ425" s="127">
        <f>SUM(JQ363,JQ367,JQ371,JQ375,JQ379,JQ383,JQ387,JQ391,JQ395,JQ399,JQ403,JQ407,JQ411)*100</f>
        <v>66400</v>
      </c>
      <c r="JR425" s="67"/>
      <c r="JS425" s="45"/>
      <c r="JT425" s="25">
        <f>JQ425/JU425</f>
        <v>6036.363636363636</v>
      </c>
      <c r="JU425" s="127">
        <f>SUM(JU363,JU367,JU371,JU375,JU380,JU383,JU388,JU391,JU395,JU399,JU403,JU407,JU411)</f>
        <v>11</v>
      </c>
      <c r="JV425" s="45"/>
      <c r="JW425" s="44" t="str">
        <f t="shared" ref="JW425:JX428" si="2025">JW363</f>
        <v>キティ豹柄フェイスポーチ</v>
      </c>
      <c r="JX425" s="43">
        <f t="shared" si="2025"/>
        <v>0</v>
      </c>
      <c r="JY425" s="127">
        <f>SUM(JY363,JY367,JY371,JY375,JY379,JY383,JY387,JY391,JY395,JY399,JY403,JY407,JY411)</f>
        <v>9900</v>
      </c>
      <c r="JZ425" s="107">
        <f>JY425/JQ425</f>
        <v>0.14909638554216867</v>
      </c>
      <c r="KA425" s="37"/>
      <c r="KB425" s="51"/>
      <c r="KC425" s="322" t="s">
        <v>38</v>
      </c>
      <c r="KD425" s="322"/>
      <c r="KE425" s="127">
        <f>SUM(KE363,KE367,KE371,KE375,KE379,KE383,KE387,KE391,KE395,KE399,KE403,KE407,KE411)*100</f>
        <v>56000</v>
      </c>
      <c r="KF425" s="67"/>
      <c r="KG425" s="45"/>
      <c r="KH425" s="25">
        <f>KE425/KI425</f>
        <v>5090.909090909091</v>
      </c>
      <c r="KI425" s="127">
        <f>SUM(KI363,KI367,KI371,KI375,KI380,KI383,KI388,KI391,KI395,KI399,KI403,KI407,KI411)</f>
        <v>11</v>
      </c>
      <c r="KJ425" s="45"/>
      <c r="KK425" s="44" t="str">
        <f>KK363</f>
        <v>キティフェイスポーチ</v>
      </c>
      <c r="KL425" s="43">
        <f>KL363</f>
        <v>996</v>
      </c>
      <c r="KM425" s="127">
        <f>SUM(KM363,KM367,KM371,KM375,KM379,KM383,KM387,KM391,KM395,KM399,KM403,KM407,KM411)</f>
        <v>9612</v>
      </c>
      <c r="KN425" s="107">
        <f>KM425/KE425</f>
        <v>0.17164285714285715</v>
      </c>
      <c r="KO425" s="37"/>
      <c r="KP425" s="29"/>
      <c r="KQ425" s="322" t="s">
        <v>38</v>
      </c>
      <c r="KR425" s="322"/>
      <c r="KS425" s="127">
        <f>SUM(KS363,KS367,KS371,KS375,KS379,KS383,KS387,KS391,KS395,KS399,KS403,KS407,KS411)*100</f>
        <v>56200</v>
      </c>
      <c r="KT425" s="67"/>
      <c r="KU425" s="45"/>
      <c r="KV425" s="25">
        <f>KS425/KW425</f>
        <v>2248</v>
      </c>
      <c r="KW425" s="127">
        <f>SUM(KW363,KW367,KW371,KW375,KW380,KW383,KW388,KW391,KW395,KW399,KW403,KW407,KW411)</f>
        <v>25</v>
      </c>
      <c r="KX425" s="45"/>
      <c r="KY425" s="68" t="str">
        <f>KY363</f>
        <v>サンリオホワイトマスコット</v>
      </c>
      <c r="KZ425" s="43">
        <f>KZ363</f>
        <v>660</v>
      </c>
      <c r="LA425" s="127">
        <f>SUM(LA363,LA367,LA371,LA375,LA379,LA383,LA387,LA391,LA395,LA399,LA403,LA407,LA411)</f>
        <v>19980</v>
      </c>
      <c r="LB425" s="107">
        <f>LA425/KS425</f>
        <v>0.35551601423487544</v>
      </c>
      <c r="LC425" s="37"/>
      <c r="LD425" s="29"/>
      <c r="LE425" s="47"/>
      <c r="LH425" s="45"/>
      <c r="LI425" s="45"/>
      <c r="LJ425" s="25"/>
      <c r="LK425" s="45"/>
      <c r="LL425" s="45"/>
      <c r="LM425" s="44"/>
      <c r="LN425" s="43"/>
      <c r="LO425" s="131"/>
      <c r="LP425" s="107"/>
      <c r="LQ425" s="37"/>
      <c r="LR425" s="29"/>
      <c r="LS425" s="47"/>
      <c r="LT425" s="67"/>
      <c r="LU425" s="45"/>
      <c r="LV425" s="45"/>
      <c r="LW425" s="45"/>
      <c r="LX425" s="25"/>
      <c r="LY425" s="45"/>
      <c r="LZ425" s="107"/>
      <c r="MA425" s="107"/>
      <c r="MB425" s="45"/>
      <c r="MC425" s="45"/>
      <c r="MD425" s="45"/>
      <c r="ME425" s="37"/>
      <c r="MF425" s="29"/>
      <c r="MG425" s="47"/>
      <c r="MH425" s="67"/>
      <c r="MI425" s="45"/>
      <c r="MJ425" s="45"/>
      <c r="MK425" s="45"/>
      <c r="ML425" s="25"/>
      <c r="MM425" s="45"/>
      <c r="MN425" s="107"/>
      <c r="MO425" s="107"/>
      <c r="MP425" s="45"/>
      <c r="MQ425" s="45"/>
      <c r="MR425" s="45"/>
      <c r="MS425" s="37"/>
      <c r="MT425" s="29"/>
      <c r="MU425" s="47"/>
      <c r="MV425" s="67"/>
      <c r="MW425" s="45"/>
      <c r="MX425" s="45"/>
      <c r="MY425" s="45"/>
      <c r="MZ425" s="25"/>
      <c r="NA425" s="45"/>
      <c r="NB425" s="107"/>
      <c r="NC425" s="107"/>
      <c r="ND425" s="45"/>
      <c r="NE425" s="45"/>
      <c r="NF425" s="45"/>
      <c r="NG425" s="37"/>
      <c r="NH425" s="29"/>
      <c r="NI425" s="47"/>
      <c r="NJ425" s="67"/>
      <c r="NK425" s="45"/>
      <c r="NL425" s="45"/>
      <c r="NM425" s="45"/>
      <c r="NN425" s="25"/>
      <c r="NO425" s="45"/>
      <c r="NP425" s="107"/>
      <c r="NQ425" s="107"/>
      <c r="NR425" s="45"/>
      <c r="NS425" s="45"/>
      <c r="NT425" s="45"/>
      <c r="NU425" s="37"/>
    </row>
    <row r="426" spans="1:385" x14ac:dyDescent="0.25">
      <c r="A426" s="38"/>
      <c r="B426" s="132"/>
      <c r="C426" s="40"/>
      <c r="D426" s="40"/>
      <c r="E426" s="41"/>
      <c r="F426" s="133"/>
      <c r="G426" s="134"/>
      <c r="H426" s="135"/>
      <c r="I426" s="71"/>
      <c r="J426" s="67"/>
      <c r="K426" s="45"/>
      <c r="L426" s="45"/>
      <c r="M426" s="25"/>
      <c r="N426" s="45"/>
      <c r="O426" s="107"/>
      <c r="P426" s="107"/>
      <c r="Q426" s="45"/>
      <c r="R426" s="45"/>
      <c r="S426" s="45"/>
      <c r="T426" s="37"/>
      <c r="U426" s="29"/>
      <c r="V426" s="47"/>
      <c r="W426" s="45"/>
      <c r="X426" s="45"/>
      <c r="Y426" s="45"/>
      <c r="Z426" s="45"/>
      <c r="AA426" s="25"/>
      <c r="AB426" s="45"/>
      <c r="AC426" s="107"/>
      <c r="AD426" s="107"/>
      <c r="AE426" s="45"/>
      <c r="AF426" s="45"/>
      <c r="AG426" s="45"/>
      <c r="AH426" s="37"/>
      <c r="AI426" s="29"/>
      <c r="AJ426" s="47"/>
      <c r="AK426" s="45"/>
      <c r="AL426" s="45"/>
      <c r="AM426" s="45"/>
      <c r="AN426" s="45"/>
      <c r="AO426" s="25"/>
      <c r="AP426" s="45"/>
      <c r="AQ426" s="45"/>
      <c r="AR426" s="45"/>
      <c r="AS426" s="45"/>
      <c r="AT426" s="45"/>
      <c r="AU426" s="45"/>
      <c r="AV426" s="37"/>
      <c r="AW426" s="29"/>
      <c r="AX426" s="47"/>
      <c r="AY426" s="45"/>
      <c r="AZ426" s="45"/>
      <c r="BA426" s="45"/>
      <c r="BB426" s="45"/>
      <c r="BC426" s="25"/>
      <c r="BD426" s="45"/>
      <c r="BE426" s="45"/>
      <c r="BF426" s="45"/>
      <c r="BG426" s="45"/>
      <c r="BH426" s="45"/>
      <c r="BI426" s="45"/>
      <c r="BJ426" s="37"/>
      <c r="BK426" s="29"/>
      <c r="BL426" s="322" t="s">
        <v>38</v>
      </c>
      <c r="BM426" s="322"/>
      <c r="BN426" s="127">
        <f>SUM(BN364,BN368,BN372,BN376,BN380,BN384,BN388,BN392,BN396,BN400,BN404,BN408,BN412)*100</f>
        <v>43300</v>
      </c>
      <c r="BO426" s="67"/>
      <c r="BP426" s="45"/>
      <c r="BQ426" s="25">
        <f>BN426/BR426</f>
        <v>3330.7692307692309</v>
      </c>
      <c r="BR426" s="127">
        <f>SUM(BR364,BR368,BR372,BR376,BR380,BR384,BR387,BR392,BR396,BR400,BR404,BR408,BR412)</f>
        <v>13</v>
      </c>
      <c r="BS426" s="45"/>
      <c r="BT426" s="44" t="str">
        <f t="shared" si="2017"/>
        <v>押忍番長サウンドボタン</v>
      </c>
      <c r="BU426" s="43">
        <f t="shared" si="2017"/>
        <v>358</v>
      </c>
      <c r="BV426" s="127">
        <f>SUM(BV364,BV368,BV372,BV376,BV380,BV384,BV387,BV392,BV396,BV400,BV404,BV408,BV412)</f>
        <v>11332</v>
      </c>
      <c r="BW426" s="107">
        <f>BV426/BN426</f>
        <v>0.26170900692840648</v>
      </c>
      <c r="BX426" s="37"/>
      <c r="BY426" s="57"/>
      <c r="BZ426" s="322" t="s">
        <v>38</v>
      </c>
      <c r="CA426" s="322"/>
      <c r="CB426" s="127">
        <f>SUM(CB364,CB368,CB372,CB376,CB380,CB384,CB388,CB392,CB396,CB400,CB404,CB408,CB412)*100</f>
        <v>27400</v>
      </c>
      <c r="CC426" s="67"/>
      <c r="CD426" s="45"/>
      <c r="CE426" s="25">
        <f>CB426/CF426</f>
        <v>582.97872340425533</v>
      </c>
      <c r="CF426" s="127">
        <f>SUM(CF364,CF368,CF372,CF376,CF380,CF384,CF387,CF392,CF396,CF400,CF404,CF408,CF412)</f>
        <v>47</v>
      </c>
      <c r="CG426" s="45"/>
      <c r="CH426" s="44" t="str">
        <f t="shared" si="2018"/>
        <v>ジャグラーサウンドボタン</v>
      </c>
      <c r="CI426" s="43">
        <f t="shared" si="2018"/>
        <v>682</v>
      </c>
      <c r="CJ426" s="127">
        <f>SUM(CJ364,CJ368,CJ372,CJ376,CJ380,CJ384,CJ387,CJ392,CJ396,CJ400,CJ404,CJ408,CJ412)</f>
        <v>24464</v>
      </c>
      <c r="CK426" s="107">
        <f>CJ426/CB426</f>
        <v>0.89284671532846716</v>
      </c>
      <c r="CL426" s="37"/>
      <c r="CM426" s="29"/>
      <c r="CN426" s="322" t="s">
        <v>38</v>
      </c>
      <c r="CO426" s="322"/>
      <c r="CP426" s="127">
        <f>SUM(CP364,CP368,CP372,CP376,CP380,CP384,CP388,CP392,CP396,CP400,CP404,CP408,CP412)*100</f>
        <v>60400</v>
      </c>
      <c r="CQ426" s="67"/>
      <c r="CR426" s="45"/>
      <c r="CS426" s="25">
        <f>CP426/CT426</f>
        <v>7550</v>
      </c>
      <c r="CT426" s="127">
        <f>SUM(CT364,CT368,CT372,CT376,CT380,CT384,CT387,CT392,CT396,CT400,CT404,CT408,CT412)</f>
        <v>8</v>
      </c>
      <c r="CU426" s="45"/>
      <c r="CV426" s="44" t="str">
        <f t="shared" si="2019"/>
        <v>サンリオホワイトマスコット</v>
      </c>
      <c r="CW426" s="43">
        <f t="shared" si="2019"/>
        <v>660</v>
      </c>
      <c r="CX426" s="127">
        <f>SUM(CX364,CX368,CX372,CX376,CX380,CX384,CX387,CX392,CX396,CX400,CX404,CX408,CX412)</f>
        <v>5320</v>
      </c>
      <c r="CY426" s="107">
        <f>CX426/CP426</f>
        <v>8.80794701986755E-2</v>
      </c>
      <c r="CZ426" s="37"/>
      <c r="DA426" s="29"/>
      <c r="DB426" s="47"/>
      <c r="DC426" s="45"/>
      <c r="DD426" s="45"/>
      <c r="DE426" s="45"/>
      <c r="DF426" s="45"/>
      <c r="DG426" s="25"/>
      <c r="DH426" s="45"/>
      <c r="DI426" s="107"/>
      <c r="DJ426" s="107"/>
      <c r="DK426" s="45"/>
      <c r="DL426" s="45"/>
      <c r="DM426" s="45"/>
      <c r="DN426" s="37"/>
      <c r="DO426" s="29"/>
      <c r="DP426" s="47"/>
      <c r="DQ426" s="45"/>
      <c r="DR426" s="45"/>
      <c r="DS426" s="45"/>
      <c r="DT426" s="45"/>
      <c r="DU426" s="25"/>
      <c r="DV426" s="45"/>
      <c r="DW426" s="45"/>
      <c r="DX426" s="45"/>
      <c r="DY426" s="45"/>
      <c r="DZ426" s="45"/>
      <c r="EA426" s="45"/>
      <c r="EB426" s="37"/>
      <c r="EC426" s="29"/>
      <c r="ED426" s="47"/>
      <c r="EE426" s="45"/>
      <c r="EF426" s="45"/>
      <c r="EG426" s="45"/>
      <c r="EH426" s="45"/>
      <c r="EI426" s="25"/>
      <c r="EJ426" s="45"/>
      <c r="EK426" s="107"/>
      <c r="EL426" s="107"/>
      <c r="EM426" s="45"/>
      <c r="EN426" s="45"/>
      <c r="EO426" s="45"/>
      <c r="EP426" s="37"/>
      <c r="EQ426" s="29"/>
      <c r="ER426" s="47"/>
      <c r="ES426" s="45"/>
      <c r="ET426" s="45"/>
      <c r="EU426" s="45"/>
      <c r="EV426" s="45"/>
      <c r="EW426" s="25"/>
      <c r="EX426" s="45"/>
      <c r="EY426" s="107"/>
      <c r="EZ426" s="107"/>
      <c r="FA426" s="45"/>
      <c r="FB426" s="45"/>
      <c r="FC426" s="45"/>
      <c r="FD426" s="37"/>
      <c r="FE426" s="60"/>
      <c r="FF426" s="47"/>
      <c r="FG426" s="45"/>
      <c r="FH426" s="45"/>
      <c r="FI426" s="45"/>
      <c r="FJ426" s="45"/>
      <c r="FK426" s="25"/>
      <c r="FL426" s="45"/>
      <c r="FM426" s="107"/>
      <c r="FN426" s="107"/>
      <c r="FO426" s="45"/>
      <c r="FP426" s="45"/>
      <c r="FQ426" s="45"/>
      <c r="FR426" s="37"/>
      <c r="FS426" s="29"/>
      <c r="FT426" s="47"/>
      <c r="FU426" s="45"/>
      <c r="FV426" s="45"/>
      <c r="FW426" s="45"/>
      <c r="FX426" s="45"/>
      <c r="FY426" s="25"/>
      <c r="FZ426" s="45"/>
      <c r="GA426" s="107"/>
      <c r="GB426" s="107"/>
      <c r="GC426" s="45"/>
      <c r="GD426" s="45"/>
      <c r="GE426" s="45"/>
      <c r="GF426" s="37"/>
      <c r="GG426" s="29"/>
      <c r="GH426" s="47"/>
      <c r="GI426" s="45"/>
      <c r="GJ426" s="45"/>
      <c r="GK426" s="45"/>
      <c r="GL426" s="45"/>
      <c r="GM426" s="25"/>
      <c r="GN426" s="45"/>
      <c r="GO426" s="107"/>
      <c r="GP426" s="107"/>
      <c r="GQ426" s="45"/>
      <c r="GR426" s="45"/>
      <c r="GS426" s="45"/>
      <c r="GT426" s="37"/>
      <c r="GU426" s="130"/>
      <c r="GV426" s="322" t="s">
        <v>38</v>
      </c>
      <c r="GW426" s="322"/>
      <c r="GX426" s="322"/>
      <c r="GY426" s="127">
        <f>SUM(GY364,GY368,GY372,GY376,GY380,GY384,GY388,GY392,GY396,GY400,GY404,GY408,GY412)*100</f>
        <v>563400</v>
      </c>
      <c r="GZ426" s="67"/>
      <c r="HA426" s="45"/>
      <c r="HB426" s="25">
        <f>GY426/HC426</f>
        <v>43338.461538461539</v>
      </c>
      <c r="HC426" s="127">
        <f>SUM(HC364,HC368,HC372,HC376,HC380,HC384,HC387,HC392,HC396,HC400,HC404,HC408,HC412)</f>
        <v>13</v>
      </c>
      <c r="HD426" s="45"/>
      <c r="HE426" s="44" t="str">
        <f t="shared" si="2020"/>
        <v>ルララ大</v>
      </c>
      <c r="HF426" s="43">
        <f t="shared" si="2020"/>
        <v>1100</v>
      </c>
      <c r="HG426" s="127">
        <f>SUM(HG364,HG368,HG372,HG376,HG380,HG384,HG387,HG392,HG396,HG400,HG404,HG408,HG412)</f>
        <v>15200</v>
      </c>
      <c r="HH426" s="107">
        <f>HG426/GY426</f>
        <v>2.6979055733049342E-2</v>
      </c>
      <c r="HI426" s="37"/>
      <c r="HJ426" s="29"/>
      <c r="HK426" s="322" t="s">
        <v>38</v>
      </c>
      <c r="HL426" s="322"/>
      <c r="HM426" s="127">
        <f>SUM(HM364,HM368,HM372,HM376,HM380,HM384,HM388,HM392,HM396,HM400,HM404,HM408,HM412)*100</f>
        <v>39500</v>
      </c>
      <c r="HN426" s="67"/>
      <c r="HO426" s="45"/>
      <c r="HP426" s="25">
        <f>HM426/HQ426</f>
        <v>4937.5</v>
      </c>
      <c r="HQ426" s="127">
        <f>SUM(HQ364,HQ368,HQ372,HQ376,HQ380,HQ384,HQ387,HQ392,HQ396,HQ400,HQ404,HQ408,HQ412)</f>
        <v>8</v>
      </c>
      <c r="HR426" s="45"/>
      <c r="HS426" s="44" t="str">
        <f t="shared" si="2021"/>
        <v>サンリオ豹柄キーケース</v>
      </c>
      <c r="HT426" s="43">
        <f t="shared" si="2021"/>
        <v>996</v>
      </c>
      <c r="HU426" s="127">
        <f>SUM(HU364,HU368,HU372,HU376,HU380,HU384,HU387,HU392,HU396,HU400,HU404,HU408,HU412)</f>
        <v>8176</v>
      </c>
      <c r="HV426" s="107">
        <f>HU426/HM426</f>
        <v>0.20698734177215189</v>
      </c>
      <c r="HW426" s="37"/>
      <c r="HX426" s="360"/>
      <c r="HY426" s="322" t="s">
        <v>38</v>
      </c>
      <c r="HZ426" s="322"/>
      <c r="IA426" s="127">
        <f>SUM(IA364,IA368,IA372,IA376,IA380,IA384,IA388,IA392,IA396,IA400,IA404,IA408,IA412)*100</f>
        <v>36100</v>
      </c>
      <c r="IB426" s="67"/>
      <c r="IC426" s="45"/>
      <c r="ID426" s="25">
        <f>IA426/IE426</f>
        <v>1900</v>
      </c>
      <c r="IE426" s="127">
        <f>SUM(IE364,IE368,IE372,IE376,IE380,IE384,IE387,IE392,IE396,IE400,IE404,IE408,IE412)</f>
        <v>19</v>
      </c>
      <c r="IF426" s="45"/>
      <c r="IG426" s="44" t="str">
        <f t="shared" si="2022"/>
        <v>サンリオリボンポーチ</v>
      </c>
      <c r="IH426" s="43">
        <f t="shared" si="2022"/>
        <v>500</v>
      </c>
      <c r="II426" s="127">
        <f>SUM(II364,II368,II372,II376,II380,II384,II387,II392,II396,II400,II404,II408,II412)</f>
        <v>8000</v>
      </c>
      <c r="IJ426" s="107">
        <f>II426/IA426</f>
        <v>0.22160664819944598</v>
      </c>
      <c r="IK426" s="37"/>
      <c r="IL426" s="29"/>
      <c r="IM426" s="322" t="s">
        <v>38</v>
      </c>
      <c r="IN426" s="322"/>
      <c r="IO426" s="127">
        <f>SUM(IO364,IO368,IO372,IO376,IO380,IO384,IO388,IO392,IO396,IO400,IO404,IO408,IO412)*100</f>
        <v>36200</v>
      </c>
      <c r="IP426" s="67"/>
      <c r="IQ426" s="45"/>
      <c r="IR426" s="25">
        <f>IO426/IS426</f>
        <v>1905.2631578947369</v>
      </c>
      <c r="IS426" s="127">
        <f>SUM(IS364,IS368,IS372,IS376,IS380,IS384,IS387,IS392,IS396,IS400,IS404,IS408,IS412)</f>
        <v>19</v>
      </c>
      <c r="IT426" s="45"/>
      <c r="IU426" s="44" t="str">
        <f t="shared" si="2023"/>
        <v>ジャグラーイヤホン</v>
      </c>
      <c r="IV426" s="43">
        <f t="shared" si="2023"/>
        <v>1100</v>
      </c>
      <c r="IW426" s="127">
        <f>SUM(IW364,IW368,IW372,IW376,IW380,IW384,IW387,IW392,IW396,IW400,IW404,IW408,IW412)</f>
        <v>20200</v>
      </c>
      <c r="IX426" s="107">
        <f>IW426/IO426</f>
        <v>0.55801104972375692</v>
      </c>
      <c r="IY426" s="37"/>
      <c r="IZ426" s="130"/>
      <c r="JA426" s="322" t="s">
        <v>38</v>
      </c>
      <c r="JB426" s="322"/>
      <c r="JC426" s="127">
        <f>SUM(JC364,JC368,JC372,JC376,JC380,JC384,JC388,JC392,JC396,JC400,JC404,JC408,JC412)*100</f>
        <v>21600</v>
      </c>
      <c r="JD426" s="67"/>
      <c r="JE426" s="45"/>
      <c r="JF426" s="25">
        <f>JC426/JG426</f>
        <v>4320</v>
      </c>
      <c r="JG426" s="127">
        <f>SUM(JG364,JG368,JG372,JG376,JG380,JG384,JG387,JG392,JG396,JG400,JG404,JG408,JG412)</f>
        <v>5</v>
      </c>
      <c r="JH426" s="45"/>
      <c r="JI426" s="44" t="str">
        <f t="shared" si="2024"/>
        <v>サンリオケープポーチ</v>
      </c>
      <c r="JJ426" s="43">
        <f t="shared" si="2024"/>
        <v>1100</v>
      </c>
      <c r="JK426" s="127">
        <f>SUM(JK364,JK368,JK372,JK376,JK380,JK384,JK387,JK392,JK396,JK400,JK404,JK408,JK412)</f>
        <v>4300</v>
      </c>
      <c r="JL426" s="107">
        <f>JK426/JC426</f>
        <v>0.19907407407407407</v>
      </c>
      <c r="JM426" s="37"/>
      <c r="JN426" s="29"/>
      <c r="JO426" s="322" t="s">
        <v>38</v>
      </c>
      <c r="JP426" s="322"/>
      <c r="JQ426" s="127">
        <f>SUM(JQ364,JQ368,JQ372,JQ376,JQ380,JQ384,JQ388,JQ392,JQ396,JQ400,JQ404,JQ408,JQ412)*100</f>
        <v>63000</v>
      </c>
      <c r="JR426" s="67"/>
      <c r="JS426" s="45"/>
      <c r="JT426" s="25">
        <f>JQ426/JU426</f>
        <v>4500</v>
      </c>
      <c r="JU426" s="127">
        <f>SUM(JU364,JU368,JU372,JU376,JU380,JU384,JU387,JU392,JU396,JU400,JU404,JU408,JU412)</f>
        <v>14</v>
      </c>
      <c r="JV426" s="45"/>
      <c r="JW426" s="44" t="str">
        <f t="shared" si="2025"/>
        <v>モンチッチマスコット2</v>
      </c>
      <c r="JX426" s="43">
        <f t="shared" si="2025"/>
        <v>539</v>
      </c>
      <c r="JY426" s="127">
        <f>SUM(JY364,JY368,JY372,JY376,JY380,JY384,JY387,JY392,JY396,JY400,JY404,JY408,JY412)</f>
        <v>7546</v>
      </c>
      <c r="JZ426" s="107">
        <f>JY426/JQ426</f>
        <v>0.11977777777777777</v>
      </c>
      <c r="KA426" s="37"/>
      <c r="KB426" s="51"/>
      <c r="KC426" s="322" t="s">
        <v>38</v>
      </c>
      <c r="KD426" s="322"/>
      <c r="KE426" s="127">
        <f>SUM(KE364,KE368,KE372,KE376,KE380,KE384,KE388,KE392,KE396,KE400,KE404,KE408,KE412)*100</f>
        <v>48700</v>
      </c>
      <c r="KF426" s="67"/>
      <c r="KG426" s="45"/>
      <c r="KH426" s="25">
        <f>KE426/KI426</f>
        <v>2435</v>
      </c>
      <c r="KI426" s="127">
        <f>SUM(KI364,KI368,KI372,KI376,KI380,KI384,KI387,KI392,KI396,KI400,KI404,KI408,KI412)</f>
        <v>20</v>
      </c>
      <c r="KJ426" s="45"/>
      <c r="KK426" s="44" t="str">
        <f>KK364</f>
        <v>サンリオ型押しマルチケース</v>
      </c>
      <c r="KL426" s="43">
        <f>KL364</f>
        <v>660</v>
      </c>
      <c r="KM426" s="127">
        <f>SUM(KM364,KM368,KM372,KM376,KM380,KM384,KM387,KM392,KM396,KM400,KM404,KM408,KM412)</f>
        <v>20240</v>
      </c>
      <c r="KN426" s="107">
        <f>KM426/KE426</f>
        <v>0.41560574948665296</v>
      </c>
      <c r="KO426" s="37"/>
      <c r="KP426" s="29"/>
      <c r="KQ426" s="322" t="s">
        <v>38</v>
      </c>
      <c r="KR426" s="322"/>
      <c r="KS426" s="127">
        <f>SUM(KS364,KS368,KS372,KS376,KS380,KS384,KS388,KS392,KS396,KS400,KS404,KS408,KS412)*100</f>
        <v>44200</v>
      </c>
      <c r="KT426" s="67"/>
      <c r="KU426" s="45"/>
      <c r="KV426" s="25">
        <f>KS426/KW426</f>
        <v>1578.5714285714287</v>
      </c>
      <c r="KW426" s="127">
        <f>SUM(KW364,KW368,KW372,KW376,KW380,KW384,KW387,KW392,KW396,KW400,KW404,KW408,KW412)</f>
        <v>28</v>
      </c>
      <c r="KX426" s="45"/>
      <c r="KY426" s="68" t="str">
        <f>KY364</f>
        <v>ラブブマスコット</v>
      </c>
      <c r="KZ426" s="43">
        <f>KZ364</f>
        <v>500</v>
      </c>
      <c r="LA426" s="127">
        <f>SUM(LA364,LA368,LA372,LA376,LA380,LA384,LA387,LA392,LA396,LA400,LA404,LA408,LA412)</f>
        <v>17600</v>
      </c>
      <c r="LB426" s="107">
        <f>LA426/KS426</f>
        <v>0.39819004524886875</v>
      </c>
      <c r="LC426" s="37"/>
      <c r="LD426" s="29"/>
      <c r="LE426" s="47"/>
      <c r="LF426" s="45"/>
      <c r="LG426" s="45"/>
      <c r="LH426" s="45"/>
      <c r="LI426" s="45"/>
      <c r="LJ426" s="25"/>
      <c r="LK426" s="45"/>
      <c r="LL426" s="45"/>
      <c r="LM426" s="63"/>
      <c r="LN426" s="67"/>
      <c r="LO426" s="45"/>
      <c r="LP426" s="46"/>
      <c r="LQ426" s="37"/>
      <c r="LR426" s="29"/>
      <c r="LS426" s="47"/>
      <c r="LT426" s="45"/>
      <c r="LU426" s="45"/>
      <c r="LV426" s="45"/>
      <c r="LW426" s="45"/>
      <c r="LX426" s="25"/>
      <c r="LY426" s="45"/>
      <c r="LZ426" s="107"/>
      <c r="MA426" s="107"/>
      <c r="MB426" s="45"/>
      <c r="MC426" s="45"/>
      <c r="MD426" s="45"/>
      <c r="ME426" s="37"/>
      <c r="MF426" s="29"/>
      <c r="MG426" s="47"/>
      <c r="MH426" s="45"/>
      <c r="MI426" s="45"/>
      <c r="MJ426" s="45"/>
      <c r="MK426" s="45"/>
      <c r="ML426" s="25"/>
      <c r="MM426" s="45"/>
      <c r="MN426" s="107"/>
      <c r="MO426" s="107"/>
      <c r="MP426" s="45"/>
      <c r="MQ426" s="45"/>
      <c r="MR426" s="45"/>
      <c r="MS426" s="37"/>
      <c r="MT426" s="29"/>
      <c r="MU426" s="47"/>
      <c r="MV426" s="45"/>
      <c r="MW426" s="45"/>
      <c r="MX426" s="45"/>
      <c r="MY426" s="45"/>
      <c r="MZ426" s="25"/>
      <c r="NA426" s="45"/>
      <c r="NB426" s="107"/>
      <c r="NC426" s="107"/>
      <c r="ND426" s="45"/>
      <c r="NE426" s="45"/>
      <c r="NF426" s="45"/>
      <c r="NG426" s="37"/>
      <c r="NH426" s="29"/>
      <c r="NI426" s="47"/>
      <c r="NJ426" s="45"/>
      <c r="NK426" s="45"/>
      <c r="NL426" s="45"/>
      <c r="NM426" s="45"/>
      <c r="NN426" s="25"/>
      <c r="NO426" s="45"/>
      <c r="NP426" s="107"/>
      <c r="NQ426" s="107"/>
      <c r="NR426" s="45"/>
      <c r="NS426" s="45"/>
      <c r="NT426" s="45"/>
      <c r="NU426" s="37"/>
    </row>
    <row r="427" spans="1:385" x14ac:dyDescent="0.25">
      <c r="A427" s="136" t="s">
        <v>1192</v>
      </c>
      <c r="B427" s="137">
        <f t="shared" ref="B427:G427" si="2026">SUMIF(B363:B426,"&gt;=0")</f>
        <v>50218</v>
      </c>
      <c r="C427" s="137">
        <f t="shared" si="2026"/>
        <v>15267</v>
      </c>
      <c r="D427" s="137">
        <f t="shared" si="2026"/>
        <v>5503</v>
      </c>
      <c r="E427" s="137">
        <f t="shared" si="2026"/>
        <v>15592</v>
      </c>
      <c r="F427" s="137">
        <f t="shared" si="2026"/>
        <v>11586</v>
      </c>
      <c r="G427" s="138">
        <f t="shared" si="2026"/>
        <v>2184</v>
      </c>
      <c r="H427" s="208"/>
      <c r="I427" s="319">
        <f>J419+AL419+DR419+AZ419+BN419+KS419+CP419+LG420+DD419+LU419+KE419+CB419+IA419+IO419+JC419+JQ419+NK419+MW419+MI419+X419+FH419+FV419+GY419+HM419+GJ419+EF419+ET419</f>
        <v>5013000</v>
      </c>
      <c r="J427" s="319"/>
      <c r="K427" s="33" t="s">
        <v>45</v>
      </c>
      <c r="L427" s="45"/>
      <c r="M427" s="325" t="s">
        <v>1190</v>
      </c>
      <c r="N427" s="325"/>
      <c r="O427" s="139">
        <f>O423+LP423+DI423+LZ423+CX422+CJ422+KM422+BV422+AQ423+BE423+DW423+LA422+AC423+II422+IW422+JK422+JY422+NP423+NB423+MN423</f>
        <v>682309</v>
      </c>
      <c r="P427" s="139"/>
      <c r="Q427" s="45"/>
      <c r="R427" s="45"/>
      <c r="S427" s="45"/>
      <c r="T427" s="37"/>
      <c r="U427" s="29"/>
      <c r="V427" s="47"/>
      <c r="W427" s="319"/>
      <c r="X427" s="319"/>
      <c r="Y427" s="33"/>
      <c r="Z427" s="45"/>
      <c r="AA427" s="25"/>
      <c r="AB427" s="45"/>
      <c r="AC427" s="107"/>
      <c r="AD427" s="107"/>
      <c r="AE427" s="45"/>
      <c r="AF427" s="45"/>
      <c r="AG427" s="45"/>
      <c r="AH427" s="37"/>
      <c r="AI427" s="29"/>
      <c r="AJ427" s="47"/>
      <c r="AK427" s="45"/>
      <c r="AL427" s="45"/>
      <c r="AM427" s="45"/>
      <c r="AN427" s="45"/>
      <c r="AO427" s="25"/>
      <c r="AP427" s="45"/>
      <c r="AQ427" s="45"/>
      <c r="AR427" s="45"/>
      <c r="AS427" s="45"/>
      <c r="AT427" s="45"/>
      <c r="AU427" s="45"/>
      <c r="AV427" s="37"/>
      <c r="AW427" s="29"/>
      <c r="AX427" s="47"/>
      <c r="AY427" s="45"/>
      <c r="AZ427" s="45"/>
      <c r="BA427" s="45"/>
      <c r="BB427" s="45"/>
      <c r="BC427" s="25"/>
      <c r="BD427" s="45"/>
      <c r="BE427" s="45"/>
      <c r="BF427" s="45"/>
      <c r="BG427" s="45"/>
      <c r="BH427" s="45"/>
      <c r="BI427" s="45"/>
      <c r="BJ427" s="37"/>
      <c r="BK427" s="29"/>
      <c r="BL427" s="322" t="s">
        <v>38</v>
      </c>
      <c r="BM427" s="322"/>
      <c r="BN427" s="127">
        <f>SUM(BN365,BN369,BN373,BN377,BN381,BN385,BN389,BN393,BN397,BN401,BN405,BN409,BN413)*100</f>
        <v>95900</v>
      </c>
      <c r="BO427" s="67"/>
      <c r="BP427" s="45"/>
      <c r="BQ427" s="25">
        <f>BN427/BR427</f>
        <v>2523.6842105263158</v>
      </c>
      <c r="BR427" s="127">
        <f>SUM(BR365,BR369,BR373,BR377,BR381,BR385,BR389,BR393,BR397,BR401,BR405,BR409,BR413)</f>
        <v>38</v>
      </c>
      <c r="BS427" s="45"/>
      <c r="BT427" s="44" t="str">
        <f t="shared" si="2017"/>
        <v>ラブブキーホルダー</v>
      </c>
      <c r="BU427" s="43">
        <f t="shared" si="2017"/>
        <v>0</v>
      </c>
      <c r="BV427" s="127">
        <f>SUM(BV365,BV369,BV373,BV377,BV381,BV385,BV389,BV393,BV397,BV401,BV405,BV409,BV413)</f>
        <v>22000</v>
      </c>
      <c r="BW427" s="107">
        <f>BV427/BN427</f>
        <v>0.22940563086548488</v>
      </c>
      <c r="BX427" s="37"/>
      <c r="BY427" s="57"/>
      <c r="BZ427" s="322" t="s">
        <v>38</v>
      </c>
      <c r="CA427" s="322"/>
      <c r="CB427" s="127">
        <f>SUM(CB365,CB369,CB373,CB377,CB381,CB385,CB389,CB393,CB397,CB401,CB405,CB409,CB413)*100</f>
        <v>38100</v>
      </c>
      <c r="CC427" s="67"/>
      <c r="CD427" s="45"/>
      <c r="CE427" s="25">
        <f>CB427/CF427</f>
        <v>4762.5</v>
      </c>
      <c r="CF427" s="127">
        <f>SUM(CF365,CF369,CF373,CF377,CF381,CF385,CF389,CF393,CF397,CF401,CF405,CF409,CF413)</f>
        <v>8</v>
      </c>
      <c r="CG427" s="45"/>
      <c r="CH427" s="44" t="str">
        <f t="shared" si="2018"/>
        <v>ラブブマスコット</v>
      </c>
      <c r="CI427" s="43">
        <f t="shared" si="2018"/>
        <v>250</v>
      </c>
      <c r="CJ427" s="127">
        <f>SUM(CJ365,CJ369,CJ373,CJ377,CJ381,CJ385,CJ389,CJ393,CJ397,CJ401,CJ405,CJ409,CJ413)</f>
        <v>750</v>
      </c>
      <c r="CK427" s="107">
        <f>CJ427/CB427</f>
        <v>1.968503937007874E-2</v>
      </c>
      <c r="CL427" s="37"/>
      <c r="CM427" s="29"/>
      <c r="CN427" s="322" t="s">
        <v>38</v>
      </c>
      <c r="CO427" s="322"/>
      <c r="CP427" s="127">
        <f>SUM(CP365,CP369,CP373,CP377,CP381,CP385,CP389,CP393,CP397,CP401,CP405,CP409,CP413)*100</f>
        <v>39300</v>
      </c>
      <c r="CQ427" s="67"/>
      <c r="CR427" s="45"/>
      <c r="CS427" s="25">
        <f>CP427/CT427</f>
        <v>3930</v>
      </c>
      <c r="CT427" s="127">
        <f>SUM(CT365,CT369,CT373,CT377,CT381,CT385,CT389,CT393,CT397,CT401,CT405,CT409,CT413)</f>
        <v>10</v>
      </c>
      <c r="CU427" s="45"/>
      <c r="CV427" s="44" t="str">
        <f t="shared" si="2019"/>
        <v>ラブブキーホルダー</v>
      </c>
      <c r="CW427" s="43">
        <f t="shared" si="2019"/>
        <v>200</v>
      </c>
      <c r="CX427" s="127">
        <f>SUM(CX365,CX369,CX373,CX377,CX381,CX385,CX389,CX393,CX397,CX401,CX405,CX409,CX413)</f>
        <v>1800</v>
      </c>
      <c r="CY427" s="107">
        <f>CX427/CP427</f>
        <v>4.5801526717557252E-2</v>
      </c>
      <c r="CZ427" s="37"/>
      <c r="DA427" s="29"/>
      <c r="DB427" s="47"/>
      <c r="DC427" s="319"/>
      <c r="DD427" s="319"/>
      <c r="DE427" s="33"/>
      <c r="DF427" s="45"/>
      <c r="DG427" s="25"/>
      <c r="DH427" s="45"/>
      <c r="DI427" s="107"/>
      <c r="DJ427" s="107"/>
      <c r="DK427" s="45"/>
      <c r="DL427" s="45"/>
      <c r="DM427" s="45"/>
      <c r="DN427" s="37"/>
      <c r="DO427" s="29"/>
      <c r="DP427" s="47"/>
      <c r="DQ427" s="45"/>
      <c r="DR427" s="45"/>
      <c r="DS427" s="45"/>
      <c r="DT427" s="45"/>
      <c r="DU427" s="25"/>
      <c r="DV427" s="45"/>
      <c r="DW427" s="45"/>
      <c r="DX427" s="45"/>
      <c r="DY427" s="45"/>
      <c r="DZ427" s="45"/>
      <c r="EA427" s="45"/>
      <c r="EB427" s="37"/>
      <c r="EC427" s="29"/>
      <c r="ED427" s="47"/>
      <c r="EE427" s="319"/>
      <c r="EF427" s="319"/>
      <c r="EG427" s="33"/>
      <c r="EH427" s="45"/>
      <c r="EI427" s="25"/>
      <c r="EJ427" s="45"/>
      <c r="EK427" s="107"/>
      <c r="EL427" s="107"/>
      <c r="EM427" s="45"/>
      <c r="EN427" s="45"/>
      <c r="EO427" s="45"/>
      <c r="EP427" s="37"/>
      <c r="EQ427" s="29"/>
      <c r="ER427" s="47"/>
      <c r="ES427" s="319"/>
      <c r="ET427" s="319"/>
      <c r="EU427" s="33"/>
      <c r="EV427" s="45"/>
      <c r="EW427" s="25"/>
      <c r="EX427" s="45"/>
      <c r="EY427" s="107"/>
      <c r="EZ427" s="107"/>
      <c r="FA427" s="45"/>
      <c r="FB427" s="45"/>
      <c r="FC427" s="45"/>
      <c r="FD427" s="37"/>
      <c r="FE427" s="60"/>
      <c r="FF427" s="47"/>
      <c r="FG427" s="319"/>
      <c r="FH427" s="319"/>
      <c r="FI427" s="33"/>
      <c r="FJ427" s="45"/>
      <c r="FK427" s="25"/>
      <c r="FL427" s="45"/>
      <c r="FM427" s="107"/>
      <c r="FN427" s="107"/>
      <c r="FO427" s="45"/>
      <c r="FP427" s="45"/>
      <c r="FQ427" s="45"/>
      <c r="FR427" s="37"/>
      <c r="FS427" s="29"/>
      <c r="FT427" s="47"/>
      <c r="FU427" s="319"/>
      <c r="FV427" s="319"/>
      <c r="FW427" s="33"/>
      <c r="FX427" s="45"/>
      <c r="FY427" s="25"/>
      <c r="FZ427" s="45"/>
      <c r="GA427" s="107"/>
      <c r="GB427" s="107"/>
      <c r="GC427" s="45"/>
      <c r="GD427" s="45"/>
      <c r="GE427" s="45"/>
      <c r="GF427" s="37"/>
      <c r="GG427" s="29"/>
      <c r="GH427" s="47"/>
      <c r="GI427" s="319"/>
      <c r="GJ427" s="319"/>
      <c r="GK427" s="33"/>
      <c r="GL427" s="45"/>
      <c r="GM427" s="25"/>
      <c r="GN427" s="45"/>
      <c r="GO427" s="107"/>
      <c r="GP427" s="107"/>
      <c r="GQ427" s="45"/>
      <c r="GR427" s="45"/>
      <c r="GS427" s="45"/>
      <c r="GT427" s="37"/>
      <c r="GU427" s="130"/>
      <c r="GV427" s="322" t="s">
        <v>38</v>
      </c>
      <c r="GW427" s="322"/>
      <c r="GX427" s="322"/>
      <c r="GY427" s="127">
        <f>SUM(GY365,GY369,GY373,GY377,GY381,GY385,GY389,GY393,GY397,GY401,GY405,GY409,GY413)*100</f>
        <v>0</v>
      </c>
      <c r="GZ427" s="67"/>
      <c r="HA427" s="45"/>
      <c r="HB427" s="25">
        <f>GY427/HC427</f>
        <v>0</v>
      </c>
      <c r="HC427" s="127">
        <f>SUM(HC365,HC369,HC373,HC377,HC381,HC385,HC389,HC393,HC397,HC401,HC405,HC409,HC413)</f>
        <v>12</v>
      </c>
      <c r="HD427" s="45"/>
      <c r="HE427" s="44" t="str">
        <f t="shared" si="2020"/>
        <v>アンパンおべんとパズル</v>
      </c>
      <c r="HF427" s="43">
        <f t="shared" si="2020"/>
        <v>1100</v>
      </c>
      <c r="HG427" s="127">
        <f>SUM(HG365,HG369,HG373,HG377,HG381,HG385,HG389,HG393,HG397,HG401,HG405,HG409,HG413)</f>
        <v>13200</v>
      </c>
      <c r="HH427" s="107" t="e">
        <f>HG427/GY427</f>
        <v>#DIV/0!</v>
      </c>
      <c r="HI427" s="37"/>
      <c r="HJ427" s="29"/>
      <c r="HK427" s="322" t="s">
        <v>38</v>
      </c>
      <c r="HL427" s="322"/>
      <c r="HM427" s="127">
        <f>SUM(HM365,HM369,HM373,HM377,HM381,HM385,HM389,HM393,HM397,HM401,HM405,HM409,HM413)*100</f>
        <v>72500</v>
      </c>
      <c r="HN427" s="67"/>
      <c r="HO427" s="45"/>
      <c r="HP427" s="25">
        <f>HM427/HQ427</f>
        <v>2589.2857142857142</v>
      </c>
      <c r="HQ427" s="127">
        <f>SUM(HQ365,HQ369,HQ373,HQ377,HQ381,HQ385,HQ389,HQ393,HQ397,HQ401,HQ405,HQ409,HQ413)</f>
        <v>28</v>
      </c>
      <c r="HR427" s="45"/>
      <c r="HS427" s="44" t="str">
        <f t="shared" si="2021"/>
        <v>ゲームアーク</v>
      </c>
      <c r="HT427" s="43">
        <f t="shared" si="2021"/>
        <v>600</v>
      </c>
      <c r="HU427" s="127">
        <f>SUM(HU365,HU369,HU373,HU377,HU381,HU385,HU389,HU393,HU397,HU401,HU405,HU409,HU413)</f>
        <v>16200</v>
      </c>
      <c r="HV427" s="107">
        <f>HU427/HM427</f>
        <v>0.22344827586206897</v>
      </c>
      <c r="HW427" s="37"/>
      <c r="HX427" s="360"/>
      <c r="HY427" s="322" t="s">
        <v>38</v>
      </c>
      <c r="HZ427" s="322"/>
      <c r="IA427" s="127">
        <f>SUM(IA365,IA369,IA373,IA377,IA381,IA385,IA389,IA393,IA397,IA401,IA405,IA409,IA413)*100</f>
        <v>63000</v>
      </c>
      <c r="IB427" s="67"/>
      <c r="IC427" s="45"/>
      <c r="ID427" s="25">
        <f>IA427/IE427</f>
        <v>1615.3846153846155</v>
      </c>
      <c r="IE427" s="127">
        <f>SUM(IE365,IE369,IE373,IE377,IE381,IE385,IE389,IE393,IE397,IE401,IE405,IE409,IE413)</f>
        <v>39</v>
      </c>
      <c r="IF427" s="45"/>
      <c r="IG427" s="44" t="str">
        <f t="shared" si="2022"/>
        <v>ラブブマスコット</v>
      </c>
      <c r="IH427" s="43">
        <f t="shared" si="2022"/>
        <v>250</v>
      </c>
      <c r="II427" s="127">
        <f>SUM(II365,II369,II373,II377,II381,II385,II389,II393,II397,II401,II405,II409,II413)</f>
        <v>6000</v>
      </c>
      <c r="IJ427" s="107">
        <f>II427/IA427</f>
        <v>9.5238095238095233E-2</v>
      </c>
      <c r="IK427" s="37"/>
      <c r="IL427" s="29"/>
      <c r="IM427" s="322" t="s">
        <v>38</v>
      </c>
      <c r="IN427" s="322"/>
      <c r="IO427" s="127">
        <f>SUM(IO365,IO369,IO373,IO377,IO381,IO385,IO389,IO393,IO397,IO401,IO405,IO409,IO413)*100</f>
        <v>57500</v>
      </c>
      <c r="IP427" s="67"/>
      <c r="IQ427" s="45"/>
      <c r="IR427" s="25">
        <f>IO427/IS427</f>
        <v>631.86813186813185</v>
      </c>
      <c r="IS427" s="127">
        <f>SUM(IS365,IS369,IS373,IS377,IS381,IS385,IS389,IS393,IS397,IS401,IS405,IS409,IS413)</f>
        <v>91</v>
      </c>
      <c r="IT427" s="45"/>
      <c r="IU427" s="44" t="str">
        <f t="shared" si="2023"/>
        <v>アングリーキーホルダー</v>
      </c>
      <c r="IV427" s="43">
        <f t="shared" si="2023"/>
        <v>200</v>
      </c>
      <c r="IW427" s="127">
        <f>SUM(IW365,IW369,IW373,IW377,IW381,IW385,IW389,IW393,IW397,IW401,IW405,IW409,IW413)</f>
        <v>18200</v>
      </c>
      <c r="IX427" s="107">
        <f>IW427/IO427</f>
        <v>0.3165217391304348</v>
      </c>
      <c r="IY427" s="37"/>
      <c r="IZ427" s="130"/>
      <c r="JA427" s="322" t="s">
        <v>38</v>
      </c>
      <c r="JB427" s="322"/>
      <c r="JC427" s="127">
        <f>SUM(JC365,JC369,JC373,JC377,JC381,JC385,JC389,JC393,JC397,JC401,JC405,JC409,JC413)*100</f>
        <v>79700</v>
      </c>
      <c r="JD427" s="67"/>
      <c r="JE427" s="45"/>
      <c r="JF427" s="25">
        <f>JC427/JG427</f>
        <v>1350.8474576271187</v>
      </c>
      <c r="JG427" s="127">
        <f>SUM(JG365,JG369,JG373,JG377,JG381,JG385,JG389,JG393,JG397,JG401,JG405,JG409,JG413)</f>
        <v>59</v>
      </c>
      <c r="JH427" s="45"/>
      <c r="JI427" s="44" t="str">
        <f t="shared" si="2024"/>
        <v>AIモンスターラバー</v>
      </c>
      <c r="JJ427" s="43">
        <f t="shared" si="2024"/>
        <v>250</v>
      </c>
      <c r="JK427" s="127">
        <f>SUM(JK365,JK369,JK373,JK377,JK381,JK385,JK389,JK393,JK397,JK401,JK405,JK409,JK413)</f>
        <v>13750</v>
      </c>
      <c r="JL427" s="107">
        <f>JK427/JC427</f>
        <v>0.17252195734002509</v>
      </c>
      <c r="JM427" s="37"/>
      <c r="JN427" s="29"/>
      <c r="JO427" s="322" t="s">
        <v>38</v>
      </c>
      <c r="JP427" s="322"/>
      <c r="JQ427" s="127">
        <f>SUM(JQ365,JQ369,JQ373,JQ377,JQ381,JQ385,JQ389,JQ393,JQ397,JQ401,JQ405,JQ409,JQ413)*100</f>
        <v>36000</v>
      </c>
      <c r="JR427" s="67"/>
      <c r="JS427" s="45"/>
      <c r="JT427" s="25">
        <f>JQ427/JU427</f>
        <v>3600</v>
      </c>
      <c r="JU427" s="127">
        <f>SUM(JU365,JU369,JU373,JU377,JU381,JU385,JU389,JU393,JU397,JU401,JU405,JU409,JU413)</f>
        <v>10</v>
      </c>
      <c r="JV427" s="45"/>
      <c r="JW427" s="44" t="str">
        <f t="shared" si="2025"/>
        <v>サンリオホワイトマスコット</v>
      </c>
      <c r="JX427" s="43">
        <f t="shared" si="2025"/>
        <v>660</v>
      </c>
      <c r="JY427" s="127">
        <f>SUM(JY365,JY369,JY373,JY377,JY381,JY385,JY389,JY393,JY397,JY401,JY405,JY409,JY413)</f>
        <v>4620</v>
      </c>
      <c r="JZ427" s="107">
        <f>JY427/JQ427</f>
        <v>0.12833333333333333</v>
      </c>
      <c r="KA427" s="37"/>
      <c r="KB427" s="51"/>
      <c r="KC427" s="322" t="s">
        <v>38</v>
      </c>
      <c r="KD427" s="322"/>
      <c r="KE427" s="127">
        <f>SUM(KE365,KE369,KE373,KE377,KE381,KE385,KE389,KE393,KE397,KE401,KE405,KE409,KE413)*100</f>
        <v>54200</v>
      </c>
      <c r="KF427" s="67"/>
      <c r="KG427" s="45"/>
      <c r="KH427" s="25">
        <f>KE427/KI427</f>
        <v>1042.3076923076924</v>
      </c>
      <c r="KI427" s="127">
        <f>SUM(KI365,KI369,KI373,KI377,KI381,KI385,KI389,KI393,KI397,KI401,KI405,KI409,KI413)</f>
        <v>52</v>
      </c>
      <c r="KJ427" s="45"/>
      <c r="KK427" s="44" t="str">
        <f>KK365</f>
        <v>サンリオ豹柄キーケース</v>
      </c>
      <c r="KL427" s="43">
        <f>KL365</f>
        <v>0</v>
      </c>
      <c r="KM427" s="127">
        <f>SUM(KM365,KM369,KM373,KM377,KM381,KM385,KM389,KM393,KM397,KM401,KM405,KM409,KM413)</f>
        <v>8250</v>
      </c>
      <c r="KN427" s="107">
        <f>KM427/KE427</f>
        <v>0.15221402214022139</v>
      </c>
      <c r="KO427" s="37"/>
      <c r="KP427" s="29"/>
      <c r="KQ427" s="322" t="s">
        <v>38</v>
      </c>
      <c r="KR427" s="322"/>
      <c r="KS427" s="127">
        <f>SUM(KS365,KS369,KS373,KS377,KS381,KS385,KS389,KS393,KS397,KS401,KS405,KS409,KS413)*100</f>
        <v>91700</v>
      </c>
      <c r="KT427" s="67"/>
      <c r="KU427" s="45"/>
      <c r="KV427" s="25">
        <f>KS427/KW427</f>
        <v>11462.5</v>
      </c>
      <c r="KW427" s="127">
        <f>SUM(KW365,KW369,KW373,KW377,KW381,KW385,KW389,KW393,KW397,KW401,KW405,KW409,KW413)</f>
        <v>8</v>
      </c>
      <c r="KX427" s="45"/>
      <c r="KY427" s="68" t="str">
        <f>KY365</f>
        <v>ゲームアーク</v>
      </c>
      <c r="KZ427" s="43">
        <f>KZ365</f>
        <v>500</v>
      </c>
      <c r="LA427" s="127">
        <f>SUM(LA365,LA369,LA373,LA377,LA381,LA385,LA389,LA393,LA397,LA401,LA405,LA409,LA413)</f>
        <v>3000</v>
      </c>
      <c r="LB427" s="107">
        <f>LA427/KS427</f>
        <v>3.271537622682661E-2</v>
      </c>
      <c r="LC427" s="37"/>
      <c r="LD427" s="29"/>
      <c r="LE427" s="47"/>
      <c r="LF427" s="45"/>
      <c r="LG427" s="45"/>
      <c r="LH427" s="45"/>
      <c r="LI427" s="45"/>
      <c r="LJ427" s="25"/>
      <c r="LK427" s="45"/>
      <c r="LL427" s="45"/>
      <c r="LM427" s="63"/>
      <c r="LN427" s="67"/>
      <c r="LO427" s="45"/>
      <c r="LP427" s="46"/>
      <c r="LQ427" s="37"/>
      <c r="LR427" s="29"/>
      <c r="LS427" s="47"/>
      <c r="LT427" s="319"/>
      <c r="LU427" s="319"/>
      <c r="LV427" s="33"/>
      <c r="LW427" s="45"/>
      <c r="LX427" s="25"/>
      <c r="LY427" s="45"/>
      <c r="LZ427" s="107"/>
      <c r="MA427" s="107"/>
      <c r="MB427" s="45"/>
      <c r="MC427" s="45"/>
      <c r="MD427" s="45"/>
      <c r="ME427" s="37"/>
      <c r="MF427" s="29"/>
      <c r="MG427" s="47"/>
      <c r="MH427" s="319"/>
      <c r="MI427" s="319"/>
      <c r="MJ427" s="33"/>
      <c r="MK427" s="45"/>
      <c r="ML427" s="25"/>
      <c r="MM427" s="45"/>
      <c r="MN427" s="107"/>
      <c r="MO427" s="107"/>
      <c r="MP427" s="45"/>
      <c r="MQ427" s="45"/>
      <c r="MR427" s="45"/>
      <c r="MS427" s="37"/>
      <c r="MT427" s="29"/>
      <c r="MU427" s="47"/>
      <c r="MV427" s="319"/>
      <c r="MW427" s="319"/>
      <c r="MX427" s="33"/>
      <c r="MY427" s="45"/>
      <c r="MZ427" s="25"/>
      <c r="NA427" s="45"/>
      <c r="NB427" s="107"/>
      <c r="NC427" s="107"/>
      <c r="ND427" s="45"/>
      <c r="NE427" s="45"/>
      <c r="NF427" s="45"/>
      <c r="NG427" s="37"/>
      <c r="NH427" s="29"/>
      <c r="NI427" s="47"/>
      <c r="NJ427" s="319"/>
      <c r="NK427" s="319"/>
      <c r="NL427" s="33"/>
      <c r="NM427" s="45"/>
      <c r="NN427" s="25"/>
      <c r="NO427" s="45"/>
      <c r="NP427" s="107"/>
      <c r="NQ427" s="107"/>
      <c r="NR427" s="45"/>
      <c r="NS427" s="45"/>
      <c r="NT427" s="45"/>
      <c r="NU427" s="37"/>
    </row>
    <row r="428" spans="1:385" ht="15" customHeight="1" thickBot="1" x14ac:dyDescent="0.3">
      <c r="A428" s="140" t="s">
        <v>40</v>
      </c>
      <c r="B428" s="141">
        <f>B427/A420</f>
        <v>1731.655172413793</v>
      </c>
      <c r="C428" s="142">
        <f>C427/A420</f>
        <v>526.44827586206895</v>
      </c>
      <c r="D428" s="142">
        <f>D427/A420</f>
        <v>189.75862068965517</v>
      </c>
      <c r="E428" s="143">
        <f>E427/A420</f>
        <v>537.65517241379314</v>
      </c>
      <c r="F428" s="137">
        <f>F427/A420</f>
        <v>399.51724137931035</v>
      </c>
      <c r="G428" s="138">
        <f>G427/A420</f>
        <v>75.310344827586206</v>
      </c>
      <c r="H428" s="208"/>
      <c r="I428" s="319">
        <f>I427/A420</f>
        <v>172862.06896551725</v>
      </c>
      <c r="J428" s="319"/>
      <c r="K428" s="45">
        <f>I428*A421</f>
        <v>5013000</v>
      </c>
      <c r="L428" s="45"/>
      <c r="M428" s="25" t="s">
        <v>41</v>
      </c>
      <c r="N428" s="45">
        <f>N421+AP421+DV422+BD422+BV419+LA419+CX419+LO420+DH421+LY421+KM419+CJ419+II419+IW419+JK419+JY419+NA421+MM421+AB421+NO421</f>
        <v>854408</v>
      </c>
      <c r="O428" s="107">
        <f>N428/I427</f>
        <v>0.17043846000398963</v>
      </c>
      <c r="P428" s="107"/>
      <c r="Q428" s="46"/>
      <c r="R428" s="46"/>
      <c r="S428" s="46"/>
      <c r="T428" s="37"/>
      <c r="U428" s="29"/>
      <c r="V428" s="47"/>
      <c r="W428" s="319"/>
      <c r="X428" s="319"/>
      <c r="Y428" s="45"/>
      <c r="Z428" s="45"/>
      <c r="AA428" s="25"/>
      <c r="AB428" s="45"/>
      <c r="AC428" s="107"/>
      <c r="AD428" s="107"/>
      <c r="AE428" s="46"/>
      <c r="AF428" s="46"/>
      <c r="AG428" s="46"/>
      <c r="AH428" s="37"/>
      <c r="AI428" s="29"/>
      <c r="AJ428" s="47"/>
      <c r="AK428" s="45"/>
      <c r="AL428" s="45"/>
      <c r="AM428" s="45"/>
      <c r="AN428" s="45"/>
      <c r="AO428" s="25"/>
      <c r="AP428" s="45"/>
      <c r="AQ428" s="45"/>
      <c r="AR428" s="45"/>
      <c r="AS428" s="45"/>
      <c r="AT428" s="45"/>
      <c r="AU428" s="45"/>
      <c r="AV428" s="37"/>
      <c r="AW428" s="29"/>
      <c r="AX428" s="47"/>
      <c r="AY428" s="45"/>
      <c r="AZ428" s="45"/>
      <c r="BA428" s="45"/>
      <c r="BB428" s="45"/>
      <c r="BC428" s="25"/>
      <c r="BD428" s="45"/>
      <c r="BE428" s="45"/>
      <c r="BF428" s="45"/>
      <c r="BG428" s="45"/>
      <c r="BH428" s="45"/>
      <c r="BI428" s="45"/>
      <c r="BJ428" s="37"/>
      <c r="BK428" s="29"/>
      <c r="BL428" s="322" t="s">
        <v>38</v>
      </c>
      <c r="BM428" s="322"/>
      <c r="BN428" s="127">
        <f>SUM(BN366,BN370,BN374,BN378,BN382,BN386,BN390,BN394,BN398,BN402,BN406,BN410,BN414)*100</f>
        <v>61600</v>
      </c>
      <c r="BO428" s="67"/>
      <c r="BP428" s="45"/>
      <c r="BQ428" s="25">
        <f>BN428/BR428</f>
        <v>5600</v>
      </c>
      <c r="BR428" s="127">
        <f>SUM(BR366,BR370,BR374,BR378,BR382,BR386,BR390,BR394,BR398,BR402,BR406,BR410,BR414)</f>
        <v>11</v>
      </c>
      <c r="BS428" s="45"/>
      <c r="BT428" s="44" t="str">
        <f t="shared" si="2017"/>
        <v>ラブブキーホルダー大きめ</v>
      </c>
      <c r="BU428" s="43">
        <f t="shared" si="2017"/>
        <v>400</v>
      </c>
      <c r="BV428" s="127">
        <f>SUM(BV366,BV370,BV374,BV378,BV382,BV386,BV390,BV394,BV398,BV402,BV406,BV410,BV414)</f>
        <v>8600</v>
      </c>
      <c r="BW428" s="107">
        <f>BV428/BN428</f>
        <v>0.1396103896103896</v>
      </c>
      <c r="BX428" s="37"/>
      <c r="BY428" s="57"/>
      <c r="BZ428" s="322" t="s">
        <v>38</v>
      </c>
      <c r="CA428" s="322"/>
      <c r="CB428" s="127">
        <f>SUM(CB366,CB370,CB374,CB378,CB382,CB386,CB390,CB394,CB398,CB402,CB406,CB410,CB414)*100</f>
        <v>40500</v>
      </c>
      <c r="CC428" s="67"/>
      <c r="CD428" s="45"/>
      <c r="CE428" s="25">
        <f>CB428/CF428</f>
        <v>409.09090909090907</v>
      </c>
      <c r="CF428" s="127">
        <f>SUM(CF366,CF370,CF374,CF378,CF382,CF386,CF390,CF394,CF398,CF402,CF406,CF410,CF414)</f>
        <v>99</v>
      </c>
      <c r="CG428" s="45"/>
      <c r="CH428" s="44" t="str">
        <f t="shared" si="2018"/>
        <v>アングリーキーホルダー</v>
      </c>
      <c r="CI428" s="43">
        <f t="shared" si="2018"/>
        <v>198</v>
      </c>
      <c r="CJ428" s="127">
        <f>SUM(CJ366,CJ370,CJ374,CJ378,CJ382,CJ386,CJ390,CJ394,CJ398,CJ402,CJ406,CJ410,CJ414)</f>
        <v>19602</v>
      </c>
      <c r="CK428" s="107">
        <f>CJ428/CB428</f>
        <v>0.48399999999999999</v>
      </c>
      <c r="CL428" s="37"/>
      <c r="CM428" s="29"/>
      <c r="CN428" s="322" t="s">
        <v>38</v>
      </c>
      <c r="CO428" s="322"/>
      <c r="CP428" s="127">
        <f>SUM(CP366,CP370,CP374,CP378,CP382,CP386,CP390,CP394,CP398,CP402,CP406,CP410,CP414)*100</f>
        <v>40500</v>
      </c>
      <c r="CQ428" s="67"/>
      <c r="CR428" s="45"/>
      <c r="CS428" s="25">
        <f>CP428/CT428</f>
        <v>723.21428571428567</v>
      </c>
      <c r="CT428" s="127">
        <f>SUM(CT366,CT370,CT374,CT378,CT382,CT386,CT390,CT394,CT398,CT402,CT406,CT410,CT414)</f>
        <v>56</v>
      </c>
      <c r="CU428" s="45"/>
      <c r="CV428" s="44" t="str">
        <f t="shared" si="2019"/>
        <v>AIラバーキーホルダー</v>
      </c>
      <c r="CW428" s="43">
        <f t="shared" si="2019"/>
        <v>198</v>
      </c>
      <c r="CX428" s="127">
        <f>SUM(CX366,CX370,CX374,CX378,CX382,CX386,CX390,CX394,CX398,CX402,CX406,CX410,CX414)</f>
        <v>11088</v>
      </c>
      <c r="CY428" s="107">
        <f>CX428/CP428</f>
        <v>0.27377777777777779</v>
      </c>
      <c r="CZ428" s="37"/>
      <c r="DA428" s="29"/>
      <c r="DB428" s="47"/>
      <c r="DC428" s="319"/>
      <c r="DD428" s="319"/>
      <c r="DE428" s="45"/>
      <c r="DF428" s="45"/>
      <c r="DG428" s="25"/>
      <c r="DH428" s="45"/>
      <c r="DI428" s="107"/>
      <c r="DJ428" s="107"/>
      <c r="DK428" s="46"/>
      <c r="DL428" s="46"/>
      <c r="DM428" s="46"/>
      <c r="DN428" s="37"/>
      <c r="DO428" s="29"/>
      <c r="DP428" s="47"/>
      <c r="DQ428" s="45"/>
      <c r="DR428" s="45"/>
      <c r="DS428" s="45"/>
      <c r="DT428" s="45"/>
      <c r="DU428" s="25"/>
      <c r="DV428" s="45"/>
      <c r="DW428" s="45"/>
      <c r="DX428" s="45"/>
      <c r="DY428" s="45"/>
      <c r="DZ428" s="45"/>
      <c r="EA428" s="45"/>
      <c r="EB428" s="37"/>
      <c r="EC428" s="29"/>
      <c r="ED428" s="47"/>
      <c r="EE428" s="319"/>
      <c r="EF428" s="319"/>
      <c r="EG428" s="45"/>
      <c r="EH428" s="45"/>
      <c r="EI428" s="25"/>
      <c r="EJ428" s="45"/>
      <c r="EK428" s="107"/>
      <c r="EL428" s="107"/>
      <c r="EM428" s="46"/>
      <c r="EN428" s="46"/>
      <c r="EO428" s="46"/>
      <c r="EP428" s="37"/>
      <c r="EQ428" s="29"/>
      <c r="ER428" s="47"/>
      <c r="ES428" s="319"/>
      <c r="ET428" s="319"/>
      <c r="EU428" s="45"/>
      <c r="EV428" s="45"/>
      <c r="EW428" s="25"/>
      <c r="EX428" s="45"/>
      <c r="EY428" s="107"/>
      <c r="EZ428" s="107"/>
      <c r="FA428" s="46"/>
      <c r="FB428" s="46"/>
      <c r="FC428" s="46"/>
      <c r="FD428" s="37"/>
      <c r="FE428" s="60"/>
      <c r="FF428" s="47"/>
      <c r="FG428" s="319"/>
      <c r="FH428" s="319"/>
      <c r="FI428" s="45"/>
      <c r="FJ428" s="45"/>
      <c r="FK428" s="25"/>
      <c r="FL428" s="45"/>
      <c r="FM428" s="107"/>
      <c r="FN428" s="107"/>
      <c r="FO428" s="46"/>
      <c r="FP428" s="46"/>
      <c r="FQ428" s="46"/>
      <c r="FR428" s="37"/>
      <c r="FS428" s="29"/>
      <c r="FT428" s="47"/>
      <c r="FU428" s="319"/>
      <c r="FV428" s="319"/>
      <c r="FW428" s="45"/>
      <c r="FX428" s="45"/>
      <c r="FY428" s="25"/>
      <c r="FZ428" s="45"/>
      <c r="GA428" s="107"/>
      <c r="GB428" s="107"/>
      <c r="GC428" s="46"/>
      <c r="GD428" s="46"/>
      <c r="GE428" s="46"/>
      <c r="GF428" s="37"/>
      <c r="GG428" s="29"/>
      <c r="GH428" s="47"/>
      <c r="GI428" s="319"/>
      <c r="GJ428" s="319"/>
      <c r="GK428" s="45"/>
      <c r="GL428" s="45"/>
      <c r="GM428" s="25"/>
      <c r="GN428" s="45"/>
      <c r="GO428" s="107"/>
      <c r="GP428" s="107"/>
      <c r="GQ428" s="46"/>
      <c r="GR428" s="46"/>
      <c r="GS428" s="46"/>
      <c r="GT428" s="37"/>
      <c r="GU428" s="130"/>
      <c r="GV428" s="322" t="s">
        <v>38</v>
      </c>
      <c r="GW428" s="322"/>
      <c r="GX428" s="322"/>
      <c r="GY428" s="127">
        <f>SUM(GY366,GY370,GY374,GY378,GY382,GY386,GY390,GY394,GY398,GY402,GY406,GY410,GY414)*100</f>
        <v>0</v>
      </c>
      <c r="GZ428" s="67"/>
      <c r="HA428" s="45"/>
      <c r="HB428" s="25">
        <f>GY428/HC428</f>
        <v>0</v>
      </c>
      <c r="HC428" s="127">
        <f>SUM(HC366,HC370,HC374,HC378,HC382,HC386,HC390,HC394,HC398,HC402,HC406,HC410,HC414)</f>
        <v>31</v>
      </c>
      <c r="HD428" s="45"/>
      <c r="HE428" s="44" t="str">
        <f t="shared" si="2020"/>
        <v>ボンボンドロップシール</v>
      </c>
      <c r="HF428" s="43">
        <f t="shared" si="2020"/>
        <v>2000</v>
      </c>
      <c r="HG428" s="127">
        <f>SUM(HG366,HG370,HG374,HG378,HG382,HG386,HG390,HG394,HG398,HG402,HG406,HG410,HG414)</f>
        <v>62000</v>
      </c>
      <c r="HH428" s="107" t="e">
        <f>HG428/GY428</f>
        <v>#DIV/0!</v>
      </c>
      <c r="HI428" s="37"/>
      <c r="HJ428" s="29"/>
      <c r="HK428" s="322" t="s">
        <v>38</v>
      </c>
      <c r="HL428" s="322"/>
      <c r="HM428" s="127">
        <f>SUM(HM366,HM370,HM374,HM378,HM382,HM386,HM390,HM394,HM398,HM402,HM406,HM410,HM414)*100</f>
        <v>34100</v>
      </c>
      <c r="HN428" s="67"/>
      <c r="HO428" s="45"/>
      <c r="HP428" s="25">
        <f>HM428/HQ428</f>
        <v>8525</v>
      </c>
      <c r="HQ428" s="127">
        <f>SUM(HQ366,HQ370,HQ374,HQ378,HQ382,HQ386,HQ390,HQ394,HQ398,HQ402,HQ406,HQ410,HQ414)</f>
        <v>4</v>
      </c>
      <c r="HR428" s="45"/>
      <c r="HS428" s="44" t="str">
        <f t="shared" si="2021"/>
        <v>スンスンクリップ</v>
      </c>
      <c r="HT428" s="43">
        <f t="shared" si="2021"/>
        <v>0</v>
      </c>
      <c r="HU428" s="127">
        <f>SUM(HU366,HU370,HU374,HU378,HU382,HU386,HU390,HU394,HU398,HU402,HU406,HU410,HU414)</f>
        <v>1100</v>
      </c>
      <c r="HV428" s="107">
        <f>HU428/HM428</f>
        <v>3.2258064516129031E-2</v>
      </c>
      <c r="HW428" s="37"/>
      <c r="HX428" s="360"/>
      <c r="HY428" s="322" t="s">
        <v>38</v>
      </c>
      <c r="HZ428" s="322"/>
      <c r="IA428" s="127">
        <f>SUM(IA366,IA370,IA374,IA378,IA382,IA386,IA390,IA394,IA398,IA402,IA406,IA410,IA414)*100</f>
        <v>43900</v>
      </c>
      <c r="IB428" s="67"/>
      <c r="IC428" s="45"/>
      <c r="ID428" s="25">
        <f>IA428/IE428</f>
        <v>2743.75</v>
      </c>
      <c r="IE428" s="127">
        <f>SUM(IE366,IE370,IE374,IE378,IE382,IE386,IE390,IE394,IE398,IE402,IE406,IE410,IE414)</f>
        <v>16</v>
      </c>
      <c r="IF428" s="45"/>
      <c r="IG428" s="44" t="str">
        <f t="shared" si="2022"/>
        <v>サンリオクリスマスキーケース</v>
      </c>
      <c r="IH428" s="43">
        <f t="shared" si="2022"/>
        <v>660</v>
      </c>
      <c r="II428" s="127">
        <f>SUM(II366,II370,II374,II378,II382,II386,II390,II394,II398,II402,II406,II410,II414)</f>
        <v>17600</v>
      </c>
      <c r="IJ428" s="107">
        <f>II428/IA428</f>
        <v>0.40091116173120728</v>
      </c>
      <c r="IK428" s="37"/>
      <c r="IL428" s="29"/>
      <c r="IM428" s="322" t="s">
        <v>38</v>
      </c>
      <c r="IN428" s="322"/>
      <c r="IO428" s="127">
        <f>SUM(IO366,IO370,IO374,IO378,IO382,IO386,IO390,IO394,IO398,IO402,IO406,IO410,IO414)*100</f>
        <v>28100</v>
      </c>
      <c r="IP428" s="67"/>
      <c r="IQ428" s="45"/>
      <c r="IR428" s="25">
        <f>IO428/IS428</f>
        <v>2341.6666666666665</v>
      </c>
      <c r="IS428" s="127">
        <f>SUM(IS366,IS370,IS374,IS378,IS382,IS386,IS390,IS394,IS398,IS402,IS406,IS410,IS414)</f>
        <v>12</v>
      </c>
      <c r="IT428" s="45"/>
      <c r="IU428" s="44" t="str">
        <f t="shared" si="2023"/>
        <v>液晶デジカメ</v>
      </c>
      <c r="IV428" s="43">
        <f t="shared" si="2023"/>
        <v>1100</v>
      </c>
      <c r="IW428" s="127">
        <f>SUM(IW366,IW370,IW374,IW378,IW382,IW386,IW390,IW394,IW398,IW402,IW406,IW410,IW414)</f>
        <v>12760</v>
      </c>
      <c r="IX428" s="107">
        <f>IW428/IO428</f>
        <v>0.45409252669039146</v>
      </c>
      <c r="IY428" s="37"/>
      <c r="IZ428" s="130"/>
      <c r="JA428" s="322" t="s">
        <v>38</v>
      </c>
      <c r="JB428" s="322"/>
      <c r="JC428" s="127">
        <f>SUM(JC366,JC370,JC374,JC378,JC382,JC386,JC390,JC394,JC398,JC402,JC406,JC410,JC414)*100</f>
        <v>74500</v>
      </c>
      <c r="JD428" s="67"/>
      <c r="JE428" s="45"/>
      <c r="JF428" s="25">
        <f>JC428/JG428</f>
        <v>8277.7777777777774</v>
      </c>
      <c r="JG428" s="127">
        <f>SUM(JG366,JG370,JG374,JG378,JG382,JG386,JG390,JG394,JG398,JG402,JG406,JG410,JG414)</f>
        <v>9</v>
      </c>
      <c r="JH428" s="45"/>
      <c r="JI428" s="44" t="str">
        <f t="shared" si="2024"/>
        <v>ゲームアーク</v>
      </c>
      <c r="JJ428" s="43">
        <f t="shared" si="2024"/>
        <v>500</v>
      </c>
      <c r="JK428" s="127">
        <f>SUM(JK366,JK370,JK374,JK378,JK382,JK386,JK390,JK394,JK398,JK402,JK406,JK410,JK414)</f>
        <v>3500</v>
      </c>
      <c r="JL428" s="107">
        <f>JK428/JC428</f>
        <v>4.6979865771812082E-2</v>
      </c>
      <c r="JM428" s="37"/>
      <c r="JN428" s="29"/>
      <c r="JO428" s="322" t="s">
        <v>38</v>
      </c>
      <c r="JP428" s="322"/>
      <c r="JQ428" s="127">
        <f>SUM(JQ366,JQ370,JQ374,JQ378,JQ382,JQ386,JQ390,JQ394,JQ398,JQ402,JQ406,JQ410,JQ414)*100</f>
        <v>54500</v>
      </c>
      <c r="JR428" s="67"/>
      <c r="JS428" s="45"/>
      <c r="JT428" s="25">
        <f>JQ428/JU428</f>
        <v>3027.7777777777778</v>
      </c>
      <c r="JU428" s="127">
        <f>SUM(JU366,JU370,JU374,JU378,JU382,JU386,JU390,JU394,JU398,JU402,JU406,JU410,JU414)</f>
        <v>18</v>
      </c>
      <c r="JV428" s="45"/>
      <c r="JW428" s="44" t="str">
        <f t="shared" si="2025"/>
        <v>ミニ香水</v>
      </c>
      <c r="JX428" s="43">
        <f t="shared" si="2025"/>
        <v>1100</v>
      </c>
      <c r="JY428" s="127">
        <f>SUM(JY366,JY370,JY374,JY378,JY382,JY386,JY390,JY394,JY398,JY402,JY406,JY410,JY414)</f>
        <v>15400</v>
      </c>
      <c r="JZ428" s="107">
        <f>JY428/JQ428</f>
        <v>0.28256880733944956</v>
      </c>
      <c r="KA428" s="37"/>
      <c r="KB428" s="51"/>
      <c r="KC428" s="322" t="s">
        <v>38</v>
      </c>
      <c r="KD428" s="322"/>
      <c r="KE428" s="127">
        <f>SUM(KE366,KE370,KE374,KE378,KE382,KE386,KE390,KE394,KE398,KE402,KE406,KE410,KE414)*100</f>
        <v>59400</v>
      </c>
      <c r="KF428" s="67"/>
      <c r="KG428" s="45"/>
      <c r="KH428" s="25">
        <f>KE428/KI428</f>
        <v>848.57142857142856</v>
      </c>
      <c r="KI428" s="127">
        <f>SUM(KI366,KI370,KI374,KI378,KI382,KI386,KI390,KI394,KI398,KI402,KI406,KI410,KI414)</f>
        <v>70</v>
      </c>
      <c r="KJ428" s="45"/>
      <c r="KK428" s="44" t="str">
        <f>KK366</f>
        <v>ＡＩモンスターラバー</v>
      </c>
      <c r="KL428" s="43">
        <f>KL366</f>
        <v>198</v>
      </c>
      <c r="KM428" s="127">
        <f>SUM(KM366,KM370,KM374,KM378,KM382,KM386,KM390,KM394,KM398,KM402,KM406,KM410,KM414)</f>
        <v>13860</v>
      </c>
      <c r="KN428" s="107">
        <f>KM428/KE428</f>
        <v>0.23333333333333334</v>
      </c>
      <c r="KO428" s="37"/>
      <c r="KP428" s="29"/>
      <c r="KQ428" s="322" t="s">
        <v>38</v>
      </c>
      <c r="KR428" s="322"/>
      <c r="KS428" s="127">
        <f>SUM(KS366,KS370,KS374,KS378,KS382,KS386,KS390,KS394,KS398,KS402,KS406,KS410,KS414)*100</f>
        <v>38700</v>
      </c>
      <c r="KT428" s="67"/>
      <c r="KU428" s="45"/>
      <c r="KV428" s="25">
        <f>KS428/KW428</f>
        <v>2036.8421052631579</v>
      </c>
      <c r="KW428" s="127">
        <f>SUM(KW366,KW370,KW374,KW378,KW382,KW386,KW390,KW394,KW398,KW402,KW406,KW410,KW414)</f>
        <v>19</v>
      </c>
      <c r="KX428" s="45"/>
      <c r="KY428" s="68" t="str">
        <f>KY366</f>
        <v>AIモンスターマスコット</v>
      </c>
      <c r="KZ428" s="43">
        <f>KZ366</f>
        <v>286</v>
      </c>
      <c r="LA428" s="127">
        <f>SUM(LA366,LA370,LA374,LA378,LA382,LA386,LA390,LA394,LA398,LA402,LA406,LA410,LA414)</f>
        <v>5434</v>
      </c>
      <c r="LB428" s="107">
        <f>LA428/KS428</f>
        <v>0.14041343669250647</v>
      </c>
      <c r="LC428" s="37"/>
      <c r="LD428" s="29"/>
      <c r="LE428" s="47"/>
      <c r="LF428" s="45"/>
      <c r="LG428" s="45"/>
      <c r="LH428" s="45"/>
      <c r="LI428" s="45"/>
      <c r="LJ428" s="25"/>
      <c r="LK428" s="45"/>
      <c r="LL428" s="45"/>
      <c r="LM428" s="63"/>
      <c r="LN428" s="67"/>
      <c r="LO428" s="45"/>
      <c r="LP428" s="46"/>
      <c r="LQ428" s="37"/>
      <c r="LR428" s="29"/>
      <c r="LS428" s="47"/>
      <c r="LT428" s="319"/>
      <c r="LU428" s="319"/>
      <c r="LV428" s="45"/>
      <c r="LW428" s="45"/>
      <c r="LX428" s="25"/>
      <c r="LY428" s="45"/>
      <c r="LZ428" s="107"/>
      <c r="MA428" s="107"/>
      <c r="MB428" s="46"/>
      <c r="MC428" s="46"/>
      <c r="MD428" s="46"/>
      <c r="ME428" s="37"/>
      <c r="MF428" s="29"/>
      <c r="MG428" s="47"/>
      <c r="MH428" s="319"/>
      <c r="MI428" s="319"/>
      <c r="MJ428" s="45"/>
      <c r="MK428" s="45"/>
      <c r="ML428" s="25"/>
      <c r="MM428" s="45"/>
      <c r="MN428" s="107"/>
      <c r="MO428" s="107"/>
      <c r="MP428" s="46"/>
      <c r="MQ428" s="46"/>
      <c r="MR428" s="46"/>
      <c r="MS428" s="37"/>
      <c r="MT428" s="29"/>
      <c r="MU428" s="47"/>
      <c r="MV428" s="319"/>
      <c r="MW428" s="319"/>
      <c r="MX428" s="45"/>
      <c r="MY428" s="45"/>
      <c r="MZ428" s="25"/>
      <c r="NA428" s="45"/>
      <c r="NB428" s="107"/>
      <c r="NC428" s="107"/>
      <c r="ND428" s="46"/>
      <c r="NE428" s="46"/>
      <c r="NF428" s="46"/>
      <c r="NG428" s="37"/>
      <c r="NH428" s="29"/>
      <c r="NI428" s="47"/>
      <c r="NJ428" s="319"/>
      <c r="NK428" s="319"/>
      <c r="NL428" s="45"/>
      <c r="NM428" s="45"/>
      <c r="NN428" s="25"/>
      <c r="NO428" s="45"/>
      <c r="NP428" s="107"/>
      <c r="NQ428" s="107"/>
      <c r="NR428" s="46"/>
      <c r="NS428" s="46"/>
      <c r="NT428" s="46"/>
      <c r="NU428" s="37"/>
    </row>
    <row r="429" spans="1:385" ht="15" customHeight="1" thickTop="1" x14ac:dyDescent="0.25">
      <c r="A429" s="144" t="s">
        <v>1193</v>
      </c>
      <c r="B429" s="145">
        <f t="shared" ref="B429:G429" si="2027">B428*$A421</f>
        <v>50218</v>
      </c>
      <c r="C429" s="146">
        <f t="shared" si="2027"/>
        <v>15267</v>
      </c>
      <c r="D429" s="146">
        <f t="shared" si="2027"/>
        <v>5503</v>
      </c>
      <c r="E429" s="137">
        <f t="shared" si="2027"/>
        <v>15592.000000000002</v>
      </c>
      <c r="F429" s="137">
        <f t="shared" si="2027"/>
        <v>11586</v>
      </c>
      <c r="G429" s="138">
        <f t="shared" si="2027"/>
        <v>2184</v>
      </c>
      <c r="H429" s="42"/>
      <c r="I429" s="319">
        <f>I427*K429</f>
        <v>3007800</v>
      </c>
      <c r="J429" s="319"/>
      <c r="K429" s="147">
        <v>0.6</v>
      </c>
      <c r="L429" s="99"/>
      <c r="M429" s="111" t="s">
        <v>36</v>
      </c>
      <c r="N429" s="99">
        <f>I429-N428</f>
        <v>2153392</v>
      </c>
      <c r="O429" s="147">
        <f>N429/I427</f>
        <v>0.42956153999601038</v>
      </c>
      <c r="P429" s="147"/>
      <c r="Q429" s="148"/>
      <c r="R429" s="148"/>
      <c r="S429" s="148"/>
      <c r="T429" s="149"/>
      <c r="U429" s="29"/>
      <c r="V429" s="47"/>
      <c r="W429" s="319"/>
      <c r="X429" s="319"/>
      <c r="Y429" s="107"/>
      <c r="Z429" s="45"/>
      <c r="AA429" s="25"/>
      <c r="AB429" s="45"/>
      <c r="AC429" s="107"/>
      <c r="AD429" s="107"/>
      <c r="AE429" s="46"/>
      <c r="AF429" s="46"/>
      <c r="AG429" s="46"/>
      <c r="AH429" s="37"/>
      <c r="AI429" s="29"/>
      <c r="AJ429" s="47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37"/>
      <c r="AW429" s="29"/>
      <c r="AX429" s="47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37"/>
      <c r="BK429" s="29"/>
      <c r="BL429" s="47"/>
      <c r="BM429" s="25" t="s">
        <v>29</v>
      </c>
      <c r="BN429" s="45">
        <f>SUM(BN425:BN428)</f>
        <v>245600</v>
      </c>
      <c r="BO429" s="45"/>
      <c r="BP429" s="45"/>
      <c r="BQ429" s="45"/>
      <c r="BR429" s="45">
        <f>SUM(BR425:BR428)</f>
        <v>71</v>
      </c>
      <c r="BS429" s="45"/>
      <c r="BT429" s="318" t="s">
        <v>43</v>
      </c>
      <c r="BU429" s="318"/>
      <c r="BV429" s="43">
        <f>SUM(BV425:BV428)</f>
        <v>53948</v>
      </c>
      <c r="BW429" s="150">
        <f>BV429/BN429</f>
        <v>0.21965798045602605</v>
      </c>
      <c r="BX429" s="37"/>
      <c r="BY429" s="57"/>
      <c r="BZ429" s="47"/>
      <c r="CA429" s="25" t="s">
        <v>29</v>
      </c>
      <c r="CB429" s="45">
        <f>SUM(CB425:CB428)</f>
        <v>171700</v>
      </c>
      <c r="CC429" s="45"/>
      <c r="CD429" s="45"/>
      <c r="CE429" s="45"/>
      <c r="CF429" s="45">
        <f>SUM(CF425:CF428)</f>
        <v>173</v>
      </c>
      <c r="CG429" s="45"/>
      <c r="CH429" s="323" t="s">
        <v>43</v>
      </c>
      <c r="CI429" s="323"/>
      <c r="CJ429" s="43">
        <f>SUM(CJ425:CJ428)</f>
        <v>67916</v>
      </c>
      <c r="CK429" s="150">
        <f>CJ429/CB429</f>
        <v>0.39555037856726849</v>
      </c>
      <c r="CL429" s="55"/>
      <c r="CM429" s="29"/>
      <c r="CN429" s="47"/>
      <c r="CO429" s="25" t="s">
        <v>29</v>
      </c>
      <c r="CP429" s="45">
        <f>SUM(CP425:CP428)</f>
        <v>195700</v>
      </c>
      <c r="CQ429" s="45"/>
      <c r="CR429" s="45"/>
      <c r="CS429" s="45"/>
      <c r="CT429" s="45">
        <f>SUM(CT425:CT428)</f>
        <v>80</v>
      </c>
      <c r="CU429" s="45"/>
      <c r="CV429" s="324" t="s">
        <v>43</v>
      </c>
      <c r="CW429" s="324"/>
      <c r="CX429" s="43">
        <f>SUM(CX425:CX428)</f>
        <v>22408</v>
      </c>
      <c r="CY429" s="150">
        <f>CX429/CP429</f>
        <v>0.1145017884517118</v>
      </c>
      <c r="CZ429" s="55"/>
      <c r="DA429" s="29"/>
      <c r="DB429" s="47"/>
      <c r="DC429" s="319"/>
      <c r="DD429" s="319"/>
      <c r="DE429" s="107"/>
      <c r="DF429" s="45"/>
      <c r="DG429" s="25"/>
      <c r="DH429" s="45"/>
      <c r="DI429" s="107"/>
      <c r="DJ429" s="107"/>
      <c r="DK429" s="46"/>
      <c r="DL429" s="46"/>
      <c r="DM429" s="46"/>
      <c r="DN429" s="37"/>
      <c r="DO429" s="29"/>
      <c r="DP429" s="47"/>
      <c r="DQ429" s="45"/>
      <c r="DR429" s="45"/>
      <c r="DS429" s="45"/>
      <c r="DT429" s="45"/>
      <c r="DU429" s="45"/>
      <c r="DV429" s="45"/>
      <c r="DW429" s="45"/>
      <c r="DX429" s="45"/>
      <c r="DY429" s="45"/>
      <c r="DZ429" s="45"/>
      <c r="EA429" s="45"/>
      <c r="EB429" s="37"/>
      <c r="EC429" s="29"/>
      <c r="ED429" s="47"/>
      <c r="EE429" s="319"/>
      <c r="EF429" s="319"/>
      <c r="EG429" s="107"/>
      <c r="EH429" s="45"/>
      <c r="EI429" s="25"/>
      <c r="EJ429" s="45"/>
      <c r="EK429" s="107"/>
      <c r="EL429" s="107"/>
      <c r="EM429" s="46"/>
      <c r="EN429" s="46"/>
      <c r="EO429" s="46"/>
      <c r="EP429" s="37"/>
      <c r="EQ429" s="29"/>
      <c r="ER429" s="47"/>
      <c r="ES429" s="319"/>
      <c r="ET429" s="319"/>
      <c r="EU429" s="107"/>
      <c r="EV429" s="45"/>
      <c r="EW429" s="25"/>
      <c r="EX429" s="45"/>
      <c r="EY429" s="107"/>
      <c r="EZ429" s="107"/>
      <c r="FA429" s="46"/>
      <c r="FB429" s="46"/>
      <c r="FC429" s="46"/>
      <c r="FD429" s="37"/>
      <c r="FE429" s="60"/>
      <c r="FF429" s="47"/>
      <c r="FG429" s="319"/>
      <c r="FH429" s="319"/>
      <c r="FI429" s="107"/>
      <c r="FJ429" s="45"/>
      <c r="FK429" s="25"/>
      <c r="FL429" s="45"/>
      <c r="FM429" s="107"/>
      <c r="FN429" s="107"/>
      <c r="FO429" s="46"/>
      <c r="FP429" s="46"/>
      <c r="FQ429" s="46"/>
      <c r="FR429" s="37"/>
      <c r="FS429" s="29"/>
      <c r="FT429" s="47"/>
      <c r="FU429" s="319"/>
      <c r="FV429" s="319"/>
      <c r="FW429" s="107"/>
      <c r="FX429" s="45"/>
      <c r="FY429" s="25"/>
      <c r="FZ429" s="45"/>
      <c r="GA429" s="107"/>
      <c r="GB429" s="107"/>
      <c r="GC429" s="46"/>
      <c r="GD429" s="46"/>
      <c r="GE429" s="46"/>
      <c r="GF429" s="37"/>
      <c r="GG429" s="29"/>
      <c r="GH429" s="47"/>
      <c r="GI429" s="319"/>
      <c r="GJ429" s="319"/>
      <c r="GK429" s="107"/>
      <c r="GL429" s="45"/>
      <c r="GM429" s="25"/>
      <c r="GN429" s="45"/>
      <c r="GO429" s="107"/>
      <c r="GP429" s="107"/>
      <c r="GQ429" s="46"/>
      <c r="GR429" s="46"/>
      <c r="GS429" s="46"/>
      <c r="GT429" s="37"/>
      <c r="GU429" s="61"/>
      <c r="GV429" s="47"/>
      <c r="GW429" s="30"/>
      <c r="GX429" s="25" t="s">
        <v>29</v>
      </c>
      <c r="GY429" s="45">
        <f>SUM(GY425:GY428)</f>
        <v>740400</v>
      </c>
      <c r="GZ429" s="45"/>
      <c r="HA429" s="45"/>
      <c r="HB429" s="45"/>
      <c r="HC429" s="45">
        <f>SUM(HC425:HC428)</f>
        <v>72</v>
      </c>
      <c r="HD429" s="45"/>
      <c r="HE429" s="318" t="s">
        <v>43</v>
      </c>
      <c r="HF429" s="318"/>
      <c r="HG429" s="43">
        <f>SUM(HG425:HG428)</f>
        <v>129260</v>
      </c>
      <c r="HH429" s="150">
        <f>HG429/GY429</f>
        <v>0.17458130740140465</v>
      </c>
      <c r="HI429" s="37"/>
      <c r="HJ429" s="29"/>
      <c r="HK429" s="47"/>
      <c r="HL429" s="25" t="s">
        <v>29</v>
      </c>
      <c r="HM429" s="45">
        <f>SUM(HM425:HM428)</f>
        <v>189200</v>
      </c>
      <c r="HN429" s="45"/>
      <c r="HO429" s="45"/>
      <c r="HP429" s="45"/>
      <c r="HQ429" s="45">
        <f>SUM(HQ425:HQ428)</f>
        <v>43</v>
      </c>
      <c r="HR429" s="45"/>
      <c r="HS429" s="318" t="s">
        <v>43</v>
      </c>
      <c r="HT429" s="318"/>
      <c r="HU429" s="43">
        <f>SUM(HU425:HU428)</f>
        <v>31376</v>
      </c>
      <c r="HV429" s="150">
        <f>HU429/HM429</f>
        <v>0.16583509513742073</v>
      </c>
      <c r="HW429" s="37"/>
      <c r="HX429" s="360"/>
      <c r="HY429" s="47"/>
      <c r="HZ429" s="25" t="s">
        <v>29</v>
      </c>
      <c r="IA429" s="45">
        <f>SUM(IA425:IA428)</f>
        <v>216600</v>
      </c>
      <c r="IB429" s="45"/>
      <c r="IC429" s="45"/>
      <c r="ID429" s="45"/>
      <c r="IE429" s="45">
        <f>SUM(IE425:IE428)</f>
        <v>86</v>
      </c>
      <c r="IF429" s="45"/>
      <c r="IG429" s="318" t="s">
        <v>43</v>
      </c>
      <c r="IH429" s="318"/>
      <c r="II429" s="43">
        <f>SUM(II425:II428)</f>
        <v>37600</v>
      </c>
      <c r="IJ429" s="150">
        <f>II429/IA429</f>
        <v>0.17359187442289936</v>
      </c>
      <c r="IK429" s="37"/>
      <c r="IL429" s="29"/>
      <c r="IM429" s="47"/>
      <c r="IN429" s="25" t="s">
        <v>29</v>
      </c>
      <c r="IO429" s="45">
        <f>SUM(IO425:IO428)</f>
        <v>156700</v>
      </c>
      <c r="IP429" s="45"/>
      <c r="IQ429" s="45"/>
      <c r="IR429" s="45"/>
      <c r="IS429" s="45">
        <f>SUM(IS425:IS428)</f>
        <v>140</v>
      </c>
      <c r="IT429" s="45"/>
      <c r="IU429" s="318" t="s">
        <v>43</v>
      </c>
      <c r="IV429" s="318"/>
      <c r="IW429" s="43">
        <f>SUM(IW425:IW428)</f>
        <v>57960</v>
      </c>
      <c r="IX429" s="150">
        <f>IW429/IO429</f>
        <v>0.36987874920229741</v>
      </c>
      <c r="IY429" s="37"/>
      <c r="IZ429" s="61"/>
      <c r="JA429" s="47"/>
      <c r="JB429" s="25" t="s">
        <v>29</v>
      </c>
      <c r="JC429" s="45">
        <f>SUM(JC425:JC428)</f>
        <v>220200</v>
      </c>
      <c r="JD429" s="45"/>
      <c r="JE429" s="45"/>
      <c r="JF429" s="45"/>
      <c r="JG429" s="45">
        <f>SUM(JG425:JG428)</f>
        <v>84</v>
      </c>
      <c r="JH429" s="45"/>
      <c r="JI429" s="318" t="s">
        <v>43</v>
      </c>
      <c r="JJ429" s="318"/>
      <c r="JK429" s="43">
        <f>SUM(JK425:JK428)</f>
        <v>33650</v>
      </c>
      <c r="JL429" s="150">
        <f>JK429/JC429</f>
        <v>0.15281562216167122</v>
      </c>
      <c r="JM429" s="37"/>
      <c r="JN429" s="29"/>
      <c r="JO429" s="47"/>
      <c r="JP429" s="25" t="s">
        <v>29</v>
      </c>
      <c r="JQ429" s="45">
        <f>SUM(JQ425:JQ428)</f>
        <v>219900</v>
      </c>
      <c r="JR429" s="45"/>
      <c r="JS429" s="45"/>
      <c r="JT429" s="45"/>
      <c r="JU429" s="45">
        <f>SUM(JU425:JU428)</f>
        <v>53</v>
      </c>
      <c r="JV429" s="45"/>
      <c r="JW429" s="318" t="s">
        <v>43</v>
      </c>
      <c r="JX429" s="318"/>
      <c r="JY429" s="43">
        <f>SUM(JY425:JY428)</f>
        <v>37466</v>
      </c>
      <c r="JZ429" s="150">
        <f>JY429/JQ429</f>
        <v>0.17037744429286039</v>
      </c>
      <c r="KA429" s="37"/>
      <c r="KB429" s="51"/>
      <c r="KC429" s="47"/>
      <c r="KD429" s="25" t="s">
        <v>29</v>
      </c>
      <c r="KE429" s="45">
        <f>SUM(KE425:KE428)</f>
        <v>218300</v>
      </c>
      <c r="KF429" s="45"/>
      <c r="KG429" s="45"/>
      <c r="KH429" s="45"/>
      <c r="KI429" s="45">
        <f>SUM(KI425:KI428)</f>
        <v>153</v>
      </c>
      <c r="KJ429" s="45"/>
      <c r="KK429" s="322" t="s">
        <v>43</v>
      </c>
      <c r="KL429" s="322"/>
      <c r="KM429" s="43">
        <f>SUM(KM425:KM428)</f>
        <v>51962</v>
      </c>
      <c r="KN429" s="150">
        <f>KM429/KE429</f>
        <v>0.23803023362345396</v>
      </c>
      <c r="KO429" s="55"/>
      <c r="KP429" s="29"/>
      <c r="KQ429" s="47"/>
      <c r="KR429" s="25" t="s">
        <v>29</v>
      </c>
      <c r="KS429" s="45">
        <f>SUM(KS425:KS428)</f>
        <v>230800</v>
      </c>
      <c r="KT429" s="45"/>
      <c r="KU429" s="45"/>
      <c r="KV429" s="45"/>
      <c r="KW429" s="45">
        <f>SUM(KW425:KW428)</f>
        <v>80</v>
      </c>
      <c r="KX429" s="45"/>
      <c r="KY429" s="318" t="s">
        <v>43</v>
      </c>
      <c r="KZ429" s="318"/>
      <c r="LA429" s="43">
        <f>SUM(LA425:LA428)</f>
        <v>46014</v>
      </c>
      <c r="LB429" s="150">
        <f>LA429/KS429</f>
        <v>0.19936741767764299</v>
      </c>
      <c r="LC429" s="37"/>
      <c r="LD429" s="29"/>
      <c r="LE429" s="47"/>
      <c r="LF429" s="45"/>
      <c r="LG429" s="45"/>
      <c r="LH429" s="45"/>
      <c r="LI429" s="45"/>
      <c r="LJ429" s="45"/>
      <c r="LK429" s="45"/>
      <c r="LL429" s="45"/>
      <c r="LM429" s="44"/>
      <c r="LN429" s="43"/>
      <c r="LO429" s="43"/>
      <c r="LP429" s="43"/>
      <c r="LQ429" s="37"/>
      <c r="LR429" s="29"/>
      <c r="LS429" s="47"/>
      <c r="LT429" s="319"/>
      <c r="LU429" s="319"/>
      <c r="LV429" s="107"/>
      <c r="LW429" s="45"/>
      <c r="LX429" s="25"/>
      <c r="LY429" s="45"/>
      <c r="LZ429" s="107"/>
      <c r="MA429" s="107"/>
      <c r="MB429" s="46"/>
      <c r="MC429" s="46"/>
      <c r="MD429" s="46"/>
      <c r="ME429" s="37"/>
      <c r="MF429" s="29"/>
      <c r="MG429" s="47"/>
      <c r="MH429" s="319"/>
      <c r="MI429" s="319"/>
      <c r="MJ429" s="107"/>
      <c r="MK429" s="45"/>
      <c r="ML429" s="25"/>
      <c r="MM429" s="45"/>
      <c r="MN429" s="107"/>
      <c r="MO429" s="107"/>
      <c r="MP429" s="46"/>
      <c r="MQ429" s="46"/>
      <c r="MR429" s="46"/>
      <c r="MS429" s="37"/>
      <c r="MT429" s="29"/>
      <c r="MU429" s="47"/>
      <c r="MV429" s="319"/>
      <c r="MW429" s="319"/>
      <c r="MX429" s="107"/>
      <c r="MY429" s="45"/>
      <c r="MZ429" s="25"/>
      <c r="NA429" s="45"/>
      <c r="NB429" s="107"/>
      <c r="NC429" s="107"/>
      <c r="ND429" s="46"/>
      <c r="NE429" s="46"/>
      <c r="NF429" s="46"/>
      <c r="NG429" s="37"/>
      <c r="NH429" s="29"/>
      <c r="NI429" s="47"/>
      <c r="NJ429" s="319"/>
      <c r="NK429" s="319"/>
      <c r="NL429" s="107"/>
      <c r="NM429" s="45"/>
      <c r="NN429" s="25"/>
      <c r="NO429" s="45"/>
      <c r="NP429" s="107"/>
      <c r="NQ429" s="107"/>
      <c r="NR429" s="46"/>
      <c r="NS429" s="46"/>
      <c r="NT429" s="46"/>
      <c r="NU429" s="37"/>
    </row>
    <row r="430" spans="1:385" x14ac:dyDescent="0.25">
      <c r="A430" s="151" t="s">
        <v>639</v>
      </c>
      <c r="B430" s="142">
        <f>SUM(C430:E430)</f>
        <v>13227</v>
      </c>
      <c r="C430" s="152">
        <v>2357</v>
      </c>
      <c r="D430" s="142">
        <v>2240</v>
      </c>
      <c r="E430" s="153">
        <v>8630</v>
      </c>
      <c r="F430" s="154">
        <v>0</v>
      </c>
      <c r="G430" s="138">
        <v>0</v>
      </c>
      <c r="H430" s="208"/>
      <c r="I430" s="155"/>
      <c r="J430" s="156"/>
      <c r="K430" s="157"/>
      <c r="L430" s="158"/>
      <c r="M430" s="155"/>
      <c r="N430" s="158"/>
      <c r="O430" s="159"/>
      <c r="P430" s="159"/>
      <c r="Q430" s="159"/>
      <c r="R430" s="159"/>
      <c r="S430" s="159"/>
      <c r="T430" s="160"/>
      <c r="U430" s="29"/>
      <c r="V430" s="161"/>
      <c r="W430" s="31"/>
      <c r="Y430" s="162"/>
      <c r="Z430" s="29"/>
      <c r="AA430" s="31"/>
      <c r="AB430" s="29"/>
      <c r="AC430" s="128"/>
      <c r="AD430" s="128"/>
      <c r="AE430" s="128"/>
      <c r="AF430" s="128"/>
      <c r="AG430" s="128"/>
      <c r="AH430" s="51"/>
      <c r="AI430" s="29"/>
      <c r="AJ430" s="161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1"/>
      <c r="AW430" s="29"/>
      <c r="AX430" s="161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51"/>
      <c r="BK430" s="29"/>
      <c r="BL430" s="161"/>
      <c r="BM430" s="31"/>
      <c r="BN430" s="29"/>
      <c r="BO430" s="29"/>
      <c r="BP430" s="29"/>
      <c r="BQ430" s="29"/>
      <c r="BR430" s="29"/>
      <c r="BS430" s="29"/>
      <c r="BT430" s="164"/>
      <c r="BV430" s="29"/>
      <c r="BW430" s="162"/>
      <c r="BX430" s="51"/>
      <c r="BY430" s="57"/>
      <c r="BZ430" s="51"/>
      <c r="CA430" s="51"/>
      <c r="CB430" s="51"/>
      <c r="CC430" s="51"/>
      <c r="CD430" s="51"/>
      <c r="CE430" s="51"/>
      <c r="CF430" s="51"/>
      <c r="CG430" s="51"/>
      <c r="CH430" s="165"/>
      <c r="CI430" s="51"/>
      <c r="CJ430" s="51"/>
      <c r="CK430" s="51"/>
      <c r="CL430" s="51"/>
      <c r="CM430" s="29"/>
      <c r="CN430" s="161"/>
      <c r="CO430" s="31"/>
      <c r="CP430" s="29"/>
      <c r="CQ430" s="29"/>
      <c r="CR430" s="29"/>
      <c r="CS430" s="29"/>
      <c r="CT430" s="29"/>
      <c r="CU430" s="29"/>
      <c r="CV430" s="164"/>
      <c r="CX430" s="29"/>
      <c r="CY430" s="162"/>
      <c r="CZ430" s="51"/>
      <c r="DA430" s="29"/>
      <c r="DB430" s="161"/>
      <c r="DC430" s="31"/>
      <c r="DE430" s="162"/>
      <c r="DF430" s="29"/>
      <c r="DG430" s="31"/>
      <c r="DH430" s="29"/>
      <c r="DI430" s="128"/>
      <c r="DJ430" s="128"/>
      <c r="DK430" s="128"/>
      <c r="DL430" s="128"/>
      <c r="DM430" s="128"/>
      <c r="DN430" s="51"/>
      <c r="DO430" s="29"/>
      <c r="DP430" s="161"/>
      <c r="DQ430" s="29"/>
      <c r="DR430" s="29"/>
      <c r="DS430" s="29"/>
      <c r="DT430" s="29"/>
      <c r="DU430" s="29"/>
      <c r="DV430" s="29"/>
      <c r="DW430" s="29"/>
      <c r="DX430" s="29"/>
      <c r="DY430" s="29"/>
      <c r="DZ430" s="29"/>
      <c r="EA430" s="29"/>
      <c r="EB430" s="51"/>
      <c r="GU430" s="51"/>
      <c r="GV430" s="29"/>
      <c r="GW430" s="31"/>
      <c r="GX430" s="29"/>
      <c r="GY430" s="29"/>
      <c r="GZ430" s="29"/>
      <c r="HB430" s="166"/>
      <c r="HC430" s="29"/>
      <c r="HD430" s="29"/>
      <c r="HE430" s="29"/>
      <c r="HF430" s="29"/>
      <c r="HG430" s="29"/>
      <c r="HK430" s="29"/>
      <c r="HL430" s="29"/>
      <c r="HM430" s="29"/>
      <c r="HN430" s="29"/>
      <c r="HP430" s="166"/>
      <c r="HQ430" s="29"/>
      <c r="HR430" s="29"/>
      <c r="HS430" s="29"/>
      <c r="HT430" s="29"/>
      <c r="HU430" s="29"/>
      <c r="HX430" s="360"/>
      <c r="HY430" s="161"/>
      <c r="HZ430" s="31"/>
      <c r="IA430" s="29"/>
      <c r="IB430" s="29"/>
      <c r="IC430" s="29"/>
      <c r="ID430" s="29"/>
      <c r="IE430" s="29"/>
      <c r="IF430" s="29"/>
      <c r="IG430" s="167"/>
      <c r="II430" s="29"/>
      <c r="IJ430" s="162"/>
      <c r="IK430" s="51"/>
      <c r="IL430" s="29"/>
      <c r="IM430" s="161"/>
      <c r="IN430" s="31"/>
      <c r="IR430" s="29"/>
      <c r="IS430" s="29"/>
      <c r="IT430" s="29"/>
      <c r="IU430" s="29"/>
      <c r="IW430" s="29"/>
      <c r="IX430" s="162"/>
      <c r="IY430" s="51"/>
      <c r="IZ430" s="51"/>
      <c r="JA430" s="161"/>
      <c r="JB430" s="31"/>
      <c r="JC430" s="29"/>
      <c r="JD430" s="29"/>
      <c r="JE430" s="29"/>
      <c r="JF430" s="29"/>
      <c r="JG430" s="29"/>
      <c r="JH430" s="29"/>
      <c r="JI430" s="167"/>
      <c r="JK430" s="29"/>
      <c r="JL430" s="162"/>
      <c r="JM430" s="51"/>
      <c r="JN430" s="29"/>
      <c r="JO430" s="161"/>
      <c r="JP430" s="31"/>
      <c r="JT430" s="29"/>
      <c r="JU430" s="29"/>
      <c r="JV430" s="29"/>
      <c r="JW430" s="29"/>
      <c r="JY430" s="29"/>
      <c r="JZ430" s="162"/>
      <c r="KA430" s="51"/>
      <c r="KB430" s="51"/>
      <c r="KC430" s="51"/>
      <c r="KD430" s="51"/>
      <c r="KE430" s="51"/>
      <c r="KF430" s="51"/>
      <c r="KG430" s="51"/>
      <c r="KH430" s="51"/>
      <c r="KI430" s="51"/>
      <c r="KJ430" s="51"/>
      <c r="KK430" s="51"/>
      <c r="KL430" s="51"/>
      <c r="KM430" s="51"/>
      <c r="KN430" s="51"/>
      <c r="KO430" s="51"/>
      <c r="KP430" s="29"/>
      <c r="KQ430" s="161"/>
      <c r="KR430" s="31"/>
      <c r="KV430" s="29"/>
      <c r="KW430" s="29"/>
      <c r="KX430" s="29"/>
      <c r="KY430" s="163"/>
      <c r="LA430" s="29"/>
      <c r="LB430" s="162"/>
      <c r="LC430" s="51"/>
      <c r="LD430" s="29"/>
      <c r="LE430" s="161"/>
      <c r="LF430" s="29"/>
      <c r="LG430" s="29"/>
      <c r="LH430" s="29"/>
      <c r="LI430" s="29"/>
      <c r="LJ430" s="29"/>
      <c r="LK430" s="29"/>
      <c r="LL430" s="29"/>
      <c r="LM430" s="168"/>
      <c r="LN430" s="29"/>
      <c r="LO430" s="29"/>
      <c r="LP430" s="29"/>
      <c r="LQ430" s="51"/>
      <c r="LR430" s="29"/>
      <c r="LS430" s="161"/>
      <c r="LT430" s="31"/>
      <c r="LV430" s="162"/>
      <c r="LW430" s="29"/>
      <c r="LX430" s="31"/>
      <c r="LY430" s="29"/>
      <c r="LZ430" s="128"/>
      <c r="MA430" s="128"/>
      <c r="MB430" s="128"/>
      <c r="MC430" s="128"/>
      <c r="MD430" s="128"/>
      <c r="ME430" s="51"/>
      <c r="MF430" s="29"/>
      <c r="MG430" s="161"/>
      <c r="MH430" s="31"/>
      <c r="MJ430" s="162"/>
      <c r="MK430" s="29"/>
      <c r="ML430" s="31"/>
      <c r="MM430" s="29"/>
      <c r="MN430" s="128"/>
      <c r="MO430" s="128"/>
      <c r="MP430" s="128"/>
      <c r="MQ430" s="128"/>
      <c r="MR430" s="128"/>
      <c r="MS430" s="51"/>
      <c r="MT430" s="29"/>
      <c r="MU430" s="161"/>
      <c r="MV430" s="31"/>
      <c r="MX430" s="162"/>
      <c r="MY430" s="29"/>
      <c r="MZ430" s="31"/>
      <c r="NA430" s="29"/>
      <c r="NB430" s="128"/>
      <c r="NC430" s="128"/>
      <c r="ND430" s="128"/>
      <c r="NE430" s="128"/>
      <c r="NF430" s="128"/>
      <c r="NG430" s="51"/>
      <c r="NH430" s="29"/>
      <c r="NI430" s="161"/>
      <c r="NJ430" s="31"/>
      <c r="NL430" s="162"/>
      <c r="NM430" s="29"/>
      <c r="NN430" s="31"/>
      <c r="NO430" s="29"/>
      <c r="NP430" s="128"/>
      <c r="NQ430" s="128"/>
      <c r="NR430" s="128"/>
      <c r="NS430" s="128"/>
      <c r="NT430" s="128"/>
      <c r="NU430" s="51"/>
    </row>
    <row r="431" spans="1:385" x14ac:dyDescent="0.25">
      <c r="A431" s="169" t="s">
        <v>44</v>
      </c>
      <c r="B431" s="170">
        <f t="shared" ref="B431:G431" si="2028">SUM(B429:B430)</f>
        <v>63445</v>
      </c>
      <c r="C431" s="170">
        <f t="shared" si="2028"/>
        <v>17624</v>
      </c>
      <c r="D431" s="170">
        <f t="shared" si="2028"/>
        <v>7743</v>
      </c>
      <c r="E431" s="170">
        <f t="shared" si="2028"/>
        <v>24222</v>
      </c>
      <c r="F431" s="171">
        <f t="shared" si="2028"/>
        <v>11586</v>
      </c>
      <c r="G431" s="138">
        <f t="shared" si="2028"/>
        <v>2184</v>
      </c>
      <c r="H431" s="208"/>
      <c r="I431" s="320"/>
      <c r="J431" s="320"/>
      <c r="K431" s="162"/>
      <c r="L431" s="29"/>
      <c r="M431" s="321"/>
      <c r="N431" s="321"/>
      <c r="O431" s="29"/>
      <c r="P431" s="29"/>
      <c r="Q431" s="128"/>
      <c r="R431" s="128"/>
      <c r="S431" s="128"/>
      <c r="T431" s="51"/>
      <c r="U431" s="29"/>
      <c r="V431" s="172"/>
      <c r="W431" s="320"/>
      <c r="X431" s="320"/>
      <c r="Y431" s="162"/>
      <c r="Z431" s="29"/>
      <c r="AA431" s="31"/>
      <c r="AB431" s="29"/>
      <c r="AC431" s="128"/>
      <c r="AD431" s="128"/>
      <c r="AE431" s="128"/>
      <c r="AF431" s="128"/>
      <c r="AG431" s="128"/>
      <c r="AH431" s="51"/>
      <c r="AI431" s="29"/>
      <c r="AJ431" s="161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1"/>
      <c r="AW431" s="29"/>
      <c r="AX431" s="161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51"/>
      <c r="BK431" s="29"/>
      <c r="BL431" s="161"/>
      <c r="BM431" s="31"/>
      <c r="BN431" s="29"/>
      <c r="BO431" s="29"/>
      <c r="BP431" s="29"/>
      <c r="BQ431" s="29"/>
      <c r="BR431" s="29"/>
      <c r="BS431" s="29"/>
      <c r="BT431" s="164"/>
      <c r="BV431" s="29"/>
      <c r="BW431" s="162"/>
      <c r="BX431" s="51"/>
      <c r="BY431" s="57"/>
      <c r="BZ431" s="51"/>
      <c r="CA431" s="51"/>
      <c r="CB431" s="51"/>
      <c r="CC431" s="51"/>
      <c r="CD431" s="51"/>
      <c r="CE431" s="51"/>
      <c r="CF431" s="51"/>
      <c r="CG431" s="51"/>
      <c r="CH431" s="165"/>
      <c r="CI431" s="51"/>
      <c r="CJ431" s="51"/>
      <c r="CK431" s="51"/>
      <c r="CL431" s="51"/>
      <c r="CM431" s="29"/>
      <c r="CN431" s="161"/>
      <c r="CO431" s="31"/>
      <c r="CP431" s="29"/>
      <c r="CQ431" s="29"/>
      <c r="CR431" s="29"/>
      <c r="CS431" s="29"/>
      <c r="CT431" s="29"/>
      <c r="CU431" s="29"/>
      <c r="CV431" s="164"/>
      <c r="CX431" s="29"/>
      <c r="CY431" s="162"/>
      <c r="CZ431" s="51"/>
      <c r="DA431" s="29"/>
      <c r="DB431" s="172"/>
      <c r="DC431" s="320"/>
      <c r="DD431" s="320"/>
      <c r="DE431" s="162"/>
      <c r="DF431" s="29"/>
      <c r="DG431" s="31"/>
      <c r="DH431" s="29"/>
      <c r="DI431" s="128"/>
      <c r="DJ431" s="128"/>
      <c r="DK431" s="128"/>
      <c r="DL431" s="128"/>
      <c r="DM431" s="128"/>
      <c r="DN431" s="51"/>
      <c r="DO431" s="29"/>
      <c r="DP431" s="161"/>
      <c r="DQ431" s="29"/>
      <c r="DR431" s="29"/>
      <c r="DS431" s="29"/>
      <c r="DT431" s="29"/>
      <c r="DU431" s="29"/>
      <c r="DV431" s="29"/>
      <c r="DW431" s="29"/>
      <c r="DX431" s="29"/>
      <c r="DY431" s="29"/>
      <c r="DZ431" s="29"/>
      <c r="EA431" s="29"/>
      <c r="EB431" s="51"/>
      <c r="GU431" s="51"/>
      <c r="HX431" s="360"/>
      <c r="HY431" s="161"/>
      <c r="HZ431" s="31"/>
      <c r="IA431" s="29"/>
      <c r="IB431" s="29"/>
      <c r="IC431" s="29"/>
      <c r="ID431" s="29"/>
      <c r="IE431" s="29"/>
      <c r="IF431" s="29"/>
      <c r="IG431" s="167"/>
      <c r="II431" s="29"/>
      <c r="IJ431" s="162"/>
      <c r="IK431" s="51"/>
      <c r="IL431" s="29"/>
      <c r="IM431" s="161"/>
      <c r="IN431" s="31"/>
      <c r="IR431" s="29"/>
      <c r="IS431" s="29"/>
      <c r="IT431" s="29"/>
      <c r="IU431" s="29"/>
      <c r="IW431" s="29"/>
      <c r="IX431" s="162"/>
      <c r="IY431" s="51"/>
      <c r="IZ431" s="51"/>
      <c r="JA431" s="161"/>
      <c r="JB431" s="31"/>
      <c r="JC431" s="29"/>
      <c r="JD431" s="29"/>
      <c r="JE431" s="29"/>
      <c r="JF431" s="29"/>
      <c r="JG431" s="29"/>
      <c r="JH431" s="29"/>
      <c r="JI431" s="167"/>
      <c r="JK431" s="29"/>
      <c r="JL431" s="162"/>
      <c r="JM431" s="51"/>
      <c r="JN431" s="29"/>
      <c r="JO431" s="161"/>
      <c r="JP431" s="31"/>
      <c r="JT431" s="29"/>
      <c r="JU431" s="29"/>
      <c r="JV431" s="29"/>
      <c r="JW431" s="29"/>
      <c r="JY431" s="29"/>
      <c r="JZ431" s="162"/>
      <c r="KA431" s="51"/>
      <c r="KB431" s="51"/>
      <c r="KC431" s="51"/>
      <c r="KD431" s="51"/>
      <c r="KE431" s="51"/>
      <c r="KF431" s="51"/>
      <c r="KG431" s="51"/>
      <c r="KH431" s="51"/>
      <c r="KI431" s="51"/>
      <c r="KJ431" s="51"/>
      <c r="KK431" s="51"/>
      <c r="KL431" s="51"/>
      <c r="KM431" s="51"/>
      <c r="KN431" s="51"/>
      <c r="KO431" s="51"/>
      <c r="KP431" s="29"/>
      <c r="KQ431" s="161"/>
      <c r="KR431" s="31"/>
      <c r="KV431" s="29"/>
      <c r="KW431" s="29"/>
      <c r="KX431" s="29"/>
      <c r="KY431" s="163"/>
      <c r="LA431" s="29"/>
      <c r="LB431" s="162"/>
      <c r="LC431" s="51"/>
      <c r="LD431" s="29"/>
      <c r="LE431" s="161"/>
      <c r="LF431" s="29"/>
      <c r="LG431" s="29"/>
      <c r="LH431" s="29"/>
      <c r="LI431" s="29"/>
      <c r="LJ431" s="29"/>
      <c r="LK431" s="29"/>
      <c r="LL431" s="29"/>
      <c r="LM431" s="168"/>
      <c r="LN431" s="29"/>
      <c r="LO431" s="29"/>
      <c r="LP431" s="29"/>
      <c r="LQ431" s="51"/>
      <c r="LR431" s="29"/>
      <c r="LS431" s="172"/>
      <c r="LT431" s="320"/>
      <c r="LU431" s="320"/>
      <c r="LV431" s="162"/>
      <c r="LW431" s="29"/>
      <c r="LX431" s="31"/>
      <c r="LY431" s="29"/>
      <c r="LZ431" s="128"/>
      <c r="MA431" s="128"/>
      <c r="MB431" s="128"/>
      <c r="MC431" s="128"/>
      <c r="MD431" s="128"/>
      <c r="ME431" s="51"/>
      <c r="MF431" s="29"/>
      <c r="MG431" s="172"/>
      <c r="MH431" s="320"/>
      <c r="MI431" s="320"/>
      <c r="MJ431" s="162"/>
      <c r="MK431" s="29"/>
      <c r="ML431" s="31"/>
      <c r="MM431" s="29"/>
      <c r="MN431" s="128"/>
      <c r="MO431" s="128"/>
      <c r="MP431" s="128"/>
      <c r="MQ431" s="128"/>
      <c r="MR431" s="128"/>
      <c r="MS431" s="51"/>
      <c r="MT431" s="29"/>
      <c r="MU431" s="172"/>
      <c r="MV431" s="320"/>
      <c r="MW431" s="320"/>
      <c r="MX431" s="162"/>
      <c r="MY431" s="29"/>
      <c r="MZ431" s="31"/>
      <c r="NA431" s="29"/>
      <c r="NB431" s="128"/>
      <c r="NC431" s="128"/>
      <c r="ND431" s="128"/>
      <c r="NE431" s="128"/>
      <c r="NF431" s="128"/>
      <c r="NG431" s="51"/>
      <c r="NH431" s="29"/>
      <c r="NI431" s="172"/>
      <c r="NJ431" s="320"/>
      <c r="NK431" s="320"/>
      <c r="NL431" s="162"/>
      <c r="NM431" s="29"/>
      <c r="NN431" s="31"/>
      <c r="NO431" s="29"/>
      <c r="NP431" s="128"/>
      <c r="NQ431" s="128"/>
      <c r="NR431" s="128"/>
      <c r="NS431" s="128"/>
      <c r="NT431" s="128"/>
      <c r="NU431" s="51"/>
    </row>
    <row r="432" spans="1:385" x14ac:dyDescent="0.25">
      <c r="A432" s="174"/>
      <c r="B432" s="135"/>
      <c r="C432" s="135"/>
      <c r="D432" s="135"/>
      <c r="E432" s="135"/>
      <c r="F432" s="135"/>
      <c r="G432" s="208"/>
      <c r="H432" s="135"/>
      <c r="I432" s="31"/>
      <c r="K432" s="162"/>
      <c r="L432" s="29"/>
      <c r="M432" s="31"/>
      <c r="N432" s="29"/>
      <c r="O432" s="128"/>
      <c r="P432" s="128"/>
      <c r="Q432" s="128"/>
      <c r="R432" s="128"/>
      <c r="S432" s="128"/>
      <c r="T432" s="51"/>
      <c r="U432" s="29"/>
      <c r="V432" s="161"/>
      <c r="W432" s="31"/>
      <c r="Y432" s="162"/>
      <c r="Z432" s="29"/>
      <c r="AA432" s="31"/>
      <c r="AB432" s="29"/>
      <c r="AC432" s="128"/>
      <c r="AD432" s="128"/>
      <c r="AE432" s="128"/>
      <c r="AF432" s="128"/>
      <c r="AG432" s="128"/>
      <c r="AH432" s="51"/>
      <c r="AI432" s="29"/>
      <c r="AJ432" s="161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1"/>
      <c r="AW432" s="29"/>
      <c r="AX432" s="161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51"/>
      <c r="BK432" s="29"/>
      <c r="BL432" s="161"/>
      <c r="BM432" s="31"/>
      <c r="BN432" s="29"/>
      <c r="BO432" s="29"/>
      <c r="BP432" s="29"/>
      <c r="BQ432" s="29"/>
      <c r="BR432" s="29"/>
      <c r="BS432" s="29"/>
      <c r="BT432" s="164"/>
      <c r="BV432" s="29"/>
      <c r="BW432" s="162"/>
      <c r="BX432" s="51"/>
      <c r="BY432" s="57"/>
      <c r="BZ432" s="51"/>
      <c r="CA432" s="51"/>
      <c r="CB432" s="51"/>
      <c r="CC432" s="51"/>
      <c r="CD432" s="51"/>
      <c r="CE432" s="51"/>
      <c r="CF432" s="51"/>
      <c r="CG432" s="51"/>
      <c r="CH432" s="165"/>
      <c r="CI432" s="51"/>
      <c r="CJ432" s="51"/>
      <c r="CK432" s="51"/>
      <c r="CL432" s="51"/>
      <c r="CM432" s="29"/>
      <c r="CN432" s="161"/>
      <c r="CO432" s="31"/>
      <c r="CP432" s="29"/>
      <c r="CQ432" s="29"/>
      <c r="CR432" s="29"/>
      <c r="CS432" s="29"/>
      <c r="CT432" s="29"/>
      <c r="CU432" s="29"/>
      <c r="CV432" s="164"/>
      <c r="CX432" s="29"/>
      <c r="CY432" s="162"/>
      <c r="CZ432" s="51"/>
      <c r="DA432" s="29"/>
      <c r="DB432" s="161"/>
      <c r="DC432" s="31"/>
      <c r="DE432" s="162"/>
      <c r="DF432" s="29"/>
      <c r="DG432" s="31"/>
      <c r="DH432" s="29"/>
      <c r="DI432" s="128"/>
      <c r="DJ432" s="128"/>
      <c r="DK432" s="128"/>
      <c r="DL432" s="128"/>
      <c r="DM432" s="128"/>
      <c r="DN432" s="51"/>
      <c r="DO432" s="29"/>
      <c r="DP432" s="161"/>
      <c r="DQ432" s="29"/>
      <c r="DR432" s="29"/>
      <c r="DS432" s="29"/>
      <c r="DT432" s="29"/>
      <c r="DU432" s="29"/>
      <c r="DV432" s="29"/>
      <c r="DW432" s="29"/>
      <c r="DX432" s="29"/>
      <c r="DY432" s="29"/>
      <c r="DZ432" s="29"/>
      <c r="EA432" s="29"/>
      <c r="EB432" s="51"/>
      <c r="GU432" s="51"/>
      <c r="HX432" s="360"/>
      <c r="HY432" s="161"/>
      <c r="HZ432" s="31"/>
      <c r="IA432" s="29"/>
      <c r="IB432" s="29"/>
      <c r="IC432" s="29"/>
      <c r="ID432" s="29"/>
      <c r="IE432" s="29"/>
      <c r="IF432" s="29"/>
      <c r="IG432" s="167"/>
      <c r="II432" s="29"/>
      <c r="IJ432" s="162"/>
      <c r="IK432" s="51"/>
      <c r="IL432" s="29"/>
      <c r="IM432" s="161"/>
      <c r="IN432" s="31"/>
      <c r="IO432" s="29"/>
      <c r="IP432" s="29"/>
      <c r="IQ432" s="29"/>
      <c r="IR432" s="29"/>
      <c r="IS432" s="29"/>
      <c r="IT432" s="29"/>
      <c r="IU432" s="176"/>
      <c r="IW432" s="29"/>
      <c r="IX432" s="162"/>
      <c r="IY432" s="51"/>
      <c r="IZ432" s="51"/>
      <c r="JA432" s="161"/>
      <c r="JB432" s="31"/>
      <c r="JC432" s="29"/>
      <c r="JD432" s="29"/>
      <c r="JE432" s="29"/>
      <c r="JF432" s="29"/>
      <c r="JG432" s="29"/>
      <c r="JH432" s="29"/>
      <c r="JI432" s="167"/>
      <c r="JK432" s="29"/>
      <c r="JL432" s="162"/>
      <c r="JM432" s="51"/>
      <c r="JN432" s="29"/>
      <c r="JO432" s="161"/>
      <c r="JP432" s="31"/>
      <c r="JQ432" s="29"/>
      <c r="JR432" s="29"/>
      <c r="JS432" s="29"/>
      <c r="JT432" s="29"/>
      <c r="JU432" s="29"/>
      <c r="JV432" s="29"/>
      <c r="JW432" s="176"/>
      <c r="JY432" s="29"/>
      <c r="JZ432" s="162"/>
      <c r="KA432" s="51"/>
      <c r="KB432" s="51"/>
      <c r="KC432" s="51"/>
      <c r="KD432" s="51"/>
      <c r="KE432" s="51"/>
      <c r="KF432" s="51"/>
      <c r="KG432" s="51"/>
      <c r="KH432" s="51"/>
      <c r="KI432" s="51"/>
      <c r="KJ432" s="51"/>
      <c r="KK432" s="51"/>
      <c r="KL432" s="51"/>
      <c r="KM432" s="51"/>
      <c r="KN432" s="51"/>
      <c r="KO432" s="51"/>
      <c r="KP432" s="29"/>
      <c r="KQ432" s="161"/>
      <c r="KR432" s="31"/>
      <c r="KS432" s="29"/>
      <c r="KT432" s="29"/>
      <c r="KU432" s="29"/>
      <c r="KV432" s="29"/>
      <c r="KW432" s="29"/>
      <c r="KX432" s="29"/>
      <c r="KY432" s="175"/>
      <c r="LA432" s="29"/>
      <c r="LB432" s="162"/>
      <c r="LC432" s="51"/>
      <c r="LD432" s="29"/>
      <c r="LE432" s="161"/>
      <c r="LF432" s="29"/>
      <c r="LG432" s="29"/>
      <c r="LH432" s="29"/>
      <c r="LI432" s="29"/>
      <c r="LJ432" s="29"/>
      <c r="LK432" s="29"/>
      <c r="LL432" s="29"/>
      <c r="LM432" s="168"/>
      <c r="LN432" s="29"/>
      <c r="LO432" s="29"/>
      <c r="LP432" s="29"/>
      <c r="LQ432" s="51"/>
      <c r="LR432" s="29"/>
      <c r="LS432" s="161"/>
      <c r="LT432" s="31"/>
      <c r="LV432" s="162"/>
      <c r="LW432" s="29"/>
      <c r="LX432" s="31"/>
      <c r="LY432" s="29"/>
      <c r="LZ432" s="128"/>
      <c r="MA432" s="128"/>
      <c r="MB432" s="128"/>
      <c r="MC432" s="128"/>
      <c r="MD432" s="128"/>
      <c r="ME432" s="51"/>
      <c r="MF432" s="29"/>
      <c r="MG432" s="161"/>
      <c r="MH432" s="31"/>
      <c r="MJ432" s="162"/>
      <c r="MK432" s="29"/>
      <c r="ML432" s="31"/>
      <c r="MM432" s="29"/>
      <c r="MN432" s="128"/>
      <c r="MO432" s="128"/>
      <c r="MP432" s="128"/>
      <c r="MQ432" s="128"/>
      <c r="MR432" s="128"/>
      <c r="MS432" s="51"/>
      <c r="MT432" s="29"/>
      <c r="MU432" s="161"/>
      <c r="MV432" s="31"/>
      <c r="MX432" s="162"/>
      <c r="MY432" s="29"/>
      <c r="MZ432" s="31"/>
      <c r="NA432" s="29"/>
      <c r="NB432" s="128"/>
      <c r="NC432" s="128"/>
      <c r="ND432" s="128"/>
      <c r="NE432" s="128"/>
      <c r="NF432" s="128"/>
      <c r="NG432" s="51"/>
      <c r="NH432" s="29"/>
      <c r="NI432" s="161"/>
      <c r="NJ432" s="31"/>
      <c r="NL432" s="162"/>
      <c r="NM432" s="29"/>
      <c r="NN432" s="31"/>
      <c r="NO432" s="29"/>
      <c r="NP432" s="128"/>
      <c r="NQ432" s="128"/>
      <c r="NR432" s="128"/>
      <c r="NS432" s="128"/>
      <c r="NT432" s="128"/>
      <c r="NU432" s="51"/>
    </row>
    <row r="433" spans="1:385" s="17" customFormat="1" ht="21" customHeight="1" x14ac:dyDescent="0.25">
      <c r="A433" s="1"/>
      <c r="B433" s="2"/>
      <c r="C433" s="2"/>
      <c r="D433" s="2"/>
      <c r="E433" s="2"/>
      <c r="F433" s="2"/>
      <c r="G433" s="209"/>
      <c r="H433" s="2"/>
      <c r="I433" s="333" t="s">
        <v>1159</v>
      </c>
      <c r="J433" s="333"/>
      <c r="K433" s="333"/>
      <c r="L433" s="333"/>
      <c r="M433" s="3" t="s">
        <v>1</v>
      </c>
      <c r="N433" s="3"/>
      <c r="O433" s="3"/>
      <c r="P433" s="3"/>
      <c r="Q433" s="3"/>
      <c r="R433" s="3"/>
      <c r="S433" s="3"/>
      <c r="T433" s="3"/>
      <c r="U433" s="4"/>
      <c r="V433" s="5"/>
      <c r="W433" s="334" t="s">
        <v>1160</v>
      </c>
      <c r="X433" s="334"/>
      <c r="Y433" s="334"/>
      <c r="Z433" s="334"/>
      <c r="AA433" s="4" t="s">
        <v>72</v>
      </c>
      <c r="AB433" s="4"/>
      <c r="AC433" s="4"/>
      <c r="AD433" s="4"/>
      <c r="AE433" s="4"/>
      <c r="AF433" s="4"/>
      <c r="AG433" s="4"/>
      <c r="AH433" s="4"/>
      <c r="AI433" s="3"/>
      <c r="AJ433" s="335" t="s">
        <v>1161</v>
      </c>
      <c r="AK433" s="335"/>
      <c r="AL433" s="335"/>
      <c r="AM433" s="3" t="s">
        <v>1</v>
      </c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36" t="s">
        <v>1162</v>
      </c>
      <c r="AY433" s="336"/>
      <c r="AZ433" s="336"/>
      <c r="BA433" s="3" t="s">
        <v>1</v>
      </c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36" t="s">
        <v>739</v>
      </c>
      <c r="BM433" s="336"/>
      <c r="BN433" s="336"/>
      <c r="BO433" s="3" t="s">
        <v>1</v>
      </c>
      <c r="BP433" s="3"/>
      <c r="BQ433" s="3"/>
      <c r="BR433" s="3"/>
      <c r="BS433" s="3"/>
      <c r="BT433" s="3"/>
      <c r="BU433" s="3"/>
      <c r="BV433" s="3"/>
      <c r="BW433" s="3"/>
      <c r="BX433" s="3"/>
      <c r="BY433" s="6"/>
      <c r="BZ433" s="337" t="s">
        <v>1165</v>
      </c>
      <c r="CA433" s="337"/>
      <c r="CB433" s="337"/>
      <c r="CC433" s="7" t="s">
        <v>73</v>
      </c>
      <c r="CD433" s="7"/>
      <c r="CE433" s="6"/>
      <c r="CF433" s="6"/>
      <c r="CG433" s="6"/>
      <c r="CH433" s="6"/>
      <c r="CI433" s="6"/>
      <c r="CJ433" s="6"/>
      <c r="CK433" s="6"/>
      <c r="CL433" s="6"/>
      <c r="CM433" s="6"/>
      <c r="CN433" s="337" t="s">
        <v>1166</v>
      </c>
      <c r="CO433" s="337"/>
      <c r="CP433" s="337"/>
      <c r="CQ433" s="6" t="s">
        <v>4</v>
      </c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8"/>
      <c r="DC433" s="338" t="s">
        <v>1167</v>
      </c>
      <c r="DD433" s="338"/>
      <c r="DE433" s="338"/>
      <c r="DF433" s="338"/>
      <c r="DG433" s="6" t="s">
        <v>4</v>
      </c>
      <c r="DH433" s="6"/>
      <c r="DI433" s="6"/>
      <c r="DJ433" s="6"/>
      <c r="DK433" s="6"/>
      <c r="DL433" s="6"/>
      <c r="DM433" s="6"/>
      <c r="DN433" s="6"/>
      <c r="DO433" s="6"/>
      <c r="DP433" s="337" t="s">
        <v>1168</v>
      </c>
      <c r="DQ433" s="337"/>
      <c r="DR433" s="337"/>
      <c r="DS433" s="6" t="s">
        <v>73</v>
      </c>
      <c r="DT433" s="6"/>
      <c r="DU433" s="6"/>
      <c r="DV433" s="6"/>
      <c r="DW433" s="6"/>
      <c r="DX433" s="6"/>
      <c r="DY433" s="6"/>
      <c r="DZ433" s="6"/>
      <c r="EA433" s="6"/>
      <c r="EB433" s="6"/>
      <c r="EC433" s="203"/>
      <c r="ED433" s="16"/>
      <c r="EE433" s="332" t="s">
        <v>1169</v>
      </c>
      <c r="EF433" s="332"/>
      <c r="EG433" s="332"/>
      <c r="EH433" s="332"/>
      <c r="EI433" s="14" t="s">
        <v>4</v>
      </c>
      <c r="EJ433" s="14"/>
      <c r="EK433" s="14"/>
      <c r="EL433" s="14"/>
      <c r="EM433" s="14"/>
      <c r="EN433" s="14"/>
      <c r="EO433" s="14"/>
      <c r="EP433" s="14"/>
      <c r="EQ433" s="203"/>
      <c r="ER433" s="16"/>
      <c r="ES433" s="332" t="s">
        <v>1170</v>
      </c>
      <c r="ET433" s="332"/>
      <c r="EU433" s="332"/>
      <c r="EV433" s="332"/>
      <c r="EW433" s="14" t="s">
        <v>4</v>
      </c>
      <c r="EX433" s="14"/>
      <c r="EY433" s="14"/>
      <c r="EZ433" s="14"/>
      <c r="FA433" s="14"/>
      <c r="FB433" s="14"/>
      <c r="FC433" s="14"/>
      <c r="FD433" s="14"/>
      <c r="FE433" s="11"/>
      <c r="FF433" s="12"/>
      <c r="FG433" s="340" t="s">
        <v>1171</v>
      </c>
      <c r="FH433" s="340"/>
      <c r="FI433" s="340"/>
      <c r="FJ433" s="340"/>
      <c r="FK433" s="13" t="s">
        <v>4</v>
      </c>
      <c r="FL433" s="13"/>
      <c r="FM433" s="13"/>
      <c r="FN433" s="13"/>
      <c r="FO433" s="13"/>
      <c r="FP433" s="13"/>
      <c r="FQ433" s="13"/>
      <c r="FR433" s="13"/>
      <c r="FS433" s="13"/>
      <c r="FT433" s="12"/>
      <c r="FU433" s="340" t="s">
        <v>1172</v>
      </c>
      <c r="FV433" s="340"/>
      <c r="FW433" s="340"/>
      <c r="FX433" s="340"/>
      <c r="FY433" s="13" t="s">
        <v>4</v>
      </c>
      <c r="FZ433" s="13"/>
      <c r="GA433" s="13"/>
      <c r="GB433" s="13"/>
      <c r="GC433" s="13"/>
      <c r="GD433" s="13"/>
      <c r="GE433" s="13"/>
      <c r="GF433" s="13"/>
      <c r="GG433" s="11"/>
      <c r="GH433" s="12"/>
      <c r="GI433" s="340" t="s">
        <v>1173</v>
      </c>
      <c r="GJ433" s="340"/>
      <c r="GK433" s="340"/>
      <c r="GL433" s="340"/>
      <c r="GM433" s="13" t="s">
        <v>4</v>
      </c>
      <c r="GN433" s="13"/>
      <c r="GO433" s="13"/>
      <c r="GP433" s="13"/>
      <c r="GQ433" s="13"/>
      <c r="GR433" s="13"/>
      <c r="GS433" s="13"/>
      <c r="GT433" s="13"/>
      <c r="GU433" s="13"/>
      <c r="GV433" s="330" t="s">
        <v>1174</v>
      </c>
      <c r="GW433" s="330"/>
      <c r="GX433" s="330"/>
      <c r="GY433" s="330"/>
      <c r="GZ433" s="13" t="s">
        <v>4</v>
      </c>
      <c r="HA433" s="13"/>
      <c r="HB433" s="13"/>
      <c r="HC433" s="13"/>
      <c r="HD433" s="13"/>
      <c r="HE433" s="13"/>
      <c r="HF433" s="13"/>
      <c r="HG433" s="13"/>
      <c r="HH433" s="13"/>
      <c r="HI433" s="13"/>
      <c r="HJ433" s="11"/>
      <c r="HK433" s="330" t="s">
        <v>1175</v>
      </c>
      <c r="HL433" s="330"/>
      <c r="HM433" s="330"/>
      <c r="HN433" s="13" t="s">
        <v>4</v>
      </c>
      <c r="HO433" s="13"/>
      <c r="HP433" s="13"/>
      <c r="HQ433" s="13"/>
      <c r="HR433" s="13"/>
      <c r="HS433" s="13"/>
      <c r="HT433" s="13"/>
      <c r="HU433" s="13"/>
      <c r="HV433" s="13"/>
      <c r="HW433" s="13"/>
      <c r="HX433" s="355"/>
      <c r="HY433" s="331" t="s">
        <v>1176</v>
      </c>
      <c r="HZ433" s="331"/>
      <c r="IA433" s="331"/>
      <c r="IB433" s="14" t="s">
        <v>4</v>
      </c>
      <c r="IC433" s="14"/>
      <c r="ID433" s="14"/>
      <c r="IE433" s="14"/>
      <c r="IF433" s="14"/>
      <c r="IG433" s="14"/>
      <c r="IH433" s="14"/>
      <c r="II433" s="14"/>
      <c r="IJ433" s="14"/>
      <c r="IK433" s="14"/>
      <c r="IL433" s="14"/>
      <c r="IM433" s="331" t="s">
        <v>1177</v>
      </c>
      <c r="IN433" s="331"/>
      <c r="IO433" s="331"/>
      <c r="IP433" s="14" t="s">
        <v>4</v>
      </c>
      <c r="IQ433" s="14"/>
      <c r="IR433" s="14"/>
      <c r="IS433" s="14"/>
      <c r="IT433" s="14"/>
      <c r="IU433" s="14"/>
      <c r="IV433" s="14"/>
      <c r="IW433" s="14"/>
      <c r="IX433" s="14"/>
      <c r="IY433" s="14"/>
      <c r="IZ433" s="14"/>
      <c r="JA433" s="331" t="s">
        <v>1178</v>
      </c>
      <c r="JB433" s="331"/>
      <c r="JC433" s="331"/>
      <c r="JD433" s="14" t="s">
        <v>4</v>
      </c>
      <c r="JE433" s="14"/>
      <c r="JF433" s="14"/>
      <c r="JG433" s="14"/>
      <c r="JH433" s="14"/>
      <c r="JI433" s="14"/>
      <c r="JJ433" s="14"/>
      <c r="JK433" s="14"/>
      <c r="JL433" s="14"/>
      <c r="JM433" s="14"/>
      <c r="JN433" s="14"/>
      <c r="JO433" s="331" t="s">
        <v>1179</v>
      </c>
      <c r="JP433" s="331"/>
      <c r="JQ433" s="331"/>
      <c r="JR433" s="14" t="s">
        <v>4</v>
      </c>
      <c r="JS433" s="14"/>
      <c r="JT433" s="14"/>
      <c r="JU433" s="14"/>
      <c r="JV433" s="14"/>
      <c r="JW433" s="14"/>
      <c r="JX433" s="14"/>
      <c r="JY433" s="14"/>
      <c r="JZ433" s="14"/>
      <c r="KA433" s="14"/>
      <c r="KB433" s="3"/>
      <c r="KC433" s="336" t="s">
        <v>1163</v>
      </c>
      <c r="KD433" s="336"/>
      <c r="KE433" s="336"/>
      <c r="KF433" s="3" t="s">
        <v>1</v>
      </c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36" t="s">
        <v>738</v>
      </c>
      <c r="KR433" s="336"/>
      <c r="KS433" s="336"/>
      <c r="KT433" s="3" t="s">
        <v>1</v>
      </c>
      <c r="KU433" s="3"/>
      <c r="KV433" s="3"/>
      <c r="KW433" s="3"/>
      <c r="KX433" s="3"/>
      <c r="KY433" s="3"/>
      <c r="KZ433" s="3"/>
      <c r="LA433" s="3"/>
      <c r="LB433" s="3"/>
      <c r="LC433" s="3"/>
      <c r="LD433" s="14"/>
      <c r="LE433" s="331" t="s">
        <v>6</v>
      </c>
      <c r="LF433" s="331"/>
      <c r="LG433" s="331"/>
      <c r="LH433" s="14" t="s">
        <v>4</v>
      </c>
      <c r="LI433" s="14"/>
      <c r="LJ433" s="14"/>
      <c r="LK433" s="14"/>
      <c r="LL433" s="14"/>
      <c r="LM433" s="15"/>
      <c r="LN433" s="14"/>
      <c r="LO433" s="14"/>
      <c r="LP433" s="14"/>
      <c r="LQ433" s="14"/>
      <c r="LR433" s="14"/>
      <c r="LS433" s="16"/>
      <c r="LT433" s="332" t="s">
        <v>1180</v>
      </c>
      <c r="LU433" s="332"/>
      <c r="LV433" s="332"/>
      <c r="LW433" s="332"/>
      <c r="LX433" s="14" t="s">
        <v>4</v>
      </c>
      <c r="LY433" s="14"/>
      <c r="LZ433" s="14"/>
      <c r="MA433" s="14"/>
      <c r="MB433" s="14"/>
      <c r="MC433" s="14"/>
      <c r="MD433" s="14"/>
      <c r="ME433" s="14"/>
      <c r="MF433" s="14"/>
      <c r="MG433" s="16"/>
      <c r="MH433" s="332" t="s">
        <v>1181</v>
      </c>
      <c r="MI433" s="332"/>
      <c r="MJ433" s="332"/>
      <c r="MK433" s="332"/>
      <c r="ML433" s="14" t="s">
        <v>4</v>
      </c>
      <c r="MM433" s="14"/>
      <c r="MN433" s="14"/>
      <c r="MO433" s="14"/>
      <c r="MP433" s="14"/>
      <c r="MQ433" s="14"/>
      <c r="MR433" s="14"/>
      <c r="MS433" s="14"/>
      <c r="MT433" s="14"/>
      <c r="MU433" s="16"/>
      <c r="MV433" s="332" t="s">
        <v>1182</v>
      </c>
      <c r="MW433" s="332"/>
      <c r="MX433" s="332"/>
      <c r="MY433" s="332"/>
      <c r="MZ433" s="14" t="s">
        <v>4</v>
      </c>
      <c r="NA433" s="14"/>
      <c r="NB433" s="14"/>
      <c r="NC433" s="14"/>
      <c r="ND433" s="14"/>
      <c r="NE433" s="14"/>
      <c r="NF433" s="14"/>
      <c r="NG433" s="14"/>
      <c r="NH433" s="14"/>
      <c r="NI433" s="16"/>
      <c r="NJ433" s="332" t="s">
        <v>1183</v>
      </c>
      <c r="NK433" s="332"/>
      <c r="NL433" s="332"/>
      <c r="NM433" s="332"/>
      <c r="NN433" s="14" t="s">
        <v>4</v>
      </c>
      <c r="NO433" s="14"/>
      <c r="NP433" s="14"/>
      <c r="NQ433" s="14"/>
      <c r="NR433" s="14"/>
      <c r="NS433" s="14"/>
      <c r="NT433" s="14"/>
      <c r="NU433" s="14"/>
    </row>
    <row r="434" spans="1:385" x14ac:dyDescent="0.25">
      <c r="A434" s="18" t="s">
        <v>7</v>
      </c>
      <c r="B434" s="19" t="s">
        <v>1184</v>
      </c>
      <c r="C434" s="20" t="s">
        <v>1185</v>
      </c>
      <c r="D434" s="20" t="s">
        <v>1186</v>
      </c>
      <c r="E434" s="21" t="s">
        <v>1187</v>
      </c>
      <c r="F434" s="22" t="s">
        <v>1188</v>
      </c>
      <c r="G434" s="23" t="s">
        <v>718</v>
      </c>
      <c r="H434" s="24"/>
      <c r="I434" s="25" t="s">
        <v>8</v>
      </c>
      <c r="J434" s="25" t="s">
        <v>9</v>
      </c>
      <c r="K434" s="26" t="s">
        <v>10</v>
      </c>
      <c r="L434" s="25" t="s">
        <v>9</v>
      </c>
      <c r="M434" s="25" t="s">
        <v>11</v>
      </c>
      <c r="N434" s="25" t="s">
        <v>12</v>
      </c>
      <c r="O434" s="25" t="s">
        <v>13</v>
      </c>
      <c r="P434" s="25"/>
      <c r="Q434" s="25" t="s">
        <v>14</v>
      </c>
      <c r="R434" s="25" t="s">
        <v>15</v>
      </c>
      <c r="S434" s="25" t="s">
        <v>16</v>
      </c>
      <c r="T434" s="25" t="s">
        <v>17</v>
      </c>
      <c r="U434" s="27"/>
      <c r="V434" s="28" t="s">
        <v>7</v>
      </c>
      <c r="W434" s="25" t="s">
        <v>8</v>
      </c>
      <c r="X434" s="25" t="s">
        <v>9</v>
      </c>
      <c r="Y434" s="26" t="s">
        <v>10</v>
      </c>
      <c r="Z434" s="25" t="s">
        <v>9</v>
      </c>
      <c r="AA434" s="25" t="s">
        <v>11</v>
      </c>
      <c r="AB434" s="25" t="s">
        <v>12</v>
      </c>
      <c r="AC434" s="25" t="s">
        <v>13</v>
      </c>
      <c r="AD434" s="25"/>
      <c r="AE434" s="25" t="s">
        <v>14</v>
      </c>
      <c r="AF434" s="25" t="s">
        <v>15</v>
      </c>
      <c r="AG434" s="25" t="s">
        <v>16</v>
      </c>
      <c r="AH434" s="25" t="s">
        <v>17</v>
      </c>
      <c r="AI434" s="29"/>
      <c r="AJ434" s="30" t="s">
        <v>7</v>
      </c>
      <c r="AK434" s="25" t="s">
        <v>8</v>
      </c>
      <c r="AL434" s="25" t="s">
        <v>9</v>
      </c>
      <c r="AM434" s="26" t="s">
        <v>10</v>
      </c>
      <c r="AN434" s="25" t="s">
        <v>9</v>
      </c>
      <c r="AO434" s="25" t="s">
        <v>11</v>
      </c>
      <c r="AP434" s="25" t="s">
        <v>12</v>
      </c>
      <c r="AQ434" s="25" t="s">
        <v>13</v>
      </c>
      <c r="AR434" s="25"/>
      <c r="AS434" s="25" t="s">
        <v>14</v>
      </c>
      <c r="AT434" s="25" t="s">
        <v>15</v>
      </c>
      <c r="AU434" s="25" t="s">
        <v>16</v>
      </c>
      <c r="AV434" s="25" t="s">
        <v>17</v>
      </c>
      <c r="AW434" s="29"/>
      <c r="AX434" s="30" t="s">
        <v>7</v>
      </c>
      <c r="AY434" s="25" t="s">
        <v>8</v>
      </c>
      <c r="AZ434" s="25" t="s">
        <v>9</v>
      </c>
      <c r="BA434" s="26" t="s">
        <v>10</v>
      </c>
      <c r="BB434" s="25" t="s">
        <v>9</v>
      </c>
      <c r="BC434" s="25" t="s">
        <v>11</v>
      </c>
      <c r="BD434" s="25" t="s">
        <v>12</v>
      </c>
      <c r="BE434" s="25" t="s">
        <v>13</v>
      </c>
      <c r="BF434" s="25"/>
      <c r="BG434" s="25" t="s">
        <v>14</v>
      </c>
      <c r="BH434" s="25" t="s">
        <v>15</v>
      </c>
      <c r="BI434" s="25" t="s">
        <v>16</v>
      </c>
      <c r="BJ434" s="25" t="s">
        <v>17</v>
      </c>
      <c r="BK434" s="29"/>
      <c r="BL434" s="30" t="s">
        <v>7</v>
      </c>
      <c r="BM434" s="25" t="s">
        <v>8</v>
      </c>
      <c r="BN434" s="25" t="s">
        <v>9</v>
      </c>
      <c r="BO434" s="26" t="s">
        <v>10</v>
      </c>
      <c r="BP434" s="25" t="s">
        <v>9</v>
      </c>
      <c r="BQ434" s="25" t="s">
        <v>11</v>
      </c>
      <c r="BR434" s="25" t="s">
        <v>12</v>
      </c>
      <c r="BS434" s="25" t="s">
        <v>13</v>
      </c>
      <c r="BT434" s="33" t="s">
        <v>18</v>
      </c>
      <c r="BU434" s="25" t="s">
        <v>14</v>
      </c>
      <c r="BV434" s="25" t="s">
        <v>12</v>
      </c>
      <c r="BW434" s="25" t="s">
        <v>19</v>
      </c>
      <c r="BX434" s="25" t="s">
        <v>17</v>
      </c>
      <c r="BY434" s="34"/>
      <c r="BZ434" s="30" t="s">
        <v>7</v>
      </c>
      <c r="CA434" s="25" t="s">
        <v>8</v>
      </c>
      <c r="CB434" s="25" t="s">
        <v>9</v>
      </c>
      <c r="CC434" s="26" t="s">
        <v>10</v>
      </c>
      <c r="CD434" s="25" t="s">
        <v>9</v>
      </c>
      <c r="CE434" s="25" t="s">
        <v>11</v>
      </c>
      <c r="CF434" s="25" t="s">
        <v>12</v>
      </c>
      <c r="CG434" s="25" t="s">
        <v>13</v>
      </c>
      <c r="CH434" s="33" t="s">
        <v>18</v>
      </c>
      <c r="CI434" s="25" t="s">
        <v>14</v>
      </c>
      <c r="CJ434" s="25" t="s">
        <v>12</v>
      </c>
      <c r="CK434" s="25" t="s">
        <v>19</v>
      </c>
      <c r="CL434" s="25" t="s">
        <v>17</v>
      </c>
      <c r="CM434" s="27"/>
      <c r="CN434" s="30" t="s">
        <v>7</v>
      </c>
      <c r="CO434" s="25" t="s">
        <v>8</v>
      </c>
      <c r="CP434" s="25" t="s">
        <v>9</v>
      </c>
      <c r="CQ434" s="26" t="s">
        <v>10</v>
      </c>
      <c r="CR434" s="25" t="s">
        <v>9</v>
      </c>
      <c r="CS434" s="25" t="s">
        <v>11</v>
      </c>
      <c r="CT434" s="25" t="s">
        <v>12</v>
      </c>
      <c r="CU434" s="25" t="s">
        <v>13</v>
      </c>
      <c r="CV434" s="33" t="s">
        <v>18</v>
      </c>
      <c r="CW434" s="25" t="s">
        <v>14</v>
      </c>
      <c r="CX434" s="25" t="s">
        <v>12</v>
      </c>
      <c r="CY434" s="25" t="s">
        <v>19</v>
      </c>
      <c r="CZ434" s="25" t="s">
        <v>17</v>
      </c>
      <c r="DA434" s="29"/>
      <c r="DB434" s="28" t="s">
        <v>7</v>
      </c>
      <c r="DC434" s="25" t="s">
        <v>8</v>
      </c>
      <c r="DD434" s="25" t="s">
        <v>9</v>
      </c>
      <c r="DE434" s="26" t="s">
        <v>10</v>
      </c>
      <c r="DF434" s="25" t="s">
        <v>9</v>
      </c>
      <c r="DG434" s="25" t="s">
        <v>11</v>
      </c>
      <c r="DH434" s="25" t="s">
        <v>12</v>
      </c>
      <c r="DI434" s="25" t="s">
        <v>13</v>
      </c>
      <c r="DJ434" s="25"/>
      <c r="DK434" s="25" t="s">
        <v>14</v>
      </c>
      <c r="DL434" s="25" t="s">
        <v>15</v>
      </c>
      <c r="DM434" s="25" t="s">
        <v>16</v>
      </c>
      <c r="DN434" s="25" t="s">
        <v>17</v>
      </c>
      <c r="DO434" s="29"/>
      <c r="DP434" s="30" t="s">
        <v>7</v>
      </c>
      <c r="DQ434" s="25" t="s">
        <v>8</v>
      </c>
      <c r="DR434" s="25" t="s">
        <v>9</v>
      </c>
      <c r="DS434" s="26" t="s">
        <v>10</v>
      </c>
      <c r="DT434" s="25" t="s">
        <v>9</v>
      </c>
      <c r="DU434" s="25" t="s">
        <v>11</v>
      </c>
      <c r="DV434" s="25" t="s">
        <v>12</v>
      </c>
      <c r="DW434" s="25" t="s">
        <v>13</v>
      </c>
      <c r="DX434" s="25"/>
      <c r="DY434" s="25" t="s">
        <v>14</v>
      </c>
      <c r="DZ434" s="25" t="s">
        <v>15</v>
      </c>
      <c r="EA434" s="25" t="s">
        <v>16</v>
      </c>
      <c r="EB434" s="25" t="s">
        <v>17</v>
      </c>
      <c r="EC434" s="31"/>
      <c r="ED434" s="28" t="s">
        <v>7</v>
      </c>
      <c r="EE434" s="25" t="s">
        <v>8</v>
      </c>
      <c r="EF434" s="25" t="s">
        <v>9</v>
      </c>
      <c r="EG434" s="26" t="s">
        <v>10</v>
      </c>
      <c r="EH434" s="25" t="s">
        <v>9</v>
      </c>
      <c r="EI434" s="25" t="s">
        <v>11</v>
      </c>
      <c r="EJ434" s="25" t="s">
        <v>12</v>
      </c>
      <c r="EK434" s="25" t="s">
        <v>13</v>
      </c>
      <c r="EL434" s="25"/>
      <c r="EM434" s="25" t="s">
        <v>14</v>
      </c>
      <c r="EN434" s="25" t="s">
        <v>15</v>
      </c>
      <c r="EO434" s="25" t="s">
        <v>16</v>
      </c>
      <c r="EP434" s="25" t="s">
        <v>17</v>
      </c>
      <c r="EQ434" s="31"/>
      <c r="ER434" s="28" t="s">
        <v>7</v>
      </c>
      <c r="ES434" s="25" t="s">
        <v>8</v>
      </c>
      <c r="ET434" s="25" t="s">
        <v>9</v>
      </c>
      <c r="EU434" s="26" t="s">
        <v>10</v>
      </c>
      <c r="EV434" s="25" t="s">
        <v>9</v>
      </c>
      <c r="EW434" s="25" t="s">
        <v>11</v>
      </c>
      <c r="EX434" s="25" t="s">
        <v>12</v>
      </c>
      <c r="EY434" s="25" t="s">
        <v>13</v>
      </c>
      <c r="EZ434" s="25"/>
      <c r="FA434" s="25" t="s">
        <v>14</v>
      </c>
      <c r="FB434" s="25" t="s">
        <v>15</v>
      </c>
      <c r="FC434" s="25" t="s">
        <v>16</v>
      </c>
      <c r="FD434" s="25" t="s">
        <v>17</v>
      </c>
      <c r="FE434" s="35"/>
      <c r="FF434" s="28" t="s">
        <v>7</v>
      </c>
      <c r="FG434" s="25" t="s">
        <v>8</v>
      </c>
      <c r="FH434" s="25" t="s">
        <v>9</v>
      </c>
      <c r="FI434" s="26" t="s">
        <v>10</v>
      </c>
      <c r="FJ434" s="25" t="s">
        <v>9</v>
      </c>
      <c r="FK434" s="25" t="s">
        <v>11</v>
      </c>
      <c r="FL434" s="25" t="s">
        <v>12</v>
      </c>
      <c r="FM434" s="25" t="s">
        <v>13</v>
      </c>
      <c r="FN434" s="25"/>
      <c r="FO434" s="25" t="s">
        <v>14</v>
      </c>
      <c r="FP434" s="25" t="s">
        <v>15</v>
      </c>
      <c r="FQ434" s="25" t="s">
        <v>16</v>
      </c>
      <c r="FR434" s="25" t="s">
        <v>17</v>
      </c>
      <c r="FS434" s="27"/>
      <c r="FT434" s="28" t="s">
        <v>7</v>
      </c>
      <c r="FU434" s="25" t="s">
        <v>8</v>
      </c>
      <c r="FV434" s="25" t="s">
        <v>9</v>
      </c>
      <c r="FW434" s="26" t="s">
        <v>10</v>
      </c>
      <c r="FX434" s="25" t="s">
        <v>9</v>
      </c>
      <c r="FY434" s="25" t="s">
        <v>11</v>
      </c>
      <c r="FZ434" s="25" t="s">
        <v>12</v>
      </c>
      <c r="GA434" s="25" t="s">
        <v>13</v>
      </c>
      <c r="GB434" s="25"/>
      <c r="GC434" s="25" t="s">
        <v>14</v>
      </c>
      <c r="GD434" s="25" t="s">
        <v>15</v>
      </c>
      <c r="GE434" s="25" t="s">
        <v>16</v>
      </c>
      <c r="GF434" s="25" t="s">
        <v>17</v>
      </c>
      <c r="GG434" s="31"/>
      <c r="GH434" s="28" t="s">
        <v>7</v>
      </c>
      <c r="GI434" s="25" t="s">
        <v>8</v>
      </c>
      <c r="GJ434" s="25" t="s">
        <v>9</v>
      </c>
      <c r="GK434" s="26" t="s">
        <v>10</v>
      </c>
      <c r="GL434" s="25" t="s">
        <v>9</v>
      </c>
      <c r="GM434" s="25" t="s">
        <v>11</v>
      </c>
      <c r="GN434" s="25" t="s">
        <v>12</v>
      </c>
      <c r="GO434" s="25" t="s">
        <v>13</v>
      </c>
      <c r="GP434" s="25"/>
      <c r="GQ434" s="25" t="s">
        <v>14</v>
      </c>
      <c r="GR434" s="25" t="s">
        <v>15</v>
      </c>
      <c r="GS434" s="25" t="s">
        <v>16</v>
      </c>
      <c r="GT434" s="25" t="s">
        <v>17</v>
      </c>
      <c r="GU434" s="36"/>
      <c r="GV434" s="30" t="s">
        <v>7</v>
      </c>
      <c r="GW434" s="30"/>
      <c r="GX434" s="25" t="s">
        <v>8</v>
      </c>
      <c r="GY434" s="25" t="s">
        <v>9</v>
      </c>
      <c r="GZ434" s="26" t="s">
        <v>10</v>
      </c>
      <c r="HA434" s="25" t="s">
        <v>9</v>
      </c>
      <c r="HB434" s="25" t="s">
        <v>11</v>
      </c>
      <c r="HC434" s="25" t="s">
        <v>12</v>
      </c>
      <c r="HD434" s="25" t="s">
        <v>13</v>
      </c>
      <c r="HE434" s="25" t="s">
        <v>18</v>
      </c>
      <c r="HF434" s="25" t="s">
        <v>14</v>
      </c>
      <c r="HG434" s="25" t="s">
        <v>12</v>
      </c>
      <c r="HH434" s="25" t="s">
        <v>19</v>
      </c>
      <c r="HI434" s="25" t="s">
        <v>17</v>
      </c>
      <c r="HJ434" s="31"/>
      <c r="HK434" s="30" t="s">
        <v>7</v>
      </c>
      <c r="HL434" s="25" t="s">
        <v>8</v>
      </c>
      <c r="HM434" s="25" t="s">
        <v>9</v>
      </c>
      <c r="HN434" s="26" t="s">
        <v>10</v>
      </c>
      <c r="HO434" s="25" t="s">
        <v>9</v>
      </c>
      <c r="HP434" s="25" t="s">
        <v>11</v>
      </c>
      <c r="HQ434" s="25" t="s">
        <v>12</v>
      </c>
      <c r="HR434" s="25" t="s">
        <v>13</v>
      </c>
      <c r="HS434" s="25" t="s">
        <v>18</v>
      </c>
      <c r="HT434" s="25" t="s">
        <v>14</v>
      </c>
      <c r="HU434" s="25" t="s">
        <v>12</v>
      </c>
      <c r="HV434" s="25" t="s">
        <v>19</v>
      </c>
      <c r="HW434" s="25" t="s">
        <v>17</v>
      </c>
      <c r="HX434" s="360"/>
      <c r="HY434" s="30" t="s">
        <v>7</v>
      </c>
      <c r="HZ434" s="25" t="s">
        <v>8</v>
      </c>
      <c r="IA434" s="25" t="s">
        <v>9</v>
      </c>
      <c r="IB434" s="26" t="s">
        <v>10</v>
      </c>
      <c r="IC434" s="25" t="s">
        <v>9</v>
      </c>
      <c r="ID434" s="25" t="s">
        <v>11</v>
      </c>
      <c r="IE434" s="25" t="s">
        <v>12</v>
      </c>
      <c r="IF434" s="25" t="s">
        <v>13</v>
      </c>
      <c r="IG434" s="26" t="s">
        <v>18</v>
      </c>
      <c r="IH434" s="25" t="s">
        <v>14</v>
      </c>
      <c r="II434" s="25" t="s">
        <v>12</v>
      </c>
      <c r="IJ434" s="25" t="s">
        <v>19</v>
      </c>
      <c r="IK434" s="25" t="s">
        <v>17</v>
      </c>
      <c r="IL434" s="29"/>
      <c r="IM434" s="30" t="s">
        <v>7</v>
      </c>
      <c r="IN434" s="25" t="s">
        <v>8</v>
      </c>
      <c r="IO434" s="25" t="s">
        <v>9</v>
      </c>
      <c r="IP434" s="26" t="s">
        <v>10</v>
      </c>
      <c r="IQ434" s="25" t="s">
        <v>9</v>
      </c>
      <c r="IR434" s="25" t="s">
        <v>11</v>
      </c>
      <c r="IS434" s="25" t="s">
        <v>12</v>
      </c>
      <c r="IT434" s="25" t="s">
        <v>13</v>
      </c>
      <c r="IU434" s="25" t="s">
        <v>18</v>
      </c>
      <c r="IV434" s="25" t="s">
        <v>14</v>
      </c>
      <c r="IW434" s="25" t="s">
        <v>12</v>
      </c>
      <c r="IX434" s="25" t="s">
        <v>19</v>
      </c>
      <c r="IY434" s="25" t="s">
        <v>17</v>
      </c>
      <c r="IZ434" s="36"/>
      <c r="JA434" s="30" t="s">
        <v>7</v>
      </c>
      <c r="JB434" s="25" t="s">
        <v>8</v>
      </c>
      <c r="JC434" s="25" t="s">
        <v>9</v>
      </c>
      <c r="JD434" s="26" t="s">
        <v>10</v>
      </c>
      <c r="JE434" s="25" t="s">
        <v>9</v>
      </c>
      <c r="JF434" s="25" t="s">
        <v>11</v>
      </c>
      <c r="JG434" s="25" t="s">
        <v>12</v>
      </c>
      <c r="JH434" s="25" t="s">
        <v>13</v>
      </c>
      <c r="JI434" s="26" t="s">
        <v>18</v>
      </c>
      <c r="JJ434" s="25" t="s">
        <v>14</v>
      </c>
      <c r="JK434" s="25" t="s">
        <v>12</v>
      </c>
      <c r="JL434" s="25" t="s">
        <v>19</v>
      </c>
      <c r="JM434" s="25" t="s">
        <v>17</v>
      </c>
      <c r="JN434" s="29"/>
      <c r="JO434" s="30" t="s">
        <v>7</v>
      </c>
      <c r="JP434" s="25" t="s">
        <v>8</v>
      </c>
      <c r="JQ434" s="25" t="s">
        <v>9</v>
      </c>
      <c r="JR434" s="26" t="s">
        <v>10</v>
      </c>
      <c r="JS434" s="25" t="s">
        <v>9</v>
      </c>
      <c r="JT434" s="25" t="s">
        <v>11</v>
      </c>
      <c r="JU434" s="25" t="s">
        <v>12</v>
      </c>
      <c r="JV434" s="25" t="s">
        <v>13</v>
      </c>
      <c r="JW434" s="25" t="s">
        <v>18</v>
      </c>
      <c r="JX434" s="25" t="s">
        <v>14</v>
      </c>
      <c r="JY434" s="25" t="s">
        <v>12</v>
      </c>
      <c r="JZ434" s="25" t="s">
        <v>19</v>
      </c>
      <c r="KA434" s="25" t="s">
        <v>17</v>
      </c>
      <c r="KB434" s="31"/>
      <c r="KC434" s="30" t="s">
        <v>7</v>
      </c>
      <c r="KD434" s="25" t="s">
        <v>8</v>
      </c>
      <c r="KE434" s="25" t="s">
        <v>9</v>
      </c>
      <c r="KF434" s="26" t="s">
        <v>10</v>
      </c>
      <c r="KG434" s="25" t="s">
        <v>9</v>
      </c>
      <c r="KH434" s="25" t="s">
        <v>11</v>
      </c>
      <c r="KI434" s="25" t="s">
        <v>12</v>
      </c>
      <c r="KJ434" s="25" t="s">
        <v>13</v>
      </c>
      <c r="KK434" s="25" t="s">
        <v>18</v>
      </c>
      <c r="KL434" s="25" t="s">
        <v>14</v>
      </c>
      <c r="KM434" s="25" t="s">
        <v>12</v>
      </c>
      <c r="KN434" s="25" t="s">
        <v>19</v>
      </c>
      <c r="KO434" s="25" t="s">
        <v>17</v>
      </c>
      <c r="KP434" s="29"/>
      <c r="KQ434" s="30" t="s">
        <v>7</v>
      </c>
      <c r="KR434" s="25" t="s">
        <v>8</v>
      </c>
      <c r="KS434" s="25" t="s">
        <v>9</v>
      </c>
      <c r="KT434" s="26" t="s">
        <v>10</v>
      </c>
      <c r="KU434" s="25" t="s">
        <v>9</v>
      </c>
      <c r="KV434" s="25" t="s">
        <v>11</v>
      </c>
      <c r="KW434" s="25" t="s">
        <v>12</v>
      </c>
      <c r="KX434" s="25" t="s">
        <v>13</v>
      </c>
      <c r="KY434" s="32" t="s">
        <v>18</v>
      </c>
      <c r="KZ434" s="25" t="s">
        <v>14</v>
      </c>
      <c r="LA434" s="25" t="s">
        <v>12</v>
      </c>
      <c r="LB434" s="25" t="s">
        <v>19</v>
      </c>
      <c r="LC434" s="25" t="s">
        <v>17</v>
      </c>
      <c r="LD434" s="27"/>
      <c r="LE434" s="30" t="s">
        <v>7</v>
      </c>
      <c r="LF434" s="25" t="s">
        <v>8</v>
      </c>
      <c r="LG434" s="25" t="s">
        <v>9</v>
      </c>
      <c r="LH434" s="26" t="s">
        <v>10</v>
      </c>
      <c r="LI434" s="25" t="s">
        <v>9</v>
      </c>
      <c r="LJ434" s="25" t="s">
        <v>11</v>
      </c>
      <c r="LK434" s="25" t="s">
        <v>12</v>
      </c>
      <c r="LL434" s="25" t="s">
        <v>13</v>
      </c>
      <c r="LM434" s="26" t="s">
        <v>18</v>
      </c>
      <c r="LN434" s="25" t="s">
        <v>14</v>
      </c>
      <c r="LO434" s="25" t="s">
        <v>12</v>
      </c>
      <c r="LP434" s="25" t="s">
        <v>19</v>
      </c>
      <c r="LQ434" s="25" t="s">
        <v>17</v>
      </c>
      <c r="LR434" s="27"/>
      <c r="LS434" s="28" t="s">
        <v>7</v>
      </c>
      <c r="LT434" s="25" t="s">
        <v>8</v>
      </c>
      <c r="LU434" s="25" t="s">
        <v>9</v>
      </c>
      <c r="LV434" s="26" t="s">
        <v>10</v>
      </c>
      <c r="LW434" s="25" t="s">
        <v>9</v>
      </c>
      <c r="LX434" s="25" t="s">
        <v>11</v>
      </c>
      <c r="LY434" s="25" t="s">
        <v>12</v>
      </c>
      <c r="LZ434" s="25" t="s">
        <v>13</v>
      </c>
      <c r="MA434" s="25"/>
      <c r="MB434" s="25" t="s">
        <v>14</v>
      </c>
      <c r="MC434" s="25" t="s">
        <v>15</v>
      </c>
      <c r="MD434" s="25" t="s">
        <v>16</v>
      </c>
      <c r="ME434" s="25" t="s">
        <v>17</v>
      </c>
      <c r="MF434" s="29"/>
      <c r="MG434" s="28" t="s">
        <v>7</v>
      </c>
      <c r="MH434" s="25" t="s">
        <v>8</v>
      </c>
      <c r="MI434" s="25" t="s">
        <v>9</v>
      </c>
      <c r="MJ434" s="26" t="s">
        <v>10</v>
      </c>
      <c r="MK434" s="25" t="s">
        <v>9</v>
      </c>
      <c r="ML434" s="25" t="s">
        <v>11</v>
      </c>
      <c r="MM434" s="25" t="s">
        <v>12</v>
      </c>
      <c r="MN434" s="25" t="s">
        <v>13</v>
      </c>
      <c r="MO434" s="25"/>
      <c r="MP434" s="25" t="s">
        <v>14</v>
      </c>
      <c r="MQ434" s="25" t="s">
        <v>15</v>
      </c>
      <c r="MR434" s="25" t="s">
        <v>16</v>
      </c>
      <c r="MS434" s="37"/>
      <c r="MT434" s="27"/>
      <c r="MU434" s="28" t="s">
        <v>7</v>
      </c>
      <c r="MV434" s="25" t="s">
        <v>8</v>
      </c>
      <c r="MW434" s="25" t="s">
        <v>9</v>
      </c>
      <c r="MX434" s="26" t="s">
        <v>10</v>
      </c>
      <c r="MY434" s="25" t="s">
        <v>9</v>
      </c>
      <c r="MZ434" s="25" t="s">
        <v>11</v>
      </c>
      <c r="NA434" s="25" t="s">
        <v>12</v>
      </c>
      <c r="NB434" s="25" t="s">
        <v>13</v>
      </c>
      <c r="NC434" s="25"/>
      <c r="ND434" s="25" t="s">
        <v>14</v>
      </c>
      <c r="NE434" s="25" t="s">
        <v>15</v>
      </c>
      <c r="NF434" s="25" t="s">
        <v>16</v>
      </c>
      <c r="NG434" s="25" t="s">
        <v>17</v>
      </c>
      <c r="NH434" s="29"/>
      <c r="NI434" s="28" t="s">
        <v>7</v>
      </c>
      <c r="NJ434" s="25" t="s">
        <v>8</v>
      </c>
      <c r="NK434" s="25" t="s">
        <v>9</v>
      </c>
      <c r="NL434" s="26" t="s">
        <v>10</v>
      </c>
      <c r="NM434" s="25" t="s">
        <v>9</v>
      </c>
      <c r="NN434" s="25" t="s">
        <v>11</v>
      </c>
      <c r="NO434" s="25" t="s">
        <v>12</v>
      </c>
      <c r="NP434" s="25" t="s">
        <v>13</v>
      </c>
      <c r="NQ434" s="25"/>
      <c r="NR434" s="25" t="s">
        <v>14</v>
      </c>
      <c r="NS434" s="25" t="s">
        <v>15</v>
      </c>
      <c r="NT434" s="25" t="s">
        <v>16</v>
      </c>
      <c r="NU434" s="25" t="s">
        <v>17</v>
      </c>
    </row>
    <row r="435" spans="1:385" x14ac:dyDescent="0.25">
      <c r="A435" s="38">
        <v>45978</v>
      </c>
      <c r="B435" s="39">
        <v>3981</v>
      </c>
      <c r="C435" s="40">
        <v>1263</v>
      </c>
      <c r="D435" s="40">
        <v>557</v>
      </c>
      <c r="E435" s="41">
        <v>1477</v>
      </c>
      <c r="F435" s="41">
        <v>684</v>
      </c>
      <c r="G435" s="40"/>
      <c r="H435" s="42"/>
      <c r="I435" s="43">
        <v>3882</v>
      </c>
      <c r="J435" s="43">
        <v>46</v>
      </c>
      <c r="K435" s="43">
        <v>131</v>
      </c>
      <c r="L435" s="43">
        <v>0</v>
      </c>
      <c r="M435" s="43">
        <v>8</v>
      </c>
      <c r="N435" s="43">
        <v>0</v>
      </c>
      <c r="O435" s="43">
        <v>10</v>
      </c>
      <c r="P435" s="43"/>
      <c r="Q435" s="45">
        <v>550</v>
      </c>
      <c r="R435" s="45">
        <v>0</v>
      </c>
      <c r="S435" s="46">
        <v>0</v>
      </c>
      <c r="T435" s="37" t="s">
        <v>649</v>
      </c>
      <c r="U435" s="29"/>
      <c r="V435" s="47">
        <v>45978</v>
      </c>
      <c r="W435" s="48">
        <v>13002</v>
      </c>
      <c r="X435" s="43">
        <v>139</v>
      </c>
      <c r="Y435" s="43">
        <v>500</v>
      </c>
      <c r="Z435" s="43">
        <v>5</v>
      </c>
      <c r="AA435" s="43">
        <v>22</v>
      </c>
      <c r="AB435" s="43">
        <v>4</v>
      </c>
      <c r="AC435" s="43">
        <v>6</v>
      </c>
      <c r="AD435" s="43"/>
      <c r="AE435" s="45">
        <v>1026</v>
      </c>
      <c r="AF435" s="45">
        <v>4104</v>
      </c>
      <c r="AG435" s="46">
        <v>0.29525179856115108</v>
      </c>
      <c r="AH435" s="37" t="s">
        <v>338</v>
      </c>
      <c r="AI435" s="29"/>
      <c r="AJ435" s="47">
        <v>45978</v>
      </c>
      <c r="AK435" s="43">
        <v>16121</v>
      </c>
      <c r="AL435" s="43">
        <v>144</v>
      </c>
      <c r="AM435" s="43">
        <v>349</v>
      </c>
      <c r="AN435" s="43">
        <v>2</v>
      </c>
      <c r="AO435" s="43">
        <v>38</v>
      </c>
      <c r="AP435" s="43">
        <v>1</v>
      </c>
      <c r="AQ435" s="43">
        <v>3</v>
      </c>
      <c r="AR435" s="43"/>
      <c r="AS435" s="43">
        <v>880</v>
      </c>
      <c r="AT435" s="45">
        <v>880</v>
      </c>
      <c r="AU435" s="46">
        <v>6.1111111111111109E-2</v>
      </c>
      <c r="AV435" s="37" t="s">
        <v>518</v>
      </c>
      <c r="AW435" s="29"/>
      <c r="AX435" s="47">
        <v>45978</v>
      </c>
      <c r="AY435" s="49">
        <v>18407</v>
      </c>
      <c r="AZ435" s="49">
        <v>162</v>
      </c>
      <c r="BA435" s="49">
        <v>536</v>
      </c>
      <c r="BB435" s="49">
        <v>-7</v>
      </c>
      <c r="BC435" s="49">
        <v>3</v>
      </c>
      <c r="BD435" s="49">
        <v>2</v>
      </c>
      <c r="BE435" s="49">
        <v>0</v>
      </c>
      <c r="BF435" s="49"/>
      <c r="BG435" s="49">
        <v>715</v>
      </c>
      <c r="BH435" s="49">
        <v>1430</v>
      </c>
      <c r="BI435" s="50">
        <v>8.8271604938271603E-2</v>
      </c>
      <c r="BJ435" s="37" t="s">
        <v>524</v>
      </c>
      <c r="BK435" s="29"/>
      <c r="BL435" s="52">
        <v>45978</v>
      </c>
      <c r="BM435" s="43">
        <v>1187</v>
      </c>
      <c r="BN435" s="43">
        <v>39</v>
      </c>
      <c r="BO435" s="43">
        <v>16</v>
      </c>
      <c r="BP435" s="43">
        <v>0</v>
      </c>
      <c r="BQ435" s="43">
        <v>9</v>
      </c>
      <c r="BR435" s="43">
        <v>0</v>
      </c>
      <c r="BS435" s="43">
        <v>0</v>
      </c>
      <c r="BT435" s="56" t="s">
        <v>514</v>
      </c>
      <c r="BU435" s="43">
        <v>1079</v>
      </c>
      <c r="BV435" s="43">
        <v>0</v>
      </c>
      <c r="BW435" s="53">
        <v>0</v>
      </c>
      <c r="BX435" s="55"/>
      <c r="BY435" s="57"/>
      <c r="BZ435" s="52">
        <v>45978</v>
      </c>
      <c r="CA435" s="45">
        <v>7579</v>
      </c>
      <c r="CB435" s="58">
        <v>24</v>
      </c>
      <c r="CC435" s="43">
        <v>268</v>
      </c>
      <c r="CD435" s="43">
        <v>1</v>
      </c>
      <c r="CE435" s="43">
        <v>23</v>
      </c>
      <c r="CF435" s="43">
        <v>1</v>
      </c>
      <c r="CG435" s="59">
        <v>0</v>
      </c>
      <c r="CH435" s="44" t="s">
        <v>466</v>
      </c>
      <c r="CI435" s="48">
        <v>1100</v>
      </c>
      <c r="CJ435" s="43">
        <v>1100</v>
      </c>
      <c r="CK435" s="53">
        <v>0.45833333333333331</v>
      </c>
      <c r="CL435" s="37"/>
      <c r="CM435" s="29"/>
      <c r="CN435" s="52">
        <v>45978</v>
      </c>
      <c r="CO435" s="43">
        <v>1497</v>
      </c>
      <c r="CP435" s="58">
        <v>27</v>
      </c>
      <c r="CQ435" s="43">
        <v>65</v>
      </c>
      <c r="CR435" s="43">
        <v>2</v>
      </c>
      <c r="CS435" s="43">
        <v>12</v>
      </c>
      <c r="CT435" s="43">
        <v>-1</v>
      </c>
      <c r="CU435" s="59">
        <v>2</v>
      </c>
      <c r="CV435" s="44" t="s">
        <v>76</v>
      </c>
      <c r="CW435" s="48">
        <v>722</v>
      </c>
      <c r="CX435" s="43">
        <v>-722</v>
      </c>
      <c r="CY435" s="53">
        <v>-0.26740740740740743</v>
      </c>
      <c r="CZ435" s="37" t="s">
        <v>646</v>
      </c>
      <c r="DA435" s="29"/>
      <c r="DB435" s="47">
        <v>45978</v>
      </c>
      <c r="DC435" s="48">
        <v>29370</v>
      </c>
      <c r="DD435" s="43">
        <v>137</v>
      </c>
      <c r="DE435" s="43">
        <v>1508</v>
      </c>
      <c r="DF435" s="43">
        <v>1</v>
      </c>
      <c r="DG435" s="43">
        <v>3</v>
      </c>
      <c r="DH435" s="43">
        <v>2</v>
      </c>
      <c r="DI435" s="43">
        <v>0</v>
      </c>
      <c r="DJ435" s="43"/>
      <c r="DK435" s="43">
        <v>715</v>
      </c>
      <c r="DL435" s="45">
        <v>1430</v>
      </c>
      <c r="DM435" s="46">
        <v>0.10437956204379562</v>
      </c>
      <c r="DN435" s="37" t="s">
        <v>524</v>
      </c>
      <c r="DO435" s="29"/>
      <c r="DP435" s="47">
        <v>45978</v>
      </c>
      <c r="DQ435" s="43">
        <v>8037</v>
      </c>
      <c r="DR435" s="58">
        <v>67</v>
      </c>
      <c r="DS435" s="43">
        <v>237</v>
      </c>
      <c r="DT435" s="43">
        <v>5</v>
      </c>
      <c r="DU435" s="43">
        <v>30</v>
      </c>
      <c r="DV435" s="43">
        <v>6</v>
      </c>
      <c r="DW435" s="43">
        <v>4</v>
      </c>
      <c r="DX435" s="43"/>
      <c r="DY435" s="45">
        <v>726</v>
      </c>
      <c r="DZ435" s="45">
        <v>4356</v>
      </c>
      <c r="EA435" s="46">
        <v>0.65014925373134325</v>
      </c>
      <c r="EB435" s="37" t="s">
        <v>645</v>
      </c>
      <c r="EC435" s="29"/>
      <c r="ED435" s="47">
        <v>45978</v>
      </c>
      <c r="EE435" s="48">
        <v>0</v>
      </c>
      <c r="EF435" s="43">
        <v>0</v>
      </c>
      <c r="EG435" s="43">
        <v>0</v>
      </c>
      <c r="EH435" s="43">
        <v>13</v>
      </c>
      <c r="EI435" s="43">
        <v>0</v>
      </c>
      <c r="EJ435" s="43">
        <v>0</v>
      </c>
      <c r="EK435" s="43">
        <v>0</v>
      </c>
      <c r="EL435" s="43"/>
      <c r="EM435" s="43">
        <v>935</v>
      </c>
      <c r="EN435" s="45">
        <v>0</v>
      </c>
      <c r="EO435" s="46">
        <v>0</v>
      </c>
      <c r="EP435" s="37"/>
      <c r="EQ435" s="29"/>
      <c r="ER435" s="47">
        <v>45978</v>
      </c>
      <c r="ES435" s="48">
        <v>0</v>
      </c>
      <c r="ET435" s="43">
        <v>0</v>
      </c>
      <c r="EU435" s="43">
        <v>0</v>
      </c>
      <c r="EV435" s="43">
        <v>13</v>
      </c>
      <c r="EW435" s="43">
        <v>0</v>
      </c>
      <c r="EX435" s="43">
        <v>0</v>
      </c>
      <c r="EY435" s="43">
        <v>0</v>
      </c>
      <c r="EZ435" s="43"/>
      <c r="FA435" s="43">
        <v>420</v>
      </c>
      <c r="FB435" s="45">
        <v>0</v>
      </c>
      <c r="FC435" s="46">
        <v>0</v>
      </c>
      <c r="FD435" s="37"/>
      <c r="FE435" s="60"/>
      <c r="FF435" s="47">
        <v>45978</v>
      </c>
      <c r="FG435" s="48">
        <v>1507</v>
      </c>
      <c r="FH435" s="43">
        <v>97</v>
      </c>
      <c r="FI435" s="43">
        <v>253</v>
      </c>
      <c r="FJ435" s="43">
        <v>3</v>
      </c>
      <c r="FK435" s="43">
        <v>8</v>
      </c>
      <c r="FL435" s="43">
        <v>4</v>
      </c>
      <c r="FM435" s="43">
        <v>8</v>
      </c>
      <c r="FN435" s="43"/>
      <c r="FO435" s="43">
        <v>550</v>
      </c>
      <c r="FP435" s="45">
        <v>2200</v>
      </c>
      <c r="FQ435" s="46">
        <v>0.22680412371134021</v>
      </c>
      <c r="FR435" s="37" t="s">
        <v>1198</v>
      </c>
      <c r="FS435" s="29"/>
      <c r="FT435" s="47">
        <v>45978</v>
      </c>
      <c r="FU435" s="48">
        <v>1207</v>
      </c>
      <c r="FV435" s="43">
        <v>114</v>
      </c>
      <c r="FW435" s="43">
        <v>51</v>
      </c>
      <c r="FX435" s="43">
        <v>3</v>
      </c>
      <c r="FY435" s="43">
        <v>540</v>
      </c>
      <c r="FZ435" s="43">
        <v>5</v>
      </c>
      <c r="GA435" s="43">
        <v>0</v>
      </c>
      <c r="GB435" s="43"/>
      <c r="GC435" s="45">
        <v>200</v>
      </c>
      <c r="GD435" s="45">
        <v>1000</v>
      </c>
      <c r="GE435" s="46">
        <v>8.771929824561403E-2</v>
      </c>
      <c r="GF435" s="37"/>
      <c r="GG435" s="29"/>
      <c r="GH435" s="47">
        <v>45978</v>
      </c>
      <c r="GI435" s="48">
        <v>1086</v>
      </c>
      <c r="GJ435" s="58">
        <v>34</v>
      </c>
      <c r="GK435" s="43">
        <v>420</v>
      </c>
      <c r="GL435" s="43">
        <v>13</v>
      </c>
      <c r="GM435" s="43">
        <v>129</v>
      </c>
      <c r="GN435" s="43">
        <v>13</v>
      </c>
      <c r="GO435" s="43">
        <v>16</v>
      </c>
      <c r="GP435" s="43"/>
      <c r="GQ435" s="43">
        <v>420</v>
      </c>
      <c r="GR435" s="45">
        <v>5460</v>
      </c>
      <c r="GS435" s="46">
        <v>1.6058823529411765</v>
      </c>
      <c r="GT435" s="37"/>
      <c r="GU435" s="61"/>
      <c r="GV435" s="52">
        <v>45978</v>
      </c>
      <c r="GW435" s="62"/>
      <c r="GX435" s="43">
        <v>29401</v>
      </c>
      <c r="GY435" s="43">
        <v>167</v>
      </c>
      <c r="GZ435" s="45"/>
      <c r="HA435" s="43" t="s">
        <v>24</v>
      </c>
      <c r="HB435" s="43">
        <v>1</v>
      </c>
      <c r="HC435" s="43">
        <v>1</v>
      </c>
      <c r="HD435" s="43">
        <v>2</v>
      </c>
      <c r="HE435" s="63" t="s">
        <v>524</v>
      </c>
      <c r="HF435" s="43">
        <v>715</v>
      </c>
      <c r="HG435" s="43">
        <v>715</v>
      </c>
      <c r="HH435" s="53">
        <v>4.281437125748503E-2</v>
      </c>
      <c r="HI435" s="55"/>
      <c r="HJ435" s="29"/>
      <c r="HK435" s="52">
        <v>45978</v>
      </c>
      <c r="HL435" s="43">
        <v>1170</v>
      </c>
      <c r="HM435" s="43">
        <v>52</v>
      </c>
      <c r="HN435" s="45">
        <v>22</v>
      </c>
      <c r="HO435" s="43">
        <v>1</v>
      </c>
      <c r="HP435" s="43">
        <v>23</v>
      </c>
      <c r="HQ435" s="43">
        <v>1</v>
      </c>
      <c r="HR435" s="43">
        <v>0</v>
      </c>
      <c r="HS435" s="63" t="s">
        <v>484</v>
      </c>
      <c r="HT435" s="43">
        <v>400</v>
      </c>
      <c r="HU435" s="43">
        <v>400</v>
      </c>
      <c r="HV435" s="53">
        <v>7.6923076923076927E-2</v>
      </c>
      <c r="HW435" s="55"/>
      <c r="HX435" s="360"/>
      <c r="HY435" s="52">
        <v>45978</v>
      </c>
      <c r="HZ435" s="43">
        <v>7283</v>
      </c>
      <c r="IA435" s="58">
        <v>193</v>
      </c>
      <c r="IB435" s="45">
        <v>329</v>
      </c>
      <c r="IC435" s="43">
        <v>3</v>
      </c>
      <c r="ID435" s="43">
        <v>18</v>
      </c>
      <c r="IE435" s="43">
        <v>3</v>
      </c>
      <c r="IF435" s="43">
        <v>8</v>
      </c>
      <c r="IG435" s="44" t="s">
        <v>586</v>
      </c>
      <c r="IH435" s="43">
        <v>500</v>
      </c>
      <c r="II435" s="43">
        <v>0</v>
      </c>
      <c r="IJ435" s="53">
        <v>0</v>
      </c>
      <c r="IK435" s="55"/>
      <c r="IL435" s="29"/>
      <c r="IM435" s="52">
        <v>45978</v>
      </c>
      <c r="IN435" s="43">
        <v>5666</v>
      </c>
      <c r="IO435" s="43">
        <v>67</v>
      </c>
      <c r="IP435" s="45">
        <v>189</v>
      </c>
      <c r="IQ435" s="43">
        <v>2</v>
      </c>
      <c r="IR435" s="43">
        <v>14</v>
      </c>
      <c r="IS435" s="43">
        <v>1</v>
      </c>
      <c r="IT435" s="43">
        <v>2</v>
      </c>
      <c r="IU435" s="63" t="s">
        <v>622</v>
      </c>
      <c r="IV435" s="43">
        <v>358</v>
      </c>
      <c r="IW435" s="43" t="e">
        <v>#VALUE!</v>
      </c>
      <c r="IX435" s="53" t="e">
        <v>#VALUE!</v>
      </c>
      <c r="IY435" s="55"/>
      <c r="IZ435" s="61"/>
      <c r="JA435" s="52">
        <v>45978</v>
      </c>
      <c r="JB435" s="43">
        <v>5911</v>
      </c>
      <c r="JC435" s="43">
        <v>48</v>
      </c>
      <c r="JD435" s="45">
        <v>208</v>
      </c>
      <c r="JE435" s="43">
        <v>0</v>
      </c>
      <c r="JF435" s="43">
        <v>11</v>
      </c>
      <c r="JG435" s="43">
        <v>0</v>
      </c>
      <c r="JH435" s="43">
        <v>0</v>
      </c>
      <c r="JI435" s="44" t="s">
        <v>514</v>
      </c>
      <c r="JJ435" s="43">
        <v>1074</v>
      </c>
      <c r="JK435" s="43">
        <v>0</v>
      </c>
      <c r="JL435" s="53">
        <v>0</v>
      </c>
      <c r="JM435" s="55"/>
      <c r="JN435" s="29"/>
      <c r="JO435" s="52">
        <v>45978</v>
      </c>
      <c r="JP435" s="43">
        <v>4170</v>
      </c>
      <c r="JQ435" s="58">
        <v>58</v>
      </c>
      <c r="JR435" s="45">
        <v>265</v>
      </c>
      <c r="JS435" s="43">
        <v>1</v>
      </c>
      <c r="JT435" s="43">
        <v>14</v>
      </c>
      <c r="JU435" s="43">
        <v>1</v>
      </c>
      <c r="JV435" s="43">
        <v>0</v>
      </c>
      <c r="JW435" s="64" t="s">
        <v>620</v>
      </c>
      <c r="JX435" s="43">
        <v>1100</v>
      </c>
      <c r="JY435" s="43">
        <v>1100</v>
      </c>
      <c r="JZ435" s="53">
        <v>0.18965517241379309</v>
      </c>
      <c r="KA435" s="55"/>
      <c r="KB435" s="51"/>
      <c r="KC435" s="52">
        <v>45978</v>
      </c>
      <c r="KD435" s="45">
        <v>12948</v>
      </c>
      <c r="KE435" s="43">
        <v>56</v>
      </c>
      <c r="KF435" s="43">
        <v>490</v>
      </c>
      <c r="KG435" s="43">
        <v>1</v>
      </c>
      <c r="KH435" s="43">
        <v>11</v>
      </c>
      <c r="KI435" s="43">
        <v>1</v>
      </c>
      <c r="KJ435" s="59">
        <v>0</v>
      </c>
      <c r="KK435" s="44" t="s">
        <v>498</v>
      </c>
      <c r="KL435" s="48">
        <v>996</v>
      </c>
      <c r="KM435" s="43">
        <v>996</v>
      </c>
      <c r="KN435" s="53">
        <v>0.17785714285714285</v>
      </c>
      <c r="KO435" s="37"/>
      <c r="KP435" s="29"/>
      <c r="KQ435" s="52">
        <v>45978</v>
      </c>
      <c r="KR435" s="43">
        <v>1706</v>
      </c>
      <c r="KS435" s="43">
        <v>52</v>
      </c>
      <c r="KT435" s="43">
        <v>21</v>
      </c>
      <c r="KU435" s="43">
        <v>0</v>
      </c>
      <c r="KV435" s="43">
        <v>3</v>
      </c>
      <c r="KW435" s="43">
        <v>1</v>
      </c>
      <c r="KX435" s="43">
        <v>0</v>
      </c>
      <c r="KY435" s="54" t="s">
        <v>629</v>
      </c>
      <c r="KZ435" s="43">
        <v>900</v>
      </c>
      <c r="LA435" s="43">
        <v>900</v>
      </c>
      <c r="LB435" s="53">
        <v>0.17307692307692307</v>
      </c>
      <c r="LC435" s="55"/>
      <c r="LD435" s="29"/>
      <c r="LE435" s="52">
        <v>45978</v>
      </c>
      <c r="LF435" s="43">
        <v>68746</v>
      </c>
      <c r="LG435" s="58">
        <v>35</v>
      </c>
      <c r="LH435" s="43">
        <v>445</v>
      </c>
      <c r="LI435" s="43">
        <v>0</v>
      </c>
      <c r="LJ435" s="43">
        <v>2</v>
      </c>
      <c r="LK435" s="43">
        <v>0</v>
      </c>
      <c r="LL435" s="43">
        <v>0</v>
      </c>
      <c r="LM435" s="65" t="s">
        <v>532</v>
      </c>
      <c r="LN435" s="48">
        <v>1000</v>
      </c>
      <c r="LO435" s="43">
        <v>0</v>
      </c>
      <c r="LP435" s="53"/>
      <c r="LQ435" s="55"/>
      <c r="LR435" s="29"/>
      <c r="LS435" s="47">
        <v>45978</v>
      </c>
      <c r="LT435" s="48">
        <v>20668</v>
      </c>
      <c r="LU435" s="43">
        <v>123</v>
      </c>
      <c r="LV435" s="43">
        <v>1055</v>
      </c>
      <c r="LW435" s="43">
        <v>4</v>
      </c>
      <c r="LX435" s="43">
        <v>41</v>
      </c>
      <c r="LY435" s="43">
        <v>0</v>
      </c>
      <c r="LZ435" s="43">
        <v>0</v>
      </c>
      <c r="MA435" s="43"/>
      <c r="MB435" s="45">
        <v>495</v>
      </c>
      <c r="MC435" s="45">
        <v>0</v>
      </c>
      <c r="MD435" s="46">
        <v>0</v>
      </c>
      <c r="ME435" s="37"/>
      <c r="MF435" s="29"/>
      <c r="MG435" s="47">
        <v>45978</v>
      </c>
      <c r="MH435" s="48">
        <v>7299</v>
      </c>
      <c r="MI435" s="66">
        <v>155</v>
      </c>
      <c r="MJ435" s="43">
        <v>371</v>
      </c>
      <c r="MK435" s="43">
        <v>3</v>
      </c>
      <c r="ML435" s="43">
        <v>45</v>
      </c>
      <c r="MM435" s="43">
        <v>3</v>
      </c>
      <c r="MN435" s="43">
        <v>0</v>
      </c>
      <c r="MO435" s="43"/>
      <c r="MP435" s="43">
        <v>1100</v>
      </c>
      <c r="MQ435" s="45">
        <v>3300</v>
      </c>
      <c r="MR435" s="46">
        <v>0.2129032258064516</v>
      </c>
      <c r="MS435" s="37" t="s">
        <v>573</v>
      </c>
      <c r="MT435" s="29"/>
      <c r="MU435" s="47">
        <v>45978</v>
      </c>
      <c r="MV435" s="48">
        <v>10576</v>
      </c>
      <c r="MW435" s="58">
        <v>145</v>
      </c>
      <c r="MX435" s="43">
        <v>418</v>
      </c>
      <c r="MY435" s="43">
        <v>1</v>
      </c>
      <c r="MZ435" s="43">
        <v>4</v>
      </c>
      <c r="NA435" s="43">
        <v>1</v>
      </c>
      <c r="NB435" s="43">
        <v>0</v>
      </c>
      <c r="NC435" s="43"/>
      <c r="ND435" s="45">
        <v>715</v>
      </c>
      <c r="NE435" s="45">
        <v>715</v>
      </c>
      <c r="NF435" s="46">
        <v>4.9310344827586207E-2</v>
      </c>
      <c r="NG435" s="37" t="s">
        <v>524</v>
      </c>
      <c r="NH435" s="29"/>
      <c r="NI435" s="47">
        <v>45978</v>
      </c>
      <c r="NJ435" s="48">
        <v>10440</v>
      </c>
      <c r="NK435" s="43">
        <v>70</v>
      </c>
      <c r="NL435" s="43">
        <v>205</v>
      </c>
      <c r="NM435" s="43">
        <v>1</v>
      </c>
      <c r="NN435" s="43">
        <v>43</v>
      </c>
      <c r="NO435" s="43">
        <v>1</v>
      </c>
      <c r="NP435" s="43">
        <v>0</v>
      </c>
      <c r="NQ435" s="43"/>
      <c r="NR435" s="43">
        <v>1100</v>
      </c>
      <c r="NS435" s="45">
        <v>1100</v>
      </c>
      <c r="NT435" s="46">
        <v>0.15714285714285714</v>
      </c>
      <c r="NU435" s="37" t="s">
        <v>86</v>
      </c>
    </row>
    <row r="436" spans="1:385" x14ac:dyDescent="0.25">
      <c r="A436" s="38">
        <v>45982</v>
      </c>
      <c r="B436" s="39">
        <f>IF(A436="","",SUM(J436,LG438,AL436,DR436,AZ436,DD436,LU436,NK436,MW436,MI436,X436,FH436,FV436,GJ436)+SUM(GY439:GY440)+SUM(HM439:HM442)+SUM(CP439:CP442)+SUM(BN439:BN442)+SUM(KS439:KS442)+SUM(KE439:KE442)+SUM(CB439:CB442)+SUM(IA439:IA442)+SUM(IO439:IO442)+SUM(JC439:JC442)+SUM(JQ439:JQ442))</f>
        <v>2160</v>
      </c>
      <c r="C436" s="40">
        <f>IF(A436="","",SUM(J436,X436,AL436,AZ436)+SUM(KE439:KE442)+SUM(KS439:KS442)+SUM(BN439:BN442))</f>
        <v>695</v>
      </c>
      <c r="D436" s="40">
        <f>IF(A436="","",SUM(DD436,DR436)+SUM(CB439:CB442)+SUM(CP439:CP442))</f>
        <v>427</v>
      </c>
      <c r="E436" s="41">
        <f>IF(A436="","",SUM(NK436,MW436,MI436,LG438,LU436)+SUM(IA439:IA442)+SUM(IO439:IO442)+SUM(JC439:JC442)+SUM(JQ439:JQ442)+HB447)</f>
        <v>672</v>
      </c>
      <c r="F436" s="41">
        <f>IF(B436="","",SUM(FH436,FV436,GJ436)+SUM(HM439:HM442)+SUM(GY439:GY440))</f>
        <v>368</v>
      </c>
      <c r="G436" s="40"/>
      <c r="H436" s="42"/>
      <c r="I436" s="45">
        <v>3977</v>
      </c>
      <c r="J436" s="45">
        <v>95</v>
      </c>
      <c r="K436" s="45">
        <v>135</v>
      </c>
      <c r="L436" s="45">
        <v>4</v>
      </c>
      <c r="M436" s="45">
        <v>14</v>
      </c>
      <c r="N436" s="45">
        <v>4</v>
      </c>
      <c r="O436" s="45">
        <v>4</v>
      </c>
      <c r="P436" s="43"/>
      <c r="Q436" s="43">
        <v>855</v>
      </c>
      <c r="R436" s="45">
        <v>3420</v>
      </c>
      <c r="S436" s="46">
        <v>0.36</v>
      </c>
      <c r="T436" s="37" t="s">
        <v>275</v>
      </c>
      <c r="U436" s="29"/>
      <c r="V436" s="52">
        <f t="shared" ref="V436:V444" si="2029">IF($A436="","",$A436)</f>
        <v>45982</v>
      </c>
      <c r="W436" s="45">
        <v>13098</v>
      </c>
      <c r="X436" s="45">
        <f t="shared" ref="X436:X444" si="2030">IF(W436="","",W436-W435)</f>
        <v>96</v>
      </c>
      <c r="Y436" s="45">
        <v>504</v>
      </c>
      <c r="Z436" s="45">
        <f t="shared" ref="Z436:Z444" si="2031">IF(Y436="","",Y436-Y435)</f>
        <v>4</v>
      </c>
      <c r="AA436" s="45">
        <v>24</v>
      </c>
      <c r="AB436" s="45">
        <f t="shared" ref="AB436:AB444" si="2032">IF(AA436="","",AA435+AC435-AA436)</f>
        <v>4</v>
      </c>
      <c r="AC436" s="45">
        <v>0</v>
      </c>
      <c r="AD436" s="43"/>
      <c r="AE436" s="43">
        <f t="shared" ref="AE436:AE444" si="2033">IF(W436="","",AE435)</f>
        <v>1026</v>
      </c>
      <c r="AF436" s="45">
        <f t="shared" ref="AF436:AF444" si="2034">IF(AE436="","",AB436*AE436)</f>
        <v>4104</v>
      </c>
      <c r="AG436" s="46">
        <f t="shared" ref="AG436:AG444" si="2035">IF(AF436="","",AF436/(X436*100))</f>
        <v>0.42749999999999999</v>
      </c>
      <c r="AH436" s="37"/>
      <c r="AI436" s="29"/>
      <c r="AJ436" s="52">
        <f t="shared" ref="AJ436:AJ444" si="2036">IF($A436="","",$A436)</f>
        <v>45982</v>
      </c>
      <c r="AK436" s="45">
        <v>16230</v>
      </c>
      <c r="AL436" s="45">
        <f t="shared" ref="AL436:AL444" si="2037">IF(AK436="","",AK436-AK435)</f>
        <v>109</v>
      </c>
      <c r="AM436" s="45">
        <v>350</v>
      </c>
      <c r="AN436" s="45">
        <f t="shared" ref="AN436:AN444" si="2038">IF(AM436="","",AM436-AM435)</f>
        <v>1</v>
      </c>
      <c r="AO436" s="45">
        <v>40</v>
      </c>
      <c r="AP436" s="45">
        <f t="shared" ref="AP436:AP444" si="2039">IF(AO436="","",AO435+AQ435-AO436)</f>
        <v>1</v>
      </c>
      <c r="AQ436" s="45">
        <v>0</v>
      </c>
      <c r="AR436" s="43"/>
      <c r="AS436" s="43">
        <f t="shared" ref="AS436:AS444" si="2040">IF(AK436="","",AS435)</f>
        <v>880</v>
      </c>
      <c r="AT436" s="45">
        <f t="shared" ref="AT436:AT444" si="2041">IF(AS436="","",AP436*AS436)</f>
        <v>880</v>
      </c>
      <c r="AU436" s="46">
        <f t="shared" ref="AU436:AU444" si="2042">IF(AT436="","",AT436/(AL436*100))</f>
        <v>8.0733944954128445E-2</v>
      </c>
      <c r="AV436" s="37"/>
      <c r="AW436" s="29"/>
      <c r="AX436" s="52">
        <f t="shared" ref="AX436:AX444" si="2043">IF($A436="","",$A436)</f>
        <v>45982</v>
      </c>
      <c r="AY436" s="45">
        <v>18502</v>
      </c>
      <c r="AZ436" s="45">
        <f t="shared" ref="AZ436:AZ444" si="2044">IF(AY436="","",AY436-AY435)</f>
        <v>95</v>
      </c>
      <c r="BA436" s="45">
        <v>536</v>
      </c>
      <c r="BB436" s="45">
        <f t="shared" ref="BB436:BB444" si="2045">IF(BA436="","",BA436-BA435)</f>
        <v>0</v>
      </c>
      <c r="BC436" s="45">
        <v>3</v>
      </c>
      <c r="BD436" s="45">
        <f t="shared" ref="BD436:BD444" si="2046">IF(BC436="","",BC435+BE435-BC436)</f>
        <v>0</v>
      </c>
      <c r="BE436" s="45">
        <v>2</v>
      </c>
      <c r="BF436" s="43"/>
      <c r="BG436" s="43">
        <f t="shared" ref="BG436:BG444" si="2047">IF(AY436="","",BG435)</f>
        <v>715</v>
      </c>
      <c r="BH436" s="45">
        <f t="shared" ref="BH436:BH444" si="2048">IF(BG436="","",BD436*BG436)</f>
        <v>0</v>
      </c>
      <c r="BI436" s="46">
        <f t="shared" ref="BI436:BI444" si="2049">IF(BH436="","",BH436/(AZ436*100))</f>
        <v>0</v>
      </c>
      <c r="BJ436" s="37"/>
      <c r="BK436" s="29"/>
      <c r="BL436" s="47"/>
      <c r="BM436" s="45">
        <v>1008</v>
      </c>
      <c r="BN436" s="69">
        <v>30</v>
      </c>
      <c r="BO436" s="45">
        <v>10</v>
      </c>
      <c r="BP436" s="45">
        <v>1</v>
      </c>
      <c r="BQ436" s="45">
        <v>13</v>
      </c>
      <c r="BR436" s="43">
        <v>1</v>
      </c>
      <c r="BS436" s="45">
        <v>6</v>
      </c>
      <c r="BT436" s="70" t="s">
        <v>609</v>
      </c>
      <c r="BU436" s="45">
        <v>358</v>
      </c>
      <c r="BV436" s="45">
        <v>0</v>
      </c>
      <c r="BW436" s="46">
        <v>0</v>
      </c>
      <c r="BX436" s="37"/>
      <c r="BY436" s="57"/>
      <c r="BZ436" s="47"/>
      <c r="CA436" s="45">
        <v>7352</v>
      </c>
      <c r="CB436" s="69">
        <v>12</v>
      </c>
      <c r="CC436" s="43">
        <v>233</v>
      </c>
      <c r="CD436" s="45">
        <v>1</v>
      </c>
      <c r="CE436" s="45">
        <v>5</v>
      </c>
      <c r="CF436" s="43">
        <v>1</v>
      </c>
      <c r="CG436" s="71">
        <v>5</v>
      </c>
      <c r="CH436" s="63" t="s">
        <v>76</v>
      </c>
      <c r="CI436" s="67">
        <v>682</v>
      </c>
      <c r="CJ436" s="45">
        <v>682</v>
      </c>
      <c r="CK436" s="46">
        <v>0.56833333333333336</v>
      </c>
      <c r="CL436" s="37"/>
      <c r="CM436" s="29"/>
      <c r="CN436" s="47"/>
      <c r="CO436" s="45">
        <v>3040</v>
      </c>
      <c r="CP436" s="69">
        <v>54</v>
      </c>
      <c r="CQ436" s="45">
        <v>85</v>
      </c>
      <c r="CR436" s="45">
        <v>1</v>
      </c>
      <c r="CS436" s="45">
        <v>13</v>
      </c>
      <c r="CT436" s="43">
        <v>1</v>
      </c>
      <c r="CU436" s="71">
        <v>6</v>
      </c>
      <c r="CV436" s="63" t="s">
        <v>609</v>
      </c>
      <c r="CW436" s="67">
        <v>328</v>
      </c>
      <c r="CX436" s="45">
        <v>0</v>
      </c>
      <c r="CY436" s="46">
        <v>0</v>
      </c>
      <c r="CZ436" s="37"/>
      <c r="DA436" s="29"/>
      <c r="DB436" s="52">
        <f t="shared" ref="DB436:DB455" si="2050">IF($A436="","",$A436)</f>
        <v>45982</v>
      </c>
      <c r="DC436" s="45">
        <v>29459</v>
      </c>
      <c r="DD436" s="45">
        <f t="shared" ref="DD436:DD444" si="2051">IF(DC436="","",DC436-DC435)</f>
        <v>89</v>
      </c>
      <c r="DE436" s="45">
        <v>1509</v>
      </c>
      <c r="DF436" s="45">
        <f t="shared" ref="DF436:DF444" si="2052">IF(DE436="","",DE436-DE435)</f>
        <v>1</v>
      </c>
      <c r="DG436" s="45">
        <v>2</v>
      </c>
      <c r="DH436" s="45">
        <f t="shared" ref="DH436:DH444" si="2053">IF(DG436="","",DG435+DI435-DG436)</f>
        <v>1</v>
      </c>
      <c r="DI436" s="45">
        <v>1</v>
      </c>
      <c r="DJ436" s="43"/>
      <c r="DK436" s="43">
        <f t="shared" ref="DK436:DK444" si="2054">IF(DC436="","",DK435)</f>
        <v>715</v>
      </c>
      <c r="DL436" s="45">
        <f t="shared" ref="DL436:DL444" si="2055">IF(DK436="","",DH436*DK436)</f>
        <v>715</v>
      </c>
      <c r="DM436" s="46">
        <f t="shared" ref="DM436:DM444" si="2056">IF(DL436="","",DL436/(DD436*100))</f>
        <v>8.0337078651685392E-2</v>
      </c>
      <c r="DN436" s="37"/>
      <c r="DO436" s="29"/>
      <c r="DP436" s="52">
        <f t="shared" ref="DP436:DP444" si="2057">IF($A436="","",$A436)</f>
        <v>45982</v>
      </c>
      <c r="DQ436" s="45">
        <v>8090</v>
      </c>
      <c r="DR436" s="45">
        <f t="shared" ref="DR436:DR444" si="2058">IF(DQ436="","",DQ436-DQ435)</f>
        <v>53</v>
      </c>
      <c r="DS436" s="45">
        <v>240</v>
      </c>
      <c r="DT436" s="45">
        <f t="shared" ref="DT436:DT444" si="2059">IF(DS436="","",DS436-DS435)</f>
        <v>3</v>
      </c>
      <c r="DU436" s="45">
        <v>31</v>
      </c>
      <c r="DV436" s="45">
        <f t="shared" ref="DV436:DV444" si="2060">IF(DU436="","",DU435+DW435-DU436)</f>
        <v>3</v>
      </c>
      <c r="DW436" s="45">
        <v>3</v>
      </c>
      <c r="DX436" s="43"/>
      <c r="DY436" s="43">
        <f t="shared" ref="DY436:DY444" si="2061">IF(DQ436="","",DY435)</f>
        <v>726</v>
      </c>
      <c r="DZ436" s="45">
        <f t="shared" ref="DZ436:DZ444" si="2062">IF(DY436="","",DV436*DY436)</f>
        <v>2178</v>
      </c>
      <c r="EA436" s="46">
        <f t="shared" ref="EA436:EA444" si="2063">IF(DZ436="","",DZ436/(DR436*100))</f>
        <v>0.41094339622641507</v>
      </c>
      <c r="EB436" s="37" t="s">
        <v>654</v>
      </c>
      <c r="EC436" s="29"/>
      <c r="ED436" s="52">
        <f t="shared" ref="ED436:ED455" si="2064">IF($A436="","",$A436)</f>
        <v>45982</v>
      </c>
      <c r="EE436" s="48">
        <v>0</v>
      </c>
      <c r="EF436" s="45">
        <f t="shared" ref="EF436:EF444" si="2065">IF(EE436="","",EE436-EE435)</f>
        <v>0</v>
      </c>
      <c r="EG436" s="43">
        <v>0</v>
      </c>
      <c r="EH436" s="45">
        <f t="shared" ref="EH436:EH444" si="2066">IF(EG436="","",EG436-EG435)</f>
        <v>0</v>
      </c>
      <c r="EI436" s="43">
        <v>0</v>
      </c>
      <c r="EJ436" s="45">
        <f t="shared" ref="EJ436:EJ444" si="2067">IF(EI436="","",EI435+EK435-EI436)</f>
        <v>0</v>
      </c>
      <c r="EK436" s="43">
        <v>0</v>
      </c>
      <c r="EL436" s="43"/>
      <c r="EM436" s="43">
        <f t="shared" ref="EM436:EM444" si="2068">IF(EE436="","",EM435)</f>
        <v>935</v>
      </c>
      <c r="EN436" s="45">
        <f t="shared" ref="EN436:EN444" si="2069">IF(EM436="","",EJ436*EM436)</f>
        <v>0</v>
      </c>
      <c r="EO436" s="46" t="e">
        <f t="shared" ref="EO436:EO444" si="2070">IF(EN436="","",EN436/(EF436*100))</f>
        <v>#DIV/0!</v>
      </c>
      <c r="EP436" s="37"/>
      <c r="EQ436" s="29"/>
      <c r="ER436" s="52">
        <f t="shared" ref="ER436:ER444" si="2071">IF($A436="","",$A436)</f>
        <v>45982</v>
      </c>
      <c r="ES436" s="48">
        <v>0</v>
      </c>
      <c r="ET436" s="45">
        <f t="shared" ref="ET436:ET444" si="2072">IF(ES436="","",ES436-ES435)</f>
        <v>0</v>
      </c>
      <c r="EU436" s="43">
        <v>0</v>
      </c>
      <c r="EV436" s="45">
        <f t="shared" ref="EV436:EV444" si="2073">IF(EU436="","",EU436-EU435)</f>
        <v>0</v>
      </c>
      <c r="EW436" s="43">
        <v>0</v>
      </c>
      <c r="EX436" s="45">
        <f t="shared" ref="EX436:EX444" si="2074">IF(EW436="","",EW435+EY435-EW436)</f>
        <v>0</v>
      </c>
      <c r="EY436" s="43">
        <v>0</v>
      </c>
      <c r="EZ436" s="43"/>
      <c r="FA436" s="43">
        <f t="shared" ref="FA436:FA444" si="2075">IF(ES436="","",FA435)</f>
        <v>420</v>
      </c>
      <c r="FB436" s="45">
        <f t="shared" ref="FB436:FB444" si="2076">IF(FA436="","",EX436*FA436)</f>
        <v>0</v>
      </c>
      <c r="FC436" s="46" t="e">
        <f t="shared" ref="FC436:FC444" si="2077">IF(FB436="","",FB436/(ET436*100))</f>
        <v>#DIV/0!</v>
      </c>
      <c r="FD436" s="37"/>
      <c r="FE436" s="60"/>
      <c r="FF436" s="52">
        <f t="shared" ref="FF436:FF455" si="2078">IF($A436="","",$A436)</f>
        <v>45982</v>
      </c>
      <c r="FG436" s="45">
        <v>1535</v>
      </c>
      <c r="FH436" s="69">
        <f t="shared" ref="FH436:FH444" si="2079">IF(FG436="","",FG436-FG435)</f>
        <v>28</v>
      </c>
      <c r="FI436" s="45">
        <v>255</v>
      </c>
      <c r="FJ436" s="45">
        <f t="shared" ref="FJ436:FJ444" si="2080">IF(FI436="","",FI436-FI435)</f>
        <v>2</v>
      </c>
      <c r="FK436" s="45">
        <v>14</v>
      </c>
      <c r="FL436" s="45">
        <f t="shared" ref="FL436:FL444" si="2081">IF(FK436="","",FK435+FM435-FK436)</f>
        <v>2</v>
      </c>
      <c r="FM436" s="45">
        <v>0</v>
      </c>
      <c r="FN436" s="43"/>
      <c r="FO436" s="43">
        <f>IF(FG436="","",FO435)</f>
        <v>550</v>
      </c>
      <c r="FP436" s="45">
        <f t="shared" ref="FP436:FP444" si="2082">IF(FO436="","",FL436*FO436)</f>
        <v>1100</v>
      </c>
      <c r="FQ436" s="46">
        <f t="shared" ref="FQ436:FQ444" si="2083">IF(FP436="","",FP436/(FH436*100))</f>
        <v>0.39285714285714285</v>
      </c>
      <c r="FR436" s="37"/>
      <c r="FS436" s="29"/>
      <c r="FT436" s="52">
        <f t="shared" ref="FT436:FT444" si="2084">IF($A436="","",$A436)</f>
        <v>45982</v>
      </c>
      <c r="FU436" s="45">
        <v>1233</v>
      </c>
      <c r="FV436" s="69">
        <f t="shared" ref="FV436:FV444" si="2085">IF(FU436="","",FU436-FU435)</f>
        <v>26</v>
      </c>
      <c r="FW436" s="45">
        <v>53</v>
      </c>
      <c r="FX436" s="45">
        <f t="shared" ref="FX436:FX444" si="2086">IF(FW436="","",FW436-FW435)</f>
        <v>2</v>
      </c>
      <c r="FY436" s="45">
        <v>530</v>
      </c>
      <c r="FZ436" s="45">
        <f t="shared" ref="FZ436:FZ444" si="2087">IF(FY436="","",FY435+GA435-FY436)</f>
        <v>10</v>
      </c>
      <c r="GA436" s="45">
        <v>0</v>
      </c>
      <c r="GB436" s="43"/>
      <c r="GC436" s="43">
        <f t="shared" ref="GC436:GC444" si="2088">IF(FU436="","",GC435)</f>
        <v>200</v>
      </c>
      <c r="GD436" s="45">
        <f t="shared" ref="GD436:GD444" si="2089">IF(GC436="","",FZ436*GC436)</f>
        <v>2000</v>
      </c>
      <c r="GE436" s="46">
        <f t="shared" ref="GE436:GE444" si="2090">IF(GD436="","",GD436/(FV436*100))</f>
        <v>0.76923076923076927</v>
      </c>
      <c r="GF436" s="37"/>
      <c r="GG436" s="29"/>
      <c r="GH436" s="52">
        <f t="shared" ref="GH436:GH444" si="2091">IF($A436="","",$A436)</f>
        <v>45982</v>
      </c>
      <c r="GI436" s="45">
        <v>1147</v>
      </c>
      <c r="GJ436" s="45">
        <f>IF(GI436="","",GI436-GI435)</f>
        <v>61</v>
      </c>
      <c r="GK436" s="45">
        <v>446</v>
      </c>
      <c r="GL436" s="45">
        <f>IF(GK436="","",GK436-GK435)</f>
        <v>26</v>
      </c>
      <c r="GM436" s="45">
        <v>95</v>
      </c>
      <c r="GN436" s="45">
        <f t="shared" ref="GN436:GN444" si="2092">IF(GM436="","",GM435+GO435-GM436)</f>
        <v>50</v>
      </c>
      <c r="GO436" s="45">
        <v>24</v>
      </c>
      <c r="GP436" s="43"/>
      <c r="GQ436" s="43">
        <f t="shared" ref="GQ436:GQ444" si="2093">IF(GI436="","",GQ435)</f>
        <v>420</v>
      </c>
      <c r="GR436" s="45">
        <f t="shared" ref="GR436:GR444" si="2094">IF(GQ436="","",GN436*GQ436)</f>
        <v>21000</v>
      </c>
      <c r="GS436" s="46">
        <f t="shared" ref="GS436:GS444" si="2095">IF(GR436="","",GR436/(GJ436*100))</f>
        <v>3.442622950819672</v>
      </c>
      <c r="GT436" s="37"/>
      <c r="GU436" s="61"/>
      <c r="GV436" s="47"/>
      <c r="GW436" s="30"/>
      <c r="GX436" s="45">
        <v>21319</v>
      </c>
      <c r="GY436" s="45">
        <v>27</v>
      </c>
      <c r="GZ436" s="43"/>
      <c r="HA436" s="45" t="s">
        <v>24</v>
      </c>
      <c r="HB436" s="45">
        <v>6</v>
      </c>
      <c r="HC436" s="43">
        <v>0</v>
      </c>
      <c r="HD436" s="45">
        <v>1</v>
      </c>
      <c r="HE436" s="44" t="s">
        <v>507</v>
      </c>
      <c r="HF436" s="43">
        <v>1100</v>
      </c>
      <c r="HG436" s="45">
        <v>0</v>
      </c>
      <c r="HH436" s="46">
        <v>0</v>
      </c>
      <c r="HI436" s="37"/>
      <c r="HJ436" s="29"/>
      <c r="HK436" s="47"/>
      <c r="HL436" s="45">
        <v>155</v>
      </c>
      <c r="HM436" s="45">
        <v>84</v>
      </c>
      <c r="HN436" s="43">
        <v>19</v>
      </c>
      <c r="HO436" s="45">
        <v>2</v>
      </c>
      <c r="HP436" s="45">
        <v>8</v>
      </c>
      <c r="HQ436" s="43">
        <v>0</v>
      </c>
      <c r="HR436" s="45">
        <v>2</v>
      </c>
      <c r="HS436" s="44" t="s">
        <v>644</v>
      </c>
      <c r="HT436" s="43">
        <v>996</v>
      </c>
      <c r="HU436" s="45">
        <v>0</v>
      </c>
      <c r="HV436" s="46">
        <v>0</v>
      </c>
      <c r="HW436" s="37"/>
      <c r="HX436" s="360"/>
      <c r="HY436" s="47"/>
      <c r="HZ436" s="45">
        <v>4715</v>
      </c>
      <c r="IA436" s="45">
        <v>36</v>
      </c>
      <c r="IB436" s="43">
        <v>134</v>
      </c>
      <c r="IC436" s="45">
        <v>1</v>
      </c>
      <c r="ID436" s="45">
        <v>32</v>
      </c>
      <c r="IE436" s="43">
        <v>1</v>
      </c>
      <c r="IF436" s="45">
        <v>0</v>
      </c>
      <c r="IG436" s="63" t="s">
        <v>23</v>
      </c>
      <c r="IH436" s="45">
        <v>1100</v>
      </c>
      <c r="II436" s="45">
        <v>1100</v>
      </c>
      <c r="IJ436" s="46">
        <v>0.30555555555555558</v>
      </c>
      <c r="IK436" s="37"/>
      <c r="IL436" s="29"/>
      <c r="IM436" s="47"/>
      <c r="IN436" s="45">
        <v>5580</v>
      </c>
      <c r="IO436" s="69">
        <v>23</v>
      </c>
      <c r="IP436" s="43">
        <v>131</v>
      </c>
      <c r="IQ436" s="45">
        <v>1</v>
      </c>
      <c r="IR436" s="45">
        <v>11</v>
      </c>
      <c r="IS436" s="43">
        <v>1</v>
      </c>
      <c r="IT436" s="45">
        <v>4</v>
      </c>
      <c r="IU436" s="44" t="s">
        <v>76</v>
      </c>
      <c r="IV436" s="43">
        <v>748</v>
      </c>
      <c r="IW436" s="45">
        <v>748</v>
      </c>
      <c r="IX436" s="46">
        <v>0.32521739130434785</v>
      </c>
      <c r="IY436" s="37" t="s">
        <v>642</v>
      </c>
      <c r="IZ436" s="61"/>
      <c r="JA436" s="47"/>
      <c r="JB436" s="45">
        <v>4274</v>
      </c>
      <c r="JC436" s="45">
        <v>42</v>
      </c>
      <c r="JD436" s="43">
        <v>115</v>
      </c>
      <c r="JE436" s="45">
        <v>0</v>
      </c>
      <c r="JF436" s="45">
        <v>10</v>
      </c>
      <c r="JG436" s="43">
        <v>1</v>
      </c>
      <c r="JH436" s="45">
        <v>2</v>
      </c>
      <c r="JI436" s="63" t="s">
        <v>591</v>
      </c>
      <c r="JJ436" s="45">
        <v>1100</v>
      </c>
      <c r="JK436" s="45">
        <v>1100</v>
      </c>
      <c r="JL436" s="46">
        <v>0.26190476190476192</v>
      </c>
      <c r="JM436" s="37"/>
      <c r="JN436" s="29"/>
      <c r="JO436" s="47"/>
      <c r="JP436" s="45">
        <v>5090</v>
      </c>
      <c r="JQ436" s="45">
        <v>54</v>
      </c>
      <c r="JR436" s="43">
        <v>105</v>
      </c>
      <c r="JS436" s="45">
        <v>3</v>
      </c>
      <c r="JT436" s="45">
        <v>6</v>
      </c>
      <c r="JU436" s="43">
        <v>3</v>
      </c>
      <c r="JV436" s="45">
        <v>7</v>
      </c>
      <c r="JW436" s="72" t="s">
        <v>608</v>
      </c>
      <c r="JX436" s="43">
        <v>539</v>
      </c>
      <c r="JY436" s="45">
        <v>0</v>
      </c>
      <c r="JZ436" s="46">
        <v>0</v>
      </c>
      <c r="KA436" s="37" t="s">
        <v>640</v>
      </c>
      <c r="KB436" s="51"/>
      <c r="KC436" s="47"/>
      <c r="KD436" s="45">
        <v>10450</v>
      </c>
      <c r="KE436" s="45">
        <v>39</v>
      </c>
      <c r="KF436" s="43">
        <v>295</v>
      </c>
      <c r="KG436" s="45">
        <v>0</v>
      </c>
      <c r="KH436" s="45">
        <v>12</v>
      </c>
      <c r="KI436" s="43">
        <v>0</v>
      </c>
      <c r="KJ436" s="71">
        <v>0</v>
      </c>
      <c r="KK436" s="63" t="s">
        <v>576</v>
      </c>
      <c r="KL436" s="67">
        <v>660</v>
      </c>
      <c r="KM436" s="45">
        <v>0</v>
      </c>
      <c r="KN436" s="46">
        <v>0</v>
      </c>
      <c r="KO436" s="37" t="s">
        <v>648</v>
      </c>
      <c r="KP436" s="29"/>
      <c r="KQ436" s="47"/>
      <c r="KR436" s="45">
        <v>2139</v>
      </c>
      <c r="KS436" s="45">
        <v>80</v>
      </c>
      <c r="KT436" s="45">
        <v>24</v>
      </c>
      <c r="KU436" s="45">
        <v>4</v>
      </c>
      <c r="KV436" s="45">
        <v>11</v>
      </c>
      <c r="KW436" s="43">
        <v>4</v>
      </c>
      <c r="KX436" s="45">
        <v>6</v>
      </c>
      <c r="KY436" s="68" t="s">
        <v>484</v>
      </c>
      <c r="KZ436" s="43">
        <v>500</v>
      </c>
      <c r="LA436" s="45">
        <v>2000</v>
      </c>
      <c r="LB436" s="46">
        <v>0.25</v>
      </c>
      <c r="LC436" s="37"/>
      <c r="LD436" s="29"/>
      <c r="LE436" s="47"/>
      <c r="LF436" s="45"/>
      <c r="LG436" s="45"/>
      <c r="LH436" s="45">
        <v>530</v>
      </c>
      <c r="LI436" s="45">
        <v>0</v>
      </c>
      <c r="LJ436" s="43">
        <v>2</v>
      </c>
      <c r="LK436" s="45">
        <v>0</v>
      </c>
      <c r="LL436" s="45">
        <v>0</v>
      </c>
      <c r="LM436" s="73" t="s">
        <v>533</v>
      </c>
      <c r="LN436" s="67">
        <v>1000</v>
      </c>
      <c r="LO436" s="45">
        <v>0</v>
      </c>
      <c r="LP436" s="46"/>
      <c r="LQ436" s="37"/>
      <c r="LR436" s="29"/>
      <c r="LS436" s="52">
        <f t="shared" ref="LS436:LS444" si="2096">IF($A436="","",$A436)</f>
        <v>45982</v>
      </c>
      <c r="LT436" s="45">
        <v>20686</v>
      </c>
      <c r="LU436" s="69">
        <f t="shared" ref="LU436:LU444" si="2097">IF(LT436="","",LT436-LT435)</f>
        <v>18</v>
      </c>
      <c r="LV436" s="45">
        <v>1058</v>
      </c>
      <c r="LW436" s="45">
        <f t="shared" ref="LW436:LW444" si="2098">IF(LV436="","",LV436-LV435)</f>
        <v>3</v>
      </c>
      <c r="LX436" s="45">
        <v>38</v>
      </c>
      <c r="LY436" s="45">
        <f t="shared" ref="LY436:LY444" si="2099">IF(LX436="","",LX435+LZ435-LX436)</f>
        <v>3</v>
      </c>
      <c r="LZ436" s="45">
        <v>11</v>
      </c>
      <c r="MA436" s="43"/>
      <c r="MB436" s="43">
        <f>IF(LT436="","",MB435)</f>
        <v>495</v>
      </c>
      <c r="MC436" s="45">
        <f t="shared" ref="MC436:MC444" si="2100">IF(MB436="","",LY436*MB436)</f>
        <v>1485</v>
      </c>
      <c r="MD436" s="46">
        <f t="shared" ref="MD436:MD444" si="2101">IF(MC436="","",MC436/(LU436*100))</f>
        <v>0.82499999999999996</v>
      </c>
      <c r="ME436" s="37" t="s">
        <v>658</v>
      </c>
      <c r="MF436" s="29"/>
      <c r="MG436" s="52">
        <f t="shared" ref="MG436:MG444" si="2102">IF($A436="","",$A436)</f>
        <v>45982</v>
      </c>
      <c r="MH436" s="45">
        <v>7466</v>
      </c>
      <c r="MI436" s="45">
        <f t="shared" ref="MI436:MI444" si="2103">IF(MH436="","",MH436-MH435)</f>
        <v>167</v>
      </c>
      <c r="MJ436" s="45">
        <v>373</v>
      </c>
      <c r="MK436" s="45">
        <f t="shared" ref="MK436:MK444" si="2104">IF(MJ436="","",MJ436-MJ435)</f>
        <v>2</v>
      </c>
      <c r="ML436" s="45">
        <v>43</v>
      </c>
      <c r="MM436" s="45">
        <f t="shared" ref="MM436:MM444" si="2105">IF(ML436="","",ML435+MN435-ML436)</f>
        <v>2</v>
      </c>
      <c r="MN436" s="45">
        <v>3</v>
      </c>
      <c r="MO436" s="43"/>
      <c r="MP436" s="43">
        <f t="shared" ref="MP436:MP444" si="2106">IF(MH436="","",MP435)</f>
        <v>1100</v>
      </c>
      <c r="MQ436" s="45">
        <f t="shared" ref="MQ436:MQ444" si="2107">IF(MP436="","",MM436*MP436)</f>
        <v>2200</v>
      </c>
      <c r="MR436" s="46">
        <f t="shared" ref="MR436:MR444" si="2108">IF(MQ436="","",MQ436/(MI436*100))</f>
        <v>0.1317365269461078</v>
      </c>
      <c r="MS436" s="37"/>
      <c r="MT436" s="29"/>
      <c r="MU436" s="52">
        <f t="shared" ref="MU436:MU444" si="2109">IF($A436="","",$A436)</f>
        <v>45982</v>
      </c>
      <c r="MV436" s="45">
        <v>10601</v>
      </c>
      <c r="MW436" s="69">
        <f t="shared" ref="MW436:MW444" si="2110">IF(MV436="","",MV436-MV435)</f>
        <v>25</v>
      </c>
      <c r="MX436" s="45">
        <v>419</v>
      </c>
      <c r="MY436" s="45">
        <f t="shared" ref="MY436:MY444" si="2111">IF(MX436="","",MX436-MX435)</f>
        <v>1</v>
      </c>
      <c r="MZ436" s="45">
        <v>3</v>
      </c>
      <c r="NA436" s="45">
        <f t="shared" ref="NA436:NA444" si="2112">IF(MZ436="","",MZ435+NB435-MZ436)</f>
        <v>1</v>
      </c>
      <c r="NB436" s="45">
        <v>1</v>
      </c>
      <c r="NC436" s="43"/>
      <c r="ND436" s="43">
        <f t="shared" ref="ND436:ND444" si="2113">IF(MV436="","",ND435)</f>
        <v>715</v>
      </c>
      <c r="NE436" s="45">
        <f t="shared" ref="NE436:NE444" si="2114">IF(ND436="","",NA436*ND436)</f>
        <v>715</v>
      </c>
      <c r="NF436" s="46">
        <f t="shared" ref="NF436:NF444" si="2115">IF(NE436="","",NE436/(MW436*100))</f>
        <v>0.28599999999999998</v>
      </c>
      <c r="NG436" s="37"/>
      <c r="NH436" s="29"/>
      <c r="NI436" s="52">
        <f t="shared" ref="NI436:NI455" si="2116">IF($A436="","",$A436)</f>
        <v>45982</v>
      </c>
      <c r="NJ436" s="45">
        <v>10526</v>
      </c>
      <c r="NK436" s="45">
        <f t="shared" ref="NK436:NK444" si="2117">IF(NJ436="","",NJ436-NJ435)</f>
        <v>86</v>
      </c>
      <c r="NL436" s="45">
        <v>208</v>
      </c>
      <c r="NM436" s="45">
        <f t="shared" ref="NM436:NM444" si="2118">IF(NL436="","",NL436-NL435)</f>
        <v>3</v>
      </c>
      <c r="NN436" s="45">
        <v>40</v>
      </c>
      <c r="NO436" s="45">
        <f t="shared" ref="NO436:NO444" si="2119">IF(NN436="","",NN435+NP435-NN436)</f>
        <v>3</v>
      </c>
      <c r="NP436" s="45">
        <v>8</v>
      </c>
      <c r="NQ436" s="43"/>
      <c r="NR436" s="43">
        <f t="shared" ref="NR436:NR444" si="2120">IF(NJ436="","",NR435)</f>
        <v>1100</v>
      </c>
      <c r="NS436" s="45">
        <f t="shared" ref="NS436:NS444" si="2121">IF(NR436="","",NO436*NR436)</f>
        <v>3300</v>
      </c>
      <c r="NT436" s="46">
        <f t="shared" ref="NT436:NT444" si="2122">IF(NS436="","",NS436/(NK436*100))</f>
        <v>0.38372093023255816</v>
      </c>
      <c r="NU436" s="37"/>
    </row>
    <row r="437" spans="1:385" ht="15" customHeight="1" thickBot="1" x14ac:dyDescent="0.3">
      <c r="A437" s="38">
        <v>45984</v>
      </c>
      <c r="B437" s="39">
        <f>IF(A437="","",SUM(J437,LG441,AL437,DR437,AZ437,DD437,LU437,NK437,MW437,MI437,X437,FH437,FV437,GJ437)+SUM(HM443:HM446)+SUM(GY443,GY444)+SUM(CP443:CP446)+SUM(BN443:BN446)+SUM(KS443:KS446)+SUM(KE443:KE446)+SUM(CB443:CB446)+SUM(IA443:IA446)+SUM(IO443:IO446)+SUM(JC443:JC446)+SUM(JQ443:JQ446))</f>
        <v>1926</v>
      </c>
      <c r="C437" s="40">
        <f>IF(A437="","",SUM(J437,X437,AL437,AZ437)+SUM(KE443:KE446)+SUM(KS443:KS446)+SUM(BN443:BN446))</f>
        <v>611</v>
      </c>
      <c r="D437" s="40">
        <f>IF(A437="","",SUM(DD437,DR437)+SUM(CB443:CB446)+SUM(CP443:CP446))</f>
        <v>348</v>
      </c>
      <c r="E437" s="41">
        <f>IF(A437="","",SUM(NK437,MW437,MI437,LG441,LU437)+SUM(IA443:IA446)+SUM(IO443:IO446)+SUM(JC443:JC446)+SUM(JQ443:JQ446))</f>
        <v>679</v>
      </c>
      <c r="F437" s="41">
        <f>IF(B437="","",SUM(FH437,FV437,GJ437)+SUM(HM443:HM446)+SUM(GY443:GY444))</f>
        <v>288</v>
      </c>
      <c r="G437" s="40"/>
      <c r="H437" s="42"/>
      <c r="I437" s="45">
        <v>3998</v>
      </c>
      <c r="J437" s="69">
        <f t="shared" ref="J437:J444" si="2123">IF(I437="","",I437-I436)</f>
        <v>21</v>
      </c>
      <c r="K437" s="45">
        <v>136</v>
      </c>
      <c r="L437" s="45">
        <f t="shared" ref="L437:L444" si="2124">IF(K437="","",K437-K436)</f>
        <v>1</v>
      </c>
      <c r="M437" s="45">
        <v>17</v>
      </c>
      <c r="N437" s="45">
        <f t="shared" ref="N437:N444" si="2125">IF(M437="","",M436+O436-M437)</f>
        <v>1</v>
      </c>
      <c r="O437" s="45">
        <v>0</v>
      </c>
      <c r="P437" s="43"/>
      <c r="Q437" s="43">
        <f t="shared" ref="Q437:Q444" si="2126">IF(I437="","",Q436)</f>
        <v>855</v>
      </c>
      <c r="R437" s="45">
        <f t="shared" ref="R437:R444" si="2127">IF(Q437="","",N437*Q437)</f>
        <v>855</v>
      </c>
      <c r="S437" s="46">
        <f t="shared" ref="S437:S444" si="2128">IF(R437="","",R437/(J437*100))</f>
        <v>0.40714285714285714</v>
      </c>
      <c r="T437" s="37"/>
      <c r="U437" s="29"/>
      <c r="V437" s="52">
        <f t="shared" si="2029"/>
        <v>45984</v>
      </c>
      <c r="W437" s="45">
        <v>13160</v>
      </c>
      <c r="X437" s="45">
        <f t="shared" si="2030"/>
        <v>62</v>
      </c>
      <c r="Y437" s="45">
        <v>507</v>
      </c>
      <c r="Z437" s="45">
        <f t="shared" si="2031"/>
        <v>3</v>
      </c>
      <c r="AA437" s="45">
        <v>21</v>
      </c>
      <c r="AB437" s="45">
        <f t="shared" si="2032"/>
        <v>3</v>
      </c>
      <c r="AC437" s="45">
        <v>0</v>
      </c>
      <c r="AD437" s="43"/>
      <c r="AE437" s="43">
        <f t="shared" si="2033"/>
        <v>1026</v>
      </c>
      <c r="AF437" s="45">
        <f t="shared" si="2034"/>
        <v>3078</v>
      </c>
      <c r="AG437" s="46">
        <f t="shared" si="2035"/>
        <v>0.49645161290322581</v>
      </c>
      <c r="AH437" s="37"/>
      <c r="AI437" s="29"/>
      <c r="AJ437" s="52">
        <f t="shared" si="2036"/>
        <v>45984</v>
      </c>
      <c r="AK437" s="45">
        <v>16259</v>
      </c>
      <c r="AL437" s="45">
        <f t="shared" si="2037"/>
        <v>29</v>
      </c>
      <c r="AM437" s="45">
        <v>350</v>
      </c>
      <c r="AN437" s="45">
        <f t="shared" si="2038"/>
        <v>0</v>
      </c>
      <c r="AO437" s="45">
        <v>40</v>
      </c>
      <c r="AP437" s="45">
        <f t="shared" si="2039"/>
        <v>0</v>
      </c>
      <c r="AQ437" s="45">
        <v>0</v>
      </c>
      <c r="AR437" s="43"/>
      <c r="AS437" s="43">
        <f t="shared" si="2040"/>
        <v>880</v>
      </c>
      <c r="AT437" s="45">
        <f t="shared" si="2041"/>
        <v>0</v>
      </c>
      <c r="AU437" s="46">
        <f t="shared" si="2042"/>
        <v>0</v>
      </c>
      <c r="AV437" s="37"/>
      <c r="AW437" s="29"/>
      <c r="AX437" s="52">
        <f t="shared" si="2043"/>
        <v>45984</v>
      </c>
      <c r="AY437" s="45">
        <v>18581</v>
      </c>
      <c r="AZ437" s="45">
        <f t="shared" si="2044"/>
        <v>79</v>
      </c>
      <c r="BA437" s="45">
        <v>537</v>
      </c>
      <c r="BB437" s="45">
        <f t="shared" si="2045"/>
        <v>1</v>
      </c>
      <c r="BC437" s="45">
        <v>4</v>
      </c>
      <c r="BD437" s="45">
        <f t="shared" si="2046"/>
        <v>1</v>
      </c>
      <c r="BE437" s="45">
        <v>1</v>
      </c>
      <c r="BF437" s="43"/>
      <c r="BG437" s="43">
        <f t="shared" si="2047"/>
        <v>715</v>
      </c>
      <c r="BH437" s="45">
        <f t="shared" si="2048"/>
        <v>715</v>
      </c>
      <c r="BI437" s="46">
        <f t="shared" si="2049"/>
        <v>9.0506329113924047E-2</v>
      </c>
      <c r="BJ437" s="37"/>
      <c r="BK437" s="29"/>
      <c r="BL437" s="47"/>
      <c r="BM437" s="45">
        <v>2328</v>
      </c>
      <c r="BN437" s="45">
        <v>71</v>
      </c>
      <c r="BO437" s="45">
        <v>22</v>
      </c>
      <c r="BP437" s="45">
        <v>1</v>
      </c>
      <c r="BQ437" s="45">
        <v>23</v>
      </c>
      <c r="BR437" s="43">
        <v>1</v>
      </c>
      <c r="BS437" s="45">
        <v>20</v>
      </c>
      <c r="BT437" s="70" t="s">
        <v>483</v>
      </c>
      <c r="BU437" s="45">
        <v>200</v>
      </c>
      <c r="BV437" s="45">
        <v>0</v>
      </c>
      <c r="BW437" s="46">
        <v>0</v>
      </c>
      <c r="BX437" s="37"/>
      <c r="BY437" s="57"/>
      <c r="BZ437" s="47"/>
      <c r="CA437" s="45">
        <v>8438</v>
      </c>
      <c r="CB437" s="45">
        <v>47</v>
      </c>
      <c r="CC437" s="45">
        <v>437</v>
      </c>
      <c r="CD437" s="45">
        <v>1</v>
      </c>
      <c r="CE437" s="45">
        <v>26</v>
      </c>
      <c r="CF437" s="43">
        <v>1</v>
      </c>
      <c r="CG437" s="71">
        <v>0</v>
      </c>
      <c r="CH437" s="63" t="s">
        <v>484</v>
      </c>
      <c r="CI437" s="45">
        <v>250</v>
      </c>
      <c r="CJ437">
        <v>0</v>
      </c>
      <c r="CK437" s="46">
        <v>0</v>
      </c>
      <c r="CL437" s="37"/>
      <c r="CM437" s="29"/>
      <c r="CN437" s="47"/>
      <c r="CO437" s="45">
        <v>3025</v>
      </c>
      <c r="CP437" s="45">
        <v>79</v>
      </c>
      <c r="CQ437" s="45">
        <v>92</v>
      </c>
      <c r="CR437" s="45">
        <v>8</v>
      </c>
      <c r="CS437" s="45">
        <v>16</v>
      </c>
      <c r="CT437" s="43">
        <v>7</v>
      </c>
      <c r="CU437" s="71">
        <v>20</v>
      </c>
      <c r="CV437" s="63" t="s">
        <v>483</v>
      </c>
      <c r="CW437" s="45">
        <v>200</v>
      </c>
      <c r="CX437" s="45">
        <v>1400</v>
      </c>
      <c r="CY437" s="46">
        <v>0.17721518987341772</v>
      </c>
      <c r="CZ437" s="37"/>
      <c r="DA437" s="29"/>
      <c r="DB437" s="52">
        <f t="shared" si="2050"/>
        <v>45984</v>
      </c>
      <c r="DC437" s="45">
        <v>29515</v>
      </c>
      <c r="DD437" s="45">
        <f t="shared" si="2051"/>
        <v>56</v>
      </c>
      <c r="DE437" s="45">
        <v>1510</v>
      </c>
      <c r="DF437" s="45">
        <f t="shared" si="2052"/>
        <v>1</v>
      </c>
      <c r="DG437" s="45">
        <v>2</v>
      </c>
      <c r="DH437" s="45">
        <f t="shared" si="2053"/>
        <v>1</v>
      </c>
      <c r="DI437" s="45">
        <v>4</v>
      </c>
      <c r="DJ437" s="43"/>
      <c r="DK437" s="43">
        <f t="shared" si="2054"/>
        <v>715</v>
      </c>
      <c r="DL437" s="45">
        <f t="shared" si="2055"/>
        <v>715</v>
      </c>
      <c r="DM437" s="46">
        <f t="shared" si="2056"/>
        <v>0.12767857142857142</v>
      </c>
      <c r="DN437" s="37"/>
      <c r="DO437" s="29"/>
      <c r="DP437" s="52">
        <f t="shared" si="2057"/>
        <v>45984</v>
      </c>
      <c r="DQ437" s="45">
        <v>8152</v>
      </c>
      <c r="DR437" s="45">
        <f t="shared" si="2058"/>
        <v>62</v>
      </c>
      <c r="DS437" s="45">
        <v>241</v>
      </c>
      <c r="DT437" s="45">
        <f t="shared" si="2059"/>
        <v>1</v>
      </c>
      <c r="DU437" s="45">
        <v>33</v>
      </c>
      <c r="DV437" s="45">
        <f t="shared" si="2060"/>
        <v>1</v>
      </c>
      <c r="DW437" s="45"/>
      <c r="DX437" s="43"/>
      <c r="DY437" s="43">
        <f t="shared" si="2061"/>
        <v>726</v>
      </c>
      <c r="DZ437" s="45">
        <f t="shared" si="2062"/>
        <v>726</v>
      </c>
      <c r="EA437" s="46">
        <f t="shared" si="2063"/>
        <v>0.11709677419354839</v>
      </c>
      <c r="EB437" s="37" t="s">
        <v>433</v>
      </c>
      <c r="EC437" s="29"/>
      <c r="ED437" s="52">
        <f t="shared" si="2064"/>
        <v>45984</v>
      </c>
      <c r="EE437" s="48">
        <v>0</v>
      </c>
      <c r="EF437" s="45">
        <f t="shared" si="2065"/>
        <v>0</v>
      </c>
      <c r="EG437" s="43">
        <v>0</v>
      </c>
      <c r="EH437" s="45">
        <f t="shared" si="2066"/>
        <v>0</v>
      </c>
      <c r="EI437" s="43">
        <v>0</v>
      </c>
      <c r="EJ437" s="45">
        <f t="shared" si="2067"/>
        <v>0</v>
      </c>
      <c r="EK437" s="43">
        <v>0</v>
      </c>
      <c r="EL437" s="43"/>
      <c r="EM437" s="43">
        <f t="shared" si="2068"/>
        <v>935</v>
      </c>
      <c r="EN437" s="45">
        <f t="shared" si="2069"/>
        <v>0</v>
      </c>
      <c r="EO437" s="46" t="e">
        <f t="shared" si="2070"/>
        <v>#DIV/0!</v>
      </c>
      <c r="EP437" s="37"/>
      <c r="EQ437" s="29"/>
      <c r="ER437" s="52">
        <f t="shared" si="2071"/>
        <v>45984</v>
      </c>
      <c r="ES437" s="48">
        <v>0</v>
      </c>
      <c r="ET437" s="45">
        <f t="shared" si="2072"/>
        <v>0</v>
      </c>
      <c r="EU437" s="43">
        <v>0</v>
      </c>
      <c r="EV437" s="45">
        <f t="shared" si="2073"/>
        <v>0</v>
      </c>
      <c r="EW437" s="43">
        <v>0</v>
      </c>
      <c r="EX437" s="45">
        <f t="shared" si="2074"/>
        <v>0</v>
      </c>
      <c r="EY437" s="43">
        <v>0</v>
      </c>
      <c r="EZ437" s="43"/>
      <c r="FA437" s="43">
        <f t="shared" si="2075"/>
        <v>420</v>
      </c>
      <c r="FB437" s="45">
        <f t="shared" si="2076"/>
        <v>0</v>
      </c>
      <c r="FC437" s="46" t="e">
        <f t="shared" si="2077"/>
        <v>#DIV/0!</v>
      </c>
      <c r="FD437" s="37"/>
      <c r="FE437" s="60"/>
      <c r="FF437" s="52">
        <f t="shared" si="2078"/>
        <v>45984</v>
      </c>
      <c r="FG437" s="45">
        <v>1625</v>
      </c>
      <c r="FH437" s="45">
        <f t="shared" si="2079"/>
        <v>90</v>
      </c>
      <c r="FI437" s="45">
        <v>255</v>
      </c>
      <c r="FJ437" s="45">
        <f t="shared" si="2080"/>
        <v>0</v>
      </c>
      <c r="FK437" s="45">
        <v>14</v>
      </c>
      <c r="FL437" s="45">
        <f t="shared" si="2081"/>
        <v>0</v>
      </c>
      <c r="FM437" s="45"/>
      <c r="FN437" s="43"/>
      <c r="FO437" s="43">
        <f>IF(FG437="","",FO436)</f>
        <v>550</v>
      </c>
      <c r="FP437" s="45">
        <f t="shared" si="2082"/>
        <v>0</v>
      </c>
      <c r="FQ437" s="46">
        <f t="shared" si="2083"/>
        <v>0</v>
      </c>
      <c r="FR437" s="37" t="s">
        <v>666</v>
      </c>
      <c r="FS437" s="29"/>
      <c r="FT437" s="52">
        <f t="shared" si="2084"/>
        <v>45984</v>
      </c>
      <c r="FU437" s="45">
        <v>1294</v>
      </c>
      <c r="FV437" s="45">
        <f t="shared" si="2085"/>
        <v>61</v>
      </c>
      <c r="FW437" s="45">
        <v>60</v>
      </c>
      <c r="FX437" s="45">
        <f t="shared" si="2086"/>
        <v>7</v>
      </c>
      <c r="FY437" s="45">
        <v>520</v>
      </c>
      <c r="FZ437" s="45">
        <f t="shared" si="2087"/>
        <v>10</v>
      </c>
      <c r="GA437" s="45">
        <v>0</v>
      </c>
      <c r="GB437" s="43"/>
      <c r="GC437" s="43">
        <f t="shared" si="2088"/>
        <v>200</v>
      </c>
      <c r="GD437" s="45">
        <f t="shared" si="2089"/>
        <v>2000</v>
      </c>
      <c r="GE437" s="46">
        <f t="shared" si="2090"/>
        <v>0.32786885245901637</v>
      </c>
      <c r="GF437" s="37"/>
      <c r="GG437" s="29"/>
      <c r="GH437" s="52">
        <f t="shared" si="2091"/>
        <v>45984</v>
      </c>
      <c r="GI437" s="45">
        <v>1164</v>
      </c>
      <c r="GJ437" s="69">
        <f>IF(GI437="","",GI437-GI436)</f>
        <v>17</v>
      </c>
      <c r="GK437" s="45">
        <v>455</v>
      </c>
      <c r="GL437" s="45">
        <f>IF(GK437="","",GK437-GK436)</f>
        <v>9</v>
      </c>
      <c r="GM437" s="45">
        <v>105</v>
      </c>
      <c r="GN437" s="45">
        <f t="shared" si="2092"/>
        <v>14</v>
      </c>
      <c r="GO437" s="45">
        <v>0</v>
      </c>
      <c r="GP437" s="43"/>
      <c r="GQ437" s="43">
        <f t="shared" si="2093"/>
        <v>420</v>
      </c>
      <c r="GR437" s="45">
        <f t="shared" si="2094"/>
        <v>5880</v>
      </c>
      <c r="GS437" s="46">
        <f t="shared" si="2095"/>
        <v>3.4588235294117649</v>
      </c>
      <c r="GT437" s="37" t="s">
        <v>664</v>
      </c>
      <c r="GU437" s="61"/>
      <c r="GV437" s="47"/>
      <c r="GW437" s="30"/>
      <c r="GX437" s="45"/>
      <c r="GY437" s="45" t="s">
        <v>24</v>
      </c>
      <c r="GZ437" s="45"/>
      <c r="HA437" s="45" t="s">
        <v>24</v>
      </c>
      <c r="HB437" s="45">
        <v>4</v>
      </c>
      <c r="HC437" s="43">
        <v>1</v>
      </c>
      <c r="HD437" s="45">
        <v>14</v>
      </c>
      <c r="HE437" s="63" t="s">
        <v>552</v>
      </c>
      <c r="HF437" s="45">
        <v>1100</v>
      </c>
      <c r="HG437" s="45">
        <v>1100</v>
      </c>
      <c r="HH437" s="46" t="e">
        <v>#VALUE!</v>
      </c>
      <c r="HI437" s="37"/>
      <c r="HJ437" s="29"/>
      <c r="HK437" s="47"/>
      <c r="HL437" s="45">
        <v>725</v>
      </c>
      <c r="HM437" s="45">
        <v>67</v>
      </c>
      <c r="HN437" s="45">
        <v>13</v>
      </c>
      <c r="HO437" s="45">
        <v>2</v>
      </c>
      <c r="HP437" s="45">
        <v>19</v>
      </c>
      <c r="HQ437" s="43">
        <v>0</v>
      </c>
      <c r="HR437" s="45">
        <v>0</v>
      </c>
      <c r="HS437" s="63" t="s">
        <v>554</v>
      </c>
      <c r="HT437" s="45">
        <v>0</v>
      </c>
      <c r="HU437" s="45">
        <v>0</v>
      </c>
      <c r="HV437" s="46">
        <v>0</v>
      </c>
      <c r="HW437" s="37"/>
      <c r="HX437" s="360"/>
      <c r="HY437" s="47"/>
      <c r="HZ437" s="45">
        <v>6109</v>
      </c>
      <c r="IA437" s="45">
        <v>74</v>
      </c>
      <c r="IB437" s="45">
        <v>135</v>
      </c>
      <c r="IC437" s="45">
        <v>1</v>
      </c>
      <c r="ID437" s="45">
        <v>16</v>
      </c>
      <c r="IE437" s="43">
        <v>1</v>
      </c>
      <c r="IF437" s="45">
        <v>0</v>
      </c>
      <c r="IG437" s="63" t="s">
        <v>484</v>
      </c>
      <c r="IH437" s="45">
        <v>250</v>
      </c>
      <c r="II437" s="45">
        <v>0</v>
      </c>
      <c r="IJ437" s="46">
        <v>0</v>
      </c>
      <c r="IK437" s="37"/>
      <c r="IL437" s="29"/>
      <c r="IM437" s="47"/>
      <c r="IN437" s="45">
        <v>4140</v>
      </c>
      <c r="IO437" s="45">
        <v>54</v>
      </c>
      <c r="IP437" s="45">
        <v>247</v>
      </c>
      <c r="IQ437" s="45">
        <v>4</v>
      </c>
      <c r="IR437" s="45">
        <v>55</v>
      </c>
      <c r="IS437" s="43">
        <v>5</v>
      </c>
      <c r="IT437" s="45">
        <v>0</v>
      </c>
      <c r="IU437" s="63" t="s">
        <v>565</v>
      </c>
      <c r="IV437" s="45">
        <v>200</v>
      </c>
      <c r="IW437" s="45">
        <v>0</v>
      </c>
      <c r="IX437" s="46">
        <v>0</v>
      </c>
      <c r="IY437" s="37"/>
      <c r="IZ437" s="61"/>
      <c r="JA437" s="47"/>
      <c r="JB437" s="45">
        <v>7296</v>
      </c>
      <c r="JC437" s="69">
        <v>118</v>
      </c>
      <c r="JD437" s="45">
        <v>430</v>
      </c>
      <c r="JE437" s="45">
        <v>3</v>
      </c>
      <c r="JF437" s="45">
        <v>66</v>
      </c>
      <c r="JG437" s="43">
        <v>4</v>
      </c>
      <c r="JH437" s="45">
        <v>8</v>
      </c>
      <c r="JI437" s="63" t="s">
        <v>257</v>
      </c>
      <c r="JJ437" s="45">
        <v>260</v>
      </c>
      <c r="JK437" s="45">
        <v>0</v>
      </c>
      <c r="JL437" s="46">
        <v>0</v>
      </c>
      <c r="JM437" s="37"/>
      <c r="JN437" s="29"/>
      <c r="JO437" s="47"/>
      <c r="JP437" s="45">
        <v>5907</v>
      </c>
      <c r="JQ437" s="45">
        <v>21</v>
      </c>
      <c r="JR437" s="45">
        <v>288</v>
      </c>
      <c r="JS437" s="45">
        <v>1</v>
      </c>
      <c r="JT437" s="45">
        <v>19</v>
      </c>
      <c r="JU437" s="43">
        <v>1</v>
      </c>
      <c r="JV437" s="45">
        <v>0</v>
      </c>
      <c r="JW437" s="63" t="s">
        <v>506</v>
      </c>
      <c r="JX437" s="45">
        <v>0</v>
      </c>
      <c r="JY437" s="45">
        <v>0</v>
      </c>
      <c r="JZ437" s="46">
        <v>0</v>
      </c>
      <c r="KA437" s="37"/>
      <c r="KB437" s="51"/>
      <c r="KC437" s="47"/>
      <c r="KD437" s="45">
        <v>12168</v>
      </c>
      <c r="KE437" s="45">
        <v>82</v>
      </c>
      <c r="KF437" s="45">
        <v>627</v>
      </c>
      <c r="KG437" s="45">
        <v>2</v>
      </c>
      <c r="KH437" s="45">
        <v>5</v>
      </c>
      <c r="KI437" s="74">
        <v>1</v>
      </c>
      <c r="KJ437" s="71">
        <v>6</v>
      </c>
      <c r="KK437" s="63" t="s">
        <v>644</v>
      </c>
      <c r="KL437" s="45">
        <v>924</v>
      </c>
      <c r="KM437">
        <v>0</v>
      </c>
      <c r="KN437" s="46">
        <v>0</v>
      </c>
      <c r="KO437" s="37"/>
      <c r="KP437" s="29"/>
      <c r="KQ437" s="47"/>
      <c r="KR437" s="45">
        <v>1564</v>
      </c>
      <c r="KS437" s="69">
        <v>46</v>
      </c>
      <c r="KT437" s="45">
        <v>94</v>
      </c>
      <c r="KU437" s="45">
        <v>2</v>
      </c>
      <c r="KV437" s="45">
        <v>4</v>
      </c>
      <c r="KW437" s="43">
        <v>1</v>
      </c>
      <c r="KX437" s="45">
        <v>6</v>
      </c>
      <c r="KY437" s="54" t="s">
        <v>608</v>
      </c>
      <c r="KZ437" s="45">
        <v>539</v>
      </c>
      <c r="LA437" s="45">
        <v>0</v>
      </c>
      <c r="LB437" s="46">
        <v>0</v>
      </c>
      <c r="LC437" s="37" t="s">
        <v>161</v>
      </c>
      <c r="LD437" s="29"/>
      <c r="LE437" s="75"/>
      <c r="LF437" s="76"/>
      <c r="LG437" s="76"/>
      <c r="LH437" s="76">
        <v>1166</v>
      </c>
      <c r="LI437" s="76">
        <v>0</v>
      </c>
      <c r="LJ437" s="77">
        <v>2</v>
      </c>
      <c r="LK437" s="76">
        <v>0</v>
      </c>
      <c r="LL437" s="76">
        <v>0</v>
      </c>
      <c r="LM437" s="78" t="s">
        <v>534</v>
      </c>
      <c r="LN437" s="79">
        <v>1000</v>
      </c>
      <c r="LO437" s="76">
        <v>0</v>
      </c>
      <c r="LP437" s="80"/>
      <c r="LQ437" s="37"/>
      <c r="LR437" s="29"/>
      <c r="LS437" s="52">
        <f t="shared" si="2096"/>
        <v>45984</v>
      </c>
      <c r="LT437" s="45">
        <v>20731</v>
      </c>
      <c r="LU437" s="45">
        <f t="shared" si="2097"/>
        <v>45</v>
      </c>
      <c r="LV437" s="45">
        <v>1058</v>
      </c>
      <c r="LW437" s="45">
        <f t="shared" si="2098"/>
        <v>0</v>
      </c>
      <c r="LX437" s="45">
        <v>49</v>
      </c>
      <c r="LY437" s="45">
        <f t="shared" si="2099"/>
        <v>0</v>
      </c>
      <c r="LZ437" s="45">
        <v>-9</v>
      </c>
      <c r="MA437" s="43"/>
      <c r="MB437" s="43">
        <f>IF(LT437="","",MB436)</f>
        <v>495</v>
      </c>
      <c r="MC437" s="45">
        <f t="shared" si="2100"/>
        <v>0</v>
      </c>
      <c r="MD437" s="46">
        <f t="shared" si="2101"/>
        <v>0</v>
      </c>
      <c r="ME437" s="37" t="s">
        <v>663</v>
      </c>
      <c r="MF437" s="29"/>
      <c r="MG437" s="52">
        <f t="shared" si="2102"/>
        <v>45984</v>
      </c>
      <c r="MH437" s="45">
        <v>7503</v>
      </c>
      <c r="MI437" s="45">
        <f t="shared" si="2103"/>
        <v>37</v>
      </c>
      <c r="MJ437" s="45">
        <v>374</v>
      </c>
      <c r="MK437" s="45">
        <f t="shared" si="2104"/>
        <v>1</v>
      </c>
      <c r="ML437" s="45">
        <v>45</v>
      </c>
      <c r="MM437" s="45">
        <f t="shared" si="2105"/>
        <v>1</v>
      </c>
      <c r="MN437" s="45">
        <v>-3</v>
      </c>
      <c r="MO437" s="43"/>
      <c r="MP437" s="43">
        <f t="shared" si="2106"/>
        <v>1100</v>
      </c>
      <c r="MQ437" s="45">
        <f t="shared" si="2107"/>
        <v>1100</v>
      </c>
      <c r="MR437" s="46">
        <f t="shared" si="2108"/>
        <v>0.29729729729729731</v>
      </c>
      <c r="MS437" s="37"/>
      <c r="MT437" s="29"/>
      <c r="MU437" s="52">
        <f t="shared" si="2109"/>
        <v>45984</v>
      </c>
      <c r="MV437" s="45">
        <v>10695</v>
      </c>
      <c r="MW437" s="45">
        <f t="shared" si="2110"/>
        <v>94</v>
      </c>
      <c r="MX437" s="45">
        <v>420</v>
      </c>
      <c r="MY437" s="45">
        <f t="shared" si="2111"/>
        <v>1</v>
      </c>
      <c r="MZ437" s="45">
        <v>3</v>
      </c>
      <c r="NA437" s="45">
        <f t="shared" si="2112"/>
        <v>1</v>
      </c>
      <c r="NB437" s="45">
        <v>4</v>
      </c>
      <c r="NC437" s="43"/>
      <c r="ND437" s="43">
        <f t="shared" si="2113"/>
        <v>715</v>
      </c>
      <c r="NE437" s="45">
        <f t="shared" si="2114"/>
        <v>715</v>
      </c>
      <c r="NF437" s="46">
        <f t="shared" si="2115"/>
        <v>7.6063829787234041E-2</v>
      </c>
      <c r="NG437" s="37"/>
      <c r="NH437" s="29"/>
      <c r="NI437" s="52">
        <f t="shared" si="2116"/>
        <v>45984</v>
      </c>
      <c r="NJ437" s="45">
        <v>10652</v>
      </c>
      <c r="NK437" s="45">
        <f t="shared" si="2117"/>
        <v>126</v>
      </c>
      <c r="NL437" s="45">
        <v>209</v>
      </c>
      <c r="NM437" s="45">
        <f t="shared" si="2118"/>
        <v>1</v>
      </c>
      <c r="NN437" s="45">
        <v>47</v>
      </c>
      <c r="NO437" s="45">
        <f t="shared" si="2119"/>
        <v>1</v>
      </c>
      <c r="NP437" s="45">
        <v>0</v>
      </c>
      <c r="NQ437" s="43"/>
      <c r="NR437" s="43">
        <f t="shared" si="2120"/>
        <v>1100</v>
      </c>
      <c r="NS437" s="45">
        <f t="shared" si="2121"/>
        <v>1100</v>
      </c>
      <c r="NT437" s="46">
        <f t="shared" si="2122"/>
        <v>8.7301587301587297E-2</v>
      </c>
      <c r="NU437" s="37"/>
    </row>
    <row r="438" spans="1:385" ht="15" customHeight="1" thickTop="1" thickBot="1" x14ac:dyDescent="0.3">
      <c r="A438" s="38">
        <v>45986</v>
      </c>
      <c r="B438" s="39">
        <f>IF(A438="","",SUM(J438,LG444,AL438,DR438,AZ438,DD438,LU438,NK438,MW438,MI438,X438,FH438,FV438,GJ438)+SUM(GY447:GY448)+SUM(HM447:HM450)+SUM(CP447:CP450)+SUM(BN447:BN450)+SUM(KS447:KS450)+SUM(KE447:KE450)+SUM(CB447:CB450)+SUM(IA447:IA450)+SUM(IO447:IO450)+SUM(JC447:JC450)+SUM(JQ447:JQ450))</f>
        <v>3030</v>
      </c>
      <c r="C438" s="40">
        <f>IF(A438="","",SUM(J438,X438,AL438,AZ438)+SUM(KE447:KE450)+SUM(KS447:KS450)+SUM(BN447:BN450))</f>
        <v>745</v>
      </c>
      <c r="D438" s="40">
        <f>IF(A438="","",SUM(DD438,DR438)+SUM(CB447:CB450)+SUM(CP447:CP450))</f>
        <v>454</v>
      </c>
      <c r="E438" s="41">
        <f>IF(A438="","",SUM(NK438,MW438,MI438,LG444,LU438)+SUM(IA447:IA450)+SUM(IO447:IO450)+SUM(JC447:JC450)+SUM(JQ447:JQ450))</f>
        <v>1216</v>
      </c>
      <c r="F438" s="41">
        <f>IF(B438="","",SUM(FH438,FV438,GJ438)+SUM(HM447:HM450)+SUM(GY447:GY448))</f>
        <v>615</v>
      </c>
      <c r="G438" s="40"/>
      <c r="H438" s="42"/>
      <c r="I438" s="45">
        <v>4017</v>
      </c>
      <c r="J438" s="69">
        <f t="shared" si="2123"/>
        <v>19</v>
      </c>
      <c r="K438" s="45">
        <v>136</v>
      </c>
      <c r="L438" s="45">
        <f t="shared" si="2124"/>
        <v>0</v>
      </c>
      <c r="M438" s="45">
        <v>17</v>
      </c>
      <c r="N438" s="45">
        <f t="shared" si="2125"/>
        <v>0</v>
      </c>
      <c r="O438" s="45">
        <v>0</v>
      </c>
      <c r="P438" s="43"/>
      <c r="Q438" s="43">
        <f t="shared" si="2126"/>
        <v>855</v>
      </c>
      <c r="R438" s="45">
        <f t="shared" si="2127"/>
        <v>0</v>
      </c>
      <c r="S438" s="46">
        <f t="shared" si="2128"/>
        <v>0</v>
      </c>
      <c r="T438" s="54"/>
      <c r="U438" s="29"/>
      <c r="V438" s="52">
        <f t="shared" si="2029"/>
        <v>45986</v>
      </c>
      <c r="W438" s="45">
        <v>13195</v>
      </c>
      <c r="X438" s="69">
        <f t="shared" si="2030"/>
        <v>35</v>
      </c>
      <c r="Y438" s="45">
        <v>509</v>
      </c>
      <c r="Z438" s="45">
        <f t="shared" si="2031"/>
        <v>2</v>
      </c>
      <c r="AA438" s="45">
        <v>17</v>
      </c>
      <c r="AB438" s="45">
        <f t="shared" si="2032"/>
        <v>4</v>
      </c>
      <c r="AC438" s="45">
        <v>0</v>
      </c>
      <c r="AD438" s="43"/>
      <c r="AE438" s="43">
        <f t="shared" si="2033"/>
        <v>1026</v>
      </c>
      <c r="AF438" s="45">
        <f t="shared" si="2034"/>
        <v>4104</v>
      </c>
      <c r="AG438" s="46">
        <f t="shared" si="2035"/>
        <v>1.1725714285714286</v>
      </c>
      <c r="AH438" s="210" t="s">
        <v>669</v>
      </c>
      <c r="AI438" s="29"/>
      <c r="AJ438" s="52">
        <f t="shared" si="2036"/>
        <v>45986</v>
      </c>
      <c r="AK438" s="45">
        <v>16315</v>
      </c>
      <c r="AL438" s="69">
        <f t="shared" si="2037"/>
        <v>56</v>
      </c>
      <c r="AM438" s="45">
        <v>352</v>
      </c>
      <c r="AN438" s="45">
        <f t="shared" si="2038"/>
        <v>2</v>
      </c>
      <c r="AO438" s="45">
        <v>38</v>
      </c>
      <c r="AP438" s="45">
        <f t="shared" si="2039"/>
        <v>2</v>
      </c>
      <c r="AQ438" s="45">
        <v>0</v>
      </c>
      <c r="AR438" s="43"/>
      <c r="AS438" s="43">
        <f t="shared" si="2040"/>
        <v>880</v>
      </c>
      <c r="AT438" s="45">
        <f t="shared" si="2041"/>
        <v>1760</v>
      </c>
      <c r="AU438" s="46">
        <f t="shared" si="2042"/>
        <v>0.31428571428571428</v>
      </c>
      <c r="AV438" s="54"/>
      <c r="AW438" s="29"/>
      <c r="AX438" s="52">
        <f t="shared" si="2043"/>
        <v>45986</v>
      </c>
      <c r="AY438" s="45">
        <v>18730</v>
      </c>
      <c r="AZ438" s="45">
        <f t="shared" si="2044"/>
        <v>149</v>
      </c>
      <c r="BA438" s="45">
        <v>538</v>
      </c>
      <c r="BB438" s="45">
        <f t="shared" si="2045"/>
        <v>1</v>
      </c>
      <c r="BC438" s="45">
        <v>4</v>
      </c>
      <c r="BD438" s="45">
        <f t="shared" si="2046"/>
        <v>1</v>
      </c>
      <c r="BE438" s="45">
        <v>2</v>
      </c>
      <c r="BF438" s="43"/>
      <c r="BG438" s="43">
        <f t="shared" si="2047"/>
        <v>715</v>
      </c>
      <c r="BH438" s="45">
        <f t="shared" si="2048"/>
        <v>715</v>
      </c>
      <c r="BI438" s="46">
        <f t="shared" si="2049"/>
        <v>4.7986577181208051E-2</v>
      </c>
      <c r="BJ438" s="54" t="s">
        <v>673</v>
      </c>
      <c r="BK438" s="29"/>
      <c r="BL438" s="75"/>
      <c r="BM438" s="76">
        <v>1210</v>
      </c>
      <c r="BN438" s="76">
        <v>36</v>
      </c>
      <c r="BO438" s="76">
        <v>7</v>
      </c>
      <c r="BP438" s="76">
        <v>1</v>
      </c>
      <c r="BQ438" s="76">
        <v>18</v>
      </c>
      <c r="BR438" s="76">
        <v>1</v>
      </c>
      <c r="BS438" s="76">
        <v>6</v>
      </c>
      <c r="BT438" s="82" t="s">
        <v>586</v>
      </c>
      <c r="BU438" s="76">
        <v>400</v>
      </c>
      <c r="BV438" s="76">
        <v>400</v>
      </c>
      <c r="BW438" s="80">
        <v>0.1111111111111111</v>
      </c>
      <c r="BX438" s="37"/>
      <c r="BY438" s="57"/>
      <c r="BZ438" s="75"/>
      <c r="CA438" s="76">
        <v>6594</v>
      </c>
      <c r="CB438" s="76">
        <v>37</v>
      </c>
      <c r="CC438" s="76">
        <v>344</v>
      </c>
      <c r="CD438" s="76">
        <v>3</v>
      </c>
      <c r="CE438" s="76">
        <v>55</v>
      </c>
      <c r="CF438" s="76">
        <v>5</v>
      </c>
      <c r="CG438" s="83">
        <v>0</v>
      </c>
      <c r="CH438" s="78" t="s">
        <v>341</v>
      </c>
      <c r="CI438" s="79">
        <v>198</v>
      </c>
      <c r="CJ438" s="76">
        <v>990</v>
      </c>
      <c r="CK438" s="80">
        <v>0.26756756756756755</v>
      </c>
      <c r="CL438" s="37"/>
      <c r="CM438" s="29"/>
      <c r="CN438" s="75"/>
      <c r="CO438" s="76">
        <v>2132</v>
      </c>
      <c r="CP438" s="76">
        <v>73</v>
      </c>
      <c r="CQ438" s="76">
        <v>64</v>
      </c>
      <c r="CR438" s="76">
        <v>3</v>
      </c>
      <c r="CS438" s="76">
        <v>53</v>
      </c>
      <c r="CT438" s="76">
        <v>5</v>
      </c>
      <c r="CU438" s="83">
        <v>0</v>
      </c>
      <c r="CV438" s="78" t="s">
        <v>565</v>
      </c>
      <c r="CW438" s="79">
        <v>198</v>
      </c>
      <c r="CX438" s="76">
        <v>990</v>
      </c>
      <c r="CY438" s="80">
        <v>0.13561643835616438</v>
      </c>
      <c r="CZ438" s="37"/>
      <c r="DA438" s="29"/>
      <c r="DB438" s="52">
        <f t="shared" si="2050"/>
        <v>45986</v>
      </c>
      <c r="DC438" s="45">
        <v>29631</v>
      </c>
      <c r="DD438" s="45">
        <f t="shared" si="2051"/>
        <v>116</v>
      </c>
      <c r="DE438" s="45">
        <v>1513</v>
      </c>
      <c r="DF438" s="45">
        <f t="shared" si="2052"/>
        <v>3</v>
      </c>
      <c r="DG438" s="45">
        <v>3</v>
      </c>
      <c r="DH438" s="45">
        <f t="shared" si="2053"/>
        <v>3</v>
      </c>
      <c r="DI438" s="45">
        <v>3</v>
      </c>
      <c r="DJ438" s="43"/>
      <c r="DK438" s="43">
        <f t="shared" si="2054"/>
        <v>715</v>
      </c>
      <c r="DL438" s="45">
        <f t="shared" si="2055"/>
        <v>2145</v>
      </c>
      <c r="DM438" s="46">
        <f t="shared" si="2056"/>
        <v>0.18491379310344827</v>
      </c>
      <c r="DN438" s="54"/>
      <c r="DO438" s="29"/>
      <c r="DP438" s="52">
        <f t="shared" si="2057"/>
        <v>45986</v>
      </c>
      <c r="DQ438" s="45">
        <v>8243</v>
      </c>
      <c r="DR438" s="45">
        <f t="shared" si="2058"/>
        <v>91</v>
      </c>
      <c r="DS438" s="45">
        <v>242</v>
      </c>
      <c r="DT438" s="45">
        <f t="shared" si="2059"/>
        <v>1</v>
      </c>
      <c r="DU438" s="45">
        <v>33</v>
      </c>
      <c r="DV438" s="45">
        <f t="shared" si="2060"/>
        <v>0</v>
      </c>
      <c r="DW438" s="45">
        <v>0</v>
      </c>
      <c r="DX438" s="43"/>
      <c r="DY438" s="43">
        <f t="shared" si="2061"/>
        <v>726</v>
      </c>
      <c r="DZ438" s="45">
        <f t="shared" si="2062"/>
        <v>0</v>
      </c>
      <c r="EA438" s="46">
        <f t="shared" si="2063"/>
        <v>0</v>
      </c>
      <c r="EB438" s="54"/>
      <c r="EC438" s="29"/>
      <c r="ED438" s="52">
        <f t="shared" si="2064"/>
        <v>45986</v>
      </c>
      <c r="EE438" s="48">
        <v>0</v>
      </c>
      <c r="EF438" s="45">
        <f t="shared" si="2065"/>
        <v>0</v>
      </c>
      <c r="EG438" s="43">
        <v>0</v>
      </c>
      <c r="EH438" s="45">
        <f t="shared" si="2066"/>
        <v>0</v>
      </c>
      <c r="EI438" s="43">
        <v>0</v>
      </c>
      <c r="EJ438" s="45">
        <f t="shared" si="2067"/>
        <v>0</v>
      </c>
      <c r="EK438" s="43">
        <v>0</v>
      </c>
      <c r="EL438" s="43"/>
      <c r="EM438" s="43">
        <f t="shared" si="2068"/>
        <v>935</v>
      </c>
      <c r="EN438" s="45">
        <f t="shared" si="2069"/>
        <v>0</v>
      </c>
      <c r="EO438" s="46" t="e">
        <f t="shared" si="2070"/>
        <v>#DIV/0!</v>
      </c>
      <c r="EP438" s="37"/>
      <c r="EQ438" s="29"/>
      <c r="ER438" s="52">
        <f t="shared" si="2071"/>
        <v>45986</v>
      </c>
      <c r="ES438" s="48">
        <v>0</v>
      </c>
      <c r="ET438" s="45">
        <f t="shared" si="2072"/>
        <v>0</v>
      </c>
      <c r="EU438" s="43">
        <v>0</v>
      </c>
      <c r="EV438" s="45">
        <f t="shared" si="2073"/>
        <v>0</v>
      </c>
      <c r="EW438" s="43">
        <v>0</v>
      </c>
      <c r="EX438" s="45">
        <f t="shared" si="2074"/>
        <v>0</v>
      </c>
      <c r="EY438" s="43">
        <v>0</v>
      </c>
      <c r="EZ438" s="43"/>
      <c r="FA438" s="43">
        <f t="shared" si="2075"/>
        <v>420</v>
      </c>
      <c r="FB438" s="45">
        <f t="shared" si="2076"/>
        <v>0</v>
      </c>
      <c r="FC438" s="46" t="e">
        <f t="shared" si="2077"/>
        <v>#DIV/0!</v>
      </c>
      <c r="FD438" s="37"/>
      <c r="FE438" s="60"/>
      <c r="FF438" s="52">
        <f t="shared" si="2078"/>
        <v>45986</v>
      </c>
      <c r="FG438" s="45">
        <v>1656</v>
      </c>
      <c r="FH438" s="45">
        <f t="shared" si="2079"/>
        <v>31</v>
      </c>
      <c r="FI438" s="45">
        <v>256</v>
      </c>
      <c r="FJ438" s="45">
        <f t="shared" si="2080"/>
        <v>1</v>
      </c>
      <c r="FK438" s="45">
        <v>11</v>
      </c>
      <c r="FL438" s="45">
        <f t="shared" si="2081"/>
        <v>3</v>
      </c>
      <c r="FM438" s="45">
        <v>0</v>
      </c>
      <c r="FN438" s="43"/>
      <c r="FO438" s="43">
        <f>IF(FG438="","",FO437)</f>
        <v>550</v>
      </c>
      <c r="FP438" s="45">
        <f t="shared" si="2082"/>
        <v>1650</v>
      </c>
      <c r="FQ438" s="46">
        <f t="shared" si="2083"/>
        <v>0.532258064516129</v>
      </c>
      <c r="FR438" s="54" t="s">
        <v>13</v>
      </c>
      <c r="FS438" s="29"/>
      <c r="FT438" s="52">
        <f t="shared" si="2084"/>
        <v>45986</v>
      </c>
      <c r="FU438" s="45">
        <v>1380</v>
      </c>
      <c r="FV438" s="45">
        <f t="shared" si="2085"/>
        <v>86</v>
      </c>
      <c r="FW438" s="45">
        <v>74</v>
      </c>
      <c r="FX438" s="45">
        <f t="shared" si="2086"/>
        <v>14</v>
      </c>
      <c r="FY438" s="45">
        <v>506</v>
      </c>
      <c r="FZ438" s="45">
        <f t="shared" si="2087"/>
        <v>14</v>
      </c>
      <c r="GA438" s="45">
        <v>0</v>
      </c>
      <c r="GB438" s="43"/>
      <c r="GC438" s="43">
        <f t="shared" si="2088"/>
        <v>200</v>
      </c>
      <c r="GD438" s="45">
        <f t="shared" si="2089"/>
        <v>2800</v>
      </c>
      <c r="GE438" s="46">
        <f t="shared" si="2090"/>
        <v>0.32558139534883723</v>
      </c>
      <c r="GF438" s="54"/>
      <c r="GG438" s="29"/>
      <c r="GH438" s="52">
        <f t="shared" si="2091"/>
        <v>45986</v>
      </c>
      <c r="GI438" s="45">
        <v>1176</v>
      </c>
      <c r="GJ438" s="69">
        <f>IF(GI438="","",GI438-GI437)</f>
        <v>12</v>
      </c>
      <c r="GK438" s="45">
        <v>464</v>
      </c>
      <c r="GL438" s="45">
        <f>IF(GK438="","",GK438-GK437)</f>
        <v>9</v>
      </c>
      <c r="GM438" s="45">
        <v>96</v>
      </c>
      <c r="GN438" s="45">
        <f t="shared" si="2092"/>
        <v>9</v>
      </c>
      <c r="GO438" s="45">
        <v>0</v>
      </c>
      <c r="GP438" s="43"/>
      <c r="GQ438" s="43">
        <f t="shared" si="2093"/>
        <v>420</v>
      </c>
      <c r="GR438" s="45">
        <f t="shared" si="2094"/>
        <v>3780</v>
      </c>
      <c r="GS438" s="46">
        <f t="shared" si="2095"/>
        <v>3.15</v>
      </c>
      <c r="GT438" s="54"/>
      <c r="GU438" s="61"/>
      <c r="GV438" s="75"/>
      <c r="GW438" s="84"/>
      <c r="GX438" s="76"/>
      <c r="GY438" s="76" t="s">
        <v>24</v>
      </c>
      <c r="GZ438" s="76"/>
      <c r="HA438" s="76" t="s">
        <v>24</v>
      </c>
      <c r="HB438" s="76">
        <v>3</v>
      </c>
      <c r="HC438" s="76">
        <v>0</v>
      </c>
      <c r="HD438" s="76">
        <v>5</v>
      </c>
      <c r="HE438" s="78" t="s">
        <v>616</v>
      </c>
      <c r="HF438" s="76">
        <v>715</v>
      </c>
      <c r="HG438" s="76">
        <v>0</v>
      </c>
      <c r="HH438" s="80" t="e">
        <v>#VALUE!</v>
      </c>
      <c r="HI438" s="37"/>
      <c r="HJ438" s="29"/>
      <c r="HK438" s="75"/>
      <c r="HL438" s="76">
        <v>485</v>
      </c>
      <c r="HM438" s="76">
        <v>42</v>
      </c>
      <c r="HN438" s="76">
        <v>9</v>
      </c>
      <c r="HO438" s="76">
        <v>1</v>
      </c>
      <c r="HP438" s="76">
        <v>3</v>
      </c>
      <c r="HQ438" s="76">
        <v>1</v>
      </c>
      <c r="HR438" s="76">
        <v>0</v>
      </c>
      <c r="HS438" s="78" t="s">
        <v>629</v>
      </c>
      <c r="HT438" s="76">
        <v>0</v>
      </c>
      <c r="HU438" s="76">
        <v>0</v>
      </c>
      <c r="HV438" s="80">
        <v>0</v>
      </c>
      <c r="HW438" s="37"/>
      <c r="HX438" s="360"/>
      <c r="HY438" s="75"/>
      <c r="HZ438" s="76">
        <v>7291</v>
      </c>
      <c r="IA438" s="76">
        <v>73</v>
      </c>
      <c r="IB438" s="76">
        <v>297</v>
      </c>
      <c r="IC438" s="76">
        <v>4</v>
      </c>
      <c r="ID438" s="76">
        <v>31</v>
      </c>
      <c r="IE438" s="76">
        <v>7</v>
      </c>
      <c r="IF438" s="76">
        <v>-19</v>
      </c>
      <c r="IG438" s="78" t="s">
        <v>483</v>
      </c>
      <c r="IH438" s="76">
        <v>500</v>
      </c>
      <c r="II438" s="76">
        <v>3500</v>
      </c>
      <c r="IJ438" s="80">
        <v>0.47945205479452052</v>
      </c>
      <c r="IK438" s="37" t="s">
        <v>643</v>
      </c>
      <c r="IL438" s="29"/>
      <c r="IM438" s="75"/>
      <c r="IN438" s="76">
        <v>6027</v>
      </c>
      <c r="IO438" s="76">
        <v>21</v>
      </c>
      <c r="IP438" s="76">
        <v>255</v>
      </c>
      <c r="IQ438" s="76">
        <v>1</v>
      </c>
      <c r="IR438" s="76">
        <v>14</v>
      </c>
      <c r="IS438" s="76">
        <v>1</v>
      </c>
      <c r="IT438" s="76">
        <v>0</v>
      </c>
      <c r="IU438" s="78" t="s">
        <v>641</v>
      </c>
      <c r="IV438" s="76">
        <v>600</v>
      </c>
      <c r="IW438" s="76">
        <v>0</v>
      </c>
      <c r="IX438" s="80">
        <v>0</v>
      </c>
      <c r="IY438" s="37"/>
      <c r="IZ438" s="61"/>
      <c r="JA438" s="75"/>
      <c r="JB438" s="76">
        <v>4521</v>
      </c>
      <c r="JC438" s="76">
        <v>20</v>
      </c>
      <c r="JD438" s="76">
        <v>213</v>
      </c>
      <c r="JE438" s="76">
        <v>2</v>
      </c>
      <c r="JF438" s="76">
        <v>3</v>
      </c>
      <c r="JG438" s="76">
        <v>2</v>
      </c>
      <c r="JH438" s="76">
        <v>0</v>
      </c>
      <c r="JI438" s="85" t="s">
        <v>619</v>
      </c>
      <c r="JJ438" s="76">
        <v>0</v>
      </c>
      <c r="JK438" s="76">
        <v>0</v>
      </c>
      <c r="JL438" s="80">
        <v>0</v>
      </c>
      <c r="JM438" s="37" t="s">
        <v>452</v>
      </c>
      <c r="JN438" s="29"/>
      <c r="JO438" s="75"/>
      <c r="JP438" s="76">
        <v>4961</v>
      </c>
      <c r="JQ438" s="76">
        <v>47</v>
      </c>
      <c r="JR438" s="76">
        <v>200</v>
      </c>
      <c r="JS438" s="76">
        <v>1</v>
      </c>
      <c r="JT438" s="76">
        <v>7</v>
      </c>
      <c r="JU438" s="76">
        <v>1</v>
      </c>
      <c r="JV438" s="76">
        <v>1</v>
      </c>
      <c r="JW438" s="78" t="s">
        <v>245</v>
      </c>
      <c r="JX438" s="76">
        <v>0</v>
      </c>
      <c r="JY438" s="76">
        <v>0</v>
      </c>
      <c r="JZ438" s="80">
        <v>0</v>
      </c>
      <c r="KA438" s="37"/>
      <c r="KB438" s="51"/>
      <c r="KC438" s="75"/>
      <c r="KD438" s="76">
        <v>14028</v>
      </c>
      <c r="KE438" s="76">
        <v>104</v>
      </c>
      <c r="KF438" s="76">
        <v>701</v>
      </c>
      <c r="KG438" s="76">
        <v>6</v>
      </c>
      <c r="KH438" s="76">
        <v>76</v>
      </c>
      <c r="KI438" s="76">
        <v>8</v>
      </c>
      <c r="KJ438" s="83">
        <v>9</v>
      </c>
      <c r="KK438" s="78" t="s">
        <v>277</v>
      </c>
      <c r="KL438" s="79">
        <v>198</v>
      </c>
      <c r="KM438" s="76">
        <v>1584</v>
      </c>
      <c r="KN438" s="80">
        <v>0.15230769230769231</v>
      </c>
      <c r="KO438" s="37" t="s">
        <v>647</v>
      </c>
      <c r="KP438" s="29"/>
      <c r="KQ438" s="75"/>
      <c r="KR438" s="76">
        <v>1935</v>
      </c>
      <c r="KS438" s="180">
        <v>137</v>
      </c>
      <c r="KT438" s="76">
        <v>25</v>
      </c>
      <c r="KU438" s="76">
        <v>3</v>
      </c>
      <c r="KV438" s="76">
        <v>8</v>
      </c>
      <c r="KW438" s="76">
        <v>2</v>
      </c>
      <c r="KX438" s="76">
        <v>0</v>
      </c>
      <c r="KY438" s="81" t="s">
        <v>369</v>
      </c>
      <c r="KZ438" s="76">
        <v>286</v>
      </c>
      <c r="LA438" s="76">
        <v>572</v>
      </c>
      <c r="LB438" s="80">
        <v>4.1751824817518247E-2</v>
      </c>
      <c r="LC438" s="37"/>
      <c r="LD438" s="29"/>
      <c r="LE438" s="52">
        <f>IF(A436="","",A436)</f>
        <v>45982</v>
      </c>
      <c r="LF438" s="43">
        <v>68760</v>
      </c>
      <c r="LG438" s="211">
        <f>IF(LF438="","",LF438-LF435)</f>
        <v>14</v>
      </c>
      <c r="LH438" s="43">
        <v>445</v>
      </c>
      <c r="LI438" s="43">
        <f t="shared" ref="LI438:LI464" si="2129">IF(LH438="","",LH438-LH435)</f>
        <v>0</v>
      </c>
      <c r="LJ438" s="43">
        <v>2</v>
      </c>
      <c r="LK438" s="87">
        <f t="shared" ref="LK438:LK464" si="2130">IF(LJ438="","",LJ435+LL435-LJ438)</f>
        <v>0</v>
      </c>
      <c r="LL438" s="43">
        <v>0</v>
      </c>
      <c r="LM438" s="65" t="str">
        <f>IF(LF438="","",LM435)</f>
        <v>スヌーピーぬいぐるみ、コキンちゃん</v>
      </c>
      <c r="LN438" s="48">
        <f>IF(LG438="","",LN435)</f>
        <v>1000</v>
      </c>
      <c r="LO438" s="87">
        <f t="shared" ref="LO438:LO464" si="2131">IF(LJ438="","",LK438*LN438)</f>
        <v>0</v>
      </c>
      <c r="LP438" s="53"/>
      <c r="LQ438" s="37"/>
      <c r="LR438" s="29"/>
      <c r="LS438" s="52">
        <f t="shared" si="2096"/>
        <v>45986</v>
      </c>
      <c r="LT438" s="45">
        <v>20804</v>
      </c>
      <c r="LU438" s="45">
        <f t="shared" si="2097"/>
        <v>73</v>
      </c>
      <c r="LV438" s="45">
        <v>1062</v>
      </c>
      <c r="LW438" s="45">
        <f t="shared" si="2098"/>
        <v>4</v>
      </c>
      <c r="LX438" s="45">
        <v>26</v>
      </c>
      <c r="LY438" s="45">
        <f t="shared" si="2099"/>
        <v>14</v>
      </c>
      <c r="LZ438" s="45">
        <v>2</v>
      </c>
      <c r="MA438" s="43"/>
      <c r="MB438" s="43">
        <v>1100</v>
      </c>
      <c r="MC438" s="45">
        <f t="shared" si="2100"/>
        <v>15400</v>
      </c>
      <c r="MD438" s="46">
        <f t="shared" si="2101"/>
        <v>2.1095890410958904</v>
      </c>
      <c r="ME438" s="54" t="s">
        <v>675</v>
      </c>
      <c r="MF438" s="29"/>
      <c r="MG438" s="52">
        <f t="shared" si="2102"/>
        <v>45986</v>
      </c>
      <c r="MH438" s="45">
        <v>7619</v>
      </c>
      <c r="MI438" s="45">
        <f t="shared" si="2103"/>
        <v>116</v>
      </c>
      <c r="MJ438" s="45">
        <v>379</v>
      </c>
      <c r="MK438" s="45">
        <f t="shared" si="2104"/>
        <v>5</v>
      </c>
      <c r="ML438" s="45">
        <v>35</v>
      </c>
      <c r="MM438" s="45">
        <f t="shared" si="2105"/>
        <v>7</v>
      </c>
      <c r="MN438" s="45">
        <v>2</v>
      </c>
      <c r="MO438" s="43"/>
      <c r="MP438" s="43">
        <f t="shared" si="2106"/>
        <v>1100</v>
      </c>
      <c r="MQ438" s="45">
        <f t="shared" si="2107"/>
        <v>7700</v>
      </c>
      <c r="MR438" s="46">
        <f t="shared" si="2108"/>
        <v>0.66379310344827591</v>
      </c>
      <c r="MS438" s="54"/>
      <c r="MT438" s="29"/>
      <c r="MU438" s="52">
        <f t="shared" si="2109"/>
        <v>45986</v>
      </c>
      <c r="MV438" s="45">
        <v>10785</v>
      </c>
      <c r="MW438" s="45">
        <f t="shared" si="2110"/>
        <v>90</v>
      </c>
      <c r="MX438" s="45">
        <v>422</v>
      </c>
      <c r="MY438" s="45">
        <f t="shared" si="2111"/>
        <v>2</v>
      </c>
      <c r="MZ438" s="45">
        <v>5</v>
      </c>
      <c r="NA438" s="45">
        <f t="shared" si="2112"/>
        <v>2</v>
      </c>
      <c r="NB438" s="45">
        <v>3</v>
      </c>
      <c r="NC438" s="43"/>
      <c r="ND438" s="43">
        <f t="shared" si="2113"/>
        <v>715</v>
      </c>
      <c r="NE438" s="45">
        <f t="shared" si="2114"/>
        <v>1430</v>
      </c>
      <c r="NF438" s="46">
        <f t="shared" si="2115"/>
        <v>0.15888888888888889</v>
      </c>
      <c r="NG438" s="54"/>
      <c r="NH438" s="29"/>
      <c r="NI438" s="52">
        <f t="shared" si="2116"/>
        <v>45986</v>
      </c>
      <c r="NJ438" s="45">
        <v>10773</v>
      </c>
      <c r="NK438" s="45">
        <f t="shared" si="2117"/>
        <v>121</v>
      </c>
      <c r="NL438" s="45">
        <v>210</v>
      </c>
      <c r="NM438" s="45">
        <f t="shared" si="2118"/>
        <v>1</v>
      </c>
      <c r="NN438" s="45">
        <v>46</v>
      </c>
      <c r="NO438" s="45">
        <f t="shared" si="2119"/>
        <v>1</v>
      </c>
      <c r="NP438" s="45">
        <v>0</v>
      </c>
      <c r="NQ438" s="43"/>
      <c r="NR438" s="43">
        <f t="shared" si="2120"/>
        <v>1100</v>
      </c>
      <c r="NS438" s="45">
        <f t="shared" si="2121"/>
        <v>1100</v>
      </c>
      <c r="NT438" s="46">
        <f t="shared" si="2122"/>
        <v>9.0909090909090912E-2</v>
      </c>
      <c r="NU438" s="54"/>
    </row>
    <row r="439" spans="1:385" ht="15" customHeight="1" thickTop="1" x14ac:dyDescent="0.25">
      <c r="A439" s="38">
        <v>45989</v>
      </c>
      <c r="B439" s="39">
        <f>IF(A439="","",SUM(J439,LG447,AL439,DR439,AZ439,DD439,LU439,NK439,MW439,MI439,X439,FH439,GJ439,FV439)+SUM(GY451:GY452)+SUM(HM451:HM454)+SUM(CP451:CP454)+SUM(BN451:BN454)+SUM(KS451:KS454)+SUM(KE451:KE454)+SUM(CB451:CB454)+SUM(IA451:IA454)+SUM(IO451:IO454)+SUM(JC451:JC454)+SUM(JQ451:JQ454))</f>
        <v>1993</v>
      </c>
      <c r="C439" s="40">
        <f>IF(A439="","",SUM(J439,X439,AL439,AZ439)+SUM(KE451:KE454)+SUM(KS451:KS454)+SUM(BN451:BN454))</f>
        <v>621</v>
      </c>
      <c r="D439" s="40">
        <f>IF(A439="","",SUM(DD439,DR439)+SUM(CB451:CB454)+SUM(CP451:CP454))</f>
        <v>467</v>
      </c>
      <c r="E439" s="41">
        <f>IF(A439="","",SUM(NK439,MW439,MI439,LG447,LU439)+SUM(IA451:IA454)+SUM(IO451:IO454)+SUM(JC451:JC454)+SUM(JQ451:JQ454))</f>
        <v>594</v>
      </c>
      <c r="F439" s="88">
        <f>IF(B439="","",SUM(FH439,FV439,GJ439)+SUM(HM451:HM454)+SUM(GY451:GY452))</f>
        <v>311</v>
      </c>
      <c r="G439" s="40"/>
      <c r="H439" s="42"/>
      <c r="I439" s="45">
        <v>4048</v>
      </c>
      <c r="J439" s="45">
        <f t="shared" si="2123"/>
        <v>31</v>
      </c>
      <c r="K439" s="45">
        <v>136</v>
      </c>
      <c r="L439" s="45">
        <f t="shared" si="2124"/>
        <v>0</v>
      </c>
      <c r="M439" s="45">
        <v>17</v>
      </c>
      <c r="N439" s="45">
        <f t="shared" si="2125"/>
        <v>0</v>
      </c>
      <c r="O439" s="45">
        <v>5</v>
      </c>
      <c r="P439" s="43"/>
      <c r="Q439" s="43">
        <f t="shared" si="2126"/>
        <v>855</v>
      </c>
      <c r="R439" s="45">
        <f t="shared" si="2127"/>
        <v>0</v>
      </c>
      <c r="S439" s="46">
        <f t="shared" si="2128"/>
        <v>0</v>
      </c>
      <c r="T439" s="37"/>
      <c r="U439" s="29"/>
      <c r="V439" s="52">
        <f t="shared" si="2029"/>
        <v>45989</v>
      </c>
      <c r="W439" s="45">
        <v>13231</v>
      </c>
      <c r="X439" s="69">
        <f t="shared" si="2030"/>
        <v>36</v>
      </c>
      <c r="Y439" s="45">
        <v>511</v>
      </c>
      <c r="Z439" s="45">
        <f t="shared" si="2031"/>
        <v>2</v>
      </c>
      <c r="AA439" s="45">
        <v>15</v>
      </c>
      <c r="AB439" s="45">
        <f t="shared" si="2032"/>
        <v>2</v>
      </c>
      <c r="AC439" s="45">
        <v>4</v>
      </c>
      <c r="AD439" s="43"/>
      <c r="AE439" s="43">
        <f t="shared" si="2033"/>
        <v>1026</v>
      </c>
      <c r="AF439" s="45">
        <f t="shared" si="2034"/>
        <v>2052</v>
      </c>
      <c r="AG439" s="46">
        <f t="shared" si="2035"/>
        <v>0.56999999999999995</v>
      </c>
      <c r="AH439" s="37"/>
      <c r="AI439" s="29"/>
      <c r="AJ439" s="52">
        <f t="shared" si="2036"/>
        <v>45989</v>
      </c>
      <c r="AK439" s="45">
        <v>16502</v>
      </c>
      <c r="AL439" s="45">
        <f t="shared" si="2037"/>
        <v>187</v>
      </c>
      <c r="AM439" s="45">
        <v>354</v>
      </c>
      <c r="AN439" s="45">
        <f t="shared" si="2038"/>
        <v>2</v>
      </c>
      <c r="AO439" s="45">
        <v>35</v>
      </c>
      <c r="AP439" s="45">
        <f t="shared" si="2039"/>
        <v>3</v>
      </c>
      <c r="AQ439" s="45">
        <v>3</v>
      </c>
      <c r="AR439" s="43"/>
      <c r="AS439" s="43">
        <f t="shared" si="2040"/>
        <v>880</v>
      </c>
      <c r="AT439" s="45">
        <f t="shared" si="2041"/>
        <v>2640</v>
      </c>
      <c r="AU439" s="46">
        <f t="shared" si="2042"/>
        <v>0.14117647058823529</v>
      </c>
      <c r="AV439" s="37"/>
      <c r="AW439" s="29"/>
      <c r="AX439" s="52">
        <f t="shared" si="2043"/>
        <v>45989</v>
      </c>
      <c r="AY439" s="45">
        <v>18759</v>
      </c>
      <c r="AZ439" s="45">
        <f t="shared" si="2044"/>
        <v>29</v>
      </c>
      <c r="BA439" s="45">
        <v>538</v>
      </c>
      <c r="BB439" s="45">
        <f t="shared" si="2045"/>
        <v>0</v>
      </c>
      <c r="BC439" s="45">
        <v>6</v>
      </c>
      <c r="BD439" s="45">
        <f t="shared" si="2046"/>
        <v>0</v>
      </c>
      <c r="BE439" s="45">
        <v>2</v>
      </c>
      <c r="BF439" s="43"/>
      <c r="BG439" s="43">
        <f t="shared" si="2047"/>
        <v>715</v>
      </c>
      <c r="BH439" s="45">
        <f t="shared" si="2048"/>
        <v>0</v>
      </c>
      <c r="BI439" s="46">
        <f t="shared" si="2049"/>
        <v>0</v>
      </c>
      <c r="BJ439" s="37"/>
      <c r="BK439" s="29"/>
      <c r="BL439" s="52">
        <f>IF($A436="","",$A436)</f>
        <v>45982</v>
      </c>
      <c r="BM439" s="45">
        <v>1210</v>
      </c>
      <c r="BN439" s="58">
        <f t="shared" ref="BN439:BN474" si="2132">IF(BM439="","",BM439-BM435)</f>
        <v>23</v>
      </c>
      <c r="BO439" s="45">
        <v>16</v>
      </c>
      <c r="BP439" s="87">
        <f t="shared" ref="BP439:BP474" si="2133">IF(BO439="","",BO439-BO435)</f>
        <v>0</v>
      </c>
      <c r="BQ439" s="43">
        <v>9</v>
      </c>
      <c r="BR439" s="43">
        <f t="shared" ref="BR439:BR474" si="2134">IF(BQ439="","",BQ435+BS435-BQ439)</f>
        <v>0</v>
      </c>
      <c r="BS439" s="43">
        <v>0</v>
      </c>
      <c r="BT439" s="44" t="str">
        <f t="shared" ref="BT439:BT460" si="2135">IF(BM439="","",BT435)</f>
        <v>液晶ミニカメラ</v>
      </c>
      <c r="BU439" s="48">
        <f t="shared" ref="BU439:BU460" si="2136">IF(BN439="","",BU435)</f>
        <v>1079</v>
      </c>
      <c r="BV439" s="45">
        <f t="shared" ref="BV439:BV474" si="2137">IF(BQ439="","",BR439*BU439)</f>
        <v>0</v>
      </c>
      <c r="BW439" s="89">
        <f t="shared" ref="BW439:BW474" si="2138">IF(BR439="","",BV439/(BN439*100))</f>
        <v>0</v>
      </c>
      <c r="BX439" s="37"/>
      <c r="BY439" s="57"/>
      <c r="BZ439" s="52">
        <f>IF($A436="","",$A436)</f>
        <v>45982</v>
      </c>
      <c r="CA439" s="45">
        <v>7602</v>
      </c>
      <c r="CB439" s="58">
        <f t="shared" ref="CB439:CB474" si="2139">IF(CA439="","",CA439-CA435)</f>
        <v>23</v>
      </c>
      <c r="CC439" s="45">
        <v>269</v>
      </c>
      <c r="CD439" s="87">
        <f t="shared" ref="CD439:CD474" si="2140">IF(CC439="","",CC439-CC435)</f>
        <v>1</v>
      </c>
      <c r="CE439" s="43">
        <v>22</v>
      </c>
      <c r="CF439" s="43">
        <f t="shared" ref="CF439:CF474" si="2141">IF(CE439="","",CE435+CG435-CE439)</f>
        <v>1</v>
      </c>
      <c r="CG439" s="43"/>
      <c r="CH439" s="44" t="str">
        <f t="shared" ref="CH439:CH474" si="2142">IF(CA439="","",CH435)</f>
        <v>クーリッシュイヤホン</v>
      </c>
      <c r="CI439" s="48">
        <f t="shared" ref="CI439:CI474" si="2143">IF(CB439="","",CI435)</f>
        <v>1100</v>
      </c>
      <c r="CJ439" s="45">
        <f t="shared" ref="CJ439:CJ474" si="2144">IF(CE439="","",CF439*CI439)</f>
        <v>1100</v>
      </c>
      <c r="CK439" s="89">
        <f t="shared" ref="CK439:CK474" si="2145">IF(CF439="","",CJ439/(CB439*100))</f>
        <v>0.47826086956521741</v>
      </c>
      <c r="CL439" s="37"/>
      <c r="CM439" s="29"/>
      <c r="CN439" s="52">
        <f>IF($A436="","",$A436)</f>
        <v>45982</v>
      </c>
      <c r="CO439" s="45">
        <v>1555</v>
      </c>
      <c r="CP439" s="43">
        <f t="shared" ref="CP439:CP474" si="2146">IF(CO439="","",CO439-CO435)</f>
        <v>58</v>
      </c>
      <c r="CQ439" s="45">
        <v>65</v>
      </c>
      <c r="CR439" s="87">
        <f t="shared" ref="CR439:CR474" si="2147">IF(CQ439="","",CQ439-CQ435)</f>
        <v>0</v>
      </c>
      <c r="CS439" s="43">
        <v>14</v>
      </c>
      <c r="CT439" s="43">
        <f t="shared" ref="CT439:CT474" si="2148">IF(CS439="","",CS435+CU435-CS439)</f>
        <v>0</v>
      </c>
      <c r="CU439" s="43">
        <v>0</v>
      </c>
      <c r="CV439" s="44" t="s">
        <v>650</v>
      </c>
      <c r="CW439" s="48">
        <v>700</v>
      </c>
      <c r="CX439" s="45">
        <f t="shared" ref="CX439:CX474" si="2149">IF(CS439="","",CT439*CW439)</f>
        <v>0</v>
      </c>
      <c r="CY439" s="89">
        <f t="shared" ref="CY439:CY474" si="2150">IF(CT439="","",CX439/(CP439*100))</f>
        <v>0</v>
      </c>
      <c r="CZ439" s="37"/>
      <c r="DA439" s="29"/>
      <c r="DB439" s="52">
        <f t="shared" si="2050"/>
        <v>45989</v>
      </c>
      <c r="DC439" s="45">
        <v>29718</v>
      </c>
      <c r="DD439" s="45">
        <f t="shared" si="2051"/>
        <v>87</v>
      </c>
      <c r="DE439" s="45">
        <v>1514</v>
      </c>
      <c r="DF439" s="45">
        <f t="shared" si="2052"/>
        <v>1</v>
      </c>
      <c r="DG439" s="45">
        <v>4</v>
      </c>
      <c r="DH439" s="45">
        <f t="shared" si="2053"/>
        <v>2</v>
      </c>
      <c r="DI439" s="45">
        <v>3</v>
      </c>
      <c r="DJ439" s="43"/>
      <c r="DK439" s="43">
        <f t="shared" si="2054"/>
        <v>715</v>
      </c>
      <c r="DL439" s="45">
        <f t="shared" si="2055"/>
        <v>1430</v>
      </c>
      <c r="DM439" s="46">
        <f t="shared" si="2056"/>
        <v>0.16436781609195403</v>
      </c>
      <c r="DN439" s="37" t="s">
        <v>688</v>
      </c>
      <c r="DO439" s="29"/>
      <c r="DP439" s="52">
        <f t="shared" si="2057"/>
        <v>45989</v>
      </c>
      <c r="DQ439" s="45">
        <v>8336</v>
      </c>
      <c r="DR439" s="45">
        <f t="shared" si="2058"/>
        <v>93</v>
      </c>
      <c r="DS439" s="45">
        <v>245</v>
      </c>
      <c r="DT439" s="45">
        <f t="shared" si="2059"/>
        <v>3</v>
      </c>
      <c r="DU439" s="45">
        <v>30</v>
      </c>
      <c r="DV439" s="45">
        <f t="shared" si="2060"/>
        <v>3</v>
      </c>
      <c r="DW439" s="45">
        <v>4</v>
      </c>
      <c r="DX439" s="43"/>
      <c r="DY439" s="43">
        <f t="shared" si="2061"/>
        <v>726</v>
      </c>
      <c r="DZ439" s="45">
        <f t="shared" si="2062"/>
        <v>2178</v>
      </c>
      <c r="EA439" s="46">
        <f t="shared" si="2063"/>
        <v>0.23419354838709677</v>
      </c>
      <c r="EB439" s="37"/>
      <c r="EC439" s="29"/>
      <c r="ED439" s="52">
        <f t="shared" si="2064"/>
        <v>45989</v>
      </c>
      <c r="EE439" s="48">
        <v>0</v>
      </c>
      <c r="EF439" s="45">
        <f t="shared" si="2065"/>
        <v>0</v>
      </c>
      <c r="EG439" s="43">
        <v>0</v>
      </c>
      <c r="EH439" s="45">
        <f t="shared" si="2066"/>
        <v>0</v>
      </c>
      <c r="EI439" s="43">
        <v>0</v>
      </c>
      <c r="EJ439" s="45">
        <f t="shared" si="2067"/>
        <v>0</v>
      </c>
      <c r="EK439" s="43">
        <v>0</v>
      </c>
      <c r="EL439" s="43"/>
      <c r="EM439" s="43">
        <f t="shared" si="2068"/>
        <v>935</v>
      </c>
      <c r="EN439" s="45">
        <f t="shared" si="2069"/>
        <v>0</v>
      </c>
      <c r="EO439" s="46" t="e">
        <f t="shared" si="2070"/>
        <v>#DIV/0!</v>
      </c>
      <c r="EP439" s="37"/>
      <c r="EQ439" s="29"/>
      <c r="ER439" s="52">
        <f t="shared" si="2071"/>
        <v>45989</v>
      </c>
      <c r="ES439" s="48">
        <v>0</v>
      </c>
      <c r="ET439" s="45">
        <f t="shared" si="2072"/>
        <v>0</v>
      </c>
      <c r="EU439" s="43">
        <v>0</v>
      </c>
      <c r="EV439" s="45">
        <f t="shared" si="2073"/>
        <v>0</v>
      </c>
      <c r="EW439" s="43">
        <v>0</v>
      </c>
      <c r="EX439" s="45">
        <f t="shared" si="2074"/>
        <v>0</v>
      </c>
      <c r="EY439" s="43">
        <v>0</v>
      </c>
      <c r="EZ439" s="43"/>
      <c r="FA439" s="43">
        <f t="shared" si="2075"/>
        <v>420</v>
      </c>
      <c r="FB439" s="45">
        <f t="shared" si="2076"/>
        <v>0</v>
      </c>
      <c r="FC439" s="46" t="e">
        <f t="shared" si="2077"/>
        <v>#DIV/0!</v>
      </c>
      <c r="FD439" s="37"/>
      <c r="FE439" s="60"/>
      <c r="FF439" s="52">
        <f t="shared" si="2078"/>
        <v>45989</v>
      </c>
      <c r="FG439" s="45">
        <v>1703</v>
      </c>
      <c r="FH439" s="45">
        <f t="shared" si="2079"/>
        <v>47</v>
      </c>
      <c r="FI439" s="45">
        <v>256</v>
      </c>
      <c r="FJ439" s="45">
        <f t="shared" si="2080"/>
        <v>0</v>
      </c>
      <c r="FK439" s="45">
        <v>11</v>
      </c>
      <c r="FL439" s="45">
        <f t="shared" si="2081"/>
        <v>0</v>
      </c>
      <c r="FM439" s="45">
        <v>39</v>
      </c>
      <c r="FN439" s="43"/>
      <c r="FO439" s="43">
        <f>IF(FG439="","",FO438)</f>
        <v>550</v>
      </c>
      <c r="FP439" s="45">
        <f t="shared" si="2082"/>
        <v>0</v>
      </c>
      <c r="FQ439" s="46">
        <f t="shared" si="2083"/>
        <v>0</v>
      </c>
      <c r="FR439" s="37" t="s">
        <v>696</v>
      </c>
      <c r="FS439" s="29"/>
      <c r="FT439" s="52">
        <f t="shared" si="2084"/>
        <v>45989</v>
      </c>
      <c r="FU439" s="45">
        <v>1415</v>
      </c>
      <c r="FV439" s="45">
        <f t="shared" si="2085"/>
        <v>35</v>
      </c>
      <c r="FW439" s="45">
        <v>77</v>
      </c>
      <c r="FX439" s="45">
        <f t="shared" si="2086"/>
        <v>3</v>
      </c>
      <c r="FY439" s="45">
        <v>500</v>
      </c>
      <c r="FZ439" s="45">
        <f t="shared" si="2087"/>
        <v>6</v>
      </c>
      <c r="GA439" s="45">
        <v>0</v>
      </c>
      <c r="GB439" s="43"/>
      <c r="GC439" s="43">
        <f t="shared" si="2088"/>
        <v>200</v>
      </c>
      <c r="GD439" s="45">
        <f t="shared" si="2089"/>
        <v>1200</v>
      </c>
      <c r="GE439" s="46">
        <f t="shared" si="2090"/>
        <v>0.34285714285714286</v>
      </c>
      <c r="GF439" s="37"/>
      <c r="GG439" s="29"/>
      <c r="GH439" s="52">
        <f t="shared" si="2091"/>
        <v>45989</v>
      </c>
      <c r="GI439" s="45">
        <v>1208</v>
      </c>
      <c r="GJ439" s="45">
        <f>IF(GI439="","",GI439-GI438)</f>
        <v>32</v>
      </c>
      <c r="GK439" s="45">
        <v>478</v>
      </c>
      <c r="GL439" s="45">
        <f>IF(GK439="","",GK439-GK438)</f>
        <v>14</v>
      </c>
      <c r="GM439" s="45">
        <v>82</v>
      </c>
      <c r="GN439" s="45">
        <f t="shared" si="2092"/>
        <v>14</v>
      </c>
      <c r="GO439" s="45">
        <v>-49</v>
      </c>
      <c r="GP439" s="43"/>
      <c r="GQ439" s="43">
        <f t="shared" si="2093"/>
        <v>420</v>
      </c>
      <c r="GR439" s="45">
        <f t="shared" si="2094"/>
        <v>5880</v>
      </c>
      <c r="GS439" s="46">
        <f t="shared" si="2095"/>
        <v>1.8374999999999999</v>
      </c>
      <c r="GT439" s="37" t="s">
        <v>686</v>
      </c>
      <c r="GU439" s="61"/>
      <c r="GV439" s="52">
        <f>IF($A436="","",$A436)</f>
        <v>45982</v>
      </c>
      <c r="GW439" s="62"/>
      <c r="GX439" s="45">
        <v>29506</v>
      </c>
      <c r="GY439" s="43">
        <f t="shared" ref="GY439:GY474" si="2151">IF(GX439="","",GX439-GX435)</f>
        <v>105</v>
      </c>
      <c r="GZ439" s="45"/>
      <c r="HA439" s="87" t="str">
        <f t="shared" ref="HA439:HA474" si="2152">IF(GZ439="","",GZ439-GZ435)</f>
        <v/>
      </c>
      <c r="HB439" s="43">
        <v>3</v>
      </c>
      <c r="HC439" s="43">
        <f t="shared" ref="HC439:HC474" si="2153">IF(HB439="","",HB435+HD435-HB439)</f>
        <v>0</v>
      </c>
      <c r="HD439" s="43">
        <v>0</v>
      </c>
      <c r="HE439" s="44" t="str">
        <f>IF(GX439="","",HE435)</f>
        <v>ルララ</v>
      </c>
      <c r="HF439" s="48">
        <f>IF(GX439="","",HF435)</f>
        <v>715</v>
      </c>
      <c r="HG439" s="45">
        <f t="shared" ref="HG439:HG474" si="2154">IF(HB439="","",HC439*HF439)</f>
        <v>0</v>
      </c>
      <c r="HH439" s="89">
        <f t="shared" ref="HH439:HH474" si="2155">IF(HC439="","",HG439/(GY439*100))</f>
        <v>0</v>
      </c>
      <c r="HI439" s="37"/>
      <c r="HK439" s="52">
        <f>IF($A436="","",$A436)</f>
        <v>45982</v>
      </c>
      <c r="HL439" s="45">
        <v>1184</v>
      </c>
      <c r="HM439" s="58">
        <f t="shared" ref="HM439:HM474" si="2156">IF(HL439="","",HL439-HL435)</f>
        <v>14</v>
      </c>
      <c r="HN439" s="45">
        <v>22</v>
      </c>
      <c r="HO439" s="87">
        <f t="shared" ref="HO439:HO474" si="2157">IF(HN439="","",HN439-HN435)</f>
        <v>0</v>
      </c>
      <c r="HP439" s="43">
        <v>23</v>
      </c>
      <c r="HQ439" s="43">
        <f t="shared" ref="HQ439:HQ474" si="2158">IF(HP439="","",HP435+HR435-HP439)</f>
        <v>0</v>
      </c>
      <c r="HR439" s="43">
        <v>-15</v>
      </c>
      <c r="HS439" s="44" t="str">
        <f t="shared" ref="HS439:HT442" si="2159">IF(HL439="","",HS435)</f>
        <v>ラブブマスコット</v>
      </c>
      <c r="HT439" s="48">
        <f t="shared" si="2159"/>
        <v>400</v>
      </c>
      <c r="HU439" s="45">
        <f t="shared" ref="HU439:HU474" si="2160">IF(HP439="","",HQ439*HT439)</f>
        <v>0</v>
      </c>
      <c r="HV439" s="89">
        <f t="shared" ref="HV439:HV474" si="2161">IF(HQ439="","",HU439/(HM439*100))</f>
        <v>0</v>
      </c>
      <c r="HW439" s="37" t="s">
        <v>651</v>
      </c>
      <c r="HX439" s="360"/>
      <c r="HY439" s="52">
        <f>IF($A436="","",$A436)</f>
        <v>45982</v>
      </c>
      <c r="HZ439" s="45">
        <v>7343</v>
      </c>
      <c r="IA439" s="43">
        <f t="shared" ref="IA439:IA474" si="2162">IF(HZ439="","",HZ439-HZ435)</f>
        <v>60</v>
      </c>
      <c r="IB439" s="45">
        <v>330</v>
      </c>
      <c r="IC439" s="87">
        <f t="shared" ref="IC439:IC474" si="2163">IF(IB439="","",IB439-IB435)</f>
        <v>1</v>
      </c>
      <c r="ID439" s="99">
        <v>25</v>
      </c>
      <c r="IE439" s="43">
        <f t="shared" ref="IE439:IE474" si="2164">IF(ID439="","",ID435+IF435-ID439)</f>
        <v>1</v>
      </c>
      <c r="IF439" s="43">
        <v>0</v>
      </c>
      <c r="IG439" s="44" t="str">
        <f t="shared" ref="IG439:IH441" si="2165">IF(HZ439="","",IG435)</f>
        <v>ラブブキーホルダー大きめ</v>
      </c>
      <c r="IH439" s="48">
        <f t="shared" si="2165"/>
        <v>500</v>
      </c>
      <c r="II439" s="45">
        <f t="shared" ref="II439:II474" si="2166">IF(ID439="","",IE439*IH439)</f>
        <v>500</v>
      </c>
      <c r="IJ439" s="89">
        <f t="shared" ref="IJ439:IJ474" si="2167">IF(IE439="","",II439/(IA439*100))</f>
        <v>8.3333333333333329E-2</v>
      </c>
      <c r="IK439" s="37"/>
      <c r="IL439" s="29"/>
      <c r="IM439" s="52">
        <f>IF($A436="","",$A436)</f>
        <v>45982</v>
      </c>
      <c r="IN439" s="45">
        <v>5692</v>
      </c>
      <c r="IO439" s="58">
        <f t="shared" ref="IO439:IO474" si="2168">IF(IN439="","",IN439-IN435)</f>
        <v>26</v>
      </c>
      <c r="IP439" s="45">
        <v>190</v>
      </c>
      <c r="IQ439" s="87">
        <f t="shared" ref="IQ439:IQ474" si="2169">IF(IP439="","",IP439-IP435)</f>
        <v>1</v>
      </c>
      <c r="IR439" s="43">
        <v>15</v>
      </c>
      <c r="IS439" s="43">
        <f t="shared" ref="IS439:IS474" si="2170">IF(IR439="","",IR435+IT435-IR439)</f>
        <v>1</v>
      </c>
      <c r="IT439" s="43">
        <v>12</v>
      </c>
      <c r="IU439" s="44" t="str">
        <f>IF(IN439="","",IU435)</f>
        <v>番長サウンドボタン</v>
      </c>
      <c r="IV439" s="48">
        <f>IF(IO439="","",IV435)</f>
        <v>358</v>
      </c>
      <c r="IW439" s="45">
        <f t="shared" ref="IW439:IW474" si="2171">IF(IR439="","",IS439*IV439)</f>
        <v>358</v>
      </c>
      <c r="IX439" s="89">
        <f t="shared" ref="IX439:IX474" si="2172">IF(IS439="","",IW439/(IO439*100))</f>
        <v>0.1376923076923077</v>
      </c>
      <c r="IY439" s="37"/>
      <c r="IZ439" s="61"/>
      <c r="JA439" s="52">
        <f>IF($A436="","",$A436)</f>
        <v>45982</v>
      </c>
      <c r="JB439" s="45">
        <v>5913</v>
      </c>
      <c r="JC439" s="58">
        <f t="shared" ref="JC439:JC473" si="2173">IF(JB439="","",JB439-JB435)</f>
        <v>2</v>
      </c>
      <c r="JD439" s="45">
        <v>208</v>
      </c>
      <c r="JE439" s="87">
        <f t="shared" ref="JE439:JE474" si="2174">IF(JD439="","",JD439-JD435)</f>
        <v>0</v>
      </c>
      <c r="JF439" s="43">
        <v>11</v>
      </c>
      <c r="JG439" s="43">
        <f t="shared" ref="JG439:JG474" si="2175">IF(JF439="","",JF435+JH435-JF439)</f>
        <v>0</v>
      </c>
      <c r="JH439" s="43">
        <v>-3</v>
      </c>
      <c r="JI439" s="44" t="str">
        <f t="shared" ref="JI439:JI449" si="2176">IF(JB439="","",JI435)</f>
        <v>液晶ミニカメラ</v>
      </c>
      <c r="JJ439" s="48">
        <f t="shared" ref="JJ439:JJ449" si="2177">IF(JC439="","",JJ435)</f>
        <v>1074</v>
      </c>
      <c r="JK439" s="45">
        <f t="shared" ref="JK439:JK474" si="2178">IF(JF439="","",JG439*JJ439)</f>
        <v>0</v>
      </c>
      <c r="JL439" s="89">
        <f t="shared" ref="JL439:JL474" si="2179">IF(JG439="","",JK439/(JC439*100))</f>
        <v>0</v>
      </c>
      <c r="JM439" s="37"/>
      <c r="JN439" s="29"/>
      <c r="JO439" s="52">
        <f>IF($A436="","",$A436)</f>
        <v>45982</v>
      </c>
      <c r="JP439" s="45">
        <v>4183</v>
      </c>
      <c r="JQ439" s="58">
        <f t="shared" ref="JQ439:JQ474" si="2180">IF(JP439="","",JP439-JP435)</f>
        <v>13</v>
      </c>
      <c r="JR439" s="45">
        <v>266</v>
      </c>
      <c r="JS439" s="87">
        <f t="shared" ref="JS439:JS474" si="2181">IF(JR439="","",JR439-JR435)</f>
        <v>1</v>
      </c>
      <c r="JT439" s="43">
        <v>13</v>
      </c>
      <c r="JU439" s="43">
        <f t="shared" ref="JU439:JU474" si="2182">IF(JT439="","",JT435+JV435-JT439)</f>
        <v>1</v>
      </c>
      <c r="JV439" s="43">
        <v>1</v>
      </c>
      <c r="JW439" s="44" t="str">
        <f t="shared" ref="JW439:JW454" si="2183">IF(JP439="","",JW435)</f>
        <v>サンリオクリスマスキーケース</v>
      </c>
      <c r="JX439" s="48">
        <f t="shared" ref="JX439:JX454" si="2184">IF(JQ439="","",JX435)</f>
        <v>1100</v>
      </c>
      <c r="JY439" s="45">
        <f t="shared" ref="JY439:JY474" si="2185">IF(JT439="","",JU439*JX439)</f>
        <v>1100</v>
      </c>
      <c r="JZ439" s="89">
        <f t="shared" ref="JZ439:JZ474" si="2186">IF(JU439="","",JY439/(JQ439*100))</f>
        <v>0.84615384615384615</v>
      </c>
      <c r="KA439" s="37"/>
      <c r="KB439" s="51"/>
      <c r="KC439" s="52">
        <f>IF($A436="","",$A436)</f>
        <v>45982</v>
      </c>
      <c r="KD439" s="45">
        <v>12986</v>
      </c>
      <c r="KE439" s="43">
        <f>IF(KD439="","",KD439-KD435)</f>
        <v>38</v>
      </c>
      <c r="KF439" s="45">
        <v>491</v>
      </c>
      <c r="KG439" s="87">
        <f>IF(KF439="","",KF439-KF435)</f>
        <v>1</v>
      </c>
      <c r="KH439" s="43">
        <v>10</v>
      </c>
      <c r="KI439" s="43">
        <f>IF(KH439="","",KH435+KJ435-KH439)</f>
        <v>1</v>
      </c>
      <c r="KJ439" s="43">
        <v>0</v>
      </c>
      <c r="KK439" s="44" t="str">
        <f>IF(KD439="","",KK435)</f>
        <v>キティヒョウ柄マスコット</v>
      </c>
      <c r="KL439" s="48">
        <f>IF(KE439="","",KL435)</f>
        <v>996</v>
      </c>
      <c r="KM439" s="45">
        <f>IF(KH439="","",KI439*KL439)</f>
        <v>996</v>
      </c>
      <c r="KN439" s="89">
        <f>IF(KI439="","",KM439/(KE439*100))</f>
        <v>0.26210526315789473</v>
      </c>
      <c r="KO439" s="37"/>
      <c r="KP439" s="29"/>
      <c r="KQ439" s="52">
        <f>IF($A436="","",$A436)</f>
        <v>45982</v>
      </c>
      <c r="KR439" s="45">
        <v>1739</v>
      </c>
      <c r="KS439" s="43">
        <f>IF(KR439="","",KR439-KR435)</f>
        <v>33</v>
      </c>
      <c r="KT439" s="69">
        <v>24</v>
      </c>
      <c r="KU439" s="87">
        <f>IF(KT439="","",KT439-KT435)</f>
        <v>3</v>
      </c>
      <c r="KV439" s="43">
        <v>0</v>
      </c>
      <c r="KW439" s="43">
        <f>IF(KV439="","",KV435+KX435-KV439)</f>
        <v>3</v>
      </c>
      <c r="KX439" s="43">
        <v>8</v>
      </c>
      <c r="KY439" s="44" t="str">
        <f>IF(KR439="","",KY435)</f>
        <v>スンスンクリップ</v>
      </c>
      <c r="KZ439" s="48">
        <f>IF(KS439="","",KZ435)</f>
        <v>900</v>
      </c>
      <c r="LA439" s="45">
        <f>IF(KV439="","",KW439*KZ439)</f>
        <v>2700</v>
      </c>
      <c r="LB439" s="89">
        <f>IF(KW439="","",LA439/(KS439*100))</f>
        <v>0.81818181818181823</v>
      </c>
      <c r="LC439" s="37" t="s">
        <v>651</v>
      </c>
      <c r="LD439" s="29"/>
      <c r="LE439" s="47"/>
      <c r="LF439" s="45"/>
      <c r="LG439" s="45"/>
      <c r="LH439" s="45">
        <v>530</v>
      </c>
      <c r="LI439" s="45">
        <f t="shared" si="2129"/>
        <v>0</v>
      </c>
      <c r="LJ439" s="43">
        <v>2</v>
      </c>
      <c r="LK439" s="45">
        <f t="shared" si="2130"/>
        <v>0</v>
      </c>
      <c r="LL439" s="45">
        <v>0</v>
      </c>
      <c r="LM439" s="73" t="str">
        <f>IF(LF438="","",LM436)</f>
        <v>アンパンティッシュカバー、アンパンぬいぐるみ</v>
      </c>
      <c r="LN439" s="67">
        <f>IF(LG438="","",LN436)</f>
        <v>1000</v>
      </c>
      <c r="LO439" s="45">
        <f t="shared" si="2131"/>
        <v>0</v>
      </c>
      <c r="LP439" s="46"/>
      <c r="LQ439" s="37"/>
      <c r="LR439" s="29"/>
      <c r="LS439" s="52">
        <f t="shared" si="2096"/>
        <v>45989</v>
      </c>
      <c r="LT439" s="45">
        <v>20842</v>
      </c>
      <c r="LU439" s="45">
        <f t="shared" si="2097"/>
        <v>38</v>
      </c>
      <c r="LV439" s="45">
        <v>1063</v>
      </c>
      <c r="LW439" s="45">
        <f t="shared" si="2098"/>
        <v>1</v>
      </c>
      <c r="LX439" s="45">
        <v>27</v>
      </c>
      <c r="LY439" s="45">
        <f t="shared" si="2099"/>
        <v>1</v>
      </c>
      <c r="LZ439" s="45">
        <v>4</v>
      </c>
      <c r="MA439" s="43"/>
      <c r="MB439" s="43">
        <f t="shared" ref="MB439:MB444" si="2187">IF(LT439="","",MB438)</f>
        <v>1100</v>
      </c>
      <c r="MC439" s="45">
        <f t="shared" si="2100"/>
        <v>1100</v>
      </c>
      <c r="MD439" s="46">
        <f t="shared" si="2101"/>
        <v>0.28947368421052633</v>
      </c>
      <c r="ME439" s="37" t="s">
        <v>674</v>
      </c>
      <c r="MF439" s="29"/>
      <c r="MG439" s="52">
        <f t="shared" si="2102"/>
        <v>45989</v>
      </c>
      <c r="MH439" s="45">
        <v>7705</v>
      </c>
      <c r="MI439" s="45">
        <f t="shared" si="2103"/>
        <v>86</v>
      </c>
      <c r="MJ439" s="45">
        <v>381</v>
      </c>
      <c r="MK439" s="45">
        <f t="shared" si="2104"/>
        <v>2</v>
      </c>
      <c r="ML439" s="45">
        <v>35</v>
      </c>
      <c r="MM439" s="45">
        <f t="shared" si="2105"/>
        <v>2</v>
      </c>
      <c r="MN439" s="45">
        <v>3</v>
      </c>
      <c r="MO439" s="43"/>
      <c r="MP439" s="43">
        <f t="shared" si="2106"/>
        <v>1100</v>
      </c>
      <c r="MQ439" s="45">
        <f t="shared" si="2107"/>
        <v>2200</v>
      </c>
      <c r="MR439" s="46">
        <f t="shared" si="2108"/>
        <v>0.2558139534883721</v>
      </c>
      <c r="MS439" s="37"/>
      <c r="MT439" s="29"/>
      <c r="MU439" s="52">
        <f t="shared" si="2109"/>
        <v>45989</v>
      </c>
      <c r="MV439" s="45">
        <v>10830</v>
      </c>
      <c r="MW439" s="45">
        <f t="shared" si="2110"/>
        <v>45</v>
      </c>
      <c r="MX439" s="45">
        <v>423</v>
      </c>
      <c r="MY439" s="45">
        <f t="shared" si="2111"/>
        <v>1</v>
      </c>
      <c r="MZ439" s="45">
        <v>7</v>
      </c>
      <c r="NA439" s="45">
        <f t="shared" si="2112"/>
        <v>1</v>
      </c>
      <c r="NB439" s="45">
        <v>0</v>
      </c>
      <c r="NC439" s="43"/>
      <c r="ND439" s="43">
        <f t="shared" si="2113"/>
        <v>715</v>
      </c>
      <c r="NE439" s="45">
        <f t="shared" si="2114"/>
        <v>715</v>
      </c>
      <c r="NF439" s="46">
        <f t="shared" si="2115"/>
        <v>0.15888888888888889</v>
      </c>
      <c r="NG439" s="37"/>
      <c r="NH439" s="29"/>
      <c r="NI439" s="52">
        <f t="shared" si="2116"/>
        <v>45989</v>
      </c>
      <c r="NJ439" s="45">
        <v>10820</v>
      </c>
      <c r="NK439" s="45">
        <f t="shared" si="2117"/>
        <v>47</v>
      </c>
      <c r="NL439" s="45">
        <v>210</v>
      </c>
      <c r="NM439" s="45">
        <f t="shared" si="2118"/>
        <v>0</v>
      </c>
      <c r="NN439" s="45">
        <v>45</v>
      </c>
      <c r="NO439" s="45">
        <f t="shared" si="2119"/>
        <v>1</v>
      </c>
      <c r="NP439" s="45">
        <v>0</v>
      </c>
      <c r="NQ439" s="43"/>
      <c r="NR439" s="43">
        <f t="shared" si="2120"/>
        <v>1100</v>
      </c>
      <c r="NS439" s="45">
        <f t="shared" si="2121"/>
        <v>1100</v>
      </c>
      <c r="NT439" s="46">
        <f t="shared" si="2122"/>
        <v>0.23404255319148937</v>
      </c>
      <c r="NU439" s="37"/>
    </row>
    <row r="440" spans="1:385" ht="15" customHeight="1" thickBot="1" x14ac:dyDescent="0.3">
      <c r="A440" s="38">
        <v>45992</v>
      </c>
      <c r="B440" s="39">
        <f>IF(A440="","",SUM(J440,LG450,AL440,DR440,AZ440,DD440,LU440,NK440,MW440,MI440,X440,FH440,GJ440,FV440)+SUM(GY455:GY456)+SUM(HM455:HM458)+SUM(CP455:CP458)+SUM(BN455:BN458)+SUM(KS455:KS458)+SUM(KE455:KE458)+SUM(CB455:CB458)+SUM(IA455:IA458)+SUM(IO455:IO458)+SUM(JC455:JC458)+SUM(JQ455:JQ458))</f>
        <v>3527</v>
      </c>
      <c r="C440" s="40">
        <f>IF(A440="","",SUM(J440,X440,AL440,AZ440)+SUM(KE455:KE458)+SUM(KS455:KS458)+SUM(BN455:BN458))</f>
        <v>876</v>
      </c>
      <c r="D440" s="40">
        <f>IF(A440="","",SUM(DD440,DR440)+SUM(CB455:CB458)+SUM(CP455:CP458))</f>
        <v>418</v>
      </c>
      <c r="E440" s="41">
        <f>IF(A440="","",SUM(NK440,MW440,MI440,LG450,LU440)+SUM(IA455:IA458)+SUM(IO455:IO458)+SUM(JC455:JC458)+SUM(JQ455:JQ458))</f>
        <v>1109</v>
      </c>
      <c r="F440" s="41">
        <f>IF(B440="","",SUM(FH440,FV440,GJ440)+SUM(HM455:HM458)+SUM(GY455:GY456))</f>
        <v>1124</v>
      </c>
      <c r="G440" s="40"/>
      <c r="H440" s="42"/>
      <c r="I440" s="45">
        <v>4110</v>
      </c>
      <c r="J440" s="45">
        <f t="shared" si="2123"/>
        <v>62</v>
      </c>
      <c r="K440" s="45">
        <v>137</v>
      </c>
      <c r="L440" s="45">
        <f t="shared" si="2124"/>
        <v>1</v>
      </c>
      <c r="M440" s="45">
        <v>21</v>
      </c>
      <c r="N440" s="45">
        <f t="shared" si="2125"/>
        <v>1</v>
      </c>
      <c r="O440" s="45">
        <v>1</v>
      </c>
      <c r="P440" s="43"/>
      <c r="Q440" s="43">
        <f t="shared" si="2126"/>
        <v>855</v>
      </c>
      <c r="R440" s="45">
        <f t="shared" si="2127"/>
        <v>855</v>
      </c>
      <c r="S440" s="46">
        <f t="shared" si="2128"/>
        <v>0.13790322580645162</v>
      </c>
      <c r="T440" s="37"/>
      <c r="U440" s="29"/>
      <c r="V440" s="52">
        <f t="shared" si="2029"/>
        <v>45992</v>
      </c>
      <c r="W440" s="45">
        <v>13278</v>
      </c>
      <c r="X440" s="69">
        <f t="shared" si="2030"/>
        <v>47</v>
      </c>
      <c r="Y440" s="45">
        <v>512</v>
      </c>
      <c r="Z440" s="45">
        <f t="shared" si="2031"/>
        <v>1</v>
      </c>
      <c r="AA440" s="45">
        <v>18</v>
      </c>
      <c r="AB440" s="45">
        <f t="shared" si="2032"/>
        <v>1</v>
      </c>
      <c r="AC440" s="45"/>
      <c r="AD440" s="43"/>
      <c r="AE440" s="43">
        <f t="shared" si="2033"/>
        <v>1026</v>
      </c>
      <c r="AF440" s="45">
        <f t="shared" si="2034"/>
        <v>1026</v>
      </c>
      <c r="AG440" s="46">
        <f t="shared" si="2035"/>
        <v>0.21829787234042553</v>
      </c>
      <c r="AH440" s="37"/>
      <c r="AI440" s="29"/>
      <c r="AJ440" s="52">
        <f t="shared" si="2036"/>
        <v>45992</v>
      </c>
      <c r="AK440" s="45">
        <v>16630</v>
      </c>
      <c r="AL440" s="45">
        <f t="shared" si="2037"/>
        <v>128</v>
      </c>
      <c r="AM440" s="45">
        <v>356</v>
      </c>
      <c r="AN440" s="45">
        <f t="shared" si="2038"/>
        <v>2</v>
      </c>
      <c r="AO440" s="45">
        <v>36</v>
      </c>
      <c r="AP440" s="45">
        <f t="shared" si="2039"/>
        <v>2</v>
      </c>
      <c r="AQ440" s="45"/>
      <c r="AR440" s="43"/>
      <c r="AS440" s="43">
        <f t="shared" si="2040"/>
        <v>880</v>
      </c>
      <c r="AT440" s="45">
        <f t="shared" si="2041"/>
        <v>1760</v>
      </c>
      <c r="AU440" s="46">
        <f t="shared" si="2042"/>
        <v>0.13750000000000001</v>
      </c>
      <c r="AV440" s="37"/>
      <c r="AW440" s="29"/>
      <c r="AX440" s="52">
        <f t="shared" si="2043"/>
        <v>45992</v>
      </c>
      <c r="AY440" s="45">
        <v>18836</v>
      </c>
      <c r="AZ440" s="45">
        <f t="shared" si="2044"/>
        <v>77</v>
      </c>
      <c r="BA440" s="45">
        <v>541</v>
      </c>
      <c r="BB440" s="45">
        <f t="shared" si="2045"/>
        <v>3</v>
      </c>
      <c r="BC440" s="45">
        <v>5</v>
      </c>
      <c r="BD440" s="45">
        <f t="shared" si="2046"/>
        <v>3</v>
      </c>
      <c r="BE440" s="45">
        <v>0</v>
      </c>
      <c r="BF440" s="43"/>
      <c r="BG440" s="43">
        <f t="shared" si="2047"/>
        <v>715</v>
      </c>
      <c r="BH440" s="45">
        <f t="shared" si="2048"/>
        <v>2145</v>
      </c>
      <c r="BI440" s="46">
        <f t="shared" si="2049"/>
        <v>0.27857142857142858</v>
      </c>
      <c r="BJ440" s="37"/>
      <c r="BK440" s="29"/>
      <c r="BL440" s="47"/>
      <c r="BM440" s="43">
        <v>1020</v>
      </c>
      <c r="BN440" s="69">
        <f t="shared" si="2132"/>
        <v>12</v>
      </c>
      <c r="BO440" s="43">
        <v>10</v>
      </c>
      <c r="BP440" s="45">
        <f t="shared" si="2133"/>
        <v>0</v>
      </c>
      <c r="BQ440" s="45">
        <v>19</v>
      </c>
      <c r="BR440" s="45">
        <f t="shared" si="2134"/>
        <v>0</v>
      </c>
      <c r="BS440" s="43">
        <v>0</v>
      </c>
      <c r="BT440" s="63" t="str">
        <f t="shared" si="2135"/>
        <v>押忍番長サウンドボタン</v>
      </c>
      <c r="BU440" s="67">
        <f t="shared" si="2136"/>
        <v>358</v>
      </c>
      <c r="BV440" s="43">
        <f t="shared" si="2137"/>
        <v>0</v>
      </c>
      <c r="BW440" s="46">
        <f t="shared" si="2138"/>
        <v>0</v>
      </c>
      <c r="BX440" s="37"/>
      <c r="BY440" s="57"/>
      <c r="BZ440" s="47"/>
      <c r="CA440" s="43">
        <v>7382</v>
      </c>
      <c r="CB440" s="45">
        <f t="shared" si="2139"/>
        <v>30</v>
      </c>
      <c r="CC440" s="43">
        <v>233</v>
      </c>
      <c r="CD440" s="45">
        <f t="shared" si="2140"/>
        <v>0</v>
      </c>
      <c r="CE440" s="45">
        <v>10</v>
      </c>
      <c r="CF440" s="45">
        <f t="shared" si="2141"/>
        <v>0</v>
      </c>
      <c r="CG440" s="43">
        <v>1</v>
      </c>
      <c r="CH440" s="63" t="str">
        <f t="shared" si="2142"/>
        <v>ジャグラーサウンドボタン</v>
      </c>
      <c r="CI440" s="67">
        <f t="shared" si="2143"/>
        <v>682</v>
      </c>
      <c r="CJ440" s="43">
        <f t="shared" si="2144"/>
        <v>0</v>
      </c>
      <c r="CK440" s="46">
        <f t="shared" si="2145"/>
        <v>0</v>
      </c>
      <c r="CL440" s="37"/>
      <c r="CM440" s="29"/>
      <c r="CN440" s="47"/>
      <c r="CO440" s="43">
        <v>3073</v>
      </c>
      <c r="CP440" s="45">
        <f t="shared" si="2146"/>
        <v>33</v>
      </c>
      <c r="CQ440" s="43">
        <v>87</v>
      </c>
      <c r="CR440" s="45">
        <f t="shared" si="2147"/>
        <v>2</v>
      </c>
      <c r="CS440" s="45">
        <v>17</v>
      </c>
      <c r="CT440" s="45">
        <f t="shared" si="2148"/>
        <v>2</v>
      </c>
      <c r="CU440" s="43">
        <v>0</v>
      </c>
      <c r="CV440" s="63" t="str">
        <f t="shared" ref="CV440:CW447" si="2188">IF(CO440="","",CV436)</f>
        <v>押忍番長サウンドボタン</v>
      </c>
      <c r="CW440" s="67">
        <f t="shared" si="2188"/>
        <v>328</v>
      </c>
      <c r="CX440" s="43">
        <f t="shared" si="2149"/>
        <v>656</v>
      </c>
      <c r="CY440" s="46">
        <f t="shared" si="2150"/>
        <v>0.19878787878787879</v>
      </c>
      <c r="CZ440" s="37"/>
      <c r="DA440" s="29"/>
      <c r="DB440" s="52">
        <f t="shared" si="2050"/>
        <v>45992</v>
      </c>
      <c r="DC440" s="45">
        <v>29809</v>
      </c>
      <c r="DD440" s="45">
        <f t="shared" si="2051"/>
        <v>91</v>
      </c>
      <c r="DE440" s="45">
        <v>1516</v>
      </c>
      <c r="DF440" s="45">
        <f t="shared" si="2052"/>
        <v>2</v>
      </c>
      <c r="DG440" s="45">
        <v>5</v>
      </c>
      <c r="DH440" s="45">
        <f t="shared" si="2053"/>
        <v>2</v>
      </c>
      <c r="DI440" s="45">
        <v>4</v>
      </c>
      <c r="DJ440" s="43"/>
      <c r="DK440" s="43">
        <f t="shared" si="2054"/>
        <v>715</v>
      </c>
      <c r="DL440" s="45">
        <f t="shared" si="2055"/>
        <v>1430</v>
      </c>
      <c r="DM440" s="46">
        <f t="shared" si="2056"/>
        <v>0.15714285714285714</v>
      </c>
      <c r="DN440" s="37"/>
      <c r="DO440" s="29"/>
      <c r="DP440" s="52">
        <f t="shared" si="2057"/>
        <v>45992</v>
      </c>
      <c r="DQ440" s="45">
        <v>8444</v>
      </c>
      <c r="DR440" s="45">
        <f t="shared" si="2058"/>
        <v>108</v>
      </c>
      <c r="DS440" s="45">
        <v>247</v>
      </c>
      <c r="DT440" s="45">
        <f t="shared" si="2059"/>
        <v>2</v>
      </c>
      <c r="DU440" s="45">
        <v>32</v>
      </c>
      <c r="DV440" s="45">
        <f t="shared" si="2060"/>
        <v>2</v>
      </c>
      <c r="DW440" s="45">
        <v>2</v>
      </c>
      <c r="DX440" s="43"/>
      <c r="DY440" s="43">
        <f t="shared" si="2061"/>
        <v>726</v>
      </c>
      <c r="DZ440" s="45">
        <f t="shared" si="2062"/>
        <v>1452</v>
      </c>
      <c r="EA440" s="46">
        <f t="shared" si="2063"/>
        <v>0.13444444444444445</v>
      </c>
      <c r="EB440" s="37"/>
      <c r="EC440" s="29"/>
      <c r="ED440" s="52">
        <f t="shared" si="2064"/>
        <v>45992</v>
      </c>
      <c r="EE440" s="48">
        <v>0</v>
      </c>
      <c r="EF440" s="45">
        <f t="shared" si="2065"/>
        <v>0</v>
      </c>
      <c r="EG440" s="43">
        <v>0</v>
      </c>
      <c r="EH440" s="45">
        <f t="shared" si="2066"/>
        <v>0</v>
      </c>
      <c r="EI440" s="43">
        <v>0</v>
      </c>
      <c r="EJ440" s="45">
        <f t="shared" si="2067"/>
        <v>0</v>
      </c>
      <c r="EK440" s="43">
        <v>0</v>
      </c>
      <c r="EL440" s="43"/>
      <c r="EM440" s="43">
        <f t="shared" si="2068"/>
        <v>935</v>
      </c>
      <c r="EN440" s="45">
        <f t="shared" si="2069"/>
        <v>0</v>
      </c>
      <c r="EO440" s="46" t="e">
        <f t="shared" si="2070"/>
        <v>#DIV/0!</v>
      </c>
      <c r="EP440" s="37"/>
      <c r="EQ440" s="29"/>
      <c r="ER440" s="52">
        <f t="shared" si="2071"/>
        <v>45992</v>
      </c>
      <c r="ES440" s="48">
        <v>0</v>
      </c>
      <c r="ET440" s="45">
        <f t="shared" si="2072"/>
        <v>0</v>
      </c>
      <c r="EU440" s="43">
        <v>0</v>
      </c>
      <c r="EV440" s="45">
        <f t="shared" si="2073"/>
        <v>0</v>
      </c>
      <c r="EW440" s="43">
        <v>0</v>
      </c>
      <c r="EX440" s="45">
        <f t="shared" si="2074"/>
        <v>0</v>
      </c>
      <c r="EY440" s="43">
        <v>0</v>
      </c>
      <c r="EZ440" s="43"/>
      <c r="FA440" s="43">
        <f t="shared" si="2075"/>
        <v>420</v>
      </c>
      <c r="FB440" s="45">
        <f t="shared" si="2076"/>
        <v>0</v>
      </c>
      <c r="FC440" s="46" t="e">
        <f t="shared" si="2077"/>
        <v>#DIV/0!</v>
      </c>
      <c r="FD440" s="37"/>
      <c r="FE440" s="60"/>
      <c r="FF440" s="52">
        <f t="shared" si="2078"/>
        <v>45992</v>
      </c>
      <c r="FG440" s="45">
        <v>1727</v>
      </c>
      <c r="FH440" s="69">
        <f t="shared" si="2079"/>
        <v>24</v>
      </c>
      <c r="FI440" s="45">
        <v>262</v>
      </c>
      <c r="FJ440" s="45">
        <f t="shared" si="2080"/>
        <v>6</v>
      </c>
      <c r="FK440" s="45">
        <v>44</v>
      </c>
      <c r="FL440" s="45">
        <f t="shared" si="2081"/>
        <v>6</v>
      </c>
      <c r="FM440" s="45"/>
      <c r="FN440" s="43"/>
      <c r="FO440" s="43">
        <v>280</v>
      </c>
      <c r="FP440" s="45">
        <f t="shared" si="2082"/>
        <v>1680</v>
      </c>
      <c r="FQ440" s="46">
        <f t="shared" si="2083"/>
        <v>0.7</v>
      </c>
      <c r="FR440" s="37" t="s">
        <v>695</v>
      </c>
      <c r="FS440" s="29"/>
      <c r="FT440" s="52">
        <f t="shared" si="2084"/>
        <v>45992</v>
      </c>
      <c r="FU440" s="45">
        <v>1565</v>
      </c>
      <c r="FV440" s="45">
        <f t="shared" si="2085"/>
        <v>150</v>
      </c>
      <c r="FW440" s="45">
        <v>93</v>
      </c>
      <c r="FX440" s="45">
        <f t="shared" si="2086"/>
        <v>16</v>
      </c>
      <c r="FY440" s="45">
        <v>480</v>
      </c>
      <c r="FZ440" s="45">
        <f t="shared" si="2087"/>
        <v>20</v>
      </c>
      <c r="GA440" s="45">
        <v>0</v>
      </c>
      <c r="GB440" s="43"/>
      <c r="GC440" s="43">
        <f t="shared" si="2088"/>
        <v>200</v>
      </c>
      <c r="GD440" s="45">
        <f t="shared" si="2089"/>
        <v>4000</v>
      </c>
      <c r="GE440" s="46">
        <f t="shared" si="2090"/>
        <v>0.26666666666666666</v>
      </c>
      <c r="GF440" s="37"/>
      <c r="GG440" s="29"/>
      <c r="GH440" s="52">
        <f t="shared" si="2091"/>
        <v>45992</v>
      </c>
      <c r="GI440" s="45">
        <v>1208</v>
      </c>
      <c r="GJ440" s="45">
        <f>IF(GI440="","",GI440-GI439)</f>
        <v>0</v>
      </c>
      <c r="GK440" s="45">
        <v>478</v>
      </c>
      <c r="GL440" s="45">
        <f>IF(GK440="","",GK440-GK439)</f>
        <v>0</v>
      </c>
      <c r="GM440" s="45">
        <v>33</v>
      </c>
      <c r="GN440" s="45">
        <f t="shared" si="2092"/>
        <v>0</v>
      </c>
      <c r="GO440" s="45">
        <v>63</v>
      </c>
      <c r="GP440" s="43"/>
      <c r="GQ440" s="43">
        <f t="shared" si="2093"/>
        <v>420</v>
      </c>
      <c r="GR440" s="45">
        <f t="shared" si="2094"/>
        <v>0</v>
      </c>
      <c r="GS440" s="46" t="e">
        <f t="shared" si="2095"/>
        <v>#DIV/0!</v>
      </c>
      <c r="GT440" s="186" t="s">
        <v>698</v>
      </c>
      <c r="GU440" s="61"/>
      <c r="GV440" s="47"/>
      <c r="GW440" s="62"/>
      <c r="GX440" s="43">
        <v>21362</v>
      </c>
      <c r="GY440" s="45">
        <f t="shared" si="2151"/>
        <v>43</v>
      </c>
      <c r="GZ440" s="43"/>
      <c r="HA440" s="45" t="str">
        <f t="shared" si="2152"/>
        <v/>
      </c>
      <c r="HB440" s="45">
        <v>6</v>
      </c>
      <c r="HC440" s="45">
        <f t="shared" si="2153"/>
        <v>1</v>
      </c>
      <c r="HD440" s="43">
        <v>0</v>
      </c>
      <c r="HE440" s="63" t="s">
        <v>655</v>
      </c>
      <c r="HF440" s="67">
        <f>IF(GX439="","",HF436)</f>
        <v>1100</v>
      </c>
      <c r="HG440" s="43">
        <f t="shared" si="2154"/>
        <v>1100</v>
      </c>
      <c r="HH440" s="46">
        <f t="shared" si="2155"/>
        <v>0.2558139534883721</v>
      </c>
      <c r="HI440" s="37"/>
      <c r="HK440" s="47"/>
      <c r="HL440" s="43">
        <v>207</v>
      </c>
      <c r="HM440" s="45">
        <f t="shared" si="2156"/>
        <v>52</v>
      </c>
      <c r="HN440" s="43">
        <v>20</v>
      </c>
      <c r="HO440" s="45">
        <f t="shared" si="2157"/>
        <v>1</v>
      </c>
      <c r="HP440" s="45">
        <v>9</v>
      </c>
      <c r="HQ440" s="45">
        <f t="shared" si="2158"/>
        <v>1</v>
      </c>
      <c r="HR440" s="43">
        <v>0</v>
      </c>
      <c r="HS440" s="63" t="str">
        <f t="shared" si="2159"/>
        <v>サンリオ豹柄キーケース</v>
      </c>
      <c r="HT440" s="67">
        <f t="shared" si="2159"/>
        <v>996</v>
      </c>
      <c r="HU440" s="43">
        <f t="shared" si="2160"/>
        <v>996</v>
      </c>
      <c r="HV440" s="46">
        <f t="shared" si="2161"/>
        <v>0.19153846153846155</v>
      </c>
      <c r="HW440" s="37"/>
      <c r="HX440" s="360"/>
      <c r="HY440" s="47"/>
      <c r="HZ440" s="43">
        <v>4722</v>
      </c>
      <c r="IA440" s="69">
        <f t="shared" si="2162"/>
        <v>7</v>
      </c>
      <c r="IB440" s="43">
        <v>134</v>
      </c>
      <c r="IC440" s="45">
        <f t="shared" si="2163"/>
        <v>0</v>
      </c>
      <c r="ID440" s="100">
        <v>32</v>
      </c>
      <c r="IE440" s="45">
        <f t="shared" si="2164"/>
        <v>0</v>
      </c>
      <c r="IF440" s="43">
        <v>0</v>
      </c>
      <c r="IG440" s="63" t="str">
        <f t="shared" si="2165"/>
        <v>ミニ香水</v>
      </c>
      <c r="IH440" s="67">
        <f t="shared" si="2165"/>
        <v>1100</v>
      </c>
      <c r="II440" s="43">
        <f t="shared" si="2166"/>
        <v>0</v>
      </c>
      <c r="IJ440" s="46">
        <f t="shared" si="2167"/>
        <v>0</v>
      </c>
      <c r="IK440" s="37"/>
      <c r="IL440" s="29"/>
      <c r="IM440" s="47"/>
      <c r="IN440" s="43">
        <v>5612</v>
      </c>
      <c r="IO440" s="69">
        <f t="shared" si="2168"/>
        <v>32</v>
      </c>
      <c r="IP440" s="43">
        <v>132</v>
      </c>
      <c r="IQ440" s="45">
        <f t="shared" si="2169"/>
        <v>1</v>
      </c>
      <c r="IR440" s="45">
        <v>14</v>
      </c>
      <c r="IS440" s="45">
        <f t="shared" si="2170"/>
        <v>1</v>
      </c>
      <c r="IT440" s="43">
        <v>0</v>
      </c>
      <c r="IU440" s="63" t="s">
        <v>50</v>
      </c>
      <c r="IV440" s="67">
        <v>1100</v>
      </c>
      <c r="IW440" s="43">
        <f t="shared" si="2171"/>
        <v>1100</v>
      </c>
      <c r="IX440" s="46">
        <f t="shared" si="2172"/>
        <v>0.34375</v>
      </c>
      <c r="IY440" s="37"/>
      <c r="IZ440" s="61"/>
      <c r="JA440" s="47"/>
      <c r="JB440" s="43">
        <v>4290</v>
      </c>
      <c r="JC440" s="69">
        <f t="shared" si="2173"/>
        <v>16</v>
      </c>
      <c r="JD440" s="43">
        <v>116</v>
      </c>
      <c r="JE440" s="45">
        <f t="shared" si="2174"/>
        <v>1</v>
      </c>
      <c r="JF440" s="45">
        <v>11</v>
      </c>
      <c r="JG440" s="45">
        <f t="shared" si="2175"/>
        <v>1</v>
      </c>
      <c r="JH440" s="45">
        <v>0</v>
      </c>
      <c r="JI440" s="63" t="str">
        <f t="shared" si="2176"/>
        <v>ジャグラーサウンドボタン金銀</v>
      </c>
      <c r="JJ440" s="67">
        <f t="shared" si="2177"/>
        <v>1100</v>
      </c>
      <c r="JK440" s="43">
        <f t="shared" si="2178"/>
        <v>1100</v>
      </c>
      <c r="JL440" s="46">
        <f t="shared" si="2179"/>
        <v>0.6875</v>
      </c>
      <c r="JM440" s="37"/>
      <c r="JN440" s="29"/>
      <c r="JO440" s="47"/>
      <c r="JP440" s="43">
        <v>5156</v>
      </c>
      <c r="JQ440" s="45">
        <f t="shared" si="2180"/>
        <v>66</v>
      </c>
      <c r="JR440" s="43">
        <v>107</v>
      </c>
      <c r="JS440" s="45">
        <f t="shared" si="2181"/>
        <v>2</v>
      </c>
      <c r="JT440" s="45">
        <v>11</v>
      </c>
      <c r="JU440" s="45">
        <f t="shared" si="2182"/>
        <v>2</v>
      </c>
      <c r="JV440" s="43">
        <v>2</v>
      </c>
      <c r="JW440" s="63" t="str">
        <f t="shared" si="2183"/>
        <v>モンチッチマスコット2</v>
      </c>
      <c r="JX440" s="67">
        <f t="shared" si="2184"/>
        <v>539</v>
      </c>
      <c r="JY440" s="43">
        <f t="shared" si="2185"/>
        <v>1078</v>
      </c>
      <c r="JZ440" s="46">
        <f t="shared" si="2186"/>
        <v>0.16333333333333333</v>
      </c>
      <c r="KA440" s="37"/>
      <c r="KB440" s="51"/>
      <c r="KC440" s="47"/>
      <c r="KD440" s="43">
        <v>10481</v>
      </c>
      <c r="KE440" s="45">
        <f>IF(KD440="","",KD440-KD436)</f>
        <v>31</v>
      </c>
      <c r="KF440" s="43">
        <v>295</v>
      </c>
      <c r="KG440" s="45">
        <f>IF(KF440="","",KF440-KF436)</f>
        <v>0</v>
      </c>
      <c r="KH440" s="45">
        <v>12</v>
      </c>
      <c r="KI440" s="45">
        <f>IF(KH440="","",KH436+KJ436-KH440)</f>
        <v>0</v>
      </c>
      <c r="KJ440" s="43">
        <v>0</v>
      </c>
      <c r="KK440" s="63" t="str">
        <f>IF(KD440="","",KK436)</f>
        <v>キティシリコンがま口</v>
      </c>
      <c r="KL440" s="67">
        <f>IF(KE440="","",KL436)</f>
        <v>660</v>
      </c>
      <c r="KM440" s="43">
        <f>IF(KH440="","",KI440*KL440)</f>
        <v>0</v>
      </c>
      <c r="KN440" s="46">
        <f>IF(KI440="","",KM440/(KE440*100))</f>
        <v>0</v>
      </c>
      <c r="KO440" s="37"/>
      <c r="KP440" s="29"/>
      <c r="KQ440" s="47"/>
      <c r="KR440" s="43">
        <v>2151</v>
      </c>
      <c r="KS440" s="69">
        <f>IF(KR440="","",KR440-KR436)</f>
        <v>12</v>
      </c>
      <c r="KT440" s="58">
        <v>24</v>
      </c>
      <c r="KU440" s="45">
        <f>IF(KT440="","",KT440-KT436)</f>
        <v>0</v>
      </c>
      <c r="KV440" s="45">
        <v>17</v>
      </c>
      <c r="KW440" s="45">
        <f>IF(KV440="","",KV436+KX436-KV440)</f>
        <v>0</v>
      </c>
      <c r="KX440" s="43">
        <v>6</v>
      </c>
      <c r="KY440" s="63" t="str">
        <f>IF(KR440="","",KY436)</f>
        <v>ラブブマスコット</v>
      </c>
      <c r="KZ440" s="67">
        <f>IF(KS440="","",KZ436)</f>
        <v>500</v>
      </c>
      <c r="LA440" s="43">
        <f>IF(KV440="","",KW440*KZ440)</f>
        <v>0</v>
      </c>
      <c r="LB440" s="46">
        <f>IF(KW440="","",LA440/(KS440*100))</f>
        <v>0</v>
      </c>
      <c r="LC440" s="37" t="s">
        <v>653</v>
      </c>
      <c r="LD440" s="29"/>
      <c r="LE440" s="75"/>
      <c r="LF440" s="76"/>
      <c r="LG440" s="76"/>
      <c r="LH440" s="76">
        <v>1166</v>
      </c>
      <c r="LI440" s="76">
        <f t="shared" si="2129"/>
        <v>0</v>
      </c>
      <c r="LJ440" s="77">
        <v>2</v>
      </c>
      <c r="LK440" s="76">
        <f t="shared" si="2130"/>
        <v>0</v>
      </c>
      <c r="LL440" s="76">
        <v>0</v>
      </c>
      <c r="LM440" s="78" t="str">
        <f>IF(LF438="","",LM437)</f>
        <v>バイキンティッシュカバー、アンパンぬいぐるみ</v>
      </c>
      <c r="LN440" s="79">
        <f>IF(LG438="","",LN437)</f>
        <v>1000</v>
      </c>
      <c r="LO440" s="76">
        <f t="shared" si="2131"/>
        <v>0</v>
      </c>
      <c r="LP440" s="80"/>
      <c r="LQ440" s="37"/>
      <c r="LR440" s="29"/>
      <c r="LS440" s="52">
        <f t="shared" si="2096"/>
        <v>45992</v>
      </c>
      <c r="LT440" s="45">
        <v>20926</v>
      </c>
      <c r="LU440" s="45">
        <f t="shared" si="2097"/>
        <v>84</v>
      </c>
      <c r="LV440" s="45">
        <v>1065</v>
      </c>
      <c r="LW440" s="45">
        <f t="shared" si="2098"/>
        <v>2</v>
      </c>
      <c r="LX440" s="45">
        <v>29</v>
      </c>
      <c r="LY440" s="45">
        <f t="shared" si="2099"/>
        <v>2</v>
      </c>
      <c r="LZ440" s="45">
        <v>1</v>
      </c>
      <c r="MA440" s="43"/>
      <c r="MB440" s="43">
        <f t="shared" si="2187"/>
        <v>1100</v>
      </c>
      <c r="MC440" s="45">
        <f t="shared" si="2100"/>
        <v>2200</v>
      </c>
      <c r="MD440" s="46">
        <f t="shared" si="2101"/>
        <v>0.26190476190476192</v>
      </c>
      <c r="ME440" s="37"/>
      <c r="MF440" s="29"/>
      <c r="MG440" s="52">
        <f t="shared" si="2102"/>
        <v>45992</v>
      </c>
      <c r="MH440" s="45">
        <v>7851</v>
      </c>
      <c r="MI440" s="45">
        <f t="shared" si="2103"/>
        <v>146</v>
      </c>
      <c r="MJ440" s="45">
        <v>382</v>
      </c>
      <c r="MK440" s="45">
        <f t="shared" si="2104"/>
        <v>1</v>
      </c>
      <c r="ML440" s="45">
        <v>37</v>
      </c>
      <c r="MM440" s="45">
        <f t="shared" si="2105"/>
        <v>1</v>
      </c>
      <c r="MN440" s="45">
        <v>1</v>
      </c>
      <c r="MO440" s="43"/>
      <c r="MP440" s="43">
        <f t="shared" si="2106"/>
        <v>1100</v>
      </c>
      <c r="MQ440" s="45">
        <f t="shared" si="2107"/>
        <v>1100</v>
      </c>
      <c r="MR440" s="46">
        <f t="shared" si="2108"/>
        <v>7.5342465753424653E-2</v>
      </c>
      <c r="MS440" s="37"/>
      <c r="MT440" s="29"/>
      <c r="MU440" s="52">
        <f t="shared" si="2109"/>
        <v>45992</v>
      </c>
      <c r="MV440" s="45">
        <v>10925</v>
      </c>
      <c r="MW440" s="45">
        <f t="shared" si="2110"/>
        <v>95</v>
      </c>
      <c r="MX440" s="45">
        <v>424</v>
      </c>
      <c r="MY440" s="45">
        <f t="shared" si="2111"/>
        <v>1</v>
      </c>
      <c r="MZ440" s="45">
        <v>5</v>
      </c>
      <c r="NA440" s="45">
        <f t="shared" si="2112"/>
        <v>2</v>
      </c>
      <c r="NB440" s="45">
        <v>3</v>
      </c>
      <c r="NC440" s="43"/>
      <c r="ND440" s="43">
        <f t="shared" si="2113"/>
        <v>715</v>
      </c>
      <c r="NE440" s="45">
        <f t="shared" si="2114"/>
        <v>1430</v>
      </c>
      <c r="NF440" s="46">
        <f t="shared" si="2115"/>
        <v>0.15052631578947367</v>
      </c>
      <c r="NG440" s="37"/>
      <c r="NH440" s="29"/>
      <c r="NI440" s="52">
        <f t="shared" si="2116"/>
        <v>45992</v>
      </c>
      <c r="NJ440" s="45">
        <v>10960</v>
      </c>
      <c r="NK440" s="45">
        <f t="shared" si="2117"/>
        <v>140</v>
      </c>
      <c r="NL440" s="45">
        <v>211</v>
      </c>
      <c r="NM440" s="45">
        <f t="shared" si="2118"/>
        <v>1</v>
      </c>
      <c r="NN440" s="45">
        <v>44</v>
      </c>
      <c r="NO440" s="45">
        <f t="shared" si="2119"/>
        <v>1</v>
      </c>
      <c r="NP440" s="45">
        <v>0</v>
      </c>
      <c r="NQ440" s="43"/>
      <c r="NR440" s="43">
        <f t="shared" si="2120"/>
        <v>1100</v>
      </c>
      <c r="NS440" s="45">
        <f t="shared" si="2121"/>
        <v>1100</v>
      </c>
      <c r="NT440" s="46">
        <f t="shared" si="2122"/>
        <v>7.857142857142857E-2</v>
      </c>
      <c r="NU440" s="37"/>
    </row>
    <row r="441" spans="1:385" ht="15" customHeight="1" thickTop="1" x14ac:dyDescent="0.25">
      <c r="A441" s="38">
        <v>45995</v>
      </c>
      <c r="B441" s="39">
        <f>IF(A441="","",SUM(J441,LG453,AL441,DR441,AZ441,DD441,LU441,NK441,MW441,MI441,X441,FH441,FV441,GJ441)+SUM(GY459:GY460)+SUM(HM459:HM462)+SUM(CP459:CP462)+SUM(BN459:BN462)+SUM(KS459:KS462)+SUM(KE459:KE462)+SUM(CB459:CB462)+SUM(IA459:IA462)+SUM(IO459:IO462)+SUM(JC459:JC462)+SUM(JQ459:JQ462))</f>
        <v>2011</v>
      </c>
      <c r="C441" s="40">
        <f>IF(A441="","",SUM(J441,X441,AL441,AZ441)+SUM(KE459:KE462)+SUM(KS459:KS462)+SUM(BN459:BN462))</f>
        <v>752</v>
      </c>
      <c r="D441" s="40">
        <f>IF(A441="","",SUM(DD441,DR441)+SUM(CB459:CB462)+SUM(CP459:CP462))</f>
        <v>191</v>
      </c>
      <c r="E441" s="41">
        <f>IF(A441="","",SUM(NK441,MW441,MI441,LU441,LG453)+SUM(IA459:IA462)+SUM(IO459:IO462)+SUM(JC459:JC462)+SUM(JQ459:JQ462))</f>
        <v>686</v>
      </c>
      <c r="F441" s="41">
        <f>IF(B441="","",SUM(FH441,FV441,GJ441)+SUM(HM459:HM462)+SUM(GY459:GY460))</f>
        <v>382</v>
      </c>
      <c r="G441" s="134"/>
      <c r="H441" s="42"/>
      <c r="I441" s="45">
        <v>4138</v>
      </c>
      <c r="J441" s="45">
        <f t="shared" si="2123"/>
        <v>28</v>
      </c>
      <c r="K441" s="45">
        <v>138</v>
      </c>
      <c r="L441" s="45">
        <f t="shared" si="2124"/>
        <v>1</v>
      </c>
      <c r="M441" s="45">
        <v>22</v>
      </c>
      <c r="N441" s="45">
        <f t="shared" si="2125"/>
        <v>0</v>
      </c>
      <c r="O441" s="45">
        <v>9</v>
      </c>
      <c r="P441" s="43"/>
      <c r="Q441" s="43">
        <f t="shared" si="2126"/>
        <v>855</v>
      </c>
      <c r="R441" s="45">
        <f t="shared" si="2127"/>
        <v>0</v>
      </c>
      <c r="S441" s="46">
        <f t="shared" si="2128"/>
        <v>0</v>
      </c>
      <c r="T441" s="37" t="s">
        <v>708</v>
      </c>
      <c r="U441" s="29"/>
      <c r="V441" s="52">
        <f t="shared" si="2029"/>
        <v>45995</v>
      </c>
      <c r="W441" s="45">
        <v>13306</v>
      </c>
      <c r="X441" s="69">
        <f t="shared" si="2030"/>
        <v>28</v>
      </c>
      <c r="Y441" s="45">
        <v>512</v>
      </c>
      <c r="Z441" s="45">
        <f t="shared" si="2031"/>
        <v>0</v>
      </c>
      <c r="AA441" s="45">
        <v>17</v>
      </c>
      <c r="AB441" s="45">
        <f t="shared" si="2032"/>
        <v>1</v>
      </c>
      <c r="AC441" s="45">
        <v>0</v>
      </c>
      <c r="AD441" s="43"/>
      <c r="AE441" s="43">
        <f t="shared" si="2033"/>
        <v>1026</v>
      </c>
      <c r="AF441" s="45">
        <f t="shared" si="2034"/>
        <v>1026</v>
      </c>
      <c r="AG441" s="46">
        <f t="shared" si="2035"/>
        <v>0.36642857142857144</v>
      </c>
      <c r="AH441" s="37"/>
      <c r="AI441" s="29"/>
      <c r="AJ441" s="52">
        <f t="shared" si="2036"/>
        <v>45995</v>
      </c>
      <c r="AK441" s="45">
        <v>16841</v>
      </c>
      <c r="AL441" s="45">
        <f t="shared" si="2037"/>
        <v>211</v>
      </c>
      <c r="AM441" s="45">
        <v>358</v>
      </c>
      <c r="AN441" s="45">
        <f t="shared" si="2038"/>
        <v>2</v>
      </c>
      <c r="AO441" s="45">
        <v>34</v>
      </c>
      <c r="AP441" s="45">
        <f t="shared" si="2039"/>
        <v>2</v>
      </c>
      <c r="AQ441" s="45">
        <v>3</v>
      </c>
      <c r="AR441" s="43"/>
      <c r="AS441" s="43">
        <f t="shared" si="2040"/>
        <v>880</v>
      </c>
      <c r="AT441" s="45">
        <f t="shared" si="2041"/>
        <v>1760</v>
      </c>
      <c r="AU441" s="46">
        <f t="shared" si="2042"/>
        <v>8.3412322274881517E-2</v>
      </c>
      <c r="AV441" s="37"/>
      <c r="AW441" s="29"/>
      <c r="AX441" s="52">
        <f t="shared" si="2043"/>
        <v>45995</v>
      </c>
      <c r="AY441" s="45">
        <v>18878</v>
      </c>
      <c r="AZ441" s="45">
        <f t="shared" si="2044"/>
        <v>42</v>
      </c>
      <c r="BA441" s="45">
        <v>543</v>
      </c>
      <c r="BB441" s="45">
        <f t="shared" si="2045"/>
        <v>2</v>
      </c>
      <c r="BC441" s="45">
        <v>3</v>
      </c>
      <c r="BD441" s="45">
        <f t="shared" si="2046"/>
        <v>2</v>
      </c>
      <c r="BE441" s="45">
        <v>7</v>
      </c>
      <c r="BF441" s="43"/>
      <c r="BG441" s="43">
        <f t="shared" si="2047"/>
        <v>715</v>
      </c>
      <c r="BH441" s="45">
        <f t="shared" si="2048"/>
        <v>1430</v>
      </c>
      <c r="BI441" s="46">
        <f t="shared" si="2049"/>
        <v>0.34047619047619049</v>
      </c>
      <c r="BJ441" s="37"/>
      <c r="BK441" s="29"/>
      <c r="BL441" s="47"/>
      <c r="BM441" s="45">
        <v>2349</v>
      </c>
      <c r="BN441" s="69">
        <f t="shared" si="2132"/>
        <v>21</v>
      </c>
      <c r="BO441" s="45">
        <v>22</v>
      </c>
      <c r="BP441" s="45">
        <f t="shared" si="2133"/>
        <v>0</v>
      </c>
      <c r="BQ441" s="45">
        <v>42</v>
      </c>
      <c r="BR441" s="45">
        <f t="shared" si="2134"/>
        <v>1</v>
      </c>
      <c r="BS441" s="27">
        <v>0</v>
      </c>
      <c r="BT441" s="63" t="str">
        <f t="shared" si="2135"/>
        <v>ラブブキーホルダー</v>
      </c>
      <c r="BU441" s="67">
        <f t="shared" si="2136"/>
        <v>200</v>
      </c>
      <c r="BV441" s="45">
        <f t="shared" si="2137"/>
        <v>200</v>
      </c>
      <c r="BW441" s="46">
        <f t="shared" si="2138"/>
        <v>9.5238095238095233E-2</v>
      </c>
      <c r="BX441" s="37"/>
      <c r="BY441" s="57"/>
      <c r="BZ441" s="47"/>
      <c r="CA441" s="45">
        <v>8477</v>
      </c>
      <c r="CB441" s="45">
        <f t="shared" si="2139"/>
        <v>39</v>
      </c>
      <c r="CC441" s="45">
        <v>438</v>
      </c>
      <c r="CD441" s="45">
        <f t="shared" si="2140"/>
        <v>1</v>
      </c>
      <c r="CE441" s="45">
        <v>25</v>
      </c>
      <c r="CF441" s="45">
        <f t="shared" si="2141"/>
        <v>1</v>
      </c>
      <c r="CG441" s="27">
        <v>1</v>
      </c>
      <c r="CH441" s="63" t="str">
        <f t="shared" si="2142"/>
        <v>ラブブマスコット</v>
      </c>
      <c r="CI441" s="67">
        <f t="shared" si="2143"/>
        <v>250</v>
      </c>
      <c r="CJ441" s="45">
        <f t="shared" si="2144"/>
        <v>250</v>
      </c>
      <c r="CK441" s="46">
        <f t="shared" si="2145"/>
        <v>6.4102564102564097E-2</v>
      </c>
      <c r="CL441" s="37"/>
      <c r="CM441" s="29"/>
      <c r="CN441" s="47"/>
      <c r="CO441" s="45">
        <v>3076</v>
      </c>
      <c r="CP441" s="45">
        <f t="shared" si="2146"/>
        <v>51</v>
      </c>
      <c r="CQ441" s="45">
        <v>102</v>
      </c>
      <c r="CR441" s="45">
        <f t="shared" si="2147"/>
        <v>10</v>
      </c>
      <c r="CS441" s="45">
        <v>20</v>
      </c>
      <c r="CT441" s="45">
        <f t="shared" si="2148"/>
        <v>16</v>
      </c>
      <c r="CU441" s="27">
        <v>15</v>
      </c>
      <c r="CV441" s="63" t="str">
        <f t="shared" si="2188"/>
        <v>ラブブキーホルダー</v>
      </c>
      <c r="CW441" s="67">
        <f t="shared" si="2188"/>
        <v>200</v>
      </c>
      <c r="CX441" s="45">
        <f t="shared" si="2149"/>
        <v>3200</v>
      </c>
      <c r="CY441" s="46">
        <f t="shared" si="2150"/>
        <v>0.62745098039215685</v>
      </c>
      <c r="CZ441" s="37" t="s">
        <v>446</v>
      </c>
      <c r="DA441" s="29"/>
      <c r="DB441" s="52">
        <f t="shared" si="2050"/>
        <v>45995</v>
      </c>
      <c r="DC441" s="45">
        <v>29897</v>
      </c>
      <c r="DD441" s="45">
        <f t="shared" si="2051"/>
        <v>88</v>
      </c>
      <c r="DE441" s="45">
        <v>1519</v>
      </c>
      <c r="DF441" s="45">
        <f t="shared" si="2052"/>
        <v>3</v>
      </c>
      <c r="DG441" s="45">
        <v>6</v>
      </c>
      <c r="DH441" s="45">
        <f t="shared" si="2053"/>
        <v>3</v>
      </c>
      <c r="DI441" s="45">
        <v>0</v>
      </c>
      <c r="DJ441" s="43"/>
      <c r="DK441" s="43">
        <f t="shared" si="2054"/>
        <v>715</v>
      </c>
      <c r="DL441" s="45">
        <f t="shared" si="2055"/>
        <v>2145</v>
      </c>
      <c r="DM441" s="46">
        <f t="shared" si="2056"/>
        <v>0.24374999999999999</v>
      </c>
      <c r="DN441" s="37"/>
      <c r="DO441" s="29"/>
      <c r="DP441" s="52">
        <f t="shared" si="2057"/>
        <v>45995</v>
      </c>
      <c r="DQ441" s="45">
        <v>8476</v>
      </c>
      <c r="DR441" s="45">
        <f t="shared" si="2058"/>
        <v>32</v>
      </c>
      <c r="DS441" s="45">
        <v>247</v>
      </c>
      <c r="DT441" s="45">
        <f t="shared" si="2059"/>
        <v>0</v>
      </c>
      <c r="DU441" s="45">
        <v>32</v>
      </c>
      <c r="DV441" s="45">
        <f t="shared" si="2060"/>
        <v>2</v>
      </c>
      <c r="DW441" s="45">
        <v>0</v>
      </c>
      <c r="DX441" s="43"/>
      <c r="DY441" s="43">
        <f t="shared" si="2061"/>
        <v>726</v>
      </c>
      <c r="DZ441" s="45">
        <f t="shared" si="2062"/>
        <v>1452</v>
      </c>
      <c r="EA441" s="46">
        <f t="shared" si="2063"/>
        <v>0.45374999999999999</v>
      </c>
      <c r="EB441" s="37"/>
      <c r="EC441" s="29"/>
      <c r="ED441" s="52">
        <f t="shared" si="2064"/>
        <v>45995</v>
      </c>
      <c r="EE441" s="48">
        <v>0</v>
      </c>
      <c r="EF441" s="45">
        <f t="shared" si="2065"/>
        <v>0</v>
      </c>
      <c r="EG441" s="43">
        <v>0</v>
      </c>
      <c r="EH441" s="45">
        <f t="shared" si="2066"/>
        <v>0</v>
      </c>
      <c r="EI441" s="43">
        <v>0</v>
      </c>
      <c r="EJ441" s="45">
        <f t="shared" si="2067"/>
        <v>0</v>
      </c>
      <c r="EK441" s="43">
        <v>40</v>
      </c>
      <c r="EL441" s="43"/>
      <c r="EM441" s="43">
        <f t="shared" si="2068"/>
        <v>935</v>
      </c>
      <c r="EN441" s="45">
        <f t="shared" si="2069"/>
        <v>0</v>
      </c>
      <c r="EO441" s="46" t="e">
        <f t="shared" si="2070"/>
        <v>#DIV/0!</v>
      </c>
      <c r="EP441" s="37" t="s">
        <v>709</v>
      </c>
      <c r="EQ441" s="29"/>
      <c r="ER441" s="52">
        <f t="shared" si="2071"/>
        <v>45995</v>
      </c>
      <c r="ES441" s="48">
        <v>0</v>
      </c>
      <c r="ET441" s="45">
        <f t="shared" si="2072"/>
        <v>0</v>
      </c>
      <c r="EU441" s="43">
        <v>0</v>
      </c>
      <c r="EV441" s="45">
        <f t="shared" si="2073"/>
        <v>0</v>
      </c>
      <c r="EW441" s="43">
        <v>0</v>
      </c>
      <c r="EX441" s="45">
        <f t="shared" si="2074"/>
        <v>0</v>
      </c>
      <c r="EY441" s="43">
        <v>18</v>
      </c>
      <c r="EZ441" s="43"/>
      <c r="FA441" s="43">
        <f t="shared" si="2075"/>
        <v>420</v>
      </c>
      <c r="FB441" s="45">
        <f t="shared" si="2076"/>
        <v>0</v>
      </c>
      <c r="FC441" s="46" t="e">
        <f t="shared" si="2077"/>
        <v>#DIV/0!</v>
      </c>
      <c r="FD441" s="37" t="s">
        <v>716</v>
      </c>
      <c r="FE441" s="60"/>
      <c r="FF441" s="52">
        <f t="shared" si="2078"/>
        <v>45995</v>
      </c>
      <c r="FG441" s="45">
        <v>1735</v>
      </c>
      <c r="FH441" s="45">
        <f t="shared" si="2079"/>
        <v>8</v>
      </c>
      <c r="FI441" s="45">
        <v>265</v>
      </c>
      <c r="FJ441" s="45">
        <f t="shared" si="2080"/>
        <v>3</v>
      </c>
      <c r="FK441" s="45">
        <v>41</v>
      </c>
      <c r="FL441" s="45">
        <f t="shared" si="2081"/>
        <v>3</v>
      </c>
      <c r="FM441" s="45">
        <v>11</v>
      </c>
      <c r="FN441" s="43"/>
      <c r="FO441" s="43">
        <f>IF(FG441="","",FO440)</f>
        <v>280</v>
      </c>
      <c r="FP441" s="45">
        <f t="shared" si="2082"/>
        <v>840</v>
      </c>
      <c r="FQ441" s="46">
        <f t="shared" si="2083"/>
        <v>1.05</v>
      </c>
      <c r="FR441" s="37" t="s">
        <v>706</v>
      </c>
      <c r="FS441" s="29"/>
      <c r="FT441" s="52">
        <f t="shared" si="2084"/>
        <v>45995</v>
      </c>
      <c r="FU441" s="45">
        <v>1579</v>
      </c>
      <c r="FV441" s="45">
        <f t="shared" si="2085"/>
        <v>14</v>
      </c>
      <c r="FW441" s="45">
        <v>95</v>
      </c>
      <c r="FX441" s="45">
        <f t="shared" si="2086"/>
        <v>2</v>
      </c>
      <c r="FY441" s="45">
        <v>466</v>
      </c>
      <c r="FZ441" s="45">
        <f t="shared" si="2087"/>
        <v>14</v>
      </c>
      <c r="GA441" s="45">
        <v>0</v>
      </c>
      <c r="GB441" s="43"/>
      <c r="GC441" s="43">
        <f t="shared" si="2088"/>
        <v>200</v>
      </c>
      <c r="GD441" s="45">
        <f t="shared" si="2089"/>
        <v>2800</v>
      </c>
      <c r="GE441" s="46">
        <f t="shared" si="2090"/>
        <v>2</v>
      </c>
      <c r="GF441" s="37"/>
      <c r="GG441" s="29"/>
      <c r="GH441" s="52">
        <f t="shared" si="2091"/>
        <v>45995</v>
      </c>
      <c r="GI441" s="45">
        <v>0</v>
      </c>
      <c r="GJ441" s="45">
        <v>0</v>
      </c>
      <c r="GK441" s="45">
        <v>0</v>
      </c>
      <c r="GL441" s="45">
        <v>0</v>
      </c>
      <c r="GM441" s="45">
        <v>63</v>
      </c>
      <c r="GN441" s="45">
        <f t="shared" si="2092"/>
        <v>33</v>
      </c>
      <c r="GO441" s="45">
        <v>2</v>
      </c>
      <c r="GP441" s="43"/>
      <c r="GQ441" s="43">
        <f t="shared" si="2093"/>
        <v>420</v>
      </c>
      <c r="GR441" s="45">
        <f t="shared" si="2094"/>
        <v>13860</v>
      </c>
      <c r="GS441" s="46" t="e">
        <f t="shared" si="2095"/>
        <v>#DIV/0!</v>
      </c>
      <c r="GT441" s="37"/>
      <c r="GU441" s="61"/>
      <c r="GV441" s="47"/>
      <c r="GW441" s="30"/>
      <c r="GX441" s="45"/>
      <c r="GY441" s="45" t="str">
        <f t="shared" si="2151"/>
        <v/>
      </c>
      <c r="GZ441" s="45"/>
      <c r="HA441" s="45" t="str">
        <f t="shared" si="2152"/>
        <v/>
      </c>
      <c r="HB441" s="45">
        <v>16</v>
      </c>
      <c r="HC441" s="45">
        <f t="shared" si="2153"/>
        <v>2</v>
      </c>
      <c r="HD441" s="27">
        <v>0</v>
      </c>
      <c r="HE441" s="63" t="s">
        <v>656</v>
      </c>
      <c r="HF441" s="67">
        <f>IF(GX439="","",HF437)</f>
        <v>1100</v>
      </c>
      <c r="HG441" s="45">
        <f t="shared" si="2154"/>
        <v>2200</v>
      </c>
      <c r="HH441" s="46" t="e">
        <f t="shared" si="2155"/>
        <v>#VALUE!</v>
      </c>
      <c r="HI441" s="37"/>
      <c r="HK441" s="47"/>
      <c r="HL441" s="45">
        <v>754</v>
      </c>
      <c r="HM441" s="69">
        <f t="shared" si="2156"/>
        <v>29</v>
      </c>
      <c r="HN441" s="45">
        <v>13</v>
      </c>
      <c r="HO441" s="45">
        <f t="shared" si="2157"/>
        <v>0</v>
      </c>
      <c r="HP441" s="45">
        <v>19</v>
      </c>
      <c r="HQ441" s="45">
        <f t="shared" si="2158"/>
        <v>0</v>
      </c>
      <c r="HR441" s="27">
        <v>6</v>
      </c>
      <c r="HS441" s="63" t="str">
        <f t="shared" si="2159"/>
        <v>ゲームアーク</v>
      </c>
      <c r="HT441" s="67">
        <f t="shared" si="2159"/>
        <v>0</v>
      </c>
      <c r="HU441" s="45">
        <f t="shared" si="2160"/>
        <v>0</v>
      </c>
      <c r="HV441" s="46">
        <f t="shared" si="2161"/>
        <v>0</v>
      </c>
      <c r="HW441" s="37"/>
      <c r="HX441" s="360"/>
      <c r="HY441" s="47"/>
      <c r="HZ441" s="45">
        <v>6128</v>
      </c>
      <c r="IA441" s="69">
        <f t="shared" si="2162"/>
        <v>19</v>
      </c>
      <c r="IB441" s="45">
        <v>135</v>
      </c>
      <c r="IC441" s="45">
        <f t="shared" si="2163"/>
        <v>0</v>
      </c>
      <c r="ID441" s="43">
        <v>16</v>
      </c>
      <c r="IE441" s="45">
        <f t="shared" si="2164"/>
        <v>0</v>
      </c>
      <c r="IF441" s="27">
        <v>9</v>
      </c>
      <c r="IG441" s="63" t="str">
        <f t="shared" si="2165"/>
        <v>ラブブマスコット</v>
      </c>
      <c r="IH441" s="67">
        <f t="shared" si="2165"/>
        <v>250</v>
      </c>
      <c r="II441" s="45">
        <f t="shared" si="2166"/>
        <v>0</v>
      </c>
      <c r="IJ441" s="46">
        <f t="shared" si="2167"/>
        <v>0</v>
      </c>
      <c r="IK441" s="37"/>
      <c r="IL441" s="29"/>
      <c r="IM441" s="47"/>
      <c r="IN441" s="45">
        <v>4149</v>
      </c>
      <c r="IO441" s="69">
        <f t="shared" si="2168"/>
        <v>9</v>
      </c>
      <c r="IP441" s="45">
        <v>247</v>
      </c>
      <c r="IQ441" s="45">
        <f t="shared" si="2169"/>
        <v>0</v>
      </c>
      <c r="IR441" s="45">
        <v>55</v>
      </c>
      <c r="IS441" s="45">
        <f t="shared" si="2170"/>
        <v>0</v>
      </c>
      <c r="IT441" s="27">
        <v>0</v>
      </c>
      <c r="IU441" s="63" t="str">
        <f t="shared" ref="IU441:IU460" si="2189">IF(IN441="","",IU437)</f>
        <v>アングリーキーホルダー</v>
      </c>
      <c r="IV441" s="67">
        <f t="shared" ref="IV441:IV460" si="2190">IF(IO441="","",IV437)</f>
        <v>200</v>
      </c>
      <c r="IW441" s="45">
        <f t="shared" si="2171"/>
        <v>0</v>
      </c>
      <c r="IX441" s="46">
        <f t="shared" si="2172"/>
        <v>0</v>
      </c>
      <c r="IY441" s="37"/>
      <c r="IZ441" s="61"/>
      <c r="JA441" s="47"/>
      <c r="JB441" s="45">
        <v>7317</v>
      </c>
      <c r="JC441" s="69">
        <f t="shared" si="2173"/>
        <v>21</v>
      </c>
      <c r="JD441" s="45">
        <v>431</v>
      </c>
      <c r="JE441" s="45">
        <f t="shared" si="2174"/>
        <v>1</v>
      </c>
      <c r="JF441" s="45">
        <v>70</v>
      </c>
      <c r="JG441" s="45">
        <f t="shared" si="2175"/>
        <v>4</v>
      </c>
      <c r="JH441" s="45">
        <v>0</v>
      </c>
      <c r="JI441" s="63" t="str">
        <f t="shared" si="2176"/>
        <v>AIモンスターラバー</v>
      </c>
      <c r="JJ441" s="67">
        <f t="shared" si="2177"/>
        <v>260</v>
      </c>
      <c r="JK441" s="45">
        <f t="shared" si="2178"/>
        <v>1040</v>
      </c>
      <c r="JL441" s="46">
        <f t="shared" si="2179"/>
        <v>0.49523809523809526</v>
      </c>
      <c r="JM441" s="37"/>
      <c r="JN441" s="29"/>
      <c r="JO441" s="47"/>
      <c r="JP441" s="45">
        <v>5947</v>
      </c>
      <c r="JQ441" s="45">
        <f t="shared" si="2180"/>
        <v>40</v>
      </c>
      <c r="JR441" s="45">
        <v>289</v>
      </c>
      <c r="JS441" s="45">
        <f t="shared" si="2181"/>
        <v>1</v>
      </c>
      <c r="JT441" s="45">
        <v>18</v>
      </c>
      <c r="JU441" s="45">
        <f t="shared" si="2182"/>
        <v>1</v>
      </c>
      <c r="JV441" s="27">
        <v>0</v>
      </c>
      <c r="JW441" s="63" t="str">
        <f t="shared" si="2183"/>
        <v>サンリオスカーフ付ポーチ</v>
      </c>
      <c r="JX441" s="67">
        <f t="shared" si="2184"/>
        <v>0</v>
      </c>
      <c r="JY441" s="45">
        <f t="shared" si="2185"/>
        <v>0</v>
      </c>
      <c r="JZ441" s="46">
        <f t="shared" si="2186"/>
        <v>0</v>
      </c>
      <c r="KA441" s="37"/>
      <c r="KB441" s="51"/>
      <c r="KC441" s="47"/>
      <c r="KD441" s="45">
        <v>12223</v>
      </c>
      <c r="KE441" s="45">
        <f>IF(KD441="","",KD441-KD437)</f>
        <v>55</v>
      </c>
      <c r="KF441" s="45">
        <v>628</v>
      </c>
      <c r="KG441" s="45">
        <f>IF(KF441="","",KF441-KF437)</f>
        <v>1</v>
      </c>
      <c r="KH441" s="45">
        <v>9</v>
      </c>
      <c r="KI441" s="45">
        <f>IF(KH441="","",KH437+KJ437-KH441)</f>
        <v>2</v>
      </c>
      <c r="KJ441" s="27">
        <v>4</v>
      </c>
      <c r="KK441" s="63" t="str">
        <f>IF(KD441="","",KK437)</f>
        <v>サンリオ豹柄キーケース</v>
      </c>
      <c r="KL441" s="67">
        <f>IF(KE441="","",KL437)</f>
        <v>924</v>
      </c>
      <c r="KM441" s="45">
        <f>IF(KH441="","",KI441*KL441)</f>
        <v>1848</v>
      </c>
      <c r="KN441" s="46">
        <f>IF(KI441="","",KM441/(KE441*100))</f>
        <v>0.33600000000000002</v>
      </c>
      <c r="KO441" s="37"/>
      <c r="KP441" s="29"/>
      <c r="KQ441" s="47"/>
      <c r="KR441" s="45">
        <v>1599</v>
      </c>
      <c r="KS441" s="45">
        <f>IF(KR441="","",KR441-KR437)</f>
        <v>35</v>
      </c>
      <c r="KT441" s="45">
        <v>97</v>
      </c>
      <c r="KU441" s="45">
        <f>IF(KT441="","",KT441-KT437)</f>
        <v>3</v>
      </c>
      <c r="KV441" s="45">
        <v>6</v>
      </c>
      <c r="KW441" s="45">
        <f>IF(KV441="","",KV437+KX437-KV441)</f>
        <v>4</v>
      </c>
      <c r="KX441" s="27">
        <v>4</v>
      </c>
      <c r="KY441" s="63" t="str">
        <f>IF(KR441="","",KY437)</f>
        <v>モンチッチマスコット2</v>
      </c>
      <c r="KZ441" s="67">
        <f>IF(KS441="","",KZ437)</f>
        <v>539</v>
      </c>
      <c r="LA441" s="45">
        <f>IF(KV441="","",KW441*KZ441)</f>
        <v>2156</v>
      </c>
      <c r="LB441" s="46">
        <f>IF(KW441="","",LA441/(KS441*100))</f>
        <v>0.61599999999999999</v>
      </c>
      <c r="LC441" s="37" t="s">
        <v>652</v>
      </c>
      <c r="LD441" s="29"/>
      <c r="LE441" s="52">
        <f>IF(A437="","",A437)</f>
        <v>45984</v>
      </c>
      <c r="LF441" s="43">
        <v>68793</v>
      </c>
      <c r="LG441" s="86">
        <f>IF(LF441="","",LF441-LF438)</f>
        <v>33</v>
      </c>
      <c r="LH441" s="43">
        <v>445</v>
      </c>
      <c r="LI441" s="43">
        <f t="shared" si="2129"/>
        <v>0</v>
      </c>
      <c r="LJ441" s="43">
        <v>2</v>
      </c>
      <c r="LK441" s="87">
        <f t="shared" si="2130"/>
        <v>0</v>
      </c>
      <c r="LL441" s="43">
        <v>0</v>
      </c>
      <c r="LM441" s="65" t="str">
        <f>IF(LF441="","",LM438)</f>
        <v>スヌーピーぬいぐるみ、コキンちゃん</v>
      </c>
      <c r="LN441" s="48">
        <f>IF(LG441="","",LN438)</f>
        <v>1000</v>
      </c>
      <c r="LO441" s="87">
        <f t="shared" si="2131"/>
        <v>0</v>
      </c>
      <c r="LP441" s="53"/>
      <c r="LQ441" s="37"/>
      <c r="LR441" s="29"/>
      <c r="LS441" s="52">
        <f t="shared" si="2096"/>
        <v>45995</v>
      </c>
      <c r="LT441" s="45">
        <v>20970</v>
      </c>
      <c r="LU441" s="45">
        <f t="shared" si="2097"/>
        <v>44</v>
      </c>
      <c r="LV441" s="45">
        <v>1065</v>
      </c>
      <c r="LW441" s="45">
        <f t="shared" si="2098"/>
        <v>0</v>
      </c>
      <c r="LX441" s="45">
        <v>29</v>
      </c>
      <c r="LY441" s="45">
        <f t="shared" si="2099"/>
        <v>1</v>
      </c>
      <c r="LZ441" s="45">
        <v>5</v>
      </c>
      <c r="MA441" s="43"/>
      <c r="MB441" s="43">
        <f t="shared" si="2187"/>
        <v>1100</v>
      </c>
      <c r="MC441" s="45">
        <f t="shared" si="2100"/>
        <v>1100</v>
      </c>
      <c r="MD441" s="46">
        <f t="shared" si="2101"/>
        <v>0.25</v>
      </c>
      <c r="ME441" s="37"/>
      <c r="MF441" s="29"/>
      <c r="MG441" s="52">
        <f t="shared" si="2102"/>
        <v>45995</v>
      </c>
      <c r="MH441" s="45">
        <v>7925</v>
      </c>
      <c r="MI441" s="45">
        <f t="shared" si="2103"/>
        <v>74</v>
      </c>
      <c r="MJ441" s="45">
        <v>384</v>
      </c>
      <c r="MK441" s="45">
        <f t="shared" si="2104"/>
        <v>2</v>
      </c>
      <c r="ML441" s="45">
        <v>35</v>
      </c>
      <c r="MM441" s="45">
        <f t="shared" si="2105"/>
        <v>3</v>
      </c>
      <c r="MN441" s="45">
        <v>8</v>
      </c>
      <c r="MO441" s="43"/>
      <c r="MP441" s="43">
        <f t="shared" si="2106"/>
        <v>1100</v>
      </c>
      <c r="MQ441" s="45">
        <f t="shared" si="2107"/>
        <v>3300</v>
      </c>
      <c r="MR441" s="46">
        <f t="shared" si="2108"/>
        <v>0.44594594594594594</v>
      </c>
      <c r="MS441" s="37"/>
      <c r="MT441" s="29"/>
      <c r="MU441" s="52">
        <f t="shared" si="2109"/>
        <v>45995</v>
      </c>
      <c r="MV441" s="45">
        <v>11025</v>
      </c>
      <c r="MW441" s="45">
        <f t="shared" si="2110"/>
        <v>100</v>
      </c>
      <c r="MX441" s="45">
        <v>425</v>
      </c>
      <c r="MY441" s="45">
        <f t="shared" si="2111"/>
        <v>1</v>
      </c>
      <c r="MZ441" s="45">
        <v>6</v>
      </c>
      <c r="NA441" s="45">
        <f t="shared" si="2112"/>
        <v>2</v>
      </c>
      <c r="NB441" s="45">
        <v>2</v>
      </c>
      <c r="NC441" s="43"/>
      <c r="ND441" s="43">
        <f t="shared" si="2113"/>
        <v>715</v>
      </c>
      <c r="NE441" s="45">
        <f t="shared" si="2114"/>
        <v>1430</v>
      </c>
      <c r="NF441" s="46">
        <f t="shared" si="2115"/>
        <v>0.14299999999999999</v>
      </c>
      <c r="NG441" s="37"/>
      <c r="NH441" s="29"/>
      <c r="NI441" s="52">
        <f t="shared" si="2116"/>
        <v>45995</v>
      </c>
      <c r="NJ441" s="45">
        <v>11029</v>
      </c>
      <c r="NK441" s="45">
        <f t="shared" si="2117"/>
        <v>69</v>
      </c>
      <c r="NL441" s="45">
        <v>212</v>
      </c>
      <c r="NM441" s="45">
        <f t="shared" si="2118"/>
        <v>1</v>
      </c>
      <c r="NN441" s="45">
        <v>43</v>
      </c>
      <c r="NO441" s="45">
        <f t="shared" si="2119"/>
        <v>1</v>
      </c>
      <c r="NP441" s="45">
        <v>0</v>
      </c>
      <c r="NQ441" s="43"/>
      <c r="NR441" s="43">
        <f t="shared" si="2120"/>
        <v>1100</v>
      </c>
      <c r="NS441" s="45">
        <f t="shared" si="2121"/>
        <v>1100</v>
      </c>
      <c r="NT441" s="46">
        <f t="shared" si="2122"/>
        <v>0.15942028985507245</v>
      </c>
      <c r="NU441" s="37"/>
    </row>
    <row r="442" spans="1:385" ht="15" customHeight="1" thickBot="1" x14ac:dyDescent="0.3">
      <c r="A442" s="90">
        <v>45999</v>
      </c>
      <c r="B442" s="39">
        <f>IF(A442="","",SUM(J442,LG456,AL442,DR442,AZ442,DD442,LU442,NK442,MW442,MI442,X442)+SUM(CP463:CP466,FH442,FV442,GJ442,EF442,ET442)+SUM(GY463:GY464)+SUM(HM463:HM466)+SUM(BN463:BN466)+SUM(KS463:KS466)+SUM(KE463:KE466)+SUM(CB463:CB466)+SUM(IA463:IA466)+SUM(IO463:IO466)+SUM(JC463:JC466)+SUM(JQ463:JQ466))</f>
        <v>5018</v>
      </c>
      <c r="C442" s="40">
        <f>IF(A442="","",SUM(J442,X442,AL442,AZ442)+SUM(KE463:KE466)+SUM(KS463:KS466)+SUM(BN463:BN466))</f>
        <v>1095</v>
      </c>
      <c r="D442" s="40">
        <f>IF(A442="","",SUM(DD442,DR442)+SUM(CB463:CB466)+SUM(CP463:CP466))</f>
        <v>578</v>
      </c>
      <c r="E442" s="41">
        <f>IF(A442="","",SUM(NK442,MW442,MI442,LG456,LU442)+SUM(IA463:IA466)+SUM(IO463:IO466)+SUM(JC463:JC466)+SUM(JQ463:JQ466))</f>
        <v>1422</v>
      </c>
      <c r="F442" s="41">
        <f>IF(A442="","",SUM(FH442,FV442,GJ442)+SUM(HM463:HM466)+SUM(GY463:GY464))</f>
        <v>1518</v>
      </c>
      <c r="G442" s="40">
        <f>IF(A442="","",SUM(EF442,ET442))</f>
        <v>405</v>
      </c>
      <c r="H442" s="42"/>
      <c r="I442" s="45">
        <v>4212</v>
      </c>
      <c r="J442" s="45">
        <f t="shared" si="2123"/>
        <v>74</v>
      </c>
      <c r="K442" s="45">
        <v>141</v>
      </c>
      <c r="L442" s="45">
        <f t="shared" si="2124"/>
        <v>3</v>
      </c>
      <c r="M442" s="45">
        <v>28</v>
      </c>
      <c r="N442" s="45">
        <f t="shared" si="2125"/>
        <v>3</v>
      </c>
      <c r="O442" s="45"/>
      <c r="P442" s="43"/>
      <c r="Q442" s="43">
        <f t="shared" si="2126"/>
        <v>855</v>
      </c>
      <c r="R442" s="45">
        <f t="shared" si="2127"/>
        <v>2565</v>
      </c>
      <c r="S442" s="46">
        <f t="shared" si="2128"/>
        <v>0.34662162162162163</v>
      </c>
      <c r="T442" s="37"/>
      <c r="U442" s="29"/>
      <c r="V442" s="52">
        <f t="shared" si="2029"/>
        <v>45999</v>
      </c>
      <c r="W442" s="45">
        <v>13348</v>
      </c>
      <c r="X442" s="69">
        <f t="shared" si="2030"/>
        <v>42</v>
      </c>
      <c r="Y442" s="45">
        <v>514</v>
      </c>
      <c r="Z442" s="45">
        <f t="shared" si="2031"/>
        <v>2</v>
      </c>
      <c r="AA442" s="45">
        <v>15</v>
      </c>
      <c r="AB442" s="45">
        <f t="shared" si="2032"/>
        <v>2</v>
      </c>
      <c r="AC442" s="45">
        <v>8</v>
      </c>
      <c r="AD442" s="43"/>
      <c r="AE442" s="43">
        <f t="shared" si="2033"/>
        <v>1026</v>
      </c>
      <c r="AF442" s="45">
        <f t="shared" si="2034"/>
        <v>2052</v>
      </c>
      <c r="AG442" s="46">
        <f t="shared" si="2035"/>
        <v>0.48857142857142855</v>
      </c>
      <c r="AH442" s="37"/>
      <c r="AI442" s="29"/>
      <c r="AJ442" s="52">
        <f t="shared" si="2036"/>
        <v>45999</v>
      </c>
      <c r="AK442" s="45">
        <v>16953</v>
      </c>
      <c r="AL442" s="45">
        <f t="shared" si="2037"/>
        <v>112</v>
      </c>
      <c r="AM442" s="45">
        <v>359</v>
      </c>
      <c r="AN442" s="45">
        <f t="shared" si="2038"/>
        <v>1</v>
      </c>
      <c r="AO442" s="45">
        <v>36</v>
      </c>
      <c r="AP442" s="45">
        <f t="shared" si="2039"/>
        <v>1</v>
      </c>
      <c r="AQ442" s="45"/>
      <c r="AR442" s="43"/>
      <c r="AS442" s="43">
        <f t="shared" si="2040"/>
        <v>880</v>
      </c>
      <c r="AT442" s="45">
        <f t="shared" si="2041"/>
        <v>880</v>
      </c>
      <c r="AU442" s="46">
        <f t="shared" si="2042"/>
        <v>7.857142857142857E-2</v>
      </c>
      <c r="AV442" s="37"/>
      <c r="AW442" s="29"/>
      <c r="AX442" s="52">
        <f t="shared" si="2043"/>
        <v>45999</v>
      </c>
      <c r="AY442" s="45">
        <v>18990</v>
      </c>
      <c r="AZ442" s="45">
        <f t="shared" si="2044"/>
        <v>112</v>
      </c>
      <c r="BA442" s="45">
        <v>546</v>
      </c>
      <c r="BB442" s="45">
        <f t="shared" si="2045"/>
        <v>3</v>
      </c>
      <c r="BC442" s="45">
        <v>7</v>
      </c>
      <c r="BD442" s="45">
        <f t="shared" si="2046"/>
        <v>3</v>
      </c>
      <c r="BE442" s="45">
        <v>3</v>
      </c>
      <c r="BF442" s="43"/>
      <c r="BG442" s="43">
        <f t="shared" si="2047"/>
        <v>715</v>
      </c>
      <c r="BH442" s="45">
        <f t="shared" si="2048"/>
        <v>2145</v>
      </c>
      <c r="BI442" s="46">
        <f t="shared" si="2049"/>
        <v>0.19151785714285716</v>
      </c>
      <c r="BJ442" s="37"/>
      <c r="BK442" s="29"/>
      <c r="BL442" s="75"/>
      <c r="BM442" s="76">
        <v>1228</v>
      </c>
      <c r="BN442" s="180">
        <f t="shared" si="2132"/>
        <v>18</v>
      </c>
      <c r="BO442" s="76">
        <v>7</v>
      </c>
      <c r="BP442" s="76">
        <f t="shared" si="2133"/>
        <v>0</v>
      </c>
      <c r="BQ442" s="76">
        <v>24</v>
      </c>
      <c r="BR442" s="76">
        <f t="shared" si="2134"/>
        <v>0</v>
      </c>
      <c r="BS442" s="76">
        <v>0</v>
      </c>
      <c r="BT442" s="78" t="str">
        <f t="shared" si="2135"/>
        <v>ラブブキーホルダー大きめ</v>
      </c>
      <c r="BU442" s="79">
        <f t="shared" si="2136"/>
        <v>400</v>
      </c>
      <c r="BV442" s="76">
        <f t="shared" si="2137"/>
        <v>0</v>
      </c>
      <c r="BW442" s="80">
        <f t="shared" si="2138"/>
        <v>0</v>
      </c>
      <c r="BX442" s="37"/>
      <c r="BY442" s="57"/>
      <c r="BZ442" s="75"/>
      <c r="CA442" s="76">
        <v>6623</v>
      </c>
      <c r="CB442" s="180">
        <f t="shared" si="2139"/>
        <v>29</v>
      </c>
      <c r="CC442" s="76">
        <v>345</v>
      </c>
      <c r="CD442" s="76">
        <f t="shared" si="2140"/>
        <v>1</v>
      </c>
      <c r="CE442" s="76">
        <v>54</v>
      </c>
      <c r="CF442" s="76">
        <f t="shared" si="2141"/>
        <v>1</v>
      </c>
      <c r="CG442" s="76">
        <v>0</v>
      </c>
      <c r="CH442" s="78" t="str">
        <f t="shared" si="2142"/>
        <v>ＡＩラバー</v>
      </c>
      <c r="CI442" s="79">
        <f t="shared" si="2143"/>
        <v>198</v>
      </c>
      <c r="CJ442" s="76">
        <f t="shared" si="2144"/>
        <v>198</v>
      </c>
      <c r="CK442" s="80">
        <f t="shared" si="2145"/>
        <v>6.827586206896552E-2</v>
      </c>
      <c r="CL442" s="37"/>
      <c r="CM442" s="29"/>
      <c r="CN442" s="75"/>
      <c r="CO442" s="76">
        <v>2154</v>
      </c>
      <c r="CP442" s="180">
        <f t="shared" si="2146"/>
        <v>22</v>
      </c>
      <c r="CQ442" s="76">
        <v>64</v>
      </c>
      <c r="CR442" s="76">
        <f t="shared" si="2147"/>
        <v>0</v>
      </c>
      <c r="CS442" s="76">
        <v>50</v>
      </c>
      <c r="CT442" s="76">
        <f t="shared" si="2148"/>
        <v>3</v>
      </c>
      <c r="CU442" s="76">
        <v>0</v>
      </c>
      <c r="CV442" s="78" t="str">
        <f t="shared" si="2188"/>
        <v>アングリーキーホルダー</v>
      </c>
      <c r="CW442" s="79">
        <f t="shared" si="2188"/>
        <v>198</v>
      </c>
      <c r="CX442" s="76">
        <f t="shared" si="2149"/>
        <v>594</v>
      </c>
      <c r="CY442" s="80">
        <f t="shared" si="2150"/>
        <v>0.27</v>
      </c>
      <c r="CZ442" s="37"/>
      <c r="DA442" s="29"/>
      <c r="DB442" s="52">
        <f t="shared" si="2050"/>
        <v>45999</v>
      </c>
      <c r="DC442" s="45">
        <v>30049</v>
      </c>
      <c r="DD442" s="45">
        <f t="shared" si="2051"/>
        <v>152</v>
      </c>
      <c r="DE442" s="45">
        <v>1521</v>
      </c>
      <c r="DF442" s="45">
        <f t="shared" si="2052"/>
        <v>2</v>
      </c>
      <c r="DG442" s="45">
        <v>4</v>
      </c>
      <c r="DH442" s="45">
        <f t="shared" si="2053"/>
        <v>2</v>
      </c>
      <c r="DI442" s="45">
        <v>2</v>
      </c>
      <c r="DJ442" s="43"/>
      <c r="DK442" s="43">
        <f t="shared" si="2054"/>
        <v>715</v>
      </c>
      <c r="DL442" s="45">
        <f t="shared" si="2055"/>
        <v>1430</v>
      </c>
      <c r="DM442" s="46">
        <f t="shared" si="2056"/>
        <v>9.4078947368421054E-2</v>
      </c>
      <c r="DN442" s="37"/>
      <c r="DO442" s="29"/>
      <c r="DP442" s="52">
        <f t="shared" si="2057"/>
        <v>45999</v>
      </c>
      <c r="DQ442" s="45">
        <v>8603</v>
      </c>
      <c r="DR442" s="45">
        <f t="shared" si="2058"/>
        <v>127</v>
      </c>
      <c r="DS442" s="45">
        <v>249</v>
      </c>
      <c r="DT442" s="45">
        <f t="shared" si="2059"/>
        <v>2</v>
      </c>
      <c r="DU442" s="45">
        <v>30</v>
      </c>
      <c r="DV442" s="45">
        <f t="shared" si="2060"/>
        <v>2</v>
      </c>
      <c r="DW442" s="45">
        <v>4</v>
      </c>
      <c r="DX442" s="43"/>
      <c r="DY442" s="43">
        <f t="shared" si="2061"/>
        <v>726</v>
      </c>
      <c r="DZ442" s="45">
        <f t="shared" si="2062"/>
        <v>1452</v>
      </c>
      <c r="EA442" s="46">
        <f t="shared" si="2063"/>
        <v>0.11433070866141733</v>
      </c>
      <c r="EB442" s="37"/>
      <c r="EC442" s="29"/>
      <c r="ED442" s="52">
        <f t="shared" si="2064"/>
        <v>45999</v>
      </c>
      <c r="EE442" s="45">
        <v>344</v>
      </c>
      <c r="EF442" s="45">
        <f t="shared" si="2065"/>
        <v>344</v>
      </c>
      <c r="EG442" s="45">
        <v>8</v>
      </c>
      <c r="EH442" s="45">
        <f t="shared" si="2066"/>
        <v>8</v>
      </c>
      <c r="EI442" s="45">
        <v>32</v>
      </c>
      <c r="EJ442" s="45">
        <f t="shared" si="2067"/>
        <v>8</v>
      </c>
      <c r="EK442" s="45">
        <v>6</v>
      </c>
      <c r="EL442" s="43"/>
      <c r="EM442" s="43">
        <f t="shared" si="2068"/>
        <v>935</v>
      </c>
      <c r="EN442" s="45">
        <f t="shared" si="2069"/>
        <v>7480</v>
      </c>
      <c r="EO442" s="46">
        <f t="shared" si="2070"/>
        <v>0.21744186046511627</v>
      </c>
      <c r="EP442" s="37"/>
      <c r="EQ442" s="29"/>
      <c r="ER442" s="52">
        <f t="shared" si="2071"/>
        <v>45999</v>
      </c>
      <c r="ES442" s="45">
        <v>61</v>
      </c>
      <c r="ET442" s="45">
        <f t="shared" si="2072"/>
        <v>61</v>
      </c>
      <c r="EU442" s="45">
        <v>1</v>
      </c>
      <c r="EV442" s="45">
        <f t="shared" si="2073"/>
        <v>1</v>
      </c>
      <c r="EW442" s="45">
        <v>17</v>
      </c>
      <c r="EX442" s="45">
        <f t="shared" si="2074"/>
        <v>1</v>
      </c>
      <c r="EY442" s="45">
        <v>0</v>
      </c>
      <c r="EZ442" s="43"/>
      <c r="FA442" s="43">
        <f t="shared" si="2075"/>
        <v>420</v>
      </c>
      <c r="FB442" s="45">
        <f t="shared" si="2076"/>
        <v>420</v>
      </c>
      <c r="FC442" s="46">
        <f t="shared" si="2077"/>
        <v>6.8852459016393447E-2</v>
      </c>
      <c r="FD442" s="212" t="s">
        <v>715</v>
      </c>
      <c r="FE442" s="60"/>
      <c r="FF442" s="52">
        <f t="shared" si="2078"/>
        <v>45999</v>
      </c>
      <c r="FG442" s="45">
        <v>1870</v>
      </c>
      <c r="FH442" s="45">
        <f t="shared" si="2079"/>
        <v>135</v>
      </c>
      <c r="FI442" s="45">
        <v>278</v>
      </c>
      <c r="FJ442" s="45">
        <f t="shared" si="2080"/>
        <v>13</v>
      </c>
      <c r="FK442" s="45">
        <v>40</v>
      </c>
      <c r="FL442" s="45">
        <f t="shared" si="2081"/>
        <v>12</v>
      </c>
      <c r="FM442" s="45">
        <v>26</v>
      </c>
      <c r="FN442" s="43"/>
      <c r="FO442" s="43">
        <f>IF(FG442="","",FO441)</f>
        <v>280</v>
      </c>
      <c r="FP442" s="45">
        <f t="shared" si="2082"/>
        <v>3360</v>
      </c>
      <c r="FQ442" s="46">
        <f t="shared" si="2083"/>
        <v>0.24888888888888888</v>
      </c>
      <c r="FR442" s="37"/>
      <c r="FS442" s="29"/>
      <c r="FT442" s="52">
        <f t="shared" si="2084"/>
        <v>45999</v>
      </c>
      <c r="FU442" s="45">
        <v>1669</v>
      </c>
      <c r="FV442" s="45">
        <f t="shared" si="2085"/>
        <v>90</v>
      </c>
      <c r="FW442" s="45">
        <v>106</v>
      </c>
      <c r="FX442" s="45">
        <f t="shared" si="2086"/>
        <v>11</v>
      </c>
      <c r="FY442" s="45">
        <v>450</v>
      </c>
      <c r="FZ442" s="45">
        <f t="shared" si="2087"/>
        <v>16</v>
      </c>
      <c r="GA442" s="45">
        <v>0</v>
      </c>
      <c r="GB442" s="43"/>
      <c r="GC442" s="43">
        <f t="shared" si="2088"/>
        <v>200</v>
      </c>
      <c r="GD442" s="45">
        <f t="shared" si="2089"/>
        <v>3200</v>
      </c>
      <c r="GE442" s="46">
        <f t="shared" si="2090"/>
        <v>0.35555555555555557</v>
      </c>
      <c r="GF442" s="37"/>
      <c r="GG442" s="29"/>
      <c r="GH442" s="52">
        <f t="shared" si="2091"/>
        <v>45999</v>
      </c>
      <c r="GI442" s="45">
        <v>120</v>
      </c>
      <c r="GJ442" s="45">
        <f>IF(GI442="","",GI442-GI441)</f>
        <v>120</v>
      </c>
      <c r="GK442" s="45">
        <v>15</v>
      </c>
      <c r="GL442" s="45">
        <f>IF(GK442="","",GK442-GK441)</f>
        <v>15</v>
      </c>
      <c r="GM442" s="45">
        <v>50</v>
      </c>
      <c r="GN442" s="45">
        <f t="shared" si="2092"/>
        <v>15</v>
      </c>
      <c r="GO442" s="45">
        <v>12</v>
      </c>
      <c r="GP442" s="43"/>
      <c r="GQ442" s="43">
        <f t="shared" si="2093"/>
        <v>420</v>
      </c>
      <c r="GR442" s="45">
        <f t="shared" si="2094"/>
        <v>6300</v>
      </c>
      <c r="GS442" s="46">
        <f t="shared" si="2095"/>
        <v>0.52500000000000002</v>
      </c>
      <c r="GT442" s="37"/>
      <c r="GU442" s="61"/>
      <c r="GV442" s="75"/>
      <c r="GW442" s="84"/>
      <c r="GX442" s="76"/>
      <c r="GY442" s="76" t="str">
        <f t="shared" si="2151"/>
        <v/>
      </c>
      <c r="GZ442" s="76"/>
      <c r="HA442" s="76" t="str">
        <f t="shared" si="2152"/>
        <v/>
      </c>
      <c r="HB442" s="76">
        <v>8</v>
      </c>
      <c r="HC442" s="76">
        <f t="shared" si="2153"/>
        <v>0</v>
      </c>
      <c r="HD442" s="76">
        <v>0</v>
      </c>
      <c r="HE442" s="78" t="s">
        <v>657</v>
      </c>
      <c r="HF442" s="79">
        <f>IF(GX439="","",HF438)</f>
        <v>715</v>
      </c>
      <c r="HG442" s="76">
        <f t="shared" si="2154"/>
        <v>0</v>
      </c>
      <c r="HH442" s="80" t="e">
        <f t="shared" si="2155"/>
        <v>#VALUE!</v>
      </c>
      <c r="HI442" s="37"/>
      <c r="HK442" s="75"/>
      <c r="HL442" s="76">
        <v>495</v>
      </c>
      <c r="HM442" s="180">
        <f t="shared" si="2156"/>
        <v>10</v>
      </c>
      <c r="HN442" s="76">
        <v>10</v>
      </c>
      <c r="HO442" s="76">
        <f t="shared" si="2157"/>
        <v>1</v>
      </c>
      <c r="HP442" s="76">
        <v>3</v>
      </c>
      <c r="HQ442" s="76">
        <f t="shared" si="2158"/>
        <v>0</v>
      </c>
      <c r="HR442" s="76">
        <v>2</v>
      </c>
      <c r="HS442" s="78" t="str">
        <f t="shared" si="2159"/>
        <v>スンスンクリップ</v>
      </c>
      <c r="HT442" s="79">
        <f t="shared" si="2159"/>
        <v>0</v>
      </c>
      <c r="HU442" s="76">
        <f t="shared" si="2160"/>
        <v>0</v>
      </c>
      <c r="HV442" s="80">
        <f t="shared" si="2161"/>
        <v>0</v>
      </c>
      <c r="HW442" s="37"/>
      <c r="HX442" s="360"/>
      <c r="HY442" s="75"/>
      <c r="HZ442" s="76">
        <v>7291</v>
      </c>
      <c r="IA442" s="180">
        <f t="shared" si="2162"/>
        <v>0</v>
      </c>
      <c r="IB442" s="76">
        <v>297</v>
      </c>
      <c r="IC442" s="76">
        <f t="shared" si="2163"/>
        <v>0</v>
      </c>
      <c r="ID442" s="76">
        <v>12</v>
      </c>
      <c r="IE442" s="76">
        <f t="shared" si="2164"/>
        <v>0</v>
      </c>
      <c r="IF442" s="76">
        <v>0</v>
      </c>
      <c r="IG442" s="78" t="s">
        <v>660</v>
      </c>
      <c r="IH442" s="213"/>
      <c r="II442" s="76">
        <f t="shared" si="2166"/>
        <v>0</v>
      </c>
      <c r="IJ442" s="80" t="e">
        <f t="shared" si="2167"/>
        <v>#DIV/0!</v>
      </c>
      <c r="IK442" s="37"/>
      <c r="IL442" s="29"/>
      <c r="IM442" s="75"/>
      <c r="IN442" s="76">
        <v>6042</v>
      </c>
      <c r="IO442" s="180">
        <f t="shared" si="2168"/>
        <v>15</v>
      </c>
      <c r="IP442" s="76">
        <v>255</v>
      </c>
      <c r="IQ442" s="76">
        <f t="shared" si="2169"/>
        <v>0</v>
      </c>
      <c r="IR442" s="76">
        <v>14</v>
      </c>
      <c r="IS442" s="76">
        <f t="shared" si="2170"/>
        <v>0</v>
      </c>
      <c r="IT442" s="76">
        <v>0</v>
      </c>
      <c r="IU442" s="78" t="str">
        <f t="shared" si="2189"/>
        <v>ポケモンシリコンポーチ</v>
      </c>
      <c r="IV442" s="79">
        <f t="shared" si="2190"/>
        <v>600</v>
      </c>
      <c r="IW442" s="76">
        <f t="shared" si="2171"/>
        <v>0</v>
      </c>
      <c r="IX442" s="80">
        <f t="shared" si="2172"/>
        <v>0</v>
      </c>
      <c r="IY442" s="37"/>
      <c r="IZ442" s="61"/>
      <c r="JA442" s="75"/>
      <c r="JB442" s="76">
        <v>4521</v>
      </c>
      <c r="JC442" s="180">
        <f t="shared" si="2173"/>
        <v>0</v>
      </c>
      <c r="JD442" s="76">
        <v>214</v>
      </c>
      <c r="JE442" s="76">
        <f t="shared" si="2174"/>
        <v>1</v>
      </c>
      <c r="JF442" s="76">
        <v>3</v>
      </c>
      <c r="JG442" s="76">
        <f t="shared" si="2175"/>
        <v>0</v>
      </c>
      <c r="JH442" s="76">
        <v>0</v>
      </c>
      <c r="JI442" s="78" t="str">
        <f t="shared" si="2176"/>
        <v>スンスンボアバンス</v>
      </c>
      <c r="JJ442" s="79">
        <f t="shared" si="2177"/>
        <v>0</v>
      </c>
      <c r="JK442" s="76">
        <f t="shared" si="2178"/>
        <v>0</v>
      </c>
      <c r="JL442" s="80" t="e">
        <f t="shared" si="2179"/>
        <v>#DIV/0!</v>
      </c>
      <c r="JM442" s="199" t="s">
        <v>659</v>
      </c>
      <c r="JN442" s="29"/>
      <c r="JO442" s="75"/>
      <c r="JP442" s="76">
        <v>4995</v>
      </c>
      <c r="JQ442" s="180">
        <f t="shared" si="2180"/>
        <v>34</v>
      </c>
      <c r="JR442" s="76">
        <v>200</v>
      </c>
      <c r="JS442" s="76">
        <f t="shared" si="2181"/>
        <v>0</v>
      </c>
      <c r="JT442" s="76">
        <v>8</v>
      </c>
      <c r="JU442" s="76">
        <f t="shared" si="2182"/>
        <v>0</v>
      </c>
      <c r="JV442" s="76">
        <v>0</v>
      </c>
      <c r="JW442" s="78" t="str">
        <f t="shared" si="2183"/>
        <v>キティフェイスポーチ</v>
      </c>
      <c r="JX442" s="79">
        <f t="shared" si="2184"/>
        <v>0</v>
      </c>
      <c r="JY442" s="76">
        <f t="shared" si="2185"/>
        <v>0</v>
      </c>
      <c r="JZ442" s="80">
        <f t="shared" si="2186"/>
        <v>0</v>
      </c>
      <c r="KA442" s="37"/>
      <c r="KB442" s="51"/>
      <c r="KC442" s="75"/>
      <c r="KD442" s="76">
        <v>14040</v>
      </c>
      <c r="KE442" s="180">
        <f>IF(KD442="","",KD442-KD438)</f>
        <v>12</v>
      </c>
      <c r="KF442" s="76">
        <v>701</v>
      </c>
      <c r="KG442" s="76">
        <f>IF(KF442="","",KF442-KF438)</f>
        <v>0</v>
      </c>
      <c r="KH442" s="76">
        <v>80</v>
      </c>
      <c r="KI442" s="76">
        <f>IF(KH442="","",KH438+KJ438-KH442)</f>
        <v>5</v>
      </c>
      <c r="KJ442" s="76">
        <v>0</v>
      </c>
      <c r="KK442" s="78" t="str">
        <f>IF(KD442="","",KK438)</f>
        <v>ＡＩモンスターラバー</v>
      </c>
      <c r="KL442" s="79">
        <f>IF(KE442="","",KL438)</f>
        <v>198</v>
      </c>
      <c r="KM442" s="76">
        <f>IF(KH442="","",KI442*KL442)</f>
        <v>990</v>
      </c>
      <c r="KN442" s="80">
        <f>IF(KI442="","",KM442/(KE442*100))</f>
        <v>0.82499999999999996</v>
      </c>
      <c r="KO442" s="37"/>
      <c r="KP442" s="29"/>
      <c r="KQ442" s="75"/>
      <c r="KR442" s="76">
        <v>1945</v>
      </c>
      <c r="KS442" s="180">
        <f>IF(KR442="","",KR442-KR438)</f>
        <v>10</v>
      </c>
      <c r="KT442" s="180">
        <v>25</v>
      </c>
      <c r="KU442" s="76">
        <f>IF(KT442="","",KT442-KT438)</f>
        <v>0</v>
      </c>
      <c r="KV442" s="76">
        <v>7</v>
      </c>
      <c r="KW442" s="76">
        <f>IF(KV442="","",KV438+KX438-KV442)</f>
        <v>1</v>
      </c>
      <c r="KX442" s="76">
        <v>4</v>
      </c>
      <c r="KY442" s="78" t="str">
        <f>IF(KR442="","",KY438)</f>
        <v>AIモンスターマスコット</v>
      </c>
      <c r="KZ442" s="79">
        <f>IF(KS442="","",KZ438)</f>
        <v>286</v>
      </c>
      <c r="LA442" s="76">
        <f>IF(KV442="","",KW442*KZ442)</f>
        <v>286</v>
      </c>
      <c r="LB442" s="80">
        <f>IF(KW442="","",LA442/(KS442*100))</f>
        <v>0.28599999999999998</v>
      </c>
      <c r="LC442" s="37"/>
      <c r="LD442" s="29"/>
      <c r="LE442" s="47"/>
      <c r="LF442" s="45"/>
      <c r="LG442" s="45"/>
      <c r="LH442" s="45">
        <v>530</v>
      </c>
      <c r="LI442" s="45">
        <f t="shared" si="2129"/>
        <v>0</v>
      </c>
      <c r="LJ442" s="43">
        <v>2</v>
      </c>
      <c r="LK442" s="45">
        <f t="shared" si="2130"/>
        <v>0</v>
      </c>
      <c r="LL442" s="45">
        <v>0</v>
      </c>
      <c r="LM442" s="73" t="str">
        <f>IF(LF441="","",LM439)</f>
        <v>アンパンティッシュカバー、アンパンぬいぐるみ</v>
      </c>
      <c r="LN442" s="67">
        <f>IF(LG441="","",LN439)</f>
        <v>1000</v>
      </c>
      <c r="LO442" s="45">
        <f t="shared" si="2131"/>
        <v>0</v>
      </c>
      <c r="LP442" s="46"/>
      <c r="LQ442" s="37"/>
      <c r="LR442" s="29"/>
      <c r="LS442" s="52">
        <f t="shared" si="2096"/>
        <v>45999</v>
      </c>
      <c r="LT442" s="45">
        <v>21055</v>
      </c>
      <c r="LU442" s="69">
        <f t="shared" si="2097"/>
        <v>85</v>
      </c>
      <c r="LV442" s="45">
        <v>1065</v>
      </c>
      <c r="LW442" s="45">
        <f t="shared" si="2098"/>
        <v>0</v>
      </c>
      <c r="LX442" s="45">
        <v>34</v>
      </c>
      <c r="LY442" s="45">
        <f t="shared" si="2099"/>
        <v>0</v>
      </c>
      <c r="LZ442" s="45">
        <v>1</v>
      </c>
      <c r="MA442" s="43"/>
      <c r="MB442" s="43">
        <f t="shared" si="2187"/>
        <v>1100</v>
      </c>
      <c r="MC442" s="45">
        <f t="shared" si="2100"/>
        <v>0</v>
      </c>
      <c r="MD442" s="46">
        <f t="shared" si="2101"/>
        <v>0</v>
      </c>
      <c r="ME442" s="37" t="s">
        <v>712</v>
      </c>
      <c r="MF442" s="29"/>
      <c r="MG442" s="52">
        <f t="shared" si="2102"/>
        <v>45999</v>
      </c>
      <c r="MH442" s="45">
        <v>8070</v>
      </c>
      <c r="MI442" s="45">
        <f t="shared" si="2103"/>
        <v>145</v>
      </c>
      <c r="MJ442" s="45">
        <v>386</v>
      </c>
      <c r="MK442" s="45">
        <f t="shared" si="2104"/>
        <v>2</v>
      </c>
      <c r="ML442" s="45">
        <v>41</v>
      </c>
      <c r="MM442" s="45">
        <f t="shared" si="2105"/>
        <v>2</v>
      </c>
      <c r="MN442" s="45">
        <v>5</v>
      </c>
      <c r="MO442" s="43"/>
      <c r="MP442" s="43">
        <f t="shared" si="2106"/>
        <v>1100</v>
      </c>
      <c r="MQ442" s="45">
        <f t="shared" si="2107"/>
        <v>2200</v>
      </c>
      <c r="MR442" s="46">
        <f t="shared" si="2108"/>
        <v>0.15172413793103448</v>
      </c>
      <c r="MS442" s="37"/>
      <c r="MT442" s="29"/>
      <c r="MU442" s="52">
        <f t="shared" si="2109"/>
        <v>45999</v>
      </c>
      <c r="MV442" s="45">
        <v>11141</v>
      </c>
      <c r="MW442" s="45">
        <f t="shared" si="2110"/>
        <v>116</v>
      </c>
      <c r="MX442" s="45">
        <v>426</v>
      </c>
      <c r="MY442" s="45">
        <f t="shared" si="2111"/>
        <v>1</v>
      </c>
      <c r="MZ442" s="45">
        <v>7</v>
      </c>
      <c r="NA442" s="45">
        <f t="shared" si="2112"/>
        <v>1</v>
      </c>
      <c r="NB442" s="45">
        <v>0</v>
      </c>
      <c r="NC442" s="43"/>
      <c r="ND442" s="43">
        <f t="shared" si="2113"/>
        <v>715</v>
      </c>
      <c r="NE442" s="45">
        <f t="shared" si="2114"/>
        <v>715</v>
      </c>
      <c r="NF442" s="46">
        <f t="shared" si="2115"/>
        <v>6.1637931034482757E-2</v>
      </c>
      <c r="NG442" s="37"/>
      <c r="NH442" s="29"/>
      <c r="NI442" s="52">
        <f t="shared" si="2116"/>
        <v>45999</v>
      </c>
      <c r="NJ442" s="45">
        <v>11176</v>
      </c>
      <c r="NK442" s="45">
        <f t="shared" si="2117"/>
        <v>147</v>
      </c>
      <c r="NL442" s="45">
        <v>213</v>
      </c>
      <c r="NM442" s="45">
        <f t="shared" si="2118"/>
        <v>1</v>
      </c>
      <c r="NN442" s="45">
        <v>42</v>
      </c>
      <c r="NO442" s="45">
        <f t="shared" si="2119"/>
        <v>1</v>
      </c>
      <c r="NP442" s="45">
        <v>2</v>
      </c>
      <c r="NQ442" s="43"/>
      <c r="NR442" s="43">
        <f t="shared" si="2120"/>
        <v>1100</v>
      </c>
      <c r="NS442" s="45">
        <f t="shared" si="2121"/>
        <v>1100</v>
      </c>
      <c r="NT442" s="46">
        <f t="shared" si="2122"/>
        <v>7.4829931972789115E-2</v>
      </c>
      <c r="NU442" s="37"/>
    </row>
    <row r="443" spans="1:385" ht="15" customHeight="1" thickTop="1" thickBot="1" x14ac:dyDescent="0.3">
      <c r="A443" s="38">
        <v>46003</v>
      </c>
      <c r="B443" s="39">
        <f>IF(A443="","",SUM(J443,LG459,AL443,DR443,AZ443,DD443,LU443,NK443,MW443,MI443,X443,FH443,FV443,GJ443)+SUM(GY467:GY468)+SUM(HM467:HM470)+SUM(CP467:CP470)+SUM(BN467:BN470)+SUM(KS467:KS470)+SUM(KE467:KE470)+SUM(CB467:CB470)+SUM(IA467:IA470)+SUM(IO467:IO470)+SUM(JC467:JC470)+SUM(JQ467:JQ470))</f>
        <v>3294</v>
      </c>
      <c r="C443" s="40">
        <f>IF(A443="","",SUM(J443,X443,AL443,AZ443)+SUM(KE467:KE470)+SUM(KS467:KS470)+SUM(BN467:BN470))</f>
        <v>923</v>
      </c>
      <c r="D443" s="40">
        <f>IF(A443="","",SUM(DD443,DR443)+SUM(CB467:CB470)+SUM(CP467:CP470))</f>
        <v>359</v>
      </c>
      <c r="E443" s="41">
        <f>IF(A443="","",SUM(NK443,MW443,MI443,LU443,LG459)+SUM(IA467:IA470)+SUM(IO467:IO470)+SUM(JC467:JC470)+SUM(JQ467:JQ470))</f>
        <v>1066</v>
      </c>
      <c r="F443" s="41">
        <f>IF(B443="","",SUM(FH443,FV443,GJ443)+SUM(HM467:HM470)+SUM(GY467:GY468))</f>
        <v>946</v>
      </c>
      <c r="G443" s="91">
        <f>IF(A443="","",SUM(EF443,ET443))</f>
        <v>143</v>
      </c>
      <c r="H443" s="42"/>
      <c r="I443" s="45">
        <v>4273</v>
      </c>
      <c r="J443" s="45">
        <f t="shared" si="2123"/>
        <v>61</v>
      </c>
      <c r="K443" s="45">
        <v>143</v>
      </c>
      <c r="L443" s="45">
        <f t="shared" si="2124"/>
        <v>2</v>
      </c>
      <c r="M443" s="45">
        <v>26</v>
      </c>
      <c r="N443" s="45">
        <f t="shared" si="2125"/>
        <v>2</v>
      </c>
      <c r="O443" s="45">
        <v>0</v>
      </c>
      <c r="P443" s="43"/>
      <c r="Q443" s="43">
        <f t="shared" si="2126"/>
        <v>855</v>
      </c>
      <c r="R443" s="45">
        <f t="shared" si="2127"/>
        <v>1710</v>
      </c>
      <c r="S443" s="46">
        <f t="shared" si="2128"/>
        <v>0.28032786885245903</v>
      </c>
      <c r="T443" s="37"/>
      <c r="U443" s="29"/>
      <c r="V443" s="52">
        <f t="shared" si="2029"/>
        <v>46003</v>
      </c>
      <c r="W443" s="45">
        <v>13451</v>
      </c>
      <c r="X443" s="45">
        <f t="shared" si="2030"/>
        <v>103</v>
      </c>
      <c r="Y443" s="45">
        <v>515</v>
      </c>
      <c r="Z443" s="45">
        <f t="shared" si="2031"/>
        <v>1</v>
      </c>
      <c r="AA443" s="45">
        <v>21</v>
      </c>
      <c r="AB443" s="45">
        <f t="shared" si="2032"/>
        <v>2</v>
      </c>
      <c r="AC443" s="45">
        <v>0</v>
      </c>
      <c r="AD443" s="43"/>
      <c r="AE443" s="43">
        <f t="shared" si="2033"/>
        <v>1026</v>
      </c>
      <c r="AF443" s="45">
        <f t="shared" si="2034"/>
        <v>2052</v>
      </c>
      <c r="AG443" s="46">
        <f t="shared" si="2035"/>
        <v>0.19922330097087379</v>
      </c>
      <c r="AH443" s="37"/>
      <c r="AI443" s="29"/>
      <c r="AJ443" s="52">
        <f t="shared" si="2036"/>
        <v>46003</v>
      </c>
      <c r="AK443" s="45">
        <v>17144</v>
      </c>
      <c r="AL443" s="45">
        <f t="shared" si="2037"/>
        <v>191</v>
      </c>
      <c r="AM443" s="45">
        <v>361</v>
      </c>
      <c r="AN443" s="45">
        <f t="shared" si="2038"/>
        <v>2</v>
      </c>
      <c r="AO443" s="45">
        <v>34</v>
      </c>
      <c r="AP443" s="45">
        <f t="shared" si="2039"/>
        <v>2</v>
      </c>
      <c r="AQ443" s="45">
        <v>-3</v>
      </c>
      <c r="AR443" s="43"/>
      <c r="AS443" s="43">
        <f t="shared" si="2040"/>
        <v>880</v>
      </c>
      <c r="AT443" s="45">
        <f t="shared" si="2041"/>
        <v>1760</v>
      </c>
      <c r="AU443" s="46">
        <f t="shared" si="2042"/>
        <v>9.2146596858638741E-2</v>
      </c>
      <c r="AV443" s="37"/>
      <c r="AW443" s="29"/>
      <c r="AX443" s="52">
        <f t="shared" si="2043"/>
        <v>46003</v>
      </c>
      <c r="AY443" s="45">
        <v>19101</v>
      </c>
      <c r="AZ443" s="45">
        <f t="shared" si="2044"/>
        <v>111</v>
      </c>
      <c r="BA443" s="45">
        <v>547</v>
      </c>
      <c r="BB443" s="45">
        <f t="shared" si="2045"/>
        <v>1</v>
      </c>
      <c r="BC443" s="45">
        <v>9</v>
      </c>
      <c r="BD443" s="45">
        <f t="shared" si="2046"/>
        <v>1</v>
      </c>
      <c r="BE443" s="45">
        <v>0</v>
      </c>
      <c r="BF443" s="43"/>
      <c r="BG443" s="43">
        <f t="shared" si="2047"/>
        <v>715</v>
      </c>
      <c r="BH443" s="45">
        <f t="shared" si="2048"/>
        <v>715</v>
      </c>
      <c r="BI443" s="46">
        <f t="shared" si="2049"/>
        <v>6.4414414414414409E-2</v>
      </c>
      <c r="BJ443" s="37"/>
      <c r="BK443" s="29"/>
      <c r="BL443" s="52">
        <f>IF($A437="","",$A437)</f>
        <v>45984</v>
      </c>
      <c r="BM443" s="45">
        <v>1238</v>
      </c>
      <c r="BN443" s="43">
        <f t="shared" si="2132"/>
        <v>28</v>
      </c>
      <c r="BO443" s="45">
        <v>16</v>
      </c>
      <c r="BP443" s="87">
        <f t="shared" si="2133"/>
        <v>0</v>
      </c>
      <c r="BQ443" s="43">
        <v>9</v>
      </c>
      <c r="BR443" s="43">
        <f t="shared" si="2134"/>
        <v>0</v>
      </c>
      <c r="BS443" s="43">
        <v>0</v>
      </c>
      <c r="BT443" s="44" t="str">
        <f t="shared" si="2135"/>
        <v>液晶ミニカメラ</v>
      </c>
      <c r="BU443" s="48">
        <f t="shared" si="2136"/>
        <v>1079</v>
      </c>
      <c r="BV443" s="45">
        <f t="shared" si="2137"/>
        <v>0</v>
      </c>
      <c r="BW443" s="89">
        <f t="shared" si="2138"/>
        <v>0</v>
      </c>
      <c r="BX443" s="37"/>
      <c r="BY443" s="57"/>
      <c r="BZ443" s="52">
        <f>IF($A437="","",$A437)</f>
        <v>45984</v>
      </c>
      <c r="CA443" s="45">
        <v>7634</v>
      </c>
      <c r="CB443" s="43">
        <f t="shared" si="2139"/>
        <v>32</v>
      </c>
      <c r="CC443" s="45">
        <v>269</v>
      </c>
      <c r="CD443" s="87">
        <f t="shared" si="2140"/>
        <v>0</v>
      </c>
      <c r="CE443" s="43">
        <v>22</v>
      </c>
      <c r="CF443" s="43">
        <f t="shared" si="2141"/>
        <v>0</v>
      </c>
      <c r="CG443" s="59">
        <v>0</v>
      </c>
      <c r="CH443" s="44" t="str">
        <f t="shared" si="2142"/>
        <v>クーリッシュイヤホン</v>
      </c>
      <c r="CI443" s="48">
        <f t="shared" si="2143"/>
        <v>1100</v>
      </c>
      <c r="CJ443" s="45">
        <f t="shared" si="2144"/>
        <v>0</v>
      </c>
      <c r="CK443" s="89">
        <f t="shared" si="2145"/>
        <v>0</v>
      </c>
      <c r="CL443" s="37"/>
      <c r="CM443" s="29"/>
      <c r="CN443" s="52">
        <f>IF($A437="","",$A437)</f>
        <v>45984</v>
      </c>
      <c r="CO443" s="45">
        <v>1612</v>
      </c>
      <c r="CP443" s="43">
        <f t="shared" si="2146"/>
        <v>57</v>
      </c>
      <c r="CQ443" s="45">
        <v>67</v>
      </c>
      <c r="CR443" s="87">
        <f t="shared" si="2147"/>
        <v>2</v>
      </c>
      <c r="CS443" s="43">
        <v>13</v>
      </c>
      <c r="CT443" s="43">
        <f t="shared" si="2148"/>
        <v>1</v>
      </c>
      <c r="CU443" s="59">
        <v>0</v>
      </c>
      <c r="CV443" s="44" t="str">
        <f t="shared" si="2188"/>
        <v>サンリオヒョウ柄キーケース</v>
      </c>
      <c r="CW443" s="48">
        <f t="shared" si="2188"/>
        <v>700</v>
      </c>
      <c r="CX443" s="45">
        <f t="shared" si="2149"/>
        <v>700</v>
      </c>
      <c r="CY443" s="89">
        <f t="shared" si="2150"/>
        <v>0.12280701754385964</v>
      </c>
      <c r="CZ443" s="37"/>
      <c r="DA443" s="29"/>
      <c r="DB443" s="52">
        <f t="shared" si="2050"/>
        <v>46003</v>
      </c>
      <c r="DC443" s="45">
        <v>30085</v>
      </c>
      <c r="DD443" s="45">
        <f t="shared" si="2051"/>
        <v>36</v>
      </c>
      <c r="DE443" s="45">
        <v>1522</v>
      </c>
      <c r="DF443" s="45">
        <f t="shared" si="2052"/>
        <v>1</v>
      </c>
      <c r="DG443" s="45">
        <v>5</v>
      </c>
      <c r="DH443" s="45">
        <f t="shared" si="2053"/>
        <v>1</v>
      </c>
      <c r="DI443" s="45">
        <v>3</v>
      </c>
      <c r="DJ443" s="43"/>
      <c r="DK443" s="43">
        <f t="shared" si="2054"/>
        <v>715</v>
      </c>
      <c r="DL443" s="45">
        <f t="shared" si="2055"/>
        <v>715</v>
      </c>
      <c r="DM443" s="46">
        <f t="shared" si="2056"/>
        <v>0.1986111111111111</v>
      </c>
      <c r="DN443" s="37"/>
      <c r="DO443" s="29"/>
      <c r="DP443" s="52">
        <f t="shared" si="2057"/>
        <v>46003</v>
      </c>
      <c r="DQ443" s="45">
        <v>8660</v>
      </c>
      <c r="DR443" s="45">
        <f t="shared" si="2058"/>
        <v>57</v>
      </c>
      <c r="DS443" s="45">
        <v>250</v>
      </c>
      <c r="DT443" s="45">
        <f t="shared" si="2059"/>
        <v>1</v>
      </c>
      <c r="DU443" s="45">
        <v>33</v>
      </c>
      <c r="DV443" s="45">
        <f t="shared" si="2060"/>
        <v>1</v>
      </c>
      <c r="DW443" s="45">
        <v>0</v>
      </c>
      <c r="DX443" s="43"/>
      <c r="DY443" s="43">
        <f t="shared" si="2061"/>
        <v>726</v>
      </c>
      <c r="DZ443" s="45">
        <f t="shared" si="2062"/>
        <v>726</v>
      </c>
      <c r="EA443" s="46">
        <f t="shared" si="2063"/>
        <v>0.12736842105263158</v>
      </c>
      <c r="EB443" s="37"/>
      <c r="EC443" s="29"/>
      <c r="ED443" s="52">
        <f t="shared" si="2064"/>
        <v>46003</v>
      </c>
      <c r="EE443" s="45">
        <v>426</v>
      </c>
      <c r="EF443" s="45">
        <f t="shared" si="2065"/>
        <v>82</v>
      </c>
      <c r="EG443" s="45">
        <v>11</v>
      </c>
      <c r="EH443" s="45">
        <f t="shared" si="2066"/>
        <v>3</v>
      </c>
      <c r="EI443" s="45">
        <v>35</v>
      </c>
      <c r="EJ443" s="45">
        <f t="shared" si="2067"/>
        <v>3</v>
      </c>
      <c r="EK443" s="45">
        <v>7</v>
      </c>
      <c r="EL443" s="43"/>
      <c r="EM443" s="43">
        <f t="shared" si="2068"/>
        <v>935</v>
      </c>
      <c r="EN443" s="45">
        <f t="shared" si="2069"/>
        <v>2805</v>
      </c>
      <c r="EO443" s="46">
        <f t="shared" si="2070"/>
        <v>0.34207317073170734</v>
      </c>
      <c r="EP443" s="37"/>
      <c r="EQ443" s="29"/>
      <c r="ER443" s="52">
        <f t="shared" si="2071"/>
        <v>46003</v>
      </c>
      <c r="ES443" s="45">
        <v>122</v>
      </c>
      <c r="ET443" s="45">
        <f t="shared" si="2072"/>
        <v>61</v>
      </c>
      <c r="EU443" s="45">
        <v>1</v>
      </c>
      <c r="EV443" s="45">
        <f t="shared" si="2073"/>
        <v>0</v>
      </c>
      <c r="EW443" s="45">
        <v>17</v>
      </c>
      <c r="EX443" s="45">
        <f t="shared" si="2074"/>
        <v>0</v>
      </c>
      <c r="EY443" s="45">
        <v>-1</v>
      </c>
      <c r="EZ443" s="43"/>
      <c r="FA443" s="43">
        <f t="shared" si="2075"/>
        <v>420</v>
      </c>
      <c r="FB443" s="45">
        <f t="shared" si="2076"/>
        <v>0</v>
      </c>
      <c r="FC443" s="46">
        <f t="shared" si="2077"/>
        <v>0</v>
      </c>
      <c r="FD443" s="37" t="s">
        <v>723</v>
      </c>
      <c r="FE443" s="60"/>
      <c r="FF443" s="52">
        <f t="shared" si="2078"/>
        <v>46003</v>
      </c>
      <c r="FG443" s="45">
        <v>1930</v>
      </c>
      <c r="FH443" s="45">
        <f t="shared" si="2079"/>
        <v>60</v>
      </c>
      <c r="FI443" s="45">
        <v>281</v>
      </c>
      <c r="FJ443" s="45">
        <f t="shared" si="2080"/>
        <v>3</v>
      </c>
      <c r="FK443" s="45">
        <v>63</v>
      </c>
      <c r="FL443" s="45">
        <f t="shared" si="2081"/>
        <v>3</v>
      </c>
      <c r="FM443" s="45">
        <v>0</v>
      </c>
      <c r="FN443" s="43"/>
      <c r="FO443" s="43">
        <f>IF(FG443="","",FO442)</f>
        <v>280</v>
      </c>
      <c r="FP443" s="45">
        <f t="shared" si="2082"/>
        <v>840</v>
      </c>
      <c r="FQ443" s="46">
        <f t="shared" si="2083"/>
        <v>0.14000000000000001</v>
      </c>
      <c r="FR443" s="37"/>
      <c r="FS443" s="29"/>
      <c r="FT443" s="52">
        <f t="shared" si="2084"/>
        <v>46003</v>
      </c>
      <c r="FU443" s="45">
        <v>1722</v>
      </c>
      <c r="FV443" s="45">
        <f t="shared" si="2085"/>
        <v>53</v>
      </c>
      <c r="FW443" s="45">
        <v>113</v>
      </c>
      <c r="FX443" s="45">
        <f t="shared" si="2086"/>
        <v>7</v>
      </c>
      <c r="FY443" s="45">
        <v>430</v>
      </c>
      <c r="FZ443" s="45">
        <f t="shared" si="2087"/>
        <v>20</v>
      </c>
      <c r="GA443" s="45">
        <v>0</v>
      </c>
      <c r="GB443" s="43"/>
      <c r="GC443" s="43">
        <f t="shared" si="2088"/>
        <v>200</v>
      </c>
      <c r="GD443" s="45">
        <f t="shared" si="2089"/>
        <v>4000</v>
      </c>
      <c r="GE443" s="46">
        <f t="shared" si="2090"/>
        <v>0.75471698113207553</v>
      </c>
      <c r="GF443" s="37"/>
      <c r="GG443" s="29"/>
      <c r="GH443" s="52">
        <f t="shared" si="2091"/>
        <v>46003</v>
      </c>
      <c r="GI443" s="45">
        <v>152</v>
      </c>
      <c r="GJ443" s="45">
        <f>IF(GI443="","",GI443-GI442)</f>
        <v>32</v>
      </c>
      <c r="GK443" s="45">
        <v>19</v>
      </c>
      <c r="GL443" s="45">
        <f>IF(GK443="","",GK443-GK442)</f>
        <v>4</v>
      </c>
      <c r="GM443" s="45">
        <v>58</v>
      </c>
      <c r="GN443" s="45">
        <f t="shared" si="2092"/>
        <v>4</v>
      </c>
      <c r="GO443" s="45">
        <v>0</v>
      </c>
      <c r="GP443" s="43"/>
      <c r="GQ443" s="43">
        <f t="shared" si="2093"/>
        <v>420</v>
      </c>
      <c r="GR443" s="45">
        <f t="shared" si="2094"/>
        <v>1680</v>
      </c>
      <c r="GS443" s="46">
        <f t="shared" si="2095"/>
        <v>0.52500000000000002</v>
      </c>
      <c r="GT443" s="37"/>
      <c r="GU443" s="61"/>
      <c r="GV443" s="52">
        <f>IF($A437="","",$A437)</f>
        <v>45984</v>
      </c>
      <c r="GW443" s="62"/>
      <c r="GX443" s="45">
        <v>29543</v>
      </c>
      <c r="GY443" s="43">
        <f t="shared" si="2151"/>
        <v>37</v>
      </c>
      <c r="GZ443" s="45"/>
      <c r="HA443" s="87" t="str">
        <f t="shared" si="2152"/>
        <v/>
      </c>
      <c r="HB443" s="43">
        <v>3</v>
      </c>
      <c r="HC443" s="43">
        <f t="shared" si="2153"/>
        <v>0</v>
      </c>
      <c r="HD443" s="59">
        <v>0</v>
      </c>
      <c r="HE443" s="44" t="str">
        <f>IF(GX443="","",HE439)</f>
        <v>ルララ</v>
      </c>
      <c r="HF443" s="48">
        <f>IF(GY443="","",HF439)</f>
        <v>715</v>
      </c>
      <c r="HG443" s="45">
        <f t="shared" si="2154"/>
        <v>0</v>
      </c>
      <c r="HH443" s="89">
        <f t="shared" si="2155"/>
        <v>0</v>
      </c>
      <c r="HI443" s="37"/>
      <c r="HJ443" s="29"/>
      <c r="HK443" s="52">
        <f>IF($A437="","",$A437)</f>
        <v>45984</v>
      </c>
      <c r="HL443" s="45">
        <v>1189</v>
      </c>
      <c r="HM443" s="43">
        <f t="shared" si="2156"/>
        <v>5</v>
      </c>
      <c r="HN443" s="45">
        <v>22</v>
      </c>
      <c r="HO443" s="87">
        <f t="shared" si="2157"/>
        <v>0</v>
      </c>
      <c r="HP443" s="43">
        <v>8</v>
      </c>
      <c r="HQ443" s="43">
        <f t="shared" si="2158"/>
        <v>0</v>
      </c>
      <c r="HR443" s="59">
        <v>4</v>
      </c>
      <c r="HS443" s="44" t="s">
        <v>667</v>
      </c>
      <c r="HT443" s="48">
        <f t="shared" ref="HT443:HT460" si="2191">IF(HM443="","",HT439)</f>
        <v>400</v>
      </c>
      <c r="HU443" s="45">
        <f t="shared" si="2160"/>
        <v>0</v>
      </c>
      <c r="HV443" s="89">
        <f t="shared" si="2161"/>
        <v>0</v>
      </c>
      <c r="HW443" s="37"/>
      <c r="HX443" s="360"/>
      <c r="HY443" s="52">
        <f>IF($A437="","",$A437)</f>
        <v>45984</v>
      </c>
      <c r="HZ443" s="45">
        <v>7444</v>
      </c>
      <c r="IA443" s="43">
        <f t="shared" si="2162"/>
        <v>101</v>
      </c>
      <c r="IB443" s="45">
        <v>331</v>
      </c>
      <c r="IC443" s="87">
        <f t="shared" si="2163"/>
        <v>1</v>
      </c>
      <c r="ID443" s="43">
        <v>24</v>
      </c>
      <c r="IE443" s="43">
        <f t="shared" si="2164"/>
        <v>1</v>
      </c>
      <c r="IF443" s="43">
        <v>0</v>
      </c>
      <c r="IG443" s="44" t="str">
        <f t="shared" ref="IG443:IG457" si="2192">IF(HZ443="","",IG439)</f>
        <v>ラブブキーホルダー大きめ</v>
      </c>
      <c r="IH443" s="48">
        <f t="shared" ref="IH443:IH457" si="2193">IF(IA443="","",IH439)</f>
        <v>500</v>
      </c>
      <c r="II443" s="45">
        <f t="shared" si="2166"/>
        <v>500</v>
      </c>
      <c r="IJ443" s="89">
        <f t="shared" si="2167"/>
        <v>4.9504950495049507E-2</v>
      </c>
      <c r="IK443" s="37"/>
      <c r="IL443" s="29"/>
      <c r="IM443" s="52">
        <f>IF($A437="","",$A437)</f>
        <v>45984</v>
      </c>
      <c r="IN443" s="45">
        <v>5708</v>
      </c>
      <c r="IO443" s="43">
        <f t="shared" si="2168"/>
        <v>16</v>
      </c>
      <c r="IP443" s="45">
        <v>191</v>
      </c>
      <c r="IQ443" s="87">
        <f t="shared" si="2169"/>
        <v>1</v>
      </c>
      <c r="IR443" s="43">
        <v>26</v>
      </c>
      <c r="IS443" s="43">
        <f t="shared" si="2170"/>
        <v>1</v>
      </c>
      <c r="IT443" s="59">
        <v>0</v>
      </c>
      <c r="IU443" s="44" t="str">
        <f t="shared" si="2189"/>
        <v>番長サウンドボタン</v>
      </c>
      <c r="IV443" s="48">
        <f t="shared" si="2190"/>
        <v>358</v>
      </c>
      <c r="IW443" s="45">
        <f t="shared" si="2171"/>
        <v>358</v>
      </c>
      <c r="IX443" s="89">
        <f t="shared" si="2172"/>
        <v>0.22375</v>
      </c>
      <c r="IY443" s="37"/>
      <c r="IZ443" s="61"/>
      <c r="JA443" s="52">
        <f>IF($A437="","",$A437)</f>
        <v>45984</v>
      </c>
      <c r="JB443" s="45">
        <v>5923</v>
      </c>
      <c r="JC443" s="43">
        <f t="shared" si="2173"/>
        <v>10</v>
      </c>
      <c r="JD443" s="45">
        <v>208</v>
      </c>
      <c r="JE443" s="87">
        <f t="shared" si="2174"/>
        <v>0</v>
      </c>
      <c r="JF443" s="43">
        <v>8</v>
      </c>
      <c r="JG443" s="43">
        <f t="shared" si="2175"/>
        <v>0</v>
      </c>
      <c r="JH443" s="59">
        <v>0</v>
      </c>
      <c r="JI443" s="44" t="str">
        <f t="shared" si="2176"/>
        <v>液晶ミニカメラ</v>
      </c>
      <c r="JJ443" s="48">
        <f t="shared" si="2177"/>
        <v>1074</v>
      </c>
      <c r="JK443" s="45">
        <f t="shared" si="2178"/>
        <v>0</v>
      </c>
      <c r="JL443" s="89">
        <f t="shared" si="2179"/>
        <v>0</v>
      </c>
      <c r="JM443" s="63"/>
      <c r="JN443" s="29"/>
      <c r="JO443" s="52">
        <f>IF($A437="","",$A437)</f>
        <v>45984</v>
      </c>
      <c r="JP443" s="45">
        <v>4223</v>
      </c>
      <c r="JQ443" s="43">
        <f t="shared" si="2180"/>
        <v>40</v>
      </c>
      <c r="JR443" s="45">
        <v>266</v>
      </c>
      <c r="JS443" s="87">
        <f t="shared" si="2181"/>
        <v>0</v>
      </c>
      <c r="JT443" s="43">
        <v>14</v>
      </c>
      <c r="JU443" s="43">
        <f t="shared" si="2182"/>
        <v>0</v>
      </c>
      <c r="JV443" s="59"/>
      <c r="JW443" s="44" t="str">
        <f t="shared" si="2183"/>
        <v>サンリオクリスマスキーケース</v>
      </c>
      <c r="JX443" s="48">
        <f t="shared" si="2184"/>
        <v>1100</v>
      </c>
      <c r="JY443" s="45">
        <f t="shared" si="2185"/>
        <v>0</v>
      </c>
      <c r="JZ443" s="89">
        <f t="shared" si="2186"/>
        <v>0</v>
      </c>
      <c r="KA443" s="37"/>
      <c r="KB443" s="51"/>
      <c r="KC443" s="52">
        <f>IF($A437="","",$A437)</f>
        <v>45984</v>
      </c>
      <c r="KD443" s="45">
        <v>12997</v>
      </c>
      <c r="KE443" s="58">
        <f>IF(KD443="","",KD443-KD439)</f>
        <v>11</v>
      </c>
      <c r="KF443" s="45">
        <v>492</v>
      </c>
      <c r="KG443" s="87">
        <f>IF(KF443="","",KF443-KF439)</f>
        <v>1</v>
      </c>
      <c r="KH443" s="43">
        <v>9</v>
      </c>
      <c r="KI443" s="43">
        <f>IF(KH443="","",KH439+KJ439-KH443)</f>
        <v>1</v>
      </c>
      <c r="KJ443" s="43">
        <v>0</v>
      </c>
      <c r="KK443" s="44" t="str">
        <f>IF(KD443="","",KK439)</f>
        <v>キティヒョウ柄マスコット</v>
      </c>
      <c r="KL443" s="48">
        <f>IF(KE443="","",KL439)</f>
        <v>996</v>
      </c>
      <c r="KM443" s="45">
        <f>IF(KH443="","",KI443*KL443)</f>
        <v>996</v>
      </c>
      <c r="KN443" s="89">
        <f>IF(KI443="","",KM443/(KE443*100))</f>
        <v>0.9054545454545454</v>
      </c>
      <c r="KO443" s="37"/>
      <c r="KP443" s="29"/>
      <c r="KQ443" s="52">
        <f>IF($A437="","",$A437)</f>
        <v>45984</v>
      </c>
      <c r="KR443" s="45">
        <v>1755</v>
      </c>
      <c r="KS443" s="43">
        <f>IF(KR443="","",KR443-KR439)</f>
        <v>16</v>
      </c>
      <c r="KT443" s="45">
        <v>24</v>
      </c>
      <c r="KU443" s="87">
        <f>IF(KT443="","",KT443-KT439)</f>
        <v>0</v>
      </c>
      <c r="KV443" s="43">
        <v>8</v>
      </c>
      <c r="KW443" s="43">
        <f>IF(KV443="","",KV439+KX439-KV443)</f>
        <v>0</v>
      </c>
      <c r="KX443" s="43">
        <v>0</v>
      </c>
      <c r="KY443" s="44" t="s">
        <v>667</v>
      </c>
      <c r="KZ443" s="48">
        <v>660</v>
      </c>
      <c r="LA443" s="45">
        <f>IF(KV443="","",KW443*KZ443)</f>
        <v>0</v>
      </c>
      <c r="LB443" s="89">
        <f>IF(KW443="","",LA443/(KS443*100))</f>
        <v>0</v>
      </c>
      <c r="LC443" s="37"/>
      <c r="LD443" s="29"/>
      <c r="LE443" s="75"/>
      <c r="LF443" s="76"/>
      <c r="LG443" s="76"/>
      <c r="LH443" s="76">
        <v>1166</v>
      </c>
      <c r="LI443" s="76">
        <f t="shared" si="2129"/>
        <v>0</v>
      </c>
      <c r="LJ443" s="77">
        <v>2</v>
      </c>
      <c r="LK443" s="76">
        <f t="shared" si="2130"/>
        <v>0</v>
      </c>
      <c r="LL443" s="76">
        <v>0</v>
      </c>
      <c r="LM443" s="78" t="str">
        <f>IF(LF441="","",LM440)</f>
        <v>バイキンティッシュカバー、アンパンぬいぐるみ</v>
      </c>
      <c r="LN443" s="79">
        <f>IF(LG441="","",LN440)</f>
        <v>1000</v>
      </c>
      <c r="LO443" s="76">
        <f t="shared" si="2131"/>
        <v>0</v>
      </c>
      <c r="LP443" s="80"/>
      <c r="LQ443" s="37"/>
      <c r="LR443" s="29"/>
      <c r="LS443" s="52">
        <f t="shared" si="2096"/>
        <v>46003</v>
      </c>
      <c r="LT443" s="45">
        <v>21074</v>
      </c>
      <c r="LU443" s="45">
        <f t="shared" si="2097"/>
        <v>19</v>
      </c>
      <c r="LV443" s="45">
        <v>1067</v>
      </c>
      <c r="LW443" s="45">
        <f t="shared" si="2098"/>
        <v>2</v>
      </c>
      <c r="LX443" s="45">
        <v>33</v>
      </c>
      <c r="LY443" s="45">
        <f t="shared" si="2099"/>
        <v>2</v>
      </c>
      <c r="LZ443" s="45">
        <v>0</v>
      </c>
      <c r="MA443" s="43"/>
      <c r="MB443" s="43">
        <f t="shared" si="2187"/>
        <v>1100</v>
      </c>
      <c r="MC443" s="45">
        <f t="shared" si="2100"/>
        <v>2200</v>
      </c>
      <c r="MD443" s="46">
        <f t="shared" si="2101"/>
        <v>1.1578947368421053</v>
      </c>
      <c r="ME443" s="37"/>
      <c r="MF443" s="29"/>
      <c r="MG443" s="52">
        <f t="shared" si="2102"/>
        <v>46003</v>
      </c>
      <c r="MH443" s="45">
        <v>8128</v>
      </c>
      <c r="MI443" s="45">
        <f t="shared" si="2103"/>
        <v>58</v>
      </c>
      <c r="MJ443" s="45">
        <v>387</v>
      </c>
      <c r="MK443" s="45">
        <f t="shared" si="2104"/>
        <v>1</v>
      </c>
      <c r="ML443" s="45">
        <v>45</v>
      </c>
      <c r="MM443" s="45">
        <f t="shared" si="2105"/>
        <v>1</v>
      </c>
      <c r="MN443" s="45">
        <v>4</v>
      </c>
      <c r="MO443" s="43"/>
      <c r="MP443" s="43">
        <f t="shared" si="2106"/>
        <v>1100</v>
      </c>
      <c r="MQ443" s="45">
        <f t="shared" si="2107"/>
        <v>1100</v>
      </c>
      <c r="MR443" s="46">
        <f t="shared" si="2108"/>
        <v>0.18965517241379309</v>
      </c>
      <c r="MS443" s="37"/>
      <c r="MT443" s="29"/>
      <c r="MU443" s="52">
        <f t="shared" si="2109"/>
        <v>46003</v>
      </c>
      <c r="MV443" s="45">
        <v>11190</v>
      </c>
      <c r="MW443" s="45">
        <f t="shared" si="2110"/>
        <v>49</v>
      </c>
      <c r="MX443" s="45">
        <v>427</v>
      </c>
      <c r="MY443" s="45">
        <f t="shared" si="2111"/>
        <v>1</v>
      </c>
      <c r="MZ443" s="45">
        <v>6</v>
      </c>
      <c r="NA443" s="45">
        <f t="shared" si="2112"/>
        <v>1</v>
      </c>
      <c r="NB443" s="45">
        <v>2</v>
      </c>
      <c r="NC443" s="43"/>
      <c r="ND443" s="43">
        <f t="shared" si="2113"/>
        <v>715</v>
      </c>
      <c r="NE443" s="45">
        <f t="shared" si="2114"/>
        <v>715</v>
      </c>
      <c r="NF443" s="46">
        <f t="shared" si="2115"/>
        <v>0.14591836734693878</v>
      </c>
      <c r="NG443" s="37"/>
      <c r="NH443" s="29"/>
      <c r="NI443" s="52">
        <f t="shared" si="2116"/>
        <v>46003</v>
      </c>
      <c r="NJ443" s="45">
        <v>11420</v>
      </c>
      <c r="NK443" s="45">
        <f t="shared" si="2117"/>
        <v>244</v>
      </c>
      <c r="NL443" s="45">
        <v>215</v>
      </c>
      <c r="NM443" s="45">
        <f t="shared" si="2118"/>
        <v>2</v>
      </c>
      <c r="NN443" s="45">
        <v>42</v>
      </c>
      <c r="NO443" s="45">
        <f t="shared" si="2119"/>
        <v>2</v>
      </c>
      <c r="NP443" s="45">
        <v>4</v>
      </c>
      <c r="NQ443" s="43"/>
      <c r="NR443" s="43">
        <f t="shared" si="2120"/>
        <v>1100</v>
      </c>
      <c r="NS443" s="45">
        <f t="shared" si="2121"/>
        <v>2200</v>
      </c>
      <c r="NT443" s="46">
        <f t="shared" si="2122"/>
        <v>9.0163934426229511E-2</v>
      </c>
      <c r="NU443" s="37"/>
    </row>
    <row r="444" spans="1:385" ht="15" customHeight="1" thickTop="1" x14ac:dyDescent="0.25">
      <c r="A444" s="38">
        <v>46006</v>
      </c>
      <c r="B444" s="39">
        <f>IF(A444="","",SUM(J444,LG462,AL444,DR444,AZ444,DD444,LU444,NK444,MW444,MI444,X444,FH444,FV444,GJ444,EF444,ET444)+SUM(GY471:GY472)+SUM(HM471:HM474)+SUM(CP471:CP474)+SUM(BN471:BN474)+SUM(KS471:KS474)+SUM(KE471:KE474)+SUM(CB471:CB474)+SUM(IA471:IA474)+SUM(IO471:IO474)+SUM(JC471:JC474)+SUM(JQ471:JQ474))</f>
        <v>4316</v>
      </c>
      <c r="C444" s="40">
        <f>IF(A444="","",SUM(J444,X444,AL444,AZ444)+SUM(KE471:KE474)+SUM(KS471:KS474)+SUM(BN471:BN474))</f>
        <v>1250</v>
      </c>
      <c r="D444" s="40">
        <f>IF(A444="","",SUM(DD444,DR444)+SUM(CB471:CB474)+SUM(CP471:CP474))</f>
        <v>453</v>
      </c>
      <c r="E444" s="41">
        <f>IF(A444="","",SUM(NK444,MW444,MI444,LU444,LG462)+SUM(IA471:IA474)+SUM(IO471:IO474)+SUM(JC471:JC474)+SUM(JQ471:JQ474))</f>
        <v>1342</v>
      </c>
      <c r="F444" s="41">
        <f>IF(B444="","",SUM(FH444,FV444,GJ444)+SUM(HM471:HM474)+SUM(GY471:GY472))</f>
        <v>993</v>
      </c>
      <c r="G444" s="91">
        <f>IF(A444="","",SUM(EF444,ET444))</f>
        <v>278</v>
      </c>
      <c r="H444" s="42"/>
      <c r="I444" s="45">
        <v>4308</v>
      </c>
      <c r="J444" s="69">
        <f t="shared" si="2123"/>
        <v>35</v>
      </c>
      <c r="K444" s="45">
        <v>143</v>
      </c>
      <c r="L444" s="45">
        <f t="shared" si="2124"/>
        <v>0</v>
      </c>
      <c r="M444" s="45">
        <v>26</v>
      </c>
      <c r="N444" s="45">
        <f t="shared" si="2125"/>
        <v>0</v>
      </c>
      <c r="O444" s="45">
        <v>0</v>
      </c>
      <c r="P444" s="43"/>
      <c r="Q444" s="43">
        <f t="shared" si="2126"/>
        <v>855</v>
      </c>
      <c r="R444" s="45">
        <f t="shared" si="2127"/>
        <v>0</v>
      </c>
      <c r="S444" s="46">
        <f t="shared" si="2128"/>
        <v>0</v>
      </c>
      <c r="T444" s="37"/>
      <c r="U444" s="29"/>
      <c r="V444" s="52">
        <f t="shared" si="2029"/>
        <v>46006</v>
      </c>
      <c r="W444" s="45">
        <v>13557</v>
      </c>
      <c r="X444" s="45">
        <f t="shared" si="2030"/>
        <v>106</v>
      </c>
      <c r="Y444" s="45">
        <v>517</v>
      </c>
      <c r="Z444" s="45">
        <f t="shared" si="2031"/>
        <v>2</v>
      </c>
      <c r="AA444" s="45">
        <v>19</v>
      </c>
      <c r="AB444" s="45">
        <f t="shared" si="2032"/>
        <v>2</v>
      </c>
      <c r="AC444" s="45">
        <v>0</v>
      </c>
      <c r="AD444" s="43"/>
      <c r="AE444" s="43">
        <f t="shared" si="2033"/>
        <v>1026</v>
      </c>
      <c r="AF444" s="45">
        <f t="shared" si="2034"/>
        <v>2052</v>
      </c>
      <c r="AG444" s="46">
        <f t="shared" si="2035"/>
        <v>0.19358490566037737</v>
      </c>
      <c r="AH444" s="37"/>
      <c r="AI444" s="29"/>
      <c r="AJ444" s="52">
        <f t="shared" si="2036"/>
        <v>46006</v>
      </c>
      <c r="AK444" s="45">
        <v>17238</v>
      </c>
      <c r="AL444" s="45">
        <f t="shared" si="2037"/>
        <v>94</v>
      </c>
      <c r="AM444" s="45">
        <v>361</v>
      </c>
      <c r="AN444" s="45">
        <f t="shared" si="2038"/>
        <v>0</v>
      </c>
      <c r="AO444" s="45">
        <v>31</v>
      </c>
      <c r="AP444" s="45">
        <f t="shared" si="2039"/>
        <v>0</v>
      </c>
      <c r="AQ444" s="45">
        <v>0</v>
      </c>
      <c r="AR444" s="43"/>
      <c r="AS444" s="43">
        <f t="shared" si="2040"/>
        <v>880</v>
      </c>
      <c r="AT444" s="45">
        <f t="shared" si="2041"/>
        <v>0</v>
      </c>
      <c r="AU444" s="46">
        <f t="shared" si="2042"/>
        <v>0</v>
      </c>
      <c r="AV444" s="37"/>
      <c r="AW444" s="29"/>
      <c r="AX444" s="52">
        <f t="shared" si="2043"/>
        <v>46006</v>
      </c>
      <c r="AY444" s="45">
        <v>19205</v>
      </c>
      <c r="AZ444" s="45">
        <f t="shared" si="2044"/>
        <v>104</v>
      </c>
      <c r="BA444" s="45">
        <v>548</v>
      </c>
      <c r="BB444" s="45">
        <f t="shared" si="2045"/>
        <v>1</v>
      </c>
      <c r="BC444" s="45">
        <v>8</v>
      </c>
      <c r="BD444" s="45">
        <f t="shared" si="2046"/>
        <v>1</v>
      </c>
      <c r="BE444" s="45">
        <v>0</v>
      </c>
      <c r="BF444" s="43"/>
      <c r="BG444" s="43">
        <f t="shared" si="2047"/>
        <v>715</v>
      </c>
      <c r="BH444" s="45">
        <f t="shared" si="2048"/>
        <v>715</v>
      </c>
      <c r="BI444" s="46">
        <f t="shared" si="2049"/>
        <v>6.8750000000000006E-2</v>
      </c>
      <c r="BJ444" s="37" t="s">
        <v>741</v>
      </c>
      <c r="BK444" s="29"/>
      <c r="BL444" s="47"/>
      <c r="BM444" s="43">
        <v>1035</v>
      </c>
      <c r="BN444" s="45">
        <f t="shared" si="2132"/>
        <v>15</v>
      </c>
      <c r="BO444" s="43">
        <v>12</v>
      </c>
      <c r="BP444" s="45">
        <f t="shared" si="2133"/>
        <v>2</v>
      </c>
      <c r="BQ444" s="45">
        <v>17</v>
      </c>
      <c r="BR444" s="45">
        <f t="shared" si="2134"/>
        <v>2</v>
      </c>
      <c r="BS444" s="43">
        <v>0</v>
      </c>
      <c r="BT444" s="63" t="str">
        <f t="shared" si="2135"/>
        <v>押忍番長サウンドボタン</v>
      </c>
      <c r="BU444" s="67">
        <f t="shared" si="2136"/>
        <v>358</v>
      </c>
      <c r="BV444" s="43">
        <f t="shared" si="2137"/>
        <v>716</v>
      </c>
      <c r="BW444" s="46">
        <f t="shared" si="2138"/>
        <v>0.47733333333333333</v>
      </c>
      <c r="BX444" s="37"/>
      <c r="BY444" s="57"/>
      <c r="BZ444" s="47"/>
      <c r="CA444" s="43">
        <v>7396</v>
      </c>
      <c r="CB444" s="45">
        <f t="shared" si="2139"/>
        <v>14</v>
      </c>
      <c r="CC444" s="43">
        <v>234</v>
      </c>
      <c r="CD444" s="45">
        <f t="shared" si="2140"/>
        <v>1</v>
      </c>
      <c r="CE444" s="45">
        <v>10</v>
      </c>
      <c r="CF444" s="45">
        <f t="shared" si="2141"/>
        <v>1</v>
      </c>
      <c r="CG444" s="71">
        <v>0</v>
      </c>
      <c r="CH444" s="63" t="str">
        <f t="shared" si="2142"/>
        <v>ジャグラーサウンドボタン</v>
      </c>
      <c r="CI444" s="67">
        <f t="shared" si="2143"/>
        <v>682</v>
      </c>
      <c r="CJ444" s="43">
        <f t="shared" si="2144"/>
        <v>682</v>
      </c>
      <c r="CK444" s="46">
        <f t="shared" si="2145"/>
        <v>0.48714285714285716</v>
      </c>
      <c r="CL444" s="37"/>
      <c r="CM444" s="29"/>
      <c r="CN444" s="47"/>
      <c r="CO444" s="43">
        <v>3073</v>
      </c>
      <c r="CP444" s="45">
        <f t="shared" si="2146"/>
        <v>0</v>
      </c>
      <c r="CQ444" s="43">
        <v>87</v>
      </c>
      <c r="CR444" s="45">
        <f t="shared" si="2147"/>
        <v>0</v>
      </c>
      <c r="CS444" s="45">
        <v>17</v>
      </c>
      <c r="CT444" s="45">
        <f t="shared" si="2148"/>
        <v>0</v>
      </c>
      <c r="CU444" s="71">
        <v>-3</v>
      </c>
      <c r="CV444" s="63" t="str">
        <f t="shared" si="2188"/>
        <v>押忍番長サウンドボタン</v>
      </c>
      <c r="CW444" s="67">
        <f t="shared" si="2188"/>
        <v>328</v>
      </c>
      <c r="CX444" s="43">
        <f t="shared" si="2149"/>
        <v>0</v>
      </c>
      <c r="CY444" s="46" t="e">
        <f t="shared" si="2150"/>
        <v>#DIV/0!</v>
      </c>
      <c r="CZ444" s="37" t="s">
        <v>668</v>
      </c>
      <c r="DA444" s="29"/>
      <c r="DB444" s="52">
        <f t="shared" si="2050"/>
        <v>46006</v>
      </c>
      <c r="DC444" s="45">
        <v>30131</v>
      </c>
      <c r="DD444" s="45">
        <f t="shared" si="2051"/>
        <v>46</v>
      </c>
      <c r="DE444" s="45">
        <v>1523</v>
      </c>
      <c r="DF444" s="45">
        <f t="shared" si="2052"/>
        <v>1</v>
      </c>
      <c r="DG444" s="45">
        <v>6</v>
      </c>
      <c r="DH444" s="45">
        <f t="shared" si="2053"/>
        <v>2</v>
      </c>
      <c r="DI444" s="45">
        <v>1</v>
      </c>
      <c r="DJ444" s="43"/>
      <c r="DK444" s="43">
        <f t="shared" si="2054"/>
        <v>715</v>
      </c>
      <c r="DL444" s="45">
        <f t="shared" si="2055"/>
        <v>1430</v>
      </c>
      <c r="DM444" s="46">
        <f t="shared" si="2056"/>
        <v>0.31086956521739129</v>
      </c>
      <c r="DN444" s="37" t="s">
        <v>740</v>
      </c>
      <c r="DO444" s="29"/>
      <c r="DP444" s="52">
        <f t="shared" si="2057"/>
        <v>46006</v>
      </c>
      <c r="DQ444" s="45">
        <v>8748</v>
      </c>
      <c r="DR444" s="45">
        <f t="shared" si="2058"/>
        <v>88</v>
      </c>
      <c r="DS444" s="45">
        <v>251</v>
      </c>
      <c r="DT444" s="45">
        <f t="shared" si="2059"/>
        <v>1</v>
      </c>
      <c r="DU444" s="45">
        <v>32</v>
      </c>
      <c r="DV444" s="45">
        <f t="shared" si="2060"/>
        <v>1</v>
      </c>
      <c r="DW444" s="45">
        <v>0</v>
      </c>
      <c r="DX444" s="43"/>
      <c r="DY444" s="43">
        <f t="shared" si="2061"/>
        <v>726</v>
      </c>
      <c r="DZ444" s="45">
        <f t="shared" si="2062"/>
        <v>726</v>
      </c>
      <c r="EA444" s="46">
        <f t="shared" si="2063"/>
        <v>8.2500000000000004E-2</v>
      </c>
      <c r="EB444" s="37"/>
      <c r="EC444" s="29"/>
      <c r="ED444" s="52">
        <f t="shared" si="2064"/>
        <v>46006</v>
      </c>
      <c r="EE444" s="45">
        <v>655</v>
      </c>
      <c r="EF444" s="45">
        <f t="shared" si="2065"/>
        <v>229</v>
      </c>
      <c r="EG444" s="45">
        <v>22</v>
      </c>
      <c r="EH444" s="45">
        <f t="shared" si="2066"/>
        <v>11</v>
      </c>
      <c r="EI444" s="45">
        <v>32</v>
      </c>
      <c r="EJ444" s="45">
        <f t="shared" si="2067"/>
        <v>10</v>
      </c>
      <c r="EK444" s="45">
        <v>1</v>
      </c>
      <c r="EL444" s="43"/>
      <c r="EM444" s="43">
        <f t="shared" si="2068"/>
        <v>935</v>
      </c>
      <c r="EN444" s="45">
        <f t="shared" si="2069"/>
        <v>9350</v>
      </c>
      <c r="EO444" s="46">
        <f t="shared" si="2070"/>
        <v>0.40829694323144106</v>
      </c>
      <c r="EP444" s="37" t="s">
        <v>742</v>
      </c>
      <c r="EQ444" s="29"/>
      <c r="ER444" s="52">
        <f t="shared" si="2071"/>
        <v>46006</v>
      </c>
      <c r="ES444" s="45">
        <v>171</v>
      </c>
      <c r="ET444" s="45">
        <f t="shared" si="2072"/>
        <v>49</v>
      </c>
      <c r="EU444" s="45">
        <v>2</v>
      </c>
      <c r="EV444" s="45">
        <f t="shared" si="2073"/>
        <v>1</v>
      </c>
      <c r="EW444" s="45">
        <v>15</v>
      </c>
      <c r="EX444" s="45">
        <f t="shared" si="2074"/>
        <v>1</v>
      </c>
      <c r="EY444" s="45">
        <v>0</v>
      </c>
      <c r="EZ444" s="43"/>
      <c r="FA444" s="43">
        <f t="shared" si="2075"/>
        <v>420</v>
      </c>
      <c r="FB444" s="45">
        <f t="shared" si="2076"/>
        <v>420</v>
      </c>
      <c r="FC444" s="46">
        <f t="shared" si="2077"/>
        <v>8.5714285714285715E-2</v>
      </c>
      <c r="FD444" s="37" t="s">
        <v>743</v>
      </c>
      <c r="FE444" s="60"/>
      <c r="FF444" s="52">
        <f t="shared" si="2078"/>
        <v>46006</v>
      </c>
      <c r="FG444" s="45">
        <v>2081</v>
      </c>
      <c r="FH444" s="45">
        <f t="shared" si="2079"/>
        <v>151</v>
      </c>
      <c r="FI444" s="45">
        <v>291</v>
      </c>
      <c r="FJ444" s="45">
        <f t="shared" si="2080"/>
        <v>10</v>
      </c>
      <c r="FK444" s="45">
        <v>53</v>
      </c>
      <c r="FL444" s="45">
        <f t="shared" si="2081"/>
        <v>10</v>
      </c>
      <c r="FM444" s="45">
        <v>0</v>
      </c>
      <c r="FN444" s="43"/>
      <c r="FO444" s="43">
        <f>IF(FG444="","",FO443)</f>
        <v>280</v>
      </c>
      <c r="FP444" s="45">
        <f t="shared" si="2082"/>
        <v>2800</v>
      </c>
      <c r="FQ444" s="46">
        <f t="shared" si="2083"/>
        <v>0.18543046357615894</v>
      </c>
      <c r="FR444" s="37" t="s">
        <v>736</v>
      </c>
      <c r="FS444" s="29"/>
      <c r="FT444" s="52">
        <f t="shared" si="2084"/>
        <v>46006</v>
      </c>
      <c r="FU444" s="45">
        <v>1828</v>
      </c>
      <c r="FV444" s="45">
        <f t="shared" si="2085"/>
        <v>106</v>
      </c>
      <c r="FW444" s="45">
        <v>127</v>
      </c>
      <c r="FX444" s="45">
        <f t="shared" si="2086"/>
        <v>14</v>
      </c>
      <c r="FY444" s="45">
        <v>400</v>
      </c>
      <c r="FZ444" s="45">
        <f t="shared" si="2087"/>
        <v>30</v>
      </c>
      <c r="GA444" s="45">
        <v>0</v>
      </c>
      <c r="GB444" s="43"/>
      <c r="GC444" s="43">
        <f t="shared" si="2088"/>
        <v>200</v>
      </c>
      <c r="GD444" s="45">
        <f t="shared" si="2089"/>
        <v>6000</v>
      </c>
      <c r="GE444" s="46">
        <f t="shared" si="2090"/>
        <v>0.56603773584905659</v>
      </c>
      <c r="GF444" s="37"/>
      <c r="GG444" s="29"/>
      <c r="GH444" s="52">
        <f t="shared" si="2091"/>
        <v>46006</v>
      </c>
      <c r="GI444" s="45">
        <v>206</v>
      </c>
      <c r="GJ444" s="45">
        <f>IF(GI444="","",GI444-GI443)</f>
        <v>54</v>
      </c>
      <c r="GK444" s="45">
        <v>29</v>
      </c>
      <c r="GL444" s="45">
        <f>IF(GK444="","",GK444-GK443)</f>
        <v>10</v>
      </c>
      <c r="GM444" s="45">
        <v>48</v>
      </c>
      <c r="GN444" s="45">
        <f t="shared" si="2092"/>
        <v>10</v>
      </c>
      <c r="GO444" s="45">
        <v>0</v>
      </c>
      <c r="GP444" s="43"/>
      <c r="GQ444" s="43">
        <f t="shared" si="2093"/>
        <v>420</v>
      </c>
      <c r="GR444" s="45">
        <f t="shared" si="2094"/>
        <v>4200</v>
      </c>
      <c r="GS444" s="46">
        <f t="shared" si="2095"/>
        <v>0.77777777777777779</v>
      </c>
      <c r="GT444" s="37"/>
      <c r="GU444" s="61"/>
      <c r="GV444" s="47"/>
      <c r="GW444" s="62"/>
      <c r="GX444" s="43">
        <v>21375</v>
      </c>
      <c r="GY444" s="45">
        <f t="shared" si="2151"/>
        <v>13</v>
      </c>
      <c r="GZ444" s="43"/>
      <c r="HA444" s="45" t="str">
        <f t="shared" si="2152"/>
        <v/>
      </c>
      <c r="HB444" s="45">
        <v>6</v>
      </c>
      <c r="HC444" s="45">
        <f t="shared" si="2153"/>
        <v>0</v>
      </c>
      <c r="HD444" s="71">
        <v>2</v>
      </c>
      <c r="HE444" s="63" t="s">
        <v>655</v>
      </c>
      <c r="HF444" s="67">
        <f t="shared" ref="HF444:HF452" si="2194">IF(GY444="","",HF440)</f>
        <v>1100</v>
      </c>
      <c r="HG444" s="43">
        <f t="shared" si="2154"/>
        <v>0</v>
      </c>
      <c r="HH444" s="46">
        <f t="shared" si="2155"/>
        <v>0</v>
      </c>
      <c r="HI444" s="37"/>
      <c r="HJ444" s="29"/>
      <c r="HK444" s="47"/>
      <c r="HL444" s="43">
        <v>230</v>
      </c>
      <c r="HM444" s="45">
        <f t="shared" si="2156"/>
        <v>23</v>
      </c>
      <c r="HN444" s="43">
        <v>21</v>
      </c>
      <c r="HO444" s="45">
        <f t="shared" si="2157"/>
        <v>1</v>
      </c>
      <c r="HP444" s="45">
        <v>8</v>
      </c>
      <c r="HQ444" s="45">
        <f t="shared" si="2158"/>
        <v>1</v>
      </c>
      <c r="HR444" s="71">
        <v>0</v>
      </c>
      <c r="HS444" s="63" t="str">
        <f t="shared" ref="HS444:HS474" si="2195">IF(HL444="","",HS440)</f>
        <v>サンリオ豹柄キーケース</v>
      </c>
      <c r="HT444" s="67">
        <f t="shared" si="2191"/>
        <v>996</v>
      </c>
      <c r="HU444" s="43">
        <f t="shared" si="2160"/>
        <v>996</v>
      </c>
      <c r="HV444" s="46">
        <f t="shared" si="2161"/>
        <v>0.43304347826086959</v>
      </c>
      <c r="HW444" s="37"/>
      <c r="HX444" s="360"/>
      <c r="HY444" s="47"/>
      <c r="HZ444" s="43">
        <v>4735</v>
      </c>
      <c r="IA444" s="45">
        <f t="shared" si="2162"/>
        <v>13</v>
      </c>
      <c r="IB444" s="43">
        <v>135</v>
      </c>
      <c r="IC444" s="45">
        <f t="shared" si="2163"/>
        <v>1</v>
      </c>
      <c r="ID444" s="45">
        <v>31</v>
      </c>
      <c r="IE444" s="45">
        <f t="shared" si="2164"/>
        <v>1</v>
      </c>
      <c r="IF444" s="43">
        <v>0</v>
      </c>
      <c r="IG444" s="63" t="str">
        <f t="shared" si="2192"/>
        <v>ミニ香水</v>
      </c>
      <c r="IH444" s="67">
        <f t="shared" si="2193"/>
        <v>1100</v>
      </c>
      <c r="II444" s="43">
        <f t="shared" si="2166"/>
        <v>1100</v>
      </c>
      <c r="IJ444" s="46">
        <f t="shared" si="2167"/>
        <v>0.84615384615384615</v>
      </c>
      <c r="IK444" s="37"/>
      <c r="IL444" s="29"/>
      <c r="IM444" s="47"/>
      <c r="IN444" s="43">
        <v>5623</v>
      </c>
      <c r="IO444" s="45">
        <f t="shared" si="2168"/>
        <v>11</v>
      </c>
      <c r="IP444" s="43">
        <v>132</v>
      </c>
      <c r="IQ444" s="45">
        <f t="shared" si="2169"/>
        <v>0</v>
      </c>
      <c r="IR444" s="45">
        <v>14</v>
      </c>
      <c r="IS444" s="45">
        <f t="shared" si="2170"/>
        <v>0</v>
      </c>
      <c r="IT444" s="71">
        <v>0</v>
      </c>
      <c r="IU444" s="63" t="str">
        <f t="shared" si="2189"/>
        <v>ジャグラーイヤホン</v>
      </c>
      <c r="IV444" s="67">
        <f t="shared" si="2190"/>
        <v>1100</v>
      </c>
      <c r="IW444" s="43">
        <f t="shared" si="2171"/>
        <v>0</v>
      </c>
      <c r="IX444" s="46">
        <f t="shared" si="2172"/>
        <v>0</v>
      </c>
      <c r="IY444" s="37"/>
      <c r="IZ444" s="61"/>
      <c r="JA444" s="47"/>
      <c r="JB444" s="43">
        <v>4313</v>
      </c>
      <c r="JC444" s="45">
        <f t="shared" si="2173"/>
        <v>23</v>
      </c>
      <c r="JD444" s="43">
        <v>116</v>
      </c>
      <c r="JE444" s="45">
        <f t="shared" si="2174"/>
        <v>0</v>
      </c>
      <c r="JF444" s="45">
        <v>11</v>
      </c>
      <c r="JG444" s="45">
        <f t="shared" si="2175"/>
        <v>0</v>
      </c>
      <c r="JH444" s="71">
        <v>0</v>
      </c>
      <c r="JI444" s="63" t="str">
        <f t="shared" si="2176"/>
        <v>ジャグラーサウンドボタン金銀</v>
      </c>
      <c r="JJ444" s="67">
        <f t="shared" si="2177"/>
        <v>1100</v>
      </c>
      <c r="JK444" s="43">
        <f t="shared" si="2178"/>
        <v>0</v>
      </c>
      <c r="JL444" s="46">
        <f t="shared" si="2179"/>
        <v>0</v>
      </c>
      <c r="JM444" s="63"/>
      <c r="JN444" s="29"/>
      <c r="JO444" s="47"/>
      <c r="JP444" s="43">
        <v>5180</v>
      </c>
      <c r="JQ444" s="45">
        <f t="shared" si="2180"/>
        <v>24</v>
      </c>
      <c r="JR444" s="43">
        <v>108</v>
      </c>
      <c r="JS444" s="45">
        <f t="shared" si="2181"/>
        <v>1</v>
      </c>
      <c r="JT444" s="45">
        <v>12</v>
      </c>
      <c r="JU444" s="45">
        <f t="shared" si="2182"/>
        <v>1</v>
      </c>
      <c r="JV444" s="71"/>
      <c r="JW444" s="63" t="str">
        <f t="shared" si="2183"/>
        <v>モンチッチマスコット2</v>
      </c>
      <c r="JX444" s="67">
        <f t="shared" si="2184"/>
        <v>539</v>
      </c>
      <c r="JY444" s="43">
        <f t="shared" si="2185"/>
        <v>539</v>
      </c>
      <c r="JZ444" s="46">
        <f t="shared" si="2186"/>
        <v>0.22458333333333333</v>
      </c>
      <c r="KA444" s="37"/>
      <c r="KB444" s="51"/>
      <c r="KC444" s="47"/>
      <c r="KD444" s="43">
        <v>10501</v>
      </c>
      <c r="KE444" s="45">
        <f>IF(KD444="","",KD444-KD440)</f>
        <v>20</v>
      </c>
      <c r="KF444" s="43">
        <v>296</v>
      </c>
      <c r="KG444" s="45">
        <f>IF(KF444="","",KF444-KF440)</f>
        <v>1</v>
      </c>
      <c r="KH444" s="45">
        <v>11</v>
      </c>
      <c r="KI444" s="45">
        <f>IF(KH444="","",KH440+KJ440-KH444)</f>
        <v>1</v>
      </c>
      <c r="KJ444" s="43">
        <v>0</v>
      </c>
      <c r="KK444" s="63" t="str">
        <f>IF(KD444="","",KK440)</f>
        <v>キティシリコンがま口</v>
      </c>
      <c r="KL444" s="67">
        <f>IF(KE444="","",KL440)</f>
        <v>660</v>
      </c>
      <c r="KM444" s="43">
        <f>IF(KH444="","",KI444*KL444)</f>
        <v>660</v>
      </c>
      <c r="KN444" s="46">
        <f>IF(KI444="","",KM444/(KE444*100))</f>
        <v>0.33</v>
      </c>
      <c r="KO444" s="37"/>
      <c r="KP444" s="29"/>
      <c r="KQ444" s="47"/>
      <c r="KR444" s="43">
        <v>2163</v>
      </c>
      <c r="KS444" s="45">
        <f>IF(KR444="","",KR444-KR440)</f>
        <v>12</v>
      </c>
      <c r="KT444" s="43">
        <v>24</v>
      </c>
      <c r="KU444" s="45">
        <f>IF(KT444="","",KT444-KT440)</f>
        <v>0</v>
      </c>
      <c r="KV444" s="45">
        <v>22</v>
      </c>
      <c r="KW444" s="45">
        <f>IF(KV444="","",KV440+KX440-KV444)</f>
        <v>1</v>
      </c>
      <c r="KX444" s="43">
        <v>0</v>
      </c>
      <c r="KY444" s="63" t="str">
        <f>IF(KR444="","",KY440)</f>
        <v>ラブブマスコット</v>
      </c>
      <c r="KZ444" s="67">
        <f>IF(KS444="","",KZ440)</f>
        <v>500</v>
      </c>
      <c r="LA444" s="43">
        <f>IF(KV444="","",KW444*KZ444)</f>
        <v>500</v>
      </c>
      <c r="LB444" s="46">
        <f>IF(KW444="","",LA444/(KS444*100))</f>
        <v>0.41666666666666669</v>
      </c>
      <c r="LC444" s="37"/>
      <c r="LD444" s="29"/>
      <c r="LE444" s="52">
        <f>IF(A438="","",A438)</f>
        <v>45986</v>
      </c>
      <c r="LF444" s="43">
        <v>68853</v>
      </c>
      <c r="LG444" s="86">
        <f>IF(LF444="","",LF444-LF441)</f>
        <v>60</v>
      </c>
      <c r="LH444" s="43">
        <v>445</v>
      </c>
      <c r="LI444" s="43">
        <f t="shared" si="2129"/>
        <v>0</v>
      </c>
      <c r="LJ444" s="43">
        <v>2</v>
      </c>
      <c r="LK444" s="87">
        <f t="shared" si="2130"/>
        <v>0</v>
      </c>
      <c r="LL444" s="43">
        <v>0</v>
      </c>
      <c r="LM444" s="65" t="str">
        <f>IF(LF444="","",LM441)</f>
        <v>スヌーピーぬいぐるみ、コキンちゃん</v>
      </c>
      <c r="LN444" s="48">
        <f>IF(LG444="","",LN441)</f>
        <v>1000</v>
      </c>
      <c r="LO444" s="87">
        <f t="shared" si="2131"/>
        <v>0</v>
      </c>
      <c r="LP444" s="53"/>
      <c r="LQ444" s="37"/>
      <c r="LR444" s="29"/>
      <c r="LS444" s="52">
        <f t="shared" si="2096"/>
        <v>46006</v>
      </c>
      <c r="LT444" s="45">
        <v>21198</v>
      </c>
      <c r="LU444" s="45">
        <f t="shared" si="2097"/>
        <v>124</v>
      </c>
      <c r="LV444" s="45">
        <v>1073</v>
      </c>
      <c r="LW444" s="45">
        <f t="shared" si="2098"/>
        <v>6</v>
      </c>
      <c r="LX444" s="45">
        <v>25</v>
      </c>
      <c r="LY444" s="45">
        <f t="shared" si="2099"/>
        <v>8</v>
      </c>
      <c r="LZ444" s="45">
        <v>0</v>
      </c>
      <c r="MA444" s="43"/>
      <c r="MB444" s="43">
        <f t="shared" si="2187"/>
        <v>1100</v>
      </c>
      <c r="MC444" s="45">
        <f t="shared" si="2100"/>
        <v>8800</v>
      </c>
      <c r="MD444" s="46">
        <f t="shared" si="2101"/>
        <v>0.70967741935483875</v>
      </c>
      <c r="ME444" s="37" t="s">
        <v>732</v>
      </c>
      <c r="MF444" s="29"/>
      <c r="MG444" s="52">
        <f t="shared" si="2102"/>
        <v>46006</v>
      </c>
      <c r="MH444" s="45">
        <v>8236</v>
      </c>
      <c r="MI444" s="45">
        <f t="shared" si="2103"/>
        <v>108</v>
      </c>
      <c r="MJ444" s="45">
        <v>389</v>
      </c>
      <c r="MK444" s="45">
        <f t="shared" si="2104"/>
        <v>2</v>
      </c>
      <c r="ML444" s="45">
        <v>47</v>
      </c>
      <c r="MM444" s="45">
        <f t="shared" si="2105"/>
        <v>2</v>
      </c>
      <c r="MN444" s="45">
        <v>0</v>
      </c>
      <c r="MO444" s="43"/>
      <c r="MP444" s="43">
        <f t="shared" si="2106"/>
        <v>1100</v>
      </c>
      <c r="MQ444" s="45">
        <f t="shared" si="2107"/>
        <v>2200</v>
      </c>
      <c r="MR444" s="46">
        <f t="shared" si="2108"/>
        <v>0.20370370370370369</v>
      </c>
      <c r="MS444" s="37"/>
      <c r="MT444" s="29"/>
      <c r="MU444" s="52">
        <f t="shared" si="2109"/>
        <v>46006</v>
      </c>
      <c r="MV444" s="45">
        <v>11200</v>
      </c>
      <c r="MW444" s="69">
        <f t="shared" si="2110"/>
        <v>10</v>
      </c>
      <c r="MX444" s="45">
        <v>428</v>
      </c>
      <c r="MY444" s="45">
        <f t="shared" si="2111"/>
        <v>1</v>
      </c>
      <c r="MZ444" s="45">
        <v>7</v>
      </c>
      <c r="NA444" s="45">
        <f t="shared" si="2112"/>
        <v>1</v>
      </c>
      <c r="NB444" s="45">
        <v>0</v>
      </c>
      <c r="NC444" s="43"/>
      <c r="ND444" s="43">
        <f t="shared" si="2113"/>
        <v>715</v>
      </c>
      <c r="NE444" s="45">
        <f t="shared" si="2114"/>
        <v>715</v>
      </c>
      <c r="NF444" s="46">
        <f t="shared" si="2115"/>
        <v>0.71499999999999997</v>
      </c>
      <c r="NG444" s="37"/>
      <c r="NH444" s="29"/>
      <c r="NI444" s="52">
        <f t="shared" si="2116"/>
        <v>46006</v>
      </c>
      <c r="NJ444" s="45">
        <v>11509</v>
      </c>
      <c r="NK444" s="45">
        <f t="shared" si="2117"/>
        <v>89</v>
      </c>
      <c r="NL444" s="45">
        <v>215</v>
      </c>
      <c r="NM444" s="45">
        <f t="shared" si="2118"/>
        <v>0</v>
      </c>
      <c r="NN444" s="45">
        <v>46</v>
      </c>
      <c r="NO444" s="45">
        <f t="shared" si="2119"/>
        <v>0</v>
      </c>
      <c r="NP444" s="45">
        <v>0</v>
      </c>
      <c r="NQ444" s="43"/>
      <c r="NR444" s="43">
        <f t="shared" si="2120"/>
        <v>1100</v>
      </c>
      <c r="NS444" s="45">
        <f t="shared" si="2121"/>
        <v>0</v>
      </c>
      <c r="NT444" s="46">
        <f t="shared" si="2122"/>
        <v>0</v>
      </c>
      <c r="NU444" s="37"/>
    </row>
    <row r="445" spans="1:385" x14ac:dyDescent="0.25">
      <c r="A445" s="38"/>
      <c r="B445" s="39"/>
      <c r="C445" s="40"/>
      <c r="D445" s="40"/>
      <c r="E445" s="41"/>
      <c r="F445" s="41"/>
      <c r="G445" s="91"/>
      <c r="H445" s="42"/>
      <c r="I445" s="45"/>
      <c r="J445" s="69"/>
      <c r="K445" s="45"/>
      <c r="L445" s="45"/>
      <c r="M445" s="45"/>
      <c r="N445" s="45"/>
      <c r="O445" s="45"/>
      <c r="P445" s="43"/>
      <c r="Q445" s="43"/>
      <c r="R445" s="45"/>
      <c r="S445" s="46"/>
      <c r="T445" s="37"/>
      <c r="U445" s="29"/>
      <c r="V445" s="52"/>
      <c r="W445" s="45"/>
      <c r="X445" s="45"/>
      <c r="Y445" s="45"/>
      <c r="Z445" s="45"/>
      <c r="AA445" s="45"/>
      <c r="AB445" s="45"/>
      <c r="AC445" s="45"/>
      <c r="AD445" s="43"/>
      <c r="AE445" s="43"/>
      <c r="AF445" s="45"/>
      <c r="AG445" s="46"/>
      <c r="AH445" s="37"/>
      <c r="AI445" s="29"/>
      <c r="AJ445" s="52"/>
      <c r="AK445" s="45"/>
      <c r="AL445" s="45"/>
      <c r="AM445" s="45"/>
      <c r="AN445" s="45"/>
      <c r="AO445" s="45"/>
      <c r="AP445" s="45"/>
      <c r="AQ445" s="45"/>
      <c r="AR445" s="43"/>
      <c r="AS445" s="43"/>
      <c r="AT445" s="45"/>
      <c r="AU445" s="46"/>
      <c r="AV445" s="37"/>
      <c r="AW445" s="29"/>
      <c r="AX445" s="52"/>
      <c r="AY445" s="45"/>
      <c r="AZ445" s="69"/>
      <c r="BA445" s="45"/>
      <c r="BB445" s="45"/>
      <c r="BC445" s="45"/>
      <c r="BD445" s="45"/>
      <c r="BE445" s="45"/>
      <c r="BF445" s="43"/>
      <c r="BG445" s="43"/>
      <c r="BH445" s="45"/>
      <c r="BI445" s="46"/>
      <c r="BJ445" s="37"/>
      <c r="BK445" s="29"/>
      <c r="BL445" s="47"/>
      <c r="BM445" s="45">
        <v>2396</v>
      </c>
      <c r="BN445" s="45">
        <f t="shared" si="2132"/>
        <v>47</v>
      </c>
      <c r="BO445" s="45">
        <v>24</v>
      </c>
      <c r="BP445" s="45">
        <f t="shared" si="2133"/>
        <v>2</v>
      </c>
      <c r="BQ445" s="45">
        <v>40</v>
      </c>
      <c r="BR445" s="45">
        <f t="shared" si="2134"/>
        <v>2</v>
      </c>
      <c r="BS445" s="27">
        <v>0</v>
      </c>
      <c r="BT445" s="63" t="str">
        <f t="shared" si="2135"/>
        <v>ラブブキーホルダー</v>
      </c>
      <c r="BU445" s="67">
        <f t="shared" si="2136"/>
        <v>200</v>
      </c>
      <c r="BV445" s="45">
        <f t="shared" si="2137"/>
        <v>400</v>
      </c>
      <c r="BW445" s="46">
        <f t="shared" si="2138"/>
        <v>8.5106382978723402E-2</v>
      </c>
      <c r="BX445" s="37"/>
      <c r="BY445" s="57"/>
      <c r="BZ445" s="47"/>
      <c r="CA445" s="45">
        <v>8526</v>
      </c>
      <c r="CB445" s="45">
        <f t="shared" si="2139"/>
        <v>49</v>
      </c>
      <c r="CC445" s="45">
        <v>438</v>
      </c>
      <c r="CD445" s="45">
        <f t="shared" si="2140"/>
        <v>0</v>
      </c>
      <c r="CE445" s="45">
        <v>25</v>
      </c>
      <c r="CF445" s="45">
        <f t="shared" si="2141"/>
        <v>1</v>
      </c>
      <c r="CG445" s="71">
        <v>0</v>
      </c>
      <c r="CH445" s="63" t="str">
        <f t="shared" si="2142"/>
        <v>ラブブマスコット</v>
      </c>
      <c r="CI445" s="67">
        <f t="shared" si="2143"/>
        <v>250</v>
      </c>
      <c r="CJ445" s="45">
        <f t="shared" si="2144"/>
        <v>250</v>
      </c>
      <c r="CK445" s="46">
        <f t="shared" si="2145"/>
        <v>5.1020408163265307E-2</v>
      </c>
      <c r="CL445" s="37"/>
      <c r="CM445" s="29"/>
      <c r="CN445" s="47"/>
      <c r="CO445" s="45">
        <v>3117</v>
      </c>
      <c r="CP445" s="45">
        <f t="shared" si="2146"/>
        <v>41</v>
      </c>
      <c r="CQ445" s="45">
        <v>107</v>
      </c>
      <c r="CR445" s="45">
        <f t="shared" si="2147"/>
        <v>5</v>
      </c>
      <c r="CS445" s="45">
        <v>30</v>
      </c>
      <c r="CT445" s="45">
        <f t="shared" si="2148"/>
        <v>5</v>
      </c>
      <c r="CU445" s="71">
        <v>0</v>
      </c>
      <c r="CV445" s="63" t="str">
        <f t="shared" si="2188"/>
        <v>ラブブキーホルダー</v>
      </c>
      <c r="CW445" s="67">
        <f t="shared" si="2188"/>
        <v>200</v>
      </c>
      <c r="CX445" s="45">
        <f t="shared" si="2149"/>
        <v>1000</v>
      </c>
      <c r="CY445" s="46">
        <f t="shared" si="2150"/>
        <v>0.24390243902439024</v>
      </c>
      <c r="CZ445" s="37"/>
      <c r="DA445" s="29"/>
      <c r="DB445" s="52" t="str">
        <f t="shared" si="2050"/>
        <v/>
      </c>
      <c r="DC445" s="45"/>
      <c r="DD445" s="69"/>
      <c r="DE445" s="45"/>
      <c r="DF445" s="45"/>
      <c r="DG445" s="45"/>
      <c r="DH445" s="45"/>
      <c r="DI445" s="45"/>
      <c r="DJ445" s="43"/>
      <c r="DK445" s="43"/>
      <c r="DL445" s="45"/>
      <c r="DM445" s="46"/>
      <c r="DN445" s="37"/>
      <c r="DO445" s="29"/>
      <c r="DP445" s="52"/>
      <c r="DQ445" s="45"/>
      <c r="DR445" s="45"/>
      <c r="DS445" s="45"/>
      <c r="DT445" s="45"/>
      <c r="DU445" s="45"/>
      <c r="DV445" s="45"/>
      <c r="DW445" s="45"/>
      <c r="DX445" s="43"/>
      <c r="DY445" s="43"/>
      <c r="DZ445" s="45"/>
      <c r="EA445" s="46"/>
      <c r="EB445" s="37"/>
      <c r="EC445" s="29"/>
      <c r="ED445" s="52" t="str">
        <f t="shared" si="2064"/>
        <v/>
      </c>
      <c r="EE445" s="45"/>
      <c r="EF445" s="45"/>
      <c r="EG445" s="45"/>
      <c r="EH445" s="45"/>
      <c r="EI445" s="45"/>
      <c r="EJ445" s="45"/>
      <c r="EK445" s="45"/>
      <c r="EL445" s="43"/>
      <c r="EM445" s="43"/>
      <c r="EN445" s="45"/>
      <c r="EO445" s="46"/>
      <c r="EP445" s="37"/>
      <c r="EQ445" s="29"/>
      <c r="ER445" s="52"/>
      <c r="ES445" s="45"/>
      <c r="ET445" s="45"/>
      <c r="EU445" s="45"/>
      <c r="EV445" s="45"/>
      <c r="EW445" s="45"/>
      <c r="EX445" s="45"/>
      <c r="EY445" s="45"/>
      <c r="EZ445" s="43"/>
      <c r="FA445" s="43"/>
      <c r="FB445" s="45"/>
      <c r="FC445" s="46"/>
      <c r="FD445" s="37"/>
      <c r="FE445" s="60"/>
      <c r="FF445" s="52" t="str">
        <f t="shared" si="2078"/>
        <v/>
      </c>
      <c r="FG445" s="45"/>
      <c r="FH445" s="45"/>
      <c r="FI445" s="45"/>
      <c r="FJ445" s="45"/>
      <c r="FK445" s="45"/>
      <c r="FL445" s="45"/>
      <c r="FM445" s="45"/>
      <c r="FN445" s="43"/>
      <c r="FO445" s="43"/>
      <c r="FP445" s="45"/>
      <c r="FQ445" s="46"/>
      <c r="FR445" s="37"/>
      <c r="FS445" s="29"/>
      <c r="FT445" s="52"/>
      <c r="FU445" s="45"/>
      <c r="FV445" s="45"/>
      <c r="FW445" s="45"/>
      <c r="FX445" s="45"/>
      <c r="FY445" s="45"/>
      <c r="FZ445" s="45"/>
      <c r="GA445" s="45"/>
      <c r="GB445" s="43"/>
      <c r="GC445" s="43"/>
      <c r="GD445" s="45"/>
      <c r="GE445" s="46"/>
      <c r="GF445" s="37"/>
      <c r="GG445" s="29"/>
      <c r="GH445" s="52"/>
      <c r="GI445" s="45"/>
      <c r="GJ445" s="45"/>
      <c r="GK445" s="45"/>
      <c r="GL445" s="45"/>
      <c r="GM445" s="45"/>
      <c r="GN445" s="45"/>
      <c r="GO445" s="45"/>
      <c r="GP445" s="43"/>
      <c r="GQ445" s="43"/>
      <c r="GR445" s="45"/>
      <c r="GS445" s="46"/>
      <c r="GT445" s="214"/>
      <c r="GU445" s="61"/>
      <c r="GV445" s="47"/>
      <c r="GW445" s="30"/>
      <c r="GX445" s="45"/>
      <c r="GY445" s="45" t="str">
        <f t="shared" si="2151"/>
        <v/>
      </c>
      <c r="GZ445" s="45"/>
      <c r="HA445" s="45" t="str">
        <f t="shared" si="2152"/>
        <v/>
      </c>
      <c r="HB445" s="45">
        <v>16</v>
      </c>
      <c r="HC445" s="45">
        <f t="shared" si="2153"/>
        <v>0</v>
      </c>
      <c r="HD445" s="71">
        <v>0</v>
      </c>
      <c r="HE445" s="63" t="s">
        <v>656</v>
      </c>
      <c r="HF445" s="67" t="str">
        <f t="shared" si="2194"/>
        <v/>
      </c>
      <c r="HG445" s="45" t="e">
        <f t="shared" si="2154"/>
        <v>#VALUE!</v>
      </c>
      <c r="HH445" s="46" t="e">
        <f t="shared" si="2155"/>
        <v>#VALUE!</v>
      </c>
      <c r="HI445" s="37"/>
      <c r="HJ445" s="29"/>
      <c r="HK445" s="47"/>
      <c r="HL445" s="45">
        <v>770</v>
      </c>
      <c r="HM445" s="45">
        <f t="shared" si="2156"/>
        <v>16</v>
      </c>
      <c r="HN445" s="45">
        <v>15</v>
      </c>
      <c r="HO445" s="45">
        <f t="shared" si="2157"/>
        <v>2</v>
      </c>
      <c r="HP445" s="45">
        <v>24</v>
      </c>
      <c r="HQ445" s="45">
        <f t="shared" si="2158"/>
        <v>1</v>
      </c>
      <c r="HR445" s="71">
        <v>24</v>
      </c>
      <c r="HS445" s="63" t="str">
        <f t="shared" si="2195"/>
        <v>ゲームアーク</v>
      </c>
      <c r="HT445" s="67">
        <f t="shared" si="2191"/>
        <v>0</v>
      </c>
      <c r="HU445" s="45">
        <f t="shared" si="2160"/>
        <v>0</v>
      </c>
      <c r="HV445" s="46">
        <f t="shared" si="2161"/>
        <v>0</v>
      </c>
      <c r="HW445" s="37" t="s">
        <v>665</v>
      </c>
      <c r="HX445" s="360"/>
      <c r="HY445" s="47"/>
      <c r="HZ445" s="45">
        <v>6176</v>
      </c>
      <c r="IA445" s="45">
        <f t="shared" si="2162"/>
        <v>48</v>
      </c>
      <c r="IB445" s="45">
        <v>135</v>
      </c>
      <c r="IC445" s="45">
        <f t="shared" si="2163"/>
        <v>0</v>
      </c>
      <c r="ID445" s="45">
        <v>25</v>
      </c>
      <c r="IE445" s="45">
        <f t="shared" si="2164"/>
        <v>0</v>
      </c>
      <c r="IF445" s="27">
        <v>0</v>
      </c>
      <c r="IG445" s="63" t="str">
        <f t="shared" si="2192"/>
        <v>ラブブマスコット</v>
      </c>
      <c r="IH445" s="67">
        <f t="shared" si="2193"/>
        <v>250</v>
      </c>
      <c r="II445" s="45">
        <f t="shared" si="2166"/>
        <v>0</v>
      </c>
      <c r="IJ445" s="46">
        <f t="shared" si="2167"/>
        <v>0</v>
      </c>
      <c r="IK445" s="37"/>
      <c r="IL445" s="29"/>
      <c r="IM445" s="47"/>
      <c r="IN445" s="45">
        <v>4159</v>
      </c>
      <c r="IO445" s="45">
        <f t="shared" si="2168"/>
        <v>10</v>
      </c>
      <c r="IP445" s="45">
        <v>247</v>
      </c>
      <c r="IQ445" s="45">
        <f t="shared" si="2169"/>
        <v>0</v>
      </c>
      <c r="IR445" s="45">
        <v>55</v>
      </c>
      <c r="IS445" s="45">
        <f t="shared" si="2170"/>
        <v>0</v>
      </c>
      <c r="IT445" s="71">
        <v>0</v>
      </c>
      <c r="IU445" s="63" t="str">
        <f t="shared" si="2189"/>
        <v>アングリーキーホルダー</v>
      </c>
      <c r="IV445" s="67">
        <f t="shared" si="2190"/>
        <v>200</v>
      </c>
      <c r="IW445" s="45">
        <f t="shared" si="2171"/>
        <v>0</v>
      </c>
      <c r="IX445" s="46">
        <f t="shared" si="2172"/>
        <v>0</v>
      </c>
      <c r="IY445" s="37"/>
      <c r="IZ445" s="61"/>
      <c r="JA445" s="47"/>
      <c r="JB445" s="45">
        <v>7337</v>
      </c>
      <c r="JC445" s="45">
        <f t="shared" si="2173"/>
        <v>20</v>
      </c>
      <c r="JD445" s="45">
        <v>433</v>
      </c>
      <c r="JE445" s="45">
        <f t="shared" si="2174"/>
        <v>2</v>
      </c>
      <c r="JF445" s="45">
        <v>68</v>
      </c>
      <c r="JG445" s="45">
        <f t="shared" si="2175"/>
        <v>2</v>
      </c>
      <c r="JH445" s="71">
        <v>0</v>
      </c>
      <c r="JI445" s="63" t="str">
        <f t="shared" si="2176"/>
        <v>AIモンスターラバー</v>
      </c>
      <c r="JJ445" s="67">
        <f t="shared" si="2177"/>
        <v>260</v>
      </c>
      <c r="JK445" s="45">
        <f t="shared" si="2178"/>
        <v>520</v>
      </c>
      <c r="JL445" s="46">
        <f t="shared" si="2179"/>
        <v>0.26</v>
      </c>
      <c r="JM445" s="63"/>
      <c r="JN445" s="29"/>
      <c r="JO445" s="47"/>
      <c r="JP445" s="45">
        <v>5965</v>
      </c>
      <c r="JQ445" s="45">
        <f t="shared" si="2180"/>
        <v>18</v>
      </c>
      <c r="JR445" s="45">
        <v>290</v>
      </c>
      <c r="JS445" s="45">
        <f t="shared" si="2181"/>
        <v>1</v>
      </c>
      <c r="JT445" s="45">
        <v>17</v>
      </c>
      <c r="JU445" s="45">
        <f t="shared" si="2182"/>
        <v>1</v>
      </c>
      <c r="JV445" s="71"/>
      <c r="JW445" s="63" t="str">
        <f t="shared" si="2183"/>
        <v>サンリオスカーフ付ポーチ</v>
      </c>
      <c r="JX445" s="67">
        <f t="shared" si="2184"/>
        <v>0</v>
      </c>
      <c r="JY445" s="45">
        <f t="shared" si="2185"/>
        <v>0</v>
      </c>
      <c r="JZ445" s="46">
        <f t="shared" si="2186"/>
        <v>0</v>
      </c>
      <c r="KA445" s="37"/>
      <c r="KB445" s="51"/>
      <c r="KC445" s="47"/>
      <c r="KD445" s="45">
        <v>12319</v>
      </c>
      <c r="KE445" s="45">
        <f>IF(KD445="","",KD445-KD441)</f>
        <v>96</v>
      </c>
      <c r="KF445" s="45">
        <v>629</v>
      </c>
      <c r="KG445" s="45">
        <f>IF(KF445="","",KF445-KF441)</f>
        <v>1</v>
      </c>
      <c r="KH445" s="45">
        <v>12</v>
      </c>
      <c r="KI445" s="45">
        <f>IF(KH445="","",KH441+KJ441-KH445)</f>
        <v>1</v>
      </c>
      <c r="KJ445" s="27">
        <v>0</v>
      </c>
      <c r="KK445" s="63" t="str">
        <f>IF(KD445="","",KK441)</f>
        <v>サンリオ豹柄キーケース</v>
      </c>
      <c r="KL445" s="67">
        <f>IF(KE445="","",KL441)</f>
        <v>924</v>
      </c>
      <c r="KM445" s="45">
        <f>IF(KH445="","",KI445*KL445)</f>
        <v>924</v>
      </c>
      <c r="KN445" s="46">
        <f>IF(KI445="","",KM445/(KE445*100))</f>
        <v>9.6250000000000002E-2</v>
      </c>
      <c r="KO445" s="37"/>
      <c r="KP445" s="29"/>
      <c r="KQ445" s="47"/>
      <c r="KR445" s="45">
        <v>1678</v>
      </c>
      <c r="KS445" s="45">
        <f>IF(KR445="","",KR445-KR441)</f>
        <v>79</v>
      </c>
      <c r="KT445" s="45">
        <v>98</v>
      </c>
      <c r="KU445" s="45">
        <f>IF(KT445="","",KT445-KT441)</f>
        <v>1</v>
      </c>
      <c r="KV445" s="45">
        <v>9</v>
      </c>
      <c r="KW445" s="45">
        <f>IF(KV445="","",KV441+KX441-KV445)</f>
        <v>1</v>
      </c>
      <c r="KX445" s="27">
        <v>0</v>
      </c>
      <c r="KY445" s="63" t="str">
        <f>IF(KR445="","",KY441)</f>
        <v>モンチッチマスコット2</v>
      </c>
      <c r="KZ445" s="67">
        <f>IF(KS445="","",KZ441)</f>
        <v>539</v>
      </c>
      <c r="LA445" s="45">
        <f>IF(KV445="","",KW445*KZ445)</f>
        <v>539</v>
      </c>
      <c r="LB445" s="46">
        <f>IF(KW445="","",LA445/(KS445*100))</f>
        <v>6.8227848101265823E-2</v>
      </c>
      <c r="LC445" s="37"/>
      <c r="LD445" s="29"/>
      <c r="LE445" s="47"/>
      <c r="LF445" s="45"/>
      <c r="LG445" s="45"/>
      <c r="LH445" s="45">
        <v>530</v>
      </c>
      <c r="LI445" s="45">
        <f t="shared" si="2129"/>
        <v>0</v>
      </c>
      <c r="LJ445" s="43">
        <v>2</v>
      </c>
      <c r="LK445" s="45">
        <f t="shared" si="2130"/>
        <v>0</v>
      </c>
      <c r="LL445" s="45">
        <v>0</v>
      </c>
      <c r="LM445" s="73" t="str">
        <f>IF(LF444="","",LM442)</f>
        <v>アンパンティッシュカバー、アンパンぬいぐるみ</v>
      </c>
      <c r="LN445" s="67">
        <f>IF(LG444="","",LN442)</f>
        <v>1000</v>
      </c>
      <c r="LO445" s="45">
        <f t="shared" si="2131"/>
        <v>0</v>
      </c>
      <c r="LP445" s="46"/>
      <c r="LQ445" s="37"/>
      <c r="LR445" s="29"/>
      <c r="LS445" s="52"/>
      <c r="LT445" s="45"/>
      <c r="LU445" s="45"/>
      <c r="LV445" s="45"/>
      <c r="LW445" s="45"/>
      <c r="LX445" s="45"/>
      <c r="LY445" s="45"/>
      <c r="LZ445" s="45"/>
      <c r="MA445" s="43"/>
      <c r="MB445" s="43"/>
      <c r="MC445" s="45"/>
      <c r="MD445" s="46"/>
      <c r="ME445" s="37"/>
      <c r="MF445" s="29"/>
      <c r="MG445" s="52"/>
      <c r="MH445" s="45"/>
      <c r="MI445" s="45"/>
      <c r="MJ445" s="45"/>
      <c r="MK445" s="45"/>
      <c r="ML445" s="45"/>
      <c r="MM445" s="45"/>
      <c r="MN445" s="45"/>
      <c r="MO445" s="43"/>
      <c r="MP445" s="43"/>
      <c r="MQ445" s="45"/>
      <c r="MR445" s="46"/>
      <c r="MS445" s="37"/>
      <c r="MT445" s="29"/>
      <c r="MU445" s="52"/>
      <c r="MV445" s="45"/>
      <c r="MW445" s="69"/>
      <c r="MX445" s="45"/>
      <c r="MY445" s="45"/>
      <c r="MZ445" s="45"/>
      <c r="NA445" s="45"/>
      <c r="NB445" s="45"/>
      <c r="NC445" s="43"/>
      <c r="ND445" s="43"/>
      <c r="NE445" s="45"/>
      <c r="NF445" s="46"/>
      <c r="NG445" s="37"/>
      <c r="NH445" s="29"/>
      <c r="NI445" s="52" t="str">
        <f t="shared" si="2116"/>
        <v/>
      </c>
      <c r="NJ445" s="45"/>
      <c r="NK445" s="45"/>
      <c r="NL445" s="45"/>
      <c r="NM445" s="45"/>
      <c r="NN445" s="45"/>
      <c r="NO445" s="45"/>
      <c r="NP445" s="45"/>
      <c r="NQ445" s="43"/>
      <c r="NR445" s="43"/>
      <c r="NS445" s="45"/>
      <c r="NT445" s="46"/>
      <c r="NU445" s="37"/>
    </row>
    <row r="446" spans="1:385" ht="15" customHeight="1" thickBot="1" x14ac:dyDescent="0.3">
      <c r="A446" s="38"/>
      <c r="B446" s="39" t="str">
        <f>IF(A446="","",SUM(J446,LG468,AL446,DR446,AZ446,DD446,LU446,NK446,MW446,MI446,X446)+SUM(CP479:CP482)+SUM(BN479:BN482)+SUM(KS479:KS482)+SUM(KE479:KE482)+SUM(CB479:CB482)+SUM(IA479:IA482)+SUM(IO479:IO482)+SUM(JC479:JC482)+SUM(JQ479:JQ482))</f>
        <v/>
      </c>
      <c r="C446" s="40" t="str">
        <f>IF(A446="","",SUM(J446,X446,AL446,AZ446)+SUM(KE479:KE482)+SUM(KS479:KS482)+SUM(BN479:BN482))</f>
        <v/>
      </c>
      <c r="D446" s="40" t="str">
        <f>IF(A446="","",SUM(DD446,LU446)+SUM(CB479:CB482)+SUM(CP479:CP482))</f>
        <v/>
      </c>
      <c r="E446" s="41" t="str">
        <f>IF(A446="","",SUM(NK446,MW446,MI446,DR446,LG468)+SUM(IA479:IA482)+SUM(IO479:IO482)+SUM(JC479:JC482)+SUM(JQ479:JQ482))</f>
        <v/>
      </c>
      <c r="F446" s="41"/>
      <c r="G446" s="40"/>
      <c r="H446" s="42"/>
      <c r="I446" s="45"/>
      <c r="J446" s="45" t="str">
        <f>IF(I446="","",I446-I445)</f>
        <v/>
      </c>
      <c r="K446" s="45"/>
      <c r="L446" s="45" t="str">
        <f>IF(K446="","",K446-K445)</f>
        <v/>
      </c>
      <c r="M446" s="45"/>
      <c r="N446" s="45" t="str">
        <f>IF(M446="","",M445+O445-M446)</f>
        <v/>
      </c>
      <c r="O446" s="45"/>
      <c r="P446" s="43"/>
      <c r="Q446" s="43" t="str">
        <f>IF(I446="","",Q445)</f>
        <v/>
      </c>
      <c r="R446" s="45" t="str">
        <f>IF(Q446="","",N446*Q446)</f>
        <v/>
      </c>
      <c r="S446" s="46" t="str">
        <f>IF(R446="","",R446/(J446*100))</f>
        <v/>
      </c>
      <c r="T446" s="37"/>
      <c r="U446" s="29"/>
      <c r="V446" s="52" t="str">
        <f t="shared" ref="V446:V455" si="2196">IF($A446="","",$A446)</f>
        <v/>
      </c>
      <c r="W446" s="45"/>
      <c r="X446" s="45" t="str">
        <f>IF(W446="","",W446-W445)</f>
        <v/>
      </c>
      <c r="Y446" s="45"/>
      <c r="Z446" s="45" t="str">
        <f>IF(Y446="","",Y446-Y445)</f>
        <v/>
      </c>
      <c r="AA446" s="45"/>
      <c r="AB446" s="45" t="str">
        <f>IF(AA446="","",AA445+AC445-AA446)</f>
        <v/>
      </c>
      <c r="AC446" s="45"/>
      <c r="AD446" s="43"/>
      <c r="AE446" s="43" t="str">
        <f>IF(W446="","",AE445)</f>
        <v/>
      </c>
      <c r="AF446" s="45" t="str">
        <f>IF(AE446="","",AB446*AE446)</f>
        <v/>
      </c>
      <c r="AG446" s="46" t="str">
        <f>IF(AF446="","",AF446/(X446*100))</f>
        <v/>
      </c>
      <c r="AH446" s="37"/>
      <c r="AI446" s="29"/>
      <c r="AJ446" s="52" t="str">
        <f t="shared" ref="AJ446:AJ455" si="2197">IF($A446="","",$A446)</f>
        <v/>
      </c>
      <c r="AK446" s="45"/>
      <c r="AL446" s="45" t="str">
        <f>IF(AK446="","",AK446-AK445)</f>
        <v/>
      </c>
      <c r="AM446" s="45"/>
      <c r="AN446" s="45" t="str">
        <f>IF(AM446="","",AM446-AM445)</f>
        <v/>
      </c>
      <c r="AO446" s="45"/>
      <c r="AP446" s="45" t="str">
        <f>IF(AO446="","",AO445+AQ445-AO446)</f>
        <v/>
      </c>
      <c r="AQ446" s="45"/>
      <c r="AR446" s="43"/>
      <c r="AS446" s="43" t="str">
        <f>IF(AK446="","",AS445)</f>
        <v/>
      </c>
      <c r="AT446" s="45" t="str">
        <f>IF(AS446="","",AP446*AS446)</f>
        <v/>
      </c>
      <c r="AU446" s="46" t="str">
        <f>IF(AT446="","",AT446/(AL446*100))</f>
        <v/>
      </c>
      <c r="AV446" s="37"/>
      <c r="AW446" s="29"/>
      <c r="AX446" s="52" t="str">
        <f t="shared" ref="AX446:AX455" si="2198">IF($A446="","",$A446)</f>
        <v/>
      </c>
      <c r="AY446" s="45"/>
      <c r="AZ446" s="45" t="str">
        <f>IF(AY446="","",AY446-AY445)</f>
        <v/>
      </c>
      <c r="BA446" s="45"/>
      <c r="BB446" s="45" t="str">
        <f>IF(BA446="","",BA446-BA445)</f>
        <v/>
      </c>
      <c r="BC446" s="45"/>
      <c r="BD446" s="45" t="str">
        <f>IF(BC446="","",BC445+BE445-BC446)</f>
        <v/>
      </c>
      <c r="BE446" s="45"/>
      <c r="BF446" s="43"/>
      <c r="BG446" s="43" t="str">
        <f>IF(AY446="","",BG445)</f>
        <v/>
      </c>
      <c r="BH446" s="45" t="str">
        <f>IF(BG446="","",BD446*BG446)</f>
        <v/>
      </c>
      <c r="BI446" s="46" t="str">
        <f>IF(BH446="","",BH446/(AZ446*100))</f>
        <v/>
      </c>
      <c r="BJ446" s="37"/>
      <c r="BK446" s="29"/>
      <c r="BL446" s="75"/>
      <c r="BM446" s="76">
        <v>1298</v>
      </c>
      <c r="BN446" s="76">
        <f t="shared" si="2132"/>
        <v>70</v>
      </c>
      <c r="BO446" s="76">
        <v>7</v>
      </c>
      <c r="BP446" s="76">
        <f t="shared" si="2133"/>
        <v>0</v>
      </c>
      <c r="BQ446" s="76">
        <v>24</v>
      </c>
      <c r="BR446" s="76">
        <f t="shared" si="2134"/>
        <v>0</v>
      </c>
      <c r="BS446" s="76">
        <v>0</v>
      </c>
      <c r="BT446" s="78" t="str">
        <f t="shared" si="2135"/>
        <v>ラブブキーホルダー大きめ</v>
      </c>
      <c r="BU446" s="79">
        <f t="shared" si="2136"/>
        <v>400</v>
      </c>
      <c r="BV446" s="76">
        <f t="shared" si="2137"/>
        <v>0</v>
      </c>
      <c r="BW446" s="80">
        <f t="shared" si="2138"/>
        <v>0</v>
      </c>
      <c r="BX446" s="37"/>
      <c r="BY446" s="57"/>
      <c r="BZ446" s="75"/>
      <c r="CA446" s="76">
        <v>6633</v>
      </c>
      <c r="CB446" s="76">
        <f t="shared" si="2139"/>
        <v>10</v>
      </c>
      <c r="CC446" s="76">
        <v>347</v>
      </c>
      <c r="CD446" s="76">
        <f t="shared" si="2140"/>
        <v>2</v>
      </c>
      <c r="CE446" s="76">
        <v>52</v>
      </c>
      <c r="CF446" s="76">
        <f t="shared" si="2141"/>
        <v>2</v>
      </c>
      <c r="CG446" s="83">
        <v>0</v>
      </c>
      <c r="CH446" s="78" t="str">
        <f t="shared" si="2142"/>
        <v>ＡＩラバー</v>
      </c>
      <c r="CI446" s="79">
        <f t="shared" si="2143"/>
        <v>198</v>
      </c>
      <c r="CJ446" s="76">
        <f t="shared" si="2144"/>
        <v>396</v>
      </c>
      <c r="CK446" s="80">
        <f t="shared" si="2145"/>
        <v>0.39600000000000002</v>
      </c>
      <c r="CL446" s="37"/>
      <c r="CM446" s="29"/>
      <c r="CN446" s="75"/>
      <c r="CO446" s="76">
        <v>2181</v>
      </c>
      <c r="CP446" s="76">
        <f t="shared" si="2146"/>
        <v>27</v>
      </c>
      <c r="CQ446" s="76">
        <v>64</v>
      </c>
      <c r="CR446" s="76">
        <f t="shared" si="2147"/>
        <v>0</v>
      </c>
      <c r="CS446" s="76">
        <v>50</v>
      </c>
      <c r="CT446" s="76">
        <f t="shared" si="2148"/>
        <v>0</v>
      </c>
      <c r="CU446" s="83">
        <v>0</v>
      </c>
      <c r="CV446" s="78" t="str">
        <f t="shared" si="2188"/>
        <v>アングリーキーホルダー</v>
      </c>
      <c r="CW446" s="79">
        <f t="shared" si="2188"/>
        <v>198</v>
      </c>
      <c r="CX446" s="76">
        <f t="shared" si="2149"/>
        <v>0</v>
      </c>
      <c r="CY446" s="80">
        <f t="shared" si="2150"/>
        <v>0</v>
      </c>
      <c r="CZ446" s="37"/>
      <c r="DA446" s="29"/>
      <c r="DB446" s="52" t="str">
        <f t="shared" si="2050"/>
        <v/>
      </c>
      <c r="DC446" s="45"/>
      <c r="DD446" s="45" t="str">
        <f>IF(DC446="","",DC446-DC445)</f>
        <v/>
      </c>
      <c r="DE446" s="45"/>
      <c r="DF446" s="45" t="str">
        <f>IF(DE446="","",DE446-DE445)</f>
        <v/>
      </c>
      <c r="DG446" s="45"/>
      <c r="DH446" s="45" t="str">
        <f>IF(DG446="","",DG445+DI445-DG446)</f>
        <v/>
      </c>
      <c r="DI446" s="45"/>
      <c r="DJ446" s="43"/>
      <c r="DK446" s="43" t="str">
        <f>IF(DC446="","",DK445)</f>
        <v/>
      </c>
      <c r="DL446" s="45" t="str">
        <f>IF(DK446="","",DH446*DK446)</f>
        <v/>
      </c>
      <c r="DM446" s="46" t="str">
        <f>IF(DL446="","",DL446/(DD446*100))</f>
        <v/>
      </c>
      <c r="DN446" s="37"/>
      <c r="DO446" s="29"/>
      <c r="DP446" s="52" t="str">
        <f t="shared" ref="DP446:DP455" si="2199">IF($A446="","",$A446)</f>
        <v/>
      </c>
      <c r="DQ446" s="45"/>
      <c r="DR446" s="45" t="str">
        <f>IF(DQ446="","",DQ446-DQ445)</f>
        <v/>
      </c>
      <c r="DS446" s="45"/>
      <c r="DT446" s="45" t="str">
        <f>IF(DS446="","",DS446-DS445)</f>
        <v/>
      </c>
      <c r="DU446" s="45"/>
      <c r="DV446" s="45" t="str">
        <f>IF(DU446="","",DU445+DW445-DU446)</f>
        <v/>
      </c>
      <c r="DW446" s="45"/>
      <c r="DX446" s="43"/>
      <c r="DY446" s="43" t="str">
        <f>IF(DQ446="","",DY445)</f>
        <v/>
      </c>
      <c r="DZ446" s="45" t="str">
        <f>IF(DY446="","",DV446*DY446)</f>
        <v/>
      </c>
      <c r="EA446" s="46" t="str">
        <f>IF(DZ446="","",DZ446/(DR446*100))</f>
        <v/>
      </c>
      <c r="EB446" s="37"/>
      <c r="EC446" s="29"/>
      <c r="ED446" s="52" t="str">
        <f t="shared" si="2064"/>
        <v/>
      </c>
      <c r="EE446" s="45"/>
      <c r="EF446" s="45" t="str">
        <f>IF(EE446="","",EE446-EE445)</f>
        <v/>
      </c>
      <c r="EG446" s="45"/>
      <c r="EH446" s="45" t="str">
        <f>IF(EG446="","",EG446-EG445)</f>
        <v/>
      </c>
      <c r="EI446" s="45"/>
      <c r="EJ446" s="45" t="str">
        <f>IF(EI446="","",EI445+EK445-EI446)</f>
        <v/>
      </c>
      <c r="EK446" s="45"/>
      <c r="EL446" s="43"/>
      <c r="EM446" s="43" t="str">
        <f>IF(EE446="","",EM445)</f>
        <v/>
      </c>
      <c r="EN446" s="45" t="str">
        <f>IF(EM446="","",EJ446*EM446)</f>
        <v/>
      </c>
      <c r="EO446" s="46" t="str">
        <f>IF(EN446="","",EN446/(EF446*100))</f>
        <v/>
      </c>
      <c r="EP446" s="37"/>
      <c r="EQ446" s="29"/>
      <c r="ER446" s="52" t="str">
        <f t="shared" ref="ER446:ER455" si="2200">IF($A446="","",$A446)</f>
        <v/>
      </c>
      <c r="ES446" s="45"/>
      <c r="ET446" s="45" t="str">
        <f>IF(ES446="","",ES446-ES445)</f>
        <v/>
      </c>
      <c r="EU446" s="45"/>
      <c r="EV446" s="45" t="str">
        <f>IF(EU446="","",EU446-EU445)</f>
        <v/>
      </c>
      <c r="EW446" s="45"/>
      <c r="EX446" s="45" t="str">
        <f>IF(EW446="","",EW445+EY445-EW446)</f>
        <v/>
      </c>
      <c r="EY446" s="45"/>
      <c r="EZ446" s="43"/>
      <c r="FA446" s="43" t="str">
        <f>IF(ES446="","",FA445)</f>
        <v/>
      </c>
      <c r="FB446" s="45" t="str">
        <f>IF(FA446="","",EX446*FA446)</f>
        <v/>
      </c>
      <c r="FC446" s="46" t="str">
        <f>IF(FB446="","",FB446/(ET446*100))</f>
        <v/>
      </c>
      <c r="FD446" s="37"/>
      <c r="FE446" s="60"/>
      <c r="FF446" s="52" t="str">
        <f t="shared" si="2078"/>
        <v/>
      </c>
      <c r="FG446" s="45"/>
      <c r="FH446" s="45" t="str">
        <f>IF(FG446="","",FG446-FG445)</f>
        <v/>
      </c>
      <c r="FI446" s="45"/>
      <c r="FJ446" s="45" t="str">
        <f>IF(FI446="","",FI446-FI445)</f>
        <v/>
      </c>
      <c r="FK446" s="45"/>
      <c r="FL446" s="45" t="str">
        <f>IF(FK446="","",FK445+FM445-FK446)</f>
        <v/>
      </c>
      <c r="FM446" s="45"/>
      <c r="FN446" s="43"/>
      <c r="FO446" s="43" t="str">
        <f>IF(FG446="","",FO445)</f>
        <v/>
      </c>
      <c r="FP446" s="45" t="str">
        <f>IF(FO446="","",FL446*FO446)</f>
        <v/>
      </c>
      <c r="FQ446" s="46" t="str">
        <f>IF(FP446="","",FP446/(FH446*100))</f>
        <v/>
      </c>
      <c r="FR446" s="37"/>
      <c r="FS446" s="29"/>
      <c r="FT446" s="52" t="str">
        <f t="shared" ref="FT446:FT455" si="2201">IF($A446="","",$A446)</f>
        <v/>
      </c>
      <c r="FU446" s="45"/>
      <c r="FV446" s="45" t="str">
        <f>IF(FU446="","",FU446-FU445)</f>
        <v/>
      </c>
      <c r="FW446" s="45"/>
      <c r="FX446" s="45" t="str">
        <f>IF(FW446="","",FW446-FW445)</f>
        <v/>
      </c>
      <c r="FY446" s="45"/>
      <c r="FZ446" s="45" t="str">
        <f>IF(FY446="","",FY445+GA445-FY446)</f>
        <v/>
      </c>
      <c r="GA446" s="45"/>
      <c r="GB446" s="43"/>
      <c r="GC446" s="43" t="str">
        <f>IF(FU446="","",GC445)</f>
        <v/>
      </c>
      <c r="GD446" s="45" t="str">
        <f>IF(GC446="","",FZ446*GC446)</f>
        <v/>
      </c>
      <c r="GE446" s="46" t="str">
        <f>IF(GD446="","",GD446/(FV446*100))</f>
        <v/>
      </c>
      <c r="GF446" s="37"/>
      <c r="GG446" s="29"/>
      <c r="GH446" s="52" t="str">
        <f t="shared" ref="GH446:GH455" si="2202">IF($A446="","",$A446)</f>
        <v/>
      </c>
      <c r="GI446" s="45"/>
      <c r="GJ446" s="45" t="str">
        <f>IF(GI446="","",GI446-GI445)</f>
        <v/>
      </c>
      <c r="GK446" s="45"/>
      <c r="GL446" s="45" t="str">
        <f>IF(GK446="","",GK446-GK445)</f>
        <v/>
      </c>
      <c r="GM446" s="45"/>
      <c r="GN446" s="45" t="str">
        <f>IF(GM446="","",GM445+GO445-GM446)</f>
        <v/>
      </c>
      <c r="GO446" s="45"/>
      <c r="GP446" s="43"/>
      <c r="GQ446" s="43" t="str">
        <f>IF(GI446="","",GQ445)</f>
        <v/>
      </c>
      <c r="GR446" s="45" t="str">
        <f>IF(GQ446="","",GN446*GQ446)</f>
        <v/>
      </c>
      <c r="GS446" s="46" t="str">
        <f>IF(GR446="","",GR446/(GJ446*100))</f>
        <v/>
      </c>
      <c r="GT446" s="37"/>
      <c r="GU446" s="61"/>
      <c r="GV446" s="75"/>
      <c r="GW446" s="84"/>
      <c r="GX446" s="76"/>
      <c r="GY446" s="76" t="str">
        <f t="shared" si="2151"/>
        <v/>
      </c>
      <c r="GZ446" s="76"/>
      <c r="HA446" s="76" t="str">
        <f t="shared" si="2152"/>
        <v/>
      </c>
      <c r="HB446" s="76">
        <v>8</v>
      </c>
      <c r="HC446" s="76">
        <f t="shared" si="2153"/>
        <v>0</v>
      </c>
      <c r="HD446" s="83">
        <v>-2</v>
      </c>
      <c r="HE446" s="78" t="s">
        <v>657</v>
      </c>
      <c r="HF446" s="79" t="str">
        <f t="shared" si="2194"/>
        <v/>
      </c>
      <c r="HG446" s="76" t="e">
        <f t="shared" si="2154"/>
        <v>#VALUE!</v>
      </c>
      <c r="HH446" s="80" t="e">
        <f t="shared" si="2155"/>
        <v>#VALUE!</v>
      </c>
      <c r="HI446" s="37"/>
      <c r="HJ446" s="29"/>
      <c r="HK446" s="75"/>
      <c r="HL446" s="76">
        <v>521</v>
      </c>
      <c r="HM446" s="76">
        <f t="shared" si="2156"/>
        <v>26</v>
      </c>
      <c r="HN446" s="76">
        <v>10</v>
      </c>
      <c r="HO446" s="76">
        <f t="shared" si="2157"/>
        <v>0</v>
      </c>
      <c r="HP446" s="76">
        <v>5</v>
      </c>
      <c r="HQ446" s="76">
        <f t="shared" si="2158"/>
        <v>0</v>
      </c>
      <c r="HR446" s="83">
        <v>2</v>
      </c>
      <c r="HS446" s="78" t="str">
        <f t="shared" si="2195"/>
        <v>スンスンクリップ</v>
      </c>
      <c r="HT446" s="79">
        <f t="shared" si="2191"/>
        <v>0</v>
      </c>
      <c r="HU446" s="76">
        <f t="shared" si="2160"/>
        <v>0</v>
      </c>
      <c r="HV446" s="80">
        <f t="shared" si="2161"/>
        <v>0</v>
      </c>
      <c r="HW446" s="37"/>
      <c r="HX446" s="360"/>
      <c r="HY446" s="75"/>
      <c r="HZ446" s="76">
        <v>7295</v>
      </c>
      <c r="IA446" s="76">
        <f t="shared" si="2162"/>
        <v>4</v>
      </c>
      <c r="IB446" s="76">
        <v>298</v>
      </c>
      <c r="IC446" s="76">
        <f t="shared" si="2163"/>
        <v>1</v>
      </c>
      <c r="ID446" s="76">
        <v>11</v>
      </c>
      <c r="IE446" s="76">
        <f t="shared" si="2164"/>
        <v>1</v>
      </c>
      <c r="IF446" s="76">
        <v>0</v>
      </c>
      <c r="IG446" s="78" t="str">
        <f t="shared" si="2192"/>
        <v>スヌーピーマスコット</v>
      </c>
      <c r="IH446" s="79">
        <f t="shared" si="2193"/>
        <v>0</v>
      </c>
      <c r="II446" s="76">
        <f t="shared" si="2166"/>
        <v>0</v>
      </c>
      <c r="IJ446" s="80">
        <f t="shared" si="2167"/>
        <v>0</v>
      </c>
      <c r="IK446" s="37"/>
      <c r="IL446" s="29"/>
      <c r="IM446" s="75"/>
      <c r="IN446" s="76">
        <v>6042</v>
      </c>
      <c r="IO446" s="76">
        <f t="shared" si="2168"/>
        <v>0</v>
      </c>
      <c r="IP446" s="76">
        <v>255</v>
      </c>
      <c r="IQ446" s="76">
        <f t="shared" si="2169"/>
        <v>0</v>
      </c>
      <c r="IR446" s="76">
        <v>14</v>
      </c>
      <c r="IS446" s="76">
        <f t="shared" si="2170"/>
        <v>0</v>
      </c>
      <c r="IT446" s="83">
        <v>0</v>
      </c>
      <c r="IU446" s="78" t="str">
        <f t="shared" si="2189"/>
        <v>ポケモンシリコンポーチ</v>
      </c>
      <c r="IV446" s="79">
        <f t="shared" si="2190"/>
        <v>600</v>
      </c>
      <c r="IW446" s="76">
        <f t="shared" si="2171"/>
        <v>0</v>
      </c>
      <c r="IX446" s="80" t="e">
        <f t="shared" si="2172"/>
        <v>#DIV/0!</v>
      </c>
      <c r="IY446" s="37" t="s">
        <v>661</v>
      </c>
      <c r="IZ446" s="61"/>
      <c r="JA446" s="75"/>
      <c r="JB446" s="76">
        <v>4521</v>
      </c>
      <c r="JC446" s="76">
        <f t="shared" si="2173"/>
        <v>0</v>
      </c>
      <c r="JD446" s="76">
        <v>215</v>
      </c>
      <c r="JE446" s="76">
        <f t="shared" si="2174"/>
        <v>1</v>
      </c>
      <c r="JF446" s="76">
        <v>2</v>
      </c>
      <c r="JG446" s="76">
        <f t="shared" si="2175"/>
        <v>1</v>
      </c>
      <c r="JH446" s="83">
        <v>6</v>
      </c>
      <c r="JI446" s="78" t="str">
        <f t="shared" si="2176"/>
        <v>スンスンボアバンス</v>
      </c>
      <c r="JJ446" s="79">
        <f t="shared" si="2177"/>
        <v>0</v>
      </c>
      <c r="JK446" s="76">
        <f t="shared" si="2178"/>
        <v>0</v>
      </c>
      <c r="JL446" s="80" t="e">
        <f t="shared" si="2179"/>
        <v>#DIV/0!</v>
      </c>
      <c r="JM446" s="199" t="s">
        <v>659</v>
      </c>
      <c r="JN446" s="29"/>
      <c r="JO446" s="75"/>
      <c r="JP446" s="76">
        <v>5001</v>
      </c>
      <c r="JQ446" s="76">
        <f t="shared" si="2180"/>
        <v>6</v>
      </c>
      <c r="JR446" s="76">
        <v>200</v>
      </c>
      <c r="JS446" s="76">
        <f t="shared" si="2181"/>
        <v>0</v>
      </c>
      <c r="JT446" s="76">
        <v>8</v>
      </c>
      <c r="JU446" s="76">
        <f t="shared" si="2182"/>
        <v>0</v>
      </c>
      <c r="JV446" s="83"/>
      <c r="JW446" s="78" t="str">
        <f t="shared" si="2183"/>
        <v>キティフェイスポーチ</v>
      </c>
      <c r="JX446" s="79">
        <f t="shared" si="2184"/>
        <v>0</v>
      </c>
      <c r="JY446" s="76">
        <f t="shared" si="2185"/>
        <v>0</v>
      </c>
      <c r="JZ446" s="80">
        <f t="shared" si="2186"/>
        <v>0</v>
      </c>
      <c r="KA446" s="37"/>
      <c r="KB446" s="51"/>
      <c r="KC446" s="75"/>
      <c r="KD446" s="76">
        <v>14059</v>
      </c>
      <c r="KE446" s="76">
        <f>IF(KD446="","",KD446-KD442)</f>
        <v>19</v>
      </c>
      <c r="KF446" s="76">
        <v>702</v>
      </c>
      <c r="KG446" s="76">
        <f>IF(KF446="","",KF446-KF442)</f>
        <v>1</v>
      </c>
      <c r="KH446" s="76">
        <v>80</v>
      </c>
      <c r="KI446" s="76">
        <f>IF(KH446="","",KH442+KJ442-KH446)</f>
        <v>0</v>
      </c>
      <c r="KJ446" s="76">
        <v>0</v>
      </c>
      <c r="KK446" s="78" t="str">
        <f>IF(KD446="","",KK442)</f>
        <v>ＡＩモンスターラバー</v>
      </c>
      <c r="KL446" s="79">
        <f>IF(KE446="","",KL442)</f>
        <v>198</v>
      </c>
      <c r="KM446" s="76">
        <f>IF(KH446="","",KI446*KL446)</f>
        <v>0</v>
      </c>
      <c r="KN446" s="80">
        <f>IF(KI446="","",KM446/(KE446*100))</f>
        <v>0</v>
      </c>
      <c r="KO446" s="37"/>
      <c r="KP446" s="29"/>
      <c r="KQ446" s="75"/>
      <c r="KR446" s="76">
        <v>1952</v>
      </c>
      <c r="KS446" s="76">
        <f>IF(KR446="","",KR446-KR442)</f>
        <v>7</v>
      </c>
      <c r="KT446" s="76">
        <v>25</v>
      </c>
      <c r="KU446" s="76">
        <f>IF(KT446="","",KT446-KT442)</f>
        <v>0</v>
      </c>
      <c r="KV446" s="76">
        <v>11</v>
      </c>
      <c r="KW446" s="76">
        <f>IF(KV446="","",KV442+KX442-KV446)</f>
        <v>0</v>
      </c>
      <c r="KX446" s="76">
        <v>0</v>
      </c>
      <c r="KY446" s="78" t="str">
        <f>IF(KR446="","",KY442)</f>
        <v>AIモンスターマスコット</v>
      </c>
      <c r="KZ446" s="79">
        <f>IF(KS446="","",KZ442)</f>
        <v>286</v>
      </c>
      <c r="LA446" s="76">
        <f>IF(KV446="","",KW446*KZ446)</f>
        <v>0</v>
      </c>
      <c r="LB446" s="80">
        <f>IF(KW446="","",LA446/(KS446*100))</f>
        <v>0</v>
      </c>
      <c r="LC446" s="37"/>
      <c r="LD446" s="29"/>
      <c r="LE446" s="92"/>
      <c r="LF446" s="76"/>
      <c r="LG446" s="76"/>
      <c r="LH446" s="76">
        <v>1166</v>
      </c>
      <c r="LI446" s="76">
        <f t="shared" si="2129"/>
        <v>0</v>
      </c>
      <c r="LJ446" s="77">
        <v>2</v>
      </c>
      <c r="LK446" s="76">
        <f t="shared" si="2130"/>
        <v>0</v>
      </c>
      <c r="LL446" s="76">
        <v>0</v>
      </c>
      <c r="LM446" s="78" t="str">
        <f>IF(LF444="","",LM443)</f>
        <v>バイキンティッシュカバー、アンパンぬいぐるみ</v>
      </c>
      <c r="LN446" s="79">
        <f>IF(LG444="","",LN443)</f>
        <v>1000</v>
      </c>
      <c r="LO446" s="76">
        <f t="shared" si="2131"/>
        <v>0</v>
      </c>
      <c r="LP446" s="80"/>
      <c r="LQ446" s="37"/>
      <c r="LR446" s="29"/>
      <c r="LS446" s="52" t="str">
        <f t="shared" ref="LS446:LS455" si="2203">IF($A446="","",$A446)</f>
        <v/>
      </c>
      <c r="LT446" s="45"/>
      <c r="LU446" s="45" t="str">
        <f>IF(LT446="","",LT446-LT445)</f>
        <v/>
      </c>
      <c r="LV446" s="45"/>
      <c r="LW446" s="45" t="str">
        <f>IF(LV446="","",LV446-LV445)</f>
        <v/>
      </c>
      <c r="LX446" s="45"/>
      <c r="LY446" s="45" t="str">
        <f>IF(LX446="","",LX445+LZ445-LX446)</f>
        <v/>
      </c>
      <c r="LZ446" s="45"/>
      <c r="MA446" s="43"/>
      <c r="MB446" s="43" t="str">
        <f>IF(LT446="","",MB445)</f>
        <v/>
      </c>
      <c r="MC446" s="45" t="str">
        <f>IF(MB446="","",LY446*MB446)</f>
        <v/>
      </c>
      <c r="MD446" s="46" t="str">
        <f>IF(MC446="","",MC446/(LU446*100))</f>
        <v/>
      </c>
      <c r="ME446" s="37"/>
      <c r="MF446" s="29"/>
      <c r="MG446" s="52" t="str">
        <f t="shared" ref="MG446:MG455" si="2204">IF($A446="","",$A446)</f>
        <v/>
      </c>
      <c r="MH446" s="45"/>
      <c r="MI446" s="45" t="str">
        <f>IF(MH446="","",MH446-MH445)</f>
        <v/>
      </c>
      <c r="MJ446" s="45"/>
      <c r="MK446" s="45" t="str">
        <f>IF(MJ446="","",MJ446-MJ445)</f>
        <v/>
      </c>
      <c r="ML446" s="45"/>
      <c r="MM446" s="45" t="str">
        <f>IF(ML446="","",ML445+MN445-ML446)</f>
        <v/>
      </c>
      <c r="MN446" s="45"/>
      <c r="MO446" s="43"/>
      <c r="MP446" s="43" t="str">
        <f>IF(MH446="","",MP445)</f>
        <v/>
      </c>
      <c r="MQ446" s="45" t="str">
        <f>IF(MP446="","",MM446*MP446)</f>
        <v/>
      </c>
      <c r="MR446" s="46" t="str">
        <f>IF(MQ446="","",MQ446/(MI446*100))</f>
        <v/>
      </c>
      <c r="MS446" s="37"/>
      <c r="MT446" s="29"/>
      <c r="MU446" s="52" t="str">
        <f t="shared" ref="MU446:MU455" si="2205">IF($A446="","",$A446)</f>
        <v/>
      </c>
      <c r="MV446" s="45"/>
      <c r="MW446" s="45" t="str">
        <f>IF(MV446="","",MV446-MV445)</f>
        <v/>
      </c>
      <c r="MX446" s="45"/>
      <c r="MY446" s="45" t="str">
        <f>IF(MX446="","",MX446-MX445)</f>
        <v/>
      </c>
      <c r="MZ446" s="45"/>
      <c r="NA446" s="45" t="str">
        <f>IF(MZ446="","",MZ445+NB445-MZ446)</f>
        <v/>
      </c>
      <c r="NB446" s="45"/>
      <c r="NC446" s="43"/>
      <c r="ND446" s="43" t="str">
        <f>IF(MV446="","",ND445)</f>
        <v/>
      </c>
      <c r="NE446" s="45" t="str">
        <f>IF(ND446="","",NA446*ND446)</f>
        <v/>
      </c>
      <c r="NF446" s="46" t="str">
        <f>IF(NE446="","",NE446/(MW446*100))</f>
        <v/>
      </c>
      <c r="NG446" s="37"/>
      <c r="NH446" s="29"/>
      <c r="NI446" s="52" t="str">
        <f t="shared" si="2116"/>
        <v/>
      </c>
      <c r="NJ446" s="45"/>
      <c r="NK446" s="45" t="str">
        <f>IF(NJ446="","",NJ446-NJ445)</f>
        <v/>
      </c>
      <c r="NL446" s="45"/>
      <c r="NM446" s="45" t="str">
        <f>IF(NL446="","",NL446-NL445)</f>
        <v/>
      </c>
      <c r="NN446" s="45"/>
      <c r="NO446" s="45" t="str">
        <f>IF(NN446="","",NN445+NP445-NN446)</f>
        <v/>
      </c>
      <c r="NP446" s="45"/>
      <c r="NQ446" s="43"/>
      <c r="NR446" s="43" t="str">
        <f>IF(NJ446="","",NR445)</f>
        <v/>
      </c>
      <c r="NS446" s="45" t="str">
        <f>IF(NR446="","",NO446*NR446)</f>
        <v/>
      </c>
      <c r="NT446" s="46" t="str">
        <f>IF(NS446="","",NS446/(NK446*100))</f>
        <v/>
      </c>
      <c r="NU446" s="37"/>
    </row>
    <row r="447" spans="1:385" ht="15" customHeight="1" thickTop="1" x14ac:dyDescent="0.25">
      <c r="A447" s="38"/>
      <c r="B447" s="39" t="str">
        <f>IF(A447="","",SUM(J447,LG471,AL447,DR447,AZ447,DD447,LU447,NK447,MW447,MI447,X447)+SUM(CP483:CP486)+SUM(BN483:BN486)+SUM(KS483:KS486)+SUM(KE483:KE486)+SUM(CB483:CB486)+SUM(IA483:IA486)+SUM(IO483:IO486)+SUM(JC483:JC486)+SUM(JQ483:JQ486))</f>
        <v/>
      </c>
      <c r="C447" s="40" t="str">
        <f>IF(A447="","",SUM(J447,X447,AL447,AZ447)+SUM(KE483:KE486)+SUM(KS483:KS486)+SUM(BN483:BN486))</f>
        <v/>
      </c>
      <c r="D447" s="40" t="str">
        <f>IF(A447="","",SUM(DD447,LU447)+SUM(CB483:CB486)+SUM(CP483:CP486))</f>
        <v/>
      </c>
      <c r="E447" s="41" t="str">
        <f>IF(A447="","",SUM(NK447,MW447,MI447,DR447,LG471)+SUM(IA483:IA486)+SUM(IO483:IO486)+SUM(JC483:JC486)+SUM(JQ483:JQ486))</f>
        <v/>
      </c>
      <c r="F447" s="41"/>
      <c r="G447" s="40"/>
      <c r="H447" s="42"/>
      <c r="I447" s="45"/>
      <c r="J447" s="45" t="str">
        <f>IF(I447="","",I447-I446)</f>
        <v/>
      </c>
      <c r="K447" s="45"/>
      <c r="L447" s="45" t="str">
        <f>IF(K447="","",K447-K446)</f>
        <v/>
      </c>
      <c r="M447" s="45"/>
      <c r="N447" s="45" t="str">
        <f>IF(M447="","",M446+O446-M447)</f>
        <v/>
      </c>
      <c r="O447" s="45"/>
      <c r="P447" s="43"/>
      <c r="Q447" s="43" t="str">
        <f>IF(I447="","",Q446)</f>
        <v/>
      </c>
      <c r="R447" s="45" t="str">
        <f>IF(Q447="","",N447*Q447)</f>
        <v/>
      </c>
      <c r="S447" s="46" t="str">
        <f>IF(R447="","",R447/(J447*100))</f>
        <v/>
      </c>
      <c r="T447" s="37"/>
      <c r="U447" s="29"/>
      <c r="V447" s="52" t="str">
        <f t="shared" si="2196"/>
        <v/>
      </c>
      <c r="W447" s="45"/>
      <c r="X447" s="45" t="str">
        <f>IF(W447="","",W447-W446)</f>
        <v/>
      </c>
      <c r="Y447" s="45"/>
      <c r="Z447" s="45" t="str">
        <f>IF(Y447="","",Y447-Y446)</f>
        <v/>
      </c>
      <c r="AA447" s="45"/>
      <c r="AB447" s="45" t="str">
        <f>IF(AA447="","",AA446+AC446-AA447)</f>
        <v/>
      </c>
      <c r="AC447" s="45"/>
      <c r="AD447" s="43"/>
      <c r="AE447" s="43" t="str">
        <f>IF(W447="","",AE446)</f>
        <v/>
      </c>
      <c r="AF447" s="45" t="str">
        <f>IF(AE447="","",AB447*AE447)</f>
        <v/>
      </c>
      <c r="AG447" s="46" t="str">
        <f>IF(AF447="","",AF447/(X447*100))</f>
        <v/>
      </c>
      <c r="AH447" s="37"/>
      <c r="AI447" s="29"/>
      <c r="AJ447" s="52" t="str">
        <f t="shared" si="2197"/>
        <v/>
      </c>
      <c r="AK447" s="45"/>
      <c r="AL447" s="45" t="str">
        <f>IF(AK447="","",AK447-AK446)</f>
        <v/>
      </c>
      <c r="AM447" s="45"/>
      <c r="AN447" s="45" t="str">
        <f>IF(AM447="","",AM447-AM446)</f>
        <v/>
      </c>
      <c r="AO447" s="45"/>
      <c r="AP447" s="45" t="str">
        <f>IF(AO447="","",AO446+AQ446-AO447)</f>
        <v/>
      </c>
      <c r="AQ447" s="45"/>
      <c r="AR447" s="43"/>
      <c r="AS447" s="43" t="str">
        <f>IF(AK447="","",AS446)</f>
        <v/>
      </c>
      <c r="AT447" s="45" t="str">
        <f>IF(AS447="","",AP447*AS447)</f>
        <v/>
      </c>
      <c r="AU447" s="46" t="str">
        <f>IF(AT447="","",AT447/(AL447*100))</f>
        <v/>
      </c>
      <c r="AV447" s="37"/>
      <c r="AW447" s="29"/>
      <c r="AX447" s="52" t="str">
        <f t="shared" si="2198"/>
        <v/>
      </c>
      <c r="AY447" s="45"/>
      <c r="AZ447" s="45" t="str">
        <f>IF(AY447="","",AY447-AY446)</f>
        <v/>
      </c>
      <c r="BA447" s="45"/>
      <c r="BB447" s="45" t="str">
        <f>IF(BA447="","",BA447-BA446)</f>
        <v/>
      </c>
      <c r="BC447" s="45"/>
      <c r="BD447" s="45" t="str">
        <f>IF(BC447="","",BC446+BE446-BC447)</f>
        <v/>
      </c>
      <c r="BE447" s="45"/>
      <c r="BF447" s="43"/>
      <c r="BG447" s="43" t="str">
        <f>IF(AY447="","",BG446)</f>
        <v/>
      </c>
      <c r="BH447" s="45" t="str">
        <f>IF(BG447="","",BD447*BG447)</f>
        <v/>
      </c>
      <c r="BI447" s="46" t="str">
        <f>IF(BH447="","",BH447/(AZ447*100))</f>
        <v/>
      </c>
      <c r="BJ447" s="37"/>
      <c r="BK447" s="29"/>
      <c r="BL447" s="52">
        <f>IF($A438="","",$A438)</f>
        <v>45986</v>
      </c>
      <c r="BM447" s="43">
        <v>1287</v>
      </c>
      <c r="BN447" s="43">
        <f t="shared" si="2132"/>
        <v>49</v>
      </c>
      <c r="BO447" s="43">
        <v>17</v>
      </c>
      <c r="BP447" s="87">
        <f t="shared" si="2133"/>
        <v>1</v>
      </c>
      <c r="BQ447" s="43">
        <v>8</v>
      </c>
      <c r="BR447" s="43">
        <f t="shared" si="2134"/>
        <v>1</v>
      </c>
      <c r="BS447" s="59">
        <v>0</v>
      </c>
      <c r="BT447" s="44" t="str">
        <f t="shared" si="2135"/>
        <v>液晶ミニカメラ</v>
      </c>
      <c r="BU447" s="48">
        <f t="shared" si="2136"/>
        <v>1079</v>
      </c>
      <c r="BV447" s="45">
        <f t="shared" si="2137"/>
        <v>1079</v>
      </c>
      <c r="BW447" s="89">
        <f t="shared" si="2138"/>
        <v>0.22020408163265306</v>
      </c>
      <c r="BX447" s="37"/>
      <c r="BY447" s="57"/>
      <c r="BZ447" s="52">
        <f>IF($A438="","",$A438)</f>
        <v>45986</v>
      </c>
      <c r="CA447" s="43">
        <v>7638</v>
      </c>
      <c r="CB447" s="58">
        <f t="shared" si="2139"/>
        <v>4</v>
      </c>
      <c r="CC447" s="43">
        <v>270</v>
      </c>
      <c r="CD447" s="87">
        <f t="shared" si="2140"/>
        <v>1</v>
      </c>
      <c r="CE447" s="43">
        <v>21</v>
      </c>
      <c r="CF447" s="43">
        <f t="shared" si="2141"/>
        <v>1</v>
      </c>
      <c r="CG447" s="43">
        <v>0</v>
      </c>
      <c r="CH447" s="44" t="str">
        <f t="shared" si="2142"/>
        <v>クーリッシュイヤホン</v>
      </c>
      <c r="CI447" s="48">
        <f t="shared" si="2143"/>
        <v>1100</v>
      </c>
      <c r="CJ447" s="45">
        <f t="shared" si="2144"/>
        <v>1100</v>
      </c>
      <c r="CK447" s="89">
        <f t="shared" si="2145"/>
        <v>2.75</v>
      </c>
      <c r="CL447" s="37" t="s">
        <v>670</v>
      </c>
      <c r="CM447" s="29"/>
      <c r="CN447" s="52">
        <f>IF($A438="","",$A438)</f>
        <v>45986</v>
      </c>
      <c r="CO447" s="43">
        <v>1668</v>
      </c>
      <c r="CP447" s="43">
        <f t="shared" si="2146"/>
        <v>56</v>
      </c>
      <c r="CQ447" s="43">
        <v>67</v>
      </c>
      <c r="CR447" s="87">
        <f t="shared" si="2147"/>
        <v>0</v>
      </c>
      <c r="CS447" s="43">
        <v>13</v>
      </c>
      <c r="CT447" s="43">
        <f t="shared" si="2148"/>
        <v>0</v>
      </c>
      <c r="CU447" s="43">
        <v>0</v>
      </c>
      <c r="CV447" s="44" t="str">
        <f t="shared" si="2188"/>
        <v>サンリオヒョウ柄キーケース</v>
      </c>
      <c r="CW447" s="48">
        <f t="shared" si="2188"/>
        <v>700</v>
      </c>
      <c r="CX447" s="45">
        <f t="shared" si="2149"/>
        <v>0</v>
      </c>
      <c r="CY447" s="89">
        <f t="shared" si="2150"/>
        <v>0</v>
      </c>
      <c r="CZ447" s="37"/>
      <c r="DA447" s="29"/>
      <c r="DB447" s="52" t="str">
        <f t="shared" si="2050"/>
        <v/>
      </c>
      <c r="DC447" s="45"/>
      <c r="DD447" s="45" t="str">
        <f>IF(DC447="","",DC447-DC446)</f>
        <v/>
      </c>
      <c r="DE447" s="45"/>
      <c r="DF447" s="45" t="str">
        <f>IF(DE447="","",DE447-DE446)</f>
        <v/>
      </c>
      <c r="DG447" s="45"/>
      <c r="DH447" s="45" t="str">
        <f>IF(DG447="","",DG446+DI446-DG447)</f>
        <v/>
      </c>
      <c r="DI447" s="45"/>
      <c r="DJ447" s="43"/>
      <c r="DK447" s="43" t="str">
        <f>IF(DC447="","",DK446)</f>
        <v/>
      </c>
      <c r="DL447" s="45" t="str">
        <f>IF(DK447="","",DH447*DK447)</f>
        <v/>
      </c>
      <c r="DM447" s="46" t="str">
        <f>IF(DL447="","",DL447/(DD447*100))</f>
        <v/>
      </c>
      <c r="DN447" s="37"/>
      <c r="DO447" s="29"/>
      <c r="DP447" s="52" t="str">
        <f t="shared" si="2199"/>
        <v/>
      </c>
      <c r="DQ447" s="45"/>
      <c r="DR447" s="45" t="str">
        <f>IF(DQ447="","",DQ447-DQ446)</f>
        <v/>
      </c>
      <c r="DS447" s="45"/>
      <c r="DT447" s="45" t="str">
        <f>IF(DS447="","",DS447-DS446)</f>
        <v/>
      </c>
      <c r="DU447" s="45"/>
      <c r="DV447" s="45" t="str">
        <f>IF(DU447="","",DU446+DW446-DU447)</f>
        <v/>
      </c>
      <c r="DW447" s="45"/>
      <c r="DX447" s="43"/>
      <c r="DY447" s="43" t="str">
        <f>IF(DQ447="","",DY446)</f>
        <v/>
      </c>
      <c r="DZ447" s="45" t="str">
        <f>IF(DY447="","",DV447*DY447)</f>
        <v/>
      </c>
      <c r="EA447" s="46" t="str">
        <f>IF(DZ447="","",DZ447/(DR447*100))</f>
        <v/>
      </c>
      <c r="EB447" s="37"/>
      <c r="EC447" s="29"/>
      <c r="ED447" s="52" t="str">
        <f t="shared" si="2064"/>
        <v/>
      </c>
      <c r="EE447" s="45"/>
      <c r="EF447" s="45" t="str">
        <f>IF(EE447="","",EE447-EE446)</f>
        <v/>
      </c>
      <c r="EG447" s="45"/>
      <c r="EH447" s="45" t="str">
        <f>IF(EG447="","",EG447-EG446)</f>
        <v/>
      </c>
      <c r="EI447" s="45"/>
      <c r="EJ447" s="45" t="str">
        <f>IF(EI447="","",EI446+EK446-EI447)</f>
        <v/>
      </c>
      <c r="EK447" s="45"/>
      <c r="EL447" s="43"/>
      <c r="EM447" s="43" t="str">
        <f>IF(EE447="","",EM446)</f>
        <v/>
      </c>
      <c r="EN447" s="45" t="str">
        <f>IF(EM447="","",EJ447*EM447)</f>
        <v/>
      </c>
      <c r="EO447" s="46" t="str">
        <f>IF(EN447="","",EN447/(EF447*100))</f>
        <v/>
      </c>
      <c r="EP447" s="37"/>
      <c r="EQ447" s="29"/>
      <c r="ER447" s="52" t="str">
        <f t="shared" si="2200"/>
        <v/>
      </c>
      <c r="ES447" s="45"/>
      <c r="ET447" s="45" t="str">
        <f>IF(ES447="","",ES447-ES446)</f>
        <v/>
      </c>
      <c r="EU447" s="45"/>
      <c r="EV447" s="45" t="str">
        <f>IF(EU447="","",EU447-EU446)</f>
        <v/>
      </c>
      <c r="EW447" s="45"/>
      <c r="EX447" s="45" t="str">
        <f>IF(EW447="","",EW446+EY446-EW447)</f>
        <v/>
      </c>
      <c r="EY447" s="45"/>
      <c r="EZ447" s="43"/>
      <c r="FA447" s="43" t="str">
        <f>IF(ES447="","",FA446)</f>
        <v/>
      </c>
      <c r="FB447" s="45" t="str">
        <f>IF(FA447="","",EX447*FA447)</f>
        <v/>
      </c>
      <c r="FC447" s="46" t="str">
        <f>IF(FB447="","",FB447/(ET447*100))</f>
        <v/>
      </c>
      <c r="FD447" s="37"/>
      <c r="FE447" s="60"/>
      <c r="FF447" s="52" t="str">
        <f t="shared" si="2078"/>
        <v/>
      </c>
      <c r="FG447" s="45"/>
      <c r="FH447" s="45" t="str">
        <f>IF(FG447="","",FG447-FG446)</f>
        <v/>
      </c>
      <c r="FI447" s="45"/>
      <c r="FJ447" s="45" t="str">
        <f>IF(FI447="","",FI447-FI446)</f>
        <v/>
      </c>
      <c r="FK447" s="45"/>
      <c r="FL447" s="45" t="str">
        <f>IF(FK447="","",FK446+FM446-FK447)</f>
        <v/>
      </c>
      <c r="FM447" s="45"/>
      <c r="FN447" s="43"/>
      <c r="FO447" s="43" t="str">
        <f>IF(FG447="","",FO446)</f>
        <v/>
      </c>
      <c r="FP447" s="45" t="str">
        <f>IF(FO447="","",FL447*FO447)</f>
        <v/>
      </c>
      <c r="FQ447" s="46" t="str">
        <f>IF(FP447="","",FP447/(FH447*100))</f>
        <v/>
      </c>
      <c r="FR447" s="37"/>
      <c r="FS447" s="29"/>
      <c r="FT447" s="52" t="str">
        <f t="shared" si="2201"/>
        <v/>
      </c>
      <c r="FU447" s="45"/>
      <c r="FV447" s="45" t="str">
        <f>IF(FU447="","",FU447-FU446)</f>
        <v/>
      </c>
      <c r="FW447" s="45"/>
      <c r="FX447" s="45" t="str">
        <f>IF(FW447="","",FW447-FW446)</f>
        <v/>
      </c>
      <c r="FY447" s="45"/>
      <c r="FZ447" s="45" t="str">
        <f>IF(FY447="","",FY446+GA446-FY447)</f>
        <v/>
      </c>
      <c r="GA447" s="45"/>
      <c r="GB447" s="43"/>
      <c r="GC447" s="43" t="str">
        <f>IF(FU447="","",GC446)</f>
        <v/>
      </c>
      <c r="GD447" s="45" t="str">
        <f>IF(GC447="","",FZ447*GC447)</f>
        <v/>
      </c>
      <c r="GE447" s="46" t="str">
        <f>IF(GD447="","",GD447/(FV447*100))</f>
        <v/>
      </c>
      <c r="GF447" s="37"/>
      <c r="GG447" s="29"/>
      <c r="GH447" s="52" t="str">
        <f t="shared" si="2202"/>
        <v/>
      </c>
      <c r="GI447" s="45"/>
      <c r="GJ447" s="45" t="str">
        <f>IF(GI447="","",GI447-GI446)</f>
        <v/>
      </c>
      <c r="GK447" s="45"/>
      <c r="GL447" s="45" t="str">
        <f>IF(GK447="","",GK447-GK446)</f>
        <v/>
      </c>
      <c r="GM447" s="45"/>
      <c r="GN447" s="45" t="str">
        <f>IF(GM447="","",GM446+GO446-GM447)</f>
        <v/>
      </c>
      <c r="GO447" s="45"/>
      <c r="GP447" s="43"/>
      <c r="GQ447" s="43" t="str">
        <f>IF(GI447="","",GQ446)</f>
        <v/>
      </c>
      <c r="GR447" s="45" t="str">
        <f>IF(GQ447="","",GN447*GQ447)</f>
        <v/>
      </c>
      <c r="GS447" s="46" t="str">
        <f>IF(GR447="","",GR447/(GJ447*100))</f>
        <v/>
      </c>
      <c r="GT447" s="37"/>
      <c r="GU447" s="61"/>
      <c r="GV447" s="52">
        <f>IF($A438="","",$A438)</f>
        <v>45986</v>
      </c>
      <c r="GW447" s="62"/>
      <c r="GX447" s="43">
        <v>29635</v>
      </c>
      <c r="GY447" s="43">
        <f t="shared" si="2151"/>
        <v>92</v>
      </c>
      <c r="GZ447" s="43"/>
      <c r="HA447" s="87" t="str">
        <f t="shared" si="2152"/>
        <v/>
      </c>
      <c r="HB447" s="43">
        <v>2</v>
      </c>
      <c r="HC447" s="43">
        <f t="shared" si="2153"/>
        <v>1</v>
      </c>
      <c r="HD447" s="43">
        <v>1</v>
      </c>
      <c r="HE447" s="44" t="str">
        <f>IF(GX447="","",HE443)</f>
        <v>ルララ</v>
      </c>
      <c r="HF447" s="48">
        <f t="shared" si="2194"/>
        <v>715</v>
      </c>
      <c r="HG447" s="45">
        <f t="shared" si="2154"/>
        <v>715</v>
      </c>
      <c r="HH447" s="89">
        <f t="shared" si="2155"/>
        <v>7.7717391304347822E-2</v>
      </c>
      <c r="HI447" s="37"/>
      <c r="HJ447" s="29"/>
      <c r="HK447" s="52">
        <f>IF($A438="","",$A438)</f>
        <v>45986</v>
      </c>
      <c r="HL447" s="43">
        <v>1191</v>
      </c>
      <c r="HM447" s="74">
        <f t="shared" si="2156"/>
        <v>2</v>
      </c>
      <c r="HN447" s="43">
        <v>22</v>
      </c>
      <c r="HO447" s="87">
        <f t="shared" si="2157"/>
        <v>0</v>
      </c>
      <c r="HP447" s="43">
        <v>12</v>
      </c>
      <c r="HQ447" s="43">
        <f t="shared" si="2158"/>
        <v>0</v>
      </c>
      <c r="HR447" s="43">
        <v>0</v>
      </c>
      <c r="HS447" s="44" t="str">
        <f t="shared" si="2195"/>
        <v>サンリオホワイトマスコット</v>
      </c>
      <c r="HT447" s="48">
        <f t="shared" si="2191"/>
        <v>400</v>
      </c>
      <c r="HU447" s="45">
        <f t="shared" si="2160"/>
        <v>0</v>
      </c>
      <c r="HV447" s="89">
        <f t="shared" si="2161"/>
        <v>0</v>
      </c>
      <c r="HW447" s="37"/>
      <c r="HX447" s="360"/>
      <c r="HY447" s="52">
        <f>IF($A438="","",$A438)</f>
        <v>45986</v>
      </c>
      <c r="HZ447" s="43">
        <v>7558</v>
      </c>
      <c r="IA447" s="43">
        <f t="shared" si="2162"/>
        <v>114</v>
      </c>
      <c r="IB447" s="43">
        <v>333</v>
      </c>
      <c r="IC447" s="87">
        <f t="shared" si="2163"/>
        <v>2</v>
      </c>
      <c r="ID447" s="43">
        <v>22</v>
      </c>
      <c r="IE447" s="43">
        <f t="shared" si="2164"/>
        <v>2</v>
      </c>
      <c r="IF447" s="43">
        <v>0</v>
      </c>
      <c r="IG447" s="44" t="str">
        <f t="shared" si="2192"/>
        <v>ラブブキーホルダー大きめ</v>
      </c>
      <c r="IH447" s="48">
        <f t="shared" si="2193"/>
        <v>500</v>
      </c>
      <c r="II447" s="45">
        <f t="shared" si="2166"/>
        <v>1000</v>
      </c>
      <c r="IJ447" s="89">
        <f t="shared" si="2167"/>
        <v>8.771929824561403E-2</v>
      </c>
      <c r="IK447" s="37"/>
      <c r="IL447" s="29"/>
      <c r="IM447" s="52">
        <f>IF($A438="","",$A438)</f>
        <v>45986</v>
      </c>
      <c r="IN447" s="43">
        <v>5729</v>
      </c>
      <c r="IO447" s="43">
        <f t="shared" si="2168"/>
        <v>21</v>
      </c>
      <c r="IP447" s="43">
        <v>191</v>
      </c>
      <c r="IQ447" s="87">
        <f t="shared" si="2169"/>
        <v>0</v>
      </c>
      <c r="IR447" s="43">
        <v>26</v>
      </c>
      <c r="IS447" s="43">
        <f t="shared" si="2170"/>
        <v>0</v>
      </c>
      <c r="IT447" s="43">
        <v>0</v>
      </c>
      <c r="IU447" s="44" t="str">
        <f t="shared" si="2189"/>
        <v>番長サウンドボタン</v>
      </c>
      <c r="IV447" s="48">
        <f t="shared" si="2190"/>
        <v>358</v>
      </c>
      <c r="IW447" s="45">
        <f t="shared" si="2171"/>
        <v>0</v>
      </c>
      <c r="IX447" s="89">
        <f t="shared" si="2172"/>
        <v>0</v>
      </c>
      <c r="IY447" s="37"/>
      <c r="IZ447" s="61"/>
      <c r="JA447" s="52">
        <f>IF($A438="","",$A438)</f>
        <v>45986</v>
      </c>
      <c r="JB447" s="43">
        <v>5996</v>
      </c>
      <c r="JC447" s="43">
        <f t="shared" si="2173"/>
        <v>73</v>
      </c>
      <c r="JD447" s="43">
        <v>209</v>
      </c>
      <c r="JE447" s="87">
        <f t="shared" si="2174"/>
        <v>1</v>
      </c>
      <c r="JF447" s="43">
        <v>7</v>
      </c>
      <c r="JG447" s="43">
        <f t="shared" si="2175"/>
        <v>1</v>
      </c>
      <c r="JH447" s="43">
        <v>0</v>
      </c>
      <c r="JI447" s="44" t="str">
        <f t="shared" si="2176"/>
        <v>液晶ミニカメラ</v>
      </c>
      <c r="JJ447" s="48">
        <f t="shared" si="2177"/>
        <v>1074</v>
      </c>
      <c r="JK447" s="45">
        <f t="shared" si="2178"/>
        <v>1074</v>
      </c>
      <c r="JL447" s="89">
        <f t="shared" si="2179"/>
        <v>0.14712328767123287</v>
      </c>
      <c r="JM447" s="37" t="s">
        <v>672</v>
      </c>
      <c r="JN447" s="29"/>
      <c r="JO447" s="52">
        <f>IF($A438="","",$A438)</f>
        <v>45986</v>
      </c>
      <c r="JP447" s="43">
        <v>4263</v>
      </c>
      <c r="JQ447" s="43">
        <f t="shared" si="2180"/>
        <v>40</v>
      </c>
      <c r="JR447" s="43">
        <v>266</v>
      </c>
      <c r="JS447" s="87">
        <f t="shared" si="2181"/>
        <v>0</v>
      </c>
      <c r="JT447" s="43">
        <v>14</v>
      </c>
      <c r="JU447" s="43">
        <f t="shared" si="2182"/>
        <v>0</v>
      </c>
      <c r="JV447" s="43">
        <v>0</v>
      </c>
      <c r="JW447" s="44" t="str">
        <f t="shared" si="2183"/>
        <v>サンリオクリスマスキーケース</v>
      </c>
      <c r="JX447" s="48">
        <f t="shared" si="2184"/>
        <v>1100</v>
      </c>
      <c r="JY447" s="45">
        <f t="shared" si="2185"/>
        <v>0</v>
      </c>
      <c r="JZ447" s="89">
        <f t="shared" si="2186"/>
        <v>0</v>
      </c>
      <c r="KA447" s="37"/>
      <c r="KB447" s="51"/>
      <c r="KC447" s="52">
        <f>IF($A438="","",$A438)</f>
        <v>45986</v>
      </c>
      <c r="KD447" s="43">
        <v>13004</v>
      </c>
      <c r="KE447" s="58">
        <f>IF(KD447="","",KD447-KD443)</f>
        <v>7</v>
      </c>
      <c r="KF447" s="43">
        <v>492</v>
      </c>
      <c r="KG447" s="87">
        <f>IF(KF447="","",KF447-KF443)</f>
        <v>0</v>
      </c>
      <c r="KH447" s="43">
        <v>9</v>
      </c>
      <c r="KI447" s="43">
        <f>IF(KH447="","",KH443+KJ443-KH447)</f>
        <v>0</v>
      </c>
      <c r="KJ447" s="43">
        <v>0</v>
      </c>
      <c r="KK447" s="44" t="str">
        <f>IF(KD447="","",KK443)</f>
        <v>キティヒョウ柄マスコット</v>
      </c>
      <c r="KL447" s="48">
        <f>IF(KE447="","",KL443)</f>
        <v>996</v>
      </c>
      <c r="KM447" s="45">
        <f>IF(KH447="","",KI447*KL447)</f>
        <v>0</v>
      </c>
      <c r="KN447" s="89">
        <f>IF(KI447="","",KM447/(KE447*100))</f>
        <v>0</v>
      </c>
      <c r="KO447" s="37"/>
      <c r="KP447" s="29"/>
      <c r="KQ447" s="52">
        <f>IF($A438="","",$A438)</f>
        <v>45986</v>
      </c>
      <c r="KR447" s="43">
        <v>1779</v>
      </c>
      <c r="KS447" s="43">
        <f>IF(KR447="","",KR447-KR443)</f>
        <v>24</v>
      </c>
      <c r="KT447" s="43">
        <v>25</v>
      </c>
      <c r="KU447" s="87">
        <f>IF(KT447="","",KT447-KT443)</f>
        <v>1</v>
      </c>
      <c r="KV447" s="43">
        <v>7</v>
      </c>
      <c r="KW447" s="43">
        <f>IF(KV447="","",KV443+KX443-KV447)</f>
        <v>1</v>
      </c>
      <c r="KX447" s="43">
        <v>0</v>
      </c>
      <c r="KY447" s="44" t="str">
        <f>IF(KR447="","",KY443)</f>
        <v>サンリオホワイトマスコット</v>
      </c>
      <c r="KZ447" s="48">
        <f>IF(KS447="","",KZ443)</f>
        <v>660</v>
      </c>
      <c r="LA447" s="45">
        <f>IF(KV447="","",KW447*KZ447)</f>
        <v>660</v>
      </c>
      <c r="LB447" s="89">
        <f>IF(KW447="","",LA447/(KS447*100))</f>
        <v>0.27500000000000002</v>
      </c>
      <c r="LC447" s="37"/>
      <c r="LD447" s="29"/>
      <c r="LE447" s="52">
        <f>IF(A439="","",A439)</f>
        <v>45989</v>
      </c>
      <c r="LF447" s="43">
        <v>68871</v>
      </c>
      <c r="LG447" s="86">
        <f>IF(LF447="","",LF447-LF444)</f>
        <v>18</v>
      </c>
      <c r="LH447" s="43">
        <v>445</v>
      </c>
      <c r="LI447" s="43">
        <f t="shared" si="2129"/>
        <v>0</v>
      </c>
      <c r="LJ447" s="43">
        <v>2</v>
      </c>
      <c r="LK447" s="87">
        <f t="shared" si="2130"/>
        <v>0</v>
      </c>
      <c r="LL447" s="43"/>
      <c r="LM447" s="65" t="str">
        <f>IF(LF447="","",LM444)</f>
        <v>スヌーピーぬいぐるみ、コキンちゃん</v>
      </c>
      <c r="LN447" s="48">
        <f>IF(LG447="","",LN444)</f>
        <v>1000</v>
      </c>
      <c r="LO447" s="87">
        <f t="shared" si="2131"/>
        <v>0</v>
      </c>
      <c r="LP447" s="53"/>
      <c r="LQ447" s="37"/>
      <c r="LR447" s="29"/>
      <c r="LS447" s="52" t="str">
        <f t="shared" si="2203"/>
        <v/>
      </c>
      <c r="LT447" s="45"/>
      <c r="LU447" s="45" t="str">
        <f>IF(LT447="","",LT447-LT446)</f>
        <v/>
      </c>
      <c r="LV447" s="45"/>
      <c r="LW447" s="45" t="str">
        <f>IF(LV447="","",LV447-LV446)</f>
        <v/>
      </c>
      <c r="LX447" s="45"/>
      <c r="LY447" s="45" t="str">
        <f>IF(LX447="","",LX446+LZ446-LX447)</f>
        <v/>
      </c>
      <c r="LZ447" s="45"/>
      <c r="MA447" s="43"/>
      <c r="MB447" s="43" t="str">
        <f>IF(LT447="","",MB446)</f>
        <v/>
      </c>
      <c r="MC447" s="45" t="str">
        <f>IF(MB447="","",LY447*MB447)</f>
        <v/>
      </c>
      <c r="MD447" s="46" t="str">
        <f>IF(MC447="","",MC447/(LU447*100))</f>
        <v/>
      </c>
      <c r="ME447" s="37"/>
      <c r="MF447" s="29"/>
      <c r="MG447" s="52" t="str">
        <f t="shared" si="2204"/>
        <v/>
      </c>
      <c r="MH447" s="45"/>
      <c r="MI447" s="45" t="str">
        <f>IF(MH447="","",MH447-MH446)</f>
        <v/>
      </c>
      <c r="MJ447" s="45"/>
      <c r="MK447" s="45" t="str">
        <f>IF(MJ447="","",MJ447-MJ446)</f>
        <v/>
      </c>
      <c r="ML447" s="45"/>
      <c r="MM447" s="45" t="str">
        <f>IF(ML447="","",ML446+MN446-ML447)</f>
        <v/>
      </c>
      <c r="MN447" s="45"/>
      <c r="MO447" s="43"/>
      <c r="MP447" s="43" t="str">
        <f>IF(MH447="","",MP446)</f>
        <v/>
      </c>
      <c r="MQ447" s="45" t="str">
        <f>IF(MP447="","",MM447*MP447)</f>
        <v/>
      </c>
      <c r="MR447" s="46" t="str">
        <f>IF(MQ447="","",MQ447/(MI447*100))</f>
        <v/>
      </c>
      <c r="MS447" s="37"/>
      <c r="MT447" s="29"/>
      <c r="MU447" s="52" t="str">
        <f t="shared" si="2205"/>
        <v/>
      </c>
      <c r="MV447" s="45"/>
      <c r="MW447" s="45" t="str">
        <f>IF(MV447="","",MV447-MV446)</f>
        <v/>
      </c>
      <c r="MX447" s="45"/>
      <c r="MY447" s="45" t="str">
        <f>IF(MX447="","",MX447-MX446)</f>
        <v/>
      </c>
      <c r="MZ447" s="45"/>
      <c r="NA447" s="45" t="str">
        <f>IF(MZ447="","",MZ446+NB446-MZ447)</f>
        <v/>
      </c>
      <c r="NB447" s="45"/>
      <c r="NC447" s="43"/>
      <c r="ND447" s="43" t="str">
        <f>IF(MV447="","",ND446)</f>
        <v/>
      </c>
      <c r="NE447" s="45" t="str">
        <f>IF(ND447="","",NA447*ND447)</f>
        <v/>
      </c>
      <c r="NF447" s="46" t="str">
        <f>IF(NE447="","",NE447/(MW447*100))</f>
        <v/>
      </c>
      <c r="NG447" s="37"/>
      <c r="NH447" s="29"/>
      <c r="NI447" s="52" t="str">
        <f t="shared" si="2116"/>
        <v/>
      </c>
      <c r="NJ447" s="45"/>
      <c r="NK447" s="45" t="str">
        <f>IF(NJ447="","",NJ447-NJ446)</f>
        <v/>
      </c>
      <c r="NL447" s="45"/>
      <c r="NM447" s="45" t="str">
        <f>IF(NL447="","",NL447-NL446)</f>
        <v/>
      </c>
      <c r="NN447" s="45"/>
      <c r="NO447" s="45" t="str">
        <f>IF(NN447="","",NN446+NP446-NN447)</f>
        <v/>
      </c>
      <c r="NP447" s="45"/>
      <c r="NQ447" s="43"/>
      <c r="NR447" s="43" t="str">
        <f>IF(NJ447="","",NR446)</f>
        <v/>
      </c>
      <c r="NS447" s="45" t="str">
        <f>IF(NR447="","",NO447*NR447)</f>
        <v/>
      </c>
      <c r="NT447" s="46" t="str">
        <f>IF(NS447="","",NS447/(NK447*100))</f>
        <v/>
      </c>
      <c r="NU447" s="37"/>
    </row>
    <row r="448" spans="1:385" ht="15" customHeight="1" x14ac:dyDescent="0.25">
      <c r="A448" s="38"/>
      <c r="B448" s="39" t="str">
        <f>IF(A448="","",SUM(J448,LG474,AL448,DR448,AZ448,DD448,LU448,NK448,MW448,MI448,X448)+SUM(CP487:CP490)+SUM(BN487:BN490)+SUM(KS487:KS490)+SUM(KE487:KE490)+SUM(CB487:CB490)+SUM(IA487:IA490)+SUM(IO487:IO490)+SUM(JC487:JC490)+SUM(JQ487:JQ490))</f>
        <v/>
      </c>
      <c r="C448" s="40" t="str">
        <f>IF(A448="","",SUM(J448,X448,AL448,AZ448)+SUM(KE487:KE490)+SUM(KS487:KS490)+SUM(BN487:BN490))</f>
        <v/>
      </c>
      <c r="D448" s="40" t="str">
        <f>IF(A448="","",SUM(DD448,LU448)+SUM(CB487:CB490)+SUM(CP487:CP490))</f>
        <v/>
      </c>
      <c r="E448" s="41" t="str">
        <f>IF(A448="","",SUM(NK448,MW448,MI448,DR448,LG474)+SUM(IA487:IA490)+SUM(IO487:IO490)+SUM(JC487:JC490)+SUM(JQ487:JQ490))</f>
        <v/>
      </c>
      <c r="F448" s="41"/>
      <c r="G448" s="40"/>
      <c r="H448" s="42"/>
      <c r="I448" s="45"/>
      <c r="J448" s="45" t="str">
        <f>IF(I448="","",I448-I447)</f>
        <v/>
      </c>
      <c r="K448" s="45"/>
      <c r="L448" s="45" t="str">
        <f>IF(K448="","",K448-K447)</f>
        <v/>
      </c>
      <c r="M448" s="45"/>
      <c r="N448" s="45" t="str">
        <f>IF(M448="","",M447+O447-M448)</f>
        <v/>
      </c>
      <c r="O448" s="45"/>
      <c r="P448" s="43"/>
      <c r="Q448" s="43" t="str">
        <f>IF(I448="","",Q447)</f>
        <v/>
      </c>
      <c r="R448" s="45" t="str">
        <f>IF(Q448="","",N448*Q448)</f>
        <v/>
      </c>
      <c r="S448" s="46" t="str">
        <f>IF(R448="","",R448/(J448*100))</f>
        <v/>
      </c>
      <c r="T448" s="37"/>
      <c r="U448" s="29"/>
      <c r="V448" s="52" t="str">
        <f t="shared" si="2196"/>
        <v/>
      </c>
      <c r="W448" s="45"/>
      <c r="X448" s="45" t="str">
        <f>IF(W448="","",W448-W447)</f>
        <v/>
      </c>
      <c r="Y448" s="45"/>
      <c r="Z448" s="45" t="str">
        <f>IF(Y448="","",Y448-Y447)</f>
        <v/>
      </c>
      <c r="AA448" s="45"/>
      <c r="AB448" s="45" t="str">
        <f>IF(AA448="","",AA447+AC447-AA448)</f>
        <v/>
      </c>
      <c r="AC448" s="45"/>
      <c r="AD448" s="43"/>
      <c r="AE448" s="43" t="str">
        <f>IF(W448="","",AE447)</f>
        <v/>
      </c>
      <c r="AF448" s="45" t="str">
        <f>IF(AE448="","",AB448*AE448)</f>
        <v/>
      </c>
      <c r="AG448" s="46" t="str">
        <f>IF(AF448="","",AF448/(X448*100))</f>
        <v/>
      </c>
      <c r="AH448" s="37"/>
      <c r="AI448" s="29"/>
      <c r="AJ448" s="52" t="str">
        <f t="shared" si="2197"/>
        <v/>
      </c>
      <c r="AK448" s="45"/>
      <c r="AL448" s="45" t="str">
        <f>IF(AK448="","",AK448-AK447)</f>
        <v/>
      </c>
      <c r="AM448" s="45"/>
      <c r="AN448" s="45" t="str">
        <f>IF(AM448="","",AM448-AM447)</f>
        <v/>
      </c>
      <c r="AO448" s="45"/>
      <c r="AP448" s="45" t="str">
        <f>IF(AO448="","",AO447+AQ447-AO448)</f>
        <v/>
      </c>
      <c r="AQ448" s="45"/>
      <c r="AR448" s="43"/>
      <c r="AS448" s="43" t="str">
        <f>IF(AK448="","",AS447)</f>
        <v/>
      </c>
      <c r="AT448" s="45" t="str">
        <f>IF(AS448="","",AP448*AS448)</f>
        <v/>
      </c>
      <c r="AU448" s="46" t="str">
        <f>IF(AT448="","",AT448/(AL448*100))</f>
        <v/>
      </c>
      <c r="AV448" s="37"/>
      <c r="AW448" s="29"/>
      <c r="AX448" s="52" t="str">
        <f t="shared" si="2198"/>
        <v/>
      </c>
      <c r="AY448" s="45"/>
      <c r="AZ448" s="45" t="str">
        <f>IF(AY448="","",AY448-AY447)</f>
        <v/>
      </c>
      <c r="BA448" s="45"/>
      <c r="BB448" s="45" t="str">
        <f>IF(BA448="","",BA448-BA447)</f>
        <v/>
      </c>
      <c r="BC448" s="45"/>
      <c r="BD448" s="45" t="str">
        <f>IF(BC448="","",BC447+BE447-BC448)</f>
        <v/>
      </c>
      <c r="BE448" s="45"/>
      <c r="BF448" s="43"/>
      <c r="BG448" s="43" t="str">
        <f>IF(AY448="","",BG447)</f>
        <v/>
      </c>
      <c r="BH448" s="45" t="str">
        <f>IF(BG448="","",BD448*BG448)</f>
        <v/>
      </c>
      <c r="BI448" s="46" t="str">
        <f>IF(BH448="","",BH448/(AZ448*100))</f>
        <v/>
      </c>
      <c r="BJ448" s="37"/>
      <c r="BK448" s="29"/>
      <c r="BL448" s="52"/>
      <c r="BM448" s="43">
        <v>1072</v>
      </c>
      <c r="BN448" s="45">
        <f t="shared" si="2132"/>
        <v>37</v>
      </c>
      <c r="BO448" s="43">
        <v>13</v>
      </c>
      <c r="BP448" s="45">
        <f t="shared" si="2133"/>
        <v>1</v>
      </c>
      <c r="BQ448" s="43">
        <v>16</v>
      </c>
      <c r="BR448" s="45">
        <f t="shared" si="2134"/>
        <v>1</v>
      </c>
      <c r="BS448" s="43">
        <v>0</v>
      </c>
      <c r="BT448" s="63" t="str">
        <f t="shared" si="2135"/>
        <v>押忍番長サウンドボタン</v>
      </c>
      <c r="BU448" s="67">
        <f t="shared" si="2136"/>
        <v>358</v>
      </c>
      <c r="BV448" s="43">
        <f t="shared" si="2137"/>
        <v>358</v>
      </c>
      <c r="BW448" s="46">
        <f t="shared" si="2138"/>
        <v>9.6756756756756754E-2</v>
      </c>
      <c r="BX448" s="37"/>
      <c r="BY448" s="57"/>
      <c r="BZ448" s="52"/>
      <c r="CA448" s="43">
        <v>7400</v>
      </c>
      <c r="CB448" s="69">
        <f t="shared" si="2139"/>
        <v>4</v>
      </c>
      <c r="CC448" s="43">
        <v>234</v>
      </c>
      <c r="CD448" s="45">
        <f t="shared" si="2140"/>
        <v>0</v>
      </c>
      <c r="CE448" s="43">
        <v>10</v>
      </c>
      <c r="CF448" s="45">
        <f t="shared" si="2141"/>
        <v>0</v>
      </c>
      <c r="CG448" s="43">
        <v>0</v>
      </c>
      <c r="CH448" s="63" t="str">
        <f t="shared" si="2142"/>
        <v>ジャグラーサウンドボタン</v>
      </c>
      <c r="CI448" s="67">
        <f t="shared" si="2143"/>
        <v>682</v>
      </c>
      <c r="CJ448" s="43">
        <f t="shared" si="2144"/>
        <v>0</v>
      </c>
      <c r="CK448" s="46">
        <f t="shared" si="2145"/>
        <v>0</v>
      </c>
      <c r="CL448" s="37"/>
      <c r="CM448" s="29"/>
      <c r="CN448" s="52"/>
      <c r="CO448" s="43">
        <v>3091</v>
      </c>
      <c r="CP448" s="69">
        <f t="shared" si="2146"/>
        <v>18</v>
      </c>
      <c r="CQ448" s="43">
        <v>88</v>
      </c>
      <c r="CR448" s="45">
        <f t="shared" si="2147"/>
        <v>1</v>
      </c>
      <c r="CS448" s="43">
        <v>13</v>
      </c>
      <c r="CT448" s="45">
        <f t="shared" si="2148"/>
        <v>1</v>
      </c>
      <c r="CU448" s="43">
        <v>0</v>
      </c>
      <c r="CV448" s="63" t="s">
        <v>667</v>
      </c>
      <c r="CW448" s="67">
        <v>660</v>
      </c>
      <c r="CX448" s="43">
        <f t="shared" si="2149"/>
        <v>660</v>
      </c>
      <c r="CY448" s="46">
        <f t="shared" si="2150"/>
        <v>0.36666666666666664</v>
      </c>
      <c r="CZ448" s="37"/>
      <c r="DA448" s="29"/>
      <c r="DB448" s="52" t="str">
        <f t="shared" si="2050"/>
        <v/>
      </c>
      <c r="DC448" s="45"/>
      <c r="DD448" s="45" t="str">
        <f>IF(DC448="","",DC448-DC447)</f>
        <v/>
      </c>
      <c r="DE448" s="45"/>
      <c r="DF448" s="45" t="str">
        <f>IF(DE448="","",DE448-DE447)</f>
        <v/>
      </c>
      <c r="DG448" s="45"/>
      <c r="DH448" s="45" t="str">
        <f>IF(DG448="","",DG447+DI447-DG448)</f>
        <v/>
      </c>
      <c r="DI448" s="45"/>
      <c r="DJ448" s="43"/>
      <c r="DK448" s="43" t="str">
        <f>IF(DC448="","",DK447)</f>
        <v/>
      </c>
      <c r="DL448" s="45" t="str">
        <f>IF(DK448="","",DH448*DK448)</f>
        <v/>
      </c>
      <c r="DM448" s="46" t="str">
        <f>IF(DL448="","",DL448/(DD448*100))</f>
        <v/>
      </c>
      <c r="DN448" s="37"/>
      <c r="DO448" s="29"/>
      <c r="DP448" s="52" t="str">
        <f t="shared" si="2199"/>
        <v/>
      </c>
      <c r="DQ448" s="45"/>
      <c r="DR448" s="45" t="str">
        <f>IF(DQ448="","",DQ448-DQ447)</f>
        <v/>
      </c>
      <c r="DS448" s="45"/>
      <c r="DT448" s="45" t="str">
        <f>IF(DS448="","",DS448-DS447)</f>
        <v/>
      </c>
      <c r="DU448" s="45"/>
      <c r="DV448" s="45" t="str">
        <f>IF(DU448="","",DU447+DW447-DU448)</f>
        <v/>
      </c>
      <c r="DW448" s="45"/>
      <c r="DX448" s="43"/>
      <c r="DY448" s="43" t="str">
        <f>IF(DQ448="","",DY447)</f>
        <v/>
      </c>
      <c r="DZ448" s="45" t="str">
        <f>IF(DY448="","",DV448*DY448)</f>
        <v/>
      </c>
      <c r="EA448" s="46" t="str">
        <f>IF(DZ448="","",DZ448/(DR448*100))</f>
        <v/>
      </c>
      <c r="EB448" s="37"/>
      <c r="EC448" s="29"/>
      <c r="ED448" s="52" t="str">
        <f t="shared" si="2064"/>
        <v/>
      </c>
      <c r="EE448" s="45"/>
      <c r="EF448" s="45" t="str">
        <f>IF(EE448="","",EE448-EE447)</f>
        <v/>
      </c>
      <c r="EG448" s="45"/>
      <c r="EH448" s="45" t="str">
        <f>IF(EG448="","",EG448-EG447)</f>
        <v/>
      </c>
      <c r="EI448" s="45"/>
      <c r="EJ448" s="45" t="str">
        <f>IF(EI448="","",EI447+EK447-EI448)</f>
        <v/>
      </c>
      <c r="EK448" s="45"/>
      <c r="EL448" s="43"/>
      <c r="EM448" s="43" t="str">
        <f>IF(EE448="","",EM447)</f>
        <v/>
      </c>
      <c r="EN448" s="45" t="str">
        <f>IF(EM448="","",EJ448*EM448)</f>
        <v/>
      </c>
      <c r="EO448" s="46" t="str">
        <f>IF(EN448="","",EN448/(EF448*100))</f>
        <v/>
      </c>
      <c r="EP448" s="37"/>
      <c r="EQ448" s="29"/>
      <c r="ER448" s="52" t="str">
        <f t="shared" si="2200"/>
        <v/>
      </c>
      <c r="ES448" s="45"/>
      <c r="ET448" s="45" t="str">
        <f>IF(ES448="","",ES448-ES447)</f>
        <v/>
      </c>
      <c r="EU448" s="45"/>
      <c r="EV448" s="45" t="str">
        <f>IF(EU448="","",EU448-EU447)</f>
        <v/>
      </c>
      <c r="EW448" s="45"/>
      <c r="EX448" s="45" t="str">
        <f>IF(EW448="","",EW447+EY447-EW448)</f>
        <v/>
      </c>
      <c r="EY448" s="45"/>
      <c r="EZ448" s="43"/>
      <c r="FA448" s="43" t="str">
        <f>IF(ES448="","",FA447)</f>
        <v/>
      </c>
      <c r="FB448" s="45" t="str">
        <f>IF(FA448="","",EX448*FA448)</f>
        <v/>
      </c>
      <c r="FC448" s="46" t="str">
        <f>IF(FB448="","",FB448/(ET448*100))</f>
        <v/>
      </c>
      <c r="FD448" s="37"/>
      <c r="FE448" s="60"/>
      <c r="FF448" s="52" t="str">
        <f t="shared" si="2078"/>
        <v/>
      </c>
      <c r="FG448" s="45"/>
      <c r="FH448" s="45" t="str">
        <f>IF(FG448="","",FG448-FG447)</f>
        <v/>
      </c>
      <c r="FI448" s="45"/>
      <c r="FJ448" s="45" t="str">
        <f>IF(FI448="","",FI448-FI447)</f>
        <v/>
      </c>
      <c r="FK448" s="45"/>
      <c r="FL448" s="45" t="str">
        <f>IF(FK448="","",FK447+FM447-FK448)</f>
        <v/>
      </c>
      <c r="FM448" s="45"/>
      <c r="FN448" s="43"/>
      <c r="FO448" s="43" t="str">
        <f>IF(FG448="","",FO447)</f>
        <v/>
      </c>
      <c r="FP448" s="45" t="str">
        <f>IF(FO448="","",FL448*FO448)</f>
        <v/>
      </c>
      <c r="FQ448" s="46" t="str">
        <f>IF(FP448="","",FP448/(FH448*100))</f>
        <v/>
      </c>
      <c r="FR448" s="37"/>
      <c r="FS448" s="29"/>
      <c r="FT448" s="52" t="str">
        <f t="shared" si="2201"/>
        <v/>
      </c>
      <c r="FU448" s="45"/>
      <c r="FV448" s="45" t="str">
        <f>IF(FU448="","",FU448-FU447)</f>
        <v/>
      </c>
      <c r="FW448" s="45"/>
      <c r="FX448" s="45" t="str">
        <f>IF(FW448="","",FW448-FW447)</f>
        <v/>
      </c>
      <c r="FY448" s="45"/>
      <c r="FZ448" s="45" t="str">
        <f>IF(FY448="","",FY447+GA447-FY448)</f>
        <v/>
      </c>
      <c r="GA448" s="45"/>
      <c r="GB448" s="43"/>
      <c r="GC448" s="43" t="str">
        <f>IF(FU448="","",GC447)</f>
        <v/>
      </c>
      <c r="GD448" s="45" t="str">
        <f>IF(GC448="","",FZ448*GC448)</f>
        <v/>
      </c>
      <c r="GE448" s="46" t="str">
        <f>IF(GD448="","",GD448/(FV448*100))</f>
        <v/>
      </c>
      <c r="GF448" s="37"/>
      <c r="GG448" s="29"/>
      <c r="GH448" s="52" t="str">
        <f t="shared" si="2202"/>
        <v/>
      </c>
      <c r="GI448" s="45"/>
      <c r="GJ448" s="45" t="str">
        <f>IF(GI448="","",GI448-GI447)</f>
        <v/>
      </c>
      <c r="GK448" s="45"/>
      <c r="GL448" s="45" t="str">
        <f>IF(GK448="","",GK448-GK447)</f>
        <v/>
      </c>
      <c r="GM448" s="45"/>
      <c r="GN448" s="45" t="str">
        <f>IF(GM448="","",GM447+GO447-GM448)</f>
        <v/>
      </c>
      <c r="GO448" s="45"/>
      <c r="GP448" s="43"/>
      <c r="GQ448" s="43" t="str">
        <f>IF(GI448="","",GQ447)</f>
        <v/>
      </c>
      <c r="GR448" s="45" t="str">
        <f>IF(GQ448="","",GN448*GQ448)</f>
        <v/>
      </c>
      <c r="GS448" s="46" t="str">
        <f>IF(GR448="","",GR448/(GJ448*100))</f>
        <v/>
      </c>
      <c r="GT448" s="37"/>
      <c r="GU448" s="61"/>
      <c r="GV448" s="52"/>
      <c r="GW448" s="62"/>
      <c r="GX448" s="43">
        <v>21647</v>
      </c>
      <c r="GY448" s="45">
        <f t="shared" si="2151"/>
        <v>272</v>
      </c>
      <c r="GZ448" s="43"/>
      <c r="HA448" s="45" t="str">
        <f t="shared" si="2152"/>
        <v/>
      </c>
      <c r="HB448" s="43">
        <v>8</v>
      </c>
      <c r="HC448" s="45">
        <f t="shared" si="2153"/>
        <v>0</v>
      </c>
      <c r="HD448" s="43">
        <v>0</v>
      </c>
      <c r="HE448" s="63" t="str">
        <f>IF(GX448="","",HE444)</f>
        <v>サンリオ時計すみっこ時計</v>
      </c>
      <c r="HF448" s="67">
        <f t="shared" si="2194"/>
        <v>1100</v>
      </c>
      <c r="HG448" s="43">
        <f t="shared" si="2154"/>
        <v>0</v>
      </c>
      <c r="HH448" s="46">
        <f t="shared" si="2155"/>
        <v>0</v>
      </c>
      <c r="HI448" s="37"/>
      <c r="HJ448" s="29"/>
      <c r="HK448" s="52"/>
      <c r="HL448" s="43">
        <v>244</v>
      </c>
      <c r="HM448" s="45">
        <f t="shared" si="2156"/>
        <v>14</v>
      </c>
      <c r="HN448" s="43">
        <v>21</v>
      </c>
      <c r="HO448" s="45">
        <f t="shared" si="2157"/>
        <v>0</v>
      </c>
      <c r="HP448" s="43">
        <v>7</v>
      </c>
      <c r="HQ448" s="45">
        <f t="shared" si="2158"/>
        <v>1</v>
      </c>
      <c r="HR448" s="43">
        <v>0</v>
      </c>
      <c r="HS448" s="63" t="str">
        <f t="shared" si="2195"/>
        <v>サンリオ豹柄キーケース</v>
      </c>
      <c r="HT448" s="67">
        <f t="shared" si="2191"/>
        <v>996</v>
      </c>
      <c r="HU448" s="43">
        <f t="shared" si="2160"/>
        <v>996</v>
      </c>
      <c r="HV448" s="46">
        <f t="shared" si="2161"/>
        <v>0.71142857142857141</v>
      </c>
      <c r="HW448" s="37" t="s">
        <v>671</v>
      </c>
      <c r="HX448" s="360"/>
      <c r="HY448" s="52"/>
      <c r="HZ448" s="43">
        <v>4768</v>
      </c>
      <c r="IA448" s="45">
        <f t="shared" si="2162"/>
        <v>33</v>
      </c>
      <c r="IB448" s="43">
        <v>135</v>
      </c>
      <c r="IC448" s="45">
        <f t="shared" si="2163"/>
        <v>0</v>
      </c>
      <c r="ID448" s="43">
        <v>38</v>
      </c>
      <c r="IE448" s="45">
        <f t="shared" si="2164"/>
        <v>-7</v>
      </c>
      <c r="IF448" s="43">
        <v>0</v>
      </c>
      <c r="IG448" s="63" t="str">
        <f t="shared" si="2192"/>
        <v>ミニ香水</v>
      </c>
      <c r="IH448" s="67">
        <f t="shared" si="2193"/>
        <v>1100</v>
      </c>
      <c r="II448" s="43">
        <f t="shared" si="2166"/>
        <v>-7700</v>
      </c>
      <c r="IJ448" s="46">
        <f t="shared" si="2167"/>
        <v>-2.3333333333333335</v>
      </c>
      <c r="IK448" s="37"/>
      <c r="IL448" s="29"/>
      <c r="IM448" s="52"/>
      <c r="IN448" s="43">
        <v>5690</v>
      </c>
      <c r="IO448" s="45">
        <f t="shared" si="2168"/>
        <v>67</v>
      </c>
      <c r="IP448" s="43">
        <v>134</v>
      </c>
      <c r="IQ448" s="45">
        <f t="shared" si="2169"/>
        <v>2</v>
      </c>
      <c r="IR448" s="43">
        <v>12</v>
      </c>
      <c r="IS448" s="45">
        <f t="shared" si="2170"/>
        <v>2</v>
      </c>
      <c r="IT448" s="43">
        <v>0</v>
      </c>
      <c r="IU448" s="63" t="str">
        <f t="shared" si="2189"/>
        <v>ジャグラーイヤホン</v>
      </c>
      <c r="IV448" s="67">
        <f t="shared" si="2190"/>
        <v>1100</v>
      </c>
      <c r="IW448" s="43">
        <f t="shared" si="2171"/>
        <v>2200</v>
      </c>
      <c r="IX448" s="46">
        <f t="shared" si="2172"/>
        <v>0.32835820895522388</v>
      </c>
      <c r="IY448" s="37"/>
      <c r="IZ448" s="61"/>
      <c r="JA448" s="52"/>
      <c r="JB448" s="43">
        <v>4345</v>
      </c>
      <c r="JC448" s="45">
        <f t="shared" si="2173"/>
        <v>32</v>
      </c>
      <c r="JD448" s="43">
        <v>116</v>
      </c>
      <c r="JE448" s="45">
        <f t="shared" si="2174"/>
        <v>0</v>
      </c>
      <c r="JF448" s="43">
        <v>11</v>
      </c>
      <c r="JG448" s="45">
        <f t="shared" si="2175"/>
        <v>0</v>
      </c>
      <c r="JH448" s="43">
        <v>0</v>
      </c>
      <c r="JI448" s="63" t="str">
        <f t="shared" si="2176"/>
        <v>ジャグラーサウンドボタン金銀</v>
      </c>
      <c r="JJ448" s="67">
        <f t="shared" si="2177"/>
        <v>1100</v>
      </c>
      <c r="JK448" s="43">
        <f t="shared" si="2178"/>
        <v>0</v>
      </c>
      <c r="JL448" s="46">
        <f t="shared" si="2179"/>
        <v>0</v>
      </c>
      <c r="JM448" s="37"/>
      <c r="JN448" s="29"/>
      <c r="JO448" s="52"/>
      <c r="JP448" s="43">
        <v>5229</v>
      </c>
      <c r="JQ448" s="45">
        <f t="shared" si="2180"/>
        <v>49</v>
      </c>
      <c r="JR448" s="43">
        <v>109</v>
      </c>
      <c r="JS448" s="45">
        <f t="shared" si="2181"/>
        <v>1</v>
      </c>
      <c r="JT448" s="43">
        <v>11</v>
      </c>
      <c r="JU448" s="45">
        <f t="shared" si="2182"/>
        <v>1</v>
      </c>
      <c r="JV448" s="43">
        <v>0</v>
      </c>
      <c r="JW448" s="63" t="str">
        <f t="shared" si="2183"/>
        <v>モンチッチマスコット2</v>
      </c>
      <c r="JX448" s="67">
        <f t="shared" si="2184"/>
        <v>539</v>
      </c>
      <c r="JY448" s="43">
        <f t="shared" si="2185"/>
        <v>539</v>
      </c>
      <c r="JZ448" s="46">
        <f t="shared" si="2186"/>
        <v>0.11</v>
      </c>
      <c r="KA448" s="37"/>
      <c r="KB448" s="51"/>
      <c r="KC448" s="52"/>
      <c r="KD448" s="43">
        <v>10522</v>
      </c>
      <c r="KE448" s="45">
        <f>IF(KD448="","",KD448-KD444)</f>
        <v>21</v>
      </c>
      <c r="KF448" s="43">
        <v>296</v>
      </c>
      <c r="KG448" s="45">
        <f>IF(KF448="","",KF448-KF444)</f>
        <v>0</v>
      </c>
      <c r="KH448" s="43">
        <v>11</v>
      </c>
      <c r="KI448" s="45">
        <f>IF(KH448="","",KH444+KJ444-KH448)</f>
        <v>0</v>
      </c>
      <c r="KJ448" s="43">
        <v>0</v>
      </c>
      <c r="KK448" s="63" t="str">
        <f>IF(KD448="","",KK444)</f>
        <v>キティシリコンがま口</v>
      </c>
      <c r="KL448" s="67">
        <f>IF(KE448="","",KL444)</f>
        <v>660</v>
      </c>
      <c r="KM448" s="43">
        <f>IF(KH448="","",KI448*KL448)</f>
        <v>0</v>
      </c>
      <c r="KN448" s="46">
        <f>IF(KI448="","",KM448/(KE448*100))</f>
        <v>0</v>
      </c>
      <c r="KO448" s="37"/>
      <c r="KP448" s="29"/>
      <c r="KQ448" s="52"/>
      <c r="KR448" s="43">
        <v>2234</v>
      </c>
      <c r="KS448" s="45">
        <f>IF(KR448="","",KR448-KR444)</f>
        <v>71</v>
      </c>
      <c r="KT448" s="43">
        <v>30</v>
      </c>
      <c r="KU448" s="45">
        <f>IF(KT448="","",KT448-KT444)</f>
        <v>6</v>
      </c>
      <c r="KV448" s="43">
        <v>17</v>
      </c>
      <c r="KW448" s="45">
        <f>IF(KV448="","",KV444+KX444-KV448)</f>
        <v>5</v>
      </c>
      <c r="KX448" s="43">
        <v>10</v>
      </c>
      <c r="KY448" s="63" t="str">
        <f>IF(KR448="","",KY444)</f>
        <v>ラブブマスコット</v>
      </c>
      <c r="KZ448" s="67">
        <f>IF(KS448="","",KZ444)</f>
        <v>500</v>
      </c>
      <c r="LA448" s="43">
        <f>IF(KV448="","",KW448*KZ448)</f>
        <v>2500</v>
      </c>
      <c r="LB448" s="46">
        <f>IF(KW448="","",LA448/(KS448*100))</f>
        <v>0.352112676056338</v>
      </c>
      <c r="LC448" s="37" t="s">
        <v>676</v>
      </c>
      <c r="LD448" s="29"/>
      <c r="LE448" s="93"/>
      <c r="LF448" s="45"/>
      <c r="LG448" s="45"/>
      <c r="LH448" s="45">
        <v>530</v>
      </c>
      <c r="LI448" s="45">
        <f t="shared" si="2129"/>
        <v>0</v>
      </c>
      <c r="LJ448" s="43">
        <v>2</v>
      </c>
      <c r="LK448" s="45">
        <f t="shared" si="2130"/>
        <v>0</v>
      </c>
      <c r="LL448" s="45"/>
      <c r="LM448" s="73" t="str">
        <f>IF(LF447="","",LM445)</f>
        <v>アンパンティッシュカバー、アンパンぬいぐるみ</v>
      </c>
      <c r="LN448" s="67">
        <f>IF(LG447="","",LN445)</f>
        <v>1000</v>
      </c>
      <c r="LO448" s="45">
        <f t="shared" si="2131"/>
        <v>0</v>
      </c>
      <c r="LP448" s="46"/>
      <c r="LQ448" s="37" t="s">
        <v>677</v>
      </c>
      <c r="LR448" s="29"/>
      <c r="LS448" s="52" t="str">
        <f t="shared" si="2203"/>
        <v/>
      </c>
      <c r="LT448" s="45"/>
      <c r="LU448" s="45" t="str">
        <f>IF(LT448="","",LT448-LT447)</f>
        <v/>
      </c>
      <c r="LV448" s="45"/>
      <c r="LW448" s="45" t="str">
        <f>IF(LV448="","",LV448-LV447)</f>
        <v/>
      </c>
      <c r="LX448" s="45"/>
      <c r="LY448" s="45" t="str">
        <f>IF(LX448="","",LX447+LZ447-LX448)</f>
        <v/>
      </c>
      <c r="LZ448" s="45"/>
      <c r="MA448" s="43"/>
      <c r="MB448" s="43" t="str">
        <f>IF(LT448="","",MB447)</f>
        <v/>
      </c>
      <c r="MC448" s="45" t="str">
        <f>IF(MB448="","",LY448*MB448)</f>
        <v/>
      </c>
      <c r="MD448" s="46" t="str">
        <f>IF(MC448="","",MC448/(LU448*100))</f>
        <v/>
      </c>
      <c r="ME448" s="37"/>
      <c r="MF448" s="29"/>
      <c r="MG448" s="52" t="str">
        <f t="shared" si="2204"/>
        <v/>
      </c>
      <c r="MH448" s="45"/>
      <c r="MI448" s="45" t="str">
        <f>IF(MH448="","",MH448-MH447)</f>
        <v/>
      </c>
      <c r="MJ448" s="45"/>
      <c r="MK448" s="45" t="str">
        <f>IF(MJ448="","",MJ448-MJ447)</f>
        <v/>
      </c>
      <c r="ML448" s="45"/>
      <c r="MM448" s="45" t="str">
        <f>IF(ML448="","",ML447+MN447-ML448)</f>
        <v/>
      </c>
      <c r="MN448" s="45"/>
      <c r="MO448" s="43"/>
      <c r="MP448" s="43" t="str">
        <f>IF(MH448="","",MP447)</f>
        <v/>
      </c>
      <c r="MQ448" s="45" t="str">
        <f>IF(MP448="","",MM448*MP448)</f>
        <v/>
      </c>
      <c r="MR448" s="46" t="str">
        <f>IF(MQ448="","",MQ448/(MI448*100))</f>
        <v/>
      </c>
      <c r="MS448" s="37"/>
      <c r="MT448" s="29"/>
      <c r="MU448" s="52" t="str">
        <f t="shared" si="2205"/>
        <v/>
      </c>
      <c r="MV448" s="45"/>
      <c r="MW448" s="45" t="str">
        <f>IF(MV448="","",MV448-MV447)</f>
        <v/>
      </c>
      <c r="MX448" s="45"/>
      <c r="MY448" s="45" t="str">
        <f>IF(MX448="","",MX448-MX447)</f>
        <v/>
      </c>
      <c r="MZ448" s="45"/>
      <c r="NA448" s="45" t="str">
        <f>IF(MZ448="","",MZ447+NB447-MZ448)</f>
        <v/>
      </c>
      <c r="NB448" s="45"/>
      <c r="NC448" s="43"/>
      <c r="ND448" s="43" t="str">
        <f>IF(MV448="","",ND447)</f>
        <v/>
      </c>
      <c r="NE448" s="45" t="str">
        <f>IF(ND448="","",NA448*ND448)</f>
        <v/>
      </c>
      <c r="NF448" s="46" t="str">
        <f>IF(NE448="","",NE448/(MW448*100))</f>
        <v/>
      </c>
      <c r="NG448" s="37"/>
      <c r="NH448" s="29"/>
      <c r="NI448" s="52" t="str">
        <f t="shared" si="2116"/>
        <v/>
      </c>
      <c r="NJ448" s="45"/>
      <c r="NK448" s="45" t="str">
        <f>IF(NJ448="","",NJ448-NJ447)</f>
        <v/>
      </c>
      <c r="NL448" s="45"/>
      <c r="NM448" s="45" t="str">
        <f>IF(NL448="","",NL448-NL447)</f>
        <v/>
      </c>
      <c r="NN448" s="45"/>
      <c r="NO448" s="45" t="str">
        <f>IF(NN448="","",NN447+NP447-NN448)</f>
        <v/>
      </c>
      <c r="NP448" s="45"/>
      <c r="NQ448" s="43"/>
      <c r="NR448" s="43" t="str">
        <f>IF(NJ448="","",NR447)</f>
        <v/>
      </c>
      <c r="NS448" s="45" t="str">
        <f>IF(NR448="","",NO448*NR448)</f>
        <v/>
      </c>
      <c r="NT448" s="46" t="str">
        <f>IF(NS448="","",NS448/(NK448*100))</f>
        <v/>
      </c>
      <c r="NU448" s="37"/>
    </row>
    <row r="449" spans="1:385" ht="15" customHeight="1" thickBot="1" x14ac:dyDescent="0.3">
      <c r="A449" s="38"/>
      <c r="B449" s="39"/>
      <c r="C449" s="40"/>
      <c r="D449" s="40"/>
      <c r="E449" s="41"/>
      <c r="F449" s="41"/>
      <c r="G449" s="40"/>
      <c r="H449" s="42"/>
      <c r="I449" s="45"/>
      <c r="J449" s="45"/>
      <c r="K449" s="45"/>
      <c r="L449" s="45"/>
      <c r="M449" s="45"/>
      <c r="N449" s="45"/>
      <c r="O449" s="45"/>
      <c r="P449" s="43"/>
      <c r="Q449" s="43"/>
      <c r="R449" s="45"/>
      <c r="S449" s="46"/>
      <c r="T449" s="37"/>
      <c r="U449" s="29"/>
      <c r="V449" s="52" t="str">
        <f t="shared" si="2196"/>
        <v/>
      </c>
      <c r="W449" s="45"/>
      <c r="X449" s="45"/>
      <c r="Y449" s="45"/>
      <c r="Z449" s="45"/>
      <c r="AA449" s="45"/>
      <c r="AB449" s="45"/>
      <c r="AC449" s="45"/>
      <c r="AD449" s="43"/>
      <c r="AE449" s="43"/>
      <c r="AF449" s="45"/>
      <c r="AG449" s="46"/>
      <c r="AH449" s="37"/>
      <c r="AI449" s="29"/>
      <c r="AJ449" s="52" t="str">
        <f t="shared" si="2197"/>
        <v/>
      </c>
      <c r="AK449" s="45"/>
      <c r="AL449" s="45"/>
      <c r="AM449" s="45"/>
      <c r="AN449" s="45"/>
      <c r="AO449" s="45"/>
      <c r="AP449" s="45"/>
      <c r="AQ449" s="45"/>
      <c r="AR449" s="43"/>
      <c r="AS449" s="43"/>
      <c r="AT449" s="45"/>
      <c r="AU449" s="46"/>
      <c r="AV449" s="37"/>
      <c r="AW449" s="29"/>
      <c r="AX449" s="52" t="str">
        <f t="shared" si="2198"/>
        <v/>
      </c>
      <c r="AY449" s="45"/>
      <c r="AZ449" s="45"/>
      <c r="BA449" s="45"/>
      <c r="BB449" s="45"/>
      <c r="BC449" s="45"/>
      <c r="BD449" s="45"/>
      <c r="BE449" s="45"/>
      <c r="BF449" s="43"/>
      <c r="BG449" s="43"/>
      <c r="BH449" s="45"/>
      <c r="BI449" s="46"/>
      <c r="BJ449" s="37"/>
      <c r="BK449" s="29"/>
      <c r="BL449" s="95"/>
      <c r="BM449" s="27">
        <v>2432</v>
      </c>
      <c r="BN449" s="45">
        <f t="shared" si="2132"/>
        <v>36</v>
      </c>
      <c r="BO449" s="27">
        <v>26</v>
      </c>
      <c r="BP449" s="45">
        <f t="shared" si="2133"/>
        <v>2</v>
      </c>
      <c r="BQ449" s="27">
        <v>41</v>
      </c>
      <c r="BR449" s="45">
        <f t="shared" si="2134"/>
        <v>-1</v>
      </c>
      <c r="BS449" s="27">
        <v>0</v>
      </c>
      <c r="BT449" s="63" t="str">
        <f t="shared" si="2135"/>
        <v>ラブブキーホルダー</v>
      </c>
      <c r="BU449" s="67">
        <f t="shared" si="2136"/>
        <v>200</v>
      </c>
      <c r="BV449" s="45">
        <f t="shared" si="2137"/>
        <v>-200</v>
      </c>
      <c r="BW449" s="46">
        <f t="shared" si="2138"/>
        <v>-5.5555555555555552E-2</v>
      </c>
      <c r="BX449" s="37"/>
      <c r="BY449" s="57"/>
      <c r="BZ449" s="95"/>
      <c r="CA449" s="27">
        <v>8576</v>
      </c>
      <c r="CB449" s="45">
        <f t="shared" si="2139"/>
        <v>50</v>
      </c>
      <c r="CC449" s="27">
        <v>438</v>
      </c>
      <c r="CD449" s="45">
        <f t="shared" si="2140"/>
        <v>0</v>
      </c>
      <c r="CE449" s="27">
        <v>26</v>
      </c>
      <c r="CF449" s="45">
        <f t="shared" si="2141"/>
        <v>-1</v>
      </c>
      <c r="CG449" s="27">
        <v>0</v>
      </c>
      <c r="CH449" s="63" t="str">
        <f t="shared" si="2142"/>
        <v>ラブブマスコット</v>
      </c>
      <c r="CI449" s="67">
        <f t="shared" si="2143"/>
        <v>250</v>
      </c>
      <c r="CJ449" s="45">
        <f t="shared" si="2144"/>
        <v>-250</v>
      </c>
      <c r="CK449" s="46">
        <f t="shared" si="2145"/>
        <v>-0.05</v>
      </c>
      <c r="CL449" s="37"/>
      <c r="CM449" s="29"/>
      <c r="CN449" s="95"/>
      <c r="CO449" s="27">
        <v>3153</v>
      </c>
      <c r="CP449" s="45">
        <f t="shared" si="2146"/>
        <v>36</v>
      </c>
      <c r="CQ449" s="27">
        <v>110</v>
      </c>
      <c r="CR449" s="45">
        <f t="shared" si="2147"/>
        <v>3</v>
      </c>
      <c r="CS449" s="27">
        <v>28</v>
      </c>
      <c r="CT449" s="45">
        <f t="shared" si="2148"/>
        <v>2</v>
      </c>
      <c r="CU449" s="27">
        <v>0</v>
      </c>
      <c r="CV449" s="63" t="str">
        <f t="shared" ref="CV449:CV474" si="2206">IF(CO449="","",CV445)</f>
        <v>ラブブキーホルダー</v>
      </c>
      <c r="CW449" s="67">
        <f t="shared" ref="CW449:CW474" si="2207">IF(CP449="","",CW445)</f>
        <v>200</v>
      </c>
      <c r="CX449" s="45">
        <f t="shared" si="2149"/>
        <v>400</v>
      </c>
      <c r="CY449" s="46">
        <f t="shared" si="2150"/>
        <v>0.1111111111111111</v>
      </c>
      <c r="CZ449" s="37"/>
      <c r="DA449" s="29"/>
      <c r="DB449" s="52" t="str">
        <f t="shared" si="2050"/>
        <v/>
      </c>
      <c r="DC449" s="45"/>
      <c r="DD449" s="45"/>
      <c r="DE449" s="45"/>
      <c r="DF449" s="45"/>
      <c r="DG449" s="45"/>
      <c r="DH449" s="45"/>
      <c r="DI449" s="45"/>
      <c r="DJ449" s="43"/>
      <c r="DK449" s="43"/>
      <c r="DL449" s="45"/>
      <c r="DM449" s="46"/>
      <c r="DN449" s="37"/>
      <c r="DO449" s="29"/>
      <c r="DP449" s="52" t="str">
        <f t="shared" si="2199"/>
        <v/>
      </c>
      <c r="DQ449" s="45"/>
      <c r="DR449" s="45"/>
      <c r="DS449" s="45"/>
      <c r="DT449" s="45"/>
      <c r="DU449" s="45"/>
      <c r="DV449" s="45"/>
      <c r="DW449" s="45"/>
      <c r="DX449" s="43"/>
      <c r="DY449" s="43"/>
      <c r="DZ449" s="45"/>
      <c r="EA449" s="46"/>
      <c r="EB449" s="37"/>
      <c r="ED449" s="52" t="str">
        <f t="shared" si="2064"/>
        <v/>
      </c>
      <c r="EE449" s="45"/>
      <c r="EF449" s="45"/>
      <c r="EG449" s="45"/>
      <c r="EH449" s="45"/>
      <c r="EI449" s="45"/>
      <c r="EJ449" s="45"/>
      <c r="EK449" s="45"/>
      <c r="EL449" s="43"/>
      <c r="EM449" s="43"/>
      <c r="EN449" s="45"/>
      <c r="EO449" s="46"/>
      <c r="EP449" s="37"/>
      <c r="ER449" s="52" t="str">
        <f t="shared" si="2200"/>
        <v/>
      </c>
      <c r="ES449" s="45"/>
      <c r="ET449" s="45"/>
      <c r="EU449" s="45"/>
      <c r="EV449" s="45"/>
      <c r="EW449" s="45"/>
      <c r="EX449" s="45"/>
      <c r="EY449" s="45"/>
      <c r="EZ449" s="43"/>
      <c r="FA449" s="43"/>
      <c r="FB449" s="45"/>
      <c r="FC449" s="46"/>
      <c r="FD449" s="37"/>
      <c r="FF449" s="52" t="str">
        <f t="shared" si="2078"/>
        <v/>
      </c>
      <c r="FG449" s="45"/>
      <c r="FH449" s="45"/>
      <c r="FI449" s="45"/>
      <c r="FJ449" s="45"/>
      <c r="FK449" s="45"/>
      <c r="FL449" s="45"/>
      <c r="FM449" s="45"/>
      <c r="FN449" s="43"/>
      <c r="FO449" s="43"/>
      <c r="FP449" s="45"/>
      <c r="FQ449" s="46"/>
      <c r="FR449" s="37"/>
      <c r="FS449" s="29"/>
      <c r="FT449" s="52" t="str">
        <f t="shared" si="2201"/>
        <v/>
      </c>
      <c r="FU449" s="45"/>
      <c r="FV449" s="45"/>
      <c r="FW449" s="45"/>
      <c r="FX449" s="45"/>
      <c r="FY449" s="45"/>
      <c r="FZ449" s="45"/>
      <c r="GA449" s="45"/>
      <c r="GB449" s="43"/>
      <c r="GC449" s="43"/>
      <c r="GD449" s="45"/>
      <c r="GE449" s="46"/>
      <c r="GF449" s="37"/>
      <c r="GH449" s="52" t="str">
        <f t="shared" si="2202"/>
        <v/>
      </c>
      <c r="GI449" s="45"/>
      <c r="GJ449" s="45"/>
      <c r="GK449" s="45"/>
      <c r="GL449" s="45"/>
      <c r="GM449" s="45"/>
      <c r="GN449" s="45"/>
      <c r="GO449" s="45"/>
      <c r="GP449" s="43"/>
      <c r="GQ449" s="43"/>
      <c r="GR449" s="45"/>
      <c r="GS449" s="46"/>
      <c r="GT449" s="37"/>
      <c r="GU449" s="61"/>
      <c r="GV449" s="95"/>
      <c r="GW449" s="200"/>
      <c r="GX449" s="27"/>
      <c r="GY449" s="45" t="str">
        <f t="shared" si="2151"/>
        <v/>
      </c>
      <c r="GZ449" s="27"/>
      <c r="HA449" s="45" t="str">
        <f t="shared" si="2152"/>
        <v/>
      </c>
      <c r="HB449" s="27">
        <v>16</v>
      </c>
      <c r="HC449" s="45">
        <f t="shared" si="2153"/>
        <v>0</v>
      </c>
      <c r="HD449" s="27">
        <v>0</v>
      </c>
      <c r="HE449" s="63" t="str">
        <f>IF(GX449="","",HE445)</f>
        <v/>
      </c>
      <c r="HF449" s="67" t="str">
        <f t="shared" si="2194"/>
        <v/>
      </c>
      <c r="HG449" s="45" t="e">
        <f t="shared" si="2154"/>
        <v>#VALUE!</v>
      </c>
      <c r="HH449" s="46" t="e">
        <f t="shared" si="2155"/>
        <v>#VALUE!</v>
      </c>
      <c r="HI449" s="37"/>
      <c r="HK449" s="95"/>
      <c r="HL449" s="27">
        <v>845</v>
      </c>
      <c r="HM449" s="45">
        <f t="shared" si="2156"/>
        <v>75</v>
      </c>
      <c r="HN449" s="27">
        <v>17</v>
      </c>
      <c r="HO449" s="45">
        <f t="shared" si="2157"/>
        <v>2</v>
      </c>
      <c r="HP449" s="27">
        <v>45</v>
      </c>
      <c r="HQ449" s="45">
        <f t="shared" si="2158"/>
        <v>3</v>
      </c>
      <c r="HR449" s="27">
        <v>0</v>
      </c>
      <c r="HS449" s="63" t="str">
        <f t="shared" si="2195"/>
        <v>ゲームアーク</v>
      </c>
      <c r="HT449" s="67">
        <f t="shared" si="2191"/>
        <v>0</v>
      </c>
      <c r="HU449" s="45">
        <f t="shared" si="2160"/>
        <v>0</v>
      </c>
      <c r="HV449" s="46">
        <f t="shared" si="2161"/>
        <v>0</v>
      </c>
      <c r="HW449" s="37"/>
      <c r="HX449" s="360"/>
      <c r="HY449" s="95"/>
      <c r="HZ449" s="27">
        <v>6239</v>
      </c>
      <c r="IA449" s="45">
        <f t="shared" si="2162"/>
        <v>63</v>
      </c>
      <c r="IB449" s="27">
        <v>136</v>
      </c>
      <c r="IC449" s="45">
        <f t="shared" si="2163"/>
        <v>1</v>
      </c>
      <c r="ID449" s="27">
        <v>24</v>
      </c>
      <c r="IE449" s="45">
        <f t="shared" si="2164"/>
        <v>1</v>
      </c>
      <c r="IF449" s="27">
        <v>0</v>
      </c>
      <c r="IG449" s="63" t="str">
        <f t="shared" si="2192"/>
        <v>ラブブマスコット</v>
      </c>
      <c r="IH449" s="67">
        <f t="shared" si="2193"/>
        <v>250</v>
      </c>
      <c r="II449" s="45">
        <f t="shared" si="2166"/>
        <v>250</v>
      </c>
      <c r="IJ449" s="46">
        <f t="shared" si="2167"/>
        <v>3.968253968253968E-2</v>
      </c>
      <c r="IK449" s="37"/>
      <c r="IL449" s="29"/>
      <c r="IM449" s="95"/>
      <c r="IN449" s="27">
        <v>4257</v>
      </c>
      <c r="IO449" s="45">
        <f t="shared" si="2168"/>
        <v>98</v>
      </c>
      <c r="IP449" s="27">
        <v>250</v>
      </c>
      <c r="IQ449" s="45">
        <f t="shared" si="2169"/>
        <v>3</v>
      </c>
      <c r="IR449" s="27">
        <v>51</v>
      </c>
      <c r="IS449" s="45">
        <f t="shared" si="2170"/>
        <v>4</v>
      </c>
      <c r="IT449" s="27">
        <v>0</v>
      </c>
      <c r="IU449" s="63" t="str">
        <f t="shared" si="2189"/>
        <v>アングリーキーホルダー</v>
      </c>
      <c r="IV449" s="67">
        <f t="shared" si="2190"/>
        <v>200</v>
      </c>
      <c r="IW449" s="45">
        <f t="shared" si="2171"/>
        <v>800</v>
      </c>
      <c r="IX449" s="46">
        <f t="shared" si="2172"/>
        <v>8.1632653061224483E-2</v>
      </c>
      <c r="IY449" s="37" t="s">
        <v>13</v>
      </c>
      <c r="IZ449" s="61"/>
      <c r="JA449" s="95"/>
      <c r="JB449" s="27">
        <v>7378</v>
      </c>
      <c r="JC449" s="45">
        <f t="shared" si="2173"/>
        <v>41</v>
      </c>
      <c r="JD449" s="27">
        <v>437</v>
      </c>
      <c r="JE449" s="45">
        <f t="shared" si="2174"/>
        <v>4</v>
      </c>
      <c r="JF449" s="27">
        <v>62</v>
      </c>
      <c r="JG449" s="45">
        <f t="shared" si="2175"/>
        <v>6</v>
      </c>
      <c r="JH449" s="27">
        <v>0</v>
      </c>
      <c r="JI449" s="63" t="str">
        <f t="shared" si="2176"/>
        <v>AIモンスターラバー</v>
      </c>
      <c r="JJ449" s="67">
        <f t="shared" si="2177"/>
        <v>260</v>
      </c>
      <c r="JK449" s="45">
        <f t="shared" si="2178"/>
        <v>1560</v>
      </c>
      <c r="JL449" s="46">
        <f t="shared" si="2179"/>
        <v>0.38048780487804879</v>
      </c>
      <c r="JM449" s="37"/>
      <c r="JN449" s="29"/>
      <c r="JO449" s="95"/>
      <c r="JP449" s="27">
        <v>5972</v>
      </c>
      <c r="JQ449" s="69">
        <f t="shared" si="2180"/>
        <v>7</v>
      </c>
      <c r="JR449" s="27">
        <v>290</v>
      </c>
      <c r="JS449" s="45">
        <f t="shared" si="2181"/>
        <v>0</v>
      </c>
      <c r="JT449" s="27">
        <v>16</v>
      </c>
      <c r="JU449" s="45">
        <f t="shared" si="2182"/>
        <v>1</v>
      </c>
      <c r="JV449" s="27">
        <v>0</v>
      </c>
      <c r="JW449" s="63" t="str">
        <f t="shared" si="2183"/>
        <v>サンリオスカーフ付ポーチ</v>
      </c>
      <c r="JX449" s="67">
        <f t="shared" si="2184"/>
        <v>0</v>
      </c>
      <c r="JY449" s="45">
        <f t="shared" si="2185"/>
        <v>0</v>
      </c>
      <c r="JZ449" s="46">
        <f t="shared" si="2186"/>
        <v>0</v>
      </c>
      <c r="KA449" s="37"/>
      <c r="KB449" s="51"/>
      <c r="KC449" s="94"/>
      <c r="KD449" s="27">
        <v>12351</v>
      </c>
      <c r="KE449" s="45">
        <f>IF(KD449="","",KD449-KD445)</f>
        <v>32</v>
      </c>
      <c r="KF449" s="27">
        <v>629</v>
      </c>
      <c r="KG449" s="45">
        <f>IF(KF449="","",KF449-KF445)</f>
        <v>0</v>
      </c>
      <c r="KH449" s="27">
        <v>12</v>
      </c>
      <c r="KI449" s="45">
        <f>IF(KH449="","",KH445+KJ445-KH449)</f>
        <v>0</v>
      </c>
      <c r="KJ449" s="27">
        <v>0</v>
      </c>
      <c r="KK449" s="63" t="str">
        <f>IF(KD449="","",KK445)</f>
        <v>サンリオ豹柄キーケース</v>
      </c>
      <c r="KL449" s="67">
        <f>IF(KE449="","",KL445)</f>
        <v>924</v>
      </c>
      <c r="KM449" s="45">
        <f>IF(KH449="","",KI449*KL449)</f>
        <v>0</v>
      </c>
      <c r="KN449" s="46">
        <f>IF(KI449="","",KM449/(KE449*100))</f>
        <v>0</v>
      </c>
      <c r="KO449" s="37"/>
      <c r="KP449" s="29"/>
      <c r="KQ449" s="95"/>
      <c r="KR449" s="27">
        <v>1707</v>
      </c>
      <c r="KS449" s="45">
        <f>IF(KR449="","",KR449-KR445)</f>
        <v>29</v>
      </c>
      <c r="KT449" s="27">
        <v>99</v>
      </c>
      <c r="KU449" s="45">
        <f>IF(KT449="","",KT449-KT445)</f>
        <v>1</v>
      </c>
      <c r="KV449" s="27">
        <v>8</v>
      </c>
      <c r="KW449" s="45">
        <f>IF(KV449="","",KV445+KX445-KV449)</f>
        <v>1</v>
      </c>
      <c r="KX449" s="27">
        <v>0</v>
      </c>
      <c r="KY449" s="63" t="str">
        <f>IF(KR449="","",KY445)</f>
        <v>モンチッチマスコット2</v>
      </c>
      <c r="KZ449" s="67">
        <f>IF(KS449="","",KZ445)</f>
        <v>539</v>
      </c>
      <c r="LA449" s="45">
        <f>IF(KV449="","",KW449*KZ449)</f>
        <v>539</v>
      </c>
      <c r="LB449" s="46">
        <f>IF(KW449="","",LA449/(KS449*100))</f>
        <v>0.18586206896551724</v>
      </c>
      <c r="LC449" s="37"/>
      <c r="LD449" s="29"/>
      <c r="LE449" s="75"/>
      <c r="LF449" s="76"/>
      <c r="LG449" s="76"/>
      <c r="LH449" s="76">
        <v>1166</v>
      </c>
      <c r="LI449" s="76">
        <f t="shared" si="2129"/>
        <v>0</v>
      </c>
      <c r="LJ449" s="77">
        <v>2</v>
      </c>
      <c r="LK449" s="76">
        <f t="shared" si="2130"/>
        <v>0</v>
      </c>
      <c r="LL449" s="76"/>
      <c r="LM449" s="78" t="str">
        <f>IF(LF447="","",LM446)</f>
        <v>バイキンティッシュカバー、アンパンぬいぐるみ</v>
      </c>
      <c r="LN449" s="79">
        <f>IF(LG447="","",LN446)</f>
        <v>1000</v>
      </c>
      <c r="LO449" s="76">
        <f t="shared" si="2131"/>
        <v>0</v>
      </c>
      <c r="LP449" s="80"/>
      <c r="LQ449" s="37" t="s">
        <v>677</v>
      </c>
      <c r="LR449" s="29"/>
      <c r="LS449" s="52" t="str">
        <f t="shared" si="2203"/>
        <v/>
      </c>
      <c r="LT449" s="45"/>
      <c r="LU449" s="45"/>
      <c r="LV449" s="45"/>
      <c r="LW449" s="45"/>
      <c r="LX449" s="45"/>
      <c r="LY449" s="45"/>
      <c r="LZ449" s="45"/>
      <c r="MA449" s="43"/>
      <c r="MB449" s="43"/>
      <c r="MC449" s="45"/>
      <c r="MD449" s="46"/>
      <c r="ME449" s="37"/>
      <c r="MF449" s="29"/>
      <c r="MG449" s="52" t="str">
        <f t="shared" si="2204"/>
        <v/>
      </c>
      <c r="MH449" s="45"/>
      <c r="MI449" s="45"/>
      <c r="MJ449" s="45"/>
      <c r="MK449" s="45"/>
      <c r="ML449" s="45"/>
      <c r="MM449" s="45"/>
      <c r="MN449" s="45"/>
      <c r="MO449" s="43"/>
      <c r="MP449" s="43"/>
      <c r="MQ449" s="45"/>
      <c r="MR449" s="46"/>
      <c r="MS449" s="37"/>
      <c r="MT449" s="29"/>
      <c r="MU449" s="52" t="str">
        <f t="shared" si="2205"/>
        <v/>
      </c>
      <c r="MV449" s="45"/>
      <c r="MW449" s="45"/>
      <c r="MX449" s="45"/>
      <c r="MY449" s="45"/>
      <c r="MZ449" s="45"/>
      <c r="NA449" s="45"/>
      <c r="NB449" s="45"/>
      <c r="NC449" s="43"/>
      <c r="ND449" s="43"/>
      <c r="NE449" s="45"/>
      <c r="NF449" s="46"/>
      <c r="NG449" s="37"/>
      <c r="NH449" s="29"/>
      <c r="NI449" s="52" t="str">
        <f t="shared" si="2116"/>
        <v/>
      </c>
      <c r="NJ449" s="45"/>
      <c r="NK449" s="45"/>
      <c r="NL449" s="45"/>
      <c r="NM449" s="45"/>
      <c r="NN449" s="45"/>
      <c r="NO449" s="45"/>
      <c r="NP449" s="45"/>
      <c r="NQ449" s="43"/>
      <c r="NR449" s="43"/>
      <c r="NS449" s="45"/>
      <c r="NT449" s="46"/>
      <c r="NU449" s="37"/>
    </row>
    <row r="450" spans="1:385" ht="15" customHeight="1" thickTop="1" thickBot="1" x14ac:dyDescent="0.3">
      <c r="A450" s="38"/>
      <c r="B450" s="39"/>
      <c r="C450" s="40"/>
      <c r="D450" s="40"/>
      <c r="E450" s="41"/>
      <c r="F450" s="41"/>
      <c r="G450" s="40"/>
      <c r="H450" s="42"/>
      <c r="I450" s="45"/>
      <c r="J450" s="45" t="str">
        <f>IF(I450="","",I450-I451)</f>
        <v/>
      </c>
      <c r="K450" s="45"/>
      <c r="L450" s="45" t="str">
        <f>IF(K450="","",K450-K451)</f>
        <v/>
      </c>
      <c r="M450" s="45"/>
      <c r="N450" s="45" t="str">
        <f>IF(M450="","",M451+O451-M450)</f>
        <v/>
      </c>
      <c r="O450" s="45"/>
      <c r="P450" s="43"/>
      <c r="Q450" s="43" t="str">
        <f>IF(I450="","",Q451)</f>
        <v/>
      </c>
      <c r="R450" s="45" t="str">
        <f t="shared" ref="R450:R487" si="2208">IF(Q450="","",N450*Q450)</f>
        <v/>
      </c>
      <c r="S450" s="46" t="str">
        <f t="shared" ref="S450:S487" si="2209">IF(R450="","",R450/(J450*100))</f>
        <v/>
      </c>
      <c r="T450" s="37"/>
      <c r="U450" s="29"/>
      <c r="V450" s="52" t="str">
        <f t="shared" si="2196"/>
        <v/>
      </c>
      <c r="W450" s="67"/>
      <c r="X450" s="45" t="str">
        <f>IF(W450="","",W450-W451)</f>
        <v/>
      </c>
      <c r="Y450" s="45"/>
      <c r="Z450" s="45" t="str">
        <f>IF(Y450="","",Y450-Y451)</f>
        <v/>
      </c>
      <c r="AA450" s="45"/>
      <c r="AB450" s="45" t="str">
        <f>IF(AA450="","",AA451+AC451-AA450)</f>
        <v/>
      </c>
      <c r="AC450" s="45"/>
      <c r="AD450" s="43"/>
      <c r="AE450" s="43" t="str">
        <f>IF(W450="","",AE451)</f>
        <v/>
      </c>
      <c r="AF450" s="45" t="str">
        <f t="shared" ref="AF450:AF482" si="2210">IF(AE450="","",AB450*AE450)</f>
        <v/>
      </c>
      <c r="AG450" s="46" t="str">
        <f t="shared" ref="AG450:AG482" si="2211">IF(AF450="","",AF450/(X450*100))</f>
        <v/>
      </c>
      <c r="AH450" s="37"/>
      <c r="AI450" s="29"/>
      <c r="AJ450" s="52" t="str">
        <f t="shared" si="2197"/>
        <v/>
      </c>
      <c r="AK450" s="45"/>
      <c r="AL450" s="45" t="str">
        <f>IF(AK450="","",AK450-AK451)</f>
        <v/>
      </c>
      <c r="AM450" s="45"/>
      <c r="AN450" s="45" t="str">
        <f>IF(AM450="","",AM450-AM451)</f>
        <v/>
      </c>
      <c r="AO450" s="45"/>
      <c r="AP450" s="45" t="str">
        <f>IF(AO450="","",AO451+AQ451-AO450)</f>
        <v/>
      </c>
      <c r="AQ450" s="45"/>
      <c r="AR450" s="43"/>
      <c r="AS450" s="43" t="str">
        <f>IF(AK450="","",AS451)</f>
        <v/>
      </c>
      <c r="AT450" s="45" t="str">
        <f t="shared" ref="AT450:AT487" si="2212">IF(AS450="","",AP450*AS450)</f>
        <v/>
      </c>
      <c r="AU450" s="46" t="str">
        <f t="shared" ref="AU450:AU487" si="2213">IF(AT450="","",AT450/(AL450*100))</f>
        <v/>
      </c>
      <c r="AV450" s="37"/>
      <c r="AW450" s="29"/>
      <c r="AX450" s="52" t="str">
        <f t="shared" si="2198"/>
        <v/>
      </c>
      <c r="AY450" s="45"/>
      <c r="AZ450" s="45" t="str">
        <f>IF(AY450="","",AY450-AY451)</f>
        <v/>
      </c>
      <c r="BA450" s="45"/>
      <c r="BB450" s="45" t="str">
        <f>IF(BA450="","",BA450-BA451)</f>
        <v/>
      </c>
      <c r="BC450" s="45"/>
      <c r="BD450" s="45" t="str">
        <f>IF(BC450="","",BC451+BE451-BC450)</f>
        <v/>
      </c>
      <c r="BE450" s="45"/>
      <c r="BF450" s="43"/>
      <c r="BG450" s="43" t="str">
        <f>IF(AY450="","",BG451)</f>
        <v/>
      </c>
      <c r="BH450" s="45" t="str">
        <f t="shared" ref="BH450:BH487" si="2214">IF(BG450="","",BD450*BG450)</f>
        <v/>
      </c>
      <c r="BI450" s="46" t="str">
        <f t="shared" ref="BI450:BI487" si="2215">IF(BH450="","",BH450/(AZ450*100))</f>
        <v/>
      </c>
      <c r="BJ450" s="37"/>
      <c r="BK450" s="29"/>
      <c r="BL450" s="75"/>
      <c r="BM450" s="76">
        <v>1361</v>
      </c>
      <c r="BN450" s="76">
        <f t="shared" si="2132"/>
        <v>63</v>
      </c>
      <c r="BO450" s="76">
        <v>8</v>
      </c>
      <c r="BP450" s="76">
        <f t="shared" si="2133"/>
        <v>1</v>
      </c>
      <c r="BQ450" s="76">
        <v>23</v>
      </c>
      <c r="BR450" s="76">
        <f t="shared" si="2134"/>
        <v>1</v>
      </c>
      <c r="BS450" s="76">
        <v>0</v>
      </c>
      <c r="BT450" s="78" t="str">
        <f t="shared" si="2135"/>
        <v>ラブブキーホルダー大きめ</v>
      </c>
      <c r="BU450" s="79">
        <f t="shared" si="2136"/>
        <v>400</v>
      </c>
      <c r="BV450" s="76">
        <f t="shared" si="2137"/>
        <v>400</v>
      </c>
      <c r="BW450" s="80">
        <f t="shared" si="2138"/>
        <v>6.3492063492063489E-2</v>
      </c>
      <c r="BX450" s="37"/>
      <c r="BY450" s="57"/>
      <c r="BZ450" s="75"/>
      <c r="CA450" s="76">
        <v>6672</v>
      </c>
      <c r="CB450" s="76">
        <f t="shared" si="2139"/>
        <v>39</v>
      </c>
      <c r="CC450" s="76">
        <v>350</v>
      </c>
      <c r="CD450" s="76">
        <f t="shared" si="2140"/>
        <v>3</v>
      </c>
      <c r="CE450" s="76">
        <v>48</v>
      </c>
      <c r="CF450" s="76">
        <f t="shared" si="2141"/>
        <v>4</v>
      </c>
      <c r="CG450" s="76">
        <v>0</v>
      </c>
      <c r="CH450" s="78" t="str">
        <f t="shared" si="2142"/>
        <v>ＡＩラバー</v>
      </c>
      <c r="CI450" s="79">
        <f t="shared" si="2143"/>
        <v>198</v>
      </c>
      <c r="CJ450" s="76">
        <f t="shared" si="2144"/>
        <v>792</v>
      </c>
      <c r="CK450" s="80">
        <f t="shared" si="2145"/>
        <v>0.20307692307692307</v>
      </c>
      <c r="CL450" s="37" t="s">
        <v>13</v>
      </c>
      <c r="CM450" s="29"/>
      <c r="CN450" s="75"/>
      <c r="CO450" s="76">
        <v>2221</v>
      </c>
      <c r="CP450" s="76">
        <f t="shared" si="2146"/>
        <v>40</v>
      </c>
      <c r="CQ450" s="76">
        <v>66</v>
      </c>
      <c r="CR450" s="76">
        <f t="shared" si="2147"/>
        <v>2</v>
      </c>
      <c r="CS450" s="76">
        <v>47</v>
      </c>
      <c r="CT450" s="76">
        <f t="shared" si="2148"/>
        <v>3</v>
      </c>
      <c r="CU450" s="76">
        <v>0</v>
      </c>
      <c r="CV450" s="78" t="str">
        <f t="shared" si="2206"/>
        <v>アングリーキーホルダー</v>
      </c>
      <c r="CW450" s="79">
        <f t="shared" si="2207"/>
        <v>198</v>
      </c>
      <c r="CX450" s="76">
        <f t="shared" si="2149"/>
        <v>594</v>
      </c>
      <c r="CY450" s="80">
        <f t="shared" si="2150"/>
        <v>0.14849999999999999</v>
      </c>
      <c r="CZ450" s="37"/>
      <c r="DA450" s="29"/>
      <c r="DB450" s="52" t="str">
        <f t="shared" si="2050"/>
        <v/>
      </c>
      <c r="DC450" s="45"/>
      <c r="DD450" s="45" t="str">
        <f>IF(DC450="","",DC450-DC451)</f>
        <v/>
      </c>
      <c r="DE450" s="45"/>
      <c r="DF450" s="45" t="str">
        <f>IF(DE450="","",DE450-DE451)</f>
        <v/>
      </c>
      <c r="DG450" s="45"/>
      <c r="DH450" s="45" t="str">
        <f>IF(DG450="","",DG451+DI451-DG450)</f>
        <v/>
      </c>
      <c r="DI450" s="45"/>
      <c r="DJ450" s="43"/>
      <c r="DK450" s="43" t="str">
        <f>IF(DC450="","",DK451)</f>
        <v/>
      </c>
      <c r="DL450" s="45" t="str">
        <f t="shared" ref="DL450:DL482" si="2216">IF(DK450="","",DH450*DK450)</f>
        <v/>
      </c>
      <c r="DM450" s="46" t="str">
        <f t="shared" ref="DM450:DM482" si="2217">IF(DL450="","",DL450/(DD450*100))</f>
        <v/>
      </c>
      <c r="DN450" s="37"/>
      <c r="DO450" s="29"/>
      <c r="DP450" s="52" t="str">
        <f t="shared" si="2199"/>
        <v/>
      </c>
      <c r="DQ450" s="45"/>
      <c r="DR450" s="45" t="str">
        <f>IF(DQ450="","",DQ450-DQ451)</f>
        <v/>
      </c>
      <c r="DS450" s="45"/>
      <c r="DT450" s="45" t="str">
        <f>IF(DS450="","",DS450-DS451)</f>
        <v/>
      </c>
      <c r="DU450" s="45"/>
      <c r="DV450" s="45" t="str">
        <f>IF(DU450="","",DU451+DW451-DU450)</f>
        <v/>
      </c>
      <c r="DW450" s="45"/>
      <c r="DX450" s="43"/>
      <c r="DY450" s="43" t="str">
        <f>IF(DQ450="","",DY451)</f>
        <v/>
      </c>
      <c r="DZ450" s="45" t="str">
        <f t="shared" ref="DZ450:DZ487" si="2218">IF(DY450="","",DV450*DY450)</f>
        <v/>
      </c>
      <c r="EA450" s="46" t="str">
        <f t="shared" ref="EA450:EA487" si="2219">IF(DZ450="","",DZ450/(DR450*100))</f>
        <v/>
      </c>
      <c r="EB450" s="37"/>
      <c r="ED450" s="52" t="str">
        <f t="shared" si="2064"/>
        <v/>
      </c>
      <c r="EE450" s="45"/>
      <c r="EF450" s="45" t="str">
        <f>IF(EE450="","",EE450-EE451)</f>
        <v/>
      </c>
      <c r="EG450" s="45"/>
      <c r="EH450" s="45" t="str">
        <f>IF(EG450="","",EG450-EG451)</f>
        <v/>
      </c>
      <c r="EI450" s="45"/>
      <c r="EJ450" s="45" t="str">
        <f>IF(EI450="","",EI451+EK451-EI450)</f>
        <v/>
      </c>
      <c r="EK450" s="45"/>
      <c r="EL450" s="43"/>
      <c r="EM450" s="43" t="str">
        <f>IF(EE450="","",EM451)</f>
        <v/>
      </c>
      <c r="EN450" s="45" t="str">
        <f t="shared" ref="EN450:EN482" si="2220">IF(EM450="","",EJ450*EM450)</f>
        <v/>
      </c>
      <c r="EO450" s="46" t="str">
        <f t="shared" ref="EO450:EO482" si="2221">IF(EN450="","",EN450/(EF450*100))</f>
        <v/>
      </c>
      <c r="EP450" s="37"/>
      <c r="ER450" s="52" t="str">
        <f t="shared" si="2200"/>
        <v/>
      </c>
      <c r="ES450" s="45"/>
      <c r="ET450" s="45" t="str">
        <f>IF(ES450="","",ES450-ES451)</f>
        <v/>
      </c>
      <c r="EU450" s="45"/>
      <c r="EV450" s="45" t="str">
        <f>IF(EU450="","",EU450-EU451)</f>
        <v/>
      </c>
      <c r="EW450" s="45"/>
      <c r="EX450" s="45" t="str">
        <f>IF(EW450="","",EW451+EY451-EW450)</f>
        <v/>
      </c>
      <c r="EY450" s="45"/>
      <c r="EZ450" s="43"/>
      <c r="FA450" s="43" t="str">
        <f>IF(ES450="","",FA451)</f>
        <v/>
      </c>
      <c r="FB450" s="45" t="str">
        <f t="shared" ref="FB450:FB482" si="2222">IF(FA450="","",EX450*FA450)</f>
        <v/>
      </c>
      <c r="FC450" s="46" t="str">
        <f t="shared" ref="FC450:FC482" si="2223">IF(FB450="","",FB450/(ET450*100))</f>
        <v/>
      </c>
      <c r="FD450" s="37"/>
      <c r="FF450" s="52" t="str">
        <f t="shared" si="2078"/>
        <v/>
      </c>
      <c r="FG450" s="45"/>
      <c r="FH450" s="45" t="str">
        <f>IF(FG450="","",FG450-FG451)</f>
        <v/>
      </c>
      <c r="FI450" s="45"/>
      <c r="FJ450" s="45" t="str">
        <f>IF(FI450="","",FI450-FI451)</f>
        <v/>
      </c>
      <c r="FK450" s="45"/>
      <c r="FL450" s="45" t="str">
        <f>IF(FK450="","",FK451+FM451-FK450)</f>
        <v/>
      </c>
      <c r="FM450" s="45"/>
      <c r="FN450" s="43"/>
      <c r="FO450" s="43" t="str">
        <f>IF(FG450="","",FO451)</f>
        <v/>
      </c>
      <c r="FP450" s="45" t="str">
        <f t="shared" ref="FP450:FP482" si="2224">IF(FO450="","",FL450*FO450)</f>
        <v/>
      </c>
      <c r="FQ450" s="46" t="str">
        <f t="shared" ref="FQ450:FQ482" si="2225">IF(FP450="","",FP450/(FH450*100))</f>
        <v/>
      </c>
      <c r="FR450" s="37"/>
      <c r="FS450" s="29"/>
      <c r="FT450" s="52" t="str">
        <f t="shared" si="2201"/>
        <v/>
      </c>
      <c r="FU450" s="45"/>
      <c r="FV450" s="45" t="str">
        <f>IF(FU450="","",FU450-FU451)</f>
        <v/>
      </c>
      <c r="FW450" s="45"/>
      <c r="FX450" s="45" t="str">
        <f>IF(FW450="","",FW450-FW451)</f>
        <v/>
      </c>
      <c r="FY450" s="45"/>
      <c r="FZ450" s="45" t="str">
        <f>IF(FY450="","",FY451+GA451-FY450)</f>
        <v/>
      </c>
      <c r="GA450" s="45"/>
      <c r="GB450" s="43"/>
      <c r="GC450" s="43" t="str">
        <f>IF(FU450="","",GC451)</f>
        <v/>
      </c>
      <c r="GD450" s="45" t="str">
        <f t="shared" ref="GD450:GD482" si="2226">IF(GC450="","",FZ450*GC450)</f>
        <v/>
      </c>
      <c r="GE450" s="46" t="str">
        <f t="shared" ref="GE450:GE482" si="2227">IF(GD450="","",GD450/(FV450*100))</f>
        <v/>
      </c>
      <c r="GF450" s="37"/>
      <c r="GH450" s="52" t="str">
        <f t="shared" si="2202"/>
        <v/>
      </c>
      <c r="GI450" s="45"/>
      <c r="GJ450" s="45" t="str">
        <f>IF(GI450="","",GI450-GI451)</f>
        <v/>
      </c>
      <c r="GK450" s="45"/>
      <c r="GL450" s="45" t="str">
        <f>IF(GK450="","",GK450-GK451)</f>
        <v/>
      </c>
      <c r="GM450" s="45"/>
      <c r="GN450" s="45" t="str">
        <f>IF(GM450="","",GM451+GO451-GM450)</f>
        <v/>
      </c>
      <c r="GO450" s="45"/>
      <c r="GP450" s="43"/>
      <c r="GQ450" s="43" t="str">
        <f>IF(GI450="","",GQ451)</f>
        <v/>
      </c>
      <c r="GR450" s="45" t="str">
        <f t="shared" ref="GR450:GR482" si="2228">IF(GQ450="","",GN450*GQ450)</f>
        <v/>
      </c>
      <c r="GS450" s="46" t="str">
        <f t="shared" ref="GS450:GS482" si="2229">IF(GR450="","",GR450/(GJ450*100))</f>
        <v/>
      </c>
      <c r="GT450" s="37"/>
      <c r="GU450" s="61"/>
      <c r="GV450" s="75"/>
      <c r="GW450" s="84"/>
      <c r="GX450" s="76"/>
      <c r="GY450" s="76" t="str">
        <f t="shared" si="2151"/>
        <v/>
      </c>
      <c r="GZ450" s="76"/>
      <c r="HA450" s="76" t="str">
        <f t="shared" si="2152"/>
        <v/>
      </c>
      <c r="HB450" s="76">
        <v>5</v>
      </c>
      <c r="HC450" s="76">
        <f t="shared" si="2153"/>
        <v>1</v>
      </c>
      <c r="HD450" s="76">
        <v>1</v>
      </c>
      <c r="HE450" s="78" t="str">
        <f>IF(GX450="","",HE446)</f>
        <v/>
      </c>
      <c r="HF450" s="79" t="str">
        <f t="shared" si="2194"/>
        <v/>
      </c>
      <c r="HG450" s="76" t="e">
        <f t="shared" si="2154"/>
        <v>#VALUE!</v>
      </c>
      <c r="HH450" s="80" t="e">
        <f t="shared" si="2155"/>
        <v>#VALUE!</v>
      </c>
      <c r="HI450" s="37"/>
      <c r="HK450" s="75"/>
      <c r="HL450" s="76">
        <v>552</v>
      </c>
      <c r="HM450" s="76">
        <f t="shared" si="2156"/>
        <v>31</v>
      </c>
      <c r="HN450" s="76">
        <v>12</v>
      </c>
      <c r="HO450" s="76">
        <f t="shared" si="2157"/>
        <v>2</v>
      </c>
      <c r="HP450" s="76">
        <v>6</v>
      </c>
      <c r="HQ450" s="76">
        <f t="shared" si="2158"/>
        <v>1</v>
      </c>
      <c r="HR450" s="76">
        <v>0</v>
      </c>
      <c r="HS450" s="78" t="str">
        <f t="shared" si="2195"/>
        <v>スンスンクリップ</v>
      </c>
      <c r="HT450" s="79">
        <f t="shared" si="2191"/>
        <v>0</v>
      </c>
      <c r="HU450" s="76">
        <f t="shared" si="2160"/>
        <v>0</v>
      </c>
      <c r="HV450" s="80">
        <f t="shared" si="2161"/>
        <v>0</v>
      </c>
      <c r="HW450" s="37"/>
      <c r="HX450" s="360"/>
      <c r="HY450" s="75"/>
      <c r="HZ450" s="76">
        <v>7301</v>
      </c>
      <c r="IA450" s="180">
        <f t="shared" si="2162"/>
        <v>6</v>
      </c>
      <c r="IB450" s="76">
        <v>298</v>
      </c>
      <c r="IC450" s="76">
        <f t="shared" si="2163"/>
        <v>0</v>
      </c>
      <c r="ID450" s="76">
        <v>11</v>
      </c>
      <c r="IE450" s="76">
        <f t="shared" si="2164"/>
        <v>0</v>
      </c>
      <c r="IF450" s="76">
        <v>0</v>
      </c>
      <c r="IG450" s="78" t="str">
        <f t="shared" si="2192"/>
        <v>スヌーピーマスコット</v>
      </c>
      <c r="IH450" s="79">
        <f t="shared" si="2193"/>
        <v>0</v>
      </c>
      <c r="II450" s="76">
        <f t="shared" si="2166"/>
        <v>0</v>
      </c>
      <c r="IJ450" s="80">
        <f t="shared" si="2167"/>
        <v>0</v>
      </c>
      <c r="IK450" s="37"/>
      <c r="IL450" s="29"/>
      <c r="IM450" s="75"/>
      <c r="IN450" s="76">
        <v>6136</v>
      </c>
      <c r="IO450" s="76">
        <f t="shared" si="2168"/>
        <v>94</v>
      </c>
      <c r="IP450" s="76">
        <v>257</v>
      </c>
      <c r="IQ450" s="76">
        <f t="shared" si="2169"/>
        <v>2</v>
      </c>
      <c r="IR450" s="76">
        <v>12</v>
      </c>
      <c r="IS450" s="76">
        <f t="shared" si="2170"/>
        <v>2</v>
      </c>
      <c r="IT450" s="76">
        <v>0</v>
      </c>
      <c r="IU450" s="78" t="str">
        <f t="shared" si="2189"/>
        <v>ポケモンシリコンポーチ</v>
      </c>
      <c r="IV450" s="79">
        <f t="shared" si="2190"/>
        <v>600</v>
      </c>
      <c r="IW450" s="76">
        <f t="shared" si="2171"/>
        <v>1200</v>
      </c>
      <c r="IX450" s="80">
        <f t="shared" si="2172"/>
        <v>0.1276595744680851</v>
      </c>
      <c r="IY450" s="37"/>
      <c r="IZ450" s="61"/>
      <c r="JA450" s="75"/>
      <c r="JB450" s="76">
        <v>4521</v>
      </c>
      <c r="JC450" s="76">
        <f t="shared" si="2173"/>
        <v>0</v>
      </c>
      <c r="JD450" s="76">
        <v>216</v>
      </c>
      <c r="JE450" s="76">
        <f t="shared" si="2174"/>
        <v>1</v>
      </c>
      <c r="JF450" s="76">
        <v>6</v>
      </c>
      <c r="JG450" s="76">
        <f t="shared" si="2175"/>
        <v>2</v>
      </c>
      <c r="JH450" s="76">
        <v>0</v>
      </c>
      <c r="JI450" s="78" t="s">
        <v>667</v>
      </c>
      <c r="JJ450" s="79">
        <v>660</v>
      </c>
      <c r="JK450" s="76">
        <f t="shared" si="2178"/>
        <v>1320</v>
      </c>
      <c r="JL450" s="80" t="e">
        <f t="shared" si="2179"/>
        <v>#DIV/0!</v>
      </c>
      <c r="JM450" s="37" t="s">
        <v>662</v>
      </c>
      <c r="JN450" s="29"/>
      <c r="JO450" s="75"/>
      <c r="JP450" s="76">
        <v>5019</v>
      </c>
      <c r="JQ450" s="76">
        <f t="shared" si="2180"/>
        <v>18</v>
      </c>
      <c r="JR450" s="76">
        <v>201</v>
      </c>
      <c r="JS450" s="76">
        <f t="shared" si="2181"/>
        <v>1</v>
      </c>
      <c r="JT450" s="76">
        <v>7</v>
      </c>
      <c r="JU450" s="76">
        <f t="shared" si="2182"/>
        <v>1</v>
      </c>
      <c r="JV450" s="76">
        <v>0</v>
      </c>
      <c r="JW450" s="78" t="str">
        <f t="shared" si="2183"/>
        <v>キティフェイスポーチ</v>
      </c>
      <c r="JX450" s="79">
        <f t="shared" si="2184"/>
        <v>0</v>
      </c>
      <c r="JY450" s="76">
        <f t="shared" si="2185"/>
        <v>0</v>
      </c>
      <c r="JZ450" s="80">
        <f t="shared" si="2186"/>
        <v>0</v>
      </c>
      <c r="KA450" s="37" t="s">
        <v>13</v>
      </c>
      <c r="KB450" s="51"/>
      <c r="KC450" s="75"/>
      <c r="KD450" s="76">
        <v>14118</v>
      </c>
      <c r="KE450" s="76">
        <f>IF(KD450="","",KD450-KD446)</f>
        <v>59</v>
      </c>
      <c r="KF450" s="76">
        <v>708</v>
      </c>
      <c r="KG450" s="76">
        <f>IF(KF450="","",KF450-KF446)</f>
        <v>6</v>
      </c>
      <c r="KH450" s="76">
        <v>73</v>
      </c>
      <c r="KI450" s="76">
        <f>IF(KH450="","",KH446+KJ446-KH450)</f>
        <v>7</v>
      </c>
      <c r="KJ450" s="76">
        <v>0</v>
      </c>
      <c r="KK450" s="78" t="str">
        <f>IF(KD450="","",KK446)</f>
        <v>ＡＩモンスターラバー</v>
      </c>
      <c r="KL450" s="79">
        <f>IF(KE450="","",KL446)</f>
        <v>198</v>
      </c>
      <c r="KM450" s="76">
        <f>IF(KH450="","",KI450*KL450)</f>
        <v>1386</v>
      </c>
      <c r="KN450" s="80">
        <f>IF(KI450="","",KM450/(KE450*100))</f>
        <v>0.23491525423728812</v>
      </c>
      <c r="KO450" s="37"/>
      <c r="KP450" s="29"/>
      <c r="KQ450" s="75"/>
      <c r="KR450" s="76">
        <v>2010</v>
      </c>
      <c r="KS450" s="76">
        <f>IF(KR450="","",KR450-KR446)</f>
        <v>58</v>
      </c>
      <c r="KT450" s="76">
        <v>25</v>
      </c>
      <c r="KU450" s="76">
        <f>IF(KT450="","",KT450-KT446)</f>
        <v>0</v>
      </c>
      <c r="KV450" s="76">
        <v>11</v>
      </c>
      <c r="KW450" s="76">
        <f>IF(KV450="","",KV446+KX446-KV450)</f>
        <v>0</v>
      </c>
      <c r="KX450" s="76">
        <v>0</v>
      </c>
      <c r="KY450" s="78" t="str">
        <f>IF(KR450="","",KY446)</f>
        <v>AIモンスターマスコット</v>
      </c>
      <c r="KZ450" s="79">
        <f>IF(KS450="","",KZ446)</f>
        <v>286</v>
      </c>
      <c r="LA450" s="76">
        <f>IF(KV450="","",KW450*KZ450)</f>
        <v>0</v>
      </c>
      <c r="LB450" s="80">
        <f>IF(KW450="","",LA450/(KS450*100))</f>
        <v>0</v>
      </c>
      <c r="LC450" s="37"/>
      <c r="LD450" s="29"/>
      <c r="LE450" s="52">
        <f>IF(A440="","",A440)</f>
        <v>45992</v>
      </c>
      <c r="LF450" s="43">
        <v>68951</v>
      </c>
      <c r="LG450" s="86">
        <f>IF(LF450="","",LF450-LF447)</f>
        <v>80</v>
      </c>
      <c r="LH450" s="43">
        <v>445</v>
      </c>
      <c r="LI450" s="43">
        <f t="shared" si="2129"/>
        <v>0</v>
      </c>
      <c r="LJ450" s="43">
        <v>2</v>
      </c>
      <c r="LK450" s="87">
        <f t="shared" si="2130"/>
        <v>0</v>
      </c>
      <c r="LL450" s="43">
        <v>0</v>
      </c>
      <c r="LM450" s="65" t="str">
        <f>IF(LF450="","",LM447)</f>
        <v>スヌーピーぬいぐるみ、コキンちゃん</v>
      </c>
      <c r="LN450" s="48">
        <f>IF(LG450="","",LN447)</f>
        <v>1000</v>
      </c>
      <c r="LO450" s="87">
        <f t="shared" si="2131"/>
        <v>0</v>
      </c>
      <c r="LP450" s="53"/>
      <c r="LQ450" s="37"/>
      <c r="LR450" s="29"/>
      <c r="LS450" s="52" t="str">
        <f t="shared" si="2203"/>
        <v/>
      </c>
      <c r="LT450" s="45"/>
      <c r="LU450" s="45" t="str">
        <f>IF(LT450="","",LT450-LT451)</f>
        <v/>
      </c>
      <c r="LV450" s="45"/>
      <c r="LW450" s="45" t="str">
        <f>IF(LV450="","",LV450-LV451)</f>
        <v/>
      </c>
      <c r="LX450" s="45"/>
      <c r="LY450" s="45" t="str">
        <f>IF(LX450="","",LX451+LZ451-LX450)</f>
        <v/>
      </c>
      <c r="LZ450" s="45"/>
      <c r="MA450" s="43"/>
      <c r="MB450" s="43" t="str">
        <f>IF(LT450="","",MB451)</f>
        <v/>
      </c>
      <c r="MC450" s="45" t="str">
        <f t="shared" ref="MC450:MC482" si="2230">IF(MB450="","",LY450*MB450)</f>
        <v/>
      </c>
      <c r="MD450" s="46" t="str">
        <f t="shared" ref="MD450:MD482" si="2231">IF(MC450="","",MC450/(LU450*100))</f>
        <v/>
      </c>
      <c r="ME450" s="37"/>
      <c r="MF450" s="29"/>
      <c r="MG450" s="52" t="str">
        <f t="shared" si="2204"/>
        <v/>
      </c>
      <c r="MH450" s="45"/>
      <c r="MI450" s="45" t="str">
        <f>IF(MH450="","",MH450-MH451)</f>
        <v/>
      </c>
      <c r="MJ450" s="45"/>
      <c r="MK450" s="45" t="str">
        <f>IF(MJ450="","",MJ450-MJ451)</f>
        <v/>
      </c>
      <c r="ML450" s="45"/>
      <c r="MM450" s="45" t="str">
        <f>IF(ML450="","",ML451+MN451-ML450)</f>
        <v/>
      </c>
      <c r="MN450" s="45"/>
      <c r="MO450" s="43"/>
      <c r="MP450" s="43" t="str">
        <f>IF(MH450="","",MP451)</f>
        <v/>
      </c>
      <c r="MQ450" s="45" t="str">
        <f t="shared" ref="MQ450:MQ482" si="2232">IF(MP450="","",MM450*MP450)</f>
        <v/>
      </c>
      <c r="MR450" s="46" t="str">
        <f t="shared" ref="MR450:MR482" si="2233">IF(MQ450="","",MQ450/(MI450*100))</f>
        <v/>
      </c>
      <c r="MS450" s="37"/>
      <c r="MT450" s="29"/>
      <c r="MU450" s="52" t="str">
        <f t="shared" si="2205"/>
        <v/>
      </c>
      <c r="MV450" s="45"/>
      <c r="MW450" s="45" t="str">
        <f>IF(MV450="","",MV450-MV451)</f>
        <v/>
      </c>
      <c r="MX450" s="45"/>
      <c r="MY450" s="45" t="str">
        <f>IF(MX450="","",MX450-MX451)</f>
        <v/>
      </c>
      <c r="MZ450" s="45"/>
      <c r="NA450" s="45" t="str">
        <f>IF(MZ450="","",MZ451+NB451-MZ450)</f>
        <v/>
      </c>
      <c r="NB450" s="45"/>
      <c r="NC450" s="43"/>
      <c r="ND450" s="43" t="str">
        <f>IF(MV450="","",ND451)</f>
        <v/>
      </c>
      <c r="NE450" s="45" t="str">
        <f t="shared" ref="NE450:NE482" si="2234">IF(ND450="","",NA450*ND450)</f>
        <v/>
      </c>
      <c r="NF450" s="46" t="str">
        <f t="shared" ref="NF450:NF482" si="2235">IF(NE450="","",NE450/(MW450*100))</f>
        <v/>
      </c>
      <c r="NG450" s="37"/>
      <c r="NH450" s="29"/>
      <c r="NI450" s="52" t="str">
        <f t="shared" si="2116"/>
        <v/>
      </c>
      <c r="NJ450" s="45"/>
      <c r="NK450" s="45" t="str">
        <f>IF(NJ450="","",NJ450-NJ451)</f>
        <v/>
      </c>
      <c r="NL450" s="45"/>
      <c r="NM450" s="45" t="str">
        <f>IF(NL450="","",NL450-NL451)</f>
        <v/>
      </c>
      <c r="NN450" s="45"/>
      <c r="NO450" s="45" t="str">
        <f>IF(NN450="","",NN451+NP451-NN450)</f>
        <v/>
      </c>
      <c r="NP450" s="45"/>
      <c r="NQ450" s="43"/>
      <c r="NR450" s="43" t="str">
        <f>IF(NJ450="","",NR451)</f>
        <v/>
      </c>
      <c r="NS450" s="45" t="str">
        <f t="shared" ref="NS450:NS482" si="2236">IF(NR450="","",NO450*NR450)</f>
        <v/>
      </c>
      <c r="NT450" s="46" t="str">
        <f t="shared" ref="NT450:NT482" si="2237">IF(NS450="","",NS450/(NK450*100))</f>
        <v/>
      </c>
      <c r="NU450" s="37"/>
    </row>
    <row r="451" spans="1:385" ht="15" customHeight="1" thickTop="1" x14ac:dyDescent="0.25">
      <c r="A451" s="38"/>
      <c r="B451" s="39"/>
      <c r="C451" s="40"/>
      <c r="D451" s="40"/>
      <c r="E451" s="41"/>
      <c r="F451" s="41"/>
      <c r="G451" s="40"/>
      <c r="H451" s="42"/>
      <c r="I451" s="45"/>
      <c r="J451" s="45" t="str">
        <f>IF(I451="","",I451-I448)</f>
        <v/>
      </c>
      <c r="K451" s="45"/>
      <c r="L451" s="45" t="str">
        <f>IF(K451="","",K451-K448)</f>
        <v/>
      </c>
      <c r="M451" s="45"/>
      <c r="N451" s="45" t="str">
        <f>IF(M451="","",M448+O448-M451)</f>
        <v/>
      </c>
      <c r="O451" s="45"/>
      <c r="P451" s="43"/>
      <c r="Q451" s="43" t="str">
        <f>IF(I451="","",Q448)</f>
        <v/>
      </c>
      <c r="R451" s="45" t="str">
        <f t="shared" si="2208"/>
        <v/>
      </c>
      <c r="S451" s="46" t="str">
        <f t="shared" si="2209"/>
        <v/>
      </c>
      <c r="T451" s="37"/>
      <c r="U451" s="29"/>
      <c r="V451" s="52" t="str">
        <f t="shared" si="2196"/>
        <v/>
      </c>
      <c r="W451" s="67"/>
      <c r="X451" s="45" t="str">
        <f>IF(W451="","",W451-W448)</f>
        <v/>
      </c>
      <c r="Y451" s="45"/>
      <c r="Z451" s="45" t="str">
        <f>IF(Y451="","",Y451-Y448)</f>
        <v/>
      </c>
      <c r="AA451" s="45"/>
      <c r="AB451" s="45" t="str">
        <f>IF(AA451="","",AA448+AC448-AA451)</f>
        <v/>
      </c>
      <c r="AC451" s="45"/>
      <c r="AD451" s="43"/>
      <c r="AE451" s="43" t="str">
        <f>IF(W451="","",AE448)</f>
        <v/>
      </c>
      <c r="AF451" s="45" t="str">
        <f t="shared" si="2210"/>
        <v/>
      </c>
      <c r="AG451" s="46" t="str">
        <f t="shared" si="2211"/>
        <v/>
      </c>
      <c r="AH451" s="37"/>
      <c r="AI451" s="29"/>
      <c r="AJ451" s="52" t="str">
        <f t="shared" si="2197"/>
        <v/>
      </c>
      <c r="AK451" s="45"/>
      <c r="AL451" s="45" t="str">
        <f>IF(AK451="","",AK451-AK448)</f>
        <v/>
      </c>
      <c r="AM451" s="45"/>
      <c r="AN451" s="45" t="str">
        <f>IF(AM451="","",AM451-AM448)</f>
        <v/>
      </c>
      <c r="AO451" s="45"/>
      <c r="AP451" s="45" t="str">
        <f>IF(AO451="","",AO448+AQ448-AO451)</f>
        <v/>
      </c>
      <c r="AQ451" s="45"/>
      <c r="AR451" s="43"/>
      <c r="AS451" s="43" t="str">
        <f>IF(AK451="","",AS448)</f>
        <v/>
      </c>
      <c r="AT451" s="45" t="str">
        <f t="shared" si="2212"/>
        <v/>
      </c>
      <c r="AU451" s="46" t="str">
        <f t="shared" si="2213"/>
        <v/>
      </c>
      <c r="AV451" s="37"/>
      <c r="AW451" s="29"/>
      <c r="AX451" s="52" t="str">
        <f t="shared" si="2198"/>
        <v/>
      </c>
      <c r="AY451" s="45"/>
      <c r="AZ451" s="45" t="str">
        <f>IF(AY451="","",AY451-AY448)</f>
        <v/>
      </c>
      <c r="BA451" s="45"/>
      <c r="BB451" s="45" t="str">
        <f>IF(BA451="","",BA451-BA448)</f>
        <v/>
      </c>
      <c r="BC451" s="45"/>
      <c r="BD451" s="45" t="str">
        <f>IF(BC451="","",BC448+BE448-BC451)</f>
        <v/>
      </c>
      <c r="BE451" s="45"/>
      <c r="BF451" s="43"/>
      <c r="BG451" s="43" t="str">
        <f>IF(AY451="","",BG448)</f>
        <v/>
      </c>
      <c r="BH451" s="45" t="str">
        <f t="shared" si="2214"/>
        <v/>
      </c>
      <c r="BI451" s="46" t="str">
        <f t="shared" si="2215"/>
        <v/>
      </c>
      <c r="BJ451" s="37"/>
      <c r="BK451" s="29"/>
      <c r="BL451" s="52">
        <f>IF($A439="","",$A439)</f>
        <v>45989</v>
      </c>
      <c r="BM451" s="43">
        <v>1308</v>
      </c>
      <c r="BN451" s="43">
        <f t="shared" si="2132"/>
        <v>21</v>
      </c>
      <c r="BO451" s="43">
        <v>17</v>
      </c>
      <c r="BP451" s="87">
        <f t="shared" si="2133"/>
        <v>0</v>
      </c>
      <c r="BQ451" s="43">
        <v>8</v>
      </c>
      <c r="BR451" s="43">
        <f t="shared" si="2134"/>
        <v>0</v>
      </c>
      <c r="BS451" s="43">
        <v>0</v>
      </c>
      <c r="BT451" s="44" t="str">
        <f t="shared" si="2135"/>
        <v>液晶ミニカメラ</v>
      </c>
      <c r="BU451" s="48">
        <f t="shared" si="2136"/>
        <v>1079</v>
      </c>
      <c r="BV451" s="45">
        <f t="shared" si="2137"/>
        <v>0</v>
      </c>
      <c r="BW451" s="89">
        <f t="shared" si="2138"/>
        <v>0</v>
      </c>
      <c r="BX451" s="37"/>
      <c r="BY451" s="57"/>
      <c r="BZ451" s="52">
        <f>IF($A439="","",$A439)</f>
        <v>45989</v>
      </c>
      <c r="CA451" s="43">
        <v>7649</v>
      </c>
      <c r="CB451" s="43">
        <f t="shared" si="2139"/>
        <v>11</v>
      </c>
      <c r="CC451" s="43">
        <v>271</v>
      </c>
      <c r="CD451" s="87">
        <f t="shared" si="2140"/>
        <v>1</v>
      </c>
      <c r="CE451" s="43">
        <v>20</v>
      </c>
      <c r="CF451" s="43">
        <f t="shared" si="2141"/>
        <v>1</v>
      </c>
      <c r="CG451" s="43">
        <v>0</v>
      </c>
      <c r="CH451" s="44" t="str">
        <f t="shared" si="2142"/>
        <v>クーリッシュイヤホン</v>
      </c>
      <c r="CI451" s="48">
        <f t="shared" si="2143"/>
        <v>1100</v>
      </c>
      <c r="CJ451" s="45">
        <f t="shared" si="2144"/>
        <v>1100</v>
      </c>
      <c r="CK451" s="89">
        <f t="shared" si="2145"/>
        <v>1</v>
      </c>
      <c r="CL451" s="37"/>
      <c r="CM451" s="29"/>
      <c r="CN451" s="52">
        <f>IF($A439="","",$A439)</f>
        <v>45989</v>
      </c>
      <c r="CO451" s="43">
        <v>1737</v>
      </c>
      <c r="CP451" s="43">
        <f t="shared" si="2146"/>
        <v>69</v>
      </c>
      <c r="CQ451" s="43">
        <v>68</v>
      </c>
      <c r="CR451" s="87">
        <f t="shared" si="2147"/>
        <v>1</v>
      </c>
      <c r="CS451" s="43">
        <v>12</v>
      </c>
      <c r="CT451" s="43">
        <f t="shared" si="2148"/>
        <v>1</v>
      </c>
      <c r="CU451" s="43">
        <v>1</v>
      </c>
      <c r="CV451" s="44" t="str">
        <f t="shared" si="2206"/>
        <v>サンリオヒョウ柄キーケース</v>
      </c>
      <c r="CW451" s="48">
        <f t="shared" si="2207"/>
        <v>700</v>
      </c>
      <c r="CX451" s="45">
        <f t="shared" si="2149"/>
        <v>700</v>
      </c>
      <c r="CY451" s="89">
        <f t="shared" si="2150"/>
        <v>0.10144927536231885</v>
      </c>
      <c r="CZ451" s="37"/>
      <c r="DA451" s="29"/>
      <c r="DB451" s="52" t="str">
        <f t="shared" si="2050"/>
        <v/>
      </c>
      <c r="DC451" s="45"/>
      <c r="DD451" s="45" t="str">
        <f>IF(DC451="","",DC451-DC448)</f>
        <v/>
      </c>
      <c r="DE451" s="45"/>
      <c r="DF451" s="45" t="str">
        <f>IF(DE451="","",DE451-DE448)</f>
        <v/>
      </c>
      <c r="DG451" s="45"/>
      <c r="DH451" s="45" t="str">
        <f>IF(DG451="","",DG448+DI448-DG451)</f>
        <v/>
      </c>
      <c r="DI451" s="45"/>
      <c r="DJ451" s="43"/>
      <c r="DK451" s="43" t="str">
        <f>IF(DC451="","",DK448)</f>
        <v/>
      </c>
      <c r="DL451" s="45" t="str">
        <f t="shared" si="2216"/>
        <v/>
      </c>
      <c r="DM451" s="46" t="str">
        <f t="shared" si="2217"/>
        <v/>
      </c>
      <c r="DN451" s="37"/>
      <c r="DO451" s="29"/>
      <c r="DP451" s="52" t="str">
        <f t="shared" si="2199"/>
        <v/>
      </c>
      <c r="DQ451" s="45"/>
      <c r="DR451" s="45" t="str">
        <f>IF(DQ451="","",DQ451-DQ448)</f>
        <v/>
      </c>
      <c r="DS451" s="45"/>
      <c r="DT451" s="45" t="str">
        <f>IF(DS451="","",DS451-DS448)</f>
        <v/>
      </c>
      <c r="DU451" s="45"/>
      <c r="DV451" s="45" t="str">
        <f>IF(DU451="","",DU448+DW448-DU451)</f>
        <v/>
      </c>
      <c r="DW451" s="45"/>
      <c r="DX451" s="43"/>
      <c r="DY451" s="43" t="str">
        <f>IF(DQ451="","",DY448)</f>
        <v/>
      </c>
      <c r="DZ451" s="45" t="str">
        <f t="shared" si="2218"/>
        <v/>
      </c>
      <c r="EA451" s="46" t="str">
        <f t="shared" si="2219"/>
        <v/>
      </c>
      <c r="EB451" s="37"/>
      <c r="ED451" s="52" t="str">
        <f t="shared" si="2064"/>
        <v/>
      </c>
      <c r="EE451" s="45"/>
      <c r="EF451" s="45" t="str">
        <f>IF(EE451="","",EE451-EE448)</f>
        <v/>
      </c>
      <c r="EG451" s="45"/>
      <c r="EH451" s="45" t="str">
        <f>IF(EG451="","",EG451-EG448)</f>
        <v/>
      </c>
      <c r="EI451" s="45"/>
      <c r="EJ451" s="45" t="str">
        <f>IF(EI451="","",EI448+EK448-EI451)</f>
        <v/>
      </c>
      <c r="EK451" s="45"/>
      <c r="EL451" s="43"/>
      <c r="EM451" s="43" t="str">
        <f>IF(EE451="","",EM448)</f>
        <v/>
      </c>
      <c r="EN451" s="45" t="str">
        <f t="shared" si="2220"/>
        <v/>
      </c>
      <c r="EO451" s="46" t="str">
        <f t="shared" si="2221"/>
        <v/>
      </c>
      <c r="EP451" s="37"/>
      <c r="ER451" s="52" t="str">
        <f t="shared" si="2200"/>
        <v/>
      </c>
      <c r="ES451" s="45"/>
      <c r="ET451" s="45" t="str">
        <f>IF(ES451="","",ES451-ES448)</f>
        <v/>
      </c>
      <c r="EU451" s="45"/>
      <c r="EV451" s="45" t="str">
        <f>IF(EU451="","",EU451-EU448)</f>
        <v/>
      </c>
      <c r="EW451" s="45"/>
      <c r="EX451" s="45" t="str">
        <f>IF(EW451="","",EW448+EY448-EW451)</f>
        <v/>
      </c>
      <c r="EY451" s="45"/>
      <c r="EZ451" s="43"/>
      <c r="FA451" s="43" t="str">
        <f>IF(ES451="","",FA448)</f>
        <v/>
      </c>
      <c r="FB451" s="45" t="str">
        <f t="shared" si="2222"/>
        <v/>
      </c>
      <c r="FC451" s="46" t="str">
        <f t="shared" si="2223"/>
        <v/>
      </c>
      <c r="FD451" s="37"/>
      <c r="FF451" s="52" t="str">
        <f t="shared" si="2078"/>
        <v/>
      </c>
      <c r="FG451" s="45"/>
      <c r="FH451" s="45" t="str">
        <f>IF(FG451="","",FG451-FG448)</f>
        <v/>
      </c>
      <c r="FI451" s="45"/>
      <c r="FJ451" s="45" t="str">
        <f>IF(FI451="","",FI451-FI448)</f>
        <v/>
      </c>
      <c r="FK451" s="45"/>
      <c r="FL451" s="45" t="str">
        <f>IF(FK451="","",FK448+FM448-FK451)</f>
        <v/>
      </c>
      <c r="FM451" s="45"/>
      <c r="FN451" s="43"/>
      <c r="FO451" s="43" t="str">
        <f>IF(FG451="","",FO448)</f>
        <v/>
      </c>
      <c r="FP451" s="45" t="str">
        <f t="shared" si="2224"/>
        <v/>
      </c>
      <c r="FQ451" s="46" t="str">
        <f t="shared" si="2225"/>
        <v/>
      </c>
      <c r="FR451" s="37"/>
      <c r="FS451" s="29"/>
      <c r="FT451" s="52" t="str">
        <f t="shared" si="2201"/>
        <v/>
      </c>
      <c r="FU451" s="45"/>
      <c r="FV451" s="45" t="str">
        <f>IF(FU451="","",FU451-FU448)</f>
        <v/>
      </c>
      <c r="FW451" s="45"/>
      <c r="FX451" s="45" t="str">
        <f>IF(FW451="","",FW451-FW448)</f>
        <v/>
      </c>
      <c r="FY451" s="45"/>
      <c r="FZ451" s="45" t="str">
        <f>IF(FY451="","",FY448+GA448-FY451)</f>
        <v/>
      </c>
      <c r="GA451" s="45"/>
      <c r="GB451" s="43"/>
      <c r="GC451" s="43" t="str">
        <f>IF(FU451="","",GC448)</f>
        <v/>
      </c>
      <c r="GD451" s="45" t="str">
        <f t="shared" si="2226"/>
        <v/>
      </c>
      <c r="GE451" s="46" t="str">
        <f t="shared" si="2227"/>
        <v/>
      </c>
      <c r="GF451" s="37"/>
      <c r="GH451" s="52" t="str">
        <f t="shared" si="2202"/>
        <v/>
      </c>
      <c r="GI451" s="45"/>
      <c r="GJ451" s="45" t="str">
        <f>IF(GI451="","",GI451-GI448)</f>
        <v/>
      </c>
      <c r="GK451" s="45"/>
      <c r="GL451" s="45" t="str">
        <f>IF(GK451="","",GK451-GK448)</f>
        <v/>
      </c>
      <c r="GM451" s="45"/>
      <c r="GN451" s="45" t="str">
        <f>IF(GM451="","",GM448+GO448-GM451)</f>
        <v/>
      </c>
      <c r="GO451" s="45"/>
      <c r="GP451" s="43"/>
      <c r="GQ451" s="43" t="str">
        <f>IF(GI451="","",GQ448)</f>
        <v/>
      </c>
      <c r="GR451" s="45" t="str">
        <f t="shared" si="2228"/>
        <v/>
      </c>
      <c r="GS451" s="46" t="str">
        <f t="shared" si="2229"/>
        <v/>
      </c>
      <c r="GT451" s="37"/>
      <c r="GU451" s="61"/>
      <c r="GV451" s="52">
        <f>IF($A439="","",$A439)</f>
        <v>45989</v>
      </c>
      <c r="GW451" s="62"/>
      <c r="GX451" s="43">
        <v>29666</v>
      </c>
      <c r="GY451" s="43">
        <f t="shared" si="2151"/>
        <v>31</v>
      </c>
      <c r="GZ451" s="43"/>
      <c r="HA451" s="87" t="str">
        <f t="shared" si="2152"/>
        <v/>
      </c>
      <c r="HB451" s="43">
        <v>3</v>
      </c>
      <c r="HC451" s="43">
        <f t="shared" si="2153"/>
        <v>0</v>
      </c>
      <c r="HD451" s="43">
        <v>0</v>
      </c>
      <c r="HE451" s="44" t="str">
        <f>IF(GX451="","",HE447)</f>
        <v>ルララ</v>
      </c>
      <c r="HF451" s="48">
        <f t="shared" si="2194"/>
        <v>715</v>
      </c>
      <c r="HG451" s="45">
        <f t="shared" si="2154"/>
        <v>0</v>
      </c>
      <c r="HH451" s="89">
        <f t="shared" si="2155"/>
        <v>0</v>
      </c>
      <c r="HI451" s="37"/>
      <c r="HK451" s="52">
        <f>IF($A439="","",$A439)</f>
        <v>45989</v>
      </c>
      <c r="HL451" s="43">
        <v>1229</v>
      </c>
      <c r="HM451" s="43">
        <f t="shared" si="2156"/>
        <v>38</v>
      </c>
      <c r="HN451" s="43">
        <v>23</v>
      </c>
      <c r="HO451" s="87">
        <f t="shared" si="2157"/>
        <v>1</v>
      </c>
      <c r="HP451" s="43">
        <v>11</v>
      </c>
      <c r="HQ451" s="43">
        <f t="shared" si="2158"/>
        <v>1</v>
      </c>
      <c r="HR451" s="43">
        <v>1</v>
      </c>
      <c r="HS451" s="44" t="str">
        <f t="shared" si="2195"/>
        <v>サンリオホワイトマスコット</v>
      </c>
      <c r="HT451" s="48">
        <f t="shared" si="2191"/>
        <v>400</v>
      </c>
      <c r="HU451" s="45">
        <f t="shared" si="2160"/>
        <v>400</v>
      </c>
      <c r="HV451" s="89">
        <f t="shared" si="2161"/>
        <v>0.10526315789473684</v>
      </c>
      <c r="HW451" s="37" t="s">
        <v>687</v>
      </c>
      <c r="HX451" s="360"/>
      <c r="HY451" s="52">
        <f>IF($A439="","",$A439)</f>
        <v>45989</v>
      </c>
      <c r="HZ451" s="43">
        <v>7585</v>
      </c>
      <c r="IA451" s="43">
        <f t="shared" si="2162"/>
        <v>27</v>
      </c>
      <c r="IB451" s="43">
        <v>333</v>
      </c>
      <c r="IC451" s="87">
        <f t="shared" si="2163"/>
        <v>0</v>
      </c>
      <c r="ID451" s="43">
        <v>22</v>
      </c>
      <c r="IE451" s="43">
        <f t="shared" si="2164"/>
        <v>0</v>
      </c>
      <c r="IF451" s="43">
        <v>0</v>
      </c>
      <c r="IG451" s="44" t="str">
        <f t="shared" si="2192"/>
        <v>ラブブキーホルダー大きめ</v>
      </c>
      <c r="IH451" s="48">
        <f t="shared" si="2193"/>
        <v>500</v>
      </c>
      <c r="II451" s="45">
        <f t="shared" si="2166"/>
        <v>0</v>
      </c>
      <c r="IJ451" s="89">
        <f t="shared" si="2167"/>
        <v>0</v>
      </c>
      <c r="IK451" s="37"/>
      <c r="IL451" s="29"/>
      <c r="IM451" s="52">
        <f>IF($A439="","",$A439)</f>
        <v>45989</v>
      </c>
      <c r="IN451" s="43">
        <v>5732</v>
      </c>
      <c r="IO451" s="43">
        <f t="shared" si="2168"/>
        <v>3</v>
      </c>
      <c r="IP451" s="43">
        <v>191</v>
      </c>
      <c r="IQ451" s="87">
        <f t="shared" si="2169"/>
        <v>0</v>
      </c>
      <c r="IR451" s="43">
        <v>26</v>
      </c>
      <c r="IS451" s="43">
        <f t="shared" si="2170"/>
        <v>0</v>
      </c>
      <c r="IT451" s="43">
        <v>0</v>
      </c>
      <c r="IU451" s="44" t="str">
        <f t="shared" si="2189"/>
        <v>番長サウンドボタン</v>
      </c>
      <c r="IV451" s="48">
        <f t="shared" si="2190"/>
        <v>358</v>
      </c>
      <c r="IW451" s="45">
        <f t="shared" si="2171"/>
        <v>0</v>
      </c>
      <c r="IX451" s="89">
        <f t="shared" si="2172"/>
        <v>0</v>
      </c>
      <c r="IY451" s="37" t="s">
        <v>682</v>
      </c>
      <c r="IZ451" s="61"/>
      <c r="JA451" s="52">
        <f>IF($A439="","",$A439)</f>
        <v>45989</v>
      </c>
      <c r="JB451" s="43">
        <v>6003</v>
      </c>
      <c r="JC451" s="43">
        <f t="shared" si="2173"/>
        <v>7</v>
      </c>
      <c r="JD451" s="43">
        <v>209</v>
      </c>
      <c r="JE451" s="87">
        <f t="shared" si="2174"/>
        <v>0</v>
      </c>
      <c r="JF451" s="43">
        <v>7</v>
      </c>
      <c r="JG451" s="43">
        <f t="shared" si="2175"/>
        <v>0</v>
      </c>
      <c r="JH451" s="43">
        <v>0</v>
      </c>
      <c r="JI451" s="44" t="str">
        <f t="shared" ref="JI451:JJ457" si="2238">IF(JB451="","",JI447)</f>
        <v>液晶ミニカメラ</v>
      </c>
      <c r="JJ451" s="48">
        <f t="shared" si="2238"/>
        <v>1074</v>
      </c>
      <c r="JK451" s="45">
        <f t="shared" si="2178"/>
        <v>0</v>
      </c>
      <c r="JL451" s="89">
        <f t="shared" si="2179"/>
        <v>0</v>
      </c>
      <c r="JM451" s="37"/>
      <c r="JN451" s="29"/>
      <c r="JO451" s="52">
        <f>IF($A439="","",$A439)</f>
        <v>45989</v>
      </c>
      <c r="JP451" s="43">
        <v>4273</v>
      </c>
      <c r="JQ451" s="43">
        <f t="shared" si="2180"/>
        <v>10</v>
      </c>
      <c r="JR451" s="43">
        <v>266</v>
      </c>
      <c r="JS451" s="87">
        <f t="shared" si="2181"/>
        <v>0</v>
      </c>
      <c r="JT451" s="43">
        <v>14</v>
      </c>
      <c r="JU451" s="43">
        <f t="shared" si="2182"/>
        <v>0</v>
      </c>
      <c r="JV451" s="43">
        <v>-5</v>
      </c>
      <c r="JW451" s="44" t="str">
        <f t="shared" si="2183"/>
        <v>サンリオクリスマスキーケース</v>
      </c>
      <c r="JX451" s="48">
        <f t="shared" si="2184"/>
        <v>1100</v>
      </c>
      <c r="JY451" s="45">
        <f t="shared" si="2185"/>
        <v>0</v>
      </c>
      <c r="JZ451" s="89">
        <f t="shared" si="2186"/>
        <v>0</v>
      </c>
      <c r="KA451" s="37" t="s">
        <v>681</v>
      </c>
      <c r="KB451" s="51"/>
      <c r="KC451" s="52">
        <f>IF($A439="","",$A439)</f>
        <v>45989</v>
      </c>
      <c r="KD451" s="43">
        <v>13021</v>
      </c>
      <c r="KE451" s="43">
        <f>IF(KD451="","",KD451-KD447)</f>
        <v>17</v>
      </c>
      <c r="KF451" s="43">
        <v>492</v>
      </c>
      <c r="KG451" s="87">
        <f>IF(KF451="","",KF451-KF447)</f>
        <v>0</v>
      </c>
      <c r="KH451" s="43">
        <v>9</v>
      </c>
      <c r="KI451" s="43">
        <f>IF(KH451="","",KH447+KJ447-KH451)</f>
        <v>0</v>
      </c>
      <c r="KJ451" s="43">
        <v>0</v>
      </c>
      <c r="KK451" s="44" t="str">
        <f>IF(KD451="","",KK447)</f>
        <v>キティヒョウ柄マスコット</v>
      </c>
      <c r="KL451" s="48">
        <f>IF(KE451="","",KL447)</f>
        <v>996</v>
      </c>
      <c r="KM451" s="45">
        <f>IF(KH451="","",KI451*KL451)</f>
        <v>0</v>
      </c>
      <c r="KN451" s="89">
        <f>IF(KI451="","",KM451/(KE451*100))</f>
        <v>0</v>
      </c>
      <c r="KO451" s="37" t="s">
        <v>689</v>
      </c>
      <c r="KP451" s="29"/>
      <c r="KQ451" s="52">
        <f>IF($A439="","",$A439)</f>
        <v>45989</v>
      </c>
      <c r="KR451" s="43">
        <v>1796</v>
      </c>
      <c r="KS451" s="43">
        <f>IF(KR451="","",KR451-KR447)</f>
        <v>17</v>
      </c>
      <c r="KT451" s="43">
        <v>25</v>
      </c>
      <c r="KU451" s="87">
        <f>IF(KT451="","",KT451-KT447)</f>
        <v>0</v>
      </c>
      <c r="KV451" s="43">
        <v>7</v>
      </c>
      <c r="KW451" s="43">
        <f>IF(KV451="","",KV447+KX447-KV451)</f>
        <v>0</v>
      </c>
      <c r="KX451" s="43">
        <v>6</v>
      </c>
      <c r="KY451" s="44" t="str">
        <f>IF(KR451="","",KY447)</f>
        <v>サンリオホワイトマスコット</v>
      </c>
      <c r="KZ451" s="48">
        <f>IF(KS451="","",KZ447)</f>
        <v>660</v>
      </c>
      <c r="LA451" s="45">
        <f>IF(KV451="","",KW451*KZ451)</f>
        <v>0</v>
      </c>
      <c r="LB451" s="89">
        <f>IF(KW451="","",LA451/(KS451*100))</f>
        <v>0</v>
      </c>
      <c r="LC451" s="37"/>
      <c r="LD451" s="29"/>
      <c r="LE451" s="93"/>
      <c r="LF451" s="45"/>
      <c r="LG451" s="45"/>
      <c r="LH451" s="45">
        <v>530</v>
      </c>
      <c r="LI451" s="45">
        <f t="shared" si="2129"/>
        <v>0</v>
      </c>
      <c r="LJ451" s="43">
        <v>2</v>
      </c>
      <c r="LK451" s="45">
        <f t="shared" si="2130"/>
        <v>0</v>
      </c>
      <c r="LL451" s="45">
        <v>0</v>
      </c>
      <c r="LM451" s="73" t="str">
        <f>IF(LF450="","",LM448)</f>
        <v>アンパンティッシュカバー、アンパンぬいぐるみ</v>
      </c>
      <c r="LN451" s="67">
        <f>IF(LG450="","",LN448)</f>
        <v>1000</v>
      </c>
      <c r="LO451" s="45">
        <f t="shared" si="2131"/>
        <v>0</v>
      </c>
      <c r="LP451" s="46"/>
      <c r="LQ451" s="37"/>
      <c r="LR451" s="29"/>
      <c r="LS451" s="52" t="str">
        <f t="shared" si="2203"/>
        <v/>
      </c>
      <c r="LT451" s="45"/>
      <c r="LU451" s="45" t="str">
        <f>IF(LT451="","",LT451-LT448)</f>
        <v/>
      </c>
      <c r="LV451" s="45"/>
      <c r="LW451" s="45" t="str">
        <f>IF(LV451="","",LV451-LV448)</f>
        <v/>
      </c>
      <c r="LX451" s="45"/>
      <c r="LY451" s="45" t="str">
        <f>IF(LX451="","",LX448+LZ448-LX451)</f>
        <v/>
      </c>
      <c r="LZ451" s="45"/>
      <c r="MA451" s="43"/>
      <c r="MB451" s="43" t="str">
        <f>IF(LT451="","",MB448)</f>
        <v/>
      </c>
      <c r="MC451" s="45" t="str">
        <f t="shared" si="2230"/>
        <v/>
      </c>
      <c r="MD451" s="46" t="str">
        <f t="shared" si="2231"/>
        <v/>
      </c>
      <c r="ME451" s="37"/>
      <c r="MF451" s="29"/>
      <c r="MG451" s="52" t="str">
        <f t="shared" si="2204"/>
        <v/>
      </c>
      <c r="MH451" s="45"/>
      <c r="MI451" s="45" t="str">
        <f>IF(MH451="","",MH451-MH448)</f>
        <v/>
      </c>
      <c r="MJ451" s="45"/>
      <c r="MK451" s="45" t="str">
        <f>IF(MJ451="","",MJ451-MJ448)</f>
        <v/>
      </c>
      <c r="ML451" s="45"/>
      <c r="MM451" s="45" t="str">
        <f>IF(ML451="","",ML448+MN448-ML451)</f>
        <v/>
      </c>
      <c r="MN451" s="45"/>
      <c r="MO451" s="43"/>
      <c r="MP451" s="43" t="str">
        <f>IF(MH451="","",MP448)</f>
        <v/>
      </c>
      <c r="MQ451" s="45" t="str">
        <f t="shared" si="2232"/>
        <v/>
      </c>
      <c r="MR451" s="46" t="str">
        <f t="shared" si="2233"/>
        <v/>
      </c>
      <c r="MS451" s="37"/>
      <c r="MT451" s="29"/>
      <c r="MU451" s="52" t="str">
        <f t="shared" si="2205"/>
        <v/>
      </c>
      <c r="MV451" s="45"/>
      <c r="MW451" s="45" t="str">
        <f>IF(MV451="","",MV451-MV448)</f>
        <v/>
      </c>
      <c r="MX451" s="45"/>
      <c r="MY451" s="45" t="str">
        <f>IF(MX451="","",MX451-MX448)</f>
        <v/>
      </c>
      <c r="MZ451" s="45"/>
      <c r="NA451" s="45" t="str">
        <f>IF(MZ451="","",MZ448+NB448-MZ451)</f>
        <v/>
      </c>
      <c r="NB451" s="45"/>
      <c r="NC451" s="43"/>
      <c r="ND451" s="43" t="str">
        <f>IF(MV451="","",ND448)</f>
        <v/>
      </c>
      <c r="NE451" s="45" t="str">
        <f t="shared" si="2234"/>
        <v/>
      </c>
      <c r="NF451" s="46" t="str">
        <f t="shared" si="2235"/>
        <v/>
      </c>
      <c r="NG451" s="37"/>
      <c r="NH451" s="29"/>
      <c r="NI451" s="52" t="str">
        <f t="shared" si="2116"/>
        <v/>
      </c>
      <c r="NJ451" s="45"/>
      <c r="NK451" s="45" t="str">
        <f>IF(NJ451="","",NJ451-NJ448)</f>
        <v/>
      </c>
      <c r="NL451" s="45"/>
      <c r="NM451" s="45" t="str">
        <f>IF(NL451="","",NL451-NL448)</f>
        <v/>
      </c>
      <c r="NN451" s="45"/>
      <c r="NO451" s="45" t="str">
        <f>IF(NN451="","",NN448+NP448-NN451)</f>
        <v/>
      </c>
      <c r="NP451" s="45"/>
      <c r="NQ451" s="43"/>
      <c r="NR451" s="43" t="str">
        <f>IF(NJ451="","",NR448)</f>
        <v/>
      </c>
      <c r="NS451" s="45" t="str">
        <f t="shared" si="2236"/>
        <v/>
      </c>
      <c r="NT451" s="46" t="str">
        <f t="shared" si="2237"/>
        <v/>
      </c>
      <c r="NU451" s="37"/>
    </row>
    <row r="452" spans="1:385" ht="15" customHeight="1" thickBot="1" x14ac:dyDescent="0.3">
      <c r="A452" s="38"/>
      <c r="B452" s="39"/>
      <c r="C452" s="40"/>
      <c r="D452" s="40"/>
      <c r="E452" s="41"/>
      <c r="F452" s="41"/>
      <c r="G452" s="40"/>
      <c r="H452" s="42"/>
      <c r="I452" s="45"/>
      <c r="J452" s="45" t="str">
        <f>IF(I452="","",I452-I450)</f>
        <v/>
      </c>
      <c r="K452" s="45"/>
      <c r="L452" s="45" t="str">
        <f>IF(K452="","",K452-K450)</f>
        <v/>
      </c>
      <c r="M452" s="45"/>
      <c r="N452" s="45" t="str">
        <f>IF(M452="","",M450+O450-M452)</f>
        <v/>
      </c>
      <c r="O452" s="45"/>
      <c r="P452" s="43"/>
      <c r="Q452" s="43" t="str">
        <f>IF(I452="","",Q450)</f>
        <v/>
      </c>
      <c r="R452" s="45" t="str">
        <f t="shared" si="2208"/>
        <v/>
      </c>
      <c r="S452" s="46" t="str">
        <f t="shared" si="2209"/>
        <v/>
      </c>
      <c r="T452" s="37"/>
      <c r="U452" s="29"/>
      <c r="V452" s="52" t="str">
        <f t="shared" si="2196"/>
        <v/>
      </c>
      <c r="W452" s="67"/>
      <c r="X452" s="45" t="str">
        <f>IF(W452="","",W452-W450)</f>
        <v/>
      </c>
      <c r="Y452" s="45"/>
      <c r="Z452" s="45" t="str">
        <f>IF(Y452="","",Y452-Y450)</f>
        <v/>
      </c>
      <c r="AA452" s="45"/>
      <c r="AB452" s="45" t="str">
        <f>IF(AA452="","",AA450+AC450-AA452)</f>
        <v/>
      </c>
      <c r="AC452" s="45"/>
      <c r="AD452" s="43"/>
      <c r="AE452" s="43" t="str">
        <f>IF(W452="","",AE450)</f>
        <v/>
      </c>
      <c r="AF452" s="45" t="str">
        <f t="shared" si="2210"/>
        <v/>
      </c>
      <c r="AG452" s="46" t="str">
        <f t="shared" si="2211"/>
        <v/>
      </c>
      <c r="AH452" s="37"/>
      <c r="AI452" s="29"/>
      <c r="AJ452" s="52" t="str">
        <f t="shared" si="2197"/>
        <v/>
      </c>
      <c r="AK452" s="45"/>
      <c r="AL452" s="45" t="str">
        <f>IF(AK452="","",AK452-AK450)</f>
        <v/>
      </c>
      <c r="AM452" s="45"/>
      <c r="AN452" s="45" t="str">
        <f>IF(AM452="","",AM452-AM450)</f>
        <v/>
      </c>
      <c r="AO452" s="45"/>
      <c r="AP452" s="45" t="str">
        <f>IF(AO452="","",AO450+AQ450-AO452)</f>
        <v/>
      </c>
      <c r="AQ452" s="45"/>
      <c r="AR452" s="43"/>
      <c r="AS452" s="43" t="str">
        <f>IF(AK452="","",AS450)</f>
        <v/>
      </c>
      <c r="AT452" s="45" t="str">
        <f t="shared" si="2212"/>
        <v/>
      </c>
      <c r="AU452" s="46" t="str">
        <f t="shared" si="2213"/>
        <v/>
      </c>
      <c r="AV452" s="37"/>
      <c r="AW452" s="29"/>
      <c r="AX452" s="52" t="str">
        <f t="shared" si="2198"/>
        <v/>
      </c>
      <c r="AY452" s="45"/>
      <c r="AZ452" s="45" t="str">
        <f>IF(AY452="","",AY452-AY450)</f>
        <v/>
      </c>
      <c r="BA452" s="45"/>
      <c r="BB452" s="45" t="str">
        <f>IF(BA452="","",BA452-BA450)</f>
        <v/>
      </c>
      <c r="BC452" s="45"/>
      <c r="BD452" s="45" t="str">
        <f>IF(BC452="","",BC450+BE450-BC452)</f>
        <v/>
      </c>
      <c r="BE452" s="45"/>
      <c r="BF452" s="43"/>
      <c r="BG452" s="43" t="str">
        <f>IF(AY452="","",BG450)</f>
        <v/>
      </c>
      <c r="BH452" s="45" t="str">
        <f t="shared" si="2214"/>
        <v/>
      </c>
      <c r="BI452" s="46" t="str">
        <f t="shared" si="2215"/>
        <v/>
      </c>
      <c r="BJ452" s="37"/>
      <c r="BK452" s="29"/>
      <c r="BL452" s="47"/>
      <c r="BM452" s="43">
        <v>1163</v>
      </c>
      <c r="BN452" s="45">
        <f t="shared" si="2132"/>
        <v>91</v>
      </c>
      <c r="BO452" s="43">
        <v>14</v>
      </c>
      <c r="BP452" s="45">
        <f t="shared" si="2133"/>
        <v>1</v>
      </c>
      <c r="BQ452" s="43">
        <v>15</v>
      </c>
      <c r="BR452" s="45">
        <f t="shared" si="2134"/>
        <v>1</v>
      </c>
      <c r="BS452" s="43">
        <v>0</v>
      </c>
      <c r="BT452" s="63" t="str">
        <f t="shared" si="2135"/>
        <v>押忍番長サウンドボタン</v>
      </c>
      <c r="BU452" s="67">
        <f t="shared" si="2136"/>
        <v>358</v>
      </c>
      <c r="BV452" s="43">
        <f t="shared" si="2137"/>
        <v>358</v>
      </c>
      <c r="BW452" s="46">
        <f t="shared" si="2138"/>
        <v>3.9340659340659341E-2</v>
      </c>
      <c r="BX452" s="37" t="s">
        <v>690</v>
      </c>
      <c r="BY452" s="98"/>
      <c r="BZ452" s="47"/>
      <c r="CA452" s="43">
        <v>7436</v>
      </c>
      <c r="CB452" s="45">
        <f t="shared" si="2139"/>
        <v>36</v>
      </c>
      <c r="CC452" s="43">
        <v>235</v>
      </c>
      <c r="CD452" s="45">
        <f t="shared" si="2140"/>
        <v>1</v>
      </c>
      <c r="CE452" s="43">
        <v>9</v>
      </c>
      <c r="CF452" s="45">
        <f t="shared" si="2141"/>
        <v>1</v>
      </c>
      <c r="CG452" s="43">
        <v>0</v>
      </c>
      <c r="CH452" s="63" t="str">
        <f t="shared" si="2142"/>
        <v>ジャグラーサウンドボタン</v>
      </c>
      <c r="CI452" s="67">
        <f t="shared" si="2143"/>
        <v>682</v>
      </c>
      <c r="CJ452" s="43">
        <f t="shared" si="2144"/>
        <v>682</v>
      </c>
      <c r="CK452" s="46">
        <f t="shared" si="2145"/>
        <v>0.18944444444444444</v>
      </c>
      <c r="CL452" s="37"/>
      <c r="CM452" s="29"/>
      <c r="CN452" s="47"/>
      <c r="CO452" s="43">
        <v>3125</v>
      </c>
      <c r="CP452" s="45">
        <f t="shared" si="2146"/>
        <v>34</v>
      </c>
      <c r="CQ452" s="43">
        <v>89</v>
      </c>
      <c r="CR452" s="45">
        <f t="shared" si="2147"/>
        <v>1</v>
      </c>
      <c r="CS452" s="43">
        <v>12</v>
      </c>
      <c r="CT452" s="45">
        <f t="shared" si="2148"/>
        <v>1</v>
      </c>
      <c r="CU452" s="43">
        <v>1</v>
      </c>
      <c r="CV452" s="63" t="str">
        <f t="shared" si="2206"/>
        <v>サンリオホワイトマスコット</v>
      </c>
      <c r="CW452" s="67">
        <f t="shared" si="2207"/>
        <v>660</v>
      </c>
      <c r="CX452" s="43">
        <f t="shared" si="2149"/>
        <v>660</v>
      </c>
      <c r="CY452" s="46">
        <f t="shared" si="2150"/>
        <v>0.19411764705882353</v>
      </c>
      <c r="CZ452" s="37"/>
      <c r="DA452" s="29"/>
      <c r="DB452" s="52" t="str">
        <f t="shared" si="2050"/>
        <v/>
      </c>
      <c r="DC452" s="45"/>
      <c r="DD452" s="45" t="str">
        <f>IF(DC452="","",DC452-DC450)</f>
        <v/>
      </c>
      <c r="DE452" s="45"/>
      <c r="DF452" s="45" t="str">
        <f>IF(DE452="","",DE452-DE450)</f>
        <v/>
      </c>
      <c r="DG452" s="45"/>
      <c r="DH452" s="45" t="str">
        <f>IF(DG452="","",DG450+DI450-DG452)</f>
        <v/>
      </c>
      <c r="DI452" s="45"/>
      <c r="DJ452" s="43"/>
      <c r="DK452" s="43" t="str">
        <f>IF(DC452="","",DK450)</f>
        <v/>
      </c>
      <c r="DL452" s="45" t="str">
        <f t="shared" si="2216"/>
        <v/>
      </c>
      <c r="DM452" s="46" t="str">
        <f t="shared" si="2217"/>
        <v/>
      </c>
      <c r="DN452" s="37"/>
      <c r="DO452" s="29"/>
      <c r="DP452" s="52" t="str">
        <f t="shared" si="2199"/>
        <v/>
      </c>
      <c r="DQ452" s="45"/>
      <c r="DR452" s="45" t="str">
        <f>IF(DQ452="","",DQ452-DQ450)</f>
        <v/>
      </c>
      <c r="DS452" s="45"/>
      <c r="DT452" s="45" t="str">
        <f>IF(DS452="","",DS452-DS450)</f>
        <v/>
      </c>
      <c r="DU452" s="45"/>
      <c r="DV452" s="45" t="str">
        <f>IF(DU452="","",DU450+DW450-DU452)</f>
        <v/>
      </c>
      <c r="DW452" s="45"/>
      <c r="DX452" s="43"/>
      <c r="DY452" s="43" t="str">
        <f>IF(DQ452="","",DY450)</f>
        <v/>
      </c>
      <c r="DZ452" s="45" t="str">
        <f t="shared" si="2218"/>
        <v/>
      </c>
      <c r="EA452" s="46" t="str">
        <f t="shared" si="2219"/>
        <v/>
      </c>
      <c r="EB452" s="37"/>
      <c r="ED452" s="52" t="str">
        <f t="shared" si="2064"/>
        <v/>
      </c>
      <c r="EE452" s="45"/>
      <c r="EF452" s="45" t="str">
        <f>IF(EE452="","",EE452-EE450)</f>
        <v/>
      </c>
      <c r="EG452" s="45"/>
      <c r="EH452" s="45" t="str">
        <f>IF(EG452="","",EG452-EG450)</f>
        <v/>
      </c>
      <c r="EI452" s="45"/>
      <c r="EJ452" s="45" t="str">
        <f>IF(EI452="","",EI450+EK450-EI452)</f>
        <v/>
      </c>
      <c r="EK452" s="45"/>
      <c r="EL452" s="43"/>
      <c r="EM452" s="43" t="str">
        <f>IF(EE452="","",EM450)</f>
        <v/>
      </c>
      <c r="EN452" s="45" t="str">
        <f t="shared" si="2220"/>
        <v/>
      </c>
      <c r="EO452" s="46" t="str">
        <f t="shared" si="2221"/>
        <v/>
      </c>
      <c r="EP452" s="37"/>
      <c r="ER452" s="52" t="str">
        <f t="shared" si="2200"/>
        <v/>
      </c>
      <c r="ES452" s="45"/>
      <c r="ET452" s="45" t="str">
        <f>IF(ES452="","",ES452-ES450)</f>
        <v/>
      </c>
      <c r="EU452" s="45"/>
      <c r="EV452" s="45" t="str">
        <f>IF(EU452="","",EU452-EU450)</f>
        <v/>
      </c>
      <c r="EW452" s="45"/>
      <c r="EX452" s="45" t="str">
        <f>IF(EW452="","",EW450+EY450-EW452)</f>
        <v/>
      </c>
      <c r="EY452" s="45"/>
      <c r="EZ452" s="43"/>
      <c r="FA452" s="43" t="str">
        <f>IF(ES452="","",FA450)</f>
        <v/>
      </c>
      <c r="FB452" s="45" t="str">
        <f t="shared" si="2222"/>
        <v/>
      </c>
      <c r="FC452" s="46" t="str">
        <f t="shared" si="2223"/>
        <v/>
      </c>
      <c r="FD452" s="37"/>
      <c r="FF452" s="52" t="str">
        <f t="shared" si="2078"/>
        <v/>
      </c>
      <c r="FG452" s="45"/>
      <c r="FH452" s="45" t="str">
        <f>IF(FG452="","",FG452-FG450)</f>
        <v/>
      </c>
      <c r="FI452" s="45"/>
      <c r="FJ452" s="45" t="str">
        <f>IF(FI452="","",FI452-FI450)</f>
        <v/>
      </c>
      <c r="FK452" s="45"/>
      <c r="FL452" s="45" t="str">
        <f>IF(FK452="","",FK450+FM450-FK452)</f>
        <v/>
      </c>
      <c r="FM452" s="45"/>
      <c r="FN452" s="43"/>
      <c r="FO452" s="43" t="str">
        <f>IF(FG452="","",FO450)</f>
        <v/>
      </c>
      <c r="FP452" s="45" t="str">
        <f t="shared" si="2224"/>
        <v/>
      </c>
      <c r="FQ452" s="46" t="str">
        <f t="shared" si="2225"/>
        <v/>
      </c>
      <c r="FR452" s="37"/>
      <c r="FS452" s="29"/>
      <c r="FT452" s="52" t="str">
        <f t="shared" si="2201"/>
        <v/>
      </c>
      <c r="FU452" s="45"/>
      <c r="FV452" s="45" t="str">
        <f>IF(FU452="","",FU452-FU450)</f>
        <v/>
      </c>
      <c r="FW452" s="45"/>
      <c r="FX452" s="45" t="str">
        <f>IF(FW452="","",FW452-FW450)</f>
        <v/>
      </c>
      <c r="FY452" s="45"/>
      <c r="FZ452" s="45" t="str">
        <f>IF(FY452="","",FY450+GA450-FY452)</f>
        <v/>
      </c>
      <c r="GA452" s="45"/>
      <c r="GB452" s="43"/>
      <c r="GC452" s="43" t="str">
        <f>IF(FU452="","",GC450)</f>
        <v/>
      </c>
      <c r="GD452" s="45" t="str">
        <f t="shared" si="2226"/>
        <v/>
      </c>
      <c r="GE452" s="46" t="str">
        <f t="shared" si="2227"/>
        <v/>
      </c>
      <c r="GF452" s="37"/>
      <c r="GH452" s="52" t="str">
        <f t="shared" si="2202"/>
        <v/>
      </c>
      <c r="GI452" s="45"/>
      <c r="GJ452" s="45" t="str">
        <f>IF(GI452="","",GI452-GI450)</f>
        <v/>
      </c>
      <c r="GK452" s="45"/>
      <c r="GL452" s="45" t="str">
        <f>IF(GK452="","",GK452-GK450)</f>
        <v/>
      </c>
      <c r="GM452" s="45"/>
      <c r="GN452" s="45" t="str">
        <f>IF(GM452="","",GM450+GO450-GM452)</f>
        <v/>
      </c>
      <c r="GO452" s="45"/>
      <c r="GP452" s="43"/>
      <c r="GQ452" s="43" t="str">
        <f>IF(GI452="","",GQ450)</f>
        <v/>
      </c>
      <c r="GR452" s="45" t="str">
        <f t="shared" si="2228"/>
        <v/>
      </c>
      <c r="GS452" s="46" t="str">
        <f t="shared" si="2229"/>
        <v/>
      </c>
      <c r="GT452" s="37"/>
      <c r="GU452" s="61"/>
      <c r="GV452" s="47"/>
      <c r="GW452" s="62"/>
      <c r="GX452" s="43">
        <v>21713</v>
      </c>
      <c r="GY452" s="45">
        <f t="shared" si="2151"/>
        <v>66</v>
      </c>
      <c r="GZ452" s="43"/>
      <c r="HA452" s="45" t="str">
        <f t="shared" si="2152"/>
        <v/>
      </c>
      <c r="HB452" s="43">
        <v>8</v>
      </c>
      <c r="HC452" s="45">
        <f t="shared" si="2153"/>
        <v>0</v>
      </c>
      <c r="HD452" s="43">
        <v>0</v>
      </c>
      <c r="HE452" s="63" t="s">
        <v>683</v>
      </c>
      <c r="HF452" s="67">
        <f t="shared" si="2194"/>
        <v>1100</v>
      </c>
      <c r="HG452" s="43">
        <f t="shared" si="2154"/>
        <v>0</v>
      </c>
      <c r="HH452" s="46">
        <f t="shared" si="2155"/>
        <v>0</v>
      </c>
      <c r="HI452" s="37"/>
      <c r="HK452" s="47"/>
      <c r="HL452" s="43">
        <v>257</v>
      </c>
      <c r="HM452" s="45">
        <f t="shared" si="2156"/>
        <v>13</v>
      </c>
      <c r="HN452" s="43">
        <v>21</v>
      </c>
      <c r="HO452" s="45">
        <f t="shared" si="2157"/>
        <v>0</v>
      </c>
      <c r="HP452" s="43">
        <v>8</v>
      </c>
      <c r="HQ452" s="45">
        <f t="shared" si="2158"/>
        <v>-1</v>
      </c>
      <c r="HR452" s="43">
        <v>2</v>
      </c>
      <c r="HS452" s="63" t="str">
        <f t="shared" si="2195"/>
        <v>サンリオ豹柄キーケース</v>
      </c>
      <c r="HT452" s="67">
        <f t="shared" si="2191"/>
        <v>996</v>
      </c>
      <c r="HU452" s="43">
        <f t="shared" si="2160"/>
        <v>-996</v>
      </c>
      <c r="HV452" s="46">
        <f t="shared" si="2161"/>
        <v>-0.76615384615384619</v>
      </c>
      <c r="HW452" s="37"/>
      <c r="HX452" s="360"/>
      <c r="HY452" s="47"/>
      <c r="HZ452" s="43">
        <v>4781</v>
      </c>
      <c r="IA452" s="45">
        <f t="shared" si="2162"/>
        <v>13</v>
      </c>
      <c r="IB452" s="43">
        <v>136</v>
      </c>
      <c r="IC452" s="45">
        <f t="shared" si="2163"/>
        <v>1</v>
      </c>
      <c r="ID452" s="43">
        <v>38</v>
      </c>
      <c r="IE452" s="45">
        <f t="shared" si="2164"/>
        <v>0</v>
      </c>
      <c r="IF452" s="43">
        <v>0</v>
      </c>
      <c r="IG452" s="63" t="str">
        <f t="shared" si="2192"/>
        <v>ミニ香水</v>
      </c>
      <c r="IH452" s="67">
        <f t="shared" si="2193"/>
        <v>1100</v>
      </c>
      <c r="II452" s="43">
        <f t="shared" si="2166"/>
        <v>0</v>
      </c>
      <c r="IJ452" s="46">
        <f t="shared" si="2167"/>
        <v>0</v>
      </c>
      <c r="IK452" s="37"/>
      <c r="IL452" s="29"/>
      <c r="IM452" s="47"/>
      <c r="IN452" s="43">
        <v>5734</v>
      </c>
      <c r="IO452" s="45">
        <f t="shared" si="2168"/>
        <v>44</v>
      </c>
      <c r="IP452" s="43">
        <v>135</v>
      </c>
      <c r="IQ452" s="45">
        <f t="shared" si="2169"/>
        <v>1</v>
      </c>
      <c r="IR452" s="43">
        <v>11</v>
      </c>
      <c r="IS452" s="45">
        <f t="shared" si="2170"/>
        <v>1</v>
      </c>
      <c r="IT452" s="43">
        <v>4</v>
      </c>
      <c r="IU452" s="63" t="str">
        <f t="shared" si="2189"/>
        <v>ジャグラーイヤホン</v>
      </c>
      <c r="IV452" s="67">
        <f t="shared" si="2190"/>
        <v>1100</v>
      </c>
      <c r="IW452" s="43">
        <f t="shared" si="2171"/>
        <v>1100</v>
      </c>
      <c r="IX452" s="46">
        <f t="shared" si="2172"/>
        <v>0.25</v>
      </c>
      <c r="IY452" s="37"/>
      <c r="IZ452" s="61"/>
      <c r="JA452" s="47"/>
      <c r="JB452" s="43">
        <v>4354</v>
      </c>
      <c r="JC452" s="45">
        <f t="shared" si="2173"/>
        <v>9</v>
      </c>
      <c r="JD452" s="43">
        <v>117</v>
      </c>
      <c r="JE452" s="45">
        <f t="shared" si="2174"/>
        <v>1</v>
      </c>
      <c r="JF452" s="43">
        <v>10</v>
      </c>
      <c r="JG452" s="45">
        <f t="shared" si="2175"/>
        <v>1</v>
      </c>
      <c r="JH452" s="43">
        <v>0</v>
      </c>
      <c r="JI452" s="63" t="str">
        <f t="shared" si="2238"/>
        <v>ジャグラーサウンドボタン金銀</v>
      </c>
      <c r="JJ452" s="67">
        <f t="shared" si="2238"/>
        <v>1100</v>
      </c>
      <c r="JK452" s="43">
        <f t="shared" si="2178"/>
        <v>1100</v>
      </c>
      <c r="JL452" s="46">
        <f t="shared" si="2179"/>
        <v>1.2222222222222223</v>
      </c>
      <c r="JM452" s="37"/>
      <c r="JN452" s="29"/>
      <c r="JO452" s="47"/>
      <c r="JP452" s="43">
        <v>5349</v>
      </c>
      <c r="JQ452" s="45">
        <f t="shared" si="2180"/>
        <v>120</v>
      </c>
      <c r="JR452" s="43">
        <v>111</v>
      </c>
      <c r="JS452" s="45">
        <f t="shared" si="2181"/>
        <v>2</v>
      </c>
      <c r="JT452" s="43">
        <v>9</v>
      </c>
      <c r="JU452" s="45">
        <f t="shared" si="2182"/>
        <v>2</v>
      </c>
      <c r="JV452" s="43">
        <v>3</v>
      </c>
      <c r="JW452" s="63" t="str">
        <f t="shared" si="2183"/>
        <v>モンチッチマスコット2</v>
      </c>
      <c r="JX452" s="67">
        <f t="shared" si="2184"/>
        <v>539</v>
      </c>
      <c r="JY452" s="43">
        <f t="shared" si="2185"/>
        <v>1078</v>
      </c>
      <c r="JZ452" s="46">
        <f t="shared" si="2186"/>
        <v>8.9833333333333334E-2</v>
      </c>
      <c r="KA452" s="37"/>
      <c r="KB452" s="97"/>
      <c r="KC452" s="47"/>
      <c r="KD452" s="43">
        <v>10542</v>
      </c>
      <c r="KE452" s="45">
        <f>IF(KD452="","",KD452-KD448)</f>
        <v>20</v>
      </c>
      <c r="KF452" s="43">
        <v>296</v>
      </c>
      <c r="KG452" s="45">
        <f>IF(KF452="","",KF452-KF448)</f>
        <v>0</v>
      </c>
      <c r="KH452" s="43">
        <v>11</v>
      </c>
      <c r="KI452" s="45">
        <f>IF(KH452="","",KH448+KJ448-KH452)</f>
        <v>0</v>
      </c>
      <c r="KJ452" s="43">
        <v>0</v>
      </c>
      <c r="KK452" s="63" t="str">
        <f>IF(KD452="","",KK448)</f>
        <v>キティシリコンがま口</v>
      </c>
      <c r="KL452" s="67">
        <f>IF(KE452="","",KL448)</f>
        <v>660</v>
      </c>
      <c r="KM452" s="43">
        <f>IF(KH452="","",KI452*KL452)</f>
        <v>0</v>
      </c>
      <c r="KN452" s="46">
        <f>IF(KI452="","",KM452/(KE452*100))</f>
        <v>0</v>
      </c>
      <c r="KO452" s="37"/>
      <c r="KP452" s="29"/>
      <c r="KQ452" s="47"/>
      <c r="KR452" s="43">
        <v>2242</v>
      </c>
      <c r="KS452" s="45">
        <f>IF(KR452="","",KR452-KR448)</f>
        <v>8</v>
      </c>
      <c r="KT452" s="43">
        <v>34</v>
      </c>
      <c r="KU452" s="45">
        <f>IF(KT452="","",KT452-KT448)</f>
        <v>4</v>
      </c>
      <c r="KV452" s="43">
        <v>23</v>
      </c>
      <c r="KW452" s="45">
        <f>IF(KV452="","",KV448+KX448-KV452)</f>
        <v>4</v>
      </c>
      <c r="KX452" s="43">
        <v>0</v>
      </c>
      <c r="KY452" s="63" t="str">
        <f>IF(KR452="","",KY448)</f>
        <v>ラブブマスコット</v>
      </c>
      <c r="KZ452" s="67">
        <f>IF(KS452="","",KZ448)</f>
        <v>500</v>
      </c>
      <c r="LA452" s="43">
        <f>IF(KV452="","",KW452*KZ452)</f>
        <v>2000</v>
      </c>
      <c r="LB452" s="46">
        <f>IF(KW452="","",LA452/(KS452*100))</f>
        <v>2.5</v>
      </c>
      <c r="LC452" s="37" t="s">
        <v>164</v>
      </c>
      <c r="LD452" s="29"/>
      <c r="LE452" s="75"/>
      <c r="LF452" s="76"/>
      <c r="LG452" s="76"/>
      <c r="LH452" s="76">
        <v>1166</v>
      </c>
      <c r="LI452" s="76">
        <f t="shared" si="2129"/>
        <v>0</v>
      </c>
      <c r="LJ452" s="77">
        <v>2</v>
      </c>
      <c r="LK452" s="76">
        <f t="shared" si="2130"/>
        <v>0</v>
      </c>
      <c r="LL452" s="76">
        <v>0</v>
      </c>
      <c r="LM452" s="78" t="str">
        <f>IF(LF450="","",LM449)</f>
        <v>バイキンティッシュカバー、アンパンぬいぐるみ</v>
      </c>
      <c r="LN452" s="79">
        <f>IF(LG450="","",LN449)</f>
        <v>1000</v>
      </c>
      <c r="LO452" s="76">
        <f t="shared" si="2131"/>
        <v>0</v>
      </c>
      <c r="LP452" s="80"/>
      <c r="LQ452" s="37"/>
      <c r="LR452" s="29"/>
      <c r="LS452" s="52" t="str">
        <f t="shared" si="2203"/>
        <v/>
      </c>
      <c r="LT452" s="45"/>
      <c r="LU452" s="45" t="str">
        <f>IF(LT452="","",LT452-LT450)</f>
        <v/>
      </c>
      <c r="LV452" s="45"/>
      <c r="LW452" s="45" t="str">
        <f>IF(LV452="","",LV452-LV450)</f>
        <v/>
      </c>
      <c r="LX452" s="45"/>
      <c r="LY452" s="45" t="str">
        <f>IF(LX452="","",LX450+LZ450-LX452)</f>
        <v/>
      </c>
      <c r="LZ452" s="45"/>
      <c r="MA452" s="43"/>
      <c r="MB452" s="43" t="str">
        <f>IF(LT452="","",MB450)</f>
        <v/>
      </c>
      <c r="MC452" s="45" t="str">
        <f t="shared" si="2230"/>
        <v/>
      </c>
      <c r="MD452" s="46" t="str">
        <f t="shared" si="2231"/>
        <v/>
      </c>
      <c r="ME452" s="37"/>
      <c r="MF452" s="29"/>
      <c r="MG452" s="52" t="str">
        <f t="shared" si="2204"/>
        <v/>
      </c>
      <c r="MH452" s="45"/>
      <c r="MI452" s="45" t="str">
        <f>IF(MH452="","",MH452-MH450)</f>
        <v/>
      </c>
      <c r="MJ452" s="45"/>
      <c r="MK452" s="45" t="str">
        <f>IF(MJ452="","",MJ452-MJ450)</f>
        <v/>
      </c>
      <c r="ML452" s="45"/>
      <c r="MM452" s="45" t="str">
        <f>IF(ML452="","",ML450+MN450-ML452)</f>
        <v/>
      </c>
      <c r="MN452" s="45"/>
      <c r="MO452" s="43"/>
      <c r="MP452" s="43" t="str">
        <f>IF(MH452="","",MP450)</f>
        <v/>
      </c>
      <c r="MQ452" s="45" t="str">
        <f t="shared" si="2232"/>
        <v/>
      </c>
      <c r="MR452" s="46" t="str">
        <f t="shared" si="2233"/>
        <v/>
      </c>
      <c r="MS452" s="37"/>
      <c r="MT452" s="29"/>
      <c r="MU452" s="52" t="str">
        <f t="shared" si="2205"/>
        <v/>
      </c>
      <c r="MV452" s="45"/>
      <c r="MW452" s="45" t="str">
        <f>IF(MV452="","",MV452-MV450)</f>
        <v/>
      </c>
      <c r="MX452" s="45"/>
      <c r="MY452" s="45" t="str">
        <f>IF(MX452="","",MX452-MX450)</f>
        <v/>
      </c>
      <c r="MZ452" s="45"/>
      <c r="NA452" s="45" t="str">
        <f>IF(MZ452="","",MZ450+NB450-MZ452)</f>
        <v/>
      </c>
      <c r="NB452" s="45"/>
      <c r="NC452" s="43"/>
      <c r="ND452" s="43" t="str">
        <f>IF(MV452="","",ND450)</f>
        <v/>
      </c>
      <c r="NE452" s="45" t="str">
        <f t="shared" si="2234"/>
        <v/>
      </c>
      <c r="NF452" s="46" t="str">
        <f t="shared" si="2235"/>
        <v/>
      </c>
      <c r="NG452" s="37"/>
      <c r="NH452" s="29"/>
      <c r="NI452" s="52" t="str">
        <f t="shared" si="2116"/>
        <v/>
      </c>
      <c r="NJ452" s="45"/>
      <c r="NK452" s="45" t="str">
        <f>IF(NJ452="","",NJ452-NJ450)</f>
        <v/>
      </c>
      <c r="NL452" s="45"/>
      <c r="NM452" s="45" t="str">
        <f>IF(NL452="","",NL452-NL450)</f>
        <v/>
      </c>
      <c r="NN452" s="45"/>
      <c r="NO452" s="45" t="str">
        <f>IF(NN452="","",NN450+NP450-NN452)</f>
        <v/>
      </c>
      <c r="NP452" s="45"/>
      <c r="NQ452" s="43"/>
      <c r="NR452" s="43" t="str">
        <f>IF(NJ452="","",NR450)</f>
        <v/>
      </c>
      <c r="NS452" s="45" t="str">
        <f t="shared" si="2236"/>
        <v/>
      </c>
      <c r="NT452" s="46" t="str">
        <f t="shared" si="2237"/>
        <v/>
      </c>
      <c r="NU452" s="37"/>
    </row>
    <row r="453" spans="1:385" ht="15" customHeight="1" thickTop="1" x14ac:dyDescent="0.25">
      <c r="A453" s="38"/>
      <c r="B453" s="39"/>
      <c r="C453" s="40"/>
      <c r="D453" s="40"/>
      <c r="E453" s="41"/>
      <c r="F453" s="41"/>
      <c r="G453" s="40"/>
      <c r="H453" s="42"/>
      <c r="I453" s="45"/>
      <c r="J453" s="45" t="str">
        <f>IF(I453="","",I453-#REF!)</f>
        <v/>
      </c>
      <c r="K453" s="45"/>
      <c r="L453" s="45" t="str">
        <f>IF(K453="","",K453-#REF!)</f>
        <v/>
      </c>
      <c r="M453" s="45"/>
      <c r="N453" s="45" t="str">
        <f>IF(M453="","",#REF!+#REF!-M453)</f>
        <v/>
      </c>
      <c r="O453" s="45"/>
      <c r="P453" s="43"/>
      <c r="Q453" s="43" t="str">
        <f>IF(I453="","",#REF!)</f>
        <v/>
      </c>
      <c r="R453" s="45" t="str">
        <f t="shared" si="2208"/>
        <v/>
      </c>
      <c r="S453" s="46" t="str">
        <f t="shared" si="2209"/>
        <v/>
      </c>
      <c r="T453" s="37"/>
      <c r="U453" s="29"/>
      <c r="V453" s="52" t="str">
        <f t="shared" si="2196"/>
        <v/>
      </c>
      <c r="W453" s="67"/>
      <c r="X453" s="45" t="str">
        <f>IF(W453="","",W453-#REF!)</f>
        <v/>
      </c>
      <c r="Y453" s="45"/>
      <c r="Z453" s="45" t="str">
        <f>IF(Y453="","",Y453-#REF!)</f>
        <v/>
      </c>
      <c r="AA453" s="45"/>
      <c r="AB453" s="45" t="str">
        <f>IF(AA453="","",#REF!+#REF!-AA453)</f>
        <v/>
      </c>
      <c r="AC453" s="45"/>
      <c r="AD453" s="43"/>
      <c r="AE453" s="43" t="str">
        <f>IF(W453="","",#REF!)</f>
        <v/>
      </c>
      <c r="AF453" s="45" t="str">
        <f t="shared" si="2210"/>
        <v/>
      </c>
      <c r="AG453" s="46" t="str">
        <f t="shared" si="2211"/>
        <v/>
      </c>
      <c r="AH453" s="37"/>
      <c r="AI453" s="29"/>
      <c r="AJ453" s="52" t="str">
        <f t="shared" si="2197"/>
        <v/>
      </c>
      <c r="AK453" s="45"/>
      <c r="AL453" s="45" t="str">
        <f>IF(AK453="","",AK453-#REF!)</f>
        <v/>
      </c>
      <c r="AM453" s="45"/>
      <c r="AN453" s="45" t="str">
        <f>IF(AM453="","",AM453-#REF!)</f>
        <v/>
      </c>
      <c r="AO453" s="45"/>
      <c r="AP453" s="45" t="str">
        <f>IF(AO453="","",#REF!+#REF!-AO453)</f>
        <v/>
      </c>
      <c r="AQ453" s="45"/>
      <c r="AR453" s="43"/>
      <c r="AS453" s="43" t="str">
        <f>IF(AK453="","",#REF!)</f>
        <v/>
      </c>
      <c r="AT453" s="45" t="str">
        <f t="shared" si="2212"/>
        <v/>
      </c>
      <c r="AU453" s="46" t="str">
        <f t="shared" si="2213"/>
        <v/>
      </c>
      <c r="AV453" s="37"/>
      <c r="AW453" s="29"/>
      <c r="AX453" s="52" t="str">
        <f t="shared" si="2198"/>
        <v/>
      </c>
      <c r="AY453" s="45"/>
      <c r="AZ453" s="45" t="str">
        <f>IF(AY453="","",AY453-#REF!)</f>
        <v/>
      </c>
      <c r="BA453" s="45"/>
      <c r="BB453" s="45" t="str">
        <f>IF(BA453="","",BA453-#REF!)</f>
        <v/>
      </c>
      <c r="BC453" s="45"/>
      <c r="BD453" s="45" t="str">
        <f>IF(BC453="","",#REF!+#REF!-BC453)</f>
        <v/>
      </c>
      <c r="BE453" s="45"/>
      <c r="BF453" s="43"/>
      <c r="BG453" s="43" t="str">
        <f>IF(AY453="","",#REF!)</f>
        <v/>
      </c>
      <c r="BH453" s="45" t="str">
        <f t="shared" si="2214"/>
        <v/>
      </c>
      <c r="BI453" s="46" t="str">
        <f t="shared" si="2215"/>
        <v/>
      </c>
      <c r="BJ453" s="37"/>
      <c r="BK453" s="29"/>
      <c r="BL453" s="47"/>
      <c r="BM453" s="27">
        <v>2482</v>
      </c>
      <c r="BN453" s="45">
        <f t="shared" si="2132"/>
        <v>50</v>
      </c>
      <c r="BO453" s="27">
        <v>29</v>
      </c>
      <c r="BP453" s="45">
        <f t="shared" si="2133"/>
        <v>3</v>
      </c>
      <c r="BQ453" s="27">
        <v>38</v>
      </c>
      <c r="BR453" s="45">
        <f t="shared" si="2134"/>
        <v>3</v>
      </c>
      <c r="BS453" s="27">
        <v>0</v>
      </c>
      <c r="BT453" s="63" t="str">
        <f t="shared" si="2135"/>
        <v>ラブブキーホルダー</v>
      </c>
      <c r="BU453" s="67">
        <f t="shared" si="2136"/>
        <v>200</v>
      </c>
      <c r="BV453" s="45">
        <f t="shared" si="2137"/>
        <v>600</v>
      </c>
      <c r="BW453" s="46">
        <f t="shared" si="2138"/>
        <v>0.12</v>
      </c>
      <c r="BX453" s="37"/>
      <c r="BY453" s="57"/>
      <c r="BZ453" s="47"/>
      <c r="CA453" s="27">
        <v>8613</v>
      </c>
      <c r="CB453" s="45">
        <f t="shared" si="2139"/>
        <v>37</v>
      </c>
      <c r="CC453" s="27">
        <v>439</v>
      </c>
      <c r="CD453" s="45">
        <f t="shared" si="2140"/>
        <v>1</v>
      </c>
      <c r="CE453" s="27">
        <v>25</v>
      </c>
      <c r="CF453" s="45">
        <f t="shared" si="2141"/>
        <v>1</v>
      </c>
      <c r="CG453" s="27">
        <v>0</v>
      </c>
      <c r="CH453" s="63" t="str">
        <f t="shared" si="2142"/>
        <v>ラブブマスコット</v>
      </c>
      <c r="CI453" s="67">
        <f t="shared" si="2143"/>
        <v>250</v>
      </c>
      <c r="CJ453" s="45">
        <f t="shared" si="2144"/>
        <v>250</v>
      </c>
      <c r="CK453" s="46">
        <f t="shared" si="2145"/>
        <v>6.7567567567567571E-2</v>
      </c>
      <c r="CL453" s="37"/>
      <c r="CM453" s="29"/>
      <c r="CN453" s="47"/>
      <c r="CO453" s="27">
        <v>3206</v>
      </c>
      <c r="CP453" s="45">
        <f t="shared" si="2146"/>
        <v>53</v>
      </c>
      <c r="CQ453" s="27">
        <v>112</v>
      </c>
      <c r="CR453" s="45">
        <f t="shared" si="2147"/>
        <v>2</v>
      </c>
      <c r="CS453" s="27">
        <v>27</v>
      </c>
      <c r="CT453" s="45">
        <f t="shared" si="2148"/>
        <v>1</v>
      </c>
      <c r="CU453" s="27">
        <v>2</v>
      </c>
      <c r="CV453" s="63" t="str">
        <f t="shared" si="2206"/>
        <v>ラブブキーホルダー</v>
      </c>
      <c r="CW453" s="67">
        <f t="shared" si="2207"/>
        <v>200</v>
      </c>
      <c r="CX453" s="45">
        <f t="shared" si="2149"/>
        <v>200</v>
      </c>
      <c r="CY453" s="46">
        <f t="shared" si="2150"/>
        <v>3.7735849056603772E-2</v>
      </c>
      <c r="CZ453" s="37"/>
      <c r="DA453" s="29"/>
      <c r="DB453" s="52" t="str">
        <f t="shared" si="2050"/>
        <v/>
      </c>
      <c r="DC453" s="45"/>
      <c r="DD453" s="45" t="str">
        <f>IF(DC453="","",DC453-#REF!)</f>
        <v/>
      </c>
      <c r="DE453" s="45"/>
      <c r="DF453" s="45" t="str">
        <f>IF(DE453="","",DE453-#REF!)</f>
        <v/>
      </c>
      <c r="DG453" s="45"/>
      <c r="DH453" s="45" t="str">
        <f>IF(DG453="","",#REF!+#REF!-DG453)</f>
        <v/>
      </c>
      <c r="DI453" s="45"/>
      <c r="DJ453" s="43"/>
      <c r="DK453" s="43" t="str">
        <f>IF(DC453="","",#REF!)</f>
        <v/>
      </c>
      <c r="DL453" s="45" t="str">
        <f t="shared" si="2216"/>
        <v/>
      </c>
      <c r="DM453" s="46" t="str">
        <f t="shared" si="2217"/>
        <v/>
      </c>
      <c r="DN453" s="37"/>
      <c r="DO453" s="29"/>
      <c r="DP453" s="52" t="str">
        <f t="shared" si="2199"/>
        <v/>
      </c>
      <c r="DQ453" s="45"/>
      <c r="DR453" s="45" t="str">
        <f>IF(DQ453="","",DQ453-#REF!)</f>
        <v/>
      </c>
      <c r="DS453" s="45"/>
      <c r="DT453" s="45" t="str">
        <f>IF(DS453="","",DS453-#REF!)</f>
        <v/>
      </c>
      <c r="DU453" s="45"/>
      <c r="DV453" s="45" t="str">
        <f>IF(DU453="","",#REF!+#REF!-DU453)</f>
        <v/>
      </c>
      <c r="DW453" s="45"/>
      <c r="DX453" s="43"/>
      <c r="DY453" s="43" t="str">
        <f>IF(DQ453="","",#REF!)</f>
        <v/>
      </c>
      <c r="DZ453" s="45" t="str">
        <f t="shared" si="2218"/>
        <v/>
      </c>
      <c r="EA453" s="46" t="str">
        <f t="shared" si="2219"/>
        <v/>
      </c>
      <c r="EB453" s="37"/>
      <c r="ED453" s="52" t="str">
        <f t="shared" si="2064"/>
        <v/>
      </c>
      <c r="EE453" s="45"/>
      <c r="EF453" s="45" t="str">
        <f>IF(EE453="","",EE453-#REF!)</f>
        <v/>
      </c>
      <c r="EG453" s="45"/>
      <c r="EH453" s="45" t="str">
        <f>IF(EG453="","",EG453-#REF!)</f>
        <v/>
      </c>
      <c r="EI453" s="45"/>
      <c r="EJ453" s="45" t="str">
        <f>IF(EI453="","",#REF!+#REF!-EI453)</f>
        <v/>
      </c>
      <c r="EK453" s="45"/>
      <c r="EL453" s="43"/>
      <c r="EM453" s="43" t="str">
        <f>IF(EE453="","",#REF!)</f>
        <v/>
      </c>
      <c r="EN453" s="45" t="str">
        <f t="shared" si="2220"/>
        <v/>
      </c>
      <c r="EO453" s="46" t="str">
        <f t="shared" si="2221"/>
        <v/>
      </c>
      <c r="EP453" s="37"/>
      <c r="ER453" s="52" t="str">
        <f t="shared" si="2200"/>
        <v/>
      </c>
      <c r="ES453" s="45"/>
      <c r="ET453" s="45" t="str">
        <f>IF(ES453="","",ES453-#REF!)</f>
        <v/>
      </c>
      <c r="EU453" s="45"/>
      <c r="EV453" s="45" t="str">
        <f>IF(EU453="","",EU453-#REF!)</f>
        <v/>
      </c>
      <c r="EW453" s="45"/>
      <c r="EX453" s="45" t="str">
        <f>IF(EW453="","",#REF!+#REF!-EW453)</f>
        <v/>
      </c>
      <c r="EY453" s="45"/>
      <c r="EZ453" s="43"/>
      <c r="FA453" s="43" t="str">
        <f>IF(ES453="","",#REF!)</f>
        <v/>
      </c>
      <c r="FB453" s="45" t="str">
        <f t="shared" si="2222"/>
        <v/>
      </c>
      <c r="FC453" s="46" t="str">
        <f t="shared" si="2223"/>
        <v/>
      </c>
      <c r="FD453" s="37"/>
      <c r="FF453" s="52" t="str">
        <f t="shared" si="2078"/>
        <v/>
      </c>
      <c r="FG453" s="45"/>
      <c r="FH453" s="45" t="str">
        <f>IF(FG453="","",FG453-#REF!)</f>
        <v/>
      </c>
      <c r="FI453" s="45"/>
      <c r="FJ453" s="45" t="str">
        <f>IF(FI453="","",FI453-#REF!)</f>
        <v/>
      </c>
      <c r="FK453" s="45"/>
      <c r="FL453" s="45" t="str">
        <f>IF(FK453="","",#REF!+#REF!-FK453)</f>
        <v/>
      </c>
      <c r="FM453" s="45"/>
      <c r="FN453" s="43"/>
      <c r="FO453" s="43" t="str">
        <f>IF(FG453="","",#REF!)</f>
        <v/>
      </c>
      <c r="FP453" s="45" t="str">
        <f t="shared" si="2224"/>
        <v/>
      </c>
      <c r="FQ453" s="46" t="str">
        <f t="shared" si="2225"/>
        <v/>
      </c>
      <c r="FR453" s="37"/>
      <c r="FS453" s="29"/>
      <c r="FT453" s="52" t="str">
        <f t="shared" si="2201"/>
        <v/>
      </c>
      <c r="FU453" s="45"/>
      <c r="FV453" s="45" t="str">
        <f>IF(FU453="","",FU453-#REF!)</f>
        <v/>
      </c>
      <c r="FW453" s="45"/>
      <c r="FX453" s="45" t="str">
        <f>IF(FW453="","",FW453-#REF!)</f>
        <v/>
      </c>
      <c r="FY453" s="45"/>
      <c r="FZ453" s="45" t="str">
        <f>IF(FY453="","",#REF!+#REF!-FY453)</f>
        <v/>
      </c>
      <c r="GA453" s="45"/>
      <c r="GB453" s="43"/>
      <c r="GC453" s="43" t="str">
        <f>IF(FU453="","",#REF!)</f>
        <v/>
      </c>
      <c r="GD453" s="45" t="str">
        <f t="shared" si="2226"/>
        <v/>
      </c>
      <c r="GE453" s="46" t="str">
        <f t="shared" si="2227"/>
        <v/>
      </c>
      <c r="GF453" s="37"/>
      <c r="GH453" s="52" t="str">
        <f t="shared" si="2202"/>
        <v/>
      </c>
      <c r="GI453" s="45"/>
      <c r="GJ453" s="45" t="str">
        <f>IF(GI453="","",GI453-#REF!)</f>
        <v/>
      </c>
      <c r="GK453" s="45"/>
      <c r="GL453" s="45" t="str">
        <f>IF(GK453="","",GK453-#REF!)</f>
        <v/>
      </c>
      <c r="GM453" s="45"/>
      <c r="GN453" s="45" t="str">
        <f>IF(GM453="","",#REF!+#REF!-GM453)</f>
        <v/>
      </c>
      <c r="GO453" s="45"/>
      <c r="GP453" s="43"/>
      <c r="GQ453" s="43" t="str">
        <f>IF(GI453="","",#REF!)</f>
        <v/>
      </c>
      <c r="GR453" s="45" t="str">
        <f t="shared" si="2228"/>
        <v/>
      </c>
      <c r="GS453" s="46" t="str">
        <f t="shared" si="2229"/>
        <v/>
      </c>
      <c r="GT453" s="37"/>
      <c r="GU453" s="61"/>
      <c r="GV453" s="47"/>
      <c r="GW453" s="200"/>
      <c r="GX453" s="27"/>
      <c r="GY453" s="45" t="str">
        <f t="shared" si="2151"/>
        <v/>
      </c>
      <c r="GZ453" s="27"/>
      <c r="HA453" s="45" t="str">
        <f t="shared" si="2152"/>
        <v/>
      </c>
      <c r="HB453" s="27">
        <v>13</v>
      </c>
      <c r="HC453" s="45">
        <f t="shared" si="2153"/>
        <v>3</v>
      </c>
      <c r="HD453" s="27">
        <v>0</v>
      </c>
      <c r="HE453" s="63" t="s">
        <v>684</v>
      </c>
      <c r="HF453" s="67">
        <v>1100</v>
      </c>
      <c r="HG453" s="45">
        <f t="shared" si="2154"/>
        <v>3300</v>
      </c>
      <c r="HH453" s="46" t="e">
        <f t="shared" si="2155"/>
        <v>#VALUE!</v>
      </c>
      <c r="HI453" s="37"/>
      <c r="HK453" s="47"/>
      <c r="HL453" s="27">
        <v>866</v>
      </c>
      <c r="HM453" s="45">
        <f t="shared" si="2156"/>
        <v>21</v>
      </c>
      <c r="HN453" s="27">
        <v>18</v>
      </c>
      <c r="HO453" s="45">
        <f t="shared" si="2157"/>
        <v>1</v>
      </c>
      <c r="HP453" s="27">
        <v>44</v>
      </c>
      <c r="HQ453" s="45">
        <f t="shared" si="2158"/>
        <v>1</v>
      </c>
      <c r="HR453" s="27">
        <v>0</v>
      </c>
      <c r="HS453" s="63" t="str">
        <f t="shared" si="2195"/>
        <v>ゲームアーク</v>
      </c>
      <c r="HT453" s="67">
        <f t="shared" si="2191"/>
        <v>0</v>
      </c>
      <c r="HU453" s="45">
        <f t="shared" si="2160"/>
        <v>0</v>
      </c>
      <c r="HV453" s="46">
        <f t="shared" si="2161"/>
        <v>0</v>
      </c>
      <c r="HW453" s="37"/>
      <c r="HX453" s="360"/>
      <c r="HY453" s="47"/>
      <c r="HZ453" s="27">
        <v>6266</v>
      </c>
      <c r="IA453" s="45">
        <f t="shared" si="2162"/>
        <v>27</v>
      </c>
      <c r="IB453" s="27">
        <v>136</v>
      </c>
      <c r="IC453" s="45">
        <f t="shared" si="2163"/>
        <v>0</v>
      </c>
      <c r="ID453" s="27">
        <v>24</v>
      </c>
      <c r="IE453" s="45">
        <f t="shared" si="2164"/>
        <v>0</v>
      </c>
      <c r="IF453" s="27">
        <v>0</v>
      </c>
      <c r="IG453" s="63" t="str">
        <f t="shared" si="2192"/>
        <v>ラブブマスコット</v>
      </c>
      <c r="IH453" s="67">
        <f t="shared" si="2193"/>
        <v>250</v>
      </c>
      <c r="II453" s="45">
        <f t="shared" si="2166"/>
        <v>0</v>
      </c>
      <c r="IJ453" s="46">
        <f t="shared" si="2167"/>
        <v>0</v>
      </c>
      <c r="IK453" s="37"/>
      <c r="IL453" s="29"/>
      <c r="IM453" s="47"/>
      <c r="IN453" s="27">
        <v>4271</v>
      </c>
      <c r="IO453" s="45">
        <f t="shared" si="2168"/>
        <v>14</v>
      </c>
      <c r="IP453" s="27">
        <v>250</v>
      </c>
      <c r="IQ453" s="45">
        <f t="shared" si="2169"/>
        <v>0</v>
      </c>
      <c r="IR453" s="27">
        <v>51</v>
      </c>
      <c r="IS453" s="45">
        <f t="shared" si="2170"/>
        <v>0</v>
      </c>
      <c r="IT453" s="27">
        <v>0</v>
      </c>
      <c r="IU453" s="63" t="str">
        <f t="shared" si="2189"/>
        <v>アングリーキーホルダー</v>
      </c>
      <c r="IV453" s="67">
        <f t="shared" si="2190"/>
        <v>200</v>
      </c>
      <c r="IW453" s="45">
        <f t="shared" si="2171"/>
        <v>0</v>
      </c>
      <c r="IX453" s="46">
        <f t="shared" si="2172"/>
        <v>0</v>
      </c>
      <c r="IY453" s="37"/>
      <c r="IZ453" s="61"/>
      <c r="JA453" s="47"/>
      <c r="JB453" s="27">
        <v>7389</v>
      </c>
      <c r="JC453" s="45">
        <f t="shared" si="2173"/>
        <v>11</v>
      </c>
      <c r="JD453" s="27">
        <v>437</v>
      </c>
      <c r="JE453" s="45">
        <f t="shared" si="2174"/>
        <v>0</v>
      </c>
      <c r="JF453" s="27">
        <v>62</v>
      </c>
      <c r="JG453" s="45">
        <f t="shared" si="2175"/>
        <v>0</v>
      </c>
      <c r="JH453" s="27">
        <v>4</v>
      </c>
      <c r="JI453" s="63" t="str">
        <f t="shared" si="2238"/>
        <v>AIモンスターラバー</v>
      </c>
      <c r="JJ453" s="67">
        <f t="shared" si="2238"/>
        <v>260</v>
      </c>
      <c r="JK453" s="45">
        <f t="shared" si="2178"/>
        <v>0</v>
      </c>
      <c r="JL453" s="46">
        <f t="shared" si="2179"/>
        <v>0</v>
      </c>
      <c r="JM453" s="37"/>
      <c r="JN453" s="29"/>
      <c r="JO453" s="47"/>
      <c r="JP453" s="27">
        <v>5977</v>
      </c>
      <c r="JQ453" s="45">
        <f t="shared" si="2180"/>
        <v>5</v>
      </c>
      <c r="JR453" s="27">
        <v>290</v>
      </c>
      <c r="JS453" s="45">
        <f t="shared" si="2181"/>
        <v>0</v>
      </c>
      <c r="JT453" s="27">
        <v>16</v>
      </c>
      <c r="JU453" s="45">
        <f t="shared" si="2182"/>
        <v>0</v>
      </c>
      <c r="JV453" s="27">
        <v>-6</v>
      </c>
      <c r="JW453" s="63" t="str">
        <f t="shared" si="2183"/>
        <v>サンリオスカーフ付ポーチ</v>
      </c>
      <c r="JX453" s="67">
        <f t="shared" si="2184"/>
        <v>0</v>
      </c>
      <c r="JY453" s="45">
        <f t="shared" si="2185"/>
        <v>0</v>
      </c>
      <c r="JZ453" s="46">
        <f t="shared" si="2186"/>
        <v>0</v>
      </c>
      <c r="KA453" s="37" t="s">
        <v>678</v>
      </c>
      <c r="KB453" s="51"/>
      <c r="KC453" s="47"/>
      <c r="KD453" s="27">
        <v>12383</v>
      </c>
      <c r="KE453" s="45">
        <f>IF(KD453="","",KD453-KD449)</f>
        <v>32</v>
      </c>
      <c r="KF453" s="27">
        <v>631</v>
      </c>
      <c r="KG453" s="45">
        <f>IF(KF453="","",KF453-KF449)</f>
        <v>2</v>
      </c>
      <c r="KH453" s="27">
        <v>10</v>
      </c>
      <c r="KI453" s="45">
        <f>IF(KH453="","",KH449+KJ449-KH453)</f>
        <v>2</v>
      </c>
      <c r="KJ453" s="27">
        <v>0</v>
      </c>
      <c r="KK453" s="63" t="str">
        <f>IF(KD453="","",KK449)</f>
        <v>サンリオ豹柄キーケース</v>
      </c>
      <c r="KL453" s="67">
        <f>IF(KE453="","",KL449)</f>
        <v>924</v>
      </c>
      <c r="KM453" s="45">
        <f>IF(KH453="","",KI453*KL453)</f>
        <v>1848</v>
      </c>
      <c r="KN453" s="46">
        <f>IF(KI453="","",KM453/(KE453*100))</f>
        <v>0.57750000000000001</v>
      </c>
      <c r="KO453" s="37"/>
      <c r="KP453" s="29"/>
      <c r="KQ453" s="47"/>
      <c r="KR453" s="27">
        <v>1730</v>
      </c>
      <c r="KS453" s="45">
        <f>IF(KR453="","",KR453-KR449)</f>
        <v>23</v>
      </c>
      <c r="KT453" s="27">
        <v>99</v>
      </c>
      <c r="KU453" s="45">
        <f>IF(KT453="","",KT453-KT449)</f>
        <v>0</v>
      </c>
      <c r="KV453" s="27">
        <v>8</v>
      </c>
      <c r="KW453" s="45">
        <f>IF(KV453="","",KV449+KX449-KV453)</f>
        <v>0</v>
      </c>
      <c r="KX453" s="27">
        <v>0</v>
      </c>
      <c r="KY453" s="63" t="str">
        <f>IF(KR453="","",KY449)</f>
        <v>モンチッチマスコット2</v>
      </c>
      <c r="KZ453" s="67">
        <f>IF(KS453="","",KZ449)</f>
        <v>539</v>
      </c>
      <c r="LA453" s="45">
        <f>IF(KV453="","",KW453*KZ453)</f>
        <v>0</v>
      </c>
      <c r="LB453" s="46">
        <f>IF(KW453="","",LA453/(KS453*100))</f>
        <v>0</v>
      </c>
      <c r="LC453" s="37"/>
      <c r="LD453" s="29"/>
      <c r="LE453" s="52">
        <f>IF(A441="","",A441)</f>
        <v>45995</v>
      </c>
      <c r="LF453" s="43">
        <v>69007</v>
      </c>
      <c r="LG453" s="86">
        <f>IF(LF453="","",LF453-LF450)</f>
        <v>56</v>
      </c>
      <c r="LH453" s="43">
        <v>445</v>
      </c>
      <c r="LI453" s="43">
        <f t="shared" si="2129"/>
        <v>0</v>
      </c>
      <c r="LJ453" s="43">
        <v>2</v>
      </c>
      <c r="LK453" s="87">
        <f t="shared" si="2130"/>
        <v>0</v>
      </c>
      <c r="LL453" s="43">
        <v>0</v>
      </c>
      <c r="LM453" s="65" t="str">
        <f>IF(LF453="","",LM450)</f>
        <v>スヌーピーぬいぐるみ、コキンちゃん</v>
      </c>
      <c r="LN453" s="48">
        <f>IF(LG453="","",LN450)</f>
        <v>1000</v>
      </c>
      <c r="LO453" s="87">
        <f t="shared" si="2131"/>
        <v>0</v>
      </c>
      <c r="LP453" s="53"/>
      <c r="LQ453" s="37"/>
      <c r="LR453" s="29"/>
      <c r="LS453" s="52" t="str">
        <f t="shared" si="2203"/>
        <v/>
      </c>
      <c r="LT453" s="45"/>
      <c r="LU453" s="45" t="str">
        <f>IF(LT453="","",LT453-#REF!)</f>
        <v/>
      </c>
      <c r="LV453" s="45"/>
      <c r="LW453" s="45" t="str">
        <f>IF(LV453="","",LV453-#REF!)</f>
        <v/>
      </c>
      <c r="LX453" s="45"/>
      <c r="LY453" s="45" t="str">
        <f>IF(LX453="","",#REF!+#REF!-LX453)</f>
        <v/>
      </c>
      <c r="LZ453" s="45"/>
      <c r="MA453" s="43"/>
      <c r="MB453" s="43" t="str">
        <f>IF(LT453="","",#REF!)</f>
        <v/>
      </c>
      <c r="MC453" s="45" t="str">
        <f t="shared" si="2230"/>
        <v/>
      </c>
      <c r="MD453" s="46" t="str">
        <f t="shared" si="2231"/>
        <v/>
      </c>
      <c r="ME453" s="37"/>
      <c r="MF453" s="29"/>
      <c r="MG453" s="52" t="str">
        <f t="shared" si="2204"/>
        <v/>
      </c>
      <c r="MH453" s="45"/>
      <c r="MI453" s="45" t="str">
        <f>IF(MH453="","",MH453-#REF!)</f>
        <v/>
      </c>
      <c r="MJ453" s="45"/>
      <c r="MK453" s="45" t="str">
        <f>IF(MJ453="","",MJ453-#REF!)</f>
        <v/>
      </c>
      <c r="ML453" s="45"/>
      <c r="MM453" s="45" t="str">
        <f>IF(ML453="","",#REF!+#REF!-ML453)</f>
        <v/>
      </c>
      <c r="MN453" s="45"/>
      <c r="MO453" s="43"/>
      <c r="MP453" s="43" t="str">
        <f>IF(MH453="","",#REF!)</f>
        <v/>
      </c>
      <c r="MQ453" s="45" t="str">
        <f t="shared" si="2232"/>
        <v/>
      </c>
      <c r="MR453" s="46" t="str">
        <f t="shared" si="2233"/>
        <v/>
      </c>
      <c r="MS453" s="37"/>
      <c r="MT453" s="29"/>
      <c r="MU453" s="52" t="str">
        <f t="shared" si="2205"/>
        <v/>
      </c>
      <c r="MV453" s="45"/>
      <c r="MW453" s="45" t="str">
        <f>IF(MV453="","",MV453-#REF!)</f>
        <v/>
      </c>
      <c r="MX453" s="45"/>
      <c r="MY453" s="45" t="str">
        <f>IF(MX453="","",MX453-#REF!)</f>
        <v/>
      </c>
      <c r="MZ453" s="45"/>
      <c r="NA453" s="45" t="str">
        <f>IF(MZ453="","",#REF!+#REF!-MZ453)</f>
        <v/>
      </c>
      <c r="NB453" s="45"/>
      <c r="NC453" s="43"/>
      <c r="ND453" s="43" t="str">
        <f>IF(MV453="","",#REF!)</f>
        <v/>
      </c>
      <c r="NE453" s="45" t="str">
        <f t="shared" si="2234"/>
        <v/>
      </c>
      <c r="NF453" s="46" t="str">
        <f t="shared" si="2235"/>
        <v/>
      </c>
      <c r="NG453" s="37"/>
      <c r="NH453" s="29"/>
      <c r="NI453" s="52" t="str">
        <f t="shared" si="2116"/>
        <v/>
      </c>
      <c r="NJ453" s="45"/>
      <c r="NK453" s="45" t="str">
        <f>IF(NJ453="","",NJ453-#REF!)</f>
        <v/>
      </c>
      <c r="NL453" s="45"/>
      <c r="NM453" s="45" t="str">
        <f>IF(NL453="","",NL453-#REF!)</f>
        <v/>
      </c>
      <c r="NN453" s="45"/>
      <c r="NO453" s="45" t="str">
        <f>IF(NN453="","",#REF!+#REF!-NN453)</f>
        <v/>
      </c>
      <c r="NP453" s="45"/>
      <c r="NQ453" s="43"/>
      <c r="NR453" s="43" t="str">
        <f>IF(NJ453="","",#REF!)</f>
        <v/>
      </c>
      <c r="NS453" s="45" t="str">
        <f t="shared" si="2236"/>
        <v/>
      </c>
      <c r="NT453" s="46" t="str">
        <f t="shared" si="2237"/>
        <v/>
      </c>
      <c r="NU453" s="37"/>
    </row>
    <row r="454" spans="1:385" ht="15" customHeight="1" thickBot="1" x14ac:dyDescent="0.3">
      <c r="A454" s="38"/>
      <c r="B454" s="39"/>
      <c r="C454" s="40"/>
      <c r="D454" s="40"/>
      <c r="E454" s="41"/>
      <c r="F454" s="41"/>
      <c r="G454" s="40"/>
      <c r="H454" s="42"/>
      <c r="I454" s="45"/>
      <c r="J454" s="45" t="str">
        <f>IF(I454="","",I454-I453)</f>
        <v/>
      </c>
      <c r="K454" s="45"/>
      <c r="L454" s="45" t="str">
        <f>IF(K454="","",K454-K453)</f>
        <v/>
      </c>
      <c r="M454" s="45"/>
      <c r="N454" s="45" t="str">
        <f>IF(M454="","",M453+O453-M454)</f>
        <v/>
      </c>
      <c r="O454" s="45"/>
      <c r="P454" s="43"/>
      <c r="Q454" s="43" t="str">
        <f>IF(I454="","",Q453)</f>
        <v/>
      </c>
      <c r="R454" s="45" t="str">
        <f t="shared" si="2208"/>
        <v/>
      </c>
      <c r="S454" s="46" t="str">
        <f t="shared" si="2209"/>
        <v/>
      </c>
      <c r="T454" s="37"/>
      <c r="U454" s="29"/>
      <c r="V454" s="52" t="str">
        <f t="shared" si="2196"/>
        <v/>
      </c>
      <c r="W454" s="67"/>
      <c r="X454" s="45" t="str">
        <f>IF(W454="","",W454-W453)</f>
        <v/>
      </c>
      <c r="Y454" s="45"/>
      <c r="Z454" s="45" t="str">
        <f>IF(Y454="","",Y454-Y453)</f>
        <v/>
      </c>
      <c r="AA454" s="45"/>
      <c r="AB454" s="45" t="str">
        <f>IF(AA454="","",AA453+AC453-AA454)</f>
        <v/>
      </c>
      <c r="AC454" s="45"/>
      <c r="AD454" s="43"/>
      <c r="AE454" s="43" t="str">
        <f>IF(W454="","",AE453)</f>
        <v/>
      </c>
      <c r="AF454" s="45" t="str">
        <f t="shared" si="2210"/>
        <v/>
      </c>
      <c r="AG454" s="46" t="str">
        <f t="shared" si="2211"/>
        <v/>
      </c>
      <c r="AH454" s="37"/>
      <c r="AI454" s="29"/>
      <c r="AJ454" s="52" t="str">
        <f t="shared" si="2197"/>
        <v/>
      </c>
      <c r="AK454" s="45"/>
      <c r="AL454" s="45" t="str">
        <f>IF(AK454="","",AK454-AK453)</f>
        <v/>
      </c>
      <c r="AM454" s="45"/>
      <c r="AN454" s="45" t="str">
        <f>IF(AM454="","",AM454-AM453)</f>
        <v/>
      </c>
      <c r="AO454" s="45"/>
      <c r="AP454" s="45" t="str">
        <f>IF(AO454="","",AO453+AQ453-AO454)</f>
        <v/>
      </c>
      <c r="AQ454" s="45"/>
      <c r="AR454" s="43"/>
      <c r="AS454" s="43" t="str">
        <f>IF(AK454="","",AS453)</f>
        <v/>
      </c>
      <c r="AT454" s="45" t="str">
        <f t="shared" si="2212"/>
        <v/>
      </c>
      <c r="AU454" s="46" t="str">
        <f t="shared" si="2213"/>
        <v/>
      </c>
      <c r="AV454" s="37"/>
      <c r="AW454" s="29"/>
      <c r="AX454" s="52" t="str">
        <f t="shared" si="2198"/>
        <v/>
      </c>
      <c r="AY454" s="45"/>
      <c r="AZ454" s="45" t="str">
        <f>IF(AY454="","",AY454-AY453)</f>
        <v/>
      </c>
      <c r="BA454" s="45"/>
      <c r="BB454" s="45" t="str">
        <f>IF(BA454="","",BA454-BA453)</f>
        <v/>
      </c>
      <c r="BC454" s="45"/>
      <c r="BD454" s="45" t="str">
        <f>IF(BC454="","",BC453+BE453-BC454)</f>
        <v/>
      </c>
      <c r="BE454" s="45"/>
      <c r="BF454" s="43"/>
      <c r="BG454" s="43" t="str">
        <f>IF(AY454="","",BG453)</f>
        <v/>
      </c>
      <c r="BH454" s="45" t="str">
        <f t="shared" si="2214"/>
        <v/>
      </c>
      <c r="BI454" s="46" t="str">
        <f t="shared" si="2215"/>
        <v/>
      </c>
      <c r="BJ454" s="37"/>
      <c r="BK454" s="29"/>
      <c r="BL454" s="75"/>
      <c r="BM454" s="76">
        <v>1399</v>
      </c>
      <c r="BN454" s="76">
        <f t="shared" si="2132"/>
        <v>38</v>
      </c>
      <c r="BO454" s="76">
        <v>8</v>
      </c>
      <c r="BP454" s="76">
        <f t="shared" si="2133"/>
        <v>0</v>
      </c>
      <c r="BQ454" s="76">
        <v>23</v>
      </c>
      <c r="BR454" s="76">
        <f t="shared" si="2134"/>
        <v>0</v>
      </c>
      <c r="BS454" s="76">
        <v>0</v>
      </c>
      <c r="BT454" s="78" t="str">
        <f t="shared" si="2135"/>
        <v>ラブブキーホルダー大きめ</v>
      </c>
      <c r="BU454" s="79">
        <f t="shared" si="2136"/>
        <v>400</v>
      </c>
      <c r="BV454" s="76">
        <f t="shared" si="2137"/>
        <v>0</v>
      </c>
      <c r="BW454" s="80">
        <f t="shared" si="2138"/>
        <v>0</v>
      </c>
      <c r="BX454" s="37"/>
      <c r="BY454" s="57"/>
      <c r="BZ454" s="75"/>
      <c r="CA454" s="76">
        <v>6704</v>
      </c>
      <c r="CB454" s="76">
        <f t="shared" si="2139"/>
        <v>32</v>
      </c>
      <c r="CC454" s="76">
        <v>352</v>
      </c>
      <c r="CD454" s="76">
        <f t="shared" si="2140"/>
        <v>2</v>
      </c>
      <c r="CE454" s="76">
        <v>46</v>
      </c>
      <c r="CF454" s="76">
        <f t="shared" si="2141"/>
        <v>2</v>
      </c>
      <c r="CG454" s="76">
        <v>0</v>
      </c>
      <c r="CH454" s="78" t="str">
        <f t="shared" si="2142"/>
        <v>ＡＩラバー</v>
      </c>
      <c r="CI454" s="79">
        <f t="shared" si="2143"/>
        <v>198</v>
      </c>
      <c r="CJ454" s="76">
        <f t="shared" si="2144"/>
        <v>396</v>
      </c>
      <c r="CK454" s="80">
        <f t="shared" si="2145"/>
        <v>0.12375</v>
      </c>
      <c r="CL454" s="37"/>
      <c r="CM454" s="29"/>
      <c r="CN454" s="75"/>
      <c r="CO454" s="76">
        <v>2236</v>
      </c>
      <c r="CP454" s="180">
        <f t="shared" si="2146"/>
        <v>15</v>
      </c>
      <c r="CQ454" s="76">
        <v>67</v>
      </c>
      <c r="CR454" s="76">
        <f t="shared" si="2147"/>
        <v>1</v>
      </c>
      <c r="CS454" s="76">
        <v>45</v>
      </c>
      <c r="CT454" s="76">
        <f t="shared" si="2148"/>
        <v>2</v>
      </c>
      <c r="CU454" s="76">
        <v>16</v>
      </c>
      <c r="CV454" s="78" t="str">
        <f t="shared" si="2206"/>
        <v>アングリーキーホルダー</v>
      </c>
      <c r="CW454" s="79">
        <f t="shared" si="2207"/>
        <v>198</v>
      </c>
      <c r="CX454" s="76">
        <f t="shared" si="2149"/>
        <v>396</v>
      </c>
      <c r="CY454" s="80">
        <f t="shared" si="2150"/>
        <v>0.26400000000000001</v>
      </c>
      <c r="CZ454" s="37"/>
      <c r="DA454" s="29"/>
      <c r="DB454" s="52" t="str">
        <f t="shared" si="2050"/>
        <v/>
      </c>
      <c r="DC454" s="45"/>
      <c r="DD454" s="45" t="str">
        <f>IF(DC454="","",DC454-DC453)</f>
        <v/>
      </c>
      <c r="DE454" s="45"/>
      <c r="DF454" s="45" t="str">
        <f>IF(DE454="","",DE454-DE453)</f>
        <v/>
      </c>
      <c r="DG454" s="45"/>
      <c r="DH454" s="45" t="str">
        <f>IF(DG454="","",DG453+DI453-DG454)</f>
        <v/>
      </c>
      <c r="DI454" s="45"/>
      <c r="DJ454" s="43"/>
      <c r="DK454" s="43" t="str">
        <f>IF(DC454="","",DK453)</f>
        <v/>
      </c>
      <c r="DL454" s="45" t="str">
        <f t="shared" si="2216"/>
        <v/>
      </c>
      <c r="DM454" s="46" t="str">
        <f t="shared" si="2217"/>
        <v/>
      </c>
      <c r="DN454" s="37"/>
      <c r="DO454" s="29"/>
      <c r="DP454" s="52" t="str">
        <f t="shared" si="2199"/>
        <v/>
      </c>
      <c r="DQ454" s="45"/>
      <c r="DR454" s="45" t="str">
        <f>IF(DQ454="","",DQ454-DQ453)</f>
        <v/>
      </c>
      <c r="DS454" s="45"/>
      <c r="DT454" s="45" t="str">
        <f>IF(DS454="","",DS454-DS453)</f>
        <v/>
      </c>
      <c r="DU454" s="45"/>
      <c r="DV454" s="45" t="str">
        <f>IF(DU454="","",DU453+DW453-DU454)</f>
        <v/>
      </c>
      <c r="DW454" s="45"/>
      <c r="DX454" s="43"/>
      <c r="DY454" s="43" t="str">
        <f>IF(DQ454="","",DY453)</f>
        <v/>
      </c>
      <c r="DZ454" s="45" t="str">
        <f t="shared" si="2218"/>
        <v/>
      </c>
      <c r="EA454" s="46" t="str">
        <f t="shared" si="2219"/>
        <v/>
      </c>
      <c r="EB454" s="37"/>
      <c r="ED454" s="52" t="str">
        <f t="shared" si="2064"/>
        <v/>
      </c>
      <c r="EE454" s="45"/>
      <c r="EF454" s="45" t="str">
        <f>IF(EE454="","",EE454-EE453)</f>
        <v/>
      </c>
      <c r="EG454" s="45"/>
      <c r="EH454" s="45" t="str">
        <f>IF(EG454="","",EG454-EG453)</f>
        <v/>
      </c>
      <c r="EI454" s="45"/>
      <c r="EJ454" s="45" t="str">
        <f>IF(EI454="","",EI453+EK453-EI454)</f>
        <v/>
      </c>
      <c r="EK454" s="45"/>
      <c r="EL454" s="43"/>
      <c r="EM454" s="43" t="str">
        <f>IF(EE454="","",EM453)</f>
        <v/>
      </c>
      <c r="EN454" s="45" t="str">
        <f t="shared" si="2220"/>
        <v/>
      </c>
      <c r="EO454" s="46" t="str">
        <f t="shared" si="2221"/>
        <v/>
      </c>
      <c r="EP454" s="37"/>
      <c r="ER454" s="52" t="str">
        <f t="shared" si="2200"/>
        <v/>
      </c>
      <c r="ES454" s="45"/>
      <c r="ET454" s="45" t="str">
        <f>IF(ES454="","",ES454-ES453)</f>
        <v/>
      </c>
      <c r="EU454" s="45"/>
      <c r="EV454" s="45" t="str">
        <f>IF(EU454="","",EU454-EU453)</f>
        <v/>
      </c>
      <c r="EW454" s="45"/>
      <c r="EX454" s="45" t="str">
        <f>IF(EW454="","",EW453+EY453-EW454)</f>
        <v/>
      </c>
      <c r="EY454" s="45"/>
      <c r="EZ454" s="43"/>
      <c r="FA454" s="43" t="str">
        <f>IF(ES454="","",FA453)</f>
        <v/>
      </c>
      <c r="FB454" s="45" t="str">
        <f t="shared" si="2222"/>
        <v/>
      </c>
      <c r="FC454" s="46" t="str">
        <f t="shared" si="2223"/>
        <v/>
      </c>
      <c r="FD454" s="37"/>
      <c r="FF454" s="52" t="str">
        <f t="shared" si="2078"/>
        <v/>
      </c>
      <c r="FG454" s="45"/>
      <c r="FH454" s="45" t="str">
        <f>IF(FG454="","",FG454-FG453)</f>
        <v/>
      </c>
      <c r="FI454" s="45"/>
      <c r="FJ454" s="45" t="str">
        <f>IF(FI454="","",FI454-FI453)</f>
        <v/>
      </c>
      <c r="FK454" s="45"/>
      <c r="FL454" s="45" t="str">
        <f>IF(FK454="","",FK453+FM453-FK454)</f>
        <v/>
      </c>
      <c r="FM454" s="45"/>
      <c r="FN454" s="43"/>
      <c r="FO454" s="43" t="str">
        <f>IF(FG454="","",FO453)</f>
        <v/>
      </c>
      <c r="FP454" s="45" t="str">
        <f t="shared" si="2224"/>
        <v/>
      </c>
      <c r="FQ454" s="46" t="str">
        <f t="shared" si="2225"/>
        <v/>
      </c>
      <c r="FR454" s="37"/>
      <c r="FS454" s="29"/>
      <c r="FT454" s="52" t="str">
        <f t="shared" si="2201"/>
        <v/>
      </c>
      <c r="FU454" s="45"/>
      <c r="FV454" s="45" t="str">
        <f>IF(FU454="","",FU454-FU453)</f>
        <v/>
      </c>
      <c r="FW454" s="45"/>
      <c r="FX454" s="45" t="str">
        <f>IF(FW454="","",FW454-FW453)</f>
        <v/>
      </c>
      <c r="FY454" s="45"/>
      <c r="FZ454" s="45" t="str">
        <f>IF(FY454="","",FY453+GA453-FY454)</f>
        <v/>
      </c>
      <c r="GA454" s="45"/>
      <c r="GB454" s="43"/>
      <c r="GC454" s="43" t="str">
        <f>IF(FU454="","",GC453)</f>
        <v/>
      </c>
      <c r="GD454" s="45" t="str">
        <f t="shared" si="2226"/>
        <v/>
      </c>
      <c r="GE454" s="46" t="str">
        <f t="shared" si="2227"/>
        <v/>
      </c>
      <c r="GF454" s="37"/>
      <c r="GH454" s="52" t="str">
        <f t="shared" si="2202"/>
        <v/>
      </c>
      <c r="GI454" s="45"/>
      <c r="GJ454" s="45" t="str">
        <f>IF(GI454="","",GI454-GI453)</f>
        <v/>
      </c>
      <c r="GK454" s="45"/>
      <c r="GL454" s="45" t="str">
        <f>IF(GK454="","",GK454-GK453)</f>
        <v/>
      </c>
      <c r="GM454" s="45"/>
      <c r="GN454" s="45" t="str">
        <f>IF(GM454="","",GM453+GO453-GM454)</f>
        <v/>
      </c>
      <c r="GO454" s="45"/>
      <c r="GP454" s="43"/>
      <c r="GQ454" s="43" t="str">
        <f>IF(GI454="","",GQ453)</f>
        <v/>
      </c>
      <c r="GR454" s="45" t="str">
        <f t="shared" si="2228"/>
        <v/>
      </c>
      <c r="GS454" s="46" t="str">
        <f t="shared" si="2229"/>
        <v/>
      </c>
      <c r="GT454" s="37"/>
      <c r="GU454" s="61"/>
      <c r="GV454" s="75"/>
      <c r="GW454" s="84"/>
      <c r="GX454" s="76"/>
      <c r="GY454" s="76" t="str">
        <f t="shared" si="2151"/>
        <v/>
      </c>
      <c r="GZ454" s="76"/>
      <c r="HA454" s="76" t="str">
        <f t="shared" si="2152"/>
        <v/>
      </c>
      <c r="HB454" s="76">
        <v>6</v>
      </c>
      <c r="HC454" s="76">
        <f t="shared" si="2153"/>
        <v>0</v>
      </c>
      <c r="HD454" s="76">
        <v>0</v>
      </c>
      <c r="HE454" s="78" t="s">
        <v>685</v>
      </c>
      <c r="HF454" s="79">
        <v>2000</v>
      </c>
      <c r="HG454" s="76">
        <f t="shared" si="2154"/>
        <v>0</v>
      </c>
      <c r="HH454" s="80" t="e">
        <f t="shared" si="2155"/>
        <v>#VALUE!</v>
      </c>
      <c r="HI454" s="37"/>
      <c r="HK454" s="75"/>
      <c r="HL454" s="76">
        <v>580</v>
      </c>
      <c r="HM454" s="76">
        <f t="shared" si="2156"/>
        <v>28</v>
      </c>
      <c r="HN454" s="76">
        <v>13</v>
      </c>
      <c r="HO454" s="76">
        <f t="shared" si="2157"/>
        <v>1</v>
      </c>
      <c r="HP454" s="76">
        <v>6</v>
      </c>
      <c r="HQ454" s="76">
        <f t="shared" si="2158"/>
        <v>0</v>
      </c>
      <c r="HR454" s="76">
        <v>0</v>
      </c>
      <c r="HS454" s="78" t="str">
        <f t="shared" si="2195"/>
        <v>スンスンクリップ</v>
      </c>
      <c r="HT454" s="79">
        <f t="shared" si="2191"/>
        <v>0</v>
      </c>
      <c r="HU454" s="76">
        <f t="shared" si="2160"/>
        <v>0</v>
      </c>
      <c r="HV454" s="80">
        <f t="shared" si="2161"/>
        <v>0</v>
      </c>
      <c r="HW454" s="37"/>
      <c r="HX454" s="360"/>
      <c r="HY454" s="75"/>
      <c r="HZ454" s="76">
        <v>7308</v>
      </c>
      <c r="IA454" s="76">
        <f t="shared" si="2162"/>
        <v>7</v>
      </c>
      <c r="IB454" s="76">
        <v>298</v>
      </c>
      <c r="IC454" s="76">
        <f t="shared" si="2163"/>
        <v>0</v>
      </c>
      <c r="ID454" s="76">
        <v>11</v>
      </c>
      <c r="IE454" s="76">
        <f t="shared" si="2164"/>
        <v>0</v>
      </c>
      <c r="IF454" s="76">
        <v>4</v>
      </c>
      <c r="IG454" s="78" t="str">
        <f t="shared" si="2192"/>
        <v>スヌーピーマスコット</v>
      </c>
      <c r="IH454" s="79">
        <f t="shared" si="2193"/>
        <v>0</v>
      </c>
      <c r="II454" s="76">
        <f t="shared" si="2166"/>
        <v>0</v>
      </c>
      <c r="IJ454" s="80">
        <f t="shared" si="2167"/>
        <v>0</v>
      </c>
      <c r="IK454" s="37" t="s">
        <v>679</v>
      </c>
      <c r="IL454" s="29"/>
      <c r="IM454" s="75"/>
      <c r="IN454" s="76">
        <v>6171</v>
      </c>
      <c r="IO454" s="76">
        <f t="shared" si="2168"/>
        <v>35</v>
      </c>
      <c r="IP454" s="76">
        <v>257</v>
      </c>
      <c r="IQ454" s="76">
        <f t="shared" si="2169"/>
        <v>0</v>
      </c>
      <c r="IR454" s="76">
        <v>12</v>
      </c>
      <c r="IS454" s="76">
        <f t="shared" si="2170"/>
        <v>0</v>
      </c>
      <c r="IT454" s="76">
        <v>0</v>
      </c>
      <c r="IU454" s="78" t="str">
        <f t="shared" si="2189"/>
        <v>ポケモンシリコンポーチ</v>
      </c>
      <c r="IV454" s="79">
        <f t="shared" si="2190"/>
        <v>600</v>
      </c>
      <c r="IW454" s="76">
        <f t="shared" si="2171"/>
        <v>0</v>
      </c>
      <c r="IX454" s="80">
        <f t="shared" si="2172"/>
        <v>0</v>
      </c>
      <c r="IY454" s="37"/>
      <c r="IZ454" s="61"/>
      <c r="JA454" s="75"/>
      <c r="JB454" s="76">
        <v>4521</v>
      </c>
      <c r="JC454" s="76">
        <f t="shared" si="2173"/>
        <v>0</v>
      </c>
      <c r="JD454" s="76">
        <v>216</v>
      </c>
      <c r="JE454" s="76">
        <f t="shared" si="2174"/>
        <v>0</v>
      </c>
      <c r="JF454" s="76">
        <v>6</v>
      </c>
      <c r="JG454" s="76">
        <f t="shared" si="2175"/>
        <v>0</v>
      </c>
      <c r="JH454" s="76">
        <v>54</v>
      </c>
      <c r="JI454" s="78" t="str">
        <f t="shared" si="2238"/>
        <v>サンリオホワイトマスコット</v>
      </c>
      <c r="JJ454" s="79">
        <f t="shared" si="2238"/>
        <v>660</v>
      </c>
      <c r="JK454" s="76">
        <f t="shared" si="2178"/>
        <v>0</v>
      </c>
      <c r="JL454" s="80" t="e">
        <f t="shared" si="2179"/>
        <v>#DIV/0!</v>
      </c>
      <c r="JM454" s="37" t="s">
        <v>680</v>
      </c>
      <c r="JN454" s="29"/>
      <c r="JO454" s="75"/>
      <c r="JP454" s="76">
        <v>5047</v>
      </c>
      <c r="JQ454" s="76">
        <f t="shared" si="2180"/>
        <v>28</v>
      </c>
      <c r="JR454" s="76">
        <v>201</v>
      </c>
      <c r="JS454" s="76">
        <f t="shared" si="2181"/>
        <v>0</v>
      </c>
      <c r="JT454" s="76">
        <v>7</v>
      </c>
      <c r="JU454" s="76">
        <f t="shared" si="2182"/>
        <v>0</v>
      </c>
      <c r="JV454" s="76">
        <v>1</v>
      </c>
      <c r="JW454" s="78" t="str">
        <f t="shared" si="2183"/>
        <v>キティフェイスポーチ</v>
      </c>
      <c r="JX454" s="79">
        <f t="shared" si="2184"/>
        <v>0</v>
      </c>
      <c r="JY454" s="76">
        <f t="shared" si="2185"/>
        <v>0</v>
      </c>
      <c r="JZ454" s="80">
        <f t="shared" si="2186"/>
        <v>0</v>
      </c>
      <c r="KA454" s="37"/>
      <c r="KB454" s="51"/>
      <c r="KC454" s="75"/>
      <c r="KD454" s="76">
        <v>14123</v>
      </c>
      <c r="KE454" s="76">
        <f>IF(KD454="","",KD454-KD450)</f>
        <v>5</v>
      </c>
      <c r="KF454" s="76">
        <v>709</v>
      </c>
      <c r="KG454" s="76">
        <f>IF(KF454="","",KF454-KF450)</f>
        <v>1</v>
      </c>
      <c r="KH454" s="76">
        <v>72</v>
      </c>
      <c r="KI454" s="76">
        <f>IF(KH454="","",KH450+KJ450-KH454)</f>
        <v>1</v>
      </c>
      <c r="KJ454" s="76">
        <v>0</v>
      </c>
      <c r="KK454" s="78" t="str">
        <f>IF(KD454="","",KK450)</f>
        <v>ＡＩモンスターラバー</v>
      </c>
      <c r="KL454" s="79">
        <f>IF(KE454="","",KL450)</f>
        <v>198</v>
      </c>
      <c r="KM454" s="76">
        <f>IF(KH454="","",KI454*KL454)</f>
        <v>198</v>
      </c>
      <c r="KN454" s="80">
        <f>IF(KI454="","",KM454/(KE454*100))</f>
        <v>0.39600000000000002</v>
      </c>
      <c r="KO454" s="37"/>
      <c r="KP454" s="29"/>
      <c r="KQ454" s="75"/>
      <c r="KR454" s="76">
        <v>2026</v>
      </c>
      <c r="KS454" s="76">
        <f>IF(KR454="","",KR454-KR450)</f>
        <v>16</v>
      </c>
      <c r="KT454" s="76">
        <v>25</v>
      </c>
      <c r="KU454" s="76">
        <f>IF(KT454="","",KT454-KT450)</f>
        <v>0</v>
      </c>
      <c r="KV454" s="76">
        <v>11</v>
      </c>
      <c r="KW454" s="76">
        <f>IF(KV454="","",KV450+KX450-KV454)</f>
        <v>0</v>
      </c>
      <c r="KX454" s="76">
        <v>0</v>
      </c>
      <c r="KY454" s="78" t="str">
        <f>IF(KR454="","",KY450)</f>
        <v>AIモンスターマスコット</v>
      </c>
      <c r="KZ454" s="79">
        <f>IF(KS454="","",KZ450)</f>
        <v>286</v>
      </c>
      <c r="LA454" s="76">
        <f>IF(KV454="","",KW454*KZ454)</f>
        <v>0</v>
      </c>
      <c r="LB454" s="80">
        <f>IF(KW454="","",LA454/(KS454*100))</f>
        <v>0</v>
      </c>
      <c r="LC454" s="37"/>
      <c r="LD454" s="29"/>
      <c r="LE454" s="47"/>
      <c r="LF454" s="45"/>
      <c r="LG454" s="45"/>
      <c r="LH454" s="45">
        <v>530</v>
      </c>
      <c r="LI454" s="45">
        <f t="shared" si="2129"/>
        <v>0</v>
      </c>
      <c r="LJ454" s="43">
        <v>2</v>
      </c>
      <c r="LK454" s="45">
        <f t="shared" si="2130"/>
        <v>0</v>
      </c>
      <c r="LL454" s="45">
        <v>0</v>
      </c>
      <c r="LM454" s="73" t="str">
        <f>IF(LF453="","",LM451)</f>
        <v>アンパンティッシュカバー、アンパンぬいぐるみ</v>
      </c>
      <c r="LN454" s="67">
        <f>IF(LG453="","",LN451)</f>
        <v>1000</v>
      </c>
      <c r="LO454" s="45">
        <f t="shared" si="2131"/>
        <v>0</v>
      </c>
      <c r="LP454" s="46"/>
      <c r="LQ454" s="37"/>
      <c r="LR454" s="29"/>
      <c r="LS454" s="52" t="str">
        <f t="shared" si="2203"/>
        <v/>
      </c>
      <c r="LT454" s="45"/>
      <c r="LU454" s="45" t="str">
        <f>IF(LT454="","",LT454-LT453)</f>
        <v/>
      </c>
      <c r="LV454" s="45"/>
      <c r="LW454" s="45" t="str">
        <f>IF(LV454="","",LV454-LV453)</f>
        <v/>
      </c>
      <c r="LX454" s="45"/>
      <c r="LY454" s="45" t="str">
        <f>IF(LX454="","",LX453+LZ453-LX454)</f>
        <v/>
      </c>
      <c r="LZ454" s="45"/>
      <c r="MA454" s="43"/>
      <c r="MB454" s="43" t="str">
        <f>IF(LT454="","",MB453)</f>
        <v/>
      </c>
      <c r="MC454" s="45" t="str">
        <f t="shared" si="2230"/>
        <v/>
      </c>
      <c r="MD454" s="46" t="str">
        <f t="shared" si="2231"/>
        <v/>
      </c>
      <c r="ME454" s="37"/>
      <c r="MF454" s="29"/>
      <c r="MG454" s="52" t="str">
        <f t="shared" si="2204"/>
        <v/>
      </c>
      <c r="MH454" s="45"/>
      <c r="MI454" s="45" t="str">
        <f>IF(MH454="","",MH454-MH453)</f>
        <v/>
      </c>
      <c r="MJ454" s="45"/>
      <c r="MK454" s="45" t="str">
        <f>IF(MJ454="","",MJ454-MJ453)</f>
        <v/>
      </c>
      <c r="ML454" s="45"/>
      <c r="MM454" s="45" t="str">
        <f>IF(ML454="","",ML453+MN453-ML454)</f>
        <v/>
      </c>
      <c r="MN454" s="45"/>
      <c r="MO454" s="43"/>
      <c r="MP454" s="43" t="str">
        <f>IF(MH454="","",MP453)</f>
        <v/>
      </c>
      <c r="MQ454" s="45" t="str">
        <f t="shared" si="2232"/>
        <v/>
      </c>
      <c r="MR454" s="46" t="str">
        <f t="shared" si="2233"/>
        <v/>
      </c>
      <c r="MS454" s="37"/>
      <c r="MT454" s="29"/>
      <c r="MU454" s="52" t="str">
        <f t="shared" si="2205"/>
        <v/>
      </c>
      <c r="MV454" s="45"/>
      <c r="MW454" s="45" t="str">
        <f>IF(MV454="","",MV454-MV453)</f>
        <v/>
      </c>
      <c r="MX454" s="45"/>
      <c r="MY454" s="45" t="str">
        <f>IF(MX454="","",MX454-MX453)</f>
        <v/>
      </c>
      <c r="MZ454" s="45"/>
      <c r="NA454" s="45" t="str">
        <f>IF(MZ454="","",MZ453+NB453-MZ454)</f>
        <v/>
      </c>
      <c r="NB454" s="45"/>
      <c r="NC454" s="43"/>
      <c r="ND454" s="43" t="str">
        <f>IF(MV454="","",ND453)</f>
        <v/>
      </c>
      <c r="NE454" s="45" t="str">
        <f t="shared" si="2234"/>
        <v/>
      </c>
      <c r="NF454" s="46" t="str">
        <f t="shared" si="2235"/>
        <v/>
      </c>
      <c r="NG454" s="37"/>
      <c r="NH454" s="29"/>
      <c r="NI454" s="52" t="str">
        <f t="shared" si="2116"/>
        <v/>
      </c>
      <c r="NJ454" s="45"/>
      <c r="NK454" s="45" t="str">
        <f>IF(NJ454="","",NJ454-NJ453)</f>
        <v/>
      </c>
      <c r="NL454" s="45"/>
      <c r="NM454" s="45" t="str">
        <f>IF(NL454="","",NL454-NL453)</f>
        <v/>
      </c>
      <c r="NN454" s="45"/>
      <c r="NO454" s="45" t="str">
        <f>IF(NN454="","",NN453+NP453-NN454)</f>
        <v/>
      </c>
      <c r="NP454" s="45"/>
      <c r="NQ454" s="43"/>
      <c r="NR454" s="43" t="str">
        <f>IF(NJ454="","",NR453)</f>
        <v/>
      </c>
      <c r="NS454" s="45" t="str">
        <f t="shared" si="2236"/>
        <v/>
      </c>
      <c r="NT454" s="46" t="str">
        <f t="shared" si="2237"/>
        <v/>
      </c>
      <c r="NU454" s="37"/>
    </row>
    <row r="455" spans="1:385" ht="15" customHeight="1" thickTop="1" thickBot="1" x14ac:dyDescent="0.3">
      <c r="A455" s="38"/>
      <c r="B455" s="39"/>
      <c r="C455" s="40"/>
      <c r="D455" s="40"/>
      <c r="E455" s="41"/>
      <c r="F455" s="41"/>
      <c r="G455" s="40"/>
      <c r="H455" s="42"/>
      <c r="I455" s="45"/>
      <c r="J455" s="45" t="str">
        <f>IF(I455="","",I455-I454)</f>
        <v/>
      </c>
      <c r="K455" s="45"/>
      <c r="L455" s="45" t="str">
        <f>IF(K455="","",K455-K454)</f>
        <v/>
      </c>
      <c r="M455" s="45"/>
      <c r="N455" s="45" t="str">
        <f>IF(M455="","",M454+O454-M455)</f>
        <v/>
      </c>
      <c r="O455" s="45"/>
      <c r="P455" s="43"/>
      <c r="Q455" s="43" t="str">
        <f>IF(I455="","",Q454)</f>
        <v/>
      </c>
      <c r="R455" s="45" t="str">
        <f t="shared" si="2208"/>
        <v/>
      </c>
      <c r="S455" s="46" t="str">
        <f t="shared" si="2209"/>
        <v/>
      </c>
      <c r="T455" s="37"/>
      <c r="U455" s="29"/>
      <c r="V455" s="52" t="str">
        <f t="shared" si="2196"/>
        <v/>
      </c>
      <c r="W455" s="67"/>
      <c r="X455" s="45" t="str">
        <f>IF(W455="","",W455-W454)</f>
        <v/>
      </c>
      <c r="Y455" s="45"/>
      <c r="Z455" s="45" t="str">
        <f>IF(Y455="","",Y455-Y454)</f>
        <v/>
      </c>
      <c r="AA455" s="45"/>
      <c r="AB455" s="45" t="str">
        <f>IF(AA455="","",AA454+AC454-AA455)</f>
        <v/>
      </c>
      <c r="AC455" s="45"/>
      <c r="AD455" s="43"/>
      <c r="AE455" s="43" t="str">
        <f>IF(W455="","",AE454)</f>
        <v/>
      </c>
      <c r="AF455" s="45" t="str">
        <f t="shared" si="2210"/>
        <v/>
      </c>
      <c r="AG455" s="46" t="str">
        <f t="shared" si="2211"/>
        <v/>
      </c>
      <c r="AH455" s="37"/>
      <c r="AI455" s="29"/>
      <c r="AJ455" s="52" t="str">
        <f t="shared" si="2197"/>
        <v/>
      </c>
      <c r="AK455" s="45"/>
      <c r="AL455" s="45" t="str">
        <f>IF(AK455="","",AK455-AK454)</f>
        <v/>
      </c>
      <c r="AM455" s="45"/>
      <c r="AN455" s="45" t="str">
        <f>IF(AM455="","",AM455-AM454)</f>
        <v/>
      </c>
      <c r="AO455" s="45"/>
      <c r="AP455" s="45" t="str">
        <f>IF(AO455="","",AO454+AQ454-AO455)</f>
        <v/>
      </c>
      <c r="AQ455" s="45"/>
      <c r="AR455" s="43"/>
      <c r="AS455" s="43" t="str">
        <f>IF(AK455="","",AS454)</f>
        <v/>
      </c>
      <c r="AT455" s="45" t="str">
        <f t="shared" si="2212"/>
        <v/>
      </c>
      <c r="AU455" s="46" t="str">
        <f t="shared" si="2213"/>
        <v/>
      </c>
      <c r="AV455" s="37"/>
      <c r="AW455" s="29"/>
      <c r="AX455" s="52" t="str">
        <f t="shared" si="2198"/>
        <v/>
      </c>
      <c r="AY455" s="45"/>
      <c r="AZ455" s="45" t="str">
        <f>IF(AY455="","",AY455-AY454)</f>
        <v/>
      </c>
      <c r="BA455" s="45"/>
      <c r="BB455" s="45" t="str">
        <f>IF(BA455="","",BA455-BA454)</f>
        <v/>
      </c>
      <c r="BC455" s="45"/>
      <c r="BD455" s="45" t="str">
        <f>IF(BC455="","",BC454+BE454-BC455)</f>
        <v/>
      </c>
      <c r="BE455" s="45"/>
      <c r="BF455" s="43"/>
      <c r="BG455" s="43" t="str">
        <f>IF(AY455="","",BG454)</f>
        <v/>
      </c>
      <c r="BH455" s="45" t="str">
        <f t="shared" si="2214"/>
        <v/>
      </c>
      <c r="BI455" s="46" t="str">
        <f t="shared" si="2215"/>
        <v/>
      </c>
      <c r="BJ455" s="37"/>
      <c r="BK455" s="29"/>
      <c r="BL455" s="52">
        <f>IF($A440="","",$A440)</f>
        <v>45992</v>
      </c>
      <c r="BM455" s="43">
        <v>1330</v>
      </c>
      <c r="BN455" s="58">
        <f t="shared" si="2132"/>
        <v>22</v>
      </c>
      <c r="BO455" s="43">
        <v>18</v>
      </c>
      <c r="BP455" s="87">
        <f t="shared" si="2133"/>
        <v>1</v>
      </c>
      <c r="BQ455" s="43">
        <v>7</v>
      </c>
      <c r="BR455" s="43">
        <f t="shared" si="2134"/>
        <v>1</v>
      </c>
      <c r="BS455" s="43">
        <v>0</v>
      </c>
      <c r="BT455" s="44" t="str">
        <f t="shared" si="2135"/>
        <v>液晶ミニカメラ</v>
      </c>
      <c r="BU455" s="48">
        <f t="shared" si="2136"/>
        <v>1079</v>
      </c>
      <c r="BV455" s="45">
        <f t="shared" si="2137"/>
        <v>1079</v>
      </c>
      <c r="BW455" s="89">
        <f t="shared" si="2138"/>
        <v>0.49045454545454548</v>
      </c>
      <c r="BX455" s="37"/>
      <c r="BY455" s="57"/>
      <c r="BZ455" s="52">
        <f>IF($A440="","",$A440)</f>
        <v>45992</v>
      </c>
      <c r="CA455" s="43">
        <v>7672</v>
      </c>
      <c r="CB455" s="58">
        <f t="shared" si="2139"/>
        <v>23</v>
      </c>
      <c r="CC455" s="43">
        <v>272</v>
      </c>
      <c r="CD455" s="87">
        <f t="shared" si="2140"/>
        <v>1</v>
      </c>
      <c r="CE455" s="43">
        <v>19</v>
      </c>
      <c r="CF455" s="43">
        <f t="shared" si="2141"/>
        <v>1</v>
      </c>
      <c r="CG455" s="43"/>
      <c r="CH455" s="44" t="str">
        <f t="shared" si="2142"/>
        <v>クーリッシュイヤホン</v>
      </c>
      <c r="CI455" s="48">
        <f t="shared" si="2143"/>
        <v>1100</v>
      </c>
      <c r="CJ455" s="45">
        <f t="shared" si="2144"/>
        <v>1100</v>
      </c>
      <c r="CK455" s="89">
        <f t="shared" si="2145"/>
        <v>0.47826086956521741</v>
      </c>
      <c r="CL455" s="37"/>
      <c r="CM455" s="29"/>
      <c r="CN455" s="52">
        <f>IF($A440="","",$A440)</f>
        <v>45992</v>
      </c>
      <c r="CO455" s="43">
        <v>1775</v>
      </c>
      <c r="CP455" s="58">
        <f t="shared" si="2146"/>
        <v>38</v>
      </c>
      <c r="CQ455" s="43">
        <v>68</v>
      </c>
      <c r="CR455" s="87">
        <f t="shared" si="2147"/>
        <v>0</v>
      </c>
      <c r="CS455" s="43">
        <v>13</v>
      </c>
      <c r="CT455" s="43">
        <f t="shared" si="2148"/>
        <v>0</v>
      </c>
      <c r="CU455" s="43">
        <v>0</v>
      </c>
      <c r="CV455" s="44" t="str">
        <f t="shared" si="2206"/>
        <v>サンリオヒョウ柄キーケース</v>
      </c>
      <c r="CW455" s="48">
        <f t="shared" si="2207"/>
        <v>700</v>
      </c>
      <c r="CX455" s="45">
        <f t="shared" si="2149"/>
        <v>0</v>
      </c>
      <c r="CY455" s="89">
        <f t="shared" si="2150"/>
        <v>0</v>
      </c>
      <c r="CZ455" s="37"/>
      <c r="DA455" s="29"/>
      <c r="DB455" s="52" t="str">
        <f t="shared" si="2050"/>
        <v/>
      </c>
      <c r="DC455" s="45"/>
      <c r="DD455" s="45" t="str">
        <f>IF(DC455="","",DC455-DC454)</f>
        <v/>
      </c>
      <c r="DE455" s="45"/>
      <c r="DF455" s="45" t="str">
        <f>IF(DE455="","",DE455-DE454)</f>
        <v/>
      </c>
      <c r="DG455" s="45"/>
      <c r="DH455" s="45" t="str">
        <f>IF(DG455="","",DG454+DI454-DG455)</f>
        <v/>
      </c>
      <c r="DI455" s="45"/>
      <c r="DJ455" s="43"/>
      <c r="DK455" s="43" t="str">
        <f>IF(DC455="","",DK454)</f>
        <v/>
      </c>
      <c r="DL455" s="45" t="str">
        <f t="shared" si="2216"/>
        <v/>
      </c>
      <c r="DM455" s="46" t="str">
        <f t="shared" si="2217"/>
        <v/>
      </c>
      <c r="DN455" s="37"/>
      <c r="DO455" s="29"/>
      <c r="DP455" s="52" t="str">
        <f t="shared" si="2199"/>
        <v/>
      </c>
      <c r="DQ455" s="45"/>
      <c r="DR455" s="45" t="str">
        <f>IF(DQ455="","",DQ455-DQ454)</f>
        <v/>
      </c>
      <c r="DS455" s="45"/>
      <c r="DT455" s="45" t="str">
        <f>IF(DS455="","",DS455-DS454)</f>
        <v/>
      </c>
      <c r="DU455" s="45"/>
      <c r="DV455" s="45" t="str">
        <f>IF(DU455="","",DU454+DW454-DU455)</f>
        <v/>
      </c>
      <c r="DW455" s="45"/>
      <c r="DX455" s="43"/>
      <c r="DY455" s="43" t="str">
        <f>IF(DQ455="","",DY454)</f>
        <v/>
      </c>
      <c r="DZ455" s="45" t="str">
        <f t="shared" si="2218"/>
        <v/>
      </c>
      <c r="EA455" s="46" t="str">
        <f t="shared" si="2219"/>
        <v/>
      </c>
      <c r="EB455" s="37"/>
      <c r="ED455" s="52" t="str">
        <f t="shared" si="2064"/>
        <v/>
      </c>
      <c r="EE455" s="45"/>
      <c r="EF455" s="45" t="str">
        <f>IF(EE455="","",EE455-EE454)</f>
        <v/>
      </c>
      <c r="EG455" s="45"/>
      <c r="EH455" s="45" t="str">
        <f>IF(EG455="","",EG455-EG454)</f>
        <v/>
      </c>
      <c r="EI455" s="45"/>
      <c r="EJ455" s="45" t="str">
        <f>IF(EI455="","",EI454+EK454-EI455)</f>
        <v/>
      </c>
      <c r="EK455" s="45"/>
      <c r="EL455" s="43"/>
      <c r="EM455" s="43" t="str">
        <f>IF(EE455="","",EM454)</f>
        <v/>
      </c>
      <c r="EN455" s="45" t="str">
        <f t="shared" si="2220"/>
        <v/>
      </c>
      <c r="EO455" s="46" t="str">
        <f t="shared" si="2221"/>
        <v/>
      </c>
      <c r="EP455" s="37"/>
      <c r="ER455" s="52" t="str">
        <f t="shared" si="2200"/>
        <v/>
      </c>
      <c r="ES455" s="45"/>
      <c r="ET455" s="45" t="str">
        <f>IF(ES455="","",ES455-ES454)</f>
        <v/>
      </c>
      <c r="EU455" s="45"/>
      <c r="EV455" s="45" t="str">
        <f>IF(EU455="","",EU455-EU454)</f>
        <v/>
      </c>
      <c r="EW455" s="45"/>
      <c r="EX455" s="45" t="str">
        <f>IF(EW455="","",EW454+EY454-EW455)</f>
        <v/>
      </c>
      <c r="EY455" s="45"/>
      <c r="EZ455" s="43"/>
      <c r="FA455" s="43" t="str">
        <f>IF(ES455="","",FA454)</f>
        <v/>
      </c>
      <c r="FB455" s="45" t="str">
        <f t="shared" si="2222"/>
        <v/>
      </c>
      <c r="FC455" s="46" t="str">
        <f t="shared" si="2223"/>
        <v/>
      </c>
      <c r="FD455" s="37"/>
      <c r="FF455" s="52" t="str">
        <f t="shared" si="2078"/>
        <v/>
      </c>
      <c r="FG455" s="45"/>
      <c r="FH455" s="45" t="str">
        <f>IF(FG455="","",FG455-FG454)</f>
        <v/>
      </c>
      <c r="FI455" s="45"/>
      <c r="FJ455" s="45" t="str">
        <f>IF(FI455="","",FI455-FI454)</f>
        <v/>
      </c>
      <c r="FK455" s="45"/>
      <c r="FL455" s="45" t="str">
        <f>IF(FK455="","",FK454+FM454-FK455)</f>
        <v/>
      </c>
      <c r="FM455" s="45"/>
      <c r="FN455" s="43"/>
      <c r="FO455" s="43" t="str">
        <f>IF(FG455="","",FO454)</f>
        <v/>
      </c>
      <c r="FP455" s="45" t="str">
        <f t="shared" si="2224"/>
        <v/>
      </c>
      <c r="FQ455" s="46" t="str">
        <f t="shared" si="2225"/>
        <v/>
      </c>
      <c r="FR455" s="37"/>
      <c r="FS455" s="29"/>
      <c r="FT455" s="52" t="str">
        <f t="shared" si="2201"/>
        <v/>
      </c>
      <c r="FU455" s="45"/>
      <c r="FV455" s="45" t="str">
        <f>IF(FU455="","",FU455-FU454)</f>
        <v/>
      </c>
      <c r="FW455" s="45"/>
      <c r="FX455" s="45" t="str">
        <f>IF(FW455="","",FW455-FW454)</f>
        <v/>
      </c>
      <c r="FY455" s="45"/>
      <c r="FZ455" s="45" t="str">
        <f>IF(FY455="","",FY454+GA454-FY455)</f>
        <v/>
      </c>
      <c r="GA455" s="45"/>
      <c r="GB455" s="43"/>
      <c r="GC455" s="43" t="str">
        <f>IF(FU455="","",GC454)</f>
        <v/>
      </c>
      <c r="GD455" s="45" t="str">
        <f t="shared" si="2226"/>
        <v/>
      </c>
      <c r="GE455" s="46" t="str">
        <f t="shared" si="2227"/>
        <v/>
      </c>
      <c r="GF455" s="37"/>
      <c r="GH455" s="52" t="str">
        <f t="shared" si="2202"/>
        <v/>
      </c>
      <c r="GI455" s="45"/>
      <c r="GJ455" s="45" t="str">
        <f>IF(GI455="","",GI455-GI454)</f>
        <v/>
      </c>
      <c r="GK455" s="45"/>
      <c r="GL455" s="45" t="str">
        <f>IF(GK455="","",GK455-GK454)</f>
        <v/>
      </c>
      <c r="GM455" s="45"/>
      <c r="GN455" s="45" t="str">
        <f>IF(GM455="","",GM454+GO454-GM455)</f>
        <v/>
      </c>
      <c r="GO455" s="45"/>
      <c r="GP455" s="43"/>
      <c r="GQ455" s="43" t="str">
        <f>IF(GI455="","",GQ454)</f>
        <v/>
      </c>
      <c r="GR455" s="45" t="str">
        <f t="shared" si="2228"/>
        <v/>
      </c>
      <c r="GS455" s="46" t="str">
        <f t="shared" si="2229"/>
        <v/>
      </c>
      <c r="GT455" s="37"/>
      <c r="GU455" s="61"/>
      <c r="GV455" s="52">
        <f>IF($A440="","",$A440)</f>
        <v>45992</v>
      </c>
      <c r="GW455" s="62"/>
      <c r="GX455" s="43">
        <v>29801</v>
      </c>
      <c r="GY455" s="43">
        <f t="shared" si="2151"/>
        <v>135</v>
      </c>
      <c r="GZ455" s="43"/>
      <c r="HA455" s="87" t="str">
        <f t="shared" si="2152"/>
        <v/>
      </c>
      <c r="HB455" s="43">
        <v>3</v>
      </c>
      <c r="HC455" s="43">
        <f t="shared" si="2153"/>
        <v>0</v>
      </c>
      <c r="HD455" s="43">
        <v>0</v>
      </c>
      <c r="HE455" s="44" t="str">
        <f>IF(GX455="","",HE451)</f>
        <v>ルララ</v>
      </c>
      <c r="HF455" s="48">
        <f>IF(GY455="","",HF451)</f>
        <v>715</v>
      </c>
      <c r="HG455" s="45">
        <f t="shared" si="2154"/>
        <v>0</v>
      </c>
      <c r="HH455" s="89">
        <f t="shared" si="2155"/>
        <v>0</v>
      </c>
      <c r="HI455" s="37"/>
      <c r="HK455" s="52">
        <f>IF($A440="","",$A440)</f>
        <v>45992</v>
      </c>
      <c r="HL455" s="43">
        <v>1249</v>
      </c>
      <c r="HM455" s="58">
        <f t="shared" si="2156"/>
        <v>20</v>
      </c>
      <c r="HN455" s="43">
        <v>25</v>
      </c>
      <c r="HO455" s="87">
        <f t="shared" si="2157"/>
        <v>2</v>
      </c>
      <c r="HP455" s="43">
        <v>11</v>
      </c>
      <c r="HQ455" s="43">
        <f t="shared" si="2158"/>
        <v>1</v>
      </c>
      <c r="HR455" s="43">
        <v>1</v>
      </c>
      <c r="HS455" s="44" t="str">
        <f t="shared" si="2195"/>
        <v>サンリオホワイトマスコット</v>
      </c>
      <c r="HT455" s="48">
        <f t="shared" si="2191"/>
        <v>400</v>
      </c>
      <c r="HU455" s="45">
        <f t="shared" si="2160"/>
        <v>400</v>
      </c>
      <c r="HV455" s="89">
        <f t="shared" si="2161"/>
        <v>0.2</v>
      </c>
      <c r="HW455" s="37"/>
      <c r="HX455" s="360"/>
      <c r="HY455" s="52">
        <f>IF($A440="","",$A440)</f>
        <v>45992</v>
      </c>
      <c r="HZ455" s="43">
        <v>7688</v>
      </c>
      <c r="IA455" s="43">
        <f t="shared" si="2162"/>
        <v>103</v>
      </c>
      <c r="IB455" s="43">
        <v>334</v>
      </c>
      <c r="IC455" s="87">
        <f t="shared" si="2163"/>
        <v>1</v>
      </c>
      <c r="ID455" s="43">
        <v>21</v>
      </c>
      <c r="IE455" s="43">
        <f t="shared" si="2164"/>
        <v>1</v>
      </c>
      <c r="IF455" s="43">
        <v>0</v>
      </c>
      <c r="IG455" s="44" t="str">
        <f t="shared" si="2192"/>
        <v>ラブブキーホルダー大きめ</v>
      </c>
      <c r="IH455" s="48">
        <f t="shared" si="2193"/>
        <v>500</v>
      </c>
      <c r="II455" s="45">
        <f t="shared" si="2166"/>
        <v>500</v>
      </c>
      <c r="IJ455" s="89">
        <f t="shared" si="2167"/>
        <v>4.8543689320388349E-2</v>
      </c>
      <c r="IK455" s="37"/>
      <c r="IL455" s="29"/>
      <c r="IM455" s="52">
        <f>IF($A440="","",$A440)</f>
        <v>45992</v>
      </c>
      <c r="IN455" s="43">
        <v>5758</v>
      </c>
      <c r="IO455" s="58">
        <f t="shared" si="2168"/>
        <v>26</v>
      </c>
      <c r="IP455" s="43">
        <v>199</v>
      </c>
      <c r="IQ455" s="87">
        <f t="shared" si="2169"/>
        <v>8</v>
      </c>
      <c r="IR455" s="43">
        <v>18</v>
      </c>
      <c r="IS455" s="43">
        <f t="shared" si="2170"/>
        <v>8</v>
      </c>
      <c r="IT455" s="43">
        <v>0</v>
      </c>
      <c r="IU455" s="44" t="str">
        <f t="shared" si="2189"/>
        <v>番長サウンドボタン</v>
      </c>
      <c r="IV455" s="48">
        <f t="shared" si="2190"/>
        <v>358</v>
      </c>
      <c r="IW455" s="45">
        <f t="shared" si="2171"/>
        <v>2864</v>
      </c>
      <c r="IX455" s="89">
        <f t="shared" si="2172"/>
        <v>1.1015384615384616</v>
      </c>
      <c r="IY455" s="37" t="s">
        <v>281</v>
      </c>
      <c r="IZ455" s="61"/>
      <c r="JA455" s="52">
        <f>IF($A440="","",$A440)</f>
        <v>45992</v>
      </c>
      <c r="JB455" s="43">
        <v>6014</v>
      </c>
      <c r="JC455" s="58">
        <f t="shared" si="2173"/>
        <v>11</v>
      </c>
      <c r="JD455" s="43">
        <v>209</v>
      </c>
      <c r="JE455" s="87">
        <f t="shared" si="2174"/>
        <v>0</v>
      </c>
      <c r="JF455" s="43">
        <v>7</v>
      </c>
      <c r="JG455" s="43">
        <f t="shared" si="2175"/>
        <v>0</v>
      </c>
      <c r="JH455" s="43">
        <v>5</v>
      </c>
      <c r="JI455" s="44" t="str">
        <f t="shared" si="2238"/>
        <v>液晶ミニカメラ</v>
      </c>
      <c r="JJ455" s="48">
        <f t="shared" si="2238"/>
        <v>1074</v>
      </c>
      <c r="JK455" s="45">
        <f t="shared" si="2178"/>
        <v>0</v>
      </c>
      <c r="JL455" s="89">
        <f t="shared" si="2179"/>
        <v>0</v>
      </c>
      <c r="JM455" s="37" t="s">
        <v>692</v>
      </c>
      <c r="JN455" s="29"/>
      <c r="JO455" s="52">
        <f>IF($A440="","",$A440)</f>
        <v>45992</v>
      </c>
      <c r="JP455" s="43">
        <v>4350</v>
      </c>
      <c r="JQ455" s="43">
        <f t="shared" si="2180"/>
        <v>77</v>
      </c>
      <c r="JR455" s="43">
        <v>267</v>
      </c>
      <c r="JS455" s="87">
        <f t="shared" si="2181"/>
        <v>1</v>
      </c>
      <c r="JT455" s="43">
        <v>8</v>
      </c>
      <c r="JU455" s="43">
        <f t="shared" si="2182"/>
        <v>1</v>
      </c>
      <c r="JV455" s="43"/>
      <c r="JW455" s="44" t="s">
        <v>705</v>
      </c>
      <c r="JX455" s="48"/>
      <c r="JY455" s="45">
        <f t="shared" si="2185"/>
        <v>0</v>
      </c>
      <c r="JZ455" s="89">
        <f t="shared" si="2186"/>
        <v>0</v>
      </c>
      <c r="KA455" s="37"/>
      <c r="KB455" s="51"/>
      <c r="KC455" s="52">
        <f>IF($A440="","",$A440)</f>
        <v>45992</v>
      </c>
      <c r="KD455" s="43">
        <v>13087</v>
      </c>
      <c r="KE455" s="43">
        <f>IF(KD455="","",KD455-KD451)</f>
        <v>66</v>
      </c>
      <c r="KF455" s="43">
        <v>492</v>
      </c>
      <c r="KG455" s="87">
        <f>IF(KF455="","",KF455-KF451)</f>
        <v>0</v>
      </c>
      <c r="KH455" s="43">
        <v>9</v>
      </c>
      <c r="KI455" s="43">
        <f>IF(KH455="","",KH451+KJ451-KH455)</f>
        <v>0</v>
      </c>
      <c r="KJ455" s="43">
        <v>0</v>
      </c>
      <c r="KK455" s="44" t="s">
        <v>245</v>
      </c>
      <c r="KL455" s="48">
        <f>IF(KE455="","",KL451)</f>
        <v>996</v>
      </c>
      <c r="KM455" s="45">
        <f>IF(KH455="","",KI455*KL455)</f>
        <v>0</v>
      </c>
      <c r="KN455" s="89">
        <f>IF(KI455="","",KM455/(KE455*100))</f>
        <v>0</v>
      </c>
      <c r="KO455" s="37"/>
      <c r="KP455" s="29"/>
      <c r="KQ455" s="52">
        <f>IF($A440="","",$A440)</f>
        <v>45992</v>
      </c>
      <c r="KR455" s="43">
        <v>1821</v>
      </c>
      <c r="KS455" s="58">
        <f>IF(KR455="","",KR455-KR451)</f>
        <v>25</v>
      </c>
      <c r="KT455" s="43">
        <v>25</v>
      </c>
      <c r="KU455" s="87">
        <f>IF(KT455="","",KT455-KT451)</f>
        <v>0</v>
      </c>
      <c r="KV455" s="43">
        <v>13</v>
      </c>
      <c r="KW455" s="43">
        <f>IF(KV455="","",KV451+KX451-KV455)</f>
        <v>0</v>
      </c>
      <c r="KX455" s="43">
        <v>0</v>
      </c>
      <c r="KY455" s="44" t="str">
        <f>IF(KR455="","",KY451)</f>
        <v>サンリオホワイトマスコット</v>
      </c>
      <c r="KZ455" s="48">
        <f>IF(KS455="","",KZ451)</f>
        <v>660</v>
      </c>
      <c r="LA455" s="45">
        <f>IF(KV455="","",KW455*KZ455)</f>
        <v>0</v>
      </c>
      <c r="LB455" s="89">
        <f>IF(KW455="","",LA455/(KS455*100))</f>
        <v>0</v>
      </c>
      <c r="LC455" s="37"/>
      <c r="LD455" s="29"/>
      <c r="LE455" s="75"/>
      <c r="LF455" s="76"/>
      <c r="LG455" s="76"/>
      <c r="LH455" s="76">
        <v>1166</v>
      </c>
      <c r="LI455" s="76">
        <f t="shared" si="2129"/>
        <v>0</v>
      </c>
      <c r="LJ455" s="77">
        <v>2</v>
      </c>
      <c r="LK455" s="76">
        <f t="shared" si="2130"/>
        <v>0</v>
      </c>
      <c r="LL455" s="76">
        <v>0</v>
      </c>
      <c r="LM455" s="78" t="str">
        <f>IF(LF453="","",LM452)</f>
        <v>バイキンティッシュカバー、アンパンぬいぐるみ</v>
      </c>
      <c r="LN455" s="79">
        <f>IF(LG453="","",LN452)</f>
        <v>1000</v>
      </c>
      <c r="LO455" s="76">
        <f t="shared" si="2131"/>
        <v>0</v>
      </c>
      <c r="LP455" s="80"/>
      <c r="LQ455" s="37"/>
      <c r="LR455" s="29"/>
      <c r="LS455" s="52" t="str">
        <f t="shared" si="2203"/>
        <v/>
      </c>
      <c r="LT455" s="45"/>
      <c r="LU455" s="45" t="str">
        <f>IF(LT455="","",LT455-LT454)</f>
        <v/>
      </c>
      <c r="LV455" s="45"/>
      <c r="LW455" s="45" t="str">
        <f>IF(LV455="","",LV455-LV454)</f>
        <v/>
      </c>
      <c r="LX455" s="45"/>
      <c r="LY455" s="45" t="str">
        <f>IF(LX455="","",LX454+LZ454-LX455)</f>
        <v/>
      </c>
      <c r="LZ455" s="45"/>
      <c r="MA455" s="43"/>
      <c r="MB455" s="43" t="str">
        <f>IF(LT455="","",MB454)</f>
        <v/>
      </c>
      <c r="MC455" s="45" t="str">
        <f t="shared" si="2230"/>
        <v/>
      </c>
      <c r="MD455" s="46" t="str">
        <f t="shared" si="2231"/>
        <v/>
      </c>
      <c r="ME455" s="37"/>
      <c r="MF455" s="29"/>
      <c r="MG455" s="52" t="str">
        <f t="shared" si="2204"/>
        <v/>
      </c>
      <c r="MH455" s="45"/>
      <c r="MI455" s="45" t="str">
        <f>IF(MH455="","",MH455-MH454)</f>
        <v/>
      </c>
      <c r="MJ455" s="45"/>
      <c r="MK455" s="45" t="str">
        <f>IF(MJ455="","",MJ455-MJ454)</f>
        <v/>
      </c>
      <c r="ML455" s="45"/>
      <c r="MM455" s="45" t="str">
        <f>IF(ML455="","",ML454+MN454-ML455)</f>
        <v/>
      </c>
      <c r="MN455" s="45"/>
      <c r="MO455" s="43"/>
      <c r="MP455" s="43" t="str">
        <f>IF(MH455="","",MP454)</f>
        <v/>
      </c>
      <c r="MQ455" s="45" t="str">
        <f t="shared" si="2232"/>
        <v/>
      </c>
      <c r="MR455" s="46" t="str">
        <f t="shared" si="2233"/>
        <v/>
      </c>
      <c r="MS455" s="37"/>
      <c r="MT455" s="29"/>
      <c r="MU455" s="52" t="str">
        <f t="shared" si="2205"/>
        <v/>
      </c>
      <c r="MV455" s="45"/>
      <c r="MW455" s="45" t="str">
        <f>IF(MV455="","",MV455-MV454)</f>
        <v/>
      </c>
      <c r="MX455" s="45"/>
      <c r="MY455" s="45" t="str">
        <f>IF(MX455="","",MX455-MX454)</f>
        <v/>
      </c>
      <c r="MZ455" s="45"/>
      <c r="NA455" s="45" t="str">
        <f>IF(MZ455="","",MZ454+NB454-MZ455)</f>
        <v/>
      </c>
      <c r="NB455" s="45"/>
      <c r="NC455" s="43"/>
      <c r="ND455" s="43" t="str">
        <f>IF(MV455="","",ND454)</f>
        <v/>
      </c>
      <c r="NE455" s="45" t="str">
        <f t="shared" si="2234"/>
        <v/>
      </c>
      <c r="NF455" s="46" t="str">
        <f t="shared" si="2235"/>
        <v/>
      </c>
      <c r="NG455" s="37"/>
      <c r="NH455" s="29"/>
      <c r="NI455" s="52" t="str">
        <f t="shared" si="2116"/>
        <v/>
      </c>
      <c r="NJ455" s="45"/>
      <c r="NK455" s="45" t="str">
        <f>IF(NJ455="","",NJ455-NJ454)</f>
        <v/>
      </c>
      <c r="NL455" s="45"/>
      <c r="NM455" s="45" t="str">
        <f>IF(NL455="","",NL455-NL454)</f>
        <v/>
      </c>
      <c r="NN455" s="45"/>
      <c r="NO455" s="45" t="str">
        <f>IF(NN455="","",NN454+NP454-NN455)</f>
        <v/>
      </c>
      <c r="NP455" s="45"/>
      <c r="NQ455" s="43"/>
      <c r="NR455" s="43" t="str">
        <f>IF(NJ455="","",NR454)</f>
        <v/>
      </c>
      <c r="NS455" s="45" t="str">
        <f t="shared" si="2236"/>
        <v/>
      </c>
      <c r="NT455" s="46" t="str">
        <f t="shared" si="2237"/>
        <v/>
      </c>
      <c r="NU455" s="37"/>
    </row>
    <row r="456" spans="1:385" ht="15" customHeight="1" thickTop="1" x14ac:dyDescent="0.25">
      <c r="A456" s="38"/>
      <c r="B456" s="39"/>
      <c r="C456" s="40"/>
      <c r="D456" s="40"/>
      <c r="E456" s="41"/>
      <c r="F456" s="41"/>
      <c r="G456" s="40"/>
      <c r="H456" s="42"/>
      <c r="I456" s="45"/>
      <c r="J456" s="45" t="str">
        <f>IF(I456="","",I456-I455)</f>
        <v/>
      </c>
      <c r="K456" s="45"/>
      <c r="L456" s="45" t="str">
        <f>IF(K456="","",K456-K455)</f>
        <v/>
      </c>
      <c r="M456" s="45"/>
      <c r="N456" s="45" t="str">
        <f>IF(M456="","",M455+O455-M456)</f>
        <v/>
      </c>
      <c r="O456" s="45"/>
      <c r="P456" s="43"/>
      <c r="Q456" s="43" t="str">
        <f>IF(I456="","",Q455)</f>
        <v/>
      </c>
      <c r="R456" s="45" t="str">
        <f t="shared" si="2208"/>
        <v/>
      </c>
      <c r="S456" s="46" t="str">
        <f t="shared" si="2209"/>
        <v/>
      </c>
      <c r="T456" s="37"/>
      <c r="U456" s="29"/>
      <c r="V456" s="47"/>
      <c r="W456" s="67"/>
      <c r="X456" s="45" t="str">
        <f>IF(W456="","",W456-W455)</f>
        <v/>
      </c>
      <c r="Y456" s="45"/>
      <c r="Z456" s="45" t="str">
        <f>IF(Y456="","",Y456-Y455)</f>
        <v/>
      </c>
      <c r="AA456" s="45"/>
      <c r="AB456" s="45" t="str">
        <f>IF(AA456="","",AA455+AC455-AA456)</f>
        <v/>
      </c>
      <c r="AC456" s="45"/>
      <c r="AD456" s="45"/>
      <c r="AE456" s="45"/>
      <c r="AF456" s="45" t="str">
        <f t="shared" si="2210"/>
        <v/>
      </c>
      <c r="AG456" s="46" t="str">
        <f t="shared" si="2211"/>
        <v/>
      </c>
      <c r="AH456" s="37"/>
      <c r="AI456" s="29"/>
      <c r="AJ456" s="47"/>
      <c r="AK456" s="45"/>
      <c r="AL456" s="45" t="str">
        <f>IF(AK456="","",AK456-AK455)</f>
        <v/>
      </c>
      <c r="AM456" s="45"/>
      <c r="AN456" s="45" t="str">
        <f>IF(AM456="","",AM456-AM455)</f>
        <v/>
      </c>
      <c r="AO456" s="45"/>
      <c r="AP456" s="45" t="str">
        <f>IF(AO456="","",AO455+AQ455-AO456)</f>
        <v/>
      </c>
      <c r="AQ456" s="45"/>
      <c r="AR456" s="45"/>
      <c r="AS456" s="45"/>
      <c r="AT456" s="45" t="str">
        <f t="shared" si="2212"/>
        <v/>
      </c>
      <c r="AU456" s="46" t="str">
        <f t="shared" si="2213"/>
        <v/>
      </c>
      <c r="AV456" s="37"/>
      <c r="AW456" s="29"/>
      <c r="AX456" s="47"/>
      <c r="AY456" s="45"/>
      <c r="AZ456" s="45" t="str">
        <f>IF(AY456="","",AY456-AY455)</f>
        <v/>
      </c>
      <c r="BA456" s="45"/>
      <c r="BB456" s="45" t="str">
        <f>IF(BA456="","",BA456-BA455)</f>
        <v/>
      </c>
      <c r="BC456" s="45"/>
      <c r="BD456" s="45" t="str">
        <f>IF(BC456="","",BC455+BE455-BC456)</f>
        <v/>
      </c>
      <c r="BE456" s="45"/>
      <c r="BF456" s="45"/>
      <c r="BG456" s="45"/>
      <c r="BH456" s="45" t="str">
        <f t="shared" si="2214"/>
        <v/>
      </c>
      <c r="BI456" s="46" t="str">
        <f t="shared" si="2215"/>
        <v/>
      </c>
      <c r="BJ456" s="37"/>
      <c r="BK456" s="29"/>
      <c r="BL456" s="47"/>
      <c r="BM456" s="45">
        <v>1187</v>
      </c>
      <c r="BN456" s="69">
        <f t="shared" si="2132"/>
        <v>24</v>
      </c>
      <c r="BO456" s="45">
        <v>17</v>
      </c>
      <c r="BP456" s="45">
        <f t="shared" si="2133"/>
        <v>3</v>
      </c>
      <c r="BQ456" s="45">
        <v>12</v>
      </c>
      <c r="BR456" s="45">
        <f t="shared" si="2134"/>
        <v>3</v>
      </c>
      <c r="BS456" s="43">
        <v>5</v>
      </c>
      <c r="BT456" s="63" t="str">
        <f t="shared" si="2135"/>
        <v>押忍番長サウンドボタン</v>
      </c>
      <c r="BU456" s="67">
        <f t="shared" si="2136"/>
        <v>358</v>
      </c>
      <c r="BV456" s="43">
        <f t="shared" si="2137"/>
        <v>1074</v>
      </c>
      <c r="BW456" s="46">
        <f t="shared" si="2138"/>
        <v>0.44750000000000001</v>
      </c>
      <c r="BX456" s="37"/>
      <c r="BY456" s="57"/>
      <c r="BZ456" s="47"/>
      <c r="CA456" s="45">
        <v>7451</v>
      </c>
      <c r="CB456" s="69">
        <f t="shared" si="2139"/>
        <v>15</v>
      </c>
      <c r="CC456" s="45">
        <v>238</v>
      </c>
      <c r="CD456" s="45">
        <f t="shared" si="2140"/>
        <v>3</v>
      </c>
      <c r="CE456" s="45">
        <v>6</v>
      </c>
      <c r="CF456" s="45">
        <f t="shared" si="2141"/>
        <v>3</v>
      </c>
      <c r="CG456" s="43"/>
      <c r="CH456" s="63" t="str">
        <f t="shared" si="2142"/>
        <v>ジャグラーサウンドボタン</v>
      </c>
      <c r="CI456" s="67">
        <f t="shared" si="2143"/>
        <v>682</v>
      </c>
      <c r="CJ456" s="43">
        <f t="shared" si="2144"/>
        <v>2046</v>
      </c>
      <c r="CK456" s="46">
        <f t="shared" si="2145"/>
        <v>1.3640000000000001</v>
      </c>
      <c r="CL456" s="37"/>
      <c r="CM456" s="29"/>
      <c r="CN456" s="47"/>
      <c r="CO456" s="45">
        <v>3141</v>
      </c>
      <c r="CP456" s="69">
        <f t="shared" si="2146"/>
        <v>16</v>
      </c>
      <c r="CQ456" s="45">
        <v>89</v>
      </c>
      <c r="CR456" s="45">
        <f t="shared" si="2147"/>
        <v>0</v>
      </c>
      <c r="CS456" s="45">
        <v>11</v>
      </c>
      <c r="CT456" s="45">
        <f t="shared" si="2148"/>
        <v>2</v>
      </c>
      <c r="CU456" s="43">
        <v>1</v>
      </c>
      <c r="CV456" s="63" t="str">
        <f t="shared" si="2206"/>
        <v>サンリオホワイトマスコット</v>
      </c>
      <c r="CW456" s="67">
        <f t="shared" si="2207"/>
        <v>660</v>
      </c>
      <c r="CX456" s="43">
        <f t="shared" si="2149"/>
        <v>1320</v>
      </c>
      <c r="CY456" s="46">
        <f t="shared" si="2150"/>
        <v>0.82499999999999996</v>
      </c>
      <c r="CZ456" s="37"/>
      <c r="DA456" s="29"/>
      <c r="DB456" s="47"/>
      <c r="DC456" s="45"/>
      <c r="DD456" s="45" t="str">
        <f>IF(DC456="","",DC456-DC455)</f>
        <v/>
      </c>
      <c r="DE456" s="45"/>
      <c r="DF456" s="45" t="str">
        <f>IF(DE456="","",DE456-DE455)</f>
        <v/>
      </c>
      <c r="DG456" s="45"/>
      <c r="DH456" s="45" t="str">
        <f>IF(DG456="","",DG455+DI455-DG456)</f>
        <v/>
      </c>
      <c r="DI456" s="45"/>
      <c r="DJ456" s="43"/>
      <c r="DK456" s="43" t="str">
        <f>IF(DC456="","",DK455)</f>
        <v/>
      </c>
      <c r="DL456" s="45" t="str">
        <f t="shared" si="2216"/>
        <v/>
      </c>
      <c r="DM456" s="46" t="str">
        <f t="shared" si="2217"/>
        <v/>
      </c>
      <c r="DN456" s="37"/>
      <c r="DO456" s="29"/>
      <c r="DP456" s="47"/>
      <c r="DQ456" s="45"/>
      <c r="DR456" s="45" t="str">
        <f>IF(DQ456="","",DQ456-DQ455)</f>
        <v/>
      </c>
      <c r="DS456" s="45"/>
      <c r="DT456" s="45" t="str">
        <f>IF(DS456="","",DS456-DS455)</f>
        <v/>
      </c>
      <c r="DU456" s="45"/>
      <c r="DV456" s="45" t="str">
        <f>IF(DU456="","",DU455+DW455-DU456)</f>
        <v/>
      </c>
      <c r="DW456" s="45"/>
      <c r="DX456" s="43"/>
      <c r="DY456" s="43" t="str">
        <f>IF(DQ456="","",DY455)</f>
        <v/>
      </c>
      <c r="DZ456" s="45" t="str">
        <f t="shared" si="2218"/>
        <v/>
      </c>
      <c r="EA456" s="46" t="str">
        <f t="shared" si="2219"/>
        <v/>
      </c>
      <c r="EB456" s="37"/>
      <c r="ED456" s="47"/>
      <c r="EE456" s="45"/>
      <c r="EF456" s="45" t="str">
        <f>IF(EE456="","",EE456-EE455)</f>
        <v/>
      </c>
      <c r="EG456" s="45"/>
      <c r="EH456" s="45" t="str">
        <f>IF(EG456="","",EG456-EG455)</f>
        <v/>
      </c>
      <c r="EI456" s="45"/>
      <c r="EJ456" s="45" t="str">
        <f>IF(EI456="","",EI455+EK455-EI456)</f>
        <v/>
      </c>
      <c r="EK456" s="45"/>
      <c r="EL456" s="43"/>
      <c r="EM456" s="43" t="str">
        <f>IF(EE456="","",EM455)</f>
        <v/>
      </c>
      <c r="EN456" s="45" t="str">
        <f t="shared" si="2220"/>
        <v/>
      </c>
      <c r="EO456" s="46" t="str">
        <f t="shared" si="2221"/>
        <v/>
      </c>
      <c r="EP456" s="37"/>
      <c r="ER456" s="47"/>
      <c r="ES456" s="45"/>
      <c r="ET456" s="45" t="str">
        <f>IF(ES456="","",ES456-ES455)</f>
        <v/>
      </c>
      <c r="EU456" s="45"/>
      <c r="EV456" s="45" t="str">
        <f>IF(EU456="","",EU456-EU455)</f>
        <v/>
      </c>
      <c r="EW456" s="45"/>
      <c r="EX456" s="45" t="str">
        <f>IF(EW456="","",EW455+EY455-EW456)</f>
        <v/>
      </c>
      <c r="EY456" s="45"/>
      <c r="EZ456" s="43"/>
      <c r="FA456" s="43" t="str">
        <f>IF(ES456="","",FA455)</f>
        <v/>
      </c>
      <c r="FB456" s="45" t="str">
        <f t="shared" si="2222"/>
        <v/>
      </c>
      <c r="FC456" s="46" t="str">
        <f t="shared" si="2223"/>
        <v/>
      </c>
      <c r="FD456" s="37"/>
      <c r="FF456" s="47"/>
      <c r="FG456" s="45"/>
      <c r="FH456" s="45" t="str">
        <f>IF(FG456="","",FG456-FG455)</f>
        <v/>
      </c>
      <c r="FI456" s="45"/>
      <c r="FJ456" s="45" t="str">
        <f>IF(FI456="","",FI456-FI455)</f>
        <v/>
      </c>
      <c r="FK456" s="45"/>
      <c r="FL456" s="45" t="str">
        <f>IF(FK456="","",FK455+FM455-FK456)</f>
        <v/>
      </c>
      <c r="FM456" s="45"/>
      <c r="FN456" s="43"/>
      <c r="FO456" s="43" t="str">
        <f>IF(FG456="","",FO455)</f>
        <v/>
      </c>
      <c r="FP456" s="45" t="str">
        <f t="shared" si="2224"/>
        <v/>
      </c>
      <c r="FQ456" s="46" t="str">
        <f t="shared" si="2225"/>
        <v/>
      </c>
      <c r="FR456" s="37"/>
      <c r="FS456" s="29"/>
      <c r="FT456" s="47"/>
      <c r="FU456" s="45"/>
      <c r="FV456" s="45" t="str">
        <f>IF(FU456="","",FU456-FU455)</f>
        <v/>
      </c>
      <c r="FW456" s="45"/>
      <c r="FX456" s="45" t="str">
        <f>IF(FW456="","",FW456-FW455)</f>
        <v/>
      </c>
      <c r="FY456" s="45"/>
      <c r="FZ456" s="45" t="str">
        <f>IF(FY456="","",FY455+GA455-FY456)</f>
        <v/>
      </c>
      <c r="GA456" s="45"/>
      <c r="GB456" s="43"/>
      <c r="GC456" s="43" t="str">
        <f>IF(FU456="","",GC455)</f>
        <v/>
      </c>
      <c r="GD456" s="45" t="str">
        <f t="shared" si="2226"/>
        <v/>
      </c>
      <c r="GE456" s="46" t="str">
        <f t="shared" si="2227"/>
        <v/>
      </c>
      <c r="GF456" s="37"/>
      <c r="GH456" s="47"/>
      <c r="GI456" s="45"/>
      <c r="GJ456" s="45" t="str">
        <f>IF(GI456="","",GI456-GI455)</f>
        <v/>
      </c>
      <c r="GK456" s="45"/>
      <c r="GL456" s="45" t="str">
        <f>IF(GK456="","",GK456-GK455)</f>
        <v/>
      </c>
      <c r="GM456" s="45"/>
      <c r="GN456" s="45" t="str">
        <f>IF(GM456="","",GM455+GO455-GM456)</f>
        <v/>
      </c>
      <c r="GO456" s="45"/>
      <c r="GP456" s="43"/>
      <c r="GQ456" s="43" t="str">
        <f>IF(GI456="","",GQ455)</f>
        <v/>
      </c>
      <c r="GR456" s="45" t="str">
        <f t="shared" si="2228"/>
        <v/>
      </c>
      <c r="GS456" s="46" t="str">
        <f t="shared" si="2229"/>
        <v/>
      </c>
      <c r="GT456" s="37"/>
      <c r="GU456" s="61"/>
      <c r="GV456" s="47"/>
      <c r="GW456" s="30"/>
      <c r="GX456" s="45">
        <v>22127</v>
      </c>
      <c r="GY456" s="45">
        <f t="shared" si="2151"/>
        <v>414</v>
      </c>
      <c r="GZ456" s="45"/>
      <c r="HA456" s="45" t="str">
        <f t="shared" si="2152"/>
        <v/>
      </c>
      <c r="HB456" s="45">
        <v>7</v>
      </c>
      <c r="HC456" s="45">
        <f t="shared" si="2153"/>
        <v>1</v>
      </c>
      <c r="HD456" s="43">
        <v>0</v>
      </c>
      <c r="HE456" s="63" t="str">
        <f>IF(GX456="","",HE452)</f>
        <v>ルララ大</v>
      </c>
      <c r="HF456" s="67">
        <f>IF(GY456="","",HF452)</f>
        <v>1100</v>
      </c>
      <c r="HG456" s="43">
        <f t="shared" si="2154"/>
        <v>1100</v>
      </c>
      <c r="HH456" s="46">
        <f t="shared" si="2155"/>
        <v>2.6570048309178744E-2</v>
      </c>
      <c r="HI456" s="37"/>
      <c r="HK456" s="47"/>
      <c r="HL456" s="45">
        <v>301</v>
      </c>
      <c r="HM456" s="45">
        <f t="shared" si="2156"/>
        <v>44</v>
      </c>
      <c r="HN456" s="45">
        <v>23</v>
      </c>
      <c r="HO456" s="45">
        <f t="shared" si="2157"/>
        <v>2</v>
      </c>
      <c r="HP456" s="45">
        <v>9</v>
      </c>
      <c r="HQ456" s="45">
        <f t="shared" si="2158"/>
        <v>1</v>
      </c>
      <c r="HR456" s="43">
        <v>1</v>
      </c>
      <c r="HS456" s="63" t="str">
        <f t="shared" si="2195"/>
        <v>サンリオ豹柄キーケース</v>
      </c>
      <c r="HT456" s="67">
        <f t="shared" si="2191"/>
        <v>996</v>
      </c>
      <c r="HU456" s="43">
        <f t="shared" si="2160"/>
        <v>996</v>
      </c>
      <c r="HV456" s="46">
        <f t="shared" si="2161"/>
        <v>0.22636363636363635</v>
      </c>
      <c r="HW456" s="37"/>
      <c r="HX456" s="360"/>
      <c r="HY456" s="47"/>
      <c r="HZ456" s="45">
        <v>4805</v>
      </c>
      <c r="IA456" s="69">
        <f t="shared" si="2162"/>
        <v>24</v>
      </c>
      <c r="IB456" s="45">
        <v>137</v>
      </c>
      <c r="IC456" s="45">
        <f t="shared" si="2163"/>
        <v>1</v>
      </c>
      <c r="ID456" s="45">
        <v>37</v>
      </c>
      <c r="IE456" s="45">
        <f t="shared" si="2164"/>
        <v>1</v>
      </c>
      <c r="IF456" s="43">
        <v>-17</v>
      </c>
      <c r="IG456" s="63" t="str">
        <f t="shared" si="2192"/>
        <v>ミニ香水</v>
      </c>
      <c r="IH456" s="67">
        <f t="shared" si="2193"/>
        <v>1100</v>
      </c>
      <c r="II456" s="43">
        <f t="shared" si="2166"/>
        <v>1100</v>
      </c>
      <c r="IJ456" s="46">
        <f t="shared" si="2167"/>
        <v>0.45833333333333331</v>
      </c>
      <c r="IK456" s="37" t="s">
        <v>694</v>
      </c>
      <c r="IL456" s="29"/>
      <c r="IM456" s="47"/>
      <c r="IN456" s="45">
        <v>5755</v>
      </c>
      <c r="IO456" s="69">
        <f t="shared" si="2168"/>
        <v>21</v>
      </c>
      <c r="IP456" s="45">
        <v>135</v>
      </c>
      <c r="IQ456" s="45">
        <f t="shared" si="2169"/>
        <v>0</v>
      </c>
      <c r="IR456" s="45">
        <v>15</v>
      </c>
      <c r="IS456" s="45">
        <f t="shared" si="2170"/>
        <v>0</v>
      </c>
      <c r="IT456" s="43">
        <v>0</v>
      </c>
      <c r="IU456" s="63" t="str">
        <f t="shared" si="2189"/>
        <v>ジャグラーイヤホン</v>
      </c>
      <c r="IV456" s="67">
        <f t="shared" si="2190"/>
        <v>1100</v>
      </c>
      <c r="IW456" s="43">
        <f t="shared" si="2171"/>
        <v>0</v>
      </c>
      <c r="IX456" s="46">
        <f t="shared" si="2172"/>
        <v>0</v>
      </c>
      <c r="IY456" s="37"/>
      <c r="IZ456" s="61"/>
      <c r="JA456" s="47"/>
      <c r="JB456" s="45">
        <v>4372</v>
      </c>
      <c r="JC456" s="69">
        <f t="shared" si="2173"/>
        <v>18</v>
      </c>
      <c r="JD456" s="45">
        <v>120</v>
      </c>
      <c r="JE456" s="45">
        <f t="shared" si="2174"/>
        <v>3</v>
      </c>
      <c r="JF456" s="45">
        <v>10</v>
      </c>
      <c r="JG456" s="45">
        <f t="shared" si="2175"/>
        <v>0</v>
      </c>
      <c r="JH456" s="43">
        <v>0</v>
      </c>
      <c r="JI456" s="63" t="str">
        <f t="shared" si="2238"/>
        <v>ジャグラーサウンドボタン金銀</v>
      </c>
      <c r="JJ456" s="67">
        <f t="shared" si="2238"/>
        <v>1100</v>
      </c>
      <c r="JK456" s="43">
        <f t="shared" si="2178"/>
        <v>0</v>
      </c>
      <c r="JL456" s="46">
        <f t="shared" si="2179"/>
        <v>0</v>
      </c>
      <c r="JM456" s="37"/>
      <c r="JN456" s="29"/>
      <c r="JO456" s="47"/>
      <c r="JP456" s="45">
        <v>5409</v>
      </c>
      <c r="JQ456" s="45">
        <f t="shared" si="2180"/>
        <v>60</v>
      </c>
      <c r="JR456" s="45">
        <v>113</v>
      </c>
      <c r="JS456" s="45">
        <f t="shared" si="2181"/>
        <v>2</v>
      </c>
      <c r="JT456" s="45">
        <v>10</v>
      </c>
      <c r="JU456" s="45">
        <f t="shared" si="2182"/>
        <v>2</v>
      </c>
      <c r="JV456" s="43"/>
      <c r="JW456" s="63" t="str">
        <f>IF(JP456="","",JW452)</f>
        <v>モンチッチマスコット2</v>
      </c>
      <c r="JX456" s="67">
        <f>IF(JQ456="","",JX452)</f>
        <v>539</v>
      </c>
      <c r="JY456" s="43">
        <f t="shared" si="2185"/>
        <v>1078</v>
      </c>
      <c r="JZ456" s="46">
        <f t="shared" si="2186"/>
        <v>0.17966666666666667</v>
      </c>
      <c r="KA456" s="37"/>
      <c r="KB456" s="51"/>
      <c r="KC456" s="47"/>
      <c r="KD456" s="45">
        <v>10576</v>
      </c>
      <c r="KE456" s="69">
        <f>IF(KD456="","",KD456-KD452)</f>
        <v>34</v>
      </c>
      <c r="KF456" s="45">
        <v>296</v>
      </c>
      <c r="KG456" s="45">
        <f>IF(KF456="","",KF456-KF452)</f>
        <v>0</v>
      </c>
      <c r="KH456" s="45">
        <v>11</v>
      </c>
      <c r="KI456" s="45">
        <f>IF(KH456="","",KH452+KJ452-KH456)</f>
        <v>0</v>
      </c>
      <c r="KJ456" s="43">
        <v>0</v>
      </c>
      <c r="KK456" s="63" t="str">
        <f>IF(KD456="","",KK452)</f>
        <v>キティシリコンがま口</v>
      </c>
      <c r="KL456" s="67">
        <f>IF(KE456="","",KL452)</f>
        <v>660</v>
      </c>
      <c r="KM456" s="43">
        <f>IF(KH456="","",KI456*KL456)</f>
        <v>0</v>
      </c>
      <c r="KN456" s="46">
        <f>IF(KI456="","",KM456/(KE456*100))</f>
        <v>0</v>
      </c>
      <c r="KO456" s="37" t="s">
        <v>697</v>
      </c>
      <c r="KP456" s="29"/>
      <c r="KQ456" s="47"/>
      <c r="KR456" s="45">
        <v>2279</v>
      </c>
      <c r="KS456" s="69">
        <f>IF(KR456="","",KR456-KR452)</f>
        <v>37</v>
      </c>
      <c r="KT456" s="45">
        <v>35</v>
      </c>
      <c r="KU456" s="45">
        <f>IF(KT456="","",KT456-KT452)</f>
        <v>1</v>
      </c>
      <c r="KV456" s="45">
        <v>22</v>
      </c>
      <c r="KW456" s="45">
        <f>IF(KV456="","",KV452+KX452-KV456)</f>
        <v>1</v>
      </c>
      <c r="KX456" s="43"/>
      <c r="KY456" s="63" t="str">
        <f>IF(KR456="","",KY452)</f>
        <v>ラブブマスコット</v>
      </c>
      <c r="KZ456" s="67">
        <f>IF(KS456="","",KZ452)</f>
        <v>500</v>
      </c>
      <c r="LA456" s="43">
        <f>IF(KV456="","",KW456*KZ456)</f>
        <v>500</v>
      </c>
      <c r="LB456" s="46">
        <f>IF(KW456="","",LA456/(KS456*100))</f>
        <v>0.13513513513513514</v>
      </c>
      <c r="LC456" s="37"/>
      <c r="LD456" s="29"/>
      <c r="LE456" s="52">
        <f>IF(A442="","",A442)</f>
        <v>45999</v>
      </c>
      <c r="LF456" s="43">
        <v>69120</v>
      </c>
      <c r="LG456" s="86">
        <f>IF(LF456="","",LF456-LF453)</f>
        <v>113</v>
      </c>
      <c r="LH456" s="43">
        <v>445</v>
      </c>
      <c r="LI456" s="43">
        <f t="shared" si="2129"/>
        <v>0</v>
      </c>
      <c r="LJ456" s="43">
        <v>2</v>
      </c>
      <c r="LK456" s="87">
        <f t="shared" si="2130"/>
        <v>0</v>
      </c>
      <c r="LL456" s="43">
        <v>0</v>
      </c>
      <c r="LM456" s="65" t="str">
        <f>IF(LF456="","",LM453)</f>
        <v>スヌーピーぬいぐるみ、コキンちゃん</v>
      </c>
      <c r="LN456" s="48">
        <f>IF(LG456="","",LN453)</f>
        <v>1000</v>
      </c>
      <c r="LO456" s="87">
        <f t="shared" si="2131"/>
        <v>0</v>
      </c>
      <c r="LP456" s="53"/>
      <c r="LQ456" s="37"/>
      <c r="LR456" s="29"/>
      <c r="LS456" s="47"/>
      <c r="LT456" s="45"/>
      <c r="LU456" s="45" t="str">
        <f>IF(LT456="","",LT456-LT455)</f>
        <v/>
      </c>
      <c r="LV456" s="45"/>
      <c r="LW456" s="45" t="str">
        <f>IF(LV456="","",LV456-LV455)</f>
        <v/>
      </c>
      <c r="LX456" s="45"/>
      <c r="LY456" s="45" t="str">
        <f>IF(LX456="","",LX455+LZ455-LX456)</f>
        <v/>
      </c>
      <c r="LZ456" s="45"/>
      <c r="MA456" s="43"/>
      <c r="MB456" s="43" t="str">
        <f>IF(LT456="","",MB455)</f>
        <v/>
      </c>
      <c r="MC456" s="45" t="str">
        <f t="shared" si="2230"/>
        <v/>
      </c>
      <c r="MD456" s="46" t="str">
        <f t="shared" si="2231"/>
        <v/>
      </c>
      <c r="ME456" s="37"/>
      <c r="MF456" s="29"/>
      <c r="MG456" s="47"/>
      <c r="MH456" s="45"/>
      <c r="MI456" s="45" t="str">
        <f>IF(MH456="","",MH456-MH455)</f>
        <v/>
      </c>
      <c r="MJ456" s="45"/>
      <c r="MK456" s="45" t="str">
        <f>IF(MJ456="","",MJ456-MJ455)</f>
        <v/>
      </c>
      <c r="ML456" s="45"/>
      <c r="MM456" s="45" t="str">
        <f>IF(ML456="","",ML455+MN455-ML456)</f>
        <v/>
      </c>
      <c r="MN456" s="45"/>
      <c r="MO456" s="43"/>
      <c r="MP456" s="43" t="str">
        <f>IF(MH456="","",MP455)</f>
        <v/>
      </c>
      <c r="MQ456" s="45" t="str">
        <f t="shared" si="2232"/>
        <v/>
      </c>
      <c r="MR456" s="46" t="str">
        <f t="shared" si="2233"/>
        <v/>
      </c>
      <c r="MS456" s="37"/>
      <c r="MT456" s="29"/>
      <c r="MU456" s="47"/>
      <c r="MV456" s="45"/>
      <c r="MW456" s="45" t="str">
        <f>IF(MV456="","",MV456-MV455)</f>
        <v/>
      </c>
      <c r="MX456" s="45"/>
      <c r="MY456" s="45" t="str">
        <f>IF(MX456="","",MX456-MX455)</f>
        <v/>
      </c>
      <c r="MZ456" s="45"/>
      <c r="NA456" s="45" t="str">
        <f>IF(MZ456="","",MZ455+NB455-MZ456)</f>
        <v/>
      </c>
      <c r="NB456" s="45"/>
      <c r="NC456" s="43"/>
      <c r="ND456" s="43" t="str">
        <f>IF(MV456="","",ND455)</f>
        <v/>
      </c>
      <c r="NE456" s="45" t="str">
        <f t="shared" si="2234"/>
        <v/>
      </c>
      <c r="NF456" s="46" t="str">
        <f t="shared" si="2235"/>
        <v/>
      </c>
      <c r="NG456" s="37"/>
      <c r="NH456" s="29"/>
      <c r="NI456" s="47"/>
      <c r="NJ456" s="45"/>
      <c r="NK456" s="45" t="str">
        <f>IF(NJ456="","",NJ456-NJ455)</f>
        <v/>
      </c>
      <c r="NL456" s="45"/>
      <c r="NM456" s="45" t="str">
        <f>IF(NL456="","",NL456-NL455)</f>
        <v/>
      </c>
      <c r="NN456" s="45"/>
      <c r="NO456" s="45" t="str">
        <f>IF(NN456="","",NN455+NP455-NN456)</f>
        <v/>
      </c>
      <c r="NP456" s="45"/>
      <c r="NQ456" s="43"/>
      <c r="NR456" s="43" t="str">
        <f>IF(NJ456="","",NR455)</f>
        <v/>
      </c>
      <c r="NS456" s="45" t="str">
        <f t="shared" si="2236"/>
        <v/>
      </c>
      <c r="NT456" s="46" t="str">
        <f t="shared" si="2237"/>
        <v/>
      </c>
      <c r="NU456" s="37"/>
    </row>
    <row r="457" spans="1:385" x14ac:dyDescent="0.25">
      <c r="A457" s="38"/>
      <c r="B457" s="39"/>
      <c r="C457" s="40"/>
      <c r="D457" s="40"/>
      <c r="E457" s="41"/>
      <c r="F457" s="41"/>
      <c r="G457" s="40"/>
      <c r="H457" s="42"/>
      <c r="I457" s="45"/>
      <c r="J457" s="45" t="str">
        <f>IF(I457="","",I457-I456)</f>
        <v/>
      </c>
      <c r="K457" s="45"/>
      <c r="L457" s="45" t="str">
        <f>IF(K457="","",K457-K456)</f>
        <v/>
      </c>
      <c r="M457" s="45"/>
      <c r="N457" s="45" t="str">
        <f>IF(M457="","",M456+O456-M457)</f>
        <v/>
      </c>
      <c r="O457" s="45"/>
      <c r="P457" s="43"/>
      <c r="Q457" s="43" t="str">
        <f>IF(I457="","",Q456)</f>
        <v/>
      </c>
      <c r="R457" s="45" t="str">
        <f t="shared" si="2208"/>
        <v/>
      </c>
      <c r="S457" s="46" t="str">
        <f t="shared" si="2209"/>
        <v/>
      </c>
      <c r="T457" s="37"/>
      <c r="U457" s="29"/>
      <c r="V457" s="47"/>
      <c r="W457" s="67"/>
      <c r="X457" s="45" t="str">
        <f>IF(W457="","",W457-W456)</f>
        <v/>
      </c>
      <c r="Y457" s="45"/>
      <c r="Z457" s="45" t="str">
        <f>IF(Y457="","",Y457-Y456)</f>
        <v/>
      </c>
      <c r="AA457" s="45"/>
      <c r="AB457" s="45" t="str">
        <f>IF(AA457="","",AA456+AC456-AA457)</f>
        <v/>
      </c>
      <c r="AC457" s="45"/>
      <c r="AD457" s="45"/>
      <c r="AE457" s="45"/>
      <c r="AF457" s="45" t="str">
        <f t="shared" si="2210"/>
        <v/>
      </c>
      <c r="AG457" s="46" t="str">
        <f t="shared" si="2211"/>
        <v/>
      </c>
      <c r="AH457" s="37"/>
      <c r="AI457" s="29"/>
      <c r="AJ457" s="47"/>
      <c r="AK457" s="45"/>
      <c r="AL457" s="45" t="str">
        <f>IF(AK457="","",AK457-AK456)</f>
        <v/>
      </c>
      <c r="AM457" s="45"/>
      <c r="AN457" s="45" t="str">
        <f>IF(AM457="","",AM457-AM456)</f>
        <v/>
      </c>
      <c r="AO457" s="45"/>
      <c r="AP457" s="45" t="str">
        <f>IF(AO457="","",AO456+AQ456-AO457)</f>
        <v/>
      </c>
      <c r="AQ457" s="45"/>
      <c r="AR457" s="45"/>
      <c r="AS457" s="45"/>
      <c r="AT457" s="45" t="str">
        <f t="shared" si="2212"/>
        <v/>
      </c>
      <c r="AU457" s="46" t="str">
        <f t="shared" si="2213"/>
        <v/>
      </c>
      <c r="AV457" s="37"/>
      <c r="AW457" s="29"/>
      <c r="AX457" s="47"/>
      <c r="AY457" s="45"/>
      <c r="AZ457" s="45" t="str">
        <f>IF(AY457="","",AY457-AY456)</f>
        <v/>
      </c>
      <c r="BA457" s="45"/>
      <c r="BB457" s="45" t="str">
        <f>IF(BA457="","",BA457-BA456)</f>
        <v/>
      </c>
      <c r="BC457" s="45"/>
      <c r="BD457" s="45" t="str">
        <f>IF(BC457="","",BC456+BE456-BC457)</f>
        <v/>
      </c>
      <c r="BE457" s="45"/>
      <c r="BF457" s="45"/>
      <c r="BG457" s="45"/>
      <c r="BH457" s="45" t="str">
        <f t="shared" si="2214"/>
        <v/>
      </c>
      <c r="BI457" s="46" t="str">
        <f t="shared" si="2215"/>
        <v/>
      </c>
      <c r="BJ457" s="37"/>
      <c r="BK457" s="29"/>
      <c r="BL457" s="47"/>
      <c r="BM457" s="45">
        <v>2520</v>
      </c>
      <c r="BN457" s="69">
        <f t="shared" si="2132"/>
        <v>38</v>
      </c>
      <c r="BO457" s="45">
        <v>29</v>
      </c>
      <c r="BP457" s="45">
        <f t="shared" si="2133"/>
        <v>0</v>
      </c>
      <c r="BQ457" s="45">
        <v>34</v>
      </c>
      <c r="BR457" s="45">
        <f t="shared" si="2134"/>
        <v>4</v>
      </c>
      <c r="BS457" s="27">
        <v>0</v>
      </c>
      <c r="BT457" s="63" t="str">
        <f t="shared" si="2135"/>
        <v>ラブブキーホルダー</v>
      </c>
      <c r="BU457" s="67">
        <f t="shared" si="2136"/>
        <v>200</v>
      </c>
      <c r="BV457" s="45">
        <f t="shared" si="2137"/>
        <v>800</v>
      </c>
      <c r="BW457" s="46">
        <f t="shared" si="2138"/>
        <v>0.21052631578947367</v>
      </c>
      <c r="BX457" s="37"/>
      <c r="BY457" s="57"/>
      <c r="BZ457" s="47"/>
      <c r="CA457" s="45">
        <v>8673</v>
      </c>
      <c r="CB457" s="45">
        <f t="shared" si="2139"/>
        <v>60</v>
      </c>
      <c r="CC457" s="45">
        <v>439</v>
      </c>
      <c r="CD457" s="45">
        <f t="shared" si="2140"/>
        <v>0</v>
      </c>
      <c r="CE457" s="45">
        <v>23</v>
      </c>
      <c r="CF457" s="45">
        <f t="shared" si="2141"/>
        <v>2</v>
      </c>
      <c r="CG457" s="27">
        <v>4</v>
      </c>
      <c r="CH457" s="63" t="str">
        <f t="shared" si="2142"/>
        <v>ラブブマスコット</v>
      </c>
      <c r="CI457" s="67">
        <f t="shared" si="2143"/>
        <v>250</v>
      </c>
      <c r="CJ457" s="45">
        <f t="shared" si="2144"/>
        <v>500</v>
      </c>
      <c r="CK457" s="46">
        <f t="shared" si="2145"/>
        <v>8.3333333333333329E-2</v>
      </c>
      <c r="CL457" s="37"/>
      <c r="CM457" s="29"/>
      <c r="CN457" s="47"/>
      <c r="CO457" s="45">
        <v>3239</v>
      </c>
      <c r="CP457" s="69">
        <f t="shared" si="2146"/>
        <v>33</v>
      </c>
      <c r="CQ457" s="45">
        <v>112</v>
      </c>
      <c r="CR457" s="45">
        <f t="shared" si="2147"/>
        <v>0</v>
      </c>
      <c r="CS457" s="45">
        <v>27</v>
      </c>
      <c r="CT457" s="45">
        <f t="shared" si="2148"/>
        <v>2</v>
      </c>
      <c r="CU457" s="27">
        <v>0</v>
      </c>
      <c r="CV457" s="63" t="str">
        <f t="shared" si="2206"/>
        <v>ラブブキーホルダー</v>
      </c>
      <c r="CW457" s="67">
        <f t="shared" si="2207"/>
        <v>200</v>
      </c>
      <c r="CX457" s="45">
        <f t="shared" si="2149"/>
        <v>400</v>
      </c>
      <c r="CY457" s="46">
        <f t="shared" si="2150"/>
        <v>0.12121212121212122</v>
      </c>
      <c r="CZ457" s="37"/>
      <c r="DA457" s="29"/>
      <c r="DB457" s="47"/>
      <c r="DC457" s="45"/>
      <c r="DD457" s="45" t="str">
        <f>IF(DC457="","",DC457-DC456)</f>
        <v/>
      </c>
      <c r="DE457" s="45"/>
      <c r="DF457" s="45" t="str">
        <f>IF(DE457="","",DE457-DE456)</f>
        <v/>
      </c>
      <c r="DG457" s="45"/>
      <c r="DH457" s="45" t="str">
        <f>IF(DG457="","",DG456+DI456-DG457)</f>
        <v/>
      </c>
      <c r="DI457" s="45"/>
      <c r="DJ457" s="43"/>
      <c r="DK457" s="43" t="str">
        <f>IF(DC457="","",DK456)</f>
        <v/>
      </c>
      <c r="DL457" s="45" t="str">
        <f t="shared" si="2216"/>
        <v/>
      </c>
      <c r="DM457" s="46" t="str">
        <f t="shared" si="2217"/>
        <v/>
      </c>
      <c r="DN457" s="37"/>
      <c r="DO457" s="29"/>
      <c r="DP457" s="47"/>
      <c r="DQ457" s="45"/>
      <c r="DR457" s="45" t="str">
        <f>IF(DQ457="","",DQ457-DQ456)</f>
        <v/>
      </c>
      <c r="DS457" s="45"/>
      <c r="DT457" s="45" t="str">
        <f>IF(DS457="","",DS457-DS456)</f>
        <v/>
      </c>
      <c r="DU457" s="45"/>
      <c r="DV457" s="45" t="str">
        <f>IF(DU457="","",DU456+DW456-DU457)</f>
        <v/>
      </c>
      <c r="DW457" s="45"/>
      <c r="DX457" s="43"/>
      <c r="DY457" s="43" t="str">
        <f>IF(DQ457="","",DY456)</f>
        <v/>
      </c>
      <c r="DZ457" s="45" t="str">
        <f t="shared" si="2218"/>
        <v/>
      </c>
      <c r="EA457" s="46" t="str">
        <f t="shared" si="2219"/>
        <v/>
      </c>
      <c r="EB457" s="37"/>
      <c r="ED457" s="47"/>
      <c r="EE457" s="45"/>
      <c r="EF457" s="45" t="str">
        <f>IF(EE457="","",EE457-EE456)</f>
        <v/>
      </c>
      <c r="EG457" s="45"/>
      <c r="EH457" s="45" t="str">
        <f>IF(EG457="","",EG457-EG456)</f>
        <v/>
      </c>
      <c r="EI457" s="45"/>
      <c r="EJ457" s="45" t="str">
        <f>IF(EI457="","",EI456+EK456-EI457)</f>
        <v/>
      </c>
      <c r="EK457" s="45"/>
      <c r="EL457" s="43"/>
      <c r="EM457" s="43" t="str">
        <f>IF(EE457="","",EM456)</f>
        <v/>
      </c>
      <c r="EN457" s="45" t="str">
        <f t="shared" si="2220"/>
        <v/>
      </c>
      <c r="EO457" s="46" t="str">
        <f t="shared" si="2221"/>
        <v/>
      </c>
      <c r="EP457" s="37"/>
      <c r="ER457" s="47"/>
      <c r="ES457" s="45"/>
      <c r="ET457" s="45" t="str">
        <f>IF(ES457="","",ES457-ES456)</f>
        <v/>
      </c>
      <c r="EU457" s="45"/>
      <c r="EV457" s="45" t="str">
        <f>IF(EU457="","",EU457-EU456)</f>
        <v/>
      </c>
      <c r="EW457" s="45"/>
      <c r="EX457" s="45" t="str">
        <f>IF(EW457="","",EW456+EY456-EW457)</f>
        <v/>
      </c>
      <c r="EY457" s="45"/>
      <c r="EZ457" s="43"/>
      <c r="FA457" s="43" t="str">
        <f>IF(ES457="","",FA456)</f>
        <v/>
      </c>
      <c r="FB457" s="45" t="str">
        <f t="shared" si="2222"/>
        <v/>
      </c>
      <c r="FC457" s="46" t="str">
        <f t="shared" si="2223"/>
        <v/>
      </c>
      <c r="FD457" s="37"/>
      <c r="FF457" s="47"/>
      <c r="FG457" s="45"/>
      <c r="FH457" s="45" t="str">
        <f>IF(FG457="","",FG457-FG456)</f>
        <v/>
      </c>
      <c r="FI457" s="45"/>
      <c r="FJ457" s="45" t="str">
        <f>IF(FI457="","",FI457-FI456)</f>
        <v/>
      </c>
      <c r="FK457" s="45"/>
      <c r="FL457" s="45" t="str">
        <f>IF(FK457="","",FK456+FM456-FK457)</f>
        <v/>
      </c>
      <c r="FM457" s="45"/>
      <c r="FN457" s="43"/>
      <c r="FO457" s="43" t="str">
        <f>IF(FG457="","",FO456)</f>
        <v/>
      </c>
      <c r="FP457" s="45" t="str">
        <f t="shared" si="2224"/>
        <v/>
      </c>
      <c r="FQ457" s="46" t="str">
        <f t="shared" si="2225"/>
        <v/>
      </c>
      <c r="FR457" s="37"/>
      <c r="FS457" s="29"/>
      <c r="FT457" s="47"/>
      <c r="FU457" s="45"/>
      <c r="FV457" s="45" t="str">
        <f>IF(FU457="","",FU457-FU456)</f>
        <v/>
      </c>
      <c r="FW457" s="45"/>
      <c r="FX457" s="45" t="str">
        <f>IF(FW457="","",FW457-FW456)</f>
        <v/>
      </c>
      <c r="FY457" s="45"/>
      <c r="FZ457" s="45" t="str">
        <f>IF(FY457="","",FY456+GA456-FY457)</f>
        <v/>
      </c>
      <c r="GA457" s="45"/>
      <c r="GB457" s="43"/>
      <c r="GC457" s="43" t="str">
        <f>IF(FU457="","",GC456)</f>
        <v/>
      </c>
      <c r="GD457" s="45" t="str">
        <f t="shared" si="2226"/>
        <v/>
      </c>
      <c r="GE457" s="46" t="str">
        <f t="shared" si="2227"/>
        <v/>
      </c>
      <c r="GF457" s="37"/>
      <c r="GH457" s="47"/>
      <c r="GI457" s="45"/>
      <c r="GJ457" s="45" t="str">
        <f>IF(GI457="","",GI457-GI456)</f>
        <v/>
      </c>
      <c r="GK457" s="45"/>
      <c r="GL457" s="45" t="str">
        <f>IF(GK457="","",GK457-GK456)</f>
        <v/>
      </c>
      <c r="GM457" s="45"/>
      <c r="GN457" s="45" t="str">
        <f>IF(GM457="","",GM456+GO456-GM457)</f>
        <v/>
      </c>
      <c r="GO457" s="45"/>
      <c r="GP457" s="43"/>
      <c r="GQ457" s="43" t="str">
        <f>IF(GI457="","",GQ456)</f>
        <v/>
      </c>
      <c r="GR457" s="45" t="str">
        <f t="shared" si="2228"/>
        <v/>
      </c>
      <c r="GS457" s="46" t="str">
        <f t="shared" si="2229"/>
        <v/>
      </c>
      <c r="GT457" s="37"/>
      <c r="GU457" s="61"/>
      <c r="GV457" s="47"/>
      <c r="GW457" s="30"/>
      <c r="GX457" s="45"/>
      <c r="GY457" s="45" t="str">
        <f t="shared" si="2151"/>
        <v/>
      </c>
      <c r="GZ457" s="45"/>
      <c r="HA457" s="45" t="str">
        <f t="shared" si="2152"/>
        <v/>
      </c>
      <c r="HB457" s="45">
        <v>12</v>
      </c>
      <c r="HC457" s="45">
        <f t="shared" si="2153"/>
        <v>1</v>
      </c>
      <c r="HD457" s="27">
        <v>0</v>
      </c>
      <c r="HE457" s="63" t="s">
        <v>684</v>
      </c>
      <c r="HF457" s="67" t="str">
        <f>IF(GY457="","",HF453)</f>
        <v/>
      </c>
      <c r="HG457" s="45" t="e">
        <f t="shared" si="2154"/>
        <v>#VALUE!</v>
      </c>
      <c r="HH457" s="46" t="e">
        <f t="shared" si="2155"/>
        <v>#VALUE!</v>
      </c>
      <c r="HI457" s="37"/>
      <c r="HK457" s="47"/>
      <c r="HL457" s="45">
        <v>1154</v>
      </c>
      <c r="HM457" s="45">
        <f t="shared" si="2156"/>
        <v>288</v>
      </c>
      <c r="HN457" s="45">
        <v>20</v>
      </c>
      <c r="HO457" s="45">
        <f t="shared" si="2157"/>
        <v>2</v>
      </c>
      <c r="HP457" s="45">
        <v>42</v>
      </c>
      <c r="HQ457" s="45">
        <f t="shared" si="2158"/>
        <v>2</v>
      </c>
      <c r="HR457" s="27">
        <v>2</v>
      </c>
      <c r="HS457" s="63" t="str">
        <f t="shared" si="2195"/>
        <v>ゲームアーク</v>
      </c>
      <c r="HT457" s="67">
        <f t="shared" si="2191"/>
        <v>0</v>
      </c>
      <c r="HU457" s="45">
        <f t="shared" si="2160"/>
        <v>0</v>
      </c>
      <c r="HV457" s="46">
        <f t="shared" si="2161"/>
        <v>0</v>
      </c>
      <c r="HW457" s="37"/>
      <c r="HX457" s="360"/>
      <c r="HY457" s="47"/>
      <c r="HZ457" s="45">
        <v>6317</v>
      </c>
      <c r="IA457" s="45">
        <f t="shared" si="2162"/>
        <v>51</v>
      </c>
      <c r="IB457" s="45">
        <v>137</v>
      </c>
      <c r="IC457" s="45">
        <f t="shared" si="2163"/>
        <v>1</v>
      </c>
      <c r="ID457" s="45">
        <v>23</v>
      </c>
      <c r="IE457" s="45">
        <f t="shared" si="2164"/>
        <v>1</v>
      </c>
      <c r="IF457" s="27">
        <v>2</v>
      </c>
      <c r="IG457" s="63" t="str">
        <f t="shared" si="2192"/>
        <v>ラブブマスコット</v>
      </c>
      <c r="IH457" s="67">
        <f t="shared" si="2193"/>
        <v>250</v>
      </c>
      <c r="II457" s="45">
        <f t="shared" si="2166"/>
        <v>250</v>
      </c>
      <c r="IJ457" s="46">
        <f t="shared" si="2167"/>
        <v>4.9019607843137254E-2</v>
      </c>
      <c r="IK457" s="37"/>
      <c r="IL457" s="29"/>
      <c r="IM457" s="47"/>
      <c r="IN457" s="45">
        <v>4296</v>
      </c>
      <c r="IO457" s="69">
        <f t="shared" si="2168"/>
        <v>25</v>
      </c>
      <c r="IP457" s="45">
        <v>252</v>
      </c>
      <c r="IQ457" s="45">
        <f t="shared" si="2169"/>
        <v>2</v>
      </c>
      <c r="IR457" s="45">
        <v>50</v>
      </c>
      <c r="IS457" s="45">
        <f t="shared" si="2170"/>
        <v>1</v>
      </c>
      <c r="IT457" s="27">
        <v>0</v>
      </c>
      <c r="IU457" s="63" t="str">
        <f t="shared" si="2189"/>
        <v>アングリーキーホルダー</v>
      </c>
      <c r="IV457" s="67">
        <f t="shared" si="2190"/>
        <v>200</v>
      </c>
      <c r="IW457" s="45">
        <f t="shared" si="2171"/>
        <v>200</v>
      </c>
      <c r="IX457" s="46">
        <f t="shared" si="2172"/>
        <v>0.08</v>
      </c>
      <c r="IY457" s="37"/>
      <c r="IZ457" s="61"/>
      <c r="JA457" s="47"/>
      <c r="JB457" s="45">
        <v>7432</v>
      </c>
      <c r="JC457" s="189">
        <f t="shared" si="2173"/>
        <v>43</v>
      </c>
      <c r="JD457" s="45">
        <v>440</v>
      </c>
      <c r="JE457" s="45">
        <f t="shared" si="2174"/>
        <v>3</v>
      </c>
      <c r="JF457" s="45">
        <v>60</v>
      </c>
      <c r="JG457" s="45">
        <f t="shared" si="2175"/>
        <v>6</v>
      </c>
      <c r="JH457" s="27">
        <v>12</v>
      </c>
      <c r="JI457" s="63" t="str">
        <f t="shared" si="2238"/>
        <v>AIモンスターラバー</v>
      </c>
      <c r="JJ457" s="67">
        <f t="shared" si="2238"/>
        <v>260</v>
      </c>
      <c r="JK457" s="45">
        <f t="shared" si="2178"/>
        <v>1560</v>
      </c>
      <c r="JL457" s="46">
        <f t="shared" si="2179"/>
        <v>0.36279069767441863</v>
      </c>
      <c r="JM457" s="37"/>
      <c r="JN457" s="29"/>
      <c r="JO457" s="47"/>
      <c r="JP457" s="45">
        <v>6003</v>
      </c>
      <c r="JQ457" s="69">
        <f t="shared" si="2180"/>
        <v>26</v>
      </c>
      <c r="JR457" s="45">
        <v>290</v>
      </c>
      <c r="JS457" s="45">
        <f t="shared" si="2181"/>
        <v>0</v>
      </c>
      <c r="JT457" s="45">
        <v>10</v>
      </c>
      <c r="JU457" s="45">
        <f t="shared" si="2182"/>
        <v>0</v>
      </c>
      <c r="JV457" s="27"/>
      <c r="JW457" s="63" t="s">
        <v>667</v>
      </c>
      <c r="JX457" s="67">
        <v>660</v>
      </c>
      <c r="JY457" s="45">
        <f t="shared" si="2185"/>
        <v>0</v>
      </c>
      <c r="JZ457" s="46">
        <f t="shared" si="2186"/>
        <v>0</v>
      </c>
      <c r="KA457" s="37"/>
      <c r="KB457" s="51"/>
      <c r="KC457" s="47"/>
      <c r="KD457" s="45">
        <v>12436</v>
      </c>
      <c r="KE457" s="45">
        <f>IF(KD457="","",KD457-KD453)</f>
        <v>53</v>
      </c>
      <c r="KF457" s="45">
        <v>631</v>
      </c>
      <c r="KG457" s="45">
        <f>IF(KF457="","",KF457-KF453)</f>
        <v>0</v>
      </c>
      <c r="KH457" s="45">
        <v>10</v>
      </c>
      <c r="KI457" s="45">
        <f>IF(KH457="","",KH453+KJ453-KH457)</f>
        <v>0</v>
      </c>
      <c r="KJ457" s="27">
        <v>0</v>
      </c>
      <c r="KK457" s="63" t="str">
        <f>IF(KD457="","",KK453)</f>
        <v>サンリオ豹柄キーケース</v>
      </c>
      <c r="KL457" s="67">
        <f>IF(KE457="","",KL453)</f>
        <v>924</v>
      </c>
      <c r="KM457" s="45">
        <f>IF(KH457="","",KI457*KL457)</f>
        <v>0</v>
      </c>
      <c r="KN457" s="46">
        <f>IF(KI457="","",KM457/(KE457*100))</f>
        <v>0</v>
      </c>
      <c r="KO457" s="37"/>
      <c r="KP457" s="29"/>
      <c r="KQ457" s="47"/>
      <c r="KR457" s="45">
        <v>1792</v>
      </c>
      <c r="KS457" s="45">
        <f>IF(KR457="","",KR457-KR453)</f>
        <v>62</v>
      </c>
      <c r="KT457" s="45">
        <v>100</v>
      </c>
      <c r="KU457" s="45">
        <f>IF(KT457="","",KT457-KT453)</f>
        <v>1</v>
      </c>
      <c r="KV457" s="45">
        <v>6</v>
      </c>
      <c r="KW457" s="45">
        <f>IF(KV457="","",KV453+KX453-KV457)</f>
        <v>2</v>
      </c>
      <c r="KX457" s="27">
        <v>2</v>
      </c>
      <c r="KY457" s="63" t="str">
        <f>IF(KR457="","",KY453)</f>
        <v>モンチッチマスコット2</v>
      </c>
      <c r="KZ457" s="67">
        <f>IF(KS457="","",KZ453)</f>
        <v>539</v>
      </c>
      <c r="LA457" s="45">
        <f>IF(KV457="","",KW457*KZ457)</f>
        <v>1078</v>
      </c>
      <c r="LB457" s="46">
        <f>IF(KW457="","",LA457/(KS457*100))</f>
        <v>0.17387096774193547</v>
      </c>
      <c r="LC457" s="37"/>
      <c r="LD457" s="29"/>
      <c r="LE457" s="47"/>
      <c r="LF457" s="45"/>
      <c r="LG457" s="45"/>
      <c r="LH457" s="45">
        <v>530</v>
      </c>
      <c r="LI457" s="45">
        <f t="shared" si="2129"/>
        <v>0</v>
      </c>
      <c r="LJ457" s="43">
        <v>2</v>
      </c>
      <c r="LK457" s="45">
        <f t="shared" si="2130"/>
        <v>0</v>
      </c>
      <c r="LL457" s="45">
        <v>0</v>
      </c>
      <c r="LM457" s="73" t="str">
        <f>IF(LF456="","",LM454)</f>
        <v>アンパンティッシュカバー、アンパンぬいぐるみ</v>
      </c>
      <c r="LN457" s="67">
        <f>IF(LG456="","",LN454)</f>
        <v>1000</v>
      </c>
      <c r="LO457" s="45">
        <f t="shared" si="2131"/>
        <v>0</v>
      </c>
      <c r="LP457" s="46"/>
      <c r="LQ457" s="37"/>
      <c r="LR457" s="29"/>
      <c r="LS457" s="47"/>
      <c r="LT457" s="45"/>
      <c r="LU457" s="45" t="str">
        <f>IF(LT457="","",LT457-LT456)</f>
        <v/>
      </c>
      <c r="LV457" s="45"/>
      <c r="LW457" s="45" t="str">
        <f>IF(LV457="","",LV457-LV456)</f>
        <v/>
      </c>
      <c r="LX457" s="45"/>
      <c r="LY457" s="45" t="str">
        <f>IF(LX457="","",LX456+LZ456-LX457)</f>
        <v/>
      </c>
      <c r="LZ457" s="45"/>
      <c r="MA457" s="43"/>
      <c r="MB457" s="43" t="str">
        <f>IF(LT457="","",MB456)</f>
        <v/>
      </c>
      <c r="MC457" s="45" t="str">
        <f t="shared" si="2230"/>
        <v/>
      </c>
      <c r="MD457" s="46" t="str">
        <f t="shared" si="2231"/>
        <v/>
      </c>
      <c r="ME457" s="37"/>
      <c r="MF457" s="29"/>
      <c r="MG457" s="47"/>
      <c r="MH457" s="45"/>
      <c r="MI457" s="45" t="str">
        <f>IF(MH457="","",MH457-MH456)</f>
        <v/>
      </c>
      <c r="MJ457" s="45"/>
      <c r="MK457" s="45" t="str">
        <f>IF(MJ457="","",MJ457-MJ456)</f>
        <v/>
      </c>
      <c r="ML457" s="45"/>
      <c r="MM457" s="45" t="str">
        <f>IF(ML457="","",ML456+MN456-ML457)</f>
        <v/>
      </c>
      <c r="MN457" s="45"/>
      <c r="MO457" s="43"/>
      <c r="MP457" s="43" t="str">
        <f>IF(MH457="","",MP456)</f>
        <v/>
      </c>
      <c r="MQ457" s="45" t="str">
        <f t="shared" si="2232"/>
        <v/>
      </c>
      <c r="MR457" s="46" t="str">
        <f t="shared" si="2233"/>
        <v/>
      </c>
      <c r="MS457" s="37"/>
      <c r="MT457" s="29"/>
      <c r="MU457" s="47"/>
      <c r="MV457" s="45"/>
      <c r="MW457" s="45" t="str">
        <f>IF(MV457="","",MV457-MV456)</f>
        <v/>
      </c>
      <c r="MX457" s="45"/>
      <c r="MY457" s="45" t="str">
        <f>IF(MX457="","",MX457-MX456)</f>
        <v/>
      </c>
      <c r="MZ457" s="45"/>
      <c r="NA457" s="45" t="str">
        <f>IF(MZ457="","",MZ456+NB456-MZ457)</f>
        <v/>
      </c>
      <c r="NB457" s="45"/>
      <c r="NC457" s="43"/>
      <c r="ND457" s="43" t="str">
        <f>IF(MV457="","",ND456)</f>
        <v/>
      </c>
      <c r="NE457" s="45" t="str">
        <f t="shared" si="2234"/>
        <v/>
      </c>
      <c r="NF457" s="46" t="str">
        <f t="shared" si="2235"/>
        <v/>
      </c>
      <c r="NG457" s="37"/>
      <c r="NH457" s="29"/>
      <c r="NI457" s="47"/>
      <c r="NJ457" s="45"/>
      <c r="NK457" s="45" t="str">
        <f>IF(NJ457="","",NJ457-NJ456)</f>
        <v/>
      </c>
      <c r="NL457" s="45"/>
      <c r="NM457" s="45" t="str">
        <f>IF(NL457="","",NL457-NL456)</f>
        <v/>
      </c>
      <c r="NN457" s="45"/>
      <c r="NO457" s="45" t="str">
        <f>IF(NN457="","",NN456+NP456-NN457)</f>
        <v/>
      </c>
      <c r="NP457" s="45"/>
      <c r="NQ457" s="43"/>
      <c r="NR457" s="43" t="str">
        <f>IF(NJ457="","",NR456)</f>
        <v/>
      </c>
      <c r="NS457" s="45" t="str">
        <f t="shared" si="2236"/>
        <v/>
      </c>
      <c r="NT457" s="46" t="str">
        <f t="shared" si="2237"/>
        <v/>
      </c>
      <c r="NU457" s="37"/>
    </row>
    <row r="458" spans="1:385" ht="15" customHeight="1" thickBot="1" x14ac:dyDescent="0.3">
      <c r="A458" s="38"/>
      <c r="B458" s="39"/>
      <c r="C458" s="40"/>
      <c r="D458" s="40"/>
      <c r="E458" s="41"/>
      <c r="F458" s="41"/>
      <c r="G458" s="40"/>
      <c r="H458" s="42"/>
      <c r="I458" s="45"/>
      <c r="J458" s="45" t="str">
        <f>IF(I458="","",I458-I457)</f>
        <v/>
      </c>
      <c r="K458" s="45"/>
      <c r="L458" s="45"/>
      <c r="M458" s="45"/>
      <c r="N458" s="45" t="str">
        <f>IF(M458="","",M457+O457-M458)</f>
        <v/>
      </c>
      <c r="O458" s="45"/>
      <c r="P458" s="43"/>
      <c r="Q458" s="43" t="str">
        <f>IF(I458="","",Q457)</f>
        <v/>
      </c>
      <c r="R458" s="45" t="str">
        <f t="shared" si="2208"/>
        <v/>
      </c>
      <c r="S458" s="46" t="str">
        <f t="shared" si="2209"/>
        <v/>
      </c>
      <c r="T458" s="37"/>
      <c r="U458" s="29"/>
      <c r="V458" s="47"/>
      <c r="W458" s="67"/>
      <c r="X458" s="45" t="str">
        <f>IF(W458="","",W458-W457)</f>
        <v/>
      </c>
      <c r="Y458" s="45"/>
      <c r="Z458" s="45"/>
      <c r="AA458" s="45"/>
      <c r="AB458" s="45" t="str">
        <f>IF(AA458="","",AA457+AC457-AA458)</f>
        <v/>
      </c>
      <c r="AC458" s="45"/>
      <c r="AD458" s="45"/>
      <c r="AE458" s="45"/>
      <c r="AF458" s="45" t="str">
        <f t="shared" si="2210"/>
        <v/>
      </c>
      <c r="AG458" s="46" t="str">
        <f t="shared" si="2211"/>
        <v/>
      </c>
      <c r="AH458" s="37"/>
      <c r="AI458" s="29"/>
      <c r="AJ458" s="47"/>
      <c r="AK458" s="45"/>
      <c r="AL458" s="45" t="str">
        <f>IF(AK458="","",AK458-AK457)</f>
        <v/>
      </c>
      <c r="AM458" s="45"/>
      <c r="AN458" s="45" t="str">
        <f>IF(AM458="","",AM458-AM457)</f>
        <v/>
      </c>
      <c r="AO458" s="45"/>
      <c r="AP458" s="45" t="str">
        <f>IF(AO458="","",AO457+AQ457-AO458)</f>
        <v/>
      </c>
      <c r="AQ458" s="45"/>
      <c r="AR458" s="45"/>
      <c r="AS458" s="45"/>
      <c r="AT458" s="45" t="str">
        <f t="shared" si="2212"/>
        <v/>
      </c>
      <c r="AU458" s="46" t="str">
        <f t="shared" si="2213"/>
        <v/>
      </c>
      <c r="AV458" s="37"/>
      <c r="AW458" s="29"/>
      <c r="AX458" s="47"/>
      <c r="AY458" s="45"/>
      <c r="AZ458" s="45" t="str">
        <f>IF(AY458="","",AY458-AY457)</f>
        <v/>
      </c>
      <c r="BA458" s="45"/>
      <c r="BB458" s="45" t="str">
        <f>IF(BA458="","",BA458-BA457)</f>
        <v/>
      </c>
      <c r="BC458" s="45"/>
      <c r="BD458" s="45" t="str">
        <f>IF(BC458="","",BC457+BE457-BC458)</f>
        <v/>
      </c>
      <c r="BE458" s="45"/>
      <c r="BF458" s="45"/>
      <c r="BG458" s="45"/>
      <c r="BH458" s="45" t="str">
        <f t="shared" si="2214"/>
        <v/>
      </c>
      <c r="BI458" s="46" t="str">
        <f t="shared" si="2215"/>
        <v/>
      </c>
      <c r="BJ458" s="37"/>
      <c r="BK458" s="29"/>
      <c r="BL458" s="75"/>
      <c r="BM458" s="76">
        <v>1504</v>
      </c>
      <c r="BN458" s="76">
        <f t="shared" si="2132"/>
        <v>105</v>
      </c>
      <c r="BO458" s="76">
        <v>8</v>
      </c>
      <c r="BP458" s="76">
        <f t="shared" si="2133"/>
        <v>0</v>
      </c>
      <c r="BQ458" s="76">
        <v>23</v>
      </c>
      <c r="BR458" s="76">
        <f t="shared" si="2134"/>
        <v>0</v>
      </c>
      <c r="BS458" s="76">
        <v>0</v>
      </c>
      <c r="BT458" s="78" t="str">
        <f t="shared" si="2135"/>
        <v>ラブブキーホルダー大きめ</v>
      </c>
      <c r="BU458" s="79">
        <f t="shared" si="2136"/>
        <v>400</v>
      </c>
      <c r="BV458" s="76">
        <f t="shared" si="2137"/>
        <v>0</v>
      </c>
      <c r="BW458" s="80">
        <f t="shared" si="2138"/>
        <v>0</v>
      </c>
      <c r="BX458" s="37"/>
      <c r="BY458" s="57"/>
      <c r="BZ458" s="75"/>
      <c r="CA458" s="76">
        <v>6728</v>
      </c>
      <c r="CB458" s="180">
        <f t="shared" si="2139"/>
        <v>24</v>
      </c>
      <c r="CC458" s="76">
        <v>355</v>
      </c>
      <c r="CD458" s="76">
        <f t="shared" si="2140"/>
        <v>3</v>
      </c>
      <c r="CE458" s="76">
        <v>40</v>
      </c>
      <c r="CF458" s="76">
        <f t="shared" si="2141"/>
        <v>6</v>
      </c>
      <c r="CG458" s="76"/>
      <c r="CH458" s="78" t="str">
        <f t="shared" si="2142"/>
        <v>ＡＩラバー</v>
      </c>
      <c r="CI458" s="79">
        <f t="shared" si="2143"/>
        <v>198</v>
      </c>
      <c r="CJ458" s="76">
        <f t="shared" si="2144"/>
        <v>1188</v>
      </c>
      <c r="CK458" s="80">
        <f t="shared" si="2145"/>
        <v>0.495</v>
      </c>
      <c r="CL458" s="37"/>
      <c r="CM458" s="29"/>
      <c r="CN458" s="75"/>
      <c r="CO458" s="76">
        <v>2246</v>
      </c>
      <c r="CP458" s="180">
        <f t="shared" si="2146"/>
        <v>10</v>
      </c>
      <c r="CQ458" s="76">
        <v>67</v>
      </c>
      <c r="CR458" s="76">
        <f t="shared" si="2147"/>
        <v>0</v>
      </c>
      <c r="CS458" s="76">
        <v>61</v>
      </c>
      <c r="CT458" s="76">
        <f t="shared" si="2148"/>
        <v>0</v>
      </c>
      <c r="CU458" s="76">
        <v>0</v>
      </c>
      <c r="CV458" s="78" t="str">
        <f t="shared" si="2206"/>
        <v>アングリーキーホルダー</v>
      </c>
      <c r="CW458" s="79">
        <f t="shared" si="2207"/>
        <v>198</v>
      </c>
      <c r="CX458" s="76">
        <f t="shared" si="2149"/>
        <v>0</v>
      </c>
      <c r="CY458" s="80">
        <f t="shared" si="2150"/>
        <v>0</v>
      </c>
      <c r="CZ458" s="37"/>
      <c r="DA458" s="29"/>
      <c r="DB458" s="47"/>
      <c r="DC458" s="45"/>
      <c r="DD458" s="45" t="str">
        <f>IF(DC458="","",DC458-DC457)</f>
        <v/>
      </c>
      <c r="DE458" s="45"/>
      <c r="DF458" s="45"/>
      <c r="DG458" s="45"/>
      <c r="DH458" s="45" t="str">
        <f>IF(DG458="","",DG457+DI457-DG458)</f>
        <v/>
      </c>
      <c r="DI458" s="45"/>
      <c r="DJ458" s="43"/>
      <c r="DK458" s="43" t="str">
        <f>IF(DC458="","",DK457)</f>
        <v/>
      </c>
      <c r="DL458" s="45" t="str">
        <f t="shared" si="2216"/>
        <v/>
      </c>
      <c r="DM458" s="46" t="str">
        <f t="shared" si="2217"/>
        <v/>
      </c>
      <c r="DN458" s="37"/>
      <c r="DO458" s="29"/>
      <c r="DP458" s="47"/>
      <c r="DQ458" s="45"/>
      <c r="DR458" s="45" t="str">
        <f>IF(DQ458="","",DQ458-DQ457)</f>
        <v/>
      </c>
      <c r="DS458" s="45"/>
      <c r="DT458" s="45"/>
      <c r="DU458" s="45"/>
      <c r="DV458" s="45" t="str">
        <f>IF(DU458="","",DU457+DW457-DU458)</f>
        <v/>
      </c>
      <c r="DW458" s="45"/>
      <c r="DX458" s="43"/>
      <c r="DY458" s="43" t="str">
        <f>IF(DQ458="","",DY457)</f>
        <v/>
      </c>
      <c r="DZ458" s="45" t="str">
        <f t="shared" si="2218"/>
        <v/>
      </c>
      <c r="EA458" s="46" t="str">
        <f t="shared" si="2219"/>
        <v/>
      </c>
      <c r="EB458" s="37"/>
      <c r="ED458" s="47"/>
      <c r="EE458" s="45"/>
      <c r="EF458" s="45" t="str">
        <f>IF(EE458="","",EE458-EE457)</f>
        <v/>
      </c>
      <c r="EG458" s="45"/>
      <c r="EH458" s="45"/>
      <c r="EI458" s="45"/>
      <c r="EJ458" s="45" t="str">
        <f>IF(EI458="","",EI457+EK457-EI458)</f>
        <v/>
      </c>
      <c r="EK458" s="45"/>
      <c r="EL458" s="43"/>
      <c r="EM458" s="43" t="str">
        <f>IF(EE458="","",EM457)</f>
        <v/>
      </c>
      <c r="EN458" s="45" t="str">
        <f t="shared" si="2220"/>
        <v/>
      </c>
      <c r="EO458" s="46" t="str">
        <f t="shared" si="2221"/>
        <v/>
      </c>
      <c r="EP458" s="37"/>
      <c r="ER458" s="47"/>
      <c r="ES458" s="45"/>
      <c r="ET458" s="45" t="str">
        <f>IF(ES458="","",ES458-ES457)</f>
        <v/>
      </c>
      <c r="EU458" s="45"/>
      <c r="EV458" s="45"/>
      <c r="EW458" s="45"/>
      <c r="EX458" s="45" t="str">
        <f>IF(EW458="","",EW457+EY457-EW458)</f>
        <v/>
      </c>
      <c r="EY458" s="45"/>
      <c r="EZ458" s="43"/>
      <c r="FA458" s="43" t="str">
        <f>IF(ES458="","",FA457)</f>
        <v/>
      </c>
      <c r="FB458" s="45" t="str">
        <f t="shared" si="2222"/>
        <v/>
      </c>
      <c r="FC458" s="46" t="str">
        <f t="shared" si="2223"/>
        <v/>
      </c>
      <c r="FD458" s="37"/>
      <c r="FF458" s="47"/>
      <c r="FG458" s="45"/>
      <c r="FH458" s="45" t="str">
        <f>IF(FG458="","",FG458-FG457)</f>
        <v/>
      </c>
      <c r="FI458" s="45"/>
      <c r="FJ458" s="45"/>
      <c r="FK458" s="45"/>
      <c r="FL458" s="45" t="str">
        <f>IF(FK458="","",FK457+FM457-FK458)</f>
        <v/>
      </c>
      <c r="FM458" s="45"/>
      <c r="FN458" s="43"/>
      <c r="FO458" s="43" t="str">
        <f>IF(FG458="","",FO457)</f>
        <v/>
      </c>
      <c r="FP458" s="45" t="str">
        <f t="shared" si="2224"/>
        <v/>
      </c>
      <c r="FQ458" s="46" t="str">
        <f t="shared" si="2225"/>
        <v/>
      </c>
      <c r="FR458" s="37"/>
      <c r="FS458" s="29"/>
      <c r="FT458" s="47"/>
      <c r="FU458" s="45"/>
      <c r="FV458" s="45" t="str">
        <f>IF(FU458="","",FU458-FU457)</f>
        <v/>
      </c>
      <c r="FW458" s="45"/>
      <c r="FX458" s="45"/>
      <c r="FY458" s="45"/>
      <c r="FZ458" s="45" t="str">
        <f>IF(FY458="","",FY457+GA457-FY458)</f>
        <v/>
      </c>
      <c r="GA458" s="45"/>
      <c r="GB458" s="43"/>
      <c r="GC458" s="43" t="str">
        <f>IF(FU458="","",GC457)</f>
        <v/>
      </c>
      <c r="GD458" s="45" t="str">
        <f t="shared" si="2226"/>
        <v/>
      </c>
      <c r="GE458" s="46" t="str">
        <f t="shared" si="2227"/>
        <v/>
      </c>
      <c r="GF458" s="37"/>
      <c r="GH458" s="47"/>
      <c r="GI458" s="45"/>
      <c r="GJ458" s="45" t="str">
        <f>IF(GI458="","",GI458-GI457)</f>
        <v/>
      </c>
      <c r="GK458" s="45"/>
      <c r="GL458" s="45"/>
      <c r="GM458" s="45"/>
      <c r="GN458" s="45" t="str">
        <f>IF(GM458="","",GM457+GO457-GM458)</f>
        <v/>
      </c>
      <c r="GO458" s="45"/>
      <c r="GP458" s="43"/>
      <c r="GQ458" s="43" t="str">
        <f>IF(GI458="","",GQ457)</f>
        <v/>
      </c>
      <c r="GR458" s="45" t="str">
        <f t="shared" si="2228"/>
        <v/>
      </c>
      <c r="GS458" s="46" t="str">
        <f t="shared" si="2229"/>
        <v/>
      </c>
      <c r="GT458" s="37"/>
      <c r="GU458" s="61"/>
      <c r="GV458" s="75"/>
      <c r="GW458" s="84"/>
      <c r="GX458" s="76"/>
      <c r="GY458" s="76" t="str">
        <f t="shared" si="2151"/>
        <v/>
      </c>
      <c r="GZ458" s="76"/>
      <c r="HA458" s="76" t="str">
        <f t="shared" si="2152"/>
        <v/>
      </c>
      <c r="HB458" s="76">
        <v>4</v>
      </c>
      <c r="HC458" s="76">
        <f t="shared" si="2153"/>
        <v>2</v>
      </c>
      <c r="HD458" s="76">
        <v>2</v>
      </c>
      <c r="HE458" s="78" t="s">
        <v>685</v>
      </c>
      <c r="HF458" s="79" t="str">
        <f>IF(GY458="","",HF454)</f>
        <v/>
      </c>
      <c r="HG458" s="76" t="e">
        <f t="shared" si="2154"/>
        <v>#VALUE!</v>
      </c>
      <c r="HH458" s="80" t="e">
        <f t="shared" si="2155"/>
        <v>#VALUE!</v>
      </c>
      <c r="HI458" s="37"/>
      <c r="HK458" s="75"/>
      <c r="HL458" s="76">
        <v>629</v>
      </c>
      <c r="HM458" s="76">
        <f t="shared" si="2156"/>
        <v>49</v>
      </c>
      <c r="HN458" s="76">
        <v>19</v>
      </c>
      <c r="HO458" s="76">
        <f t="shared" si="2157"/>
        <v>6</v>
      </c>
      <c r="HP458" s="76">
        <v>4</v>
      </c>
      <c r="HQ458" s="76">
        <f t="shared" si="2158"/>
        <v>2</v>
      </c>
      <c r="HR458" s="76">
        <v>0</v>
      </c>
      <c r="HS458" s="78" t="str">
        <f t="shared" si="2195"/>
        <v>スンスンクリップ</v>
      </c>
      <c r="HT458" s="79">
        <f t="shared" si="2191"/>
        <v>0</v>
      </c>
      <c r="HU458" s="76">
        <f t="shared" si="2160"/>
        <v>0</v>
      </c>
      <c r="HV458" s="80">
        <f t="shared" si="2161"/>
        <v>0</v>
      </c>
      <c r="HW458" s="37"/>
      <c r="HX458" s="360"/>
      <c r="HY458" s="75"/>
      <c r="HZ458" s="76">
        <v>7354</v>
      </c>
      <c r="IA458" s="76">
        <f t="shared" si="2162"/>
        <v>46</v>
      </c>
      <c r="IB458" s="76">
        <v>300</v>
      </c>
      <c r="IC458" s="76">
        <f t="shared" si="2163"/>
        <v>2</v>
      </c>
      <c r="ID458" s="76">
        <v>13</v>
      </c>
      <c r="IE458" s="76">
        <f t="shared" si="2164"/>
        <v>2</v>
      </c>
      <c r="IF458" s="76">
        <v>0</v>
      </c>
      <c r="IG458" s="78" t="s">
        <v>620</v>
      </c>
      <c r="IH458" s="79">
        <v>660</v>
      </c>
      <c r="II458" s="76">
        <f t="shared" si="2166"/>
        <v>1320</v>
      </c>
      <c r="IJ458" s="80">
        <f t="shared" si="2167"/>
        <v>0.28695652173913044</v>
      </c>
      <c r="IK458" s="37"/>
      <c r="IL458" s="29"/>
      <c r="IM458" s="75"/>
      <c r="IN458" s="76">
        <v>6182</v>
      </c>
      <c r="IO458" s="180">
        <f t="shared" si="2168"/>
        <v>11</v>
      </c>
      <c r="IP458" s="76">
        <v>257</v>
      </c>
      <c r="IQ458" s="76">
        <f t="shared" si="2169"/>
        <v>0</v>
      </c>
      <c r="IR458" s="76">
        <v>12</v>
      </c>
      <c r="IS458" s="76">
        <f t="shared" si="2170"/>
        <v>0</v>
      </c>
      <c r="IT458" s="76">
        <v>-5</v>
      </c>
      <c r="IU458" s="78" t="str">
        <f t="shared" si="2189"/>
        <v>ポケモンシリコンポーチ</v>
      </c>
      <c r="IV458" s="79">
        <f t="shared" si="2190"/>
        <v>600</v>
      </c>
      <c r="IW458" s="76">
        <f t="shared" si="2171"/>
        <v>0</v>
      </c>
      <c r="IX458" s="80">
        <f t="shared" si="2172"/>
        <v>0</v>
      </c>
      <c r="IY458" s="37" t="s">
        <v>691</v>
      </c>
      <c r="IZ458" s="61"/>
      <c r="JA458" s="75"/>
      <c r="JB458" s="76">
        <v>4521</v>
      </c>
      <c r="JC458" s="180">
        <f t="shared" si="2173"/>
        <v>0</v>
      </c>
      <c r="JD458" s="76">
        <v>227</v>
      </c>
      <c r="JE458" s="76">
        <f t="shared" si="2174"/>
        <v>11</v>
      </c>
      <c r="JF458" s="76">
        <v>40</v>
      </c>
      <c r="JG458" s="76">
        <f t="shared" si="2175"/>
        <v>20</v>
      </c>
      <c r="JH458" s="76">
        <v>0</v>
      </c>
      <c r="JI458" s="78" t="s">
        <v>554</v>
      </c>
      <c r="JJ458" s="79"/>
      <c r="JK458" s="76">
        <f t="shared" si="2178"/>
        <v>0</v>
      </c>
      <c r="JL458" s="80" t="e">
        <f t="shared" si="2179"/>
        <v>#DIV/0!</v>
      </c>
      <c r="JM458" s="37" t="s">
        <v>66</v>
      </c>
      <c r="JN458" s="29"/>
      <c r="JO458" s="75"/>
      <c r="JP458" s="76">
        <v>5069</v>
      </c>
      <c r="JQ458" s="180">
        <f t="shared" si="2180"/>
        <v>22</v>
      </c>
      <c r="JR458" s="76">
        <v>202</v>
      </c>
      <c r="JS458" s="76">
        <f t="shared" si="2181"/>
        <v>1</v>
      </c>
      <c r="JT458" s="76">
        <v>7</v>
      </c>
      <c r="JU458" s="76">
        <f t="shared" si="2182"/>
        <v>1</v>
      </c>
      <c r="JV458" s="76">
        <v>30</v>
      </c>
      <c r="JW458" s="78" t="str">
        <f>IF(JP458="","",JW454)</f>
        <v>キティフェイスポーチ</v>
      </c>
      <c r="JX458" s="79">
        <f>IF(JQ458="","",JX454)</f>
        <v>0</v>
      </c>
      <c r="JY458" s="76">
        <f t="shared" si="2185"/>
        <v>0</v>
      </c>
      <c r="JZ458" s="80">
        <f t="shared" si="2186"/>
        <v>0</v>
      </c>
      <c r="KA458" s="37" t="s">
        <v>693</v>
      </c>
      <c r="KB458" s="51"/>
      <c r="KC458" s="75"/>
      <c r="KD458" s="76">
        <v>14164</v>
      </c>
      <c r="KE458" s="76">
        <f>IF(KD458="","",KD458-KD454)</f>
        <v>41</v>
      </c>
      <c r="KF458" s="76">
        <v>711</v>
      </c>
      <c r="KG458" s="76">
        <f>IF(KF458="","",KF458-KF454)</f>
        <v>2</v>
      </c>
      <c r="KH458" s="76">
        <v>70</v>
      </c>
      <c r="KI458" s="76">
        <f>IF(KH458="","",KH454+KJ454-KH458)</f>
        <v>2</v>
      </c>
      <c r="KJ458" s="76">
        <v>12</v>
      </c>
      <c r="KK458" s="78" t="str">
        <f>IF(KD458="","",KK454)</f>
        <v>ＡＩモンスターラバー</v>
      </c>
      <c r="KL458" s="79">
        <f>IF(KE458="","",KL454)</f>
        <v>198</v>
      </c>
      <c r="KM458" s="76">
        <f>IF(KH458="","",KI458*KL458)</f>
        <v>396</v>
      </c>
      <c r="KN458" s="80">
        <f>IF(KI458="","",KM458/(KE458*100))</f>
        <v>9.6585365853658539E-2</v>
      </c>
      <c r="KO458" s="37"/>
      <c r="KP458" s="29"/>
      <c r="KQ458" s="75"/>
      <c r="KR458" s="76">
        <v>2081</v>
      </c>
      <c r="KS458" s="76">
        <f>IF(KR458="","",KR458-KR454)</f>
        <v>55</v>
      </c>
      <c r="KT458" s="76">
        <v>26</v>
      </c>
      <c r="KU458" s="76">
        <f>IF(KT458="","",KT458-KT454)</f>
        <v>1</v>
      </c>
      <c r="KV458" s="76">
        <v>10</v>
      </c>
      <c r="KW458" s="76">
        <f>IF(KV458="","",KV454+KX454-KV458)</f>
        <v>1</v>
      </c>
      <c r="KX458" s="76">
        <v>1</v>
      </c>
      <c r="KY458" s="78" t="str">
        <f>IF(KR458="","",KY454)</f>
        <v>AIモンスターマスコット</v>
      </c>
      <c r="KZ458" s="79">
        <f>IF(KS458="","",KZ454)</f>
        <v>286</v>
      </c>
      <c r="LA458" s="76">
        <f>IF(KV458="","",KW458*KZ458)</f>
        <v>286</v>
      </c>
      <c r="LB458" s="80">
        <f>IF(KW458="","",LA458/(KS458*100))</f>
        <v>5.1999999999999998E-2</v>
      </c>
      <c r="LC458" s="37"/>
      <c r="LD458" s="29"/>
      <c r="LE458" s="75"/>
      <c r="LF458" s="76"/>
      <c r="LG458" s="76"/>
      <c r="LH458" s="76">
        <v>1166</v>
      </c>
      <c r="LI458" s="76">
        <f t="shared" si="2129"/>
        <v>0</v>
      </c>
      <c r="LJ458" s="77">
        <v>2</v>
      </c>
      <c r="LK458" s="76">
        <f t="shared" si="2130"/>
        <v>0</v>
      </c>
      <c r="LL458" s="76">
        <v>0</v>
      </c>
      <c r="LM458" s="78" t="str">
        <f>IF(LF456="","",LM455)</f>
        <v>バイキンティッシュカバー、アンパンぬいぐるみ</v>
      </c>
      <c r="LN458" s="79">
        <f>IF(LG456="","",LN455)</f>
        <v>1000</v>
      </c>
      <c r="LO458" s="76">
        <f t="shared" si="2131"/>
        <v>0</v>
      </c>
      <c r="LP458" s="80"/>
      <c r="LQ458" s="37"/>
      <c r="LR458" s="29"/>
      <c r="LS458" s="47"/>
      <c r="LT458" s="45"/>
      <c r="LU458" s="45" t="str">
        <f>IF(LT458="","",LT458-LT457)</f>
        <v/>
      </c>
      <c r="LV458" s="45"/>
      <c r="LW458" s="45"/>
      <c r="LX458" s="45"/>
      <c r="LY458" s="45" t="str">
        <f>IF(LX458="","",LX457+LZ457-LX458)</f>
        <v/>
      </c>
      <c r="LZ458" s="45"/>
      <c r="MA458" s="43"/>
      <c r="MB458" s="43" t="str">
        <f>IF(LT458="","",MB457)</f>
        <v/>
      </c>
      <c r="MC458" s="45" t="str">
        <f t="shared" si="2230"/>
        <v/>
      </c>
      <c r="MD458" s="46" t="str">
        <f t="shared" si="2231"/>
        <v/>
      </c>
      <c r="ME458" s="37"/>
      <c r="MF458" s="29"/>
      <c r="MG458" s="47"/>
      <c r="MH458" s="45"/>
      <c r="MI458" s="45" t="str">
        <f>IF(MH458="","",MH458-MH457)</f>
        <v/>
      </c>
      <c r="MJ458" s="45"/>
      <c r="MK458" s="45"/>
      <c r="ML458" s="45"/>
      <c r="MM458" s="45" t="str">
        <f>IF(ML458="","",ML457+MN457-ML458)</f>
        <v/>
      </c>
      <c r="MN458" s="45"/>
      <c r="MO458" s="43"/>
      <c r="MP458" s="43" t="str">
        <f>IF(MH458="","",MP457)</f>
        <v/>
      </c>
      <c r="MQ458" s="45" t="str">
        <f t="shared" si="2232"/>
        <v/>
      </c>
      <c r="MR458" s="46" t="str">
        <f t="shared" si="2233"/>
        <v/>
      </c>
      <c r="MS458" s="37"/>
      <c r="MT458" s="29"/>
      <c r="MU458" s="47"/>
      <c r="MV458" s="45"/>
      <c r="MW458" s="45" t="str">
        <f>IF(MV458="","",MV458-MV457)</f>
        <v/>
      </c>
      <c r="MX458" s="45"/>
      <c r="MY458" s="45"/>
      <c r="MZ458" s="45"/>
      <c r="NA458" s="45" t="str">
        <f>IF(MZ458="","",MZ457+NB457-MZ458)</f>
        <v/>
      </c>
      <c r="NB458" s="45"/>
      <c r="NC458" s="43"/>
      <c r="ND458" s="43" t="str">
        <f>IF(MV458="","",ND457)</f>
        <v/>
      </c>
      <c r="NE458" s="45" t="str">
        <f t="shared" si="2234"/>
        <v/>
      </c>
      <c r="NF458" s="46" t="str">
        <f t="shared" si="2235"/>
        <v/>
      </c>
      <c r="NG458" s="37"/>
      <c r="NH458" s="29"/>
      <c r="NI458" s="47"/>
      <c r="NJ458" s="45"/>
      <c r="NK458" s="45" t="str">
        <f>IF(NJ458="","",NJ458-NJ457)</f>
        <v/>
      </c>
      <c r="NL458" s="45"/>
      <c r="NM458" s="45"/>
      <c r="NN458" s="45"/>
      <c r="NO458" s="45" t="str">
        <f>IF(NN458="","",NN457+NP457-NN458)</f>
        <v/>
      </c>
      <c r="NP458" s="45"/>
      <c r="NQ458" s="43"/>
      <c r="NR458" s="43" t="str">
        <f>IF(NJ458="","",NR457)</f>
        <v/>
      </c>
      <c r="NS458" s="45" t="str">
        <f t="shared" si="2236"/>
        <v/>
      </c>
      <c r="NT458" s="46" t="str">
        <f t="shared" si="2237"/>
        <v/>
      </c>
      <c r="NU458" s="37"/>
    </row>
    <row r="459" spans="1:385" ht="15.75" thickTop="1" x14ac:dyDescent="0.25">
      <c r="A459" s="38"/>
      <c r="B459" s="39"/>
      <c r="C459" s="40"/>
      <c r="D459" s="40"/>
      <c r="E459" s="41"/>
      <c r="F459" s="41"/>
      <c r="G459" s="40"/>
      <c r="H459" s="42"/>
      <c r="I459" s="45"/>
      <c r="J459" s="45" t="str">
        <f>IF(I459="","",I459-I460)</f>
        <v/>
      </c>
      <c r="K459" s="45"/>
      <c r="L459" s="45"/>
      <c r="M459" s="45"/>
      <c r="N459" s="45" t="str">
        <f>IF(M459="","",M460+O460-M459)</f>
        <v/>
      </c>
      <c r="O459" s="45"/>
      <c r="P459" s="43"/>
      <c r="Q459" s="43" t="str">
        <f>IF(I459="","",Q460)</f>
        <v/>
      </c>
      <c r="R459" s="45" t="str">
        <f t="shared" si="2208"/>
        <v/>
      </c>
      <c r="S459" s="46" t="str">
        <f t="shared" si="2209"/>
        <v/>
      </c>
      <c r="T459" s="37"/>
      <c r="U459" s="29"/>
      <c r="V459" s="47"/>
      <c r="W459" s="67"/>
      <c r="X459" s="45" t="str">
        <f>IF(W459="","",W459-W460)</f>
        <v/>
      </c>
      <c r="Y459" s="45"/>
      <c r="Z459" s="45"/>
      <c r="AA459" s="45"/>
      <c r="AB459" s="45" t="str">
        <f>IF(AA459="","",AA460+AC460-AA459)</f>
        <v/>
      </c>
      <c r="AC459" s="45"/>
      <c r="AD459" s="45"/>
      <c r="AE459" s="45"/>
      <c r="AF459" s="45" t="str">
        <f t="shared" si="2210"/>
        <v/>
      </c>
      <c r="AG459" s="46" t="str">
        <f t="shared" si="2211"/>
        <v/>
      </c>
      <c r="AH459" s="37"/>
      <c r="AI459" s="29"/>
      <c r="AJ459" s="47"/>
      <c r="AK459" s="45"/>
      <c r="AL459" s="45" t="str">
        <f>IF(AK459="","",AK459-AK460)</f>
        <v/>
      </c>
      <c r="AM459" s="45"/>
      <c r="AN459" s="45" t="str">
        <f>IF(AM459="","",AM459-AM460)</f>
        <v/>
      </c>
      <c r="AO459" s="45"/>
      <c r="AP459" s="45" t="str">
        <f>IF(AO459="","",AO460+AQ460-AO459)</f>
        <v/>
      </c>
      <c r="AQ459" s="45"/>
      <c r="AR459" s="45"/>
      <c r="AS459" s="45"/>
      <c r="AT459" s="45" t="str">
        <f t="shared" si="2212"/>
        <v/>
      </c>
      <c r="AU459" s="46" t="str">
        <f t="shared" si="2213"/>
        <v/>
      </c>
      <c r="AV459" s="37"/>
      <c r="AW459" s="29"/>
      <c r="AX459" s="47"/>
      <c r="AY459" s="45"/>
      <c r="AZ459" s="45" t="str">
        <f>IF(AY459="","",AY459-AY460)</f>
        <v/>
      </c>
      <c r="BA459" s="45"/>
      <c r="BB459" s="45" t="str">
        <f>IF(BA459="","",BA459-BA460)</f>
        <v/>
      </c>
      <c r="BC459" s="45"/>
      <c r="BD459" s="45" t="str">
        <f>IF(BC459="","",BC460+BE460-BC459)</f>
        <v/>
      </c>
      <c r="BE459" s="45"/>
      <c r="BF459" s="45"/>
      <c r="BG459" s="45"/>
      <c r="BH459" s="45" t="str">
        <f t="shared" si="2214"/>
        <v/>
      </c>
      <c r="BI459" s="46" t="str">
        <f t="shared" si="2215"/>
        <v/>
      </c>
      <c r="BJ459" s="37"/>
      <c r="BK459" s="29"/>
      <c r="BL459" s="52">
        <f>IF($A441="","",$A441)</f>
        <v>45995</v>
      </c>
      <c r="BM459" s="45">
        <v>1400</v>
      </c>
      <c r="BN459" s="43">
        <f t="shared" si="2132"/>
        <v>70</v>
      </c>
      <c r="BO459" s="45">
        <v>18</v>
      </c>
      <c r="BP459" s="87">
        <f t="shared" si="2133"/>
        <v>0</v>
      </c>
      <c r="BQ459" s="45">
        <v>7</v>
      </c>
      <c r="BR459" s="43">
        <f t="shared" si="2134"/>
        <v>0</v>
      </c>
      <c r="BS459" s="43">
        <v>0</v>
      </c>
      <c r="BT459" s="44" t="str">
        <f t="shared" si="2135"/>
        <v>液晶ミニカメラ</v>
      </c>
      <c r="BU459" s="48">
        <f t="shared" si="2136"/>
        <v>1079</v>
      </c>
      <c r="BV459" s="45">
        <f t="shared" si="2137"/>
        <v>0</v>
      </c>
      <c r="BW459" s="89">
        <f t="shared" si="2138"/>
        <v>0</v>
      </c>
      <c r="BX459" s="37"/>
      <c r="BY459" s="57"/>
      <c r="BZ459" s="52">
        <f>IF($A441="","",$A441)</f>
        <v>45995</v>
      </c>
      <c r="CA459" s="45">
        <v>7680</v>
      </c>
      <c r="CB459" s="43">
        <f t="shared" si="2139"/>
        <v>8</v>
      </c>
      <c r="CC459" s="45">
        <v>272</v>
      </c>
      <c r="CD459" s="87">
        <f t="shared" si="2140"/>
        <v>0</v>
      </c>
      <c r="CE459" s="45">
        <v>19</v>
      </c>
      <c r="CF459" s="43">
        <f t="shared" si="2141"/>
        <v>0</v>
      </c>
      <c r="CG459" s="43"/>
      <c r="CH459" s="44" t="str">
        <f t="shared" si="2142"/>
        <v>クーリッシュイヤホン</v>
      </c>
      <c r="CI459" s="48">
        <f t="shared" si="2143"/>
        <v>1100</v>
      </c>
      <c r="CJ459" s="45">
        <f t="shared" si="2144"/>
        <v>0</v>
      </c>
      <c r="CK459" s="89">
        <f t="shared" si="2145"/>
        <v>0</v>
      </c>
      <c r="CL459" s="37"/>
      <c r="CM459" s="29"/>
      <c r="CN459" s="52">
        <f>IF($A441="","",$A441)</f>
        <v>45995</v>
      </c>
      <c r="CO459" s="45">
        <v>1796</v>
      </c>
      <c r="CP459" s="43">
        <f t="shared" si="2146"/>
        <v>21</v>
      </c>
      <c r="CQ459" s="45">
        <v>69</v>
      </c>
      <c r="CR459" s="87">
        <f t="shared" si="2147"/>
        <v>1</v>
      </c>
      <c r="CS459" s="45">
        <v>12</v>
      </c>
      <c r="CT459" s="43">
        <f t="shared" si="2148"/>
        <v>1</v>
      </c>
      <c r="CU459" s="43">
        <v>0</v>
      </c>
      <c r="CV459" s="44" t="str">
        <f t="shared" si="2206"/>
        <v>サンリオヒョウ柄キーケース</v>
      </c>
      <c r="CW459" s="48">
        <f t="shared" si="2207"/>
        <v>700</v>
      </c>
      <c r="CX459" s="45">
        <f t="shared" si="2149"/>
        <v>700</v>
      </c>
      <c r="CY459" s="89">
        <f t="shared" si="2150"/>
        <v>0.33333333333333331</v>
      </c>
      <c r="CZ459" s="37"/>
      <c r="DA459" s="29"/>
      <c r="DB459" s="47"/>
      <c r="DC459" s="45"/>
      <c r="DD459" s="45" t="str">
        <f>IF(DC459="","",DC459-DC460)</f>
        <v/>
      </c>
      <c r="DE459" s="45"/>
      <c r="DF459" s="45" t="str">
        <f>IF(DE459="","",DE459-DE460)</f>
        <v/>
      </c>
      <c r="DG459" s="45"/>
      <c r="DH459" s="45" t="str">
        <f>IF(DG459="","",DG460+DI460-DG459)</f>
        <v/>
      </c>
      <c r="DI459" s="45"/>
      <c r="DJ459" s="45"/>
      <c r="DK459" s="45"/>
      <c r="DL459" s="45" t="str">
        <f t="shared" si="2216"/>
        <v/>
      </c>
      <c r="DM459" s="46" t="str">
        <f t="shared" si="2217"/>
        <v/>
      </c>
      <c r="DN459" s="37"/>
      <c r="DO459" s="29"/>
      <c r="DP459" s="47"/>
      <c r="DQ459" s="45"/>
      <c r="DR459" s="45" t="str">
        <f>IF(DQ459="","",DQ459-DQ460)</f>
        <v/>
      </c>
      <c r="DS459" s="45"/>
      <c r="DT459" s="45" t="str">
        <f>IF(DS459="","",DS459-DS460)</f>
        <v/>
      </c>
      <c r="DU459" s="45"/>
      <c r="DV459" s="45" t="str">
        <f>IF(DU459="","",DU460+DW460-DU459)</f>
        <v/>
      </c>
      <c r="DW459" s="45"/>
      <c r="DX459" s="45"/>
      <c r="DY459" s="45"/>
      <c r="DZ459" s="45" t="str">
        <f t="shared" si="2218"/>
        <v/>
      </c>
      <c r="EA459" s="46" t="str">
        <f t="shared" si="2219"/>
        <v/>
      </c>
      <c r="EB459" s="37"/>
      <c r="ED459" s="47"/>
      <c r="EE459" s="45"/>
      <c r="EF459" s="45" t="str">
        <f>IF(EE459="","",EE459-EE460)</f>
        <v/>
      </c>
      <c r="EG459" s="45"/>
      <c r="EH459" s="45" t="str">
        <f>IF(EG459="","",EG459-EG460)</f>
        <v/>
      </c>
      <c r="EI459" s="45"/>
      <c r="EJ459" s="45" t="str">
        <f>IF(EI459="","",EI460+EK460-EI459)</f>
        <v/>
      </c>
      <c r="EK459" s="45"/>
      <c r="EL459" s="45"/>
      <c r="EM459" s="45"/>
      <c r="EN459" s="45" t="str">
        <f t="shared" si="2220"/>
        <v/>
      </c>
      <c r="EO459" s="46" t="str">
        <f t="shared" si="2221"/>
        <v/>
      </c>
      <c r="EP459" s="37"/>
      <c r="ER459" s="47"/>
      <c r="ES459" s="45"/>
      <c r="ET459" s="45" t="str">
        <f>IF(ES459="","",ES459-ES460)</f>
        <v/>
      </c>
      <c r="EU459" s="45"/>
      <c r="EV459" s="45" t="str">
        <f>IF(EU459="","",EU459-EU460)</f>
        <v/>
      </c>
      <c r="EW459" s="45"/>
      <c r="EX459" s="45" t="str">
        <f>IF(EW459="","",EW460+EY460-EW459)</f>
        <v/>
      </c>
      <c r="EY459" s="45"/>
      <c r="EZ459" s="45"/>
      <c r="FA459" s="45"/>
      <c r="FB459" s="45" t="str">
        <f t="shared" si="2222"/>
        <v/>
      </c>
      <c r="FC459" s="46" t="str">
        <f t="shared" si="2223"/>
        <v/>
      </c>
      <c r="FD459" s="37"/>
      <c r="FF459" s="47"/>
      <c r="FG459" s="45"/>
      <c r="FH459" s="45" t="str">
        <f>IF(FG459="","",FG459-FG460)</f>
        <v/>
      </c>
      <c r="FI459" s="45"/>
      <c r="FJ459" s="45" t="str">
        <f>IF(FI459="","",FI459-FI460)</f>
        <v/>
      </c>
      <c r="FK459" s="45"/>
      <c r="FL459" s="45" t="str">
        <f>IF(FK459="","",FK460+FM460-FK459)</f>
        <v/>
      </c>
      <c r="FM459" s="45"/>
      <c r="FN459" s="45"/>
      <c r="FO459" s="45"/>
      <c r="FP459" s="45" t="str">
        <f t="shared" si="2224"/>
        <v/>
      </c>
      <c r="FQ459" s="46" t="str">
        <f t="shared" si="2225"/>
        <v/>
      </c>
      <c r="FR459" s="37"/>
      <c r="FS459" s="29"/>
      <c r="FT459" s="47"/>
      <c r="FU459" s="45"/>
      <c r="FV459" s="45" t="str">
        <f>IF(FU459="","",FU459-FU460)</f>
        <v/>
      </c>
      <c r="FW459" s="45"/>
      <c r="FX459" s="45" t="str">
        <f>IF(FW459="","",FW459-FW460)</f>
        <v/>
      </c>
      <c r="FY459" s="45"/>
      <c r="FZ459" s="45" t="str">
        <f>IF(FY459="","",FY460+GA460-FY459)</f>
        <v/>
      </c>
      <c r="GA459" s="45"/>
      <c r="GB459" s="45"/>
      <c r="GC459" s="45"/>
      <c r="GD459" s="45" t="str">
        <f t="shared" si="2226"/>
        <v/>
      </c>
      <c r="GE459" s="46" t="str">
        <f t="shared" si="2227"/>
        <v/>
      </c>
      <c r="GF459" s="37"/>
      <c r="GH459" s="47"/>
      <c r="GI459" s="45"/>
      <c r="GJ459" s="45" t="str">
        <f>IF(GI459="","",GI459-GI460)</f>
        <v/>
      </c>
      <c r="GK459" s="45"/>
      <c r="GL459" s="45" t="str">
        <f>IF(GK459="","",GK459-GK460)</f>
        <v/>
      </c>
      <c r="GM459" s="45"/>
      <c r="GN459" s="45" t="str">
        <f>IF(GM459="","",GM460+GO460-GM459)</f>
        <v/>
      </c>
      <c r="GO459" s="45"/>
      <c r="GP459" s="45"/>
      <c r="GQ459" s="45"/>
      <c r="GR459" s="45" t="str">
        <f t="shared" si="2228"/>
        <v/>
      </c>
      <c r="GS459" s="46" t="str">
        <f t="shared" si="2229"/>
        <v/>
      </c>
      <c r="GT459" s="37"/>
      <c r="GU459" s="61"/>
      <c r="GV459" s="52">
        <f>IF($A441="","",$A441)</f>
        <v>45995</v>
      </c>
      <c r="GW459" s="62"/>
      <c r="GX459" s="45">
        <v>29849</v>
      </c>
      <c r="GY459" s="43">
        <f t="shared" si="2151"/>
        <v>48</v>
      </c>
      <c r="GZ459" s="45"/>
      <c r="HA459" s="87" t="str">
        <f t="shared" si="2152"/>
        <v/>
      </c>
      <c r="HB459" s="45">
        <v>1</v>
      </c>
      <c r="HC459" s="43">
        <f t="shared" si="2153"/>
        <v>2</v>
      </c>
      <c r="HD459" s="43"/>
      <c r="HE459" s="44" t="str">
        <f t="shared" ref="HE459:HE474" si="2239">IF(GX459="","",HE455)</f>
        <v>ルララ</v>
      </c>
      <c r="HF459" s="48">
        <f>IF(GY459="","",HF455)</f>
        <v>715</v>
      </c>
      <c r="HG459" s="45">
        <f t="shared" si="2154"/>
        <v>1430</v>
      </c>
      <c r="HH459" s="89">
        <f t="shared" si="2155"/>
        <v>0.29791666666666666</v>
      </c>
      <c r="HI459" s="37"/>
      <c r="HK459" s="52">
        <f>IF($A441="","",$A441)</f>
        <v>45995</v>
      </c>
      <c r="HL459" s="45">
        <v>1255</v>
      </c>
      <c r="HM459" s="43">
        <f t="shared" si="2156"/>
        <v>6</v>
      </c>
      <c r="HN459" s="45">
        <v>25</v>
      </c>
      <c r="HO459" s="87">
        <f t="shared" si="2157"/>
        <v>0</v>
      </c>
      <c r="HP459" s="45">
        <v>12</v>
      </c>
      <c r="HQ459" s="43">
        <f t="shared" si="2158"/>
        <v>0</v>
      </c>
      <c r="HR459" s="43">
        <v>0</v>
      </c>
      <c r="HS459" s="44" t="str">
        <f t="shared" si="2195"/>
        <v>サンリオホワイトマスコット</v>
      </c>
      <c r="HT459" s="48">
        <f t="shared" si="2191"/>
        <v>400</v>
      </c>
      <c r="HU459" s="45">
        <f t="shared" si="2160"/>
        <v>0</v>
      </c>
      <c r="HV459" s="89">
        <f t="shared" si="2161"/>
        <v>0</v>
      </c>
      <c r="HW459" s="37"/>
      <c r="HX459" s="360"/>
      <c r="HY459" s="52">
        <f>IF($A441="","",$A441)</f>
        <v>45995</v>
      </c>
      <c r="HZ459" s="45">
        <v>7729</v>
      </c>
      <c r="IA459" s="43">
        <f t="shared" si="2162"/>
        <v>41</v>
      </c>
      <c r="IB459" s="45">
        <v>335</v>
      </c>
      <c r="IC459" s="87">
        <f t="shared" si="2163"/>
        <v>1</v>
      </c>
      <c r="ID459" s="45">
        <v>20</v>
      </c>
      <c r="IE459" s="43">
        <f t="shared" si="2164"/>
        <v>1</v>
      </c>
      <c r="IF459" s="43">
        <v>4</v>
      </c>
      <c r="IG459" s="44" t="str">
        <f>IF(HZ459="","",IG455)</f>
        <v>ラブブキーホルダー大きめ</v>
      </c>
      <c r="IH459" s="48">
        <f>IF(IA459="","",IH455)</f>
        <v>500</v>
      </c>
      <c r="II459" s="45">
        <f t="shared" si="2166"/>
        <v>500</v>
      </c>
      <c r="IJ459" s="89">
        <f t="shared" si="2167"/>
        <v>0.12195121951219512</v>
      </c>
      <c r="IK459" s="37"/>
      <c r="IL459" s="29"/>
      <c r="IM459" s="52">
        <f>IF($A441="","",$A441)</f>
        <v>45995</v>
      </c>
      <c r="IN459" s="45">
        <v>5769</v>
      </c>
      <c r="IO459" s="43">
        <f t="shared" si="2168"/>
        <v>11</v>
      </c>
      <c r="IP459" s="45">
        <v>200</v>
      </c>
      <c r="IQ459" s="87">
        <f t="shared" si="2169"/>
        <v>1</v>
      </c>
      <c r="IR459" s="45">
        <v>17</v>
      </c>
      <c r="IS459" s="43">
        <f t="shared" si="2170"/>
        <v>1</v>
      </c>
      <c r="IT459" s="43">
        <v>0</v>
      </c>
      <c r="IU459" s="44" t="str">
        <f t="shared" si="2189"/>
        <v>番長サウンドボタン</v>
      </c>
      <c r="IV459" s="48">
        <f t="shared" si="2190"/>
        <v>358</v>
      </c>
      <c r="IW459" s="45">
        <f t="shared" si="2171"/>
        <v>358</v>
      </c>
      <c r="IX459" s="89">
        <f t="shared" si="2172"/>
        <v>0.32545454545454544</v>
      </c>
      <c r="IY459" s="37" t="s">
        <v>700</v>
      </c>
      <c r="IZ459" s="61"/>
      <c r="JA459" s="52">
        <f>IF($A441="","",$A441)</f>
        <v>45995</v>
      </c>
      <c r="JB459" s="45">
        <v>6047</v>
      </c>
      <c r="JC459" s="43">
        <f t="shared" si="2173"/>
        <v>33</v>
      </c>
      <c r="JD459" s="45">
        <v>212</v>
      </c>
      <c r="JE459" s="87">
        <f t="shared" si="2174"/>
        <v>3</v>
      </c>
      <c r="JF459" s="45">
        <v>10</v>
      </c>
      <c r="JG459" s="43">
        <f t="shared" si="2175"/>
        <v>2</v>
      </c>
      <c r="JH459" s="43">
        <v>3</v>
      </c>
      <c r="JI459" s="44" t="s">
        <v>701</v>
      </c>
      <c r="JJ459" s="48">
        <v>1100</v>
      </c>
      <c r="JK459" s="45">
        <f t="shared" si="2178"/>
        <v>2200</v>
      </c>
      <c r="JL459" s="89">
        <f t="shared" si="2179"/>
        <v>0.66666666666666663</v>
      </c>
      <c r="JM459" s="37" t="s">
        <v>66</v>
      </c>
      <c r="JN459" s="29"/>
      <c r="JO459" s="52">
        <f>IF($A441="","",$A441)</f>
        <v>45995</v>
      </c>
      <c r="JP459" s="45">
        <v>4370</v>
      </c>
      <c r="JQ459" s="43">
        <f t="shared" si="2180"/>
        <v>20</v>
      </c>
      <c r="JR459" s="45">
        <v>269</v>
      </c>
      <c r="JS459" s="87">
        <f t="shared" si="2181"/>
        <v>2</v>
      </c>
      <c r="JT459" s="45">
        <v>6</v>
      </c>
      <c r="JU459" s="43">
        <f t="shared" si="2182"/>
        <v>2</v>
      </c>
      <c r="JV459" s="43">
        <v>0</v>
      </c>
      <c r="JW459" s="44" t="s">
        <v>704</v>
      </c>
      <c r="JX459" s="48">
        <f>IF(JQ459="","",JX455)</f>
        <v>0</v>
      </c>
      <c r="JY459" s="45">
        <f t="shared" si="2185"/>
        <v>0</v>
      </c>
      <c r="JZ459" s="89">
        <f t="shared" si="2186"/>
        <v>0</v>
      </c>
      <c r="KA459" s="37" t="s">
        <v>702</v>
      </c>
      <c r="KB459" s="51"/>
      <c r="KC459" s="52">
        <f>IF($A441="","",$A441)</f>
        <v>45995</v>
      </c>
      <c r="KD459" s="45">
        <v>13118</v>
      </c>
      <c r="KE459" s="43">
        <f>IF(KD459="","",KD459-KD455)</f>
        <v>31</v>
      </c>
      <c r="KF459" s="45">
        <v>493</v>
      </c>
      <c r="KG459" s="87">
        <f>IF(KF459="","",KF459-KF455)</f>
        <v>1</v>
      </c>
      <c r="KH459" s="45">
        <v>8</v>
      </c>
      <c r="KI459" s="43">
        <f>IF(KH459="","",KH455+KJ455-KH459)</f>
        <v>1</v>
      </c>
      <c r="KJ459" s="43">
        <v>0</v>
      </c>
      <c r="KK459" s="44" t="str">
        <f>IF(KD459="","",KK455)</f>
        <v>キティフェイスポーチ</v>
      </c>
      <c r="KL459" s="48">
        <f>IF(KE459="","",KL455)</f>
        <v>996</v>
      </c>
      <c r="KM459" s="45">
        <f>IF(KH459="","",KI459*KL459)</f>
        <v>996</v>
      </c>
      <c r="KN459" s="89">
        <f>IF(KI459="","",KM459/(KE459*100))</f>
        <v>0.32129032258064516</v>
      </c>
      <c r="KO459" s="37"/>
      <c r="KP459" s="29"/>
      <c r="KQ459" s="52">
        <f>IF($A441="","",$A441)</f>
        <v>45995</v>
      </c>
      <c r="KR459" s="45">
        <v>1847</v>
      </c>
      <c r="KS459" s="43">
        <f>IF(KR459="","",KR459-KR455)</f>
        <v>26</v>
      </c>
      <c r="KT459" s="45">
        <v>26</v>
      </c>
      <c r="KU459" s="87">
        <f>IF(KT459="","",KT459-KT455)</f>
        <v>1</v>
      </c>
      <c r="KV459" s="45">
        <v>12</v>
      </c>
      <c r="KW459" s="43">
        <f>IF(KV459="","",KV455+KX455-KV459)</f>
        <v>1</v>
      </c>
      <c r="KX459" s="43">
        <v>0</v>
      </c>
      <c r="KY459" s="44" t="str">
        <f>IF(KR459="","",KY455)</f>
        <v>サンリオホワイトマスコット</v>
      </c>
      <c r="KZ459" s="48">
        <f>IF(KS459="","",KZ455)</f>
        <v>660</v>
      </c>
      <c r="LA459" s="45">
        <f>IF(KV459="","",KW459*KZ459)</f>
        <v>660</v>
      </c>
      <c r="LB459" s="89">
        <f>IF(KW459="","",LA459/(KS459*100))</f>
        <v>0.25384615384615383</v>
      </c>
      <c r="LC459" s="37"/>
      <c r="LD459" s="29"/>
      <c r="LE459" s="52">
        <f>IF(A443="","",A443)</f>
        <v>46003</v>
      </c>
      <c r="LF459" s="43">
        <v>69264</v>
      </c>
      <c r="LG459" s="86">
        <f>IF(LF459="","",LF459-LF456)</f>
        <v>144</v>
      </c>
      <c r="LH459" s="43">
        <v>445</v>
      </c>
      <c r="LI459" s="43">
        <f t="shared" si="2129"/>
        <v>0</v>
      </c>
      <c r="LJ459" s="43">
        <v>2</v>
      </c>
      <c r="LK459" s="87">
        <f t="shared" si="2130"/>
        <v>0</v>
      </c>
      <c r="LL459" s="43"/>
      <c r="LM459" s="65" t="str">
        <f>IF(LF459="","",LM456)</f>
        <v>スヌーピーぬいぐるみ、コキンちゃん</v>
      </c>
      <c r="LN459" s="48">
        <f>IF(LG459="","",LN456)</f>
        <v>1000</v>
      </c>
      <c r="LO459" s="87">
        <f t="shared" si="2131"/>
        <v>0</v>
      </c>
      <c r="LP459" s="53"/>
      <c r="LQ459" s="37"/>
      <c r="LR459" s="29"/>
      <c r="LS459" s="47"/>
      <c r="LT459" s="45"/>
      <c r="LU459" s="45" t="str">
        <f>IF(LT459="","",LT459-LT460)</f>
        <v/>
      </c>
      <c r="LV459" s="45"/>
      <c r="LW459" s="45" t="str">
        <f>IF(LV459="","",LV459-LV460)</f>
        <v/>
      </c>
      <c r="LX459" s="45"/>
      <c r="LY459" s="45" t="str">
        <f>IF(LX459="","",LX460+LZ460-LX459)</f>
        <v/>
      </c>
      <c r="LZ459" s="45"/>
      <c r="MA459" s="45"/>
      <c r="MB459" s="45"/>
      <c r="MC459" s="45" t="str">
        <f t="shared" si="2230"/>
        <v/>
      </c>
      <c r="MD459" s="46" t="str">
        <f t="shared" si="2231"/>
        <v/>
      </c>
      <c r="ME459" s="37"/>
      <c r="MF459" s="29"/>
      <c r="MG459" s="47"/>
      <c r="MH459" s="45"/>
      <c r="MI459" s="45" t="str">
        <f>IF(MH459="","",MH459-MH460)</f>
        <v/>
      </c>
      <c r="MJ459" s="45"/>
      <c r="MK459" s="45" t="str">
        <f>IF(MJ459="","",MJ459-MJ460)</f>
        <v/>
      </c>
      <c r="ML459" s="45"/>
      <c r="MM459" s="45" t="str">
        <f>IF(ML459="","",ML460+MN460-ML459)</f>
        <v/>
      </c>
      <c r="MN459" s="45"/>
      <c r="MO459" s="45"/>
      <c r="MP459" s="45"/>
      <c r="MQ459" s="45" t="str">
        <f t="shared" si="2232"/>
        <v/>
      </c>
      <c r="MR459" s="46" t="str">
        <f t="shared" si="2233"/>
        <v/>
      </c>
      <c r="MS459" s="37"/>
      <c r="MT459" s="29"/>
      <c r="MU459" s="47"/>
      <c r="MV459" s="45"/>
      <c r="MW459" s="45" t="str">
        <f>IF(MV459="","",MV459-MV460)</f>
        <v/>
      </c>
      <c r="MX459" s="45"/>
      <c r="MY459" s="45" t="str">
        <f>IF(MX459="","",MX459-MX460)</f>
        <v/>
      </c>
      <c r="MZ459" s="45"/>
      <c r="NA459" s="45" t="str">
        <f>IF(MZ459="","",MZ460+NB460-MZ459)</f>
        <v/>
      </c>
      <c r="NB459" s="45"/>
      <c r="NC459" s="45"/>
      <c r="ND459" s="45"/>
      <c r="NE459" s="45" t="str">
        <f t="shared" si="2234"/>
        <v/>
      </c>
      <c r="NF459" s="46" t="str">
        <f t="shared" si="2235"/>
        <v/>
      </c>
      <c r="NG459" s="37"/>
      <c r="NH459" s="29"/>
      <c r="NI459" s="47"/>
      <c r="NJ459" s="45"/>
      <c r="NK459" s="45" t="str">
        <f>IF(NJ459="","",NJ459-NJ460)</f>
        <v/>
      </c>
      <c r="NL459" s="45"/>
      <c r="NM459" s="45" t="str">
        <f>IF(NL459="","",NL459-NL460)</f>
        <v/>
      </c>
      <c r="NN459" s="45"/>
      <c r="NO459" s="45" t="str">
        <f>IF(NN459="","",NN460+NP460-NN459)</f>
        <v/>
      </c>
      <c r="NP459" s="45"/>
      <c r="NQ459" s="45"/>
      <c r="NR459" s="45"/>
      <c r="NS459" s="45" t="str">
        <f t="shared" si="2236"/>
        <v/>
      </c>
      <c r="NT459" s="46" t="str">
        <f t="shared" si="2237"/>
        <v/>
      </c>
      <c r="NU459" s="37"/>
    </row>
    <row r="460" spans="1:385" x14ac:dyDescent="0.25">
      <c r="A460" s="38"/>
      <c r="B460" s="39"/>
      <c r="C460" s="40"/>
      <c r="D460" s="40"/>
      <c r="E460" s="41"/>
      <c r="F460" s="41"/>
      <c r="G460" s="40"/>
      <c r="H460" s="42"/>
      <c r="I460" s="45"/>
      <c r="J460" s="45" t="str">
        <f>IF(I460="","",I460-I458)</f>
        <v/>
      </c>
      <c r="K460" s="45"/>
      <c r="L460" s="45"/>
      <c r="M460" s="45"/>
      <c r="N460" s="45" t="str">
        <f>IF(M460="","",M458+O458-M460)</f>
        <v/>
      </c>
      <c r="O460" s="45"/>
      <c r="P460" s="43"/>
      <c r="Q460" s="43" t="str">
        <f>IF(I460="","",Q458)</f>
        <v/>
      </c>
      <c r="R460" s="45" t="str">
        <f t="shared" si="2208"/>
        <v/>
      </c>
      <c r="S460" s="46" t="str">
        <f t="shared" si="2209"/>
        <v/>
      </c>
      <c r="T460" s="37"/>
      <c r="U460" s="29"/>
      <c r="V460" s="47"/>
      <c r="W460" s="67"/>
      <c r="X460" s="45" t="str">
        <f>IF(W460="","",W460-W458)</f>
        <v/>
      </c>
      <c r="Y460" s="45"/>
      <c r="Z460" s="45"/>
      <c r="AA460" s="45"/>
      <c r="AB460" s="45" t="str">
        <f>IF(AA460="","",AA458+AC458-AA460)</f>
        <v/>
      </c>
      <c r="AC460" s="45"/>
      <c r="AD460" s="45"/>
      <c r="AE460" s="45"/>
      <c r="AF460" s="45" t="str">
        <f t="shared" si="2210"/>
        <v/>
      </c>
      <c r="AG460" s="46" t="str">
        <f t="shared" si="2211"/>
        <v/>
      </c>
      <c r="AH460" s="37"/>
      <c r="AI460" s="29"/>
      <c r="AJ460" s="47"/>
      <c r="AK460" s="45"/>
      <c r="AL460" s="45" t="str">
        <f>IF(AK460="","",AK460-AK458)</f>
        <v/>
      </c>
      <c r="AM460" s="45"/>
      <c r="AN460" s="45" t="str">
        <f>IF(AM460="","",AM460-AM458)</f>
        <v/>
      </c>
      <c r="AO460" s="45"/>
      <c r="AP460" s="45" t="str">
        <f>IF(AO460="","",AO458+AQ458-AO460)</f>
        <v/>
      </c>
      <c r="AQ460" s="45"/>
      <c r="AR460" s="45"/>
      <c r="AS460" s="45"/>
      <c r="AT460" s="45" t="str">
        <f t="shared" si="2212"/>
        <v/>
      </c>
      <c r="AU460" s="46" t="str">
        <f t="shared" si="2213"/>
        <v/>
      </c>
      <c r="AV460" s="37"/>
      <c r="AW460" s="29"/>
      <c r="AX460" s="47"/>
      <c r="AY460" s="45"/>
      <c r="AZ460" s="45" t="str">
        <f>IF(AY460="","",AY460-AY458)</f>
        <v/>
      </c>
      <c r="BA460" s="45"/>
      <c r="BB460" s="45" t="str">
        <f>IF(BA460="","",BA460-BA458)</f>
        <v/>
      </c>
      <c r="BC460" s="45"/>
      <c r="BD460" s="45" t="str">
        <f>IF(BC460="","",BC458+BE458-BC460)</f>
        <v/>
      </c>
      <c r="BE460" s="45"/>
      <c r="BF460" s="45"/>
      <c r="BG460" s="45"/>
      <c r="BH460" s="45" t="str">
        <f t="shared" si="2214"/>
        <v/>
      </c>
      <c r="BI460" s="46" t="str">
        <f t="shared" si="2215"/>
        <v/>
      </c>
      <c r="BJ460" s="37"/>
      <c r="BK460" s="29"/>
      <c r="BL460" s="52"/>
      <c r="BM460" s="43">
        <v>1227</v>
      </c>
      <c r="BN460" s="43">
        <f t="shared" si="2132"/>
        <v>40</v>
      </c>
      <c r="BO460" s="43">
        <v>17</v>
      </c>
      <c r="BP460" s="45">
        <f t="shared" si="2133"/>
        <v>0</v>
      </c>
      <c r="BQ460" s="43">
        <v>17</v>
      </c>
      <c r="BR460" s="45">
        <f t="shared" si="2134"/>
        <v>0</v>
      </c>
      <c r="BS460" s="43">
        <v>0</v>
      </c>
      <c r="BT460" s="63" t="str">
        <f t="shared" si="2135"/>
        <v>押忍番長サウンドボタン</v>
      </c>
      <c r="BU460" s="67">
        <f t="shared" si="2136"/>
        <v>358</v>
      </c>
      <c r="BV460" s="43">
        <f t="shared" si="2137"/>
        <v>0</v>
      </c>
      <c r="BW460" s="46">
        <f t="shared" si="2138"/>
        <v>0</v>
      </c>
      <c r="BX460" s="37"/>
      <c r="BY460" s="57"/>
      <c r="BZ460" s="52"/>
      <c r="CA460" s="43">
        <v>7455</v>
      </c>
      <c r="CB460" s="43">
        <f t="shared" si="2139"/>
        <v>4</v>
      </c>
      <c r="CC460" s="43">
        <v>238</v>
      </c>
      <c r="CD460" s="45">
        <f t="shared" si="2140"/>
        <v>0</v>
      </c>
      <c r="CE460" s="43">
        <v>6</v>
      </c>
      <c r="CF460" s="45">
        <f t="shared" si="2141"/>
        <v>0</v>
      </c>
      <c r="CG460" s="43">
        <v>12</v>
      </c>
      <c r="CH460" s="63" t="str">
        <f t="shared" si="2142"/>
        <v>ジャグラーサウンドボタン</v>
      </c>
      <c r="CI460" s="67">
        <f t="shared" si="2143"/>
        <v>682</v>
      </c>
      <c r="CJ460" s="43">
        <f t="shared" si="2144"/>
        <v>0</v>
      </c>
      <c r="CK460" s="46">
        <f t="shared" si="2145"/>
        <v>0</v>
      </c>
      <c r="CL460" s="37"/>
      <c r="CM460" s="29"/>
      <c r="CN460" s="52"/>
      <c r="CO460" s="43">
        <v>3145</v>
      </c>
      <c r="CP460" s="58">
        <f t="shared" si="2146"/>
        <v>4</v>
      </c>
      <c r="CQ460" s="43">
        <v>89</v>
      </c>
      <c r="CR460" s="45">
        <f t="shared" si="2147"/>
        <v>0</v>
      </c>
      <c r="CS460" s="43">
        <v>12</v>
      </c>
      <c r="CT460" s="45">
        <f t="shared" si="2148"/>
        <v>0</v>
      </c>
      <c r="CU460" s="43">
        <v>0</v>
      </c>
      <c r="CV460" s="63" t="str">
        <f t="shared" si="2206"/>
        <v>サンリオホワイトマスコット</v>
      </c>
      <c r="CW460" s="67">
        <f t="shared" si="2207"/>
        <v>660</v>
      </c>
      <c r="CX460" s="43">
        <f t="shared" si="2149"/>
        <v>0</v>
      </c>
      <c r="CY460" s="46">
        <f t="shared" si="2150"/>
        <v>0</v>
      </c>
      <c r="CZ460" s="37"/>
      <c r="DA460" s="29"/>
      <c r="DB460" s="47"/>
      <c r="DC460" s="45"/>
      <c r="DD460" s="45" t="str">
        <f>IF(DC460="","",DC460-DC458)</f>
        <v/>
      </c>
      <c r="DE460" s="45"/>
      <c r="DF460" s="45" t="str">
        <f>IF(DE460="","",DE460-DE458)</f>
        <v/>
      </c>
      <c r="DG460" s="45"/>
      <c r="DH460" s="45" t="str">
        <f>IF(DG460="","",DG458+DI458-DG460)</f>
        <v/>
      </c>
      <c r="DI460" s="45"/>
      <c r="DJ460" s="45"/>
      <c r="DK460" s="45"/>
      <c r="DL460" s="45" t="str">
        <f t="shared" si="2216"/>
        <v/>
      </c>
      <c r="DM460" s="46" t="str">
        <f t="shared" si="2217"/>
        <v/>
      </c>
      <c r="DN460" s="37"/>
      <c r="DO460" s="29"/>
      <c r="DP460" s="47"/>
      <c r="DQ460" s="45"/>
      <c r="DR460" s="45" t="str">
        <f>IF(DQ460="","",DQ460-DQ458)</f>
        <v/>
      </c>
      <c r="DS460" s="45"/>
      <c r="DT460" s="45" t="str">
        <f>IF(DS460="","",DS460-DS458)</f>
        <v/>
      </c>
      <c r="DU460" s="45"/>
      <c r="DV460" s="45" t="str">
        <f>IF(DU460="","",DU458+DW458-DU460)</f>
        <v/>
      </c>
      <c r="DW460" s="45"/>
      <c r="DX460" s="45"/>
      <c r="DY460" s="45"/>
      <c r="DZ460" s="45" t="str">
        <f t="shared" si="2218"/>
        <v/>
      </c>
      <c r="EA460" s="46" t="str">
        <f t="shared" si="2219"/>
        <v/>
      </c>
      <c r="EB460" s="37"/>
      <c r="ED460" s="47"/>
      <c r="EE460" s="45"/>
      <c r="EF460" s="45" t="str">
        <f>IF(EE460="","",EE460-EE458)</f>
        <v/>
      </c>
      <c r="EG460" s="45"/>
      <c r="EH460" s="45" t="str">
        <f>IF(EG460="","",EG460-EG458)</f>
        <v/>
      </c>
      <c r="EI460" s="45"/>
      <c r="EJ460" s="45" t="str">
        <f>IF(EI460="","",EI458+EK458-EI460)</f>
        <v/>
      </c>
      <c r="EK460" s="45"/>
      <c r="EL460" s="45"/>
      <c r="EM460" s="45"/>
      <c r="EN460" s="45" t="str">
        <f t="shared" si="2220"/>
        <v/>
      </c>
      <c r="EO460" s="46" t="str">
        <f t="shared" si="2221"/>
        <v/>
      </c>
      <c r="EP460" s="37"/>
      <c r="ER460" s="47"/>
      <c r="ES460" s="45"/>
      <c r="ET460" s="45" t="str">
        <f>IF(ES460="","",ES460-ES458)</f>
        <v/>
      </c>
      <c r="EU460" s="45"/>
      <c r="EV460" s="45" t="str">
        <f>IF(EU460="","",EU460-EU458)</f>
        <v/>
      </c>
      <c r="EW460" s="45"/>
      <c r="EX460" s="45" t="str">
        <f>IF(EW460="","",EW458+EY458-EW460)</f>
        <v/>
      </c>
      <c r="EY460" s="45"/>
      <c r="EZ460" s="45"/>
      <c r="FA460" s="45"/>
      <c r="FB460" s="45" t="str">
        <f t="shared" si="2222"/>
        <v/>
      </c>
      <c r="FC460" s="46" t="str">
        <f t="shared" si="2223"/>
        <v/>
      </c>
      <c r="FD460" s="37"/>
      <c r="FF460" s="47"/>
      <c r="FG460" s="45"/>
      <c r="FH460" s="45" t="str">
        <f>IF(FG460="","",FG460-FG458)</f>
        <v/>
      </c>
      <c r="FI460" s="45"/>
      <c r="FJ460" s="45" t="str">
        <f>IF(FI460="","",FI460-FI458)</f>
        <v/>
      </c>
      <c r="FK460" s="45"/>
      <c r="FL460" s="45" t="str">
        <f>IF(FK460="","",FK458+FM458-FK460)</f>
        <v/>
      </c>
      <c r="FM460" s="45"/>
      <c r="FN460" s="45"/>
      <c r="FO460" s="45"/>
      <c r="FP460" s="45" t="str">
        <f t="shared" si="2224"/>
        <v/>
      </c>
      <c r="FQ460" s="46" t="str">
        <f t="shared" si="2225"/>
        <v/>
      </c>
      <c r="FR460" s="37"/>
      <c r="FS460" s="29"/>
      <c r="FT460" s="47"/>
      <c r="FU460" s="45"/>
      <c r="FV460" s="45" t="str">
        <f>IF(FU460="","",FU460-FU458)</f>
        <v/>
      </c>
      <c r="FW460" s="45"/>
      <c r="FX460" s="45" t="str">
        <f>IF(FW460="","",FW460-FW458)</f>
        <v/>
      </c>
      <c r="FY460" s="45"/>
      <c r="FZ460" s="45" t="str">
        <f>IF(FY460="","",FY458+GA458-FY460)</f>
        <v/>
      </c>
      <c r="GA460" s="45"/>
      <c r="GB460" s="45"/>
      <c r="GC460" s="45"/>
      <c r="GD460" s="45" t="str">
        <f t="shared" si="2226"/>
        <v/>
      </c>
      <c r="GE460" s="46" t="str">
        <f t="shared" si="2227"/>
        <v/>
      </c>
      <c r="GF460" s="37"/>
      <c r="GH460" s="47"/>
      <c r="GI460" s="45"/>
      <c r="GJ460" s="45" t="str">
        <f>IF(GI460="","",GI460-GI458)</f>
        <v/>
      </c>
      <c r="GK460" s="45"/>
      <c r="GL460" s="45" t="str">
        <f>IF(GK460="","",GK460-GK458)</f>
        <v/>
      </c>
      <c r="GM460" s="45"/>
      <c r="GN460" s="45" t="str">
        <f>IF(GM460="","",GM458+GO458-GM460)</f>
        <v/>
      </c>
      <c r="GO460" s="45"/>
      <c r="GP460" s="45"/>
      <c r="GQ460" s="45"/>
      <c r="GR460" s="45" t="str">
        <f t="shared" si="2228"/>
        <v/>
      </c>
      <c r="GS460" s="46" t="str">
        <f t="shared" si="2229"/>
        <v/>
      </c>
      <c r="GT460" s="37"/>
      <c r="GU460" s="61"/>
      <c r="GV460" s="52"/>
      <c r="GW460" s="62"/>
      <c r="GX460" s="43">
        <v>22354</v>
      </c>
      <c r="GY460" s="43">
        <f t="shared" si="2151"/>
        <v>227</v>
      </c>
      <c r="GZ460" s="43"/>
      <c r="HA460" s="45" t="str">
        <f t="shared" si="2152"/>
        <v/>
      </c>
      <c r="HB460" s="43">
        <v>7</v>
      </c>
      <c r="HC460" s="45">
        <f t="shared" si="2153"/>
        <v>0</v>
      </c>
      <c r="HD460" s="43"/>
      <c r="HE460" s="63" t="str">
        <f t="shared" si="2239"/>
        <v>ルララ大</v>
      </c>
      <c r="HF460" s="67">
        <f>IF(GY460="","",HF456)</f>
        <v>1100</v>
      </c>
      <c r="HG460" s="43">
        <f t="shared" si="2154"/>
        <v>0</v>
      </c>
      <c r="HH460" s="46">
        <f t="shared" si="2155"/>
        <v>0</v>
      </c>
      <c r="HI460" s="37"/>
      <c r="HK460" s="52"/>
      <c r="HL460" s="43">
        <v>340</v>
      </c>
      <c r="HM460" s="43">
        <f t="shared" si="2156"/>
        <v>39</v>
      </c>
      <c r="HN460" s="43">
        <v>23</v>
      </c>
      <c r="HO460" s="45">
        <f t="shared" si="2157"/>
        <v>0</v>
      </c>
      <c r="HP460" s="43">
        <v>10</v>
      </c>
      <c r="HQ460" s="45">
        <f t="shared" si="2158"/>
        <v>0</v>
      </c>
      <c r="HR460" s="43">
        <v>0</v>
      </c>
      <c r="HS460" s="63" t="str">
        <f t="shared" si="2195"/>
        <v>サンリオ豹柄キーケース</v>
      </c>
      <c r="HT460" s="67">
        <f t="shared" si="2191"/>
        <v>996</v>
      </c>
      <c r="HU460" s="43">
        <f t="shared" si="2160"/>
        <v>0</v>
      </c>
      <c r="HV460" s="46">
        <f t="shared" si="2161"/>
        <v>0</v>
      </c>
      <c r="HW460" s="37"/>
      <c r="HX460" s="360"/>
      <c r="HY460" s="52"/>
      <c r="HZ460" s="43">
        <v>4847</v>
      </c>
      <c r="IA460" s="43">
        <f t="shared" si="2162"/>
        <v>42</v>
      </c>
      <c r="IB460" s="43">
        <v>138</v>
      </c>
      <c r="IC460" s="45">
        <f t="shared" si="2163"/>
        <v>1</v>
      </c>
      <c r="ID460" s="43">
        <v>19</v>
      </c>
      <c r="IE460" s="45">
        <f t="shared" si="2164"/>
        <v>1</v>
      </c>
      <c r="IF460" s="43">
        <v>0</v>
      </c>
      <c r="IG460" s="63" t="s">
        <v>703</v>
      </c>
      <c r="IH460" s="67"/>
      <c r="II460" s="43">
        <f t="shared" si="2166"/>
        <v>0</v>
      </c>
      <c r="IJ460" s="46">
        <f t="shared" si="2167"/>
        <v>0</v>
      </c>
      <c r="IK460" s="37"/>
      <c r="IL460" s="29"/>
      <c r="IM460" s="52"/>
      <c r="IN460" s="43">
        <v>5787</v>
      </c>
      <c r="IO460" s="43">
        <f t="shared" si="2168"/>
        <v>32</v>
      </c>
      <c r="IP460" s="43">
        <v>135</v>
      </c>
      <c r="IQ460" s="45">
        <f t="shared" si="2169"/>
        <v>0</v>
      </c>
      <c r="IR460" s="43">
        <v>15</v>
      </c>
      <c r="IS460" s="45">
        <f t="shared" si="2170"/>
        <v>0</v>
      </c>
      <c r="IT460" s="43">
        <v>0</v>
      </c>
      <c r="IU460" s="63" t="str">
        <f t="shared" si="2189"/>
        <v>ジャグラーイヤホン</v>
      </c>
      <c r="IV460" s="67">
        <f t="shared" si="2190"/>
        <v>1100</v>
      </c>
      <c r="IW460" s="43">
        <f t="shared" si="2171"/>
        <v>0</v>
      </c>
      <c r="IX460" s="46">
        <f t="shared" si="2172"/>
        <v>0</v>
      </c>
      <c r="IY460" s="37"/>
      <c r="IZ460" s="61"/>
      <c r="JA460" s="52"/>
      <c r="JB460" s="43">
        <v>4372</v>
      </c>
      <c r="JC460" s="58">
        <f t="shared" si="2173"/>
        <v>0</v>
      </c>
      <c r="JD460" s="43">
        <v>120</v>
      </c>
      <c r="JE460" s="45">
        <f t="shared" si="2174"/>
        <v>0</v>
      </c>
      <c r="JF460" s="43">
        <v>10</v>
      </c>
      <c r="JG460" s="45">
        <f t="shared" si="2175"/>
        <v>0</v>
      </c>
      <c r="JH460" s="43">
        <v>0</v>
      </c>
      <c r="JI460" s="63" t="str">
        <f>IF(JB460="","",JI456)</f>
        <v>ジャグラーサウンドボタン金銀</v>
      </c>
      <c r="JJ460" s="67">
        <f>IF(JC460="","",JJ456)</f>
        <v>1100</v>
      </c>
      <c r="JK460" s="43">
        <f t="shared" si="2178"/>
        <v>0</v>
      </c>
      <c r="JL460" s="46" t="e">
        <f t="shared" si="2179"/>
        <v>#DIV/0!</v>
      </c>
      <c r="JM460" s="37"/>
      <c r="JN460" s="29"/>
      <c r="JO460" s="52"/>
      <c r="JP460" s="43">
        <v>5437</v>
      </c>
      <c r="JQ460" s="43">
        <f t="shared" si="2180"/>
        <v>28</v>
      </c>
      <c r="JR460" s="43">
        <v>113</v>
      </c>
      <c r="JS460" s="45">
        <f t="shared" si="2181"/>
        <v>0</v>
      </c>
      <c r="JT460" s="43">
        <v>10</v>
      </c>
      <c r="JU460" s="45">
        <f t="shared" si="2182"/>
        <v>0</v>
      </c>
      <c r="JV460" s="43">
        <v>0</v>
      </c>
      <c r="JW460" s="63" t="str">
        <f>IF(JP460="","",JW456)</f>
        <v>モンチッチマスコット2</v>
      </c>
      <c r="JX460" s="67">
        <f>IF(JQ460="","",JX456)</f>
        <v>539</v>
      </c>
      <c r="JY460" s="43">
        <f t="shared" si="2185"/>
        <v>0</v>
      </c>
      <c r="JZ460" s="46">
        <f t="shared" si="2186"/>
        <v>0</v>
      </c>
      <c r="KA460" s="37"/>
      <c r="KB460" s="51"/>
      <c r="KC460" s="52"/>
      <c r="KD460" s="43">
        <v>10600</v>
      </c>
      <c r="KE460" s="43">
        <f>IF(KD460="","",KD460-KD456)</f>
        <v>24</v>
      </c>
      <c r="KF460" s="43">
        <v>298</v>
      </c>
      <c r="KG460" s="45">
        <f>IF(KF460="","",KF460-KF456)</f>
        <v>2</v>
      </c>
      <c r="KH460" s="43">
        <v>10</v>
      </c>
      <c r="KI460" s="45">
        <f>IF(KH460="","",KH456+KJ456-KH460)</f>
        <v>1</v>
      </c>
      <c r="KJ460" s="43">
        <v>3</v>
      </c>
      <c r="KK460" s="63" t="s">
        <v>707</v>
      </c>
      <c r="KL460" s="67">
        <f>IF(KE460="","",KL456)</f>
        <v>660</v>
      </c>
      <c r="KM460" s="43">
        <f>IF(KH460="","",KI460*KL460)</f>
        <v>660</v>
      </c>
      <c r="KN460" s="46">
        <f>IF(KI460="","",KM460/(KE460*100))</f>
        <v>0.27500000000000002</v>
      </c>
      <c r="KO460" s="37"/>
      <c r="KP460" s="29"/>
      <c r="KQ460" s="52"/>
      <c r="KR460" s="43">
        <v>2342</v>
      </c>
      <c r="KS460" s="43">
        <f>IF(KR460="","",KR460-KR456)</f>
        <v>63</v>
      </c>
      <c r="KT460" s="43">
        <v>37</v>
      </c>
      <c r="KU460" s="45">
        <f>IF(KT460="","",KT460-KT456)</f>
        <v>2</v>
      </c>
      <c r="KV460" s="43">
        <v>20</v>
      </c>
      <c r="KW460" s="45">
        <f>IF(KV460="","",KV456+KX456-KV460)</f>
        <v>2</v>
      </c>
      <c r="KX460" s="43">
        <v>4</v>
      </c>
      <c r="KY460" s="63" t="str">
        <f>IF(KR460="","",KY456)</f>
        <v>ラブブマスコット</v>
      </c>
      <c r="KZ460" s="67">
        <f>IF(KS460="","",KZ456)</f>
        <v>500</v>
      </c>
      <c r="LA460" s="43">
        <f>IF(KV460="","",KW460*KZ460)</f>
        <v>1000</v>
      </c>
      <c r="LB460" s="46">
        <f>IF(KW460="","",LA460/(KS460*100))</f>
        <v>0.15873015873015872</v>
      </c>
      <c r="LC460" s="37"/>
      <c r="LD460" s="29"/>
      <c r="LE460" s="47"/>
      <c r="LF460" s="45"/>
      <c r="LG460" s="45"/>
      <c r="LH460" s="45">
        <v>530</v>
      </c>
      <c r="LI460" s="45">
        <f t="shared" si="2129"/>
        <v>0</v>
      </c>
      <c r="LJ460" s="43">
        <v>2</v>
      </c>
      <c r="LK460" s="45">
        <f t="shared" si="2130"/>
        <v>0</v>
      </c>
      <c r="LL460" s="45"/>
      <c r="LM460" s="73" t="str">
        <f>IF(LF459="","",LM457)</f>
        <v>アンパンティッシュカバー、アンパンぬいぐるみ</v>
      </c>
      <c r="LN460" s="67">
        <f>IF(LG459="","",LN457)</f>
        <v>1000</v>
      </c>
      <c r="LO460" s="45">
        <f t="shared" si="2131"/>
        <v>0</v>
      </c>
      <c r="LP460" s="46"/>
      <c r="LQ460" s="37"/>
      <c r="LR460" s="29"/>
      <c r="LS460" s="47"/>
      <c r="LT460" s="45"/>
      <c r="LU460" s="45" t="str">
        <f>IF(LT460="","",LT460-LT458)</f>
        <v/>
      </c>
      <c r="LV460" s="45"/>
      <c r="LW460" s="45" t="str">
        <f>IF(LV460="","",LV460-LV458)</f>
        <v/>
      </c>
      <c r="LX460" s="45"/>
      <c r="LY460" s="45" t="str">
        <f>IF(LX460="","",LX458+LZ458-LX460)</f>
        <v/>
      </c>
      <c r="LZ460" s="45"/>
      <c r="MA460" s="45"/>
      <c r="MB460" s="45"/>
      <c r="MC460" s="45" t="str">
        <f t="shared" si="2230"/>
        <v/>
      </c>
      <c r="MD460" s="46" t="str">
        <f t="shared" si="2231"/>
        <v/>
      </c>
      <c r="ME460" s="37"/>
      <c r="MF460" s="29"/>
      <c r="MG460" s="47"/>
      <c r="MH460" s="45"/>
      <c r="MI460" s="45" t="str">
        <f>IF(MH460="","",MH460-MH458)</f>
        <v/>
      </c>
      <c r="MJ460" s="45"/>
      <c r="MK460" s="45" t="str">
        <f>IF(MJ460="","",MJ460-MJ458)</f>
        <v/>
      </c>
      <c r="ML460" s="45"/>
      <c r="MM460" s="45" t="str">
        <f>IF(ML460="","",ML458+MN458-ML460)</f>
        <v/>
      </c>
      <c r="MN460" s="45"/>
      <c r="MO460" s="45"/>
      <c r="MP460" s="45"/>
      <c r="MQ460" s="45" t="str">
        <f t="shared" si="2232"/>
        <v/>
      </c>
      <c r="MR460" s="46" t="str">
        <f t="shared" si="2233"/>
        <v/>
      </c>
      <c r="MS460" s="37"/>
      <c r="MT460" s="29"/>
      <c r="MU460" s="47"/>
      <c r="MV460" s="45"/>
      <c r="MW460" s="45" t="str">
        <f>IF(MV460="","",MV460-MV458)</f>
        <v/>
      </c>
      <c r="MX460" s="45"/>
      <c r="MY460" s="45" t="str">
        <f>IF(MX460="","",MX460-MX458)</f>
        <v/>
      </c>
      <c r="MZ460" s="45"/>
      <c r="NA460" s="45" t="str">
        <f>IF(MZ460="","",MZ458+NB458-MZ460)</f>
        <v/>
      </c>
      <c r="NB460" s="45"/>
      <c r="NC460" s="45"/>
      <c r="ND460" s="45"/>
      <c r="NE460" s="45" t="str">
        <f t="shared" si="2234"/>
        <v/>
      </c>
      <c r="NF460" s="46" t="str">
        <f t="shared" si="2235"/>
        <v/>
      </c>
      <c r="NG460" s="37"/>
      <c r="NH460" s="29"/>
      <c r="NI460" s="47"/>
      <c r="NJ460" s="45"/>
      <c r="NK460" s="45" t="str">
        <f>IF(NJ460="","",NJ460-NJ458)</f>
        <v/>
      </c>
      <c r="NL460" s="45"/>
      <c r="NM460" s="45" t="str">
        <f>IF(NL460="","",NL460-NL458)</f>
        <v/>
      </c>
      <c r="NN460" s="45"/>
      <c r="NO460" s="45" t="str">
        <f>IF(NN460="","",NN458+NP458-NN460)</f>
        <v/>
      </c>
      <c r="NP460" s="45"/>
      <c r="NQ460" s="45"/>
      <c r="NR460" s="45"/>
      <c r="NS460" s="45" t="str">
        <f t="shared" si="2236"/>
        <v/>
      </c>
      <c r="NT460" s="46" t="str">
        <f t="shared" si="2237"/>
        <v/>
      </c>
      <c r="NU460" s="37"/>
    </row>
    <row r="461" spans="1:385" ht="15" customHeight="1" thickBot="1" x14ac:dyDescent="0.3">
      <c r="A461" s="38"/>
      <c r="B461" s="39"/>
      <c r="C461" s="40"/>
      <c r="D461" s="40"/>
      <c r="E461" s="41"/>
      <c r="F461" s="41"/>
      <c r="G461" s="40"/>
      <c r="H461" s="42"/>
      <c r="I461" s="45"/>
      <c r="J461" s="45" t="str">
        <f>IF(I461="","",I461-I459)</f>
        <v/>
      </c>
      <c r="K461" s="45"/>
      <c r="L461" s="45"/>
      <c r="M461" s="45"/>
      <c r="N461" s="45" t="str">
        <f>IF(M461="","",M459+O459-M461)</f>
        <v/>
      </c>
      <c r="O461" s="45"/>
      <c r="P461" s="45"/>
      <c r="Q461" s="45"/>
      <c r="R461" s="45" t="str">
        <f t="shared" si="2208"/>
        <v/>
      </c>
      <c r="S461" s="46" t="str">
        <f t="shared" si="2209"/>
        <v/>
      </c>
      <c r="T461" s="37"/>
      <c r="U461" s="29"/>
      <c r="V461" s="47"/>
      <c r="W461" s="67"/>
      <c r="X461" s="45" t="str">
        <f>IF(W461="","",W461-W459)</f>
        <v/>
      </c>
      <c r="Y461" s="45"/>
      <c r="Z461" s="45"/>
      <c r="AA461" s="45"/>
      <c r="AB461" s="45" t="str">
        <f>IF(AA461="","",AA459+AC459-AA461)</f>
        <v/>
      </c>
      <c r="AC461" s="45"/>
      <c r="AD461" s="45"/>
      <c r="AE461" s="45"/>
      <c r="AF461" s="45" t="str">
        <f t="shared" si="2210"/>
        <v/>
      </c>
      <c r="AG461" s="46" t="str">
        <f t="shared" si="2211"/>
        <v/>
      </c>
      <c r="AH461" s="37"/>
      <c r="AI461" s="29"/>
      <c r="AJ461" s="47"/>
      <c r="AK461" s="45"/>
      <c r="AL461" s="45" t="str">
        <f>IF(AK461="","",AK461-AK459)</f>
        <v/>
      </c>
      <c r="AM461" s="45"/>
      <c r="AN461" s="45" t="str">
        <f>IF(AM461="","",AM461-AM459)</f>
        <v/>
      </c>
      <c r="AO461" s="45"/>
      <c r="AP461" s="45" t="str">
        <f>IF(AO461="","",AO459+AQ459-AO461)</f>
        <v/>
      </c>
      <c r="AQ461" s="45"/>
      <c r="AR461" s="45"/>
      <c r="AS461" s="45"/>
      <c r="AT461" s="45" t="str">
        <f t="shared" si="2212"/>
        <v/>
      </c>
      <c r="AU461" s="46" t="str">
        <f t="shared" si="2213"/>
        <v/>
      </c>
      <c r="AV461" s="37"/>
      <c r="AW461" s="29"/>
      <c r="AX461" s="47"/>
      <c r="AY461" s="45"/>
      <c r="AZ461" s="45" t="str">
        <f>IF(AY461="","",AY461-AY459)</f>
        <v/>
      </c>
      <c r="BA461" s="45"/>
      <c r="BB461" s="45" t="str">
        <f>IF(BA461="","",BA461-BA459)</f>
        <v/>
      </c>
      <c r="BC461" s="45"/>
      <c r="BD461" s="45" t="str">
        <f>IF(BC461="","",BC459+BE459-BC461)</f>
        <v/>
      </c>
      <c r="BE461" s="45"/>
      <c r="BF461" s="45"/>
      <c r="BG461" s="45"/>
      <c r="BH461" s="45" t="str">
        <f t="shared" si="2214"/>
        <v/>
      </c>
      <c r="BI461" s="46" t="str">
        <f t="shared" si="2215"/>
        <v/>
      </c>
      <c r="BJ461" s="37"/>
      <c r="BK461" s="29"/>
      <c r="BL461" s="47"/>
      <c r="BM461" s="45">
        <v>2536</v>
      </c>
      <c r="BN461" s="27">
        <f t="shared" si="2132"/>
        <v>16</v>
      </c>
      <c r="BO461" s="45">
        <v>29</v>
      </c>
      <c r="BP461" s="45">
        <f t="shared" si="2133"/>
        <v>0</v>
      </c>
      <c r="BQ461" s="45">
        <v>34</v>
      </c>
      <c r="BR461" s="45">
        <f t="shared" si="2134"/>
        <v>0</v>
      </c>
      <c r="BS461" s="27">
        <v>0</v>
      </c>
      <c r="BT461" s="63" t="str">
        <f t="shared" ref="BT461:BT470" si="2240">IF(BM461="","",BT457)</f>
        <v>ラブブキーホルダー</v>
      </c>
      <c r="BU461" s="67"/>
      <c r="BV461" s="45">
        <f t="shared" si="2137"/>
        <v>0</v>
      </c>
      <c r="BW461" s="46">
        <f t="shared" si="2138"/>
        <v>0</v>
      </c>
      <c r="BX461" s="37"/>
      <c r="BY461" s="57"/>
      <c r="BZ461" s="47"/>
      <c r="CA461" s="45">
        <v>8691</v>
      </c>
      <c r="CB461" s="27">
        <f t="shared" si="2139"/>
        <v>18</v>
      </c>
      <c r="CC461" s="45">
        <v>439</v>
      </c>
      <c r="CD461" s="45">
        <f t="shared" si="2140"/>
        <v>0</v>
      </c>
      <c r="CE461" s="45">
        <v>27</v>
      </c>
      <c r="CF461" s="45">
        <f t="shared" si="2141"/>
        <v>0</v>
      </c>
      <c r="CG461" s="27"/>
      <c r="CH461" s="63" t="str">
        <f t="shared" si="2142"/>
        <v>ラブブマスコット</v>
      </c>
      <c r="CI461" s="67">
        <f t="shared" si="2143"/>
        <v>250</v>
      </c>
      <c r="CJ461" s="45">
        <f t="shared" si="2144"/>
        <v>0</v>
      </c>
      <c r="CK461" s="46">
        <f t="shared" si="2145"/>
        <v>0</v>
      </c>
      <c r="CL461" s="37"/>
      <c r="CM461" s="29"/>
      <c r="CN461" s="47"/>
      <c r="CO461" s="45">
        <v>3241</v>
      </c>
      <c r="CP461" s="187">
        <f t="shared" si="2146"/>
        <v>2</v>
      </c>
      <c r="CQ461" s="45">
        <v>112</v>
      </c>
      <c r="CR461" s="45">
        <f t="shared" si="2147"/>
        <v>0</v>
      </c>
      <c r="CS461" s="45">
        <v>27</v>
      </c>
      <c r="CT461" s="45">
        <f t="shared" si="2148"/>
        <v>0</v>
      </c>
      <c r="CU461" s="27">
        <v>0</v>
      </c>
      <c r="CV461" s="63" t="str">
        <f t="shared" si="2206"/>
        <v>ラブブキーホルダー</v>
      </c>
      <c r="CW461" s="67">
        <f t="shared" si="2207"/>
        <v>200</v>
      </c>
      <c r="CX461" s="45">
        <f t="shared" si="2149"/>
        <v>0</v>
      </c>
      <c r="CY461" s="46">
        <f t="shared" si="2150"/>
        <v>0</v>
      </c>
      <c r="CZ461" s="37"/>
      <c r="DA461" s="29"/>
      <c r="DB461" s="47"/>
      <c r="DC461" s="67"/>
      <c r="DD461" s="45" t="str">
        <f>IF(DC461="","",DC461-DC459)</f>
        <v/>
      </c>
      <c r="DE461" s="45"/>
      <c r="DF461" s="45"/>
      <c r="DG461" s="45"/>
      <c r="DH461" s="45" t="str">
        <f>IF(DG461="","",DG459+DI459-DG461)</f>
        <v/>
      </c>
      <c r="DI461" s="45"/>
      <c r="DJ461" s="45"/>
      <c r="DK461" s="45"/>
      <c r="DL461" s="45" t="str">
        <f t="shared" si="2216"/>
        <v/>
      </c>
      <c r="DM461" s="46" t="str">
        <f t="shared" si="2217"/>
        <v/>
      </c>
      <c r="DN461" s="37"/>
      <c r="DO461" s="29"/>
      <c r="DP461" s="47"/>
      <c r="DQ461" s="45"/>
      <c r="DR461" s="45" t="str">
        <f>IF(DQ461="","",DQ461-DQ459)</f>
        <v/>
      </c>
      <c r="DS461" s="45"/>
      <c r="DT461" s="45" t="str">
        <f>IF(DS461="","",DS461-DS459)</f>
        <v/>
      </c>
      <c r="DU461" s="45"/>
      <c r="DV461" s="45" t="str">
        <f>IF(DU461="","",DU459+DW459-DU461)</f>
        <v/>
      </c>
      <c r="DW461" s="45"/>
      <c r="DX461" s="45"/>
      <c r="DY461" s="45"/>
      <c r="DZ461" s="45" t="str">
        <f t="shared" si="2218"/>
        <v/>
      </c>
      <c r="EA461" s="46" t="str">
        <f t="shared" si="2219"/>
        <v/>
      </c>
      <c r="EB461" s="37"/>
      <c r="ED461" s="47"/>
      <c r="EE461" s="67"/>
      <c r="EF461" s="45" t="str">
        <f>IF(EE461="","",EE461-EE459)</f>
        <v/>
      </c>
      <c r="EG461" s="45"/>
      <c r="EH461" s="45"/>
      <c r="EI461" s="45"/>
      <c r="EJ461" s="45" t="str">
        <f>IF(EI461="","",EI459+EK459-EI461)</f>
        <v/>
      </c>
      <c r="EK461" s="45"/>
      <c r="EL461" s="45"/>
      <c r="EM461" s="45"/>
      <c r="EN461" s="45" t="str">
        <f t="shared" si="2220"/>
        <v/>
      </c>
      <c r="EO461" s="46" t="str">
        <f t="shared" si="2221"/>
        <v/>
      </c>
      <c r="EP461" s="37"/>
      <c r="ER461" s="47"/>
      <c r="ES461" s="67"/>
      <c r="ET461" s="45" t="str">
        <f>IF(ES461="","",ES461-ES459)</f>
        <v/>
      </c>
      <c r="EU461" s="45"/>
      <c r="EV461" s="45"/>
      <c r="EW461" s="45"/>
      <c r="EX461" s="45" t="str">
        <f>IF(EW461="","",EW459+EY459-EW461)</f>
        <v/>
      </c>
      <c r="EY461" s="45"/>
      <c r="EZ461" s="45"/>
      <c r="FA461" s="45"/>
      <c r="FB461" s="45" t="str">
        <f t="shared" si="2222"/>
        <v/>
      </c>
      <c r="FC461" s="46" t="str">
        <f t="shared" si="2223"/>
        <v/>
      </c>
      <c r="FD461" s="37"/>
      <c r="FF461" s="47"/>
      <c r="FG461" s="67"/>
      <c r="FH461" s="45" t="str">
        <f>IF(FG461="","",FG461-FG459)</f>
        <v/>
      </c>
      <c r="FI461" s="45"/>
      <c r="FJ461" s="45"/>
      <c r="FK461" s="45"/>
      <c r="FL461" s="45" t="str">
        <f>IF(FK461="","",FK459+FM459-FK461)</f>
        <v/>
      </c>
      <c r="FM461" s="45"/>
      <c r="FN461" s="45"/>
      <c r="FO461" s="45"/>
      <c r="FP461" s="45" t="str">
        <f t="shared" si="2224"/>
        <v/>
      </c>
      <c r="FQ461" s="46" t="str">
        <f t="shared" si="2225"/>
        <v/>
      </c>
      <c r="FR461" s="37"/>
      <c r="FS461" s="29"/>
      <c r="FT461" s="47"/>
      <c r="FU461" s="67"/>
      <c r="FV461" s="45" t="str">
        <f>IF(FU461="","",FU461-FU459)</f>
        <v/>
      </c>
      <c r="FW461" s="45"/>
      <c r="FX461" s="45"/>
      <c r="FY461" s="45"/>
      <c r="FZ461" s="45" t="str">
        <f>IF(FY461="","",FY459+GA459-FY461)</f>
        <v/>
      </c>
      <c r="GA461" s="45"/>
      <c r="GB461" s="45"/>
      <c r="GC461" s="45"/>
      <c r="GD461" s="45" t="str">
        <f t="shared" si="2226"/>
        <v/>
      </c>
      <c r="GE461" s="46" t="str">
        <f t="shared" si="2227"/>
        <v/>
      </c>
      <c r="GF461" s="37"/>
      <c r="GH461" s="47"/>
      <c r="GI461" s="67"/>
      <c r="GJ461" s="45" t="str">
        <f>IF(GI461="","",GI461-GI459)</f>
        <v/>
      </c>
      <c r="GK461" s="45"/>
      <c r="GL461" s="45"/>
      <c r="GM461" s="45"/>
      <c r="GN461" s="45" t="str">
        <f>IF(GM461="","",GM459+GO459-GM461)</f>
        <v/>
      </c>
      <c r="GO461" s="45"/>
      <c r="GP461" s="45"/>
      <c r="GQ461" s="45"/>
      <c r="GR461" s="45" t="str">
        <f t="shared" si="2228"/>
        <v/>
      </c>
      <c r="GS461" s="46" t="str">
        <f t="shared" si="2229"/>
        <v/>
      </c>
      <c r="GT461" s="37"/>
      <c r="GU461" s="61"/>
      <c r="GV461" s="47"/>
      <c r="GW461" s="30"/>
      <c r="GX461" s="45"/>
      <c r="GY461" s="27" t="str">
        <f t="shared" si="2151"/>
        <v/>
      </c>
      <c r="GZ461" s="45"/>
      <c r="HA461" s="45" t="str">
        <f t="shared" si="2152"/>
        <v/>
      </c>
      <c r="HB461" s="45">
        <v>12</v>
      </c>
      <c r="HC461" s="45">
        <f t="shared" si="2153"/>
        <v>0</v>
      </c>
      <c r="HD461" s="27"/>
      <c r="HE461" s="63" t="str">
        <f t="shared" si="2239"/>
        <v/>
      </c>
      <c r="HF461" s="67"/>
      <c r="HG461" s="45">
        <f t="shared" si="2154"/>
        <v>0</v>
      </c>
      <c r="HH461" s="46" t="e">
        <f t="shared" si="2155"/>
        <v>#VALUE!</v>
      </c>
      <c r="HI461" s="37"/>
      <c r="HK461" s="47"/>
      <c r="HL461" s="45">
        <v>1184</v>
      </c>
      <c r="HM461" s="27">
        <f t="shared" si="2156"/>
        <v>30</v>
      </c>
      <c r="HN461" s="45">
        <v>20</v>
      </c>
      <c r="HO461" s="45">
        <f t="shared" si="2157"/>
        <v>0</v>
      </c>
      <c r="HP461" s="45">
        <v>44</v>
      </c>
      <c r="HQ461" s="45">
        <f t="shared" si="2158"/>
        <v>0</v>
      </c>
      <c r="HR461" s="27">
        <v>0</v>
      </c>
      <c r="HS461" s="63" t="str">
        <f t="shared" si="2195"/>
        <v>ゲームアーク</v>
      </c>
      <c r="HT461" s="67"/>
      <c r="HU461" s="45">
        <f t="shared" si="2160"/>
        <v>0</v>
      </c>
      <c r="HV461" s="46">
        <f t="shared" si="2161"/>
        <v>0</v>
      </c>
      <c r="HW461" s="37"/>
      <c r="HX461" s="360"/>
      <c r="HY461" s="47"/>
      <c r="HZ461" s="45">
        <v>6336</v>
      </c>
      <c r="IA461" s="27">
        <f t="shared" si="2162"/>
        <v>19</v>
      </c>
      <c r="IB461" s="45">
        <v>137</v>
      </c>
      <c r="IC461" s="45">
        <f t="shared" si="2163"/>
        <v>0</v>
      </c>
      <c r="ID461" s="45">
        <v>25</v>
      </c>
      <c r="IE461" s="45">
        <f t="shared" si="2164"/>
        <v>0</v>
      </c>
      <c r="IF461" s="27">
        <v>2</v>
      </c>
      <c r="IG461" s="63" t="str">
        <f t="shared" ref="IG461:IG474" si="2241">IF(HZ461="","",IG457)</f>
        <v>ラブブマスコット</v>
      </c>
      <c r="IH461" s="67"/>
      <c r="II461" s="45">
        <f t="shared" si="2166"/>
        <v>0</v>
      </c>
      <c r="IJ461" s="46">
        <f t="shared" si="2167"/>
        <v>0</v>
      </c>
      <c r="IK461" s="37"/>
      <c r="IL461" s="29"/>
      <c r="IM461" s="47"/>
      <c r="IN461" s="45">
        <v>4313</v>
      </c>
      <c r="IO461" s="27">
        <f t="shared" si="2168"/>
        <v>17</v>
      </c>
      <c r="IP461" s="45">
        <v>258</v>
      </c>
      <c r="IQ461" s="45">
        <f t="shared" si="2169"/>
        <v>6</v>
      </c>
      <c r="IR461" s="45">
        <v>45</v>
      </c>
      <c r="IS461" s="45">
        <f t="shared" si="2170"/>
        <v>5</v>
      </c>
      <c r="IT461" s="27">
        <v>0</v>
      </c>
      <c r="IU461" s="63" t="str">
        <f>IF(IN461="","",IU457)</f>
        <v>アングリーキーホルダー</v>
      </c>
      <c r="IV461" s="67">
        <v>200</v>
      </c>
      <c r="IW461" s="45">
        <f t="shared" si="2171"/>
        <v>1000</v>
      </c>
      <c r="IX461" s="46">
        <f t="shared" si="2172"/>
        <v>0.58823529411764708</v>
      </c>
      <c r="IY461" s="37"/>
      <c r="IZ461" s="61"/>
      <c r="JA461" s="47"/>
      <c r="JB461" s="45">
        <v>7461</v>
      </c>
      <c r="JC461" s="27">
        <f t="shared" si="2173"/>
        <v>29</v>
      </c>
      <c r="JD461" s="45">
        <v>443</v>
      </c>
      <c r="JE461" s="45">
        <f t="shared" si="2174"/>
        <v>3</v>
      </c>
      <c r="JF461" s="45">
        <v>70</v>
      </c>
      <c r="JG461" s="45">
        <f t="shared" si="2175"/>
        <v>2</v>
      </c>
      <c r="JH461" s="27">
        <v>7</v>
      </c>
      <c r="JI461" s="63" t="str">
        <f t="shared" ref="JI461:JI471" si="2242">IF(JB461="","",JI457)</f>
        <v>AIモンスターラバー</v>
      </c>
      <c r="JJ461" s="67"/>
      <c r="JK461" s="45">
        <f t="shared" si="2178"/>
        <v>0</v>
      </c>
      <c r="JL461" s="46">
        <f t="shared" si="2179"/>
        <v>0</v>
      </c>
      <c r="JM461" s="37"/>
      <c r="JN461" s="29"/>
      <c r="JO461" s="47"/>
      <c r="JP461" s="45">
        <v>6036</v>
      </c>
      <c r="JQ461" s="27">
        <f t="shared" si="2180"/>
        <v>33</v>
      </c>
      <c r="JR461" s="45">
        <v>290</v>
      </c>
      <c r="JS461" s="45">
        <f t="shared" si="2181"/>
        <v>0</v>
      </c>
      <c r="JT461" s="45">
        <v>10</v>
      </c>
      <c r="JU461" s="45">
        <f t="shared" si="2182"/>
        <v>0</v>
      </c>
      <c r="JV461" s="27">
        <v>0</v>
      </c>
      <c r="JW461" s="63" t="str">
        <f>IF(JP461="","",JW457)</f>
        <v>サンリオホワイトマスコット</v>
      </c>
      <c r="JX461" s="67">
        <v>660</v>
      </c>
      <c r="JY461" s="45">
        <f t="shared" si="2185"/>
        <v>0</v>
      </c>
      <c r="JZ461" s="46">
        <f t="shared" si="2186"/>
        <v>0</v>
      </c>
      <c r="KA461" s="37"/>
      <c r="KB461" s="51"/>
      <c r="KC461" s="47"/>
      <c r="KD461" s="45">
        <v>12460</v>
      </c>
      <c r="KE461" s="27">
        <f>IF(KD461="","",KD461-KD457)</f>
        <v>24</v>
      </c>
      <c r="KF461" s="45">
        <v>632</v>
      </c>
      <c r="KG461" s="45">
        <f>IF(KF461="","",KF461-KF457)</f>
        <v>1</v>
      </c>
      <c r="KH461" s="45">
        <v>9</v>
      </c>
      <c r="KI461" s="45">
        <f>IF(KH461="","",KH457+KJ457-KH461)</f>
        <v>1</v>
      </c>
      <c r="KJ461" s="27">
        <v>1</v>
      </c>
      <c r="KK461" s="63" t="str">
        <f>IF(KD461="","",KK457)</f>
        <v>サンリオ豹柄キーケース</v>
      </c>
      <c r="KL461" s="67"/>
      <c r="KM461" s="45">
        <f>IF(KH461="","",KI461*KL461)</f>
        <v>0</v>
      </c>
      <c r="KN461" s="46">
        <f>IF(KI461="","",KM461/(KE461*100))</f>
        <v>0</v>
      </c>
      <c r="KO461" s="37"/>
      <c r="KP461" s="29"/>
      <c r="KQ461" s="47"/>
      <c r="KR461" s="45">
        <v>1836</v>
      </c>
      <c r="KS461" s="27">
        <f>IF(KR461="","",KR461-KR457)</f>
        <v>44</v>
      </c>
      <c r="KT461" s="45">
        <v>100</v>
      </c>
      <c r="KU461" s="45">
        <f>IF(KT461="","",KT461-KT457)</f>
        <v>0</v>
      </c>
      <c r="KV461" s="45">
        <v>7</v>
      </c>
      <c r="KW461" s="45">
        <f>IF(KV461="","",KV457+KX457-KV461)</f>
        <v>1</v>
      </c>
      <c r="KX461" s="27">
        <v>2</v>
      </c>
      <c r="KY461" s="63" t="str">
        <f>IF(KR461="","",KY457)</f>
        <v>モンチッチマスコット2</v>
      </c>
      <c r="KZ461" s="67">
        <v>2</v>
      </c>
      <c r="LA461" s="45">
        <f>IF(KV461="","",KW461*KZ461)</f>
        <v>2</v>
      </c>
      <c r="LB461" s="46">
        <f>IF(KW461="","",LA461/(KS461*100))</f>
        <v>4.5454545454545455E-4</v>
      </c>
      <c r="LC461" s="37"/>
      <c r="LD461" s="29"/>
      <c r="LE461" s="75"/>
      <c r="LF461" s="76"/>
      <c r="LG461" s="76"/>
      <c r="LH461" s="76">
        <v>1166</v>
      </c>
      <c r="LI461" s="76">
        <f t="shared" si="2129"/>
        <v>0</v>
      </c>
      <c r="LJ461" s="77">
        <v>2</v>
      </c>
      <c r="LK461" s="76">
        <f t="shared" si="2130"/>
        <v>0</v>
      </c>
      <c r="LL461" s="76"/>
      <c r="LM461" s="78" t="str">
        <f>IF(LF459="","",LM458)</f>
        <v>バイキンティッシュカバー、アンパンぬいぐるみ</v>
      </c>
      <c r="LN461" s="79">
        <f>IF(LG459="","",LN458)</f>
        <v>1000</v>
      </c>
      <c r="LO461" s="76">
        <f t="shared" si="2131"/>
        <v>0</v>
      </c>
      <c r="LP461" s="80"/>
      <c r="LQ461" s="37"/>
      <c r="LR461" s="29"/>
      <c r="LS461" s="47"/>
      <c r="LT461" s="67"/>
      <c r="LU461" s="45" t="str">
        <f>IF(LT461="","",LT461-LT459)</f>
        <v/>
      </c>
      <c r="LV461" s="45"/>
      <c r="LW461" s="45"/>
      <c r="LX461" s="45"/>
      <c r="LY461" s="45" t="str">
        <f>IF(LX461="","",LX459+LZ459-LX461)</f>
        <v/>
      </c>
      <c r="LZ461" s="45"/>
      <c r="MA461" s="45"/>
      <c r="MB461" s="45"/>
      <c r="MC461" s="45" t="str">
        <f t="shared" si="2230"/>
        <v/>
      </c>
      <c r="MD461" s="46" t="str">
        <f t="shared" si="2231"/>
        <v/>
      </c>
      <c r="ME461" s="37"/>
      <c r="MF461" s="29"/>
      <c r="MG461" s="47"/>
      <c r="MH461" s="67"/>
      <c r="MI461" s="45" t="str">
        <f>IF(MH461="","",MH461-MH459)</f>
        <v/>
      </c>
      <c r="MJ461" s="45"/>
      <c r="MK461" s="45"/>
      <c r="ML461" s="45"/>
      <c r="MM461" s="45" t="str">
        <f>IF(ML461="","",ML459+MN459-ML461)</f>
        <v/>
      </c>
      <c r="MN461" s="45"/>
      <c r="MO461" s="45"/>
      <c r="MP461" s="45"/>
      <c r="MQ461" s="45" t="str">
        <f t="shared" si="2232"/>
        <v/>
      </c>
      <c r="MR461" s="46" t="str">
        <f t="shared" si="2233"/>
        <v/>
      </c>
      <c r="MS461" s="37"/>
      <c r="MT461" s="29"/>
      <c r="MU461" s="47"/>
      <c r="MV461" s="67"/>
      <c r="MW461" s="45" t="str">
        <f>IF(MV461="","",MV461-MV459)</f>
        <v/>
      </c>
      <c r="MX461" s="45"/>
      <c r="MY461" s="45"/>
      <c r="MZ461" s="45"/>
      <c r="NA461" s="45" t="str">
        <f>IF(MZ461="","",MZ459+NB459-MZ461)</f>
        <v/>
      </c>
      <c r="NB461" s="45"/>
      <c r="NC461" s="45"/>
      <c r="ND461" s="45"/>
      <c r="NE461" s="45" t="str">
        <f t="shared" si="2234"/>
        <v/>
      </c>
      <c r="NF461" s="46" t="str">
        <f t="shared" si="2235"/>
        <v/>
      </c>
      <c r="NG461" s="37"/>
      <c r="NH461" s="29"/>
      <c r="NI461" s="47"/>
      <c r="NJ461" s="67"/>
      <c r="NK461" s="45" t="str">
        <f>IF(NJ461="","",NJ461-NJ459)</f>
        <v/>
      </c>
      <c r="NL461" s="45"/>
      <c r="NM461" s="45"/>
      <c r="NN461" s="45"/>
      <c r="NO461" s="45" t="str">
        <f>IF(NN461="","",NN459+NP459-NN461)</f>
        <v/>
      </c>
      <c r="NP461" s="45"/>
      <c r="NQ461" s="45"/>
      <c r="NR461" s="45"/>
      <c r="NS461" s="45" t="str">
        <f t="shared" si="2236"/>
        <v/>
      </c>
      <c r="NT461" s="46" t="str">
        <f t="shared" si="2237"/>
        <v/>
      </c>
      <c r="NU461" s="37"/>
    </row>
    <row r="462" spans="1:385" ht="15" customHeight="1" thickTop="1" thickBot="1" x14ac:dyDescent="0.3">
      <c r="A462" s="38"/>
      <c r="B462" s="39"/>
      <c r="C462" s="40"/>
      <c r="D462" s="40"/>
      <c r="E462" s="41"/>
      <c r="F462" s="41"/>
      <c r="G462" s="40"/>
      <c r="H462" s="42"/>
      <c r="I462" s="45"/>
      <c r="J462" s="45" t="str">
        <f t="shared" ref="J462:J486" si="2243">IF(I462="","",I462-I461)</f>
        <v/>
      </c>
      <c r="K462" s="45"/>
      <c r="L462" s="45"/>
      <c r="M462" s="45"/>
      <c r="N462" s="45" t="str">
        <f t="shared" ref="N462:N487" si="2244">IF(M462="","",M461+O461-M462)</f>
        <v/>
      </c>
      <c r="O462" s="45"/>
      <c r="P462" s="45"/>
      <c r="Q462" s="45"/>
      <c r="R462" s="45" t="str">
        <f t="shared" si="2208"/>
        <v/>
      </c>
      <c r="S462" s="46" t="str">
        <f t="shared" si="2209"/>
        <v/>
      </c>
      <c r="T462" s="37"/>
      <c r="U462" s="29"/>
      <c r="V462" s="47"/>
      <c r="W462" s="67"/>
      <c r="X462" s="45" t="str">
        <f t="shared" ref="X462:X482" si="2245">IF(W462="","",W462-W461)</f>
        <v/>
      </c>
      <c r="Y462" s="45"/>
      <c r="Z462" s="45"/>
      <c r="AA462" s="45"/>
      <c r="AB462" s="45" t="str">
        <f t="shared" ref="AB462:AB482" si="2246">IF(AA462="","",AA461+AC461-AA462)</f>
        <v/>
      </c>
      <c r="AC462" s="45"/>
      <c r="AD462" s="45"/>
      <c r="AE462" s="45"/>
      <c r="AF462" s="45" t="str">
        <f t="shared" si="2210"/>
        <v/>
      </c>
      <c r="AG462" s="46" t="str">
        <f t="shared" si="2211"/>
        <v/>
      </c>
      <c r="AH462" s="37"/>
      <c r="AI462" s="29"/>
      <c r="AJ462" s="47"/>
      <c r="AK462" s="45"/>
      <c r="AL462" s="45" t="str">
        <f t="shared" ref="AL462:AL486" si="2247">IF(AK462="","",AK462-AK461)</f>
        <v/>
      </c>
      <c r="AM462" s="45"/>
      <c r="AN462" s="45" t="str">
        <f t="shared" ref="AN462:AN487" si="2248">IF(AM462="","",AM462-AM461)</f>
        <v/>
      </c>
      <c r="AO462" s="45"/>
      <c r="AP462" s="45" t="str">
        <f t="shared" ref="AP462:AP487" si="2249">IF(AO462="","",AO461+AQ461-AO462)</f>
        <v/>
      </c>
      <c r="AQ462" s="45"/>
      <c r="AR462" s="45"/>
      <c r="AS462" s="45"/>
      <c r="AT462" s="45" t="str">
        <f t="shared" si="2212"/>
        <v/>
      </c>
      <c r="AU462" s="46" t="str">
        <f t="shared" si="2213"/>
        <v/>
      </c>
      <c r="AV462" s="37"/>
      <c r="AW462" s="29"/>
      <c r="AX462" s="47"/>
      <c r="AY462" s="45"/>
      <c r="AZ462" s="45" t="str">
        <f t="shared" ref="AZ462:AZ486" si="2250">IF(AY462="","",AY462-AY461)</f>
        <v/>
      </c>
      <c r="BA462" s="45"/>
      <c r="BB462" s="45" t="str">
        <f t="shared" ref="BB462:BB487" si="2251">IF(BA462="","",BA462-BA461)</f>
        <v/>
      </c>
      <c r="BC462" s="45"/>
      <c r="BD462" s="45" t="str">
        <f t="shared" ref="BD462:BD487" si="2252">IF(BC462="","",BC461+BE461-BC462)</f>
        <v/>
      </c>
      <c r="BE462" s="45"/>
      <c r="BF462" s="45"/>
      <c r="BG462" s="45"/>
      <c r="BH462" s="45" t="str">
        <f t="shared" si="2214"/>
        <v/>
      </c>
      <c r="BI462" s="46" t="str">
        <f t="shared" si="2215"/>
        <v/>
      </c>
      <c r="BJ462" s="37"/>
      <c r="BK462" s="29"/>
      <c r="BL462" s="75"/>
      <c r="BM462" s="83">
        <v>1539</v>
      </c>
      <c r="BN462" s="77">
        <f t="shared" si="2132"/>
        <v>35</v>
      </c>
      <c r="BO462" s="79">
        <v>8</v>
      </c>
      <c r="BP462" s="76">
        <f t="shared" si="2133"/>
        <v>0</v>
      </c>
      <c r="BQ462" s="76">
        <v>23</v>
      </c>
      <c r="BR462" s="76">
        <f t="shared" si="2134"/>
        <v>0</v>
      </c>
      <c r="BS462" s="76">
        <v>0</v>
      </c>
      <c r="BT462" s="78" t="str">
        <f t="shared" si="2240"/>
        <v>ラブブキーホルダー大きめ</v>
      </c>
      <c r="BU462" s="79">
        <f t="shared" ref="BU462:BU474" si="2253">IF(BN462="","",BU458)</f>
        <v>400</v>
      </c>
      <c r="BV462" s="76">
        <f t="shared" si="2137"/>
        <v>0</v>
      </c>
      <c r="BW462" s="80">
        <f t="shared" si="2138"/>
        <v>0</v>
      </c>
      <c r="BX462" s="37" t="s">
        <v>325</v>
      </c>
      <c r="BY462" s="57"/>
      <c r="BZ462" s="75"/>
      <c r="CA462" s="83">
        <v>6737</v>
      </c>
      <c r="CB462" s="188">
        <f t="shared" si="2139"/>
        <v>9</v>
      </c>
      <c r="CC462" s="79">
        <v>355</v>
      </c>
      <c r="CD462" s="76">
        <f t="shared" si="2140"/>
        <v>0</v>
      </c>
      <c r="CE462" s="76">
        <v>40</v>
      </c>
      <c r="CF462" s="76">
        <f t="shared" si="2141"/>
        <v>0</v>
      </c>
      <c r="CG462" s="76"/>
      <c r="CH462" s="78" t="str">
        <f t="shared" si="2142"/>
        <v>ＡＩラバー</v>
      </c>
      <c r="CI462" s="79">
        <f t="shared" si="2143"/>
        <v>198</v>
      </c>
      <c r="CJ462" s="76">
        <f t="shared" si="2144"/>
        <v>0</v>
      </c>
      <c r="CK462" s="80">
        <f t="shared" si="2145"/>
        <v>0</v>
      </c>
      <c r="CL462" s="37"/>
      <c r="CM462" s="29"/>
      <c r="CN462" s="75"/>
      <c r="CO462" s="83">
        <v>2251</v>
      </c>
      <c r="CP462" s="188">
        <f t="shared" si="2146"/>
        <v>5</v>
      </c>
      <c r="CQ462" s="79">
        <v>67</v>
      </c>
      <c r="CR462" s="76">
        <f t="shared" si="2147"/>
        <v>0</v>
      </c>
      <c r="CS462" s="76">
        <v>61</v>
      </c>
      <c r="CT462" s="76">
        <f t="shared" si="2148"/>
        <v>0</v>
      </c>
      <c r="CU462" s="76">
        <v>0</v>
      </c>
      <c r="CV462" s="78" t="str">
        <f t="shared" si="2206"/>
        <v>アングリーキーホルダー</v>
      </c>
      <c r="CW462" s="79">
        <f t="shared" si="2207"/>
        <v>198</v>
      </c>
      <c r="CX462" s="76">
        <f t="shared" si="2149"/>
        <v>0</v>
      </c>
      <c r="CY462" s="80">
        <f t="shared" si="2150"/>
        <v>0</v>
      </c>
      <c r="CZ462" s="37"/>
      <c r="DA462" s="29"/>
      <c r="DB462" s="47"/>
      <c r="DC462" s="67"/>
      <c r="DD462" s="45" t="str">
        <f t="shared" ref="DD462:DD482" si="2254">IF(DC462="","",DC462-DC461)</f>
        <v/>
      </c>
      <c r="DE462" s="45"/>
      <c r="DF462" s="45"/>
      <c r="DG462" s="45"/>
      <c r="DH462" s="45" t="str">
        <f t="shared" ref="DH462:DH482" si="2255">IF(DG462="","",DG461+DI461-DG462)</f>
        <v/>
      </c>
      <c r="DI462" s="45"/>
      <c r="DJ462" s="45"/>
      <c r="DK462" s="45"/>
      <c r="DL462" s="45" t="str">
        <f t="shared" si="2216"/>
        <v/>
      </c>
      <c r="DM462" s="46" t="str">
        <f t="shared" si="2217"/>
        <v/>
      </c>
      <c r="DN462" s="37"/>
      <c r="DO462" s="29"/>
      <c r="DP462" s="47"/>
      <c r="DQ462" s="45"/>
      <c r="DR462" s="45" t="str">
        <f t="shared" ref="DR462:DR486" si="2256">IF(DQ462="","",DQ462-DQ461)</f>
        <v/>
      </c>
      <c r="DS462" s="45"/>
      <c r="DT462" s="45" t="str">
        <f t="shared" ref="DT462:DT487" si="2257">IF(DS462="","",DS462-DS461)</f>
        <v/>
      </c>
      <c r="DU462" s="45"/>
      <c r="DV462" s="45" t="str">
        <f t="shared" ref="DV462:DV487" si="2258">IF(DU462="","",DU461+DW461-DU462)</f>
        <v/>
      </c>
      <c r="DW462" s="45"/>
      <c r="DX462" s="45"/>
      <c r="DY462" s="45"/>
      <c r="DZ462" s="45" t="str">
        <f t="shared" si="2218"/>
        <v/>
      </c>
      <c r="EA462" s="46" t="str">
        <f t="shared" si="2219"/>
        <v/>
      </c>
      <c r="EB462" s="37"/>
      <c r="ED462" s="47"/>
      <c r="EE462" s="67"/>
      <c r="EF462" s="45" t="str">
        <f t="shared" ref="EF462:EF482" si="2259">IF(EE462="","",EE462-EE461)</f>
        <v/>
      </c>
      <c r="EG462" s="45"/>
      <c r="EH462" s="45"/>
      <c r="EI462" s="45"/>
      <c r="EJ462" s="45" t="str">
        <f t="shared" ref="EJ462:EJ482" si="2260">IF(EI462="","",EI461+EK461-EI462)</f>
        <v/>
      </c>
      <c r="EK462" s="45"/>
      <c r="EL462" s="45"/>
      <c r="EM462" s="45"/>
      <c r="EN462" s="45" t="str">
        <f t="shared" si="2220"/>
        <v/>
      </c>
      <c r="EO462" s="46" t="str">
        <f t="shared" si="2221"/>
        <v/>
      </c>
      <c r="EP462" s="37"/>
      <c r="ER462" s="47"/>
      <c r="ES462" s="67"/>
      <c r="ET462" s="45" t="str">
        <f t="shared" ref="ET462:ET482" si="2261">IF(ES462="","",ES462-ES461)</f>
        <v/>
      </c>
      <c r="EU462" s="45"/>
      <c r="EV462" s="45"/>
      <c r="EW462" s="45"/>
      <c r="EX462" s="45" t="str">
        <f t="shared" ref="EX462:EX482" si="2262">IF(EW462="","",EW461+EY461-EW462)</f>
        <v/>
      </c>
      <c r="EY462" s="45"/>
      <c r="EZ462" s="45"/>
      <c r="FA462" s="45"/>
      <c r="FB462" s="45" t="str">
        <f t="shared" si="2222"/>
        <v/>
      </c>
      <c r="FC462" s="46" t="str">
        <f t="shared" si="2223"/>
        <v/>
      </c>
      <c r="FD462" s="37"/>
      <c r="FF462" s="47"/>
      <c r="FG462" s="67"/>
      <c r="FH462" s="45" t="str">
        <f t="shared" ref="FH462:FH482" si="2263">IF(FG462="","",FG462-FG461)</f>
        <v/>
      </c>
      <c r="FI462" s="45"/>
      <c r="FJ462" s="45"/>
      <c r="FK462" s="45"/>
      <c r="FL462" s="45" t="str">
        <f t="shared" ref="FL462:FL482" si="2264">IF(FK462="","",FK461+FM461-FK462)</f>
        <v/>
      </c>
      <c r="FM462" s="45"/>
      <c r="FN462" s="45"/>
      <c r="FO462" s="45"/>
      <c r="FP462" s="45" t="str">
        <f t="shared" si="2224"/>
        <v/>
      </c>
      <c r="FQ462" s="46" t="str">
        <f t="shared" si="2225"/>
        <v/>
      </c>
      <c r="FR462" s="37"/>
      <c r="FS462" s="29"/>
      <c r="FT462" s="47"/>
      <c r="FU462" s="67"/>
      <c r="FV462" s="45" t="str">
        <f t="shared" ref="FV462:FV482" si="2265">IF(FU462="","",FU462-FU461)</f>
        <v/>
      </c>
      <c r="FW462" s="45"/>
      <c r="FX462" s="45"/>
      <c r="FY462" s="45"/>
      <c r="FZ462" s="45" t="str">
        <f t="shared" ref="FZ462:FZ482" si="2266">IF(FY462="","",FY461+GA461-FY462)</f>
        <v/>
      </c>
      <c r="GA462" s="45"/>
      <c r="GB462" s="45"/>
      <c r="GC462" s="45"/>
      <c r="GD462" s="45" t="str">
        <f t="shared" si="2226"/>
        <v/>
      </c>
      <c r="GE462" s="46" t="str">
        <f t="shared" si="2227"/>
        <v/>
      </c>
      <c r="GF462" s="37"/>
      <c r="GH462" s="47"/>
      <c r="GI462" s="67"/>
      <c r="GJ462" s="45" t="str">
        <f t="shared" ref="GJ462:GJ482" si="2267">IF(GI462="","",GI462-GI461)</f>
        <v/>
      </c>
      <c r="GK462" s="45"/>
      <c r="GL462" s="45"/>
      <c r="GM462" s="45"/>
      <c r="GN462" s="45" t="str">
        <f t="shared" ref="GN462:GN482" si="2268">IF(GM462="","",GM461+GO461-GM462)</f>
        <v/>
      </c>
      <c r="GO462" s="45"/>
      <c r="GP462" s="45"/>
      <c r="GQ462" s="45"/>
      <c r="GR462" s="45" t="str">
        <f t="shared" si="2228"/>
        <v/>
      </c>
      <c r="GS462" s="46" t="str">
        <f t="shared" si="2229"/>
        <v/>
      </c>
      <c r="GT462" s="37"/>
      <c r="GU462" s="61"/>
      <c r="GV462" s="75"/>
      <c r="GW462" s="201"/>
      <c r="GX462" s="83"/>
      <c r="GY462" s="77" t="str">
        <f t="shared" si="2151"/>
        <v/>
      </c>
      <c r="GZ462" s="79"/>
      <c r="HA462" s="76" t="str">
        <f t="shared" si="2152"/>
        <v/>
      </c>
      <c r="HB462" s="76">
        <v>5</v>
      </c>
      <c r="HC462" s="76">
        <f t="shared" si="2153"/>
        <v>1</v>
      </c>
      <c r="HD462" s="76"/>
      <c r="HE462" s="78" t="str">
        <f t="shared" si="2239"/>
        <v/>
      </c>
      <c r="HF462" s="79" t="str">
        <f t="shared" ref="HF462:HF474" si="2269">IF(GY462="","",HF458)</f>
        <v/>
      </c>
      <c r="HG462" s="76" t="e">
        <f t="shared" si="2154"/>
        <v>#VALUE!</v>
      </c>
      <c r="HH462" s="80" t="e">
        <f t="shared" si="2155"/>
        <v>#VALUE!</v>
      </c>
      <c r="HI462" s="37"/>
      <c r="HK462" s="75"/>
      <c r="HL462" s="83">
        <v>639</v>
      </c>
      <c r="HM462" s="77">
        <f t="shared" si="2156"/>
        <v>10</v>
      </c>
      <c r="HN462" s="79">
        <v>19</v>
      </c>
      <c r="HO462" s="76">
        <f t="shared" si="2157"/>
        <v>0</v>
      </c>
      <c r="HP462" s="76">
        <v>3</v>
      </c>
      <c r="HQ462" s="76">
        <f t="shared" si="2158"/>
        <v>1</v>
      </c>
      <c r="HR462" s="76">
        <v>0</v>
      </c>
      <c r="HS462" s="78" t="str">
        <f t="shared" si="2195"/>
        <v>スンスンクリップ</v>
      </c>
      <c r="HT462" s="79">
        <f t="shared" ref="HT462:HT474" si="2270">IF(HM462="","",HT458)</f>
        <v>0</v>
      </c>
      <c r="HU462" s="76">
        <f t="shared" si="2160"/>
        <v>0</v>
      </c>
      <c r="HV462" s="80">
        <f t="shared" si="2161"/>
        <v>0</v>
      </c>
      <c r="HW462" s="37"/>
      <c r="HX462" s="360"/>
      <c r="HY462" s="75"/>
      <c r="HZ462" s="83">
        <v>7373</v>
      </c>
      <c r="IA462" s="77">
        <f t="shared" si="2162"/>
        <v>19</v>
      </c>
      <c r="IB462" s="79">
        <v>300</v>
      </c>
      <c r="IC462" s="76">
        <f t="shared" si="2163"/>
        <v>0</v>
      </c>
      <c r="ID462" s="76">
        <v>13</v>
      </c>
      <c r="IE462" s="76">
        <f t="shared" si="2164"/>
        <v>0</v>
      </c>
      <c r="IF462" s="76">
        <v>1</v>
      </c>
      <c r="IG462" s="78" t="str">
        <f t="shared" si="2241"/>
        <v>サンリオクリスマスキーケース</v>
      </c>
      <c r="IH462" s="79">
        <f t="shared" ref="IH462:IH474" si="2271">IF(IA462="","",IH458)</f>
        <v>660</v>
      </c>
      <c r="II462" s="76">
        <f t="shared" si="2166"/>
        <v>0</v>
      </c>
      <c r="IJ462" s="80">
        <f t="shared" si="2167"/>
        <v>0</v>
      </c>
      <c r="IK462" s="37"/>
      <c r="IL462" s="29"/>
      <c r="IM462" s="75"/>
      <c r="IN462" s="83">
        <v>6195</v>
      </c>
      <c r="IO462" s="77">
        <f t="shared" si="2168"/>
        <v>13</v>
      </c>
      <c r="IP462" s="79">
        <v>257</v>
      </c>
      <c r="IQ462" s="76">
        <f t="shared" si="2169"/>
        <v>0</v>
      </c>
      <c r="IR462" s="76">
        <v>7</v>
      </c>
      <c r="IS462" s="76">
        <f t="shared" si="2170"/>
        <v>0</v>
      </c>
      <c r="IT462" s="76">
        <v>0</v>
      </c>
      <c r="IU462" s="78" t="s">
        <v>699</v>
      </c>
      <c r="IV462" s="79">
        <v>1100</v>
      </c>
      <c r="IW462" s="76">
        <f t="shared" si="2171"/>
        <v>0</v>
      </c>
      <c r="IX462" s="80">
        <f t="shared" si="2172"/>
        <v>0</v>
      </c>
      <c r="IY462" s="37"/>
      <c r="IZ462" s="61"/>
      <c r="JA462" s="75"/>
      <c r="JB462" s="83">
        <v>4521</v>
      </c>
      <c r="JC462" s="188">
        <f t="shared" si="2173"/>
        <v>0</v>
      </c>
      <c r="JD462" s="79">
        <v>228</v>
      </c>
      <c r="JE462" s="76">
        <f t="shared" si="2174"/>
        <v>1</v>
      </c>
      <c r="JF462" s="76">
        <v>38</v>
      </c>
      <c r="JG462" s="76">
        <f t="shared" si="2175"/>
        <v>2</v>
      </c>
      <c r="JH462" s="76">
        <v>0</v>
      </c>
      <c r="JI462" s="78" t="str">
        <f t="shared" si="2242"/>
        <v>ゲームアーク</v>
      </c>
      <c r="JJ462" s="79">
        <f t="shared" ref="JJ462:JJ474" si="2272">IF(JC462="","",JJ458)</f>
        <v>0</v>
      </c>
      <c r="JK462" s="76">
        <f t="shared" si="2178"/>
        <v>0</v>
      </c>
      <c r="JL462" s="80" t="e">
        <f t="shared" si="2179"/>
        <v>#DIV/0!</v>
      </c>
      <c r="JM462" s="199" t="s">
        <v>659</v>
      </c>
      <c r="JN462" s="29"/>
      <c r="JO462" s="75"/>
      <c r="JP462" s="83">
        <v>5075</v>
      </c>
      <c r="JQ462" s="77">
        <f t="shared" si="2180"/>
        <v>6</v>
      </c>
      <c r="JR462" s="79">
        <v>202</v>
      </c>
      <c r="JS462" s="76">
        <f t="shared" si="2181"/>
        <v>0</v>
      </c>
      <c r="JT462" s="76">
        <v>37</v>
      </c>
      <c r="JU462" s="76">
        <f t="shared" si="2182"/>
        <v>0</v>
      </c>
      <c r="JV462" s="76">
        <v>0</v>
      </c>
      <c r="JW462" s="78" t="s">
        <v>23</v>
      </c>
      <c r="JX462" s="79">
        <v>1100</v>
      </c>
      <c r="JY462" s="76">
        <f t="shared" si="2185"/>
        <v>0</v>
      </c>
      <c r="JZ462" s="80">
        <f t="shared" si="2186"/>
        <v>0</v>
      </c>
      <c r="KA462" s="37"/>
      <c r="KB462" s="51"/>
      <c r="KC462" s="75"/>
      <c r="KD462" s="83">
        <v>14211</v>
      </c>
      <c r="KE462" s="77">
        <f>IF(KD462="","",KD462-KD458)</f>
        <v>47</v>
      </c>
      <c r="KF462" s="79">
        <v>714</v>
      </c>
      <c r="KG462" s="76">
        <f>IF(KF462="","",KF462-KF458)</f>
        <v>3</v>
      </c>
      <c r="KH462" s="76">
        <v>79</v>
      </c>
      <c r="KI462" s="76">
        <f>IF(KH462="","",KH458+KJ458-KH462)</f>
        <v>3</v>
      </c>
      <c r="KJ462" s="76">
        <v>0</v>
      </c>
      <c r="KK462" s="78" t="str">
        <f>IF(KD462="","",KK458)</f>
        <v>ＡＩモンスターラバー</v>
      </c>
      <c r="KL462" s="79">
        <f>IF(KE462="","",KL458)</f>
        <v>198</v>
      </c>
      <c r="KM462" s="76">
        <f>IF(KH462="","",KI462*KL462)</f>
        <v>594</v>
      </c>
      <c r="KN462" s="80">
        <f>IF(KI462="","",KM462/(KE462*100))</f>
        <v>0.12638297872340426</v>
      </c>
      <c r="KO462" s="37"/>
      <c r="KP462" s="29"/>
      <c r="KQ462" s="75"/>
      <c r="KR462" s="83">
        <v>2104</v>
      </c>
      <c r="KS462" s="77">
        <f>IF(KR462="","",KR462-KR458)</f>
        <v>23</v>
      </c>
      <c r="KT462" s="79">
        <v>26</v>
      </c>
      <c r="KU462" s="76">
        <f>IF(KT462="","",KT462-KT458)</f>
        <v>0</v>
      </c>
      <c r="KV462" s="76">
        <v>11</v>
      </c>
      <c r="KW462" s="76">
        <f>IF(KV462="","",KV458+KX458-KV462)</f>
        <v>0</v>
      </c>
      <c r="KX462" s="76">
        <v>0</v>
      </c>
      <c r="KY462" s="78" t="str">
        <f>IF(KR462="","",KY458)</f>
        <v>AIモンスターマスコット</v>
      </c>
      <c r="KZ462" s="79">
        <f>IF(KS462="","",KZ458)</f>
        <v>286</v>
      </c>
      <c r="LA462" s="76">
        <f>IF(KV462="","",KW462*KZ462)</f>
        <v>0</v>
      </c>
      <c r="LB462" s="80">
        <f>IF(KW462="","",LA462/(KS462*100))</f>
        <v>0</v>
      </c>
      <c r="LC462" s="37"/>
      <c r="LD462" s="29"/>
      <c r="LE462" s="52">
        <f>IF(A444="","",A444)</f>
        <v>46006</v>
      </c>
      <c r="LF462" s="43">
        <v>69418</v>
      </c>
      <c r="LG462" s="86">
        <f>IF(LF462="","",LF462-LF459)</f>
        <v>154</v>
      </c>
      <c r="LH462" s="43">
        <v>445</v>
      </c>
      <c r="LI462" s="43">
        <f t="shared" si="2129"/>
        <v>0</v>
      </c>
      <c r="LJ462" s="43">
        <v>2</v>
      </c>
      <c r="LK462" s="87">
        <f t="shared" si="2130"/>
        <v>0</v>
      </c>
      <c r="LL462" s="43"/>
      <c r="LM462" s="65" t="str">
        <f>IF(LF462="","",LM459)</f>
        <v>スヌーピーぬいぐるみ、コキンちゃん</v>
      </c>
      <c r="LN462" s="48">
        <f>IF(LG462="","",LN459)</f>
        <v>1000</v>
      </c>
      <c r="LO462" s="87">
        <f t="shared" si="2131"/>
        <v>0</v>
      </c>
      <c r="LP462" s="53"/>
      <c r="LQ462" s="37"/>
      <c r="LR462" s="29"/>
      <c r="LS462" s="47"/>
      <c r="LT462" s="67"/>
      <c r="LU462" s="45" t="str">
        <f t="shared" ref="LU462:LU482" si="2273">IF(LT462="","",LT462-LT461)</f>
        <v/>
      </c>
      <c r="LV462" s="45"/>
      <c r="LW462" s="45"/>
      <c r="LX462" s="45"/>
      <c r="LY462" s="45" t="str">
        <f t="shared" ref="LY462:LY482" si="2274">IF(LX462="","",LX461+LZ461-LX462)</f>
        <v/>
      </c>
      <c r="LZ462" s="45"/>
      <c r="MA462" s="45"/>
      <c r="MB462" s="45"/>
      <c r="MC462" s="45" t="str">
        <f t="shared" si="2230"/>
        <v/>
      </c>
      <c r="MD462" s="46" t="str">
        <f t="shared" si="2231"/>
        <v/>
      </c>
      <c r="ME462" s="37"/>
      <c r="MF462" s="29"/>
      <c r="MG462" s="47"/>
      <c r="MH462" s="67"/>
      <c r="MI462" s="45" t="str">
        <f t="shared" ref="MI462:MI482" si="2275">IF(MH462="","",MH462-MH461)</f>
        <v/>
      </c>
      <c r="MJ462" s="45"/>
      <c r="MK462" s="45"/>
      <c r="ML462" s="45"/>
      <c r="MM462" s="45" t="str">
        <f t="shared" ref="MM462:MM482" si="2276">IF(ML462="","",ML461+MN461-ML462)</f>
        <v/>
      </c>
      <c r="MN462" s="45"/>
      <c r="MO462" s="45"/>
      <c r="MP462" s="45"/>
      <c r="MQ462" s="45" t="str">
        <f t="shared" si="2232"/>
        <v/>
      </c>
      <c r="MR462" s="46" t="str">
        <f t="shared" si="2233"/>
        <v/>
      </c>
      <c r="MS462" s="37"/>
      <c r="MT462" s="29"/>
      <c r="MU462" s="47"/>
      <c r="MV462" s="67"/>
      <c r="MW462" s="45" t="str">
        <f t="shared" ref="MW462:MW482" si="2277">IF(MV462="","",MV462-MV461)</f>
        <v/>
      </c>
      <c r="MX462" s="45"/>
      <c r="MY462" s="45"/>
      <c r="MZ462" s="45"/>
      <c r="NA462" s="45" t="str">
        <f t="shared" ref="NA462:NA482" si="2278">IF(MZ462="","",MZ461+NB461-MZ462)</f>
        <v/>
      </c>
      <c r="NB462" s="45"/>
      <c r="NC462" s="45"/>
      <c r="ND462" s="45"/>
      <c r="NE462" s="45" t="str">
        <f t="shared" si="2234"/>
        <v/>
      </c>
      <c r="NF462" s="46" t="str">
        <f t="shared" si="2235"/>
        <v/>
      </c>
      <c r="NG462" s="37"/>
      <c r="NH462" s="29"/>
      <c r="NI462" s="47"/>
      <c r="NJ462" s="67"/>
      <c r="NK462" s="45" t="str">
        <f t="shared" ref="NK462:NK482" si="2279">IF(NJ462="","",NJ462-NJ461)</f>
        <v/>
      </c>
      <c r="NL462" s="45"/>
      <c r="NM462" s="45"/>
      <c r="NN462" s="45"/>
      <c r="NO462" s="45" t="str">
        <f t="shared" ref="NO462:NO482" si="2280">IF(NN462="","",NN461+NP461-NN462)</f>
        <v/>
      </c>
      <c r="NP462" s="45"/>
      <c r="NQ462" s="45"/>
      <c r="NR462" s="45"/>
      <c r="NS462" s="45" t="str">
        <f t="shared" si="2236"/>
        <v/>
      </c>
      <c r="NT462" s="46" t="str">
        <f t="shared" si="2237"/>
        <v/>
      </c>
      <c r="NU462" s="37"/>
    </row>
    <row r="463" spans="1:385" ht="15" customHeight="1" thickTop="1" x14ac:dyDescent="0.25">
      <c r="A463" s="38"/>
      <c r="B463" s="39"/>
      <c r="C463" s="40"/>
      <c r="D463" s="40"/>
      <c r="E463" s="41"/>
      <c r="F463" s="41"/>
      <c r="G463" s="40"/>
      <c r="H463" s="42"/>
      <c r="I463" s="45"/>
      <c r="J463" s="45" t="str">
        <f t="shared" si="2243"/>
        <v/>
      </c>
      <c r="K463" s="45"/>
      <c r="L463" s="45"/>
      <c r="M463" s="45"/>
      <c r="N463" s="45" t="str">
        <f t="shared" si="2244"/>
        <v/>
      </c>
      <c r="O463" s="45"/>
      <c r="P463" s="45"/>
      <c r="Q463" s="45"/>
      <c r="R463" s="45" t="str">
        <f t="shared" si="2208"/>
        <v/>
      </c>
      <c r="S463" s="46" t="str">
        <f t="shared" si="2209"/>
        <v/>
      </c>
      <c r="T463" s="37"/>
      <c r="U463" s="29"/>
      <c r="V463" s="47"/>
      <c r="W463" s="67"/>
      <c r="X463" s="45" t="str">
        <f t="shared" si="2245"/>
        <v/>
      </c>
      <c r="Y463" s="45"/>
      <c r="Z463" s="45"/>
      <c r="AA463" s="45"/>
      <c r="AB463" s="45" t="str">
        <f t="shared" si="2246"/>
        <v/>
      </c>
      <c r="AC463" s="45"/>
      <c r="AD463" s="45"/>
      <c r="AE463" s="45"/>
      <c r="AF463" s="45" t="str">
        <f t="shared" si="2210"/>
        <v/>
      </c>
      <c r="AG463" s="46" t="str">
        <f t="shared" si="2211"/>
        <v/>
      </c>
      <c r="AH463" s="37"/>
      <c r="AI463" s="29"/>
      <c r="AJ463" s="47"/>
      <c r="AK463" s="45"/>
      <c r="AL463" s="45" t="str">
        <f t="shared" si="2247"/>
        <v/>
      </c>
      <c r="AM463" s="45"/>
      <c r="AN463" s="45" t="str">
        <f t="shared" si="2248"/>
        <v/>
      </c>
      <c r="AO463" s="45"/>
      <c r="AP463" s="45" t="str">
        <f t="shared" si="2249"/>
        <v/>
      </c>
      <c r="AQ463" s="45"/>
      <c r="AR463" s="45"/>
      <c r="AS463" s="45"/>
      <c r="AT463" s="45" t="str">
        <f t="shared" si="2212"/>
        <v/>
      </c>
      <c r="AU463" s="46" t="str">
        <f t="shared" si="2213"/>
        <v/>
      </c>
      <c r="AV463" s="37"/>
      <c r="AW463" s="29"/>
      <c r="AX463" s="47"/>
      <c r="AY463" s="45"/>
      <c r="AZ463" s="45" t="str">
        <f t="shared" si="2250"/>
        <v/>
      </c>
      <c r="BA463" s="45"/>
      <c r="BB463" s="45" t="str">
        <f t="shared" si="2251"/>
        <v/>
      </c>
      <c r="BC463" s="45"/>
      <c r="BD463" s="45" t="str">
        <f t="shared" si="2252"/>
        <v/>
      </c>
      <c r="BE463" s="45"/>
      <c r="BF463" s="45"/>
      <c r="BG463" s="45"/>
      <c r="BH463" s="45" t="str">
        <f t="shared" si="2214"/>
        <v/>
      </c>
      <c r="BI463" s="46" t="str">
        <f t="shared" si="2215"/>
        <v/>
      </c>
      <c r="BJ463" s="37"/>
      <c r="BK463" s="29"/>
      <c r="BL463" s="52">
        <f>IF($A442="","",$A442)</f>
        <v>45999</v>
      </c>
      <c r="BM463" s="45">
        <v>1450</v>
      </c>
      <c r="BN463" s="43">
        <f t="shared" si="2132"/>
        <v>50</v>
      </c>
      <c r="BO463" s="45">
        <v>18</v>
      </c>
      <c r="BP463" s="87">
        <f t="shared" si="2133"/>
        <v>0</v>
      </c>
      <c r="BQ463" s="45">
        <v>7</v>
      </c>
      <c r="BR463" s="43">
        <f t="shared" si="2134"/>
        <v>0</v>
      </c>
      <c r="BS463" s="43">
        <v>0</v>
      </c>
      <c r="BT463" s="44" t="str">
        <f t="shared" si="2240"/>
        <v>液晶ミニカメラ</v>
      </c>
      <c r="BU463" s="48">
        <f t="shared" si="2253"/>
        <v>1079</v>
      </c>
      <c r="BV463" s="45">
        <f t="shared" si="2137"/>
        <v>0</v>
      </c>
      <c r="BW463" s="89">
        <f t="shared" si="2138"/>
        <v>0</v>
      </c>
      <c r="BX463" s="37"/>
      <c r="BY463" s="57"/>
      <c r="BZ463" s="52">
        <f>IF($A442="","",$A442)</f>
        <v>45999</v>
      </c>
      <c r="CA463" s="45">
        <v>7700</v>
      </c>
      <c r="CB463" s="58">
        <f t="shared" si="2139"/>
        <v>20</v>
      </c>
      <c r="CC463" s="45">
        <v>272</v>
      </c>
      <c r="CD463" s="87">
        <f t="shared" si="2140"/>
        <v>0</v>
      </c>
      <c r="CE463" s="45">
        <v>19</v>
      </c>
      <c r="CF463" s="43">
        <f t="shared" si="2141"/>
        <v>0</v>
      </c>
      <c r="CG463" s="43"/>
      <c r="CH463" s="44" t="str">
        <f t="shared" si="2142"/>
        <v>クーリッシュイヤホン</v>
      </c>
      <c r="CI463" s="48">
        <f t="shared" si="2143"/>
        <v>1100</v>
      </c>
      <c r="CJ463" s="45">
        <f t="shared" si="2144"/>
        <v>0</v>
      </c>
      <c r="CK463" s="89">
        <f t="shared" si="2145"/>
        <v>0</v>
      </c>
      <c r="CL463" s="37"/>
      <c r="CM463" s="29"/>
      <c r="CN463" s="52">
        <f>IF($A442="","",$A442)</f>
        <v>45999</v>
      </c>
      <c r="CO463" s="45">
        <v>1855</v>
      </c>
      <c r="CP463" s="43">
        <f t="shared" si="2146"/>
        <v>59</v>
      </c>
      <c r="CQ463" s="45">
        <v>70</v>
      </c>
      <c r="CR463" s="87">
        <f t="shared" si="2147"/>
        <v>1</v>
      </c>
      <c r="CS463" s="45">
        <v>11</v>
      </c>
      <c r="CT463" s="43">
        <f t="shared" si="2148"/>
        <v>1</v>
      </c>
      <c r="CU463" s="43">
        <v>0</v>
      </c>
      <c r="CV463" s="44" t="str">
        <f t="shared" si="2206"/>
        <v>サンリオヒョウ柄キーケース</v>
      </c>
      <c r="CW463" s="48">
        <f t="shared" si="2207"/>
        <v>700</v>
      </c>
      <c r="CX463" s="45">
        <f t="shared" si="2149"/>
        <v>700</v>
      </c>
      <c r="CY463" s="89">
        <f t="shared" si="2150"/>
        <v>0.11864406779661017</v>
      </c>
      <c r="CZ463" s="37"/>
      <c r="DA463" s="29"/>
      <c r="DB463" s="47"/>
      <c r="DC463" s="67"/>
      <c r="DD463" s="45" t="str">
        <f t="shared" si="2254"/>
        <v/>
      </c>
      <c r="DE463" s="45"/>
      <c r="DF463" s="45"/>
      <c r="DG463" s="45"/>
      <c r="DH463" s="45" t="str">
        <f t="shared" si="2255"/>
        <v/>
      </c>
      <c r="DI463" s="45"/>
      <c r="DJ463" s="45"/>
      <c r="DK463" s="45"/>
      <c r="DL463" s="45" t="str">
        <f t="shared" si="2216"/>
        <v/>
      </c>
      <c r="DM463" s="46" t="str">
        <f t="shared" si="2217"/>
        <v/>
      </c>
      <c r="DN463" s="37"/>
      <c r="DO463" s="29"/>
      <c r="DP463" s="47"/>
      <c r="DQ463" s="45"/>
      <c r="DR463" s="45" t="str">
        <f t="shared" si="2256"/>
        <v/>
      </c>
      <c r="DS463" s="45"/>
      <c r="DT463" s="45" t="str">
        <f t="shared" si="2257"/>
        <v/>
      </c>
      <c r="DU463" s="45"/>
      <c r="DV463" s="45" t="str">
        <f t="shared" si="2258"/>
        <v/>
      </c>
      <c r="DW463" s="45"/>
      <c r="DX463" s="45"/>
      <c r="DY463" s="45"/>
      <c r="DZ463" s="45" t="str">
        <f t="shared" si="2218"/>
        <v/>
      </c>
      <c r="EA463" s="46" t="str">
        <f t="shared" si="2219"/>
        <v/>
      </c>
      <c r="EB463" s="37"/>
      <c r="ED463" s="47"/>
      <c r="EE463" s="67"/>
      <c r="EF463" s="45" t="str">
        <f t="shared" si="2259"/>
        <v/>
      </c>
      <c r="EG463" s="45"/>
      <c r="EH463" s="45"/>
      <c r="EI463" s="45"/>
      <c r="EJ463" s="45" t="str">
        <f t="shared" si="2260"/>
        <v/>
      </c>
      <c r="EK463" s="45"/>
      <c r="EL463" s="45"/>
      <c r="EM463" s="45"/>
      <c r="EN463" s="45" t="str">
        <f t="shared" si="2220"/>
        <v/>
      </c>
      <c r="EO463" s="46" t="str">
        <f t="shared" si="2221"/>
        <v/>
      </c>
      <c r="EP463" s="37"/>
      <c r="ER463" s="47"/>
      <c r="ES463" s="67"/>
      <c r="ET463" s="45" t="str">
        <f t="shared" si="2261"/>
        <v/>
      </c>
      <c r="EU463" s="45"/>
      <c r="EV463" s="45"/>
      <c r="EW463" s="45"/>
      <c r="EX463" s="45" t="str">
        <f t="shared" si="2262"/>
        <v/>
      </c>
      <c r="EY463" s="45"/>
      <c r="EZ463" s="45"/>
      <c r="FA463" s="45"/>
      <c r="FB463" s="45" t="str">
        <f t="shared" si="2222"/>
        <v/>
      </c>
      <c r="FC463" s="46" t="str">
        <f t="shared" si="2223"/>
        <v/>
      </c>
      <c r="FD463" s="37"/>
      <c r="FF463" s="47"/>
      <c r="FG463" s="67"/>
      <c r="FH463" s="45" t="str">
        <f t="shared" si="2263"/>
        <v/>
      </c>
      <c r="FI463" s="45"/>
      <c r="FJ463" s="45"/>
      <c r="FK463" s="45"/>
      <c r="FL463" s="45" t="str">
        <f t="shared" si="2264"/>
        <v/>
      </c>
      <c r="FM463" s="45"/>
      <c r="FN463" s="45"/>
      <c r="FO463" s="45"/>
      <c r="FP463" s="45" t="str">
        <f t="shared" si="2224"/>
        <v/>
      </c>
      <c r="FQ463" s="46" t="str">
        <f t="shared" si="2225"/>
        <v/>
      </c>
      <c r="FR463" s="37"/>
      <c r="FS463" s="29"/>
      <c r="FT463" s="47"/>
      <c r="FU463" s="67"/>
      <c r="FV463" s="45" t="str">
        <f t="shared" si="2265"/>
        <v/>
      </c>
      <c r="FW463" s="45"/>
      <c r="FX463" s="45"/>
      <c r="FY463" s="45"/>
      <c r="FZ463" s="45" t="str">
        <f t="shared" si="2266"/>
        <v/>
      </c>
      <c r="GA463" s="45"/>
      <c r="GB463" s="45"/>
      <c r="GC463" s="45"/>
      <c r="GD463" s="45" t="str">
        <f t="shared" si="2226"/>
        <v/>
      </c>
      <c r="GE463" s="46" t="str">
        <f t="shared" si="2227"/>
        <v/>
      </c>
      <c r="GF463" s="37"/>
      <c r="GH463" s="47"/>
      <c r="GI463" s="67"/>
      <c r="GJ463" s="45" t="str">
        <f t="shared" si="2267"/>
        <v/>
      </c>
      <c r="GK463" s="45"/>
      <c r="GL463" s="45"/>
      <c r="GM463" s="45"/>
      <c r="GN463" s="45" t="str">
        <f t="shared" si="2268"/>
        <v/>
      </c>
      <c r="GO463" s="45"/>
      <c r="GP463" s="45"/>
      <c r="GQ463" s="45"/>
      <c r="GR463" s="45" t="str">
        <f t="shared" si="2228"/>
        <v/>
      </c>
      <c r="GS463" s="46" t="str">
        <f t="shared" si="2229"/>
        <v/>
      </c>
      <c r="GT463" s="37"/>
      <c r="GU463" s="61"/>
      <c r="GV463" s="52">
        <f>IF($A442="","",$A442)</f>
        <v>45999</v>
      </c>
      <c r="GW463" s="62"/>
      <c r="GX463" s="45">
        <v>30039</v>
      </c>
      <c r="GY463" s="43">
        <f t="shared" si="2151"/>
        <v>190</v>
      </c>
      <c r="GZ463" s="45"/>
      <c r="HA463" s="87" t="str">
        <f t="shared" si="2152"/>
        <v/>
      </c>
      <c r="HB463" s="45">
        <v>1</v>
      </c>
      <c r="HC463" s="43">
        <f t="shared" si="2153"/>
        <v>0</v>
      </c>
      <c r="HD463" s="43"/>
      <c r="HE463" s="44" t="str">
        <f t="shared" si="2239"/>
        <v>ルララ</v>
      </c>
      <c r="HF463" s="48">
        <f t="shared" si="2269"/>
        <v>715</v>
      </c>
      <c r="HG463" s="45">
        <f t="shared" si="2154"/>
        <v>0</v>
      </c>
      <c r="HH463" s="89">
        <f t="shared" si="2155"/>
        <v>0</v>
      </c>
      <c r="HI463" s="37"/>
      <c r="HK463" s="52">
        <f>IF($A442="","",$A442)</f>
        <v>45999</v>
      </c>
      <c r="HL463" s="45">
        <v>1320</v>
      </c>
      <c r="HM463" s="43">
        <f t="shared" si="2156"/>
        <v>65</v>
      </c>
      <c r="HN463" s="45">
        <v>27</v>
      </c>
      <c r="HO463" s="87">
        <f t="shared" si="2157"/>
        <v>2</v>
      </c>
      <c r="HP463" s="45">
        <v>11</v>
      </c>
      <c r="HQ463" s="43">
        <f t="shared" si="2158"/>
        <v>1</v>
      </c>
      <c r="HR463" s="43">
        <v>0</v>
      </c>
      <c r="HS463" s="44" t="str">
        <f t="shared" si="2195"/>
        <v>サンリオホワイトマスコット</v>
      </c>
      <c r="HT463" s="48">
        <f t="shared" si="2270"/>
        <v>400</v>
      </c>
      <c r="HU463" s="45">
        <f t="shared" si="2160"/>
        <v>400</v>
      </c>
      <c r="HV463" s="89">
        <f t="shared" si="2161"/>
        <v>6.1538461538461542E-2</v>
      </c>
      <c r="HW463" s="37"/>
      <c r="HX463" s="360"/>
      <c r="HY463" s="52">
        <f>IF($A442="","",$A442)</f>
        <v>45999</v>
      </c>
      <c r="HZ463" s="45">
        <v>7931</v>
      </c>
      <c r="IA463" s="43">
        <f t="shared" si="2162"/>
        <v>202</v>
      </c>
      <c r="IB463" s="45">
        <v>336</v>
      </c>
      <c r="IC463" s="87">
        <f t="shared" si="2163"/>
        <v>1</v>
      </c>
      <c r="ID463" s="45">
        <v>23</v>
      </c>
      <c r="IE463" s="43">
        <f t="shared" si="2164"/>
        <v>1</v>
      </c>
      <c r="IF463" s="43">
        <v>0</v>
      </c>
      <c r="IG463" s="44" t="str">
        <f t="shared" si="2241"/>
        <v>ラブブキーホルダー大きめ</v>
      </c>
      <c r="IH463" s="48">
        <f t="shared" si="2271"/>
        <v>500</v>
      </c>
      <c r="II463" s="45">
        <f t="shared" si="2166"/>
        <v>500</v>
      </c>
      <c r="IJ463" s="89">
        <f t="shared" si="2167"/>
        <v>2.4752475247524754E-2</v>
      </c>
      <c r="IK463" s="37"/>
      <c r="IL463" s="29"/>
      <c r="IM463" s="52">
        <f>IF($A442="","",$A442)</f>
        <v>45999</v>
      </c>
      <c r="IN463" s="45">
        <v>5779</v>
      </c>
      <c r="IO463" s="58">
        <f t="shared" si="2168"/>
        <v>10</v>
      </c>
      <c r="IP463" s="45">
        <v>202</v>
      </c>
      <c r="IQ463" s="87">
        <f t="shared" si="2169"/>
        <v>2</v>
      </c>
      <c r="IR463" s="45">
        <v>15</v>
      </c>
      <c r="IS463" s="43">
        <f t="shared" si="2170"/>
        <v>2</v>
      </c>
      <c r="IT463" s="43">
        <v>25</v>
      </c>
      <c r="IU463" s="44" t="str">
        <f t="shared" ref="IU463:IV466" si="2281">IF(IN463="","",IU459)</f>
        <v>番長サウンドボタン</v>
      </c>
      <c r="IV463" s="48">
        <f t="shared" si="2281"/>
        <v>358</v>
      </c>
      <c r="IW463" s="45">
        <f t="shared" si="2171"/>
        <v>716</v>
      </c>
      <c r="IX463" s="89">
        <f t="shared" si="2172"/>
        <v>0.71599999999999997</v>
      </c>
      <c r="IY463" s="37" t="s">
        <v>713</v>
      </c>
      <c r="IZ463" s="61"/>
      <c r="JA463" s="52">
        <f>IF($A442="","",$A442)</f>
        <v>45999</v>
      </c>
      <c r="JB463" s="45">
        <v>6076</v>
      </c>
      <c r="JC463" s="58">
        <f t="shared" si="2173"/>
        <v>29</v>
      </c>
      <c r="JD463" s="45">
        <v>213</v>
      </c>
      <c r="JE463" s="87">
        <f t="shared" si="2174"/>
        <v>1</v>
      </c>
      <c r="JF463" s="45">
        <v>11</v>
      </c>
      <c r="JG463" s="43">
        <f t="shared" si="2175"/>
        <v>2</v>
      </c>
      <c r="JH463" s="43">
        <v>0</v>
      </c>
      <c r="JI463" s="44" t="str">
        <f t="shared" si="2242"/>
        <v>サンリオ型押しケース</v>
      </c>
      <c r="JJ463" s="48">
        <f t="shared" si="2272"/>
        <v>1100</v>
      </c>
      <c r="JK463" s="45">
        <f t="shared" si="2178"/>
        <v>2200</v>
      </c>
      <c r="JL463" s="89">
        <f t="shared" si="2179"/>
        <v>0.75862068965517238</v>
      </c>
      <c r="JM463" s="37" t="s">
        <v>710</v>
      </c>
      <c r="JN463" s="29"/>
      <c r="JO463" s="52">
        <f>IF($A442="","",$A442)</f>
        <v>45999</v>
      </c>
      <c r="JP463" s="45">
        <v>4425</v>
      </c>
      <c r="JQ463" s="43">
        <f t="shared" si="2180"/>
        <v>55</v>
      </c>
      <c r="JR463" s="45">
        <v>270</v>
      </c>
      <c r="JS463" s="87">
        <f t="shared" si="2181"/>
        <v>1</v>
      </c>
      <c r="JT463" s="45">
        <v>5</v>
      </c>
      <c r="JU463" s="43">
        <f t="shared" si="2182"/>
        <v>1</v>
      </c>
      <c r="JV463" s="43">
        <v>4</v>
      </c>
      <c r="JW463" s="44" t="str">
        <f t="shared" ref="JW463:JW474" si="2282">IF(JP463="","",JW459)</f>
        <v>キティ豹柄フェイスポーチ</v>
      </c>
      <c r="JX463" s="48">
        <f t="shared" ref="JX463:JX474" si="2283">IF(JQ463="","",JX459)</f>
        <v>0</v>
      </c>
      <c r="JY463" s="45">
        <f t="shared" si="2185"/>
        <v>0</v>
      </c>
      <c r="JZ463" s="89">
        <f t="shared" si="2186"/>
        <v>0</v>
      </c>
      <c r="KA463" s="37"/>
      <c r="KB463" s="51"/>
      <c r="KC463" s="52">
        <f>IF($A442="","",$A442)</f>
        <v>45999</v>
      </c>
      <c r="KD463" s="45">
        <v>13247</v>
      </c>
      <c r="KE463" s="43">
        <f>IF(KD463="","",KD463-KD459)</f>
        <v>129</v>
      </c>
      <c r="KF463" s="45">
        <v>493</v>
      </c>
      <c r="KG463" s="87">
        <f>IF(KF463="","",KF463-KF459)</f>
        <v>0</v>
      </c>
      <c r="KH463" s="45">
        <v>8</v>
      </c>
      <c r="KI463" s="43">
        <f>IF(KH463="","",KH459+KJ459-KH463)</f>
        <v>0</v>
      </c>
      <c r="KJ463" s="43">
        <v>0</v>
      </c>
      <c r="KK463" s="44" t="str">
        <f>IF(KD463="","",KK459)</f>
        <v>キティフェイスポーチ</v>
      </c>
      <c r="KL463" s="48">
        <f>IF(KE463="","",KL459)</f>
        <v>996</v>
      </c>
      <c r="KM463" s="45">
        <f>IF(KH463="","",KI463*KL463)</f>
        <v>0</v>
      </c>
      <c r="KN463" s="89">
        <f>IF(KI463="","",KM463/(KE463*100))</f>
        <v>0</v>
      </c>
      <c r="KO463" s="37"/>
      <c r="KP463" s="29"/>
      <c r="KQ463" s="52">
        <f>IF($A442="","",$A442)</f>
        <v>45999</v>
      </c>
      <c r="KR463" s="45">
        <v>1923</v>
      </c>
      <c r="KS463" s="43">
        <f>IF(KR463="","",KR463-KR459)</f>
        <v>76</v>
      </c>
      <c r="KT463" s="45">
        <v>28</v>
      </c>
      <c r="KU463" s="87">
        <f>IF(KT463="","",KT463-KT459)</f>
        <v>2</v>
      </c>
      <c r="KV463" s="45">
        <v>10</v>
      </c>
      <c r="KW463" s="43">
        <f>IF(KV463="","",KV459+KX459-KV463)</f>
        <v>2</v>
      </c>
      <c r="KX463" s="43">
        <v>1</v>
      </c>
      <c r="KY463" s="44" t="str">
        <f>IF(KR463="","",KY459)</f>
        <v>サンリオホワイトマスコット</v>
      </c>
      <c r="KZ463" s="48">
        <f>IF(KS463="","",KZ459)</f>
        <v>660</v>
      </c>
      <c r="LA463" s="45">
        <f>IF(KV463="","",KW463*KZ463)</f>
        <v>1320</v>
      </c>
      <c r="LB463" s="89">
        <f>IF(KW463="","",LA463/(KS463*100))</f>
        <v>0.1736842105263158</v>
      </c>
      <c r="LC463" s="37"/>
      <c r="LD463" s="29"/>
      <c r="LE463" s="47"/>
      <c r="LF463" s="45"/>
      <c r="LG463" s="45"/>
      <c r="LH463" s="45">
        <v>530</v>
      </c>
      <c r="LI463" s="45">
        <f t="shared" si="2129"/>
        <v>0</v>
      </c>
      <c r="LJ463" s="43">
        <v>2</v>
      </c>
      <c r="LK463" s="45">
        <f t="shared" si="2130"/>
        <v>0</v>
      </c>
      <c r="LL463" s="45"/>
      <c r="LM463" s="73" t="str">
        <f>IF(LF462="","",LM460)</f>
        <v>アンパンティッシュカバー、アンパンぬいぐるみ</v>
      </c>
      <c r="LN463" s="67">
        <f>IF(LG462="","",LN460)</f>
        <v>1000</v>
      </c>
      <c r="LO463" s="45">
        <f t="shared" si="2131"/>
        <v>0</v>
      </c>
      <c r="LP463" s="46"/>
      <c r="LQ463" s="37"/>
      <c r="LR463" s="29"/>
      <c r="LS463" s="47"/>
      <c r="LT463" s="67"/>
      <c r="LU463" s="45" t="str">
        <f t="shared" si="2273"/>
        <v/>
      </c>
      <c r="LV463" s="45"/>
      <c r="LW463" s="45"/>
      <c r="LX463" s="45"/>
      <c r="LY463" s="45" t="str">
        <f t="shared" si="2274"/>
        <v/>
      </c>
      <c r="LZ463" s="45"/>
      <c r="MA463" s="45"/>
      <c r="MB463" s="45"/>
      <c r="MC463" s="45" t="str">
        <f t="shared" si="2230"/>
        <v/>
      </c>
      <c r="MD463" s="46" t="str">
        <f t="shared" si="2231"/>
        <v/>
      </c>
      <c r="ME463" s="37"/>
      <c r="MF463" s="29"/>
      <c r="MG463" s="47"/>
      <c r="MH463" s="67"/>
      <c r="MI463" s="45" t="str">
        <f t="shared" si="2275"/>
        <v/>
      </c>
      <c r="MJ463" s="45"/>
      <c r="MK463" s="45"/>
      <c r="ML463" s="45"/>
      <c r="MM463" s="45" t="str">
        <f t="shared" si="2276"/>
        <v/>
      </c>
      <c r="MN463" s="45"/>
      <c r="MO463" s="45"/>
      <c r="MP463" s="45"/>
      <c r="MQ463" s="45" t="str">
        <f t="shared" si="2232"/>
        <v/>
      </c>
      <c r="MR463" s="46" t="str">
        <f t="shared" si="2233"/>
        <v/>
      </c>
      <c r="MS463" s="37"/>
      <c r="MT463" s="29"/>
      <c r="MU463" s="47"/>
      <c r="MV463" s="67"/>
      <c r="MW463" s="45" t="str">
        <f t="shared" si="2277"/>
        <v/>
      </c>
      <c r="MX463" s="45"/>
      <c r="MY463" s="45"/>
      <c r="MZ463" s="45"/>
      <c r="NA463" s="45" t="str">
        <f t="shared" si="2278"/>
        <v/>
      </c>
      <c r="NB463" s="45"/>
      <c r="NC463" s="45"/>
      <c r="ND463" s="45"/>
      <c r="NE463" s="45" t="str">
        <f t="shared" si="2234"/>
        <v/>
      </c>
      <c r="NF463" s="46" t="str">
        <f t="shared" si="2235"/>
        <v/>
      </c>
      <c r="NG463" s="37"/>
      <c r="NH463" s="29"/>
      <c r="NI463" s="47"/>
      <c r="NJ463" s="67"/>
      <c r="NK463" s="45" t="str">
        <f t="shared" si="2279"/>
        <v/>
      </c>
      <c r="NL463" s="45"/>
      <c r="NM463" s="45"/>
      <c r="NN463" s="45"/>
      <c r="NO463" s="45" t="str">
        <f t="shared" si="2280"/>
        <v/>
      </c>
      <c r="NP463" s="45"/>
      <c r="NQ463" s="45"/>
      <c r="NR463" s="45"/>
      <c r="NS463" s="45" t="str">
        <f t="shared" si="2236"/>
        <v/>
      </c>
      <c r="NT463" s="46" t="str">
        <f t="shared" si="2237"/>
        <v/>
      </c>
      <c r="NU463" s="37"/>
    </row>
    <row r="464" spans="1:385" ht="15" customHeight="1" thickBot="1" x14ac:dyDescent="0.3">
      <c r="A464" s="38"/>
      <c r="B464" s="39"/>
      <c r="C464" s="40"/>
      <c r="D464" s="40"/>
      <c r="E464" s="41"/>
      <c r="F464" s="41"/>
      <c r="G464" s="40"/>
      <c r="H464" s="42"/>
      <c r="I464" s="45"/>
      <c r="J464" s="45" t="str">
        <f t="shared" si="2243"/>
        <v/>
      </c>
      <c r="K464" s="45"/>
      <c r="L464" s="45"/>
      <c r="M464" s="45"/>
      <c r="N464" s="45" t="str">
        <f t="shared" si="2244"/>
        <v/>
      </c>
      <c r="O464" s="45"/>
      <c r="P464" s="45"/>
      <c r="Q464" s="45"/>
      <c r="R464" s="45" t="str">
        <f t="shared" si="2208"/>
        <v/>
      </c>
      <c r="S464" s="46" t="str">
        <f t="shared" si="2209"/>
        <v/>
      </c>
      <c r="T464" s="37"/>
      <c r="U464" s="29"/>
      <c r="V464" s="47"/>
      <c r="W464" s="67"/>
      <c r="X464" s="45" t="str">
        <f t="shared" si="2245"/>
        <v/>
      </c>
      <c r="Y464" s="45"/>
      <c r="Z464" s="45"/>
      <c r="AA464" s="45"/>
      <c r="AB464" s="45" t="str">
        <f t="shared" si="2246"/>
        <v/>
      </c>
      <c r="AC464" s="45"/>
      <c r="AD464" s="45"/>
      <c r="AE464" s="45"/>
      <c r="AF464" s="45" t="str">
        <f t="shared" si="2210"/>
        <v/>
      </c>
      <c r="AG464" s="46" t="str">
        <f t="shared" si="2211"/>
        <v/>
      </c>
      <c r="AH464" s="37"/>
      <c r="AI464" s="29"/>
      <c r="AJ464" s="47"/>
      <c r="AK464" s="45"/>
      <c r="AL464" s="45" t="str">
        <f t="shared" si="2247"/>
        <v/>
      </c>
      <c r="AM464" s="45"/>
      <c r="AN464" s="45" t="str">
        <f t="shared" si="2248"/>
        <v/>
      </c>
      <c r="AO464" s="45"/>
      <c r="AP464" s="45" t="str">
        <f t="shared" si="2249"/>
        <v/>
      </c>
      <c r="AQ464" s="45"/>
      <c r="AR464" s="45"/>
      <c r="AS464" s="45"/>
      <c r="AT464" s="45" t="str">
        <f t="shared" si="2212"/>
        <v/>
      </c>
      <c r="AU464" s="46" t="str">
        <f t="shared" si="2213"/>
        <v/>
      </c>
      <c r="AV464" s="37"/>
      <c r="AW464" s="29"/>
      <c r="AX464" s="47"/>
      <c r="AY464" s="45"/>
      <c r="AZ464" s="45" t="str">
        <f t="shared" si="2250"/>
        <v/>
      </c>
      <c r="BA464" s="45"/>
      <c r="BB464" s="45" t="str">
        <f t="shared" si="2251"/>
        <v/>
      </c>
      <c r="BC464" s="45"/>
      <c r="BD464" s="45" t="str">
        <f t="shared" si="2252"/>
        <v/>
      </c>
      <c r="BE464" s="45"/>
      <c r="BF464" s="45"/>
      <c r="BG464" s="45"/>
      <c r="BH464" s="45" t="str">
        <f t="shared" si="2214"/>
        <v/>
      </c>
      <c r="BI464" s="46" t="str">
        <f t="shared" si="2215"/>
        <v/>
      </c>
      <c r="BJ464" s="37"/>
      <c r="BK464" s="29"/>
      <c r="BL464" s="47"/>
      <c r="BM464" s="43">
        <v>1272</v>
      </c>
      <c r="BN464" s="45">
        <f t="shared" si="2132"/>
        <v>45</v>
      </c>
      <c r="BO464" s="43">
        <v>20</v>
      </c>
      <c r="BP464" s="45">
        <f t="shared" si="2133"/>
        <v>3</v>
      </c>
      <c r="BQ464" s="43">
        <v>14</v>
      </c>
      <c r="BR464" s="45">
        <f t="shared" si="2134"/>
        <v>3</v>
      </c>
      <c r="BS464" s="43">
        <v>4</v>
      </c>
      <c r="BT464" s="63" t="str">
        <f t="shared" si="2240"/>
        <v>押忍番長サウンドボタン</v>
      </c>
      <c r="BU464" s="67">
        <f t="shared" si="2253"/>
        <v>358</v>
      </c>
      <c r="BV464" s="43">
        <f t="shared" si="2137"/>
        <v>1074</v>
      </c>
      <c r="BW464" s="46">
        <f t="shared" si="2138"/>
        <v>0.23866666666666667</v>
      </c>
      <c r="BX464" s="37"/>
      <c r="BY464" s="57"/>
      <c r="BZ464" s="47"/>
      <c r="CA464" s="43">
        <v>7497</v>
      </c>
      <c r="CB464" s="45">
        <f t="shared" si="2139"/>
        <v>42</v>
      </c>
      <c r="CC464" s="43">
        <v>244</v>
      </c>
      <c r="CD464" s="45">
        <f t="shared" si="2140"/>
        <v>6</v>
      </c>
      <c r="CE464" s="43">
        <v>17</v>
      </c>
      <c r="CF464" s="45">
        <f t="shared" si="2141"/>
        <v>1</v>
      </c>
      <c r="CG464" s="43"/>
      <c r="CH464" s="63" t="str">
        <f t="shared" si="2142"/>
        <v>ジャグラーサウンドボタン</v>
      </c>
      <c r="CI464" s="67">
        <f t="shared" si="2143"/>
        <v>682</v>
      </c>
      <c r="CJ464" s="43">
        <f t="shared" si="2144"/>
        <v>682</v>
      </c>
      <c r="CK464" s="46">
        <f t="shared" si="2145"/>
        <v>0.16238095238095238</v>
      </c>
      <c r="CL464" s="37"/>
      <c r="CM464" s="29"/>
      <c r="CN464" s="47"/>
      <c r="CO464" s="43">
        <v>3210</v>
      </c>
      <c r="CP464" s="45">
        <f t="shared" si="2146"/>
        <v>65</v>
      </c>
      <c r="CQ464" s="43">
        <v>89</v>
      </c>
      <c r="CR464" s="45">
        <f t="shared" si="2147"/>
        <v>0</v>
      </c>
      <c r="CS464" s="43">
        <v>11</v>
      </c>
      <c r="CT464" s="45">
        <f t="shared" si="2148"/>
        <v>1</v>
      </c>
      <c r="CU464" s="43">
        <v>0</v>
      </c>
      <c r="CV464" s="63" t="str">
        <f t="shared" si="2206"/>
        <v>サンリオホワイトマスコット</v>
      </c>
      <c r="CW464" s="67">
        <f t="shared" si="2207"/>
        <v>660</v>
      </c>
      <c r="CX464" s="43">
        <f t="shared" si="2149"/>
        <v>660</v>
      </c>
      <c r="CY464" s="46">
        <f t="shared" si="2150"/>
        <v>0.10153846153846154</v>
      </c>
      <c r="CZ464" s="37"/>
      <c r="DA464" s="29"/>
      <c r="DB464" s="47"/>
      <c r="DC464" s="67"/>
      <c r="DD464" s="45" t="str">
        <f t="shared" si="2254"/>
        <v/>
      </c>
      <c r="DE464" s="45"/>
      <c r="DF464" s="45"/>
      <c r="DG464" s="45"/>
      <c r="DH464" s="45" t="str">
        <f t="shared" si="2255"/>
        <v/>
      </c>
      <c r="DI464" s="45"/>
      <c r="DJ464" s="45"/>
      <c r="DK464" s="45"/>
      <c r="DL464" s="45" t="str">
        <f t="shared" si="2216"/>
        <v/>
      </c>
      <c r="DM464" s="46" t="str">
        <f t="shared" si="2217"/>
        <v/>
      </c>
      <c r="DN464" s="37"/>
      <c r="DO464" s="29"/>
      <c r="DP464" s="47"/>
      <c r="DQ464" s="45"/>
      <c r="DR464" s="45" t="str">
        <f t="shared" si="2256"/>
        <v/>
      </c>
      <c r="DS464" s="45"/>
      <c r="DT464" s="45" t="str">
        <f t="shared" si="2257"/>
        <v/>
      </c>
      <c r="DU464" s="45"/>
      <c r="DV464" s="45" t="str">
        <f t="shared" si="2258"/>
        <v/>
      </c>
      <c r="DW464" s="45"/>
      <c r="DX464" s="45"/>
      <c r="DY464" s="45"/>
      <c r="DZ464" s="45" t="str">
        <f t="shared" si="2218"/>
        <v/>
      </c>
      <c r="EA464" s="46" t="str">
        <f t="shared" si="2219"/>
        <v/>
      </c>
      <c r="EB464" s="37"/>
      <c r="ED464" s="47"/>
      <c r="EE464" s="67"/>
      <c r="EF464" s="45" t="str">
        <f t="shared" si="2259"/>
        <v/>
      </c>
      <c r="EG464" s="45"/>
      <c r="EH464" s="45"/>
      <c r="EI464" s="45"/>
      <c r="EJ464" s="45" t="str">
        <f t="shared" si="2260"/>
        <v/>
      </c>
      <c r="EK464" s="45"/>
      <c r="EL464" s="45"/>
      <c r="EM464" s="45"/>
      <c r="EN464" s="45" t="str">
        <f t="shared" si="2220"/>
        <v/>
      </c>
      <c r="EO464" s="46" t="str">
        <f t="shared" si="2221"/>
        <v/>
      </c>
      <c r="EP464" s="37"/>
      <c r="ER464" s="47"/>
      <c r="ES464" s="67"/>
      <c r="ET464" s="45" t="str">
        <f t="shared" si="2261"/>
        <v/>
      </c>
      <c r="EU464" s="45"/>
      <c r="EV464" s="45"/>
      <c r="EW464" s="45"/>
      <c r="EX464" s="45" t="str">
        <f t="shared" si="2262"/>
        <v/>
      </c>
      <c r="EY464" s="45"/>
      <c r="EZ464" s="45"/>
      <c r="FA464" s="45"/>
      <c r="FB464" s="45" t="str">
        <f t="shared" si="2222"/>
        <v/>
      </c>
      <c r="FC464" s="46" t="str">
        <f t="shared" si="2223"/>
        <v/>
      </c>
      <c r="FD464" s="37"/>
      <c r="FF464" s="47"/>
      <c r="FG464" s="67"/>
      <c r="FH464" s="45" t="str">
        <f t="shared" si="2263"/>
        <v/>
      </c>
      <c r="FI464" s="45"/>
      <c r="FJ464" s="45"/>
      <c r="FK464" s="45"/>
      <c r="FL464" s="45" t="str">
        <f t="shared" si="2264"/>
        <v/>
      </c>
      <c r="FM464" s="45"/>
      <c r="FN464" s="45"/>
      <c r="FO464" s="45"/>
      <c r="FP464" s="45" t="str">
        <f t="shared" si="2224"/>
        <v/>
      </c>
      <c r="FQ464" s="46" t="str">
        <f t="shared" si="2225"/>
        <v/>
      </c>
      <c r="FR464" s="37"/>
      <c r="FS464" s="29"/>
      <c r="FT464" s="47"/>
      <c r="FU464" s="67"/>
      <c r="FV464" s="45" t="str">
        <f t="shared" si="2265"/>
        <v/>
      </c>
      <c r="FW464" s="45"/>
      <c r="FX464" s="45"/>
      <c r="FY464" s="45"/>
      <c r="FZ464" s="45" t="str">
        <f t="shared" si="2266"/>
        <v/>
      </c>
      <c r="GA464" s="45"/>
      <c r="GB464" s="45"/>
      <c r="GC464" s="45"/>
      <c r="GD464" s="45" t="str">
        <f t="shared" si="2226"/>
        <v/>
      </c>
      <c r="GE464" s="46" t="str">
        <f t="shared" si="2227"/>
        <v/>
      </c>
      <c r="GF464" s="37"/>
      <c r="GH464" s="47"/>
      <c r="GI464" s="67"/>
      <c r="GJ464" s="45" t="str">
        <f t="shared" si="2267"/>
        <v/>
      </c>
      <c r="GK464" s="45"/>
      <c r="GL464" s="45"/>
      <c r="GM464" s="45"/>
      <c r="GN464" s="45" t="str">
        <f t="shared" si="2268"/>
        <v/>
      </c>
      <c r="GO464" s="45"/>
      <c r="GP464" s="45"/>
      <c r="GQ464" s="45"/>
      <c r="GR464" s="45" t="str">
        <f t="shared" si="2228"/>
        <v/>
      </c>
      <c r="GS464" s="46" t="str">
        <f t="shared" si="2229"/>
        <v/>
      </c>
      <c r="GT464" s="37"/>
      <c r="GU464" s="61"/>
      <c r="GV464" s="47"/>
      <c r="GW464" s="62"/>
      <c r="GX464" s="43">
        <v>23040</v>
      </c>
      <c r="GY464" s="45">
        <f t="shared" si="2151"/>
        <v>686</v>
      </c>
      <c r="GZ464" s="43"/>
      <c r="HA464" s="45" t="str">
        <f t="shared" si="2152"/>
        <v/>
      </c>
      <c r="HB464" s="43">
        <v>6</v>
      </c>
      <c r="HC464" s="45">
        <f t="shared" si="2153"/>
        <v>1</v>
      </c>
      <c r="HD464" s="43">
        <v>1</v>
      </c>
      <c r="HE464" s="63" t="str">
        <f t="shared" si="2239"/>
        <v>ルララ大</v>
      </c>
      <c r="HF464" s="67">
        <f t="shared" si="2269"/>
        <v>1100</v>
      </c>
      <c r="HG464" s="43">
        <f t="shared" si="2154"/>
        <v>1100</v>
      </c>
      <c r="HH464" s="46">
        <f t="shared" si="2155"/>
        <v>1.6034985422740525E-2</v>
      </c>
      <c r="HI464" s="37"/>
      <c r="HK464" s="47"/>
      <c r="HL464" s="43">
        <v>418</v>
      </c>
      <c r="HM464" s="45">
        <f t="shared" si="2156"/>
        <v>78</v>
      </c>
      <c r="HN464" s="43">
        <v>25</v>
      </c>
      <c r="HO464" s="45">
        <f t="shared" si="2157"/>
        <v>2</v>
      </c>
      <c r="HP464" s="43">
        <v>8</v>
      </c>
      <c r="HQ464" s="45">
        <f t="shared" si="2158"/>
        <v>2</v>
      </c>
      <c r="HR464" s="43">
        <v>0</v>
      </c>
      <c r="HS464" s="63" t="str">
        <f t="shared" si="2195"/>
        <v>サンリオ豹柄キーケース</v>
      </c>
      <c r="HT464" s="67">
        <f t="shared" si="2270"/>
        <v>996</v>
      </c>
      <c r="HU464" s="43">
        <f t="shared" si="2160"/>
        <v>1992</v>
      </c>
      <c r="HV464" s="46">
        <f t="shared" si="2161"/>
        <v>0.25538461538461538</v>
      </c>
      <c r="HW464" s="37"/>
      <c r="HX464" s="360"/>
      <c r="HY464" s="47"/>
      <c r="HZ464" s="43">
        <v>4909</v>
      </c>
      <c r="IA464" s="45">
        <f t="shared" si="2162"/>
        <v>62</v>
      </c>
      <c r="IB464" s="43">
        <v>138</v>
      </c>
      <c r="IC464" s="45">
        <f t="shared" si="2163"/>
        <v>0</v>
      </c>
      <c r="ID464" s="43">
        <v>18</v>
      </c>
      <c r="IE464" s="45">
        <f t="shared" si="2164"/>
        <v>1</v>
      </c>
      <c r="IF464" s="43">
        <v>1</v>
      </c>
      <c r="IG464" s="63" t="str">
        <f t="shared" si="2241"/>
        <v>サンリオリボンポーチ</v>
      </c>
      <c r="IH464" s="67">
        <f t="shared" si="2271"/>
        <v>0</v>
      </c>
      <c r="II464" s="43">
        <f t="shared" si="2166"/>
        <v>0</v>
      </c>
      <c r="IJ464" s="46">
        <f t="shared" si="2167"/>
        <v>0</v>
      </c>
      <c r="IK464" s="37"/>
      <c r="IL464" s="29"/>
      <c r="IM464" s="47"/>
      <c r="IN464" s="43">
        <v>5854</v>
      </c>
      <c r="IO464" s="45">
        <f t="shared" si="2168"/>
        <v>67</v>
      </c>
      <c r="IP464" s="43">
        <v>135</v>
      </c>
      <c r="IQ464" s="45">
        <f t="shared" si="2169"/>
        <v>0</v>
      </c>
      <c r="IR464" s="43">
        <v>15</v>
      </c>
      <c r="IS464" s="45">
        <f t="shared" si="2170"/>
        <v>0</v>
      </c>
      <c r="IT464" s="43">
        <v>0</v>
      </c>
      <c r="IU464" s="63" t="str">
        <f t="shared" si="2281"/>
        <v>ジャグラーイヤホン</v>
      </c>
      <c r="IV464" s="67">
        <f t="shared" si="2281"/>
        <v>1100</v>
      </c>
      <c r="IW464" s="43">
        <f t="shared" si="2171"/>
        <v>0</v>
      </c>
      <c r="IX464" s="46">
        <f t="shared" si="2172"/>
        <v>0</v>
      </c>
      <c r="IY464" s="37"/>
      <c r="IZ464" s="61"/>
      <c r="JA464" s="47"/>
      <c r="JB464" s="43">
        <v>4405</v>
      </c>
      <c r="JC464" s="69">
        <f t="shared" si="2173"/>
        <v>33</v>
      </c>
      <c r="JD464" s="43">
        <v>123</v>
      </c>
      <c r="JE464" s="45">
        <f t="shared" si="2174"/>
        <v>3</v>
      </c>
      <c r="JF464" s="43">
        <v>9</v>
      </c>
      <c r="JG464" s="45">
        <f t="shared" si="2175"/>
        <v>1</v>
      </c>
      <c r="JH464" s="43">
        <v>0</v>
      </c>
      <c r="JI464" s="63" t="str">
        <f t="shared" si="2242"/>
        <v>ジャグラーサウンドボタン金銀</v>
      </c>
      <c r="JJ464" s="67">
        <f t="shared" si="2272"/>
        <v>1100</v>
      </c>
      <c r="JK464" s="43">
        <f t="shared" si="2178"/>
        <v>1100</v>
      </c>
      <c r="JL464" s="46">
        <f t="shared" si="2179"/>
        <v>0.33333333333333331</v>
      </c>
      <c r="JM464" s="37" t="s">
        <v>714</v>
      </c>
      <c r="JN464" s="29"/>
      <c r="JO464" s="47"/>
      <c r="JP464" s="43">
        <v>5518</v>
      </c>
      <c r="JQ464" s="45">
        <f t="shared" si="2180"/>
        <v>81</v>
      </c>
      <c r="JR464" s="43">
        <v>116</v>
      </c>
      <c r="JS464" s="45">
        <f t="shared" si="2181"/>
        <v>3</v>
      </c>
      <c r="JT464" s="43">
        <v>7</v>
      </c>
      <c r="JU464" s="45">
        <f t="shared" si="2182"/>
        <v>3</v>
      </c>
      <c r="JV464" s="43">
        <v>0</v>
      </c>
      <c r="JW464" s="63" t="str">
        <f t="shared" si="2282"/>
        <v>モンチッチマスコット2</v>
      </c>
      <c r="JX464" s="67">
        <f t="shared" si="2283"/>
        <v>539</v>
      </c>
      <c r="JY464" s="43">
        <f t="shared" si="2185"/>
        <v>1617</v>
      </c>
      <c r="JZ464" s="46">
        <f t="shared" si="2186"/>
        <v>0.19962962962962963</v>
      </c>
      <c r="KA464" s="37"/>
      <c r="KB464" s="51"/>
      <c r="KC464" s="47"/>
      <c r="KD464" s="43">
        <v>10645</v>
      </c>
      <c r="KE464" s="69">
        <f>IF(KD464="","",KD464-KD460)</f>
        <v>45</v>
      </c>
      <c r="KF464" s="43">
        <v>299</v>
      </c>
      <c r="KG464" s="45">
        <f>IF(KF464="","",KF464-KF460)</f>
        <v>1</v>
      </c>
      <c r="KH464" s="43">
        <v>12</v>
      </c>
      <c r="KI464" s="45">
        <f>IF(KH464="","",KH460+KJ460-KH464)</f>
        <v>1</v>
      </c>
      <c r="KJ464" s="43">
        <v>0</v>
      </c>
      <c r="KK464" s="63" t="str">
        <f>IF(KD464="","",KK460)</f>
        <v>サンリオ型押しマルチケース</v>
      </c>
      <c r="KL464" s="67">
        <f>IF(KE464="","",KL460)</f>
        <v>660</v>
      </c>
      <c r="KM464" s="43">
        <f>IF(KH464="","",KI464*KL464)</f>
        <v>660</v>
      </c>
      <c r="KN464" s="46">
        <f>IF(KI464="","",KM464/(KE464*100))</f>
        <v>0.14666666666666667</v>
      </c>
      <c r="KO464" s="37"/>
      <c r="KP464" s="29"/>
      <c r="KQ464" s="47"/>
      <c r="KR464" s="43">
        <v>2425</v>
      </c>
      <c r="KS464" s="45">
        <f>IF(KR464="","",KR464-KR460)</f>
        <v>83</v>
      </c>
      <c r="KT464" s="43">
        <v>42</v>
      </c>
      <c r="KU464" s="45">
        <f>IF(KT464="","",KT464-KT460)</f>
        <v>5</v>
      </c>
      <c r="KV464" s="43">
        <v>19</v>
      </c>
      <c r="KW464" s="45">
        <f>IF(KV464="","",KV460+KX460-KV464)</f>
        <v>5</v>
      </c>
      <c r="KX464" s="43">
        <v>5</v>
      </c>
      <c r="KY464" s="63" t="str">
        <f>IF(KR464="","",KY460)</f>
        <v>ラブブマスコット</v>
      </c>
      <c r="KZ464" s="67">
        <f>IF(KS464="","",KZ460)</f>
        <v>500</v>
      </c>
      <c r="LA464" s="43">
        <f>IF(KV464="","",KW464*KZ464)</f>
        <v>2500</v>
      </c>
      <c r="LB464" s="46">
        <f>IF(KW464="","",LA464/(KS464*100))</f>
        <v>0.30120481927710846</v>
      </c>
      <c r="LC464" s="37"/>
      <c r="LD464" s="29"/>
      <c r="LE464" s="75"/>
      <c r="LF464" s="76"/>
      <c r="LG464" s="76"/>
      <c r="LH464" s="76">
        <v>1166</v>
      </c>
      <c r="LI464" s="76">
        <f t="shared" si="2129"/>
        <v>0</v>
      </c>
      <c r="LJ464" s="77">
        <v>2</v>
      </c>
      <c r="LK464" s="76">
        <f t="shared" si="2130"/>
        <v>0</v>
      </c>
      <c r="LL464" s="76"/>
      <c r="LM464" s="78" t="str">
        <f>IF(LF462="","",LM461)</f>
        <v>バイキンティッシュカバー、アンパンぬいぐるみ</v>
      </c>
      <c r="LN464" s="79">
        <f>IF(LG462="","",LN461)</f>
        <v>1000</v>
      </c>
      <c r="LO464" s="76">
        <f t="shared" si="2131"/>
        <v>0</v>
      </c>
      <c r="LP464" s="80"/>
      <c r="LQ464" s="37"/>
      <c r="LR464" s="29"/>
      <c r="LS464" s="47"/>
      <c r="LT464" s="67"/>
      <c r="LU464" s="45" t="str">
        <f t="shared" si="2273"/>
        <v/>
      </c>
      <c r="LV464" s="45"/>
      <c r="LW464" s="45"/>
      <c r="LX464" s="45"/>
      <c r="LY464" s="45" t="str">
        <f t="shared" si="2274"/>
        <v/>
      </c>
      <c r="LZ464" s="45"/>
      <c r="MA464" s="45"/>
      <c r="MB464" s="45"/>
      <c r="MC464" s="45" t="str">
        <f t="shared" si="2230"/>
        <v/>
      </c>
      <c r="MD464" s="46" t="str">
        <f t="shared" si="2231"/>
        <v/>
      </c>
      <c r="ME464" s="37"/>
      <c r="MF464" s="29"/>
      <c r="MG464" s="47"/>
      <c r="MH464" s="67"/>
      <c r="MI464" s="45" t="str">
        <f t="shared" si="2275"/>
        <v/>
      </c>
      <c r="MJ464" s="45"/>
      <c r="MK464" s="45"/>
      <c r="ML464" s="45"/>
      <c r="MM464" s="45" t="str">
        <f t="shared" si="2276"/>
        <v/>
      </c>
      <c r="MN464" s="45"/>
      <c r="MO464" s="45"/>
      <c r="MP464" s="45"/>
      <c r="MQ464" s="45" t="str">
        <f t="shared" si="2232"/>
        <v/>
      </c>
      <c r="MR464" s="46" t="str">
        <f t="shared" si="2233"/>
        <v/>
      </c>
      <c r="MS464" s="37"/>
      <c r="MT464" s="29"/>
      <c r="MU464" s="47"/>
      <c r="MV464" s="67"/>
      <c r="MW464" s="45" t="str">
        <f t="shared" si="2277"/>
        <v/>
      </c>
      <c r="MX464" s="45"/>
      <c r="MY464" s="45"/>
      <c r="MZ464" s="45"/>
      <c r="NA464" s="45" t="str">
        <f t="shared" si="2278"/>
        <v/>
      </c>
      <c r="NB464" s="45"/>
      <c r="NC464" s="45"/>
      <c r="ND464" s="45"/>
      <c r="NE464" s="45" t="str">
        <f t="shared" si="2234"/>
        <v/>
      </c>
      <c r="NF464" s="46" t="str">
        <f t="shared" si="2235"/>
        <v/>
      </c>
      <c r="NG464" s="37"/>
      <c r="NH464" s="29"/>
      <c r="NI464" s="47"/>
      <c r="NJ464" s="67"/>
      <c r="NK464" s="45" t="str">
        <f t="shared" si="2279"/>
        <v/>
      </c>
      <c r="NL464" s="45"/>
      <c r="NM464" s="45"/>
      <c r="NN464" s="45"/>
      <c r="NO464" s="45" t="str">
        <f t="shared" si="2280"/>
        <v/>
      </c>
      <c r="NP464" s="45"/>
      <c r="NQ464" s="45"/>
      <c r="NR464" s="45"/>
      <c r="NS464" s="45" t="str">
        <f t="shared" si="2236"/>
        <v/>
      </c>
      <c r="NT464" s="46" t="str">
        <f t="shared" si="2237"/>
        <v/>
      </c>
      <c r="NU464" s="37"/>
    </row>
    <row r="465" spans="1:385" ht="15" customHeight="1" thickTop="1" x14ac:dyDescent="0.25">
      <c r="A465" s="38"/>
      <c r="B465" s="39"/>
      <c r="C465" s="40"/>
      <c r="D465" s="40"/>
      <c r="E465" s="41"/>
      <c r="F465" s="41"/>
      <c r="G465" s="40"/>
      <c r="H465" s="42"/>
      <c r="I465" s="45"/>
      <c r="J465" s="45" t="str">
        <f t="shared" si="2243"/>
        <v/>
      </c>
      <c r="K465" s="45"/>
      <c r="L465" s="45"/>
      <c r="M465" s="45"/>
      <c r="N465" s="45" t="str">
        <f t="shared" si="2244"/>
        <v/>
      </c>
      <c r="O465" s="45"/>
      <c r="P465" s="45"/>
      <c r="Q465" s="45"/>
      <c r="R465" s="45" t="str">
        <f t="shared" si="2208"/>
        <v/>
      </c>
      <c r="S465" s="46" t="str">
        <f t="shared" si="2209"/>
        <v/>
      </c>
      <c r="T465" s="37"/>
      <c r="U465" s="29"/>
      <c r="V465" s="47"/>
      <c r="W465" s="67"/>
      <c r="X465" s="45" t="str">
        <f t="shared" si="2245"/>
        <v/>
      </c>
      <c r="Y465" s="45"/>
      <c r="Z465" s="45"/>
      <c r="AA465" s="45"/>
      <c r="AB465" s="45" t="str">
        <f t="shared" si="2246"/>
        <v/>
      </c>
      <c r="AC465" s="45"/>
      <c r="AD465" s="45"/>
      <c r="AE465" s="45"/>
      <c r="AF465" s="45" t="str">
        <f t="shared" si="2210"/>
        <v/>
      </c>
      <c r="AG465" s="46" t="str">
        <f t="shared" si="2211"/>
        <v/>
      </c>
      <c r="AH465" s="37"/>
      <c r="AI465" s="29"/>
      <c r="AJ465" s="47"/>
      <c r="AK465" s="45"/>
      <c r="AL465" s="45" t="str">
        <f t="shared" si="2247"/>
        <v/>
      </c>
      <c r="AM465" s="45"/>
      <c r="AN465" s="45" t="str">
        <f t="shared" si="2248"/>
        <v/>
      </c>
      <c r="AO465" s="45"/>
      <c r="AP465" s="45" t="str">
        <f t="shared" si="2249"/>
        <v/>
      </c>
      <c r="AQ465" s="45"/>
      <c r="AR465" s="45"/>
      <c r="AS465" s="45"/>
      <c r="AT465" s="45" t="str">
        <f t="shared" si="2212"/>
        <v/>
      </c>
      <c r="AU465" s="46" t="str">
        <f t="shared" si="2213"/>
        <v/>
      </c>
      <c r="AV465" s="37"/>
      <c r="AW465" s="29"/>
      <c r="AX465" s="47"/>
      <c r="AY465" s="45"/>
      <c r="AZ465" s="45" t="str">
        <f t="shared" si="2250"/>
        <v/>
      </c>
      <c r="BA465" s="45"/>
      <c r="BB465" s="45" t="str">
        <f t="shared" si="2251"/>
        <v/>
      </c>
      <c r="BC465" s="45"/>
      <c r="BD465" s="45" t="str">
        <f t="shared" si="2252"/>
        <v/>
      </c>
      <c r="BE465" s="45"/>
      <c r="BF465" s="45"/>
      <c r="BG465" s="45"/>
      <c r="BH465" s="45" t="str">
        <f t="shared" si="2214"/>
        <v/>
      </c>
      <c r="BI465" s="46" t="str">
        <f t="shared" si="2215"/>
        <v/>
      </c>
      <c r="BJ465" s="37"/>
      <c r="BK465" s="29"/>
      <c r="BL465" s="47"/>
      <c r="BM465" s="45">
        <v>2582</v>
      </c>
      <c r="BN465" s="45">
        <f t="shared" si="2132"/>
        <v>46</v>
      </c>
      <c r="BO465" s="45">
        <v>35</v>
      </c>
      <c r="BP465" s="45">
        <f t="shared" si="2133"/>
        <v>6</v>
      </c>
      <c r="BQ465" s="45">
        <v>28</v>
      </c>
      <c r="BR465" s="45">
        <f t="shared" si="2134"/>
        <v>6</v>
      </c>
      <c r="BS465" s="27">
        <v>4</v>
      </c>
      <c r="BT465" s="63" t="str">
        <f t="shared" si="2240"/>
        <v>ラブブキーホルダー</v>
      </c>
      <c r="BU465" s="67">
        <f t="shared" si="2253"/>
        <v>0</v>
      </c>
      <c r="BV465" s="45">
        <f t="shared" si="2137"/>
        <v>0</v>
      </c>
      <c r="BW465" s="46">
        <f t="shared" si="2138"/>
        <v>0</v>
      </c>
      <c r="BX465" s="37"/>
      <c r="BY465" s="57"/>
      <c r="BZ465" s="47"/>
      <c r="CA465" s="45">
        <v>8752</v>
      </c>
      <c r="CB465" s="45">
        <f t="shared" si="2139"/>
        <v>61</v>
      </c>
      <c r="CC465" s="45">
        <v>439</v>
      </c>
      <c r="CD465" s="45">
        <f t="shared" si="2140"/>
        <v>0</v>
      </c>
      <c r="CE465" s="45">
        <v>26</v>
      </c>
      <c r="CF465" s="45">
        <f t="shared" si="2141"/>
        <v>1</v>
      </c>
      <c r="CG465" s="27">
        <v>1</v>
      </c>
      <c r="CH465" s="63" t="str">
        <f t="shared" si="2142"/>
        <v>ラブブマスコット</v>
      </c>
      <c r="CI465" s="67">
        <f t="shared" si="2143"/>
        <v>250</v>
      </c>
      <c r="CJ465" s="45">
        <f t="shared" si="2144"/>
        <v>250</v>
      </c>
      <c r="CK465" s="46">
        <f t="shared" si="2145"/>
        <v>4.0983606557377046E-2</v>
      </c>
      <c r="CL465" s="37"/>
      <c r="CM465" s="29"/>
      <c r="CN465" s="47"/>
      <c r="CO465" s="45">
        <v>3265</v>
      </c>
      <c r="CP465" s="69">
        <f t="shared" si="2146"/>
        <v>24</v>
      </c>
      <c r="CQ465" s="45">
        <v>113</v>
      </c>
      <c r="CR465" s="45">
        <f t="shared" si="2147"/>
        <v>1</v>
      </c>
      <c r="CS465" s="45">
        <v>26</v>
      </c>
      <c r="CT465" s="45">
        <f t="shared" si="2148"/>
        <v>1</v>
      </c>
      <c r="CU465" s="27">
        <v>10</v>
      </c>
      <c r="CV465" s="63" t="str">
        <f t="shared" si="2206"/>
        <v>ラブブキーホルダー</v>
      </c>
      <c r="CW465" s="67">
        <f t="shared" si="2207"/>
        <v>200</v>
      </c>
      <c r="CX465" s="45">
        <f t="shared" si="2149"/>
        <v>200</v>
      </c>
      <c r="CY465" s="46">
        <f t="shared" si="2150"/>
        <v>8.3333333333333329E-2</v>
      </c>
      <c r="CZ465" s="37"/>
      <c r="DA465" s="29"/>
      <c r="DB465" s="47"/>
      <c r="DC465" s="67"/>
      <c r="DD465" s="45" t="str">
        <f t="shared" si="2254"/>
        <v/>
      </c>
      <c r="DE465" s="45"/>
      <c r="DF465" s="45"/>
      <c r="DG465" s="45"/>
      <c r="DH465" s="45" t="str">
        <f t="shared" si="2255"/>
        <v/>
      </c>
      <c r="DI465" s="45"/>
      <c r="DJ465" s="45"/>
      <c r="DK465" s="45"/>
      <c r="DL465" s="45" t="str">
        <f t="shared" si="2216"/>
        <v/>
      </c>
      <c r="DM465" s="46" t="str">
        <f t="shared" si="2217"/>
        <v/>
      </c>
      <c r="DN465" s="37"/>
      <c r="DO465" s="29"/>
      <c r="DP465" s="47"/>
      <c r="DQ465" s="45"/>
      <c r="DR465" s="45" t="str">
        <f t="shared" si="2256"/>
        <v/>
      </c>
      <c r="DS465" s="45"/>
      <c r="DT465" s="45" t="str">
        <f t="shared" si="2257"/>
        <v/>
      </c>
      <c r="DU465" s="45"/>
      <c r="DV465" s="45" t="str">
        <f t="shared" si="2258"/>
        <v/>
      </c>
      <c r="DW465" s="45"/>
      <c r="DX465" s="45"/>
      <c r="DY465" s="45"/>
      <c r="DZ465" s="45" t="str">
        <f t="shared" si="2218"/>
        <v/>
      </c>
      <c r="EA465" s="46" t="str">
        <f t="shared" si="2219"/>
        <v/>
      </c>
      <c r="EB465" s="37"/>
      <c r="ED465" s="47"/>
      <c r="EE465" s="67"/>
      <c r="EF465" s="45" t="str">
        <f t="shared" si="2259"/>
        <v/>
      </c>
      <c r="EG465" s="45"/>
      <c r="EH465" s="45"/>
      <c r="EI465" s="45"/>
      <c r="EJ465" s="45" t="str">
        <f t="shared" si="2260"/>
        <v/>
      </c>
      <c r="EK465" s="45"/>
      <c r="EL465" s="45"/>
      <c r="EM465" s="45"/>
      <c r="EN465" s="45" t="str">
        <f t="shared" si="2220"/>
        <v/>
      </c>
      <c r="EO465" s="46" t="str">
        <f t="shared" si="2221"/>
        <v/>
      </c>
      <c r="EP465" s="37"/>
      <c r="ER465" s="47"/>
      <c r="ES465" s="67"/>
      <c r="ET465" s="45" t="str">
        <f t="shared" si="2261"/>
        <v/>
      </c>
      <c r="EU465" s="45"/>
      <c r="EV465" s="45"/>
      <c r="EW465" s="45"/>
      <c r="EX465" s="45" t="str">
        <f t="shared" si="2262"/>
        <v/>
      </c>
      <c r="EY465" s="45"/>
      <c r="EZ465" s="45"/>
      <c r="FA465" s="45"/>
      <c r="FB465" s="45" t="str">
        <f t="shared" si="2222"/>
        <v/>
      </c>
      <c r="FC465" s="46" t="str">
        <f t="shared" si="2223"/>
        <v/>
      </c>
      <c r="FD465" s="37"/>
      <c r="FF465" s="47"/>
      <c r="FG465" s="67"/>
      <c r="FH465" s="45" t="str">
        <f t="shared" si="2263"/>
        <v/>
      </c>
      <c r="FI465" s="45"/>
      <c r="FJ465" s="45"/>
      <c r="FK465" s="45"/>
      <c r="FL465" s="45" t="str">
        <f t="shared" si="2264"/>
        <v/>
      </c>
      <c r="FM465" s="45"/>
      <c r="FN465" s="45"/>
      <c r="FO465" s="45"/>
      <c r="FP465" s="45" t="str">
        <f t="shared" si="2224"/>
        <v/>
      </c>
      <c r="FQ465" s="46" t="str">
        <f t="shared" si="2225"/>
        <v/>
      </c>
      <c r="FR465" s="37"/>
      <c r="FS465" s="29"/>
      <c r="FT465" s="47"/>
      <c r="FU465" s="67"/>
      <c r="FV465" s="45" t="str">
        <f t="shared" si="2265"/>
        <v/>
      </c>
      <c r="FW465" s="45"/>
      <c r="FX465" s="45"/>
      <c r="FY465" s="45"/>
      <c r="FZ465" s="45" t="str">
        <f t="shared" si="2266"/>
        <v/>
      </c>
      <c r="GA465" s="45"/>
      <c r="GB465" s="45"/>
      <c r="GC465" s="45"/>
      <c r="GD465" s="45" t="str">
        <f t="shared" si="2226"/>
        <v/>
      </c>
      <c r="GE465" s="46" t="str">
        <f t="shared" si="2227"/>
        <v/>
      </c>
      <c r="GF465" s="37"/>
      <c r="GH465" s="47"/>
      <c r="GI465" s="67"/>
      <c r="GJ465" s="45" t="str">
        <f t="shared" si="2267"/>
        <v/>
      </c>
      <c r="GK465" s="45"/>
      <c r="GL465" s="45"/>
      <c r="GM465" s="45"/>
      <c r="GN465" s="45" t="str">
        <f t="shared" si="2268"/>
        <v/>
      </c>
      <c r="GO465" s="45"/>
      <c r="GP465" s="45"/>
      <c r="GQ465" s="45"/>
      <c r="GR465" s="45" t="str">
        <f t="shared" si="2228"/>
        <v/>
      </c>
      <c r="GS465" s="46" t="str">
        <f t="shared" si="2229"/>
        <v/>
      </c>
      <c r="GT465" s="37"/>
      <c r="GU465" s="61"/>
      <c r="GV465" s="47"/>
      <c r="GW465" s="30"/>
      <c r="GX465" s="45"/>
      <c r="GY465" s="45" t="str">
        <f t="shared" si="2151"/>
        <v/>
      </c>
      <c r="GZ465" s="45"/>
      <c r="HA465" s="45" t="str">
        <f t="shared" si="2152"/>
        <v/>
      </c>
      <c r="HB465" s="45">
        <v>12</v>
      </c>
      <c r="HC465" s="45">
        <f t="shared" si="2153"/>
        <v>0</v>
      </c>
      <c r="HD465" s="27"/>
      <c r="HE465" s="63" t="str">
        <f t="shared" si="2239"/>
        <v/>
      </c>
      <c r="HF465" s="67" t="str">
        <f t="shared" si="2269"/>
        <v/>
      </c>
      <c r="HG465" s="45" t="e">
        <f t="shared" si="2154"/>
        <v>#VALUE!</v>
      </c>
      <c r="HH465" s="46" t="e">
        <f t="shared" si="2155"/>
        <v>#VALUE!</v>
      </c>
      <c r="HI465" s="37"/>
      <c r="HK465" s="47"/>
      <c r="HL465" s="45">
        <v>1245</v>
      </c>
      <c r="HM465" s="45">
        <f t="shared" si="2156"/>
        <v>61</v>
      </c>
      <c r="HN465" s="45">
        <v>21</v>
      </c>
      <c r="HO465" s="45">
        <f t="shared" si="2157"/>
        <v>1</v>
      </c>
      <c r="HP465" s="45">
        <v>43</v>
      </c>
      <c r="HQ465" s="45">
        <f t="shared" si="2158"/>
        <v>1</v>
      </c>
      <c r="HR465" s="27">
        <v>3</v>
      </c>
      <c r="HS465" s="63" t="str">
        <f t="shared" si="2195"/>
        <v>ゲームアーク</v>
      </c>
      <c r="HT465" s="67">
        <f t="shared" si="2270"/>
        <v>0</v>
      </c>
      <c r="HU465" s="45">
        <f t="shared" si="2160"/>
        <v>0</v>
      </c>
      <c r="HV465" s="46">
        <f t="shared" si="2161"/>
        <v>0</v>
      </c>
      <c r="HW465" s="37"/>
      <c r="HX465" s="360"/>
      <c r="HY465" s="47"/>
      <c r="HZ465" s="45">
        <v>6372</v>
      </c>
      <c r="IA465" s="69">
        <f t="shared" si="2162"/>
        <v>36</v>
      </c>
      <c r="IB465" s="45">
        <v>138</v>
      </c>
      <c r="IC465" s="45">
        <f t="shared" si="2163"/>
        <v>1</v>
      </c>
      <c r="ID465" s="45">
        <v>26</v>
      </c>
      <c r="IE465" s="45">
        <f t="shared" si="2164"/>
        <v>1</v>
      </c>
      <c r="IF465" s="27">
        <v>0</v>
      </c>
      <c r="IG465" s="63" t="str">
        <f t="shared" si="2241"/>
        <v>ラブブマスコット</v>
      </c>
      <c r="IH465" s="67">
        <f t="shared" si="2271"/>
        <v>0</v>
      </c>
      <c r="II465" s="45">
        <f t="shared" si="2166"/>
        <v>0</v>
      </c>
      <c r="IJ465" s="46">
        <f t="shared" si="2167"/>
        <v>0</v>
      </c>
      <c r="IK465" s="37"/>
      <c r="IL465" s="29"/>
      <c r="IM465" s="47"/>
      <c r="IN465" s="45">
        <v>4344</v>
      </c>
      <c r="IO465" s="69">
        <f t="shared" si="2168"/>
        <v>31</v>
      </c>
      <c r="IP465" s="45">
        <v>261</v>
      </c>
      <c r="IQ465" s="45">
        <f t="shared" si="2169"/>
        <v>3</v>
      </c>
      <c r="IR465" s="45">
        <v>40</v>
      </c>
      <c r="IS465" s="45">
        <f t="shared" si="2170"/>
        <v>5</v>
      </c>
      <c r="IT465" s="27">
        <v>50</v>
      </c>
      <c r="IU465" s="63" t="str">
        <f t="shared" si="2281"/>
        <v>アングリーキーホルダー</v>
      </c>
      <c r="IV465" s="67">
        <f t="shared" si="2281"/>
        <v>200</v>
      </c>
      <c r="IW465" s="45">
        <f t="shared" si="2171"/>
        <v>1000</v>
      </c>
      <c r="IX465" s="46">
        <f t="shared" si="2172"/>
        <v>0.32258064516129031</v>
      </c>
      <c r="IY465" s="37"/>
      <c r="IZ465" s="61"/>
      <c r="JA465" s="47"/>
      <c r="JB465" s="45">
        <v>7537</v>
      </c>
      <c r="JC465" s="45">
        <f t="shared" si="2173"/>
        <v>76</v>
      </c>
      <c r="JD465" s="45">
        <v>448</v>
      </c>
      <c r="JE465" s="45">
        <f t="shared" si="2174"/>
        <v>5</v>
      </c>
      <c r="JF465" s="45">
        <v>70</v>
      </c>
      <c r="JG465" s="45">
        <f t="shared" si="2175"/>
        <v>7</v>
      </c>
      <c r="JH465" s="27">
        <v>7</v>
      </c>
      <c r="JI465" s="63" t="str">
        <f t="shared" si="2242"/>
        <v>AIモンスターラバー</v>
      </c>
      <c r="JJ465" s="67">
        <f t="shared" si="2272"/>
        <v>0</v>
      </c>
      <c r="JK465" s="45">
        <f t="shared" si="2178"/>
        <v>0</v>
      </c>
      <c r="JL465" s="46">
        <f t="shared" si="2179"/>
        <v>0</v>
      </c>
      <c r="JM465" s="37"/>
      <c r="JN465" s="29"/>
      <c r="JO465" s="47"/>
      <c r="JP465" s="45">
        <v>6079</v>
      </c>
      <c r="JQ465" s="45">
        <f t="shared" si="2180"/>
        <v>43</v>
      </c>
      <c r="JR465" s="45">
        <v>291</v>
      </c>
      <c r="JS465" s="45">
        <f t="shared" si="2181"/>
        <v>1</v>
      </c>
      <c r="JT465" s="45">
        <v>9</v>
      </c>
      <c r="JU465" s="45">
        <f t="shared" si="2182"/>
        <v>1</v>
      </c>
      <c r="JV465" s="27">
        <v>4</v>
      </c>
      <c r="JW465" s="63" t="str">
        <f t="shared" si="2282"/>
        <v>サンリオホワイトマスコット</v>
      </c>
      <c r="JX465" s="67">
        <f t="shared" si="2283"/>
        <v>660</v>
      </c>
      <c r="JY465" s="45">
        <f t="shared" si="2185"/>
        <v>660</v>
      </c>
      <c r="JZ465" s="46">
        <f t="shared" si="2186"/>
        <v>0.15348837209302327</v>
      </c>
      <c r="KA465" s="37"/>
      <c r="KB465" s="51"/>
      <c r="KC465" s="47"/>
      <c r="KD465" s="45">
        <v>12524</v>
      </c>
      <c r="KE465" s="45">
        <f>IF(KD465="","",KD465-KD461)</f>
        <v>64</v>
      </c>
      <c r="KF465" s="45">
        <v>632</v>
      </c>
      <c r="KG465" s="45">
        <f>IF(KF465="","",KF465-KF461)</f>
        <v>0</v>
      </c>
      <c r="KH465" s="45">
        <v>10</v>
      </c>
      <c r="KI465" s="45">
        <f>IF(KH465="","",KH461+KJ461-KH465)</f>
        <v>0</v>
      </c>
      <c r="KJ465" s="27">
        <v>0</v>
      </c>
      <c r="KK465" s="63" t="str">
        <f>IF(KD465="","",KK461)</f>
        <v>サンリオ豹柄キーケース</v>
      </c>
      <c r="KL465" s="67">
        <f>IF(KE465="","",KL461)</f>
        <v>0</v>
      </c>
      <c r="KM465" s="45">
        <f>IF(KH465="","",KI465*KL465)</f>
        <v>0</v>
      </c>
      <c r="KN465" s="46">
        <f>IF(KI465="","",KM465/(KE465*100))</f>
        <v>0</v>
      </c>
      <c r="KO465" s="37"/>
      <c r="KP465" s="29"/>
      <c r="KQ465" s="47"/>
      <c r="KR465" s="45">
        <v>1895</v>
      </c>
      <c r="KS465" s="45">
        <f>IF(KR465="","",KR465-KR461)</f>
        <v>59</v>
      </c>
      <c r="KT465" s="45">
        <v>104</v>
      </c>
      <c r="KU465" s="45">
        <f>IF(KT465="","",KT465-KT461)</f>
        <v>4</v>
      </c>
      <c r="KV465" s="45">
        <v>5</v>
      </c>
      <c r="KW465" s="45">
        <f>IF(KV465="","",KV461+KX461-KV465)</f>
        <v>4</v>
      </c>
      <c r="KX465" s="27">
        <v>0</v>
      </c>
      <c r="KY465" s="63" t="str">
        <f>IF(KR465="","",KY461)</f>
        <v>モンチッチマスコット2</v>
      </c>
      <c r="KZ465" s="67">
        <f>IF(KS465="","",KZ461)</f>
        <v>2</v>
      </c>
      <c r="LA465" s="45">
        <f>IF(KV465="","",KW465*KZ465)</f>
        <v>8</v>
      </c>
      <c r="LB465" s="46">
        <f>IF(KW465="","",LA465/(KS465*100))</f>
        <v>1.3559322033898306E-3</v>
      </c>
      <c r="LC465" s="37"/>
      <c r="LD465" s="29"/>
      <c r="LE465" s="52" t="str">
        <f>IF(A445="","",A445)</f>
        <v/>
      </c>
      <c r="LF465" s="43"/>
      <c r="LG465" s="86"/>
      <c r="LH465" s="43"/>
      <c r="LI465" s="43"/>
      <c r="LJ465" s="43"/>
      <c r="LK465" s="87"/>
      <c r="LL465" s="43"/>
      <c r="LM465" s="65"/>
      <c r="LN465" s="48"/>
      <c r="LO465" s="87"/>
      <c r="LP465" s="53"/>
      <c r="LQ465" s="37"/>
      <c r="LR465" s="29"/>
      <c r="LS465" s="47"/>
      <c r="LT465" s="67"/>
      <c r="LU465" s="45" t="str">
        <f t="shared" si="2273"/>
        <v/>
      </c>
      <c r="LV465" s="45"/>
      <c r="LW465" s="45"/>
      <c r="LX465" s="45"/>
      <c r="LY465" s="45" t="str">
        <f t="shared" si="2274"/>
        <v/>
      </c>
      <c r="LZ465" s="45"/>
      <c r="MA465" s="45"/>
      <c r="MB465" s="45"/>
      <c r="MC465" s="45" t="str">
        <f t="shared" si="2230"/>
        <v/>
      </c>
      <c r="MD465" s="46" t="str">
        <f t="shared" si="2231"/>
        <v/>
      </c>
      <c r="ME465" s="37"/>
      <c r="MF465" s="29"/>
      <c r="MG465" s="47"/>
      <c r="MH465" s="67"/>
      <c r="MI465" s="45" t="str">
        <f t="shared" si="2275"/>
        <v/>
      </c>
      <c r="MJ465" s="45"/>
      <c r="MK465" s="45"/>
      <c r="ML465" s="45"/>
      <c r="MM465" s="45" t="str">
        <f t="shared" si="2276"/>
        <v/>
      </c>
      <c r="MN465" s="45"/>
      <c r="MO465" s="45"/>
      <c r="MP465" s="45"/>
      <c r="MQ465" s="45" t="str">
        <f t="shared" si="2232"/>
        <v/>
      </c>
      <c r="MR465" s="46" t="str">
        <f t="shared" si="2233"/>
        <v/>
      </c>
      <c r="MS465" s="37"/>
      <c r="MT465" s="29"/>
      <c r="MU465" s="47"/>
      <c r="MV465" s="67"/>
      <c r="MW465" s="45" t="str">
        <f t="shared" si="2277"/>
        <v/>
      </c>
      <c r="MX465" s="45"/>
      <c r="MY465" s="45"/>
      <c r="MZ465" s="45"/>
      <c r="NA465" s="45" t="str">
        <f t="shared" si="2278"/>
        <v/>
      </c>
      <c r="NB465" s="45"/>
      <c r="NC465" s="45"/>
      <c r="ND465" s="45"/>
      <c r="NE465" s="45" t="str">
        <f t="shared" si="2234"/>
        <v/>
      </c>
      <c r="NF465" s="46" t="str">
        <f t="shared" si="2235"/>
        <v/>
      </c>
      <c r="NG465" s="37"/>
      <c r="NH465" s="29"/>
      <c r="NI465" s="47"/>
      <c r="NJ465" s="67"/>
      <c r="NK465" s="45" t="str">
        <f t="shared" si="2279"/>
        <v/>
      </c>
      <c r="NL465" s="45"/>
      <c r="NM465" s="45"/>
      <c r="NN465" s="45"/>
      <c r="NO465" s="45" t="str">
        <f t="shared" si="2280"/>
        <v/>
      </c>
      <c r="NP465" s="45"/>
      <c r="NQ465" s="45"/>
      <c r="NR465" s="45"/>
      <c r="NS465" s="45" t="str">
        <f t="shared" si="2236"/>
        <v/>
      </c>
      <c r="NT465" s="46" t="str">
        <f t="shared" si="2237"/>
        <v/>
      </c>
      <c r="NU465" s="37"/>
    </row>
    <row r="466" spans="1:385" ht="15" customHeight="1" thickBot="1" x14ac:dyDescent="0.3">
      <c r="A466" s="38"/>
      <c r="B466" s="39"/>
      <c r="C466" s="40"/>
      <c r="D466" s="40"/>
      <c r="E466" s="41"/>
      <c r="F466" s="41"/>
      <c r="G466" s="40"/>
      <c r="H466" s="42"/>
      <c r="I466" s="45"/>
      <c r="J466" s="45" t="str">
        <f t="shared" si="2243"/>
        <v/>
      </c>
      <c r="K466" s="45"/>
      <c r="L466" s="45"/>
      <c r="M466" s="45"/>
      <c r="N466" s="45" t="str">
        <f t="shared" si="2244"/>
        <v/>
      </c>
      <c r="O466" s="45"/>
      <c r="P466" s="45"/>
      <c r="Q466" s="45"/>
      <c r="R466" s="45" t="str">
        <f t="shared" si="2208"/>
        <v/>
      </c>
      <c r="S466" s="46" t="str">
        <f t="shared" si="2209"/>
        <v/>
      </c>
      <c r="T466" s="37"/>
      <c r="U466" s="29"/>
      <c r="V466" s="47"/>
      <c r="W466" s="67"/>
      <c r="X466" s="45" t="str">
        <f t="shared" si="2245"/>
        <v/>
      </c>
      <c r="Y466" s="45"/>
      <c r="Z466" s="45"/>
      <c r="AA466" s="45"/>
      <c r="AB466" s="45" t="str">
        <f t="shared" si="2246"/>
        <v/>
      </c>
      <c r="AC466" s="45"/>
      <c r="AD466" s="45"/>
      <c r="AE466" s="45"/>
      <c r="AF466" s="45" t="str">
        <f t="shared" si="2210"/>
        <v/>
      </c>
      <c r="AG466" s="46" t="str">
        <f t="shared" si="2211"/>
        <v/>
      </c>
      <c r="AH466" s="37"/>
      <c r="AI466" s="29"/>
      <c r="AJ466" s="47"/>
      <c r="AK466" s="45"/>
      <c r="AL466" s="45" t="str">
        <f t="shared" si="2247"/>
        <v/>
      </c>
      <c r="AM466" s="45"/>
      <c r="AN466" s="45" t="str">
        <f t="shared" si="2248"/>
        <v/>
      </c>
      <c r="AO466" s="45"/>
      <c r="AP466" s="45" t="str">
        <f t="shared" si="2249"/>
        <v/>
      </c>
      <c r="AQ466" s="45"/>
      <c r="AR466" s="45"/>
      <c r="AS466" s="45"/>
      <c r="AT466" s="45" t="str">
        <f t="shared" si="2212"/>
        <v/>
      </c>
      <c r="AU466" s="46" t="str">
        <f t="shared" si="2213"/>
        <v/>
      </c>
      <c r="AV466" s="37"/>
      <c r="AW466" s="29"/>
      <c r="AX466" s="47"/>
      <c r="AY466" s="45"/>
      <c r="AZ466" s="45" t="str">
        <f t="shared" si="2250"/>
        <v/>
      </c>
      <c r="BA466" s="45"/>
      <c r="BB466" s="45" t="str">
        <f t="shared" si="2251"/>
        <v/>
      </c>
      <c r="BC466" s="45"/>
      <c r="BD466" s="45" t="str">
        <f t="shared" si="2252"/>
        <v/>
      </c>
      <c r="BE466" s="45"/>
      <c r="BF466" s="45"/>
      <c r="BG466" s="45"/>
      <c r="BH466" s="45" t="str">
        <f t="shared" si="2214"/>
        <v/>
      </c>
      <c r="BI466" s="46" t="str">
        <f t="shared" si="2215"/>
        <v/>
      </c>
      <c r="BJ466" s="37"/>
      <c r="BK466" s="29"/>
      <c r="BL466" s="75"/>
      <c r="BM466" s="76">
        <v>1600</v>
      </c>
      <c r="BN466" s="76">
        <f t="shared" si="2132"/>
        <v>61</v>
      </c>
      <c r="BO466" s="76">
        <v>8</v>
      </c>
      <c r="BP466" s="76">
        <f t="shared" si="2133"/>
        <v>0</v>
      </c>
      <c r="BQ466" s="76">
        <v>22</v>
      </c>
      <c r="BR466" s="76">
        <f t="shared" si="2134"/>
        <v>1</v>
      </c>
      <c r="BS466" s="76">
        <v>2</v>
      </c>
      <c r="BT466" s="78" t="str">
        <f t="shared" si="2240"/>
        <v>ラブブキーホルダー大きめ</v>
      </c>
      <c r="BU466" s="79">
        <f t="shared" si="2253"/>
        <v>400</v>
      </c>
      <c r="BV466" s="76">
        <f t="shared" si="2137"/>
        <v>400</v>
      </c>
      <c r="BW466" s="80">
        <f t="shared" si="2138"/>
        <v>6.5573770491803282E-2</v>
      </c>
      <c r="BX466" s="37"/>
      <c r="BY466" s="57"/>
      <c r="BZ466" s="75"/>
      <c r="CA466" s="76">
        <v>6753</v>
      </c>
      <c r="CB466" s="180">
        <f t="shared" si="2139"/>
        <v>16</v>
      </c>
      <c r="CC466" s="76">
        <v>355</v>
      </c>
      <c r="CD466" s="76">
        <f t="shared" si="2140"/>
        <v>0</v>
      </c>
      <c r="CE466" s="76">
        <v>40</v>
      </c>
      <c r="CF466" s="76">
        <f t="shared" si="2141"/>
        <v>0</v>
      </c>
      <c r="CG466" s="76"/>
      <c r="CH466" s="78" t="str">
        <f t="shared" si="2142"/>
        <v>ＡＩラバー</v>
      </c>
      <c r="CI466" s="79">
        <f t="shared" si="2143"/>
        <v>198</v>
      </c>
      <c r="CJ466" s="76">
        <f t="shared" si="2144"/>
        <v>0</v>
      </c>
      <c r="CK466" s="80">
        <f t="shared" si="2145"/>
        <v>0</v>
      </c>
      <c r="CL466" s="37"/>
      <c r="CM466" s="29"/>
      <c r="CN466" s="75"/>
      <c r="CO466" s="76">
        <v>2263</v>
      </c>
      <c r="CP466" s="180">
        <f t="shared" si="2146"/>
        <v>12</v>
      </c>
      <c r="CQ466" s="76">
        <v>67</v>
      </c>
      <c r="CR466" s="76">
        <f t="shared" si="2147"/>
        <v>0</v>
      </c>
      <c r="CS466" s="76">
        <v>61</v>
      </c>
      <c r="CT466" s="76">
        <f t="shared" si="2148"/>
        <v>0</v>
      </c>
      <c r="CU466" s="76">
        <v>0</v>
      </c>
      <c r="CV466" s="78" t="str">
        <f t="shared" si="2206"/>
        <v>アングリーキーホルダー</v>
      </c>
      <c r="CW466" s="79">
        <f t="shared" si="2207"/>
        <v>198</v>
      </c>
      <c r="CX466" s="76">
        <f t="shared" si="2149"/>
        <v>0</v>
      </c>
      <c r="CY466" s="80">
        <f t="shared" si="2150"/>
        <v>0</v>
      </c>
      <c r="CZ466" s="37" t="s">
        <v>717</v>
      </c>
      <c r="DA466" s="29"/>
      <c r="DB466" s="47"/>
      <c r="DC466" s="67"/>
      <c r="DD466" s="45" t="str">
        <f t="shared" si="2254"/>
        <v/>
      </c>
      <c r="DE466" s="45"/>
      <c r="DF466" s="45"/>
      <c r="DG466" s="45"/>
      <c r="DH466" s="45" t="str">
        <f t="shared" si="2255"/>
        <v/>
      </c>
      <c r="DI466" s="45"/>
      <c r="DJ466" s="45"/>
      <c r="DK466" s="45"/>
      <c r="DL466" s="45" t="str">
        <f t="shared" si="2216"/>
        <v/>
      </c>
      <c r="DM466" s="46" t="str">
        <f t="shared" si="2217"/>
        <v/>
      </c>
      <c r="DN466" s="37"/>
      <c r="DO466" s="29"/>
      <c r="DP466" s="47"/>
      <c r="DQ466" s="45"/>
      <c r="DR466" s="45" t="str">
        <f t="shared" si="2256"/>
        <v/>
      </c>
      <c r="DS466" s="45"/>
      <c r="DT466" s="45" t="str">
        <f t="shared" si="2257"/>
        <v/>
      </c>
      <c r="DU466" s="45"/>
      <c r="DV466" s="45" t="str">
        <f t="shared" si="2258"/>
        <v/>
      </c>
      <c r="DW466" s="45"/>
      <c r="DX466" s="45"/>
      <c r="DY466" s="45"/>
      <c r="DZ466" s="45" t="str">
        <f t="shared" si="2218"/>
        <v/>
      </c>
      <c r="EA466" s="46" t="str">
        <f t="shared" si="2219"/>
        <v/>
      </c>
      <c r="EB466" s="37"/>
      <c r="ED466" s="47"/>
      <c r="EE466" s="67"/>
      <c r="EF466" s="45" t="str">
        <f t="shared" si="2259"/>
        <v/>
      </c>
      <c r="EG466" s="45"/>
      <c r="EH466" s="45"/>
      <c r="EI466" s="45"/>
      <c r="EJ466" s="45" t="str">
        <f t="shared" si="2260"/>
        <v/>
      </c>
      <c r="EK466" s="45"/>
      <c r="EL466" s="45"/>
      <c r="EM466" s="45"/>
      <c r="EN466" s="45" t="str">
        <f t="shared" si="2220"/>
        <v/>
      </c>
      <c r="EO466" s="46" t="str">
        <f t="shared" si="2221"/>
        <v/>
      </c>
      <c r="EP466" s="37"/>
      <c r="ER466" s="47"/>
      <c r="ES466" s="67"/>
      <c r="ET466" s="45" t="str">
        <f t="shared" si="2261"/>
        <v/>
      </c>
      <c r="EU466" s="45"/>
      <c r="EV466" s="45"/>
      <c r="EW466" s="45"/>
      <c r="EX466" s="45" t="str">
        <f t="shared" si="2262"/>
        <v/>
      </c>
      <c r="EY466" s="45"/>
      <c r="EZ466" s="45"/>
      <c r="FA466" s="45"/>
      <c r="FB466" s="45" t="str">
        <f t="shared" si="2222"/>
        <v/>
      </c>
      <c r="FC466" s="46" t="str">
        <f t="shared" si="2223"/>
        <v/>
      </c>
      <c r="FD466" s="37"/>
      <c r="FF466" s="47"/>
      <c r="FG466" s="67"/>
      <c r="FH466" s="45" t="str">
        <f t="shared" si="2263"/>
        <v/>
      </c>
      <c r="FI466" s="45"/>
      <c r="FJ466" s="45"/>
      <c r="FK466" s="45"/>
      <c r="FL466" s="45" t="str">
        <f t="shared" si="2264"/>
        <v/>
      </c>
      <c r="FM466" s="45"/>
      <c r="FN466" s="45"/>
      <c r="FO466" s="45"/>
      <c r="FP466" s="45" t="str">
        <f t="shared" si="2224"/>
        <v/>
      </c>
      <c r="FQ466" s="46" t="str">
        <f t="shared" si="2225"/>
        <v/>
      </c>
      <c r="FR466" s="37"/>
      <c r="FS466" s="29"/>
      <c r="FT466" s="47"/>
      <c r="FU466" s="67"/>
      <c r="FV466" s="45" t="str">
        <f t="shared" si="2265"/>
        <v/>
      </c>
      <c r="FW466" s="45"/>
      <c r="FX466" s="45"/>
      <c r="FY466" s="45"/>
      <c r="FZ466" s="45" t="str">
        <f t="shared" si="2266"/>
        <v/>
      </c>
      <c r="GA466" s="45"/>
      <c r="GB466" s="45"/>
      <c r="GC466" s="45"/>
      <c r="GD466" s="45" t="str">
        <f t="shared" si="2226"/>
        <v/>
      </c>
      <c r="GE466" s="46" t="str">
        <f t="shared" si="2227"/>
        <v/>
      </c>
      <c r="GF466" s="37"/>
      <c r="GH466" s="47"/>
      <c r="GI466" s="67"/>
      <c r="GJ466" s="45" t="str">
        <f t="shared" si="2267"/>
        <v/>
      </c>
      <c r="GK466" s="45"/>
      <c r="GL466" s="45"/>
      <c r="GM466" s="45"/>
      <c r="GN466" s="45" t="str">
        <f t="shared" si="2268"/>
        <v/>
      </c>
      <c r="GO466" s="45"/>
      <c r="GP466" s="45"/>
      <c r="GQ466" s="45"/>
      <c r="GR466" s="45" t="str">
        <f t="shared" si="2228"/>
        <v/>
      </c>
      <c r="GS466" s="46" t="str">
        <f t="shared" si="2229"/>
        <v/>
      </c>
      <c r="GT466" s="37"/>
      <c r="GU466" s="61"/>
      <c r="GV466" s="75"/>
      <c r="GW466" s="84"/>
      <c r="GX466" s="76"/>
      <c r="GY466" s="76" t="str">
        <f t="shared" si="2151"/>
        <v/>
      </c>
      <c r="GZ466" s="76"/>
      <c r="HA466" s="76" t="str">
        <f t="shared" si="2152"/>
        <v/>
      </c>
      <c r="HB466" s="76">
        <v>3</v>
      </c>
      <c r="HC466" s="76">
        <f t="shared" si="2153"/>
        <v>2</v>
      </c>
      <c r="HD466" s="76">
        <v>2</v>
      </c>
      <c r="HE466" s="78" t="str">
        <f t="shared" si="2239"/>
        <v/>
      </c>
      <c r="HF466" s="79" t="str">
        <f t="shared" si="2269"/>
        <v/>
      </c>
      <c r="HG466" s="76" t="e">
        <f t="shared" si="2154"/>
        <v>#VALUE!</v>
      </c>
      <c r="HH466" s="80" t="e">
        <f t="shared" si="2155"/>
        <v>#VALUE!</v>
      </c>
      <c r="HI466" s="37"/>
      <c r="HK466" s="75"/>
      <c r="HL466" s="76">
        <v>732</v>
      </c>
      <c r="HM466" s="76">
        <f t="shared" si="2156"/>
        <v>93</v>
      </c>
      <c r="HN466" s="76">
        <v>21</v>
      </c>
      <c r="HO466" s="76">
        <f t="shared" si="2157"/>
        <v>2</v>
      </c>
      <c r="HP466" s="76">
        <v>3</v>
      </c>
      <c r="HQ466" s="76">
        <f t="shared" si="2158"/>
        <v>0</v>
      </c>
      <c r="HR466" s="76">
        <v>0</v>
      </c>
      <c r="HS466" s="78" t="str">
        <f t="shared" si="2195"/>
        <v>スンスンクリップ</v>
      </c>
      <c r="HT466" s="79">
        <f t="shared" si="2270"/>
        <v>0</v>
      </c>
      <c r="HU466" s="76">
        <f t="shared" si="2160"/>
        <v>0</v>
      </c>
      <c r="HV466" s="80">
        <f t="shared" si="2161"/>
        <v>0</v>
      </c>
      <c r="HW466" s="37"/>
      <c r="HX466" s="360"/>
      <c r="HY466" s="75"/>
      <c r="HZ466" s="76">
        <v>7409</v>
      </c>
      <c r="IA466" s="180">
        <f t="shared" si="2162"/>
        <v>36</v>
      </c>
      <c r="IB466" s="76">
        <v>301</v>
      </c>
      <c r="IC466" s="76">
        <f t="shared" si="2163"/>
        <v>1</v>
      </c>
      <c r="ID466" s="76">
        <v>13</v>
      </c>
      <c r="IE466" s="76">
        <f t="shared" si="2164"/>
        <v>1</v>
      </c>
      <c r="IF466" s="76">
        <v>0</v>
      </c>
      <c r="IG466" s="78" t="str">
        <f t="shared" si="2241"/>
        <v>サンリオクリスマスキーケース</v>
      </c>
      <c r="IH466" s="79">
        <f t="shared" si="2271"/>
        <v>660</v>
      </c>
      <c r="II466" s="76">
        <f t="shared" si="2166"/>
        <v>660</v>
      </c>
      <c r="IJ466" s="80">
        <f t="shared" si="2167"/>
        <v>0.18333333333333332</v>
      </c>
      <c r="IK466" s="37"/>
      <c r="IL466" s="29"/>
      <c r="IM466" s="75"/>
      <c r="IN466" s="76">
        <v>6217</v>
      </c>
      <c r="IO466" s="180">
        <f t="shared" si="2168"/>
        <v>22</v>
      </c>
      <c r="IP466" s="76">
        <v>257</v>
      </c>
      <c r="IQ466" s="76">
        <f t="shared" si="2169"/>
        <v>0</v>
      </c>
      <c r="IR466" s="76">
        <v>7</v>
      </c>
      <c r="IS466" s="76">
        <f t="shared" si="2170"/>
        <v>0</v>
      </c>
      <c r="IT466" s="76">
        <v>0</v>
      </c>
      <c r="IU466" s="78" t="str">
        <f t="shared" si="2281"/>
        <v>液晶デジカメ</v>
      </c>
      <c r="IV466" s="79">
        <f t="shared" si="2281"/>
        <v>1100</v>
      </c>
      <c r="IW466" s="76">
        <f t="shared" si="2171"/>
        <v>0</v>
      </c>
      <c r="IX466" s="80">
        <f t="shared" si="2172"/>
        <v>0</v>
      </c>
      <c r="IY466" s="37"/>
      <c r="IZ466" s="61"/>
      <c r="JA466" s="75"/>
      <c r="JB466" s="76">
        <v>4521</v>
      </c>
      <c r="JC466" s="76">
        <f t="shared" si="2173"/>
        <v>0</v>
      </c>
      <c r="JD466" s="76">
        <v>228</v>
      </c>
      <c r="JE466" s="76">
        <f t="shared" si="2174"/>
        <v>0</v>
      </c>
      <c r="JF466" s="76">
        <v>38</v>
      </c>
      <c r="JG466" s="76">
        <f t="shared" si="2175"/>
        <v>0</v>
      </c>
      <c r="JH466" s="76">
        <v>6</v>
      </c>
      <c r="JI466" s="78" t="str">
        <f t="shared" si="2242"/>
        <v>ゲームアーク</v>
      </c>
      <c r="JJ466" s="79">
        <f t="shared" si="2272"/>
        <v>0</v>
      </c>
      <c r="JK466" s="76">
        <f t="shared" si="2178"/>
        <v>0</v>
      </c>
      <c r="JL466" s="80" t="e">
        <f t="shared" si="2179"/>
        <v>#DIV/0!</v>
      </c>
      <c r="JM466" s="37"/>
      <c r="JN466" s="29"/>
      <c r="JO466" s="75"/>
      <c r="JP466" s="76">
        <v>5108</v>
      </c>
      <c r="JQ466" s="180">
        <f t="shared" si="2180"/>
        <v>33</v>
      </c>
      <c r="JR466" s="76">
        <v>202</v>
      </c>
      <c r="JS466" s="76">
        <f t="shared" si="2181"/>
        <v>0</v>
      </c>
      <c r="JT466" s="76">
        <v>36</v>
      </c>
      <c r="JU466" s="76">
        <f t="shared" si="2182"/>
        <v>1</v>
      </c>
      <c r="JV466" s="76">
        <v>0</v>
      </c>
      <c r="JW466" s="78" t="str">
        <f t="shared" si="2282"/>
        <v>ミニ香水</v>
      </c>
      <c r="JX466" s="79">
        <f t="shared" si="2283"/>
        <v>1100</v>
      </c>
      <c r="JY466" s="76">
        <f t="shared" si="2185"/>
        <v>1100</v>
      </c>
      <c r="JZ466" s="80">
        <f t="shared" si="2186"/>
        <v>0.33333333333333331</v>
      </c>
      <c r="KA466" s="37" t="s">
        <v>711</v>
      </c>
      <c r="KB466" s="51"/>
      <c r="KC466" s="75"/>
      <c r="KD466" s="76">
        <v>14241</v>
      </c>
      <c r="KE466" s="180">
        <f>IF(KD466="","",KD466-KD462)</f>
        <v>30</v>
      </c>
      <c r="KF466" s="76">
        <v>715</v>
      </c>
      <c r="KG466" s="76">
        <f>IF(KF466="","",KF466-KF462)</f>
        <v>1</v>
      </c>
      <c r="KH466" s="76">
        <v>78</v>
      </c>
      <c r="KI466" s="76">
        <f>IF(KH466="","",KH462+KJ462-KH466)</f>
        <v>1</v>
      </c>
      <c r="KJ466" s="76">
        <v>5</v>
      </c>
      <c r="KK466" s="78" t="str">
        <f>IF(KD466="","",KK462)</f>
        <v>ＡＩモンスターラバー</v>
      </c>
      <c r="KL466" s="79">
        <f>IF(KE466="","",KL462)</f>
        <v>198</v>
      </c>
      <c r="KM466" s="76">
        <f>IF(KH466="","",KI466*KL466)</f>
        <v>198</v>
      </c>
      <c r="KN466" s="80">
        <f>IF(KI466="","",KM466/(KE466*100))</f>
        <v>6.6000000000000003E-2</v>
      </c>
      <c r="KO466" s="37"/>
      <c r="KP466" s="29"/>
      <c r="KQ466" s="75"/>
      <c r="KR466" s="76">
        <v>2171</v>
      </c>
      <c r="KS466" s="76">
        <f>IF(KR466="","",KR466-KR462)</f>
        <v>67</v>
      </c>
      <c r="KT466" s="76">
        <v>26</v>
      </c>
      <c r="KU466" s="76">
        <f>IF(KT466="","",KT466-KT462)</f>
        <v>0</v>
      </c>
      <c r="KV466" s="76">
        <v>10</v>
      </c>
      <c r="KW466" s="76">
        <f>IF(KV466="","",KV462+KX462-KV466)</f>
        <v>1</v>
      </c>
      <c r="KX466" s="76">
        <v>0</v>
      </c>
      <c r="KY466" s="78" t="str">
        <f>IF(KR466="","",KY462)</f>
        <v>AIモンスターマスコット</v>
      </c>
      <c r="KZ466" s="79">
        <f>IF(KS466="","",KZ462)</f>
        <v>286</v>
      </c>
      <c r="LA466" s="76">
        <f>IF(KV466="","",KW466*KZ466)</f>
        <v>286</v>
      </c>
      <c r="LB466" s="80">
        <f>IF(KW466="","",LA466/(KS466*100))</f>
        <v>4.2686567164179103E-2</v>
      </c>
      <c r="LC466" s="37"/>
      <c r="LD466" s="29"/>
      <c r="LE466" s="47"/>
      <c r="LF466" s="45"/>
      <c r="LG466" s="45"/>
      <c r="LH466" s="45"/>
      <c r="LI466" s="45"/>
      <c r="LJ466" s="43"/>
      <c r="LK466" s="45"/>
      <c r="LL466" s="45"/>
      <c r="LM466" s="73"/>
      <c r="LN466" s="67"/>
      <c r="LO466" s="45"/>
      <c r="LP466" s="46"/>
      <c r="LQ466" s="37"/>
      <c r="LR466" s="29"/>
      <c r="LS466" s="47"/>
      <c r="LT466" s="67"/>
      <c r="LU466" s="45" t="str">
        <f t="shared" si="2273"/>
        <v/>
      </c>
      <c r="LV466" s="45"/>
      <c r="LW466" s="45"/>
      <c r="LX466" s="45"/>
      <c r="LY466" s="45" t="str">
        <f t="shared" si="2274"/>
        <v/>
      </c>
      <c r="LZ466" s="45"/>
      <c r="MA466" s="45"/>
      <c r="MB466" s="45"/>
      <c r="MC466" s="45" t="str">
        <f t="shared" si="2230"/>
        <v/>
      </c>
      <c r="MD466" s="46" t="str">
        <f t="shared" si="2231"/>
        <v/>
      </c>
      <c r="ME466" s="37"/>
      <c r="MF466" s="29"/>
      <c r="MG466" s="47"/>
      <c r="MH466" s="67"/>
      <c r="MI466" s="45" t="str">
        <f t="shared" si="2275"/>
        <v/>
      </c>
      <c r="MJ466" s="45"/>
      <c r="MK466" s="45"/>
      <c r="ML466" s="45"/>
      <c r="MM466" s="45" t="str">
        <f t="shared" si="2276"/>
        <v/>
      </c>
      <c r="MN466" s="45"/>
      <c r="MO466" s="45"/>
      <c r="MP466" s="45"/>
      <c r="MQ466" s="45" t="str">
        <f t="shared" si="2232"/>
        <v/>
      </c>
      <c r="MR466" s="46" t="str">
        <f t="shared" si="2233"/>
        <v/>
      </c>
      <c r="MS466" s="37"/>
      <c r="MT466" s="29"/>
      <c r="MU466" s="47"/>
      <c r="MV466" s="67"/>
      <c r="MW466" s="45" t="str">
        <f t="shared" si="2277"/>
        <v/>
      </c>
      <c r="MX466" s="45"/>
      <c r="MY466" s="45"/>
      <c r="MZ466" s="45"/>
      <c r="NA466" s="45" t="str">
        <f t="shared" si="2278"/>
        <v/>
      </c>
      <c r="NB466" s="45"/>
      <c r="NC466" s="45"/>
      <c r="ND466" s="45"/>
      <c r="NE466" s="45" t="str">
        <f t="shared" si="2234"/>
        <v/>
      </c>
      <c r="NF466" s="46" t="str">
        <f t="shared" si="2235"/>
        <v/>
      </c>
      <c r="NG466" s="37"/>
      <c r="NH466" s="29"/>
      <c r="NI466" s="47"/>
      <c r="NJ466" s="67"/>
      <c r="NK466" s="45" t="str">
        <f t="shared" si="2279"/>
        <v/>
      </c>
      <c r="NL466" s="45"/>
      <c r="NM466" s="45"/>
      <c r="NN466" s="45"/>
      <c r="NO466" s="45" t="str">
        <f t="shared" si="2280"/>
        <v/>
      </c>
      <c r="NP466" s="45"/>
      <c r="NQ466" s="45"/>
      <c r="NR466" s="45"/>
      <c r="NS466" s="45" t="str">
        <f t="shared" si="2236"/>
        <v/>
      </c>
      <c r="NT466" s="46" t="str">
        <f t="shared" si="2237"/>
        <v/>
      </c>
      <c r="NU466" s="37"/>
    </row>
    <row r="467" spans="1:385" ht="15" customHeight="1" thickTop="1" thickBot="1" x14ac:dyDescent="0.3">
      <c r="A467" s="38"/>
      <c r="B467" s="39"/>
      <c r="C467" s="40"/>
      <c r="D467" s="40"/>
      <c r="E467" s="41"/>
      <c r="F467" s="41"/>
      <c r="G467" s="40"/>
      <c r="H467" s="42"/>
      <c r="I467" s="45"/>
      <c r="J467" s="45" t="str">
        <f t="shared" si="2243"/>
        <v/>
      </c>
      <c r="K467" s="45"/>
      <c r="L467" s="45"/>
      <c r="M467" s="45"/>
      <c r="N467" s="45" t="str">
        <f t="shared" si="2244"/>
        <v/>
      </c>
      <c r="O467" s="45"/>
      <c r="P467" s="45"/>
      <c r="Q467" s="45"/>
      <c r="R467" s="45" t="str">
        <f t="shared" si="2208"/>
        <v/>
      </c>
      <c r="S467" s="46" t="str">
        <f t="shared" si="2209"/>
        <v/>
      </c>
      <c r="T467" s="37"/>
      <c r="U467" s="29"/>
      <c r="V467" s="47"/>
      <c r="W467" s="67"/>
      <c r="X467" s="45" t="str">
        <f t="shared" si="2245"/>
        <v/>
      </c>
      <c r="Y467" s="45"/>
      <c r="Z467" s="45"/>
      <c r="AA467" s="45"/>
      <c r="AB467" s="45" t="str">
        <f t="shared" si="2246"/>
        <v/>
      </c>
      <c r="AC467" s="45"/>
      <c r="AD467" s="45"/>
      <c r="AE467" s="45"/>
      <c r="AF467" s="45" t="str">
        <f t="shared" si="2210"/>
        <v/>
      </c>
      <c r="AG467" s="46" t="str">
        <f t="shared" si="2211"/>
        <v/>
      </c>
      <c r="AH467" s="37"/>
      <c r="AI467" s="29"/>
      <c r="AJ467" s="47"/>
      <c r="AK467" s="45"/>
      <c r="AL467" s="45" t="str">
        <f t="shared" si="2247"/>
        <v/>
      </c>
      <c r="AM467" s="45"/>
      <c r="AN467" s="45" t="str">
        <f t="shared" si="2248"/>
        <v/>
      </c>
      <c r="AO467" s="45"/>
      <c r="AP467" s="45" t="str">
        <f t="shared" si="2249"/>
        <v/>
      </c>
      <c r="AQ467" s="45"/>
      <c r="AR467" s="45"/>
      <c r="AS467" s="45"/>
      <c r="AT467" s="45" t="str">
        <f t="shared" si="2212"/>
        <v/>
      </c>
      <c r="AU467" s="46" t="str">
        <f t="shared" si="2213"/>
        <v/>
      </c>
      <c r="AV467" s="37"/>
      <c r="AW467" s="29"/>
      <c r="AX467" s="47"/>
      <c r="AY467" s="45"/>
      <c r="AZ467" s="45" t="str">
        <f t="shared" si="2250"/>
        <v/>
      </c>
      <c r="BA467" s="45"/>
      <c r="BB467" s="45" t="str">
        <f t="shared" si="2251"/>
        <v/>
      </c>
      <c r="BC467" s="45"/>
      <c r="BD467" s="45" t="str">
        <f t="shared" si="2252"/>
        <v/>
      </c>
      <c r="BE467" s="45"/>
      <c r="BF467" s="45"/>
      <c r="BG467" s="45"/>
      <c r="BH467" s="45" t="str">
        <f t="shared" si="2214"/>
        <v/>
      </c>
      <c r="BI467" s="46" t="str">
        <f t="shared" si="2215"/>
        <v/>
      </c>
      <c r="BJ467" s="37"/>
      <c r="BK467" s="29"/>
      <c r="BL467" s="52">
        <f>IF($A443="","",$A443)</f>
        <v>46003</v>
      </c>
      <c r="BM467" s="45">
        <v>1476</v>
      </c>
      <c r="BN467" s="43">
        <f t="shared" si="2132"/>
        <v>26</v>
      </c>
      <c r="BO467" s="45">
        <v>18</v>
      </c>
      <c r="BP467" s="87">
        <f t="shared" si="2133"/>
        <v>0</v>
      </c>
      <c r="BQ467" s="99">
        <v>7</v>
      </c>
      <c r="BR467" s="43">
        <f t="shared" si="2134"/>
        <v>0</v>
      </c>
      <c r="BS467" s="43">
        <v>3</v>
      </c>
      <c r="BT467" s="44" t="str">
        <f t="shared" si="2240"/>
        <v>液晶ミニカメラ</v>
      </c>
      <c r="BU467" s="48">
        <f t="shared" si="2253"/>
        <v>1079</v>
      </c>
      <c r="BV467" s="45">
        <f t="shared" si="2137"/>
        <v>0</v>
      </c>
      <c r="BW467" s="89">
        <f t="shared" si="2138"/>
        <v>0</v>
      </c>
      <c r="BX467" s="37" t="s">
        <v>728</v>
      </c>
      <c r="BY467" s="57"/>
      <c r="BZ467" s="52">
        <f>IF($A443="","",$A443)</f>
        <v>46003</v>
      </c>
      <c r="CA467" s="45">
        <v>7729</v>
      </c>
      <c r="CB467" s="43">
        <f t="shared" si="2139"/>
        <v>29</v>
      </c>
      <c r="CC467" s="45">
        <v>273</v>
      </c>
      <c r="CD467" s="87">
        <f t="shared" si="2140"/>
        <v>1</v>
      </c>
      <c r="CE467" s="99">
        <v>18</v>
      </c>
      <c r="CF467" s="43">
        <f t="shared" si="2141"/>
        <v>1</v>
      </c>
      <c r="CG467" s="43">
        <v>0</v>
      </c>
      <c r="CH467" s="44" t="str">
        <f t="shared" si="2142"/>
        <v>クーリッシュイヤホン</v>
      </c>
      <c r="CI467" s="48">
        <f t="shared" si="2143"/>
        <v>1100</v>
      </c>
      <c r="CJ467" s="45">
        <f t="shared" si="2144"/>
        <v>1100</v>
      </c>
      <c r="CK467" s="89">
        <f t="shared" si="2145"/>
        <v>0.37931034482758619</v>
      </c>
      <c r="CL467" s="37"/>
      <c r="CM467" s="29"/>
      <c r="CN467" s="52">
        <f>IF($A443="","",$A443)</f>
        <v>46003</v>
      </c>
      <c r="CO467" s="45">
        <v>1974</v>
      </c>
      <c r="CP467" s="43">
        <f t="shared" si="2146"/>
        <v>119</v>
      </c>
      <c r="CQ467" s="45">
        <v>71</v>
      </c>
      <c r="CR467" s="87">
        <f t="shared" si="2147"/>
        <v>1</v>
      </c>
      <c r="CS467" s="99">
        <v>10</v>
      </c>
      <c r="CT467" s="43">
        <f t="shared" si="2148"/>
        <v>1</v>
      </c>
      <c r="CU467" s="43">
        <v>1</v>
      </c>
      <c r="CV467" s="44" t="str">
        <f t="shared" si="2206"/>
        <v>サンリオヒョウ柄キーケース</v>
      </c>
      <c r="CW467" s="48">
        <f t="shared" si="2207"/>
        <v>700</v>
      </c>
      <c r="CX467" s="45">
        <f t="shared" si="2149"/>
        <v>700</v>
      </c>
      <c r="CY467" s="89">
        <f t="shared" si="2150"/>
        <v>5.8823529411764705E-2</v>
      </c>
      <c r="CZ467" s="37"/>
      <c r="DA467" s="29"/>
      <c r="DB467" s="47"/>
      <c r="DC467" s="67"/>
      <c r="DD467" s="45" t="str">
        <f t="shared" si="2254"/>
        <v/>
      </c>
      <c r="DE467" s="45"/>
      <c r="DF467" s="45"/>
      <c r="DG467" s="45"/>
      <c r="DH467" s="45" t="str">
        <f t="shared" si="2255"/>
        <v/>
      </c>
      <c r="DI467" s="45"/>
      <c r="DJ467" s="45"/>
      <c r="DK467" s="45"/>
      <c r="DL467" s="45" t="str">
        <f t="shared" si="2216"/>
        <v/>
      </c>
      <c r="DM467" s="46" t="str">
        <f t="shared" si="2217"/>
        <v/>
      </c>
      <c r="DN467" s="37"/>
      <c r="DO467" s="29"/>
      <c r="DP467" s="47"/>
      <c r="DQ467" s="45"/>
      <c r="DR467" s="45" t="str">
        <f t="shared" si="2256"/>
        <v/>
      </c>
      <c r="DS467" s="45"/>
      <c r="DT467" s="45" t="str">
        <f t="shared" si="2257"/>
        <v/>
      </c>
      <c r="DU467" s="45"/>
      <c r="DV467" s="45" t="str">
        <f t="shared" si="2258"/>
        <v/>
      </c>
      <c r="DW467" s="45"/>
      <c r="DX467" s="45"/>
      <c r="DY467" s="45"/>
      <c r="DZ467" s="45" t="str">
        <f t="shared" si="2218"/>
        <v/>
      </c>
      <c r="EA467" s="46" t="str">
        <f t="shared" si="2219"/>
        <v/>
      </c>
      <c r="EB467" s="37"/>
      <c r="ED467" s="47"/>
      <c r="EE467" s="67"/>
      <c r="EF467" s="45" t="str">
        <f t="shared" si="2259"/>
        <v/>
      </c>
      <c r="EG467" s="45"/>
      <c r="EH467" s="45"/>
      <c r="EI467" s="45"/>
      <c r="EJ467" s="45" t="str">
        <f t="shared" si="2260"/>
        <v/>
      </c>
      <c r="EK467" s="45"/>
      <c r="EL467" s="45"/>
      <c r="EM467" s="45"/>
      <c r="EN467" s="45" t="str">
        <f t="shared" si="2220"/>
        <v/>
      </c>
      <c r="EO467" s="46" t="str">
        <f t="shared" si="2221"/>
        <v/>
      </c>
      <c r="EP467" s="37"/>
      <c r="ER467" s="47"/>
      <c r="ES467" s="67"/>
      <c r="ET467" s="45" t="str">
        <f t="shared" si="2261"/>
        <v/>
      </c>
      <c r="EU467" s="45"/>
      <c r="EV467" s="45"/>
      <c r="EW467" s="45"/>
      <c r="EX467" s="45" t="str">
        <f t="shared" si="2262"/>
        <v/>
      </c>
      <c r="EY467" s="45"/>
      <c r="EZ467" s="45"/>
      <c r="FA467" s="45"/>
      <c r="FB467" s="45" t="str">
        <f t="shared" si="2222"/>
        <v/>
      </c>
      <c r="FC467" s="46" t="str">
        <f t="shared" si="2223"/>
        <v/>
      </c>
      <c r="FD467" s="37"/>
      <c r="FF467" s="47"/>
      <c r="FG467" s="67"/>
      <c r="FH467" s="45" t="str">
        <f t="shared" si="2263"/>
        <v/>
      </c>
      <c r="FI467" s="45"/>
      <c r="FJ467" s="45"/>
      <c r="FK467" s="45"/>
      <c r="FL467" s="45" t="str">
        <f t="shared" si="2264"/>
        <v/>
      </c>
      <c r="FM467" s="45"/>
      <c r="FN467" s="45"/>
      <c r="FO467" s="45"/>
      <c r="FP467" s="45" t="str">
        <f t="shared" si="2224"/>
        <v/>
      </c>
      <c r="FQ467" s="46" t="str">
        <f t="shared" si="2225"/>
        <v/>
      </c>
      <c r="FR467" s="37"/>
      <c r="FS467" s="29"/>
      <c r="FT467" s="47"/>
      <c r="FU467" s="67"/>
      <c r="FV467" s="45" t="str">
        <f t="shared" si="2265"/>
        <v/>
      </c>
      <c r="FW467" s="45"/>
      <c r="FX467" s="45"/>
      <c r="FY467" s="45"/>
      <c r="FZ467" s="45" t="str">
        <f t="shared" si="2266"/>
        <v/>
      </c>
      <c r="GA467" s="45"/>
      <c r="GB467" s="45"/>
      <c r="GC467" s="45"/>
      <c r="GD467" s="45" t="str">
        <f t="shared" si="2226"/>
        <v/>
      </c>
      <c r="GE467" s="46" t="str">
        <f t="shared" si="2227"/>
        <v/>
      </c>
      <c r="GF467" s="37"/>
      <c r="GH467" s="47"/>
      <c r="GI467" s="67"/>
      <c r="GJ467" s="45" t="str">
        <f t="shared" si="2267"/>
        <v/>
      </c>
      <c r="GK467" s="45"/>
      <c r="GL467" s="45"/>
      <c r="GM467" s="45"/>
      <c r="GN467" s="45" t="str">
        <f t="shared" si="2268"/>
        <v/>
      </c>
      <c r="GO467" s="45"/>
      <c r="GP467" s="45"/>
      <c r="GQ467" s="45"/>
      <c r="GR467" s="45" t="str">
        <f t="shared" si="2228"/>
        <v/>
      </c>
      <c r="GS467" s="46" t="str">
        <f t="shared" si="2229"/>
        <v/>
      </c>
      <c r="GT467" s="37"/>
      <c r="GU467" s="61"/>
      <c r="GV467" s="52">
        <f>IF($A443="","",$A443)</f>
        <v>46003</v>
      </c>
      <c r="GW467" s="62"/>
      <c r="GX467" s="45">
        <v>30136</v>
      </c>
      <c r="GY467" s="43">
        <f t="shared" si="2151"/>
        <v>97</v>
      </c>
      <c r="GZ467" s="45"/>
      <c r="HA467" s="87" t="str">
        <f t="shared" si="2152"/>
        <v/>
      </c>
      <c r="HB467" s="99">
        <v>2</v>
      </c>
      <c r="HC467" s="43">
        <f t="shared" si="2153"/>
        <v>-1</v>
      </c>
      <c r="HD467" s="43">
        <v>1</v>
      </c>
      <c r="HE467" s="44" t="str">
        <f t="shared" si="2239"/>
        <v>ルララ</v>
      </c>
      <c r="HF467" s="48">
        <f t="shared" si="2269"/>
        <v>715</v>
      </c>
      <c r="HG467" s="45">
        <f t="shared" si="2154"/>
        <v>-715</v>
      </c>
      <c r="HH467" s="89">
        <f t="shared" si="2155"/>
        <v>-7.3711340206185569E-2</v>
      </c>
      <c r="HI467" s="37"/>
      <c r="HK467" s="52">
        <f>IF($A443="","",$A443)</f>
        <v>46003</v>
      </c>
      <c r="HL467" s="45">
        <v>1336</v>
      </c>
      <c r="HM467" s="43">
        <f t="shared" si="2156"/>
        <v>16</v>
      </c>
      <c r="HN467" s="45">
        <v>28</v>
      </c>
      <c r="HO467" s="87">
        <f t="shared" si="2157"/>
        <v>1</v>
      </c>
      <c r="HP467" s="99">
        <v>10</v>
      </c>
      <c r="HQ467" s="43">
        <f t="shared" si="2158"/>
        <v>1</v>
      </c>
      <c r="HR467" s="43">
        <v>3</v>
      </c>
      <c r="HS467" s="44" t="str">
        <f t="shared" si="2195"/>
        <v>サンリオホワイトマスコット</v>
      </c>
      <c r="HT467" s="48">
        <f t="shared" si="2270"/>
        <v>400</v>
      </c>
      <c r="HU467" s="45">
        <f t="shared" si="2160"/>
        <v>400</v>
      </c>
      <c r="HV467" s="89">
        <f t="shared" si="2161"/>
        <v>0.25</v>
      </c>
      <c r="HW467" s="37"/>
      <c r="HX467" s="360"/>
      <c r="HY467" s="52">
        <f>IF($A443="","",$A443)</f>
        <v>46003</v>
      </c>
      <c r="HZ467" s="45">
        <v>7974</v>
      </c>
      <c r="IA467" s="43">
        <f t="shared" si="2162"/>
        <v>43</v>
      </c>
      <c r="IB467" s="45">
        <v>337</v>
      </c>
      <c r="IC467" s="87">
        <f t="shared" si="2163"/>
        <v>1</v>
      </c>
      <c r="ID467" s="99">
        <v>22</v>
      </c>
      <c r="IE467" s="43">
        <f t="shared" si="2164"/>
        <v>1</v>
      </c>
      <c r="IF467" s="43">
        <v>4</v>
      </c>
      <c r="IG467" s="44" t="str">
        <f t="shared" si="2241"/>
        <v>ラブブキーホルダー大きめ</v>
      </c>
      <c r="IH467" s="48">
        <f t="shared" si="2271"/>
        <v>500</v>
      </c>
      <c r="II467" s="45">
        <f t="shared" si="2166"/>
        <v>500</v>
      </c>
      <c r="IJ467" s="89">
        <f t="shared" si="2167"/>
        <v>0.11627906976744186</v>
      </c>
      <c r="IK467" s="37"/>
      <c r="IL467" s="29"/>
      <c r="IM467" s="52">
        <f>IF($A443="","",$A443)</f>
        <v>46003</v>
      </c>
      <c r="IN467" s="45">
        <v>5799</v>
      </c>
      <c r="IO467" s="43">
        <f t="shared" si="2168"/>
        <v>20</v>
      </c>
      <c r="IP467" s="45">
        <v>202</v>
      </c>
      <c r="IQ467" s="87">
        <f t="shared" si="2169"/>
        <v>0</v>
      </c>
      <c r="IR467" s="99">
        <v>40</v>
      </c>
      <c r="IS467" s="43">
        <f t="shared" si="2170"/>
        <v>0</v>
      </c>
      <c r="IT467" s="43">
        <v>10</v>
      </c>
      <c r="IU467" s="44" t="s">
        <v>720</v>
      </c>
      <c r="IV467" s="48">
        <v>400</v>
      </c>
      <c r="IW467" s="45">
        <f t="shared" si="2171"/>
        <v>0</v>
      </c>
      <c r="IX467" s="89">
        <f t="shared" si="2172"/>
        <v>0</v>
      </c>
      <c r="IY467" s="37"/>
      <c r="IZ467" s="61"/>
      <c r="JA467" s="52">
        <f>IF($A443="","",$A443)</f>
        <v>46003</v>
      </c>
      <c r="JB467" s="45">
        <v>6123</v>
      </c>
      <c r="JC467" s="43">
        <f t="shared" si="2173"/>
        <v>47</v>
      </c>
      <c r="JD467" s="45">
        <v>214</v>
      </c>
      <c r="JE467" s="87">
        <f t="shared" si="2174"/>
        <v>1</v>
      </c>
      <c r="JF467" s="99">
        <v>10</v>
      </c>
      <c r="JG467" s="43">
        <f t="shared" si="2175"/>
        <v>1</v>
      </c>
      <c r="JH467" s="43">
        <v>2</v>
      </c>
      <c r="JI467" s="44" t="str">
        <f t="shared" si="2242"/>
        <v>サンリオ型押しケース</v>
      </c>
      <c r="JJ467" s="48">
        <f t="shared" si="2272"/>
        <v>1100</v>
      </c>
      <c r="JK467" s="45">
        <f t="shared" si="2178"/>
        <v>1100</v>
      </c>
      <c r="JL467" s="89">
        <f t="shared" si="2179"/>
        <v>0.23404255319148937</v>
      </c>
      <c r="JM467" s="37"/>
      <c r="JN467" s="29"/>
      <c r="JO467" s="52">
        <f>IF($A443="","",$A443)</f>
        <v>46003</v>
      </c>
      <c r="JP467" s="45">
        <v>4449</v>
      </c>
      <c r="JQ467" s="43">
        <f t="shared" si="2180"/>
        <v>24</v>
      </c>
      <c r="JR467" s="45">
        <v>271</v>
      </c>
      <c r="JS467" s="87">
        <f t="shared" si="2181"/>
        <v>1</v>
      </c>
      <c r="JT467" s="99">
        <v>8</v>
      </c>
      <c r="JU467" s="43">
        <f t="shared" si="2182"/>
        <v>1</v>
      </c>
      <c r="JV467" s="43">
        <v>1</v>
      </c>
      <c r="JW467" s="44" t="str">
        <f t="shared" si="2282"/>
        <v>キティ豹柄フェイスポーチ</v>
      </c>
      <c r="JX467" s="48">
        <f t="shared" si="2283"/>
        <v>0</v>
      </c>
      <c r="JY467" s="45">
        <f t="shared" si="2185"/>
        <v>0</v>
      </c>
      <c r="JZ467" s="89">
        <f t="shared" si="2186"/>
        <v>0</v>
      </c>
      <c r="KA467" s="37"/>
      <c r="KB467" s="51"/>
      <c r="KC467" s="52">
        <f>IF($A443="","",$A443)</f>
        <v>46003</v>
      </c>
      <c r="KD467" s="45">
        <v>13313</v>
      </c>
      <c r="KE467" s="43">
        <f>IF(KD467="","",KD467-KD463)</f>
        <v>66</v>
      </c>
      <c r="KF467" s="45">
        <v>494</v>
      </c>
      <c r="KG467" s="87">
        <f>IF(KF467="","",KF467-KF463)</f>
        <v>1</v>
      </c>
      <c r="KH467" s="99">
        <v>7</v>
      </c>
      <c r="KI467" s="43">
        <f>IF(KH467="","",KH463+KJ463-KH467)</f>
        <v>1</v>
      </c>
      <c r="KJ467" s="43">
        <v>2</v>
      </c>
      <c r="KK467" s="44" t="str">
        <f>IF(KD467="","",KK463)</f>
        <v>キティフェイスポーチ</v>
      </c>
      <c r="KL467" s="48">
        <f>IF(KE467="","",KL463)</f>
        <v>996</v>
      </c>
      <c r="KM467" s="45">
        <f>IF(KH467="","",KI467*KL467)</f>
        <v>996</v>
      </c>
      <c r="KN467" s="89">
        <f>IF(KI467="","",KM467/(KE467*100))</f>
        <v>0.15090909090909091</v>
      </c>
      <c r="KO467" s="37"/>
      <c r="KP467" s="29"/>
      <c r="KQ467" s="52">
        <f>IF($A443="","",$A443)</f>
        <v>46003</v>
      </c>
      <c r="KR467" s="45">
        <v>2003</v>
      </c>
      <c r="KS467" s="43">
        <f>IF(KR467="","",KR467-KR463)</f>
        <v>80</v>
      </c>
      <c r="KT467" s="45">
        <v>30</v>
      </c>
      <c r="KU467" s="87">
        <f>IF(KT467="","",KT467-KT463)</f>
        <v>2</v>
      </c>
      <c r="KV467" s="99">
        <v>10</v>
      </c>
      <c r="KW467" s="43">
        <f>IF(KV467="","",KV463+KX463-KV467)</f>
        <v>1</v>
      </c>
      <c r="KX467" s="43">
        <v>4</v>
      </c>
      <c r="KY467" s="44" t="str">
        <f>IF(KR467="","",KY463)</f>
        <v>サンリオホワイトマスコット</v>
      </c>
      <c r="KZ467" s="48">
        <f>IF(KS467="","",KZ463)</f>
        <v>660</v>
      </c>
      <c r="LA467" s="45">
        <f>IF(KV467="","",KW467*KZ467)</f>
        <v>660</v>
      </c>
      <c r="LB467" s="89">
        <f>IF(KW467="","",LA467/(KS467*100))</f>
        <v>8.2500000000000004E-2</v>
      </c>
      <c r="LC467" s="37"/>
      <c r="LD467" s="29"/>
      <c r="LE467" s="75"/>
      <c r="LF467" s="76"/>
      <c r="LG467" s="76"/>
      <c r="LH467" s="76"/>
      <c r="LI467" s="76"/>
      <c r="LJ467" s="77"/>
      <c r="LK467" s="76"/>
      <c r="LL467" s="76"/>
      <c r="LM467" s="78"/>
      <c r="LN467" s="79"/>
      <c r="LO467" s="76"/>
      <c r="LP467" s="80"/>
      <c r="LQ467" s="37"/>
      <c r="LR467" s="29"/>
      <c r="LS467" s="47"/>
      <c r="LT467" s="67"/>
      <c r="LU467" s="45" t="str">
        <f t="shared" si="2273"/>
        <v/>
      </c>
      <c r="LV467" s="45"/>
      <c r="LW467" s="45"/>
      <c r="LX467" s="45"/>
      <c r="LY467" s="45" t="str">
        <f t="shared" si="2274"/>
        <v/>
      </c>
      <c r="LZ467" s="45"/>
      <c r="MA467" s="45"/>
      <c r="MB467" s="45"/>
      <c r="MC467" s="45" t="str">
        <f t="shared" si="2230"/>
        <v/>
      </c>
      <c r="MD467" s="46" t="str">
        <f t="shared" si="2231"/>
        <v/>
      </c>
      <c r="ME467" s="37"/>
      <c r="MF467" s="29"/>
      <c r="MG467" s="47"/>
      <c r="MH467" s="67"/>
      <c r="MI467" s="45" t="str">
        <f t="shared" si="2275"/>
        <v/>
      </c>
      <c r="MJ467" s="45"/>
      <c r="MK467" s="45"/>
      <c r="ML467" s="45"/>
      <c r="MM467" s="45" t="str">
        <f t="shared" si="2276"/>
        <v/>
      </c>
      <c r="MN467" s="45"/>
      <c r="MO467" s="45"/>
      <c r="MP467" s="45"/>
      <c r="MQ467" s="45" t="str">
        <f t="shared" si="2232"/>
        <v/>
      </c>
      <c r="MR467" s="46" t="str">
        <f t="shared" si="2233"/>
        <v/>
      </c>
      <c r="MS467" s="37"/>
      <c r="MT467" s="29"/>
      <c r="MU467" s="47"/>
      <c r="MV467" s="67"/>
      <c r="MW467" s="45" t="str">
        <f t="shared" si="2277"/>
        <v/>
      </c>
      <c r="MX467" s="45"/>
      <c r="MY467" s="45"/>
      <c r="MZ467" s="45"/>
      <c r="NA467" s="45" t="str">
        <f t="shared" si="2278"/>
        <v/>
      </c>
      <c r="NB467" s="45"/>
      <c r="NC467" s="45"/>
      <c r="ND467" s="45"/>
      <c r="NE467" s="45" t="str">
        <f t="shared" si="2234"/>
        <v/>
      </c>
      <c r="NF467" s="46" t="str">
        <f t="shared" si="2235"/>
        <v/>
      </c>
      <c r="NG467" s="37"/>
      <c r="NH467" s="29"/>
      <c r="NI467" s="47"/>
      <c r="NJ467" s="67"/>
      <c r="NK467" s="45" t="str">
        <f t="shared" si="2279"/>
        <v/>
      </c>
      <c r="NL467" s="45"/>
      <c r="NM467" s="45"/>
      <c r="NN467" s="45"/>
      <c r="NO467" s="45" t="str">
        <f t="shared" si="2280"/>
        <v/>
      </c>
      <c r="NP467" s="45"/>
      <c r="NQ467" s="45"/>
      <c r="NR467" s="45"/>
      <c r="NS467" s="45" t="str">
        <f t="shared" si="2236"/>
        <v/>
      </c>
      <c r="NT467" s="46" t="str">
        <f t="shared" si="2237"/>
        <v/>
      </c>
      <c r="NU467" s="37"/>
    </row>
    <row r="468" spans="1:385" ht="15" customHeight="1" thickTop="1" x14ac:dyDescent="0.25">
      <c r="A468" s="38"/>
      <c r="B468" s="39"/>
      <c r="C468" s="40"/>
      <c r="D468" s="40"/>
      <c r="E468" s="41"/>
      <c r="F468" s="41"/>
      <c r="G468" s="40"/>
      <c r="H468" s="42"/>
      <c r="I468" s="45"/>
      <c r="J468" s="45" t="str">
        <f t="shared" si="2243"/>
        <v/>
      </c>
      <c r="K468" s="45"/>
      <c r="L468" s="45"/>
      <c r="M468" s="45"/>
      <c r="N468" s="45" t="str">
        <f t="shared" si="2244"/>
        <v/>
      </c>
      <c r="O468" s="45"/>
      <c r="P468" s="45"/>
      <c r="Q468" s="45"/>
      <c r="R468" s="45" t="str">
        <f t="shared" si="2208"/>
        <v/>
      </c>
      <c r="S468" s="46" t="str">
        <f t="shared" si="2209"/>
        <v/>
      </c>
      <c r="T468" s="37"/>
      <c r="U468" s="29"/>
      <c r="V468" s="47"/>
      <c r="W468" s="67"/>
      <c r="X468" s="45" t="str">
        <f t="shared" si="2245"/>
        <v/>
      </c>
      <c r="Y468" s="45"/>
      <c r="Z468" s="45"/>
      <c r="AA468" s="45"/>
      <c r="AB468" s="45" t="str">
        <f t="shared" si="2246"/>
        <v/>
      </c>
      <c r="AC468" s="45"/>
      <c r="AD468" s="45"/>
      <c r="AE468" s="45"/>
      <c r="AF468" s="45" t="str">
        <f t="shared" si="2210"/>
        <v/>
      </c>
      <c r="AG468" s="46" t="str">
        <f t="shared" si="2211"/>
        <v/>
      </c>
      <c r="AH468" s="37"/>
      <c r="AI468" s="29"/>
      <c r="AJ468" s="47"/>
      <c r="AK468" s="45"/>
      <c r="AL468" s="45" t="str">
        <f t="shared" si="2247"/>
        <v/>
      </c>
      <c r="AM468" s="45"/>
      <c r="AN468" s="45" t="str">
        <f t="shared" si="2248"/>
        <v/>
      </c>
      <c r="AO468" s="45"/>
      <c r="AP468" s="45" t="str">
        <f t="shared" si="2249"/>
        <v/>
      </c>
      <c r="AQ468" s="45"/>
      <c r="AR468" s="45"/>
      <c r="AS468" s="45"/>
      <c r="AT468" s="45" t="str">
        <f t="shared" si="2212"/>
        <v/>
      </c>
      <c r="AU468" s="46" t="str">
        <f t="shared" si="2213"/>
        <v/>
      </c>
      <c r="AV468" s="37"/>
      <c r="AW468" s="29"/>
      <c r="AX468" s="47"/>
      <c r="AY468" s="45"/>
      <c r="AZ468" s="45" t="str">
        <f t="shared" si="2250"/>
        <v/>
      </c>
      <c r="BA468" s="45"/>
      <c r="BB468" s="45" t="str">
        <f t="shared" si="2251"/>
        <v/>
      </c>
      <c r="BC468" s="45"/>
      <c r="BD468" s="45" t="str">
        <f t="shared" si="2252"/>
        <v/>
      </c>
      <c r="BE468" s="45"/>
      <c r="BF468" s="45"/>
      <c r="BG468" s="45"/>
      <c r="BH468" s="45" t="str">
        <f t="shared" si="2214"/>
        <v/>
      </c>
      <c r="BI468" s="46" t="str">
        <f t="shared" si="2215"/>
        <v/>
      </c>
      <c r="BJ468" s="37"/>
      <c r="BK468" s="29"/>
      <c r="BL468" s="47"/>
      <c r="BM468" s="43">
        <v>1319</v>
      </c>
      <c r="BN468" s="45">
        <f t="shared" si="2132"/>
        <v>47</v>
      </c>
      <c r="BO468" s="43">
        <v>21</v>
      </c>
      <c r="BP468" s="71">
        <f t="shared" si="2133"/>
        <v>1</v>
      </c>
      <c r="BQ468" s="100">
        <v>17</v>
      </c>
      <c r="BR468" s="67">
        <f t="shared" si="2134"/>
        <v>1</v>
      </c>
      <c r="BS468" s="43">
        <v>0</v>
      </c>
      <c r="BT468" s="63" t="str">
        <f t="shared" si="2240"/>
        <v>押忍番長サウンドボタン</v>
      </c>
      <c r="BU468" s="67">
        <f t="shared" si="2253"/>
        <v>358</v>
      </c>
      <c r="BV468" s="43">
        <f t="shared" si="2137"/>
        <v>358</v>
      </c>
      <c r="BW468" s="46">
        <f t="shared" si="2138"/>
        <v>7.6170212765957451E-2</v>
      </c>
      <c r="BX468" s="37"/>
      <c r="BY468" s="57"/>
      <c r="BZ468" s="47"/>
      <c r="CA468" s="43">
        <v>7517</v>
      </c>
      <c r="CB468" s="45">
        <f t="shared" si="2139"/>
        <v>20</v>
      </c>
      <c r="CC468" s="43">
        <v>246</v>
      </c>
      <c r="CD468" s="71">
        <f t="shared" si="2140"/>
        <v>2</v>
      </c>
      <c r="CE468" s="100">
        <v>15</v>
      </c>
      <c r="CF468" s="67">
        <f t="shared" si="2141"/>
        <v>2</v>
      </c>
      <c r="CG468" s="43">
        <v>0</v>
      </c>
      <c r="CH468" s="63" t="str">
        <f t="shared" si="2142"/>
        <v>ジャグラーサウンドボタン</v>
      </c>
      <c r="CI468" s="67">
        <f t="shared" si="2143"/>
        <v>682</v>
      </c>
      <c r="CJ468" s="43">
        <f t="shared" si="2144"/>
        <v>1364</v>
      </c>
      <c r="CK468" s="46">
        <f t="shared" si="2145"/>
        <v>0.68200000000000005</v>
      </c>
      <c r="CL468" s="37"/>
      <c r="CM468" s="29"/>
      <c r="CN468" s="47"/>
      <c r="CO468" s="43">
        <v>3217</v>
      </c>
      <c r="CP468" s="69">
        <f t="shared" si="2146"/>
        <v>7</v>
      </c>
      <c r="CQ468" s="43">
        <v>89</v>
      </c>
      <c r="CR468" s="71">
        <f t="shared" si="2147"/>
        <v>0</v>
      </c>
      <c r="CS468" s="100">
        <v>11</v>
      </c>
      <c r="CT468" s="67">
        <f t="shared" si="2148"/>
        <v>0</v>
      </c>
      <c r="CU468" s="43">
        <v>-3</v>
      </c>
      <c r="CV468" s="63" t="str">
        <f t="shared" si="2206"/>
        <v>サンリオホワイトマスコット</v>
      </c>
      <c r="CW468" s="67">
        <f t="shared" si="2207"/>
        <v>660</v>
      </c>
      <c r="CX468" s="43">
        <f t="shared" si="2149"/>
        <v>0</v>
      </c>
      <c r="CY468" s="46">
        <f t="shared" si="2150"/>
        <v>0</v>
      </c>
      <c r="CZ468" s="37" t="s">
        <v>722</v>
      </c>
      <c r="DA468" s="29"/>
      <c r="DB468" s="47"/>
      <c r="DC468" s="67"/>
      <c r="DD468" s="45" t="str">
        <f t="shared" si="2254"/>
        <v/>
      </c>
      <c r="DE468" s="45"/>
      <c r="DF468" s="45"/>
      <c r="DG468" s="45"/>
      <c r="DH468" s="45" t="str">
        <f t="shared" si="2255"/>
        <v/>
      </c>
      <c r="DI468" s="45"/>
      <c r="DJ468" s="45"/>
      <c r="DK468" s="45"/>
      <c r="DL468" s="45" t="str">
        <f t="shared" si="2216"/>
        <v/>
      </c>
      <c r="DM468" s="46" t="str">
        <f t="shared" si="2217"/>
        <v/>
      </c>
      <c r="DN468" s="37"/>
      <c r="DO468" s="29"/>
      <c r="DP468" s="47"/>
      <c r="DQ468" s="45"/>
      <c r="DR468" s="45" t="str">
        <f t="shared" si="2256"/>
        <v/>
      </c>
      <c r="DS468" s="45"/>
      <c r="DT468" s="45" t="str">
        <f t="shared" si="2257"/>
        <v/>
      </c>
      <c r="DU468" s="45"/>
      <c r="DV468" s="45" t="str">
        <f t="shared" si="2258"/>
        <v/>
      </c>
      <c r="DW468" s="45"/>
      <c r="DX468" s="45"/>
      <c r="DY468" s="45"/>
      <c r="DZ468" s="45" t="str">
        <f t="shared" si="2218"/>
        <v/>
      </c>
      <c r="EA468" s="46" t="str">
        <f t="shared" si="2219"/>
        <v/>
      </c>
      <c r="EB468" s="37"/>
      <c r="ED468" s="47"/>
      <c r="EE468" s="67"/>
      <c r="EF468" s="45" t="str">
        <f t="shared" si="2259"/>
        <v/>
      </c>
      <c r="EG468" s="45"/>
      <c r="EH468" s="45"/>
      <c r="EI468" s="45"/>
      <c r="EJ468" s="45" t="str">
        <f t="shared" si="2260"/>
        <v/>
      </c>
      <c r="EK468" s="45"/>
      <c r="EL468" s="45"/>
      <c r="EM468" s="45"/>
      <c r="EN468" s="45" t="str">
        <f t="shared" si="2220"/>
        <v/>
      </c>
      <c r="EO468" s="46" t="str">
        <f t="shared" si="2221"/>
        <v/>
      </c>
      <c r="EP468" s="37"/>
      <c r="ER468" s="47"/>
      <c r="ES468" s="67"/>
      <c r="ET468" s="45" t="str">
        <f t="shared" si="2261"/>
        <v/>
      </c>
      <c r="EU468" s="45"/>
      <c r="EV468" s="45"/>
      <c r="EW468" s="45"/>
      <c r="EX468" s="45" t="str">
        <f t="shared" si="2262"/>
        <v/>
      </c>
      <c r="EY468" s="45"/>
      <c r="EZ468" s="45"/>
      <c r="FA468" s="45"/>
      <c r="FB468" s="45" t="str">
        <f t="shared" si="2222"/>
        <v/>
      </c>
      <c r="FC468" s="46" t="str">
        <f t="shared" si="2223"/>
        <v/>
      </c>
      <c r="FD468" s="37"/>
      <c r="FF468" s="47"/>
      <c r="FG468" s="67"/>
      <c r="FH468" s="45" t="str">
        <f t="shared" si="2263"/>
        <v/>
      </c>
      <c r="FI468" s="45"/>
      <c r="FJ468" s="45"/>
      <c r="FK468" s="45"/>
      <c r="FL468" s="45" t="str">
        <f t="shared" si="2264"/>
        <v/>
      </c>
      <c r="FM468" s="45"/>
      <c r="FN468" s="45"/>
      <c r="FO468" s="45"/>
      <c r="FP468" s="45" t="str">
        <f t="shared" si="2224"/>
        <v/>
      </c>
      <c r="FQ468" s="46" t="str">
        <f t="shared" si="2225"/>
        <v/>
      </c>
      <c r="FR468" s="37"/>
      <c r="FS468" s="29"/>
      <c r="FT468" s="47"/>
      <c r="FU468" s="67"/>
      <c r="FV468" s="45" t="str">
        <f t="shared" si="2265"/>
        <v/>
      </c>
      <c r="FW468" s="45"/>
      <c r="FX468" s="45"/>
      <c r="FY468" s="45"/>
      <c r="FZ468" s="45" t="str">
        <f t="shared" si="2266"/>
        <v/>
      </c>
      <c r="GA468" s="45"/>
      <c r="GB468" s="45"/>
      <c r="GC468" s="45"/>
      <c r="GD468" s="45" t="str">
        <f t="shared" si="2226"/>
        <v/>
      </c>
      <c r="GE468" s="46" t="str">
        <f t="shared" si="2227"/>
        <v/>
      </c>
      <c r="GF468" s="37"/>
      <c r="GH468" s="47"/>
      <c r="GI468" s="67"/>
      <c r="GJ468" s="45" t="str">
        <f t="shared" si="2267"/>
        <v/>
      </c>
      <c r="GK468" s="45"/>
      <c r="GL468" s="45"/>
      <c r="GM468" s="45"/>
      <c r="GN468" s="45" t="str">
        <f t="shared" si="2268"/>
        <v/>
      </c>
      <c r="GO468" s="45"/>
      <c r="GP468" s="45"/>
      <c r="GQ468" s="45"/>
      <c r="GR468" s="45" t="str">
        <f t="shared" si="2228"/>
        <v/>
      </c>
      <c r="GS468" s="46" t="str">
        <f t="shared" si="2229"/>
        <v/>
      </c>
      <c r="GT468" s="37"/>
      <c r="GU468" s="61"/>
      <c r="GV468" s="47"/>
      <c r="GW468" s="62"/>
      <c r="GX468" s="43">
        <v>23588</v>
      </c>
      <c r="GY468" s="45">
        <f t="shared" si="2151"/>
        <v>548</v>
      </c>
      <c r="GZ468" s="43"/>
      <c r="HA468" s="71" t="str">
        <f t="shared" si="2152"/>
        <v/>
      </c>
      <c r="HB468" s="100">
        <v>7</v>
      </c>
      <c r="HC468" s="67">
        <f t="shared" si="2153"/>
        <v>0</v>
      </c>
      <c r="HD468" s="43"/>
      <c r="HE468" s="63" t="str">
        <f t="shared" si="2239"/>
        <v>ルララ大</v>
      </c>
      <c r="HF468" s="67">
        <f t="shared" si="2269"/>
        <v>1100</v>
      </c>
      <c r="HG468" s="43">
        <f t="shared" si="2154"/>
        <v>0</v>
      </c>
      <c r="HH468" s="46">
        <f t="shared" si="2155"/>
        <v>0</v>
      </c>
      <c r="HI468" s="37"/>
      <c r="HK468" s="47"/>
      <c r="HL468" s="43">
        <v>480</v>
      </c>
      <c r="HM468" s="45">
        <f t="shared" si="2156"/>
        <v>62</v>
      </c>
      <c r="HN468" s="43">
        <v>26</v>
      </c>
      <c r="HO468" s="71">
        <f t="shared" si="2157"/>
        <v>1</v>
      </c>
      <c r="HP468" s="100">
        <v>7</v>
      </c>
      <c r="HQ468" s="67">
        <f t="shared" si="2158"/>
        <v>1</v>
      </c>
      <c r="HR468" s="43">
        <v>6</v>
      </c>
      <c r="HS468" s="63" t="str">
        <f t="shared" si="2195"/>
        <v>サンリオ豹柄キーケース</v>
      </c>
      <c r="HT468" s="67">
        <f t="shared" si="2270"/>
        <v>996</v>
      </c>
      <c r="HU468" s="43">
        <f t="shared" si="2160"/>
        <v>996</v>
      </c>
      <c r="HV468" s="46">
        <f t="shared" si="2161"/>
        <v>0.16064516129032258</v>
      </c>
      <c r="HW468" s="37"/>
      <c r="HX468" s="360"/>
      <c r="HY468" s="47"/>
      <c r="HZ468" s="43">
        <v>4982</v>
      </c>
      <c r="IA468" s="45">
        <f t="shared" si="2162"/>
        <v>73</v>
      </c>
      <c r="IB468" s="43">
        <v>138</v>
      </c>
      <c r="IC468" s="71">
        <f t="shared" si="2163"/>
        <v>0</v>
      </c>
      <c r="ID468" s="100">
        <v>18</v>
      </c>
      <c r="IE468" s="67">
        <f t="shared" si="2164"/>
        <v>1</v>
      </c>
      <c r="IF468" s="43">
        <v>8</v>
      </c>
      <c r="IG468" s="63" t="str">
        <f t="shared" si="2241"/>
        <v>サンリオリボンポーチ</v>
      </c>
      <c r="IH468" s="67">
        <f t="shared" si="2271"/>
        <v>0</v>
      </c>
      <c r="II468" s="43">
        <f t="shared" si="2166"/>
        <v>0</v>
      </c>
      <c r="IJ468" s="46">
        <f t="shared" si="2167"/>
        <v>0</v>
      </c>
      <c r="IK468" s="37"/>
      <c r="IL468" s="29"/>
      <c r="IM468" s="47"/>
      <c r="IN468" s="43">
        <v>5872</v>
      </c>
      <c r="IO468" s="45">
        <f t="shared" si="2168"/>
        <v>18</v>
      </c>
      <c r="IP468" s="43">
        <v>136</v>
      </c>
      <c r="IQ468" s="71">
        <f t="shared" si="2169"/>
        <v>1</v>
      </c>
      <c r="IR468" s="100">
        <v>14</v>
      </c>
      <c r="IS468" s="67">
        <f t="shared" si="2170"/>
        <v>1</v>
      </c>
      <c r="IT468" s="43">
        <v>4</v>
      </c>
      <c r="IU468" s="63" t="str">
        <f t="shared" ref="IU468:IV474" si="2284">IF(IN468="","",IU464)</f>
        <v>ジャグラーイヤホン</v>
      </c>
      <c r="IV468" s="67">
        <f t="shared" si="2284"/>
        <v>1100</v>
      </c>
      <c r="IW468" s="43">
        <f t="shared" si="2171"/>
        <v>1100</v>
      </c>
      <c r="IX468" s="46">
        <f t="shared" si="2172"/>
        <v>0.61111111111111116</v>
      </c>
      <c r="IY468" s="37"/>
      <c r="IZ468" s="61"/>
      <c r="JA468" s="47"/>
      <c r="JB468" s="43">
        <v>4429</v>
      </c>
      <c r="JC468" s="45">
        <f t="shared" si="2173"/>
        <v>24</v>
      </c>
      <c r="JD468" s="43">
        <v>126</v>
      </c>
      <c r="JE468" s="71">
        <f t="shared" si="2174"/>
        <v>3</v>
      </c>
      <c r="JF468" s="100">
        <v>6</v>
      </c>
      <c r="JG468" s="67">
        <f t="shared" si="2175"/>
        <v>3</v>
      </c>
      <c r="JH468" s="43">
        <v>2</v>
      </c>
      <c r="JI468" s="63" t="str">
        <f t="shared" si="2242"/>
        <v>ジャグラーサウンドボタン金銀</v>
      </c>
      <c r="JJ468" s="67">
        <f t="shared" si="2272"/>
        <v>1100</v>
      </c>
      <c r="JK468" s="43">
        <f t="shared" si="2178"/>
        <v>3300</v>
      </c>
      <c r="JL468" s="46">
        <f t="shared" si="2179"/>
        <v>1.375</v>
      </c>
      <c r="JM468" s="37" t="s">
        <v>722</v>
      </c>
      <c r="JN468" s="29"/>
      <c r="JO468" s="47"/>
      <c r="JP468" s="43">
        <v>5578</v>
      </c>
      <c r="JQ468" s="45">
        <f t="shared" si="2180"/>
        <v>60</v>
      </c>
      <c r="JR468" s="43">
        <v>117</v>
      </c>
      <c r="JS468" s="71">
        <f t="shared" si="2181"/>
        <v>1</v>
      </c>
      <c r="JT468" s="100">
        <v>6</v>
      </c>
      <c r="JU468" s="67">
        <f t="shared" si="2182"/>
        <v>1</v>
      </c>
      <c r="JV468" s="43">
        <v>4</v>
      </c>
      <c r="JW468" s="63" t="str">
        <f t="shared" si="2282"/>
        <v>モンチッチマスコット2</v>
      </c>
      <c r="JX468" s="67">
        <f t="shared" si="2283"/>
        <v>539</v>
      </c>
      <c r="JY468" s="43">
        <f t="shared" si="2185"/>
        <v>539</v>
      </c>
      <c r="JZ468" s="46">
        <f t="shared" si="2186"/>
        <v>8.9833333333333334E-2</v>
      </c>
      <c r="KA468" s="37"/>
      <c r="KB468" s="51"/>
      <c r="KC468" s="47"/>
      <c r="KD468" s="43">
        <v>10687</v>
      </c>
      <c r="KE468" s="45">
        <f>IF(KD468="","",KD468-KD464)</f>
        <v>42</v>
      </c>
      <c r="KF468" s="43">
        <v>300</v>
      </c>
      <c r="KG468" s="71">
        <f>IF(KF468="","",KF468-KF464)</f>
        <v>1</v>
      </c>
      <c r="KH468" s="100">
        <v>11</v>
      </c>
      <c r="KI468" s="67">
        <f>IF(KH468="","",KH464+KJ464-KH468)</f>
        <v>1</v>
      </c>
      <c r="KJ468" s="43">
        <v>1</v>
      </c>
      <c r="KK468" s="63" t="str">
        <f>IF(KD468="","",KK464)</f>
        <v>サンリオ型押しマルチケース</v>
      </c>
      <c r="KL468" s="67">
        <f>IF(KE468="","",KL464)</f>
        <v>660</v>
      </c>
      <c r="KM468" s="43">
        <f>IF(KH468="","",KI468*KL468)</f>
        <v>660</v>
      </c>
      <c r="KN468" s="46">
        <f>IF(KI468="","",KM468/(KE468*100))</f>
        <v>0.15714285714285714</v>
      </c>
      <c r="KO468" s="37"/>
      <c r="KP468" s="29"/>
      <c r="KQ468" s="47"/>
      <c r="KR468" s="43">
        <v>2476</v>
      </c>
      <c r="KS468" s="45">
        <f>IF(KR468="","",KR468-KR464)</f>
        <v>51</v>
      </c>
      <c r="KT468" s="43">
        <v>46</v>
      </c>
      <c r="KU468" s="71">
        <f>IF(KT468="","",KT468-KT464)</f>
        <v>4</v>
      </c>
      <c r="KV468" s="100">
        <v>20</v>
      </c>
      <c r="KW468" s="67">
        <f>IF(KV468="","",KV464+KX464-KV468)</f>
        <v>4</v>
      </c>
      <c r="KX468" s="43">
        <v>8</v>
      </c>
      <c r="KY468" s="63" t="str">
        <f>IF(KR468="","",KY464)</f>
        <v>ラブブマスコット</v>
      </c>
      <c r="KZ468" s="67">
        <f>IF(KS468="","",KZ464)</f>
        <v>500</v>
      </c>
      <c r="LA468" s="43">
        <f>IF(KV468="","",KW468*KZ468)</f>
        <v>2000</v>
      </c>
      <c r="LB468" s="46">
        <f>IF(KW468="","",LA468/(KS468*100))</f>
        <v>0.39215686274509803</v>
      </c>
      <c r="LC468" s="37"/>
      <c r="LD468" s="29"/>
      <c r="LE468" s="52" t="str">
        <f>IF(A446="","",A446)</f>
        <v/>
      </c>
      <c r="LF468" s="43"/>
      <c r="LG468" s="86" t="str">
        <f>IF(LF468="","",LF468-LF465)</f>
        <v/>
      </c>
      <c r="LH468" s="43"/>
      <c r="LI468" s="43" t="str">
        <f t="shared" ref="LI468:LI476" si="2285">IF(LH468="","",LH468-LH465)</f>
        <v/>
      </c>
      <c r="LJ468" s="43"/>
      <c r="LK468" s="87" t="str">
        <f t="shared" ref="LK468:LK476" si="2286">IF(LJ468="","",LJ465+LL465-LJ468)</f>
        <v/>
      </c>
      <c r="LL468" s="43"/>
      <c r="LM468" s="65" t="str">
        <f>IF(LF468="","",LM465)</f>
        <v/>
      </c>
      <c r="LN468" s="48" t="str">
        <f>IF(LG468="","",LN465)</f>
        <v/>
      </c>
      <c r="LO468" s="87" t="str">
        <f t="shared" ref="LO468:LO482" si="2287">IF(LJ468="","",LK468*LN468)</f>
        <v/>
      </c>
      <c r="LP468" s="53"/>
      <c r="LQ468" s="37"/>
      <c r="LR468" s="29"/>
      <c r="LS468" s="47"/>
      <c r="LT468" s="67"/>
      <c r="LU468" s="45" t="str">
        <f t="shared" si="2273"/>
        <v/>
      </c>
      <c r="LV468" s="45"/>
      <c r="LW468" s="45"/>
      <c r="LX468" s="45"/>
      <c r="LY468" s="45" t="str">
        <f t="shared" si="2274"/>
        <v/>
      </c>
      <c r="LZ468" s="45"/>
      <c r="MA468" s="45"/>
      <c r="MB468" s="45"/>
      <c r="MC468" s="45" t="str">
        <f t="shared" si="2230"/>
        <v/>
      </c>
      <c r="MD468" s="46" t="str">
        <f t="shared" si="2231"/>
        <v/>
      </c>
      <c r="ME468" s="37"/>
      <c r="MF468" s="29"/>
      <c r="MG468" s="47"/>
      <c r="MH468" s="67"/>
      <c r="MI468" s="45" t="str">
        <f t="shared" si="2275"/>
        <v/>
      </c>
      <c r="MJ468" s="45"/>
      <c r="MK468" s="45"/>
      <c r="ML468" s="45"/>
      <c r="MM468" s="45" t="str">
        <f t="shared" si="2276"/>
        <v/>
      </c>
      <c r="MN468" s="45"/>
      <c r="MO468" s="45"/>
      <c r="MP468" s="45"/>
      <c r="MQ468" s="45" t="str">
        <f t="shared" si="2232"/>
        <v/>
      </c>
      <c r="MR468" s="46" t="str">
        <f t="shared" si="2233"/>
        <v/>
      </c>
      <c r="MS468" s="37"/>
      <c r="MT468" s="29"/>
      <c r="MU468" s="47"/>
      <c r="MV468" s="67"/>
      <c r="MW468" s="45" t="str">
        <f t="shared" si="2277"/>
        <v/>
      </c>
      <c r="MX468" s="45"/>
      <c r="MY468" s="45"/>
      <c r="MZ468" s="45"/>
      <c r="NA468" s="45" t="str">
        <f t="shared" si="2278"/>
        <v/>
      </c>
      <c r="NB468" s="45"/>
      <c r="NC468" s="45"/>
      <c r="ND468" s="45"/>
      <c r="NE468" s="45" t="str">
        <f t="shared" si="2234"/>
        <v/>
      </c>
      <c r="NF468" s="46" t="str">
        <f t="shared" si="2235"/>
        <v/>
      </c>
      <c r="NG468" s="37"/>
      <c r="NH468" s="29"/>
      <c r="NI468" s="47"/>
      <c r="NJ468" s="67"/>
      <c r="NK468" s="45" t="str">
        <f t="shared" si="2279"/>
        <v/>
      </c>
      <c r="NL468" s="45"/>
      <c r="NM468" s="45"/>
      <c r="NN468" s="45"/>
      <c r="NO468" s="45" t="str">
        <f t="shared" si="2280"/>
        <v/>
      </c>
      <c r="NP468" s="45"/>
      <c r="NQ468" s="45"/>
      <c r="NR468" s="45"/>
      <c r="NS468" s="45" t="str">
        <f t="shared" si="2236"/>
        <v/>
      </c>
      <c r="NT468" s="46" t="str">
        <f t="shared" si="2237"/>
        <v/>
      </c>
      <c r="NU468" s="37"/>
    </row>
    <row r="469" spans="1:385" x14ac:dyDescent="0.25">
      <c r="A469" s="38"/>
      <c r="B469" s="39"/>
      <c r="C469" s="40"/>
      <c r="D469" s="40"/>
      <c r="E469" s="41"/>
      <c r="F469" s="41"/>
      <c r="G469" s="40"/>
      <c r="H469" s="42"/>
      <c r="I469" s="45"/>
      <c r="J469" s="45" t="str">
        <f t="shared" si="2243"/>
        <v/>
      </c>
      <c r="K469" s="45"/>
      <c r="L469" s="45"/>
      <c r="M469" s="45"/>
      <c r="N469" s="45" t="str">
        <f t="shared" si="2244"/>
        <v/>
      </c>
      <c r="O469" s="45"/>
      <c r="P469" s="45"/>
      <c r="Q469" s="45"/>
      <c r="R469" s="45" t="str">
        <f t="shared" si="2208"/>
        <v/>
      </c>
      <c r="S469" s="46" t="str">
        <f t="shared" si="2209"/>
        <v/>
      </c>
      <c r="T469" s="37"/>
      <c r="U469" s="29"/>
      <c r="V469" s="47"/>
      <c r="W469" s="67"/>
      <c r="X469" s="45" t="str">
        <f t="shared" si="2245"/>
        <v/>
      </c>
      <c r="Y469" s="45"/>
      <c r="Z469" s="45"/>
      <c r="AA469" s="45"/>
      <c r="AB469" s="45" t="str">
        <f t="shared" si="2246"/>
        <v/>
      </c>
      <c r="AC469" s="45"/>
      <c r="AD469" s="45"/>
      <c r="AE469" s="45"/>
      <c r="AF469" s="45" t="str">
        <f t="shared" si="2210"/>
        <v/>
      </c>
      <c r="AG469" s="46" t="str">
        <f t="shared" si="2211"/>
        <v/>
      </c>
      <c r="AH469" s="37"/>
      <c r="AI469" s="29"/>
      <c r="AJ469" s="47"/>
      <c r="AK469" s="45"/>
      <c r="AL469" s="45" t="str">
        <f t="shared" si="2247"/>
        <v/>
      </c>
      <c r="AM469" s="45"/>
      <c r="AN469" s="45" t="str">
        <f t="shared" si="2248"/>
        <v/>
      </c>
      <c r="AO469" s="45"/>
      <c r="AP469" s="45" t="str">
        <f t="shared" si="2249"/>
        <v/>
      </c>
      <c r="AQ469" s="45"/>
      <c r="AR469" s="45"/>
      <c r="AS469" s="45"/>
      <c r="AT469" s="45" t="str">
        <f t="shared" si="2212"/>
        <v/>
      </c>
      <c r="AU469" s="46" t="str">
        <f t="shared" si="2213"/>
        <v/>
      </c>
      <c r="AV469" s="37"/>
      <c r="AW469" s="29"/>
      <c r="AX469" s="47"/>
      <c r="AY469" s="45"/>
      <c r="AZ469" s="45" t="str">
        <f t="shared" si="2250"/>
        <v/>
      </c>
      <c r="BA469" s="45"/>
      <c r="BB469" s="45" t="str">
        <f t="shared" si="2251"/>
        <v/>
      </c>
      <c r="BC469" s="45"/>
      <c r="BD469" s="45" t="str">
        <f t="shared" si="2252"/>
        <v/>
      </c>
      <c r="BE469" s="45"/>
      <c r="BF469" s="45"/>
      <c r="BG469" s="45"/>
      <c r="BH469" s="45" t="str">
        <f t="shared" si="2214"/>
        <v/>
      </c>
      <c r="BI469" s="46" t="str">
        <f t="shared" si="2215"/>
        <v/>
      </c>
      <c r="BJ469" s="37"/>
      <c r="BK469" s="29"/>
      <c r="BL469" s="47"/>
      <c r="BM469" s="45">
        <v>2601</v>
      </c>
      <c r="BN469" s="45">
        <f t="shared" si="2132"/>
        <v>19</v>
      </c>
      <c r="BO469" s="45">
        <v>37</v>
      </c>
      <c r="BP469" s="45">
        <f t="shared" si="2133"/>
        <v>2</v>
      </c>
      <c r="BQ469" s="43">
        <v>30</v>
      </c>
      <c r="BR469" s="45">
        <f t="shared" si="2134"/>
        <v>2</v>
      </c>
      <c r="BS469" s="27">
        <v>0</v>
      </c>
      <c r="BT469" s="63" t="str">
        <f t="shared" si="2240"/>
        <v>ラブブキーホルダー</v>
      </c>
      <c r="BU469" s="67">
        <f t="shared" si="2253"/>
        <v>0</v>
      </c>
      <c r="BV469" s="45">
        <f t="shared" si="2137"/>
        <v>0</v>
      </c>
      <c r="BW469" s="46">
        <f t="shared" si="2138"/>
        <v>0</v>
      </c>
      <c r="BX469" s="37" t="s">
        <v>731</v>
      </c>
      <c r="BY469" s="57"/>
      <c r="BZ469" s="47"/>
      <c r="CA469" s="45">
        <v>8810</v>
      </c>
      <c r="CB469" s="45">
        <f t="shared" si="2139"/>
        <v>58</v>
      </c>
      <c r="CC469" s="45">
        <v>439</v>
      </c>
      <c r="CD469" s="45">
        <f t="shared" si="2140"/>
        <v>0</v>
      </c>
      <c r="CE469" s="43">
        <v>27</v>
      </c>
      <c r="CF469" s="45">
        <f t="shared" si="2141"/>
        <v>0</v>
      </c>
      <c r="CG469" s="27">
        <v>0</v>
      </c>
      <c r="CH469" s="63" t="str">
        <f t="shared" si="2142"/>
        <v>ラブブマスコット</v>
      </c>
      <c r="CI469" s="67">
        <f t="shared" si="2143"/>
        <v>250</v>
      </c>
      <c r="CJ469" s="45">
        <f t="shared" si="2144"/>
        <v>0</v>
      </c>
      <c r="CK469" s="46">
        <f t="shared" si="2145"/>
        <v>0</v>
      </c>
      <c r="CL469" s="37"/>
      <c r="CM469" s="29"/>
      <c r="CN469" s="47"/>
      <c r="CO469" s="45">
        <v>3271</v>
      </c>
      <c r="CP469" s="69">
        <f t="shared" si="2146"/>
        <v>6</v>
      </c>
      <c r="CQ469" s="45">
        <v>113</v>
      </c>
      <c r="CR469" s="45">
        <f t="shared" si="2147"/>
        <v>0</v>
      </c>
      <c r="CS469" s="43">
        <v>36</v>
      </c>
      <c r="CT469" s="45">
        <f t="shared" si="2148"/>
        <v>0</v>
      </c>
      <c r="CU469" s="27"/>
      <c r="CV469" s="63" t="str">
        <f t="shared" si="2206"/>
        <v>ラブブキーホルダー</v>
      </c>
      <c r="CW469" s="67">
        <f t="shared" si="2207"/>
        <v>200</v>
      </c>
      <c r="CX469" s="45">
        <f t="shared" si="2149"/>
        <v>0</v>
      </c>
      <c r="CY469" s="46">
        <f t="shared" si="2150"/>
        <v>0</v>
      </c>
      <c r="CZ469" s="37" t="s">
        <v>727</v>
      </c>
      <c r="DA469" s="29"/>
      <c r="DB469" s="47"/>
      <c r="DC469" s="67"/>
      <c r="DD469" s="45" t="str">
        <f t="shared" si="2254"/>
        <v/>
      </c>
      <c r="DE469" s="45"/>
      <c r="DF469" s="45"/>
      <c r="DG469" s="45"/>
      <c r="DH469" s="45" t="str">
        <f t="shared" si="2255"/>
        <v/>
      </c>
      <c r="DI469" s="45"/>
      <c r="DJ469" s="45"/>
      <c r="DK469" s="45"/>
      <c r="DL469" s="45" t="str">
        <f t="shared" si="2216"/>
        <v/>
      </c>
      <c r="DM469" s="46" t="str">
        <f t="shared" si="2217"/>
        <v/>
      </c>
      <c r="DN469" s="37"/>
      <c r="DO469" s="29"/>
      <c r="DP469" s="47"/>
      <c r="DQ469" s="45"/>
      <c r="DR469" s="45" t="str">
        <f t="shared" si="2256"/>
        <v/>
      </c>
      <c r="DS469" s="45"/>
      <c r="DT469" s="45" t="str">
        <f t="shared" si="2257"/>
        <v/>
      </c>
      <c r="DU469" s="45"/>
      <c r="DV469" s="45" t="str">
        <f t="shared" si="2258"/>
        <v/>
      </c>
      <c r="DW469" s="45"/>
      <c r="DX469" s="45"/>
      <c r="DY469" s="45"/>
      <c r="DZ469" s="45" t="str">
        <f t="shared" si="2218"/>
        <v/>
      </c>
      <c r="EA469" s="46" t="str">
        <f t="shared" si="2219"/>
        <v/>
      </c>
      <c r="EB469" s="37"/>
      <c r="ED469" s="47"/>
      <c r="EE469" s="67"/>
      <c r="EF469" s="45" t="str">
        <f t="shared" si="2259"/>
        <v/>
      </c>
      <c r="EG469" s="45"/>
      <c r="EH469" s="45"/>
      <c r="EI469" s="45"/>
      <c r="EJ469" s="45" t="str">
        <f t="shared" si="2260"/>
        <v/>
      </c>
      <c r="EK469" s="45"/>
      <c r="EL469" s="45"/>
      <c r="EM469" s="45"/>
      <c r="EN469" s="45" t="str">
        <f t="shared" si="2220"/>
        <v/>
      </c>
      <c r="EO469" s="46" t="str">
        <f t="shared" si="2221"/>
        <v/>
      </c>
      <c r="EP469" s="37"/>
      <c r="ER469" s="47"/>
      <c r="ES469" s="67"/>
      <c r="ET469" s="45" t="str">
        <f t="shared" si="2261"/>
        <v/>
      </c>
      <c r="EU469" s="45"/>
      <c r="EV469" s="45"/>
      <c r="EW469" s="45"/>
      <c r="EX469" s="45" t="str">
        <f t="shared" si="2262"/>
        <v/>
      </c>
      <c r="EY469" s="45"/>
      <c r="EZ469" s="45"/>
      <c r="FA469" s="45"/>
      <c r="FB469" s="45" t="str">
        <f t="shared" si="2222"/>
        <v/>
      </c>
      <c r="FC469" s="46" t="str">
        <f t="shared" si="2223"/>
        <v/>
      </c>
      <c r="FD469" s="37"/>
      <c r="FF469" s="47"/>
      <c r="FG469" s="67"/>
      <c r="FH469" s="45" t="str">
        <f t="shared" si="2263"/>
        <v/>
      </c>
      <c r="FI469" s="45"/>
      <c r="FJ469" s="45"/>
      <c r="FK469" s="45"/>
      <c r="FL469" s="45" t="str">
        <f t="shared" si="2264"/>
        <v/>
      </c>
      <c r="FM469" s="45"/>
      <c r="FN469" s="45"/>
      <c r="FO469" s="45"/>
      <c r="FP469" s="45" t="str">
        <f t="shared" si="2224"/>
        <v/>
      </c>
      <c r="FQ469" s="46" t="str">
        <f t="shared" si="2225"/>
        <v/>
      </c>
      <c r="FR469" s="37"/>
      <c r="FS469" s="29"/>
      <c r="FT469" s="47"/>
      <c r="FU469" s="67"/>
      <c r="FV469" s="45" t="str">
        <f t="shared" si="2265"/>
        <v/>
      </c>
      <c r="FW469" s="45"/>
      <c r="FX469" s="45"/>
      <c r="FY469" s="45"/>
      <c r="FZ469" s="45" t="str">
        <f t="shared" si="2266"/>
        <v/>
      </c>
      <c r="GA469" s="45"/>
      <c r="GB469" s="45"/>
      <c r="GC469" s="45"/>
      <c r="GD469" s="45" t="str">
        <f t="shared" si="2226"/>
        <v/>
      </c>
      <c r="GE469" s="46" t="str">
        <f t="shared" si="2227"/>
        <v/>
      </c>
      <c r="GF469" s="37"/>
      <c r="GH469" s="47"/>
      <c r="GI469" s="67"/>
      <c r="GJ469" s="45" t="str">
        <f t="shared" si="2267"/>
        <v/>
      </c>
      <c r="GK469" s="45"/>
      <c r="GL469" s="45"/>
      <c r="GM469" s="45"/>
      <c r="GN469" s="45" t="str">
        <f t="shared" si="2268"/>
        <v/>
      </c>
      <c r="GO469" s="45"/>
      <c r="GP469" s="45"/>
      <c r="GQ469" s="45"/>
      <c r="GR469" s="45" t="str">
        <f t="shared" si="2228"/>
        <v/>
      </c>
      <c r="GS469" s="46" t="str">
        <f t="shared" si="2229"/>
        <v/>
      </c>
      <c r="GT469" s="37"/>
      <c r="GU469" s="61"/>
      <c r="GV469" s="47"/>
      <c r="GW469" s="30"/>
      <c r="GX469" s="45"/>
      <c r="GY469" s="45" t="str">
        <f t="shared" si="2151"/>
        <v/>
      </c>
      <c r="GZ469" s="45"/>
      <c r="HA469" s="45" t="str">
        <f t="shared" si="2152"/>
        <v/>
      </c>
      <c r="HB469" s="43">
        <v>11</v>
      </c>
      <c r="HC469" s="45">
        <f t="shared" si="2153"/>
        <v>1</v>
      </c>
      <c r="HD469" s="27"/>
      <c r="HE469" s="63" t="str">
        <f t="shared" si="2239"/>
        <v/>
      </c>
      <c r="HF469" s="67" t="str">
        <f t="shared" si="2269"/>
        <v/>
      </c>
      <c r="HG469" s="45" t="e">
        <f t="shared" si="2154"/>
        <v>#VALUE!</v>
      </c>
      <c r="HH469" s="46" t="e">
        <f t="shared" si="2155"/>
        <v>#VALUE!</v>
      </c>
      <c r="HI469" s="37"/>
      <c r="HK469" s="47"/>
      <c r="HL469" s="45">
        <v>1263</v>
      </c>
      <c r="HM469" s="45">
        <f t="shared" si="2156"/>
        <v>18</v>
      </c>
      <c r="HN469" s="45">
        <v>21</v>
      </c>
      <c r="HO469" s="45">
        <f t="shared" si="2157"/>
        <v>0</v>
      </c>
      <c r="HP469" s="43">
        <v>46</v>
      </c>
      <c r="HQ469" s="45">
        <f t="shared" si="2158"/>
        <v>0</v>
      </c>
      <c r="HR469" s="27">
        <v>0</v>
      </c>
      <c r="HS469" s="63" t="str">
        <f t="shared" si="2195"/>
        <v>ゲームアーク</v>
      </c>
      <c r="HT469" s="67">
        <f t="shared" si="2270"/>
        <v>0</v>
      </c>
      <c r="HU469" s="45">
        <f t="shared" si="2160"/>
        <v>0</v>
      </c>
      <c r="HV469" s="46">
        <f t="shared" si="2161"/>
        <v>0</v>
      </c>
      <c r="HW469" s="37" t="s">
        <v>724</v>
      </c>
      <c r="HX469" s="360"/>
      <c r="HY469" s="47"/>
      <c r="HZ469" s="45">
        <v>6387</v>
      </c>
      <c r="IA469" s="45">
        <f t="shared" si="2162"/>
        <v>15</v>
      </c>
      <c r="IB469" s="45">
        <v>138</v>
      </c>
      <c r="IC469" s="45">
        <f t="shared" si="2163"/>
        <v>0</v>
      </c>
      <c r="ID469" s="43">
        <v>26</v>
      </c>
      <c r="IE469" s="45">
        <f t="shared" si="2164"/>
        <v>0</v>
      </c>
      <c r="IF469" s="27">
        <v>0</v>
      </c>
      <c r="IG469" s="63" t="str">
        <f t="shared" si="2241"/>
        <v>ラブブマスコット</v>
      </c>
      <c r="IH469" s="67">
        <f t="shared" si="2271"/>
        <v>0</v>
      </c>
      <c r="II469" s="45">
        <f t="shared" si="2166"/>
        <v>0</v>
      </c>
      <c r="IJ469" s="46">
        <f t="shared" si="2167"/>
        <v>0</v>
      </c>
      <c r="IK469" s="37" t="s">
        <v>297</v>
      </c>
      <c r="IL469" s="29"/>
      <c r="IM469" s="47"/>
      <c r="IN469" s="45">
        <v>4397</v>
      </c>
      <c r="IO469" s="45">
        <f t="shared" si="2168"/>
        <v>53</v>
      </c>
      <c r="IP469" s="45">
        <v>270</v>
      </c>
      <c r="IQ469" s="45">
        <f t="shared" si="2169"/>
        <v>9</v>
      </c>
      <c r="IR469" s="43">
        <v>80</v>
      </c>
      <c r="IS469" s="45">
        <f t="shared" si="2170"/>
        <v>10</v>
      </c>
      <c r="IT469" s="27">
        <v>0</v>
      </c>
      <c r="IU469" s="63" t="str">
        <f t="shared" si="2284"/>
        <v>アングリーキーホルダー</v>
      </c>
      <c r="IV469" s="67">
        <f t="shared" si="2284"/>
        <v>200</v>
      </c>
      <c r="IW469" s="45">
        <f t="shared" si="2171"/>
        <v>2000</v>
      </c>
      <c r="IX469" s="46">
        <f t="shared" si="2172"/>
        <v>0.37735849056603776</v>
      </c>
      <c r="IY469" s="37"/>
      <c r="IZ469" s="61"/>
      <c r="JA469" s="47"/>
      <c r="JB469" s="45">
        <v>7566</v>
      </c>
      <c r="JC469" s="45">
        <f t="shared" si="2173"/>
        <v>29</v>
      </c>
      <c r="JD469" s="45">
        <v>448</v>
      </c>
      <c r="JE469" s="45">
        <f t="shared" si="2174"/>
        <v>0</v>
      </c>
      <c r="JF469" s="43">
        <v>70</v>
      </c>
      <c r="JG469" s="45">
        <f t="shared" si="2175"/>
        <v>7</v>
      </c>
      <c r="JH469" s="27">
        <v>15</v>
      </c>
      <c r="JI469" s="63" t="str">
        <f t="shared" si="2242"/>
        <v>AIモンスターラバー</v>
      </c>
      <c r="JJ469" s="67">
        <f t="shared" si="2272"/>
        <v>0</v>
      </c>
      <c r="JK469" s="45">
        <f t="shared" si="2178"/>
        <v>0</v>
      </c>
      <c r="JL469" s="46">
        <f t="shared" si="2179"/>
        <v>0</v>
      </c>
      <c r="JM469" s="37"/>
      <c r="JN469" s="29"/>
      <c r="JO469" s="47"/>
      <c r="JP469" s="45">
        <v>6154</v>
      </c>
      <c r="JQ469" s="45">
        <f t="shared" si="2180"/>
        <v>75</v>
      </c>
      <c r="JR469" s="45">
        <v>292</v>
      </c>
      <c r="JS469" s="45">
        <f t="shared" si="2181"/>
        <v>1</v>
      </c>
      <c r="JT469" s="43">
        <v>11</v>
      </c>
      <c r="JU469" s="45">
        <f t="shared" si="2182"/>
        <v>2</v>
      </c>
      <c r="JV469" s="27">
        <v>0</v>
      </c>
      <c r="JW469" s="63" t="str">
        <f t="shared" si="2282"/>
        <v>サンリオホワイトマスコット</v>
      </c>
      <c r="JX469" s="67">
        <f t="shared" si="2283"/>
        <v>660</v>
      </c>
      <c r="JY469" s="45">
        <f t="shared" si="2185"/>
        <v>1320</v>
      </c>
      <c r="JZ469" s="46">
        <f t="shared" si="2186"/>
        <v>0.17599999999999999</v>
      </c>
      <c r="KA469" s="37"/>
      <c r="KB469" s="51"/>
      <c r="KC469" s="47"/>
      <c r="KD469" s="45">
        <v>12550</v>
      </c>
      <c r="KE469" s="45">
        <f>IF(KD469="","",KD469-KD465)</f>
        <v>26</v>
      </c>
      <c r="KF469" s="45">
        <v>633</v>
      </c>
      <c r="KG469" s="45">
        <f>IF(KF469="","",KF469-KF465)</f>
        <v>1</v>
      </c>
      <c r="KH469" s="43">
        <v>9</v>
      </c>
      <c r="KI469" s="45">
        <f>IF(KH469="","",KH465+KJ465-KH469)</f>
        <v>1</v>
      </c>
      <c r="KJ469" s="27">
        <v>1</v>
      </c>
      <c r="KK469" s="63" t="str">
        <f>IF(KD469="","",KK465)</f>
        <v>サンリオ豹柄キーケース</v>
      </c>
      <c r="KL469" s="67">
        <f>IF(KE469="","",KL465)</f>
        <v>0</v>
      </c>
      <c r="KM469" s="45">
        <f>IF(KH469="","",KI469*KL469)</f>
        <v>0</v>
      </c>
      <c r="KN469" s="46">
        <f>IF(KI469="","",KM469/(KE469*100))</f>
        <v>0</v>
      </c>
      <c r="KO469" s="37"/>
      <c r="KP469" s="29"/>
      <c r="KQ469" s="47"/>
      <c r="KR469" s="45">
        <v>1912</v>
      </c>
      <c r="KS469" s="45">
        <f>IF(KR469="","",KR469-KR465)</f>
        <v>17</v>
      </c>
      <c r="KT469" s="45">
        <v>104</v>
      </c>
      <c r="KU469" s="45">
        <f>IF(KT469="","",KT469-KT465)</f>
        <v>0</v>
      </c>
      <c r="KV469" s="43">
        <v>5</v>
      </c>
      <c r="KW469" s="45">
        <f>IF(KV469="","",KV465+KX465-KV469)</f>
        <v>0</v>
      </c>
      <c r="KX469" s="27">
        <v>32</v>
      </c>
      <c r="KY469" s="63" t="str">
        <f>IF(KR469="","",KY465)</f>
        <v>モンチッチマスコット2</v>
      </c>
      <c r="KZ469" s="67">
        <f>IF(KS469="","",KZ465)</f>
        <v>2</v>
      </c>
      <c r="LA469" s="45">
        <f>IF(KV469="","",KW469*KZ469)</f>
        <v>0</v>
      </c>
      <c r="LB469" s="46">
        <f>IF(KW469="","",LA469/(KS469*100))</f>
        <v>0</v>
      </c>
      <c r="LC469" s="37" t="s">
        <v>730</v>
      </c>
      <c r="LD469" s="29"/>
      <c r="LE469" s="47"/>
      <c r="LF469" s="45"/>
      <c r="LG469" s="45"/>
      <c r="LH469" s="45"/>
      <c r="LI469" s="45" t="str">
        <f t="shared" si="2285"/>
        <v/>
      </c>
      <c r="LJ469" s="45"/>
      <c r="LK469" s="45" t="str">
        <f t="shared" si="2286"/>
        <v/>
      </c>
      <c r="LL469" s="45"/>
      <c r="LM469" s="73" t="str">
        <f>IF(LF468="","",LM466)</f>
        <v/>
      </c>
      <c r="LN469" s="67" t="str">
        <f>IF(LG468="","",LN466)</f>
        <v/>
      </c>
      <c r="LO469" s="45" t="str">
        <f t="shared" si="2287"/>
        <v/>
      </c>
      <c r="LP469" s="46"/>
      <c r="LQ469" s="37"/>
      <c r="LR469" s="29"/>
      <c r="LS469" s="47"/>
      <c r="LT469" s="67"/>
      <c r="LU469" s="45" t="str">
        <f t="shared" si="2273"/>
        <v/>
      </c>
      <c r="LV469" s="45"/>
      <c r="LW469" s="45"/>
      <c r="LX469" s="45"/>
      <c r="LY469" s="45" t="str">
        <f t="shared" si="2274"/>
        <v/>
      </c>
      <c r="LZ469" s="45"/>
      <c r="MA469" s="45"/>
      <c r="MB469" s="45"/>
      <c r="MC469" s="45" t="str">
        <f t="shared" si="2230"/>
        <v/>
      </c>
      <c r="MD469" s="46" t="str">
        <f t="shared" si="2231"/>
        <v/>
      </c>
      <c r="ME469" s="37"/>
      <c r="MF469" s="29"/>
      <c r="MG469" s="47"/>
      <c r="MH469" s="67"/>
      <c r="MI469" s="45" t="str">
        <f t="shared" si="2275"/>
        <v/>
      </c>
      <c r="MJ469" s="45"/>
      <c r="MK469" s="45"/>
      <c r="ML469" s="45"/>
      <c r="MM469" s="45" t="str">
        <f t="shared" si="2276"/>
        <v/>
      </c>
      <c r="MN469" s="45"/>
      <c r="MO469" s="45"/>
      <c r="MP469" s="45"/>
      <c r="MQ469" s="45" t="str">
        <f t="shared" si="2232"/>
        <v/>
      </c>
      <c r="MR469" s="46" t="str">
        <f t="shared" si="2233"/>
        <v/>
      </c>
      <c r="MS469" s="37"/>
      <c r="MT469" s="29"/>
      <c r="MU469" s="47"/>
      <c r="MV469" s="67"/>
      <c r="MW469" s="45" t="str">
        <f t="shared" si="2277"/>
        <v/>
      </c>
      <c r="MX469" s="45"/>
      <c r="MY469" s="45"/>
      <c r="MZ469" s="45"/>
      <c r="NA469" s="45" t="str">
        <f t="shared" si="2278"/>
        <v/>
      </c>
      <c r="NB469" s="45"/>
      <c r="NC469" s="45"/>
      <c r="ND469" s="45"/>
      <c r="NE469" s="45" t="str">
        <f t="shared" si="2234"/>
        <v/>
      </c>
      <c r="NF469" s="46" t="str">
        <f t="shared" si="2235"/>
        <v/>
      </c>
      <c r="NG469" s="37"/>
      <c r="NH469" s="29"/>
      <c r="NI469" s="47"/>
      <c r="NJ469" s="67"/>
      <c r="NK469" s="45" t="str">
        <f t="shared" si="2279"/>
        <v/>
      </c>
      <c r="NL469" s="45"/>
      <c r="NM469" s="45"/>
      <c r="NN469" s="45"/>
      <c r="NO469" s="45" t="str">
        <f t="shared" si="2280"/>
        <v/>
      </c>
      <c r="NP469" s="45"/>
      <c r="NQ469" s="45"/>
      <c r="NR469" s="45"/>
      <c r="NS469" s="45" t="str">
        <f t="shared" si="2236"/>
        <v/>
      </c>
      <c r="NT469" s="46" t="str">
        <f t="shared" si="2237"/>
        <v/>
      </c>
      <c r="NU469" s="37"/>
    </row>
    <row r="470" spans="1:385" ht="15" customHeight="1" thickBot="1" x14ac:dyDescent="0.3">
      <c r="A470" s="38"/>
      <c r="B470" s="39"/>
      <c r="C470" s="40"/>
      <c r="D470" s="40"/>
      <c r="E470" s="41"/>
      <c r="F470" s="41"/>
      <c r="G470" s="40"/>
      <c r="H470" s="42"/>
      <c r="I470" s="45"/>
      <c r="J470" s="45" t="str">
        <f t="shared" si="2243"/>
        <v/>
      </c>
      <c r="K470" s="45"/>
      <c r="L470" s="45"/>
      <c r="M470" s="45"/>
      <c r="N470" s="45" t="str">
        <f t="shared" si="2244"/>
        <v/>
      </c>
      <c r="O470" s="45"/>
      <c r="P470" s="45"/>
      <c r="Q470" s="45"/>
      <c r="R470" s="45" t="str">
        <f t="shared" si="2208"/>
        <v/>
      </c>
      <c r="S470" s="46" t="str">
        <f t="shared" si="2209"/>
        <v/>
      </c>
      <c r="T470" s="37"/>
      <c r="U470" s="29"/>
      <c r="V470" s="47"/>
      <c r="W470" s="67"/>
      <c r="X470" s="45" t="str">
        <f t="shared" si="2245"/>
        <v/>
      </c>
      <c r="Y470" s="45"/>
      <c r="Z470" s="45"/>
      <c r="AA470" s="45"/>
      <c r="AB470" s="45" t="str">
        <f t="shared" si="2246"/>
        <v/>
      </c>
      <c r="AC470" s="45"/>
      <c r="AD470" s="45"/>
      <c r="AE470" s="45"/>
      <c r="AF470" s="45" t="str">
        <f t="shared" si="2210"/>
        <v/>
      </c>
      <c r="AG470" s="46" t="str">
        <f t="shared" si="2211"/>
        <v/>
      </c>
      <c r="AH470" s="37"/>
      <c r="AI470" s="29"/>
      <c r="AJ470" s="47"/>
      <c r="AK470" s="45"/>
      <c r="AL470" s="45" t="str">
        <f t="shared" si="2247"/>
        <v/>
      </c>
      <c r="AM470" s="45"/>
      <c r="AN470" s="45" t="str">
        <f t="shared" si="2248"/>
        <v/>
      </c>
      <c r="AO470" s="45"/>
      <c r="AP470" s="45" t="str">
        <f t="shared" si="2249"/>
        <v/>
      </c>
      <c r="AQ470" s="45"/>
      <c r="AR470" s="45"/>
      <c r="AS470" s="45"/>
      <c r="AT470" s="45" t="str">
        <f t="shared" si="2212"/>
        <v/>
      </c>
      <c r="AU470" s="46" t="str">
        <f t="shared" si="2213"/>
        <v/>
      </c>
      <c r="AV470" s="37"/>
      <c r="AW470" s="29"/>
      <c r="AX470" s="47"/>
      <c r="AY470" s="45"/>
      <c r="AZ470" s="45" t="str">
        <f t="shared" si="2250"/>
        <v/>
      </c>
      <c r="BA470" s="45"/>
      <c r="BB470" s="45" t="str">
        <f t="shared" si="2251"/>
        <v/>
      </c>
      <c r="BC470" s="45"/>
      <c r="BD470" s="45" t="str">
        <f t="shared" si="2252"/>
        <v/>
      </c>
      <c r="BE470" s="45"/>
      <c r="BF470" s="45"/>
      <c r="BG470" s="45"/>
      <c r="BH470" s="45" t="str">
        <f t="shared" si="2214"/>
        <v/>
      </c>
      <c r="BI470" s="46" t="str">
        <f t="shared" si="2215"/>
        <v/>
      </c>
      <c r="BJ470" s="37"/>
      <c r="BK470" s="29"/>
      <c r="BL470" s="75"/>
      <c r="BM470" s="76">
        <v>1614</v>
      </c>
      <c r="BN470" s="76">
        <f t="shared" si="2132"/>
        <v>14</v>
      </c>
      <c r="BO470" s="76">
        <v>8</v>
      </c>
      <c r="BP470" s="76">
        <f t="shared" si="2133"/>
        <v>0</v>
      </c>
      <c r="BQ470" s="76">
        <v>24</v>
      </c>
      <c r="BR470" s="76">
        <f t="shared" si="2134"/>
        <v>0</v>
      </c>
      <c r="BS470" s="76">
        <v>-6</v>
      </c>
      <c r="BT470" s="78" t="str">
        <f t="shared" si="2240"/>
        <v>ラブブキーホルダー大きめ</v>
      </c>
      <c r="BU470" s="79">
        <f t="shared" si="2253"/>
        <v>400</v>
      </c>
      <c r="BV470" s="76">
        <f t="shared" si="2137"/>
        <v>0</v>
      </c>
      <c r="BW470" s="80">
        <f t="shared" si="2138"/>
        <v>0</v>
      </c>
      <c r="BX470" s="37" t="s">
        <v>535</v>
      </c>
      <c r="BY470" s="57"/>
      <c r="BZ470" s="75"/>
      <c r="CA470" s="76">
        <v>6757</v>
      </c>
      <c r="CB470" s="180">
        <f t="shared" si="2139"/>
        <v>4</v>
      </c>
      <c r="CC470" s="76">
        <v>355</v>
      </c>
      <c r="CD470" s="76">
        <f t="shared" si="2140"/>
        <v>0</v>
      </c>
      <c r="CE470" s="76">
        <v>40</v>
      </c>
      <c r="CF470" s="76">
        <f t="shared" si="2141"/>
        <v>0</v>
      </c>
      <c r="CG470" s="76">
        <v>60</v>
      </c>
      <c r="CH470" s="78" t="str">
        <f t="shared" si="2142"/>
        <v>ＡＩラバー</v>
      </c>
      <c r="CI470" s="79">
        <f t="shared" si="2143"/>
        <v>198</v>
      </c>
      <c r="CJ470" s="76">
        <f t="shared" si="2144"/>
        <v>0</v>
      </c>
      <c r="CK470" s="80">
        <f t="shared" si="2145"/>
        <v>0</v>
      </c>
      <c r="CL470" s="37" t="s">
        <v>726</v>
      </c>
      <c r="CM470" s="29"/>
      <c r="CN470" s="75"/>
      <c r="CO470" s="76">
        <v>2286</v>
      </c>
      <c r="CP470" s="76">
        <f t="shared" si="2146"/>
        <v>23</v>
      </c>
      <c r="CQ470" s="76">
        <v>68</v>
      </c>
      <c r="CR470" s="76">
        <f t="shared" si="2147"/>
        <v>1</v>
      </c>
      <c r="CS470" s="76">
        <v>60</v>
      </c>
      <c r="CT470" s="76">
        <f t="shared" si="2148"/>
        <v>1</v>
      </c>
      <c r="CU470" s="76">
        <v>0</v>
      </c>
      <c r="CV470" s="78" t="str">
        <f t="shared" si="2206"/>
        <v>アングリーキーホルダー</v>
      </c>
      <c r="CW470" s="79">
        <f t="shared" si="2207"/>
        <v>198</v>
      </c>
      <c r="CX470" s="76">
        <f t="shared" si="2149"/>
        <v>198</v>
      </c>
      <c r="CY470" s="80">
        <f t="shared" si="2150"/>
        <v>8.608695652173913E-2</v>
      </c>
      <c r="CZ470" s="37" t="s">
        <v>725</v>
      </c>
      <c r="DA470" s="29"/>
      <c r="DB470" s="47"/>
      <c r="DC470" s="67"/>
      <c r="DD470" s="45" t="str">
        <f t="shared" si="2254"/>
        <v/>
      </c>
      <c r="DE470" s="45"/>
      <c r="DF470" s="45"/>
      <c r="DG470" s="45"/>
      <c r="DH470" s="45" t="str">
        <f t="shared" si="2255"/>
        <v/>
      </c>
      <c r="DI470" s="45"/>
      <c r="DJ470" s="45"/>
      <c r="DK470" s="45"/>
      <c r="DL470" s="45" t="str">
        <f t="shared" si="2216"/>
        <v/>
      </c>
      <c r="DM470" s="46" t="str">
        <f t="shared" si="2217"/>
        <v/>
      </c>
      <c r="DN470" s="37"/>
      <c r="DO470" s="29"/>
      <c r="DP470" s="47"/>
      <c r="DQ470" s="45"/>
      <c r="DR470" s="45" t="str">
        <f t="shared" si="2256"/>
        <v/>
      </c>
      <c r="DS470" s="45"/>
      <c r="DT470" s="45" t="str">
        <f t="shared" si="2257"/>
        <v/>
      </c>
      <c r="DU470" s="45"/>
      <c r="DV470" s="45" t="str">
        <f t="shared" si="2258"/>
        <v/>
      </c>
      <c r="DW470" s="45"/>
      <c r="DX470" s="45"/>
      <c r="DY470" s="45"/>
      <c r="DZ470" s="45" t="str">
        <f t="shared" si="2218"/>
        <v/>
      </c>
      <c r="EA470" s="46" t="str">
        <f t="shared" si="2219"/>
        <v/>
      </c>
      <c r="EB470" s="37"/>
      <c r="ED470" s="47"/>
      <c r="EE470" s="67"/>
      <c r="EF470" s="45" t="str">
        <f t="shared" si="2259"/>
        <v/>
      </c>
      <c r="EG470" s="45"/>
      <c r="EH470" s="45"/>
      <c r="EI470" s="45"/>
      <c r="EJ470" s="45" t="str">
        <f t="shared" si="2260"/>
        <v/>
      </c>
      <c r="EK470" s="45"/>
      <c r="EL470" s="45"/>
      <c r="EM470" s="45"/>
      <c r="EN470" s="45" t="str">
        <f t="shared" si="2220"/>
        <v/>
      </c>
      <c r="EO470" s="46" t="str">
        <f t="shared" si="2221"/>
        <v/>
      </c>
      <c r="EP470" s="37"/>
      <c r="ER470" s="47"/>
      <c r="ES470" s="67"/>
      <c r="ET470" s="45" t="str">
        <f t="shared" si="2261"/>
        <v/>
      </c>
      <c r="EU470" s="45"/>
      <c r="EV470" s="45"/>
      <c r="EW470" s="45"/>
      <c r="EX470" s="45" t="str">
        <f t="shared" si="2262"/>
        <v/>
      </c>
      <c r="EY470" s="45"/>
      <c r="EZ470" s="45"/>
      <c r="FA470" s="45"/>
      <c r="FB470" s="45" t="str">
        <f t="shared" si="2222"/>
        <v/>
      </c>
      <c r="FC470" s="46" t="str">
        <f t="shared" si="2223"/>
        <v/>
      </c>
      <c r="FD470" s="37"/>
      <c r="FF470" s="47"/>
      <c r="FG470" s="67"/>
      <c r="FH470" s="45" t="str">
        <f t="shared" si="2263"/>
        <v/>
      </c>
      <c r="FI470" s="45"/>
      <c r="FJ470" s="45"/>
      <c r="FK470" s="45"/>
      <c r="FL470" s="45" t="str">
        <f t="shared" si="2264"/>
        <v/>
      </c>
      <c r="FM470" s="45"/>
      <c r="FN470" s="45"/>
      <c r="FO470" s="45"/>
      <c r="FP470" s="45" t="str">
        <f t="shared" si="2224"/>
        <v/>
      </c>
      <c r="FQ470" s="46" t="str">
        <f t="shared" si="2225"/>
        <v/>
      </c>
      <c r="FR470" s="37"/>
      <c r="FS470" s="29"/>
      <c r="FT470" s="47"/>
      <c r="FU470" s="67"/>
      <c r="FV470" s="45" t="str">
        <f t="shared" si="2265"/>
        <v/>
      </c>
      <c r="FW470" s="45"/>
      <c r="FX470" s="45"/>
      <c r="FY470" s="45"/>
      <c r="FZ470" s="45" t="str">
        <f t="shared" si="2266"/>
        <v/>
      </c>
      <c r="GA470" s="45"/>
      <c r="GB470" s="45"/>
      <c r="GC470" s="45"/>
      <c r="GD470" s="45" t="str">
        <f t="shared" si="2226"/>
        <v/>
      </c>
      <c r="GE470" s="46" t="str">
        <f t="shared" si="2227"/>
        <v/>
      </c>
      <c r="GF470" s="37"/>
      <c r="GH470" s="47"/>
      <c r="GI470" s="67"/>
      <c r="GJ470" s="45" t="str">
        <f t="shared" si="2267"/>
        <v/>
      </c>
      <c r="GK470" s="45"/>
      <c r="GL470" s="45"/>
      <c r="GM470" s="45"/>
      <c r="GN470" s="45" t="str">
        <f t="shared" si="2268"/>
        <v/>
      </c>
      <c r="GO470" s="45"/>
      <c r="GP470" s="45"/>
      <c r="GQ470" s="45"/>
      <c r="GR470" s="45" t="str">
        <f t="shared" si="2228"/>
        <v/>
      </c>
      <c r="GS470" s="46" t="str">
        <f t="shared" si="2229"/>
        <v/>
      </c>
      <c r="GT470" s="37"/>
      <c r="GU470" s="61"/>
      <c r="GV470" s="75"/>
      <c r="GW470" s="84"/>
      <c r="GX470" s="76"/>
      <c r="GY470" s="76" t="str">
        <f t="shared" si="2151"/>
        <v/>
      </c>
      <c r="GZ470" s="76"/>
      <c r="HA470" s="76" t="str">
        <f t="shared" si="2152"/>
        <v/>
      </c>
      <c r="HB470" s="76">
        <v>2</v>
      </c>
      <c r="HC470" s="76">
        <f t="shared" si="2153"/>
        <v>3</v>
      </c>
      <c r="HD470" s="76">
        <v>4</v>
      </c>
      <c r="HE470" s="78" t="str">
        <f t="shared" si="2239"/>
        <v/>
      </c>
      <c r="HF470" s="79" t="str">
        <f t="shared" si="2269"/>
        <v/>
      </c>
      <c r="HG470" s="76" t="e">
        <f t="shared" si="2154"/>
        <v>#VALUE!</v>
      </c>
      <c r="HH470" s="80" t="e">
        <f t="shared" si="2155"/>
        <v>#VALUE!</v>
      </c>
      <c r="HI470" s="37"/>
      <c r="HK470" s="75"/>
      <c r="HL470" s="76">
        <v>792</v>
      </c>
      <c r="HM470" s="76">
        <f t="shared" si="2156"/>
        <v>60</v>
      </c>
      <c r="HN470" s="76">
        <v>23</v>
      </c>
      <c r="HO470" s="76">
        <f t="shared" si="2157"/>
        <v>2</v>
      </c>
      <c r="HP470" s="76">
        <v>2</v>
      </c>
      <c r="HQ470" s="76">
        <f t="shared" si="2158"/>
        <v>1</v>
      </c>
      <c r="HR470" s="76">
        <v>0</v>
      </c>
      <c r="HS470" s="78" t="str">
        <f t="shared" si="2195"/>
        <v>スンスンクリップ</v>
      </c>
      <c r="HT470" s="79">
        <f t="shared" si="2270"/>
        <v>0</v>
      </c>
      <c r="HU470" s="76">
        <f t="shared" si="2160"/>
        <v>0</v>
      </c>
      <c r="HV470" s="80">
        <f t="shared" si="2161"/>
        <v>0</v>
      </c>
      <c r="HW470" s="37"/>
      <c r="HX470" s="360"/>
      <c r="HY470" s="75"/>
      <c r="HZ470" s="76">
        <v>7417</v>
      </c>
      <c r="IA470" s="76">
        <f t="shared" si="2162"/>
        <v>8</v>
      </c>
      <c r="IB470" s="76">
        <v>301</v>
      </c>
      <c r="IC470" s="76">
        <f t="shared" si="2163"/>
        <v>0</v>
      </c>
      <c r="ID470" s="76">
        <v>13</v>
      </c>
      <c r="IE470" s="76">
        <f t="shared" si="2164"/>
        <v>0</v>
      </c>
      <c r="IF470" s="76">
        <v>5</v>
      </c>
      <c r="IG470" s="78" t="str">
        <f t="shared" si="2241"/>
        <v>サンリオクリスマスキーケース</v>
      </c>
      <c r="IH470" s="79">
        <f t="shared" si="2271"/>
        <v>660</v>
      </c>
      <c r="II470" s="76">
        <f t="shared" si="2166"/>
        <v>0</v>
      </c>
      <c r="IJ470" s="80">
        <f t="shared" si="2167"/>
        <v>0</v>
      </c>
      <c r="IK470" s="37" t="s">
        <v>158</v>
      </c>
      <c r="IL470" s="29"/>
      <c r="IM470" s="75"/>
      <c r="IN470" s="76">
        <v>6256</v>
      </c>
      <c r="IO470" s="76">
        <f t="shared" si="2168"/>
        <v>39</v>
      </c>
      <c r="IP470" s="76">
        <v>257</v>
      </c>
      <c r="IQ470" s="76">
        <f t="shared" si="2169"/>
        <v>0</v>
      </c>
      <c r="IR470" s="76">
        <v>7</v>
      </c>
      <c r="IS470" s="76">
        <f t="shared" si="2170"/>
        <v>0</v>
      </c>
      <c r="IT470" s="76">
        <v>-1</v>
      </c>
      <c r="IU470" s="78" t="str">
        <f t="shared" si="2284"/>
        <v>液晶デジカメ</v>
      </c>
      <c r="IV470" s="79">
        <f t="shared" si="2284"/>
        <v>1100</v>
      </c>
      <c r="IW470" s="76">
        <f t="shared" si="2171"/>
        <v>0</v>
      </c>
      <c r="IX470" s="80">
        <f t="shared" si="2172"/>
        <v>0</v>
      </c>
      <c r="IY470" s="37" t="s">
        <v>719</v>
      </c>
      <c r="IZ470" s="61"/>
      <c r="JA470" s="75"/>
      <c r="JB470" s="76">
        <v>4521</v>
      </c>
      <c r="JC470" s="76">
        <f t="shared" si="2173"/>
        <v>0</v>
      </c>
      <c r="JD470" s="76">
        <v>229</v>
      </c>
      <c r="JE470" s="76">
        <f t="shared" si="2174"/>
        <v>1</v>
      </c>
      <c r="JF470" s="76">
        <v>40</v>
      </c>
      <c r="JG470" s="76">
        <f t="shared" si="2175"/>
        <v>4</v>
      </c>
      <c r="JH470" s="76">
        <v>20</v>
      </c>
      <c r="JI470" s="78" t="str">
        <f t="shared" si="2242"/>
        <v>ゲームアーク</v>
      </c>
      <c r="JJ470" s="79">
        <f t="shared" si="2272"/>
        <v>0</v>
      </c>
      <c r="JK470" s="76">
        <f t="shared" si="2178"/>
        <v>0</v>
      </c>
      <c r="JL470" s="80" t="e">
        <f t="shared" si="2179"/>
        <v>#DIV/0!</v>
      </c>
      <c r="JM470" s="37" t="s">
        <v>734</v>
      </c>
      <c r="JN470" s="29"/>
      <c r="JO470" s="75"/>
      <c r="JP470" s="76">
        <v>5132</v>
      </c>
      <c r="JQ470" s="76">
        <f t="shared" si="2180"/>
        <v>24</v>
      </c>
      <c r="JR470" s="76">
        <v>206</v>
      </c>
      <c r="JS470" s="76">
        <f t="shared" si="2181"/>
        <v>4</v>
      </c>
      <c r="JT470" s="76">
        <v>31</v>
      </c>
      <c r="JU470" s="76">
        <f t="shared" si="2182"/>
        <v>5</v>
      </c>
      <c r="JV470" s="76">
        <v>0</v>
      </c>
      <c r="JW470" s="78" t="str">
        <f t="shared" si="2282"/>
        <v>ミニ香水</v>
      </c>
      <c r="JX470" s="79">
        <f t="shared" si="2283"/>
        <v>1100</v>
      </c>
      <c r="JY470" s="76">
        <f t="shared" si="2185"/>
        <v>5500</v>
      </c>
      <c r="JZ470" s="80">
        <f t="shared" si="2186"/>
        <v>2.2916666666666665</v>
      </c>
      <c r="KA470" s="37" t="s">
        <v>721</v>
      </c>
      <c r="KB470" s="51"/>
      <c r="KC470" s="75"/>
      <c r="KD470" s="76">
        <v>14268</v>
      </c>
      <c r="KE470" s="76">
        <f>IF(KD470="","",KD470-KD466)</f>
        <v>27</v>
      </c>
      <c r="KF470" s="76">
        <v>715</v>
      </c>
      <c r="KG470" s="76">
        <f>IF(KF470="","",KF470-KF466)</f>
        <v>0</v>
      </c>
      <c r="KH470" s="76">
        <v>83</v>
      </c>
      <c r="KI470" s="76">
        <f>IF(KH470="","",KH466+KJ466-KH470)</f>
        <v>0</v>
      </c>
      <c r="KJ470" s="76">
        <v>30</v>
      </c>
      <c r="KK470" s="78" t="str">
        <f>IF(KD470="","",KK466)</f>
        <v>ＡＩモンスターラバー</v>
      </c>
      <c r="KL470" s="79">
        <f>IF(KE470="","",KL466)</f>
        <v>198</v>
      </c>
      <c r="KM470" s="76">
        <f>IF(KH470="","",KI470*KL470)</f>
        <v>0</v>
      </c>
      <c r="KN470" s="80">
        <f>IF(KI470="","",KM470/(KE470*100))</f>
        <v>0</v>
      </c>
      <c r="KO470" s="37" t="s">
        <v>729</v>
      </c>
      <c r="KP470" s="29"/>
      <c r="KQ470" s="75"/>
      <c r="KR470" s="76">
        <v>2213</v>
      </c>
      <c r="KS470" s="76">
        <f>IF(KR470="","",KR470-KR466)</f>
        <v>42</v>
      </c>
      <c r="KT470" s="76">
        <v>26</v>
      </c>
      <c r="KU470" s="76">
        <f>IF(KT470="","",KT470-KT466)</f>
        <v>0</v>
      </c>
      <c r="KV470" s="76">
        <v>10</v>
      </c>
      <c r="KW470" s="76">
        <f>IF(KV470="","",KV466+KX466-KV470)</f>
        <v>0</v>
      </c>
      <c r="KX470" s="76">
        <v>0</v>
      </c>
      <c r="KY470" s="78" t="str">
        <f>IF(KR470="","",KY466)</f>
        <v>AIモンスターマスコット</v>
      </c>
      <c r="KZ470" s="79">
        <f>IF(KS470="","",KZ466)</f>
        <v>286</v>
      </c>
      <c r="LA470" s="76">
        <f>IF(KV470="","",KW470*KZ470)</f>
        <v>0</v>
      </c>
      <c r="LB470" s="80">
        <f>IF(KW470="","",LA470/(KS470*100))</f>
        <v>0</v>
      </c>
      <c r="LC470" s="37"/>
      <c r="LD470" s="29"/>
      <c r="LE470" s="75"/>
      <c r="LF470" s="76"/>
      <c r="LG470" s="76"/>
      <c r="LH470" s="76"/>
      <c r="LI470" s="76" t="str">
        <f t="shared" si="2285"/>
        <v/>
      </c>
      <c r="LJ470" s="76"/>
      <c r="LK470" s="76" t="str">
        <f t="shared" si="2286"/>
        <v/>
      </c>
      <c r="LL470" s="76"/>
      <c r="LM470" s="78" t="str">
        <f>IF(LF468="","",LM467)</f>
        <v/>
      </c>
      <c r="LN470" s="79" t="str">
        <f>IF(LG468="","",LN467)</f>
        <v/>
      </c>
      <c r="LO470" s="76" t="str">
        <f t="shared" si="2287"/>
        <v/>
      </c>
      <c r="LP470" s="80"/>
      <c r="LQ470" s="37"/>
      <c r="LR470" s="29"/>
      <c r="LS470" s="47"/>
      <c r="LT470" s="67"/>
      <c r="LU470" s="45" t="str">
        <f t="shared" si="2273"/>
        <v/>
      </c>
      <c r="LV470" s="45"/>
      <c r="LW470" s="45"/>
      <c r="LX470" s="45"/>
      <c r="LY470" s="45" t="str">
        <f t="shared" si="2274"/>
        <v/>
      </c>
      <c r="LZ470" s="45"/>
      <c r="MA470" s="45"/>
      <c r="MB470" s="45"/>
      <c r="MC470" s="45" t="str">
        <f t="shared" si="2230"/>
        <v/>
      </c>
      <c r="MD470" s="46" t="str">
        <f t="shared" si="2231"/>
        <v/>
      </c>
      <c r="ME470" s="37"/>
      <c r="MF470" s="29"/>
      <c r="MG470" s="47"/>
      <c r="MH470" s="67"/>
      <c r="MI470" s="45" t="str">
        <f t="shared" si="2275"/>
        <v/>
      </c>
      <c r="MJ470" s="45"/>
      <c r="MK470" s="45"/>
      <c r="ML470" s="45"/>
      <c r="MM470" s="45" t="str">
        <f t="shared" si="2276"/>
        <v/>
      </c>
      <c r="MN470" s="45"/>
      <c r="MO470" s="45"/>
      <c r="MP470" s="45"/>
      <c r="MQ470" s="45" t="str">
        <f t="shared" si="2232"/>
        <v/>
      </c>
      <c r="MR470" s="46" t="str">
        <f t="shared" si="2233"/>
        <v/>
      </c>
      <c r="MS470" s="37"/>
      <c r="MT470" s="29"/>
      <c r="MU470" s="47"/>
      <c r="MV470" s="67"/>
      <c r="MW470" s="45" t="str">
        <f t="shared" si="2277"/>
        <v/>
      </c>
      <c r="MX470" s="45"/>
      <c r="MY470" s="45"/>
      <c r="MZ470" s="45"/>
      <c r="NA470" s="45" t="str">
        <f t="shared" si="2278"/>
        <v/>
      </c>
      <c r="NB470" s="45"/>
      <c r="NC470" s="45"/>
      <c r="ND470" s="45"/>
      <c r="NE470" s="45" t="str">
        <f t="shared" si="2234"/>
        <v/>
      </c>
      <c r="NF470" s="46" t="str">
        <f t="shared" si="2235"/>
        <v/>
      </c>
      <c r="NG470" s="37"/>
      <c r="NH470" s="29"/>
      <c r="NI470" s="47"/>
      <c r="NJ470" s="67"/>
      <c r="NK470" s="45" t="str">
        <f t="shared" si="2279"/>
        <v/>
      </c>
      <c r="NL470" s="45"/>
      <c r="NM470" s="45"/>
      <c r="NN470" s="45"/>
      <c r="NO470" s="45" t="str">
        <f t="shared" si="2280"/>
        <v/>
      </c>
      <c r="NP470" s="45"/>
      <c r="NQ470" s="45"/>
      <c r="NR470" s="45"/>
      <c r="NS470" s="45" t="str">
        <f t="shared" si="2236"/>
        <v/>
      </c>
      <c r="NT470" s="46" t="str">
        <f t="shared" si="2237"/>
        <v/>
      </c>
      <c r="NU470" s="37"/>
    </row>
    <row r="471" spans="1:385" ht="15" customHeight="1" thickTop="1" x14ac:dyDescent="0.25">
      <c r="A471" s="38"/>
      <c r="B471" s="39"/>
      <c r="C471" s="40"/>
      <c r="D471" s="40"/>
      <c r="E471" s="41"/>
      <c r="F471" s="41"/>
      <c r="G471" s="40"/>
      <c r="H471" s="42"/>
      <c r="I471" s="45"/>
      <c r="J471" s="45" t="str">
        <f t="shared" si="2243"/>
        <v/>
      </c>
      <c r="K471" s="45"/>
      <c r="L471" s="45"/>
      <c r="M471" s="45"/>
      <c r="N471" s="45" t="str">
        <f t="shared" si="2244"/>
        <v/>
      </c>
      <c r="O471" s="45"/>
      <c r="P471" s="45"/>
      <c r="Q471" s="45"/>
      <c r="R471" s="45" t="str">
        <f t="shared" si="2208"/>
        <v/>
      </c>
      <c r="S471" s="46" t="str">
        <f t="shared" si="2209"/>
        <v/>
      </c>
      <c r="T471" s="37"/>
      <c r="U471" s="29"/>
      <c r="V471" s="47"/>
      <c r="W471" s="67"/>
      <c r="X471" s="45" t="str">
        <f t="shared" si="2245"/>
        <v/>
      </c>
      <c r="Y471" s="45"/>
      <c r="Z471" s="45"/>
      <c r="AA471" s="45"/>
      <c r="AB471" s="45" t="str">
        <f t="shared" si="2246"/>
        <v/>
      </c>
      <c r="AC471" s="45"/>
      <c r="AD471" s="45"/>
      <c r="AE471" s="45"/>
      <c r="AF471" s="45" t="str">
        <f t="shared" si="2210"/>
        <v/>
      </c>
      <c r="AG471" s="46" t="str">
        <f t="shared" si="2211"/>
        <v/>
      </c>
      <c r="AH471" s="37"/>
      <c r="AI471" s="29"/>
      <c r="AJ471" s="47"/>
      <c r="AK471" s="45"/>
      <c r="AL471" s="45" t="str">
        <f t="shared" si="2247"/>
        <v/>
      </c>
      <c r="AM471" s="45"/>
      <c r="AN471" s="45" t="str">
        <f t="shared" si="2248"/>
        <v/>
      </c>
      <c r="AO471" s="45"/>
      <c r="AP471" s="45" t="str">
        <f t="shared" si="2249"/>
        <v/>
      </c>
      <c r="AQ471" s="45"/>
      <c r="AR471" s="45"/>
      <c r="AS471" s="45"/>
      <c r="AT471" s="45" t="str">
        <f t="shared" si="2212"/>
        <v/>
      </c>
      <c r="AU471" s="46" t="str">
        <f t="shared" si="2213"/>
        <v/>
      </c>
      <c r="AV471" s="37"/>
      <c r="AW471" s="29"/>
      <c r="AX471" s="47"/>
      <c r="AY471" s="45"/>
      <c r="AZ471" s="45" t="str">
        <f t="shared" si="2250"/>
        <v/>
      </c>
      <c r="BA471" s="45"/>
      <c r="BB471" s="45" t="str">
        <f t="shared" si="2251"/>
        <v/>
      </c>
      <c r="BC471" s="45"/>
      <c r="BD471" s="45" t="str">
        <f t="shared" si="2252"/>
        <v/>
      </c>
      <c r="BE471" s="45"/>
      <c r="BF471" s="45"/>
      <c r="BG471" s="45"/>
      <c r="BH471" s="45" t="str">
        <f t="shared" si="2214"/>
        <v/>
      </c>
      <c r="BI471" s="46" t="str">
        <f t="shared" si="2215"/>
        <v/>
      </c>
      <c r="BJ471" s="37"/>
      <c r="BK471" s="29"/>
      <c r="BL471" s="52">
        <f>IF($A444="","",$A444)</f>
        <v>46006</v>
      </c>
      <c r="BM471" s="45">
        <v>1534</v>
      </c>
      <c r="BN471" s="43">
        <f t="shared" si="2132"/>
        <v>58</v>
      </c>
      <c r="BO471" s="45">
        <v>19</v>
      </c>
      <c r="BP471" s="87">
        <f t="shared" si="2133"/>
        <v>1</v>
      </c>
      <c r="BQ471" s="43">
        <v>9</v>
      </c>
      <c r="BR471" s="43">
        <f t="shared" si="2134"/>
        <v>1</v>
      </c>
      <c r="BS471" s="43">
        <v>0</v>
      </c>
      <c r="BT471" s="44" t="s">
        <v>744</v>
      </c>
      <c r="BU471" s="48">
        <f t="shared" si="2253"/>
        <v>1079</v>
      </c>
      <c r="BV471" s="45">
        <f t="shared" si="2137"/>
        <v>1079</v>
      </c>
      <c r="BW471" s="89">
        <f t="shared" si="2138"/>
        <v>0.1860344827586207</v>
      </c>
      <c r="BX471" s="37"/>
      <c r="BY471" s="57"/>
      <c r="BZ471" s="52">
        <f>IF($A444="","",$A444)</f>
        <v>46006</v>
      </c>
      <c r="CA471" s="45">
        <v>7782</v>
      </c>
      <c r="CB471" s="43">
        <f t="shared" si="2139"/>
        <v>53</v>
      </c>
      <c r="CC471" s="45">
        <v>275</v>
      </c>
      <c r="CD471" s="87">
        <f t="shared" si="2140"/>
        <v>2</v>
      </c>
      <c r="CE471" s="43">
        <v>16</v>
      </c>
      <c r="CF471" s="43">
        <f t="shared" si="2141"/>
        <v>2</v>
      </c>
      <c r="CG471" s="43">
        <v>0</v>
      </c>
      <c r="CH471" s="44" t="str">
        <f t="shared" si="2142"/>
        <v>クーリッシュイヤホン</v>
      </c>
      <c r="CI471" s="48">
        <f t="shared" si="2143"/>
        <v>1100</v>
      </c>
      <c r="CJ471" s="45">
        <f t="shared" si="2144"/>
        <v>2200</v>
      </c>
      <c r="CK471" s="89">
        <f t="shared" si="2145"/>
        <v>0.41509433962264153</v>
      </c>
      <c r="CL471" s="37"/>
      <c r="CM471" s="29"/>
      <c r="CN471" s="52">
        <f>IF($A444="","",$A444)</f>
        <v>46006</v>
      </c>
      <c r="CO471" s="45">
        <v>2015</v>
      </c>
      <c r="CP471" s="43">
        <f t="shared" si="2146"/>
        <v>41</v>
      </c>
      <c r="CQ471" s="45">
        <v>71</v>
      </c>
      <c r="CR471" s="87">
        <f t="shared" si="2147"/>
        <v>0</v>
      </c>
      <c r="CS471" s="43">
        <v>11</v>
      </c>
      <c r="CT471" s="43">
        <f t="shared" si="2148"/>
        <v>0</v>
      </c>
      <c r="CU471" s="43">
        <v>0</v>
      </c>
      <c r="CV471" s="44" t="str">
        <f t="shared" si="2206"/>
        <v>サンリオヒョウ柄キーケース</v>
      </c>
      <c r="CW471" s="48">
        <f t="shared" si="2207"/>
        <v>700</v>
      </c>
      <c r="CX471" s="45">
        <f t="shared" si="2149"/>
        <v>0</v>
      </c>
      <c r="CY471" s="89">
        <f t="shared" si="2150"/>
        <v>0</v>
      </c>
      <c r="CZ471" s="37"/>
      <c r="DA471" s="29"/>
      <c r="DB471" s="47"/>
      <c r="DC471" s="67"/>
      <c r="DD471" s="45" t="str">
        <f t="shared" si="2254"/>
        <v/>
      </c>
      <c r="DE471" s="45"/>
      <c r="DF471" s="45"/>
      <c r="DG471" s="45"/>
      <c r="DH471" s="45" t="str">
        <f t="shared" si="2255"/>
        <v/>
      </c>
      <c r="DI471" s="45"/>
      <c r="DJ471" s="45"/>
      <c r="DK471" s="45"/>
      <c r="DL471" s="45" t="str">
        <f t="shared" si="2216"/>
        <v/>
      </c>
      <c r="DM471" s="46" t="str">
        <f t="shared" si="2217"/>
        <v/>
      </c>
      <c r="DN471" s="37"/>
      <c r="DO471" s="29"/>
      <c r="DP471" s="47"/>
      <c r="DQ471" s="45"/>
      <c r="DR471" s="45" t="str">
        <f t="shared" si="2256"/>
        <v/>
      </c>
      <c r="DS471" s="45"/>
      <c r="DT471" s="45" t="str">
        <f t="shared" si="2257"/>
        <v/>
      </c>
      <c r="DU471" s="45"/>
      <c r="DV471" s="45" t="str">
        <f t="shared" si="2258"/>
        <v/>
      </c>
      <c r="DW471" s="45"/>
      <c r="DX471" s="45"/>
      <c r="DY471" s="45"/>
      <c r="DZ471" s="45" t="str">
        <f t="shared" si="2218"/>
        <v/>
      </c>
      <c r="EA471" s="46" t="str">
        <f t="shared" si="2219"/>
        <v/>
      </c>
      <c r="EB471" s="37"/>
      <c r="ED471" s="47"/>
      <c r="EE471" s="67"/>
      <c r="EF471" s="45" t="str">
        <f t="shared" si="2259"/>
        <v/>
      </c>
      <c r="EG471" s="45"/>
      <c r="EH471" s="45"/>
      <c r="EI471" s="45"/>
      <c r="EJ471" s="45" t="str">
        <f t="shared" si="2260"/>
        <v/>
      </c>
      <c r="EK471" s="45"/>
      <c r="EL471" s="45"/>
      <c r="EM471" s="45"/>
      <c r="EN471" s="45" t="str">
        <f t="shared" si="2220"/>
        <v/>
      </c>
      <c r="EO471" s="46" t="str">
        <f t="shared" si="2221"/>
        <v/>
      </c>
      <c r="EP471" s="37"/>
      <c r="ER471" s="47"/>
      <c r="ES471" s="67"/>
      <c r="ET471" s="45" t="str">
        <f t="shared" si="2261"/>
        <v/>
      </c>
      <c r="EU471" s="45"/>
      <c r="EV471" s="45"/>
      <c r="EW471" s="45"/>
      <c r="EX471" s="45" t="str">
        <f t="shared" si="2262"/>
        <v/>
      </c>
      <c r="EY471" s="45"/>
      <c r="EZ471" s="45"/>
      <c r="FA471" s="45"/>
      <c r="FB471" s="45" t="str">
        <f t="shared" si="2222"/>
        <v/>
      </c>
      <c r="FC471" s="46" t="str">
        <f t="shared" si="2223"/>
        <v/>
      </c>
      <c r="FD471" s="37"/>
      <c r="FF471" s="47"/>
      <c r="FG471" s="67"/>
      <c r="FH471" s="45" t="str">
        <f t="shared" si="2263"/>
        <v/>
      </c>
      <c r="FI471" s="45"/>
      <c r="FJ471" s="45"/>
      <c r="FK471" s="45"/>
      <c r="FL471" s="45" t="str">
        <f t="shared" si="2264"/>
        <v/>
      </c>
      <c r="FM471" s="45"/>
      <c r="FN471" s="45"/>
      <c r="FO471" s="45"/>
      <c r="FP471" s="45" t="str">
        <f t="shared" si="2224"/>
        <v/>
      </c>
      <c r="FQ471" s="46" t="str">
        <f t="shared" si="2225"/>
        <v/>
      </c>
      <c r="FR471" s="37"/>
      <c r="FS471" s="29"/>
      <c r="FT471" s="47"/>
      <c r="FU471" s="67"/>
      <c r="FV471" s="45" t="str">
        <f t="shared" si="2265"/>
        <v/>
      </c>
      <c r="FW471" s="45"/>
      <c r="FX471" s="45"/>
      <c r="FY471" s="45"/>
      <c r="FZ471" s="45" t="str">
        <f t="shared" si="2266"/>
        <v/>
      </c>
      <c r="GA471" s="45"/>
      <c r="GB471" s="45"/>
      <c r="GC471" s="45"/>
      <c r="GD471" s="45" t="str">
        <f t="shared" si="2226"/>
        <v/>
      </c>
      <c r="GE471" s="46" t="str">
        <f t="shared" si="2227"/>
        <v/>
      </c>
      <c r="GF471" s="37"/>
      <c r="GH471" s="47"/>
      <c r="GI471" s="67"/>
      <c r="GJ471" s="45" t="str">
        <f t="shared" si="2267"/>
        <v/>
      </c>
      <c r="GK471" s="45"/>
      <c r="GL471" s="45"/>
      <c r="GM471" s="45"/>
      <c r="GN471" s="45" t="str">
        <f t="shared" si="2268"/>
        <v/>
      </c>
      <c r="GO471" s="45"/>
      <c r="GP471" s="45"/>
      <c r="GQ471" s="45"/>
      <c r="GR471" s="45" t="str">
        <f t="shared" si="2228"/>
        <v/>
      </c>
      <c r="GS471" s="46" t="str">
        <f t="shared" si="2229"/>
        <v/>
      </c>
      <c r="GT471" s="37"/>
      <c r="GU471" s="61"/>
      <c r="GV471" s="52">
        <f>IF($A444="","",$A444)</f>
        <v>46006</v>
      </c>
      <c r="GW471" s="62"/>
      <c r="GX471" s="45">
        <v>30214</v>
      </c>
      <c r="GY471" s="43">
        <f t="shared" si="2151"/>
        <v>78</v>
      </c>
      <c r="GZ471" s="45"/>
      <c r="HA471" s="87" t="str">
        <f t="shared" si="2152"/>
        <v/>
      </c>
      <c r="HB471" s="43">
        <v>3</v>
      </c>
      <c r="HC471" s="43">
        <f t="shared" si="2153"/>
        <v>0</v>
      </c>
      <c r="HD471" s="43">
        <v>0</v>
      </c>
      <c r="HE471" s="44" t="str">
        <f t="shared" si="2239"/>
        <v>ルララ</v>
      </c>
      <c r="HF471" s="48">
        <f t="shared" si="2269"/>
        <v>715</v>
      </c>
      <c r="HG471" s="45">
        <f t="shared" si="2154"/>
        <v>0</v>
      </c>
      <c r="HH471" s="89">
        <f t="shared" si="2155"/>
        <v>0</v>
      </c>
      <c r="HI471" s="37"/>
      <c r="HK471" s="52">
        <f>IF($A444="","",$A444)</f>
        <v>46006</v>
      </c>
      <c r="HL471" s="45">
        <v>1349</v>
      </c>
      <c r="HM471" s="43">
        <f t="shared" si="2156"/>
        <v>13</v>
      </c>
      <c r="HN471" s="45">
        <v>28</v>
      </c>
      <c r="HO471" s="87">
        <f t="shared" si="2157"/>
        <v>0</v>
      </c>
      <c r="HP471" s="43">
        <v>13</v>
      </c>
      <c r="HQ471" s="43">
        <f t="shared" si="2158"/>
        <v>0</v>
      </c>
      <c r="HR471" s="43">
        <v>0</v>
      </c>
      <c r="HS471" s="44" t="str">
        <f t="shared" si="2195"/>
        <v>サンリオホワイトマスコット</v>
      </c>
      <c r="HT471" s="48">
        <f t="shared" si="2270"/>
        <v>400</v>
      </c>
      <c r="HU471" s="45">
        <f t="shared" si="2160"/>
        <v>0</v>
      </c>
      <c r="HV471" s="89">
        <f t="shared" si="2161"/>
        <v>0</v>
      </c>
      <c r="HW471" s="37"/>
      <c r="HX471" s="360"/>
      <c r="HY471" s="52">
        <f>IF($A444="","",$A444)</f>
        <v>46006</v>
      </c>
      <c r="HZ471" s="45">
        <v>8049</v>
      </c>
      <c r="IA471" s="43">
        <f t="shared" si="2162"/>
        <v>75</v>
      </c>
      <c r="IB471" s="45">
        <v>338</v>
      </c>
      <c r="IC471" s="87">
        <f t="shared" si="2163"/>
        <v>1</v>
      </c>
      <c r="ID471" s="43">
        <v>24</v>
      </c>
      <c r="IE471" s="43">
        <f t="shared" si="2164"/>
        <v>2</v>
      </c>
      <c r="IF471" s="43">
        <v>0</v>
      </c>
      <c r="IG471" s="44" t="str">
        <f t="shared" si="2241"/>
        <v>ラブブキーホルダー大きめ</v>
      </c>
      <c r="IH471" s="48">
        <f t="shared" si="2271"/>
        <v>500</v>
      </c>
      <c r="II471" s="45">
        <f t="shared" si="2166"/>
        <v>1000</v>
      </c>
      <c r="IJ471" s="89">
        <f t="shared" si="2167"/>
        <v>0.13333333333333333</v>
      </c>
      <c r="IK471" s="37"/>
      <c r="IL471" s="29"/>
      <c r="IM471" s="52">
        <f>IF($A444="","",$A444)</f>
        <v>46006</v>
      </c>
      <c r="IN471" s="45">
        <v>5860</v>
      </c>
      <c r="IO471" s="43">
        <f t="shared" si="2168"/>
        <v>61</v>
      </c>
      <c r="IP471" s="45">
        <v>205</v>
      </c>
      <c r="IQ471" s="87">
        <f t="shared" si="2169"/>
        <v>3</v>
      </c>
      <c r="IR471" s="43">
        <v>45</v>
      </c>
      <c r="IS471" s="43">
        <f t="shared" si="2170"/>
        <v>5</v>
      </c>
      <c r="IT471" s="43">
        <v>0</v>
      </c>
      <c r="IU471" s="44" t="str">
        <f t="shared" si="2284"/>
        <v>電ブル</v>
      </c>
      <c r="IV471" s="48">
        <f t="shared" si="2284"/>
        <v>400</v>
      </c>
      <c r="IW471" s="45">
        <f t="shared" si="2171"/>
        <v>2000</v>
      </c>
      <c r="IX471" s="89">
        <f t="shared" si="2172"/>
        <v>0.32786885245901637</v>
      </c>
      <c r="IY471" s="37"/>
      <c r="IZ471" s="61"/>
      <c r="JA471" s="52">
        <f>IF($A444="","",$A444)</f>
        <v>46006</v>
      </c>
      <c r="JB471" s="45">
        <v>6186</v>
      </c>
      <c r="JC471" s="43">
        <f t="shared" si="2173"/>
        <v>63</v>
      </c>
      <c r="JD471" s="45">
        <v>215</v>
      </c>
      <c r="JE471" s="87">
        <f t="shared" si="2174"/>
        <v>1</v>
      </c>
      <c r="JF471" s="43">
        <v>11</v>
      </c>
      <c r="JG471" s="43">
        <f t="shared" si="2175"/>
        <v>1</v>
      </c>
      <c r="JH471" s="43">
        <v>0</v>
      </c>
      <c r="JI471" s="44" t="str">
        <f t="shared" si="2242"/>
        <v>サンリオ型押しケース</v>
      </c>
      <c r="JJ471" s="48">
        <f t="shared" si="2272"/>
        <v>1100</v>
      </c>
      <c r="JK471" s="45">
        <f t="shared" si="2178"/>
        <v>1100</v>
      </c>
      <c r="JL471" s="89">
        <f t="shared" si="2179"/>
        <v>0.17460317460317459</v>
      </c>
      <c r="JM471" s="37"/>
      <c r="JN471" s="29"/>
      <c r="JO471" s="52">
        <f>IF($A444="","",$A444)</f>
        <v>46006</v>
      </c>
      <c r="JP471" s="45">
        <v>4473</v>
      </c>
      <c r="JQ471" s="43">
        <f t="shared" si="2180"/>
        <v>24</v>
      </c>
      <c r="JR471" s="45">
        <v>271</v>
      </c>
      <c r="JS471" s="87">
        <f t="shared" si="2181"/>
        <v>0</v>
      </c>
      <c r="JT471" s="43">
        <v>9</v>
      </c>
      <c r="JU471" s="43">
        <f t="shared" si="2182"/>
        <v>0</v>
      </c>
      <c r="JV471" s="43">
        <v>0</v>
      </c>
      <c r="JW471" s="44" t="str">
        <f t="shared" si="2282"/>
        <v>キティ豹柄フェイスポーチ</v>
      </c>
      <c r="JX471" s="48">
        <f t="shared" si="2283"/>
        <v>0</v>
      </c>
      <c r="JY471" s="45">
        <f t="shared" si="2185"/>
        <v>0</v>
      </c>
      <c r="JZ471" s="89">
        <f t="shared" si="2186"/>
        <v>0</v>
      </c>
      <c r="KA471" s="37" t="s">
        <v>735</v>
      </c>
      <c r="KB471" s="51"/>
      <c r="KC471" s="52">
        <f>IF($A444="","",$A444)</f>
        <v>46006</v>
      </c>
      <c r="KD471" s="45">
        <v>13389</v>
      </c>
      <c r="KE471" s="43">
        <f>IF(KD471="","",KD471-KD467)</f>
        <v>76</v>
      </c>
      <c r="KF471" s="45">
        <v>494</v>
      </c>
      <c r="KG471" s="87">
        <f>IF(KF471="","",KF471-KF467)</f>
        <v>0</v>
      </c>
      <c r="KH471" s="43">
        <v>9</v>
      </c>
      <c r="KI471" s="43">
        <f>IF(KH471="","",KH467+KJ467-KH471)</f>
        <v>0</v>
      </c>
      <c r="KJ471" s="43">
        <v>0</v>
      </c>
      <c r="KK471" s="44" t="str">
        <f>IF(KD471="","",KK467)</f>
        <v>キティフェイスポーチ</v>
      </c>
      <c r="KL471" s="48">
        <f>IF(KE471="","",KL467)</f>
        <v>996</v>
      </c>
      <c r="KM471" s="45">
        <f>IF(KH471="","",KI471*KL471)</f>
        <v>0</v>
      </c>
      <c r="KN471" s="89">
        <f>IF(KI471="","",KM471/(KE471*100))</f>
        <v>0</v>
      </c>
      <c r="KO471" s="37"/>
      <c r="KP471" s="29"/>
      <c r="KQ471" s="52">
        <f>IF($A444="","",$A444)</f>
        <v>46006</v>
      </c>
      <c r="KR471" s="45">
        <v>2035</v>
      </c>
      <c r="KS471" s="43">
        <f>IF(KR471="","",KR471-KR467)</f>
        <v>32</v>
      </c>
      <c r="KT471" s="45">
        <v>31</v>
      </c>
      <c r="KU471" s="87">
        <f>IF(KT471="","",KT471-KT467)</f>
        <v>1</v>
      </c>
      <c r="KV471" s="43">
        <v>13</v>
      </c>
      <c r="KW471" s="43">
        <f>IF(KV471="","",KV467+KX467-KV471)</f>
        <v>1</v>
      </c>
      <c r="KX471" s="43">
        <v>0</v>
      </c>
      <c r="KY471" s="44" t="str">
        <f>IF(KR471="","",KY467)</f>
        <v>サンリオホワイトマスコット</v>
      </c>
      <c r="KZ471" s="48">
        <f>IF(KS471="","",KZ467)</f>
        <v>660</v>
      </c>
      <c r="LA471" s="45">
        <f>IF(KV471="","",KW471*KZ471)</f>
        <v>660</v>
      </c>
      <c r="LB471" s="89">
        <f>IF(KW471="","",LA471/(KS471*100))</f>
        <v>0.20624999999999999</v>
      </c>
      <c r="LC471" s="37"/>
      <c r="LD471" s="29"/>
      <c r="LE471" s="52" t="str">
        <f>IF($A447="","",$A447)</f>
        <v/>
      </c>
      <c r="LF471" s="43"/>
      <c r="LG471" s="86" t="str">
        <f>IF(LF471="","",LF471-LF468)</f>
        <v/>
      </c>
      <c r="LH471" s="43"/>
      <c r="LI471" s="43" t="str">
        <f t="shared" si="2285"/>
        <v/>
      </c>
      <c r="LJ471" s="43"/>
      <c r="LK471" s="87" t="str">
        <f t="shared" si="2286"/>
        <v/>
      </c>
      <c r="LL471" s="43"/>
      <c r="LM471" s="65" t="str">
        <f>IF(LF471="","",LM468)</f>
        <v/>
      </c>
      <c r="LN471" s="48" t="str">
        <f>IF(LG471="","",LN468)</f>
        <v/>
      </c>
      <c r="LO471" s="87" t="str">
        <f t="shared" si="2287"/>
        <v/>
      </c>
      <c r="LP471" s="53"/>
      <c r="LQ471" s="37"/>
      <c r="LR471" s="29"/>
      <c r="LS471" s="47"/>
      <c r="LT471" s="67"/>
      <c r="LU471" s="45" t="str">
        <f t="shared" si="2273"/>
        <v/>
      </c>
      <c r="LV471" s="45"/>
      <c r="LW471" s="45"/>
      <c r="LX471" s="45"/>
      <c r="LY471" s="45" t="str">
        <f t="shared" si="2274"/>
        <v/>
      </c>
      <c r="LZ471" s="45"/>
      <c r="MA471" s="45"/>
      <c r="MB471" s="45"/>
      <c r="MC471" s="45" t="str">
        <f t="shared" si="2230"/>
        <v/>
      </c>
      <c r="MD471" s="46" t="str">
        <f t="shared" si="2231"/>
        <v/>
      </c>
      <c r="ME471" s="37"/>
      <c r="MF471" s="29"/>
      <c r="MG471" s="47"/>
      <c r="MH471" s="67"/>
      <c r="MI471" s="45" t="str">
        <f t="shared" si="2275"/>
        <v/>
      </c>
      <c r="MJ471" s="45"/>
      <c r="MK471" s="45"/>
      <c r="ML471" s="45"/>
      <c r="MM471" s="45" t="str">
        <f t="shared" si="2276"/>
        <v/>
      </c>
      <c r="MN471" s="45"/>
      <c r="MO471" s="45"/>
      <c r="MP471" s="45"/>
      <c r="MQ471" s="45" t="str">
        <f t="shared" si="2232"/>
        <v/>
      </c>
      <c r="MR471" s="46" t="str">
        <f t="shared" si="2233"/>
        <v/>
      </c>
      <c r="MS471" s="37"/>
      <c r="MT471" s="29"/>
      <c r="MU471" s="47"/>
      <c r="MV471" s="67"/>
      <c r="MW471" s="45" t="str">
        <f t="shared" si="2277"/>
        <v/>
      </c>
      <c r="MX471" s="45"/>
      <c r="MY471" s="45"/>
      <c r="MZ471" s="45"/>
      <c r="NA471" s="45" t="str">
        <f t="shared" si="2278"/>
        <v/>
      </c>
      <c r="NB471" s="45"/>
      <c r="NC471" s="45"/>
      <c r="ND471" s="45"/>
      <c r="NE471" s="45" t="str">
        <f t="shared" si="2234"/>
        <v/>
      </c>
      <c r="NF471" s="46" t="str">
        <f t="shared" si="2235"/>
        <v/>
      </c>
      <c r="NG471" s="37"/>
      <c r="NH471" s="29"/>
      <c r="NI471" s="47"/>
      <c r="NJ471" s="67"/>
      <c r="NK471" s="45" t="str">
        <f t="shared" si="2279"/>
        <v/>
      </c>
      <c r="NL471" s="45"/>
      <c r="NM471" s="45"/>
      <c r="NN471" s="45"/>
      <c r="NO471" s="45" t="str">
        <f t="shared" si="2280"/>
        <v/>
      </c>
      <c r="NP471" s="45"/>
      <c r="NQ471" s="45"/>
      <c r="NR471" s="45"/>
      <c r="NS471" s="45" t="str">
        <f t="shared" si="2236"/>
        <v/>
      </c>
      <c r="NT471" s="46" t="str">
        <f t="shared" si="2237"/>
        <v/>
      </c>
      <c r="NU471" s="37"/>
    </row>
    <row r="472" spans="1:385" x14ac:dyDescent="0.25">
      <c r="A472" s="38"/>
      <c r="B472" s="39"/>
      <c r="C472" s="40"/>
      <c r="D472" s="40"/>
      <c r="E472" s="41"/>
      <c r="F472" s="41"/>
      <c r="G472" s="40"/>
      <c r="H472" s="42"/>
      <c r="I472" s="45"/>
      <c r="J472" s="45" t="str">
        <f t="shared" si="2243"/>
        <v/>
      </c>
      <c r="K472" s="45"/>
      <c r="L472" s="45"/>
      <c r="M472" s="45"/>
      <c r="N472" s="45" t="str">
        <f t="shared" si="2244"/>
        <v/>
      </c>
      <c r="O472" s="45"/>
      <c r="P472" s="45"/>
      <c r="Q472" s="45"/>
      <c r="R472" s="45" t="str">
        <f t="shared" si="2208"/>
        <v/>
      </c>
      <c r="S472" s="46" t="str">
        <f t="shared" si="2209"/>
        <v/>
      </c>
      <c r="T472" s="37"/>
      <c r="U472" s="29"/>
      <c r="V472" s="47"/>
      <c r="W472" s="67"/>
      <c r="X472" s="45" t="str">
        <f t="shared" si="2245"/>
        <v/>
      </c>
      <c r="Y472" s="45"/>
      <c r="Z472" s="45"/>
      <c r="AA472" s="45"/>
      <c r="AB472" s="45" t="str">
        <f t="shared" si="2246"/>
        <v/>
      </c>
      <c r="AC472" s="45"/>
      <c r="AD472" s="45"/>
      <c r="AE472" s="45"/>
      <c r="AF472" s="45" t="str">
        <f t="shared" si="2210"/>
        <v/>
      </c>
      <c r="AG472" s="46" t="str">
        <f t="shared" si="2211"/>
        <v/>
      </c>
      <c r="AH472" s="37"/>
      <c r="AI472" s="29"/>
      <c r="AJ472" s="47"/>
      <c r="AK472" s="45"/>
      <c r="AL472" s="45" t="str">
        <f t="shared" si="2247"/>
        <v/>
      </c>
      <c r="AM472" s="45"/>
      <c r="AN472" s="45" t="str">
        <f t="shared" si="2248"/>
        <v/>
      </c>
      <c r="AO472" s="45"/>
      <c r="AP472" s="45" t="str">
        <f t="shared" si="2249"/>
        <v/>
      </c>
      <c r="AQ472" s="45"/>
      <c r="AR472" s="45"/>
      <c r="AS472" s="45"/>
      <c r="AT472" s="45" t="str">
        <f t="shared" si="2212"/>
        <v/>
      </c>
      <c r="AU472" s="46" t="str">
        <f t="shared" si="2213"/>
        <v/>
      </c>
      <c r="AV472" s="37"/>
      <c r="AW472" s="29"/>
      <c r="AX472" s="47"/>
      <c r="AY472" s="45"/>
      <c r="AZ472" s="45" t="str">
        <f t="shared" si="2250"/>
        <v/>
      </c>
      <c r="BA472" s="45"/>
      <c r="BB472" s="45" t="str">
        <f t="shared" si="2251"/>
        <v/>
      </c>
      <c r="BC472" s="45"/>
      <c r="BD472" s="45" t="str">
        <f t="shared" si="2252"/>
        <v/>
      </c>
      <c r="BE472" s="45"/>
      <c r="BF472" s="45"/>
      <c r="BG472" s="45"/>
      <c r="BH472" s="45" t="str">
        <f t="shared" si="2214"/>
        <v/>
      </c>
      <c r="BI472" s="46" t="str">
        <f t="shared" si="2215"/>
        <v/>
      </c>
      <c r="BJ472" s="37"/>
      <c r="BK472" s="29"/>
      <c r="BL472" s="47"/>
      <c r="BM472" s="43">
        <v>1360</v>
      </c>
      <c r="BN472" s="45">
        <f t="shared" si="2132"/>
        <v>41</v>
      </c>
      <c r="BO472" s="43">
        <v>21</v>
      </c>
      <c r="BP472" s="45">
        <f t="shared" si="2133"/>
        <v>0</v>
      </c>
      <c r="BQ472" s="45">
        <v>17</v>
      </c>
      <c r="BR472" s="45">
        <f t="shared" si="2134"/>
        <v>0</v>
      </c>
      <c r="BS472" s="43">
        <v>0</v>
      </c>
      <c r="BT472" s="63" t="str">
        <f>IF(BM472="","",BT468)</f>
        <v>押忍番長サウンドボタン</v>
      </c>
      <c r="BU472" s="67">
        <f t="shared" si="2253"/>
        <v>358</v>
      </c>
      <c r="BV472" s="43">
        <f t="shared" si="2137"/>
        <v>0</v>
      </c>
      <c r="BW472" s="46">
        <f t="shared" si="2138"/>
        <v>0</v>
      </c>
      <c r="BX472" s="37"/>
      <c r="BY472" s="57"/>
      <c r="BZ472" s="47"/>
      <c r="CA472" s="43">
        <v>7541</v>
      </c>
      <c r="CB472" s="45">
        <f t="shared" si="2139"/>
        <v>24</v>
      </c>
      <c r="CC472" s="43">
        <v>250</v>
      </c>
      <c r="CD472" s="45">
        <f t="shared" si="2140"/>
        <v>4</v>
      </c>
      <c r="CE472" s="45">
        <v>11</v>
      </c>
      <c r="CF472" s="45">
        <f t="shared" si="2141"/>
        <v>4</v>
      </c>
      <c r="CG472" s="43">
        <v>6</v>
      </c>
      <c r="CH472" s="63" t="str">
        <f t="shared" si="2142"/>
        <v>ジャグラーサウンドボタン</v>
      </c>
      <c r="CI472" s="67">
        <f t="shared" si="2143"/>
        <v>682</v>
      </c>
      <c r="CJ472" s="43">
        <f t="shared" si="2144"/>
        <v>2728</v>
      </c>
      <c r="CK472" s="46">
        <f t="shared" si="2145"/>
        <v>1.1366666666666667</v>
      </c>
      <c r="CL472" s="37" t="s">
        <v>331</v>
      </c>
      <c r="CM472" s="29"/>
      <c r="CN472" s="47"/>
      <c r="CO472" s="43">
        <v>3260</v>
      </c>
      <c r="CP472" s="45">
        <f t="shared" si="2146"/>
        <v>43</v>
      </c>
      <c r="CQ472" s="43">
        <v>90</v>
      </c>
      <c r="CR472" s="45">
        <f t="shared" si="2147"/>
        <v>1</v>
      </c>
      <c r="CS472" s="45">
        <v>7</v>
      </c>
      <c r="CT472" s="45">
        <f t="shared" si="2148"/>
        <v>1</v>
      </c>
      <c r="CU472" s="43">
        <v>0</v>
      </c>
      <c r="CV472" s="63" t="str">
        <f t="shared" si="2206"/>
        <v>サンリオホワイトマスコット</v>
      </c>
      <c r="CW472" s="67">
        <f t="shared" si="2207"/>
        <v>660</v>
      </c>
      <c r="CX472" s="43">
        <f t="shared" si="2149"/>
        <v>660</v>
      </c>
      <c r="CY472" s="46">
        <f t="shared" si="2150"/>
        <v>0.15348837209302327</v>
      </c>
      <c r="CZ472" s="37"/>
      <c r="DA472" s="29"/>
      <c r="DB472" s="47"/>
      <c r="DC472" s="67"/>
      <c r="DD472" s="45" t="str">
        <f t="shared" si="2254"/>
        <v/>
      </c>
      <c r="DE472" s="45"/>
      <c r="DF472" s="45"/>
      <c r="DG472" s="45"/>
      <c r="DH472" s="45" t="str">
        <f t="shared" si="2255"/>
        <v/>
      </c>
      <c r="DI472" s="45"/>
      <c r="DJ472" s="45"/>
      <c r="DK472" s="45"/>
      <c r="DL472" s="45" t="str">
        <f t="shared" si="2216"/>
        <v/>
      </c>
      <c r="DM472" s="46" t="str">
        <f t="shared" si="2217"/>
        <v/>
      </c>
      <c r="DN472" s="37"/>
      <c r="DO472" s="29"/>
      <c r="DP472" s="47"/>
      <c r="DQ472" s="45"/>
      <c r="DR472" s="45" t="str">
        <f t="shared" si="2256"/>
        <v/>
      </c>
      <c r="DS472" s="45"/>
      <c r="DT472" s="45" t="str">
        <f t="shared" si="2257"/>
        <v/>
      </c>
      <c r="DU472" s="45"/>
      <c r="DV472" s="45" t="str">
        <f t="shared" si="2258"/>
        <v/>
      </c>
      <c r="DW472" s="45"/>
      <c r="DX472" s="45"/>
      <c r="DY472" s="45"/>
      <c r="DZ472" s="45" t="str">
        <f t="shared" si="2218"/>
        <v/>
      </c>
      <c r="EA472" s="46" t="str">
        <f t="shared" si="2219"/>
        <v/>
      </c>
      <c r="EB472" s="37"/>
      <c r="ED472" s="47"/>
      <c r="EE472" s="67"/>
      <c r="EF472" s="45" t="str">
        <f t="shared" si="2259"/>
        <v/>
      </c>
      <c r="EG472" s="45"/>
      <c r="EH472" s="45"/>
      <c r="EI472" s="45"/>
      <c r="EJ472" s="45" t="str">
        <f t="shared" si="2260"/>
        <v/>
      </c>
      <c r="EK472" s="45"/>
      <c r="EL472" s="45"/>
      <c r="EM472" s="45"/>
      <c r="EN472" s="45" t="str">
        <f t="shared" si="2220"/>
        <v/>
      </c>
      <c r="EO472" s="46" t="str">
        <f t="shared" si="2221"/>
        <v/>
      </c>
      <c r="EP472" s="37"/>
      <c r="ER472" s="47"/>
      <c r="ES472" s="67"/>
      <c r="ET472" s="45" t="str">
        <f t="shared" si="2261"/>
        <v/>
      </c>
      <c r="EU472" s="45"/>
      <c r="EV472" s="45"/>
      <c r="EW472" s="45"/>
      <c r="EX472" s="45" t="str">
        <f t="shared" si="2262"/>
        <v/>
      </c>
      <c r="EY472" s="45"/>
      <c r="EZ472" s="45"/>
      <c r="FA472" s="45"/>
      <c r="FB472" s="45" t="str">
        <f t="shared" si="2222"/>
        <v/>
      </c>
      <c r="FC472" s="46" t="str">
        <f t="shared" si="2223"/>
        <v/>
      </c>
      <c r="FD472" s="37"/>
      <c r="FF472" s="47"/>
      <c r="FG472" s="67"/>
      <c r="FH472" s="45" t="str">
        <f t="shared" si="2263"/>
        <v/>
      </c>
      <c r="FI472" s="45"/>
      <c r="FJ472" s="45"/>
      <c r="FK472" s="45"/>
      <c r="FL472" s="45" t="str">
        <f t="shared" si="2264"/>
        <v/>
      </c>
      <c r="FM472" s="45"/>
      <c r="FN472" s="45"/>
      <c r="FO472" s="45"/>
      <c r="FP472" s="45" t="str">
        <f t="shared" si="2224"/>
        <v/>
      </c>
      <c r="FQ472" s="46" t="str">
        <f t="shared" si="2225"/>
        <v/>
      </c>
      <c r="FR472" s="37"/>
      <c r="FS472" s="29"/>
      <c r="FT472" s="47"/>
      <c r="FU472" s="67"/>
      <c r="FV472" s="45" t="str">
        <f t="shared" si="2265"/>
        <v/>
      </c>
      <c r="FW472" s="45"/>
      <c r="FX472" s="45"/>
      <c r="FY472" s="45"/>
      <c r="FZ472" s="45" t="str">
        <f t="shared" si="2266"/>
        <v/>
      </c>
      <c r="GA472" s="45"/>
      <c r="GB472" s="45"/>
      <c r="GC472" s="45"/>
      <c r="GD472" s="45" t="str">
        <f t="shared" si="2226"/>
        <v/>
      </c>
      <c r="GE472" s="46" t="str">
        <f t="shared" si="2227"/>
        <v/>
      </c>
      <c r="GF472" s="37"/>
      <c r="GH472" s="47"/>
      <c r="GI472" s="67"/>
      <c r="GJ472" s="45" t="str">
        <f t="shared" si="2267"/>
        <v/>
      </c>
      <c r="GK472" s="45"/>
      <c r="GL472" s="45"/>
      <c r="GM472" s="45"/>
      <c r="GN472" s="45" t="str">
        <f t="shared" si="2268"/>
        <v/>
      </c>
      <c r="GO472" s="45"/>
      <c r="GP472" s="45"/>
      <c r="GQ472" s="45"/>
      <c r="GR472" s="45" t="str">
        <f t="shared" si="2228"/>
        <v/>
      </c>
      <c r="GS472" s="46" t="str">
        <f t="shared" si="2229"/>
        <v/>
      </c>
      <c r="GT472" s="37"/>
      <c r="GU472" s="61"/>
      <c r="GV472" s="47"/>
      <c r="GW472" s="62"/>
      <c r="GX472" s="43">
        <v>24069</v>
      </c>
      <c r="GY472" s="45">
        <f t="shared" si="2151"/>
        <v>481</v>
      </c>
      <c r="GZ472" s="43"/>
      <c r="HA472" s="45" t="str">
        <f t="shared" si="2152"/>
        <v/>
      </c>
      <c r="HB472" s="45">
        <v>7</v>
      </c>
      <c r="HC472" s="45">
        <f t="shared" si="2153"/>
        <v>0</v>
      </c>
      <c r="HD472" s="43">
        <v>2</v>
      </c>
      <c r="HE472" s="63" t="str">
        <f t="shared" si="2239"/>
        <v>ルララ大</v>
      </c>
      <c r="HF472" s="67">
        <f t="shared" si="2269"/>
        <v>1100</v>
      </c>
      <c r="HG472" s="43">
        <f t="shared" si="2154"/>
        <v>0</v>
      </c>
      <c r="HH472" s="46">
        <f t="shared" si="2155"/>
        <v>0</v>
      </c>
      <c r="HI472" s="37"/>
      <c r="HK472" s="47"/>
      <c r="HL472" s="43">
        <v>511</v>
      </c>
      <c r="HM472" s="45">
        <f t="shared" si="2156"/>
        <v>31</v>
      </c>
      <c r="HN472" s="43">
        <v>27</v>
      </c>
      <c r="HO472" s="45">
        <f t="shared" si="2157"/>
        <v>1</v>
      </c>
      <c r="HP472" s="45">
        <v>13</v>
      </c>
      <c r="HQ472" s="45">
        <f t="shared" si="2158"/>
        <v>0</v>
      </c>
      <c r="HR472" s="43">
        <v>0</v>
      </c>
      <c r="HS472" s="63" t="str">
        <f t="shared" si="2195"/>
        <v>サンリオ豹柄キーケース</v>
      </c>
      <c r="HT472" s="67">
        <f t="shared" si="2270"/>
        <v>996</v>
      </c>
      <c r="HU472" s="43">
        <f t="shared" si="2160"/>
        <v>0</v>
      </c>
      <c r="HV472" s="46">
        <f t="shared" si="2161"/>
        <v>0</v>
      </c>
      <c r="HW472" s="37"/>
      <c r="HX472" s="360"/>
      <c r="HY472" s="47"/>
      <c r="HZ472" s="43">
        <v>5002</v>
      </c>
      <c r="IA472" s="45">
        <f t="shared" si="2162"/>
        <v>20</v>
      </c>
      <c r="IB472" s="43">
        <v>139</v>
      </c>
      <c r="IC472" s="45">
        <f t="shared" si="2163"/>
        <v>1</v>
      </c>
      <c r="ID472" s="45">
        <v>25</v>
      </c>
      <c r="IE472" s="45">
        <f t="shared" si="2164"/>
        <v>1</v>
      </c>
      <c r="IF472" s="43">
        <v>0</v>
      </c>
      <c r="IG472" s="63" t="str">
        <f t="shared" si="2241"/>
        <v>サンリオリボンポーチ</v>
      </c>
      <c r="IH472" s="67">
        <f t="shared" si="2271"/>
        <v>0</v>
      </c>
      <c r="II472" s="43">
        <f t="shared" si="2166"/>
        <v>0</v>
      </c>
      <c r="IJ472" s="46">
        <f t="shared" si="2167"/>
        <v>0</v>
      </c>
      <c r="IK472" s="37" t="s">
        <v>237</v>
      </c>
      <c r="IL472" s="29"/>
      <c r="IM472" s="47"/>
      <c r="IN472" s="43">
        <v>5914</v>
      </c>
      <c r="IO472" s="45">
        <f t="shared" si="2168"/>
        <v>42</v>
      </c>
      <c r="IP472" s="43">
        <v>137</v>
      </c>
      <c r="IQ472" s="45">
        <f t="shared" si="2169"/>
        <v>1</v>
      </c>
      <c r="IR472" s="45">
        <v>17</v>
      </c>
      <c r="IS472" s="45">
        <f t="shared" si="2170"/>
        <v>1</v>
      </c>
      <c r="IT472" s="43">
        <v>0</v>
      </c>
      <c r="IU472" s="63" t="str">
        <f t="shared" si="2284"/>
        <v>ジャグラーイヤホン</v>
      </c>
      <c r="IV472" s="67">
        <f t="shared" si="2284"/>
        <v>1100</v>
      </c>
      <c r="IW472" s="43">
        <f t="shared" si="2171"/>
        <v>1100</v>
      </c>
      <c r="IX472" s="46">
        <f t="shared" si="2172"/>
        <v>0.26190476190476192</v>
      </c>
      <c r="IY472" s="37"/>
      <c r="IZ472" s="61"/>
      <c r="JA472" s="47"/>
      <c r="JB472" s="43">
        <v>4450</v>
      </c>
      <c r="JC472" s="45">
        <f t="shared" si="2173"/>
        <v>21</v>
      </c>
      <c r="JD472" s="43">
        <v>126</v>
      </c>
      <c r="JE472" s="45">
        <f t="shared" si="2174"/>
        <v>0</v>
      </c>
      <c r="JF472" s="45">
        <v>8</v>
      </c>
      <c r="JG472" s="45">
        <f t="shared" si="2175"/>
        <v>0</v>
      </c>
      <c r="JH472" s="43">
        <v>0</v>
      </c>
      <c r="JI472" s="63" t="s">
        <v>744</v>
      </c>
      <c r="JJ472" s="67">
        <f t="shared" si="2272"/>
        <v>1100</v>
      </c>
      <c r="JK472" s="43">
        <f t="shared" si="2178"/>
        <v>0</v>
      </c>
      <c r="JL472" s="46">
        <f t="shared" si="2179"/>
        <v>0</v>
      </c>
      <c r="JM472" s="37"/>
      <c r="JN472" s="29"/>
      <c r="JO472" s="47"/>
      <c r="JP472" s="43">
        <v>5721</v>
      </c>
      <c r="JQ472" s="45">
        <f t="shared" si="2180"/>
        <v>143</v>
      </c>
      <c r="JR472" s="43">
        <v>120</v>
      </c>
      <c r="JS472" s="45">
        <f t="shared" si="2181"/>
        <v>3</v>
      </c>
      <c r="JT472" s="45">
        <v>7</v>
      </c>
      <c r="JU472" s="45">
        <f t="shared" si="2182"/>
        <v>3</v>
      </c>
      <c r="JV472" s="43">
        <v>3</v>
      </c>
      <c r="JW472" s="63" t="str">
        <f t="shared" si="2282"/>
        <v>モンチッチマスコット2</v>
      </c>
      <c r="JX472" s="67">
        <f t="shared" si="2283"/>
        <v>539</v>
      </c>
      <c r="JY472" s="43">
        <f t="shared" si="2185"/>
        <v>1617</v>
      </c>
      <c r="JZ472" s="46">
        <f t="shared" si="2186"/>
        <v>0.11307692307692307</v>
      </c>
      <c r="KA472" s="37"/>
      <c r="KB472" s="51"/>
      <c r="KC472" s="47"/>
      <c r="KD472" s="43">
        <v>10717</v>
      </c>
      <c r="KE472" s="45">
        <f>IF(KD472="","",KD472-KD468)</f>
        <v>30</v>
      </c>
      <c r="KF472" s="43">
        <v>300</v>
      </c>
      <c r="KG472" s="45">
        <f>IF(KF472="","",KF472-KF468)</f>
        <v>0</v>
      </c>
      <c r="KH472" s="45">
        <v>12</v>
      </c>
      <c r="KI472" s="45">
        <f>IF(KH472="","",KH468+KJ468-KH472)</f>
        <v>0</v>
      </c>
      <c r="KJ472" s="43">
        <v>0</v>
      </c>
      <c r="KK472" s="63" t="str">
        <f>IF(KD472="","",KK468)</f>
        <v>サンリオ型押しマルチケース</v>
      </c>
      <c r="KL472" s="67">
        <f>IF(KE472="","",KL468)</f>
        <v>660</v>
      </c>
      <c r="KM472" s="43">
        <f>IF(KH472="","",KI472*KL472)</f>
        <v>0</v>
      </c>
      <c r="KN472" s="46">
        <f>IF(KI472="","",KM472/(KE472*100))</f>
        <v>0</v>
      </c>
      <c r="KO472" s="37"/>
      <c r="KP472" s="29"/>
      <c r="KQ472" s="47"/>
      <c r="KR472" s="43">
        <v>2525</v>
      </c>
      <c r="KS472" s="45">
        <f>IF(KR472="","",KR472-KR468)</f>
        <v>49</v>
      </c>
      <c r="KT472" s="43">
        <v>47</v>
      </c>
      <c r="KU472" s="45">
        <f>IF(KT472="","",KT472-KT468)</f>
        <v>1</v>
      </c>
      <c r="KV472" s="45">
        <v>27</v>
      </c>
      <c r="KW472" s="45">
        <f>IF(KV472="","",KV468+KX468-KV472)</f>
        <v>1</v>
      </c>
      <c r="KX472" s="43">
        <v>6</v>
      </c>
      <c r="KY472" s="63" t="str">
        <f>IF(KR472="","",KY468)</f>
        <v>ラブブマスコット</v>
      </c>
      <c r="KZ472" s="67">
        <f>IF(KS472="","",KZ468)</f>
        <v>500</v>
      </c>
      <c r="LA472" s="43">
        <f>IF(KV472="","",KW472*KZ472)</f>
        <v>500</v>
      </c>
      <c r="LB472" s="46">
        <f>IF(KW472="","",LA472/(KS472*100))</f>
        <v>0.10204081632653061</v>
      </c>
      <c r="LC472" s="37"/>
      <c r="LD472" s="29"/>
      <c r="LE472" s="47"/>
      <c r="LF472" s="45"/>
      <c r="LG472" s="45"/>
      <c r="LH472" s="45"/>
      <c r="LI472" s="45" t="str">
        <f t="shared" si="2285"/>
        <v/>
      </c>
      <c r="LJ472" s="45"/>
      <c r="LK472" s="45" t="str">
        <f t="shared" si="2286"/>
        <v/>
      </c>
      <c r="LL472" s="45"/>
      <c r="LM472" s="73" t="str">
        <f>IF(LF471="","",LM469)</f>
        <v/>
      </c>
      <c r="LN472" s="67" t="str">
        <f>IF(LG471="","",LN469)</f>
        <v/>
      </c>
      <c r="LO472" s="45" t="str">
        <f t="shared" si="2287"/>
        <v/>
      </c>
      <c r="LP472" s="46"/>
      <c r="LQ472" s="37"/>
      <c r="LR472" s="29"/>
      <c r="LS472" s="47"/>
      <c r="LT472" s="67"/>
      <c r="LU472" s="45" t="str">
        <f t="shared" si="2273"/>
        <v/>
      </c>
      <c r="LV472" s="45"/>
      <c r="LW472" s="45"/>
      <c r="LX472" s="45"/>
      <c r="LY472" s="45" t="str">
        <f t="shared" si="2274"/>
        <v/>
      </c>
      <c r="LZ472" s="45"/>
      <c r="MA472" s="45"/>
      <c r="MB472" s="45"/>
      <c r="MC472" s="45" t="str">
        <f t="shared" si="2230"/>
        <v/>
      </c>
      <c r="MD472" s="46" t="str">
        <f t="shared" si="2231"/>
        <v/>
      </c>
      <c r="ME472" s="37"/>
      <c r="MF472" s="29"/>
      <c r="MG472" s="47"/>
      <c r="MH472" s="67"/>
      <c r="MI472" s="45" t="str">
        <f t="shared" si="2275"/>
        <v/>
      </c>
      <c r="MJ472" s="45"/>
      <c r="MK472" s="45"/>
      <c r="ML472" s="45"/>
      <c r="MM472" s="45" t="str">
        <f t="shared" si="2276"/>
        <v/>
      </c>
      <c r="MN472" s="45"/>
      <c r="MO472" s="45"/>
      <c r="MP472" s="45"/>
      <c r="MQ472" s="45" t="str">
        <f t="shared" si="2232"/>
        <v/>
      </c>
      <c r="MR472" s="46" t="str">
        <f t="shared" si="2233"/>
        <v/>
      </c>
      <c r="MS472" s="37"/>
      <c r="MT472" s="29"/>
      <c r="MU472" s="47"/>
      <c r="MV472" s="67"/>
      <c r="MW472" s="45" t="str">
        <f t="shared" si="2277"/>
        <v/>
      </c>
      <c r="MX472" s="45"/>
      <c r="MY472" s="45"/>
      <c r="MZ472" s="45"/>
      <c r="NA472" s="45" t="str">
        <f t="shared" si="2278"/>
        <v/>
      </c>
      <c r="NB472" s="45"/>
      <c r="NC472" s="45"/>
      <c r="ND472" s="45"/>
      <c r="NE472" s="45" t="str">
        <f t="shared" si="2234"/>
        <v/>
      </c>
      <c r="NF472" s="46" t="str">
        <f t="shared" si="2235"/>
        <v/>
      </c>
      <c r="NG472" s="37"/>
      <c r="NH472" s="29"/>
      <c r="NI472" s="47"/>
      <c r="NJ472" s="67"/>
      <c r="NK472" s="45" t="str">
        <f t="shared" si="2279"/>
        <v/>
      </c>
      <c r="NL472" s="45"/>
      <c r="NM472" s="45"/>
      <c r="NN472" s="45"/>
      <c r="NO472" s="45" t="str">
        <f t="shared" si="2280"/>
        <v/>
      </c>
      <c r="NP472" s="45"/>
      <c r="NQ472" s="45"/>
      <c r="NR472" s="45"/>
      <c r="NS472" s="45" t="str">
        <f t="shared" si="2236"/>
        <v/>
      </c>
      <c r="NT472" s="46" t="str">
        <f t="shared" si="2237"/>
        <v/>
      </c>
      <c r="NU472" s="37"/>
    </row>
    <row r="473" spans="1:385" ht="15" customHeight="1" thickBot="1" x14ac:dyDescent="0.3">
      <c r="A473" s="38"/>
      <c r="B473" s="39"/>
      <c r="C473" s="40"/>
      <c r="D473" s="40"/>
      <c r="E473" s="41"/>
      <c r="F473" s="41"/>
      <c r="G473" s="40"/>
      <c r="H473" s="42"/>
      <c r="I473" s="45"/>
      <c r="J473" s="45" t="str">
        <f t="shared" si="2243"/>
        <v/>
      </c>
      <c r="K473" s="45"/>
      <c r="L473" s="45"/>
      <c r="M473" s="45"/>
      <c r="N473" s="45" t="str">
        <f t="shared" si="2244"/>
        <v/>
      </c>
      <c r="O473" s="45"/>
      <c r="P473" s="45"/>
      <c r="Q473" s="45"/>
      <c r="R473" s="45" t="str">
        <f t="shared" si="2208"/>
        <v/>
      </c>
      <c r="S473" s="46" t="str">
        <f t="shared" si="2209"/>
        <v/>
      </c>
      <c r="T473" s="37"/>
      <c r="U473" s="29"/>
      <c r="V473" s="47"/>
      <c r="W473" s="67"/>
      <c r="X473" s="45" t="str">
        <f t="shared" si="2245"/>
        <v/>
      </c>
      <c r="Y473" s="45"/>
      <c r="Z473" s="45"/>
      <c r="AA473" s="45"/>
      <c r="AB473" s="45" t="str">
        <f t="shared" si="2246"/>
        <v/>
      </c>
      <c r="AC473" s="45"/>
      <c r="AD473" s="45"/>
      <c r="AE473" s="45"/>
      <c r="AF473" s="45" t="str">
        <f t="shared" si="2210"/>
        <v/>
      </c>
      <c r="AG473" s="46" t="str">
        <f t="shared" si="2211"/>
        <v/>
      </c>
      <c r="AH473" s="37"/>
      <c r="AI473" s="29"/>
      <c r="AJ473" s="47"/>
      <c r="AK473" s="45"/>
      <c r="AL473" s="45" t="str">
        <f t="shared" si="2247"/>
        <v/>
      </c>
      <c r="AM473" s="45"/>
      <c r="AN473" s="45" t="str">
        <f t="shared" si="2248"/>
        <v/>
      </c>
      <c r="AO473" s="45"/>
      <c r="AP473" s="45" t="str">
        <f t="shared" si="2249"/>
        <v/>
      </c>
      <c r="AQ473" s="45"/>
      <c r="AR473" s="45"/>
      <c r="AS473" s="45"/>
      <c r="AT473" s="45" t="str">
        <f t="shared" si="2212"/>
        <v/>
      </c>
      <c r="AU473" s="46" t="str">
        <f t="shared" si="2213"/>
        <v/>
      </c>
      <c r="AV473" s="37"/>
      <c r="AW473" s="29"/>
      <c r="AX473" s="47"/>
      <c r="AY473" s="45"/>
      <c r="AZ473" s="45" t="str">
        <f t="shared" si="2250"/>
        <v/>
      </c>
      <c r="BA473" s="45"/>
      <c r="BB473" s="45" t="str">
        <f t="shared" si="2251"/>
        <v/>
      </c>
      <c r="BC473" s="45"/>
      <c r="BD473" s="45" t="str">
        <f t="shared" si="2252"/>
        <v/>
      </c>
      <c r="BE473" s="45"/>
      <c r="BF473" s="45"/>
      <c r="BG473" s="45"/>
      <c r="BH473" s="45" t="str">
        <f t="shared" si="2214"/>
        <v/>
      </c>
      <c r="BI473" s="46" t="str">
        <f t="shared" si="2215"/>
        <v/>
      </c>
      <c r="BJ473" s="37"/>
      <c r="BK473" s="29"/>
      <c r="BL473" s="47"/>
      <c r="BM473" s="45">
        <v>2751</v>
      </c>
      <c r="BN473" s="45">
        <f t="shared" si="2132"/>
        <v>150</v>
      </c>
      <c r="BO473" s="45">
        <v>44</v>
      </c>
      <c r="BP473" s="45">
        <f t="shared" si="2133"/>
        <v>7</v>
      </c>
      <c r="BQ473" s="45">
        <v>18</v>
      </c>
      <c r="BR473" s="45">
        <f t="shared" si="2134"/>
        <v>12</v>
      </c>
      <c r="BS473" s="215">
        <v>0</v>
      </c>
      <c r="BT473" s="63" t="str">
        <f>IF(BM473="","",BT469)</f>
        <v>ラブブキーホルダー</v>
      </c>
      <c r="BU473" s="67">
        <f t="shared" si="2253"/>
        <v>0</v>
      </c>
      <c r="BV473" s="45">
        <f t="shared" si="2137"/>
        <v>0</v>
      </c>
      <c r="BW473" s="46">
        <f t="shared" si="2138"/>
        <v>0</v>
      </c>
      <c r="BX473" s="37"/>
      <c r="BY473" s="57"/>
      <c r="BZ473" s="47"/>
      <c r="CA473" s="45">
        <v>8864</v>
      </c>
      <c r="CB473" s="45">
        <f t="shared" si="2139"/>
        <v>54</v>
      </c>
      <c r="CC473" s="45">
        <v>439</v>
      </c>
      <c r="CD473" s="45">
        <f t="shared" si="2140"/>
        <v>0</v>
      </c>
      <c r="CE473" s="45">
        <v>27</v>
      </c>
      <c r="CF473" s="45">
        <f t="shared" si="2141"/>
        <v>0</v>
      </c>
      <c r="CG473" s="27">
        <v>0</v>
      </c>
      <c r="CH473" s="63" t="str">
        <f t="shared" si="2142"/>
        <v>ラブブマスコット</v>
      </c>
      <c r="CI473" s="67">
        <f t="shared" si="2143"/>
        <v>250</v>
      </c>
      <c r="CJ473" s="45">
        <f t="shared" si="2144"/>
        <v>0</v>
      </c>
      <c r="CK473" s="46">
        <f t="shared" si="2145"/>
        <v>0</v>
      </c>
      <c r="CL473" s="37"/>
      <c r="CM473" s="29"/>
      <c r="CN473" s="47"/>
      <c r="CO473" s="45">
        <v>3306</v>
      </c>
      <c r="CP473" s="45">
        <f t="shared" si="2146"/>
        <v>35</v>
      </c>
      <c r="CQ473" s="45">
        <v>113</v>
      </c>
      <c r="CR473" s="45">
        <f t="shared" si="2147"/>
        <v>0</v>
      </c>
      <c r="CS473" s="45">
        <v>36</v>
      </c>
      <c r="CT473" s="45">
        <f t="shared" si="2148"/>
        <v>0</v>
      </c>
      <c r="CU473" s="27">
        <v>0</v>
      </c>
      <c r="CV473" s="63" t="str">
        <f t="shared" si="2206"/>
        <v>ラブブキーホルダー</v>
      </c>
      <c r="CW473" s="67">
        <f t="shared" si="2207"/>
        <v>200</v>
      </c>
      <c r="CX473" s="45">
        <f t="shared" si="2149"/>
        <v>0</v>
      </c>
      <c r="CY473" s="46">
        <f t="shared" si="2150"/>
        <v>0</v>
      </c>
      <c r="CZ473" s="37" t="s">
        <v>737</v>
      </c>
      <c r="DA473" s="29"/>
      <c r="DB473" s="47"/>
      <c r="DC473" s="67"/>
      <c r="DD473" s="45" t="str">
        <f t="shared" si="2254"/>
        <v/>
      </c>
      <c r="DE473" s="45"/>
      <c r="DF473" s="45"/>
      <c r="DG473" s="45"/>
      <c r="DH473" s="45" t="str">
        <f t="shared" si="2255"/>
        <v/>
      </c>
      <c r="DI473" s="45"/>
      <c r="DJ473" s="45"/>
      <c r="DK473" s="45"/>
      <c r="DL473" s="45" t="str">
        <f t="shared" si="2216"/>
        <v/>
      </c>
      <c r="DM473" s="46" t="str">
        <f t="shared" si="2217"/>
        <v/>
      </c>
      <c r="DN473" s="37"/>
      <c r="DO473" s="29"/>
      <c r="DP473" s="47"/>
      <c r="DQ473" s="45"/>
      <c r="DR473" s="45" t="str">
        <f t="shared" si="2256"/>
        <v/>
      </c>
      <c r="DS473" s="45"/>
      <c r="DT473" s="45" t="str">
        <f t="shared" si="2257"/>
        <v/>
      </c>
      <c r="DU473" s="45"/>
      <c r="DV473" s="45" t="str">
        <f t="shared" si="2258"/>
        <v/>
      </c>
      <c r="DW473" s="45"/>
      <c r="DX473" s="45"/>
      <c r="DY473" s="45"/>
      <c r="DZ473" s="45" t="str">
        <f t="shared" si="2218"/>
        <v/>
      </c>
      <c r="EA473" s="46" t="str">
        <f t="shared" si="2219"/>
        <v/>
      </c>
      <c r="EB473" s="37"/>
      <c r="ED473" s="47"/>
      <c r="EE473" s="67"/>
      <c r="EF473" s="45" t="str">
        <f t="shared" si="2259"/>
        <v/>
      </c>
      <c r="EG473" s="45"/>
      <c r="EH473" s="45"/>
      <c r="EI473" s="45"/>
      <c r="EJ473" s="45" t="str">
        <f t="shared" si="2260"/>
        <v/>
      </c>
      <c r="EK473" s="45"/>
      <c r="EL473" s="45"/>
      <c r="EM473" s="45"/>
      <c r="EN473" s="45" t="str">
        <f t="shared" si="2220"/>
        <v/>
      </c>
      <c r="EO473" s="46" t="str">
        <f t="shared" si="2221"/>
        <v/>
      </c>
      <c r="EP473" s="37"/>
      <c r="ER473" s="47"/>
      <c r="ES473" s="67"/>
      <c r="ET473" s="45" t="str">
        <f t="shared" si="2261"/>
        <v/>
      </c>
      <c r="EU473" s="45"/>
      <c r="EV473" s="45"/>
      <c r="EW473" s="45"/>
      <c r="EX473" s="45" t="str">
        <f t="shared" si="2262"/>
        <v/>
      </c>
      <c r="EY473" s="45"/>
      <c r="EZ473" s="45"/>
      <c r="FA473" s="45"/>
      <c r="FB473" s="45" t="str">
        <f t="shared" si="2222"/>
        <v/>
      </c>
      <c r="FC473" s="46" t="str">
        <f t="shared" si="2223"/>
        <v/>
      </c>
      <c r="FD473" s="37"/>
      <c r="FF473" s="47"/>
      <c r="FG473" s="67"/>
      <c r="FH473" s="45" t="str">
        <f t="shared" si="2263"/>
        <v/>
      </c>
      <c r="FI473" s="45"/>
      <c r="FJ473" s="45"/>
      <c r="FK473" s="45"/>
      <c r="FL473" s="45" t="str">
        <f t="shared" si="2264"/>
        <v/>
      </c>
      <c r="FM473" s="45"/>
      <c r="FN473" s="45"/>
      <c r="FO473" s="45"/>
      <c r="FP473" s="45" t="str">
        <f t="shared" si="2224"/>
        <v/>
      </c>
      <c r="FQ473" s="46" t="str">
        <f t="shared" si="2225"/>
        <v/>
      </c>
      <c r="FR473" s="37"/>
      <c r="FS473" s="29"/>
      <c r="FT473" s="47"/>
      <c r="FU473" s="67"/>
      <c r="FV473" s="45" t="str">
        <f t="shared" si="2265"/>
        <v/>
      </c>
      <c r="FW473" s="45"/>
      <c r="FX473" s="45"/>
      <c r="FY473" s="45"/>
      <c r="FZ473" s="45" t="str">
        <f t="shared" si="2266"/>
        <v/>
      </c>
      <c r="GA473" s="45"/>
      <c r="GB473" s="45"/>
      <c r="GC473" s="45"/>
      <c r="GD473" s="45" t="str">
        <f t="shared" si="2226"/>
        <v/>
      </c>
      <c r="GE473" s="46" t="str">
        <f t="shared" si="2227"/>
        <v/>
      </c>
      <c r="GF473" s="37"/>
      <c r="GH473" s="47"/>
      <c r="GI473" s="67"/>
      <c r="GJ473" s="45" t="str">
        <f t="shared" si="2267"/>
        <v/>
      </c>
      <c r="GK473" s="45"/>
      <c r="GL473" s="45"/>
      <c r="GM473" s="45"/>
      <c r="GN473" s="45" t="str">
        <f t="shared" si="2268"/>
        <v/>
      </c>
      <c r="GO473" s="45"/>
      <c r="GP473" s="45"/>
      <c r="GQ473" s="45"/>
      <c r="GR473" s="45" t="str">
        <f t="shared" si="2228"/>
        <v/>
      </c>
      <c r="GS473" s="46" t="str">
        <f t="shared" si="2229"/>
        <v/>
      </c>
      <c r="GT473" s="37"/>
      <c r="GU473" s="61"/>
      <c r="GV473" s="47"/>
      <c r="GW473" s="30"/>
      <c r="GX473" s="45"/>
      <c r="GY473" s="45" t="str">
        <f t="shared" si="2151"/>
        <v/>
      </c>
      <c r="GZ473" s="45"/>
      <c r="HA473" s="45" t="str">
        <f t="shared" si="2152"/>
        <v/>
      </c>
      <c r="HB473" s="45">
        <v>9</v>
      </c>
      <c r="HC473" s="45">
        <f t="shared" si="2153"/>
        <v>2</v>
      </c>
      <c r="HD473" s="27">
        <v>4</v>
      </c>
      <c r="HE473" s="63" t="str">
        <f t="shared" si="2239"/>
        <v/>
      </c>
      <c r="HF473" s="67" t="str">
        <f t="shared" si="2269"/>
        <v/>
      </c>
      <c r="HG473" s="45" t="e">
        <f t="shared" si="2154"/>
        <v>#VALUE!</v>
      </c>
      <c r="HH473" s="46" t="e">
        <f t="shared" si="2155"/>
        <v>#VALUE!</v>
      </c>
      <c r="HI473" s="37"/>
      <c r="HK473" s="47"/>
      <c r="HL473" s="45">
        <v>1308</v>
      </c>
      <c r="HM473" s="45">
        <f t="shared" si="2156"/>
        <v>45</v>
      </c>
      <c r="HN473" s="45">
        <v>23</v>
      </c>
      <c r="HO473" s="45">
        <f t="shared" si="2157"/>
        <v>2</v>
      </c>
      <c r="HP473" s="45">
        <v>44</v>
      </c>
      <c r="HQ473" s="45">
        <f t="shared" si="2158"/>
        <v>2</v>
      </c>
      <c r="HR473" s="27">
        <v>0</v>
      </c>
      <c r="HS473" s="63" t="str">
        <f t="shared" si="2195"/>
        <v>ゲームアーク</v>
      </c>
      <c r="HT473" s="67">
        <f t="shared" si="2270"/>
        <v>0</v>
      </c>
      <c r="HU473" s="45">
        <f t="shared" si="2160"/>
        <v>0</v>
      </c>
      <c r="HV473" s="46">
        <f t="shared" si="2161"/>
        <v>0</v>
      </c>
      <c r="HW473" s="37"/>
      <c r="HX473" s="360"/>
      <c r="HY473" s="47"/>
      <c r="HZ473" s="45">
        <v>6444</v>
      </c>
      <c r="IA473" s="45">
        <f t="shared" si="2162"/>
        <v>57</v>
      </c>
      <c r="IB473" s="45">
        <v>143</v>
      </c>
      <c r="IC473" s="45">
        <f t="shared" si="2163"/>
        <v>5</v>
      </c>
      <c r="ID473" s="45">
        <v>20</v>
      </c>
      <c r="IE473" s="45">
        <f t="shared" si="2164"/>
        <v>6</v>
      </c>
      <c r="IF473" s="27">
        <v>5</v>
      </c>
      <c r="IG473" s="63" t="str">
        <f t="shared" si="2241"/>
        <v>ラブブマスコット</v>
      </c>
      <c r="IH473" s="67">
        <f t="shared" si="2271"/>
        <v>0</v>
      </c>
      <c r="II473" s="45">
        <f t="shared" si="2166"/>
        <v>0</v>
      </c>
      <c r="IJ473" s="46">
        <f t="shared" si="2167"/>
        <v>0</v>
      </c>
      <c r="IK473" s="37"/>
      <c r="IL473" s="29"/>
      <c r="IM473" s="47"/>
      <c r="IN473" s="45">
        <v>4469</v>
      </c>
      <c r="IO473" s="45">
        <f t="shared" si="2168"/>
        <v>72</v>
      </c>
      <c r="IP473" s="45">
        <v>278</v>
      </c>
      <c r="IQ473" s="45">
        <f t="shared" si="2169"/>
        <v>8</v>
      </c>
      <c r="IR473" s="45">
        <v>70</v>
      </c>
      <c r="IS473" s="45">
        <f t="shared" si="2170"/>
        <v>10</v>
      </c>
      <c r="IT473" s="27">
        <v>0</v>
      </c>
      <c r="IU473" s="63" t="str">
        <f t="shared" si="2284"/>
        <v>アングリーキーホルダー</v>
      </c>
      <c r="IV473" s="67">
        <f t="shared" si="2284"/>
        <v>200</v>
      </c>
      <c r="IW473" s="45">
        <f t="shared" si="2171"/>
        <v>2000</v>
      </c>
      <c r="IX473" s="46">
        <f t="shared" si="2172"/>
        <v>0.27777777777777779</v>
      </c>
      <c r="IY473" s="37"/>
      <c r="IZ473" s="61"/>
      <c r="JA473" s="47"/>
      <c r="JB473" s="45">
        <v>7648</v>
      </c>
      <c r="JC473" s="45">
        <f t="shared" si="2173"/>
        <v>82</v>
      </c>
      <c r="JD473" s="45">
        <v>451</v>
      </c>
      <c r="JE473" s="45">
        <f t="shared" si="2174"/>
        <v>3</v>
      </c>
      <c r="JF473" s="45">
        <v>80</v>
      </c>
      <c r="JG473" s="45">
        <f t="shared" si="2175"/>
        <v>5</v>
      </c>
      <c r="JH473" s="27">
        <v>0</v>
      </c>
      <c r="JI473" s="63" t="str">
        <f>IF(JB473="","",JI469)</f>
        <v>AIモンスターラバー</v>
      </c>
      <c r="JJ473" s="67">
        <f t="shared" si="2272"/>
        <v>0</v>
      </c>
      <c r="JK473" s="45">
        <f t="shared" si="2178"/>
        <v>0</v>
      </c>
      <c r="JL473" s="46">
        <f t="shared" si="2179"/>
        <v>0</v>
      </c>
      <c r="JM473" s="37"/>
      <c r="JN473" s="29"/>
      <c r="JO473" s="47"/>
      <c r="JP473" s="45">
        <v>6206</v>
      </c>
      <c r="JQ473" s="45">
        <f t="shared" si="2180"/>
        <v>52</v>
      </c>
      <c r="JR473" s="45">
        <v>293</v>
      </c>
      <c r="JS473" s="45">
        <f t="shared" si="2181"/>
        <v>1</v>
      </c>
      <c r="JT473" s="45">
        <v>10</v>
      </c>
      <c r="JU473" s="45">
        <f t="shared" si="2182"/>
        <v>1</v>
      </c>
      <c r="JV473" s="27">
        <v>0</v>
      </c>
      <c r="JW473" s="63" t="str">
        <f t="shared" si="2282"/>
        <v>サンリオホワイトマスコット</v>
      </c>
      <c r="JX473" s="67">
        <f t="shared" si="2283"/>
        <v>660</v>
      </c>
      <c r="JY473" s="45">
        <f t="shared" si="2185"/>
        <v>660</v>
      </c>
      <c r="JZ473" s="46">
        <f t="shared" si="2186"/>
        <v>0.12692307692307692</v>
      </c>
      <c r="KA473" s="37"/>
      <c r="KB473" s="51"/>
      <c r="KC473" s="47"/>
      <c r="KD473" s="45">
        <v>12588</v>
      </c>
      <c r="KE473" s="45">
        <f>IF(KD473="","",KD473-KD469)</f>
        <v>38</v>
      </c>
      <c r="KF473" s="45">
        <v>634</v>
      </c>
      <c r="KG473" s="45">
        <f>IF(KF473="","",KF473-KF469)</f>
        <v>1</v>
      </c>
      <c r="KH473" s="45">
        <v>9</v>
      </c>
      <c r="KI473" s="45">
        <f>IF(KH473="","",KH469+KJ469-KH473)</f>
        <v>1</v>
      </c>
      <c r="KJ473" s="27">
        <v>0</v>
      </c>
      <c r="KK473" s="63" t="str">
        <f>IF(KD473="","",KK469)</f>
        <v>サンリオ豹柄キーケース</v>
      </c>
      <c r="KL473" s="67">
        <f>IF(KE473="","",KL469)</f>
        <v>0</v>
      </c>
      <c r="KM473" s="45">
        <f>IF(KH473="","",KI473*KL473)</f>
        <v>0</v>
      </c>
      <c r="KN473" s="46">
        <f>IF(KI473="","",KM473/(KE473*100))</f>
        <v>0</v>
      </c>
      <c r="KO473" s="37"/>
      <c r="KP473" s="29"/>
      <c r="KQ473" s="47"/>
      <c r="KR473" s="45">
        <v>2062</v>
      </c>
      <c r="KS473" s="45">
        <f>IF(KR473="","",KR473-KR469)</f>
        <v>150</v>
      </c>
      <c r="KT473" s="45">
        <v>105</v>
      </c>
      <c r="KU473" s="45">
        <f>IF(KT473="","",KT473-KT469)</f>
        <v>1</v>
      </c>
      <c r="KV473" s="45">
        <v>36</v>
      </c>
      <c r="KW473" s="45">
        <f>IF(KV473="","",KV469+KX469-KV473)</f>
        <v>1</v>
      </c>
      <c r="KX473" s="27">
        <v>0</v>
      </c>
      <c r="KY473" s="63" t="s">
        <v>554</v>
      </c>
      <c r="KZ473" s="67">
        <v>500</v>
      </c>
      <c r="LA473" s="45">
        <f>IF(KV473="","",KW473*KZ473)</f>
        <v>500</v>
      </c>
      <c r="LB473" s="46">
        <f>IF(KW473="","",LA473/(KS473*100))</f>
        <v>3.3333333333333333E-2</v>
      </c>
      <c r="LC473" s="37"/>
      <c r="LD473" s="29"/>
      <c r="LE473" s="75"/>
      <c r="LF473" s="76"/>
      <c r="LG473" s="76"/>
      <c r="LH473" s="76"/>
      <c r="LI473" s="76" t="str">
        <f t="shared" si="2285"/>
        <v/>
      </c>
      <c r="LJ473" s="76"/>
      <c r="LK473" s="76" t="str">
        <f t="shared" si="2286"/>
        <v/>
      </c>
      <c r="LL473" s="76"/>
      <c r="LM473" s="78" t="str">
        <f>IF(LF471="","",LM470)</f>
        <v/>
      </c>
      <c r="LN473" s="79" t="str">
        <f>IF(LG471="","",LN470)</f>
        <v/>
      </c>
      <c r="LO473" s="76" t="str">
        <f t="shared" si="2287"/>
        <v/>
      </c>
      <c r="LP473" s="80"/>
      <c r="LQ473" s="37"/>
      <c r="LR473" s="29"/>
      <c r="LS473" s="47"/>
      <c r="LT473" s="67"/>
      <c r="LU473" s="45" t="str">
        <f t="shared" si="2273"/>
        <v/>
      </c>
      <c r="LV473" s="45"/>
      <c r="LW473" s="45"/>
      <c r="LX473" s="45"/>
      <c r="LY473" s="45" t="str">
        <f t="shared" si="2274"/>
        <v/>
      </c>
      <c r="LZ473" s="45"/>
      <c r="MA473" s="45"/>
      <c r="MB473" s="45"/>
      <c r="MC473" s="45" t="str">
        <f t="shared" si="2230"/>
        <v/>
      </c>
      <c r="MD473" s="46" t="str">
        <f t="shared" si="2231"/>
        <v/>
      </c>
      <c r="ME473" s="37"/>
      <c r="MF473" s="29"/>
      <c r="MG473" s="47"/>
      <c r="MH473" s="67"/>
      <c r="MI473" s="45" t="str">
        <f t="shared" si="2275"/>
        <v/>
      </c>
      <c r="MJ473" s="45"/>
      <c r="MK473" s="45"/>
      <c r="ML473" s="45"/>
      <c r="MM473" s="45" t="str">
        <f t="shared" si="2276"/>
        <v/>
      </c>
      <c r="MN473" s="45"/>
      <c r="MO473" s="45"/>
      <c r="MP473" s="45"/>
      <c r="MQ473" s="45" t="str">
        <f t="shared" si="2232"/>
        <v/>
      </c>
      <c r="MR473" s="46" t="str">
        <f t="shared" si="2233"/>
        <v/>
      </c>
      <c r="MS473" s="37"/>
      <c r="MT473" s="29"/>
      <c r="MU473" s="47"/>
      <c r="MV473" s="67"/>
      <c r="MW473" s="45" t="str">
        <f t="shared" si="2277"/>
        <v/>
      </c>
      <c r="MX473" s="45"/>
      <c r="MY473" s="45"/>
      <c r="MZ473" s="45"/>
      <c r="NA473" s="45" t="str">
        <f t="shared" si="2278"/>
        <v/>
      </c>
      <c r="NB473" s="45"/>
      <c r="NC473" s="45"/>
      <c r="ND473" s="45"/>
      <c r="NE473" s="45" t="str">
        <f t="shared" si="2234"/>
        <v/>
      </c>
      <c r="NF473" s="46" t="str">
        <f t="shared" si="2235"/>
        <v/>
      </c>
      <c r="NG473" s="37"/>
      <c r="NH473" s="29"/>
      <c r="NI473" s="47"/>
      <c r="NJ473" s="67"/>
      <c r="NK473" s="45" t="str">
        <f t="shared" si="2279"/>
        <v/>
      </c>
      <c r="NL473" s="45"/>
      <c r="NM473" s="45"/>
      <c r="NN473" s="45"/>
      <c r="NO473" s="45" t="str">
        <f t="shared" si="2280"/>
        <v/>
      </c>
      <c r="NP473" s="45"/>
      <c r="NQ473" s="45"/>
      <c r="NR473" s="45"/>
      <c r="NS473" s="45" t="str">
        <f t="shared" si="2236"/>
        <v/>
      </c>
      <c r="NT473" s="46" t="str">
        <f t="shared" si="2237"/>
        <v/>
      </c>
      <c r="NU473" s="37"/>
    </row>
    <row r="474" spans="1:385" ht="15" customHeight="1" thickTop="1" thickBot="1" x14ac:dyDescent="0.3">
      <c r="A474" s="38"/>
      <c r="B474" s="39"/>
      <c r="C474" s="40"/>
      <c r="D474" s="40"/>
      <c r="E474" s="41"/>
      <c r="F474" s="41"/>
      <c r="G474" s="40"/>
      <c r="H474" s="42"/>
      <c r="I474" s="45"/>
      <c r="J474" s="45" t="str">
        <f t="shared" si="2243"/>
        <v/>
      </c>
      <c r="K474" s="45"/>
      <c r="L474" s="45"/>
      <c r="M474" s="45"/>
      <c r="N474" s="45" t="str">
        <f t="shared" si="2244"/>
        <v/>
      </c>
      <c r="O474" s="45"/>
      <c r="P474" s="45"/>
      <c r="Q474" s="45"/>
      <c r="R474" s="45" t="str">
        <f t="shared" si="2208"/>
        <v/>
      </c>
      <c r="S474" s="46" t="str">
        <f t="shared" si="2209"/>
        <v/>
      </c>
      <c r="T474" s="37"/>
      <c r="U474" s="29"/>
      <c r="V474" s="47"/>
      <c r="W474" s="67"/>
      <c r="X474" s="45" t="str">
        <f t="shared" si="2245"/>
        <v/>
      </c>
      <c r="Y474" s="45"/>
      <c r="Z474" s="45"/>
      <c r="AA474" s="45"/>
      <c r="AB474" s="45" t="str">
        <f t="shared" si="2246"/>
        <v/>
      </c>
      <c r="AC474" s="45"/>
      <c r="AD474" s="45"/>
      <c r="AE474" s="45"/>
      <c r="AF474" s="45" t="str">
        <f t="shared" si="2210"/>
        <v/>
      </c>
      <c r="AG474" s="46" t="str">
        <f t="shared" si="2211"/>
        <v/>
      </c>
      <c r="AH474" s="37"/>
      <c r="AI474" s="29"/>
      <c r="AJ474" s="47"/>
      <c r="AK474" s="45"/>
      <c r="AL474" s="45" t="str">
        <f t="shared" si="2247"/>
        <v/>
      </c>
      <c r="AM474" s="45"/>
      <c r="AN474" s="45" t="str">
        <f t="shared" si="2248"/>
        <v/>
      </c>
      <c r="AO474" s="45"/>
      <c r="AP474" s="45" t="str">
        <f t="shared" si="2249"/>
        <v/>
      </c>
      <c r="AQ474" s="45"/>
      <c r="AR474" s="45"/>
      <c r="AS474" s="45"/>
      <c r="AT474" s="45" t="str">
        <f t="shared" si="2212"/>
        <v/>
      </c>
      <c r="AU474" s="46" t="str">
        <f t="shared" si="2213"/>
        <v/>
      </c>
      <c r="AV474" s="37"/>
      <c r="AW474" s="29"/>
      <c r="AX474" s="47"/>
      <c r="AY474" s="45"/>
      <c r="AZ474" s="45" t="str">
        <f t="shared" si="2250"/>
        <v/>
      </c>
      <c r="BA474" s="45"/>
      <c r="BB474" s="45" t="str">
        <f t="shared" si="2251"/>
        <v/>
      </c>
      <c r="BC474" s="45"/>
      <c r="BD474" s="45" t="str">
        <f t="shared" si="2252"/>
        <v/>
      </c>
      <c r="BE474" s="45"/>
      <c r="BF474" s="45"/>
      <c r="BG474" s="45"/>
      <c r="BH474" s="45" t="str">
        <f t="shared" si="2214"/>
        <v/>
      </c>
      <c r="BI474" s="46" t="str">
        <f t="shared" si="2215"/>
        <v/>
      </c>
      <c r="BJ474" s="37"/>
      <c r="BK474" s="29"/>
      <c r="BL474" s="75"/>
      <c r="BM474" s="76">
        <v>1745</v>
      </c>
      <c r="BN474" s="76">
        <f t="shared" si="2132"/>
        <v>131</v>
      </c>
      <c r="BO474" s="76">
        <v>8</v>
      </c>
      <c r="BP474" s="76">
        <f t="shared" si="2133"/>
        <v>0</v>
      </c>
      <c r="BQ474" s="76">
        <v>19</v>
      </c>
      <c r="BR474" s="76">
        <f t="shared" si="2134"/>
        <v>-1</v>
      </c>
      <c r="BS474" s="76">
        <v>0</v>
      </c>
      <c r="BT474" s="78" t="str">
        <f>IF(BM474="","",BT470)</f>
        <v>ラブブキーホルダー大きめ</v>
      </c>
      <c r="BU474" s="79">
        <f t="shared" si="2253"/>
        <v>400</v>
      </c>
      <c r="BV474" s="76">
        <f t="shared" si="2137"/>
        <v>-400</v>
      </c>
      <c r="BW474" s="80">
        <f t="shared" si="2138"/>
        <v>-3.0534351145038167E-2</v>
      </c>
      <c r="BX474" s="37"/>
      <c r="BY474" s="57"/>
      <c r="BZ474" s="75"/>
      <c r="CA474" s="76">
        <v>6799</v>
      </c>
      <c r="CB474" s="76">
        <f t="shared" si="2139"/>
        <v>42</v>
      </c>
      <c r="CC474" s="76">
        <v>361</v>
      </c>
      <c r="CD474" s="76">
        <f t="shared" si="2140"/>
        <v>6</v>
      </c>
      <c r="CE474" s="76">
        <v>93</v>
      </c>
      <c r="CF474" s="76">
        <f t="shared" si="2141"/>
        <v>7</v>
      </c>
      <c r="CG474" s="76">
        <v>0</v>
      </c>
      <c r="CH474" s="78" t="str">
        <f t="shared" si="2142"/>
        <v>ＡＩラバー</v>
      </c>
      <c r="CI474" s="79">
        <f t="shared" si="2143"/>
        <v>198</v>
      </c>
      <c r="CJ474" s="76">
        <f t="shared" si="2144"/>
        <v>1386</v>
      </c>
      <c r="CK474" s="80">
        <f t="shared" si="2145"/>
        <v>0.33</v>
      </c>
      <c r="CL474" s="37"/>
      <c r="CM474" s="29"/>
      <c r="CN474" s="75"/>
      <c r="CO474" s="76">
        <v>2313</v>
      </c>
      <c r="CP474" s="76">
        <f t="shared" si="2146"/>
        <v>27</v>
      </c>
      <c r="CQ474" s="76">
        <v>72</v>
      </c>
      <c r="CR474" s="76">
        <f t="shared" si="2147"/>
        <v>4</v>
      </c>
      <c r="CS474" s="76">
        <v>85</v>
      </c>
      <c r="CT474" s="76">
        <f t="shared" si="2148"/>
        <v>-25</v>
      </c>
      <c r="CU474" s="76">
        <v>0</v>
      </c>
      <c r="CV474" s="78" t="str">
        <f t="shared" si="2206"/>
        <v>アングリーキーホルダー</v>
      </c>
      <c r="CW474" s="79">
        <f t="shared" si="2207"/>
        <v>198</v>
      </c>
      <c r="CX474" s="76">
        <f t="shared" si="2149"/>
        <v>-4950</v>
      </c>
      <c r="CY474" s="80">
        <f t="shared" si="2150"/>
        <v>-1.8333333333333333</v>
      </c>
      <c r="CZ474" s="37"/>
      <c r="DA474" s="29"/>
      <c r="DB474" s="47"/>
      <c r="DC474" s="67"/>
      <c r="DD474" s="45" t="str">
        <f t="shared" si="2254"/>
        <v/>
      </c>
      <c r="DE474" s="45"/>
      <c r="DF474" s="45"/>
      <c r="DG474" s="45"/>
      <c r="DH474" s="45" t="str">
        <f t="shared" si="2255"/>
        <v/>
      </c>
      <c r="DI474" s="45"/>
      <c r="DJ474" s="45"/>
      <c r="DK474" s="45"/>
      <c r="DL474" s="45" t="str">
        <f t="shared" si="2216"/>
        <v/>
      </c>
      <c r="DM474" s="46" t="str">
        <f t="shared" si="2217"/>
        <v/>
      </c>
      <c r="DN474" s="37"/>
      <c r="DO474" s="29"/>
      <c r="DP474" s="47"/>
      <c r="DQ474" s="45"/>
      <c r="DR474" s="45" t="str">
        <f t="shared" si="2256"/>
        <v/>
      </c>
      <c r="DS474" s="45"/>
      <c r="DT474" s="45" t="str">
        <f t="shared" si="2257"/>
        <v/>
      </c>
      <c r="DU474" s="45"/>
      <c r="DV474" s="45" t="str">
        <f t="shared" si="2258"/>
        <v/>
      </c>
      <c r="DW474" s="45"/>
      <c r="DX474" s="45"/>
      <c r="DY474" s="45"/>
      <c r="DZ474" s="45" t="str">
        <f t="shared" si="2218"/>
        <v/>
      </c>
      <c r="EA474" s="46" t="str">
        <f t="shared" si="2219"/>
        <v/>
      </c>
      <c r="EB474" s="37"/>
      <c r="ED474" s="47"/>
      <c r="EE474" s="67"/>
      <c r="EF474" s="45" t="str">
        <f t="shared" si="2259"/>
        <v/>
      </c>
      <c r="EG474" s="45"/>
      <c r="EH474" s="45"/>
      <c r="EI474" s="45"/>
      <c r="EJ474" s="45" t="str">
        <f t="shared" si="2260"/>
        <v/>
      </c>
      <c r="EK474" s="45"/>
      <c r="EL474" s="45"/>
      <c r="EM474" s="45"/>
      <c r="EN474" s="45" t="str">
        <f t="shared" si="2220"/>
        <v/>
      </c>
      <c r="EO474" s="46" t="str">
        <f t="shared" si="2221"/>
        <v/>
      </c>
      <c r="EP474" s="37"/>
      <c r="ER474" s="47"/>
      <c r="ES474" s="67"/>
      <c r="ET474" s="45" t="str">
        <f t="shared" si="2261"/>
        <v/>
      </c>
      <c r="EU474" s="45"/>
      <c r="EV474" s="45"/>
      <c r="EW474" s="45"/>
      <c r="EX474" s="45" t="str">
        <f t="shared" si="2262"/>
        <v/>
      </c>
      <c r="EY474" s="45"/>
      <c r="EZ474" s="45"/>
      <c r="FA474" s="45"/>
      <c r="FB474" s="45" t="str">
        <f t="shared" si="2222"/>
        <v/>
      </c>
      <c r="FC474" s="46" t="str">
        <f t="shared" si="2223"/>
        <v/>
      </c>
      <c r="FD474" s="37"/>
      <c r="FF474" s="47"/>
      <c r="FG474" s="67"/>
      <c r="FH474" s="45" t="str">
        <f t="shared" si="2263"/>
        <v/>
      </c>
      <c r="FI474" s="45"/>
      <c r="FJ474" s="45"/>
      <c r="FK474" s="45"/>
      <c r="FL474" s="45" t="str">
        <f t="shared" si="2264"/>
        <v/>
      </c>
      <c r="FM474" s="45"/>
      <c r="FN474" s="45"/>
      <c r="FO474" s="45"/>
      <c r="FP474" s="45" t="str">
        <f t="shared" si="2224"/>
        <v/>
      </c>
      <c r="FQ474" s="46" t="str">
        <f t="shared" si="2225"/>
        <v/>
      </c>
      <c r="FR474" s="37"/>
      <c r="FS474" s="29"/>
      <c r="FT474" s="47"/>
      <c r="FU474" s="67"/>
      <c r="FV474" s="45" t="str">
        <f t="shared" si="2265"/>
        <v/>
      </c>
      <c r="FW474" s="45"/>
      <c r="FX474" s="45"/>
      <c r="FY474" s="45"/>
      <c r="FZ474" s="45" t="str">
        <f t="shared" si="2266"/>
        <v/>
      </c>
      <c r="GA474" s="45"/>
      <c r="GB474" s="45"/>
      <c r="GC474" s="45"/>
      <c r="GD474" s="45" t="str">
        <f t="shared" si="2226"/>
        <v/>
      </c>
      <c r="GE474" s="46" t="str">
        <f t="shared" si="2227"/>
        <v/>
      </c>
      <c r="GF474" s="37"/>
      <c r="GH474" s="47"/>
      <c r="GI474" s="67"/>
      <c r="GJ474" s="45" t="str">
        <f t="shared" si="2267"/>
        <v/>
      </c>
      <c r="GK474" s="45"/>
      <c r="GL474" s="45"/>
      <c r="GM474" s="45"/>
      <c r="GN474" s="45" t="str">
        <f t="shared" si="2268"/>
        <v/>
      </c>
      <c r="GO474" s="45"/>
      <c r="GP474" s="45"/>
      <c r="GQ474" s="45"/>
      <c r="GR474" s="45" t="str">
        <f t="shared" si="2228"/>
        <v/>
      </c>
      <c r="GS474" s="46" t="str">
        <f t="shared" si="2229"/>
        <v/>
      </c>
      <c r="GT474" s="37"/>
      <c r="GU474" s="61"/>
      <c r="GV474" s="75"/>
      <c r="GW474" s="84"/>
      <c r="GX474" s="76"/>
      <c r="GY474" s="76" t="str">
        <f t="shared" si="2151"/>
        <v/>
      </c>
      <c r="GZ474" s="76"/>
      <c r="HA474" s="76" t="str">
        <f t="shared" si="2152"/>
        <v/>
      </c>
      <c r="HB474" s="76">
        <v>5</v>
      </c>
      <c r="HC474" s="76">
        <f t="shared" si="2153"/>
        <v>1</v>
      </c>
      <c r="HD474" s="76">
        <v>0</v>
      </c>
      <c r="HE474" s="78" t="str">
        <f t="shared" si="2239"/>
        <v/>
      </c>
      <c r="HF474" s="79" t="str">
        <f t="shared" si="2269"/>
        <v/>
      </c>
      <c r="HG474" s="76" t="e">
        <f t="shared" si="2154"/>
        <v>#VALUE!</v>
      </c>
      <c r="HH474" s="80" t="e">
        <f t="shared" si="2155"/>
        <v>#VALUE!</v>
      </c>
      <c r="HI474" s="37"/>
      <c r="HK474" s="75"/>
      <c r="HL474" s="76">
        <v>826</v>
      </c>
      <c r="HM474" s="76">
        <f t="shared" si="2156"/>
        <v>34</v>
      </c>
      <c r="HN474" s="76">
        <v>23</v>
      </c>
      <c r="HO474" s="76">
        <f t="shared" si="2157"/>
        <v>0</v>
      </c>
      <c r="HP474" s="76">
        <v>2</v>
      </c>
      <c r="HQ474" s="76">
        <f t="shared" si="2158"/>
        <v>0</v>
      </c>
      <c r="HR474" s="76">
        <v>2</v>
      </c>
      <c r="HS474" s="78" t="str">
        <f t="shared" si="2195"/>
        <v>スンスンクリップ</v>
      </c>
      <c r="HT474" s="79">
        <f t="shared" si="2270"/>
        <v>0</v>
      </c>
      <c r="HU474" s="76">
        <f t="shared" si="2160"/>
        <v>0</v>
      </c>
      <c r="HV474" s="80">
        <f t="shared" si="2161"/>
        <v>0</v>
      </c>
      <c r="HW474" s="37"/>
      <c r="HX474" s="360"/>
      <c r="HY474" s="75"/>
      <c r="HZ474" s="76">
        <v>7447</v>
      </c>
      <c r="IA474" s="76">
        <f t="shared" si="2162"/>
        <v>30</v>
      </c>
      <c r="IB474" s="76">
        <v>301</v>
      </c>
      <c r="IC474" s="76">
        <f t="shared" si="2163"/>
        <v>0</v>
      </c>
      <c r="ID474" s="76">
        <v>18</v>
      </c>
      <c r="IE474" s="76">
        <f t="shared" si="2164"/>
        <v>0</v>
      </c>
      <c r="IF474" s="76">
        <v>0</v>
      </c>
      <c r="IG474" s="78" t="str">
        <f t="shared" si="2241"/>
        <v>サンリオクリスマスキーケース</v>
      </c>
      <c r="IH474" s="79">
        <f t="shared" si="2271"/>
        <v>660</v>
      </c>
      <c r="II474" s="76">
        <f t="shared" si="2166"/>
        <v>0</v>
      </c>
      <c r="IJ474" s="80">
        <f t="shared" si="2167"/>
        <v>0</v>
      </c>
      <c r="IK474" s="37" t="s">
        <v>733</v>
      </c>
      <c r="IL474" s="29"/>
      <c r="IM474" s="75"/>
      <c r="IN474" s="76">
        <v>6311</v>
      </c>
      <c r="IO474" s="76">
        <f t="shared" si="2168"/>
        <v>55</v>
      </c>
      <c r="IP474" s="76">
        <v>257</v>
      </c>
      <c r="IQ474" s="76">
        <f t="shared" si="2169"/>
        <v>0</v>
      </c>
      <c r="IR474" s="76">
        <v>6</v>
      </c>
      <c r="IS474" s="76">
        <f t="shared" si="2170"/>
        <v>0</v>
      </c>
      <c r="IT474" s="76">
        <v>0</v>
      </c>
      <c r="IU474" s="78" t="str">
        <f t="shared" si="2284"/>
        <v>液晶デジカメ</v>
      </c>
      <c r="IV474" s="79">
        <f t="shared" si="2284"/>
        <v>1100</v>
      </c>
      <c r="IW474" s="76">
        <f t="shared" si="2171"/>
        <v>0</v>
      </c>
      <c r="IX474" s="80">
        <f t="shared" si="2172"/>
        <v>0</v>
      </c>
      <c r="IY474" s="37"/>
      <c r="IZ474" s="61"/>
      <c r="JA474" s="75"/>
      <c r="JB474" s="76">
        <v>40</v>
      </c>
      <c r="JC474" s="76">
        <v>40</v>
      </c>
      <c r="JD474" s="76">
        <v>230</v>
      </c>
      <c r="JE474" s="76">
        <f t="shared" si="2174"/>
        <v>1</v>
      </c>
      <c r="JF474" s="76">
        <v>58</v>
      </c>
      <c r="JG474" s="76">
        <f t="shared" si="2175"/>
        <v>2</v>
      </c>
      <c r="JH474" s="76">
        <v>0</v>
      </c>
      <c r="JI474" s="78" t="str">
        <f>IF(JB474="","",JI470)</f>
        <v>ゲームアーク</v>
      </c>
      <c r="JJ474" s="79">
        <f t="shared" si="2272"/>
        <v>0</v>
      </c>
      <c r="JK474" s="76">
        <f t="shared" si="2178"/>
        <v>0</v>
      </c>
      <c r="JL474" s="80">
        <f t="shared" si="2179"/>
        <v>0</v>
      </c>
      <c r="JM474" s="37"/>
      <c r="JN474" s="29"/>
      <c r="JO474" s="75"/>
      <c r="JP474" s="76">
        <v>5152</v>
      </c>
      <c r="JQ474" s="76">
        <f t="shared" si="2180"/>
        <v>20</v>
      </c>
      <c r="JR474" s="76">
        <v>207</v>
      </c>
      <c r="JS474" s="76">
        <f t="shared" si="2181"/>
        <v>1</v>
      </c>
      <c r="JT474" s="76">
        <v>30</v>
      </c>
      <c r="JU474" s="76">
        <f t="shared" si="2182"/>
        <v>1</v>
      </c>
      <c r="JV474" s="76">
        <v>0</v>
      </c>
      <c r="JW474" s="78" t="str">
        <f t="shared" si="2282"/>
        <v>ミニ香水</v>
      </c>
      <c r="JX474" s="79">
        <f t="shared" si="2283"/>
        <v>1100</v>
      </c>
      <c r="JY474" s="76">
        <f t="shared" si="2185"/>
        <v>1100</v>
      </c>
      <c r="JZ474" s="80">
        <f t="shared" si="2186"/>
        <v>0.55000000000000004</v>
      </c>
      <c r="KA474" s="37"/>
      <c r="KB474" s="51"/>
      <c r="KC474" s="75"/>
      <c r="KD474" s="76">
        <v>14363</v>
      </c>
      <c r="KE474" s="76">
        <f>IF(KD474="","",KD474-KD470)</f>
        <v>95</v>
      </c>
      <c r="KF474" s="76">
        <v>720</v>
      </c>
      <c r="KG474" s="76">
        <f>IF(KF474="","",KF474-KF470)</f>
        <v>5</v>
      </c>
      <c r="KH474" s="76">
        <v>108</v>
      </c>
      <c r="KI474" s="76">
        <f>IF(KH474="","",KH470+KJ470-KH474)</f>
        <v>5</v>
      </c>
      <c r="KJ474" s="76">
        <v>0</v>
      </c>
      <c r="KK474" s="78" t="str">
        <f>IF(KD474="","",KK470)</f>
        <v>ＡＩモンスターラバー</v>
      </c>
      <c r="KL474" s="79">
        <f>IF(KE474="","",KL470)</f>
        <v>198</v>
      </c>
      <c r="KM474" s="76">
        <f>IF(KH474="","",KI474*KL474)</f>
        <v>990</v>
      </c>
      <c r="KN474" s="80">
        <f>IF(KI474="","",KM474/(KE474*100))</f>
        <v>0.10421052631578948</v>
      </c>
      <c r="KO474" s="37"/>
      <c r="KP474" s="29"/>
      <c r="KQ474" s="75"/>
      <c r="KR474" s="76">
        <v>2274</v>
      </c>
      <c r="KS474" s="76">
        <f>IF(KR474="","",KR474-KR470)</f>
        <v>61</v>
      </c>
      <c r="KT474" s="76">
        <v>26</v>
      </c>
      <c r="KU474" s="76">
        <f>IF(KT474="","",KT474-KT470)</f>
        <v>0</v>
      </c>
      <c r="KV474" s="76">
        <v>8</v>
      </c>
      <c r="KW474" s="76">
        <f>IF(KV474="","",KV470+KX470-KV474)</f>
        <v>2</v>
      </c>
      <c r="KX474" s="76">
        <v>0</v>
      </c>
      <c r="KY474" s="78" t="str">
        <f>IF(KR474="","",KY470)</f>
        <v>AIモンスターマスコット</v>
      </c>
      <c r="KZ474" s="79">
        <f>IF(KS474="","",KZ470)</f>
        <v>286</v>
      </c>
      <c r="LA474" s="76">
        <f>IF(KV474="","",KW474*KZ474)</f>
        <v>572</v>
      </c>
      <c r="LB474" s="80">
        <f>IF(KW474="","",LA474/(KS474*100))</f>
        <v>9.3770491803278691E-2</v>
      </c>
      <c r="LC474" s="37"/>
      <c r="LD474" s="29"/>
      <c r="LE474" s="52" t="str">
        <f>IF($A448="","",$A448)</f>
        <v/>
      </c>
      <c r="LF474" s="43"/>
      <c r="LG474" s="86" t="str">
        <f>IF(LF474="","",LF474-LF471)</f>
        <v/>
      </c>
      <c r="LH474" s="43"/>
      <c r="LI474" s="43" t="str">
        <f t="shared" si="2285"/>
        <v/>
      </c>
      <c r="LJ474" s="43"/>
      <c r="LK474" s="87" t="str">
        <f t="shared" si="2286"/>
        <v/>
      </c>
      <c r="LL474" s="43"/>
      <c r="LM474" s="65" t="str">
        <f>IF(LF474="","",LM471)</f>
        <v/>
      </c>
      <c r="LN474" s="48" t="str">
        <f>IF(LG474="","",LN471)</f>
        <v/>
      </c>
      <c r="LO474" s="87" t="str">
        <f t="shared" si="2287"/>
        <v/>
      </c>
      <c r="LP474" s="53"/>
      <c r="LQ474" s="37"/>
      <c r="LR474" s="29"/>
      <c r="LS474" s="47"/>
      <c r="LT474" s="67"/>
      <c r="LU474" s="45" t="str">
        <f t="shared" si="2273"/>
        <v/>
      </c>
      <c r="LV474" s="45"/>
      <c r="LW474" s="45"/>
      <c r="LX474" s="45"/>
      <c r="LY474" s="45" t="str">
        <f t="shared" si="2274"/>
        <v/>
      </c>
      <c r="LZ474" s="45"/>
      <c r="MA474" s="45"/>
      <c r="MB474" s="45"/>
      <c r="MC474" s="45" t="str">
        <f t="shared" si="2230"/>
        <v/>
      </c>
      <c r="MD474" s="46" t="str">
        <f t="shared" si="2231"/>
        <v/>
      </c>
      <c r="ME474" s="37"/>
      <c r="MF474" s="29"/>
      <c r="MG474" s="47"/>
      <c r="MH474" s="67"/>
      <c r="MI474" s="45" t="str">
        <f t="shared" si="2275"/>
        <v/>
      </c>
      <c r="MJ474" s="45"/>
      <c r="MK474" s="45"/>
      <c r="ML474" s="45"/>
      <c r="MM474" s="45" t="str">
        <f t="shared" si="2276"/>
        <v/>
      </c>
      <c r="MN474" s="45"/>
      <c r="MO474" s="45"/>
      <c r="MP474" s="45"/>
      <c r="MQ474" s="45" t="str">
        <f t="shared" si="2232"/>
        <v/>
      </c>
      <c r="MR474" s="46" t="str">
        <f t="shared" si="2233"/>
        <v/>
      </c>
      <c r="MS474" s="37"/>
      <c r="MT474" s="29"/>
      <c r="MU474" s="47"/>
      <c r="MV474" s="67"/>
      <c r="MW474" s="45" t="str">
        <f t="shared" si="2277"/>
        <v/>
      </c>
      <c r="MX474" s="45"/>
      <c r="MY474" s="45"/>
      <c r="MZ474" s="45"/>
      <c r="NA474" s="45" t="str">
        <f t="shared" si="2278"/>
        <v/>
      </c>
      <c r="NB474" s="45"/>
      <c r="NC474" s="45"/>
      <c r="ND474" s="45"/>
      <c r="NE474" s="45" t="str">
        <f t="shared" si="2234"/>
        <v/>
      </c>
      <c r="NF474" s="46" t="str">
        <f t="shared" si="2235"/>
        <v/>
      </c>
      <c r="NG474" s="37"/>
      <c r="NH474" s="29"/>
      <c r="NI474" s="47"/>
      <c r="NJ474" s="67"/>
      <c r="NK474" s="45" t="str">
        <f t="shared" si="2279"/>
        <v/>
      </c>
      <c r="NL474" s="45"/>
      <c r="NM474" s="45"/>
      <c r="NN474" s="45"/>
      <c r="NO474" s="45" t="str">
        <f t="shared" si="2280"/>
        <v/>
      </c>
      <c r="NP474" s="45"/>
      <c r="NQ474" s="45"/>
      <c r="NR474" s="45"/>
      <c r="NS474" s="45" t="str">
        <f t="shared" si="2236"/>
        <v/>
      </c>
      <c r="NT474" s="46" t="str">
        <f t="shared" si="2237"/>
        <v/>
      </c>
      <c r="NU474" s="37"/>
    </row>
    <row r="475" spans="1:385" ht="15" customHeight="1" thickTop="1" x14ac:dyDescent="0.25">
      <c r="A475" s="38"/>
      <c r="B475" s="39"/>
      <c r="C475" s="40"/>
      <c r="D475" s="40"/>
      <c r="E475" s="41"/>
      <c r="F475" s="41"/>
      <c r="G475" s="40"/>
      <c r="H475" s="42"/>
      <c r="I475" s="45"/>
      <c r="J475" s="45" t="str">
        <f t="shared" si="2243"/>
        <v/>
      </c>
      <c r="K475" s="45"/>
      <c r="L475" s="45"/>
      <c r="M475" s="45"/>
      <c r="N475" s="45" t="str">
        <f t="shared" si="2244"/>
        <v/>
      </c>
      <c r="O475" s="45"/>
      <c r="P475" s="45"/>
      <c r="Q475" s="45"/>
      <c r="R475" s="45" t="str">
        <f t="shared" si="2208"/>
        <v/>
      </c>
      <c r="S475" s="46" t="str">
        <f t="shared" si="2209"/>
        <v/>
      </c>
      <c r="T475" s="37"/>
      <c r="U475" s="29"/>
      <c r="V475" s="47"/>
      <c r="W475" s="67"/>
      <c r="X475" s="45" t="str">
        <f t="shared" si="2245"/>
        <v/>
      </c>
      <c r="Y475" s="45"/>
      <c r="Z475" s="45"/>
      <c r="AA475" s="45"/>
      <c r="AB475" s="45" t="str">
        <f t="shared" si="2246"/>
        <v/>
      </c>
      <c r="AC475" s="45"/>
      <c r="AD475" s="45"/>
      <c r="AE475" s="45"/>
      <c r="AF475" s="45" t="str">
        <f t="shared" si="2210"/>
        <v/>
      </c>
      <c r="AG475" s="46" t="str">
        <f t="shared" si="2211"/>
        <v/>
      </c>
      <c r="AH475" s="37"/>
      <c r="AI475" s="29"/>
      <c r="AJ475" s="47"/>
      <c r="AK475" s="45"/>
      <c r="AL475" s="45" t="str">
        <f t="shared" si="2247"/>
        <v/>
      </c>
      <c r="AM475" s="45"/>
      <c r="AN475" s="45" t="str">
        <f t="shared" si="2248"/>
        <v/>
      </c>
      <c r="AO475" s="45"/>
      <c r="AP475" s="45" t="str">
        <f t="shared" si="2249"/>
        <v/>
      </c>
      <c r="AQ475" s="45"/>
      <c r="AR475" s="45"/>
      <c r="AS475" s="45"/>
      <c r="AT475" s="45" t="str">
        <f t="shared" si="2212"/>
        <v/>
      </c>
      <c r="AU475" s="46" t="str">
        <f t="shared" si="2213"/>
        <v/>
      </c>
      <c r="AV475" s="37"/>
      <c r="AW475" s="29"/>
      <c r="AX475" s="47"/>
      <c r="AY475" s="45"/>
      <c r="AZ475" s="45" t="str">
        <f t="shared" si="2250"/>
        <v/>
      </c>
      <c r="BA475" s="45"/>
      <c r="BB475" s="45" t="str">
        <f t="shared" si="2251"/>
        <v/>
      </c>
      <c r="BC475" s="45"/>
      <c r="BD475" s="45" t="str">
        <f t="shared" si="2252"/>
        <v/>
      </c>
      <c r="BE475" s="45"/>
      <c r="BF475" s="45"/>
      <c r="BG475" s="45"/>
      <c r="BH475" s="45" t="str">
        <f t="shared" si="2214"/>
        <v/>
      </c>
      <c r="BI475" s="46" t="str">
        <f t="shared" si="2215"/>
        <v/>
      </c>
      <c r="BJ475" s="37"/>
      <c r="BK475" s="29"/>
      <c r="BL475" s="52"/>
      <c r="BM475" s="43"/>
      <c r="BN475" s="43"/>
      <c r="BO475" s="43"/>
      <c r="BP475" s="87"/>
      <c r="BQ475" s="43"/>
      <c r="BR475" s="43"/>
      <c r="BS475" s="43"/>
      <c r="BT475" s="44"/>
      <c r="BU475" s="48"/>
      <c r="BV475" s="45"/>
      <c r="BW475" s="89"/>
      <c r="BX475" s="37"/>
      <c r="BY475" s="57"/>
      <c r="BZ475" s="52"/>
      <c r="CA475" s="43"/>
      <c r="CB475" s="43"/>
      <c r="CC475" s="43"/>
      <c r="CD475" s="87"/>
      <c r="CE475" s="43"/>
      <c r="CF475" s="43"/>
      <c r="CG475" s="43"/>
      <c r="CH475" s="44"/>
      <c r="CI475" s="48"/>
      <c r="CJ475" s="45"/>
      <c r="CK475" s="89"/>
      <c r="CL475" s="37"/>
      <c r="CM475" s="29"/>
      <c r="CN475" s="52"/>
      <c r="CO475" s="43"/>
      <c r="CP475" s="43"/>
      <c r="CQ475" s="43"/>
      <c r="CR475" s="87"/>
      <c r="CS475" s="43"/>
      <c r="CT475" s="43"/>
      <c r="CU475" s="43"/>
      <c r="CV475" s="44"/>
      <c r="CW475" s="48"/>
      <c r="CX475" s="45"/>
      <c r="CY475" s="89"/>
      <c r="CZ475" s="37"/>
      <c r="DA475" s="29"/>
      <c r="DB475" s="47"/>
      <c r="DC475" s="67"/>
      <c r="DD475" s="45" t="str">
        <f t="shared" si="2254"/>
        <v/>
      </c>
      <c r="DE475" s="45"/>
      <c r="DF475" s="45"/>
      <c r="DG475" s="45"/>
      <c r="DH475" s="45" t="str">
        <f t="shared" si="2255"/>
        <v/>
      </c>
      <c r="DI475" s="45"/>
      <c r="DJ475" s="45"/>
      <c r="DK475" s="45"/>
      <c r="DL475" s="45" t="str">
        <f t="shared" si="2216"/>
        <v/>
      </c>
      <c r="DM475" s="46" t="str">
        <f t="shared" si="2217"/>
        <v/>
      </c>
      <c r="DN475" s="37"/>
      <c r="DO475" s="29"/>
      <c r="DP475" s="47"/>
      <c r="DQ475" s="45"/>
      <c r="DR475" s="45" t="str">
        <f t="shared" si="2256"/>
        <v/>
      </c>
      <c r="DS475" s="45"/>
      <c r="DT475" s="45" t="str">
        <f t="shared" si="2257"/>
        <v/>
      </c>
      <c r="DU475" s="45"/>
      <c r="DV475" s="45" t="str">
        <f t="shared" si="2258"/>
        <v/>
      </c>
      <c r="DW475" s="45"/>
      <c r="DX475" s="45"/>
      <c r="DY475" s="45"/>
      <c r="DZ475" s="45" t="str">
        <f t="shared" si="2218"/>
        <v/>
      </c>
      <c r="EA475" s="46" t="str">
        <f t="shared" si="2219"/>
        <v/>
      </c>
      <c r="EB475" s="37"/>
      <c r="ED475" s="47"/>
      <c r="EE475" s="67"/>
      <c r="EF475" s="45" t="str">
        <f t="shared" si="2259"/>
        <v/>
      </c>
      <c r="EG475" s="45"/>
      <c r="EH475" s="45"/>
      <c r="EI475" s="45"/>
      <c r="EJ475" s="45" t="str">
        <f t="shared" si="2260"/>
        <v/>
      </c>
      <c r="EK475" s="45"/>
      <c r="EL475" s="45"/>
      <c r="EM475" s="45"/>
      <c r="EN475" s="45" t="str">
        <f t="shared" si="2220"/>
        <v/>
      </c>
      <c r="EO475" s="46" t="str">
        <f t="shared" si="2221"/>
        <v/>
      </c>
      <c r="EP475" s="37"/>
      <c r="ER475" s="47"/>
      <c r="ES475" s="67"/>
      <c r="ET475" s="45" t="str">
        <f t="shared" si="2261"/>
        <v/>
      </c>
      <c r="EU475" s="45"/>
      <c r="EV475" s="45"/>
      <c r="EW475" s="45"/>
      <c r="EX475" s="45" t="str">
        <f t="shared" si="2262"/>
        <v/>
      </c>
      <c r="EY475" s="45"/>
      <c r="EZ475" s="45"/>
      <c r="FA475" s="45"/>
      <c r="FB475" s="45" t="str">
        <f t="shared" si="2222"/>
        <v/>
      </c>
      <c r="FC475" s="46" t="str">
        <f t="shared" si="2223"/>
        <v/>
      </c>
      <c r="FD475" s="37"/>
      <c r="FF475" s="47"/>
      <c r="FG475" s="67"/>
      <c r="FH475" s="45" t="str">
        <f t="shared" si="2263"/>
        <v/>
      </c>
      <c r="FI475" s="45"/>
      <c r="FJ475" s="45"/>
      <c r="FK475" s="45"/>
      <c r="FL475" s="45" t="str">
        <f t="shared" si="2264"/>
        <v/>
      </c>
      <c r="FM475" s="45"/>
      <c r="FN475" s="45"/>
      <c r="FO475" s="45"/>
      <c r="FP475" s="45" t="str">
        <f t="shared" si="2224"/>
        <v/>
      </c>
      <c r="FQ475" s="46" t="str">
        <f t="shared" si="2225"/>
        <v/>
      </c>
      <c r="FR475" s="37"/>
      <c r="FS475" s="29"/>
      <c r="FT475" s="47"/>
      <c r="FU475" s="67"/>
      <c r="FV475" s="45" t="str">
        <f t="shared" si="2265"/>
        <v/>
      </c>
      <c r="FW475" s="45"/>
      <c r="FX475" s="45"/>
      <c r="FY475" s="45"/>
      <c r="FZ475" s="45" t="str">
        <f t="shared" si="2266"/>
        <v/>
      </c>
      <c r="GA475" s="45"/>
      <c r="GB475" s="45"/>
      <c r="GC475" s="45"/>
      <c r="GD475" s="45" t="str">
        <f t="shared" si="2226"/>
        <v/>
      </c>
      <c r="GE475" s="46" t="str">
        <f t="shared" si="2227"/>
        <v/>
      </c>
      <c r="GF475" s="37"/>
      <c r="GH475" s="47"/>
      <c r="GI475" s="67"/>
      <c r="GJ475" s="45" t="str">
        <f t="shared" si="2267"/>
        <v/>
      </c>
      <c r="GK475" s="45"/>
      <c r="GL475" s="45"/>
      <c r="GM475" s="45"/>
      <c r="GN475" s="45" t="str">
        <f t="shared" si="2268"/>
        <v/>
      </c>
      <c r="GO475" s="45"/>
      <c r="GP475" s="45"/>
      <c r="GQ475" s="45"/>
      <c r="GR475" s="45" t="str">
        <f t="shared" si="2228"/>
        <v/>
      </c>
      <c r="GS475" s="46" t="str">
        <f t="shared" si="2229"/>
        <v/>
      </c>
      <c r="GT475" s="37"/>
      <c r="GU475" s="61"/>
      <c r="GV475" s="52" t="str">
        <f>IF($A445="","",$A445)</f>
        <v/>
      </c>
      <c r="GW475" s="62"/>
      <c r="GX475" s="43"/>
      <c r="GY475" s="43"/>
      <c r="GZ475" s="43"/>
      <c r="HA475" s="87"/>
      <c r="HB475" s="43"/>
      <c r="HC475" s="43"/>
      <c r="HD475" s="43"/>
      <c r="HE475" s="44"/>
      <c r="HF475" s="48"/>
      <c r="HG475" s="45"/>
      <c r="HH475" s="89"/>
      <c r="HI475" s="37"/>
      <c r="HK475" s="52"/>
      <c r="HL475" s="43"/>
      <c r="HM475" s="43"/>
      <c r="HN475" s="43"/>
      <c r="HO475" s="87"/>
      <c r="HP475" s="43"/>
      <c r="HQ475" s="43"/>
      <c r="HR475" s="43"/>
      <c r="HS475" s="44"/>
      <c r="HT475" s="48"/>
      <c r="HU475" s="45"/>
      <c r="HV475" s="89"/>
      <c r="HW475" s="37"/>
      <c r="HX475" s="360"/>
      <c r="HY475" s="52" t="str">
        <f>IF($A445="","",$A445)</f>
        <v/>
      </c>
      <c r="HZ475" s="43"/>
      <c r="IA475" s="43"/>
      <c r="IB475" s="43"/>
      <c r="IC475" s="87"/>
      <c r="ID475" s="43"/>
      <c r="IE475" s="43"/>
      <c r="IF475" s="43"/>
      <c r="IG475" s="44"/>
      <c r="IH475" s="48"/>
      <c r="II475" s="45"/>
      <c r="IJ475" s="89"/>
      <c r="IK475" s="37"/>
      <c r="IL475" s="29"/>
      <c r="IM475" s="52"/>
      <c r="IN475" s="43"/>
      <c r="IO475" s="43"/>
      <c r="IP475" s="43"/>
      <c r="IQ475" s="87"/>
      <c r="IR475" s="43"/>
      <c r="IS475" s="43"/>
      <c r="IT475" s="43"/>
      <c r="IU475" s="44"/>
      <c r="IV475" s="48"/>
      <c r="IW475" s="45"/>
      <c r="IX475" s="89"/>
      <c r="IY475" s="37"/>
      <c r="IZ475" s="61"/>
      <c r="JA475" s="52"/>
      <c r="JB475" s="43"/>
      <c r="JC475" s="43"/>
      <c r="JD475" s="43"/>
      <c r="JE475" s="87"/>
      <c r="JF475" s="43"/>
      <c r="JG475" s="43"/>
      <c r="JH475" s="43"/>
      <c r="JI475" s="44"/>
      <c r="JJ475" s="48"/>
      <c r="JK475" s="45"/>
      <c r="JL475" s="89"/>
      <c r="JM475" s="37"/>
      <c r="JN475" s="29"/>
      <c r="JO475" s="52"/>
      <c r="JP475" s="43"/>
      <c r="JQ475" s="58"/>
      <c r="JR475" s="43"/>
      <c r="JS475" s="87"/>
      <c r="JT475" s="43"/>
      <c r="JU475" s="43"/>
      <c r="JV475" s="43"/>
      <c r="JW475" s="44"/>
      <c r="JX475" s="48"/>
      <c r="JY475" s="45"/>
      <c r="JZ475" s="89"/>
      <c r="KA475" s="37"/>
      <c r="KB475" s="51"/>
      <c r="KC475" s="52" t="str">
        <f>IF($A445="","",$A445)</f>
        <v/>
      </c>
      <c r="KD475" s="43"/>
      <c r="KE475" s="43"/>
      <c r="KF475" s="43"/>
      <c r="KG475" s="87"/>
      <c r="KH475" s="43"/>
      <c r="KI475" s="43"/>
      <c r="KJ475" s="43"/>
      <c r="KK475" s="44"/>
      <c r="KL475" s="48"/>
      <c r="KM475" s="45"/>
      <c r="KN475" s="89"/>
      <c r="KO475" s="37"/>
      <c r="KP475" s="29"/>
      <c r="KQ475" s="52"/>
      <c r="KR475" s="43"/>
      <c r="KS475" s="43"/>
      <c r="KT475" s="43"/>
      <c r="KU475" s="87"/>
      <c r="KV475" s="43"/>
      <c r="KW475" s="43"/>
      <c r="KX475" s="43"/>
      <c r="KY475" s="44"/>
      <c r="KZ475" s="48"/>
      <c r="LA475" s="45"/>
      <c r="LB475" s="89"/>
      <c r="LC475" s="37"/>
      <c r="LD475" s="29"/>
      <c r="LE475" s="47"/>
      <c r="LF475" s="45"/>
      <c r="LG475" s="45"/>
      <c r="LH475" s="45"/>
      <c r="LI475" s="45" t="str">
        <f t="shared" si="2285"/>
        <v/>
      </c>
      <c r="LJ475" s="45"/>
      <c r="LK475" s="45" t="str">
        <f t="shared" si="2286"/>
        <v/>
      </c>
      <c r="LL475" s="45"/>
      <c r="LM475" s="73" t="str">
        <f>IF(LF474="","",LM472)</f>
        <v/>
      </c>
      <c r="LN475" s="67" t="str">
        <f>IF(LG474="","",LN472)</f>
        <v/>
      </c>
      <c r="LO475" s="45" t="str">
        <f t="shared" si="2287"/>
        <v/>
      </c>
      <c r="LP475" s="46"/>
      <c r="LQ475" s="37"/>
      <c r="LR475" s="29"/>
      <c r="LS475" s="47"/>
      <c r="LT475" s="67"/>
      <c r="LU475" s="45" t="str">
        <f t="shared" si="2273"/>
        <v/>
      </c>
      <c r="LV475" s="45"/>
      <c r="LW475" s="45"/>
      <c r="LX475" s="45"/>
      <c r="LY475" s="45" t="str">
        <f t="shared" si="2274"/>
        <v/>
      </c>
      <c r="LZ475" s="45"/>
      <c r="MA475" s="45"/>
      <c r="MB475" s="45"/>
      <c r="MC475" s="45" t="str">
        <f t="shared" si="2230"/>
        <v/>
      </c>
      <c r="MD475" s="46" t="str">
        <f t="shared" si="2231"/>
        <v/>
      </c>
      <c r="ME475" s="37"/>
      <c r="MF475" s="29"/>
      <c r="MG475" s="47"/>
      <c r="MH475" s="67"/>
      <c r="MI475" s="45" t="str">
        <f t="shared" si="2275"/>
        <v/>
      </c>
      <c r="MJ475" s="45"/>
      <c r="MK475" s="45"/>
      <c r="ML475" s="45"/>
      <c r="MM475" s="45" t="str">
        <f t="shared" si="2276"/>
        <v/>
      </c>
      <c r="MN475" s="45"/>
      <c r="MO475" s="45"/>
      <c r="MP475" s="45"/>
      <c r="MQ475" s="45" t="str">
        <f t="shared" si="2232"/>
        <v/>
      </c>
      <c r="MR475" s="46" t="str">
        <f t="shared" si="2233"/>
        <v/>
      </c>
      <c r="MS475" s="37"/>
      <c r="MT475" s="29"/>
      <c r="MU475" s="47"/>
      <c r="MV475" s="67"/>
      <c r="MW475" s="45" t="str">
        <f t="shared" si="2277"/>
        <v/>
      </c>
      <c r="MX475" s="45"/>
      <c r="MY475" s="45"/>
      <c r="MZ475" s="45"/>
      <c r="NA475" s="45" t="str">
        <f t="shared" si="2278"/>
        <v/>
      </c>
      <c r="NB475" s="45"/>
      <c r="NC475" s="45"/>
      <c r="ND475" s="45"/>
      <c r="NE475" s="45" t="str">
        <f t="shared" si="2234"/>
        <v/>
      </c>
      <c r="NF475" s="46" t="str">
        <f t="shared" si="2235"/>
        <v/>
      </c>
      <c r="NG475" s="37"/>
      <c r="NH475" s="29"/>
      <c r="NI475" s="47"/>
      <c r="NJ475" s="67"/>
      <c r="NK475" s="45" t="str">
        <f t="shared" si="2279"/>
        <v/>
      </c>
      <c r="NL475" s="45"/>
      <c r="NM475" s="45"/>
      <c r="NN475" s="45"/>
      <c r="NO475" s="45" t="str">
        <f t="shared" si="2280"/>
        <v/>
      </c>
      <c r="NP475" s="45"/>
      <c r="NQ475" s="45"/>
      <c r="NR475" s="45"/>
      <c r="NS475" s="45" t="str">
        <f t="shared" si="2236"/>
        <v/>
      </c>
      <c r="NT475" s="46" t="str">
        <f t="shared" si="2237"/>
        <v/>
      </c>
      <c r="NU475" s="37"/>
    </row>
    <row r="476" spans="1:385" ht="15" customHeight="1" thickBot="1" x14ac:dyDescent="0.3">
      <c r="A476" s="38"/>
      <c r="B476" s="39"/>
      <c r="C476" s="40"/>
      <c r="D476" s="40"/>
      <c r="E476" s="41"/>
      <c r="F476" s="41"/>
      <c r="G476" s="40"/>
      <c r="H476" s="42"/>
      <c r="I476" s="45"/>
      <c r="J476" s="45" t="str">
        <f t="shared" si="2243"/>
        <v/>
      </c>
      <c r="K476" s="45"/>
      <c r="L476" s="45"/>
      <c r="M476" s="45"/>
      <c r="N476" s="45" t="str">
        <f t="shared" si="2244"/>
        <v/>
      </c>
      <c r="O476" s="45"/>
      <c r="P476" s="45"/>
      <c r="Q476" s="45"/>
      <c r="R476" s="45" t="str">
        <f t="shared" si="2208"/>
        <v/>
      </c>
      <c r="S476" s="46" t="str">
        <f t="shared" si="2209"/>
        <v/>
      </c>
      <c r="T476" s="37"/>
      <c r="U476" s="29"/>
      <c r="V476" s="47"/>
      <c r="W476" s="67"/>
      <c r="X476" s="45" t="str">
        <f t="shared" si="2245"/>
        <v/>
      </c>
      <c r="Y476" s="45"/>
      <c r="Z476" s="45"/>
      <c r="AA476" s="45"/>
      <c r="AB476" s="45" t="str">
        <f t="shared" si="2246"/>
        <v/>
      </c>
      <c r="AC476" s="45"/>
      <c r="AD476" s="45"/>
      <c r="AE476" s="45"/>
      <c r="AF476" s="45" t="str">
        <f t="shared" si="2210"/>
        <v/>
      </c>
      <c r="AG476" s="46" t="str">
        <f t="shared" si="2211"/>
        <v/>
      </c>
      <c r="AH476" s="37"/>
      <c r="AI476" s="29"/>
      <c r="AJ476" s="47"/>
      <c r="AK476" s="45"/>
      <c r="AL476" s="45" t="str">
        <f t="shared" si="2247"/>
        <v/>
      </c>
      <c r="AM476" s="45"/>
      <c r="AN476" s="45" t="str">
        <f t="shared" si="2248"/>
        <v/>
      </c>
      <c r="AO476" s="45"/>
      <c r="AP476" s="45" t="str">
        <f t="shared" si="2249"/>
        <v/>
      </c>
      <c r="AQ476" s="45"/>
      <c r="AR476" s="45"/>
      <c r="AS476" s="45"/>
      <c r="AT476" s="45" t="str">
        <f t="shared" si="2212"/>
        <v/>
      </c>
      <c r="AU476" s="46" t="str">
        <f t="shared" si="2213"/>
        <v/>
      </c>
      <c r="AV476" s="37"/>
      <c r="AW476" s="29"/>
      <c r="AX476" s="47"/>
      <c r="AY476" s="45"/>
      <c r="AZ476" s="45" t="str">
        <f t="shared" si="2250"/>
        <v/>
      </c>
      <c r="BA476" s="45"/>
      <c r="BB476" s="45" t="str">
        <f t="shared" si="2251"/>
        <v/>
      </c>
      <c r="BC476" s="45"/>
      <c r="BD476" s="45" t="str">
        <f t="shared" si="2252"/>
        <v/>
      </c>
      <c r="BE476" s="45"/>
      <c r="BF476" s="45"/>
      <c r="BG476" s="45"/>
      <c r="BH476" s="45" t="str">
        <f t="shared" si="2214"/>
        <v/>
      </c>
      <c r="BI476" s="46" t="str">
        <f t="shared" si="2215"/>
        <v/>
      </c>
      <c r="BJ476" s="37"/>
      <c r="BK476" s="29"/>
      <c r="BL476" s="47"/>
      <c r="BM476" s="45"/>
      <c r="BN476" s="69"/>
      <c r="BO476" s="45"/>
      <c r="BP476" s="45"/>
      <c r="BQ476" s="45"/>
      <c r="BR476" s="45"/>
      <c r="BS476" s="43"/>
      <c r="BT476" s="207"/>
      <c r="BU476" s="67"/>
      <c r="BV476" s="43"/>
      <c r="BW476" s="46"/>
      <c r="BX476" s="37"/>
      <c r="BY476" s="57"/>
      <c r="BZ476" s="47"/>
      <c r="CA476" s="45"/>
      <c r="CB476" s="69"/>
      <c r="CC476" s="45"/>
      <c r="CD476" s="45"/>
      <c r="CE476" s="45"/>
      <c r="CF476" s="45"/>
      <c r="CG476" s="43"/>
      <c r="CH476" s="207"/>
      <c r="CI476" s="67"/>
      <c r="CJ476" s="43"/>
      <c r="CK476" s="46"/>
      <c r="CL476" s="37"/>
      <c r="CM476" s="29"/>
      <c r="CN476" s="47"/>
      <c r="CO476" s="45"/>
      <c r="CP476" s="45"/>
      <c r="CQ476" s="45"/>
      <c r="CR476" s="45"/>
      <c r="CS476" s="45"/>
      <c r="CT476" s="45"/>
      <c r="CU476" s="43"/>
      <c r="CV476" s="207"/>
      <c r="CW476" s="67"/>
      <c r="CX476" s="43"/>
      <c r="CY476" s="46"/>
      <c r="CZ476" s="37"/>
      <c r="DA476" s="29"/>
      <c r="DB476" s="47"/>
      <c r="DC476" s="67"/>
      <c r="DD476" s="45" t="str">
        <f t="shared" si="2254"/>
        <v/>
      </c>
      <c r="DE476" s="45"/>
      <c r="DF476" s="45"/>
      <c r="DG476" s="45"/>
      <c r="DH476" s="45" t="str">
        <f t="shared" si="2255"/>
        <v/>
      </c>
      <c r="DI476" s="45"/>
      <c r="DJ476" s="45"/>
      <c r="DK476" s="45"/>
      <c r="DL476" s="45" t="str">
        <f t="shared" si="2216"/>
        <v/>
      </c>
      <c r="DM476" s="46" t="str">
        <f t="shared" si="2217"/>
        <v/>
      </c>
      <c r="DN476" s="37"/>
      <c r="DO476" s="29"/>
      <c r="DP476" s="47"/>
      <c r="DQ476" s="45"/>
      <c r="DR476" s="45" t="str">
        <f t="shared" si="2256"/>
        <v/>
      </c>
      <c r="DS476" s="45"/>
      <c r="DT476" s="45" t="str">
        <f t="shared" si="2257"/>
        <v/>
      </c>
      <c r="DU476" s="45"/>
      <c r="DV476" s="45" t="str">
        <f t="shared" si="2258"/>
        <v/>
      </c>
      <c r="DW476" s="45"/>
      <c r="DX476" s="45"/>
      <c r="DY476" s="45"/>
      <c r="DZ476" s="45" t="str">
        <f t="shared" si="2218"/>
        <v/>
      </c>
      <c r="EA476" s="46" t="str">
        <f t="shared" si="2219"/>
        <v/>
      </c>
      <c r="EB476" s="37"/>
      <c r="ED476" s="47"/>
      <c r="EE476" s="67"/>
      <c r="EF476" s="45" t="str">
        <f t="shared" si="2259"/>
        <v/>
      </c>
      <c r="EG476" s="45"/>
      <c r="EH476" s="45"/>
      <c r="EI476" s="45"/>
      <c r="EJ476" s="45" t="str">
        <f t="shared" si="2260"/>
        <v/>
      </c>
      <c r="EK476" s="45"/>
      <c r="EL476" s="45"/>
      <c r="EM476" s="45"/>
      <c r="EN476" s="45" t="str">
        <f t="shared" si="2220"/>
        <v/>
      </c>
      <c r="EO476" s="46" t="str">
        <f t="shared" si="2221"/>
        <v/>
      </c>
      <c r="EP476" s="37"/>
      <c r="ER476" s="47"/>
      <c r="ES476" s="67"/>
      <c r="ET476" s="45" t="str">
        <f t="shared" si="2261"/>
        <v/>
      </c>
      <c r="EU476" s="45"/>
      <c r="EV476" s="45"/>
      <c r="EW476" s="45"/>
      <c r="EX476" s="45" t="str">
        <f t="shared" si="2262"/>
        <v/>
      </c>
      <c r="EY476" s="45"/>
      <c r="EZ476" s="45"/>
      <c r="FA476" s="45"/>
      <c r="FB476" s="45" t="str">
        <f t="shared" si="2222"/>
        <v/>
      </c>
      <c r="FC476" s="46" t="str">
        <f t="shared" si="2223"/>
        <v/>
      </c>
      <c r="FD476" s="37"/>
      <c r="FF476" s="47"/>
      <c r="FG476" s="67"/>
      <c r="FH476" s="45" t="str">
        <f t="shared" si="2263"/>
        <v/>
      </c>
      <c r="FI476" s="45"/>
      <c r="FJ476" s="45"/>
      <c r="FK476" s="45"/>
      <c r="FL476" s="45" t="str">
        <f t="shared" si="2264"/>
        <v/>
      </c>
      <c r="FM476" s="45"/>
      <c r="FN476" s="45"/>
      <c r="FO476" s="45"/>
      <c r="FP476" s="45" t="str">
        <f t="shared" si="2224"/>
        <v/>
      </c>
      <c r="FQ476" s="46" t="str">
        <f t="shared" si="2225"/>
        <v/>
      </c>
      <c r="FR476" s="37"/>
      <c r="FS476" s="29"/>
      <c r="FT476" s="47"/>
      <c r="FU476" s="67"/>
      <c r="FV476" s="45" t="str">
        <f t="shared" si="2265"/>
        <v/>
      </c>
      <c r="FW476" s="45"/>
      <c r="FX476" s="45"/>
      <c r="FY476" s="45"/>
      <c r="FZ476" s="45" t="str">
        <f t="shared" si="2266"/>
        <v/>
      </c>
      <c r="GA476" s="45"/>
      <c r="GB476" s="45"/>
      <c r="GC476" s="45"/>
      <c r="GD476" s="45" t="str">
        <f t="shared" si="2226"/>
        <v/>
      </c>
      <c r="GE476" s="46" t="str">
        <f t="shared" si="2227"/>
        <v/>
      </c>
      <c r="GF476" s="37"/>
      <c r="GH476" s="47"/>
      <c r="GI476" s="67"/>
      <c r="GJ476" s="45" t="str">
        <f t="shared" si="2267"/>
        <v/>
      </c>
      <c r="GK476" s="45"/>
      <c r="GL476" s="45"/>
      <c r="GM476" s="45"/>
      <c r="GN476" s="45" t="str">
        <f t="shared" si="2268"/>
        <v/>
      </c>
      <c r="GO476" s="45"/>
      <c r="GP476" s="45"/>
      <c r="GQ476" s="45"/>
      <c r="GR476" s="45" t="str">
        <f t="shared" si="2228"/>
        <v/>
      </c>
      <c r="GS476" s="46" t="str">
        <f t="shared" si="2229"/>
        <v/>
      </c>
      <c r="GT476" s="37"/>
      <c r="GU476" s="61"/>
      <c r="GV476" s="47"/>
      <c r="GW476" s="30"/>
      <c r="GX476" s="45"/>
      <c r="GY476" s="45"/>
      <c r="GZ476" s="45"/>
      <c r="HA476" s="45"/>
      <c r="HB476" s="45"/>
      <c r="HC476" s="45"/>
      <c r="HD476" s="43"/>
      <c r="HE476" s="63"/>
      <c r="HF476" s="67"/>
      <c r="HG476" s="43"/>
      <c r="HH476" s="46"/>
      <c r="HI476" s="37"/>
      <c r="HK476" s="47"/>
      <c r="HL476" s="45"/>
      <c r="HM476" s="45"/>
      <c r="HN476" s="45"/>
      <c r="HO476" s="45"/>
      <c r="HP476" s="45"/>
      <c r="HQ476" s="45"/>
      <c r="HR476" s="43"/>
      <c r="HS476" s="207"/>
      <c r="HT476" s="67"/>
      <c r="HU476" s="43"/>
      <c r="HV476" s="46"/>
      <c r="HW476" s="37"/>
      <c r="HX476" s="360"/>
      <c r="HY476" s="47"/>
      <c r="HZ476" s="45"/>
      <c r="IA476" s="45"/>
      <c r="IB476" s="45"/>
      <c r="IC476" s="45"/>
      <c r="ID476" s="45"/>
      <c r="IE476" s="45"/>
      <c r="IF476" s="43"/>
      <c r="IG476" s="207"/>
      <c r="IH476" s="67"/>
      <c r="II476" s="43"/>
      <c r="IJ476" s="46"/>
      <c r="IK476" s="37"/>
      <c r="IL476" s="29"/>
      <c r="IM476" s="47"/>
      <c r="IN476" s="45"/>
      <c r="IO476" s="69"/>
      <c r="IP476" s="45"/>
      <c r="IQ476" s="45"/>
      <c r="IR476" s="45"/>
      <c r="IS476" s="45"/>
      <c r="IT476" s="43"/>
      <c r="IU476" s="207"/>
      <c r="IV476" s="67"/>
      <c r="IW476" s="43"/>
      <c r="IX476" s="46"/>
      <c r="IY476" s="37"/>
      <c r="IZ476" s="61"/>
      <c r="JA476" s="47"/>
      <c r="JB476" s="45"/>
      <c r="JC476" s="69"/>
      <c r="JD476" s="45"/>
      <c r="JE476" s="45"/>
      <c r="JF476" s="45"/>
      <c r="JG476" s="45"/>
      <c r="JH476" s="43"/>
      <c r="JI476" s="207"/>
      <c r="JJ476" s="67"/>
      <c r="JK476" s="43"/>
      <c r="JL476" s="46"/>
      <c r="JM476" s="37"/>
      <c r="JN476" s="29"/>
      <c r="JO476" s="47"/>
      <c r="JP476" s="45"/>
      <c r="JQ476" s="45"/>
      <c r="JR476" s="45"/>
      <c r="JS476" s="45"/>
      <c r="JT476" s="45"/>
      <c r="JU476" s="45"/>
      <c r="JV476" s="43"/>
      <c r="JW476" s="207"/>
      <c r="JX476" s="67"/>
      <c r="JY476" s="43"/>
      <c r="JZ476" s="46"/>
      <c r="KA476" s="37"/>
      <c r="KB476" s="51"/>
      <c r="KC476" s="47"/>
      <c r="KD476" s="45"/>
      <c r="KE476" s="45"/>
      <c r="KF476" s="45"/>
      <c r="KG476" s="45"/>
      <c r="KH476" s="45"/>
      <c r="KI476" s="45"/>
      <c r="KJ476" s="43"/>
      <c r="KK476" s="207"/>
      <c r="KL476" s="67"/>
      <c r="KM476" s="43"/>
      <c r="KN476" s="46"/>
      <c r="KO476" s="37"/>
      <c r="KP476" s="29"/>
      <c r="KQ476" s="47"/>
      <c r="KR476" s="45"/>
      <c r="KS476" s="69"/>
      <c r="KT476" s="45"/>
      <c r="KU476" s="45"/>
      <c r="KV476" s="45"/>
      <c r="KW476" s="45"/>
      <c r="KX476" s="43"/>
      <c r="KY476" s="207"/>
      <c r="KZ476" s="67"/>
      <c r="LA476" s="43"/>
      <c r="LB476" s="46"/>
      <c r="LC476" s="37"/>
      <c r="LD476" s="29"/>
      <c r="LE476" s="75"/>
      <c r="LF476" s="76"/>
      <c r="LG476" s="76"/>
      <c r="LH476" s="76"/>
      <c r="LI476" s="76" t="str">
        <f t="shared" si="2285"/>
        <v/>
      </c>
      <c r="LJ476" s="76"/>
      <c r="LK476" s="76" t="str">
        <f t="shared" si="2286"/>
        <v/>
      </c>
      <c r="LL476" s="76"/>
      <c r="LM476" s="78" t="str">
        <f>IF(LF474="","",LM473)</f>
        <v/>
      </c>
      <c r="LN476" s="79" t="str">
        <f>IF(LG474="","",LN473)</f>
        <v/>
      </c>
      <c r="LO476" s="76" t="str">
        <f t="shared" si="2287"/>
        <v/>
      </c>
      <c r="LP476" s="80"/>
      <c r="LQ476" s="37"/>
      <c r="LR476" s="29"/>
      <c r="LS476" s="47"/>
      <c r="LT476" s="67"/>
      <c r="LU476" s="45" t="str">
        <f t="shared" si="2273"/>
        <v/>
      </c>
      <c r="LV476" s="45"/>
      <c r="LW476" s="45"/>
      <c r="LX476" s="45"/>
      <c r="LY476" s="45" t="str">
        <f t="shared" si="2274"/>
        <v/>
      </c>
      <c r="LZ476" s="45"/>
      <c r="MA476" s="45"/>
      <c r="MB476" s="45"/>
      <c r="MC476" s="45" t="str">
        <f t="shared" si="2230"/>
        <v/>
      </c>
      <c r="MD476" s="46" t="str">
        <f t="shared" si="2231"/>
        <v/>
      </c>
      <c r="ME476" s="37"/>
      <c r="MF476" s="29"/>
      <c r="MG476" s="47"/>
      <c r="MH476" s="67"/>
      <c r="MI476" s="45" t="str">
        <f t="shared" si="2275"/>
        <v/>
      </c>
      <c r="MJ476" s="45"/>
      <c r="MK476" s="45"/>
      <c r="ML476" s="45"/>
      <c r="MM476" s="45" t="str">
        <f t="shared" si="2276"/>
        <v/>
      </c>
      <c r="MN476" s="45"/>
      <c r="MO476" s="45"/>
      <c r="MP476" s="45"/>
      <c r="MQ476" s="45" t="str">
        <f t="shared" si="2232"/>
        <v/>
      </c>
      <c r="MR476" s="46" t="str">
        <f t="shared" si="2233"/>
        <v/>
      </c>
      <c r="MS476" s="37"/>
      <c r="MT476" s="29"/>
      <c r="MU476" s="47"/>
      <c r="MV476" s="67"/>
      <c r="MW476" s="45" t="str">
        <f t="shared" si="2277"/>
        <v/>
      </c>
      <c r="MX476" s="45"/>
      <c r="MY476" s="45"/>
      <c r="MZ476" s="45"/>
      <c r="NA476" s="45" t="str">
        <f t="shared" si="2278"/>
        <v/>
      </c>
      <c r="NB476" s="45"/>
      <c r="NC476" s="45"/>
      <c r="ND476" s="45"/>
      <c r="NE476" s="45" t="str">
        <f t="shared" si="2234"/>
        <v/>
      </c>
      <c r="NF476" s="46" t="str">
        <f t="shared" si="2235"/>
        <v/>
      </c>
      <c r="NG476" s="37"/>
      <c r="NH476" s="29"/>
      <c r="NI476" s="47"/>
      <c r="NJ476" s="67"/>
      <c r="NK476" s="45" t="str">
        <f t="shared" si="2279"/>
        <v/>
      </c>
      <c r="NL476" s="45"/>
      <c r="NM476" s="45"/>
      <c r="NN476" s="45"/>
      <c r="NO476" s="45" t="str">
        <f t="shared" si="2280"/>
        <v/>
      </c>
      <c r="NP476" s="45"/>
      <c r="NQ476" s="45"/>
      <c r="NR476" s="45"/>
      <c r="NS476" s="45" t="str">
        <f t="shared" si="2236"/>
        <v/>
      </c>
      <c r="NT476" s="46" t="str">
        <f t="shared" si="2237"/>
        <v/>
      </c>
      <c r="NU476" s="37"/>
    </row>
    <row r="477" spans="1:385" ht="15" customHeight="1" thickTop="1" x14ac:dyDescent="0.25">
      <c r="A477" s="38"/>
      <c r="B477" s="39"/>
      <c r="C477" s="40"/>
      <c r="D477" s="40"/>
      <c r="E477" s="41"/>
      <c r="F477" s="41"/>
      <c r="G477" s="40"/>
      <c r="H477" s="42"/>
      <c r="I477" s="45"/>
      <c r="J477" s="45" t="str">
        <f t="shared" si="2243"/>
        <v/>
      </c>
      <c r="K477" s="45"/>
      <c r="L477" s="45"/>
      <c r="M477" s="45"/>
      <c r="N477" s="45" t="str">
        <f t="shared" si="2244"/>
        <v/>
      </c>
      <c r="O477" s="45"/>
      <c r="P477" s="45"/>
      <c r="Q477" s="45"/>
      <c r="R477" s="45" t="str">
        <f t="shared" si="2208"/>
        <v/>
      </c>
      <c r="S477" s="46" t="str">
        <f t="shared" si="2209"/>
        <v/>
      </c>
      <c r="T477" s="37"/>
      <c r="U477" s="29"/>
      <c r="V477" s="47"/>
      <c r="W477" s="67"/>
      <c r="X477" s="45" t="str">
        <f t="shared" si="2245"/>
        <v/>
      </c>
      <c r="Y477" s="45"/>
      <c r="Z477" s="45"/>
      <c r="AA477" s="45"/>
      <c r="AB477" s="45" t="str">
        <f t="shared" si="2246"/>
        <v/>
      </c>
      <c r="AC477" s="45"/>
      <c r="AD477" s="45"/>
      <c r="AE477" s="45"/>
      <c r="AF477" s="45" t="str">
        <f t="shared" si="2210"/>
        <v/>
      </c>
      <c r="AG477" s="46" t="str">
        <f t="shared" si="2211"/>
        <v/>
      </c>
      <c r="AH477" s="37"/>
      <c r="AI477" s="29"/>
      <c r="AJ477" s="47"/>
      <c r="AK477" s="45"/>
      <c r="AL477" s="45" t="str">
        <f t="shared" si="2247"/>
        <v/>
      </c>
      <c r="AM477" s="45"/>
      <c r="AN477" s="45" t="str">
        <f t="shared" si="2248"/>
        <v/>
      </c>
      <c r="AO477" s="45"/>
      <c r="AP477" s="45" t="str">
        <f t="shared" si="2249"/>
        <v/>
      </c>
      <c r="AQ477" s="45"/>
      <c r="AR477" s="45"/>
      <c r="AS477" s="45"/>
      <c r="AT477" s="45" t="str">
        <f t="shared" si="2212"/>
        <v/>
      </c>
      <c r="AU477" s="46" t="str">
        <f t="shared" si="2213"/>
        <v/>
      </c>
      <c r="AV477" s="37"/>
      <c r="AW477" s="29"/>
      <c r="AX477" s="47"/>
      <c r="AY477" s="45"/>
      <c r="AZ477" s="45" t="str">
        <f t="shared" si="2250"/>
        <v/>
      </c>
      <c r="BA477" s="45"/>
      <c r="BB477" s="45" t="str">
        <f t="shared" si="2251"/>
        <v/>
      </c>
      <c r="BC477" s="45"/>
      <c r="BD477" s="45" t="str">
        <f t="shared" si="2252"/>
        <v/>
      </c>
      <c r="BE477" s="45"/>
      <c r="BF477" s="45"/>
      <c r="BG477" s="45"/>
      <c r="BH477" s="45" t="str">
        <f t="shared" si="2214"/>
        <v/>
      </c>
      <c r="BI477" s="46" t="str">
        <f t="shared" si="2215"/>
        <v/>
      </c>
      <c r="BJ477" s="37"/>
      <c r="BK477" s="29"/>
      <c r="BL477" s="47"/>
      <c r="BM477" s="45"/>
      <c r="BN477" s="45"/>
      <c r="BO477" s="45"/>
      <c r="BP477" s="45"/>
      <c r="BQ477" s="45"/>
      <c r="BR477" s="45"/>
      <c r="BS477" s="27"/>
      <c r="BT477" s="63"/>
      <c r="BU477" s="67"/>
      <c r="BV477" s="45"/>
      <c r="BW477" s="46"/>
      <c r="BX477" s="37"/>
      <c r="BY477" s="57"/>
      <c r="BZ477" s="47"/>
      <c r="CA477" s="45"/>
      <c r="CB477" s="69"/>
      <c r="CC477" s="45"/>
      <c r="CD477" s="45"/>
      <c r="CE477" s="45"/>
      <c r="CF477" s="45"/>
      <c r="CG477" s="27"/>
      <c r="CH477" s="63"/>
      <c r="CI477" s="67"/>
      <c r="CJ477" s="45"/>
      <c r="CK477" s="46"/>
      <c r="CL477" s="37"/>
      <c r="CM477" s="29"/>
      <c r="CN477" s="47"/>
      <c r="CO477" s="45"/>
      <c r="CP477" s="45"/>
      <c r="CQ477" s="45"/>
      <c r="CR477" s="45"/>
      <c r="CS477" s="45"/>
      <c r="CT477" s="45"/>
      <c r="CU477" s="27"/>
      <c r="CV477" s="63"/>
      <c r="CW477" s="67"/>
      <c r="CX477" s="45"/>
      <c r="CY477" s="46"/>
      <c r="CZ477" s="37"/>
      <c r="DA477" s="29"/>
      <c r="DB477" s="47"/>
      <c r="DC477" s="67"/>
      <c r="DD477" s="45" t="str">
        <f t="shared" si="2254"/>
        <v/>
      </c>
      <c r="DE477" s="45"/>
      <c r="DF477" s="45"/>
      <c r="DG477" s="45"/>
      <c r="DH477" s="45" t="str">
        <f t="shared" si="2255"/>
        <v/>
      </c>
      <c r="DI477" s="45"/>
      <c r="DJ477" s="45"/>
      <c r="DK477" s="45"/>
      <c r="DL477" s="45" t="str">
        <f t="shared" si="2216"/>
        <v/>
      </c>
      <c r="DM477" s="46" t="str">
        <f t="shared" si="2217"/>
        <v/>
      </c>
      <c r="DN477" s="37"/>
      <c r="DO477" s="29"/>
      <c r="DP477" s="47"/>
      <c r="DQ477" s="45"/>
      <c r="DR477" s="45" t="str">
        <f t="shared" si="2256"/>
        <v/>
      </c>
      <c r="DS477" s="45"/>
      <c r="DT477" s="45" t="str">
        <f t="shared" si="2257"/>
        <v/>
      </c>
      <c r="DU477" s="45"/>
      <c r="DV477" s="45" t="str">
        <f t="shared" si="2258"/>
        <v/>
      </c>
      <c r="DW477" s="45"/>
      <c r="DX477" s="45"/>
      <c r="DY477" s="45"/>
      <c r="DZ477" s="45" t="str">
        <f t="shared" si="2218"/>
        <v/>
      </c>
      <c r="EA477" s="46" t="str">
        <f t="shared" si="2219"/>
        <v/>
      </c>
      <c r="EB477" s="37"/>
      <c r="ED477" s="47"/>
      <c r="EE477" s="67"/>
      <c r="EF477" s="45" t="str">
        <f t="shared" si="2259"/>
        <v/>
      </c>
      <c r="EG477" s="45"/>
      <c r="EH477" s="45"/>
      <c r="EI477" s="45"/>
      <c r="EJ477" s="45" t="str">
        <f t="shared" si="2260"/>
        <v/>
      </c>
      <c r="EK477" s="45"/>
      <c r="EL477" s="45"/>
      <c r="EM477" s="45"/>
      <c r="EN477" s="45" t="str">
        <f t="shared" si="2220"/>
        <v/>
      </c>
      <c r="EO477" s="46" t="str">
        <f t="shared" si="2221"/>
        <v/>
      </c>
      <c r="EP477" s="37"/>
      <c r="ER477" s="47"/>
      <c r="ES477" s="67"/>
      <c r="ET477" s="45" t="str">
        <f t="shared" si="2261"/>
        <v/>
      </c>
      <c r="EU477" s="45"/>
      <c r="EV477" s="45"/>
      <c r="EW477" s="45"/>
      <c r="EX477" s="45" t="str">
        <f t="shared" si="2262"/>
        <v/>
      </c>
      <c r="EY477" s="45"/>
      <c r="EZ477" s="45"/>
      <c r="FA477" s="45"/>
      <c r="FB477" s="45" t="str">
        <f t="shared" si="2222"/>
        <v/>
      </c>
      <c r="FC477" s="46" t="str">
        <f t="shared" si="2223"/>
        <v/>
      </c>
      <c r="FD477" s="37"/>
      <c r="FF477" s="47"/>
      <c r="FG477" s="67"/>
      <c r="FH477" s="45" t="str">
        <f t="shared" si="2263"/>
        <v/>
      </c>
      <c r="FI477" s="45"/>
      <c r="FJ477" s="45"/>
      <c r="FK477" s="45"/>
      <c r="FL477" s="45" t="str">
        <f t="shared" si="2264"/>
        <v/>
      </c>
      <c r="FM477" s="45"/>
      <c r="FN477" s="45"/>
      <c r="FO477" s="45"/>
      <c r="FP477" s="45" t="str">
        <f t="shared" si="2224"/>
        <v/>
      </c>
      <c r="FQ477" s="46" t="str">
        <f t="shared" si="2225"/>
        <v/>
      </c>
      <c r="FR477" s="37"/>
      <c r="FS477" s="29"/>
      <c r="FT477" s="47"/>
      <c r="FU477" s="67"/>
      <c r="FV477" s="45" t="str">
        <f t="shared" si="2265"/>
        <v/>
      </c>
      <c r="FW477" s="45"/>
      <c r="FX477" s="45"/>
      <c r="FY477" s="45"/>
      <c r="FZ477" s="45" t="str">
        <f t="shared" si="2266"/>
        <v/>
      </c>
      <c r="GA477" s="45"/>
      <c r="GB477" s="45"/>
      <c r="GC477" s="45"/>
      <c r="GD477" s="45" t="str">
        <f t="shared" si="2226"/>
        <v/>
      </c>
      <c r="GE477" s="46" t="str">
        <f t="shared" si="2227"/>
        <v/>
      </c>
      <c r="GF477" s="37"/>
      <c r="GH477" s="47"/>
      <c r="GI477" s="67"/>
      <c r="GJ477" s="45" t="str">
        <f t="shared" si="2267"/>
        <v/>
      </c>
      <c r="GK477" s="45"/>
      <c r="GL477" s="45"/>
      <c r="GM477" s="45"/>
      <c r="GN477" s="45" t="str">
        <f t="shared" si="2268"/>
        <v/>
      </c>
      <c r="GO477" s="45"/>
      <c r="GP477" s="45"/>
      <c r="GQ477" s="45"/>
      <c r="GR477" s="45" t="str">
        <f t="shared" si="2228"/>
        <v/>
      </c>
      <c r="GS477" s="46" t="str">
        <f t="shared" si="2229"/>
        <v/>
      </c>
      <c r="GT477" s="37"/>
      <c r="GU477" s="61"/>
      <c r="GV477" s="47"/>
      <c r="GW477" s="30"/>
      <c r="GX477" s="45"/>
      <c r="GY477" s="45"/>
      <c r="GZ477" s="45"/>
      <c r="HA477" s="45"/>
      <c r="HB477" s="45"/>
      <c r="HC477" s="45"/>
      <c r="HD477" s="27"/>
      <c r="HE477" s="63"/>
      <c r="HF477" s="67"/>
      <c r="HG477" s="45"/>
      <c r="HH477" s="46"/>
      <c r="HI477" s="37"/>
      <c r="HK477" s="47"/>
      <c r="HL477" s="45"/>
      <c r="HM477" s="45"/>
      <c r="HN477" s="45"/>
      <c r="HO477" s="45"/>
      <c r="HP477" s="45"/>
      <c r="HQ477" s="45"/>
      <c r="HR477" s="27"/>
      <c r="HS477" s="63"/>
      <c r="HT477" s="67"/>
      <c r="HU477" s="45"/>
      <c r="HV477" s="46"/>
      <c r="HW477" s="37"/>
      <c r="HX477" s="360"/>
      <c r="HY477" s="47"/>
      <c r="HZ477" s="45"/>
      <c r="IA477" s="69"/>
      <c r="IB477" s="45"/>
      <c r="IC477" s="45"/>
      <c r="ID477" s="45"/>
      <c r="IE477" s="45"/>
      <c r="IF477" s="27"/>
      <c r="IG477" s="63"/>
      <c r="IH477" s="67"/>
      <c r="II477" s="45"/>
      <c r="IJ477" s="46"/>
      <c r="IK477" s="37"/>
      <c r="IL477" s="29"/>
      <c r="IM477" s="47"/>
      <c r="IN477" s="45"/>
      <c r="IO477" s="69"/>
      <c r="IP477" s="45"/>
      <c r="IQ477" s="45"/>
      <c r="IR477" s="45"/>
      <c r="IS477" s="45"/>
      <c r="IT477" s="27"/>
      <c r="IU477" s="63"/>
      <c r="IV477" s="67"/>
      <c r="IW477" s="45"/>
      <c r="IX477" s="46"/>
      <c r="IY477" s="37"/>
      <c r="IZ477" s="61"/>
      <c r="JA477" s="47"/>
      <c r="JB477" s="45"/>
      <c r="JC477" s="45"/>
      <c r="JD477" s="45"/>
      <c r="JE477" s="45"/>
      <c r="JF477" s="45"/>
      <c r="JG477" s="45"/>
      <c r="JH477" s="27"/>
      <c r="JI477" s="63"/>
      <c r="JJ477" s="67"/>
      <c r="JK477" s="45"/>
      <c r="JL477" s="46"/>
      <c r="JM477" s="37"/>
      <c r="JN477" s="29"/>
      <c r="JO477" s="47"/>
      <c r="JP477" s="45"/>
      <c r="JQ477" s="69"/>
      <c r="JR477" s="45"/>
      <c r="JS477" s="45"/>
      <c r="JT477" s="45"/>
      <c r="JU477" s="45"/>
      <c r="JV477" s="27"/>
      <c r="JW477" s="63"/>
      <c r="JX477" s="67"/>
      <c r="JY477" s="45"/>
      <c r="JZ477" s="46"/>
      <c r="KA477" s="37"/>
      <c r="KB477" s="51"/>
      <c r="KC477" s="47"/>
      <c r="KD477" s="45"/>
      <c r="KE477" s="45"/>
      <c r="KF477" s="45"/>
      <c r="KG477" s="45"/>
      <c r="KH477" s="45"/>
      <c r="KI477" s="45"/>
      <c r="KJ477" s="27"/>
      <c r="KK477" s="63"/>
      <c r="KL477" s="67"/>
      <c r="KM477" s="45"/>
      <c r="KN477" s="46"/>
      <c r="KO477" s="37"/>
      <c r="KP477" s="29"/>
      <c r="KQ477" s="47"/>
      <c r="KR477" s="45"/>
      <c r="KS477" s="45"/>
      <c r="KT477" s="45"/>
      <c r="KU477" s="45"/>
      <c r="KV477" s="45"/>
      <c r="KW477" s="45"/>
      <c r="KX477" s="27"/>
      <c r="KY477" s="63"/>
      <c r="KZ477" s="67"/>
      <c r="LA477" s="45"/>
      <c r="LB477" s="46"/>
      <c r="LC477" s="37"/>
      <c r="LD477" s="29"/>
      <c r="LE477" s="52"/>
      <c r="LF477" s="43"/>
      <c r="LG477" s="86" t="str">
        <f>IF(LF477="","",LF477-LF474)</f>
        <v/>
      </c>
      <c r="LH477" s="43"/>
      <c r="LI477" s="43"/>
      <c r="LJ477" s="43"/>
      <c r="LK477" s="87"/>
      <c r="LL477" s="43"/>
      <c r="LM477" s="73"/>
      <c r="LN477" s="67"/>
      <c r="LO477" s="87" t="str">
        <f t="shared" si="2287"/>
        <v/>
      </c>
      <c r="LP477" s="53"/>
      <c r="LQ477" s="37"/>
      <c r="LR477" s="29"/>
      <c r="LS477" s="47"/>
      <c r="LT477" s="67"/>
      <c r="LU477" s="45" t="str">
        <f t="shared" si="2273"/>
        <v/>
      </c>
      <c r="LV477" s="45"/>
      <c r="LW477" s="45"/>
      <c r="LX477" s="45"/>
      <c r="LY477" s="45" t="str">
        <f t="shared" si="2274"/>
        <v/>
      </c>
      <c r="LZ477" s="45"/>
      <c r="MA477" s="45"/>
      <c r="MB477" s="45"/>
      <c r="MC477" s="45" t="str">
        <f t="shared" si="2230"/>
        <v/>
      </c>
      <c r="MD477" s="46" t="str">
        <f t="shared" si="2231"/>
        <v/>
      </c>
      <c r="ME477" s="37"/>
      <c r="MF477" s="29"/>
      <c r="MG477" s="47"/>
      <c r="MH477" s="67"/>
      <c r="MI477" s="45" t="str">
        <f t="shared" si="2275"/>
        <v/>
      </c>
      <c r="MJ477" s="45"/>
      <c r="MK477" s="45"/>
      <c r="ML477" s="45"/>
      <c r="MM477" s="45" t="str">
        <f t="shared" si="2276"/>
        <v/>
      </c>
      <c r="MN477" s="45"/>
      <c r="MO477" s="45"/>
      <c r="MP477" s="45"/>
      <c r="MQ477" s="45" t="str">
        <f t="shared" si="2232"/>
        <v/>
      </c>
      <c r="MR477" s="46" t="str">
        <f t="shared" si="2233"/>
        <v/>
      </c>
      <c r="MS477" s="37"/>
      <c r="MT477" s="29"/>
      <c r="MU477" s="47"/>
      <c r="MV477" s="67"/>
      <c r="MW477" s="45" t="str">
        <f t="shared" si="2277"/>
        <v/>
      </c>
      <c r="MX477" s="45"/>
      <c r="MY477" s="45"/>
      <c r="MZ477" s="45"/>
      <c r="NA477" s="45" t="str">
        <f t="shared" si="2278"/>
        <v/>
      </c>
      <c r="NB477" s="45"/>
      <c r="NC477" s="45"/>
      <c r="ND477" s="45"/>
      <c r="NE477" s="45" t="str">
        <f t="shared" si="2234"/>
        <v/>
      </c>
      <c r="NF477" s="46" t="str">
        <f t="shared" si="2235"/>
        <v/>
      </c>
      <c r="NG477" s="37"/>
      <c r="NH477" s="29"/>
      <c r="NI477" s="47"/>
      <c r="NJ477" s="67"/>
      <c r="NK477" s="45" t="str">
        <f t="shared" si="2279"/>
        <v/>
      </c>
      <c r="NL477" s="45"/>
      <c r="NM477" s="45"/>
      <c r="NN477" s="45"/>
      <c r="NO477" s="45" t="str">
        <f t="shared" si="2280"/>
        <v/>
      </c>
      <c r="NP477" s="45"/>
      <c r="NQ477" s="45"/>
      <c r="NR477" s="45"/>
      <c r="NS477" s="45" t="str">
        <f t="shared" si="2236"/>
        <v/>
      </c>
      <c r="NT477" s="46" t="str">
        <f t="shared" si="2237"/>
        <v/>
      </c>
      <c r="NU477" s="37"/>
    </row>
    <row r="478" spans="1:385" ht="15" customHeight="1" thickBot="1" x14ac:dyDescent="0.3">
      <c r="A478" s="38"/>
      <c r="B478" s="39"/>
      <c r="C478" s="40"/>
      <c r="D478" s="40"/>
      <c r="E478" s="41"/>
      <c r="F478" s="41"/>
      <c r="G478" s="40"/>
      <c r="H478" s="42"/>
      <c r="I478" s="45"/>
      <c r="J478" s="45" t="str">
        <f t="shared" si="2243"/>
        <v/>
      </c>
      <c r="K478" s="45"/>
      <c r="L478" s="45"/>
      <c r="M478" s="45"/>
      <c r="N478" s="45" t="str">
        <f t="shared" si="2244"/>
        <v/>
      </c>
      <c r="O478" s="45"/>
      <c r="P478" s="45"/>
      <c r="Q478" s="45"/>
      <c r="R478" s="45" t="str">
        <f t="shared" si="2208"/>
        <v/>
      </c>
      <c r="S478" s="46" t="str">
        <f t="shared" si="2209"/>
        <v/>
      </c>
      <c r="T478" s="37"/>
      <c r="U478" s="29"/>
      <c r="V478" s="47"/>
      <c r="W478" s="67"/>
      <c r="X478" s="45" t="str">
        <f t="shared" si="2245"/>
        <v/>
      </c>
      <c r="Y478" s="45"/>
      <c r="Z478" s="45"/>
      <c r="AA478" s="45"/>
      <c r="AB478" s="45" t="str">
        <f t="shared" si="2246"/>
        <v/>
      </c>
      <c r="AC478" s="45"/>
      <c r="AD478" s="45"/>
      <c r="AE478" s="45"/>
      <c r="AF478" s="45" t="str">
        <f t="shared" si="2210"/>
        <v/>
      </c>
      <c r="AG478" s="46" t="str">
        <f t="shared" si="2211"/>
        <v/>
      </c>
      <c r="AH478" s="37"/>
      <c r="AI478" s="29"/>
      <c r="AJ478" s="47"/>
      <c r="AK478" s="45"/>
      <c r="AL478" s="45" t="str">
        <f t="shared" si="2247"/>
        <v/>
      </c>
      <c r="AM478" s="45"/>
      <c r="AN478" s="45" t="str">
        <f t="shared" si="2248"/>
        <v/>
      </c>
      <c r="AO478" s="45"/>
      <c r="AP478" s="45" t="str">
        <f t="shared" si="2249"/>
        <v/>
      </c>
      <c r="AQ478" s="45"/>
      <c r="AR478" s="45"/>
      <c r="AS478" s="45"/>
      <c r="AT478" s="45" t="str">
        <f t="shared" si="2212"/>
        <v/>
      </c>
      <c r="AU478" s="46" t="str">
        <f t="shared" si="2213"/>
        <v/>
      </c>
      <c r="AV478" s="37"/>
      <c r="AW478" s="29"/>
      <c r="AX478" s="47"/>
      <c r="AY478" s="45"/>
      <c r="AZ478" s="45" t="str">
        <f t="shared" si="2250"/>
        <v/>
      </c>
      <c r="BA478" s="45"/>
      <c r="BB478" s="45" t="str">
        <f t="shared" si="2251"/>
        <v/>
      </c>
      <c r="BC478" s="45"/>
      <c r="BD478" s="45" t="str">
        <f t="shared" si="2252"/>
        <v/>
      </c>
      <c r="BE478" s="45"/>
      <c r="BF478" s="45"/>
      <c r="BG478" s="45"/>
      <c r="BH478" s="45" t="str">
        <f t="shared" si="2214"/>
        <v/>
      </c>
      <c r="BI478" s="46" t="str">
        <f t="shared" si="2215"/>
        <v/>
      </c>
      <c r="BJ478" s="37"/>
      <c r="BK478" s="29"/>
      <c r="BL478" s="75"/>
      <c r="BM478" s="76"/>
      <c r="BN478" s="76"/>
      <c r="BO478" s="76"/>
      <c r="BP478" s="76"/>
      <c r="BQ478" s="76"/>
      <c r="BR478" s="76"/>
      <c r="BS478" s="76"/>
      <c r="BT478" s="78"/>
      <c r="BU478" s="79"/>
      <c r="BV478" s="76"/>
      <c r="BW478" s="80"/>
      <c r="BX478" s="37"/>
      <c r="BY478" s="57"/>
      <c r="BZ478" s="75"/>
      <c r="CA478" s="76"/>
      <c r="CB478" s="76"/>
      <c r="CC478" s="76"/>
      <c r="CD478" s="76"/>
      <c r="CE478" s="76"/>
      <c r="CF478" s="76"/>
      <c r="CG478" s="76"/>
      <c r="CH478" s="78"/>
      <c r="CI478" s="79"/>
      <c r="CJ478" s="76"/>
      <c r="CK478" s="80"/>
      <c r="CL478" s="37"/>
      <c r="CM478" s="29"/>
      <c r="CN478" s="75"/>
      <c r="CO478" s="76"/>
      <c r="CP478" s="76"/>
      <c r="CQ478" s="76"/>
      <c r="CR478" s="76"/>
      <c r="CS478" s="76"/>
      <c r="CT478" s="76"/>
      <c r="CU478" s="76"/>
      <c r="CV478" s="78"/>
      <c r="CW478" s="79"/>
      <c r="CX478" s="76"/>
      <c r="CY478" s="80"/>
      <c r="CZ478" s="37"/>
      <c r="DA478" s="29"/>
      <c r="DB478" s="47"/>
      <c r="DC478" s="67"/>
      <c r="DD478" s="45" t="str">
        <f t="shared" si="2254"/>
        <v/>
      </c>
      <c r="DE478" s="45"/>
      <c r="DF478" s="45"/>
      <c r="DG478" s="45"/>
      <c r="DH478" s="45" t="str">
        <f t="shared" si="2255"/>
        <v/>
      </c>
      <c r="DI478" s="45"/>
      <c r="DJ478" s="45"/>
      <c r="DK478" s="45"/>
      <c r="DL478" s="45" t="str">
        <f t="shared" si="2216"/>
        <v/>
      </c>
      <c r="DM478" s="46" t="str">
        <f t="shared" si="2217"/>
        <v/>
      </c>
      <c r="DN478" s="37"/>
      <c r="DO478" s="29"/>
      <c r="DP478" s="47"/>
      <c r="DQ478" s="45"/>
      <c r="DR478" s="45" t="str">
        <f t="shared" si="2256"/>
        <v/>
      </c>
      <c r="DS478" s="45"/>
      <c r="DT478" s="45" t="str">
        <f t="shared" si="2257"/>
        <v/>
      </c>
      <c r="DU478" s="45"/>
      <c r="DV478" s="45" t="str">
        <f t="shared" si="2258"/>
        <v/>
      </c>
      <c r="DW478" s="45"/>
      <c r="DX478" s="45"/>
      <c r="DY478" s="45"/>
      <c r="DZ478" s="45" t="str">
        <f t="shared" si="2218"/>
        <v/>
      </c>
      <c r="EA478" s="46" t="str">
        <f t="shared" si="2219"/>
        <v/>
      </c>
      <c r="EB478" s="37"/>
      <c r="ED478" s="47"/>
      <c r="EE478" s="67"/>
      <c r="EF478" s="45" t="str">
        <f t="shared" si="2259"/>
        <v/>
      </c>
      <c r="EG478" s="45"/>
      <c r="EH478" s="45"/>
      <c r="EI478" s="45"/>
      <c r="EJ478" s="45" t="str">
        <f t="shared" si="2260"/>
        <v/>
      </c>
      <c r="EK478" s="45"/>
      <c r="EL478" s="45"/>
      <c r="EM478" s="45"/>
      <c r="EN478" s="45" t="str">
        <f t="shared" si="2220"/>
        <v/>
      </c>
      <c r="EO478" s="46" t="str">
        <f t="shared" si="2221"/>
        <v/>
      </c>
      <c r="EP478" s="37"/>
      <c r="ER478" s="47"/>
      <c r="ES478" s="67"/>
      <c r="ET478" s="45" t="str">
        <f t="shared" si="2261"/>
        <v/>
      </c>
      <c r="EU478" s="45"/>
      <c r="EV478" s="45"/>
      <c r="EW478" s="45"/>
      <c r="EX478" s="45" t="str">
        <f t="shared" si="2262"/>
        <v/>
      </c>
      <c r="EY478" s="45"/>
      <c r="EZ478" s="45"/>
      <c r="FA478" s="45"/>
      <c r="FB478" s="45" t="str">
        <f t="shared" si="2222"/>
        <v/>
      </c>
      <c r="FC478" s="46" t="str">
        <f t="shared" si="2223"/>
        <v/>
      </c>
      <c r="FD478" s="37"/>
      <c r="FF478" s="47"/>
      <c r="FG478" s="67"/>
      <c r="FH478" s="45" t="str">
        <f t="shared" si="2263"/>
        <v/>
      </c>
      <c r="FI478" s="45"/>
      <c r="FJ478" s="45"/>
      <c r="FK478" s="45"/>
      <c r="FL478" s="45" t="str">
        <f t="shared" si="2264"/>
        <v/>
      </c>
      <c r="FM478" s="45"/>
      <c r="FN478" s="45"/>
      <c r="FO478" s="45"/>
      <c r="FP478" s="45" t="str">
        <f t="shared" si="2224"/>
        <v/>
      </c>
      <c r="FQ478" s="46" t="str">
        <f t="shared" si="2225"/>
        <v/>
      </c>
      <c r="FR478" s="37"/>
      <c r="FS478" s="29"/>
      <c r="FT478" s="47"/>
      <c r="FU478" s="67"/>
      <c r="FV478" s="45" t="str">
        <f t="shared" si="2265"/>
        <v/>
      </c>
      <c r="FW478" s="45"/>
      <c r="FX478" s="45"/>
      <c r="FY478" s="45"/>
      <c r="FZ478" s="45" t="str">
        <f t="shared" si="2266"/>
        <v/>
      </c>
      <c r="GA478" s="45"/>
      <c r="GB478" s="45"/>
      <c r="GC478" s="45"/>
      <c r="GD478" s="45" t="str">
        <f t="shared" si="2226"/>
        <v/>
      </c>
      <c r="GE478" s="46" t="str">
        <f t="shared" si="2227"/>
        <v/>
      </c>
      <c r="GF478" s="37"/>
      <c r="GH478" s="47"/>
      <c r="GI478" s="67"/>
      <c r="GJ478" s="45" t="str">
        <f t="shared" si="2267"/>
        <v/>
      </c>
      <c r="GK478" s="45"/>
      <c r="GL478" s="45"/>
      <c r="GM478" s="45"/>
      <c r="GN478" s="45" t="str">
        <f t="shared" si="2268"/>
        <v/>
      </c>
      <c r="GO478" s="45"/>
      <c r="GP478" s="45"/>
      <c r="GQ478" s="45"/>
      <c r="GR478" s="45" t="str">
        <f t="shared" si="2228"/>
        <v/>
      </c>
      <c r="GS478" s="46" t="str">
        <f t="shared" si="2229"/>
        <v/>
      </c>
      <c r="GT478" s="37"/>
      <c r="GU478" s="61"/>
      <c r="GV478" s="75"/>
      <c r="GW478" s="84"/>
      <c r="GX478" s="76"/>
      <c r="GY478" s="76"/>
      <c r="GZ478" s="76"/>
      <c r="HA478" s="76"/>
      <c r="HB478" s="76"/>
      <c r="HC478" s="76"/>
      <c r="HD478" s="76"/>
      <c r="HE478" s="78"/>
      <c r="HF478" s="79"/>
      <c r="HG478" s="76"/>
      <c r="HH478" s="80"/>
      <c r="HI478" s="37"/>
      <c r="HK478" s="75"/>
      <c r="HL478" s="76"/>
      <c r="HM478" s="76"/>
      <c r="HN478" s="76"/>
      <c r="HO478" s="76"/>
      <c r="HP478" s="76"/>
      <c r="HQ478" s="76"/>
      <c r="HR478" s="76"/>
      <c r="HS478" s="78"/>
      <c r="HT478" s="79"/>
      <c r="HU478" s="76"/>
      <c r="HV478" s="80"/>
      <c r="HW478" s="37"/>
      <c r="HX478" s="360"/>
      <c r="HY478" s="75"/>
      <c r="HZ478" s="76"/>
      <c r="IA478" s="180"/>
      <c r="IB478" s="76"/>
      <c r="IC478" s="76"/>
      <c r="ID478" s="76"/>
      <c r="IE478" s="76"/>
      <c r="IF478" s="76"/>
      <c r="IG478" s="78"/>
      <c r="IH478" s="79"/>
      <c r="II478" s="76"/>
      <c r="IJ478" s="80"/>
      <c r="IK478" s="37"/>
      <c r="IL478" s="29"/>
      <c r="IM478" s="75"/>
      <c r="IN478" s="76"/>
      <c r="IO478" s="180"/>
      <c r="IP478" s="76"/>
      <c r="IQ478" s="76"/>
      <c r="IR478" s="76"/>
      <c r="IS478" s="76"/>
      <c r="IT478" s="76"/>
      <c r="IU478" s="78"/>
      <c r="IV478" s="79"/>
      <c r="IW478" s="76"/>
      <c r="IX478" s="80"/>
      <c r="IY478" s="37"/>
      <c r="IZ478" s="61"/>
      <c r="JA478" s="75"/>
      <c r="JB478" s="76"/>
      <c r="JC478" s="76"/>
      <c r="JD478" s="76"/>
      <c r="JE478" s="76"/>
      <c r="JF478" s="76"/>
      <c r="JG478" s="76"/>
      <c r="JH478" s="76"/>
      <c r="JI478" s="78"/>
      <c r="JJ478" s="79"/>
      <c r="JK478" s="76"/>
      <c r="JL478" s="80"/>
      <c r="JM478" s="37"/>
      <c r="JN478" s="29"/>
      <c r="JO478" s="75"/>
      <c r="JP478" s="76"/>
      <c r="JQ478" s="76"/>
      <c r="JR478" s="76"/>
      <c r="JS478" s="76"/>
      <c r="JT478" s="76"/>
      <c r="JU478" s="76"/>
      <c r="JV478" s="76"/>
      <c r="JW478" s="78"/>
      <c r="JX478" s="79"/>
      <c r="JY478" s="76"/>
      <c r="JZ478" s="80"/>
      <c r="KA478" s="37"/>
      <c r="KB478" s="51"/>
      <c r="KC478" s="75"/>
      <c r="KD478" s="76"/>
      <c r="KE478" s="76"/>
      <c r="KF478" s="76"/>
      <c r="KG478" s="76"/>
      <c r="KH478" s="76"/>
      <c r="KI478" s="76"/>
      <c r="KJ478" s="76"/>
      <c r="KK478" s="78"/>
      <c r="KL478" s="79"/>
      <c r="KM478" s="76"/>
      <c r="KN478" s="80"/>
      <c r="KO478" s="37"/>
      <c r="KP478" s="29"/>
      <c r="KQ478" s="75"/>
      <c r="KR478" s="76"/>
      <c r="KS478" s="180"/>
      <c r="KT478" s="76"/>
      <c r="KU478" s="76"/>
      <c r="KV478" s="76"/>
      <c r="KW478" s="76"/>
      <c r="KX478" s="76"/>
      <c r="KY478" s="78"/>
      <c r="KZ478" s="79"/>
      <c r="LA478" s="76"/>
      <c r="LB478" s="80"/>
      <c r="LC478" s="37"/>
      <c r="LD478" s="29"/>
      <c r="LE478" s="47"/>
      <c r="LF478" s="45"/>
      <c r="LG478" s="45"/>
      <c r="LH478" s="45"/>
      <c r="LI478" s="45"/>
      <c r="LJ478" s="45"/>
      <c r="LK478" s="45"/>
      <c r="LL478" s="45"/>
      <c r="LM478" s="63"/>
      <c r="LN478" s="67"/>
      <c r="LO478" s="45" t="str">
        <f t="shared" si="2287"/>
        <v/>
      </c>
      <c r="LP478" s="46"/>
      <c r="LQ478" s="37"/>
      <c r="LR478" s="29"/>
      <c r="LS478" s="47"/>
      <c r="LT478" s="67"/>
      <c r="LU478" s="45" t="str">
        <f t="shared" si="2273"/>
        <v/>
      </c>
      <c r="LV478" s="45"/>
      <c r="LW478" s="45"/>
      <c r="LX478" s="45"/>
      <c r="LY478" s="45" t="str">
        <f t="shared" si="2274"/>
        <v/>
      </c>
      <c r="LZ478" s="45"/>
      <c r="MA478" s="45"/>
      <c r="MB478" s="45"/>
      <c r="MC478" s="45" t="str">
        <f t="shared" si="2230"/>
        <v/>
      </c>
      <c r="MD478" s="46" t="str">
        <f t="shared" si="2231"/>
        <v/>
      </c>
      <c r="ME478" s="37"/>
      <c r="MF478" s="29"/>
      <c r="MG478" s="47"/>
      <c r="MH478" s="67"/>
      <c r="MI478" s="45" t="str">
        <f t="shared" si="2275"/>
        <v/>
      </c>
      <c r="MJ478" s="45"/>
      <c r="MK478" s="45"/>
      <c r="ML478" s="45"/>
      <c r="MM478" s="45" t="str">
        <f t="shared" si="2276"/>
        <v/>
      </c>
      <c r="MN478" s="45"/>
      <c r="MO478" s="45"/>
      <c r="MP478" s="45"/>
      <c r="MQ478" s="45" t="str">
        <f t="shared" si="2232"/>
        <v/>
      </c>
      <c r="MR478" s="46" t="str">
        <f t="shared" si="2233"/>
        <v/>
      </c>
      <c r="MS478" s="37"/>
      <c r="MT478" s="29"/>
      <c r="MU478" s="47"/>
      <c r="MV478" s="67"/>
      <c r="MW478" s="45" t="str">
        <f t="shared" si="2277"/>
        <v/>
      </c>
      <c r="MX478" s="45"/>
      <c r="MY478" s="45"/>
      <c r="MZ478" s="45"/>
      <c r="NA478" s="45" t="str">
        <f t="shared" si="2278"/>
        <v/>
      </c>
      <c r="NB478" s="45"/>
      <c r="NC478" s="45"/>
      <c r="ND478" s="45"/>
      <c r="NE478" s="45" t="str">
        <f t="shared" si="2234"/>
        <v/>
      </c>
      <c r="NF478" s="46" t="str">
        <f t="shared" si="2235"/>
        <v/>
      </c>
      <c r="NG478" s="37"/>
      <c r="NH478" s="29"/>
      <c r="NI478" s="47"/>
      <c r="NJ478" s="67"/>
      <c r="NK478" s="45" t="str">
        <f t="shared" si="2279"/>
        <v/>
      </c>
      <c r="NL478" s="45"/>
      <c r="NM478" s="45"/>
      <c r="NN478" s="45"/>
      <c r="NO478" s="45" t="str">
        <f t="shared" si="2280"/>
        <v/>
      </c>
      <c r="NP478" s="45"/>
      <c r="NQ478" s="45"/>
      <c r="NR478" s="45"/>
      <c r="NS478" s="45" t="str">
        <f t="shared" si="2236"/>
        <v/>
      </c>
      <c r="NT478" s="46" t="str">
        <f t="shared" si="2237"/>
        <v/>
      </c>
      <c r="NU478" s="37"/>
    </row>
    <row r="479" spans="1:385" ht="15" customHeight="1" thickTop="1" thickBot="1" x14ac:dyDescent="0.3">
      <c r="A479" s="38"/>
      <c r="B479" s="39"/>
      <c r="C479" s="40"/>
      <c r="D479" s="40"/>
      <c r="E479" s="41"/>
      <c r="F479" s="41"/>
      <c r="G479" s="40"/>
      <c r="H479" s="42"/>
      <c r="I479" s="45"/>
      <c r="J479" s="45" t="str">
        <f t="shared" si="2243"/>
        <v/>
      </c>
      <c r="K479" s="45"/>
      <c r="L479" s="45"/>
      <c r="M479" s="45"/>
      <c r="N479" s="45" t="str">
        <f t="shared" si="2244"/>
        <v/>
      </c>
      <c r="O479" s="45"/>
      <c r="P479" s="45"/>
      <c r="Q479" s="45"/>
      <c r="R479" s="45" t="str">
        <f t="shared" si="2208"/>
        <v/>
      </c>
      <c r="S479" s="46" t="str">
        <f t="shared" si="2209"/>
        <v/>
      </c>
      <c r="T479" s="37"/>
      <c r="U479" s="29"/>
      <c r="V479" s="47"/>
      <c r="W479" s="67"/>
      <c r="X479" s="45" t="str">
        <f t="shared" si="2245"/>
        <v/>
      </c>
      <c r="Y479" s="45"/>
      <c r="Z479" s="45"/>
      <c r="AA479" s="45"/>
      <c r="AB479" s="45" t="str">
        <f t="shared" si="2246"/>
        <v/>
      </c>
      <c r="AC479" s="45"/>
      <c r="AD479" s="45"/>
      <c r="AE479" s="45"/>
      <c r="AF479" s="45" t="str">
        <f t="shared" si="2210"/>
        <v/>
      </c>
      <c r="AG479" s="46" t="str">
        <f t="shared" si="2211"/>
        <v/>
      </c>
      <c r="AH479" s="37"/>
      <c r="AI479" s="29"/>
      <c r="AJ479" s="47"/>
      <c r="AK479" s="45"/>
      <c r="AL479" s="45" t="str">
        <f t="shared" si="2247"/>
        <v/>
      </c>
      <c r="AM479" s="45"/>
      <c r="AN479" s="45" t="str">
        <f t="shared" si="2248"/>
        <v/>
      </c>
      <c r="AO479" s="45"/>
      <c r="AP479" s="45" t="str">
        <f t="shared" si="2249"/>
        <v/>
      </c>
      <c r="AQ479" s="45"/>
      <c r="AR479" s="45"/>
      <c r="AS479" s="45"/>
      <c r="AT479" s="45" t="str">
        <f t="shared" si="2212"/>
        <v/>
      </c>
      <c r="AU479" s="46" t="str">
        <f t="shared" si="2213"/>
        <v/>
      </c>
      <c r="AV479" s="37"/>
      <c r="AW479" s="29"/>
      <c r="AX479" s="47"/>
      <c r="AY479" s="45"/>
      <c r="AZ479" s="45" t="str">
        <f t="shared" si="2250"/>
        <v/>
      </c>
      <c r="BA479" s="45"/>
      <c r="BB479" s="45" t="str">
        <f t="shared" si="2251"/>
        <v/>
      </c>
      <c r="BC479" s="45"/>
      <c r="BD479" s="45" t="str">
        <f t="shared" si="2252"/>
        <v/>
      </c>
      <c r="BE479" s="45"/>
      <c r="BF479" s="45"/>
      <c r="BG479" s="45"/>
      <c r="BH479" s="45" t="str">
        <f t="shared" si="2214"/>
        <v/>
      </c>
      <c r="BI479" s="46" t="str">
        <f t="shared" si="2215"/>
        <v/>
      </c>
      <c r="BJ479" s="37"/>
      <c r="BK479" s="29"/>
      <c r="BL479" s="52" t="str">
        <f>IF($A446="","",$A446)</f>
        <v/>
      </c>
      <c r="BM479" s="43"/>
      <c r="BN479" s="43" t="str">
        <f t="shared" ref="BN479:BN490" si="2288">IF(BM479="","",BM479-BM475)</f>
        <v/>
      </c>
      <c r="BO479" s="43"/>
      <c r="BP479" s="87" t="str">
        <f t="shared" ref="BP479:BP490" si="2289">IF(BO479="","",BO479-BO475)</f>
        <v/>
      </c>
      <c r="BQ479" s="43"/>
      <c r="BR479" s="43" t="str">
        <f t="shared" ref="BR479:BR490" si="2290">IF(BQ479="","",BQ475+BS475-BQ479)</f>
        <v/>
      </c>
      <c r="BS479" s="43"/>
      <c r="BT479" s="44" t="str">
        <f t="shared" ref="BT479:BT490" si="2291">IF(BM479="","",BT475)</f>
        <v/>
      </c>
      <c r="BU479" s="48" t="str">
        <f t="shared" ref="BU479:BU490" si="2292">IF(BN479="","",BU475)</f>
        <v/>
      </c>
      <c r="BV479" s="45" t="str">
        <f t="shared" ref="BV479:BV490" si="2293">IF(BQ479="","",BR479*BU479)</f>
        <v/>
      </c>
      <c r="BW479" s="89" t="str">
        <f t="shared" ref="BW479:BW490" si="2294">IF(BR479="","",BV479/(BN479*100))</f>
        <v/>
      </c>
      <c r="BX479" s="37"/>
      <c r="BY479" s="57"/>
      <c r="BZ479" s="52" t="str">
        <f>IF($A446="","",$A446)</f>
        <v/>
      </c>
      <c r="CA479" s="43"/>
      <c r="CB479" s="43" t="str">
        <f t="shared" ref="CB479:CB490" si="2295">IF(CA479="","",CA479-CA475)</f>
        <v/>
      </c>
      <c r="CC479" s="43"/>
      <c r="CD479" s="87" t="str">
        <f t="shared" ref="CD479:CD490" si="2296">IF(CC479="","",CC479-CC475)</f>
        <v/>
      </c>
      <c r="CE479" s="43"/>
      <c r="CF479" s="43" t="str">
        <f t="shared" ref="CF479:CF490" si="2297">IF(CE479="","",CE475+CG475-CE479)</f>
        <v/>
      </c>
      <c r="CG479" s="43"/>
      <c r="CH479" s="44" t="str">
        <f t="shared" ref="CH479:CH490" si="2298">IF(CA479="","",CH475)</f>
        <v/>
      </c>
      <c r="CI479" s="48" t="str">
        <f t="shared" ref="CI479:CI490" si="2299">IF(CB479="","",CI475)</f>
        <v/>
      </c>
      <c r="CJ479" s="45" t="str">
        <f t="shared" ref="CJ479:CJ490" si="2300">IF(CE479="","",CF479*CI479)</f>
        <v/>
      </c>
      <c r="CK479" s="89" t="str">
        <f t="shared" ref="CK479:CK490" si="2301">IF(CF479="","",CJ479/(CB479*100))</f>
        <v/>
      </c>
      <c r="CL479" s="37"/>
      <c r="CM479" s="29"/>
      <c r="CN479" s="52" t="str">
        <f>IF($A446="","",$A446)</f>
        <v/>
      </c>
      <c r="CO479" s="43"/>
      <c r="CP479" s="43" t="str">
        <f t="shared" ref="CP479:CP490" si="2302">IF(CO479="","",CO479-CO475)</f>
        <v/>
      </c>
      <c r="CQ479" s="43"/>
      <c r="CR479" s="87" t="str">
        <f t="shared" ref="CR479:CR490" si="2303">IF(CQ479="","",CQ479-CQ475)</f>
        <v/>
      </c>
      <c r="CS479" s="43"/>
      <c r="CT479" s="43" t="str">
        <f t="shared" ref="CT479:CT490" si="2304">IF(CS479="","",CS475+CU475-CS479)</f>
        <v/>
      </c>
      <c r="CU479" s="43"/>
      <c r="CV479" s="44" t="str">
        <f t="shared" ref="CV479:CV490" si="2305">IF(CO479="","",CV475)</f>
        <v/>
      </c>
      <c r="CW479" s="48" t="str">
        <f t="shared" ref="CW479:CW490" si="2306">IF(CP479="","",CW475)</f>
        <v/>
      </c>
      <c r="CX479" s="45" t="str">
        <f t="shared" ref="CX479:CX490" si="2307">IF(CS479="","",CT479*CW479)</f>
        <v/>
      </c>
      <c r="CY479" s="89" t="str">
        <f t="shared" ref="CY479:CY490" si="2308">IF(CT479="","",CX479/(CP479*100))</f>
        <v/>
      </c>
      <c r="CZ479" s="37"/>
      <c r="DA479" s="29"/>
      <c r="DB479" s="47"/>
      <c r="DC479" s="67"/>
      <c r="DD479" s="45" t="str">
        <f t="shared" si="2254"/>
        <v/>
      </c>
      <c r="DE479" s="45"/>
      <c r="DF479" s="45"/>
      <c r="DG479" s="45"/>
      <c r="DH479" s="45" t="str">
        <f t="shared" si="2255"/>
        <v/>
      </c>
      <c r="DI479" s="45"/>
      <c r="DJ479" s="45"/>
      <c r="DK479" s="45"/>
      <c r="DL479" s="45" t="str">
        <f t="shared" si="2216"/>
        <v/>
      </c>
      <c r="DM479" s="46" t="str">
        <f t="shared" si="2217"/>
        <v/>
      </c>
      <c r="DN479" s="37"/>
      <c r="DO479" s="29"/>
      <c r="DP479" s="47"/>
      <c r="DQ479" s="45"/>
      <c r="DR479" s="45" t="str">
        <f t="shared" si="2256"/>
        <v/>
      </c>
      <c r="DS479" s="45"/>
      <c r="DT479" s="45" t="str">
        <f t="shared" si="2257"/>
        <v/>
      </c>
      <c r="DU479" s="45"/>
      <c r="DV479" s="45" t="str">
        <f t="shared" si="2258"/>
        <v/>
      </c>
      <c r="DW479" s="45"/>
      <c r="DX479" s="45"/>
      <c r="DY479" s="45"/>
      <c r="DZ479" s="45" t="str">
        <f t="shared" si="2218"/>
        <v/>
      </c>
      <c r="EA479" s="46" t="str">
        <f t="shared" si="2219"/>
        <v/>
      </c>
      <c r="EB479" s="37"/>
      <c r="ED479" s="47"/>
      <c r="EE479" s="67"/>
      <c r="EF479" s="45" t="str">
        <f t="shared" si="2259"/>
        <v/>
      </c>
      <c r="EG479" s="45"/>
      <c r="EH479" s="45"/>
      <c r="EI479" s="45"/>
      <c r="EJ479" s="45" t="str">
        <f t="shared" si="2260"/>
        <v/>
      </c>
      <c r="EK479" s="45"/>
      <c r="EL479" s="45"/>
      <c r="EM479" s="45"/>
      <c r="EN479" s="45" t="str">
        <f t="shared" si="2220"/>
        <v/>
      </c>
      <c r="EO479" s="46" t="str">
        <f t="shared" si="2221"/>
        <v/>
      </c>
      <c r="EP479" s="37"/>
      <c r="ER479" s="47"/>
      <c r="ES479" s="67"/>
      <c r="ET479" s="45" t="str">
        <f t="shared" si="2261"/>
        <v/>
      </c>
      <c r="EU479" s="45"/>
      <c r="EV479" s="45"/>
      <c r="EW479" s="45"/>
      <c r="EX479" s="45" t="str">
        <f t="shared" si="2262"/>
        <v/>
      </c>
      <c r="EY479" s="45"/>
      <c r="EZ479" s="45"/>
      <c r="FA479" s="45"/>
      <c r="FB479" s="45" t="str">
        <f t="shared" si="2222"/>
        <v/>
      </c>
      <c r="FC479" s="46" t="str">
        <f t="shared" si="2223"/>
        <v/>
      </c>
      <c r="FD479" s="37"/>
      <c r="FF479" s="47"/>
      <c r="FG479" s="67"/>
      <c r="FH479" s="45" t="str">
        <f t="shared" si="2263"/>
        <v/>
      </c>
      <c r="FI479" s="45"/>
      <c r="FJ479" s="45"/>
      <c r="FK479" s="45"/>
      <c r="FL479" s="45" t="str">
        <f t="shared" si="2264"/>
        <v/>
      </c>
      <c r="FM479" s="45"/>
      <c r="FN479" s="45"/>
      <c r="FO479" s="45"/>
      <c r="FP479" s="45" t="str">
        <f t="shared" si="2224"/>
        <v/>
      </c>
      <c r="FQ479" s="46" t="str">
        <f t="shared" si="2225"/>
        <v/>
      </c>
      <c r="FR479" s="37"/>
      <c r="FS479" s="29"/>
      <c r="FT479" s="47"/>
      <c r="FU479" s="67"/>
      <c r="FV479" s="45" t="str">
        <f t="shared" si="2265"/>
        <v/>
      </c>
      <c r="FW479" s="45"/>
      <c r="FX479" s="45"/>
      <c r="FY479" s="45"/>
      <c r="FZ479" s="45" t="str">
        <f t="shared" si="2266"/>
        <v/>
      </c>
      <c r="GA479" s="45"/>
      <c r="GB479" s="45"/>
      <c r="GC479" s="45"/>
      <c r="GD479" s="45" t="str">
        <f t="shared" si="2226"/>
        <v/>
      </c>
      <c r="GE479" s="46" t="str">
        <f t="shared" si="2227"/>
        <v/>
      </c>
      <c r="GF479" s="37"/>
      <c r="GH479" s="47"/>
      <c r="GI479" s="67"/>
      <c r="GJ479" s="45" t="str">
        <f t="shared" si="2267"/>
        <v/>
      </c>
      <c r="GK479" s="45"/>
      <c r="GL479" s="45"/>
      <c r="GM479" s="45"/>
      <c r="GN479" s="45" t="str">
        <f t="shared" si="2268"/>
        <v/>
      </c>
      <c r="GO479" s="45"/>
      <c r="GP479" s="45"/>
      <c r="GQ479" s="45"/>
      <c r="GR479" s="45" t="str">
        <f t="shared" si="2228"/>
        <v/>
      </c>
      <c r="GS479" s="46" t="str">
        <f t="shared" si="2229"/>
        <v/>
      </c>
      <c r="GT479" s="37"/>
      <c r="GU479" s="61"/>
      <c r="GV479" s="52" t="str">
        <f>IF($A446="","",$A446)</f>
        <v/>
      </c>
      <c r="GW479" s="62"/>
      <c r="GX479" s="43"/>
      <c r="GY479" s="43" t="str">
        <f t="shared" ref="GY479:GY490" si="2309">IF(GX479="","",GX479-GX475)</f>
        <v/>
      </c>
      <c r="GZ479" s="43"/>
      <c r="HA479" s="87" t="str">
        <f t="shared" ref="HA479:HA489" si="2310">IF(GZ479="","",GZ479-GZ475)</f>
        <v/>
      </c>
      <c r="HB479" s="43"/>
      <c r="HC479" s="43" t="str">
        <f t="shared" ref="HC479:HC489" si="2311">IF(HB479="","",HB475+HD475-HB479)</f>
        <v/>
      </c>
      <c r="HD479" s="43"/>
      <c r="HE479" s="44" t="str">
        <f>IF(GX479="","",HE475)</f>
        <v/>
      </c>
      <c r="HF479" s="48" t="str">
        <f>IF(GX479="","",HF475)</f>
        <v/>
      </c>
      <c r="HG479" s="45" t="str">
        <f t="shared" ref="HG479:HG490" si="2312">IF(HB479="","",HC479*HF479)</f>
        <v/>
      </c>
      <c r="HH479" s="89" t="str">
        <f t="shared" ref="HH479:HH490" si="2313">IF(HC479="","",HG479/(GY479*100))</f>
        <v/>
      </c>
      <c r="HI479" s="37"/>
      <c r="HK479" s="52" t="str">
        <f>IF($A446="","",$A446)</f>
        <v/>
      </c>
      <c r="HL479" s="43"/>
      <c r="HM479" s="43" t="str">
        <f t="shared" ref="HM479:HM490" si="2314">IF(HL479="","",HL479-HL475)</f>
        <v/>
      </c>
      <c r="HN479" s="43"/>
      <c r="HO479" s="87" t="str">
        <f t="shared" ref="HO479:HO489" si="2315">IF(HN479="","",HN479-HN475)</f>
        <v/>
      </c>
      <c r="HP479" s="43"/>
      <c r="HQ479" s="43" t="str">
        <f t="shared" ref="HQ479:HQ489" si="2316">IF(HP479="","",HP475+HR475-HP479)</f>
        <v/>
      </c>
      <c r="HR479" s="43"/>
      <c r="HS479" s="44" t="str">
        <f t="shared" ref="HS479:HS490" si="2317">IF(HL479="","",HS475)</f>
        <v/>
      </c>
      <c r="HT479" s="48" t="str">
        <f t="shared" ref="HT479:HT490" si="2318">IF(HM479="","",HT475)</f>
        <v/>
      </c>
      <c r="HU479" s="45" t="str">
        <f t="shared" ref="HU479:HU490" si="2319">IF(HP479="","",HQ479*HT479)</f>
        <v/>
      </c>
      <c r="HV479" s="89" t="str">
        <f t="shared" ref="HV479:HV490" si="2320">IF(HQ479="","",HU479/(HM479*100))</f>
        <v/>
      </c>
      <c r="HW479" s="37"/>
      <c r="HX479" s="360"/>
      <c r="HY479" s="52" t="str">
        <f>IF($A446="","",$A446)</f>
        <v/>
      </c>
      <c r="HZ479" s="43"/>
      <c r="IA479" s="43" t="str">
        <f t="shared" ref="IA479:IA490" si="2321">IF(HZ479="","",HZ479-HZ475)</f>
        <v/>
      </c>
      <c r="IB479" s="43"/>
      <c r="IC479" s="87" t="str">
        <f t="shared" ref="IC479:IC490" si="2322">IF(IB479="","",IB479-IB475)</f>
        <v/>
      </c>
      <c r="ID479" s="43"/>
      <c r="IE479" s="43" t="str">
        <f t="shared" ref="IE479:IE490" si="2323">IF(ID479="","",ID475+IF475-ID479)</f>
        <v/>
      </c>
      <c r="IF479" s="43"/>
      <c r="IG479" s="44" t="str">
        <f t="shared" ref="IG479:IG490" si="2324">IF(HZ479="","",IG475)</f>
        <v/>
      </c>
      <c r="IH479" s="48" t="str">
        <f t="shared" ref="IH479:IH490" si="2325">IF(IA479="","",IH475)</f>
        <v/>
      </c>
      <c r="II479" s="45" t="str">
        <f t="shared" ref="II479:II490" si="2326">IF(ID479="","",IE479*IH479)</f>
        <v/>
      </c>
      <c r="IJ479" s="89" t="str">
        <f t="shared" ref="IJ479:IJ490" si="2327">IF(IE479="","",II479/(IA479*100))</f>
        <v/>
      </c>
      <c r="IK479" s="37"/>
      <c r="IL479" s="29"/>
      <c r="IM479" s="52" t="str">
        <f>IF($A446="","",$A446)</f>
        <v/>
      </c>
      <c r="IN479" s="43"/>
      <c r="IO479" s="43" t="str">
        <f t="shared" ref="IO479:IO490" si="2328">IF(IN479="","",IN479-IN475)</f>
        <v/>
      </c>
      <c r="IP479" s="43"/>
      <c r="IQ479" s="87" t="str">
        <f t="shared" ref="IQ479:IQ490" si="2329">IF(IP479="","",IP479-IP475)</f>
        <v/>
      </c>
      <c r="IR479" s="43"/>
      <c r="IS479" s="43" t="str">
        <f t="shared" ref="IS479:IS490" si="2330">IF(IR479="","",IR475+IT475-IR479)</f>
        <v/>
      </c>
      <c r="IT479" s="43"/>
      <c r="IU479" s="44" t="str">
        <f t="shared" ref="IU479:IU490" si="2331">IF(IN479="","",IU475)</f>
        <v/>
      </c>
      <c r="IV479" s="48" t="str">
        <f t="shared" ref="IV479:IV490" si="2332">IF(IO479="","",IV475)</f>
        <v/>
      </c>
      <c r="IW479" s="45" t="str">
        <f t="shared" ref="IW479:IW490" si="2333">IF(IR479="","",IS479*IV479)</f>
        <v/>
      </c>
      <c r="IX479" s="89" t="str">
        <f t="shared" ref="IX479:IX490" si="2334">IF(IS479="","",IW479/(IO479*100))</f>
        <v/>
      </c>
      <c r="IY479" s="37"/>
      <c r="IZ479" s="61"/>
      <c r="JA479" s="52" t="str">
        <f>IF($A446="","",$A446)</f>
        <v/>
      </c>
      <c r="JB479" s="43"/>
      <c r="JC479" s="43" t="str">
        <f t="shared" ref="JC479:JC490" si="2335">IF(JB479="","",JB479-JB475)</f>
        <v/>
      </c>
      <c r="JD479" s="43"/>
      <c r="JE479" s="87" t="str">
        <f t="shared" ref="JE479:JE490" si="2336">IF(JD479="","",JD479-JD475)</f>
        <v/>
      </c>
      <c r="JF479" s="43"/>
      <c r="JG479" s="43" t="str">
        <f t="shared" ref="JG479:JG490" si="2337">IF(JF479="","",JF475+JH475-JF479)</f>
        <v/>
      </c>
      <c r="JH479" s="43"/>
      <c r="JI479" s="44" t="str">
        <f t="shared" ref="JI479:JI490" si="2338">IF(JB479="","",JI475)</f>
        <v/>
      </c>
      <c r="JJ479" s="48" t="str">
        <f t="shared" ref="JJ479:JJ490" si="2339">IF(JC479="","",JJ475)</f>
        <v/>
      </c>
      <c r="JK479" s="45" t="str">
        <f t="shared" ref="JK479:JK490" si="2340">IF(JF479="","",JG479*JJ479)</f>
        <v/>
      </c>
      <c r="JL479" s="89" t="str">
        <f t="shared" ref="JL479:JL490" si="2341">IF(JG479="","",JK479/(JC479*100))</f>
        <v/>
      </c>
      <c r="JM479" s="37"/>
      <c r="JN479" s="29"/>
      <c r="JO479" s="52" t="str">
        <f>IF($A446="","",$A446)</f>
        <v/>
      </c>
      <c r="JP479" s="43"/>
      <c r="JQ479" s="43" t="str">
        <f t="shared" ref="JQ479:JQ490" si="2342">IF(JP479="","",JP479-JP475)</f>
        <v/>
      </c>
      <c r="JR479" s="43"/>
      <c r="JS479" s="87" t="str">
        <f t="shared" ref="JS479:JS489" si="2343">IF(JR479="","",JR479-JR475)</f>
        <v/>
      </c>
      <c r="JT479" s="43"/>
      <c r="JU479" s="43" t="str">
        <f t="shared" ref="JU479:JU489" si="2344">IF(JT479="","",JT475+JV475-JT479)</f>
        <v/>
      </c>
      <c r="JV479" s="43"/>
      <c r="JW479" s="44" t="str">
        <f t="shared" ref="JW479:JW490" si="2345">IF(JP479="","",JW475)</f>
        <v/>
      </c>
      <c r="JX479" s="48" t="str">
        <f t="shared" ref="JX479:JX490" si="2346">IF(JQ479="","",JX475)</f>
        <v/>
      </c>
      <c r="JY479" s="45" t="str">
        <f t="shared" ref="JY479:JY490" si="2347">IF(JT479="","",JU479*JX479)</f>
        <v/>
      </c>
      <c r="JZ479" s="89" t="str">
        <f t="shared" ref="JZ479:JZ490" si="2348">IF(JU479="","",JY479/(JQ479*100))</f>
        <v/>
      </c>
      <c r="KA479" s="37"/>
      <c r="KB479" s="51"/>
      <c r="KC479" s="52" t="str">
        <f>IF($A446="","",$A446)</f>
        <v/>
      </c>
      <c r="KD479" s="43"/>
      <c r="KE479" s="43" t="str">
        <f>IF(KD479="","",KD479-KD475)</f>
        <v/>
      </c>
      <c r="KF479" s="43"/>
      <c r="KG479" s="87" t="str">
        <f>IF(KF479="","",KF479-KF475)</f>
        <v/>
      </c>
      <c r="KH479" s="43"/>
      <c r="KI479" s="43" t="str">
        <f>IF(KH479="","",KH475+KJ475-KH479)</f>
        <v/>
      </c>
      <c r="KJ479" s="43"/>
      <c r="KK479" s="44" t="str">
        <f>IF(KD479="","",KK475)</f>
        <v/>
      </c>
      <c r="KL479" s="48" t="str">
        <f>IF(KE479="","",KL475)</f>
        <v/>
      </c>
      <c r="KM479" s="45" t="str">
        <f>IF(KH479="","",KI479*KL479)</f>
        <v/>
      </c>
      <c r="KN479" s="89" t="str">
        <f>IF(KI479="","",KM479/(KE479*100))</f>
        <v/>
      </c>
      <c r="KO479" s="37"/>
      <c r="KP479" s="29"/>
      <c r="KQ479" s="52" t="str">
        <f>IF($A446="","",$A446)</f>
        <v/>
      </c>
      <c r="KR479" s="43"/>
      <c r="KS479" s="43" t="str">
        <f>IF(KR479="","",KR479-KR475)</f>
        <v/>
      </c>
      <c r="KT479" s="43"/>
      <c r="KU479" s="87" t="str">
        <f>IF(KT479="","",KT479-KT475)</f>
        <v/>
      </c>
      <c r="KV479" s="43"/>
      <c r="KW479" s="43" t="str">
        <f>IF(KV479="","",KV475+KX475-KV479)</f>
        <v/>
      </c>
      <c r="KX479" s="43"/>
      <c r="KY479" s="44" t="str">
        <f>IF(KR479="","",KY475)</f>
        <v/>
      </c>
      <c r="KZ479" s="48" t="str">
        <f>IF(KS479="","",KZ475)</f>
        <v/>
      </c>
      <c r="LA479" s="45" t="str">
        <f>IF(KV479="","",KW479*KZ479)</f>
        <v/>
      </c>
      <c r="LB479" s="89" t="str">
        <f>IF(KW479="","",LA479/(KS479*100))</f>
        <v/>
      </c>
      <c r="LC479" s="37"/>
      <c r="LD479" s="29"/>
      <c r="LE479" s="75"/>
      <c r="LF479" s="76"/>
      <c r="LG479" s="76"/>
      <c r="LH479" s="76"/>
      <c r="LI479" s="76"/>
      <c r="LJ479" s="76"/>
      <c r="LK479" s="76"/>
      <c r="LL479" s="76"/>
      <c r="LM479" s="78"/>
      <c r="LN479" s="79"/>
      <c r="LO479" s="76" t="str">
        <f t="shared" si="2287"/>
        <v/>
      </c>
      <c r="LP479" s="80"/>
      <c r="LQ479" s="37"/>
      <c r="LR479" s="29"/>
      <c r="LS479" s="47"/>
      <c r="LT479" s="67"/>
      <c r="LU479" s="45" t="str">
        <f t="shared" si="2273"/>
        <v/>
      </c>
      <c r="LV479" s="45"/>
      <c r="LW479" s="45"/>
      <c r="LX479" s="45"/>
      <c r="LY479" s="45" t="str">
        <f t="shared" si="2274"/>
        <v/>
      </c>
      <c r="LZ479" s="45"/>
      <c r="MA479" s="45"/>
      <c r="MB479" s="45"/>
      <c r="MC479" s="45" t="str">
        <f t="shared" si="2230"/>
        <v/>
      </c>
      <c r="MD479" s="46" t="str">
        <f t="shared" si="2231"/>
        <v/>
      </c>
      <c r="ME479" s="37"/>
      <c r="MF479" s="29"/>
      <c r="MG479" s="47"/>
      <c r="MH479" s="67"/>
      <c r="MI479" s="45" t="str">
        <f t="shared" si="2275"/>
        <v/>
      </c>
      <c r="MJ479" s="45"/>
      <c r="MK479" s="45"/>
      <c r="ML479" s="45"/>
      <c r="MM479" s="45" t="str">
        <f t="shared" si="2276"/>
        <v/>
      </c>
      <c r="MN479" s="45"/>
      <c r="MO479" s="45"/>
      <c r="MP479" s="45"/>
      <c r="MQ479" s="45" t="str">
        <f t="shared" si="2232"/>
        <v/>
      </c>
      <c r="MR479" s="46" t="str">
        <f t="shared" si="2233"/>
        <v/>
      </c>
      <c r="MS479" s="37"/>
      <c r="MT479" s="29"/>
      <c r="MU479" s="47"/>
      <c r="MV479" s="67"/>
      <c r="MW479" s="45" t="str">
        <f t="shared" si="2277"/>
        <v/>
      </c>
      <c r="MX479" s="45"/>
      <c r="MY479" s="45"/>
      <c r="MZ479" s="45"/>
      <c r="NA479" s="45" t="str">
        <f t="shared" si="2278"/>
        <v/>
      </c>
      <c r="NB479" s="45"/>
      <c r="NC479" s="45"/>
      <c r="ND479" s="45"/>
      <c r="NE479" s="45" t="str">
        <f t="shared" si="2234"/>
        <v/>
      </c>
      <c r="NF479" s="46" t="str">
        <f t="shared" si="2235"/>
        <v/>
      </c>
      <c r="NG479" s="37"/>
      <c r="NH479" s="29"/>
      <c r="NI479" s="47"/>
      <c r="NJ479" s="67"/>
      <c r="NK479" s="45" t="str">
        <f t="shared" si="2279"/>
        <v/>
      </c>
      <c r="NL479" s="45"/>
      <c r="NM479" s="45"/>
      <c r="NN479" s="45"/>
      <c r="NO479" s="45" t="str">
        <f t="shared" si="2280"/>
        <v/>
      </c>
      <c r="NP479" s="45"/>
      <c r="NQ479" s="45"/>
      <c r="NR479" s="45"/>
      <c r="NS479" s="45" t="str">
        <f t="shared" si="2236"/>
        <v/>
      </c>
      <c r="NT479" s="46" t="str">
        <f t="shared" si="2237"/>
        <v/>
      </c>
      <c r="NU479" s="37"/>
    </row>
    <row r="480" spans="1:385" ht="15" customHeight="1" thickTop="1" x14ac:dyDescent="0.25">
      <c r="A480" s="38"/>
      <c r="B480" s="39"/>
      <c r="C480" s="40"/>
      <c r="D480" s="40"/>
      <c r="E480" s="41"/>
      <c r="F480" s="41"/>
      <c r="G480" s="40"/>
      <c r="H480" s="42"/>
      <c r="I480" s="45"/>
      <c r="J480" s="45" t="str">
        <f t="shared" si="2243"/>
        <v/>
      </c>
      <c r="K480" s="45"/>
      <c r="L480" s="45"/>
      <c r="M480" s="45"/>
      <c r="N480" s="45" t="str">
        <f t="shared" si="2244"/>
        <v/>
      </c>
      <c r="O480" s="45"/>
      <c r="P480" s="45"/>
      <c r="Q480" s="45"/>
      <c r="R480" s="45" t="str">
        <f t="shared" si="2208"/>
        <v/>
      </c>
      <c r="S480" s="46" t="str">
        <f t="shared" si="2209"/>
        <v/>
      </c>
      <c r="T480" s="37"/>
      <c r="U480" s="29"/>
      <c r="V480" s="47"/>
      <c r="W480" s="67"/>
      <c r="X480" s="45" t="str">
        <f t="shared" si="2245"/>
        <v/>
      </c>
      <c r="Y480" s="45"/>
      <c r="Z480" s="45"/>
      <c r="AA480" s="45"/>
      <c r="AB480" s="45" t="str">
        <f t="shared" si="2246"/>
        <v/>
      </c>
      <c r="AC480" s="45"/>
      <c r="AD480" s="45"/>
      <c r="AE480" s="45"/>
      <c r="AF480" s="45" t="str">
        <f t="shared" si="2210"/>
        <v/>
      </c>
      <c r="AG480" s="46" t="str">
        <f t="shared" si="2211"/>
        <v/>
      </c>
      <c r="AH480" s="37"/>
      <c r="AI480" s="29"/>
      <c r="AJ480" s="47"/>
      <c r="AK480" s="45"/>
      <c r="AL480" s="45" t="str">
        <f t="shared" si="2247"/>
        <v/>
      </c>
      <c r="AM480" s="45"/>
      <c r="AN480" s="45" t="str">
        <f t="shared" si="2248"/>
        <v/>
      </c>
      <c r="AO480" s="45"/>
      <c r="AP480" s="45" t="str">
        <f t="shared" si="2249"/>
        <v/>
      </c>
      <c r="AQ480" s="45"/>
      <c r="AR480" s="45"/>
      <c r="AS480" s="45"/>
      <c r="AT480" s="45" t="str">
        <f t="shared" si="2212"/>
        <v/>
      </c>
      <c r="AU480" s="46" t="str">
        <f t="shared" si="2213"/>
        <v/>
      </c>
      <c r="AV480" s="37"/>
      <c r="AW480" s="29"/>
      <c r="AX480" s="47"/>
      <c r="AY480" s="45"/>
      <c r="AZ480" s="45" t="str">
        <f t="shared" si="2250"/>
        <v/>
      </c>
      <c r="BA480" s="45"/>
      <c r="BB480" s="45" t="str">
        <f t="shared" si="2251"/>
        <v/>
      </c>
      <c r="BC480" s="45"/>
      <c r="BD480" s="45" t="str">
        <f t="shared" si="2252"/>
        <v/>
      </c>
      <c r="BE480" s="45"/>
      <c r="BF480" s="45"/>
      <c r="BG480" s="45"/>
      <c r="BH480" s="45" t="str">
        <f t="shared" si="2214"/>
        <v/>
      </c>
      <c r="BI480" s="46" t="str">
        <f t="shared" si="2215"/>
        <v/>
      </c>
      <c r="BJ480" s="37"/>
      <c r="BK480" s="29"/>
      <c r="BL480" s="47"/>
      <c r="BM480" s="45"/>
      <c r="BN480" s="45" t="str">
        <f t="shared" si="2288"/>
        <v/>
      </c>
      <c r="BO480" s="45"/>
      <c r="BP480" s="45" t="str">
        <f t="shared" si="2289"/>
        <v/>
      </c>
      <c r="BQ480" s="45"/>
      <c r="BR480" s="45" t="str">
        <f t="shared" si="2290"/>
        <v/>
      </c>
      <c r="BS480" s="45"/>
      <c r="BT480" s="63" t="str">
        <f t="shared" si="2291"/>
        <v/>
      </c>
      <c r="BU480" s="67" t="str">
        <f t="shared" si="2292"/>
        <v/>
      </c>
      <c r="BV480" s="43" t="str">
        <f t="shared" si="2293"/>
        <v/>
      </c>
      <c r="BW480" s="46" t="str">
        <f t="shared" si="2294"/>
        <v/>
      </c>
      <c r="BX480" s="37"/>
      <c r="BY480" s="57"/>
      <c r="BZ480" s="47"/>
      <c r="CA480" s="45"/>
      <c r="CB480" s="45" t="str">
        <f t="shared" si="2295"/>
        <v/>
      </c>
      <c r="CC480" s="45"/>
      <c r="CD480" s="45" t="str">
        <f t="shared" si="2296"/>
        <v/>
      </c>
      <c r="CE480" s="45"/>
      <c r="CF480" s="45" t="str">
        <f t="shared" si="2297"/>
        <v/>
      </c>
      <c r="CG480" s="45"/>
      <c r="CH480" s="63" t="str">
        <f t="shared" si="2298"/>
        <v/>
      </c>
      <c r="CI480" s="67" t="str">
        <f t="shared" si="2299"/>
        <v/>
      </c>
      <c r="CJ480" s="43" t="str">
        <f t="shared" si="2300"/>
        <v/>
      </c>
      <c r="CK480" s="46" t="str">
        <f t="shared" si="2301"/>
        <v/>
      </c>
      <c r="CL480" s="37"/>
      <c r="CM480" s="29"/>
      <c r="CN480" s="47"/>
      <c r="CO480" s="45"/>
      <c r="CP480" s="45" t="str">
        <f t="shared" si="2302"/>
        <v/>
      </c>
      <c r="CQ480" s="45"/>
      <c r="CR480" s="45" t="str">
        <f t="shared" si="2303"/>
        <v/>
      </c>
      <c r="CS480" s="45"/>
      <c r="CT480" s="45" t="str">
        <f t="shared" si="2304"/>
        <v/>
      </c>
      <c r="CU480" s="45"/>
      <c r="CV480" s="63" t="str">
        <f t="shared" si="2305"/>
        <v/>
      </c>
      <c r="CW480" s="67" t="str">
        <f t="shared" si="2306"/>
        <v/>
      </c>
      <c r="CX480" s="43" t="str">
        <f t="shared" si="2307"/>
        <v/>
      </c>
      <c r="CY480" s="46" t="str">
        <f t="shared" si="2308"/>
        <v/>
      </c>
      <c r="CZ480" s="37"/>
      <c r="DA480" s="29"/>
      <c r="DB480" s="47"/>
      <c r="DC480" s="67"/>
      <c r="DD480" s="45" t="str">
        <f t="shared" si="2254"/>
        <v/>
      </c>
      <c r="DE480" s="45"/>
      <c r="DF480" s="45"/>
      <c r="DG480" s="45"/>
      <c r="DH480" s="45" t="str">
        <f t="shared" si="2255"/>
        <v/>
      </c>
      <c r="DI480" s="45"/>
      <c r="DJ480" s="45"/>
      <c r="DK480" s="45"/>
      <c r="DL480" s="45" t="str">
        <f t="shared" si="2216"/>
        <v/>
      </c>
      <c r="DM480" s="46" t="str">
        <f t="shared" si="2217"/>
        <v/>
      </c>
      <c r="DN480" s="37"/>
      <c r="DO480" s="29"/>
      <c r="DP480" s="47"/>
      <c r="DQ480" s="45"/>
      <c r="DR480" s="45" t="str">
        <f t="shared" si="2256"/>
        <v/>
      </c>
      <c r="DS480" s="45"/>
      <c r="DT480" s="45" t="str">
        <f t="shared" si="2257"/>
        <v/>
      </c>
      <c r="DU480" s="45"/>
      <c r="DV480" s="45" t="str">
        <f t="shared" si="2258"/>
        <v/>
      </c>
      <c r="DW480" s="45"/>
      <c r="DX480" s="45"/>
      <c r="DY480" s="45"/>
      <c r="DZ480" s="45" t="str">
        <f t="shared" si="2218"/>
        <v/>
      </c>
      <c r="EA480" s="46" t="str">
        <f t="shared" si="2219"/>
        <v/>
      </c>
      <c r="EB480" s="37"/>
      <c r="ED480" s="47"/>
      <c r="EE480" s="67"/>
      <c r="EF480" s="45" t="str">
        <f t="shared" si="2259"/>
        <v/>
      </c>
      <c r="EG480" s="45"/>
      <c r="EH480" s="45"/>
      <c r="EI480" s="45"/>
      <c r="EJ480" s="45" t="str">
        <f t="shared" si="2260"/>
        <v/>
      </c>
      <c r="EK480" s="45"/>
      <c r="EL480" s="45"/>
      <c r="EM480" s="45"/>
      <c r="EN480" s="45" t="str">
        <f t="shared" si="2220"/>
        <v/>
      </c>
      <c r="EO480" s="46" t="str">
        <f t="shared" si="2221"/>
        <v/>
      </c>
      <c r="EP480" s="37"/>
      <c r="ER480" s="47"/>
      <c r="ES480" s="67"/>
      <c r="ET480" s="45" t="str">
        <f t="shared" si="2261"/>
        <v/>
      </c>
      <c r="EU480" s="45"/>
      <c r="EV480" s="45"/>
      <c r="EW480" s="45"/>
      <c r="EX480" s="45" t="str">
        <f t="shared" si="2262"/>
        <v/>
      </c>
      <c r="EY480" s="45"/>
      <c r="EZ480" s="45"/>
      <c r="FA480" s="45"/>
      <c r="FB480" s="45" t="str">
        <f t="shared" si="2222"/>
        <v/>
      </c>
      <c r="FC480" s="46" t="str">
        <f t="shared" si="2223"/>
        <v/>
      </c>
      <c r="FD480" s="37"/>
      <c r="FF480" s="47"/>
      <c r="FG480" s="67"/>
      <c r="FH480" s="45" t="str">
        <f t="shared" si="2263"/>
        <v/>
      </c>
      <c r="FI480" s="45"/>
      <c r="FJ480" s="45"/>
      <c r="FK480" s="45"/>
      <c r="FL480" s="45" t="str">
        <f t="shared" si="2264"/>
        <v/>
      </c>
      <c r="FM480" s="45"/>
      <c r="FN480" s="45"/>
      <c r="FO480" s="45"/>
      <c r="FP480" s="45" t="str">
        <f t="shared" si="2224"/>
        <v/>
      </c>
      <c r="FQ480" s="46" t="str">
        <f t="shared" si="2225"/>
        <v/>
      </c>
      <c r="FR480" s="37"/>
      <c r="FS480" s="29"/>
      <c r="FT480" s="47"/>
      <c r="FU480" s="67"/>
      <c r="FV480" s="45" t="str">
        <f t="shared" si="2265"/>
        <v/>
      </c>
      <c r="FW480" s="45"/>
      <c r="FX480" s="45"/>
      <c r="FY480" s="45"/>
      <c r="FZ480" s="45" t="str">
        <f t="shared" si="2266"/>
        <v/>
      </c>
      <c r="GA480" s="45"/>
      <c r="GB480" s="45"/>
      <c r="GC480" s="45"/>
      <c r="GD480" s="45" t="str">
        <f t="shared" si="2226"/>
        <v/>
      </c>
      <c r="GE480" s="46" t="str">
        <f t="shared" si="2227"/>
        <v/>
      </c>
      <c r="GF480" s="37"/>
      <c r="GH480" s="47"/>
      <c r="GI480" s="67"/>
      <c r="GJ480" s="45" t="str">
        <f t="shared" si="2267"/>
        <v/>
      </c>
      <c r="GK480" s="45"/>
      <c r="GL480" s="45"/>
      <c r="GM480" s="45"/>
      <c r="GN480" s="45" t="str">
        <f t="shared" si="2268"/>
        <v/>
      </c>
      <c r="GO480" s="45"/>
      <c r="GP480" s="45"/>
      <c r="GQ480" s="45"/>
      <c r="GR480" s="45" t="str">
        <f t="shared" si="2228"/>
        <v/>
      </c>
      <c r="GS480" s="46" t="str">
        <f t="shared" si="2229"/>
        <v/>
      </c>
      <c r="GT480" s="37"/>
      <c r="GU480" s="61"/>
      <c r="GV480" s="47"/>
      <c r="GW480" s="30"/>
      <c r="GX480" s="45"/>
      <c r="GY480" s="45" t="str">
        <f t="shared" si="2309"/>
        <v/>
      </c>
      <c r="GZ480" s="45"/>
      <c r="HA480" s="45" t="str">
        <f t="shared" si="2310"/>
        <v/>
      </c>
      <c r="HB480" s="45"/>
      <c r="HC480" s="45" t="str">
        <f t="shared" si="2311"/>
        <v/>
      </c>
      <c r="HD480" s="45"/>
      <c r="HE480" s="63" t="str">
        <f>IF(GX479="","",HE476)</f>
        <v/>
      </c>
      <c r="HF480" s="67" t="str">
        <f>IF(GX479="","",HF476)</f>
        <v/>
      </c>
      <c r="HG480" s="43" t="str">
        <f t="shared" si="2312"/>
        <v/>
      </c>
      <c r="HH480" s="46" t="str">
        <f t="shared" si="2313"/>
        <v/>
      </c>
      <c r="HI480" s="37"/>
      <c r="HK480" s="47"/>
      <c r="HL480" s="45"/>
      <c r="HM480" s="45" t="str">
        <f t="shared" si="2314"/>
        <v/>
      </c>
      <c r="HN480" s="45"/>
      <c r="HO480" s="45" t="str">
        <f t="shared" si="2315"/>
        <v/>
      </c>
      <c r="HP480" s="45"/>
      <c r="HQ480" s="45" t="str">
        <f t="shared" si="2316"/>
        <v/>
      </c>
      <c r="HR480" s="45"/>
      <c r="HS480" s="63" t="str">
        <f t="shared" si="2317"/>
        <v/>
      </c>
      <c r="HT480" s="67" t="str">
        <f t="shared" si="2318"/>
        <v/>
      </c>
      <c r="HU480" s="43" t="str">
        <f t="shared" si="2319"/>
        <v/>
      </c>
      <c r="HV480" s="46" t="str">
        <f t="shared" si="2320"/>
        <v/>
      </c>
      <c r="HW480" s="37"/>
      <c r="HX480" s="360"/>
      <c r="HY480" s="47"/>
      <c r="HZ480" s="45"/>
      <c r="IA480" s="45" t="str">
        <f t="shared" si="2321"/>
        <v/>
      </c>
      <c r="IB480" s="45"/>
      <c r="IC480" s="45" t="str">
        <f t="shared" si="2322"/>
        <v/>
      </c>
      <c r="ID480" s="45"/>
      <c r="IE480" s="45" t="str">
        <f t="shared" si="2323"/>
        <v/>
      </c>
      <c r="IF480" s="45"/>
      <c r="IG480" s="63" t="str">
        <f t="shared" si="2324"/>
        <v/>
      </c>
      <c r="IH480" s="67" t="str">
        <f t="shared" si="2325"/>
        <v/>
      </c>
      <c r="II480" s="43" t="str">
        <f t="shared" si="2326"/>
        <v/>
      </c>
      <c r="IJ480" s="46" t="str">
        <f t="shared" si="2327"/>
        <v/>
      </c>
      <c r="IK480" s="37"/>
      <c r="IL480" s="29"/>
      <c r="IM480" s="47"/>
      <c r="IN480" s="45"/>
      <c r="IO480" s="45" t="str">
        <f t="shared" si="2328"/>
        <v/>
      </c>
      <c r="IP480" s="45"/>
      <c r="IQ480" s="45" t="str">
        <f t="shared" si="2329"/>
        <v/>
      </c>
      <c r="IR480" s="45"/>
      <c r="IS480" s="45" t="str">
        <f t="shared" si="2330"/>
        <v/>
      </c>
      <c r="IT480" s="45"/>
      <c r="IU480" s="63" t="str">
        <f t="shared" si="2331"/>
        <v/>
      </c>
      <c r="IV480" s="67" t="str">
        <f t="shared" si="2332"/>
        <v/>
      </c>
      <c r="IW480" s="43" t="str">
        <f t="shared" si="2333"/>
        <v/>
      </c>
      <c r="IX480" s="46" t="str">
        <f t="shared" si="2334"/>
        <v/>
      </c>
      <c r="IY480" s="37"/>
      <c r="IZ480" s="61"/>
      <c r="JA480" s="47"/>
      <c r="JB480" s="45"/>
      <c r="JC480" s="45" t="str">
        <f t="shared" si="2335"/>
        <v/>
      </c>
      <c r="JD480" s="45"/>
      <c r="JE480" s="45" t="str">
        <f t="shared" si="2336"/>
        <v/>
      </c>
      <c r="JF480" s="45"/>
      <c r="JG480" s="45" t="str">
        <f t="shared" si="2337"/>
        <v/>
      </c>
      <c r="JH480" s="45"/>
      <c r="JI480" s="63" t="str">
        <f t="shared" si="2338"/>
        <v/>
      </c>
      <c r="JJ480" s="67" t="str">
        <f t="shared" si="2339"/>
        <v/>
      </c>
      <c r="JK480" s="43" t="str">
        <f t="shared" si="2340"/>
        <v/>
      </c>
      <c r="JL480" s="46" t="str">
        <f t="shared" si="2341"/>
        <v/>
      </c>
      <c r="JM480" s="37"/>
      <c r="JN480" s="29"/>
      <c r="JO480" s="47"/>
      <c r="JP480" s="45"/>
      <c r="JQ480" s="45" t="str">
        <f t="shared" si="2342"/>
        <v/>
      </c>
      <c r="JR480" s="45"/>
      <c r="JS480" s="45" t="str">
        <f t="shared" si="2343"/>
        <v/>
      </c>
      <c r="JT480" s="45"/>
      <c r="JU480" s="45" t="str">
        <f t="shared" si="2344"/>
        <v/>
      </c>
      <c r="JV480" s="45"/>
      <c r="JW480" s="63" t="str">
        <f t="shared" si="2345"/>
        <v/>
      </c>
      <c r="JX480" s="67" t="str">
        <f t="shared" si="2346"/>
        <v/>
      </c>
      <c r="JY480" s="43" t="str">
        <f t="shared" si="2347"/>
        <v/>
      </c>
      <c r="JZ480" s="46" t="str">
        <f t="shared" si="2348"/>
        <v/>
      </c>
      <c r="KA480" s="37"/>
      <c r="KB480" s="51"/>
      <c r="KC480" s="47"/>
      <c r="KD480" s="45"/>
      <c r="KE480" s="45" t="str">
        <f>IF(KD480="","",KD480-KD476)</f>
        <v/>
      </c>
      <c r="KF480" s="45"/>
      <c r="KG480" s="45" t="str">
        <f>IF(KF480="","",KF480-KF476)</f>
        <v/>
      </c>
      <c r="KH480" s="45"/>
      <c r="KI480" s="45" t="str">
        <f>IF(KH480="","",KH476+KJ476-KH480)</f>
        <v/>
      </c>
      <c r="KJ480" s="45"/>
      <c r="KK480" s="63" t="str">
        <f>IF(KD480="","",KK476)</f>
        <v/>
      </c>
      <c r="KL480" s="67" t="str">
        <f>IF(KE480="","",KL476)</f>
        <v/>
      </c>
      <c r="KM480" s="43" t="str">
        <f>IF(KH480="","",KI480*KL480)</f>
        <v/>
      </c>
      <c r="KN480" s="46" t="str">
        <f>IF(KI480="","",KM480/(KE480*100))</f>
        <v/>
      </c>
      <c r="KO480" s="37"/>
      <c r="KP480" s="29"/>
      <c r="KQ480" s="47"/>
      <c r="KR480" s="45"/>
      <c r="KS480" s="45" t="str">
        <f>IF(KR480="","",KR480-KR476)</f>
        <v/>
      </c>
      <c r="KT480" s="45"/>
      <c r="KU480" s="45" t="str">
        <f>IF(KT480="","",KT480-KT476)</f>
        <v/>
      </c>
      <c r="KV480" s="45"/>
      <c r="KW480" s="45" t="str">
        <f>IF(KV480="","",KV476+KX476-KV480)</f>
        <v/>
      </c>
      <c r="KX480" s="45"/>
      <c r="KY480" s="63" t="str">
        <f>IF(KR480="","",KY476)</f>
        <v/>
      </c>
      <c r="KZ480" s="67" t="str">
        <f>IF(KS480="","",KZ476)</f>
        <v/>
      </c>
      <c r="LA480" s="43" t="str">
        <f>IF(KV480="","",KW480*KZ480)</f>
        <v/>
      </c>
      <c r="LB480" s="46" t="str">
        <f>IF(KW480="","",LA480/(KS480*100))</f>
        <v/>
      </c>
      <c r="LC480" s="37"/>
      <c r="LD480" s="29"/>
      <c r="LE480" s="52"/>
      <c r="LF480" s="43"/>
      <c r="LG480" s="86" t="str">
        <f>IF(LF480="","",LF480-LF477)</f>
        <v/>
      </c>
      <c r="LH480" s="43"/>
      <c r="LI480" s="43"/>
      <c r="LJ480" s="43"/>
      <c r="LK480" s="87"/>
      <c r="LL480" s="43"/>
      <c r="LM480" s="73"/>
      <c r="LN480" s="67"/>
      <c r="LO480" s="87" t="str">
        <f t="shared" si="2287"/>
        <v/>
      </c>
      <c r="LP480" s="53"/>
      <c r="LQ480" s="37"/>
      <c r="LR480" s="29"/>
      <c r="LS480" s="47"/>
      <c r="LT480" s="67"/>
      <c r="LU480" s="45" t="str">
        <f t="shared" si="2273"/>
        <v/>
      </c>
      <c r="LV480" s="45"/>
      <c r="LW480" s="45"/>
      <c r="LX480" s="45"/>
      <c r="LY480" s="45" t="str">
        <f t="shared" si="2274"/>
        <v/>
      </c>
      <c r="LZ480" s="45"/>
      <c r="MA480" s="45"/>
      <c r="MB480" s="45"/>
      <c r="MC480" s="45" t="str">
        <f t="shared" si="2230"/>
        <v/>
      </c>
      <c r="MD480" s="46" t="str">
        <f t="shared" si="2231"/>
        <v/>
      </c>
      <c r="ME480" s="37"/>
      <c r="MF480" s="29"/>
      <c r="MG480" s="47"/>
      <c r="MH480" s="67"/>
      <c r="MI480" s="45" t="str">
        <f t="shared" si="2275"/>
        <v/>
      </c>
      <c r="MJ480" s="45"/>
      <c r="MK480" s="45"/>
      <c r="ML480" s="45"/>
      <c r="MM480" s="45" t="str">
        <f t="shared" si="2276"/>
        <v/>
      </c>
      <c r="MN480" s="45"/>
      <c r="MO480" s="45"/>
      <c r="MP480" s="45"/>
      <c r="MQ480" s="45" t="str">
        <f t="shared" si="2232"/>
        <v/>
      </c>
      <c r="MR480" s="46" t="str">
        <f t="shared" si="2233"/>
        <v/>
      </c>
      <c r="MS480" s="37"/>
      <c r="MT480" s="29"/>
      <c r="MU480" s="47"/>
      <c r="MV480" s="67"/>
      <c r="MW480" s="45" t="str">
        <f t="shared" si="2277"/>
        <v/>
      </c>
      <c r="MX480" s="45"/>
      <c r="MY480" s="45"/>
      <c r="MZ480" s="45"/>
      <c r="NA480" s="45" t="str">
        <f t="shared" si="2278"/>
        <v/>
      </c>
      <c r="NB480" s="45"/>
      <c r="NC480" s="45"/>
      <c r="ND480" s="45"/>
      <c r="NE480" s="45" t="str">
        <f t="shared" si="2234"/>
        <v/>
      </c>
      <c r="NF480" s="46" t="str">
        <f t="shared" si="2235"/>
        <v/>
      </c>
      <c r="NG480" s="37"/>
      <c r="NH480" s="29"/>
      <c r="NI480" s="47"/>
      <c r="NJ480" s="67"/>
      <c r="NK480" s="45" t="str">
        <f t="shared" si="2279"/>
        <v/>
      </c>
      <c r="NL480" s="45"/>
      <c r="NM480" s="45"/>
      <c r="NN480" s="45"/>
      <c r="NO480" s="45" t="str">
        <f t="shared" si="2280"/>
        <v/>
      </c>
      <c r="NP480" s="45"/>
      <c r="NQ480" s="45"/>
      <c r="NR480" s="45"/>
      <c r="NS480" s="45" t="str">
        <f t="shared" si="2236"/>
        <v/>
      </c>
      <c r="NT480" s="46" t="str">
        <f t="shared" si="2237"/>
        <v/>
      </c>
      <c r="NU480" s="37"/>
    </row>
    <row r="481" spans="1:385" x14ac:dyDescent="0.25">
      <c r="A481" s="38"/>
      <c r="B481" s="39"/>
      <c r="C481" s="40"/>
      <c r="D481" s="40"/>
      <c r="E481" s="41"/>
      <c r="F481" s="41"/>
      <c r="G481" s="40"/>
      <c r="H481" s="42"/>
      <c r="I481" s="45"/>
      <c r="J481" s="45" t="str">
        <f t="shared" si="2243"/>
        <v/>
      </c>
      <c r="K481" s="45"/>
      <c r="L481" s="45"/>
      <c r="M481" s="45"/>
      <c r="N481" s="45" t="str">
        <f t="shared" si="2244"/>
        <v/>
      </c>
      <c r="O481" s="45"/>
      <c r="P481" s="45"/>
      <c r="Q481" s="45"/>
      <c r="R481" s="45" t="str">
        <f t="shared" si="2208"/>
        <v/>
      </c>
      <c r="S481" s="46" t="str">
        <f t="shared" si="2209"/>
        <v/>
      </c>
      <c r="T481" s="37"/>
      <c r="U481" s="29"/>
      <c r="V481" s="47"/>
      <c r="W481" s="67"/>
      <c r="X481" s="45" t="str">
        <f t="shared" si="2245"/>
        <v/>
      </c>
      <c r="Y481" s="45"/>
      <c r="Z481" s="45"/>
      <c r="AA481" s="45"/>
      <c r="AB481" s="45" t="str">
        <f t="shared" si="2246"/>
        <v/>
      </c>
      <c r="AC481" s="45"/>
      <c r="AD481" s="45"/>
      <c r="AE481" s="45"/>
      <c r="AF481" s="45" t="str">
        <f t="shared" si="2210"/>
        <v/>
      </c>
      <c r="AG481" s="46" t="str">
        <f t="shared" si="2211"/>
        <v/>
      </c>
      <c r="AH481" s="37"/>
      <c r="AI481" s="29"/>
      <c r="AJ481" s="47"/>
      <c r="AK481" s="45"/>
      <c r="AL481" s="45" t="str">
        <f t="shared" si="2247"/>
        <v/>
      </c>
      <c r="AM481" s="45"/>
      <c r="AN481" s="45" t="str">
        <f t="shared" si="2248"/>
        <v/>
      </c>
      <c r="AO481" s="45"/>
      <c r="AP481" s="45" t="str">
        <f t="shared" si="2249"/>
        <v/>
      </c>
      <c r="AQ481" s="45"/>
      <c r="AR481" s="45"/>
      <c r="AS481" s="45"/>
      <c r="AT481" s="45" t="str">
        <f t="shared" si="2212"/>
        <v/>
      </c>
      <c r="AU481" s="46" t="str">
        <f t="shared" si="2213"/>
        <v/>
      </c>
      <c r="AV481" s="37"/>
      <c r="AW481" s="29"/>
      <c r="AX481" s="47"/>
      <c r="AY481" s="45"/>
      <c r="AZ481" s="45" t="str">
        <f t="shared" si="2250"/>
        <v/>
      </c>
      <c r="BA481" s="45"/>
      <c r="BB481" s="45" t="str">
        <f t="shared" si="2251"/>
        <v/>
      </c>
      <c r="BC481" s="45"/>
      <c r="BD481" s="45" t="str">
        <f t="shared" si="2252"/>
        <v/>
      </c>
      <c r="BE481" s="45"/>
      <c r="BF481" s="45"/>
      <c r="BG481" s="45"/>
      <c r="BH481" s="45" t="str">
        <f t="shared" si="2214"/>
        <v/>
      </c>
      <c r="BI481" s="46" t="str">
        <f t="shared" si="2215"/>
        <v/>
      </c>
      <c r="BJ481" s="37"/>
      <c r="BK481" s="29"/>
      <c r="BL481" s="47"/>
      <c r="BM481" s="45"/>
      <c r="BN481" s="45" t="str">
        <f t="shared" si="2288"/>
        <v/>
      </c>
      <c r="BO481" s="45"/>
      <c r="BP481" s="45" t="str">
        <f t="shared" si="2289"/>
        <v/>
      </c>
      <c r="BQ481" s="45"/>
      <c r="BR481" s="45" t="str">
        <f t="shared" si="2290"/>
        <v/>
      </c>
      <c r="BS481" s="45"/>
      <c r="BT481" s="63" t="str">
        <f t="shared" si="2291"/>
        <v/>
      </c>
      <c r="BU481" s="67" t="str">
        <f t="shared" si="2292"/>
        <v/>
      </c>
      <c r="BV481" s="45" t="str">
        <f t="shared" si="2293"/>
        <v/>
      </c>
      <c r="BW481" s="46" t="str">
        <f t="shared" si="2294"/>
        <v/>
      </c>
      <c r="BX481" s="37"/>
      <c r="BY481" s="57"/>
      <c r="BZ481" s="47"/>
      <c r="CA481" s="45"/>
      <c r="CB481" s="45" t="str">
        <f t="shared" si="2295"/>
        <v/>
      </c>
      <c r="CC481" s="45"/>
      <c r="CD481" s="45" t="str">
        <f t="shared" si="2296"/>
        <v/>
      </c>
      <c r="CE481" s="45"/>
      <c r="CF481" s="45" t="str">
        <f t="shared" si="2297"/>
        <v/>
      </c>
      <c r="CG481" s="45"/>
      <c r="CH481" s="63" t="str">
        <f t="shared" si="2298"/>
        <v/>
      </c>
      <c r="CI481" s="67" t="str">
        <f t="shared" si="2299"/>
        <v/>
      </c>
      <c r="CJ481" s="45" t="str">
        <f t="shared" si="2300"/>
        <v/>
      </c>
      <c r="CK481" s="46" t="str">
        <f t="shared" si="2301"/>
        <v/>
      </c>
      <c r="CL481" s="37"/>
      <c r="CM481" s="29"/>
      <c r="CN481" s="47"/>
      <c r="CO481" s="45"/>
      <c r="CP481" s="45" t="str">
        <f t="shared" si="2302"/>
        <v/>
      </c>
      <c r="CQ481" s="45"/>
      <c r="CR481" s="45" t="str">
        <f t="shared" si="2303"/>
        <v/>
      </c>
      <c r="CS481" s="45"/>
      <c r="CT481" s="45" t="str">
        <f t="shared" si="2304"/>
        <v/>
      </c>
      <c r="CU481" s="45"/>
      <c r="CV481" s="63" t="str">
        <f t="shared" si="2305"/>
        <v/>
      </c>
      <c r="CW481" s="67" t="str">
        <f t="shared" si="2306"/>
        <v/>
      </c>
      <c r="CX481" s="45" t="str">
        <f t="shared" si="2307"/>
        <v/>
      </c>
      <c r="CY481" s="46" t="str">
        <f t="shared" si="2308"/>
        <v/>
      </c>
      <c r="CZ481" s="37"/>
      <c r="DA481" s="29"/>
      <c r="DB481" s="47"/>
      <c r="DC481" s="67"/>
      <c r="DD481" s="45" t="str">
        <f t="shared" si="2254"/>
        <v/>
      </c>
      <c r="DE481" s="45"/>
      <c r="DF481" s="45"/>
      <c r="DG481" s="45"/>
      <c r="DH481" s="45" t="str">
        <f t="shared" si="2255"/>
        <v/>
      </c>
      <c r="DI481" s="45"/>
      <c r="DJ481" s="45"/>
      <c r="DK481" s="45"/>
      <c r="DL481" s="45" t="str">
        <f t="shared" si="2216"/>
        <v/>
      </c>
      <c r="DM481" s="46" t="str">
        <f t="shared" si="2217"/>
        <v/>
      </c>
      <c r="DN481" s="37"/>
      <c r="DO481" s="29"/>
      <c r="DP481" s="47"/>
      <c r="DQ481" s="45"/>
      <c r="DR481" s="45" t="str">
        <f t="shared" si="2256"/>
        <v/>
      </c>
      <c r="DS481" s="45"/>
      <c r="DT481" s="45" t="str">
        <f t="shared" si="2257"/>
        <v/>
      </c>
      <c r="DU481" s="45"/>
      <c r="DV481" s="45" t="str">
        <f t="shared" si="2258"/>
        <v/>
      </c>
      <c r="DW481" s="45"/>
      <c r="DX481" s="45"/>
      <c r="DY481" s="45"/>
      <c r="DZ481" s="45" t="str">
        <f t="shared" si="2218"/>
        <v/>
      </c>
      <c r="EA481" s="46" t="str">
        <f t="shared" si="2219"/>
        <v/>
      </c>
      <c r="EB481" s="37"/>
      <c r="ED481" s="47"/>
      <c r="EE481" s="67"/>
      <c r="EF481" s="45" t="str">
        <f t="shared" si="2259"/>
        <v/>
      </c>
      <c r="EG481" s="45"/>
      <c r="EH481" s="45"/>
      <c r="EI481" s="45"/>
      <c r="EJ481" s="45" t="str">
        <f t="shared" si="2260"/>
        <v/>
      </c>
      <c r="EK481" s="45"/>
      <c r="EL481" s="45"/>
      <c r="EM481" s="45"/>
      <c r="EN481" s="45" t="str">
        <f t="shared" si="2220"/>
        <v/>
      </c>
      <c r="EO481" s="46" t="str">
        <f t="shared" si="2221"/>
        <v/>
      </c>
      <c r="EP481" s="37"/>
      <c r="ER481" s="47"/>
      <c r="ES481" s="67"/>
      <c r="ET481" s="45" t="str">
        <f t="shared" si="2261"/>
        <v/>
      </c>
      <c r="EU481" s="45"/>
      <c r="EV481" s="45"/>
      <c r="EW481" s="45"/>
      <c r="EX481" s="45" t="str">
        <f t="shared" si="2262"/>
        <v/>
      </c>
      <c r="EY481" s="45"/>
      <c r="EZ481" s="45"/>
      <c r="FA481" s="45"/>
      <c r="FB481" s="45" t="str">
        <f t="shared" si="2222"/>
        <v/>
      </c>
      <c r="FC481" s="46" t="str">
        <f t="shared" si="2223"/>
        <v/>
      </c>
      <c r="FD481" s="37"/>
      <c r="FF481" s="47"/>
      <c r="FG481" s="67"/>
      <c r="FH481" s="45" t="str">
        <f t="shared" si="2263"/>
        <v/>
      </c>
      <c r="FI481" s="45"/>
      <c r="FJ481" s="45"/>
      <c r="FK481" s="45"/>
      <c r="FL481" s="45" t="str">
        <f t="shared" si="2264"/>
        <v/>
      </c>
      <c r="FM481" s="45"/>
      <c r="FN481" s="45"/>
      <c r="FO481" s="45"/>
      <c r="FP481" s="45" t="str">
        <f t="shared" si="2224"/>
        <v/>
      </c>
      <c r="FQ481" s="46" t="str">
        <f t="shared" si="2225"/>
        <v/>
      </c>
      <c r="FR481" s="37"/>
      <c r="FS481" s="29"/>
      <c r="FT481" s="47"/>
      <c r="FU481" s="67"/>
      <c r="FV481" s="45" t="str">
        <f t="shared" si="2265"/>
        <v/>
      </c>
      <c r="FW481" s="45"/>
      <c r="FX481" s="45"/>
      <c r="FY481" s="45"/>
      <c r="FZ481" s="45" t="str">
        <f t="shared" si="2266"/>
        <v/>
      </c>
      <c r="GA481" s="45"/>
      <c r="GB481" s="45"/>
      <c r="GC481" s="45"/>
      <c r="GD481" s="45" t="str">
        <f t="shared" si="2226"/>
        <v/>
      </c>
      <c r="GE481" s="46" t="str">
        <f t="shared" si="2227"/>
        <v/>
      </c>
      <c r="GF481" s="37"/>
      <c r="GH481" s="47"/>
      <c r="GI481" s="67"/>
      <c r="GJ481" s="45" t="str">
        <f t="shared" si="2267"/>
        <v/>
      </c>
      <c r="GK481" s="45"/>
      <c r="GL481" s="45"/>
      <c r="GM481" s="45"/>
      <c r="GN481" s="45" t="str">
        <f t="shared" si="2268"/>
        <v/>
      </c>
      <c r="GO481" s="45"/>
      <c r="GP481" s="45"/>
      <c r="GQ481" s="45"/>
      <c r="GR481" s="45" t="str">
        <f t="shared" si="2228"/>
        <v/>
      </c>
      <c r="GS481" s="46" t="str">
        <f t="shared" si="2229"/>
        <v/>
      </c>
      <c r="GT481" s="37"/>
      <c r="GU481" s="61"/>
      <c r="GV481" s="47"/>
      <c r="GW481" s="30"/>
      <c r="GX481" s="45"/>
      <c r="GY481" s="45" t="str">
        <f t="shared" si="2309"/>
        <v/>
      </c>
      <c r="GZ481" s="45"/>
      <c r="HA481" s="45" t="str">
        <f t="shared" si="2310"/>
        <v/>
      </c>
      <c r="HB481" s="45"/>
      <c r="HC481" s="45" t="str">
        <f t="shared" si="2311"/>
        <v/>
      </c>
      <c r="HD481" s="45"/>
      <c r="HE481" s="63" t="str">
        <f>IF(GX479="","",HE477)</f>
        <v/>
      </c>
      <c r="HF481" s="67" t="str">
        <f>IF(GX479="","",HF477)</f>
        <v/>
      </c>
      <c r="HG481" s="45" t="str">
        <f t="shared" si="2312"/>
        <v/>
      </c>
      <c r="HH481" s="46" t="str">
        <f t="shared" si="2313"/>
        <v/>
      </c>
      <c r="HI481" s="37"/>
      <c r="HK481" s="47"/>
      <c r="HL481" s="45"/>
      <c r="HM481" s="45" t="str">
        <f t="shared" si="2314"/>
        <v/>
      </c>
      <c r="HN481" s="45"/>
      <c r="HO481" s="45" t="str">
        <f t="shared" si="2315"/>
        <v/>
      </c>
      <c r="HP481" s="45"/>
      <c r="HQ481" s="45" t="str">
        <f t="shared" si="2316"/>
        <v/>
      </c>
      <c r="HR481" s="45"/>
      <c r="HS481" s="63" t="str">
        <f t="shared" si="2317"/>
        <v/>
      </c>
      <c r="HT481" s="67" t="str">
        <f t="shared" si="2318"/>
        <v/>
      </c>
      <c r="HU481" s="45" t="str">
        <f t="shared" si="2319"/>
        <v/>
      </c>
      <c r="HV481" s="46" t="str">
        <f t="shared" si="2320"/>
        <v/>
      </c>
      <c r="HW481" s="37"/>
      <c r="HX481" s="360"/>
      <c r="HY481" s="47"/>
      <c r="HZ481" s="45"/>
      <c r="IA481" s="45" t="str">
        <f t="shared" si="2321"/>
        <v/>
      </c>
      <c r="IB481" s="45"/>
      <c r="IC481" s="45" t="str">
        <f t="shared" si="2322"/>
        <v/>
      </c>
      <c r="ID481" s="45"/>
      <c r="IE481" s="45" t="str">
        <f t="shared" si="2323"/>
        <v/>
      </c>
      <c r="IF481" s="45"/>
      <c r="IG481" s="63" t="str">
        <f t="shared" si="2324"/>
        <v/>
      </c>
      <c r="IH481" s="67" t="str">
        <f t="shared" si="2325"/>
        <v/>
      </c>
      <c r="II481" s="45" t="str">
        <f t="shared" si="2326"/>
        <v/>
      </c>
      <c r="IJ481" s="46" t="str">
        <f t="shared" si="2327"/>
        <v/>
      </c>
      <c r="IK481" s="37"/>
      <c r="IL481" s="29"/>
      <c r="IM481" s="47"/>
      <c r="IN481" s="45"/>
      <c r="IO481" s="45" t="str">
        <f t="shared" si="2328"/>
        <v/>
      </c>
      <c r="IP481" s="45"/>
      <c r="IQ481" s="45" t="str">
        <f t="shared" si="2329"/>
        <v/>
      </c>
      <c r="IR481" s="45"/>
      <c r="IS481" s="45" t="str">
        <f t="shared" si="2330"/>
        <v/>
      </c>
      <c r="IT481" s="45"/>
      <c r="IU481" s="63" t="str">
        <f t="shared" si="2331"/>
        <v/>
      </c>
      <c r="IV481" s="67" t="str">
        <f t="shared" si="2332"/>
        <v/>
      </c>
      <c r="IW481" s="45" t="str">
        <f t="shared" si="2333"/>
        <v/>
      </c>
      <c r="IX481" s="46" t="str">
        <f t="shared" si="2334"/>
        <v/>
      </c>
      <c r="IY481" s="37"/>
      <c r="IZ481" s="61"/>
      <c r="JA481" s="47"/>
      <c r="JB481" s="45"/>
      <c r="JC481" s="45" t="str">
        <f t="shared" si="2335"/>
        <v/>
      </c>
      <c r="JD481" s="45"/>
      <c r="JE481" s="45" t="str">
        <f t="shared" si="2336"/>
        <v/>
      </c>
      <c r="JF481" s="45"/>
      <c r="JG481" s="45" t="str">
        <f t="shared" si="2337"/>
        <v/>
      </c>
      <c r="JH481" s="45"/>
      <c r="JI481" s="63" t="str">
        <f t="shared" si="2338"/>
        <v/>
      </c>
      <c r="JJ481" s="67" t="str">
        <f t="shared" si="2339"/>
        <v/>
      </c>
      <c r="JK481" s="45" t="str">
        <f t="shared" si="2340"/>
        <v/>
      </c>
      <c r="JL481" s="46" t="str">
        <f t="shared" si="2341"/>
        <v/>
      </c>
      <c r="JM481" s="37"/>
      <c r="JN481" s="29"/>
      <c r="JO481" s="47"/>
      <c r="JP481" s="45"/>
      <c r="JQ481" s="45" t="str">
        <f t="shared" si="2342"/>
        <v/>
      </c>
      <c r="JR481" s="45"/>
      <c r="JS481" s="45" t="str">
        <f t="shared" si="2343"/>
        <v/>
      </c>
      <c r="JT481" s="45"/>
      <c r="JU481" s="45" t="str">
        <f t="shared" si="2344"/>
        <v/>
      </c>
      <c r="JV481" s="45"/>
      <c r="JW481" s="63" t="str">
        <f t="shared" si="2345"/>
        <v/>
      </c>
      <c r="JX481" s="67" t="str">
        <f t="shared" si="2346"/>
        <v/>
      </c>
      <c r="JY481" s="45" t="str">
        <f t="shared" si="2347"/>
        <v/>
      </c>
      <c r="JZ481" s="46" t="str">
        <f t="shared" si="2348"/>
        <v/>
      </c>
      <c r="KA481" s="37"/>
      <c r="KB481" s="51"/>
      <c r="KC481" s="47"/>
      <c r="KD481" s="45"/>
      <c r="KE481" s="45" t="str">
        <f>IF(KD481="","",KD481-KD477)</f>
        <v/>
      </c>
      <c r="KF481" s="45"/>
      <c r="KG481" s="45" t="str">
        <f>IF(KF481="","",KF481-KF477)</f>
        <v/>
      </c>
      <c r="KH481" s="45"/>
      <c r="KI481" s="45" t="str">
        <f>IF(KH481="","",KH477+KJ477-KH481)</f>
        <v/>
      </c>
      <c r="KJ481" s="45"/>
      <c r="KK481" s="63" t="str">
        <f>IF(KD481="","",KK477)</f>
        <v/>
      </c>
      <c r="KL481" s="67" t="str">
        <f>IF(KE481="","",KL477)</f>
        <v/>
      </c>
      <c r="KM481" s="45" t="str">
        <f>IF(KH481="","",KI481*KL481)</f>
        <v/>
      </c>
      <c r="KN481" s="46" t="str">
        <f>IF(KI481="","",KM481/(KE481*100))</f>
        <v/>
      </c>
      <c r="KO481" s="37"/>
      <c r="KP481" s="29"/>
      <c r="KQ481" s="47"/>
      <c r="KR481" s="45"/>
      <c r="KS481" s="45" t="str">
        <f>IF(KR481="","",KR481-KR477)</f>
        <v/>
      </c>
      <c r="KT481" s="45"/>
      <c r="KU481" s="45" t="str">
        <f>IF(KT481="","",KT481-KT477)</f>
        <v/>
      </c>
      <c r="KV481" s="45"/>
      <c r="KW481" s="45" t="str">
        <f>IF(KV481="","",KV477+KX477-KV481)</f>
        <v/>
      </c>
      <c r="KX481" s="45"/>
      <c r="KY481" s="63" t="str">
        <f>IF(KR481="","",KY477)</f>
        <v/>
      </c>
      <c r="KZ481" s="67" t="str">
        <f>IF(KS481="","",KZ477)</f>
        <v/>
      </c>
      <c r="LA481" s="45" t="str">
        <f>IF(KV481="","",KW481*KZ481)</f>
        <v/>
      </c>
      <c r="LB481" s="46" t="str">
        <f>IF(KW481="","",LA481/(KS481*100))</f>
        <v/>
      </c>
      <c r="LC481" s="37"/>
      <c r="LD481" s="29"/>
      <c r="LE481" s="52"/>
      <c r="LF481" s="43"/>
      <c r="LG481" s="45"/>
      <c r="LH481" s="45"/>
      <c r="LI481" s="45"/>
      <c r="LJ481" s="45"/>
      <c r="LK481" s="45"/>
      <c r="LL481" s="45"/>
      <c r="LM481" s="63"/>
      <c r="LN481" s="67"/>
      <c r="LO481" s="45" t="str">
        <f t="shared" si="2287"/>
        <v/>
      </c>
      <c r="LP481" s="46"/>
      <c r="LQ481" s="37"/>
      <c r="LR481" s="29"/>
      <c r="LS481" s="47"/>
      <c r="LT481" s="67"/>
      <c r="LU481" s="45" t="str">
        <f t="shared" si="2273"/>
        <v/>
      </c>
      <c r="LV481" s="45"/>
      <c r="LW481" s="45"/>
      <c r="LX481" s="45"/>
      <c r="LY481" s="45" t="str">
        <f t="shared" si="2274"/>
        <v/>
      </c>
      <c r="LZ481" s="45"/>
      <c r="MA481" s="45"/>
      <c r="MB481" s="45"/>
      <c r="MC481" s="45" t="str">
        <f t="shared" si="2230"/>
        <v/>
      </c>
      <c r="MD481" s="46" t="str">
        <f t="shared" si="2231"/>
        <v/>
      </c>
      <c r="ME481" s="37"/>
      <c r="MF481" s="29"/>
      <c r="MG481" s="47"/>
      <c r="MH481" s="67"/>
      <c r="MI481" s="45" t="str">
        <f t="shared" si="2275"/>
        <v/>
      </c>
      <c r="MJ481" s="45"/>
      <c r="MK481" s="45"/>
      <c r="ML481" s="45"/>
      <c r="MM481" s="45" t="str">
        <f t="shared" si="2276"/>
        <v/>
      </c>
      <c r="MN481" s="45"/>
      <c r="MO481" s="45"/>
      <c r="MP481" s="45"/>
      <c r="MQ481" s="45" t="str">
        <f t="shared" si="2232"/>
        <v/>
      </c>
      <c r="MR481" s="46" t="str">
        <f t="shared" si="2233"/>
        <v/>
      </c>
      <c r="MS481" s="37"/>
      <c r="MT481" s="29"/>
      <c r="MU481" s="47"/>
      <c r="MV481" s="67"/>
      <c r="MW481" s="45" t="str">
        <f t="shared" si="2277"/>
        <v/>
      </c>
      <c r="MX481" s="45"/>
      <c r="MY481" s="45"/>
      <c r="MZ481" s="45"/>
      <c r="NA481" s="45" t="str">
        <f t="shared" si="2278"/>
        <v/>
      </c>
      <c r="NB481" s="45"/>
      <c r="NC481" s="45"/>
      <c r="ND481" s="45"/>
      <c r="NE481" s="45" t="str">
        <f t="shared" si="2234"/>
        <v/>
      </c>
      <c r="NF481" s="46" t="str">
        <f t="shared" si="2235"/>
        <v/>
      </c>
      <c r="NG481" s="37"/>
      <c r="NH481" s="29"/>
      <c r="NI481" s="47"/>
      <c r="NJ481" s="67"/>
      <c r="NK481" s="45" t="str">
        <f t="shared" si="2279"/>
        <v/>
      </c>
      <c r="NL481" s="45"/>
      <c r="NM481" s="45"/>
      <c r="NN481" s="45"/>
      <c r="NO481" s="45" t="str">
        <f t="shared" si="2280"/>
        <v/>
      </c>
      <c r="NP481" s="45"/>
      <c r="NQ481" s="45"/>
      <c r="NR481" s="45"/>
      <c r="NS481" s="45" t="str">
        <f t="shared" si="2236"/>
        <v/>
      </c>
      <c r="NT481" s="46" t="str">
        <f t="shared" si="2237"/>
        <v/>
      </c>
      <c r="NU481" s="37"/>
    </row>
    <row r="482" spans="1:385" ht="15" customHeight="1" thickBot="1" x14ac:dyDescent="0.3">
      <c r="A482" s="38"/>
      <c r="B482" s="39"/>
      <c r="C482" s="40"/>
      <c r="D482" s="40"/>
      <c r="E482" s="41"/>
      <c r="F482" s="41"/>
      <c r="G482" s="40"/>
      <c r="H482" s="42"/>
      <c r="I482" s="45"/>
      <c r="J482" s="45" t="str">
        <f t="shared" si="2243"/>
        <v/>
      </c>
      <c r="K482" s="45"/>
      <c r="L482" s="45"/>
      <c r="M482" s="45"/>
      <c r="N482" s="45" t="str">
        <f t="shared" si="2244"/>
        <v/>
      </c>
      <c r="O482" s="45"/>
      <c r="P482" s="45"/>
      <c r="Q482" s="45"/>
      <c r="R482" s="45" t="str">
        <f t="shared" si="2208"/>
        <v/>
      </c>
      <c r="S482" s="46" t="str">
        <f t="shared" si="2209"/>
        <v/>
      </c>
      <c r="T482" s="37"/>
      <c r="U482" s="29"/>
      <c r="V482" s="47"/>
      <c r="W482" s="67"/>
      <c r="X482" s="45" t="str">
        <f t="shared" si="2245"/>
        <v/>
      </c>
      <c r="Y482" s="45"/>
      <c r="Z482" s="45"/>
      <c r="AA482" s="45"/>
      <c r="AB482" s="45" t="str">
        <f t="shared" si="2246"/>
        <v/>
      </c>
      <c r="AC482" s="45"/>
      <c r="AD482" s="45"/>
      <c r="AE482" s="45"/>
      <c r="AF482" s="45" t="str">
        <f t="shared" si="2210"/>
        <v/>
      </c>
      <c r="AG482" s="46" t="str">
        <f t="shared" si="2211"/>
        <v/>
      </c>
      <c r="AH482" s="37"/>
      <c r="AI482" s="29"/>
      <c r="AJ482" s="47"/>
      <c r="AK482" s="45"/>
      <c r="AL482" s="45" t="str">
        <f t="shared" si="2247"/>
        <v/>
      </c>
      <c r="AM482" s="45"/>
      <c r="AN482" s="45" t="str">
        <f t="shared" si="2248"/>
        <v/>
      </c>
      <c r="AO482" s="45"/>
      <c r="AP482" s="45" t="str">
        <f t="shared" si="2249"/>
        <v/>
      </c>
      <c r="AQ482" s="45"/>
      <c r="AR482" s="45"/>
      <c r="AS482" s="45"/>
      <c r="AT482" s="45" t="str">
        <f t="shared" si="2212"/>
        <v/>
      </c>
      <c r="AU482" s="46" t="str">
        <f t="shared" si="2213"/>
        <v/>
      </c>
      <c r="AV482" s="37"/>
      <c r="AW482" s="29"/>
      <c r="AX482" s="47"/>
      <c r="AY482" s="45"/>
      <c r="AZ482" s="45" t="str">
        <f t="shared" si="2250"/>
        <v/>
      </c>
      <c r="BA482" s="45"/>
      <c r="BB482" s="45" t="str">
        <f t="shared" si="2251"/>
        <v/>
      </c>
      <c r="BC482" s="45"/>
      <c r="BD482" s="45" t="str">
        <f t="shared" si="2252"/>
        <v/>
      </c>
      <c r="BE482" s="45"/>
      <c r="BF482" s="45"/>
      <c r="BG482" s="45"/>
      <c r="BH482" s="45" t="str">
        <f t="shared" si="2214"/>
        <v/>
      </c>
      <c r="BI482" s="46" t="str">
        <f t="shared" si="2215"/>
        <v/>
      </c>
      <c r="BJ482" s="37"/>
      <c r="BK482" s="29"/>
      <c r="BL482" s="75"/>
      <c r="BM482" s="76"/>
      <c r="BN482" s="76" t="str">
        <f t="shared" si="2288"/>
        <v/>
      </c>
      <c r="BO482" s="76"/>
      <c r="BP482" s="76" t="str">
        <f t="shared" si="2289"/>
        <v/>
      </c>
      <c r="BQ482" s="76"/>
      <c r="BR482" s="76" t="str">
        <f t="shared" si="2290"/>
        <v/>
      </c>
      <c r="BS482" s="76"/>
      <c r="BT482" s="78" t="str">
        <f t="shared" si="2291"/>
        <v/>
      </c>
      <c r="BU482" s="79" t="str">
        <f t="shared" si="2292"/>
        <v/>
      </c>
      <c r="BV482" s="76" t="str">
        <f t="shared" si="2293"/>
        <v/>
      </c>
      <c r="BW482" s="80" t="str">
        <f t="shared" si="2294"/>
        <v/>
      </c>
      <c r="BX482" s="37"/>
      <c r="BY482" s="57"/>
      <c r="BZ482" s="75"/>
      <c r="CA482" s="76"/>
      <c r="CB482" s="76" t="str">
        <f t="shared" si="2295"/>
        <v/>
      </c>
      <c r="CC482" s="76"/>
      <c r="CD482" s="76" t="str">
        <f t="shared" si="2296"/>
        <v/>
      </c>
      <c r="CE482" s="76"/>
      <c r="CF482" s="76" t="str">
        <f t="shared" si="2297"/>
        <v/>
      </c>
      <c r="CG482" s="76"/>
      <c r="CH482" s="78" t="str">
        <f t="shared" si="2298"/>
        <v/>
      </c>
      <c r="CI482" s="79" t="str">
        <f t="shared" si="2299"/>
        <v/>
      </c>
      <c r="CJ482" s="76" t="str">
        <f t="shared" si="2300"/>
        <v/>
      </c>
      <c r="CK482" s="80" t="str">
        <f t="shared" si="2301"/>
        <v/>
      </c>
      <c r="CL482" s="37"/>
      <c r="CM482" s="29"/>
      <c r="CN482" s="75"/>
      <c r="CO482" s="76"/>
      <c r="CP482" s="76" t="str">
        <f t="shared" si="2302"/>
        <v/>
      </c>
      <c r="CQ482" s="76"/>
      <c r="CR482" s="76" t="str">
        <f t="shared" si="2303"/>
        <v/>
      </c>
      <c r="CS482" s="76"/>
      <c r="CT482" s="76" t="str">
        <f t="shared" si="2304"/>
        <v/>
      </c>
      <c r="CU482" s="76"/>
      <c r="CV482" s="78" t="str">
        <f t="shared" si="2305"/>
        <v/>
      </c>
      <c r="CW482" s="79" t="str">
        <f t="shared" si="2306"/>
        <v/>
      </c>
      <c r="CX482" s="76" t="str">
        <f t="shared" si="2307"/>
        <v/>
      </c>
      <c r="CY482" s="80" t="str">
        <f t="shared" si="2308"/>
        <v/>
      </c>
      <c r="CZ482" s="37"/>
      <c r="DA482" s="29"/>
      <c r="DB482" s="47"/>
      <c r="DC482" s="67"/>
      <c r="DD482" s="45" t="str">
        <f t="shared" si="2254"/>
        <v/>
      </c>
      <c r="DE482" s="45"/>
      <c r="DF482" s="45"/>
      <c r="DG482" s="45"/>
      <c r="DH482" s="45" t="str">
        <f t="shared" si="2255"/>
        <v/>
      </c>
      <c r="DI482" s="45"/>
      <c r="DJ482" s="45"/>
      <c r="DK482" s="45"/>
      <c r="DL482" s="45" t="str">
        <f t="shared" si="2216"/>
        <v/>
      </c>
      <c r="DM482" s="46" t="str">
        <f t="shared" si="2217"/>
        <v/>
      </c>
      <c r="DN482" s="37"/>
      <c r="DO482" s="29"/>
      <c r="DP482" s="47"/>
      <c r="DQ482" s="45"/>
      <c r="DR482" s="45" t="str">
        <f t="shared" si="2256"/>
        <v/>
      </c>
      <c r="DS482" s="45"/>
      <c r="DT482" s="45" t="str">
        <f t="shared" si="2257"/>
        <v/>
      </c>
      <c r="DU482" s="45"/>
      <c r="DV482" s="45" t="str">
        <f t="shared" si="2258"/>
        <v/>
      </c>
      <c r="DW482" s="45"/>
      <c r="DX482" s="45"/>
      <c r="DY482" s="45"/>
      <c r="DZ482" s="45" t="str">
        <f t="shared" si="2218"/>
        <v/>
      </c>
      <c r="EA482" s="46" t="str">
        <f t="shared" si="2219"/>
        <v/>
      </c>
      <c r="EB482" s="37"/>
      <c r="ED482" s="47"/>
      <c r="EE482" s="67"/>
      <c r="EF482" s="45" t="str">
        <f t="shared" si="2259"/>
        <v/>
      </c>
      <c r="EG482" s="45"/>
      <c r="EH482" s="45"/>
      <c r="EI482" s="45"/>
      <c r="EJ482" s="45" t="str">
        <f t="shared" si="2260"/>
        <v/>
      </c>
      <c r="EK482" s="45"/>
      <c r="EL482" s="45"/>
      <c r="EM482" s="45"/>
      <c r="EN482" s="45" t="str">
        <f t="shared" si="2220"/>
        <v/>
      </c>
      <c r="EO482" s="46" t="str">
        <f t="shared" si="2221"/>
        <v/>
      </c>
      <c r="EP482" s="37"/>
      <c r="ER482" s="47"/>
      <c r="ES482" s="67"/>
      <c r="ET482" s="45" t="str">
        <f t="shared" si="2261"/>
        <v/>
      </c>
      <c r="EU482" s="45"/>
      <c r="EV482" s="45"/>
      <c r="EW482" s="45"/>
      <c r="EX482" s="45" t="str">
        <f t="shared" si="2262"/>
        <v/>
      </c>
      <c r="EY482" s="45"/>
      <c r="EZ482" s="45"/>
      <c r="FA482" s="45"/>
      <c r="FB482" s="45" t="str">
        <f t="shared" si="2222"/>
        <v/>
      </c>
      <c r="FC482" s="46" t="str">
        <f t="shared" si="2223"/>
        <v/>
      </c>
      <c r="FD482" s="37"/>
      <c r="FF482" s="47"/>
      <c r="FG482" s="67"/>
      <c r="FH482" s="45" t="str">
        <f t="shared" si="2263"/>
        <v/>
      </c>
      <c r="FI482" s="45"/>
      <c r="FJ482" s="45"/>
      <c r="FK482" s="45"/>
      <c r="FL482" s="45" t="str">
        <f t="shared" si="2264"/>
        <v/>
      </c>
      <c r="FM482" s="45"/>
      <c r="FN482" s="45"/>
      <c r="FO482" s="45"/>
      <c r="FP482" s="45" t="str">
        <f t="shared" si="2224"/>
        <v/>
      </c>
      <c r="FQ482" s="46" t="str">
        <f t="shared" si="2225"/>
        <v/>
      </c>
      <c r="FR482" s="37"/>
      <c r="FS482" s="29"/>
      <c r="FT482" s="47"/>
      <c r="FU482" s="67"/>
      <c r="FV482" s="45" t="str">
        <f t="shared" si="2265"/>
        <v/>
      </c>
      <c r="FW482" s="45"/>
      <c r="FX482" s="45"/>
      <c r="FY482" s="45"/>
      <c r="FZ482" s="45" t="str">
        <f t="shared" si="2266"/>
        <v/>
      </c>
      <c r="GA482" s="45"/>
      <c r="GB482" s="45"/>
      <c r="GC482" s="45"/>
      <c r="GD482" s="45" t="str">
        <f t="shared" si="2226"/>
        <v/>
      </c>
      <c r="GE482" s="46" t="str">
        <f t="shared" si="2227"/>
        <v/>
      </c>
      <c r="GF482" s="37"/>
      <c r="GH482" s="47"/>
      <c r="GI482" s="67"/>
      <c r="GJ482" s="45" t="str">
        <f t="shared" si="2267"/>
        <v/>
      </c>
      <c r="GK482" s="45"/>
      <c r="GL482" s="45"/>
      <c r="GM482" s="45"/>
      <c r="GN482" s="45" t="str">
        <f t="shared" si="2268"/>
        <v/>
      </c>
      <c r="GO482" s="45"/>
      <c r="GP482" s="45"/>
      <c r="GQ482" s="45"/>
      <c r="GR482" s="45" t="str">
        <f t="shared" si="2228"/>
        <v/>
      </c>
      <c r="GS482" s="46" t="str">
        <f t="shared" si="2229"/>
        <v/>
      </c>
      <c r="GT482" s="37"/>
      <c r="GU482" s="61"/>
      <c r="GV482" s="75"/>
      <c r="GW482" s="84"/>
      <c r="GX482" s="76"/>
      <c r="GY482" s="76" t="str">
        <f t="shared" si="2309"/>
        <v/>
      </c>
      <c r="GZ482" s="76"/>
      <c r="HA482" s="76" t="str">
        <f t="shared" si="2310"/>
        <v/>
      </c>
      <c r="HB482" s="76"/>
      <c r="HC482" s="76" t="str">
        <f t="shared" si="2311"/>
        <v/>
      </c>
      <c r="HD482" s="76"/>
      <c r="HE482" s="78" t="str">
        <f>IF(GX479="","",HE478)</f>
        <v/>
      </c>
      <c r="HF482" s="79" t="str">
        <f>IF(GX479="","",HF478)</f>
        <v/>
      </c>
      <c r="HG482" s="76" t="str">
        <f t="shared" si="2312"/>
        <v/>
      </c>
      <c r="HH482" s="80" t="str">
        <f t="shared" si="2313"/>
        <v/>
      </c>
      <c r="HI482" s="37"/>
      <c r="HK482" s="75"/>
      <c r="HL482" s="76"/>
      <c r="HM482" s="76" t="str">
        <f t="shared" si="2314"/>
        <v/>
      </c>
      <c r="HN482" s="76"/>
      <c r="HO482" s="76" t="str">
        <f t="shared" si="2315"/>
        <v/>
      </c>
      <c r="HP482" s="76"/>
      <c r="HQ482" s="76" t="str">
        <f t="shared" si="2316"/>
        <v/>
      </c>
      <c r="HR482" s="76"/>
      <c r="HS482" s="78" t="str">
        <f t="shared" si="2317"/>
        <v/>
      </c>
      <c r="HT482" s="79" t="str">
        <f t="shared" si="2318"/>
        <v/>
      </c>
      <c r="HU482" s="76" t="str">
        <f t="shared" si="2319"/>
        <v/>
      </c>
      <c r="HV482" s="80" t="str">
        <f t="shared" si="2320"/>
        <v/>
      </c>
      <c r="HW482" s="37"/>
      <c r="HX482" s="360"/>
      <c r="HY482" s="75"/>
      <c r="HZ482" s="76"/>
      <c r="IA482" s="76" t="str">
        <f t="shared" si="2321"/>
        <v/>
      </c>
      <c r="IB482" s="76"/>
      <c r="IC482" s="76" t="str">
        <f t="shared" si="2322"/>
        <v/>
      </c>
      <c r="ID482" s="76"/>
      <c r="IE482" s="76" t="str">
        <f t="shared" si="2323"/>
        <v/>
      </c>
      <c r="IF482" s="76"/>
      <c r="IG482" s="78" t="str">
        <f t="shared" si="2324"/>
        <v/>
      </c>
      <c r="IH482" s="79" t="str">
        <f t="shared" si="2325"/>
        <v/>
      </c>
      <c r="II482" s="76" t="str">
        <f t="shared" si="2326"/>
        <v/>
      </c>
      <c r="IJ482" s="80" t="str">
        <f t="shared" si="2327"/>
        <v/>
      </c>
      <c r="IK482" s="37"/>
      <c r="IL482" s="29"/>
      <c r="IM482" s="75"/>
      <c r="IN482" s="76"/>
      <c r="IO482" s="76" t="str">
        <f t="shared" si="2328"/>
        <v/>
      </c>
      <c r="IP482" s="76"/>
      <c r="IQ482" s="76" t="str">
        <f t="shared" si="2329"/>
        <v/>
      </c>
      <c r="IR482" s="76"/>
      <c r="IS482" s="76" t="str">
        <f t="shared" si="2330"/>
        <v/>
      </c>
      <c r="IT482" s="76"/>
      <c r="IU482" s="78" t="str">
        <f t="shared" si="2331"/>
        <v/>
      </c>
      <c r="IV482" s="79" t="str">
        <f t="shared" si="2332"/>
        <v/>
      </c>
      <c r="IW482" s="76" t="str">
        <f t="shared" si="2333"/>
        <v/>
      </c>
      <c r="IX482" s="80" t="str">
        <f t="shared" si="2334"/>
        <v/>
      </c>
      <c r="IY482" s="37"/>
      <c r="IZ482" s="61"/>
      <c r="JA482" s="75"/>
      <c r="JB482" s="76"/>
      <c r="JC482" s="76" t="str">
        <f t="shared" si="2335"/>
        <v/>
      </c>
      <c r="JD482" s="76"/>
      <c r="JE482" s="76" t="str">
        <f t="shared" si="2336"/>
        <v/>
      </c>
      <c r="JF482" s="76"/>
      <c r="JG482" s="76" t="str">
        <f t="shared" si="2337"/>
        <v/>
      </c>
      <c r="JH482" s="76"/>
      <c r="JI482" s="78" t="str">
        <f t="shared" si="2338"/>
        <v/>
      </c>
      <c r="JJ482" s="79" t="str">
        <f t="shared" si="2339"/>
        <v/>
      </c>
      <c r="JK482" s="76" t="str">
        <f t="shared" si="2340"/>
        <v/>
      </c>
      <c r="JL482" s="80" t="str">
        <f t="shared" si="2341"/>
        <v/>
      </c>
      <c r="JM482" s="37"/>
      <c r="JN482" s="29"/>
      <c r="JO482" s="75"/>
      <c r="JP482" s="76"/>
      <c r="JQ482" s="76" t="str">
        <f t="shared" si="2342"/>
        <v/>
      </c>
      <c r="JR482" s="76"/>
      <c r="JS482" s="76" t="str">
        <f t="shared" si="2343"/>
        <v/>
      </c>
      <c r="JT482" s="76"/>
      <c r="JU482" s="76" t="str">
        <f t="shared" si="2344"/>
        <v/>
      </c>
      <c r="JV482" s="76"/>
      <c r="JW482" s="78" t="str">
        <f t="shared" si="2345"/>
        <v/>
      </c>
      <c r="JX482" s="79" t="str">
        <f t="shared" si="2346"/>
        <v/>
      </c>
      <c r="JY482" s="76" t="str">
        <f t="shared" si="2347"/>
        <v/>
      </c>
      <c r="JZ482" s="80" t="str">
        <f t="shared" si="2348"/>
        <v/>
      </c>
      <c r="KA482" s="37"/>
      <c r="KB482" s="51"/>
      <c r="KC482" s="75"/>
      <c r="KD482" s="76"/>
      <c r="KE482" s="76" t="str">
        <f>IF(KD482="","",KD482-KD478)</f>
        <v/>
      </c>
      <c r="KF482" s="76"/>
      <c r="KG482" s="76" t="str">
        <f>IF(KF482="","",KF482-KF478)</f>
        <v/>
      </c>
      <c r="KH482" s="76"/>
      <c r="KI482" s="76" t="str">
        <f>IF(KH482="","",KH478+KJ478-KH482)</f>
        <v/>
      </c>
      <c r="KJ482" s="76"/>
      <c r="KK482" s="78" t="str">
        <f>IF(KD482="","",KK478)</f>
        <v/>
      </c>
      <c r="KL482" s="79" t="str">
        <f>IF(KE482="","",KL478)</f>
        <v/>
      </c>
      <c r="KM482" s="76" t="str">
        <f>IF(KH482="","",KI482*KL482)</f>
        <v/>
      </c>
      <c r="KN482" s="80" t="str">
        <f>IF(KI482="","",KM482/(KE482*100))</f>
        <v/>
      </c>
      <c r="KO482" s="37"/>
      <c r="KP482" s="29"/>
      <c r="KQ482" s="75"/>
      <c r="KR482" s="76"/>
      <c r="KS482" s="76" t="str">
        <f>IF(KR482="","",KR482-KR478)</f>
        <v/>
      </c>
      <c r="KT482" s="76"/>
      <c r="KU482" s="76" t="str">
        <f>IF(KT482="","",KT482-KT478)</f>
        <v/>
      </c>
      <c r="KV482" s="76"/>
      <c r="KW482" s="76" t="str">
        <f>IF(KV482="","",KV478+KX478-KV482)</f>
        <v/>
      </c>
      <c r="KX482" s="76"/>
      <c r="KY482" s="78" t="str">
        <f>IF(KR482="","",KY478)</f>
        <v/>
      </c>
      <c r="KZ482" s="79" t="str">
        <f>IF(KS482="","",KZ478)</f>
        <v/>
      </c>
      <c r="LA482" s="76" t="str">
        <f>IF(KV482="","",KW482*KZ482)</f>
        <v/>
      </c>
      <c r="LB482" s="80" t="str">
        <f>IF(KW482="","",LA482/(KS482*100))</f>
        <v/>
      </c>
      <c r="LC482" s="37"/>
      <c r="LD482" s="29"/>
      <c r="LE482" s="95"/>
      <c r="LF482" s="27"/>
      <c r="LG482" s="76"/>
      <c r="LH482" s="76"/>
      <c r="LI482" s="76"/>
      <c r="LJ482" s="76"/>
      <c r="LK482" s="76"/>
      <c r="LL482" s="76"/>
      <c r="LM482" s="78"/>
      <c r="LN482" s="79"/>
      <c r="LO482" s="76" t="str">
        <f t="shared" si="2287"/>
        <v/>
      </c>
      <c r="LP482" s="80"/>
      <c r="LQ482" s="37"/>
      <c r="LR482" s="29"/>
      <c r="LS482" s="47"/>
      <c r="LT482" s="67"/>
      <c r="LU482" s="45" t="str">
        <f t="shared" si="2273"/>
        <v/>
      </c>
      <c r="LV482" s="45"/>
      <c r="LW482" s="45"/>
      <c r="LX482" s="45"/>
      <c r="LY482" s="45" t="str">
        <f t="shared" si="2274"/>
        <v/>
      </c>
      <c r="LZ482" s="45"/>
      <c r="MA482" s="45"/>
      <c r="MB482" s="45"/>
      <c r="MC482" s="45" t="str">
        <f t="shared" si="2230"/>
        <v/>
      </c>
      <c r="MD482" s="46" t="str">
        <f t="shared" si="2231"/>
        <v/>
      </c>
      <c r="ME482" s="37"/>
      <c r="MF482" s="29"/>
      <c r="MG482" s="47"/>
      <c r="MH482" s="67"/>
      <c r="MI482" s="45" t="str">
        <f t="shared" si="2275"/>
        <v/>
      </c>
      <c r="MJ482" s="45"/>
      <c r="MK482" s="45"/>
      <c r="ML482" s="45"/>
      <c r="MM482" s="45" t="str">
        <f t="shared" si="2276"/>
        <v/>
      </c>
      <c r="MN482" s="45"/>
      <c r="MO482" s="45"/>
      <c r="MP482" s="45"/>
      <c r="MQ482" s="45" t="str">
        <f t="shared" si="2232"/>
        <v/>
      </c>
      <c r="MR482" s="46" t="str">
        <f t="shared" si="2233"/>
        <v/>
      </c>
      <c r="MS482" s="37"/>
      <c r="MT482" s="29"/>
      <c r="MU482" s="47"/>
      <c r="MV482" s="67"/>
      <c r="MW482" s="45" t="str">
        <f t="shared" si="2277"/>
        <v/>
      </c>
      <c r="MX482" s="45"/>
      <c r="MY482" s="45"/>
      <c r="MZ482" s="45"/>
      <c r="NA482" s="45" t="str">
        <f t="shared" si="2278"/>
        <v/>
      </c>
      <c r="NB482" s="45"/>
      <c r="NC482" s="45"/>
      <c r="ND482" s="45"/>
      <c r="NE482" s="45" t="str">
        <f t="shared" si="2234"/>
        <v/>
      </c>
      <c r="NF482" s="46" t="str">
        <f t="shared" si="2235"/>
        <v/>
      </c>
      <c r="NG482" s="37"/>
      <c r="NH482" s="29"/>
      <c r="NI482" s="47"/>
      <c r="NJ482" s="67"/>
      <c r="NK482" s="45" t="str">
        <f t="shared" si="2279"/>
        <v/>
      </c>
      <c r="NL482" s="45"/>
      <c r="NM482" s="45"/>
      <c r="NN482" s="45"/>
      <c r="NO482" s="45" t="str">
        <f t="shared" si="2280"/>
        <v/>
      </c>
      <c r="NP482" s="45"/>
      <c r="NQ482" s="45"/>
      <c r="NR482" s="45"/>
      <c r="NS482" s="45" t="str">
        <f t="shared" si="2236"/>
        <v/>
      </c>
      <c r="NT482" s="46" t="str">
        <f t="shared" si="2237"/>
        <v/>
      </c>
      <c r="NU482" s="37"/>
    </row>
    <row r="483" spans="1:385" ht="15" customHeight="1" thickTop="1" x14ac:dyDescent="0.25">
      <c r="A483" s="38"/>
      <c r="B483" s="39"/>
      <c r="C483" s="40"/>
      <c r="D483" s="40"/>
      <c r="E483" s="41"/>
      <c r="F483" s="41"/>
      <c r="G483" s="40"/>
      <c r="H483" s="42"/>
      <c r="I483" s="45"/>
      <c r="J483" s="45" t="str">
        <f t="shared" si="2243"/>
        <v/>
      </c>
      <c r="K483" s="45"/>
      <c r="L483" s="45"/>
      <c r="M483" s="45"/>
      <c r="N483" s="45" t="str">
        <f t="shared" si="2244"/>
        <v/>
      </c>
      <c r="O483" s="45"/>
      <c r="P483" s="45"/>
      <c r="Q483" s="45"/>
      <c r="R483" s="45" t="str">
        <f t="shared" si="2208"/>
        <v/>
      </c>
      <c r="S483" s="46" t="str">
        <f t="shared" si="2209"/>
        <v/>
      </c>
      <c r="T483" s="37"/>
      <c r="U483" s="29"/>
      <c r="V483" s="47"/>
      <c r="W483" s="67"/>
      <c r="X483" s="45"/>
      <c r="Y483" s="45"/>
      <c r="Z483" s="45"/>
      <c r="AA483" s="45"/>
      <c r="AB483" s="45"/>
      <c r="AC483" s="45"/>
      <c r="AD483" s="45"/>
      <c r="AE483" s="45"/>
      <c r="AF483" s="45"/>
      <c r="AG483" s="46"/>
      <c r="AH483" s="37"/>
      <c r="AI483" s="29"/>
      <c r="AJ483" s="47"/>
      <c r="AK483" s="45"/>
      <c r="AL483" s="45" t="str">
        <f t="shared" si="2247"/>
        <v/>
      </c>
      <c r="AM483" s="45"/>
      <c r="AN483" s="45" t="str">
        <f t="shared" si="2248"/>
        <v/>
      </c>
      <c r="AO483" s="45"/>
      <c r="AP483" s="45" t="str">
        <f t="shared" si="2249"/>
        <v/>
      </c>
      <c r="AQ483" s="45"/>
      <c r="AR483" s="45"/>
      <c r="AS483" s="45"/>
      <c r="AT483" s="45" t="str">
        <f t="shared" si="2212"/>
        <v/>
      </c>
      <c r="AU483" s="46" t="str">
        <f t="shared" si="2213"/>
        <v/>
      </c>
      <c r="AV483" s="37"/>
      <c r="AW483" s="29"/>
      <c r="AX483" s="47"/>
      <c r="AY483" s="45"/>
      <c r="AZ483" s="45" t="str">
        <f t="shared" si="2250"/>
        <v/>
      </c>
      <c r="BA483" s="45"/>
      <c r="BB483" s="45" t="str">
        <f t="shared" si="2251"/>
        <v/>
      </c>
      <c r="BC483" s="45"/>
      <c r="BD483" s="45" t="str">
        <f t="shared" si="2252"/>
        <v/>
      </c>
      <c r="BE483" s="45"/>
      <c r="BF483" s="45"/>
      <c r="BG483" s="45"/>
      <c r="BH483" s="45" t="str">
        <f t="shared" si="2214"/>
        <v/>
      </c>
      <c r="BI483" s="46" t="str">
        <f t="shared" si="2215"/>
        <v/>
      </c>
      <c r="BJ483" s="37"/>
      <c r="BK483" s="29"/>
      <c r="BL483" s="52" t="str">
        <f>IF($A447="","",$A447)</f>
        <v/>
      </c>
      <c r="BM483" s="43"/>
      <c r="BN483" s="43" t="str">
        <f t="shared" si="2288"/>
        <v/>
      </c>
      <c r="BO483" s="43"/>
      <c r="BP483" s="87" t="str">
        <f t="shared" si="2289"/>
        <v/>
      </c>
      <c r="BQ483" s="43"/>
      <c r="BR483" s="43" t="str">
        <f t="shared" si="2290"/>
        <v/>
      </c>
      <c r="BS483" s="43"/>
      <c r="BT483" s="44" t="str">
        <f t="shared" si="2291"/>
        <v/>
      </c>
      <c r="BU483" s="48" t="str">
        <f t="shared" si="2292"/>
        <v/>
      </c>
      <c r="BV483" s="45" t="str">
        <f t="shared" si="2293"/>
        <v/>
      </c>
      <c r="BW483" s="89" t="str">
        <f t="shared" si="2294"/>
        <v/>
      </c>
      <c r="BX483" s="37"/>
      <c r="BY483" s="57"/>
      <c r="BZ483" s="52" t="str">
        <f>IF($A447="","",$A447)</f>
        <v/>
      </c>
      <c r="CA483" s="43"/>
      <c r="CB483" s="43" t="str">
        <f t="shared" si="2295"/>
        <v/>
      </c>
      <c r="CC483" s="43"/>
      <c r="CD483" s="87" t="str">
        <f t="shared" si="2296"/>
        <v/>
      </c>
      <c r="CE483" s="43"/>
      <c r="CF483" s="43" t="str">
        <f t="shared" si="2297"/>
        <v/>
      </c>
      <c r="CG483" s="43"/>
      <c r="CH483" s="44" t="str">
        <f t="shared" si="2298"/>
        <v/>
      </c>
      <c r="CI483" s="48" t="str">
        <f t="shared" si="2299"/>
        <v/>
      </c>
      <c r="CJ483" s="45" t="str">
        <f t="shared" si="2300"/>
        <v/>
      </c>
      <c r="CK483" s="89" t="str">
        <f t="shared" si="2301"/>
        <v/>
      </c>
      <c r="CL483" s="37"/>
      <c r="CM483" s="29"/>
      <c r="CN483" s="52" t="str">
        <f>IF($A447="","",$A447)</f>
        <v/>
      </c>
      <c r="CO483" s="43"/>
      <c r="CP483" s="43" t="str">
        <f t="shared" si="2302"/>
        <v/>
      </c>
      <c r="CQ483" s="43"/>
      <c r="CR483" s="87" t="str">
        <f t="shared" si="2303"/>
        <v/>
      </c>
      <c r="CS483" s="43"/>
      <c r="CT483" s="43" t="str">
        <f t="shared" si="2304"/>
        <v/>
      </c>
      <c r="CU483" s="43"/>
      <c r="CV483" s="44" t="str">
        <f t="shared" si="2305"/>
        <v/>
      </c>
      <c r="CW483" s="48" t="str">
        <f t="shared" si="2306"/>
        <v/>
      </c>
      <c r="CX483" s="45" t="str">
        <f t="shared" si="2307"/>
        <v/>
      </c>
      <c r="CY483" s="89" t="str">
        <f t="shared" si="2308"/>
        <v/>
      </c>
      <c r="CZ483" s="37"/>
      <c r="DA483" s="29"/>
      <c r="DB483" s="47"/>
      <c r="DC483" s="67"/>
      <c r="DD483" s="45"/>
      <c r="DE483" s="45"/>
      <c r="DF483" s="45"/>
      <c r="DG483" s="45"/>
      <c r="DH483" s="45"/>
      <c r="DI483" s="45"/>
      <c r="DJ483" s="45"/>
      <c r="DK483" s="45"/>
      <c r="DL483" s="45"/>
      <c r="DM483" s="46"/>
      <c r="DN483" s="37"/>
      <c r="DO483" s="29"/>
      <c r="DP483" s="47"/>
      <c r="DQ483" s="45"/>
      <c r="DR483" s="45" t="str">
        <f t="shared" si="2256"/>
        <v/>
      </c>
      <c r="DS483" s="45"/>
      <c r="DT483" s="45" t="str">
        <f t="shared" si="2257"/>
        <v/>
      </c>
      <c r="DU483" s="45"/>
      <c r="DV483" s="45" t="str">
        <f t="shared" si="2258"/>
        <v/>
      </c>
      <c r="DW483" s="45"/>
      <c r="DX483" s="45"/>
      <c r="DY483" s="45"/>
      <c r="DZ483" s="45" t="str">
        <f t="shared" si="2218"/>
        <v/>
      </c>
      <c r="EA483" s="46" t="str">
        <f t="shared" si="2219"/>
        <v/>
      </c>
      <c r="EB483" s="37"/>
      <c r="ED483" s="47"/>
      <c r="EE483" s="67"/>
      <c r="EF483" s="45"/>
      <c r="EG483" s="45"/>
      <c r="EH483" s="45"/>
      <c r="EI483" s="45"/>
      <c r="EJ483" s="45"/>
      <c r="EK483" s="45"/>
      <c r="EL483" s="45"/>
      <c r="EM483" s="45"/>
      <c r="EN483" s="45"/>
      <c r="EO483" s="46"/>
      <c r="EP483" s="37"/>
      <c r="ER483" s="47"/>
      <c r="ES483" s="67"/>
      <c r="ET483" s="45"/>
      <c r="EU483" s="45"/>
      <c r="EV483" s="45"/>
      <c r="EW483" s="45"/>
      <c r="EX483" s="45"/>
      <c r="EY483" s="45"/>
      <c r="EZ483" s="45"/>
      <c r="FA483" s="45"/>
      <c r="FB483" s="45"/>
      <c r="FC483" s="46"/>
      <c r="FD483" s="37"/>
      <c r="FF483" s="47"/>
      <c r="FG483" s="67"/>
      <c r="FH483" s="45"/>
      <c r="FI483" s="45"/>
      <c r="FJ483" s="45"/>
      <c r="FK483" s="45"/>
      <c r="FL483" s="45"/>
      <c r="FM483" s="45"/>
      <c r="FN483" s="45"/>
      <c r="FO483" s="45"/>
      <c r="FP483" s="45"/>
      <c r="FQ483" s="46"/>
      <c r="FR483" s="37"/>
      <c r="FS483" s="29"/>
      <c r="FT483" s="47"/>
      <c r="FU483" s="67"/>
      <c r="FV483" s="45"/>
      <c r="FW483" s="45"/>
      <c r="FX483" s="45"/>
      <c r="FY483" s="45"/>
      <c r="FZ483" s="45"/>
      <c r="GA483" s="45"/>
      <c r="GB483" s="45"/>
      <c r="GC483" s="45"/>
      <c r="GD483" s="45"/>
      <c r="GE483" s="46"/>
      <c r="GF483" s="37"/>
      <c r="GH483" s="47"/>
      <c r="GI483" s="67"/>
      <c r="GJ483" s="45"/>
      <c r="GK483" s="45"/>
      <c r="GL483" s="45"/>
      <c r="GM483" s="45"/>
      <c r="GN483" s="45"/>
      <c r="GO483" s="45"/>
      <c r="GP483" s="45"/>
      <c r="GQ483" s="45"/>
      <c r="GR483" s="45"/>
      <c r="GS483" s="46"/>
      <c r="GT483" s="37"/>
      <c r="GU483" s="61"/>
      <c r="GV483" s="52" t="str">
        <f>IF($A447="","",$A447)</f>
        <v/>
      </c>
      <c r="GW483" s="62"/>
      <c r="GX483" s="43"/>
      <c r="GY483" s="43" t="str">
        <f t="shared" si="2309"/>
        <v/>
      </c>
      <c r="GZ483" s="43"/>
      <c r="HA483" s="87" t="str">
        <f t="shared" si="2310"/>
        <v/>
      </c>
      <c r="HB483" s="43"/>
      <c r="HC483" s="43" t="str">
        <f t="shared" si="2311"/>
        <v/>
      </c>
      <c r="HD483" s="43"/>
      <c r="HE483" s="44" t="str">
        <f>IF(GX483="","",HE479)</f>
        <v/>
      </c>
      <c r="HF483" s="48" t="str">
        <f>IF(GX483="","",HF479)</f>
        <v/>
      </c>
      <c r="HG483" s="45" t="str">
        <f t="shared" si="2312"/>
        <v/>
      </c>
      <c r="HH483" s="89" t="str">
        <f t="shared" si="2313"/>
        <v/>
      </c>
      <c r="HI483" s="37"/>
      <c r="HK483" s="52" t="str">
        <f>IF($A447="","",$A447)</f>
        <v/>
      </c>
      <c r="HL483" s="43"/>
      <c r="HM483" s="43" t="str">
        <f t="shared" si="2314"/>
        <v/>
      </c>
      <c r="HN483" s="43"/>
      <c r="HO483" s="87" t="str">
        <f t="shared" si="2315"/>
        <v/>
      </c>
      <c r="HP483" s="43"/>
      <c r="HQ483" s="43" t="str">
        <f t="shared" si="2316"/>
        <v/>
      </c>
      <c r="HR483" s="43"/>
      <c r="HS483" s="44" t="str">
        <f t="shared" si="2317"/>
        <v/>
      </c>
      <c r="HT483" s="48" t="str">
        <f t="shared" si="2318"/>
        <v/>
      </c>
      <c r="HU483" s="45" t="str">
        <f t="shared" si="2319"/>
        <v/>
      </c>
      <c r="HV483" s="89" t="str">
        <f t="shared" si="2320"/>
        <v/>
      </c>
      <c r="HW483" s="37"/>
      <c r="HX483" s="360"/>
      <c r="HY483" s="52" t="str">
        <f>IF($A447="","",$A447)</f>
        <v/>
      </c>
      <c r="HZ483" s="43"/>
      <c r="IA483" s="43" t="str">
        <f t="shared" si="2321"/>
        <v/>
      </c>
      <c r="IB483" s="43"/>
      <c r="IC483" s="87" t="str">
        <f t="shared" si="2322"/>
        <v/>
      </c>
      <c r="ID483" s="43"/>
      <c r="IE483" s="43" t="str">
        <f t="shared" si="2323"/>
        <v/>
      </c>
      <c r="IF483" s="43"/>
      <c r="IG483" s="44" t="str">
        <f t="shared" si="2324"/>
        <v/>
      </c>
      <c r="IH483" s="48" t="str">
        <f t="shared" si="2325"/>
        <v/>
      </c>
      <c r="II483" s="45" t="str">
        <f t="shared" si="2326"/>
        <v/>
      </c>
      <c r="IJ483" s="89" t="str">
        <f t="shared" si="2327"/>
        <v/>
      </c>
      <c r="IK483" s="37"/>
      <c r="IL483" s="29"/>
      <c r="IM483" s="52" t="str">
        <f>IF($A447="","",$A447)</f>
        <v/>
      </c>
      <c r="IN483" s="43"/>
      <c r="IO483" s="43" t="str">
        <f t="shared" si="2328"/>
        <v/>
      </c>
      <c r="IP483" s="43"/>
      <c r="IQ483" s="87" t="str">
        <f t="shared" si="2329"/>
        <v/>
      </c>
      <c r="IR483" s="43"/>
      <c r="IS483" s="43" t="str">
        <f t="shared" si="2330"/>
        <v/>
      </c>
      <c r="IT483" s="43"/>
      <c r="IU483" s="44" t="str">
        <f t="shared" si="2331"/>
        <v/>
      </c>
      <c r="IV483" s="48" t="str">
        <f t="shared" si="2332"/>
        <v/>
      </c>
      <c r="IW483" s="45" t="str">
        <f t="shared" si="2333"/>
        <v/>
      </c>
      <c r="IX483" s="89" t="str">
        <f t="shared" si="2334"/>
        <v/>
      </c>
      <c r="IY483" s="37"/>
      <c r="IZ483" s="61"/>
      <c r="JA483" s="52" t="str">
        <f>IF($A447="","",$A447)</f>
        <v/>
      </c>
      <c r="JB483" s="43"/>
      <c r="JC483" s="43" t="str">
        <f t="shared" si="2335"/>
        <v/>
      </c>
      <c r="JD483" s="43"/>
      <c r="JE483" s="87" t="str">
        <f t="shared" si="2336"/>
        <v/>
      </c>
      <c r="JF483" s="43"/>
      <c r="JG483" s="43" t="str">
        <f t="shared" si="2337"/>
        <v/>
      </c>
      <c r="JH483" s="43"/>
      <c r="JI483" s="44" t="str">
        <f t="shared" si="2338"/>
        <v/>
      </c>
      <c r="JJ483" s="48" t="str">
        <f t="shared" si="2339"/>
        <v/>
      </c>
      <c r="JK483" s="45" t="str">
        <f t="shared" si="2340"/>
        <v/>
      </c>
      <c r="JL483" s="89" t="str">
        <f t="shared" si="2341"/>
        <v/>
      </c>
      <c r="JM483" s="37"/>
      <c r="JN483" s="29"/>
      <c r="JO483" s="52" t="str">
        <f>IF($A447="","",$A447)</f>
        <v/>
      </c>
      <c r="JP483" s="43"/>
      <c r="JQ483" s="43" t="str">
        <f t="shared" si="2342"/>
        <v/>
      </c>
      <c r="JR483" s="43"/>
      <c r="JS483" s="87" t="str">
        <f t="shared" si="2343"/>
        <v/>
      </c>
      <c r="JT483" s="43"/>
      <c r="JU483" s="43" t="str">
        <f t="shared" si="2344"/>
        <v/>
      </c>
      <c r="JV483" s="43"/>
      <c r="JW483" s="44" t="str">
        <f t="shared" si="2345"/>
        <v/>
      </c>
      <c r="JX483" s="48" t="str">
        <f t="shared" si="2346"/>
        <v/>
      </c>
      <c r="JY483" s="45" t="str">
        <f t="shared" si="2347"/>
        <v/>
      </c>
      <c r="JZ483" s="89" t="str">
        <f t="shared" si="2348"/>
        <v/>
      </c>
      <c r="KA483" s="37"/>
      <c r="KB483" s="51"/>
      <c r="KC483" s="52" t="str">
        <f>IF($A447="","",$A447)</f>
        <v/>
      </c>
      <c r="KD483" s="43"/>
      <c r="KE483" s="43" t="str">
        <f>IF(KD483="","",KD483-KD479)</f>
        <v/>
      </c>
      <c r="KF483" s="43"/>
      <c r="KG483" s="87" t="str">
        <f>IF(KF483="","",KF483-KF479)</f>
        <v/>
      </c>
      <c r="KH483" s="43"/>
      <c r="KI483" s="43" t="str">
        <f>IF(KH483="","",KH479+KJ479-KH483)</f>
        <v/>
      </c>
      <c r="KJ483" s="43"/>
      <c r="KK483" s="44" t="str">
        <f>IF(KD483="","",KK479)</f>
        <v/>
      </c>
      <c r="KL483" s="48" t="str">
        <f>IF(KE483="","",KL479)</f>
        <v/>
      </c>
      <c r="KM483" s="45" t="str">
        <f>IF(KH483="","",KI483*KL483)</f>
        <v/>
      </c>
      <c r="KN483" s="89" t="str">
        <f>IF(KI483="","",KM483/(KE483*100))</f>
        <v/>
      </c>
      <c r="KO483" s="37"/>
      <c r="KP483" s="29"/>
      <c r="KQ483" s="52" t="str">
        <f>IF($A447="","",$A447)</f>
        <v/>
      </c>
      <c r="KR483" s="43"/>
      <c r="KS483" s="43" t="str">
        <f>IF(KR483="","",KR483-KR479)</f>
        <v/>
      </c>
      <c r="KT483" s="43"/>
      <c r="KU483" s="87" t="str">
        <f>IF(KT483="","",KT483-KT479)</f>
        <v/>
      </c>
      <c r="KV483" s="43"/>
      <c r="KW483" s="43" t="str">
        <f>IF(KV483="","",KV479+KX479-KV483)</f>
        <v/>
      </c>
      <c r="KX483" s="43"/>
      <c r="KY483" s="44" t="str">
        <f>IF(KR483="","",KY479)</f>
        <v/>
      </c>
      <c r="KZ483" s="48" t="str">
        <f>IF(KS483="","",KZ479)</f>
        <v/>
      </c>
      <c r="LA483" s="45" t="str">
        <f>IF(KV483="","",KW483*KZ483)</f>
        <v/>
      </c>
      <c r="LB483" s="89" t="str">
        <f>IF(KW483="","",LA483/(KS483*100))</f>
        <v/>
      </c>
      <c r="LC483" s="37"/>
      <c r="LD483" s="29"/>
      <c r="LE483" s="101"/>
      <c r="LF483" s="87"/>
      <c r="LG483" s="87"/>
      <c r="LH483" s="87"/>
      <c r="LI483" s="87"/>
      <c r="LJ483" s="87"/>
      <c r="LK483" s="87" t="str">
        <f>IF(LJ483="","",#REF!+#REF!-LJ483)</f>
        <v/>
      </c>
      <c r="LL483" s="87"/>
      <c r="LM483" s="102"/>
      <c r="LN483" s="103"/>
      <c r="LO483" s="87"/>
      <c r="LP483" s="89"/>
      <c r="LQ483" s="37"/>
      <c r="LR483" s="29"/>
      <c r="LS483" s="47"/>
      <c r="LT483" s="67"/>
      <c r="LU483" s="45"/>
      <c r="LV483" s="45"/>
      <c r="LW483" s="45"/>
      <c r="LX483" s="45"/>
      <c r="LY483" s="45"/>
      <c r="LZ483" s="45"/>
      <c r="MA483" s="45"/>
      <c r="MB483" s="45"/>
      <c r="MC483" s="45"/>
      <c r="MD483" s="46"/>
      <c r="ME483" s="37"/>
      <c r="MF483" s="29"/>
      <c r="MG483" s="47"/>
      <c r="MH483" s="67"/>
      <c r="MI483" s="45"/>
      <c r="MJ483" s="45"/>
      <c r="MK483" s="45"/>
      <c r="ML483" s="45"/>
      <c r="MM483" s="45"/>
      <c r="MN483" s="45"/>
      <c r="MO483" s="45"/>
      <c r="MP483" s="45"/>
      <c r="MQ483" s="45"/>
      <c r="MR483" s="46"/>
      <c r="MS483" s="37"/>
      <c r="MT483" s="29"/>
      <c r="MU483" s="47"/>
      <c r="MV483" s="67"/>
      <c r="MW483" s="45"/>
      <c r="MX483" s="45"/>
      <c r="MY483" s="45"/>
      <c r="MZ483" s="45"/>
      <c r="NA483" s="45"/>
      <c r="NB483" s="45"/>
      <c r="NC483" s="45"/>
      <c r="ND483" s="45"/>
      <c r="NE483" s="45"/>
      <c r="NF483" s="46"/>
      <c r="NG483" s="37"/>
      <c r="NH483" s="29"/>
      <c r="NI483" s="47"/>
      <c r="NJ483" s="67"/>
      <c r="NK483" s="45"/>
      <c r="NL483" s="45"/>
      <c r="NM483" s="45"/>
      <c r="NN483" s="45"/>
      <c r="NO483" s="45"/>
      <c r="NP483" s="45"/>
      <c r="NQ483" s="45"/>
      <c r="NR483" s="45"/>
      <c r="NS483" s="45"/>
      <c r="NT483" s="46"/>
      <c r="NU483" s="37"/>
    </row>
    <row r="484" spans="1:385" x14ac:dyDescent="0.25">
      <c r="A484" s="38"/>
      <c r="B484" s="39"/>
      <c r="C484" s="40"/>
      <c r="D484" s="40"/>
      <c r="E484" s="41"/>
      <c r="F484" s="41"/>
      <c r="G484" s="40"/>
      <c r="H484" s="42"/>
      <c r="I484" s="45"/>
      <c r="J484" s="45" t="str">
        <f t="shared" si="2243"/>
        <v/>
      </c>
      <c r="K484" s="45"/>
      <c r="L484" s="45"/>
      <c r="M484" s="45"/>
      <c r="N484" s="45" t="str">
        <f t="shared" si="2244"/>
        <v/>
      </c>
      <c r="O484" s="45"/>
      <c r="P484" s="45"/>
      <c r="Q484" s="45"/>
      <c r="R484" s="45" t="str">
        <f t="shared" si="2208"/>
        <v/>
      </c>
      <c r="S484" s="46" t="str">
        <f t="shared" si="2209"/>
        <v/>
      </c>
      <c r="T484" s="37"/>
      <c r="U484" s="29"/>
      <c r="V484" s="47"/>
      <c r="W484" s="67"/>
      <c r="X484" s="45" t="str">
        <f>IF(W484="","",W484-#REF!)</f>
        <v/>
      </c>
      <c r="Y484" s="45"/>
      <c r="Z484" s="45"/>
      <c r="AA484" s="45"/>
      <c r="AB484" s="45" t="str">
        <f>IF(AA484="","",#REF!+#REF!-AA484)</f>
        <v/>
      </c>
      <c r="AC484" s="45"/>
      <c r="AD484" s="45"/>
      <c r="AE484" s="45"/>
      <c r="AF484" s="45" t="str">
        <f>IF(AE484="","",AB484*AE484)</f>
        <v/>
      </c>
      <c r="AG484" s="46" t="str">
        <f>IF(AF484="","",AF484/(X484*100))</f>
        <v/>
      </c>
      <c r="AH484" s="37"/>
      <c r="AI484" s="29"/>
      <c r="AJ484" s="47"/>
      <c r="AK484" s="45"/>
      <c r="AL484" s="45" t="str">
        <f t="shared" si="2247"/>
        <v/>
      </c>
      <c r="AM484" s="45"/>
      <c r="AN484" s="45" t="str">
        <f t="shared" si="2248"/>
        <v/>
      </c>
      <c r="AO484" s="45"/>
      <c r="AP484" s="45" t="str">
        <f t="shared" si="2249"/>
        <v/>
      </c>
      <c r="AQ484" s="45"/>
      <c r="AR484" s="45"/>
      <c r="AS484" s="45"/>
      <c r="AT484" s="45" t="str">
        <f t="shared" si="2212"/>
        <v/>
      </c>
      <c r="AU484" s="46" t="str">
        <f t="shared" si="2213"/>
        <v/>
      </c>
      <c r="AV484" s="37"/>
      <c r="AW484" s="29"/>
      <c r="AX484" s="47"/>
      <c r="AY484" s="45"/>
      <c r="AZ484" s="45" t="str">
        <f t="shared" si="2250"/>
        <v/>
      </c>
      <c r="BA484" s="45"/>
      <c r="BB484" s="45" t="str">
        <f t="shared" si="2251"/>
        <v/>
      </c>
      <c r="BC484" s="45"/>
      <c r="BD484" s="45" t="str">
        <f t="shared" si="2252"/>
        <v/>
      </c>
      <c r="BE484" s="45"/>
      <c r="BF484" s="45"/>
      <c r="BG484" s="45"/>
      <c r="BH484" s="45" t="str">
        <f t="shared" si="2214"/>
        <v/>
      </c>
      <c r="BI484" s="46" t="str">
        <f t="shared" si="2215"/>
        <v/>
      </c>
      <c r="BJ484" s="37"/>
      <c r="BK484" s="29"/>
      <c r="BL484" s="47"/>
      <c r="BM484" s="45"/>
      <c r="BN484" s="45" t="str">
        <f t="shared" si="2288"/>
        <v/>
      </c>
      <c r="BO484" s="45"/>
      <c r="BP484" s="45" t="str">
        <f t="shared" si="2289"/>
        <v/>
      </c>
      <c r="BQ484" s="45"/>
      <c r="BR484" s="45" t="str">
        <f t="shared" si="2290"/>
        <v/>
      </c>
      <c r="BS484" s="45"/>
      <c r="BT484" s="63" t="str">
        <f t="shared" si="2291"/>
        <v/>
      </c>
      <c r="BU484" s="67" t="str">
        <f t="shared" si="2292"/>
        <v/>
      </c>
      <c r="BV484" s="43" t="str">
        <f t="shared" si="2293"/>
        <v/>
      </c>
      <c r="BW484" s="46" t="str">
        <f t="shared" si="2294"/>
        <v/>
      </c>
      <c r="BX484" s="37"/>
      <c r="BY484" s="57"/>
      <c r="BZ484" s="47"/>
      <c r="CA484" s="45"/>
      <c r="CB484" s="45" t="str">
        <f t="shared" si="2295"/>
        <v/>
      </c>
      <c r="CC484" s="45"/>
      <c r="CD484" s="45" t="str">
        <f t="shared" si="2296"/>
        <v/>
      </c>
      <c r="CE484" s="45"/>
      <c r="CF484" s="45" t="str">
        <f t="shared" si="2297"/>
        <v/>
      </c>
      <c r="CG484" s="45"/>
      <c r="CH484" s="63" t="str">
        <f t="shared" si="2298"/>
        <v/>
      </c>
      <c r="CI484" s="67" t="str">
        <f t="shared" si="2299"/>
        <v/>
      </c>
      <c r="CJ484" s="43" t="str">
        <f t="shared" si="2300"/>
        <v/>
      </c>
      <c r="CK484" s="46" t="str">
        <f t="shared" si="2301"/>
        <v/>
      </c>
      <c r="CL484" s="37"/>
      <c r="CM484" s="29"/>
      <c r="CN484" s="47"/>
      <c r="CO484" s="45"/>
      <c r="CP484" s="45" t="str">
        <f t="shared" si="2302"/>
        <v/>
      </c>
      <c r="CQ484" s="45"/>
      <c r="CR484" s="45" t="str">
        <f t="shared" si="2303"/>
        <v/>
      </c>
      <c r="CS484" s="45"/>
      <c r="CT484" s="45" t="str">
        <f t="shared" si="2304"/>
        <v/>
      </c>
      <c r="CU484" s="45"/>
      <c r="CV484" s="63" t="str">
        <f t="shared" si="2305"/>
        <v/>
      </c>
      <c r="CW484" s="67" t="str">
        <f t="shared" si="2306"/>
        <v/>
      </c>
      <c r="CX484" s="43" t="str">
        <f t="shared" si="2307"/>
        <v/>
      </c>
      <c r="CY484" s="46" t="str">
        <f t="shared" si="2308"/>
        <v/>
      </c>
      <c r="CZ484" s="37"/>
      <c r="DA484" s="29"/>
      <c r="DB484" s="47"/>
      <c r="DC484" s="67"/>
      <c r="DD484" s="45" t="str">
        <f>IF(DC484="","",DC484-#REF!)</f>
        <v/>
      </c>
      <c r="DE484" s="45"/>
      <c r="DF484" s="45"/>
      <c r="DG484" s="45"/>
      <c r="DH484" s="45" t="str">
        <f>IF(DG484="","",#REF!+#REF!-DG484)</f>
        <v/>
      </c>
      <c r="DI484" s="45"/>
      <c r="DJ484" s="45"/>
      <c r="DK484" s="45"/>
      <c r="DL484" s="45" t="str">
        <f>IF(DK484="","",DH484*DK484)</f>
        <v/>
      </c>
      <c r="DM484" s="46" t="str">
        <f>IF(DL484="","",DL484/(DD484*100))</f>
        <v/>
      </c>
      <c r="DN484" s="37"/>
      <c r="DO484" s="29"/>
      <c r="DP484" s="47"/>
      <c r="DQ484" s="45"/>
      <c r="DR484" s="45" t="str">
        <f t="shared" si="2256"/>
        <v/>
      </c>
      <c r="DS484" s="45"/>
      <c r="DT484" s="45" t="str">
        <f t="shared" si="2257"/>
        <v/>
      </c>
      <c r="DU484" s="45"/>
      <c r="DV484" s="45" t="str">
        <f t="shared" si="2258"/>
        <v/>
      </c>
      <c r="DW484" s="45"/>
      <c r="DX484" s="45"/>
      <c r="DY484" s="45"/>
      <c r="DZ484" s="45" t="str">
        <f t="shared" si="2218"/>
        <v/>
      </c>
      <c r="EA484" s="46" t="str">
        <f t="shared" si="2219"/>
        <v/>
      </c>
      <c r="EB484" s="37"/>
      <c r="ED484" s="47"/>
      <c r="EE484" s="67"/>
      <c r="EF484" s="45" t="str">
        <f>IF(EE484="","",EE484-#REF!)</f>
        <v/>
      </c>
      <c r="EG484" s="45"/>
      <c r="EH484" s="45"/>
      <c r="EI484" s="45"/>
      <c r="EJ484" s="45" t="str">
        <f>IF(EI484="","",#REF!+#REF!-EI484)</f>
        <v/>
      </c>
      <c r="EK484" s="45"/>
      <c r="EL484" s="45"/>
      <c r="EM484" s="45"/>
      <c r="EN484" s="45" t="str">
        <f>IF(EM484="","",EJ484*EM484)</f>
        <v/>
      </c>
      <c r="EO484" s="46" t="str">
        <f>IF(EN484="","",EN484/(EF484*100))</f>
        <v/>
      </c>
      <c r="EP484" s="37"/>
      <c r="ER484" s="47"/>
      <c r="ES484" s="67"/>
      <c r="ET484" s="45" t="str">
        <f>IF(ES484="","",ES484-#REF!)</f>
        <v/>
      </c>
      <c r="EU484" s="45"/>
      <c r="EV484" s="45"/>
      <c r="EW484" s="45"/>
      <c r="EX484" s="45" t="str">
        <f>IF(EW484="","",#REF!+#REF!-EW484)</f>
        <v/>
      </c>
      <c r="EY484" s="45"/>
      <c r="EZ484" s="45"/>
      <c r="FA484" s="45"/>
      <c r="FB484" s="45" t="str">
        <f>IF(FA484="","",EX484*FA484)</f>
        <v/>
      </c>
      <c r="FC484" s="46" t="str">
        <f>IF(FB484="","",FB484/(ET484*100))</f>
        <v/>
      </c>
      <c r="FD484" s="37"/>
      <c r="FF484" s="47"/>
      <c r="FG484" s="67"/>
      <c r="FH484" s="45" t="str">
        <f>IF(FG484="","",FG484-#REF!)</f>
        <v/>
      </c>
      <c r="FI484" s="45"/>
      <c r="FJ484" s="45"/>
      <c r="FK484" s="45"/>
      <c r="FL484" s="45" t="str">
        <f>IF(FK484="","",#REF!+#REF!-FK484)</f>
        <v/>
      </c>
      <c r="FM484" s="45"/>
      <c r="FN484" s="45"/>
      <c r="FO484" s="45"/>
      <c r="FP484" s="45" t="str">
        <f>IF(FO484="","",FL484*FO484)</f>
        <v/>
      </c>
      <c r="FQ484" s="46" t="str">
        <f>IF(FP484="","",FP484/(FH484*100))</f>
        <v/>
      </c>
      <c r="FR484" s="37"/>
      <c r="FS484" s="29"/>
      <c r="FT484" s="47"/>
      <c r="FU484" s="67"/>
      <c r="FV484" s="45" t="str">
        <f>IF(FU484="","",FU484-#REF!)</f>
        <v/>
      </c>
      <c r="FW484" s="45"/>
      <c r="FX484" s="45"/>
      <c r="FY484" s="45"/>
      <c r="FZ484" s="45" t="str">
        <f>IF(FY484="","",#REF!+#REF!-FY484)</f>
        <v/>
      </c>
      <c r="GA484" s="45"/>
      <c r="GB484" s="45"/>
      <c r="GC484" s="45"/>
      <c r="GD484" s="45" t="str">
        <f>IF(GC484="","",FZ484*GC484)</f>
        <v/>
      </c>
      <c r="GE484" s="46" t="str">
        <f>IF(GD484="","",GD484/(FV484*100))</f>
        <v/>
      </c>
      <c r="GF484" s="37"/>
      <c r="GH484" s="47"/>
      <c r="GI484" s="67"/>
      <c r="GJ484" s="45" t="str">
        <f>IF(GI484="","",GI484-#REF!)</f>
        <v/>
      </c>
      <c r="GK484" s="45"/>
      <c r="GL484" s="45"/>
      <c r="GM484" s="45"/>
      <c r="GN484" s="45" t="str">
        <f>IF(GM484="","",#REF!+#REF!-GM484)</f>
        <v/>
      </c>
      <c r="GO484" s="45"/>
      <c r="GP484" s="45"/>
      <c r="GQ484" s="45"/>
      <c r="GR484" s="45" t="str">
        <f>IF(GQ484="","",GN484*GQ484)</f>
        <v/>
      </c>
      <c r="GS484" s="46" t="str">
        <f>IF(GR484="","",GR484/(GJ484*100))</f>
        <v/>
      </c>
      <c r="GT484" s="37"/>
      <c r="GU484" s="61"/>
      <c r="GV484" s="47"/>
      <c r="GW484" s="30"/>
      <c r="GX484" s="45"/>
      <c r="GY484" s="45" t="str">
        <f t="shared" si="2309"/>
        <v/>
      </c>
      <c r="GZ484" s="45"/>
      <c r="HA484" s="45" t="str">
        <f t="shared" si="2310"/>
        <v/>
      </c>
      <c r="HB484" s="45"/>
      <c r="HC484" s="45" t="str">
        <f t="shared" si="2311"/>
        <v/>
      </c>
      <c r="HD484" s="45"/>
      <c r="HE484" s="63" t="str">
        <f>IF(GX483="","",HE480)</f>
        <v/>
      </c>
      <c r="HF484" s="67" t="str">
        <f>IF(GX483="","",HF480)</f>
        <v/>
      </c>
      <c r="HG484" s="43" t="str">
        <f t="shared" si="2312"/>
        <v/>
      </c>
      <c r="HH484" s="46" t="str">
        <f t="shared" si="2313"/>
        <v/>
      </c>
      <c r="HI484" s="37"/>
      <c r="HK484" s="47"/>
      <c r="HL484" s="45"/>
      <c r="HM484" s="45" t="str">
        <f t="shared" si="2314"/>
        <v/>
      </c>
      <c r="HN484" s="45"/>
      <c r="HO484" s="45" t="str">
        <f t="shared" si="2315"/>
        <v/>
      </c>
      <c r="HP484" s="45"/>
      <c r="HQ484" s="45" t="str">
        <f t="shared" si="2316"/>
        <v/>
      </c>
      <c r="HR484" s="45"/>
      <c r="HS484" s="63" t="str">
        <f t="shared" si="2317"/>
        <v/>
      </c>
      <c r="HT484" s="67" t="str">
        <f t="shared" si="2318"/>
        <v/>
      </c>
      <c r="HU484" s="43" t="str">
        <f t="shared" si="2319"/>
        <v/>
      </c>
      <c r="HV484" s="46" t="str">
        <f t="shared" si="2320"/>
        <v/>
      </c>
      <c r="HW484" s="37"/>
      <c r="HX484" s="360"/>
      <c r="HY484" s="47"/>
      <c r="HZ484" s="45"/>
      <c r="IA484" s="45" t="str">
        <f t="shared" si="2321"/>
        <v/>
      </c>
      <c r="IB484" s="45"/>
      <c r="IC484" s="45" t="str">
        <f t="shared" si="2322"/>
        <v/>
      </c>
      <c r="ID484" s="45"/>
      <c r="IE484" s="45" t="str">
        <f t="shared" si="2323"/>
        <v/>
      </c>
      <c r="IF484" s="45"/>
      <c r="IG484" s="63" t="str">
        <f t="shared" si="2324"/>
        <v/>
      </c>
      <c r="IH484" s="67" t="str">
        <f t="shared" si="2325"/>
        <v/>
      </c>
      <c r="II484" s="43" t="str">
        <f t="shared" si="2326"/>
        <v/>
      </c>
      <c r="IJ484" s="46" t="str">
        <f t="shared" si="2327"/>
        <v/>
      </c>
      <c r="IK484" s="37"/>
      <c r="IL484" s="29"/>
      <c r="IM484" s="47"/>
      <c r="IN484" s="45"/>
      <c r="IO484" s="45" t="str">
        <f t="shared" si="2328"/>
        <v/>
      </c>
      <c r="IP484" s="45"/>
      <c r="IQ484" s="45" t="str">
        <f t="shared" si="2329"/>
        <v/>
      </c>
      <c r="IR484" s="45"/>
      <c r="IS484" s="45" t="str">
        <f t="shared" si="2330"/>
        <v/>
      </c>
      <c r="IT484" s="45"/>
      <c r="IU484" s="63" t="str">
        <f t="shared" si="2331"/>
        <v/>
      </c>
      <c r="IV484" s="67" t="str">
        <f t="shared" si="2332"/>
        <v/>
      </c>
      <c r="IW484" s="43" t="str">
        <f t="shared" si="2333"/>
        <v/>
      </c>
      <c r="IX484" s="46" t="str">
        <f t="shared" si="2334"/>
        <v/>
      </c>
      <c r="IY484" s="37"/>
      <c r="IZ484" s="61"/>
      <c r="JA484" s="47"/>
      <c r="JB484" s="45"/>
      <c r="JC484" s="45" t="str">
        <f t="shared" si="2335"/>
        <v/>
      </c>
      <c r="JD484" s="45"/>
      <c r="JE484" s="45" t="str">
        <f t="shared" si="2336"/>
        <v/>
      </c>
      <c r="JF484" s="45"/>
      <c r="JG484" s="45" t="str">
        <f t="shared" si="2337"/>
        <v/>
      </c>
      <c r="JH484" s="45"/>
      <c r="JI484" s="63" t="str">
        <f t="shared" si="2338"/>
        <v/>
      </c>
      <c r="JJ484" s="67" t="str">
        <f t="shared" si="2339"/>
        <v/>
      </c>
      <c r="JK484" s="43" t="str">
        <f t="shared" si="2340"/>
        <v/>
      </c>
      <c r="JL484" s="46" t="str">
        <f t="shared" si="2341"/>
        <v/>
      </c>
      <c r="JM484" s="37"/>
      <c r="JN484" s="29"/>
      <c r="JO484" s="47"/>
      <c r="JP484" s="45"/>
      <c r="JQ484" s="45" t="str">
        <f t="shared" si="2342"/>
        <v/>
      </c>
      <c r="JR484" s="45"/>
      <c r="JS484" s="45" t="str">
        <f t="shared" si="2343"/>
        <v/>
      </c>
      <c r="JT484" s="45"/>
      <c r="JU484" s="45" t="str">
        <f t="shared" si="2344"/>
        <v/>
      </c>
      <c r="JV484" s="45"/>
      <c r="JW484" s="63" t="str">
        <f t="shared" si="2345"/>
        <v/>
      </c>
      <c r="JX484" s="67" t="str">
        <f t="shared" si="2346"/>
        <v/>
      </c>
      <c r="JY484" s="43" t="str">
        <f t="shared" si="2347"/>
        <v/>
      </c>
      <c r="JZ484" s="46" t="str">
        <f t="shared" si="2348"/>
        <v/>
      </c>
      <c r="KA484" s="37"/>
      <c r="KB484" s="51"/>
      <c r="KC484" s="47"/>
      <c r="KD484" s="45"/>
      <c r="KE484" s="45" t="str">
        <f>IF(KD484="","",KD484-KD480)</f>
        <v/>
      </c>
      <c r="KF484" s="45"/>
      <c r="KG484" s="45" t="str">
        <f>IF(KF484="","",KF484-KF480)</f>
        <v/>
      </c>
      <c r="KH484" s="45"/>
      <c r="KI484" s="45" t="str">
        <f>IF(KH484="","",KH480+KJ480-KH484)</f>
        <v/>
      </c>
      <c r="KJ484" s="45"/>
      <c r="KK484" s="63" t="str">
        <f>IF(KD484="","",KK480)</f>
        <v/>
      </c>
      <c r="KL484" s="67" t="str">
        <f>IF(KE484="","",KL480)</f>
        <v/>
      </c>
      <c r="KM484" s="43" t="str">
        <f>IF(KH484="","",KI484*KL484)</f>
        <v/>
      </c>
      <c r="KN484" s="46" t="str">
        <f>IF(KI484="","",KM484/(KE484*100))</f>
        <v/>
      </c>
      <c r="KO484" s="37"/>
      <c r="KP484" s="29"/>
      <c r="KQ484" s="47"/>
      <c r="KR484" s="45"/>
      <c r="KS484" s="45" t="str">
        <f>IF(KR484="","",KR484-KR480)</f>
        <v/>
      </c>
      <c r="KT484" s="45"/>
      <c r="KU484" s="45" t="str">
        <f>IF(KT484="","",KT484-KT480)</f>
        <v/>
      </c>
      <c r="KV484" s="45"/>
      <c r="KW484" s="45" t="str">
        <f>IF(KV484="","",KV480+KX480-KV484)</f>
        <v/>
      </c>
      <c r="KX484" s="45"/>
      <c r="KY484" s="63" t="str">
        <f>IF(KR484="","",KY480)</f>
        <v/>
      </c>
      <c r="KZ484" s="67" t="str">
        <f>IF(KS484="","",KZ480)</f>
        <v/>
      </c>
      <c r="LA484" s="43" t="str">
        <f>IF(KV484="","",KW484*KZ484)</f>
        <v/>
      </c>
      <c r="LB484" s="46" t="str">
        <f>IF(KW484="","",LA484/(KS484*100))</f>
        <v/>
      </c>
      <c r="LC484" s="37"/>
      <c r="LD484" s="29"/>
      <c r="LE484" s="47"/>
      <c r="LF484" s="45"/>
      <c r="LG484" s="45"/>
      <c r="LH484" s="45"/>
      <c r="LI484" s="45"/>
      <c r="LJ484" s="45"/>
      <c r="LK484" s="45" t="str">
        <f>IF(LJ484="","",#REF!+#REF!-LJ484)</f>
        <v/>
      </c>
      <c r="LL484" s="45"/>
      <c r="LM484" s="63"/>
      <c r="LN484" s="67"/>
      <c r="LO484" s="45"/>
      <c r="LP484" s="46"/>
      <c r="LQ484" s="37"/>
      <c r="LR484" s="29"/>
      <c r="LS484" s="47"/>
      <c r="LT484" s="67"/>
      <c r="LU484" s="45" t="str">
        <f>IF(LT484="","",LT484-#REF!)</f>
        <v/>
      </c>
      <c r="LV484" s="45"/>
      <c r="LW484" s="45"/>
      <c r="LX484" s="45"/>
      <c r="LY484" s="45" t="str">
        <f>IF(LX484="","",#REF!+#REF!-LX484)</f>
        <v/>
      </c>
      <c r="LZ484" s="45"/>
      <c r="MA484" s="45"/>
      <c r="MB484" s="45"/>
      <c r="MC484" s="45" t="str">
        <f>IF(MB484="","",LY484*MB484)</f>
        <v/>
      </c>
      <c r="MD484" s="46" t="str">
        <f>IF(MC484="","",MC484/(LU484*100))</f>
        <v/>
      </c>
      <c r="ME484" s="37"/>
      <c r="MF484" s="29"/>
      <c r="MG484" s="47"/>
      <c r="MH484" s="67"/>
      <c r="MI484" s="45" t="str">
        <f>IF(MH484="","",MH484-#REF!)</f>
        <v/>
      </c>
      <c r="MJ484" s="45"/>
      <c r="MK484" s="45"/>
      <c r="ML484" s="45"/>
      <c r="MM484" s="45" t="str">
        <f>IF(ML484="","",#REF!+#REF!-ML484)</f>
        <v/>
      </c>
      <c r="MN484" s="45"/>
      <c r="MO484" s="45"/>
      <c r="MP484" s="45"/>
      <c r="MQ484" s="45" t="str">
        <f>IF(MP484="","",MM484*MP484)</f>
        <v/>
      </c>
      <c r="MR484" s="46" t="str">
        <f>IF(MQ484="","",MQ484/(MI484*100))</f>
        <v/>
      </c>
      <c r="MS484" s="37"/>
      <c r="MT484" s="29"/>
      <c r="MU484" s="47"/>
      <c r="MV484" s="67"/>
      <c r="MW484" s="45" t="str">
        <f>IF(MV484="","",MV484-#REF!)</f>
        <v/>
      </c>
      <c r="MX484" s="45"/>
      <c r="MY484" s="45"/>
      <c r="MZ484" s="45"/>
      <c r="NA484" s="45" t="str">
        <f>IF(MZ484="","",#REF!+#REF!-MZ484)</f>
        <v/>
      </c>
      <c r="NB484" s="45"/>
      <c r="NC484" s="45"/>
      <c r="ND484" s="45"/>
      <c r="NE484" s="45" t="str">
        <f>IF(ND484="","",NA484*ND484)</f>
        <v/>
      </c>
      <c r="NF484" s="46" t="str">
        <f>IF(NE484="","",NE484/(MW484*100))</f>
        <v/>
      </c>
      <c r="NG484" s="37"/>
      <c r="NH484" s="29"/>
      <c r="NI484" s="47"/>
      <c r="NJ484" s="67"/>
      <c r="NK484" s="45" t="str">
        <f>IF(NJ484="","",NJ484-#REF!)</f>
        <v/>
      </c>
      <c r="NL484" s="45"/>
      <c r="NM484" s="45"/>
      <c r="NN484" s="45"/>
      <c r="NO484" s="45" t="str">
        <f>IF(NN484="","",#REF!+#REF!-NN484)</f>
        <v/>
      </c>
      <c r="NP484" s="45"/>
      <c r="NQ484" s="45"/>
      <c r="NR484" s="45"/>
      <c r="NS484" s="45" t="str">
        <f>IF(NR484="","",NO484*NR484)</f>
        <v/>
      </c>
      <c r="NT484" s="46" t="str">
        <f>IF(NS484="","",NS484/(NK484*100))</f>
        <v/>
      </c>
      <c r="NU484" s="37"/>
    </row>
    <row r="485" spans="1:385" ht="15" customHeight="1" thickBot="1" x14ac:dyDescent="0.3">
      <c r="A485" s="38"/>
      <c r="B485" s="39"/>
      <c r="C485" s="40"/>
      <c r="D485" s="40"/>
      <c r="E485" s="41"/>
      <c r="F485" s="41"/>
      <c r="G485" s="40"/>
      <c r="H485" s="42"/>
      <c r="I485" s="45"/>
      <c r="J485" s="45" t="str">
        <f t="shared" si="2243"/>
        <v/>
      </c>
      <c r="K485" s="45"/>
      <c r="L485" s="45"/>
      <c r="M485" s="45"/>
      <c r="N485" s="45" t="str">
        <f t="shared" si="2244"/>
        <v/>
      </c>
      <c r="O485" s="45"/>
      <c r="P485" s="45"/>
      <c r="Q485" s="45"/>
      <c r="R485" s="45" t="str">
        <f t="shared" si="2208"/>
        <v/>
      </c>
      <c r="S485" s="46" t="str">
        <f t="shared" si="2209"/>
        <v/>
      </c>
      <c r="T485" s="37"/>
      <c r="U485" s="29"/>
      <c r="V485" s="47"/>
      <c r="W485" s="67"/>
      <c r="X485" s="45" t="str">
        <f>IF(W485="","",W485-W484)</f>
        <v/>
      </c>
      <c r="Y485" s="45"/>
      <c r="Z485" s="45"/>
      <c r="AA485" s="45"/>
      <c r="AB485" s="45" t="str">
        <f>IF(AA485="","",AA484+AC484-AA485)</f>
        <v/>
      </c>
      <c r="AC485" s="45"/>
      <c r="AD485" s="45"/>
      <c r="AE485" s="45"/>
      <c r="AF485" s="45" t="str">
        <f>IF(AE485="","",AB485*AE485)</f>
        <v/>
      </c>
      <c r="AG485" s="46" t="str">
        <f>IF(AF485="","",AF485/(X485*100))</f>
        <v/>
      </c>
      <c r="AH485" s="37"/>
      <c r="AI485" s="29"/>
      <c r="AJ485" s="47"/>
      <c r="AK485" s="45"/>
      <c r="AL485" s="45" t="str">
        <f t="shared" si="2247"/>
        <v/>
      </c>
      <c r="AM485" s="45"/>
      <c r="AN485" s="45" t="str">
        <f t="shared" si="2248"/>
        <v/>
      </c>
      <c r="AO485" s="45"/>
      <c r="AP485" s="45" t="str">
        <f t="shared" si="2249"/>
        <v/>
      </c>
      <c r="AQ485" s="45"/>
      <c r="AR485" s="45"/>
      <c r="AS485" s="45"/>
      <c r="AT485" s="45" t="str">
        <f t="shared" si="2212"/>
        <v/>
      </c>
      <c r="AU485" s="46" t="str">
        <f t="shared" si="2213"/>
        <v/>
      </c>
      <c r="AV485" s="37"/>
      <c r="AW485" s="29"/>
      <c r="AX485" s="47"/>
      <c r="AY485" s="45"/>
      <c r="AZ485" s="45" t="str">
        <f t="shared" si="2250"/>
        <v/>
      </c>
      <c r="BA485" s="45"/>
      <c r="BB485" s="45" t="str">
        <f t="shared" si="2251"/>
        <v/>
      </c>
      <c r="BC485" s="45"/>
      <c r="BD485" s="45" t="str">
        <f t="shared" si="2252"/>
        <v/>
      </c>
      <c r="BE485" s="45"/>
      <c r="BF485" s="45"/>
      <c r="BG485" s="45"/>
      <c r="BH485" s="45" t="str">
        <f t="shared" si="2214"/>
        <v/>
      </c>
      <c r="BI485" s="46" t="str">
        <f t="shared" si="2215"/>
        <v/>
      </c>
      <c r="BJ485" s="37"/>
      <c r="BK485" s="29"/>
      <c r="BL485" s="47"/>
      <c r="BM485" s="45"/>
      <c r="BN485" s="45" t="str">
        <f t="shared" si="2288"/>
        <v/>
      </c>
      <c r="BO485" s="45"/>
      <c r="BP485" s="45" t="str">
        <f t="shared" si="2289"/>
        <v/>
      </c>
      <c r="BQ485" s="45"/>
      <c r="BR485" s="45" t="str">
        <f t="shared" si="2290"/>
        <v/>
      </c>
      <c r="BS485" s="45"/>
      <c r="BT485" s="63" t="str">
        <f t="shared" si="2291"/>
        <v/>
      </c>
      <c r="BU485" s="67" t="str">
        <f t="shared" si="2292"/>
        <v/>
      </c>
      <c r="BV485" s="45" t="str">
        <f t="shared" si="2293"/>
        <v/>
      </c>
      <c r="BW485" s="46" t="str">
        <f t="shared" si="2294"/>
        <v/>
      </c>
      <c r="BX485" s="37"/>
      <c r="BY485" s="57"/>
      <c r="BZ485" s="47"/>
      <c r="CA485" s="45"/>
      <c r="CB485" s="45" t="str">
        <f t="shared" si="2295"/>
        <v/>
      </c>
      <c r="CC485" s="45"/>
      <c r="CD485" s="45" t="str">
        <f t="shared" si="2296"/>
        <v/>
      </c>
      <c r="CE485" s="45"/>
      <c r="CF485" s="45" t="str">
        <f t="shared" si="2297"/>
        <v/>
      </c>
      <c r="CG485" s="45"/>
      <c r="CH485" s="63" t="str">
        <f t="shared" si="2298"/>
        <v/>
      </c>
      <c r="CI485" s="67" t="str">
        <f t="shared" si="2299"/>
        <v/>
      </c>
      <c r="CJ485" s="45" t="str">
        <f t="shared" si="2300"/>
        <v/>
      </c>
      <c r="CK485" s="46" t="str">
        <f t="shared" si="2301"/>
        <v/>
      </c>
      <c r="CL485" s="37"/>
      <c r="CM485" s="29"/>
      <c r="CN485" s="47"/>
      <c r="CO485" s="45"/>
      <c r="CP485" s="45" t="str">
        <f t="shared" si="2302"/>
        <v/>
      </c>
      <c r="CQ485" s="45"/>
      <c r="CR485" s="45" t="str">
        <f t="shared" si="2303"/>
        <v/>
      </c>
      <c r="CS485" s="45"/>
      <c r="CT485" s="45" t="str">
        <f t="shared" si="2304"/>
        <v/>
      </c>
      <c r="CU485" s="45"/>
      <c r="CV485" s="63" t="str">
        <f t="shared" si="2305"/>
        <v/>
      </c>
      <c r="CW485" s="67" t="str">
        <f t="shared" si="2306"/>
        <v/>
      </c>
      <c r="CX485" s="45" t="str">
        <f t="shared" si="2307"/>
        <v/>
      </c>
      <c r="CY485" s="46" t="str">
        <f t="shared" si="2308"/>
        <v/>
      </c>
      <c r="CZ485" s="37"/>
      <c r="DA485" s="29"/>
      <c r="DB485" s="47"/>
      <c r="DC485" s="67"/>
      <c r="DD485" s="45" t="str">
        <f>IF(DC485="","",DC485-DC484)</f>
        <v/>
      </c>
      <c r="DE485" s="45"/>
      <c r="DF485" s="45"/>
      <c r="DG485" s="45"/>
      <c r="DH485" s="45" t="str">
        <f>IF(DG485="","",DG484+DI484-DG485)</f>
        <v/>
      </c>
      <c r="DI485" s="45"/>
      <c r="DJ485" s="45"/>
      <c r="DK485" s="45"/>
      <c r="DL485" s="45" t="str">
        <f>IF(DK485="","",DH485*DK485)</f>
        <v/>
      </c>
      <c r="DM485" s="46" t="str">
        <f>IF(DL485="","",DL485/(DD485*100))</f>
        <v/>
      </c>
      <c r="DN485" s="37"/>
      <c r="DO485" s="29"/>
      <c r="DP485" s="47"/>
      <c r="DQ485" s="45"/>
      <c r="DR485" s="45" t="str">
        <f t="shared" si="2256"/>
        <v/>
      </c>
      <c r="DS485" s="45"/>
      <c r="DT485" s="45" t="str">
        <f t="shared" si="2257"/>
        <v/>
      </c>
      <c r="DU485" s="45"/>
      <c r="DV485" s="45" t="str">
        <f t="shared" si="2258"/>
        <v/>
      </c>
      <c r="DW485" s="45"/>
      <c r="DX485" s="45"/>
      <c r="DY485" s="45"/>
      <c r="DZ485" s="45" t="str">
        <f t="shared" si="2218"/>
        <v/>
      </c>
      <c r="EA485" s="46" t="str">
        <f t="shared" si="2219"/>
        <v/>
      </c>
      <c r="EB485" s="37"/>
      <c r="ED485" s="47"/>
      <c r="EE485" s="67"/>
      <c r="EF485" s="45" t="str">
        <f>IF(EE485="","",EE485-EE484)</f>
        <v/>
      </c>
      <c r="EG485" s="45"/>
      <c r="EH485" s="45"/>
      <c r="EI485" s="45"/>
      <c r="EJ485" s="45" t="str">
        <f>IF(EI485="","",EI484+EK484-EI485)</f>
        <v/>
      </c>
      <c r="EK485" s="45"/>
      <c r="EL485" s="45"/>
      <c r="EM485" s="45"/>
      <c r="EN485" s="45" t="str">
        <f>IF(EM485="","",EJ485*EM485)</f>
        <v/>
      </c>
      <c r="EO485" s="46" t="str">
        <f>IF(EN485="","",EN485/(EF485*100))</f>
        <v/>
      </c>
      <c r="EP485" s="37"/>
      <c r="ER485" s="47"/>
      <c r="ES485" s="67"/>
      <c r="ET485" s="45" t="str">
        <f>IF(ES485="","",ES485-ES484)</f>
        <v/>
      </c>
      <c r="EU485" s="45"/>
      <c r="EV485" s="45"/>
      <c r="EW485" s="45"/>
      <c r="EX485" s="45" t="str">
        <f>IF(EW485="","",EW484+EY484-EW485)</f>
        <v/>
      </c>
      <c r="EY485" s="45"/>
      <c r="EZ485" s="45"/>
      <c r="FA485" s="45"/>
      <c r="FB485" s="45" t="str">
        <f>IF(FA485="","",EX485*FA485)</f>
        <v/>
      </c>
      <c r="FC485" s="46" t="str">
        <f>IF(FB485="","",FB485/(ET485*100))</f>
        <v/>
      </c>
      <c r="FD485" s="37"/>
      <c r="FF485" s="47"/>
      <c r="FG485" s="67"/>
      <c r="FH485" s="45" t="str">
        <f>IF(FG485="","",FG485-FG484)</f>
        <v/>
      </c>
      <c r="FI485" s="45"/>
      <c r="FJ485" s="45"/>
      <c r="FK485" s="45"/>
      <c r="FL485" s="45" t="str">
        <f>IF(FK485="","",FK484+FM484-FK485)</f>
        <v/>
      </c>
      <c r="FM485" s="45"/>
      <c r="FN485" s="45"/>
      <c r="FO485" s="45"/>
      <c r="FP485" s="45" t="str">
        <f>IF(FO485="","",FL485*FO485)</f>
        <v/>
      </c>
      <c r="FQ485" s="46" t="str">
        <f>IF(FP485="","",FP485/(FH485*100))</f>
        <v/>
      </c>
      <c r="FR485" s="37"/>
      <c r="FS485" s="29"/>
      <c r="FT485" s="47"/>
      <c r="FU485" s="67"/>
      <c r="FV485" s="45" t="str">
        <f>IF(FU485="","",FU485-FU484)</f>
        <v/>
      </c>
      <c r="FW485" s="45"/>
      <c r="FX485" s="45"/>
      <c r="FY485" s="45"/>
      <c r="FZ485" s="45" t="str">
        <f>IF(FY485="","",FY484+GA484-FY485)</f>
        <v/>
      </c>
      <c r="GA485" s="45"/>
      <c r="GB485" s="45"/>
      <c r="GC485" s="45"/>
      <c r="GD485" s="45" t="str">
        <f>IF(GC485="","",FZ485*GC485)</f>
        <v/>
      </c>
      <c r="GE485" s="46" t="str">
        <f>IF(GD485="","",GD485/(FV485*100))</f>
        <v/>
      </c>
      <c r="GF485" s="37"/>
      <c r="GH485" s="47"/>
      <c r="GI485" s="67"/>
      <c r="GJ485" s="45" t="str">
        <f>IF(GI485="","",GI485-GI484)</f>
        <v/>
      </c>
      <c r="GK485" s="45"/>
      <c r="GL485" s="45"/>
      <c r="GM485" s="45"/>
      <c r="GN485" s="45" t="str">
        <f>IF(GM485="","",GM484+GO484-GM485)</f>
        <v/>
      </c>
      <c r="GO485" s="45"/>
      <c r="GP485" s="45"/>
      <c r="GQ485" s="45"/>
      <c r="GR485" s="45" t="str">
        <f>IF(GQ485="","",GN485*GQ485)</f>
        <v/>
      </c>
      <c r="GS485" s="46" t="str">
        <f>IF(GR485="","",GR485/(GJ485*100))</f>
        <v/>
      </c>
      <c r="GT485" s="37"/>
      <c r="GU485" s="61"/>
      <c r="GV485" s="47"/>
      <c r="GW485" s="30"/>
      <c r="GX485" s="45"/>
      <c r="GY485" s="45" t="str">
        <f t="shared" si="2309"/>
        <v/>
      </c>
      <c r="GZ485" s="45"/>
      <c r="HA485" s="45" t="str">
        <f t="shared" si="2310"/>
        <v/>
      </c>
      <c r="HB485" s="45"/>
      <c r="HC485" s="45" t="str">
        <f t="shared" si="2311"/>
        <v/>
      </c>
      <c r="HD485" s="45"/>
      <c r="HE485" s="63" t="str">
        <f>IF(GX483="","",HE481)</f>
        <v/>
      </c>
      <c r="HF485" s="67" t="str">
        <f>IF(GX483="","",HF481)</f>
        <v/>
      </c>
      <c r="HG485" s="45" t="str">
        <f t="shared" si="2312"/>
        <v/>
      </c>
      <c r="HH485" s="46" t="str">
        <f t="shared" si="2313"/>
        <v/>
      </c>
      <c r="HI485" s="37"/>
      <c r="HK485" s="47"/>
      <c r="HL485" s="45"/>
      <c r="HM485" s="45" t="str">
        <f t="shared" si="2314"/>
        <v/>
      </c>
      <c r="HN485" s="45"/>
      <c r="HO485" s="45" t="str">
        <f t="shared" si="2315"/>
        <v/>
      </c>
      <c r="HP485" s="45"/>
      <c r="HQ485" s="45" t="str">
        <f t="shared" si="2316"/>
        <v/>
      </c>
      <c r="HR485" s="45"/>
      <c r="HS485" s="63" t="str">
        <f t="shared" si="2317"/>
        <v/>
      </c>
      <c r="HT485" s="67" t="str">
        <f t="shared" si="2318"/>
        <v/>
      </c>
      <c r="HU485" s="45" t="str">
        <f t="shared" si="2319"/>
        <v/>
      </c>
      <c r="HV485" s="46" t="str">
        <f t="shared" si="2320"/>
        <v/>
      </c>
      <c r="HW485" s="37"/>
      <c r="HX485" s="360"/>
      <c r="HY485" s="47"/>
      <c r="HZ485" s="45"/>
      <c r="IA485" s="45" t="str">
        <f t="shared" si="2321"/>
        <v/>
      </c>
      <c r="IB485" s="45"/>
      <c r="IC485" s="45" t="str">
        <f t="shared" si="2322"/>
        <v/>
      </c>
      <c r="ID485" s="45"/>
      <c r="IE485" s="45" t="str">
        <f t="shared" si="2323"/>
        <v/>
      </c>
      <c r="IF485" s="45"/>
      <c r="IG485" s="63" t="str">
        <f t="shared" si="2324"/>
        <v/>
      </c>
      <c r="IH485" s="67" t="str">
        <f t="shared" si="2325"/>
        <v/>
      </c>
      <c r="II485" s="45" t="str">
        <f t="shared" si="2326"/>
        <v/>
      </c>
      <c r="IJ485" s="46" t="str">
        <f t="shared" si="2327"/>
        <v/>
      </c>
      <c r="IK485" s="37"/>
      <c r="IL485" s="29"/>
      <c r="IM485" s="47"/>
      <c r="IN485" s="45"/>
      <c r="IO485" s="45" t="str">
        <f t="shared" si="2328"/>
        <v/>
      </c>
      <c r="IP485" s="45"/>
      <c r="IQ485" s="45" t="str">
        <f t="shared" si="2329"/>
        <v/>
      </c>
      <c r="IR485" s="45"/>
      <c r="IS485" s="45" t="str">
        <f t="shared" si="2330"/>
        <v/>
      </c>
      <c r="IT485" s="45"/>
      <c r="IU485" s="63" t="str">
        <f t="shared" si="2331"/>
        <v/>
      </c>
      <c r="IV485" s="67" t="str">
        <f t="shared" si="2332"/>
        <v/>
      </c>
      <c r="IW485" s="45" t="str">
        <f t="shared" si="2333"/>
        <v/>
      </c>
      <c r="IX485" s="46" t="str">
        <f t="shared" si="2334"/>
        <v/>
      </c>
      <c r="IY485" s="37"/>
      <c r="IZ485" s="61"/>
      <c r="JA485" s="47"/>
      <c r="JB485" s="45"/>
      <c r="JC485" s="45" t="str">
        <f t="shared" si="2335"/>
        <v/>
      </c>
      <c r="JD485" s="45"/>
      <c r="JE485" s="45" t="str">
        <f t="shared" si="2336"/>
        <v/>
      </c>
      <c r="JF485" s="45"/>
      <c r="JG485" s="45" t="str">
        <f t="shared" si="2337"/>
        <v/>
      </c>
      <c r="JH485" s="45"/>
      <c r="JI485" s="63" t="str">
        <f t="shared" si="2338"/>
        <v/>
      </c>
      <c r="JJ485" s="67" t="str">
        <f t="shared" si="2339"/>
        <v/>
      </c>
      <c r="JK485" s="45" t="str">
        <f t="shared" si="2340"/>
        <v/>
      </c>
      <c r="JL485" s="46" t="str">
        <f t="shared" si="2341"/>
        <v/>
      </c>
      <c r="JM485" s="37"/>
      <c r="JN485" s="29"/>
      <c r="JO485" s="47"/>
      <c r="JP485" s="45"/>
      <c r="JQ485" s="45" t="str">
        <f t="shared" si="2342"/>
        <v/>
      </c>
      <c r="JR485" s="45"/>
      <c r="JS485" s="45" t="str">
        <f t="shared" si="2343"/>
        <v/>
      </c>
      <c r="JT485" s="45"/>
      <c r="JU485" s="45" t="str">
        <f t="shared" si="2344"/>
        <v/>
      </c>
      <c r="JV485" s="45"/>
      <c r="JW485" s="63" t="str">
        <f t="shared" si="2345"/>
        <v/>
      </c>
      <c r="JX485" s="67" t="str">
        <f t="shared" si="2346"/>
        <v/>
      </c>
      <c r="JY485" s="45" t="str">
        <f t="shared" si="2347"/>
        <v/>
      </c>
      <c r="JZ485" s="46" t="str">
        <f t="shared" si="2348"/>
        <v/>
      </c>
      <c r="KA485" s="37"/>
      <c r="KB485" s="51"/>
      <c r="KC485" s="47"/>
      <c r="KD485" s="45"/>
      <c r="KE485" s="45" t="str">
        <f>IF(KD485="","",KD485-KD481)</f>
        <v/>
      </c>
      <c r="KF485" s="45"/>
      <c r="KG485" s="45" t="str">
        <f>IF(KF485="","",KF485-KF481)</f>
        <v/>
      </c>
      <c r="KH485" s="45"/>
      <c r="KI485" s="45" t="str">
        <f>IF(KH485="","",KH481+KJ481-KH485)</f>
        <v/>
      </c>
      <c r="KJ485" s="45"/>
      <c r="KK485" s="63" t="str">
        <f>IF(KD485="","",KK481)</f>
        <v/>
      </c>
      <c r="KL485" s="67" t="str">
        <f>IF(KE485="","",KL481)</f>
        <v/>
      </c>
      <c r="KM485" s="45" t="str">
        <f>IF(KH485="","",KI485*KL485)</f>
        <v/>
      </c>
      <c r="KN485" s="46" t="str">
        <f>IF(KI485="","",KM485/(KE485*100))</f>
        <v/>
      </c>
      <c r="KO485" s="37"/>
      <c r="KP485" s="29"/>
      <c r="KQ485" s="47"/>
      <c r="KR485" s="45"/>
      <c r="KS485" s="45" t="str">
        <f>IF(KR485="","",KR485-KR481)</f>
        <v/>
      </c>
      <c r="KT485" s="45"/>
      <c r="KU485" s="45" t="str">
        <f>IF(KT485="","",KT485-KT481)</f>
        <v/>
      </c>
      <c r="KV485" s="45"/>
      <c r="KW485" s="45" t="str">
        <f>IF(KV485="","",KV481+KX481-KV485)</f>
        <v/>
      </c>
      <c r="KX485" s="45"/>
      <c r="KY485" s="63" t="str">
        <f>IF(KR485="","",KY481)</f>
        <v/>
      </c>
      <c r="KZ485" s="67" t="str">
        <f>IF(KS485="","",KZ481)</f>
        <v/>
      </c>
      <c r="LA485" s="45" t="str">
        <f>IF(KV485="","",KW485*KZ485)</f>
        <v/>
      </c>
      <c r="LB485" s="46" t="str">
        <f>IF(KW485="","",LA485/(KS485*100))</f>
        <v/>
      </c>
      <c r="LC485" s="37"/>
      <c r="LD485" s="29"/>
      <c r="LE485" s="75"/>
      <c r="LF485" s="76"/>
      <c r="LG485" s="76"/>
      <c r="LH485" s="76"/>
      <c r="LI485" s="76"/>
      <c r="LJ485" s="76"/>
      <c r="LK485" s="76" t="str">
        <f>IF(LJ485="","",#REF!+#REF!-LJ485)</f>
        <v/>
      </c>
      <c r="LL485" s="76"/>
      <c r="LM485" s="78"/>
      <c r="LN485" s="79"/>
      <c r="LO485" s="76"/>
      <c r="LP485" s="80"/>
      <c r="LQ485" s="37"/>
      <c r="LR485" s="29"/>
      <c r="LS485" s="47"/>
      <c r="LT485" s="67"/>
      <c r="LU485" s="45" t="str">
        <f>IF(LT485="","",LT485-LT484)</f>
        <v/>
      </c>
      <c r="LV485" s="45"/>
      <c r="LW485" s="45"/>
      <c r="LX485" s="45"/>
      <c r="LY485" s="45" t="str">
        <f>IF(LX485="","",LX484+LZ484-LX485)</f>
        <v/>
      </c>
      <c r="LZ485" s="45"/>
      <c r="MA485" s="45"/>
      <c r="MB485" s="45"/>
      <c r="MC485" s="45" t="str">
        <f>IF(MB485="","",LY485*MB485)</f>
        <v/>
      </c>
      <c r="MD485" s="46" t="str">
        <f>IF(MC485="","",MC485/(LU485*100))</f>
        <v/>
      </c>
      <c r="ME485" s="37"/>
      <c r="MF485" s="29"/>
      <c r="MG485" s="47"/>
      <c r="MH485" s="67"/>
      <c r="MI485" s="45" t="str">
        <f>IF(MH485="","",MH485-MH484)</f>
        <v/>
      </c>
      <c r="MJ485" s="45"/>
      <c r="MK485" s="45"/>
      <c r="ML485" s="45"/>
      <c r="MM485" s="45" t="str">
        <f>IF(ML485="","",ML484+MN484-ML485)</f>
        <v/>
      </c>
      <c r="MN485" s="45"/>
      <c r="MO485" s="45"/>
      <c r="MP485" s="45"/>
      <c r="MQ485" s="45" t="str">
        <f>IF(MP485="","",MM485*MP485)</f>
        <v/>
      </c>
      <c r="MR485" s="46" t="str">
        <f>IF(MQ485="","",MQ485/(MI485*100))</f>
        <v/>
      </c>
      <c r="MS485" s="37"/>
      <c r="MT485" s="29"/>
      <c r="MU485" s="47"/>
      <c r="MV485" s="67"/>
      <c r="MW485" s="45" t="str">
        <f>IF(MV485="","",MV485-MV484)</f>
        <v/>
      </c>
      <c r="MX485" s="45"/>
      <c r="MY485" s="45"/>
      <c r="MZ485" s="45"/>
      <c r="NA485" s="45" t="str">
        <f>IF(MZ485="","",MZ484+NB484-MZ485)</f>
        <v/>
      </c>
      <c r="NB485" s="45"/>
      <c r="NC485" s="45"/>
      <c r="ND485" s="45"/>
      <c r="NE485" s="45" t="str">
        <f>IF(ND485="","",NA485*ND485)</f>
        <v/>
      </c>
      <c r="NF485" s="46" t="str">
        <f>IF(NE485="","",NE485/(MW485*100))</f>
        <v/>
      </c>
      <c r="NG485" s="37"/>
      <c r="NH485" s="29"/>
      <c r="NI485" s="47"/>
      <c r="NJ485" s="67"/>
      <c r="NK485" s="45" t="str">
        <f>IF(NJ485="","",NJ485-NJ484)</f>
        <v/>
      </c>
      <c r="NL485" s="45"/>
      <c r="NM485" s="45"/>
      <c r="NN485" s="45"/>
      <c r="NO485" s="45" t="str">
        <f>IF(NN485="","",NN484+NP484-NN485)</f>
        <v/>
      </c>
      <c r="NP485" s="45"/>
      <c r="NQ485" s="45"/>
      <c r="NR485" s="45"/>
      <c r="NS485" s="45" t="str">
        <f>IF(NR485="","",NO485*NR485)</f>
        <v/>
      </c>
      <c r="NT485" s="46" t="str">
        <f>IF(NS485="","",NS485/(NK485*100))</f>
        <v/>
      </c>
      <c r="NU485" s="37"/>
    </row>
    <row r="486" spans="1:385" ht="15" customHeight="1" thickTop="1" thickBot="1" x14ac:dyDescent="0.3">
      <c r="A486" s="38"/>
      <c r="B486" s="39"/>
      <c r="C486" s="40"/>
      <c r="D486" s="40"/>
      <c r="E486" s="41"/>
      <c r="F486" s="41"/>
      <c r="G486" s="40"/>
      <c r="H486" s="42"/>
      <c r="I486" s="45"/>
      <c r="J486" s="45" t="str">
        <f t="shared" si="2243"/>
        <v/>
      </c>
      <c r="K486" s="45"/>
      <c r="L486" s="45"/>
      <c r="M486" s="45"/>
      <c r="N486" s="45" t="str">
        <f t="shared" si="2244"/>
        <v/>
      </c>
      <c r="O486" s="45"/>
      <c r="P486" s="45"/>
      <c r="Q486" s="45"/>
      <c r="R486" s="45" t="str">
        <f t="shared" si="2208"/>
        <v/>
      </c>
      <c r="S486" s="46" t="str">
        <f t="shared" si="2209"/>
        <v/>
      </c>
      <c r="T486" s="37"/>
      <c r="U486" s="29"/>
      <c r="V486" s="47"/>
      <c r="W486" s="67"/>
      <c r="X486" s="45" t="str">
        <f>IF(W486="","",W486-W485)</f>
        <v/>
      </c>
      <c r="Y486" s="45"/>
      <c r="Z486" s="45"/>
      <c r="AA486" s="45"/>
      <c r="AB486" s="45" t="str">
        <f>IF(AA486="","",AA485+AC485-AA486)</f>
        <v/>
      </c>
      <c r="AC486" s="45"/>
      <c r="AD486" s="45"/>
      <c r="AE486" s="45"/>
      <c r="AF486" s="45" t="str">
        <f>IF(AE486="","",AB486*AE486)</f>
        <v/>
      </c>
      <c r="AG486" s="46" t="str">
        <f>IF(AF486="","",AF486/(X486*100))</f>
        <v/>
      </c>
      <c r="AH486" s="37"/>
      <c r="AI486" s="29"/>
      <c r="AJ486" s="47"/>
      <c r="AK486" s="45"/>
      <c r="AL486" s="45" t="str">
        <f t="shared" si="2247"/>
        <v/>
      </c>
      <c r="AM486" s="45"/>
      <c r="AN486" s="45" t="str">
        <f t="shared" si="2248"/>
        <v/>
      </c>
      <c r="AO486" s="45"/>
      <c r="AP486" s="45" t="str">
        <f t="shared" si="2249"/>
        <v/>
      </c>
      <c r="AQ486" s="45"/>
      <c r="AR486" s="45"/>
      <c r="AS486" s="45"/>
      <c r="AT486" s="45" t="str">
        <f t="shared" si="2212"/>
        <v/>
      </c>
      <c r="AU486" s="46" t="str">
        <f t="shared" si="2213"/>
        <v/>
      </c>
      <c r="AV486" s="37"/>
      <c r="AW486" s="29"/>
      <c r="AX486" s="47"/>
      <c r="AY486" s="45"/>
      <c r="AZ486" s="45" t="str">
        <f t="shared" si="2250"/>
        <v/>
      </c>
      <c r="BA486" s="45"/>
      <c r="BB486" s="45" t="str">
        <f t="shared" si="2251"/>
        <v/>
      </c>
      <c r="BC486" s="45"/>
      <c r="BD486" s="45" t="str">
        <f t="shared" si="2252"/>
        <v/>
      </c>
      <c r="BE486" s="45"/>
      <c r="BF486" s="45"/>
      <c r="BG486" s="45"/>
      <c r="BH486" s="45" t="str">
        <f t="shared" si="2214"/>
        <v/>
      </c>
      <c r="BI486" s="46" t="str">
        <f t="shared" si="2215"/>
        <v/>
      </c>
      <c r="BJ486" s="37"/>
      <c r="BK486" s="29"/>
      <c r="BL486" s="75"/>
      <c r="BM486" s="76"/>
      <c r="BN486" s="76" t="str">
        <f t="shared" si="2288"/>
        <v/>
      </c>
      <c r="BO486" s="76"/>
      <c r="BP486" s="76" t="str">
        <f t="shared" si="2289"/>
        <v/>
      </c>
      <c r="BQ486" s="76"/>
      <c r="BR486" s="76" t="str">
        <f t="shared" si="2290"/>
        <v/>
      </c>
      <c r="BS486" s="76"/>
      <c r="BT486" s="78" t="str">
        <f t="shared" si="2291"/>
        <v/>
      </c>
      <c r="BU486" s="79" t="str">
        <f t="shared" si="2292"/>
        <v/>
      </c>
      <c r="BV486" s="76" t="str">
        <f t="shared" si="2293"/>
        <v/>
      </c>
      <c r="BW486" s="80" t="str">
        <f t="shared" si="2294"/>
        <v/>
      </c>
      <c r="BX486" s="37"/>
      <c r="BY486" s="57"/>
      <c r="BZ486" s="75"/>
      <c r="CA486" s="76"/>
      <c r="CB486" s="76" t="str">
        <f t="shared" si="2295"/>
        <v/>
      </c>
      <c r="CC486" s="76"/>
      <c r="CD486" s="76" t="str">
        <f t="shared" si="2296"/>
        <v/>
      </c>
      <c r="CE486" s="76"/>
      <c r="CF486" s="76" t="str">
        <f t="shared" si="2297"/>
        <v/>
      </c>
      <c r="CG486" s="76"/>
      <c r="CH486" s="78" t="str">
        <f t="shared" si="2298"/>
        <v/>
      </c>
      <c r="CI486" s="79" t="str">
        <f t="shared" si="2299"/>
        <v/>
      </c>
      <c r="CJ486" s="76" t="str">
        <f t="shared" si="2300"/>
        <v/>
      </c>
      <c r="CK486" s="80" t="str">
        <f t="shared" si="2301"/>
        <v/>
      </c>
      <c r="CL486" s="37"/>
      <c r="CM486" s="29"/>
      <c r="CN486" s="75"/>
      <c r="CO486" s="76"/>
      <c r="CP486" s="76" t="str">
        <f t="shared" si="2302"/>
        <v/>
      </c>
      <c r="CQ486" s="76"/>
      <c r="CR486" s="76" t="str">
        <f t="shared" si="2303"/>
        <v/>
      </c>
      <c r="CS486" s="76"/>
      <c r="CT486" s="76" t="str">
        <f t="shared" si="2304"/>
        <v/>
      </c>
      <c r="CU486" s="76"/>
      <c r="CV486" s="78" t="str">
        <f t="shared" si="2305"/>
        <v/>
      </c>
      <c r="CW486" s="79" t="str">
        <f t="shared" si="2306"/>
        <v/>
      </c>
      <c r="CX486" s="76" t="str">
        <f t="shared" si="2307"/>
        <v/>
      </c>
      <c r="CY486" s="80" t="str">
        <f t="shared" si="2308"/>
        <v/>
      </c>
      <c r="CZ486" s="37"/>
      <c r="DA486" s="29"/>
      <c r="DB486" s="47"/>
      <c r="DC486" s="67"/>
      <c r="DD486" s="45" t="str">
        <f>IF(DC486="","",DC486-DC485)</f>
        <v/>
      </c>
      <c r="DE486" s="45"/>
      <c r="DF486" s="45"/>
      <c r="DG486" s="45"/>
      <c r="DH486" s="45" t="str">
        <f>IF(DG486="","",DG485+DI485-DG486)</f>
        <v/>
      </c>
      <c r="DI486" s="45"/>
      <c r="DJ486" s="45"/>
      <c r="DK486" s="45"/>
      <c r="DL486" s="45" t="str">
        <f>IF(DK486="","",DH486*DK486)</f>
        <v/>
      </c>
      <c r="DM486" s="46" t="str">
        <f>IF(DL486="","",DL486/(DD486*100))</f>
        <v/>
      </c>
      <c r="DN486" s="37"/>
      <c r="DO486" s="29"/>
      <c r="DP486" s="47"/>
      <c r="DQ486" s="45"/>
      <c r="DR486" s="45" t="str">
        <f t="shared" si="2256"/>
        <v/>
      </c>
      <c r="DS486" s="45"/>
      <c r="DT486" s="45" t="str">
        <f t="shared" si="2257"/>
        <v/>
      </c>
      <c r="DU486" s="45"/>
      <c r="DV486" s="45" t="str">
        <f t="shared" si="2258"/>
        <v/>
      </c>
      <c r="DW486" s="45"/>
      <c r="DX486" s="45"/>
      <c r="DY486" s="45"/>
      <c r="DZ486" s="45" t="str">
        <f t="shared" si="2218"/>
        <v/>
      </c>
      <c r="EA486" s="46" t="str">
        <f t="shared" si="2219"/>
        <v/>
      </c>
      <c r="EB486" s="37"/>
      <c r="ED486" s="47"/>
      <c r="EE486" s="67"/>
      <c r="EF486" s="45" t="str">
        <f>IF(EE486="","",EE486-EE485)</f>
        <v/>
      </c>
      <c r="EG486" s="45"/>
      <c r="EH486" s="45"/>
      <c r="EI486" s="45"/>
      <c r="EJ486" s="45" t="str">
        <f>IF(EI486="","",EI485+EK485-EI486)</f>
        <v/>
      </c>
      <c r="EK486" s="45"/>
      <c r="EL486" s="45"/>
      <c r="EM486" s="45"/>
      <c r="EN486" s="45" t="str">
        <f>IF(EM486="","",EJ486*EM486)</f>
        <v/>
      </c>
      <c r="EO486" s="46" t="str">
        <f>IF(EN486="","",EN486/(EF486*100))</f>
        <v/>
      </c>
      <c r="EP486" s="37"/>
      <c r="ER486" s="47"/>
      <c r="ES486" s="67"/>
      <c r="ET486" s="45" t="str">
        <f>IF(ES486="","",ES486-ES485)</f>
        <v/>
      </c>
      <c r="EU486" s="45"/>
      <c r="EV486" s="45"/>
      <c r="EW486" s="45"/>
      <c r="EX486" s="45" t="str">
        <f>IF(EW486="","",EW485+EY485-EW486)</f>
        <v/>
      </c>
      <c r="EY486" s="45"/>
      <c r="EZ486" s="45"/>
      <c r="FA486" s="45"/>
      <c r="FB486" s="45" t="str">
        <f>IF(FA486="","",EX486*FA486)</f>
        <v/>
      </c>
      <c r="FC486" s="46" t="str">
        <f>IF(FB486="","",FB486/(ET486*100))</f>
        <v/>
      </c>
      <c r="FD486" s="37"/>
      <c r="FF486" s="47"/>
      <c r="FG486" s="67"/>
      <c r="FH486" s="45" t="str">
        <f>IF(FG486="","",FG486-FG485)</f>
        <v/>
      </c>
      <c r="FI486" s="45"/>
      <c r="FJ486" s="45"/>
      <c r="FK486" s="45"/>
      <c r="FL486" s="45" t="str">
        <f>IF(FK486="","",FK485+FM485-FK486)</f>
        <v/>
      </c>
      <c r="FM486" s="45"/>
      <c r="FN486" s="45"/>
      <c r="FO486" s="45"/>
      <c r="FP486" s="45" t="str">
        <f>IF(FO486="","",FL486*FO486)</f>
        <v/>
      </c>
      <c r="FQ486" s="46" t="str">
        <f>IF(FP486="","",FP486/(FH486*100))</f>
        <v/>
      </c>
      <c r="FR486" s="37"/>
      <c r="FS486" s="29"/>
      <c r="FT486" s="47"/>
      <c r="FU486" s="67"/>
      <c r="FV486" s="45" t="str">
        <f>IF(FU486="","",FU486-FU485)</f>
        <v/>
      </c>
      <c r="FW486" s="45"/>
      <c r="FX486" s="45"/>
      <c r="FY486" s="45"/>
      <c r="FZ486" s="45" t="str">
        <f>IF(FY486="","",FY485+GA485-FY486)</f>
        <v/>
      </c>
      <c r="GA486" s="45"/>
      <c r="GB486" s="45"/>
      <c r="GC486" s="45"/>
      <c r="GD486" s="45" t="str">
        <f>IF(GC486="","",FZ486*GC486)</f>
        <v/>
      </c>
      <c r="GE486" s="46" t="str">
        <f>IF(GD486="","",GD486/(FV486*100))</f>
        <v/>
      </c>
      <c r="GF486" s="37"/>
      <c r="GH486" s="47"/>
      <c r="GI486" s="67"/>
      <c r="GJ486" s="45" t="str">
        <f>IF(GI486="","",GI486-GI485)</f>
        <v/>
      </c>
      <c r="GK486" s="45"/>
      <c r="GL486" s="45"/>
      <c r="GM486" s="45"/>
      <c r="GN486" s="45" t="str">
        <f>IF(GM486="","",GM485+GO485-GM486)</f>
        <v/>
      </c>
      <c r="GO486" s="45"/>
      <c r="GP486" s="45"/>
      <c r="GQ486" s="45"/>
      <c r="GR486" s="45" t="str">
        <f>IF(GQ486="","",GN486*GQ486)</f>
        <v/>
      </c>
      <c r="GS486" s="46" t="str">
        <f>IF(GR486="","",GR486/(GJ486*100))</f>
        <v/>
      </c>
      <c r="GT486" s="37"/>
      <c r="GU486" s="61"/>
      <c r="GV486" s="75"/>
      <c r="GW486" s="84"/>
      <c r="GX486" s="76"/>
      <c r="GY486" s="76" t="str">
        <f t="shared" si="2309"/>
        <v/>
      </c>
      <c r="GZ486" s="76"/>
      <c r="HA486" s="76" t="str">
        <f t="shared" si="2310"/>
        <v/>
      </c>
      <c r="HB486" s="76"/>
      <c r="HC486" s="76" t="str">
        <f t="shared" si="2311"/>
        <v/>
      </c>
      <c r="HD486" s="76"/>
      <c r="HE486" s="78" t="str">
        <f>IF(GX483="","",HE482)</f>
        <v/>
      </c>
      <c r="HF486" s="79" t="str">
        <f>IF(GX483="","",HF482)</f>
        <v/>
      </c>
      <c r="HG486" s="76" t="str">
        <f t="shared" si="2312"/>
        <v/>
      </c>
      <c r="HH486" s="80" t="str">
        <f t="shared" si="2313"/>
        <v/>
      </c>
      <c r="HI486" s="37"/>
      <c r="HK486" s="75"/>
      <c r="HL486" s="76"/>
      <c r="HM486" s="76" t="str">
        <f t="shared" si="2314"/>
        <v/>
      </c>
      <c r="HN486" s="76"/>
      <c r="HO486" s="76" t="str">
        <f t="shared" si="2315"/>
        <v/>
      </c>
      <c r="HP486" s="76"/>
      <c r="HQ486" s="76" t="str">
        <f t="shared" si="2316"/>
        <v/>
      </c>
      <c r="HR486" s="76"/>
      <c r="HS486" s="78" t="str">
        <f t="shared" si="2317"/>
        <v/>
      </c>
      <c r="HT486" s="79" t="str">
        <f t="shared" si="2318"/>
        <v/>
      </c>
      <c r="HU486" s="76" t="str">
        <f t="shared" si="2319"/>
        <v/>
      </c>
      <c r="HV486" s="80" t="str">
        <f t="shared" si="2320"/>
        <v/>
      </c>
      <c r="HW486" s="37"/>
      <c r="HX486" s="360"/>
      <c r="HY486" s="75"/>
      <c r="HZ486" s="76"/>
      <c r="IA486" s="76" t="str">
        <f t="shared" si="2321"/>
        <v/>
      </c>
      <c r="IB486" s="76"/>
      <c r="IC486" s="76" t="str">
        <f t="shared" si="2322"/>
        <v/>
      </c>
      <c r="ID486" s="76"/>
      <c r="IE486" s="76" t="str">
        <f t="shared" si="2323"/>
        <v/>
      </c>
      <c r="IF486" s="76"/>
      <c r="IG486" s="78" t="str">
        <f t="shared" si="2324"/>
        <v/>
      </c>
      <c r="IH486" s="79" t="str">
        <f t="shared" si="2325"/>
        <v/>
      </c>
      <c r="II486" s="76" t="str">
        <f t="shared" si="2326"/>
        <v/>
      </c>
      <c r="IJ486" s="80" t="str">
        <f t="shared" si="2327"/>
        <v/>
      </c>
      <c r="IK486" s="37"/>
      <c r="IL486" s="29"/>
      <c r="IM486" s="75"/>
      <c r="IN486" s="76"/>
      <c r="IO486" s="76" t="str">
        <f t="shared" si="2328"/>
        <v/>
      </c>
      <c r="IP486" s="76"/>
      <c r="IQ486" s="76" t="str">
        <f t="shared" si="2329"/>
        <v/>
      </c>
      <c r="IR486" s="76"/>
      <c r="IS486" s="76" t="str">
        <f t="shared" si="2330"/>
        <v/>
      </c>
      <c r="IT486" s="76"/>
      <c r="IU486" s="78" t="str">
        <f t="shared" si="2331"/>
        <v/>
      </c>
      <c r="IV486" s="79" t="str">
        <f t="shared" si="2332"/>
        <v/>
      </c>
      <c r="IW486" s="76" t="str">
        <f t="shared" si="2333"/>
        <v/>
      </c>
      <c r="IX486" s="80" t="str">
        <f t="shared" si="2334"/>
        <v/>
      </c>
      <c r="IY486" s="37"/>
      <c r="IZ486" s="61"/>
      <c r="JA486" s="75"/>
      <c r="JB486" s="76"/>
      <c r="JC486" s="76" t="str">
        <f t="shared" si="2335"/>
        <v/>
      </c>
      <c r="JD486" s="76"/>
      <c r="JE486" s="76" t="str">
        <f t="shared" si="2336"/>
        <v/>
      </c>
      <c r="JF486" s="76"/>
      <c r="JG486" s="76" t="str">
        <f t="shared" si="2337"/>
        <v/>
      </c>
      <c r="JH486" s="76"/>
      <c r="JI486" s="78" t="str">
        <f t="shared" si="2338"/>
        <v/>
      </c>
      <c r="JJ486" s="79" t="str">
        <f t="shared" si="2339"/>
        <v/>
      </c>
      <c r="JK486" s="76" t="str">
        <f t="shared" si="2340"/>
        <v/>
      </c>
      <c r="JL486" s="80" t="str">
        <f t="shared" si="2341"/>
        <v/>
      </c>
      <c r="JM486" s="37"/>
      <c r="JN486" s="29"/>
      <c r="JO486" s="75"/>
      <c r="JP486" s="76"/>
      <c r="JQ486" s="76" t="str">
        <f t="shared" si="2342"/>
        <v/>
      </c>
      <c r="JR486" s="76"/>
      <c r="JS486" s="76" t="str">
        <f t="shared" si="2343"/>
        <v/>
      </c>
      <c r="JT486" s="76"/>
      <c r="JU486" s="76" t="str">
        <f t="shared" si="2344"/>
        <v/>
      </c>
      <c r="JV486" s="76"/>
      <c r="JW486" s="78" t="str">
        <f t="shared" si="2345"/>
        <v/>
      </c>
      <c r="JX486" s="79" t="str">
        <f t="shared" si="2346"/>
        <v/>
      </c>
      <c r="JY486" s="76" t="str">
        <f t="shared" si="2347"/>
        <v/>
      </c>
      <c r="JZ486" s="80" t="str">
        <f t="shared" si="2348"/>
        <v/>
      </c>
      <c r="KA486" s="37"/>
      <c r="KB486" s="51"/>
      <c r="KC486" s="75"/>
      <c r="KD486" s="76"/>
      <c r="KE486" s="76" t="str">
        <f>IF(KD486="","",KD486-KD482)</f>
        <v/>
      </c>
      <c r="KF486" s="76"/>
      <c r="KG486" s="76" t="str">
        <f>IF(KF486="","",KF486-KF482)</f>
        <v/>
      </c>
      <c r="KH486" s="76"/>
      <c r="KI486" s="76" t="str">
        <f>IF(KH486="","",KH482+KJ482-KH486)</f>
        <v/>
      </c>
      <c r="KJ486" s="76"/>
      <c r="KK486" s="78" t="str">
        <f>IF(KD486="","",KK482)</f>
        <v/>
      </c>
      <c r="KL486" s="79" t="str">
        <f>IF(KE486="","",KL482)</f>
        <v/>
      </c>
      <c r="KM486" s="76" t="str">
        <f>IF(KH486="","",KI486*KL486)</f>
        <v/>
      </c>
      <c r="KN486" s="80" t="str">
        <f>IF(KI486="","",KM486/(KE486*100))</f>
        <v/>
      </c>
      <c r="KO486" s="37"/>
      <c r="KP486" s="29"/>
      <c r="KQ486" s="75"/>
      <c r="KR486" s="76"/>
      <c r="KS486" s="76" t="str">
        <f>IF(KR486="","",KR486-KR482)</f>
        <v/>
      </c>
      <c r="KT486" s="76"/>
      <c r="KU486" s="76" t="str">
        <f>IF(KT486="","",KT486-KT482)</f>
        <v/>
      </c>
      <c r="KV486" s="76"/>
      <c r="KW486" s="76" t="str">
        <f>IF(KV486="","",KV482+KX482-KV486)</f>
        <v/>
      </c>
      <c r="KX486" s="76"/>
      <c r="KY486" s="78" t="str">
        <f>IF(KR486="","",KY482)</f>
        <v/>
      </c>
      <c r="KZ486" s="79" t="str">
        <f>IF(KS486="","",KZ482)</f>
        <v/>
      </c>
      <c r="LA486" s="76" t="str">
        <f>IF(KV486="","",KW486*KZ486)</f>
        <v/>
      </c>
      <c r="LB486" s="80" t="str">
        <f>IF(KW486="","",LA486/(KS486*100))</f>
        <v/>
      </c>
      <c r="LC486" s="37"/>
      <c r="LD486" s="29"/>
      <c r="LE486" s="101"/>
      <c r="LF486" s="87"/>
      <c r="LG486" s="87"/>
      <c r="LH486" s="87"/>
      <c r="LI486" s="87"/>
      <c r="LJ486" s="87"/>
      <c r="LK486" s="87" t="str">
        <f>IF(LJ486="","",LJ483+LL483-LJ486)</f>
        <v/>
      </c>
      <c r="LL486" s="87"/>
      <c r="LM486" s="102"/>
      <c r="LN486" s="103"/>
      <c r="LO486" s="87"/>
      <c r="LP486" s="89"/>
      <c r="LQ486" s="37"/>
      <c r="LR486" s="29"/>
      <c r="LS486" s="47"/>
      <c r="LT486" s="67"/>
      <c r="LU486" s="45" t="str">
        <f>IF(LT486="","",LT486-LT485)</f>
        <v/>
      </c>
      <c r="LV486" s="45"/>
      <c r="LW486" s="45"/>
      <c r="LX486" s="45"/>
      <c r="LY486" s="45" t="str">
        <f>IF(LX486="","",LX485+LZ485-LX486)</f>
        <v/>
      </c>
      <c r="LZ486" s="45"/>
      <c r="MA486" s="45"/>
      <c r="MB486" s="45"/>
      <c r="MC486" s="45" t="str">
        <f>IF(MB486="","",LY486*MB486)</f>
        <v/>
      </c>
      <c r="MD486" s="46" t="str">
        <f>IF(MC486="","",MC486/(LU486*100))</f>
        <v/>
      </c>
      <c r="ME486" s="37"/>
      <c r="MF486" s="29"/>
      <c r="MG486" s="47"/>
      <c r="MH486" s="67"/>
      <c r="MI486" s="45" t="str">
        <f>IF(MH486="","",MH486-MH485)</f>
        <v/>
      </c>
      <c r="MJ486" s="45"/>
      <c r="MK486" s="45"/>
      <c r="ML486" s="45"/>
      <c r="MM486" s="45" t="str">
        <f>IF(ML486="","",ML485+MN485-ML486)</f>
        <v/>
      </c>
      <c r="MN486" s="45"/>
      <c r="MO486" s="45"/>
      <c r="MP486" s="45"/>
      <c r="MQ486" s="45" t="str">
        <f>IF(MP486="","",MM486*MP486)</f>
        <v/>
      </c>
      <c r="MR486" s="46" t="str">
        <f>IF(MQ486="","",MQ486/(MI486*100))</f>
        <v/>
      </c>
      <c r="MS486" s="37"/>
      <c r="MT486" s="29"/>
      <c r="MU486" s="47"/>
      <c r="MV486" s="67"/>
      <c r="MW486" s="45" t="str">
        <f>IF(MV486="","",MV486-MV485)</f>
        <v/>
      </c>
      <c r="MX486" s="45"/>
      <c r="MY486" s="45"/>
      <c r="MZ486" s="45"/>
      <c r="NA486" s="45" t="str">
        <f>IF(MZ486="","",MZ485+NB485-MZ486)</f>
        <v/>
      </c>
      <c r="NB486" s="45"/>
      <c r="NC486" s="45"/>
      <c r="ND486" s="45"/>
      <c r="NE486" s="45" t="str">
        <f>IF(ND486="","",NA486*ND486)</f>
        <v/>
      </c>
      <c r="NF486" s="46" t="str">
        <f>IF(NE486="","",NE486/(MW486*100))</f>
        <v/>
      </c>
      <c r="NG486" s="37"/>
      <c r="NH486" s="29"/>
      <c r="NI486" s="47"/>
      <c r="NJ486" s="67"/>
      <c r="NK486" s="45" t="str">
        <f>IF(NJ486="","",NJ486-NJ485)</f>
        <v/>
      </c>
      <c r="NL486" s="45"/>
      <c r="NM486" s="45"/>
      <c r="NN486" s="45"/>
      <c r="NO486" s="45" t="str">
        <f>IF(NN486="","",NN485+NP485-NN486)</f>
        <v/>
      </c>
      <c r="NP486" s="45"/>
      <c r="NQ486" s="45"/>
      <c r="NR486" s="45"/>
      <c r="NS486" s="45" t="str">
        <f>IF(NR486="","",NO486*NR486)</f>
        <v/>
      </c>
      <c r="NT486" s="46" t="str">
        <f>IF(NS486="","",NS486/(NK486*100))</f>
        <v/>
      </c>
      <c r="NU486" s="37"/>
    </row>
    <row r="487" spans="1:385" ht="15" customHeight="1" thickTop="1" x14ac:dyDescent="0.25">
      <c r="A487" s="38"/>
      <c r="B487" s="39"/>
      <c r="C487" s="40"/>
      <c r="D487" s="40"/>
      <c r="E487" s="41"/>
      <c r="F487" s="41"/>
      <c r="G487" s="40"/>
      <c r="H487" s="42"/>
      <c r="I487" s="45"/>
      <c r="J487" s="45"/>
      <c r="K487" s="45"/>
      <c r="L487" s="45"/>
      <c r="M487" s="45"/>
      <c r="N487" s="45" t="str">
        <f t="shared" si="2244"/>
        <v/>
      </c>
      <c r="O487" s="45"/>
      <c r="P487" s="45"/>
      <c r="Q487" s="45"/>
      <c r="R487" s="45" t="str">
        <f t="shared" si="2208"/>
        <v/>
      </c>
      <c r="S487" s="46" t="str">
        <f t="shared" si="2209"/>
        <v/>
      </c>
      <c r="T487" s="37"/>
      <c r="U487" s="29"/>
      <c r="V487" s="47"/>
      <c r="W487" s="67"/>
      <c r="X487" s="45"/>
      <c r="Y487" s="45"/>
      <c r="Z487" s="45"/>
      <c r="AA487" s="45"/>
      <c r="AB487" s="45" t="str">
        <f>IF(AA487="","",AA486+AC486-AA487)</f>
        <v/>
      </c>
      <c r="AC487" s="45"/>
      <c r="AD487" s="45"/>
      <c r="AE487" s="45"/>
      <c r="AF487" s="45" t="str">
        <f>IF(AE487="","",AB487*AE487)</f>
        <v/>
      </c>
      <c r="AG487" s="46" t="str">
        <f>IF(AF487="","",AF487/(X487*100))</f>
        <v/>
      </c>
      <c r="AH487" s="37"/>
      <c r="AI487" s="29"/>
      <c r="AJ487" s="47"/>
      <c r="AK487" s="45"/>
      <c r="AL487" s="45"/>
      <c r="AM487" s="45"/>
      <c r="AN487" s="45" t="str">
        <f t="shared" si="2248"/>
        <v/>
      </c>
      <c r="AO487" s="45"/>
      <c r="AP487" s="45" t="str">
        <f t="shared" si="2249"/>
        <v/>
      </c>
      <c r="AQ487" s="45"/>
      <c r="AR487" s="45"/>
      <c r="AS487" s="45"/>
      <c r="AT487" s="45" t="str">
        <f t="shared" si="2212"/>
        <v/>
      </c>
      <c r="AU487" s="46" t="str">
        <f t="shared" si="2213"/>
        <v/>
      </c>
      <c r="AV487" s="37"/>
      <c r="AW487" s="29"/>
      <c r="AX487" s="47"/>
      <c r="AY487" s="45"/>
      <c r="AZ487" s="45"/>
      <c r="BA487" s="45"/>
      <c r="BB487" s="45" t="str">
        <f t="shared" si="2251"/>
        <v/>
      </c>
      <c r="BC487" s="45"/>
      <c r="BD487" s="45" t="str">
        <f t="shared" si="2252"/>
        <v/>
      </c>
      <c r="BE487" s="45"/>
      <c r="BF487" s="45"/>
      <c r="BG487" s="45"/>
      <c r="BH487" s="45" t="str">
        <f t="shared" si="2214"/>
        <v/>
      </c>
      <c r="BI487" s="46" t="str">
        <f t="shared" si="2215"/>
        <v/>
      </c>
      <c r="BJ487" s="37"/>
      <c r="BK487" s="29"/>
      <c r="BL487" s="52" t="str">
        <f>IF($A448="","",$A448)</f>
        <v/>
      </c>
      <c r="BM487" s="43"/>
      <c r="BN487" s="43" t="str">
        <f t="shared" si="2288"/>
        <v/>
      </c>
      <c r="BO487" s="43"/>
      <c r="BP487" s="87" t="str">
        <f t="shared" si="2289"/>
        <v/>
      </c>
      <c r="BQ487" s="43"/>
      <c r="BR487" s="43" t="str">
        <f t="shared" si="2290"/>
        <v/>
      </c>
      <c r="BS487" s="43"/>
      <c r="BT487" s="44" t="str">
        <f t="shared" si="2291"/>
        <v/>
      </c>
      <c r="BU487" s="48" t="str">
        <f t="shared" si="2292"/>
        <v/>
      </c>
      <c r="BV487" s="87" t="str">
        <f t="shared" si="2293"/>
        <v/>
      </c>
      <c r="BW487" s="89" t="str">
        <f t="shared" si="2294"/>
        <v/>
      </c>
      <c r="BX487" s="37"/>
      <c r="BY487" s="57"/>
      <c r="BZ487" s="52" t="str">
        <f>IF($A448="","",$A448)</f>
        <v/>
      </c>
      <c r="CA487" s="43"/>
      <c r="CB487" s="43" t="str">
        <f t="shared" si="2295"/>
        <v/>
      </c>
      <c r="CC487" s="43"/>
      <c r="CD487" s="87" t="str">
        <f t="shared" si="2296"/>
        <v/>
      </c>
      <c r="CE487" s="43"/>
      <c r="CF487" s="43" t="str">
        <f t="shared" si="2297"/>
        <v/>
      </c>
      <c r="CG487" s="43"/>
      <c r="CH487" s="44" t="str">
        <f t="shared" si="2298"/>
        <v/>
      </c>
      <c r="CI487" s="48" t="str">
        <f t="shared" si="2299"/>
        <v/>
      </c>
      <c r="CJ487" s="87" t="str">
        <f t="shared" si="2300"/>
        <v/>
      </c>
      <c r="CK487" s="89" t="str">
        <f t="shared" si="2301"/>
        <v/>
      </c>
      <c r="CL487" s="37"/>
      <c r="CM487" s="29"/>
      <c r="CN487" s="52" t="str">
        <f>IF($A448="","",$A448)</f>
        <v/>
      </c>
      <c r="CO487" s="43"/>
      <c r="CP487" s="43" t="str">
        <f t="shared" si="2302"/>
        <v/>
      </c>
      <c r="CQ487" s="43"/>
      <c r="CR487" s="87" t="str">
        <f t="shared" si="2303"/>
        <v/>
      </c>
      <c r="CS487" s="43"/>
      <c r="CT487" s="43" t="str">
        <f t="shared" si="2304"/>
        <v/>
      </c>
      <c r="CU487" s="43"/>
      <c r="CV487" s="44" t="str">
        <f t="shared" si="2305"/>
        <v/>
      </c>
      <c r="CW487" s="48" t="str">
        <f t="shared" si="2306"/>
        <v/>
      </c>
      <c r="CX487" s="87" t="str">
        <f t="shared" si="2307"/>
        <v/>
      </c>
      <c r="CY487" s="89" t="str">
        <f t="shared" si="2308"/>
        <v/>
      </c>
      <c r="CZ487" s="37"/>
      <c r="DA487" s="29"/>
      <c r="DB487" s="47"/>
      <c r="DC487" s="67"/>
      <c r="DD487" s="45"/>
      <c r="DE487" s="45"/>
      <c r="DF487" s="45"/>
      <c r="DG487" s="45"/>
      <c r="DH487" s="45" t="str">
        <f>IF(DG487="","",DG486+DI486-DG487)</f>
        <v/>
      </c>
      <c r="DI487" s="45"/>
      <c r="DJ487" s="45"/>
      <c r="DK487" s="45"/>
      <c r="DL487" s="45" t="str">
        <f>IF(DK487="","",DH487*DK487)</f>
        <v/>
      </c>
      <c r="DM487" s="46" t="str">
        <f>IF(DL487="","",DL487/(DD487*100))</f>
        <v/>
      </c>
      <c r="DN487" s="37"/>
      <c r="DO487" s="29"/>
      <c r="DP487" s="47"/>
      <c r="DQ487" s="45"/>
      <c r="DR487" s="45"/>
      <c r="DS487" s="45"/>
      <c r="DT487" s="45" t="str">
        <f t="shared" si="2257"/>
        <v/>
      </c>
      <c r="DU487" s="45"/>
      <c r="DV487" s="45" t="str">
        <f t="shared" si="2258"/>
        <v/>
      </c>
      <c r="DW487" s="45"/>
      <c r="DX487" s="45"/>
      <c r="DY487" s="45"/>
      <c r="DZ487" s="45" t="str">
        <f t="shared" si="2218"/>
        <v/>
      </c>
      <c r="EA487" s="46" t="str">
        <f t="shared" si="2219"/>
        <v/>
      </c>
      <c r="EB487" s="37"/>
      <c r="ED487" s="47"/>
      <c r="EE487" s="67"/>
      <c r="EF487" s="45"/>
      <c r="EG487" s="45"/>
      <c r="EH487" s="45"/>
      <c r="EI487" s="45"/>
      <c r="EJ487" s="45" t="str">
        <f>IF(EI487="","",EI486+EK486-EI487)</f>
        <v/>
      </c>
      <c r="EK487" s="45"/>
      <c r="EL487" s="45"/>
      <c r="EM487" s="45"/>
      <c r="EN487" s="45" t="str">
        <f>IF(EM487="","",EJ487*EM487)</f>
        <v/>
      </c>
      <c r="EO487" s="46" t="str">
        <f>IF(EN487="","",EN487/(EF487*100))</f>
        <v/>
      </c>
      <c r="EP487" s="37"/>
      <c r="ER487" s="47"/>
      <c r="ES487" s="67"/>
      <c r="ET487" s="45"/>
      <c r="EU487" s="45"/>
      <c r="EV487" s="45"/>
      <c r="EW487" s="45"/>
      <c r="EX487" s="45" t="str">
        <f>IF(EW487="","",EW486+EY486-EW487)</f>
        <v/>
      </c>
      <c r="EY487" s="45"/>
      <c r="EZ487" s="45"/>
      <c r="FA487" s="45"/>
      <c r="FB487" s="45" t="str">
        <f>IF(FA487="","",EX487*FA487)</f>
        <v/>
      </c>
      <c r="FC487" s="46" t="str">
        <f>IF(FB487="","",FB487/(ET487*100))</f>
        <v/>
      </c>
      <c r="FD487" s="37"/>
      <c r="FF487" s="47"/>
      <c r="FG487" s="67"/>
      <c r="FH487" s="45"/>
      <c r="FI487" s="45"/>
      <c r="FJ487" s="45"/>
      <c r="FK487" s="45"/>
      <c r="FL487" s="45" t="str">
        <f>IF(FK487="","",FK486+FM486-FK487)</f>
        <v/>
      </c>
      <c r="FM487" s="45"/>
      <c r="FN487" s="45"/>
      <c r="FO487" s="45"/>
      <c r="FP487" s="45" t="str">
        <f>IF(FO487="","",FL487*FO487)</f>
        <v/>
      </c>
      <c r="FQ487" s="46" t="str">
        <f>IF(FP487="","",FP487/(FH487*100))</f>
        <v/>
      </c>
      <c r="FR487" s="37"/>
      <c r="FS487" s="29"/>
      <c r="FT487" s="47"/>
      <c r="FU487" s="67"/>
      <c r="FV487" s="45"/>
      <c r="FW487" s="45"/>
      <c r="FX487" s="45"/>
      <c r="FY487" s="45"/>
      <c r="FZ487" s="45" t="str">
        <f>IF(FY487="","",FY486+GA486-FY487)</f>
        <v/>
      </c>
      <c r="GA487" s="45"/>
      <c r="GB487" s="45"/>
      <c r="GC487" s="45"/>
      <c r="GD487" s="45" t="str">
        <f>IF(GC487="","",FZ487*GC487)</f>
        <v/>
      </c>
      <c r="GE487" s="46" t="str">
        <f>IF(GD487="","",GD487/(FV487*100))</f>
        <v/>
      </c>
      <c r="GF487" s="37"/>
      <c r="GH487" s="47"/>
      <c r="GI487" s="67"/>
      <c r="GJ487" s="45"/>
      <c r="GK487" s="45"/>
      <c r="GL487" s="45"/>
      <c r="GM487" s="45"/>
      <c r="GN487" s="45" t="str">
        <f>IF(GM487="","",GM486+GO486-GM487)</f>
        <v/>
      </c>
      <c r="GO487" s="45"/>
      <c r="GP487" s="45"/>
      <c r="GQ487" s="45"/>
      <c r="GR487" s="45" t="str">
        <f>IF(GQ487="","",GN487*GQ487)</f>
        <v/>
      </c>
      <c r="GS487" s="46" t="str">
        <f>IF(GR487="","",GR487/(GJ487*100))</f>
        <v/>
      </c>
      <c r="GT487" s="37"/>
      <c r="GU487" s="61"/>
      <c r="GV487" s="52" t="str">
        <f>IF($A448="","",$A448)</f>
        <v/>
      </c>
      <c r="GW487" s="62"/>
      <c r="GX487" s="43"/>
      <c r="GY487" s="43" t="str">
        <f t="shared" si="2309"/>
        <v/>
      </c>
      <c r="GZ487" s="43"/>
      <c r="HA487" s="87" t="str">
        <f t="shared" si="2310"/>
        <v/>
      </c>
      <c r="HB487" s="43"/>
      <c r="HC487" s="43" t="str">
        <f t="shared" si="2311"/>
        <v/>
      </c>
      <c r="HD487" s="43"/>
      <c r="HE487" s="44" t="str">
        <f t="shared" ref="HE487:HF490" si="2349">IF(GX487="","",HE483)</f>
        <v/>
      </c>
      <c r="HF487" s="48" t="str">
        <f t="shared" si="2349"/>
        <v/>
      </c>
      <c r="HG487" s="87" t="str">
        <f t="shared" si="2312"/>
        <v/>
      </c>
      <c r="HH487" s="89" t="str">
        <f t="shared" si="2313"/>
        <v/>
      </c>
      <c r="HI487" s="37"/>
      <c r="HK487" s="52" t="str">
        <f>IF($A448="","",$A448)</f>
        <v/>
      </c>
      <c r="HL487" s="43"/>
      <c r="HM487" s="43" t="str">
        <f t="shared" si="2314"/>
        <v/>
      </c>
      <c r="HN487" s="43"/>
      <c r="HO487" s="87" t="str">
        <f t="shared" si="2315"/>
        <v/>
      </c>
      <c r="HP487" s="43"/>
      <c r="HQ487" s="43" t="str">
        <f t="shared" si="2316"/>
        <v/>
      </c>
      <c r="HR487" s="43"/>
      <c r="HS487" s="44" t="str">
        <f t="shared" si="2317"/>
        <v/>
      </c>
      <c r="HT487" s="48" t="str">
        <f t="shared" si="2318"/>
        <v/>
      </c>
      <c r="HU487" s="87" t="str">
        <f t="shared" si="2319"/>
        <v/>
      </c>
      <c r="HV487" s="89" t="str">
        <f t="shared" si="2320"/>
        <v/>
      </c>
      <c r="HW487" s="37"/>
      <c r="HX487" s="360"/>
      <c r="HY487" s="52" t="str">
        <f>IF($A448="","",$A448)</f>
        <v/>
      </c>
      <c r="HZ487" s="43"/>
      <c r="IA487" s="43" t="str">
        <f t="shared" si="2321"/>
        <v/>
      </c>
      <c r="IB487" s="43"/>
      <c r="IC487" s="87" t="str">
        <f t="shared" si="2322"/>
        <v/>
      </c>
      <c r="ID487" s="43"/>
      <c r="IE487" s="43" t="str">
        <f t="shared" si="2323"/>
        <v/>
      </c>
      <c r="IF487" s="43"/>
      <c r="IG487" s="44" t="str">
        <f t="shared" si="2324"/>
        <v/>
      </c>
      <c r="IH487" s="48" t="str">
        <f t="shared" si="2325"/>
        <v/>
      </c>
      <c r="II487" s="87" t="str">
        <f t="shared" si="2326"/>
        <v/>
      </c>
      <c r="IJ487" s="89" t="str">
        <f t="shared" si="2327"/>
        <v/>
      </c>
      <c r="IK487" s="37"/>
      <c r="IL487" s="29"/>
      <c r="IM487" s="52" t="str">
        <f>IF($A448="","",$A448)</f>
        <v/>
      </c>
      <c r="IN487" s="43"/>
      <c r="IO487" s="43" t="str">
        <f t="shared" si="2328"/>
        <v/>
      </c>
      <c r="IP487" s="43"/>
      <c r="IQ487" s="87" t="str">
        <f t="shared" si="2329"/>
        <v/>
      </c>
      <c r="IR487" s="43"/>
      <c r="IS487" s="43" t="str">
        <f t="shared" si="2330"/>
        <v/>
      </c>
      <c r="IT487" s="43"/>
      <c r="IU487" s="44" t="str">
        <f t="shared" si="2331"/>
        <v/>
      </c>
      <c r="IV487" s="48" t="str">
        <f t="shared" si="2332"/>
        <v/>
      </c>
      <c r="IW487" s="87" t="str">
        <f t="shared" si="2333"/>
        <v/>
      </c>
      <c r="IX487" s="89" t="str">
        <f t="shared" si="2334"/>
        <v/>
      </c>
      <c r="IY487" s="37"/>
      <c r="IZ487" s="61"/>
      <c r="JA487" s="52" t="str">
        <f>IF($A448="","",$A448)</f>
        <v/>
      </c>
      <c r="JB487" s="43"/>
      <c r="JC487" s="43" t="str">
        <f t="shared" si="2335"/>
        <v/>
      </c>
      <c r="JD487" s="43"/>
      <c r="JE487" s="87" t="str">
        <f t="shared" si="2336"/>
        <v/>
      </c>
      <c r="JF487" s="43"/>
      <c r="JG487" s="43" t="str">
        <f t="shared" si="2337"/>
        <v/>
      </c>
      <c r="JH487" s="43"/>
      <c r="JI487" s="44" t="str">
        <f t="shared" si="2338"/>
        <v/>
      </c>
      <c r="JJ487" s="48" t="str">
        <f t="shared" si="2339"/>
        <v/>
      </c>
      <c r="JK487" s="87" t="str">
        <f t="shared" si="2340"/>
        <v/>
      </c>
      <c r="JL487" s="89" t="str">
        <f t="shared" si="2341"/>
        <v/>
      </c>
      <c r="JM487" s="37"/>
      <c r="JN487" s="29"/>
      <c r="JO487" s="52" t="str">
        <f>IF($A448="","",$A448)</f>
        <v/>
      </c>
      <c r="JP487" s="43"/>
      <c r="JQ487" s="43" t="str">
        <f t="shared" si="2342"/>
        <v/>
      </c>
      <c r="JR487" s="43"/>
      <c r="JS487" s="87" t="str">
        <f t="shared" si="2343"/>
        <v/>
      </c>
      <c r="JT487" s="43"/>
      <c r="JU487" s="43" t="str">
        <f t="shared" si="2344"/>
        <v/>
      </c>
      <c r="JV487" s="43"/>
      <c r="JW487" s="44" t="str">
        <f t="shared" si="2345"/>
        <v/>
      </c>
      <c r="JX487" s="48" t="str">
        <f t="shared" si="2346"/>
        <v/>
      </c>
      <c r="JY487" s="87" t="str">
        <f t="shared" si="2347"/>
        <v/>
      </c>
      <c r="JZ487" s="89" t="str">
        <f t="shared" si="2348"/>
        <v/>
      </c>
      <c r="KA487" s="37"/>
      <c r="KB487" s="51"/>
      <c r="KC487" s="52" t="str">
        <f>IF($A448="","",$A448)</f>
        <v/>
      </c>
      <c r="KD487" s="43"/>
      <c r="KE487" s="43" t="str">
        <f>IF(KD487="","",KD487-KD483)</f>
        <v/>
      </c>
      <c r="KF487" s="43"/>
      <c r="KG487" s="87" t="str">
        <f>IF(KF487="","",KF487-KF483)</f>
        <v/>
      </c>
      <c r="KH487" s="43"/>
      <c r="KI487" s="43" t="str">
        <f>IF(KH487="","",KH483+KJ483-KH487)</f>
        <v/>
      </c>
      <c r="KJ487" s="43"/>
      <c r="KK487" s="44" t="str">
        <f>IF(KD487="","",KK483)</f>
        <v/>
      </c>
      <c r="KL487" s="48" t="str">
        <f>IF(KE487="","",KL483)</f>
        <v/>
      </c>
      <c r="KM487" s="87" t="str">
        <f>IF(KH487="","",KI487*KL487)</f>
        <v/>
      </c>
      <c r="KN487" s="89" t="str">
        <f>IF(KI487="","",KM487/(KE487*100))</f>
        <v/>
      </c>
      <c r="KO487" s="37"/>
      <c r="KP487" s="29"/>
      <c r="KQ487" s="52" t="str">
        <f>IF($A448="","",$A448)</f>
        <v/>
      </c>
      <c r="KR487" s="43"/>
      <c r="KS487" s="43" t="str">
        <f>IF(KR487="","",KR487-KR483)</f>
        <v/>
      </c>
      <c r="KT487" s="43"/>
      <c r="KU487" s="87" t="str">
        <f>IF(KT487="","",KT487-KT483)</f>
        <v/>
      </c>
      <c r="KV487" s="43"/>
      <c r="KW487" s="43" t="str">
        <f>IF(KV487="","",KV483+KX483-KV487)</f>
        <v/>
      </c>
      <c r="KX487" s="43"/>
      <c r="KY487" s="44" t="str">
        <f>IF(KR487="","",KY483)</f>
        <v/>
      </c>
      <c r="KZ487" s="48" t="str">
        <f>IF(KS487="","",KZ483)</f>
        <v/>
      </c>
      <c r="LA487" s="87" t="str">
        <f>IF(KV487="","",KW487*KZ487)</f>
        <v/>
      </c>
      <c r="LB487" s="89" t="str">
        <f>IF(KW487="","",LA487/(KS487*100))</f>
        <v/>
      </c>
      <c r="LC487" s="37"/>
      <c r="LD487" s="29"/>
      <c r="LE487" s="47"/>
      <c r="LF487" s="45"/>
      <c r="LG487" s="45"/>
      <c r="LH487" s="45"/>
      <c r="LI487" s="45"/>
      <c r="LJ487" s="45"/>
      <c r="LK487" s="45"/>
      <c r="LL487" s="45"/>
      <c r="LM487" s="63"/>
      <c r="LN487" s="45"/>
      <c r="LO487" s="45"/>
      <c r="LP487" s="45"/>
      <c r="LQ487" s="37"/>
      <c r="LR487" s="29"/>
      <c r="LS487" s="47"/>
      <c r="LT487" s="67"/>
      <c r="LU487" s="45"/>
      <c r="LV487" s="45"/>
      <c r="LW487" s="45"/>
      <c r="LX487" s="45"/>
      <c r="LY487" s="45" t="str">
        <f>IF(LX487="","",LX486+LZ486-LX487)</f>
        <v/>
      </c>
      <c r="LZ487" s="45"/>
      <c r="MA487" s="45"/>
      <c r="MB487" s="45"/>
      <c r="MC487" s="45" t="str">
        <f>IF(MB487="","",LY487*MB487)</f>
        <v/>
      </c>
      <c r="MD487" s="46" t="str">
        <f>IF(MC487="","",MC487/(LU487*100))</f>
        <v/>
      </c>
      <c r="ME487" s="37"/>
      <c r="MF487" s="29"/>
      <c r="MG487" s="47"/>
      <c r="MH487" s="67"/>
      <c r="MI487" s="45"/>
      <c r="MJ487" s="45"/>
      <c r="MK487" s="45"/>
      <c r="ML487" s="45"/>
      <c r="MM487" s="45" t="str">
        <f>IF(ML487="","",ML486+MN486-ML487)</f>
        <v/>
      </c>
      <c r="MN487" s="45"/>
      <c r="MO487" s="45"/>
      <c r="MP487" s="45"/>
      <c r="MQ487" s="45" t="str">
        <f>IF(MP487="","",MM487*MP487)</f>
        <v/>
      </c>
      <c r="MR487" s="46" t="str">
        <f>IF(MQ487="","",MQ487/(MI487*100))</f>
        <v/>
      </c>
      <c r="MS487" s="37"/>
      <c r="MT487" s="29"/>
      <c r="MU487" s="47"/>
      <c r="MV487" s="67"/>
      <c r="MW487" s="45"/>
      <c r="MX487" s="45"/>
      <c r="MY487" s="45"/>
      <c r="MZ487" s="45"/>
      <c r="NA487" s="45" t="str">
        <f>IF(MZ487="","",MZ486+NB486-MZ487)</f>
        <v/>
      </c>
      <c r="NB487" s="45"/>
      <c r="NC487" s="45"/>
      <c r="ND487" s="45"/>
      <c r="NE487" s="45" t="str">
        <f>IF(ND487="","",NA487*ND487)</f>
        <v/>
      </c>
      <c r="NF487" s="46" t="str">
        <f>IF(NE487="","",NE487/(MW487*100))</f>
        <v/>
      </c>
      <c r="NG487" s="37"/>
      <c r="NH487" s="29"/>
      <c r="NI487" s="47"/>
      <c r="NJ487" s="67"/>
      <c r="NK487" s="45"/>
      <c r="NL487" s="45"/>
      <c r="NM487" s="45"/>
      <c r="NN487" s="45"/>
      <c r="NO487" s="45" t="str">
        <f>IF(NN487="","",NN486+NP486-NN487)</f>
        <v/>
      </c>
      <c r="NP487" s="45"/>
      <c r="NQ487" s="45"/>
      <c r="NR487" s="45"/>
      <c r="NS487" s="45" t="str">
        <f>IF(NR487="","",NO487*NR487)</f>
        <v/>
      </c>
      <c r="NT487" s="46" t="str">
        <f>IF(NS487="","",NS487/(NK487*100))</f>
        <v/>
      </c>
      <c r="NU487" s="37"/>
    </row>
    <row r="488" spans="1:385" x14ac:dyDescent="0.25">
      <c r="A488" s="38"/>
      <c r="B488" s="39"/>
      <c r="C488" s="40"/>
      <c r="D488" s="40"/>
      <c r="E488" s="41"/>
      <c r="F488" s="41"/>
      <c r="G488" s="40"/>
      <c r="H488" s="42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6"/>
      <c r="T488" s="37"/>
      <c r="U488" s="29"/>
      <c r="V488" s="47"/>
      <c r="W488" s="67"/>
      <c r="X488" s="45"/>
      <c r="Y488" s="45"/>
      <c r="Z488" s="45"/>
      <c r="AA488" s="45"/>
      <c r="AB488" s="45"/>
      <c r="AC488" s="45"/>
      <c r="AD488" s="45"/>
      <c r="AE488" s="45"/>
      <c r="AF488" s="45"/>
      <c r="AG488" s="46"/>
      <c r="AH488" s="37"/>
      <c r="AI488" s="29"/>
      <c r="AJ488" s="47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6"/>
      <c r="AV488" s="37"/>
      <c r="AW488" s="29"/>
      <c r="AX488" s="47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6"/>
      <c r="BJ488" s="37"/>
      <c r="BK488" s="29"/>
      <c r="BL488" s="52"/>
      <c r="BM488" s="43"/>
      <c r="BN488" s="45" t="str">
        <f t="shared" si="2288"/>
        <v/>
      </c>
      <c r="BO488" s="43"/>
      <c r="BP488" s="45" t="str">
        <f t="shared" si="2289"/>
        <v/>
      </c>
      <c r="BQ488" s="43"/>
      <c r="BR488" s="45" t="str">
        <f t="shared" si="2290"/>
        <v/>
      </c>
      <c r="BS488" s="43"/>
      <c r="BT488" s="63" t="str">
        <f t="shared" si="2291"/>
        <v/>
      </c>
      <c r="BU488" s="67" t="str">
        <f t="shared" si="2292"/>
        <v/>
      </c>
      <c r="BV488" s="45" t="str">
        <f t="shared" si="2293"/>
        <v/>
      </c>
      <c r="BW488" s="46" t="str">
        <f t="shared" si="2294"/>
        <v/>
      </c>
      <c r="BX488" s="37"/>
      <c r="BY488" s="57"/>
      <c r="BZ488" s="52"/>
      <c r="CA488" s="43"/>
      <c r="CB488" s="45" t="str">
        <f t="shared" si="2295"/>
        <v/>
      </c>
      <c r="CC488" s="43"/>
      <c r="CD488" s="45" t="str">
        <f t="shared" si="2296"/>
        <v/>
      </c>
      <c r="CE488" s="43"/>
      <c r="CF488" s="45" t="str">
        <f t="shared" si="2297"/>
        <v/>
      </c>
      <c r="CG488" s="43"/>
      <c r="CH488" s="63" t="str">
        <f t="shared" si="2298"/>
        <v/>
      </c>
      <c r="CI488" s="67" t="str">
        <f t="shared" si="2299"/>
        <v/>
      </c>
      <c r="CJ488" s="45" t="str">
        <f t="shared" si="2300"/>
        <v/>
      </c>
      <c r="CK488" s="46" t="str">
        <f t="shared" si="2301"/>
        <v/>
      </c>
      <c r="CL488" s="37"/>
      <c r="CM488" s="29"/>
      <c r="CN488" s="52"/>
      <c r="CO488" s="43"/>
      <c r="CP488" s="45" t="str">
        <f t="shared" si="2302"/>
        <v/>
      </c>
      <c r="CQ488" s="43"/>
      <c r="CR488" s="45" t="str">
        <f t="shared" si="2303"/>
        <v/>
      </c>
      <c r="CS488" s="43"/>
      <c r="CT488" s="45" t="str">
        <f t="shared" si="2304"/>
        <v/>
      </c>
      <c r="CU488" s="43"/>
      <c r="CV488" s="63" t="str">
        <f t="shared" si="2305"/>
        <v/>
      </c>
      <c r="CW488" s="67" t="str">
        <f t="shared" si="2306"/>
        <v/>
      </c>
      <c r="CX488" s="45" t="str">
        <f t="shared" si="2307"/>
        <v/>
      </c>
      <c r="CY488" s="46" t="str">
        <f t="shared" si="2308"/>
        <v/>
      </c>
      <c r="CZ488" s="37"/>
      <c r="DA488" s="29"/>
      <c r="DB488" s="47"/>
      <c r="DC488" s="67"/>
      <c r="DD488" s="45"/>
      <c r="DE488" s="45"/>
      <c r="DF488" s="45"/>
      <c r="DG488" s="45"/>
      <c r="DH488" s="45"/>
      <c r="DI488" s="45"/>
      <c r="DJ488" s="45"/>
      <c r="DK488" s="45"/>
      <c r="DL488" s="45"/>
      <c r="DM488" s="46"/>
      <c r="DN488" s="37"/>
      <c r="DO488" s="29"/>
      <c r="DP488" s="47"/>
      <c r="DQ488" s="45"/>
      <c r="DR488" s="45"/>
      <c r="DS488" s="45"/>
      <c r="DT488" s="45"/>
      <c r="DU488" s="45"/>
      <c r="DV488" s="45"/>
      <c r="DW488" s="45"/>
      <c r="DX488" s="45"/>
      <c r="DY488" s="45"/>
      <c r="DZ488" s="45"/>
      <c r="EA488" s="46"/>
      <c r="EB488" s="37"/>
      <c r="ED488" s="47"/>
      <c r="EE488" s="67"/>
      <c r="EF488" s="45"/>
      <c r="EG488" s="45"/>
      <c r="EH488" s="45"/>
      <c r="EI488" s="45"/>
      <c r="EJ488" s="45"/>
      <c r="EK488" s="45"/>
      <c r="EL488" s="45"/>
      <c r="EM488" s="45"/>
      <c r="EN488" s="45"/>
      <c r="EO488" s="46"/>
      <c r="EP488" s="37"/>
      <c r="ER488" s="47"/>
      <c r="ES488" s="67"/>
      <c r="ET488" s="45"/>
      <c r="EU488" s="45"/>
      <c r="EV488" s="45"/>
      <c r="EW488" s="45"/>
      <c r="EX488" s="45"/>
      <c r="EY488" s="45"/>
      <c r="EZ488" s="45"/>
      <c r="FA488" s="45"/>
      <c r="FB488" s="45"/>
      <c r="FC488" s="46"/>
      <c r="FD488" s="37"/>
      <c r="FF488" s="47"/>
      <c r="FG488" s="67"/>
      <c r="FH488" s="45"/>
      <c r="FI488" s="45"/>
      <c r="FJ488" s="45"/>
      <c r="FK488" s="45"/>
      <c r="FL488" s="45"/>
      <c r="FM488" s="45"/>
      <c r="FN488" s="45"/>
      <c r="FO488" s="45"/>
      <c r="FP488" s="45"/>
      <c r="FQ488" s="46"/>
      <c r="FR488" s="37"/>
      <c r="FS488" s="29"/>
      <c r="FT488" s="47"/>
      <c r="FU488" s="67"/>
      <c r="FV488" s="45"/>
      <c r="FW488" s="45"/>
      <c r="FX488" s="45"/>
      <c r="FY488" s="45"/>
      <c r="FZ488" s="45"/>
      <c r="GA488" s="45"/>
      <c r="GB488" s="45"/>
      <c r="GC488" s="45"/>
      <c r="GD488" s="45"/>
      <c r="GE488" s="46"/>
      <c r="GF488" s="37"/>
      <c r="GH488" s="47"/>
      <c r="GI488" s="67"/>
      <c r="GJ488" s="45"/>
      <c r="GK488" s="45"/>
      <c r="GL488" s="45"/>
      <c r="GM488" s="45"/>
      <c r="GN488" s="45"/>
      <c r="GO488" s="45"/>
      <c r="GP488" s="45"/>
      <c r="GQ488" s="45"/>
      <c r="GR488" s="45"/>
      <c r="GS488" s="46"/>
      <c r="GT488" s="37"/>
      <c r="GU488" s="61"/>
      <c r="GV488" s="52"/>
      <c r="GW488" s="62"/>
      <c r="GX488" s="43"/>
      <c r="GY488" s="45" t="str">
        <f t="shared" si="2309"/>
        <v/>
      </c>
      <c r="GZ488" s="43"/>
      <c r="HA488" s="45" t="str">
        <f t="shared" si="2310"/>
        <v/>
      </c>
      <c r="HB488" s="43"/>
      <c r="HC488" s="45" t="str">
        <f t="shared" si="2311"/>
        <v/>
      </c>
      <c r="HD488" s="43"/>
      <c r="HE488" s="63" t="str">
        <f t="shared" si="2349"/>
        <v/>
      </c>
      <c r="HF488" s="67" t="str">
        <f t="shared" si="2349"/>
        <v/>
      </c>
      <c r="HG488" s="45" t="str">
        <f t="shared" si="2312"/>
        <v/>
      </c>
      <c r="HH488" s="46" t="str">
        <f t="shared" si="2313"/>
        <v/>
      </c>
      <c r="HI488" s="37"/>
      <c r="HK488" s="52"/>
      <c r="HL488" s="43"/>
      <c r="HM488" s="45" t="str">
        <f t="shared" si="2314"/>
        <v/>
      </c>
      <c r="HN488" s="43"/>
      <c r="HO488" s="45" t="str">
        <f t="shared" si="2315"/>
        <v/>
      </c>
      <c r="HP488" s="43"/>
      <c r="HQ488" s="45" t="str">
        <f t="shared" si="2316"/>
        <v/>
      </c>
      <c r="HR488" s="43"/>
      <c r="HS488" s="63" t="str">
        <f t="shared" si="2317"/>
        <v/>
      </c>
      <c r="HT488" s="67" t="str">
        <f t="shared" si="2318"/>
        <v/>
      </c>
      <c r="HU488" s="45" t="str">
        <f t="shared" si="2319"/>
        <v/>
      </c>
      <c r="HV488" s="46" t="str">
        <f t="shared" si="2320"/>
        <v/>
      </c>
      <c r="HW488" s="37"/>
      <c r="HX488" s="360"/>
      <c r="HY488" s="52"/>
      <c r="HZ488" s="43"/>
      <c r="IA488" s="45" t="str">
        <f t="shared" si="2321"/>
        <v/>
      </c>
      <c r="IB488" s="43"/>
      <c r="IC488" s="45" t="str">
        <f t="shared" si="2322"/>
        <v/>
      </c>
      <c r="ID488" s="43"/>
      <c r="IE488" s="45" t="str">
        <f t="shared" si="2323"/>
        <v/>
      </c>
      <c r="IF488" s="43"/>
      <c r="IG488" s="63" t="str">
        <f t="shared" si="2324"/>
        <v/>
      </c>
      <c r="IH488" s="67" t="str">
        <f t="shared" si="2325"/>
        <v/>
      </c>
      <c r="II488" s="45" t="str">
        <f t="shared" si="2326"/>
        <v/>
      </c>
      <c r="IJ488" s="46" t="str">
        <f t="shared" si="2327"/>
        <v/>
      </c>
      <c r="IK488" s="37"/>
      <c r="IL488" s="29"/>
      <c r="IM488" s="52"/>
      <c r="IN488" s="43"/>
      <c r="IO488" s="45" t="str">
        <f t="shared" si="2328"/>
        <v/>
      </c>
      <c r="IP488" s="43"/>
      <c r="IQ488" s="45" t="str">
        <f t="shared" si="2329"/>
        <v/>
      </c>
      <c r="IR488" s="43"/>
      <c r="IS488" s="45" t="str">
        <f t="shared" si="2330"/>
        <v/>
      </c>
      <c r="IT488" s="43"/>
      <c r="IU488" s="63" t="str">
        <f t="shared" si="2331"/>
        <v/>
      </c>
      <c r="IV488" s="67" t="str">
        <f t="shared" si="2332"/>
        <v/>
      </c>
      <c r="IW488" s="45" t="str">
        <f t="shared" si="2333"/>
        <v/>
      </c>
      <c r="IX488" s="46" t="str">
        <f t="shared" si="2334"/>
        <v/>
      </c>
      <c r="IY488" s="37"/>
      <c r="IZ488" s="61"/>
      <c r="JA488" s="52"/>
      <c r="JB488" s="43"/>
      <c r="JC488" s="45" t="str">
        <f t="shared" si="2335"/>
        <v/>
      </c>
      <c r="JD488" s="43"/>
      <c r="JE488" s="45" t="str">
        <f t="shared" si="2336"/>
        <v/>
      </c>
      <c r="JF488" s="43"/>
      <c r="JG488" s="45" t="str">
        <f t="shared" si="2337"/>
        <v/>
      </c>
      <c r="JH488" s="43"/>
      <c r="JI488" s="63" t="str">
        <f t="shared" si="2338"/>
        <v/>
      </c>
      <c r="JJ488" s="67" t="str">
        <f t="shared" si="2339"/>
        <v/>
      </c>
      <c r="JK488" s="45" t="str">
        <f t="shared" si="2340"/>
        <v/>
      </c>
      <c r="JL488" s="46" t="str">
        <f t="shared" si="2341"/>
        <v/>
      </c>
      <c r="JM488" s="37"/>
      <c r="JN488" s="29"/>
      <c r="JO488" s="52"/>
      <c r="JP488" s="43"/>
      <c r="JQ488" s="45" t="str">
        <f t="shared" si="2342"/>
        <v/>
      </c>
      <c r="JR488" s="43"/>
      <c r="JS488" s="45" t="str">
        <f t="shared" si="2343"/>
        <v/>
      </c>
      <c r="JT488" s="43"/>
      <c r="JU488" s="45" t="str">
        <f t="shared" si="2344"/>
        <v/>
      </c>
      <c r="JV488" s="43"/>
      <c r="JW488" s="63" t="str">
        <f t="shared" si="2345"/>
        <v/>
      </c>
      <c r="JX488" s="67" t="str">
        <f t="shared" si="2346"/>
        <v/>
      </c>
      <c r="JY488" s="45" t="str">
        <f t="shared" si="2347"/>
        <v/>
      </c>
      <c r="JZ488" s="46" t="str">
        <f t="shared" si="2348"/>
        <v/>
      </c>
      <c r="KA488" s="37"/>
      <c r="KB488" s="51"/>
      <c r="KC488" s="52"/>
      <c r="KD488" s="43"/>
      <c r="KE488" s="45" t="str">
        <f>IF(KD488="","",KD488-KD484)</f>
        <v/>
      </c>
      <c r="KF488" s="43"/>
      <c r="KG488" s="45" t="str">
        <f>IF(KF488="","",KF488-KF484)</f>
        <v/>
      </c>
      <c r="KH488" s="43"/>
      <c r="KI488" s="45" t="str">
        <f>IF(KH488="","",KH484+KJ484-KH488)</f>
        <v/>
      </c>
      <c r="KJ488" s="43"/>
      <c r="KK488" s="63" t="str">
        <f>IF(KD488="","",KK484)</f>
        <v/>
      </c>
      <c r="KL488" s="67" t="str">
        <f>IF(KE488="","",KL484)</f>
        <v/>
      </c>
      <c r="KM488" s="45" t="str">
        <f>IF(KH488="","",KI488*KL488)</f>
        <v/>
      </c>
      <c r="KN488" s="46" t="str">
        <f>IF(KI488="","",KM488/(KE488*100))</f>
        <v/>
      </c>
      <c r="KO488" s="37"/>
      <c r="KP488" s="29"/>
      <c r="KQ488" s="52"/>
      <c r="KR488" s="43"/>
      <c r="KS488" s="45" t="str">
        <f>IF(KR488="","",KR488-KR484)</f>
        <v/>
      </c>
      <c r="KT488" s="43"/>
      <c r="KU488" s="45" t="str">
        <f>IF(KT488="","",KT488-KT484)</f>
        <v/>
      </c>
      <c r="KV488" s="43"/>
      <c r="KW488" s="45" t="str">
        <f>IF(KV488="","",KV484+KX484-KV488)</f>
        <v/>
      </c>
      <c r="KX488" s="43"/>
      <c r="KY488" s="63" t="str">
        <f>IF(KR488="","",KY484)</f>
        <v/>
      </c>
      <c r="KZ488" s="67" t="str">
        <f>IF(KS488="","",KZ484)</f>
        <v/>
      </c>
      <c r="LA488" s="45" t="str">
        <f>IF(KV488="","",KW488*KZ488)</f>
        <v/>
      </c>
      <c r="LB488" s="46" t="str">
        <f>IF(KW488="","",LA488/(KS488*100))</f>
        <v/>
      </c>
      <c r="LC488" s="37"/>
      <c r="LD488" s="29"/>
      <c r="LE488" s="47"/>
      <c r="LF488" s="45"/>
      <c r="LG488" s="45"/>
      <c r="LH488" s="45"/>
      <c r="LI488" s="45"/>
      <c r="LJ488" s="45"/>
      <c r="LK488" s="45"/>
      <c r="LL488" s="45"/>
      <c r="LM488" s="63"/>
      <c r="LN488" s="45"/>
      <c r="LO488" s="45"/>
      <c r="LP488" s="45"/>
      <c r="LQ488" s="37"/>
      <c r="LR488" s="29"/>
      <c r="LS488" s="47"/>
      <c r="LT488" s="67"/>
      <c r="LU488" s="45"/>
      <c r="LV488" s="45"/>
      <c r="LW488" s="45"/>
      <c r="LX488" s="45"/>
      <c r="LY488" s="45"/>
      <c r="LZ488" s="45"/>
      <c r="MA488" s="45"/>
      <c r="MB488" s="45"/>
      <c r="MC488" s="45"/>
      <c r="MD488" s="46"/>
      <c r="ME488" s="37"/>
      <c r="MF488" s="29"/>
      <c r="MG488" s="47"/>
      <c r="MH488" s="67"/>
      <c r="MI488" s="45"/>
      <c r="MJ488" s="45"/>
      <c r="MK488" s="45"/>
      <c r="ML488" s="45"/>
      <c r="MM488" s="45"/>
      <c r="MN488" s="45"/>
      <c r="MO488" s="45"/>
      <c r="MP488" s="45"/>
      <c r="MQ488" s="45"/>
      <c r="MR488" s="46"/>
      <c r="MS488" s="37"/>
      <c r="MT488" s="29"/>
      <c r="MU488" s="47"/>
      <c r="MV488" s="67"/>
      <c r="MW488" s="45"/>
      <c r="MX488" s="45"/>
      <c r="MY488" s="45"/>
      <c r="MZ488" s="45"/>
      <c r="NA488" s="45"/>
      <c r="NB488" s="45"/>
      <c r="NC488" s="45"/>
      <c r="ND488" s="45"/>
      <c r="NE488" s="45"/>
      <c r="NF488" s="46"/>
      <c r="NG488" s="37"/>
      <c r="NH488" s="29"/>
      <c r="NI488" s="47"/>
      <c r="NJ488" s="67"/>
      <c r="NK488" s="45"/>
      <c r="NL488" s="45"/>
      <c r="NM488" s="45"/>
      <c r="NN488" s="45"/>
      <c r="NO488" s="45"/>
      <c r="NP488" s="45"/>
      <c r="NQ488" s="45"/>
      <c r="NR488" s="45"/>
      <c r="NS488" s="45"/>
      <c r="NT488" s="46"/>
      <c r="NU488" s="37"/>
    </row>
    <row r="489" spans="1:385" x14ac:dyDescent="0.25">
      <c r="A489" s="38"/>
      <c r="B489" s="39"/>
      <c r="C489" s="40"/>
      <c r="D489" s="40"/>
      <c r="E489" s="41"/>
      <c r="F489" s="41"/>
      <c r="G489" s="40"/>
      <c r="H489" s="42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6"/>
      <c r="T489" s="37"/>
      <c r="U489" s="29"/>
      <c r="V489" s="47"/>
      <c r="W489" s="67"/>
      <c r="X489" s="45"/>
      <c r="Y489" s="45"/>
      <c r="Z489" s="45"/>
      <c r="AA489" s="45"/>
      <c r="AB489" s="45"/>
      <c r="AC489" s="45"/>
      <c r="AD489" s="45"/>
      <c r="AE489" s="45"/>
      <c r="AF489" s="45"/>
      <c r="AG489" s="46"/>
      <c r="AH489" s="37"/>
      <c r="AI489" s="29"/>
      <c r="AJ489" s="47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6"/>
      <c r="AV489" s="37"/>
      <c r="AW489" s="29"/>
      <c r="AX489" s="47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6"/>
      <c r="BJ489" s="37"/>
      <c r="BK489" s="29"/>
      <c r="BL489" s="52"/>
      <c r="BM489" s="43"/>
      <c r="BN489" s="45" t="str">
        <f t="shared" si="2288"/>
        <v/>
      </c>
      <c r="BO489" s="43"/>
      <c r="BP489" s="45" t="str">
        <f t="shared" si="2289"/>
        <v/>
      </c>
      <c r="BQ489" s="43"/>
      <c r="BR489" s="45" t="str">
        <f t="shared" si="2290"/>
        <v/>
      </c>
      <c r="BS489" s="43"/>
      <c r="BT489" s="63" t="str">
        <f t="shared" si="2291"/>
        <v/>
      </c>
      <c r="BU489" s="67" t="str">
        <f t="shared" si="2292"/>
        <v/>
      </c>
      <c r="BV489" s="45" t="str">
        <f t="shared" si="2293"/>
        <v/>
      </c>
      <c r="BW489" s="46" t="str">
        <f t="shared" si="2294"/>
        <v/>
      </c>
      <c r="BX489" s="37"/>
      <c r="BY489" s="57"/>
      <c r="BZ489" s="52"/>
      <c r="CA489" s="43"/>
      <c r="CB489" s="45" t="str">
        <f t="shared" si="2295"/>
        <v/>
      </c>
      <c r="CC489" s="43"/>
      <c r="CD489" s="45" t="str">
        <f t="shared" si="2296"/>
        <v/>
      </c>
      <c r="CE489" s="43"/>
      <c r="CF489" s="45" t="str">
        <f t="shared" si="2297"/>
        <v/>
      </c>
      <c r="CG489" s="43"/>
      <c r="CH489" s="63" t="str">
        <f t="shared" si="2298"/>
        <v/>
      </c>
      <c r="CI489" s="67" t="str">
        <f t="shared" si="2299"/>
        <v/>
      </c>
      <c r="CJ489" s="45" t="str">
        <f t="shared" si="2300"/>
        <v/>
      </c>
      <c r="CK489" s="46" t="str">
        <f t="shared" si="2301"/>
        <v/>
      </c>
      <c r="CL489" s="37"/>
      <c r="CM489" s="29"/>
      <c r="CN489" s="52"/>
      <c r="CO489" s="43"/>
      <c r="CP489" s="45" t="str">
        <f t="shared" si="2302"/>
        <v/>
      </c>
      <c r="CQ489" s="43"/>
      <c r="CR489" s="45" t="str">
        <f t="shared" si="2303"/>
        <v/>
      </c>
      <c r="CS489" s="43"/>
      <c r="CT489" s="45" t="str">
        <f t="shared" si="2304"/>
        <v/>
      </c>
      <c r="CU489" s="43"/>
      <c r="CV489" s="63" t="str">
        <f t="shared" si="2305"/>
        <v/>
      </c>
      <c r="CW489" s="67" t="str">
        <f t="shared" si="2306"/>
        <v/>
      </c>
      <c r="CX489" s="45" t="str">
        <f t="shared" si="2307"/>
        <v/>
      </c>
      <c r="CY489" s="46" t="str">
        <f t="shared" si="2308"/>
        <v/>
      </c>
      <c r="CZ489" s="37"/>
      <c r="DA489" s="29"/>
      <c r="DB489" s="47"/>
      <c r="DC489" s="67"/>
      <c r="DD489" s="45"/>
      <c r="DE489" s="45"/>
      <c r="DF489" s="45"/>
      <c r="DG489" s="45"/>
      <c r="DH489" s="45"/>
      <c r="DI489" s="45"/>
      <c r="DJ489" s="45"/>
      <c r="DK489" s="45"/>
      <c r="DL489" s="45"/>
      <c r="DM489" s="46"/>
      <c r="DN489" s="37"/>
      <c r="DO489" s="29"/>
      <c r="DP489" s="47"/>
      <c r="DQ489" s="45"/>
      <c r="DR489" s="45"/>
      <c r="DS489" s="45"/>
      <c r="DT489" s="45"/>
      <c r="DU489" s="45"/>
      <c r="DV489" s="45"/>
      <c r="DW489" s="45"/>
      <c r="DX489" s="45"/>
      <c r="DY489" s="45"/>
      <c r="DZ489" s="45"/>
      <c r="EA489" s="46"/>
      <c r="EB489" s="37"/>
      <c r="ED489" s="47"/>
      <c r="EE489" s="67"/>
      <c r="EF489" s="45"/>
      <c r="EG489" s="45"/>
      <c r="EH489" s="45"/>
      <c r="EI489" s="45"/>
      <c r="EJ489" s="45"/>
      <c r="EK489" s="45"/>
      <c r="EL489" s="45"/>
      <c r="EM489" s="45"/>
      <c r="EN489" s="45"/>
      <c r="EO489" s="46"/>
      <c r="EP489" s="37"/>
      <c r="ER489" s="47"/>
      <c r="ES489" s="67"/>
      <c r="ET489" s="45"/>
      <c r="EU489" s="45"/>
      <c r="EV489" s="45"/>
      <c r="EW489" s="45"/>
      <c r="EX489" s="45"/>
      <c r="EY489" s="45"/>
      <c r="EZ489" s="45"/>
      <c r="FA489" s="45"/>
      <c r="FB489" s="45"/>
      <c r="FC489" s="46"/>
      <c r="FD489" s="37"/>
      <c r="FF489" s="47"/>
      <c r="FG489" s="67"/>
      <c r="FH489" s="45"/>
      <c r="FI489" s="45"/>
      <c r="FJ489" s="45"/>
      <c r="FK489" s="45"/>
      <c r="FL489" s="45"/>
      <c r="FM489" s="45"/>
      <c r="FN489" s="45"/>
      <c r="FO489" s="45"/>
      <c r="FP489" s="45"/>
      <c r="FQ489" s="46"/>
      <c r="FR489" s="37"/>
      <c r="FS489" s="29"/>
      <c r="FT489" s="47"/>
      <c r="FU489" s="67"/>
      <c r="FV489" s="45"/>
      <c r="FW489" s="45"/>
      <c r="FX489" s="45"/>
      <c r="FY489" s="45"/>
      <c r="FZ489" s="45"/>
      <c r="GA489" s="45"/>
      <c r="GB489" s="45"/>
      <c r="GC489" s="45"/>
      <c r="GD489" s="45"/>
      <c r="GE489" s="46"/>
      <c r="GF489" s="37"/>
      <c r="GH489" s="47"/>
      <c r="GI489" s="67"/>
      <c r="GJ489" s="45"/>
      <c r="GK489" s="45"/>
      <c r="GL489" s="45"/>
      <c r="GM489" s="45"/>
      <c r="GN489" s="45"/>
      <c r="GO489" s="45"/>
      <c r="GP489" s="45"/>
      <c r="GQ489" s="45"/>
      <c r="GR489" s="45"/>
      <c r="GS489" s="46"/>
      <c r="GT489" s="37"/>
      <c r="GU489" s="61"/>
      <c r="GV489" s="52"/>
      <c r="GW489" s="62"/>
      <c r="GX489" s="43"/>
      <c r="GY489" s="45" t="str">
        <f t="shared" si="2309"/>
        <v/>
      </c>
      <c r="GZ489" s="43"/>
      <c r="HA489" s="45" t="str">
        <f t="shared" si="2310"/>
        <v/>
      </c>
      <c r="HB489" s="43"/>
      <c r="HC489" s="45" t="str">
        <f t="shared" si="2311"/>
        <v/>
      </c>
      <c r="HD489" s="43"/>
      <c r="HE489" s="63" t="str">
        <f t="shared" si="2349"/>
        <v/>
      </c>
      <c r="HF489" s="67" t="str">
        <f t="shared" si="2349"/>
        <v/>
      </c>
      <c r="HG489" s="45" t="str">
        <f t="shared" si="2312"/>
        <v/>
      </c>
      <c r="HH489" s="46" t="str">
        <f t="shared" si="2313"/>
        <v/>
      </c>
      <c r="HI489" s="37"/>
      <c r="HK489" s="52"/>
      <c r="HL489" s="43"/>
      <c r="HM489" s="45" t="str">
        <f t="shared" si="2314"/>
        <v/>
      </c>
      <c r="HN489" s="43"/>
      <c r="HO489" s="45" t="str">
        <f t="shared" si="2315"/>
        <v/>
      </c>
      <c r="HP489" s="43"/>
      <c r="HQ489" s="45" t="str">
        <f t="shared" si="2316"/>
        <v/>
      </c>
      <c r="HR489" s="43"/>
      <c r="HS489" s="63" t="str">
        <f t="shared" si="2317"/>
        <v/>
      </c>
      <c r="HT489" s="67" t="str">
        <f t="shared" si="2318"/>
        <v/>
      </c>
      <c r="HU489" s="45" t="str">
        <f t="shared" si="2319"/>
        <v/>
      </c>
      <c r="HV489" s="46" t="str">
        <f t="shared" si="2320"/>
        <v/>
      </c>
      <c r="HW489" s="37"/>
      <c r="HX489" s="360"/>
      <c r="HY489" s="52"/>
      <c r="HZ489" s="43"/>
      <c r="IA489" s="45" t="str">
        <f t="shared" si="2321"/>
        <v/>
      </c>
      <c r="IB489" s="43"/>
      <c r="IC489" s="45" t="str">
        <f t="shared" si="2322"/>
        <v/>
      </c>
      <c r="ID489" s="43"/>
      <c r="IE489" s="45" t="str">
        <f t="shared" si="2323"/>
        <v/>
      </c>
      <c r="IF489" s="43"/>
      <c r="IG489" s="63" t="str">
        <f t="shared" si="2324"/>
        <v/>
      </c>
      <c r="IH489" s="67" t="str">
        <f t="shared" si="2325"/>
        <v/>
      </c>
      <c r="II489" s="45" t="str">
        <f t="shared" si="2326"/>
        <v/>
      </c>
      <c r="IJ489" s="46" t="str">
        <f t="shared" si="2327"/>
        <v/>
      </c>
      <c r="IK489" s="37"/>
      <c r="IL489" s="29"/>
      <c r="IM489" s="52"/>
      <c r="IN489" s="43"/>
      <c r="IO489" s="45" t="str">
        <f t="shared" si="2328"/>
        <v/>
      </c>
      <c r="IP489" s="43"/>
      <c r="IQ489" s="45" t="str">
        <f t="shared" si="2329"/>
        <v/>
      </c>
      <c r="IR489" s="43"/>
      <c r="IS489" s="45" t="str">
        <f t="shared" si="2330"/>
        <v/>
      </c>
      <c r="IT489" s="43"/>
      <c r="IU489" s="63" t="str">
        <f t="shared" si="2331"/>
        <v/>
      </c>
      <c r="IV489" s="67" t="str">
        <f t="shared" si="2332"/>
        <v/>
      </c>
      <c r="IW489" s="45" t="str">
        <f t="shared" si="2333"/>
        <v/>
      </c>
      <c r="IX489" s="46" t="str">
        <f t="shared" si="2334"/>
        <v/>
      </c>
      <c r="IY489" s="37"/>
      <c r="IZ489" s="61"/>
      <c r="JA489" s="52"/>
      <c r="JB489" s="43"/>
      <c r="JC489" s="45" t="str">
        <f t="shared" si="2335"/>
        <v/>
      </c>
      <c r="JD489" s="43"/>
      <c r="JE489" s="45" t="str">
        <f t="shared" si="2336"/>
        <v/>
      </c>
      <c r="JF489" s="43"/>
      <c r="JG489" s="45" t="str">
        <f t="shared" si="2337"/>
        <v/>
      </c>
      <c r="JH489" s="43"/>
      <c r="JI489" s="63" t="str">
        <f t="shared" si="2338"/>
        <v/>
      </c>
      <c r="JJ489" s="67" t="str">
        <f t="shared" si="2339"/>
        <v/>
      </c>
      <c r="JK489" s="45" t="str">
        <f t="shared" si="2340"/>
        <v/>
      </c>
      <c r="JL489" s="46" t="str">
        <f t="shared" si="2341"/>
        <v/>
      </c>
      <c r="JM489" s="37"/>
      <c r="JN489" s="29"/>
      <c r="JO489" s="52"/>
      <c r="JP489" s="43"/>
      <c r="JQ489" s="45" t="str">
        <f t="shared" si="2342"/>
        <v/>
      </c>
      <c r="JR489" s="43"/>
      <c r="JS489" s="45" t="str">
        <f t="shared" si="2343"/>
        <v/>
      </c>
      <c r="JT489" s="43"/>
      <c r="JU489" s="45" t="str">
        <f t="shared" si="2344"/>
        <v/>
      </c>
      <c r="JV489" s="43"/>
      <c r="JW489" s="63" t="str">
        <f t="shared" si="2345"/>
        <v/>
      </c>
      <c r="JX489" s="67" t="str">
        <f t="shared" si="2346"/>
        <v/>
      </c>
      <c r="JY489" s="45" t="str">
        <f t="shared" si="2347"/>
        <v/>
      </c>
      <c r="JZ489" s="46" t="str">
        <f t="shared" si="2348"/>
        <v/>
      </c>
      <c r="KA489" s="37"/>
      <c r="KB489" s="51"/>
      <c r="KC489" s="52"/>
      <c r="KD489" s="43"/>
      <c r="KE489" s="45" t="str">
        <f>IF(KD489="","",KD489-KD485)</f>
        <v/>
      </c>
      <c r="KF489" s="43"/>
      <c r="KG489" s="45" t="str">
        <f>IF(KF489="","",KF489-KF485)</f>
        <v/>
      </c>
      <c r="KH489" s="43"/>
      <c r="KI489" s="45" t="str">
        <f>IF(KH489="","",KH485+KJ485-KH489)</f>
        <v/>
      </c>
      <c r="KJ489" s="43"/>
      <c r="KK489" s="63" t="str">
        <f>IF(KD489="","",KK485)</f>
        <v/>
      </c>
      <c r="KL489" s="67" t="str">
        <f>IF(KE489="","",KL485)</f>
        <v/>
      </c>
      <c r="KM489" s="45" t="str">
        <f>IF(KH489="","",KI489*KL489)</f>
        <v/>
      </c>
      <c r="KN489" s="46" t="str">
        <f>IF(KI489="","",KM489/(KE489*100))</f>
        <v/>
      </c>
      <c r="KO489" s="37"/>
      <c r="KP489" s="29"/>
      <c r="KQ489" s="52"/>
      <c r="KR489" s="43"/>
      <c r="KS489" s="45" t="str">
        <f>IF(KR489="","",KR489-KR485)</f>
        <v/>
      </c>
      <c r="KT489" s="43"/>
      <c r="KU489" s="45" t="str">
        <f>IF(KT489="","",KT489-KT485)</f>
        <v/>
      </c>
      <c r="KV489" s="43"/>
      <c r="KW489" s="45" t="str">
        <f>IF(KV489="","",KV485+KX485-KV489)</f>
        <v/>
      </c>
      <c r="KX489" s="43"/>
      <c r="KY489" s="63" t="str">
        <f>IF(KR489="","",KY485)</f>
        <v/>
      </c>
      <c r="KZ489" s="67" t="str">
        <f>IF(KS489="","",KZ485)</f>
        <v/>
      </c>
      <c r="LA489" s="45" t="str">
        <f>IF(KV489="","",KW489*KZ489)</f>
        <v/>
      </c>
      <c r="LB489" s="46" t="str">
        <f>IF(KW489="","",LA489/(KS489*100))</f>
        <v/>
      </c>
      <c r="LC489" s="37"/>
      <c r="LD489" s="29"/>
      <c r="LE489" s="47"/>
      <c r="LF489" s="45"/>
      <c r="LG489" s="45"/>
      <c r="LH489" s="45"/>
      <c r="LI489" s="45"/>
      <c r="LJ489" s="45"/>
      <c r="LK489" s="45"/>
      <c r="LL489" s="45"/>
      <c r="LM489" s="63"/>
      <c r="LN489" s="45"/>
      <c r="LO489" s="45"/>
      <c r="LP489" s="45"/>
      <c r="LQ489" s="37"/>
      <c r="LR489" s="29"/>
      <c r="LS489" s="47"/>
      <c r="LT489" s="67"/>
      <c r="LU489" s="45"/>
      <c r="LV489" s="45"/>
      <c r="LW489" s="45"/>
      <c r="LX489" s="45"/>
      <c r="LY489" s="45"/>
      <c r="LZ489" s="45"/>
      <c r="MA489" s="45"/>
      <c r="MB489" s="45"/>
      <c r="MC489" s="45"/>
      <c r="MD489" s="46"/>
      <c r="ME489" s="37"/>
      <c r="MF489" s="29"/>
      <c r="MG489" s="47"/>
      <c r="MH489" s="67"/>
      <c r="MI489" s="45"/>
      <c r="MJ489" s="45"/>
      <c r="MK489" s="45"/>
      <c r="ML489" s="45"/>
      <c r="MM489" s="45"/>
      <c r="MN489" s="45"/>
      <c r="MO489" s="45"/>
      <c r="MP489" s="45"/>
      <c r="MQ489" s="45"/>
      <c r="MR489" s="46"/>
      <c r="MS489" s="37"/>
      <c r="MT489" s="29"/>
      <c r="MU489" s="47"/>
      <c r="MV489" s="67"/>
      <c r="MW489" s="45"/>
      <c r="MX489" s="45"/>
      <c r="MY489" s="45"/>
      <c r="MZ489" s="45"/>
      <c r="NA489" s="45"/>
      <c r="NB489" s="45"/>
      <c r="NC489" s="45"/>
      <c r="ND489" s="45"/>
      <c r="NE489" s="45"/>
      <c r="NF489" s="46"/>
      <c r="NG489" s="37"/>
      <c r="NH489" s="29"/>
      <c r="NI489" s="47"/>
      <c r="NJ489" s="67"/>
      <c r="NK489" s="45"/>
      <c r="NL489" s="45"/>
      <c r="NM489" s="45"/>
      <c r="NN489" s="45"/>
      <c r="NO489" s="45"/>
      <c r="NP489" s="45"/>
      <c r="NQ489" s="45"/>
      <c r="NR489" s="45"/>
      <c r="NS489" s="45"/>
      <c r="NT489" s="46"/>
      <c r="NU489" s="37"/>
    </row>
    <row r="490" spans="1:385" ht="15" customHeight="1" thickBot="1" x14ac:dyDescent="0.3">
      <c r="A490" s="38"/>
      <c r="B490" s="39"/>
      <c r="C490" s="40"/>
      <c r="D490" s="40"/>
      <c r="E490" s="41"/>
      <c r="F490" s="41"/>
      <c r="G490" s="40"/>
      <c r="H490" s="42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6"/>
      <c r="T490" s="37"/>
      <c r="U490" s="29"/>
      <c r="V490" s="47"/>
      <c r="W490" s="67"/>
      <c r="X490" s="45"/>
      <c r="Y490" s="45"/>
      <c r="Z490" s="45"/>
      <c r="AA490" s="45"/>
      <c r="AB490" s="45"/>
      <c r="AC490" s="45"/>
      <c r="AD490" s="45"/>
      <c r="AE490" s="45"/>
      <c r="AF490" s="45"/>
      <c r="AG490" s="46"/>
      <c r="AH490" s="37"/>
      <c r="AI490" s="29"/>
      <c r="AJ490" s="47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6"/>
      <c r="AV490" s="37"/>
      <c r="AW490" s="29"/>
      <c r="AX490" s="47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6"/>
      <c r="BJ490" s="37"/>
      <c r="BK490" s="29"/>
      <c r="BL490" s="52"/>
      <c r="BM490" s="43"/>
      <c r="BN490" s="45" t="str">
        <f t="shared" si="2288"/>
        <v/>
      </c>
      <c r="BO490" s="45"/>
      <c r="BP490" s="45" t="str">
        <f t="shared" si="2289"/>
        <v/>
      </c>
      <c r="BQ490" s="45"/>
      <c r="BR490" s="45" t="str">
        <f t="shared" si="2290"/>
        <v/>
      </c>
      <c r="BS490" s="43"/>
      <c r="BT490" s="78" t="str">
        <f t="shared" si="2291"/>
        <v/>
      </c>
      <c r="BU490" s="79" t="str">
        <f t="shared" si="2292"/>
        <v/>
      </c>
      <c r="BV490" s="76" t="str">
        <f t="shared" si="2293"/>
        <v/>
      </c>
      <c r="BW490" s="80" t="str">
        <f t="shared" si="2294"/>
        <v/>
      </c>
      <c r="BX490" s="37"/>
      <c r="BY490" s="57"/>
      <c r="BZ490" s="52"/>
      <c r="CA490" s="43"/>
      <c r="CB490" s="45" t="str">
        <f t="shared" si="2295"/>
        <v/>
      </c>
      <c r="CC490" s="45"/>
      <c r="CD490" s="45" t="str">
        <f t="shared" si="2296"/>
        <v/>
      </c>
      <c r="CE490" s="45"/>
      <c r="CF490" s="45" t="str">
        <f t="shared" si="2297"/>
        <v/>
      </c>
      <c r="CG490" s="43"/>
      <c r="CH490" s="78" t="str">
        <f t="shared" si="2298"/>
        <v/>
      </c>
      <c r="CI490" s="79" t="str">
        <f t="shared" si="2299"/>
        <v/>
      </c>
      <c r="CJ490" s="76" t="str">
        <f t="shared" si="2300"/>
        <v/>
      </c>
      <c r="CK490" s="80" t="str">
        <f t="shared" si="2301"/>
        <v/>
      </c>
      <c r="CL490" s="37"/>
      <c r="CM490" s="29"/>
      <c r="CN490" s="52"/>
      <c r="CO490" s="43"/>
      <c r="CP490" s="45" t="str">
        <f t="shared" si="2302"/>
        <v/>
      </c>
      <c r="CQ490" s="45"/>
      <c r="CR490" s="45" t="str">
        <f t="shared" si="2303"/>
        <v/>
      </c>
      <c r="CS490" s="45"/>
      <c r="CT490" s="45" t="str">
        <f t="shared" si="2304"/>
        <v/>
      </c>
      <c r="CU490" s="43"/>
      <c r="CV490" s="78" t="str">
        <f t="shared" si="2305"/>
        <v/>
      </c>
      <c r="CW490" s="79" t="str">
        <f t="shared" si="2306"/>
        <v/>
      </c>
      <c r="CX490" s="76" t="str">
        <f t="shared" si="2307"/>
        <v/>
      </c>
      <c r="CY490" s="80" t="str">
        <f t="shared" si="2308"/>
        <v/>
      </c>
      <c r="CZ490" s="37"/>
      <c r="DA490" s="29"/>
      <c r="DB490" s="47"/>
      <c r="DC490" s="67"/>
      <c r="DD490" s="45"/>
      <c r="DE490" s="45"/>
      <c r="DF490" s="45"/>
      <c r="DG490" s="45"/>
      <c r="DH490" s="45"/>
      <c r="DI490" s="45"/>
      <c r="DJ490" s="45"/>
      <c r="DK490" s="45"/>
      <c r="DL490" s="45"/>
      <c r="DM490" s="46"/>
      <c r="DN490" s="37"/>
      <c r="DO490" s="29"/>
      <c r="DP490" s="47"/>
      <c r="DQ490" s="45"/>
      <c r="DR490" s="45"/>
      <c r="DS490" s="45"/>
      <c r="DT490" s="45"/>
      <c r="DU490" s="45"/>
      <c r="DV490" s="45"/>
      <c r="DW490" s="45"/>
      <c r="DX490" s="45"/>
      <c r="DY490" s="45"/>
      <c r="DZ490" s="45"/>
      <c r="EA490" s="46"/>
      <c r="EB490" s="37"/>
      <c r="ED490" s="47"/>
      <c r="EE490" s="67"/>
      <c r="EF490" s="45"/>
      <c r="EG490" s="45"/>
      <c r="EH490" s="45"/>
      <c r="EI490" s="45"/>
      <c r="EJ490" s="45"/>
      <c r="EK490" s="45"/>
      <c r="EL490" s="45"/>
      <c r="EM490" s="45"/>
      <c r="EN490" s="45"/>
      <c r="EO490" s="46"/>
      <c r="EP490" s="37"/>
      <c r="ER490" s="47"/>
      <c r="ES490" s="67"/>
      <c r="ET490" s="45"/>
      <c r="EU490" s="45"/>
      <c r="EV490" s="45"/>
      <c r="EW490" s="45"/>
      <c r="EX490" s="45"/>
      <c r="EY490" s="45"/>
      <c r="EZ490" s="45"/>
      <c r="FA490" s="45"/>
      <c r="FB490" s="45"/>
      <c r="FC490" s="46"/>
      <c r="FD490" s="37"/>
      <c r="FF490" s="47"/>
      <c r="FG490" s="67"/>
      <c r="FH490" s="45"/>
      <c r="FI490" s="45"/>
      <c r="FJ490" s="45"/>
      <c r="FK490" s="45"/>
      <c r="FL490" s="45"/>
      <c r="FM490" s="45"/>
      <c r="FN490" s="45"/>
      <c r="FO490" s="45"/>
      <c r="FP490" s="45"/>
      <c r="FQ490" s="46"/>
      <c r="FR490" s="37"/>
      <c r="FS490" s="29"/>
      <c r="FT490" s="47"/>
      <c r="FU490" s="67"/>
      <c r="FV490" s="45"/>
      <c r="FW490" s="45"/>
      <c r="FX490" s="45"/>
      <c r="FY490" s="45"/>
      <c r="FZ490" s="45"/>
      <c r="GA490" s="45"/>
      <c r="GB490" s="45"/>
      <c r="GC490" s="45"/>
      <c r="GD490" s="45"/>
      <c r="GE490" s="46"/>
      <c r="GF490" s="37"/>
      <c r="GH490" s="47"/>
      <c r="GI490" s="67"/>
      <c r="GJ490" s="45"/>
      <c r="GK490" s="45"/>
      <c r="GL490" s="45"/>
      <c r="GM490" s="45"/>
      <c r="GN490" s="45"/>
      <c r="GO490" s="45"/>
      <c r="GP490" s="45"/>
      <c r="GQ490" s="45"/>
      <c r="GR490" s="45"/>
      <c r="GS490" s="46"/>
      <c r="GT490" s="37"/>
      <c r="GU490" s="61"/>
      <c r="GV490" s="52"/>
      <c r="GW490" s="62"/>
      <c r="GX490" s="43"/>
      <c r="GY490" s="45" t="str">
        <f t="shared" si="2309"/>
        <v/>
      </c>
      <c r="GZ490" s="45"/>
      <c r="HA490" s="45"/>
      <c r="HB490" s="45"/>
      <c r="HC490" s="45"/>
      <c r="HD490" s="43"/>
      <c r="HE490" s="78" t="str">
        <f t="shared" si="2349"/>
        <v/>
      </c>
      <c r="HF490" s="79" t="str">
        <f t="shared" si="2349"/>
        <v/>
      </c>
      <c r="HG490" s="76" t="str">
        <f t="shared" si="2312"/>
        <v/>
      </c>
      <c r="HH490" s="80" t="str">
        <f t="shared" si="2313"/>
        <v/>
      </c>
      <c r="HI490" s="37"/>
      <c r="HK490" s="52"/>
      <c r="HL490" s="43"/>
      <c r="HM490" s="45" t="str">
        <f t="shared" si="2314"/>
        <v/>
      </c>
      <c r="HN490" s="45"/>
      <c r="HO490" s="45"/>
      <c r="HP490" s="45"/>
      <c r="HQ490" s="45"/>
      <c r="HR490" s="43"/>
      <c r="HS490" s="78" t="str">
        <f t="shared" si="2317"/>
        <v/>
      </c>
      <c r="HT490" s="79" t="str">
        <f t="shared" si="2318"/>
        <v/>
      </c>
      <c r="HU490" s="76" t="str">
        <f t="shared" si="2319"/>
        <v/>
      </c>
      <c r="HV490" s="80" t="str">
        <f t="shared" si="2320"/>
        <v/>
      </c>
      <c r="HW490" s="37"/>
      <c r="HX490" s="360"/>
      <c r="HY490" s="52"/>
      <c r="HZ490" s="43"/>
      <c r="IA490" s="45" t="str">
        <f t="shared" si="2321"/>
        <v/>
      </c>
      <c r="IB490" s="45"/>
      <c r="IC490" s="45" t="str">
        <f t="shared" si="2322"/>
        <v/>
      </c>
      <c r="ID490" s="45"/>
      <c r="IE490" s="45" t="str">
        <f t="shared" si="2323"/>
        <v/>
      </c>
      <c r="IF490" s="43"/>
      <c r="IG490" s="78" t="str">
        <f t="shared" si="2324"/>
        <v/>
      </c>
      <c r="IH490" s="79" t="str">
        <f t="shared" si="2325"/>
        <v/>
      </c>
      <c r="II490" s="76" t="str">
        <f t="shared" si="2326"/>
        <v/>
      </c>
      <c r="IJ490" s="80" t="str">
        <f t="shared" si="2327"/>
        <v/>
      </c>
      <c r="IK490" s="37"/>
      <c r="IL490" s="29"/>
      <c r="IM490" s="52"/>
      <c r="IN490" s="43"/>
      <c r="IO490" s="45" t="str">
        <f t="shared" si="2328"/>
        <v/>
      </c>
      <c r="IP490" s="45"/>
      <c r="IQ490" s="45" t="str">
        <f t="shared" si="2329"/>
        <v/>
      </c>
      <c r="IR490" s="45"/>
      <c r="IS490" s="45" t="str">
        <f t="shared" si="2330"/>
        <v/>
      </c>
      <c r="IT490" s="43"/>
      <c r="IU490" s="78" t="str">
        <f t="shared" si="2331"/>
        <v/>
      </c>
      <c r="IV490" s="79" t="str">
        <f t="shared" si="2332"/>
        <v/>
      </c>
      <c r="IW490" s="76" t="str">
        <f t="shared" si="2333"/>
        <v/>
      </c>
      <c r="IX490" s="80" t="str">
        <f t="shared" si="2334"/>
        <v/>
      </c>
      <c r="IY490" s="37"/>
      <c r="IZ490" s="61"/>
      <c r="JA490" s="52"/>
      <c r="JB490" s="43"/>
      <c r="JC490" s="45" t="str">
        <f t="shared" si="2335"/>
        <v/>
      </c>
      <c r="JD490" s="45"/>
      <c r="JE490" s="45" t="str">
        <f t="shared" si="2336"/>
        <v/>
      </c>
      <c r="JF490" s="45"/>
      <c r="JG490" s="45" t="str">
        <f t="shared" si="2337"/>
        <v/>
      </c>
      <c r="JH490" s="43"/>
      <c r="JI490" s="78" t="str">
        <f t="shared" si="2338"/>
        <v/>
      </c>
      <c r="JJ490" s="79" t="str">
        <f t="shared" si="2339"/>
        <v/>
      </c>
      <c r="JK490" s="76" t="str">
        <f t="shared" si="2340"/>
        <v/>
      </c>
      <c r="JL490" s="80" t="str">
        <f t="shared" si="2341"/>
        <v/>
      </c>
      <c r="JM490" s="37"/>
      <c r="JN490" s="29"/>
      <c r="JO490" s="52"/>
      <c r="JP490" s="43"/>
      <c r="JQ490" s="45" t="str">
        <f t="shared" si="2342"/>
        <v/>
      </c>
      <c r="JR490" s="45"/>
      <c r="JS490" s="45"/>
      <c r="JT490" s="45"/>
      <c r="JU490" s="45"/>
      <c r="JV490" s="43"/>
      <c r="JW490" s="78" t="str">
        <f t="shared" si="2345"/>
        <v/>
      </c>
      <c r="JX490" s="79" t="str">
        <f t="shared" si="2346"/>
        <v/>
      </c>
      <c r="JY490" s="76" t="str">
        <f t="shared" si="2347"/>
        <v/>
      </c>
      <c r="JZ490" s="80" t="str">
        <f t="shared" si="2348"/>
        <v/>
      </c>
      <c r="KA490" s="37"/>
      <c r="KB490" s="51"/>
      <c r="KC490" s="52"/>
      <c r="KD490" s="43"/>
      <c r="KE490" s="45" t="str">
        <f>IF(KD490="","",KD490-KD486)</f>
        <v/>
      </c>
      <c r="KF490" s="45"/>
      <c r="KG490" s="45" t="str">
        <f>IF(KF490="","",KF490-KF486)</f>
        <v/>
      </c>
      <c r="KH490" s="45"/>
      <c r="KI490" s="45" t="str">
        <f>IF(KH490="","",KH486+KJ486-KH490)</f>
        <v/>
      </c>
      <c r="KJ490" s="43"/>
      <c r="KK490" s="78" t="str">
        <f>IF(KD490="","",KK486)</f>
        <v/>
      </c>
      <c r="KL490" s="79" t="str">
        <f>IF(KE490="","",KL486)</f>
        <v/>
      </c>
      <c r="KM490" s="76" t="str">
        <f>IF(KH490="","",KI490*KL490)</f>
        <v/>
      </c>
      <c r="KN490" s="80" t="str">
        <f>IF(KI490="","",KM490/(KE490*100))</f>
        <v/>
      </c>
      <c r="KO490" s="37"/>
      <c r="KP490" s="29"/>
      <c r="KQ490" s="52"/>
      <c r="KR490" s="43"/>
      <c r="KS490" s="45" t="str">
        <f>IF(KR490="","",KR490-KR486)</f>
        <v/>
      </c>
      <c r="KT490" s="45"/>
      <c r="KU490" s="45" t="str">
        <f>IF(KT490="","",KT490-KT486)</f>
        <v/>
      </c>
      <c r="KV490" s="45"/>
      <c r="KW490" s="45" t="str">
        <f>IF(KV490="","",KV486+KX486-KV490)</f>
        <v/>
      </c>
      <c r="KX490" s="43"/>
      <c r="KY490" s="78" t="str">
        <f>IF(KR490="","",KY486)</f>
        <v/>
      </c>
      <c r="KZ490" s="79" t="str">
        <f>IF(KS490="","",KZ486)</f>
        <v/>
      </c>
      <c r="LA490" s="76" t="str">
        <f>IF(KV490="","",KW490*KZ490)</f>
        <v/>
      </c>
      <c r="LB490" s="80" t="str">
        <f>IF(KW490="","",LA490/(KS490*100))</f>
        <v/>
      </c>
      <c r="LC490" s="37"/>
      <c r="LD490" s="29"/>
      <c r="LE490" s="47"/>
      <c r="LF490" s="45"/>
      <c r="LG490" s="45"/>
      <c r="LH490" s="45"/>
      <c r="LI490" s="45"/>
      <c r="LJ490" s="45"/>
      <c r="LK490" s="45"/>
      <c r="LL490" s="45"/>
      <c r="LM490" s="63"/>
      <c r="LN490" s="45"/>
      <c r="LO490" s="45"/>
      <c r="LP490" s="45"/>
      <c r="LQ490" s="37"/>
      <c r="LR490" s="29"/>
      <c r="LS490" s="47"/>
      <c r="LT490" s="67"/>
      <c r="LU490" s="45"/>
      <c r="LV490" s="45"/>
      <c r="LW490" s="45"/>
      <c r="LX490" s="45"/>
      <c r="LY490" s="45"/>
      <c r="LZ490" s="45"/>
      <c r="MA490" s="45"/>
      <c r="MB490" s="45"/>
      <c r="MC490" s="45"/>
      <c r="MD490" s="46"/>
      <c r="ME490" s="37"/>
      <c r="MF490" s="29"/>
      <c r="MG490" s="47"/>
      <c r="MH490" s="67"/>
      <c r="MI490" s="45"/>
      <c r="MJ490" s="45"/>
      <c r="MK490" s="45"/>
      <c r="ML490" s="45"/>
      <c r="MM490" s="45"/>
      <c r="MN490" s="45"/>
      <c r="MO490" s="45"/>
      <c r="MP490" s="45"/>
      <c r="MQ490" s="45"/>
      <c r="MR490" s="46"/>
      <c r="MS490" s="37"/>
      <c r="MT490" s="29"/>
      <c r="MU490" s="47"/>
      <c r="MV490" s="67"/>
      <c r="MW490" s="45"/>
      <c r="MX490" s="45"/>
      <c r="MY490" s="45"/>
      <c r="MZ490" s="45"/>
      <c r="NA490" s="45"/>
      <c r="NB490" s="45"/>
      <c r="NC490" s="45"/>
      <c r="ND490" s="45"/>
      <c r="NE490" s="45"/>
      <c r="NF490" s="46"/>
      <c r="NG490" s="37"/>
      <c r="NH490" s="29"/>
      <c r="NI490" s="47"/>
      <c r="NJ490" s="67"/>
      <c r="NK490" s="45"/>
      <c r="NL490" s="45"/>
      <c r="NM490" s="45"/>
      <c r="NN490" s="45"/>
      <c r="NO490" s="45"/>
      <c r="NP490" s="45"/>
      <c r="NQ490" s="45"/>
      <c r="NR490" s="45"/>
      <c r="NS490" s="45"/>
      <c r="NT490" s="46"/>
      <c r="NU490" s="37"/>
    </row>
    <row r="491" spans="1:385" ht="15" customHeight="1" thickTop="1" x14ac:dyDescent="0.25">
      <c r="A491" s="104" t="s">
        <v>1189</v>
      </c>
      <c r="B491" s="39"/>
      <c r="C491" s="40"/>
      <c r="D491" s="40"/>
      <c r="E491" s="41"/>
      <c r="F491" s="41"/>
      <c r="G491" s="40"/>
      <c r="H491" s="42"/>
      <c r="I491" s="25" t="s">
        <v>29</v>
      </c>
      <c r="J491" s="45">
        <f>SUM(J435:J487)*100</f>
        <v>47200</v>
      </c>
      <c r="K491" s="45"/>
      <c r="L491" s="45"/>
      <c r="M491" s="25"/>
      <c r="N491" s="45"/>
      <c r="O491" s="45"/>
      <c r="P491" s="45"/>
      <c r="Q491" s="45"/>
      <c r="R491" s="45"/>
      <c r="S491" s="45"/>
      <c r="T491" s="37"/>
      <c r="U491" s="29"/>
      <c r="V491" s="47"/>
      <c r="W491" s="105" t="s">
        <v>29</v>
      </c>
      <c r="X491" s="45">
        <f>SUM(X435:X487)*100</f>
        <v>69400</v>
      </c>
      <c r="Y491" s="45"/>
      <c r="Z491" s="45"/>
      <c r="AA491" s="25"/>
      <c r="AB491" s="45"/>
      <c r="AC491" s="45"/>
      <c r="AD491" s="45"/>
      <c r="AE491" s="45"/>
      <c r="AF491" s="45"/>
      <c r="AG491" s="45"/>
      <c r="AH491" s="37"/>
      <c r="AI491" s="29"/>
      <c r="AJ491" s="47"/>
      <c r="AK491" s="25" t="s">
        <v>29</v>
      </c>
      <c r="AL491" s="45">
        <f>SUM(AL435:AL487)*100</f>
        <v>126100</v>
      </c>
      <c r="AM491" s="45"/>
      <c r="AN491" s="45"/>
      <c r="AO491" s="25"/>
      <c r="AP491" s="45"/>
      <c r="AQ491" s="45"/>
      <c r="AR491" s="45"/>
      <c r="AS491" s="45"/>
      <c r="AT491" s="45"/>
      <c r="AU491" s="45"/>
      <c r="AV491" s="37"/>
      <c r="AW491" s="29"/>
      <c r="AX491" s="47"/>
      <c r="AY491" s="25" t="s">
        <v>29</v>
      </c>
      <c r="AZ491" s="45">
        <f>SUM(AZ435:AZ487)*100</f>
        <v>96000</v>
      </c>
      <c r="BA491" s="45"/>
      <c r="BB491" s="45"/>
      <c r="BC491" s="25"/>
      <c r="BD491" s="45"/>
      <c r="BE491" s="45"/>
      <c r="BF491" s="45"/>
      <c r="BG491" s="45"/>
      <c r="BH491" s="45"/>
      <c r="BI491" s="45"/>
      <c r="BJ491" s="37"/>
      <c r="BK491" s="29"/>
      <c r="BL491" s="47"/>
      <c r="BM491" s="25" t="s">
        <v>29</v>
      </c>
      <c r="BN491" s="43">
        <f>SUM(BN435:BN487)*100</f>
        <v>183300</v>
      </c>
      <c r="BO491" s="43"/>
      <c r="BP491" s="43"/>
      <c r="BQ491" s="25"/>
      <c r="BR491" s="45"/>
      <c r="BS491" s="45"/>
      <c r="BT491" s="319" t="s">
        <v>31</v>
      </c>
      <c r="BU491" s="319"/>
      <c r="BV491" s="45">
        <f>SUM(BV435:BV487)</f>
        <v>9775</v>
      </c>
      <c r="BW491" s="45"/>
      <c r="BX491" s="37"/>
      <c r="BY491" s="57"/>
      <c r="BZ491" s="47"/>
      <c r="CA491" s="25" t="s">
        <v>29</v>
      </c>
      <c r="CB491" s="43">
        <f>SUM(CB435:CB487)*100</f>
        <v>114300</v>
      </c>
      <c r="CC491" s="43"/>
      <c r="CD491" s="43"/>
      <c r="CE491" s="106"/>
      <c r="CF491" s="43"/>
      <c r="CG491" s="45"/>
      <c r="CH491" s="329" t="s">
        <v>31</v>
      </c>
      <c r="CI491" s="329"/>
      <c r="CJ491" s="45">
        <f>SUM(CJ435:CJ487)</f>
        <v>24262</v>
      </c>
      <c r="CK491" s="107"/>
      <c r="CL491" s="37"/>
      <c r="CM491" s="29"/>
      <c r="CN491" s="47"/>
      <c r="CO491" s="25" t="s">
        <v>29</v>
      </c>
      <c r="CP491" s="43">
        <f>SUM(CP435:CP487)*100</f>
        <v>143300</v>
      </c>
      <c r="CQ491" s="43"/>
      <c r="CR491" s="43"/>
      <c r="CS491" s="106"/>
      <c r="CT491" s="43"/>
      <c r="CU491" s="45"/>
      <c r="CV491" s="329" t="s">
        <v>31</v>
      </c>
      <c r="CW491" s="329"/>
      <c r="CX491" s="45">
        <f>SUM(CX435:CX487)</f>
        <v>12016</v>
      </c>
      <c r="CY491" s="107"/>
      <c r="CZ491" s="37"/>
      <c r="DA491" s="29"/>
      <c r="DB491" s="47"/>
      <c r="DC491" s="105" t="s">
        <v>29</v>
      </c>
      <c r="DD491" s="45">
        <f>SUM(DD435:DD487)*100</f>
        <v>89800</v>
      </c>
      <c r="DE491" s="45"/>
      <c r="DF491" s="45"/>
      <c r="DG491" s="25"/>
      <c r="DH491" s="45"/>
      <c r="DI491" s="45"/>
      <c r="DJ491" s="45"/>
      <c r="DK491" s="45"/>
      <c r="DL491" s="45"/>
      <c r="DM491" s="45"/>
      <c r="DN491" s="37"/>
      <c r="DO491" s="29"/>
      <c r="DP491" s="47"/>
      <c r="DQ491" s="25" t="s">
        <v>29</v>
      </c>
      <c r="DR491" s="45">
        <f>SUM(DR435:DR487)*100</f>
        <v>77800</v>
      </c>
      <c r="DS491" s="45"/>
      <c r="DT491" s="45"/>
      <c r="DU491" s="25"/>
      <c r="DV491" s="45"/>
      <c r="DW491" s="45"/>
      <c r="DX491" s="45"/>
      <c r="DY491" s="45"/>
      <c r="DZ491" s="45"/>
      <c r="EA491" s="45"/>
      <c r="EB491" s="37"/>
      <c r="ED491" s="47"/>
      <c r="EE491" s="105" t="s">
        <v>29</v>
      </c>
      <c r="EF491" s="45">
        <f>SUM(EF435:EF487)*100</f>
        <v>65500</v>
      </c>
      <c r="EG491" s="45"/>
      <c r="EH491" s="45">
        <f>SUM(EH435:EH482)</f>
        <v>35</v>
      </c>
      <c r="EI491" s="25" t="s">
        <v>30</v>
      </c>
      <c r="EJ491" s="45"/>
      <c r="EK491" s="45"/>
      <c r="EL491" s="45"/>
      <c r="EM491" s="45"/>
      <c r="EN491" s="45"/>
      <c r="EO491" s="45"/>
      <c r="EP491" s="37"/>
      <c r="ER491" s="47"/>
      <c r="ES491" s="105" t="s">
        <v>29</v>
      </c>
      <c r="ET491" s="45">
        <f>SUM(ET435:ET487)*100</f>
        <v>17100</v>
      </c>
      <c r="EU491" s="45"/>
      <c r="EV491" s="45">
        <f>SUM(EV435:EV482)</f>
        <v>15</v>
      </c>
      <c r="EW491" s="25" t="s">
        <v>30</v>
      </c>
      <c r="EX491" s="45"/>
      <c r="EY491" s="45"/>
      <c r="EZ491" s="45"/>
      <c r="FA491" s="45"/>
      <c r="FB491" s="45"/>
      <c r="FC491" s="45"/>
      <c r="FD491" s="37"/>
      <c r="FF491" s="47"/>
      <c r="FG491" s="105" t="s">
        <v>29</v>
      </c>
      <c r="FH491" s="45">
        <f>SUM(FH435:FH487)*100</f>
        <v>67100</v>
      </c>
      <c r="FI491" s="45"/>
      <c r="FJ491" s="45">
        <f>SUM(FJ435:FJ482)</f>
        <v>41</v>
      </c>
      <c r="FK491" s="25" t="s">
        <v>30</v>
      </c>
      <c r="FL491" s="45"/>
      <c r="FM491" s="45"/>
      <c r="FN491" s="45"/>
      <c r="FO491" s="45"/>
      <c r="FP491" s="45"/>
      <c r="FQ491" s="45"/>
      <c r="FR491" s="37"/>
      <c r="FS491" s="29"/>
      <c r="FT491" s="47"/>
      <c r="FU491" s="105" t="s">
        <v>29</v>
      </c>
      <c r="FV491" s="45">
        <f>SUM(FV435:FV487)*100</f>
        <v>73500</v>
      </c>
      <c r="FW491" s="45"/>
      <c r="FX491" s="45"/>
      <c r="FY491" s="25"/>
      <c r="FZ491" s="45"/>
      <c r="GA491" s="45"/>
      <c r="GB491" s="45"/>
      <c r="GC491" s="45"/>
      <c r="GD491" s="45"/>
      <c r="GE491" s="45"/>
      <c r="GF491" s="37"/>
      <c r="GH491" s="47"/>
      <c r="GI491" s="105" t="s">
        <v>29</v>
      </c>
      <c r="GJ491" s="45">
        <f>SUM(GJ435:GJ487)*100</f>
        <v>36200</v>
      </c>
      <c r="GK491" s="45"/>
      <c r="GL491" s="45">
        <f>SUM(GL435:GL482)</f>
        <v>100</v>
      </c>
      <c r="GM491" s="25" t="s">
        <v>30</v>
      </c>
      <c r="GN491" s="45"/>
      <c r="GO491" s="45"/>
      <c r="GP491" s="45"/>
      <c r="GQ491" s="45"/>
      <c r="GR491" s="45"/>
      <c r="GS491" s="45"/>
      <c r="GT491" s="37"/>
      <c r="GU491" s="61"/>
      <c r="GV491" s="47"/>
      <c r="GW491" s="30"/>
      <c r="GX491" s="25" t="s">
        <v>29</v>
      </c>
      <c r="GY491" s="43">
        <f>SUM(GY435:GY487)*100</f>
        <v>375700</v>
      </c>
      <c r="GZ491" s="43"/>
      <c r="HA491" s="43"/>
      <c r="HB491" s="25"/>
      <c r="HC491" s="45"/>
      <c r="HD491" s="45"/>
      <c r="HE491" s="319" t="s">
        <v>31</v>
      </c>
      <c r="HF491" s="319"/>
      <c r="HG491" s="45" t="e">
        <f>SUM(HG435:HG487)</f>
        <v>#VALUE!</v>
      </c>
      <c r="HH491" s="45"/>
      <c r="HI491" s="37"/>
      <c r="HK491" s="47"/>
      <c r="HL491" s="25" t="s">
        <v>29</v>
      </c>
      <c r="HM491" s="43">
        <f>SUM(HM435:HM487)*100</f>
        <v>170400</v>
      </c>
      <c r="HN491" s="43">
        <v>71</v>
      </c>
      <c r="HO491" s="43"/>
      <c r="HP491" s="25"/>
      <c r="HQ491" s="45"/>
      <c r="HR491" s="45"/>
      <c r="HS491" s="319" t="s">
        <v>31</v>
      </c>
      <c r="HT491" s="319"/>
      <c r="HU491" s="45">
        <f>SUM(HU435:HU487)</f>
        <v>7976</v>
      </c>
      <c r="HV491" s="45"/>
      <c r="HW491" s="37"/>
      <c r="HX491" s="360"/>
      <c r="HY491" s="47"/>
      <c r="HZ491" s="25" t="s">
        <v>29</v>
      </c>
      <c r="IA491" s="43">
        <f>SUM(IA435:IA487)*100</f>
        <v>192000</v>
      </c>
      <c r="IB491" s="43"/>
      <c r="IC491" s="43"/>
      <c r="ID491" s="25"/>
      <c r="IE491" s="45"/>
      <c r="IF491" s="45"/>
      <c r="IG491" s="319" t="s">
        <v>31</v>
      </c>
      <c r="IH491" s="319"/>
      <c r="II491" s="45">
        <f>SUM(II435:II487)</f>
        <v>6580</v>
      </c>
      <c r="IJ491" s="45"/>
      <c r="IK491" s="37"/>
      <c r="IL491" s="29"/>
      <c r="IM491" s="47"/>
      <c r="IN491" s="25" t="s">
        <v>29</v>
      </c>
      <c r="IO491" s="43">
        <f>SUM(IO435:IO487)*100</f>
        <v>130600</v>
      </c>
      <c r="IP491" s="43"/>
      <c r="IQ491" s="43"/>
      <c r="IR491" s="25"/>
      <c r="IS491" s="45"/>
      <c r="IT491" s="45"/>
      <c r="IU491" s="319" t="s">
        <v>31</v>
      </c>
      <c r="IV491" s="319"/>
      <c r="IW491" s="45" t="e">
        <f>SUM(IW435:IW487)</f>
        <v>#VALUE!</v>
      </c>
      <c r="IX491" s="45"/>
      <c r="IY491" s="37"/>
      <c r="IZ491" s="61"/>
      <c r="JA491" s="47"/>
      <c r="JB491" s="25" t="s">
        <v>29</v>
      </c>
      <c r="JC491" s="43">
        <f>SUM(JC435:JC487)*100</f>
        <v>107100</v>
      </c>
      <c r="JD491" s="43"/>
      <c r="JE491" s="43"/>
      <c r="JF491" s="25"/>
      <c r="JG491" s="45"/>
      <c r="JH491" s="45"/>
      <c r="JI491" s="319" t="s">
        <v>31</v>
      </c>
      <c r="JJ491" s="319"/>
      <c r="JK491" s="45">
        <f>SUM(JK435:JK487)</f>
        <v>21374</v>
      </c>
      <c r="JL491" s="45"/>
      <c r="JM491" s="37"/>
      <c r="JN491" s="29"/>
      <c r="JO491" s="47"/>
      <c r="JP491" s="25" t="s">
        <v>29</v>
      </c>
      <c r="JQ491" s="43">
        <f>SUM(JQ435:JQ487)*100</f>
        <v>160400</v>
      </c>
      <c r="JR491" s="43"/>
      <c r="JS491" s="43"/>
      <c r="JT491" s="25"/>
      <c r="JU491" s="45"/>
      <c r="JV491" s="45"/>
      <c r="JW491" s="319" t="s">
        <v>31</v>
      </c>
      <c r="JX491" s="319"/>
      <c r="JY491" s="45">
        <f>SUM(JY435:JY487)</f>
        <v>20625</v>
      </c>
      <c r="JZ491" s="45"/>
      <c r="KA491" s="37"/>
      <c r="KB491" s="51"/>
      <c r="KC491" s="47"/>
      <c r="KD491" s="25" t="s">
        <v>29</v>
      </c>
      <c r="KE491" s="43">
        <f>SUM(KE435:KE487)*100</f>
        <v>174400</v>
      </c>
      <c r="KF491" s="43"/>
      <c r="KG491" s="43"/>
      <c r="KH491" s="106"/>
      <c r="KI491" s="43"/>
      <c r="KJ491" s="45"/>
      <c r="KK491" s="319" t="s">
        <v>31</v>
      </c>
      <c r="KL491" s="319"/>
      <c r="KM491" s="45">
        <f>SUM(KM435:KM487)</f>
        <v>18576</v>
      </c>
      <c r="KN491" s="107"/>
      <c r="KO491" s="37"/>
      <c r="KP491" s="29"/>
      <c r="KQ491" s="47"/>
      <c r="KR491" s="25" t="s">
        <v>29</v>
      </c>
      <c r="KS491" s="43">
        <f>SUM(KS435:KS487)*100</f>
        <v>186700</v>
      </c>
      <c r="KT491" s="43"/>
      <c r="KU491" s="43"/>
      <c r="KV491" s="25"/>
      <c r="KW491" s="45"/>
      <c r="KX491" s="45"/>
      <c r="KY491" s="319" t="s">
        <v>31</v>
      </c>
      <c r="KZ491" s="319"/>
      <c r="LA491" s="45">
        <f>SUM(LA435:LA487)</f>
        <v>27884</v>
      </c>
      <c r="LB491" s="45"/>
      <c r="LC491" s="37"/>
      <c r="LD491" s="29"/>
      <c r="LE491" s="47"/>
      <c r="LF491" s="45"/>
      <c r="LG491" s="45"/>
      <c r="LH491" s="45"/>
      <c r="LI491" s="45"/>
      <c r="LJ491" s="45"/>
      <c r="LK491" s="45"/>
      <c r="LL491" s="45"/>
      <c r="LM491" s="63"/>
      <c r="LN491" s="45"/>
      <c r="LO491" s="45"/>
      <c r="LP491" s="45"/>
      <c r="LQ491" s="37"/>
      <c r="LR491" s="29"/>
      <c r="LS491" s="47"/>
      <c r="LT491" s="105" t="s">
        <v>29</v>
      </c>
      <c r="LU491" s="45">
        <f>SUM(LU435:LU487)*100</f>
        <v>65300</v>
      </c>
      <c r="LV491" s="45"/>
      <c r="LW491" s="45"/>
      <c r="LX491" s="25"/>
      <c r="LY491" s="45"/>
      <c r="LZ491" s="45"/>
      <c r="MA491" s="45"/>
      <c r="MB491" s="45"/>
      <c r="MC491" s="45"/>
      <c r="MD491" s="45"/>
      <c r="ME491" s="37"/>
      <c r="MF491" s="29"/>
      <c r="MG491" s="47"/>
      <c r="MH491" s="105" t="s">
        <v>29</v>
      </c>
      <c r="MI491" s="45">
        <f>SUM(MI435:MI487)*100</f>
        <v>109200</v>
      </c>
      <c r="MJ491" s="45"/>
      <c r="MK491" s="45">
        <f>SUM(MK435:MK482)</f>
        <v>21</v>
      </c>
      <c r="ML491" s="25" t="s">
        <v>30</v>
      </c>
      <c r="MM491" s="45"/>
      <c r="MN491" s="45"/>
      <c r="MO491" s="45"/>
      <c r="MP491" s="45"/>
      <c r="MQ491" s="45"/>
      <c r="MR491" s="45"/>
      <c r="MS491" s="37"/>
      <c r="MT491" s="29"/>
      <c r="MU491" s="47"/>
      <c r="MV491" s="105" t="s">
        <v>29</v>
      </c>
      <c r="MW491" s="45">
        <f>SUM(MW435:MW487)*100</f>
        <v>76900</v>
      </c>
      <c r="MX491" s="45"/>
      <c r="MY491" s="45"/>
      <c r="MZ491" s="25"/>
      <c r="NA491" s="45"/>
      <c r="NB491" s="45"/>
      <c r="NC491" s="45"/>
      <c r="ND491" s="45"/>
      <c r="NE491" s="45"/>
      <c r="NF491" s="45"/>
      <c r="NG491" s="37"/>
      <c r="NH491" s="29"/>
      <c r="NI491" s="47"/>
      <c r="NJ491" s="105" t="s">
        <v>29</v>
      </c>
      <c r="NK491" s="45">
        <f>SUM(NK435:NK487)*100</f>
        <v>113900</v>
      </c>
      <c r="NL491" s="45"/>
      <c r="NM491" s="45"/>
      <c r="NN491" s="25"/>
      <c r="NO491" s="45"/>
      <c r="NP491" s="45"/>
      <c r="NQ491" s="45"/>
      <c r="NR491" s="45"/>
      <c r="NS491" s="45"/>
      <c r="NT491" s="45"/>
      <c r="NU491" s="37"/>
    </row>
    <row r="492" spans="1:385" x14ac:dyDescent="0.25">
      <c r="A492" s="108">
        <f>DATEDIF(A$514,A$444,"d")</f>
        <v>32</v>
      </c>
      <c r="B492" s="39"/>
      <c r="C492" s="40"/>
      <c r="D492" s="40"/>
      <c r="E492" s="41"/>
      <c r="F492" s="41"/>
      <c r="G492" s="40"/>
      <c r="H492" s="42"/>
      <c r="I492" s="25" t="s">
        <v>32</v>
      </c>
      <c r="J492" s="45">
        <f>J491/A492</f>
        <v>1475</v>
      </c>
      <c r="K492" s="45">
        <f>J492*$A493</f>
        <v>47200</v>
      </c>
      <c r="L492" s="45"/>
      <c r="M492" s="25"/>
      <c r="N492" s="45"/>
      <c r="O492" s="45"/>
      <c r="P492" s="45"/>
      <c r="Q492" s="45"/>
      <c r="R492" s="45"/>
      <c r="S492" s="45"/>
      <c r="T492" s="37"/>
      <c r="U492" s="29"/>
      <c r="V492" s="47"/>
      <c r="W492" s="105" t="s">
        <v>32</v>
      </c>
      <c r="X492" s="45">
        <f>X491/A492</f>
        <v>2168.75</v>
      </c>
      <c r="Y492" s="45">
        <f>X492*$A493</f>
        <v>69400</v>
      </c>
      <c r="Z492" s="45"/>
      <c r="AA492" s="25"/>
      <c r="AB492" s="45"/>
      <c r="AC492" s="45"/>
      <c r="AD492" s="45"/>
      <c r="AE492" s="45"/>
      <c r="AF492" s="45"/>
      <c r="AG492" s="45"/>
      <c r="AH492" s="37"/>
      <c r="AI492" s="29"/>
      <c r="AJ492" s="47"/>
      <c r="AK492" s="25" t="s">
        <v>32</v>
      </c>
      <c r="AL492" s="45">
        <f>AL491/A492</f>
        <v>3940.625</v>
      </c>
      <c r="AM492" s="45">
        <f>AL492*$A493</f>
        <v>126100</v>
      </c>
      <c r="AN492" s="45"/>
      <c r="AO492" s="25"/>
      <c r="AP492" s="45"/>
      <c r="AQ492" s="45"/>
      <c r="AR492" s="45"/>
      <c r="AS492" s="45"/>
      <c r="AT492" s="45"/>
      <c r="AU492" s="45"/>
      <c r="AV492" s="37"/>
      <c r="AW492" s="29"/>
      <c r="AX492" s="47"/>
      <c r="AY492" s="25" t="s">
        <v>32</v>
      </c>
      <c r="AZ492" s="45">
        <f>AZ491/A492</f>
        <v>3000</v>
      </c>
      <c r="BA492" s="45">
        <f>AZ492*$A493</f>
        <v>96000</v>
      </c>
      <c r="BB492" s="45"/>
      <c r="BC492" s="25"/>
      <c r="BD492" s="45"/>
      <c r="BE492" s="45"/>
      <c r="BF492" s="45"/>
      <c r="BG492" s="45"/>
      <c r="BH492" s="45"/>
      <c r="BI492" s="45"/>
      <c r="BJ492" s="37"/>
      <c r="BK492" s="29"/>
      <c r="BL492" s="47"/>
      <c r="BM492" s="25" t="s">
        <v>32</v>
      </c>
      <c r="BN492" s="45">
        <f>BN491/A492</f>
        <v>5728.125</v>
      </c>
      <c r="BO492" s="45">
        <f>BN492*$A493</f>
        <v>183300</v>
      </c>
      <c r="BP492" s="45"/>
      <c r="BQ492" s="25"/>
      <c r="BR492" s="45"/>
      <c r="BS492" s="45"/>
      <c r="BT492" s="319" t="s">
        <v>33</v>
      </c>
      <c r="BU492" s="319"/>
      <c r="BV492" s="45"/>
      <c r="BW492" s="107">
        <f>BV491/BN491</f>
        <v>5.3327877795962902E-2</v>
      </c>
      <c r="BX492" s="37"/>
      <c r="BY492" s="57"/>
      <c r="BZ492" s="47"/>
      <c r="CA492" s="25" t="s">
        <v>32</v>
      </c>
      <c r="CB492" s="45">
        <f>CB491/A492</f>
        <v>3571.875</v>
      </c>
      <c r="CC492" s="45">
        <f>CB492*$A493</f>
        <v>114300</v>
      </c>
      <c r="CD492" s="45"/>
      <c r="CE492" s="25"/>
      <c r="CF492" s="45"/>
      <c r="CG492" s="45"/>
      <c r="CH492" s="329" t="s">
        <v>33</v>
      </c>
      <c r="CI492" s="329"/>
      <c r="CJ492" s="45"/>
      <c r="CK492" s="107">
        <f>CJ491/CB491</f>
        <v>0.21226596675415574</v>
      </c>
      <c r="CL492" s="37"/>
      <c r="CM492" s="29"/>
      <c r="CN492" s="47"/>
      <c r="CO492" s="25" t="s">
        <v>32</v>
      </c>
      <c r="CP492" s="45">
        <f>CP491/A492</f>
        <v>4478.125</v>
      </c>
      <c r="CQ492" s="45">
        <f>CP492*$A493</f>
        <v>143300</v>
      </c>
      <c r="CR492" s="45"/>
      <c r="CS492" s="25"/>
      <c r="CT492" s="45"/>
      <c r="CU492" s="45"/>
      <c r="CV492" s="329" t="s">
        <v>33</v>
      </c>
      <c r="CW492" s="329"/>
      <c r="CX492" s="45"/>
      <c r="CY492" s="107">
        <f>CX491/CP491</f>
        <v>8.3852058618283321E-2</v>
      </c>
      <c r="CZ492" s="37"/>
      <c r="DA492" s="29"/>
      <c r="DB492" s="47"/>
      <c r="DC492" s="105" t="s">
        <v>32</v>
      </c>
      <c r="DD492" s="45">
        <f>DD491/A492</f>
        <v>2806.25</v>
      </c>
      <c r="DE492" s="45">
        <f>DD492*$A493</f>
        <v>89800</v>
      </c>
      <c r="DF492" s="45"/>
      <c r="DG492" s="25"/>
      <c r="DH492" s="45"/>
      <c r="DI492" s="45"/>
      <c r="DJ492" s="45"/>
      <c r="DK492" s="45"/>
      <c r="DL492" s="45"/>
      <c r="DM492" s="45"/>
      <c r="DN492" s="37"/>
      <c r="DO492" s="29"/>
      <c r="DP492" s="47"/>
      <c r="DQ492" s="25" t="s">
        <v>32</v>
      </c>
      <c r="DR492" s="45">
        <f>DR491/A492</f>
        <v>2431.25</v>
      </c>
      <c r="DS492" s="45">
        <f>DR492*$A493</f>
        <v>77800</v>
      </c>
      <c r="DT492" s="45"/>
      <c r="DU492" s="25"/>
      <c r="DV492" s="45"/>
      <c r="DW492" s="45"/>
      <c r="DX492" s="45"/>
      <c r="DY492" s="45"/>
      <c r="DZ492" s="45"/>
      <c r="EA492" s="45"/>
      <c r="EB492" s="37"/>
      <c r="ED492" s="47"/>
      <c r="EE492" s="105" t="s">
        <v>32</v>
      </c>
      <c r="EF492" s="45" t="e">
        <f>EF491/O492</f>
        <v>#DIV/0!</v>
      </c>
      <c r="EG492" s="45" t="e">
        <f>EF492*$A493</f>
        <v>#DIV/0!</v>
      </c>
      <c r="EH492" s="45"/>
      <c r="EI492" s="25"/>
      <c r="EJ492" s="45"/>
      <c r="EK492" s="45"/>
      <c r="EL492" s="45"/>
      <c r="EM492" s="45"/>
      <c r="EN492" s="45"/>
      <c r="EO492" s="45"/>
      <c r="EP492" s="37"/>
      <c r="ER492" s="47"/>
      <c r="ES492" s="105" t="s">
        <v>32</v>
      </c>
      <c r="ET492" s="45" t="e">
        <f>ET491/AC492</f>
        <v>#DIV/0!</v>
      </c>
      <c r="EU492" s="45" t="e">
        <f>ET492*$A493</f>
        <v>#DIV/0!</v>
      </c>
      <c r="EV492" s="45"/>
      <c r="EW492" s="25"/>
      <c r="EX492" s="45"/>
      <c r="EY492" s="45"/>
      <c r="EZ492" s="45"/>
      <c r="FA492" s="45"/>
      <c r="FB492" s="45"/>
      <c r="FC492" s="45"/>
      <c r="FD492" s="37"/>
      <c r="FF492" s="47"/>
      <c r="FG492" s="105" t="s">
        <v>32</v>
      </c>
      <c r="FH492" s="45">
        <f>FH491/A492</f>
        <v>2096.875</v>
      </c>
      <c r="FI492" s="45">
        <f>FH492*$A493</f>
        <v>67100</v>
      </c>
      <c r="FJ492" s="45"/>
      <c r="FK492" s="25"/>
      <c r="FL492" s="45"/>
      <c r="FM492" s="45"/>
      <c r="FN492" s="45"/>
      <c r="FO492" s="45"/>
      <c r="FP492" s="45"/>
      <c r="FQ492" s="45"/>
      <c r="FR492" s="37"/>
      <c r="FS492" s="29"/>
      <c r="FT492" s="47"/>
      <c r="FU492" s="105" t="s">
        <v>32</v>
      </c>
      <c r="FV492" s="45">
        <f>FV491/A492</f>
        <v>2296.875</v>
      </c>
      <c r="FW492" s="45">
        <f>FV492*$A493</f>
        <v>73500</v>
      </c>
      <c r="FX492" s="45"/>
      <c r="FY492" s="25"/>
      <c r="FZ492" s="45"/>
      <c r="GA492" s="45"/>
      <c r="GB492" s="45"/>
      <c r="GC492" s="45"/>
      <c r="GD492" s="45"/>
      <c r="GE492" s="45"/>
      <c r="GF492" s="37"/>
      <c r="GH492" s="47"/>
      <c r="GI492" s="105" t="s">
        <v>32</v>
      </c>
      <c r="GJ492" s="45">
        <f>GJ491/A492</f>
        <v>1131.25</v>
      </c>
      <c r="GK492" s="45">
        <f>GJ492*$A493</f>
        <v>36200</v>
      </c>
      <c r="GL492" s="45"/>
      <c r="GM492" s="25"/>
      <c r="GN492" s="45"/>
      <c r="GO492" s="45"/>
      <c r="GP492" s="45"/>
      <c r="GQ492" s="45"/>
      <c r="GR492" s="45"/>
      <c r="GS492" s="45"/>
      <c r="GT492" s="37"/>
      <c r="GU492" s="61"/>
      <c r="GV492" s="47"/>
      <c r="GW492" s="30"/>
      <c r="GX492" s="25" t="s">
        <v>32</v>
      </c>
      <c r="GY492" s="45">
        <f>GY491/A492</f>
        <v>11740.625</v>
      </c>
      <c r="GZ492" s="45">
        <f>GY492*$A493</f>
        <v>375700</v>
      </c>
      <c r="HA492" s="45"/>
      <c r="HB492" s="25"/>
      <c r="HC492" s="45"/>
      <c r="HD492" s="45"/>
      <c r="HE492" s="319" t="s">
        <v>33</v>
      </c>
      <c r="HF492" s="319"/>
      <c r="HG492" s="45"/>
      <c r="HH492" s="107" t="e">
        <f>HG491/GY491</f>
        <v>#VALUE!</v>
      </c>
      <c r="HI492" s="37"/>
      <c r="HK492" s="47"/>
      <c r="HL492" s="25" t="s">
        <v>32</v>
      </c>
      <c r="HM492" s="45">
        <f>HM491/A492</f>
        <v>5325</v>
      </c>
      <c r="HN492" s="45">
        <f>HM492*$A493</f>
        <v>170400</v>
      </c>
      <c r="HO492" s="45"/>
      <c r="HP492" s="25"/>
      <c r="HQ492" s="45"/>
      <c r="HR492" s="45"/>
      <c r="HS492" s="319" t="s">
        <v>33</v>
      </c>
      <c r="HT492" s="319"/>
      <c r="HU492" s="45"/>
      <c r="HV492" s="107">
        <f>HU491/HM491</f>
        <v>4.6807511737089205E-2</v>
      </c>
      <c r="HW492" s="37"/>
      <c r="HX492" s="360"/>
      <c r="HY492" s="47"/>
      <c r="HZ492" s="25" t="s">
        <v>32</v>
      </c>
      <c r="IA492" s="45">
        <f>IA491/A492</f>
        <v>6000</v>
      </c>
      <c r="IB492" s="45">
        <f>IA492*$A493</f>
        <v>192000</v>
      </c>
      <c r="IC492" s="45"/>
      <c r="ID492" s="25"/>
      <c r="IE492" s="45"/>
      <c r="IF492" s="45"/>
      <c r="IG492" s="319" t="s">
        <v>33</v>
      </c>
      <c r="IH492" s="319"/>
      <c r="II492" s="45"/>
      <c r="IJ492" s="107">
        <f>II491/IA491</f>
        <v>3.4270833333333334E-2</v>
      </c>
      <c r="IK492" s="37"/>
      <c r="IL492" s="29"/>
      <c r="IM492" s="47"/>
      <c r="IN492" s="25" t="s">
        <v>32</v>
      </c>
      <c r="IO492" s="45">
        <f>IO491/A492</f>
        <v>4081.25</v>
      </c>
      <c r="IP492" s="45">
        <f>IO492*$A493</f>
        <v>130600</v>
      </c>
      <c r="IQ492" s="45"/>
      <c r="IR492" s="25"/>
      <c r="IS492" s="45"/>
      <c r="IT492" s="45"/>
      <c r="IU492" s="319" t="s">
        <v>33</v>
      </c>
      <c r="IV492" s="319"/>
      <c r="IW492" s="45"/>
      <c r="IX492" s="107" t="e">
        <f>IW491/IO491</f>
        <v>#VALUE!</v>
      </c>
      <c r="IY492" s="37"/>
      <c r="IZ492" s="61"/>
      <c r="JA492" s="47"/>
      <c r="JB492" s="25" t="s">
        <v>32</v>
      </c>
      <c r="JC492" s="45">
        <f>JC491/A492</f>
        <v>3346.875</v>
      </c>
      <c r="JD492" s="45">
        <f>JC492*$A493</f>
        <v>107100</v>
      </c>
      <c r="JE492" s="45"/>
      <c r="JF492" s="25"/>
      <c r="JG492" s="45"/>
      <c r="JH492" s="45"/>
      <c r="JI492" s="319" t="s">
        <v>33</v>
      </c>
      <c r="JJ492" s="319"/>
      <c r="JK492" s="45"/>
      <c r="JL492" s="107">
        <f>JK491/JC491</f>
        <v>0.19957049486461251</v>
      </c>
      <c r="JM492" s="37"/>
      <c r="JN492" s="29"/>
      <c r="JO492" s="47"/>
      <c r="JP492" s="25" t="s">
        <v>32</v>
      </c>
      <c r="JQ492" s="45">
        <f>JQ491/A492</f>
        <v>5012.5</v>
      </c>
      <c r="JR492" s="45">
        <f>JQ492*$A493</f>
        <v>160400</v>
      </c>
      <c r="JS492" s="45"/>
      <c r="JT492" s="25"/>
      <c r="JU492" s="45"/>
      <c r="JV492" s="45"/>
      <c r="JW492" s="319" t="s">
        <v>33</v>
      </c>
      <c r="JX492" s="319"/>
      <c r="JY492" s="45"/>
      <c r="JZ492" s="107">
        <f>JY491/JQ491</f>
        <v>0.12858478802992518</v>
      </c>
      <c r="KA492" s="37"/>
      <c r="KB492" s="51"/>
      <c r="KC492" s="47"/>
      <c r="KD492" s="25" t="s">
        <v>32</v>
      </c>
      <c r="KE492" s="45">
        <f>KE491/A492</f>
        <v>5450</v>
      </c>
      <c r="KF492" s="45">
        <f>KE492*$A493</f>
        <v>174400</v>
      </c>
      <c r="KG492" s="45"/>
      <c r="KH492" s="25"/>
      <c r="KI492" s="45"/>
      <c r="KJ492" s="45"/>
      <c r="KK492" s="319" t="s">
        <v>33</v>
      </c>
      <c r="KL492" s="319"/>
      <c r="KM492" s="45"/>
      <c r="KN492" s="107">
        <f>KM491/KE491</f>
        <v>0.10651376146788991</v>
      </c>
      <c r="KO492" s="37"/>
      <c r="KP492" s="29"/>
      <c r="KQ492" s="47"/>
      <c r="KR492" s="25" t="s">
        <v>32</v>
      </c>
      <c r="KS492" s="45">
        <f>KS491/A492</f>
        <v>5834.375</v>
      </c>
      <c r="KT492" s="45">
        <f>KS492*$A493</f>
        <v>186700</v>
      </c>
      <c r="KU492" s="45"/>
      <c r="KV492" s="25"/>
      <c r="KW492" s="45"/>
      <c r="KX492" s="45"/>
      <c r="KY492" s="319" t="s">
        <v>33</v>
      </c>
      <c r="KZ492" s="319"/>
      <c r="LA492" s="45"/>
      <c r="LB492" s="107">
        <f>LA491/KS491</f>
        <v>0.14935190144617033</v>
      </c>
      <c r="LC492" s="37"/>
      <c r="LD492" s="29"/>
      <c r="LE492" s="47"/>
      <c r="LF492" s="25" t="s">
        <v>29</v>
      </c>
      <c r="LG492" s="45">
        <f>SUM(LG435:LG491)*100</f>
        <v>70700</v>
      </c>
      <c r="LH492" s="45"/>
      <c r="LI492" s="45"/>
      <c r="LJ492" s="25"/>
      <c r="LK492" s="45"/>
      <c r="LL492" s="45"/>
      <c r="LM492" s="63"/>
      <c r="LN492" s="25" t="s">
        <v>34</v>
      </c>
      <c r="LO492" s="109">
        <f>SUM(LO435:LO491)</f>
        <v>0</v>
      </c>
      <c r="LP492" s="107">
        <f>LO492/LG492</f>
        <v>0</v>
      </c>
      <c r="LQ492" s="37"/>
      <c r="LR492" s="29"/>
      <c r="LS492" s="47"/>
      <c r="LT492" s="105" t="s">
        <v>32</v>
      </c>
      <c r="LU492" s="45">
        <f>LU491/A492</f>
        <v>2040.625</v>
      </c>
      <c r="LV492" s="45">
        <f>LU492*$A493</f>
        <v>65300</v>
      </c>
      <c r="LW492" s="45"/>
      <c r="LX492" s="25"/>
      <c r="LY492" s="45"/>
      <c r="LZ492" s="45"/>
      <c r="MA492" s="45"/>
      <c r="MB492" s="45"/>
      <c r="MC492" s="45"/>
      <c r="MD492" s="45"/>
      <c r="ME492" s="37"/>
      <c r="MF492" s="29"/>
      <c r="MG492" s="47"/>
      <c r="MH492" s="105" t="s">
        <v>32</v>
      </c>
      <c r="MI492" s="45">
        <f>MI491/A492</f>
        <v>3412.5</v>
      </c>
      <c r="MJ492" s="45">
        <f>MI492*$A493</f>
        <v>109200</v>
      </c>
      <c r="MK492" s="45"/>
      <c r="ML492" s="25"/>
      <c r="MM492" s="45"/>
      <c r="MN492" s="45"/>
      <c r="MO492" s="45"/>
      <c r="MP492" s="45"/>
      <c r="MQ492" s="45"/>
      <c r="MR492" s="45"/>
      <c r="MS492" s="37"/>
      <c r="MT492" s="29"/>
      <c r="MU492" s="47"/>
      <c r="MV492" s="105" t="s">
        <v>32</v>
      </c>
      <c r="MW492" s="45">
        <f>MW491/A492</f>
        <v>2403.125</v>
      </c>
      <c r="MX492" s="45">
        <f>MW492*$A493</f>
        <v>76900</v>
      </c>
      <c r="MY492" s="45"/>
      <c r="MZ492" s="25"/>
      <c r="NA492" s="45"/>
      <c r="NB492" s="45"/>
      <c r="NC492" s="45"/>
      <c r="ND492" s="45"/>
      <c r="NE492" s="45"/>
      <c r="NF492" s="45"/>
      <c r="NG492" s="37"/>
      <c r="NH492" s="29"/>
      <c r="NI492" s="47"/>
      <c r="NJ492" s="105" t="s">
        <v>32</v>
      </c>
      <c r="NK492" s="45">
        <f>NK491/A492</f>
        <v>3559.375</v>
      </c>
      <c r="NL492" s="45">
        <f>NK492*$A493</f>
        <v>113900</v>
      </c>
      <c r="NM492" s="45"/>
      <c r="NN492" s="25"/>
      <c r="NO492" s="45"/>
      <c r="NP492" s="45"/>
      <c r="NQ492" s="45"/>
      <c r="NR492" s="45"/>
      <c r="NS492" s="45"/>
      <c r="NT492" s="45"/>
      <c r="NU492" s="37"/>
    </row>
    <row r="493" spans="1:385" x14ac:dyDescent="0.25">
      <c r="A493" s="110">
        <v>32</v>
      </c>
      <c r="B493" s="39"/>
      <c r="C493" s="40"/>
      <c r="D493" s="40"/>
      <c r="E493" s="41"/>
      <c r="F493" s="41"/>
      <c r="G493" s="40"/>
      <c r="H493" s="42"/>
      <c r="I493" s="25" t="s">
        <v>35</v>
      </c>
      <c r="J493" s="45">
        <f>J491*K501</f>
        <v>28320</v>
      </c>
      <c r="K493" s="45"/>
      <c r="L493" s="45"/>
      <c r="M493" s="25" t="s">
        <v>34</v>
      </c>
      <c r="N493" s="45">
        <f>SUM(R435:R487)</f>
        <v>9405</v>
      </c>
      <c r="O493" s="107">
        <f>N493/J491</f>
        <v>0.19925847457627119</v>
      </c>
      <c r="P493" s="107"/>
      <c r="Q493" s="45"/>
      <c r="R493" s="45"/>
      <c r="S493" s="45"/>
      <c r="T493" s="37"/>
      <c r="U493" s="29"/>
      <c r="V493" s="47"/>
      <c r="W493" s="105" t="s">
        <v>35</v>
      </c>
      <c r="X493" s="45">
        <f>X491*K501</f>
        <v>41640</v>
      </c>
      <c r="Y493" s="45"/>
      <c r="Z493" s="45"/>
      <c r="AA493" s="25" t="s">
        <v>34</v>
      </c>
      <c r="AB493" s="45">
        <f>SUM(AF435:AF487)</f>
        <v>25650</v>
      </c>
      <c r="AC493" s="107">
        <f>AB493/X491</f>
        <v>0.3695965417867435</v>
      </c>
      <c r="AD493" s="107"/>
      <c r="AE493" s="45"/>
      <c r="AF493" s="45"/>
      <c r="AG493" s="45"/>
      <c r="AH493" s="37"/>
      <c r="AI493" s="29"/>
      <c r="AJ493" s="47"/>
      <c r="AK493" s="25" t="s">
        <v>35</v>
      </c>
      <c r="AL493" s="45">
        <f>AL491*K501</f>
        <v>75660</v>
      </c>
      <c r="AM493" s="45"/>
      <c r="AN493" s="45"/>
      <c r="AO493" s="25" t="s">
        <v>34</v>
      </c>
      <c r="AP493" s="45">
        <f>SUM(AT434:AT486)</f>
        <v>12320</v>
      </c>
      <c r="AQ493" s="107">
        <f>AP493/AL491</f>
        <v>9.7700237906423473E-2</v>
      </c>
      <c r="AR493" s="107"/>
      <c r="AS493" s="45"/>
      <c r="AT493" s="45"/>
      <c r="AU493" s="45"/>
      <c r="AV493" s="37"/>
      <c r="AW493" s="29"/>
      <c r="AX493" s="47"/>
      <c r="AY493" s="25"/>
      <c r="AZ493" s="45"/>
      <c r="BA493" s="45"/>
      <c r="BB493" s="45"/>
      <c r="BC493" s="25" t="s">
        <v>34</v>
      </c>
      <c r="BD493" s="45">
        <f>SUM(BH435:BH487)</f>
        <v>10010</v>
      </c>
      <c r="BE493" s="107">
        <f>BD493/AZ491</f>
        <v>0.10427083333333333</v>
      </c>
      <c r="BF493" s="107"/>
      <c r="BG493" s="45"/>
      <c r="BH493" s="45"/>
      <c r="BI493" s="45"/>
      <c r="BJ493" s="37"/>
      <c r="BK493" s="29"/>
      <c r="BL493" s="47"/>
      <c r="BM493" s="25" t="s">
        <v>35</v>
      </c>
      <c r="BN493" s="45">
        <f>BN491*K501</f>
        <v>109980</v>
      </c>
      <c r="BO493" s="45"/>
      <c r="BP493" s="45"/>
      <c r="BQ493" s="25"/>
      <c r="BR493" s="45"/>
      <c r="BS493" s="45"/>
      <c r="BT493" s="319" t="s">
        <v>36</v>
      </c>
      <c r="BU493" s="319"/>
      <c r="BV493" s="45">
        <f>BN493-BV491</f>
        <v>100205</v>
      </c>
      <c r="BW493" s="107">
        <f>BV493/BN491</f>
        <v>0.54667212220403705</v>
      </c>
      <c r="BX493" s="37"/>
      <c r="BY493" s="57"/>
      <c r="BZ493" s="47"/>
      <c r="CA493" s="25" t="s">
        <v>35</v>
      </c>
      <c r="CB493" s="45">
        <f>CB491*K501</f>
        <v>68580</v>
      </c>
      <c r="CC493" s="45"/>
      <c r="CD493" s="45"/>
      <c r="CE493" s="25"/>
      <c r="CF493" s="45"/>
      <c r="CG493" s="45"/>
      <c r="CH493" s="329" t="s">
        <v>36</v>
      </c>
      <c r="CI493" s="329"/>
      <c r="CJ493" s="45">
        <f>CB493-CJ491</f>
        <v>44318</v>
      </c>
      <c r="CK493" s="107">
        <f>CJ493/CB491</f>
        <v>0.38773403324584427</v>
      </c>
      <c r="CL493" s="37"/>
      <c r="CM493" s="29"/>
      <c r="CN493" s="47"/>
      <c r="CO493" s="25" t="s">
        <v>35</v>
      </c>
      <c r="CP493" s="45">
        <f>CP491*K501</f>
        <v>85980</v>
      </c>
      <c r="CQ493" s="45"/>
      <c r="CR493" s="45"/>
      <c r="CS493" s="25"/>
      <c r="CT493" s="45"/>
      <c r="CU493" s="45"/>
      <c r="CV493" s="329" t="s">
        <v>36</v>
      </c>
      <c r="CW493" s="329"/>
      <c r="CX493" s="45">
        <f>CP493-CX491</f>
        <v>73964</v>
      </c>
      <c r="CY493" s="107">
        <f>CX493/CP491</f>
        <v>0.51614794138171671</v>
      </c>
      <c r="CZ493" s="37"/>
      <c r="DA493" s="29"/>
      <c r="DB493" s="47"/>
      <c r="DC493" s="105" t="s">
        <v>35</v>
      </c>
      <c r="DD493" s="45">
        <f>DD491*K501</f>
        <v>53880</v>
      </c>
      <c r="DE493" s="45"/>
      <c r="DF493" s="45"/>
      <c r="DG493" s="25" t="s">
        <v>34</v>
      </c>
      <c r="DH493" s="45">
        <f>SUM(DL435:DL487)</f>
        <v>13585</v>
      </c>
      <c r="DI493" s="107">
        <f>DH493/DD491</f>
        <v>0.15128062360801781</v>
      </c>
      <c r="DJ493" s="107"/>
      <c r="DK493" s="45"/>
      <c r="DL493" s="45"/>
      <c r="DM493" s="45"/>
      <c r="DN493" s="37"/>
      <c r="DO493" s="29"/>
      <c r="DP493" s="47"/>
      <c r="DQ493" s="25" t="s">
        <v>35</v>
      </c>
      <c r="DR493" s="45">
        <f>DR491*$K501</f>
        <v>46680</v>
      </c>
      <c r="DS493" s="45"/>
      <c r="DT493" s="45"/>
      <c r="DU493" s="25" t="s">
        <v>34</v>
      </c>
      <c r="DV493" s="45">
        <f>SUM(DZ435:DZ486)</f>
        <v>15246</v>
      </c>
      <c r="DW493" s="107">
        <f>DV493/DR491</f>
        <v>0.19596401028277635</v>
      </c>
      <c r="DX493" s="107"/>
      <c r="DY493" s="45"/>
      <c r="DZ493" s="45"/>
      <c r="EA493" s="45"/>
      <c r="EB493" s="37"/>
      <c r="ED493" s="47"/>
      <c r="EE493" s="105" t="s">
        <v>35</v>
      </c>
      <c r="EF493" s="45">
        <f>EF491*$K501</f>
        <v>39300</v>
      </c>
      <c r="EG493" s="45"/>
      <c r="EH493" s="45"/>
      <c r="EI493" s="25" t="s">
        <v>34</v>
      </c>
      <c r="EJ493" s="45">
        <f>SUM(EN435:EN487)</f>
        <v>19635</v>
      </c>
      <c r="EK493" s="107">
        <f>EJ493/EF491</f>
        <v>0.29977099236641219</v>
      </c>
      <c r="EL493" s="107"/>
      <c r="EM493" s="45"/>
      <c r="EN493" s="45"/>
      <c r="EO493" s="45"/>
      <c r="EP493" s="37"/>
      <c r="ER493" s="47"/>
      <c r="ES493" s="105" t="s">
        <v>35</v>
      </c>
      <c r="ET493" s="45">
        <f>ET491*$K501</f>
        <v>10260</v>
      </c>
      <c r="EU493" s="45"/>
      <c r="EV493" s="45"/>
      <c r="EW493" s="25" t="s">
        <v>34</v>
      </c>
      <c r="EX493" s="45">
        <f>SUM(FB435:FB487)</f>
        <v>840</v>
      </c>
      <c r="EY493" s="107">
        <f>EX493/ET491</f>
        <v>4.912280701754386E-2</v>
      </c>
      <c r="EZ493" s="107"/>
      <c r="FA493" s="45"/>
      <c r="FB493" s="45"/>
      <c r="FC493" s="45"/>
      <c r="FD493" s="37"/>
      <c r="FF493" s="47"/>
      <c r="FG493" s="105" t="s">
        <v>35</v>
      </c>
      <c r="FH493" s="45">
        <f>FH491*$K501</f>
        <v>40260</v>
      </c>
      <c r="FI493" s="45"/>
      <c r="FJ493" s="45"/>
      <c r="FK493" s="25" t="s">
        <v>34</v>
      </c>
      <c r="FL493" s="45">
        <f>SUM(FP435:FP487)</f>
        <v>14470</v>
      </c>
      <c r="FM493" s="107">
        <f>FL493/FH491</f>
        <v>0.21564828614008941</v>
      </c>
      <c r="FN493" s="107"/>
      <c r="FO493" s="45"/>
      <c r="FP493" s="45"/>
      <c r="FQ493" s="45"/>
      <c r="FR493" s="37"/>
      <c r="FS493" s="29"/>
      <c r="FT493" s="47"/>
      <c r="FU493" s="105" t="s">
        <v>35</v>
      </c>
      <c r="FV493" s="45">
        <f>FV491*BB501</f>
        <v>0</v>
      </c>
      <c r="FW493" s="45"/>
      <c r="FX493" s="45"/>
      <c r="FY493" s="25" t="s">
        <v>34</v>
      </c>
      <c r="FZ493" s="45">
        <f>SUM(GD435:GD487)</f>
        <v>29000</v>
      </c>
      <c r="GA493" s="107">
        <f>FZ493/FV491</f>
        <v>0.39455782312925169</v>
      </c>
      <c r="GB493" s="107"/>
      <c r="GC493" s="45"/>
      <c r="GD493" s="45"/>
      <c r="GE493" s="45"/>
      <c r="GF493" s="37"/>
      <c r="GH493" s="47"/>
      <c r="GI493" s="105" t="s">
        <v>35</v>
      </c>
      <c r="GJ493" s="45">
        <f>GJ491*$K501</f>
        <v>21720</v>
      </c>
      <c r="GK493" s="45"/>
      <c r="GL493" s="45"/>
      <c r="GM493" s="25" t="s">
        <v>34</v>
      </c>
      <c r="GN493" s="45">
        <f>SUM(GR435:GR487)</f>
        <v>68040</v>
      </c>
      <c r="GO493" s="107">
        <f>GN493/GJ491</f>
        <v>1.8795580110497239</v>
      </c>
      <c r="GP493" s="107"/>
      <c r="GQ493" s="45"/>
      <c r="GR493" s="45"/>
      <c r="GS493" s="45"/>
      <c r="GT493" s="37"/>
      <c r="GU493" s="61"/>
      <c r="GV493" s="47"/>
      <c r="GW493" s="30"/>
      <c r="GX493" s="25" t="s">
        <v>35</v>
      </c>
      <c r="GY493" s="45">
        <f>GY491*$K501</f>
        <v>225420</v>
      </c>
      <c r="GZ493" s="45"/>
      <c r="HA493" s="45"/>
      <c r="HB493" s="25"/>
      <c r="HC493" s="45"/>
      <c r="HD493" s="45"/>
      <c r="HE493" s="319" t="s">
        <v>36</v>
      </c>
      <c r="HF493" s="319"/>
      <c r="HG493" s="45" t="e">
        <f>GY493-HG491</f>
        <v>#VALUE!</v>
      </c>
      <c r="HH493" s="107" t="e">
        <f>HG493/GY491</f>
        <v>#VALUE!</v>
      </c>
      <c r="HI493" s="37"/>
      <c r="HK493" s="47"/>
      <c r="HL493" s="25" t="s">
        <v>35</v>
      </c>
      <c r="HM493" s="45">
        <f>HM491*$K501</f>
        <v>102240</v>
      </c>
      <c r="HN493" s="45"/>
      <c r="HO493" s="45"/>
      <c r="HP493" s="25"/>
      <c r="HQ493" s="45"/>
      <c r="HR493" s="45"/>
      <c r="HS493" s="319" t="s">
        <v>36</v>
      </c>
      <c r="HT493" s="319"/>
      <c r="HU493" s="45">
        <f>HM493-HU491</f>
        <v>94264</v>
      </c>
      <c r="HV493" s="107">
        <f>HU493/HM491</f>
        <v>0.55319248826291079</v>
      </c>
      <c r="HW493" s="37"/>
      <c r="HX493" s="360"/>
      <c r="HY493" s="47"/>
      <c r="HZ493" s="25" t="s">
        <v>35</v>
      </c>
      <c r="IA493" s="45">
        <f>IA491*$K501</f>
        <v>115200</v>
      </c>
      <c r="IB493" s="45"/>
      <c r="IC493" s="45"/>
      <c r="ID493" s="25"/>
      <c r="IE493" s="45"/>
      <c r="IF493" s="45"/>
      <c r="IG493" s="319" t="s">
        <v>36</v>
      </c>
      <c r="IH493" s="319"/>
      <c r="II493" s="45">
        <f>IA493-II491</f>
        <v>108620</v>
      </c>
      <c r="IJ493" s="107">
        <f>II493/IA491</f>
        <v>0.56572916666666662</v>
      </c>
      <c r="IK493" s="37"/>
      <c r="IL493" s="29"/>
      <c r="IM493" s="47"/>
      <c r="IN493" s="25" t="s">
        <v>35</v>
      </c>
      <c r="IO493" s="45">
        <f>IO491*$K501</f>
        <v>78360</v>
      </c>
      <c r="IP493" s="45"/>
      <c r="IQ493" s="45"/>
      <c r="IR493" s="25"/>
      <c r="IS493" s="45"/>
      <c r="IT493" s="45"/>
      <c r="IU493" s="319" t="s">
        <v>36</v>
      </c>
      <c r="IV493" s="319"/>
      <c r="IW493" s="45" t="e">
        <f>IO493-IW491</f>
        <v>#VALUE!</v>
      </c>
      <c r="IX493" s="107" t="e">
        <f>IW493/IO491</f>
        <v>#VALUE!</v>
      </c>
      <c r="IY493" s="37"/>
      <c r="IZ493" s="61"/>
      <c r="JA493" s="47"/>
      <c r="JB493" s="25" t="s">
        <v>35</v>
      </c>
      <c r="JC493" s="45">
        <f>JC491*$K501</f>
        <v>64260</v>
      </c>
      <c r="JD493" s="45"/>
      <c r="JE493" s="45"/>
      <c r="JF493" s="25"/>
      <c r="JG493" s="45"/>
      <c r="JH493" s="45"/>
      <c r="JI493" s="319" t="s">
        <v>36</v>
      </c>
      <c r="JJ493" s="319"/>
      <c r="JK493" s="45">
        <f>JC493-JK491</f>
        <v>42886</v>
      </c>
      <c r="JL493" s="107">
        <f>JK493/JC491</f>
        <v>0.4004295051353875</v>
      </c>
      <c r="JM493" s="37"/>
      <c r="JN493" s="29"/>
      <c r="JO493" s="47"/>
      <c r="JP493" s="25" t="s">
        <v>35</v>
      </c>
      <c r="JQ493" s="45">
        <f>JQ491*$K501</f>
        <v>96240</v>
      </c>
      <c r="JR493" s="45"/>
      <c r="JS493" s="45"/>
      <c r="JT493" s="25"/>
      <c r="JU493" s="45"/>
      <c r="JV493" s="45"/>
      <c r="JW493" s="319" t="s">
        <v>36</v>
      </c>
      <c r="JX493" s="319"/>
      <c r="JY493" s="45">
        <f>JQ493-JY491</f>
        <v>75615</v>
      </c>
      <c r="JZ493" s="107">
        <f>JY493/JQ491</f>
        <v>0.4714152119700748</v>
      </c>
      <c r="KA493" s="37"/>
      <c r="KB493" s="51"/>
      <c r="KC493" s="47"/>
      <c r="KD493" s="25" t="s">
        <v>35</v>
      </c>
      <c r="KE493" s="45">
        <f>KE491*K501</f>
        <v>104640</v>
      </c>
      <c r="KF493" s="45"/>
      <c r="KG493" s="45"/>
      <c r="KH493" s="25"/>
      <c r="KI493" s="45"/>
      <c r="KJ493" s="45"/>
      <c r="KK493" s="319" t="s">
        <v>36</v>
      </c>
      <c r="KL493" s="319"/>
      <c r="KM493" s="45">
        <f>KE493-KM491</f>
        <v>86064</v>
      </c>
      <c r="KN493" s="107">
        <f>KM493/KE491</f>
        <v>0.4934862385321101</v>
      </c>
      <c r="KO493" s="37"/>
      <c r="KP493" s="29"/>
      <c r="KQ493" s="47"/>
      <c r="KR493" s="25" t="s">
        <v>35</v>
      </c>
      <c r="KS493" s="45">
        <f>KS491*K501</f>
        <v>112020</v>
      </c>
      <c r="KT493" s="45"/>
      <c r="KU493" s="45"/>
      <c r="KV493" s="25"/>
      <c r="KW493" s="45"/>
      <c r="KX493" s="45"/>
      <c r="KY493" s="319" t="s">
        <v>36</v>
      </c>
      <c r="KZ493" s="319"/>
      <c r="LA493" s="45">
        <f>KS493-LA491</f>
        <v>84136</v>
      </c>
      <c r="LB493" s="107">
        <f>LA493/KS491</f>
        <v>0.45064809855382965</v>
      </c>
      <c r="LC493" s="37"/>
      <c r="LD493" s="29"/>
      <c r="LE493" s="47"/>
      <c r="LF493" s="25" t="s">
        <v>32</v>
      </c>
      <c r="LG493" s="45">
        <f>LG492/A492</f>
        <v>2209.375</v>
      </c>
      <c r="LH493" s="45">
        <f>LG493*$A493</f>
        <v>70700</v>
      </c>
      <c r="LI493" s="45"/>
      <c r="LJ493" s="25"/>
      <c r="LK493" s="45"/>
      <c r="LL493" s="45"/>
      <c r="LM493" s="63"/>
      <c r="LN493" s="25" t="s">
        <v>36</v>
      </c>
      <c r="LO493" s="45">
        <f>LG494-LO492</f>
        <v>42420</v>
      </c>
      <c r="LP493" s="107">
        <f>LO493/LG492</f>
        <v>0.6</v>
      </c>
      <c r="LQ493" s="37"/>
      <c r="LR493" s="29"/>
      <c r="LS493" s="47"/>
      <c r="LT493" s="105" t="s">
        <v>35</v>
      </c>
      <c r="LU493" s="45">
        <f>LU491*K501</f>
        <v>39180</v>
      </c>
      <c r="LV493" s="45"/>
      <c r="LW493" s="45"/>
      <c r="LX493" s="25" t="s">
        <v>34</v>
      </c>
      <c r="LY493" s="45">
        <f>SUM(MC435:MC487)</f>
        <v>32285</v>
      </c>
      <c r="LZ493" s="107">
        <f>LY493/LU491</f>
        <v>0.49441041347626341</v>
      </c>
      <c r="MA493" s="107"/>
      <c r="MB493" s="45"/>
      <c r="MC493" s="45"/>
      <c r="MD493" s="45"/>
      <c r="ME493" s="37"/>
      <c r="MF493" s="29"/>
      <c r="MG493" s="47"/>
      <c r="MH493" s="105" t="s">
        <v>35</v>
      </c>
      <c r="MI493" s="45">
        <f>MI491*$K501</f>
        <v>65520</v>
      </c>
      <c r="MJ493" s="45"/>
      <c r="MK493" s="45"/>
      <c r="ML493" s="25" t="s">
        <v>34</v>
      </c>
      <c r="MM493" s="45">
        <f>SUM(MQ435:MQ487)</f>
        <v>26400</v>
      </c>
      <c r="MN493" s="107">
        <f>MM493/MI491</f>
        <v>0.24175824175824176</v>
      </c>
      <c r="MO493" s="107"/>
      <c r="MP493" s="45"/>
      <c r="MQ493" s="45"/>
      <c r="MR493" s="45"/>
      <c r="MS493" s="37"/>
      <c r="MT493" s="29"/>
      <c r="MU493" s="47"/>
      <c r="MV493" s="105" t="s">
        <v>35</v>
      </c>
      <c r="MW493" s="45">
        <f>MW491*$K501</f>
        <v>46140</v>
      </c>
      <c r="MX493" s="45"/>
      <c r="MY493" s="45"/>
      <c r="MZ493" s="25" t="s">
        <v>34</v>
      </c>
      <c r="NA493" s="45">
        <f>SUM(NE435:NE487)</f>
        <v>9295</v>
      </c>
      <c r="NB493" s="107">
        <f>NA493/MW491</f>
        <v>0.12087126137841353</v>
      </c>
      <c r="NC493" s="107"/>
      <c r="ND493" s="45"/>
      <c r="NE493" s="45"/>
      <c r="NF493" s="45"/>
      <c r="NG493" s="37"/>
      <c r="NH493" s="29"/>
      <c r="NI493" s="47"/>
      <c r="NJ493" s="105" t="s">
        <v>35</v>
      </c>
      <c r="NK493" s="45">
        <f>NK491*$K501</f>
        <v>68340</v>
      </c>
      <c r="NL493" s="45"/>
      <c r="NM493" s="45"/>
      <c r="NN493" s="25" t="s">
        <v>34</v>
      </c>
      <c r="NO493" s="45">
        <f>SUM(NS435:NS487)</f>
        <v>13200</v>
      </c>
      <c r="NP493" s="107">
        <f>NO493/NK491</f>
        <v>0.11589113257243196</v>
      </c>
      <c r="NQ493" s="107"/>
      <c r="NR493" s="45"/>
      <c r="NS493" s="45"/>
      <c r="NT493" s="45"/>
      <c r="NU493" s="37"/>
    </row>
    <row r="494" spans="1:385" x14ac:dyDescent="0.25">
      <c r="A494" s="38"/>
      <c r="B494" s="39"/>
      <c r="C494" s="40"/>
      <c r="D494" s="40"/>
      <c r="E494" s="41"/>
      <c r="F494" s="41"/>
      <c r="G494" s="40"/>
      <c r="H494" s="42"/>
      <c r="I494" s="25" t="s">
        <v>37</v>
      </c>
      <c r="J494" s="45">
        <f>J563</f>
        <v>52500</v>
      </c>
      <c r="K494" s="45"/>
      <c r="L494" s="45"/>
      <c r="M494" s="25" t="s">
        <v>36</v>
      </c>
      <c r="N494" s="45">
        <f>J493-N493</f>
        <v>18915</v>
      </c>
      <c r="O494" s="107">
        <f>N494/J491</f>
        <v>0.40074152542372882</v>
      </c>
      <c r="P494" s="107"/>
      <c r="Q494" s="46"/>
      <c r="R494" s="46"/>
      <c r="S494" s="46"/>
      <c r="T494" s="37"/>
      <c r="U494" s="29"/>
      <c r="V494" s="47"/>
      <c r="W494" s="105" t="s">
        <v>37</v>
      </c>
      <c r="X494" s="45">
        <f>X563</f>
        <v>73600</v>
      </c>
      <c r="Y494" s="45"/>
      <c r="Z494" s="45"/>
      <c r="AA494" s="25" t="s">
        <v>36</v>
      </c>
      <c r="AB494" s="45">
        <f>X493-AB493</f>
        <v>15990</v>
      </c>
      <c r="AC494" s="107">
        <f>AB494/X491</f>
        <v>0.23040345821325647</v>
      </c>
      <c r="AD494" s="107"/>
      <c r="AE494" s="46"/>
      <c r="AF494" s="46"/>
      <c r="AG494" s="46"/>
      <c r="AH494" s="37"/>
      <c r="AI494" s="29"/>
      <c r="AJ494" s="47"/>
      <c r="AK494" s="25" t="s">
        <v>37</v>
      </c>
      <c r="AL494" s="45">
        <f>AL563</f>
        <v>125900</v>
      </c>
      <c r="AM494" s="45"/>
      <c r="AN494" s="45"/>
      <c r="AO494" s="25" t="s">
        <v>36</v>
      </c>
      <c r="AP494" s="45">
        <f>AL493-AP493</f>
        <v>63340</v>
      </c>
      <c r="AQ494" s="107">
        <f>AP494/AL491</f>
        <v>0.50229976209357652</v>
      </c>
      <c r="AR494" s="107"/>
      <c r="AS494" s="46"/>
      <c r="AT494" s="46"/>
      <c r="AU494" s="46"/>
      <c r="AV494" s="37"/>
      <c r="AW494" s="29"/>
      <c r="AX494" s="47"/>
      <c r="AY494" s="25" t="s">
        <v>35</v>
      </c>
      <c r="AZ494" s="45">
        <f>AZ491*K501</f>
        <v>57600</v>
      </c>
      <c r="BA494" s="45"/>
      <c r="BB494" s="45"/>
      <c r="BC494" s="25" t="s">
        <v>36</v>
      </c>
      <c r="BD494" s="45">
        <f>AZ494-BD493</f>
        <v>47590</v>
      </c>
      <c r="BE494" s="107">
        <f>BD494/AZ491</f>
        <v>0.49572916666666667</v>
      </c>
      <c r="BF494" s="107"/>
      <c r="BG494" s="46"/>
      <c r="BH494" s="46"/>
      <c r="BI494" s="46"/>
      <c r="BJ494" s="37"/>
      <c r="BK494" s="29"/>
      <c r="BL494" s="47"/>
      <c r="BM494" s="25" t="s">
        <v>37</v>
      </c>
      <c r="BN494" s="45">
        <f>BN563</f>
        <v>159000</v>
      </c>
      <c r="BO494" s="45"/>
      <c r="BP494" s="45"/>
      <c r="BQ494" s="25"/>
      <c r="BR494" s="45"/>
      <c r="BS494" s="45"/>
      <c r="BT494" s="325" t="s">
        <v>1190</v>
      </c>
      <c r="BU494" s="327"/>
      <c r="BV494" s="43">
        <f>(BQ467+BS467)*BU467+(BQ468+BS468)*BU468+(BQ469+BS469)*BU469+(BQ470+BS470)*BU470</f>
        <v>24076</v>
      </c>
      <c r="BW494" s="46"/>
      <c r="BX494" s="37"/>
      <c r="BY494" s="57"/>
      <c r="BZ494" s="47"/>
      <c r="CA494" s="25" t="s">
        <v>37</v>
      </c>
      <c r="CB494" s="45">
        <f>CB563</f>
        <v>124200</v>
      </c>
      <c r="CC494" s="45"/>
      <c r="CD494" s="45"/>
      <c r="CE494" s="25"/>
      <c r="CF494" s="45"/>
      <c r="CG494" s="71"/>
      <c r="CH494" s="325" t="s">
        <v>1190</v>
      </c>
      <c r="CI494" s="327"/>
      <c r="CJ494" s="43">
        <f>(CE467+CG467)*CI467+(CE468+CG468)*CI468+(CE469+CG469)*CI469+(CE470+CG470)*CI470</f>
        <v>56580</v>
      </c>
      <c r="CK494" s="46"/>
      <c r="CL494" s="37"/>
      <c r="CM494" s="29"/>
      <c r="CN494" s="47"/>
      <c r="CO494" s="25" t="s">
        <v>37</v>
      </c>
      <c r="CP494" s="45">
        <f>CP563</f>
        <v>144300</v>
      </c>
      <c r="CQ494" s="45"/>
      <c r="CR494" s="45"/>
      <c r="CS494" s="25"/>
      <c r="CT494" s="45"/>
      <c r="CU494" s="71"/>
      <c r="CV494" s="325" t="s">
        <v>1190</v>
      </c>
      <c r="CW494" s="327"/>
      <c r="CX494" s="43">
        <f>(CS467+CU467)*CW467+(CS468+CU468)*CW468+(CS469+CU469)*CW469+(CS470+CU470)*CW470</f>
        <v>32060</v>
      </c>
      <c r="CY494" s="46"/>
      <c r="CZ494" s="37"/>
      <c r="DA494" s="29"/>
      <c r="DB494" s="47"/>
      <c r="DC494" s="105" t="s">
        <v>37</v>
      </c>
      <c r="DD494" s="45">
        <f>DD563</f>
        <v>114500</v>
      </c>
      <c r="DE494" s="45"/>
      <c r="DF494" s="45"/>
      <c r="DG494" s="25" t="s">
        <v>36</v>
      </c>
      <c r="DH494" s="45">
        <f>DD493-DH493</f>
        <v>40295</v>
      </c>
      <c r="DI494" s="107">
        <f>DH494/DD491</f>
        <v>0.44871937639198217</v>
      </c>
      <c r="DJ494" s="107"/>
      <c r="DK494" s="46"/>
      <c r="DL494" s="46"/>
      <c r="DM494" s="46"/>
      <c r="DN494" s="37"/>
      <c r="DO494" s="29"/>
      <c r="DP494" s="47"/>
      <c r="DQ494" s="25" t="s">
        <v>37</v>
      </c>
      <c r="DR494" s="45">
        <f>DR563</f>
        <v>51100</v>
      </c>
      <c r="DS494" s="45"/>
      <c r="DT494" s="45"/>
      <c r="DU494" s="25" t="s">
        <v>36</v>
      </c>
      <c r="DV494" s="45">
        <f>DR493-DV493</f>
        <v>31434</v>
      </c>
      <c r="DW494" s="107">
        <f>DV494/DR491</f>
        <v>0.40403598971722365</v>
      </c>
      <c r="DX494" s="107"/>
      <c r="DY494" s="46"/>
      <c r="DZ494" s="46"/>
      <c r="EA494" s="46"/>
      <c r="EB494" s="37"/>
      <c r="ED494" s="47"/>
      <c r="EE494" s="105" t="s">
        <v>37</v>
      </c>
      <c r="EF494" s="45">
        <f>HN563</f>
        <v>71</v>
      </c>
      <c r="EG494" s="45"/>
      <c r="EH494" s="45"/>
      <c r="EI494" s="25" t="s">
        <v>36</v>
      </c>
      <c r="EJ494" s="45">
        <f>EF493-EJ493</f>
        <v>19665</v>
      </c>
      <c r="EK494" s="107">
        <f>EJ494/EF491</f>
        <v>0.30022900763358779</v>
      </c>
      <c r="EL494" s="107"/>
      <c r="EM494" s="46"/>
      <c r="EN494" s="46"/>
      <c r="EO494" s="46"/>
      <c r="EP494" s="37"/>
      <c r="ER494" s="47"/>
      <c r="ES494" s="105" t="s">
        <v>37</v>
      </c>
      <c r="ET494" s="45">
        <f>GJ563</f>
        <v>55200</v>
      </c>
      <c r="EU494" s="45"/>
      <c r="EV494" s="45"/>
      <c r="EW494" s="25" t="s">
        <v>36</v>
      </c>
      <c r="EX494" s="45">
        <f>ET493-EX493</f>
        <v>9420</v>
      </c>
      <c r="EY494" s="107">
        <f>EX494/ET491</f>
        <v>0.55087719298245619</v>
      </c>
      <c r="EZ494" s="107"/>
      <c r="FA494" s="46"/>
      <c r="FB494" s="46"/>
      <c r="FC494" s="46"/>
      <c r="FD494" s="37"/>
      <c r="FF494" s="47"/>
      <c r="FG494" s="105" t="s">
        <v>37</v>
      </c>
      <c r="FH494" s="45">
        <f>HM563</f>
        <v>133400</v>
      </c>
      <c r="FI494" s="45"/>
      <c r="FJ494" s="45"/>
      <c r="FK494" s="25" t="s">
        <v>36</v>
      </c>
      <c r="FL494" s="45">
        <f>FH493-FL493</f>
        <v>25790</v>
      </c>
      <c r="FM494" s="107">
        <f>FL494/FH491</f>
        <v>0.38435171385991057</v>
      </c>
      <c r="FN494" s="107"/>
      <c r="FO494" s="46"/>
      <c r="FP494" s="46"/>
      <c r="FQ494" s="46"/>
      <c r="FR494" s="37"/>
      <c r="FS494" s="29"/>
      <c r="FT494" s="47"/>
      <c r="FU494" s="105" t="s">
        <v>37</v>
      </c>
      <c r="FV494" s="45" t="str">
        <f>FG563</f>
        <v>合計</v>
      </c>
      <c r="FW494" s="45"/>
      <c r="FX494" s="45"/>
      <c r="FY494" s="25" t="s">
        <v>36</v>
      </c>
      <c r="FZ494" s="45">
        <f>FV493-FZ493</f>
        <v>-29000</v>
      </c>
      <c r="GA494" s="107">
        <f>FZ494/FV491</f>
        <v>-0.39455782312925169</v>
      </c>
      <c r="GB494" s="107"/>
      <c r="GC494" s="46"/>
      <c r="GD494" s="46"/>
      <c r="GE494" s="46"/>
      <c r="GF494" s="37"/>
      <c r="GH494" s="47"/>
      <c r="GI494" s="105" t="s">
        <v>37</v>
      </c>
      <c r="GJ494" s="45">
        <f>HA563</f>
        <v>0</v>
      </c>
      <c r="GK494" s="45"/>
      <c r="GL494" s="45"/>
      <c r="GM494" s="25" t="s">
        <v>36</v>
      </c>
      <c r="GN494" s="45">
        <f>GJ493-GN493</f>
        <v>-46320</v>
      </c>
      <c r="GO494" s="107">
        <f>GN494/GJ491</f>
        <v>-1.2795580110497238</v>
      </c>
      <c r="GP494" s="107"/>
      <c r="GQ494" s="46"/>
      <c r="GR494" s="46"/>
      <c r="GS494" s="46"/>
      <c r="GT494" s="37"/>
      <c r="GU494" s="61"/>
      <c r="GV494" s="47"/>
      <c r="GW494" s="30"/>
      <c r="GX494" s="25" t="s">
        <v>37</v>
      </c>
      <c r="GY494" s="45">
        <f>GY563</f>
        <v>128900</v>
      </c>
      <c r="GZ494" s="45"/>
      <c r="HA494" s="45"/>
      <c r="HB494" s="25"/>
      <c r="HC494" s="45"/>
      <c r="HD494" s="45"/>
      <c r="HE494" s="325" t="s">
        <v>1190</v>
      </c>
      <c r="HF494" s="327"/>
      <c r="HG494" s="43" t="e">
        <f>(HB467+HD467)*HF467+(HB468+HD468)*HF468+(HB469+HD469)*HF469+(HB470+HD470)*HF470</f>
        <v>#VALUE!</v>
      </c>
      <c r="HH494" s="46"/>
      <c r="HI494" s="37"/>
      <c r="HK494" s="47"/>
      <c r="HL494" s="25" t="s">
        <v>37</v>
      </c>
      <c r="HM494" s="45">
        <f>HM563</f>
        <v>133400</v>
      </c>
      <c r="HN494" s="45"/>
      <c r="HO494" s="45"/>
      <c r="HP494" s="25"/>
      <c r="HQ494" s="45"/>
      <c r="HR494" s="45"/>
      <c r="HS494" s="325" t="s">
        <v>1190</v>
      </c>
      <c r="HT494" s="327"/>
      <c r="HU494" s="43">
        <f>(HP467+HR467)*HT467+(HP468+HR468)*HT468+(HP469+HR469)*HT469+(HP470+HR470)*HT470</f>
        <v>18148</v>
      </c>
      <c r="HV494" s="46"/>
      <c r="HW494" s="37"/>
      <c r="HX494" s="360"/>
      <c r="HY494" s="47"/>
      <c r="HZ494" s="25" t="s">
        <v>37</v>
      </c>
      <c r="IA494" s="45">
        <f>IA563</f>
        <v>211800</v>
      </c>
      <c r="IB494" s="45"/>
      <c r="IC494" s="45"/>
      <c r="ID494" s="25"/>
      <c r="IE494" s="45"/>
      <c r="IF494" s="45"/>
      <c r="IG494" s="325" t="s">
        <v>1190</v>
      </c>
      <c r="IH494" s="327"/>
      <c r="II494" s="43">
        <f>(ID467+IF467)*IH467+(ID468+IF468)*IH468+(ID469+IF469)*IH469+(ID470+IF470)*IH470</f>
        <v>24880</v>
      </c>
      <c r="IJ494" s="46"/>
      <c r="IK494" s="37"/>
      <c r="IL494" s="29"/>
      <c r="IM494" s="47"/>
      <c r="IN494" s="25" t="s">
        <v>37</v>
      </c>
      <c r="IO494" s="45">
        <f>IO563</f>
        <v>121200</v>
      </c>
      <c r="IP494" s="45"/>
      <c r="IQ494" s="45"/>
      <c r="IR494" s="25"/>
      <c r="IS494" s="45"/>
      <c r="IT494" s="45"/>
      <c r="IU494" s="325" t="s">
        <v>1190</v>
      </c>
      <c r="IV494" s="327"/>
      <c r="IW494" s="43">
        <f>(IR467+IT467)*IV467+(IR468+IT468)*IV468+(IR469+IT469)*IV469+(IR470+IT470)*IV470</f>
        <v>62400</v>
      </c>
      <c r="IX494" s="46"/>
      <c r="IY494" s="37"/>
      <c r="IZ494" s="61"/>
      <c r="JA494" s="47"/>
      <c r="JB494" s="25" t="s">
        <v>37</v>
      </c>
      <c r="JC494" s="45">
        <f>JC563</f>
        <v>163100</v>
      </c>
      <c r="JD494" s="45"/>
      <c r="JE494" s="45"/>
      <c r="JF494" s="25"/>
      <c r="JG494" s="45"/>
      <c r="JH494" s="45"/>
      <c r="JI494" s="325" t="s">
        <v>1190</v>
      </c>
      <c r="JJ494" s="327"/>
      <c r="JK494" s="43">
        <f>(JF467+JH467)*JJ467+(JF468+JH468)*JJ468+(JF469+JH469)*JJ469+(JF470+JH470)*JJ470</f>
        <v>22000</v>
      </c>
      <c r="JL494" s="46"/>
      <c r="JM494" s="37"/>
      <c r="JN494" s="29"/>
      <c r="JO494" s="47"/>
      <c r="JP494" s="25" t="s">
        <v>37</v>
      </c>
      <c r="JQ494" s="45">
        <f>JQ563</f>
        <v>98900</v>
      </c>
      <c r="JR494" s="45"/>
      <c r="JS494" s="45"/>
      <c r="JT494" s="25"/>
      <c r="JU494" s="45"/>
      <c r="JV494" s="45"/>
      <c r="JW494" s="325" t="s">
        <v>1190</v>
      </c>
      <c r="JX494" s="327"/>
      <c r="JY494" s="43">
        <f>(JT467+JV467)*JX467+(JT468+JV468)*JX468+(JT469+JV469)*JX469+(JT470+JV470)*JX470</f>
        <v>46750</v>
      </c>
      <c r="JZ494" s="46"/>
      <c r="KA494" s="37"/>
      <c r="KB494" s="51"/>
      <c r="KC494" s="47"/>
      <c r="KD494" s="25" t="s">
        <v>37</v>
      </c>
      <c r="KE494" s="45">
        <f>KE563</f>
        <v>163600</v>
      </c>
      <c r="KF494" s="45"/>
      <c r="KG494" s="45"/>
      <c r="KH494" s="25"/>
      <c r="KI494" s="45"/>
      <c r="KJ494" s="71"/>
      <c r="KK494" s="325" t="s">
        <v>1190</v>
      </c>
      <c r="KL494" s="327"/>
      <c r="KM494" s="43">
        <f>(KH467+KJ467)*KL467+(KH468+KJ468)*KL468+(KH469+KJ469)*KL469+(KH470+KJ470)*KL470</f>
        <v>39258</v>
      </c>
      <c r="KN494" s="46"/>
      <c r="KO494" s="37"/>
      <c r="KP494" s="29"/>
      <c r="KQ494" s="47"/>
      <c r="KR494" s="25" t="s">
        <v>37</v>
      </c>
      <c r="KS494" s="45">
        <f>KS563</f>
        <v>189700</v>
      </c>
      <c r="KT494" s="45"/>
      <c r="KU494" s="45"/>
      <c r="KV494" s="25"/>
      <c r="KW494" s="45"/>
      <c r="KX494" s="45"/>
      <c r="KY494" s="325" t="s">
        <v>1190</v>
      </c>
      <c r="KZ494" s="327"/>
      <c r="LA494" s="43">
        <f>(KV467+KX467)*KZ467+(KV468+KX468)*KZ468+(KV469+KX469)*KZ469+(KV470+KX470)*KZ470</f>
        <v>26174</v>
      </c>
      <c r="LB494" s="46"/>
      <c r="LC494" s="37"/>
      <c r="LD494" s="29"/>
      <c r="LE494" s="47"/>
      <c r="LF494" s="25" t="s">
        <v>35</v>
      </c>
      <c r="LG494" s="45">
        <f>LG492*K501</f>
        <v>42420</v>
      </c>
      <c r="LH494" s="45"/>
      <c r="LI494" s="45"/>
      <c r="LJ494" s="25"/>
      <c r="LK494" s="45"/>
      <c r="LL494" s="45"/>
      <c r="LM494" s="71"/>
      <c r="LN494" s="319" t="s">
        <v>33</v>
      </c>
      <c r="LO494" s="328"/>
      <c r="LP494" s="107">
        <f>LO492/LG492</f>
        <v>0</v>
      </c>
      <c r="LQ494" s="37"/>
      <c r="LR494" s="29"/>
      <c r="LS494" s="47"/>
      <c r="LT494" s="105" t="s">
        <v>37</v>
      </c>
      <c r="LU494" s="45">
        <f>LU563</f>
        <v>52500</v>
      </c>
      <c r="LV494" s="45"/>
      <c r="LW494" s="45"/>
      <c r="LX494" s="25" t="s">
        <v>36</v>
      </c>
      <c r="LY494" s="45">
        <f>LU493-LY493</f>
        <v>6895</v>
      </c>
      <c r="LZ494" s="107">
        <f>LY494/LU491</f>
        <v>0.10558958652373659</v>
      </c>
      <c r="MA494" s="107"/>
      <c r="MB494" s="46"/>
      <c r="MC494" s="46"/>
      <c r="MD494" s="46"/>
      <c r="ME494" s="37"/>
      <c r="MF494" s="29"/>
      <c r="MG494" s="47"/>
      <c r="MH494" s="105" t="s">
        <v>37</v>
      </c>
      <c r="MI494" s="45">
        <f>MI563</f>
        <v>59200</v>
      </c>
      <c r="MJ494" s="45"/>
      <c r="MK494" s="45"/>
      <c r="ML494" s="25" t="s">
        <v>36</v>
      </c>
      <c r="MM494" s="45">
        <f>MI493-MM493</f>
        <v>39120</v>
      </c>
      <c r="MN494" s="107">
        <f>MM494/MI491</f>
        <v>0.35824175824175825</v>
      </c>
      <c r="MO494" s="107"/>
      <c r="MP494" s="46"/>
      <c r="MQ494" s="46"/>
      <c r="MR494" s="46"/>
      <c r="MS494" s="37"/>
      <c r="MT494" s="29"/>
      <c r="MU494" s="47"/>
      <c r="MV494" s="105" t="s">
        <v>37</v>
      </c>
      <c r="MW494" s="45">
        <f>MW563</f>
        <v>115100</v>
      </c>
      <c r="MX494" s="45"/>
      <c r="MY494" s="45"/>
      <c r="MZ494" s="25" t="s">
        <v>36</v>
      </c>
      <c r="NA494" s="45">
        <f>MW493-NA493</f>
        <v>36845</v>
      </c>
      <c r="NB494" s="107">
        <f>NA494/MW491</f>
        <v>0.4791287386215865</v>
      </c>
      <c r="NC494" s="107"/>
      <c r="ND494" s="46"/>
      <c r="NE494" s="46"/>
      <c r="NF494" s="46"/>
      <c r="NG494" s="37"/>
      <c r="NH494" s="29"/>
      <c r="NI494" s="47"/>
      <c r="NJ494" s="105" t="s">
        <v>37</v>
      </c>
      <c r="NK494" s="45">
        <f>NK563</f>
        <v>79000</v>
      </c>
      <c r="NL494" s="45"/>
      <c r="NM494" s="45"/>
      <c r="NN494" s="25" t="s">
        <v>36</v>
      </c>
      <c r="NO494" s="45">
        <f>NK493-NO493</f>
        <v>55140</v>
      </c>
      <c r="NP494" s="107">
        <f>NO494/NK491</f>
        <v>0.48410886742756803</v>
      </c>
      <c r="NQ494" s="107"/>
      <c r="NR494" s="46"/>
      <c r="NS494" s="46"/>
      <c r="NT494" s="46"/>
      <c r="NU494" s="37"/>
    </row>
    <row r="495" spans="1:385" x14ac:dyDescent="0.25">
      <c r="A495" s="38"/>
      <c r="B495" s="39"/>
      <c r="C495" s="40"/>
      <c r="D495" s="40"/>
      <c r="E495" s="41"/>
      <c r="F495" s="41"/>
      <c r="G495" s="40"/>
      <c r="H495" s="42"/>
      <c r="I495" s="45"/>
      <c r="J495" s="45"/>
      <c r="K495" s="45"/>
      <c r="L495" s="45"/>
      <c r="M495" s="319" t="s">
        <v>1190</v>
      </c>
      <c r="N495" s="326"/>
      <c r="O495" s="45">
        <f>(M443+O443)*Q443</f>
        <v>22230</v>
      </c>
      <c r="P495" s="45"/>
      <c r="Q495" s="46"/>
      <c r="R495" s="46"/>
      <c r="S495" s="46"/>
      <c r="T495" s="37"/>
      <c r="U495" s="29"/>
      <c r="V495" s="47"/>
      <c r="W495" s="67"/>
      <c r="X495" s="45"/>
      <c r="Y495" s="45"/>
      <c r="Z495" s="45"/>
      <c r="AA495" s="319" t="s">
        <v>1190</v>
      </c>
      <c r="AB495" s="326"/>
      <c r="AC495" s="45">
        <f>(AA443+AC443)*AE443</f>
        <v>21546</v>
      </c>
      <c r="AD495" s="45"/>
      <c r="AE495" s="46"/>
      <c r="AF495" s="46"/>
      <c r="AG495" s="46"/>
      <c r="AH495" s="37"/>
      <c r="AI495" s="29"/>
      <c r="AJ495" s="47"/>
      <c r="AK495" s="45"/>
      <c r="AL495" s="45"/>
      <c r="AM495" s="45"/>
      <c r="AN495" s="45"/>
      <c r="AO495" s="319" t="s">
        <v>1190</v>
      </c>
      <c r="AP495" s="326"/>
      <c r="AQ495" s="45">
        <f>(AO443+AQ443)*AS443</f>
        <v>27280</v>
      </c>
      <c r="AR495" s="45"/>
      <c r="AS495" s="46"/>
      <c r="AT495" s="46"/>
      <c r="AU495" s="46"/>
      <c r="AV495" s="37"/>
      <c r="AW495" s="29"/>
      <c r="AX495" s="47"/>
      <c r="AY495" s="111" t="s">
        <v>37</v>
      </c>
      <c r="AZ495" s="99">
        <f>AZ563</f>
        <v>153800</v>
      </c>
      <c r="BA495" s="45"/>
      <c r="BB495" s="45"/>
      <c r="BC495" s="319" t="s">
        <v>1190</v>
      </c>
      <c r="BD495" s="326"/>
      <c r="BE495" s="45">
        <f>(BC443+BE443)*BG443</f>
        <v>6435</v>
      </c>
      <c r="BF495" s="45"/>
      <c r="BG495" s="46"/>
      <c r="BH495" s="46"/>
      <c r="BI495" s="46"/>
      <c r="BJ495" s="37"/>
      <c r="BK495" s="29"/>
      <c r="BL495" s="47"/>
      <c r="BM495" s="45"/>
      <c r="BN495" s="99"/>
      <c r="BO495" s="45"/>
      <c r="BP495" s="45"/>
      <c r="BQ495" s="25"/>
      <c r="BR495" s="45"/>
      <c r="BS495" s="45"/>
      <c r="BT495" s="114"/>
      <c r="BU495" s="105"/>
      <c r="BV495" s="46"/>
      <c r="BW495" s="46"/>
      <c r="BX495" s="37"/>
      <c r="BY495" s="57"/>
      <c r="BZ495" s="47"/>
      <c r="CA495" s="45"/>
      <c r="CB495" s="45"/>
      <c r="CC495" s="45"/>
      <c r="CD495" s="45"/>
      <c r="CE495" s="25"/>
      <c r="CF495" s="45"/>
      <c r="CG495" s="71"/>
      <c r="CH495" s="115"/>
      <c r="CI495" s="112"/>
      <c r="CJ495" s="67"/>
      <c r="CK495" s="46"/>
      <c r="CL495" s="37"/>
      <c r="CM495" s="29"/>
      <c r="CN495" s="47"/>
      <c r="CO495" s="45"/>
      <c r="CP495" s="45"/>
      <c r="CQ495" s="45"/>
      <c r="CR495" s="45"/>
      <c r="CS495" s="25"/>
      <c r="CT495" s="45"/>
      <c r="CU495" s="71"/>
      <c r="CV495" s="115"/>
      <c r="CW495" s="112"/>
      <c r="CX495" s="67"/>
      <c r="CY495" s="46"/>
      <c r="CZ495" s="37"/>
      <c r="DA495" s="29"/>
      <c r="DB495" s="47"/>
      <c r="DC495" s="67"/>
      <c r="DD495" s="45"/>
      <c r="DE495" s="45"/>
      <c r="DF495" s="45"/>
      <c r="DG495" s="319" t="s">
        <v>1190</v>
      </c>
      <c r="DH495" s="326"/>
      <c r="DI495" s="45">
        <f>(DG443+DI443)*DK443</f>
        <v>5720</v>
      </c>
      <c r="DJ495" s="45"/>
      <c r="DK495" s="46"/>
      <c r="DL495" s="46"/>
      <c r="DM495" s="46"/>
      <c r="DN495" s="37"/>
      <c r="DO495" s="29"/>
      <c r="DP495" s="47"/>
      <c r="DU495" s="319" t="s">
        <v>1190</v>
      </c>
      <c r="DV495" s="326"/>
      <c r="DW495" s="45">
        <f>(DU443+DW443)*DY443</f>
        <v>23958</v>
      </c>
      <c r="DX495" s="45"/>
      <c r="DY495" s="46"/>
      <c r="DZ495" s="46"/>
      <c r="EA495" s="46"/>
      <c r="EB495" s="37"/>
      <c r="ED495" s="47"/>
      <c r="EE495" s="67"/>
      <c r="EF495" s="45"/>
      <c r="EG495" s="45"/>
      <c r="EH495" s="45"/>
      <c r="EI495" s="319" t="s">
        <v>1190</v>
      </c>
      <c r="EJ495" s="326"/>
      <c r="EK495" s="45">
        <f>(EI443+EK443)*EM443</f>
        <v>39270</v>
      </c>
      <c r="EL495" s="45"/>
      <c r="EM495" s="46"/>
      <c r="EN495" s="46"/>
      <c r="EO495" s="46"/>
      <c r="EP495" s="37"/>
      <c r="ER495" s="47"/>
      <c r="ES495" s="67"/>
      <c r="ET495" s="45"/>
      <c r="EU495" s="45"/>
      <c r="EV495" s="45"/>
      <c r="EW495" s="319" t="s">
        <v>1190</v>
      </c>
      <c r="EX495" s="326"/>
      <c r="EY495" s="45">
        <f>(EW443+EY443)*FA443</f>
        <v>6720</v>
      </c>
      <c r="EZ495" s="45"/>
      <c r="FA495" s="46"/>
      <c r="FB495" s="46"/>
      <c r="FC495" s="46"/>
      <c r="FD495" s="37"/>
      <c r="FF495" s="47"/>
      <c r="FG495" s="67"/>
      <c r="FH495" s="45"/>
      <c r="FI495" s="45"/>
      <c r="FJ495" s="45"/>
      <c r="FK495" s="319" t="s">
        <v>1190</v>
      </c>
      <c r="FL495" s="326"/>
      <c r="FM495" s="45">
        <f>(FK443+FM443)*FO443</f>
        <v>17640</v>
      </c>
      <c r="FN495" s="45"/>
      <c r="FO495" s="46"/>
      <c r="FP495" s="46"/>
      <c r="FQ495" s="46"/>
      <c r="FR495" s="37"/>
      <c r="FS495" s="29"/>
      <c r="FT495" s="47"/>
      <c r="FU495" s="67"/>
      <c r="FV495" s="45"/>
      <c r="FW495" s="45"/>
      <c r="FX495" s="45"/>
      <c r="FY495" s="319" t="s">
        <v>1190</v>
      </c>
      <c r="FZ495" s="326"/>
      <c r="GA495" s="45">
        <f>(FY443+GA443)*GC443</f>
        <v>86000</v>
      </c>
      <c r="GB495" s="45"/>
      <c r="GC495" s="46"/>
      <c r="GD495" s="46"/>
      <c r="GE495" s="46"/>
      <c r="GF495" s="37"/>
      <c r="GH495" s="47"/>
      <c r="GI495" s="67"/>
      <c r="GJ495" s="45"/>
      <c r="GK495" s="45"/>
      <c r="GL495" s="45"/>
      <c r="GM495" s="319" t="s">
        <v>1190</v>
      </c>
      <c r="GN495" s="326"/>
      <c r="GO495" s="45">
        <f>(GM443+GO443)*GQ443</f>
        <v>24360</v>
      </c>
      <c r="GP495" s="45"/>
      <c r="GQ495" s="46"/>
      <c r="GR495" s="46"/>
      <c r="GS495" s="46"/>
      <c r="GT495" s="37"/>
      <c r="GU495" s="61"/>
      <c r="GV495" s="47"/>
      <c r="GW495" s="30"/>
      <c r="GX495" s="45"/>
      <c r="GY495" s="45"/>
      <c r="GZ495" s="45"/>
      <c r="HA495" s="45"/>
      <c r="HB495" s="25"/>
      <c r="HC495" s="45"/>
      <c r="HD495" s="45"/>
      <c r="HE495" s="71"/>
      <c r="HF495" s="112"/>
      <c r="HG495" s="67"/>
      <c r="HH495" s="46"/>
      <c r="HI495" s="37"/>
      <c r="HK495" s="47"/>
      <c r="HL495" s="45"/>
      <c r="HM495" s="45"/>
      <c r="HN495" s="45"/>
      <c r="HO495" s="45"/>
      <c r="HP495" s="25"/>
      <c r="HQ495" s="45"/>
      <c r="HR495" s="45"/>
      <c r="HS495" s="71"/>
      <c r="HT495" s="112"/>
      <c r="HU495" s="67"/>
      <c r="HV495" s="46"/>
      <c r="HW495" s="37"/>
      <c r="HX495" s="360"/>
      <c r="HY495" s="47"/>
      <c r="HZ495" s="45"/>
      <c r="IA495" s="99"/>
      <c r="IB495" s="45"/>
      <c r="IC495" s="45"/>
      <c r="ID495" s="25"/>
      <c r="IE495" s="45"/>
      <c r="IF495" s="45"/>
      <c r="IG495" s="116"/>
      <c r="IH495" s="105"/>
      <c r="II495" s="46"/>
      <c r="IJ495" s="46"/>
      <c r="IK495" s="37"/>
      <c r="IL495" s="29"/>
      <c r="IM495" s="47"/>
      <c r="IN495" s="45"/>
      <c r="IO495" s="45"/>
      <c r="IP495" s="45"/>
      <c r="IQ495" s="45"/>
      <c r="IR495" s="25"/>
      <c r="IS495" s="45"/>
      <c r="IT495" s="45"/>
      <c r="IU495" s="71"/>
      <c r="IV495" s="112"/>
      <c r="IW495" s="67"/>
      <c r="IX495" s="46"/>
      <c r="IY495" s="37"/>
      <c r="IZ495" s="61"/>
      <c r="JA495" s="47"/>
      <c r="JB495" s="45"/>
      <c r="JC495" s="99"/>
      <c r="JD495" s="45"/>
      <c r="JE495" s="45"/>
      <c r="JF495" s="25"/>
      <c r="JG495" s="45"/>
      <c r="JH495" s="45"/>
      <c r="JI495" s="116"/>
      <c r="JJ495" s="105"/>
      <c r="JK495" s="46"/>
      <c r="JL495" s="46"/>
      <c r="JM495" s="37"/>
      <c r="JN495" s="29"/>
      <c r="JO495" s="47"/>
      <c r="JP495" s="45"/>
      <c r="JQ495" s="45"/>
      <c r="JR495" s="45"/>
      <c r="JS495" s="45"/>
      <c r="JT495" s="25"/>
      <c r="JU495" s="45"/>
      <c r="JV495" s="45"/>
      <c r="JW495" s="71"/>
      <c r="JX495" s="112"/>
      <c r="JY495" s="67"/>
      <c r="JZ495" s="46"/>
      <c r="KA495" s="37"/>
      <c r="KB495" s="51"/>
      <c r="KC495" s="47"/>
      <c r="KD495" s="45"/>
      <c r="KE495" s="45"/>
      <c r="KF495" s="45"/>
      <c r="KG495" s="45"/>
      <c r="KH495" s="25"/>
      <c r="KI495" s="45"/>
      <c r="KJ495" s="71"/>
      <c r="KK495" s="59"/>
      <c r="KL495" s="112"/>
      <c r="KM495" s="67"/>
      <c r="KN495" s="46"/>
      <c r="KO495" s="37"/>
      <c r="KP495" s="29"/>
      <c r="KQ495" s="47"/>
      <c r="KR495" s="45"/>
      <c r="KS495" s="45"/>
      <c r="KT495" s="45"/>
      <c r="KU495" s="45"/>
      <c r="KV495" s="25"/>
      <c r="KW495" s="45"/>
      <c r="KX495" s="45"/>
      <c r="KY495" s="113"/>
      <c r="KZ495" s="112"/>
      <c r="LA495" s="67"/>
      <c r="LB495" s="46"/>
      <c r="LC495" s="37"/>
      <c r="LD495" s="29"/>
      <c r="LE495" s="47"/>
      <c r="LF495" s="25" t="s">
        <v>37</v>
      </c>
      <c r="LG495" s="45">
        <f>LG564</f>
        <v>44300</v>
      </c>
      <c r="LH495" s="45"/>
      <c r="LI495" s="45"/>
      <c r="LJ495" s="25"/>
      <c r="LK495" s="45"/>
      <c r="LL495" s="71"/>
      <c r="LM495" s="26"/>
      <c r="LN495" s="325" t="s">
        <v>1190</v>
      </c>
      <c r="LO495" s="327"/>
      <c r="LP495" s="43">
        <f>(LJ459+LL459)*LN459+(LJ460+LL460)*LN460+(LJ461+LL461)*LN461</f>
        <v>6000</v>
      </c>
      <c r="LQ495" s="37"/>
      <c r="LR495" s="29"/>
      <c r="LS495" s="47"/>
      <c r="LT495" s="67"/>
      <c r="LU495" s="45"/>
      <c r="LV495" s="45"/>
      <c r="LW495" s="45"/>
      <c r="LX495" s="319" t="s">
        <v>1190</v>
      </c>
      <c r="LY495" s="326"/>
      <c r="LZ495" s="45">
        <f>(LX443+LZ443)*MB443</f>
        <v>36300</v>
      </c>
      <c r="MA495" s="45"/>
      <c r="MB495" s="46"/>
      <c r="MC495" s="46"/>
      <c r="MD495" s="46"/>
      <c r="ME495" s="37"/>
      <c r="MF495" s="29"/>
      <c r="MG495" s="47"/>
      <c r="MH495" s="67"/>
      <c r="MI495" s="45"/>
      <c r="MJ495" s="45"/>
      <c r="MK495" s="45"/>
      <c r="ML495" s="319" t="s">
        <v>1190</v>
      </c>
      <c r="MM495" s="326"/>
      <c r="MN495" s="45">
        <f>(ML443+MN443)*MP443</f>
        <v>53900</v>
      </c>
      <c r="MO495" s="45"/>
      <c r="MP495" s="46"/>
      <c r="MQ495" s="46"/>
      <c r="MR495" s="46"/>
      <c r="MS495" s="37"/>
      <c r="MT495" s="29"/>
      <c r="MU495" s="47"/>
      <c r="MV495" s="67"/>
      <c r="MW495" s="45"/>
      <c r="MX495" s="45"/>
      <c r="MY495" s="45"/>
      <c r="MZ495" s="319" t="s">
        <v>1190</v>
      </c>
      <c r="NA495" s="326"/>
      <c r="NB495" s="45">
        <f>(MZ443+NB443)*ND443</f>
        <v>5720</v>
      </c>
      <c r="NC495" s="45"/>
      <c r="ND495" s="46"/>
      <c r="NE495" s="46"/>
      <c r="NF495" s="46"/>
      <c r="NG495" s="37"/>
      <c r="NH495" s="29"/>
      <c r="NI495" s="47"/>
      <c r="NJ495" s="67"/>
      <c r="NK495" s="45"/>
      <c r="NL495" s="45"/>
      <c r="NM495" s="45"/>
      <c r="NN495" s="319" t="s">
        <v>1190</v>
      </c>
      <c r="NO495" s="326"/>
      <c r="NP495" s="45">
        <f>(NN443+NP443)*NR443</f>
        <v>50600</v>
      </c>
      <c r="NQ495" s="45"/>
      <c r="NR495" s="46"/>
      <c r="NS495" s="46"/>
      <c r="NT495" s="46"/>
      <c r="NU495" s="37"/>
    </row>
    <row r="496" spans="1:385" x14ac:dyDescent="0.25">
      <c r="A496" s="38"/>
      <c r="B496" s="39"/>
      <c r="C496" s="40"/>
      <c r="D496" s="40"/>
      <c r="E496" s="41"/>
      <c r="F496" s="41"/>
      <c r="G496" s="40"/>
      <c r="H496" s="42"/>
      <c r="I496" s="45"/>
      <c r="J496" s="45"/>
      <c r="K496" s="45"/>
      <c r="L496" s="45"/>
      <c r="M496" s="25"/>
      <c r="N496" s="45"/>
      <c r="O496" s="45"/>
      <c r="P496" s="45"/>
      <c r="Q496" s="46"/>
      <c r="R496" s="46"/>
      <c r="S496" s="46"/>
      <c r="T496" s="37"/>
      <c r="U496" s="29"/>
      <c r="V496" s="47"/>
      <c r="W496" s="67"/>
      <c r="X496" s="45"/>
      <c r="Y496" s="45"/>
      <c r="Z496" s="45"/>
      <c r="AA496" s="25"/>
      <c r="AB496" s="45"/>
      <c r="AC496" s="45"/>
      <c r="AD496" s="45"/>
      <c r="AE496" s="46"/>
      <c r="AF496" s="46"/>
      <c r="AG496" s="46"/>
      <c r="AH496" s="37"/>
      <c r="AI496" s="29"/>
      <c r="AJ496" s="47"/>
      <c r="AK496" s="45"/>
      <c r="AL496" s="45"/>
      <c r="AM496" s="45"/>
      <c r="AN496" s="45"/>
      <c r="AO496" s="25"/>
      <c r="AP496" s="45"/>
      <c r="AQ496" s="45"/>
      <c r="AR496" s="45"/>
      <c r="AS496" s="46"/>
      <c r="AT496" s="46"/>
      <c r="AU496" s="46"/>
      <c r="AV496" s="37"/>
      <c r="AW496" s="29"/>
      <c r="AX496" s="117"/>
      <c r="AY496" s="118"/>
      <c r="AZ496" s="118"/>
      <c r="BA496" s="67"/>
      <c r="BB496" s="45"/>
      <c r="BC496" s="25"/>
      <c r="BD496" s="45"/>
      <c r="BE496" s="107"/>
      <c r="BF496" s="107"/>
      <c r="BG496" s="46"/>
      <c r="BH496" s="46"/>
      <c r="BI496" s="46"/>
      <c r="BJ496" s="37"/>
      <c r="BK496" s="29"/>
      <c r="BL496" s="47"/>
      <c r="BM496" s="45"/>
      <c r="BN496" s="99"/>
      <c r="BO496" s="45"/>
      <c r="BP496" s="45"/>
      <c r="BQ496" s="25"/>
      <c r="BR496" s="45"/>
      <c r="BS496" s="45"/>
      <c r="BT496" s="114"/>
      <c r="BU496" s="124"/>
      <c r="BV496" s="46"/>
      <c r="BW496" s="46"/>
      <c r="BX496" s="37"/>
      <c r="BY496" s="57"/>
      <c r="BZ496" s="47"/>
      <c r="CA496" s="45"/>
      <c r="CB496" s="45"/>
      <c r="CC496" s="45"/>
      <c r="CD496" s="45"/>
      <c r="CE496" s="25"/>
      <c r="CF496" s="45"/>
      <c r="CG496" s="45"/>
      <c r="CH496" s="125"/>
      <c r="CI496" s="120"/>
      <c r="CJ496" s="121" t="s">
        <v>1191</v>
      </c>
      <c r="CK496" s="46"/>
      <c r="CL496" s="37"/>
      <c r="CM496" s="29"/>
      <c r="CN496" s="47"/>
      <c r="CO496" s="45"/>
      <c r="CP496" s="45"/>
      <c r="CQ496" s="45"/>
      <c r="CR496" s="45"/>
      <c r="CS496" s="25"/>
      <c r="CT496" s="45"/>
      <c r="CU496" s="45"/>
      <c r="CV496" s="125"/>
      <c r="CW496" s="120"/>
      <c r="CX496" s="121" t="s">
        <v>1191</v>
      </c>
      <c r="CY496" s="46"/>
      <c r="CZ496" s="37"/>
      <c r="DA496" s="29"/>
      <c r="DB496" s="47"/>
      <c r="DC496" s="67"/>
      <c r="DD496" s="45"/>
      <c r="DE496" s="45"/>
      <c r="DF496" s="45"/>
      <c r="DG496" s="25"/>
      <c r="DH496" s="45"/>
      <c r="DI496" s="45"/>
      <c r="DJ496" s="45"/>
      <c r="DK496" s="46"/>
      <c r="DL496" s="46"/>
      <c r="DM496" s="46"/>
      <c r="DN496" s="37"/>
      <c r="DO496" s="29"/>
      <c r="DP496" s="47"/>
      <c r="DQ496" s="25"/>
      <c r="DR496" s="45"/>
      <c r="DS496" s="45"/>
      <c r="DT496" s="45"/>
      <c r="DU496" s="25"/>
      <c r="DV496" s="45"/>
      <c r="DW496" s="107"/>
      <c r="DX496" s="107"/>
      <c r="DY496" s="46"/>
      <c r="DZ496" s="46"/>
      <c r="EA496" s="46"/>
      <c r="EB496" s="37"/>
      <c r="ED496" s="47"/>
      <c r="EE496" s="67"/>
      <c r="EF496" s="45"/>
      <c r="EG496" s="45"/>
      <c r="EH496" s="45"/>
      <c r="EI496" s="25"/>
      <c r="EJ496" s="45"/>
      <c r="EK496" s="45"/>
      <c r="EL496" s="45"/>
      <c r="EM496" s="46"/>
      <c r="EN496" s="46"/>
      <c r="EO496" s="46"/>
      <c r="EP496" s="37"/>
      <c r="ER496" s="47"/>
      <c r="ES496" s="67"/>
      <c r="ET496" s="45"/>
      <c r="EU496" s="45"/>
      <c r="EV496" s="45"/>
      <c r="EW496" s="25"/>
      <c r="EX496" s="45"/>
      <c r="EY496" s="45"/>
      <c r="EZ496" s="45"/>
      <c r="FA496" s="46"/>
      <c r="FB496" s="46"/>
      <c r="FC496" s="46"/>
      <c r="FD496" s="37"/>
      <c r="FF496" s="47"/>
      <c r="FG496" s="67"/>
      <c r="FH496" s="45"/>
      <c r="FI496" s="45"/>
      <c r="FJ496" s="45"/>
      <c r="FK496" s="25"/>
      <c r="FL496" s="45"/>
      <c r="FM496" s="45"/>
      <c r="FN496" s="45"/>
      <c r="FO496" s="46"/>
      <c r="FP496" s="46"/>
      <c r="FQ496" s="46"/>
      <c r="FR496" s="37"/>
      <c r="FS496" s="29"/>
      <c r="FT496" s="47"/>
      <c r="FU496" s="67"/>
      <c r="FV496" s="45"/>
      <c r="FW496" s="45"/>
      <c r="FX496" s="45"/>
      <c r="FY496" s="25"/>
      <c r="FZ496" s="45"/>
      <c r="GA496" s="45"/>
      <c r="GB496" s="45"/>
      <c r="GC496" s="46"/>
      <c r="GD496" s="46"/>
      <c r="GE496" s="46"/>
      <c r="GF496" s="37"/>
      <c r="GH496" s="47"/>
      <c r="GI496" s="67"/>
      <c r="GJ496" s="45"/>
      <c r="GK496" s="45"/>
      <c r="GL496" s="45"/>
      <c r="GM496" s="25"/>
      <c r="GN496" s="45"/>
      <c r="GO496" s="45"/>
      <c r="GP496" s="45"/>
      <c r="GQ496" s="46"/>
      <c r="GR496" s="46"/>
      <c r="GS496" s="46"/>
      <c r="GT496" s="37"/>
      <c r="GU496" s="61"/>
      <c r="GV496" s="47"/>
      <c r="GW496" s="30"/>
      <c r="GX496" s="45"/>
      <c r="GY496" s="45"/>
      <c r="GZ496" s="45"/>
      <c r="HA496" s="45"/>
      <c r="HB496" s="25"/>
      <c r="HC496" s="45"/>
      <c r="HD496" s="45"/>
      <c r="HE496" s="126"/>
      <c r="HF496" s="120"/>
      <c r="HG496" s="123"/>
      <c r="HH496" s="46"/>
      <c r="HI496" s="37"/>
      <c r="HK496" s="47"/>
      <c r="HL496" s="45"/>
      <c r="HM496" s="45"/>
      <c r="HN496" s="45"/>
      <c r="HO496" s="45"/>
      <c r="HP496" s="25"/>
      <c r="HQ496" s="45"/>
      <c r="HR496" s="45"/>
      <c r="HS496" s="126"/>
      <c r="HT496" s="120"/>
      <c r="HU496" s="123"/>
      <c r="HV496" s="46"/>
      <c r="HW496" s="37"/>
      <c r="HX496" s="360"/>
      <c r="HY496" s="47"/>
      <c r="HZ496" s="45"/>
      <c r="IA496" s="99"/>
      <c r="IB496" s="45"/>
      <c r="IC496" s="45"/>
      <c r="ID496" s="25"/>
      <c r="IE496" s="45"/>
      <c r="IF496" s="45"/>
      <c r="IG496" s="116"/>
      <c r="IH496" s="124"/>
      <c r="II496" s="46"/>
      <c r="IJ496" s="46"/>
      <c r="IK496" s="37"/>
      <c r="IL496" s="29"/>
      <c r="IM496" s="47"/>
      <c r="IN496" s="45"/>
      <c r="IO496" s="45"/>
      <c r="IP496" s="45"/>
      <c r="IQ496" s="45"/>
      <c r="IR496" s="25"/>
      <c r="IS496" s="45"/>
      <c r="IT496" s="45"/>
      <c r="IU496" s="126"/>
      <c r="IV496" s="120"/>
      <c r="IW496" s="123"/>
      <c r="IX496" s="46"/>
      <c r="IY496" s="37"/>
      <c r="IZ496" s="61"/>
      <c r="JA496" s="47"/>
      <c r="JB496" s="45"/>
      <c r="JC496" s="99"/>
      <c r="JD496" s="45"/>
      <c r="JE496" s="45"/>
      <c r="JF496" s="25"/>
      <c r="JG496" s="45"/>
      <c r="JH496" s="45"/>
      <c r="JI496" s="116"/>
      <c r="JJ496" s="124"/>
      <c r="JK496" s="46"/>
      <c r="JL496" s="46"/>
      <c r="JM496" s="37"/>
      <c r="JN496" s="29"/>
      <c r="JO496" s="47"/>
      <c r="JP496" s="45"/>
      <c r="JQ496" s="45"/>
      <c r="JR496" s="45"/>
      <c r="JS496" s="45"/>
      <c r="JT496" s="25"/>
      <c r="JU496" s="45"/>
      <c r="JV496" s="45"/>
      <c r="JW496" s="126"/>
      <c r="JX496" s="120"/>
      <c r="JY496" s="123"/>
      <c r="JZ496" s="46"/>
      <c r="KA496" s="37"/>
      <c r="KB496" s="51"/>
      <c r="KC496" s="47"/>
      <c r="KD496" s="45"/>
      <c r="KE496" s="45"/>
      <c r="KF496" s="45"/>
      <c r="KG496" s="45"/>
      <c r="KH496" s="25"/>
      <c r="KI496" s="45"/>
      <c r="KJ496" s="45"/>
      <c r="KK496" s="119"/>
      <c r="KL496" s="120"/>
      <c r="KM496" s="121" t="s">
        <v>1191</v>
      </c>
      <c r="KN496" s="46"/>
      <c r="KO496" s="37"/>
      <c r="KP496" s="29"/>
      <c r="KQ496" s="47"/>
      <c r="KR496" s="45"/>
      <c r="KS496" s="45"/>
      <c r="KT496" s="45"/>
      <c r="KU496" s="45"/>
      <c r="KV496" s="25"/>
      <c r="KW496" s="45"/>
      <c r="KX496" s="45"/>
      <c r="KY496" s="122"/>
      <c r="KZ496" s="120"/>
      <c r="LA496" s="123"/>
      <c r="LB496" s="46"/>
      <c r="LC496" s="37"/>
      <c r="LD496" s="29"/>
      <c r="LE496" s="47"/>
      <c r="LF496" s="25"/>
      <c r="LG496" s="45"/>
      <c r="LH496" s="45"/>
      <c r="LI496" s="45"/>
      <c r="LJ496" s="25"/>
      <c r="LK496" s="45"/>
      <c r="LL496" s="71"/>
      <c r="LM496" s="26"/>
      <c r="LN496" s="120"/>
      <c r="LO496" s="123"/>
      <c r="LP496" s="46"/>
      <c r="LQ496" s="37"/>
      <c r="LR496" s="29"/>
      <c r="LS496" s="47"/>
      <c r="LT496" s="67"/>
      <c r="LU496" s="45"/>
      <c r="LV496" s="45"/>
      <c r="LW496" s="45"/>
      <c r="LX496" s="25"/>
      <c r="LY496" s="45"/>
      <c r="LZ496" s="45"/>
      <c r="MA496" s="45"/>
      <c r="MB496" s="46"/>
      <c r="MC496" s="46"/>
      <c r="MD496" s="46"/>
      <c r="ME496" s="37"/>
      <c r="MF496" s="29"/>
      <c r="MG496" s="47"/>
      <c r="MH496" s="67"/>
      <c r="MI496" s="45"/>
      <c r="MJ496" s="45"/>
      <c r="MK496" s="45"/>
      <c r="ML496" s="25"/>
      <c r="MM496" s="45"/>
      <c r="MN496" s="45"/>
      <c r="MO496" s="45"/>
      <c r="MP496" s="46"/>
      <c r="MQ496" s="46"/>
      <c r="MR496" s="46"/>
      <c r="MS496" s="37"/>
      <c r="MT496" s="29"/>
      <c r="MU496" s="47"/>
      <c r="MV496" s="67"/>
      <c r="MW496" s="45"/>
      <c r="MX496" s="45"/>
      <c r="MY496" s="45"/>
      <c r="MZ496" s="25"/>
      <c r="NA496" s="45"/>
      <c r="NB496" s="45"/>
      <c r="NC496" s="45"/>
      <c r="ND496" s="46"/>
      <c r="NE496" s="46"/>
      <c r="NF496" s="46"/>
      <c r="NG496" s="37"/>
      <c r="NH496" s="29"/>
      <c r="NI496" s="47"/>
      <c r="NJ496" s="67"/>
      <c r="NK496" s="45"/>
      <c r="NL496" s="45"/>
      <c r="NM496" s="45"/>
      <c r="NN496" s="25"/>
      <c r="NO496" s="45"/>
      <c r="NP496" s="45"/>
      <c r="NQ496" s="45"/>
      <c r="NR496" s="46"/>
      <c r="NS496" s="46"/>
      <c r="NT496" s="46"/>
      <c r="NU496" s="37"/>
    </row>
    <row r="497" spans="1:385" x14ac:dyDescent="0.25">
      <c r="A497" s="38"/>
      <c r="B497" s="39"/>
      <c r="C497" s="40"/>
      <c r="D497" s="40"/>
      <c r="E497" s="41"/>
      <c r="F497" s="41"/>
      <c r="G497" s="40"/>
      <c r="H497" s="42"/>
      <c r="I497" s="45"/>
      <c r="J497" s="45"/>
      <c r="K497" s="45"/>
      <c r="L497" s="45"/>
      <c r="M497" s="25"/>
      <c r="N497" s="45"/>
      <c r="O497" s="107"/>
      <c r="P497" s="107"/>
      <c r="Q497" s="45"/>
      <c r="R497" s="45"/>
      <c r="S497" s="45"/>
      <c r="T497" s="37"/>
      <c r="U497" s="29"/>
      <c r="V497" s="47"/>
      <c r="W497" s="67"/>
      <c r="X497" s="45"/>
      <c r="Y497" s="45"/>
      <c r="Z497" s="45"/>
      <c r="AA497" s="25"/>
      <c r="AB497" s="45"/>
      <c r="AC497" s="107"/>
      <c r="AD497" s="107"/>
      <c r="AE497" s="45"/>
      <c r="AF497" s="45"/>
      <c r="AG497" s="45"/>
      <c r="AH497" s="37"/>
      <c r="AI497" s="29"/>
      <c r="AJ497" s="47"/>
      <c r="AK497" s="45"/>
      <c r="AL497" s="45"/>
      <c r="AM497" s="45"/>
      <c r="AN497" s="45"/>
      <c r="AO497" s="25"/>
      <c r="AP497" s="45"/>
      <c r="AQ497" s="45"/>
      <c r="AR497" s="45"/>
      <c r="AS497" s="45"/>
      <c r="AT497" s="45"/>
      <c r="AU497" s="45"/>
      <c r="AV497" s="37"/>
      <c r="AW497" s="29"/>
      <c r="AX497" s="47"/>
      <c r="AY497" s="43"/>
      <c r="AZ497" s="43"/>
      <c r="BA497" s="45"/>
      <c r="BB497" s="45"/>
      <c r="BC497" s="25"/>
      <c r="BD497" s="45"/>
      <c r="BE497" s="45"/>
      <c r="BF497" s="45"/>
      <c r="BG497" s="45"/>
      <c r="BH497" s="45"/>
      <c r="BI497" s="45"/>
      <c r="BJ497" s="37"/>
      <c r="BK497" s="29"/>
      <c r="BL497" s="322" t="s">
        <v>38</v>
      </c>
      <c r="BM497" s="322"/>
      <c r="BN497" s="127">
        <f>SUM(BN435,BN439,BN443,BN447,BN451,BN455,BN459,BN463,BN467,BN471,BN475,BN479,BN483)*100</f>
        <v>38600</v>
      </c>
      <c r="BO497" s="67"/>
      <c r="BP497" s="45"/>
      <c r="BQ497" s="25">
        <f>BN497/BR497</f>
        <v>9650</v>
      </c>
      <c r="BR497" s="127">
        <f>SUM(BR435,BR439,BR443,BR447,BR452,BR455,BR460,BR463,BR467,BR471,BR475,BR479,BR483)</f>
        <v>4</v>
      </c>
      <c r="BS497" s="45"/>
      <c r="BT497" s="44" t="str">
        <f t="shared" ref="BT497:BU500" si="2350">BT435</f>
        <v>液晶ミニカメラ</v>
      </c>
      <c r="BU497" s="43">
        <f t="shared" si="2350"/>
        <v>1079</v>
      </c>
      <c r="BV497" s="127">
        <f>SUM(BV435,BV439,BV443,BV447,BV451,BV455,BV459,BV463,BV467,BV471,BV475,BV479,BV483)</f>
        <v>3237</v>
      </c>
      <c r="BW497" s="107">
        <f>BV497/BN497</f>
        <v>8.3860103626943003E-2</v>
      </c>
      <c r="BX497" s="37"/>
      <c r="BY497" s="57"/>
      <c r="BZ497" s="322" t="s">
        <v>38</v>
      </c>
      <c r="CA497" s="322"/>
      <c r="CB497" s="127">
        <f>SUM(CB435,CB439,CB443,CB447,CB451,CB455,CB459,CB463,CB467,CB471,CB475,CB479,CB483)*100</f>
        <v>22700</v>
      </c>
      <c r="CC497" s="67"/>
      <c r="CD497" s="45"/>
      <c r="CE497" s="25">
        <f>CB497/CF497</f>
        <v>2837.5</v>
      </c>
      <c r="CF497" s="127">
        <f>SUM(CF435,CF439,CF443,CF447,CF452,CF455,CF460,CF463,CF467,CF471,CF475,CF479,CF483)</f>
        <v>8</v>
      </c>
      <c r="CG497" s="45"/>
      <c r="CH497" s="44" t="str">
        <f t="shared" ref="CH497:CI500" si="2351">CH435</f>
        <v>クーリッシュイヤホン</v>
      </c>
      <c r="CI497" s="43">
        <f t="shared" si="2351"/>
        <v>1100</v>
      </c>
      <c r="CJ497" s="127">
        <f>SUM(CJ435,CJ439,CJ443,CJ447,CJ451,CJ455,CJ459,CJ463,CJ467,CJ471,CJ475,CJ479,CJ483)</f>
        <v>8800</v>
      </c>
      <c r="CK497" s="107">
        <f>CJ497/CB497</f>
        <v>0.38766519823788548</v>
      </c>
      <c r="CL497" s="37"/>
      <c r="CM497" s="29"/>
      <c r="CN497" s="322" t="s">
        <v>38</v>
      </c>
      <c r="CO497" s="322"/>
      <c r="CP497" s="127">
        <f>SUM(CP435,CP439,CP443,CP447,CP451,CP455,CP459,CP463,CP467,CP471,CP475,CP479,CP483)*100</f>
        <v>54500</v>
      </c>
      <c r="CQ497" s="67"/>
      <c r="CR497" s="45"/>
      <c r="CS497" s="25">
        <f>CP497/CT497</f>
        <v>18166.666666666668</v>
      </c>
      <c r="CT497" s="127">
        <f>SUM(CT435,CT439,CT443,CT447,CT452,CT455,CT460,CT463,CT467,CT471,CT475,CT479,CT483)</f>
        <v>3</v>
      </c>
      <c r="CU497" s="45"/>
      <c r="CV497" s="44" t="str">
        <f t="shared" ref="CV497:CW500" si="2352">CV435</f>
        <v>ジャグラーサウンドボタン</v>
      </c>
      <c r="CW497" s="43">
        <f t="shared" si="2352"/>
        <v>722</v>
      </c>
      <c r="CX497" s="127">
        <f>SUM(CX435,CX439,CX443,CX447,CX451,CX455,CX459,CX463,CX467,CX471,CX475,CX479,CX483)</f>
        <v>2778</v>
      </c>
      <c r="CY497" s="107">
        <f>CX497/CP497</f>
        <v>5.0972477064220187E-2</v>
      </c>
      <c r="CZ497" s="37"/>
      <c r="DA497" s="29"/>
      <c r="DB497" s="47"/>
      <c r="DC497" s="67"/>
      <c r="DD497" s="45"/>
      <c r="DE497" s="45"/>
      <c r="DF497" s="45"/>
      <c r="DG497" s="25"/>
      <c r="DH497" s="45"/>
      <c r="DI497" s="107"/>
      <c r="DJ497" s="107"/>
      <c r="DK497" s="45"/>
      <c r="DL497" s="45"/>
      <c r="DM497" s="45"/>
      <c r="DN497" s="37"/>
      <c r="DO497" s="29"/>
      <c r="DP497" s="47"/>
      <c r="DY497" s="45"/>
      <c r="DZ497" s="45"/>
      <c r="EA497" s="45"/>
      <c r="EB497" s="37"/>
      <c r="EC497" s="128"/>
      <c r="ED497" s="47"/>
      <c r="EE497" s="67"/>
      <c r="EF497" s="45"/>
      <c r="EG497" s="45"/>
      <c r="EH497" s="45"/>
      <c r="EI497" s="25"/>
      <c r="EJ497" s="45"/>
      <c r="EK497" s="107"/>
      <c r="EL497" s="107"/>
      <c r="EM497" s="45"/>
      <c r="EN497" s="45"/>
      <c r="EO497" s="45"/>
      <c r="EP497" s="37"/>
      <c r="EQ497" s="128"/>
      <c r="ER497" s="47"/>
      <c r="ES497" s="67"/>
      <c r="ET497" s="45"/>
      <c r="EU497" s="45"/>
      <c r="EV497" s="45"/>
      <c r="EW497" s="25"/>
      <c r="EX497" s="45"/>
      <c r="EY497" s="107"/>
      <c r="EZ497" s="107"/>
      <c r="FA497" s="45"/>
      <c r="FB497" s="45"/>
      <c r="FC497" s="45"/>
      <c r="FD497" s="37"/>
      <c r="FE497" s="129"/>
      <c r="FF497" s="47"/>
      <c r="FG497" s="67"/>
      <c r="FH497" s="45"/>
      <c r="FI497" s="45"/>
      <c r="FJ497" s="45"/>
      <c r="FK497" s="25"/>
      <c r="FL497" s="45"/>
      <c r="FM497" s="107"/>
      <c r="FN497" s="107"/>
      <c r="FO497" s="45"/>
      <c r="FP497" s="45"/>
      <c r="FQ497" s="45"/>
      <c r="FR497" s="37"/>
      <c r="FS497" s="29"/>
      <c r="FT497" s="47"/>
      <c r="FU497" s="67"/>
      <c r="FV497" s="45"/>
      <c r="FW497" s="45"/>
      <c r="FX497" s="45"/>
      <c r="FY497" s="25"/>
      <c r="FZ497" s="45"/>
      <c r="GA497" s="107"/>
      <c r="GB497" s="107"/>
      <c r="GC497" s="45"/>
      <c r="GD497" s="45"/>
      <c r="GE497" s="45"/>
      <c r="GF497" s="37"/>
      <c r="GG497" s="128"/>
      <c r="GH497" s="47"/>
      <c r="GI497" s="67"/>
      <c r="GJ497" s="45"/>
      <c r="GK497" s="45"/>
      <c r="GL497" s="45"/>
      <c r="GM497" s="25"/>
      <c r="GN497" s="45"/>
      <c r="GO497" s="107"/>
      <c r="GP497" s="107"/>
      <c r="GQ497" s="45"/>
      <c r="GR497" s="45"/>
      <c r="GS497" s="45"/>
      <c r="GT497" s="37"/>
      <c r="GU497" s="130"/>
      <c r="GV497" s="322" t="s">
        <v>38</v>
      </c>
      <c r="GW497" s="322"/>
      <c r="GX497" s="322"/>
      <c r="GY497" s="127">
        <f>SUM(GY435,GY439,GY443,GY447,GY451,GY455,GY459,GY463,GY467,GY471,GY475,GY479,GY483)*100</f>
        <v>98000</v>
      </c>
      <c r="GZ497" s="67"/>
      <c r="HA497" s="45"/>
      <c r="HB497" s="25">
        <f>GY497/HC497</f>
        <v>98000</v>
      </c>
      <c r="HC497" s="127">
        <f>SUM(HC435,HC439,HC443,HC447,HC452,HC455,HC460,HC463,HC467,HC471,HC475,HC479,HC483)</f>
        <v>1</v>
      </c>
      <c r="HD497" s="45"/>
      <c r="HE497" s="44" t="str">
        <f t="shared" ref="HE497:HF500" si="2353">HE435</f>
        <v>ルララ</v>
      </c>
      <c r="HF497" s="43">
        <f t="shared" si="2353"/>
        <v>715</v>
      </c>
      <c r="HG497" s="127">
        <f>SUM(HG435,HG439,HG443,HG447,HG451,HG455,HG459,HG463,HG467,HG471,HG475,HG479,HG483)</f>
        <v>2145</v>
      </c>
      <c r="HH497" s="107">
        <f>HG497/GY497</f>
        <v>2.1887755102040815E-2</v>
      </c>
      <c r="HI497" s="37"/>
      <c r="HJ497" s="128"/>
      <c r="HK497" s="322" t="s">
        <v>38</v>
      </c>
      <c r="HL497" s="322"/>
      <c r="HM497" s="127">
        <f>SUM(HM435,HM439,HM443,HM447,HM451,HM455,HM459,HM463,HM467,HM471,HM475,HM479,HM483)*100</f>
        <v>23100</v>
      </c>
      <c r="HN497" s="67"/>
      <c r="HO497" s="45"/>
      <c r="HP497" s="25">
        <f>HM497/HQ497</f>
        <v>7700</v>
      </c>
      <c r="HQ497" s="127">
        <f>SUM(HQ435,HQ439,HQ443,HQ447,HQ452,HQ455,HQ460,HQ463,HQ467,HQ471,HQ475,HQ479,HQ483)</f>
        <v>3</v>
      </c>
      <c r="HR497" s="45"/>
      <c r="HS497" s="44" t="str">
        <f t="shared" ref="HS497:HT500" si="2354">HS435</f>
        <v>ラブブマスコット</v>
      </c>
      <c r="HT497" s="43">
        <f t="shared" si="2354"/>
        <v>400</v>
      </c>
      <c r="HU497" s="127">
        <f>SUM(HU435,HU439,HU443,HU447,HU451,HU455,HU459,HU463,HU467,HU471,HU475,HU479,HU483)</f>
        <v>2000</v>
      </c>
      <c r="HV497" s="107">
        <f>HU497/HM497</f>
        <v>8.6580086580086577E-2</v>
      </c>
      <c r="HW497" s="37"/>
      <c r="HX497" s="360"/>
      <c r="HY497" s="322" t="s">
        <v>38</v>
      </c>
      <c r="HZ497" s="322"/>
      <c r="IA497" s="127">
        <f>SUM(IA435,IA439,IA443,IA447,IA451,IA455,IA459,IA463,IA467,IA471,IA475,IA479,IA483)*100</f>
        <v>95900</v>
      </c>
      <c r="IB497" s="67"/>
      <c r="IC497" s="45"/>
      <c r="ID497" s="25">
        <f>IA497/IE497</f>
        <v>7376.9230769230771</v>
      </c>
      <c r="IE497" s="127">
        <f>SUM(IE435,IE439,IE443,IE447,IE452,IE455,IE460,IE463,IE467,IE471,IE475,IE479,IE483)</f>
        <v>13</v>
      </c>
      <c r="IF497" s="45"/>
      <c r="IG497" s="44" t="str">
        <f t="shared" ref="IG497:IH500" si="2355">IG435</f>
        <v>ラブブキーホルダー大きめ</v>
      </c>
      <c r="IH497" s="43">
        <f t="shared" si="2355"/>
        <v>500</v>
      </c>
      <c r="II497" s="127">
        <f>SUM(II435,II439,II443,II447,II451,II455,II459,II463,II467,II471,II475,II479,II483)</f>
        <v>5000</v>
      </c>
      <c r="IJ497" s="107">
        <f>II497/IA497</f>
        <v>5.213764337851929E-2</v>
      </c>
      <c r="IK497" s="37"/>
      <c r="IL497" s="29"/>
      <c r="IM497" s="322" t="s">
        <v>38</v>
      </c>
      <c r="IN497" s="322"/>
      <c r="IO497" s="127">
        <f>SUM(IO435,IO439,IO443,IO447,IO451,IO455,IO459,IO463,IO467,IO471,IO475,IO479,IO483)*100</f>
        <v>26100</v>
      </c>
      <c r="IP497" s="67"/>
      <c r="IQ497" s="45"/>
      <c r="IR497" s="25">
        <f>IO497/IS497</f>
        <v>1373.6842105263158</v>
      </c>
      <c r="IS497" s="127">
        <f>SUM(IS435,IS439,IS443,IS447,IS452,IS455,IS460,IS463,IS467,IS471,IS475,IS479,IS483)</f>
        <v>19</v>
      </c>
      <c r="IT497" s="45"/>
      <c r="IU497" s="44" t="str">
        <f t="shared" ref="IU497:IV500" si="2356">IU435</f>
        <v>番長サウンドボタン</v>
      </c>
      <c r="IV497" s="43">
        <f t="shared" si="2356"/>
        <v>358</v>
      </c>
      <c r="IW497" s="127" t="e">
        <f>SUM(IW435,IW439,IW443,IW447,IW451,IW455,IW459,IW463,IW467,IW471,IW475,IW479,IW483)</f>
        <v>#VALUE!</v>
      </c>
      <c r="IX497" s="107" t="e">
        <f>IW497/IO497</f>
        <v>#VALUE!</v>
      </c>
      <c r="IY497" s="37"/>
      <c r="IZ497" s="130"/>
      <c r="JA497" s="322" t="s">
        <v>38</v>
      </c>
      <c r="JB497" s="322"/>
      <c r="JC497" s="127">
        <f>SUM(JC435,JC439,JC443,JC447,JC451,JC455,JC459,JC463,JC467,JC471,JC475,JC479,JC483)*100</f>
        <v>32300</v>
      </c>
      <c r="JD497" s="67"/>
      <c r="JE497" s="45"/>
      <c r="JF497" s="25">
        <f>JC497/JG497</f>
        <v>5383.333333333333</v>
      </c>
      <c r="JG497" s="127">
        <f>SUM(JG435,JG439,JG443,JG447,JG452,JG455,JG460,JG463,JG467,JG471,JG475,JG479,JG483)</f>
        <v>6</v>
      </c>
      <c r="JH497" s="45"/>
      <c r="JI497" s="44" t="str">
        <f t="shared" ref="JI497:JJ500" si="2357">JI435</f>
        <v>液晶ミニカメラ</v>
      </c>
      <c r="JJ497" s="43">
        <f t="shared" si="2357"/>
        <v>1074</v>
      </c>
      <c r="JK497" s="127">
        <f>SUM(JK435,JK439,JK443,JK447,JK451,JK455,JK459,JK463,JK467,JK471,JK475,JK479,JK483)</f>
        <v>7674</v>
      </c>
      <c r="JL497" s="107">
        <f>JK497/JC497</f>
        <v>0.23758513931888545</v>
      </c>
      <c r="JM497" s="37"/>
      <c r="JN497" s="29"/>
      <c r="JO497" s="322" t="s">
        <v>38</v>
      </c>
      <c r="JP497" s="322"/>
      <c r="JQ497" s="127">
        <f>SUM(JQ435,JQ439,JQ443,JQ447,JQ451,JQ455,JQ459,JQ463,JQ467,JQ471,JQ475,JQ479,JQ483)*100</f>
        <v>36100</v>
      </c>
      <c r="JR497" s="67"/>
      <c r="JS497" s="45"/>
      <c r="JT497" s="25">
        <f>JQ497/JU497</f>
        <v>5157.1428571428569</v>
      </c>
      <c r="JU497" s="127">
        <f>SUM(JU435,JU439,JU443,JU447,JU452,JU455,JU460,JU463,JU467,JU471,JU475,JU479,JU483)</f>
        <v>7</v>
      </c>
      <c r="JV497" s="45"/>
      <c r="JW497" s="44" t="str">
        <f t="shared" ref="JW497:JX500" si="2358">JW435</f>
        <v>サンリオクリスマスキーケース</v>
      </c>
      <c r="JX497" s="43">
        <f t="shared" si="2358"/>
        <v>1100</v>
      </c>
      <c r="JY497" s="127">
        <f>SUM(JY435,JY439,JY443,JY447,JY451,JY455,JY459,JY463,JY467,JY471,JY475,JY479,JY483)</f>
        <v>2200</v>
      </c>
      <c r="JZ497" s="107">
        <f>JY497/JQ497</f>
        <v>6.0941828254847646E-2</v>
      </c>
      <c r="KA497" s="37"/>
      <c r="KB497" s="51"/>
      <c r="KC497" s="322" t="s">
        <v>38</v>
      </c>
      <c r="KD497" s="322"/>
      <c r="KE497" s="127">
        <f>SUM(KE435,KE439,KE443,KE447,KE451,KE455,KE459,KE463,KE467,KE471,KE475,KE479,KE483)*100</f>
        <v>49700</v>
      </c>
      <c r="KF497" s="67"/>
      <c r="KG497" s="45"/>
      <c r="KH497" s="25">
        <f>KE497/KI497</f>
        <v>9940</v>
      </c>
      <c r="KI497" s="127">
        <f>SUM(KI435,KI439,KI443,KI447,KI452,KI455,KI460,KI463,KI467,KI471,KI475,KI479,KI483)</f>
        <v>5</v>
      </c>
      <c r="KJ497" s="45"/>
      <c r="KK497" s="44" t="str">
        <f>KK435</f>
        <v>キティヒョウ柄マスコット</v>
      </c>
      <c r="KL497" s="43">
        <f>KL435</f>
        <v>996</v>
      </c>
      <c r="KM497" s="127">
        <f>SUM(KM435,KM439,KM443,KM447,KM451,KM455,KM459,KM463,KM467,KM471,KM475,KM479,KM483)</f>
        <v>4980</v>
      </c>
      <c r="KN497" s="107">
        <f>KM497/KE497</f>
        <v>0.10020120724346077</v>
      </c>
      <c r="KO497" s="37"/>
      <c r="KP497" s="29"/>
      <c r="KQ497" s="322" t="s">
        <v>38</v>
      </c>
      <c r="KR497" s="322"/>
      <c r="KS497" s="127">
        <f>SUM(KS435,KS439,KS443,KS447,KS451,KS455,KS459,KS463,KS467,KS471,KS475,KS479,KS483)*100</f>
        <v>38100</v>
      </c>
      <c r="KT497" s="67"/>
      <c r="KU497" s="45"/>
      <c r="KV497" s="25">
        <f>KS497/KW497</f>
        <v>2540</v>
      </c>
      <c r="KW497" s="127">
        <f>SUM(KW435,KW439,KW443,KW447,KW452,KW455,KW460,KW463,KW467,KW471,KW475,KW479,KW483)</f>
        <v>15</v>
      </c>
      <c r="KX497" s="45"/>
      <c r="KY497" s="68" t="str">
        <f>KY435</f>
        <v>スンスンクリップ</v>
      </c>
      <c r="KZ497" s="43">
        <f>KZ435</f>
        <v>900</v>
      </c>
      <c r="LA497" s="127">
        <f>SUM(LA435,LA439,LA443,LA447,LA451,LA455,LA459,LA463,LA467,LA471,LA475,LA479,LA483)</f>
        <v>7560</v>
      </c>
      <c r="LB497" s="107">
        <f>LA497/KS497</f>
        <v>0.1984251968503937</v>
      </c>
      <c r="LC497" s="37"/>
      <c r="LD497" s="29"/>
      <c r="LE497" s="47"/>
      <c r="LH497" s="45"/>
      <c r="LI497" s="45"/>
      <c r="LJ497" s="25"/>
      <c r="LK497" s="45"/>
      <c r="LL497" s="45"/>
      <c r="LM497" s="44"/>
      <c r="LN497" s="43"/>
      <c r="LO497" s="131"/>
      <c r="LP497" s="107"/>
      <c r="LQ497" s="37"/>
      <c r="LR497" s="29"/>
      <c r="LS497" s="47"/>
      <c r="LT497" s="67"/>
      <c r="LU497" s="45"/>
      <c r="LV497" s="45"/>
      <c r="LW497" s="45"/>
      <c r="LX497" s="25"/>
      <c r="LY497" s="45"/>
      <c r="LZ497" s="107"/>
      <c r="MA497" s="107"/>
      <c r="MB497" s="45"/>
      <c r="MC497" s="45"/>
      <c r="MD497" s="45"/>
      <c r="ME497" s="37"/>
      <c r="MF497" s="29"/>
      <c r="MG497" s="47"/>
      <c r="MH497" s="67"/>
      <c r="MI497" s="45"/>
      <c r="MJ497" s="45"/>
      <c r="MK497" s="45"/>
      <c r="ML497" s="25"/>
      <c r="MM497" s="45"/>
      <c r="MN497" s="107"/>
      <c r="MO497" s="107"/>
      <c r="MP497" s="45"/>
      <c r="MQ497" s="45"/>
      <c r="MR497" s="45"/>
      <c r="MS497" s="37"/>
      <c r="MT497" s="29"/>
      <c r="MU497" s="47"/>
      <c r="MV497" s="67"/>
      <c r="MW497" s="45"/>
      <c r="MX497" s="45"/>
      <c r="MY497" s="45"/>
      <c r="MZ497" s="25"/>
      <c r="NA497" s="45"/>
      <c r="NB497" s="107"/>
      <c r="NC497" s="107"/>
      <c r="ND497" s="45"/>
      <c r="NE497" s="45"/>
      <c r="NF497" s="45"/>
      <c r="NG497" s="37"/>
      <c r="NH497" s="29"/>
      <c r="NI497" s="47"/>
      <c r="NJ497" s="67"/>
      <c r="NK497" s="45"/>
      <c r="NL497" s="45"/>
      <c r="NM497" s="45"/>
      <c r="NN497" s="25"/>
      <c r="NO497" s="45"/>
      <c r="NP497" s="107"/>
      <c r="NQ497" s="107"/>
      <c r="NR497" s="45"/>
      <c r="NS497" s="45"/>
      <c r="NT497" s="45"/>
      <c r="NU497" s="37"/>
    </row>
    <row r="498" spans="1:385" x14ac:dyDescent="0.25">
      <c r="A498" s="38"/>
      <c r="B498" s="132"/>
      <c r="C498" s="40"/>
      <c r="D498" s="40"/>
      <c r="E498" s="41"/>
      <c r="F498" s="133"/>
      <c r="G498" s="40"/>
      <c r="H498" s="208"/>
      <c r="I498" s="71"/>
      <c r="J498" s="67"/>
      <c r="K498" s="45"/>
      <c r="L498" s="45"/>
      <c r="M498" s="25"/>
      <c r="N498" s="45"/>
      <c r="O498" s="107"/>
      <c r="P498" s="107"/>
      <c r="Q498" s="45"/>
      <c r="R498" s="45"/>
      <c r="S498" s="45"/>
      <c r="T498" s="37"/>
      <c r="U498" s="29"/>
      <c r="V498" s="47"/>
      <c r="W498" s="45"/>
      <c r="X498" s="45"/>
      <c r="Y498" s="45"/>
      <c r="Z498" s="45"/>
      <c r="AA498" s="25"/>
      <c r="AB498" s="45"/>
      <c r="AC498" s="107"/>
      <c r="AD498" s="107"/>
      <c r="AE498" s="45"/>
      <c r="AF498" s="45"/>
      <c r="AG498" s="45"/>
      <c r="AH498" s="37"/>
      <c r="AI498" s="29"/>
      <c r="AJ498" s="47"/>
      <c r="AK498" s="45"/>
      <c r="AL498" s="45"/>
      <c r="AM498" s="45"/>
      <c r="AN498" s="45"/>
      <c r="AO498" s="25"/>
      <c r="AP498" s="45"/>
      <c r="AQ498" s="45"/>
      <c r="AR498" s="45"/>
      <c r="AS498" s="45"/>
      <c r="AT498" s="45"/>
      <c r="AU498" s="45"/>
      <c r="AV498" s="37"/>
      <c r="AW498" s="29"/>
      <c r="AX498" s="47"/>
      <c r="AY498" s="45"/>
      <c r="AZ498" s="45"/>
      <c r="BA498" s="45"/>
      <c r="BB498" s="45"/>
      <c r="BC498" s="25"/>
      <c r="BD498" s="45"/>
      <c r="BE498" s="45"/>
      <c r="BF498" s="45"/>
      <c r="BG498" s="45"/>
      <c r="BH498" s="45"/>
      <c r="BI498" s="45"/>
      <c r="BJ498" s="37"/>
      <c r="BK498" s="29"/>
      <c r="BL498" s="322" t="s">
        <v>38</v>
      </c>
      <c r="BM498" s="322"/>
      <c r="BN498" s="127">
        <f>SUM(BN436,BN440,BN444,BN448,BN452,BN456,BN460,BN464,BN468,BN472,BN476,BN480,BN484)*100</f>
        <v>38200</v>
      </c>
      <c r="BO498" s="67"/>
      <c r="BP498" s="45"/>
      <c r="BQ498" s="25">
        <f>BN498/BR498</f>
        <v>3183.3333333333335</v>
      </c>
      <c r="BR498" s="127">
        <f>SUM(BR436,BR440,BR444,BR448,BR452,BR456,BR459,BR464,BR468,BR472,BR476,BR480,BR484)</f>
        <v>12</v>
      </c>
      <c r="BS498" s="45"/>
      <c r="BT498" s="44" t="str">
        <f t="shared" si="2350"/>
        <v>押忍番長サウンドボタン</v>
      </c>
      <c r="BU498" s="43">
        <f t="shared" si="2350"/>
        <v>358</v>
      </c>
      <c r="BV498" s="127">
        <f>SUM(BV436,BV440,BV444,BV448,BV452,BV456,BV459,BV464,BV468,BV472,BV476,BV480,BV484)</f>
        <v>3938</v>
      </c>
      <c r="BW498" s="107">
        <f>BV498/BN498</f>
        <v>0.10308900523560209</v>
      </c>
      <c r="BX498" s="37"/>
      <c r="BY498" s="57"/>
      <c r="BZ498" s="322" t="s">
        <v>38</v>
      </c>
      <c r="CA498" s="322"/>
      <c r="CB498" s="127">
        <f>SUM(CB436,CB440,CB444,CB448,CB452,CB456,CB460,CB464,CB468,CB472,CB476,CB480,CB484)*100</f>
        <v>20100</v>
      </c>
      <c r="CC498" s="67"/>
      <c r="CD498" s="45"/>
      <c r="CE498" s="25">
        <f>CB498/CF498</f>
        <v>1546.1538461538462</v>
      </c>
      <c r="CF498" s="127">
        <f>SUM(CF436,CF440,CF444,CF448,CF452,CF456,CF459,CF464,CF468,CF472,CF476,CF480,CF484)</f>
        <v>13</v>
      </c>
      <c r="CG498" s="45"/>
      <c r="CH498" s="44" t="str">
        <f t="shared" si="2351"/>
        <v>ジャグラーサウンドボタン</v>
      </c>
      <c r="CI498" s="43">
        <f t="shared" si="2351"/>
        <v>682</v>
      </c>
      <c r="CJ498" s="127">
        <f>SUM(CJ436,CJ440,CJ444,CJ448,CJ452,CJ456,CJ459,CJ464,CJ468,CJ472,CJ476,CJ480,CJ484)</f>
        <v>8866</v>
      </c>
      <c r="CK498" s="107">
        <f>CJ498/CB498</f>
        <v>0.44109452736318405</v>
      </c>
      <c r="CL498" s="37"/>
      <c r="CM498" s="29"/>
      <c r="CN498" s="322" t="s">
        <v>38</v>
      </c>
      <c r="CO498" s="322"/>
      <c r="CP498" s="127">
        <f>SUM(CP436,CP440,CP444,CP448,CP452,CP456,CP460,CP464,CP468,CP472,CP476,CP480,CP484)*100</f>
        <v>27400</v>
      </c>
      <c r="CQ498" s="67"/>
      <c r="CR498" s="45"/>
      <c r="CS498" s="25">
        <f>CP498/CT498</f>
        <v>2740</v>
      </c>
      <c r="CT498" s="127">
        <f>SUM(CT436,CT440,CT444,CT448,CT452,CT456,CT459,CT464,CT468,CT472,CT476,CT480,CT484)</f>
        <v>10</v>
      </c>
      <c r="CU498" s="45"/>
      <c r="CV498" s="44" t="str">
        <f t="shared" si="2352"/>
        <v>押忍番長サウンドボタン</v>
      </c>
      <c r="CW498" s="43">
        <f t="shared" si="2352"/>
        <v>328</v>
      </c>
      <c r="CX498" s="127">
        <f>SUM(CX436,CX440,CX444,CX448,CX452,CX456,CX459,CX464,CX468,CX472,CX476,CX480,CX484)</f>
        <v>5316</v>
      </c>
      <c r="CY498" s="107">
        <f>CX498/CP498</f>
        <v>0.19401459854014599</v>
      </c>
      <c r="CZ498" s="37"/>
      <c r="DA498" s="29"/>
      <c r="DB498" s="47"/>
      <c r="DC498" s="45"/>
      <c r="DD498" s="45"/>
      <c r="DE498" s="45"/>
      <c r="DF498" s="45"/>
      <c r="DG498" s="25"/>
      <c r="DH498" s="45"/>
      <c r="DI498" s="107"/>
      <c r="DJ498" s="107"/>
      <c r="DK498" s="45"/>
      <c r="DL498" s="45"/>
      <c r="DM498" s="45"/>
      <c r="DN498" s="37"/>
      <c r="DO498" s="29"/>
      <c r="DP498" s="47"/>
      <c r="DQ498" s="45"/>
      <c r="DR498" s="45"/>
      <c r="DS498" s="45"/>
      <c r="DT498" s="45"/>
      <c r="DU498" s="25"/>
      <c r="DV498" s="45"/>
      <c r="DW498" s="45"/>
      <c r="DX498" s="45"/>
      <c r="DY498" s="45"/>
      <c r="DZ498" s="45"/>
      <c r="EA498" s="45"/>
      <c r="EB498" s="37"/>
      <c r="EC498" s="29"/>
      <c r="ED498" s="47"/>
      <c r="EE498" s="45"/>
      <c r="EF498" s="45"/>
      <c r="EG498" s="45"/>
      <c r="EH498" s="45"/>
      <c r="EI498" s="25"/>
      <c r="EJ498" s="45"/>
      <c r="EK498" s="107"/>
      <c r="EL498" s="107"/>
      <c r="EM498" s="45"/>
      <c r="EN498" s="45"/>
      <c r="EO498" s="45"/>
      <c r="EP498" s="37"/>
      <c r="EQ498" s="29"/>
      <c r="ER498" s="47"/>
      <c r="ES498" s="45"/>
      <c r="ET498" s="45"/>
      <c r="EU498" s="45"/>
      <c r="EV498" s="45"/>
      <c r="EW498" s="25"/>
      <c r="EX498" s="45"/>
      <c r="EY498" s="107"/>
      <c r="EZ498" s="107"/>
      <c r="FA498" s="45"/>
      <c r="FB498" s="45"/>
      <c r="FC498" s="45"/>
      <c r="FD498" s="37"/>
      <c r="FE498" s="60"/>
      <c r="FF498" s="47"/>
      <c r="FG498" s="45"/>
      <c r="FH498" s="45"/>
      <c r="FI498" s="45"/>
      <c r="FJ498" s="45"/>
      <c r="FK498" s="25"/>
      <c r="FL498" s="45"/>
      <c r="FM498" s="107"/>
      <c r="FN498" s="107"/>
      <c r="FO498" s="45"/>
      <c r="FP498" s="45"/>
      <c r="FQ498" s="45"/>
      <c r="FR498" s="37"/>
      <c r="FS498" s="29"/>
      <c r="FT498" s="47"/>
      <c r="FU498" s="45"/>
      <c r="FV498" s="45"/>
      <c r="FW498" s="45"/>
      <c r="FX498" s="45"/>
      <c r="FY498" s="25"/>
      <c r="FZ498" s="45"/>
      <c r="GA498" s="107"/>
      <c r="GB498" s="107"/>
      <c r="GC498" s="45"/>
      <c r="GD498" s="45"/>
      <c r="GE498" s="45"/>
      <c r="GF498" s="37"/>
      <c r="GG498" s="29"/>
      <c r="GH498" s="47"/>
      <c r="GI498" s="45"/>
      <c r="GJ498" s="45"/>
      <c r="GK498" s="45"/>
      <c r="GL498" s="45"/>
      <c r="GM498" s="25"/>
      <c r="GN498" s="45"/>
      <c r="GO498" s="107"/>
      <c r="GP498" s="107"/>
      <c r="GQ498" s="45"/>
      <c r="GR498" s="45"/>
      <c r="GS498" s="45"/>
      <c r="GT498" s="37"/>
      <c r="GU498" s="130"/>
      <c r="GV498" s="322" t="s">
        <v>38</v>
      </c>
      <c r="GW498" s="322"/>
      <c r="GX498" s="322"/>
      <c r="GY498" s="127">
        <f>SUM(GY436,GY440,GY444,GY448,GY452,GY456,GY460,GY464,GY468,GY472,GY476,GY480,GY484)*100</f>
        <v>277700</v>
      </c>
      <c r="GZ498" s="67"/>
      <c r="HA498" s="45"/>
      <c r="HB498" s="25">
        <f>GY498/HC498</f>
        <v>55540</v>
      </c>
      <c r="HC498" s="127">
        <f>SUM(HC436,HC440,HC444,HC448,HC452,HC456,HC459,HC464,HC468,HC472,HC476,HC480,HC484)</f>
        <v>5</v>
      </c>
      <c r="HD498" s="45"/>
      <c r="HE498" s="44" t="str">
        <f t="shared" si="2353"/>
        <v>サンリオ浴衣BIG</v>
      </c>
      <c r="HF498" s="43">
        <f t="shared" si="2353"/>
        <v>1100</v>
      </c>
      <c r="HG498" s="127">
        <f>SUM(HG436,HG440,HG444,HG448,HG452,HG456,HG459,HG464,HG468,HG472,HG476,HG480,HG484)</f>
        <v>4730</v>
      </c>
      <c r="HH498" s="107">
        <f>HG498/GY498</f>
        <v>1.7032769175369104E-2</v>
      </c>
      <c r="HI498" s="37"/>
      <c r="HJ498" s="29"/>
      <c r="HK498" s="322" t="s">
        <v>38</v>
      </c>
      <c r="HL498" s="322"/>
      <c r="HM498" s="127">
        <f>SUM(HM436,HM440,HM444,HM448,HM452,HM456,HM460,HM464,HM468,HM472,HM476,HM480,HM484)*100</f>
        <v>44000</v>
      </c>
      <c r="HN498" s="67"/>
      <c r="HO498" s="45"/>
      <c r="HP498" s="25">
        <f>HM498/HQ498</f>
        <v>7333.333333333333</v>
      </c>
      <c r="HQ498" s="127">
        <f>SUM(HQ436,HQ440,HQ444,HQ448,HQ452,HQ456,HQ459,HQ464,HQ468,HQ472,HQ476,HQ480,HQ484)</f>
        <v>6</v>
      </c>
      <c r="HR498" s="45"/>
      <c r="HS498" s="44" t="str">
        <f t="shared" si="2354"/>
        <v>サンリオ豹柄キーケース</v>
      </c>
      <c r="HT498" s="43">
        <f t="shared" si="2354"/>
        <v>996</v>
      </c>
      <c r="HU498" s="127">
        <f>SUM(HU436,HU440,HU444,HU448,HU452,HU456,HU459,HU464,HU468,HU472,HU476,HU480,HU484)</f>
        <v>5976</v>
      </c>
      <c r="HV498" s="107">
        <f>HU498/HM498</f>
        <v>0.13581818181818181</v>
      </c>
      <c r="HW498" s="37"/>
      <c r="HX498" s="360"/>
      <c r="HY498" s="322" t="s">
        <v>38</v>
      </c>
      <c r="HZ498" s="322"/>
      <c r="IA498" s="127">
        <f>SUM(IA436,IA440,IA444,IA448,IA452,IA456,IA460,IA464,IA468,IA472,IA476,IA480,IA484)*100</f>
        <v>32300</v>
      </c>
      <c r="IB498" s="67"/>
      <c r="IC498" s="45"/>
      <c r="ID498" s="25" t="e">
        <f>IA498/IE498</f>
        <v>#DIV/0!</v>
      </c>
      <c r="IE498" s="127">
        <f>SUM(IE436,IE440,IE444,IE448,IE452,IE456,IE459,IE464,IE468,IE472,IE476,IE480,IE484)</f>
        <v>0</v>
      </c>
      <c r="IF498" s="45"/>
      <c r="IG498" s="44" t="str">
        <f t="shared" si="2355"/>
        <v>ミニ香水</v>
      </c>
      <c r="IH498" s="43">
        <f t="shared" si="2355"/>
        <v>1100</v>
      </c>
      <c r="II498" s="127">
        <f>SUM(II436,II440,II444,II448,II452,II456,II459,II464,II468,II472,II476,II480,II484)</f>
        <v>-3900</v>
      </c>
      <c r="IJ498" s="107">
        <f>II498/IA498</f>
        <v>-0.12074303405572756</v>
      </c>
      <c r="IK498" s="37"/>
      <c r="IL498" s="29"/>
      <c r="IM498" s="322" t="s">
        <v>38</v>
      </c>
      <c r="IN498" s="322"/>
      <c r="IO498" s="127">
        <f>SUM(IO436,IO440,IO444,IO448,IO452,IO456,IO460,IO464,IO468,IO472,IO476,IO480,IO484)*100</f>
        <v>35700</v>
      </c>
      <c r="IP498" s="67"/>
      <c r="IQ498" s="45"/>
      <c r="IR498" s="25">
        <f>IO498/IS498</f>
        <v>4462.5</v>
      </c>
      <c r="IS498" s="127">
        <f>SUM(IS436,IS440,IS444,IS448,IS452,IS456,IS459,IS464,IS468,IS472,IS476,IS480,IS484)</f>
        <v>8</v>
      </c>
      <c r="IT498" s="45"/>
      <c r="IU498" s="44" t="str">
        <f t="shared" si="2356"/>
        <v>ジャグラーサウンドボタン</v>
      </c>
      <c r="IV498" s="43">
        <f t="shared" si="2356"/>
        <v>748</v>
      </c>
      <c r="IW498" s="127">
        <f>SUM(IW436,IW440,IW444,IW448,IW452,IW456,IW459,IW464,IW468,IW472,IW476,IW480,IW484)</f>
        <v>7706</v>
      </c>
      <c r="IX498" s="107">
        <f>IW498/IO498</f>
        <v>0.21585434173669468</v>
      </c>
      <c r="IY498" s="37"/>
      <c r="IZ498" s="130"/>
      <c r="JA498" s="322" t="s">
        <v>38</v>
      </c>
      <c r="JB498" s="322"/>
      <c r="JC498" s="127">
        <f>SUM(JC436,JC440,JC444,JC448,JC452,JC456,JC460,JC464,JC468,JC472,JC476,JC480,JC484)*100</f>
        <v>21800</v>
      </c>
      <c r="JD498" s="67"/>
      <c r="JE498" s="45"/>
      <c r="JF498" s="25">
        <f>JC498/JG498</f>
        <v>2422.2222222222222</v>
      </c>
      <c r="JG498" s="127">
        <f>SUM(JG436,JG440,JG444,JG448,JG452,JG456,JG459,JG464,JG468,JG472,JG476,JG480,JG484)</f>
        <v>9</v>
      </c>
      <c r="JH498" s="45"/>
      <c r="JI498" s="44" t="str">
        <f t="shared" si="2357"/>
        <v>ジャグラーサウンドボタン金銀</v>
      </c>
      <c r="JJ498" s="43">
        <f t="shared" si="2357"/>
        <v>1100</v>
      </c>
      <c r="JK498" s="127">
        <f>SUM(JK436,JK440,JK444,JK448,JK452,JK456,JK459,JK464,JK468,JK472,JK476,JK480,JK484)</f>
        <v>9900</v>
      </c>
      <c r="JL498" s="107">
        <f>JK498/JC498</f>
        <v>0.45412844036697247</v>
      </c>
      <c r="JM498" s="37"/>
      <c r="JN498" s="29"/>
      <c r="JO498" s="322" t="s">
        <v>38</v>
      </c>
      <c r="JP498" s="322"/>
      <c r="JQ498" s="127">
        <f>SUM(JQ436,JQ440,JQ444,JQ448,JQ452,JQ456,JQ460,JQ464,JQ468,JQ472,JQ476,JQ480,JQ484)*100</f>
        <v>68500</v>
      </c>
      <c r="JR498" s="67"/>
      <c r="JS498" s="45"/>
      <c r="JT498" s="25">
        <f>JQ498/JU498</f>
        <v>3425</v>
      </c>
      <c r="JU498" s="127">
        <f>SUM(JU436,JU440,JU444,JU448,JU452,JU456,JU459,JU464,JU468,JU472,JU476,JU480,JU484)</f>
        <v>20</v>
      </c>
      <c r="JV498" s="45"/>
      <c r="JW498" s="44" t="str">
        <f t="shared" si="2358"/>
        <v>モンチッチマスコット2</v>
      </c>
      <c r="JX498" s="43">
        <f t="shared" si="2358"/>
        <v>539</v>
      </c>
      <c r="JY498" s="127">
        <f>SUM(JY436,JY440,JY444,JY448,JY452,JY456,JY459,JY464,JY468,JY472,JY476,JY480,JY484)</f>
        <v>8085</v>
      </c>
      <c r="JZ498" s="107">
        <f>JY498/JQ498</f>
        <v>0.11802919708029197</v>
      </c>
      <c r="KA498" s="37"/>
      <c r="KB498" s="51"/>
      <c r="KC498" s="322" t="s">
        <v>38</v>
      </c>
      <c r="KD498" s="322"/>
      <c r="KE498" s="127">
        <f>SUM(KE436,KE440,KE444,KE448,KE452,KE456,KE460,KE464,KE468,KE472,KE476,KE480,KE484)*100</f>
        <v>30600</v>
      </c>
      <c r="KF498" s="67"/>
      <c r="KG498" s="45"/>
      <c r="KH498" s="25">
        <f>KE498/KI498</f>
        <v>7650</v>
      </c>
      <c r="KI498" s="127">
        <f>SUM(KI436,KI440,KI444,KI448,KI452,KI456,KI459,KI464,KI468,KI472,KI476,KI480,KI484)</f>
        <v>4</v>
      </c>
      <c r="KJ498" s="45"/>
      <c r="KK498" s="44" t="str">
        <f>KK436</f>
        <v>キティシリコンがま口</v>
      </c>
      <c r="KL498" s="43">
        <f>KL436</f>
        <v>660</v>
      </c>
      <c r="KM498" s="127">
        <f>SUM(KM436,KM440,KM444,KM448,KM452,KM456,KM459,KM464,KM468,KM472,KM476,KM480,KM484)</f>
        <v>2976</v>
      </c>
      <c r="KN498" s="107">
        <f>KM498/KE498</f>
        <v>9.7254901960784318E-2</v>
      </c>
      <c r="KO498" s="37"/>
      <c r="KP498" s="29"/>
      <c r="KQ498" s="322" t="s">
        <v>38</v>
      </c>
      <c r="KR498" s="322"/>
      <c r="KS498" s="127">
        <f>SUM(KS436,KS440,KS444,KS448,KS452,KS456,KS460,KS464,KS468,KS472,KS476,KS480,KS484)*100</f>
        <v>46600</v>
      </c>
      <c r="KT498" s="67"/>
      <c r="KU498" s="45"/>
      <c r="KV498" s="25">
        <f>KS498/KW498</f>
        <v>1792.3076923076924</v>
      </c>
      <c r="KW498" s="127">
        <f>SUM(KW436,KW440,KW444,KW448,KW452,KW456,KW459,KW464,KW468,KW472,KW476,KW480,KW484)</f>
        <v>26</v>
      </c>
      <c r="KX498" s="45"/>
      <c r="KY498" s="68" t="str">
        <f>KY436</f>
        <v>ラブブマスコット</v>
      </c>
      <c r="KZ498" s="43">
        <f>KZ436</f>
        <v>500</v>
      </c>
      <c r="LA498" s="127">
        <f>SUM(LA436,LA440,LA444,LA448,LA452,LA456,LA459,LA464,LA468,LA472,LA476,LA480,LA484)</f>
        <v>13160</v>
      </c>
      <c r="LB498" s="107">
        <f>LA498/KS498</f>
        <v>0.28240343347639485</v>
      </c>
      <c r="LC498" s="37"/>
      <c r="LD498" s="29"/>
      <c r="LE498" s="47"/>
      <c r="LF498" s="45"/>
      <c r="LG498" s="45"/>
      <c r="LH498" s="45"/>
      <c r="LI498" s="45"/>
      <c r="LJ498" s="25"/>
      <c r="LK498" s="45"/>
      <c r="LL498" s="45"/>
      <c r="LM498" s="63"/>
      <c r="LN498" s="67"/>
      <c r="LO498" s="45"/>
      <c r="LP498" s="46"/>
      <c r="LQ498" s="37"/>
      <c r="LR498" s="29"/>
      <c r="LS498" s="47"/>
      <c r="LT498" s="45"/>
      <c r="LU498" s="45"/>
      <c r="LV498" s="45"/>
      <c r="LW498" s="45"/>
      <c r="LX498" s="25"/>
      <c r="LY498" s="45"/>
      <c r="LZ498" s="107"/>
      <c r="MA498" s="107"/>
      <c r="MB498" s="45"/>
      <c r="MC498" s="45"/>
      <c r="MD498" s="45"/>
      <c r="ME498" s="37"/>
      <c r="MF498" s="29"/>
      <c r="MG498" s="47"/>
      <c r="MH498" s="45"/>
      <c r="MI498" s="45"/>
      <c r="MJ498" s="45"/>
      <c r="MK498" s="45"/>
      <c r="ML498" s="25"/>
      <c r="MM498" s="45"/>
      <c r="MN498" s="107"/>
      <c r="MO498" s="107"/>
      <c r="MP498" s="45"/>
      <c r="MQ498" s="45"/>
      <c r="MR498" s="45"/>
      <c r="MS498" s="37"/>
      <c r="MT498" s="29"/>
      <c r="MU498" s="47"/>
      <c r="MV498" s="45"/>
      <c r="MW498" s="45"/>
      <c r="MX498" s="45"/>
      <c r="MY498" s="45"/>
      <c r="MZ498" s="25"/>
      <c r="NA498" s="45"/>
      <c r="NB498" s="107"/>
      <c r="NC498" s="107"/>
      <c r="ND498" s="45"/>
      <c r="NE498" s="45"/>
      <c r="NF498" s="45"/>
      <c r="NG498" s="37"/>
      <c r="NH498" s="29"/>
      <c r="NI498" s="47"/>
      <c r="NJ498" s="45"/>
      <c r="NK498" s="45"/>
      <c r="NL498" s="45"/>
      <c r="NM498" s="45"/>
      <c r="NN498" s="25"/>
      <c r="NO498" s="45"/>
      <c r="NP498" s="107"/>
      <c r="NQ498" s="107"/>
      <c r="NR498" s="45"/>
      <c r="NS498" s="45"/>
      <c r="NT498" s="45"/>
      <c r="NU498" s="37"/>
    </row>
    <row r="499" spans="1:385" x14ac:dyDescent="0.25">
      <c r="A499" s="136" t="s">
        <v>1192</v>
      </c>
      <c r="B499" s="137">
        <f>SUMIF(B435:B498,"&gt;=0")</f>
        <v>31256</v>
      </c>
      <c r="C499" s="137">
        <f>SUMIF(C435:C498,"&gt;=0")</f>
        <v>8831</v>
      </c>
      <c r="D499" s="137">
        <f>SUMIF(D435:D498,"&gt;=0")</f>
        <v>4252</v>
      </c>
      <c r="E499" s="137">
        <f>SUMIF(E435:E498,"&gt;=0")</f>
        <v>10263</v>
      </c>
      <c r="F499" s="137">
        <f>SUMIF(F435:F498,"&gt;=0")</f>
        <v>7229</v>
      </c>
      <c r="G499" s="142"/>
      <c r="H499" s="208"/>
      <c r="I499" s="319">
        <f>J491+AL491+DR491+AZ491+BN491+KS491+CP491+LG492+DD491+LU491+KE491+CB491+IA491+IO491+JC491+JQ491+NK491+MW491+MI491+X491+FH491+FV491+GY491+HM491+GJ491+EF491+ET491</f>
        <v>3139900</v>
      </c>
      <c r="J499" s="319"/>
      <c r="K499" s="33" t="s">
        <v>45</v>
      </c>
      <c r="L499" s="45"/>
      <c r="M499" s="325" t="s">
        <v>1190</v>
      </c>
      <c r="N499" s="325"/>
      <c r="O499" s="139">
        <f>O495+LP495+DI495+LZ495+CX494+CJ494+KM494+BV494+AQ495+BE495+DW495+LA494+AC495+II494+IW494+JK494+JY494+NP495+NB495+MN495</f>
        <v>593867</v>
      </c>
      <c r="P499" s="139"/>
      <c r="Q499" s="45"/>
      <c r="R499" s="45"/>
      <c r="S499" s="45"/>
      <c r="T499" s="37"/>
      <c r="U499" s="29"/>
      <c r="V499" s="47"/>
      <c r="W499" s="319"/>
      <c r="X499" s="319"/>
      <c r="Y499" s="33"/>
      <c r="Z499" s="45"/>
      <c r="AA499" s="25"/>
      <c r="AB499" s="45"/>
      <c r="AC499" s="107"/>
      <c r="AD499" s="107"/>
      <c r="AE499" s="45"/>
      <c r="AF499" s="45"/>
      <c r="AG499" s="45"/>
      <c r="AH499" s="37"/>
      <c r="AI499" s="29"/>
      <c r="AJ499" s="47"/>
      <c r="AK499" s="45"/>
      <c r="AL499" s="45"/>
      <c r="AM499" s="45"/>
      <c r="AN499" s="45"/>
      <c r="AO499" s="25"/>
      <c r="AP499" s="45"/>
      <c r="AQ499" s="45"/>
      <c r="AR499" s="45"/>
      <c r="AS499" s="45"/>
      <c r="AT499" s="45"/>
      <c r="AU499" s="45"/>
      <c r="AV499" s="37"/>
      <c r="AW499" s="29"/>
      <c r="AX499" s="47"/>
      <c r="AY499" s="45"/>
      <c r="AZ499" s="45"/>
      <c r="BA499" s="45"/>
      <c r="BB499" s="45"/>
      <c r="BC499" s="25"/>
      <c r="BD499" s="45"/>
      <c r="BE499" s="45"/>
      <c r="BF499" s="45"/>
      <c r="BG499" s="45"/>
      <c r="BH499" s="45"/>
      <c r="BI499" s="45"/>
      <c r="BJ499" s="37"/>
      <c r="BK499" s="29"/>
      <c r="BL499" s="322" t="s">
        <v>38</v>
      </c>
      <c r="BM499" s="322"/>
      <c r="BN499" s="127">
        <f>SUM(BN437,BN441,BN445,BN449,BN453,BN457,BN461,BN465,BN469,BN473,BN477,BN481,BN485)*100</f>
        <v>49400</v>
      </c>
      <c r="BO499" s="67"/>
      <c r="BP499" s="45"/>
      <c r="BQ499" s="25">
        <f>BN499/BR499</f>
        <v>1646.6666666666667</v>
      </c>
      <c r="BR499" s="127">
        <f>SUM(BR437,BR441,BR445,BR449,BR453,BR457,BR461,BR465,BR469,BR473,BR477,BR481,BR485)</f>
        <v>30</v>
      </c>
      <c r="BS499" s="45"/>
      <c r="BT499" s="44" t="str">
        <f t="shared" si="2350"/>
        <v>ラブブキーホルダー</v>
      </c>
      <c r="BU499" s="43">
        <f t="shared" si="2350"/>
        <v>200</v>
      </c>
      <c r="BV499" s="127">
        <f>SUM(BV437,BV441,BV445,BV449,BV453,BV457,BV461,BV465,BV469,BV473,BV477,BV481,BV485)</f>
        <v>1800</v>
      </c>
      <c r="BW499" s="107">
        <f>BV499/BN499</f>
        <v>3.643724696356275E-2</v>
      </c>
      <c r="BX499" s="37"/>
      <c r="BY499" s="57"/>
      <c r="BZ499" s="322" t="s">
        <v>38</v>
      </c>
      <c r="CA499" s="322"/>
      <c r="CB499" s="127">
        <f>SUM(CB437,CB441,CB445,CB449,CB453,CB457,CB461,CB465,CB469,CB473,CB477,CB481,CB485)*100</f>
        <v>47300</v>
      </c>
      <c r="CC499" s="67"/>
      <c r="CD499" s="45"/>
      <c r="CE499" s="25">
        <f>CB499/CF499</f>
        <v>7883.333333333333</v>
      </c>
      <c r="CF499" s="127">
        <f>SUM(CF437,CF441,CF445,CF449,CF453,CF457,CF461,CF465,CF469,CF473,CF477,CF481,CF485)</f>
        <v>6</v>
      </c>
      <c r="CG499" s="45"/>
      <c r="CH499" s="44" t="str">
        <f t="shared" si="2351"/>
        <v>ラブブマスコット</v>
      </c>
      <c r="CI499" s="43">
        <f t="shared" si="2351"/>
        <v>250</v>
      </c>
      <c r="CJ499" s="127">
        <f>SUM(CJ437,CJ441,CJ445,CJ449,CJ453,CJ457,CJ461,CJ465,CJ469,CJ473,CJ477,CJ481,CJ485)</f>
        <v>1250</v>
      </c>
      <c r="CK499" s="107">
        <f>CJ499/CB499</f>
        <v>2.6427061310782242E-2</v>
      </c>
      <c r="CL499" s="37"/>
      <c r="CM499" s="29"/>
      <c r="CN499" s="322" t="s">
        <v>38</v>
      </c>
      <c r="CO499" s="322"/>
      <c r="CP499" s="127">
        <f>SUM(CP437,CP441,CP445,CP449,CP453,CP457,CP461,CP465,CP469,CP473,CP477,CP481,CP485)*100</f>
        <v>36000</v>
      </c>
      <c r="CQ499" s="67"/>
      <c r="CR499" s="45"/>
      <c r="CS499" s="25">
        <f>CP499/CT499</f>
        <v>1058.8235294117646</v>
      </c>
      <c r="CT499" s="127">
        <f>SUM(CT437,CT441,CT445,CT449,CT453,CT457,CT461,CT465,CT469,CT473,CT477,CT481,CT485)</f>
        <v>34</v>
      </c>
      <c r="CU499" s="45"/>
      <c r="CV499" s="44" t="str">
        <f t="shared" si="2352"/>
        <v>ラブブキーホルダー</v>
      </c>
      <c r="CW499" s="43">
        <f t="shared" si="2352"/>
        <v>200</v>
      </c>
      <c r="CX499" s="127">
        <f>SUM(CX437,CX441,CX445,CX449,CX453,CX457,CX461,CX465,CX469,CX473,CX477,CX481,CX485)</f>
        <v>6800</v>
      </c>
      <c r="CY499" s="107">
        <f>CX499/CP499</f>
        <v>0.18888888888888888</v>
      </c>
      <c r="CZ499" s="37"/>
      <c r="DA499" s="29"/>
      <c r="DB499" s="47"/>
      <c r="DC499" s="319"/>
      <c r="DD499" s="319"/>
      <c r="DE499" s="33"/>
      <c r="DF499" s="45"/>
      <c r="DG499" s="25"/>
      <c r="DH499" s="45"/>
      <c r="DI499" s="107"/>
      <c r="DJ499" s="107"/>
      <c r="DK499" s="45"/>
      <c r="DL499" s="45"/>
      <c r="DM499" s="45"/>
      <c r="DN499" s="37"/>
      <c r="DO499" s="29"/>
      <c r="DP499" s="47"/>
      <c r="DQ499" s="45"/>
      <c r="DR499" s="45"/>
      <c r="DS499" s="45"/>
      <c r="DT499" s="45"/>
      <c r="DU499" s="25"/>
      <c r="DV499" s="45"/>
      <c r="DW499" s="45"/>
      <c r="DX499" s="45"/>
      <c r="DY499" s="45"/>
      <c r="DZ499" s="45"/>
      <c r="EA499" s="45"/>
      <c r="EB499" s="37"/>
      <c r="EC499" s="29"/>
      <c r="ED499" s="47"/>
      <c r="EE499" s="319"/>
      <c r="EF499" s="319"/>
      <c r="EG499" s="33"/>
      <c r="EH499" s="45"/>
      <c r="EI499" s="25"/>
      <c r="EJ499" s="45"/>
      <c r="EK499" s="107"/>
      <c r="EL499" s="107"/>
      <c r="EM499" s="45"/>
      <c r="EN499" s="45"/>
      <c r="EO499" s="45"/>
      <c r="EP499" s="37"/>
      <c r="EQ499" s="29"/>
      <c r="ER499" s="47"/>
      <c r="ES499" s="319"/>
      <c r="ET499" s="319"/>
      <c r="EU499" s="33"/>
      <c r="EV499" s="45"/>
      <c r="EW499" s="25"/>
      <c r="EX499" s="45"/>
      <c r="EY499" s="107"/>
      <c r="EZ499" s="107"/>
      <c r="FA499" s="45"/>
      <c r="FB499" s="45"/>
      <c r="FC499" s="45"/>
      <c r="FD499" s="37"/>
      <c r="FE499" s="60"/>
      <c r="FF499" s="47"/>
      <c r="FG499" s="319"/>
      <c r="FH499" s="319"/>
      <c r="FI499" s="33"/>
      <c r="FJ499" s="45"/>
      <c r="FK499" s="25"/>
      <c r="FL499" s="45"/>
      <c r="FM499" s="107"/>
      <c r="FN499" s="107"/>
      <c r="FO499" s="45"/>
      <c r="FP499" s="45"/>
      <c r="FQ499" s="45"/>
      <c r="FR499" s="37"/>
      <c r="FS499" s="29"/>
      <c r="FT499" s="47"/>
      <c r="FU499" s="319"/>
      <c r="FV499" s="319"/>
      <c r="FW499" s="33"/>
      <c r="FX499" s="45"/>
      <c r="FY499" s="25"/>
      <c r="FZ499" s="45"/>
      <c r="GA499" s="107"/>
      <c r="GB499" s="107"/>
      <c r="GC499" s="45"/>
      <c r="GD499" s="45"/>
      <c r="GE499" s="45"/>
      <c r="GF499" s="37"/>
      <c r="GG499" s="29"/>
      <c r="GH499" s="47"/>
      <c r="GI499" s="319"/>
      <c r="GJ499" s="319"/>
      <c r="GK499" s="33"/>
      <c r="GL499" s="45"/>
      <c r="GM499" s="25"/>
      <c r="GN499" s="45"/>
      <c r="GO499" s="107"/>
      <c r="GP499" s="107"/>
      <c r="GQ499" s="45"/>
      <c r="GR499" s="45"/>
      <c r="GS499" s="45"/>
      <c r="GT499" s="37"/>
      <c r="GU499" s="130"/>
      <c r="GV499" s="322" t="s">
        <v>38</v>
      </c>
      <c r="GW499" s="322"/>
      <c r="GX499" s="322"/>
      <c r="GY499" s="127">
        <f>SUM(GY437,GY441,GY445,GY449,GY453,GY457,GY461,GY465,GY469,GY473,GY477,GY481,GY485)*100</f>
        <v>0</v>
      </c>
      <c r="GZ499" s="67"/>
      <c r="HA499" s="45"/>
      <c r="HB499" s="25">
        <f>GY499/HC499</f>
        <v>0</v>
      </c>
      <c r="HC499" s="127">
        <f>SUM(HC437,HC441,HC445,HC449,HC453,HC457,HC461,HC465,HC469,HC473,HC477,HC481,HC485)</f>
        <v>10</v>
      </c>
      <c r="HD499" s="45"/>
      <c r="HE499" s="44" t="str">
        <f t="shared" si="2353"/>
        <v>すみっこ時計</v>
      </c>
      <c r="HF499" s="43">
        <f t="shared" si="2353"/>
        <v>1100</v>
      </c>
      <c r="HG499" s="127" t="e">
        <f>SUM(HG437,HG441,HG445,HG449,HG453,HG457,HG461,HG465,HG469,HG473,HG477,HG481,HG485)</f>
        <v>#VALUE!</v>
      </c>
      <c r="HH499" s="107" t="e">
        <f>HG499/GY499</f>
        <v>#VALUE!</v>
      </c>
      <c r="HI499" s="37"/>
      <c r="HJ499" s="29"/>
      <c r="HK499" s="322" t="s">
        <v>38</v>
      </c>
      <c r="HL499" s="322"/>
      <c r="HM499" s="127">
        <f>SUM(HM437,HM441,HM445,HM449,HM453,HM457,HM461,HM465,HM469,HM473,HM477,HM481,HM485)*100</f>
        <v>65000</v>
      </c>
      <c r="HN499" s="67"/>
      <c r="HO499" s="45"/>
      <c r="HP499" s="25">
        <f>HM499/HQ499</f>
        <v>6500</v>
      </c>
      <c r="HQ499" s="127">
        <f>SUM(HQ437,HQ441,HQ445,HQ449,HQ453,HQ457,HQ461,HQ465,HQ469,HQ473,HQ477,HQ481,HQ485)</f>
        <v>10</v>
      </c>
      <c r="HR499" s="45"/>
      <c r="HS499" s="44" t="str">
        <f t="shared" si="2354"/>
        <v>ゲームアーク</v>
      </c>
      <c r="HT499" s="43">
        <f t="shared" si="2354"/>
        <v>0</v>
      </c>
      <c r="HU499" s="127">
        <f>SUM(HU437,HU441,HU445,HU449,HU453,HU457,HU461,HU465,HU469,HU473,HU477,HU481,HU485)</f>
        <v>0</v>
      </c>
      <c r="HV499" s="107">
        <f>HU499/HM499</f>
        <v>0</v>
      </c>
      <c r="HW499" s="37"/>
      <c r="HX499" s="360"/>
      <c r="HY499" s="322" t="s">
        <v>38</v>
      </c>
      <c r="HZ499" s="322"/>
      <c r="IA499" s="127">
        <f>SUM(IA437,IA441,IA445,IA449,IA453,IA457,IA461,IA465,IA469,IA473,IA477,IA481,IA485)*100</f>
        <v>40900</v>
      </c>
      <c r="IB499" s="67"/>
      <c r="IC499" s="45"/>
      <c r="ID499" s="25">
        <f>IA499/IE499</f>
        <v>4090</v>
      </c>
      <c r="IE499" s="127">
        <f>SUM(IE437,IE441,IE445,IE449,IE453,IE457,IE461,IE465,IE469,IE473,IE477,IE481,IE485)</f>
        <v>10</v>
      </c>
      <c r="IF499" s="45"/>
      <c r="IG499" s="44" t="str">
        <f t="shared" si="2355"/>
        <v>ラブブマスコット</v>
      </c>
      <c r="IH499" s="43">
        <f t="shared" si="2355"/>
        <v>250</v>
      </c>
      <c r="II499" s="127">
        <f>SUM(II437,II441,II445,II449,II453,II457,II461,II465,II469,II473,II477,II481,II485)</f>
        <v>500</v>
      </c>
      <c r="IJ499" s="107">
        <f>II499/IA499</f>
        <v>1.2224938875305624E-2</v>
      </c>
      <c r="IK499" s="37"/>
      <c r="IL499" s="29"/>
      <c r="IM499" s="322" t="s">
        <v>38</v>
      </c>
      <c r="IN499" s="322"/>
      <c r="IO499" s="127">
        <f>SUM(IO437,IO441,IO445,IO449,IO453,IO457,IO461,IO465,IO469,IO473,IO477,IO481,IO485)*100</f>
        <v>38300</v>
      </c>
      <c r="IP499" s="67"/>
      <c r="IQ499" s="45"/>
      <c r="IR499" s="25">
        <f>IO499/IS499</f>
        <v>957.5</v>
      </c>
      <c r="IS499" s="127">
        <f>SUM(IS437,IS441,IS445,IS449,IS453,IS457,IS461,IS465,IS469,IS473,IS477,IS481,IS485)</f>
        <v>40</v>
      </c>
      <c r="IT499" s="45"/>
      <c r="IU499" s="44" t="str">
        <f t="shared" si="2356"/>
        <v>アングリーキーホルダー</v>
      </c>
      <c r="IV499" s="43">
        <f t="shared" si="2356"/>
        <v>200</v>
      </c>
      <c r="IW499" s="127">
        <f>SUM(IW437,IW441,IW445,IW449,IW453,IW457,IW461,IW465,IW469,IW473,IW477,IW481,IW485)</f>
        <v>7000</v>
      </c>
      <c r="IX499" s="107">
        <f>IW499/IO499</f>
        <v>0.18276762402088773</v>
      </c>
      <c r="IY499" s="37"/>
      <c r="IZ499" s="130"/>
      <c r="JA499" s="322" t="s">
        <v>38</v>
      </c>
      <c r="JB499" s="322"/>
      <c r="JC499" s="127">
        <f>SUM(JC437,JC441,JC445,JC449,JC453,JC457,JC461,JC465,JC469,JC473,JC477,JC481,JC485)*100</f>
        <v>47000</v>
      </c>
      <c r="JD499" s="67"/>
      <c r="JE499" s="45"/>
      <c r="JF499" s="25">
        <f>JC499/JG499</f>
        <v>1093.0232558139535</v>
      </c>
      <c r="JG499" s="127">
        <f>SUM(JG437,JG441,JG445,JG449,JG453,JG457,JG461,JG465,JG469,JG473,JG477,JG481,JG485)</f>
        <v>43</v>
      </c>
      <c r="JH499" s="45"/>
      <c r="JI499" s="44" t="str">
        <f t="shared" si="2357"/>
        <v>AIモンスターラバー</v>
      </c>
      <c r="JJ499" s="43">
        <f t="shared" si="2357"/>
        <v>260</v>
      </c>
      <c r="JK499" s="127">
        <f>SUM(JK437,JK441,JK445,JK449,JK453,JK457,JK461,JK465,JK469,JK473,JK477,JK481,JK485)</f>
        <v>4680</v>
      </c>
      <c r="JL499" s="107">
        <f>JK499/JC499</f>
        <v>9.957446808510638E-2</v>
      </c>
      <c r="JM499" s="37"/>
      <c r="JN499" s="29"/>
      <c r="JO499" s="322" t="s">
        <v>38</v>
      </c>
      <c r="JP499" s="322"/>
      <c r="JQ499" s="127">
        <f>SUM(JQ437,JQ441,JQ445,JQ449,JQ453,JQ457,JQ461,JQ465,JQ469,JQ473,JQ477,JQ481,JQ485)*100</f>
        <v>32000</v>
      </c>
      <c r="JR499" s="67"/>
      <c r="JS499" s="45"/>
      <c r="JT499" s="25">
        <f>JQ499/JU499</f>
        <v>4000</v>
      </c>
      <c r="JU499" s="127">
        <f>SUM(JU437,JU441,JU445,JU449,JU453,JU457,JU461,JU465,JU469,JU473,JU477,JU481,JU485)</f>
        <v>8</v>
      </c>
      <c r="JV499" s="45"/>
      <c r="JW499" s="44" t="str">
        <f t="shared" si="2358"/>
        <v>サンリオスカーフ付ポーチ</v>
      </c>
      <c r="JX499" s="43">
        <f t="shared" si="2358"/>
        <v>0</v>
      </c>
      <c r="JY499" s="127">
        <f>SUM(JY437,JY441,JY445,JY449,JY453,JY457,JY461,JY465,JY469,JY473,JY477,JY481,JY485)</f>
        <v>2640</v>
      </c>
      <c r="JZ499" s="107">
        <f>JY499/JQ499</f>
        <v>8.2500000000000004E-2</v>
      </c>
      <c r="KA499" s="37"/>
      <c r="KB499" s="51"/>
      <c r="KC499" s="322" t="s">
        <v>38</v>
      </c>
      <c r="KD499" s="322"/>
      <c r="KE499" s="127">
        <f>SUM(KE437,KE441,KE445,KE449,KE453,KE457,KE461,KE465,KE469,KE473,KE477,KE481,KE485)*100</f>
        <v>50200</v>
      </c>
      <c r="KF499" s="67"/>
      <c r="KG499" s="45"/>
      <c r="KH499" s="25">
        <f>KE499/KI499</f>
        <v>5577.7777777777774</v>
      </c>
      <c r="KI499" s="127">
        <f>SUM(KI437,KI441,KI445,KI449,KI453,KI457,KI461,KI465,KI469,KI473,KI477,KI481,KI485)</f>
        <v>9</v>
      </c>
      <c r="KJ499" s="45"/>
      <c r="KK499" s="44" t="str">
        <f>KK437</f>
        <v>サンリオ豹柄キーケース</v>
      </c>
      <c r="KL499" s="43">
        <f>KL437</f>
        <v>924</v>
      </c>
      <c r="KM499" s="127">
        <f>SUM(KM437,KM441,KM445,KM449,KM453,KM457,KM461,KM465,KM469,KM473,KM477,KM481,KM485)</f>
        <v>4620</v>
      </c>
      <c r="KN499" s="107">
        <f>KM499/KE499</f>
        <v>9.2031872509960158E-2</v>
      </c>
      <c r="KO499" s="37"/>
      <c r="KP499" s="29"/>
      <c r="KQ499" s="322" t="s">
        <v>38</v>
      </c>
      <c r="KR499" s="322"/>
      <c r="KS499" s="127">
        <f>SUM(KS437,KS441,KS445,KS449,KS453,KS457,KS461,KS465,KS469,KS473,KS477,KS481,KS485)*100</f>
        <v>54400</v>
      </c>
      <c r="KT499" s="67"/>
      <c r="KU499" s="45"/>
      <c r="KV499" s="25">
        <f>KS499/KW499</f>
        <v>3626.6666666666665</v>
      </c>
      <c r="KW499" s="127">
        <f>SUM(KW437,KW441,KW445,KW449,KW453,KW457,KW461,KW465,KW469,KW473,KW477,KW481,KW485)</f>
        <v>15</v>
      </c>
      <c r="KX499" s="45"/>
      <c r="KY499" s="68" t="str">
        <f>KY437</f>
        <v>モンチッチマスコット2</v>
      </c>
      <c r="KZ499" s="43">
        <f>KZ437</f>
        <v>539</v>
      </c>
      <c r="LA499" s="127">
        <f>SUM(LA437,LA441,LA445,LA449,LA453,LA457,LA461,LA465,LA469,LA473,LA477,LA481,LA485)</f>
        <v>4822</v>
      </c>
      <c r="LB499" s="107">
        <f>LA499/KS499</f>
        <v>8.863970588235294E-2</v>
      </c>
      <c r="LC499" s="37"/>
      <c r="LD499" s="29"/>
      <c r="LE499" s="47"/>
      <c r="LF499" s="45"/>
      <c r="LG499" s="45"/>
      <c r="LH499" s="45"/>
      <c r="LI499" s="45"/>
      <c r="LJ499" s="25"/>
      <c r="LK499" s="45"/>
      <c r="LL499" s="45"/>
      <c r="LM499" s="63"/>
      <c r="LN499" s="67"/>
      <c r="LO499" s="45"/>
      <c r="LP499" s="46"/>
      <c r="LQ499" s="37"/>
      <c r="LR499" s="29"/>
      <c r="LS499" s="47"/>
      <c r="LT499" s="319"/>
      <c r="LU499" s="319"/>
      <c r="LV499" s="33"/>
      <c r="LW499" s="45"/>
      <c r="LX499" s="25"/>
      <c r="LY499" s="45"/>
      <c r="LZ499" s="107"/>
      <c r="MA499" s="107"/>
      <c r="MB499" s="45"/>
      <c r="MC499" s="45"/>
      <c r="MD499" s="45"/>
      <c r="ME499" s="37"/>
      <c r="MF499" s="29"/>
      <c r="MG499" s="47"/>
      <c r="MH499" s="319"/>
      <c r="MI499" s="319"/>
      <c r="MJ499" s="33"/>
      <c r="MK499" s="45"/>
      <c r="ML499" s="25"/>
      <c r="MM499" s="45"/>
      <c r="MN499" s="107"/>
      <c r="MO499" s="107"/>
      <c r="MP499" s="45"/>
      <c r="MQ499" s="45"/>
      <c r="MR499" s="45"/>
      <c r="MS499" s="37"/>
      <c r="MT499" s="29"/>
      <c r="MU499" s="47"/>
      <c r="MV499" s="319"/>
      <c r="MW499" s="319"/>
      <c r="MX499" s="33"/>
      <c r="MY499" s="45"/>
      <c r="MZ499" s="25"/>
      <c r="NA499" s="45"/>
      <c r="NB499" s="107"/>
      <c r="NC499" s="107"/>
      <c r="ND499" s="45"/>
      <c r="NE499" s="45"/>
      <c r="NF499" s="45"/>
      <c r="NG499" s="37"/>
      <c r="NH499" s="29"/>
      <c r="NI499" s="47"/>
      <c r="NJ499" s="319"/>
      <c r="NK499" s="319"/>
      <c r="NL499" s="33"/>
      <c r="NM499" s="45"/>
      <c r="NN499" s="25"/>
      <c r="NO499" s="45"/>
      <c r="NP499" s="107"/>
      <c r="NQ499" s="107"/>
      <c r="NR499" s="45"/>
      <c r="NS499" s="45"/>
      <c r="NT499" s="45"/>
      <c r="NU499" s="37"/>
    </row>
    <row r="500" spans="1:385" ht="15" customHeight="1" thickBot="1" x14ac:dyDescent="0.3">
      <c r="A500" s="140" t="s">
        <v>40</v>
      </c>
      <c r="B500" s="141">
        <f>B499/A492</f>
        <v>976.75</v>
      </c>
      <c r="C500" s="142">
        <f>C499/A492</f>
        <v>275.96875</v>
      </c>
      <c r="D500" s="142">
        <f>D499/A492</f>
        <v>132.875</v>
      </c>
      <c r="E500" s="143">
        <f>E499/A492</f>
        <v>320.71875</v>
      </c>
      <c r="F500" s="137">
        <f>F499/A492</f>
        <v>225.90625</v>
      </c>
      <c r="G500" s="142"/>
      <c r="H500" s="208"/>
      <c r="I500" s="319">
        <f>I499/A492</f>
        <v>98121.875</v>
      </c>
      <c r="J500" s="319"/>
      <c r="K500" s="45">
        <f>I500*A493</f>
        <v>3139900</v>
      </c>
      <c r="L500" s="45"/>
      <c r="M500" s="25" t="s">
        <v>41</v>
      </c>
      <c r="N500" s="45" t="e">
        <f>N493+AP493+DV494+BD494+BV491+LA491+CX491+LO492+DH493+LY493+KM491+CJ491+II491+IW491+JK491+JY491+NA493+MM493+AB493+NO493</f>
        <v>#VALUE!</v>
      </c>
      <c r="O500" s="107" t="e">
        <f>N500/I499</f>
        <v>#VALUE!</v>
      </c>
      <c r="P500" s="107"/>
      <c r="Q500" s="46"/>
      <c r="R500" s="46"/>
      <c r="S500" s="46"/>
      <c r="T500" s="37"/>
      <c r="U500" s="29"/>
      <c r="V500" s="47"/>
      <c r="W500" s="319"/>
      <c r="X500" s="319"/>
      <c r="Y500" s="45"/>
      <c r="Z500" s="45"/>
      <c r="AA500" s="25"/>
      <c r="AB500" s="45"/>
      <c r="AC500" s="107"/>
      <c r="AD500" s="107"/>
      <c r="AE500" s="46"/>
      <c r="AF500" s="46"/>
      <c r="AG500" s="46"/>
      <c r="AH500" s="37"/>
      <c r="AI500" s="29"/>
      <c r="AJ500" s="47"/>
      <c r="AK500" s="45"/>
      <c r="AL500" s="45"/>
      <c r="AM500" s="45"/>
      <c r="AN500" s="45"/>
      <c r="AO500" s="25"/>
      <c r="AP500" s="45"/>
      <c r="AQ500" s="45"/>
      <c r="AR500" s="45"/>
      <c r="AS500" s="45"/>
      <c r="AT500" s="45"/>
      <c r="AU500" s="45"/>
      <c r="AV500" s="37"/>
      <c r="AW500" s="29"/>
      <c r="AX500" s="47"/>
      <c r="AY500" s="45"/>
      <c r="AZ500" s="45"/>
      <c r="BA500" s="45"/>
      <c r="BB500" s="45"/>
      <c r="BC500" s="25"/>
      <c r="BD500" s="45"/>
      <c r="BE500" s="45"/>
      <c r="BF500" s="45"/>
      <c r="BG500" s="45"/>
      <c r="BH500" s="45"/>
      <c r="BI500" s="45"/>
      <c r="BJ500" s="37"/>
      <c r="BK500" s="29"/>
      <c r="BL500" s="322" t="s">
        <v>38</v>
      </c>
      <c r="BM500" s="322"/>
      <c r="BN500" s="127">
        <f>SUM(BN438,BN442,BN446,BN450,BN454,BN458,BN462,BN466,BN470,BN474,BN478,BN482,BN486)*100</f>
        <v>57100</v>
      </c>
      <c r="BO500" s="67"/>
      <c r="BP500" s="45"/>
      <c r="BQ500" s="25">
        <f>BN500/BR500</f>
        <v>28550</v>
      </c>
      <c r="BR500" s="127">
        <f>SUM(BR438,BR442,BR446,BR450,BR454,BR458,BR462,BR466,BR470,BR474,BR478,BR482,BR486)</f>
        <v>2</v>
      </c>
      <c r="BS500" s="45"/>
      <c r="BT500" s="44" t="str">
        <f t="shared" si="2350"/>
        <v>ラブブキーホルダー大きめ</v>
      </c>
      <c r="BU500" s="43">
        <f t="shared" si="2350"/>
        <v>400</v>
      </c>
      <c r="BV500" s="127">
        <f>SUM(BV438,BV442,BV446,BV450,BV454,BV458,BV462,BV466,BV470,BV474,BV478,BV482,BV486)</f>
        <v>800</v>
      </c>
      <c r="BW500" s="107">
        <f>BV500/BN500</f>
        <v>1.4010507880910683E-2</v>
      </c>
      <c r="BX500" s="37"/>
      <c r="BY500" s="57"/>
      <c r="BZ500" s="322" t="s">
        <v>38</v>
      </c>
      <c r="CA500" s="322"/>
      <c r="CB500" s="127">
        <f>SUM(CB438,CB442,CB446,CB450,CB454,CB458,CB462,CB466,CB470,CB474,CB478,CB482,CB486)*100</f>
        <v>24200</v>
      </c>
      <c r="CC500" s="67"/>
      <c r="CD500" s="45"/>
      <c r="CE500" s="25">
        <f>CB500/CF500</f>
        <v>896.2962962962963</v>
      </c>
      <c r="CF500" s="127">
        <f>SUM(CF438,CF442,CF446,CF450,CF454,CF458,CF462,CF466,CF470,CF474,CF478,CF482,CF486)</f>
        <v>27</v>
      </c>
      <c r="CG500" s="45"/>
      <c r="CH500" s="44" t="str">
        <f t="shared" si="2351"/>
        <v>ＡＩラバー</v>
      </c>
      <c r="CI500" s="43">
        <f t="shared" si="2351"/>
        <v>198</v>
      </c>
      <c r="CJ500" s="127">
        <f>SUM(CJ438,CJ442,CJ446,CJ450,CJ454,CJ458,CJ462,CJ466,CJ470,CJ474,CJ478,CJ482,CJ486)</f>
        <v>5346</v>
      </c>
      <c r="CK500" s="107">
        <f>CJ500/CB500</f>
        <v>0.22090909090909092</v>
      </c>
      <c r="CL500" s="37"/>
      <c r="CM500" s="29"/>
      <c r="CN500" s="322" t="s">
        <v>38</v>
      </c>
      <c r="CO500" s="322"/>
      <c r="CP500" s="127">
        <f>SUM(CP438,CP442,CP446,CP450,CP454,CP458,CP462,CP466,CP470,CP474,CP478,CP482,CP486)*100</f>
        <v>25400</v>
      </c>
      <c r="CQ500" s="67"/>
      <c r="CR500" s="45"/>
      <c r="CS500" s="25">
        <f>CP500/CT500</f>
        <v>-2309.090909090909</v>
      </c>
      <c r="CT500" s="127">
        <f>SUM(CT438,CT442,CT446,CT450,CT454,CT458,CT462,CT466,CT470,CT474,CT478,CT482,CT486)</f>
        <v>-11</v>
      </c>
      <c r="CU500" s="45"/>
      <c r="CV500" s="44" t="str">
        <f t="shared" si="2352"/>
        <v>アングリーキーホルダー</v>
      </c>
      <c r="CW500" s="43">
        <f t="shared" si="2352"/>
        <v>198</v>
      </c>
      <c r="CX500" s="127">
        <f>SUM(CX438,CX442,CX446,CX450,CX454,CX458,CX462,CX466,CX470,CX474,CX478,CX482,CX486)</f>
        <v>-2178</v>
      </c>
      <c r="CY500" s="107">
        <f>CX500/CP500</f>
        <v>-8.5748031496062999E-2</v>
      </c>
      <c r="CZ500" s="37"/>
      <c r="DA500" s="29"/>
      <c r="DB500" s="47"/>
      <c r="DC500" s="319"/>
      <c r="DD500" s="319"/>
      <c r="DE500" s="45"/>
      <c r="DF500" s="45"/>
      <c r="DG500" s="25"/>
      <c r="DH500" s="45"/>
      <c r="DI500" s="107"/>
      <c r="DJ500" s="107"/>
      <c r="DK500" s="46"/>
      <c r="DL500" s="46"/>
      <c r="DM500" s="46"/>
      <c r="DN500" s="37"/>
      <c r="DO500" s="29"/>
      <c r="DP500" s="47"/>
      <c r="DQ500" s="45"/>
      <c r="DR500" s="45"/>
      <c r="DS500" s="45"/>
      <c r="DT500" s="45"/>
      <c r="DU500" s="25"/>
      <c r="DV500" s="45"/>
      <c r="DW500" s="45"/>
      <c r="DX500" s="45"/>
      <c r="DY500" s="45"/>
      <c r="DZ500" s="45"/>
      <c r="EA500" s="45"/>
      <c r="EB500" s="37"/>
      <c r="EC500" s="29"/>
      <c r="ED500" s="47"/>
      <c r="EE500" s="319"/>
      <c r="EF500" s="319"/>
      <c r="EG500" s="45"/>
      <c r="EH500" s="45"/>
      <c r="EI500" s="25"/>
      <c r="EJ500" s="45"/>
      <c r="EK500" s="107"/>
      <c r="EL500" s="107"/>
      <c r="EM500" s="46"/>
      <c r="EN500" s="46"/>
      <c r="EO500" s="46"/>
      <c r="EP500" s="37"/>
      <c r="EQ500" s="29"/>
      <c r="ER500" s="47"/>
      <c r="ES500" s="319"/>
      <c r="ET500" s="319"/>
      <c r="EU500" s="45"/>
      <c r="EV500" s="45"/>
      <c r="EW500" s="25"/>
      <c r="EX500" s="45"/>
      <c r="EY500" s="107"/>
      <c r="EZ500" s="107"/>
      <c r="FA500" s="46"/>
      <c r="FB500" s="46"/>
      <c r="FC500" s="46"/>
      <c r="FD500" s="37"/>
      <c r="FE500" s="60"/>
      <c r="FF500" s="47"/>
      <c r="FG500" s="319"/>
      <c r="FH500" s="319"/>
      <c r="FI500" s="45"/>
      <c r="FJ500" s="45"/>
      <c r="FK500" s="25"/>
      <c r="FL500" s="45"/>
      <c r="FM500" s="107"/>
      <c r="FN500" s="107"/>
      <c r="FO500" s="46"/>
      <c r="FP500" s="46"/>
      <c r="FQ500" s="46"/>
      <c r="FR500" s="37"/>
      <c r="FS500" s="29"/>
      <c r="FT500" s="47"/>
      <c r="FU500" s="319"/>
      <c r="FV500" s="319"/>
      <c r="FW500" s="45"/>
      <c r="FX500" s="45"/>
      <c r="FY500" s="25"/>
      <c r="FZ500" s="45"/>
      <c r="GA500" s="107"/>
      <c r="GB500" s="107"/>
      <c r="GC500" s="46"/>
      <c r="GD500" s="46"/>
      <c r="GE500" s="46"/>
      <c r="GF500" s="37"/>
      <c r="GG500" s="29"/>
      <c r="GH500" s="47"/>
      <c r="GI500" s="319"/>
      <c r="GJ500" s="319"/>
      <c r="GK500" s="45"/>
      <c r="GL500" s="45"/>
      <c r="GM500" s="25"/>
      <c r="GN500" s="45"/>
      <c r="GO500" s="107"/>
      <c r="GP500" s="107"/>
      <c r="GQ500" s="46"/>
      <c r="GR500" s="46"/>
      <c r="GS500" s="46"/>
      <c r="GT500" s="37"/>
      <c r="GU500" s="130"/>
      <c r="GV500" s="322" t="s">
        <v>38</v>
      </c>
      <c r="GW500" s="322"/>
      <c r="GX500" s="322"/>
      <c r="GY500" s="127">
        <f>SUM(GY438,GY442,GY446,GY450,GY454,GY458,GY462,GY466,GY470,GY474,GY478,GY482,GY486)*100</f>
        <v>0</v>
      </c>
      <c r="GZ500" s="67"/>
      <c r="HA500" s="45"/>
      <c r="HB500" s="25">
        <f>GY500/HC500</f>
        <v>0</v>
      </c>
      <c r="HC500" s="127">
        <f>SUM(HC438,HC442,HC446,HC450,HC454,HC458,HC462,HC466,HC470,HC474,HC478,HC482,HC486)</f>
        <v>10</v>
      </c>
      <c r="HD500" s="45"/>
      <c r="HE500" s="44" t="str">
        <f t="shared" si="2353"/>
        <v>サンリオ時計</v>
      </c>
      <c r="HF500" s="43">
        <f t="shared" si="2353"/>
        <v>715</v>
      </c>
      <c r="HG500" s="127" t="e">
        <f>SUM(HG438,HG442,HG446,HG450,HG454,HG458,HG462,HG466,HG470,HG474,HG478,HG482,HG486)</f>
        <v>#VALUE!</v>
      </c>
      <c r="HH500" s="107" t="e">
        <f>HG500/GY500</f>
        <v>#VALUE!</v>
      </c>
      <c r="HI500" s="37"/>
      <c r="HJ500" s="29"/>
      <c r="HK500" s="322" t="s">
        <v>38</v>
      </c>
      <c r="HL500" s="322"/>
      <c r="HM500" s="127">
        <f>SUM(HM438,HM442,HM446,HM450,HM454,HM458,HM462,HM466,HM470,HM474,HM478,HM482,HM486)*100</f>
        <v>38300</v>
      </c>
      <c r="HN500" s="67"/>
      <c r="HO500" s="45"/>
      <c r="HP500" s="25">
        <f>HM500/HQ500</f>
        <v>6383.333333333333</v>
      </c>
      <c r="HQ500" s="127">
        <f>SUM(HQ438,HQ442,HQ446,HQ450,HQ454,HQ458,HQ462,HQ466,HQ470,HQ474,HQ478,HQ482,HQ486)</f>
        <v>6</v>
      </c>
      <c r="HR500" s="45"/>
      <c r="HS500" s="44" t="str">
        <f t="shared" si="2354"/>
        <v>スンスンクリップ</v>
      </c>
      <c r="HT500" s="43">
        <f t="shared" si="2354"/>
        <v>0</v>
      </c>
      <c r="HU500" s="127">
        <f>SUM(HU438,HU442,HU446,HU450,HU454,HU458,HU462,HU466,HU470,HU474,HU478,HU482,HU486)</f>
        <v>0</v>
      </c>
      <c r="HV500" s="107">
        <f>HU500/HM500</f>
        <v>0</v>
      </c>
      <c r="HW500" s="37"/>
      <c r="HX500" s="360"/>
      <c r="HY500" s="322" t="s">
        <v>38</v>
      </c>
      <c r="HZ500" s="322"/>
      <c r="IA500" s="127">
        <f>SUM(IA438,IA442,IA446,IA450,IA454,IA458,IA462,IA466,IA470,IA474,IA478,IA482,IA486)*100</f>
        <v>22900</v>
      </c>
      <c r="IB500" s="67"/>
      <c r="IC500" s="45"/>
      <c r="ID500" s="25">
        <f>IA500/IE500</f>
        <v>2081.818181818182</v>
      </c>
      <c r="IE500" s="127">
        <f>SUM(IE438,IE442,IE446,IE450,IE454,IE458,IE462,IE466,IE470,IE474,IE478,IE482,IE486)</f>
        <v>11</v>
      </c>
      <c r="IF500" s="45"/>
      <c r="IG500" s="44" t="str">
        <f t="shared" si="2355"/>
        <v>ラブブキーホルダー</v>
      </c>
      <c r="IH500" s="43">
        <f t="shared" si="2355"/>
        <v>500</v>
      </c>
      <c r="II500" s="127">
        <f>SUM(II438,II442,II446,II450,II454,II458,II462,II466,II470,II474,II478,II482,II486)</f>
        <v>5480</v>
      </c>
      <c r="IJ500" s="107">
        <f>II500/IA500</f>
        <v>0.23930131004366811</v>
      </c>
      <c r="IK500" s="37"/>
      <c r="IL500" s="29"/>
      <c r="IM500" s="322" t="s">
        <v>38</v>
      </c>
      <c r="IN500" s="322"/>
      <c r="IO500" s="127">
        <f>SUM(IO438,IO442,IO446,IO450,IO454,IO458,IO462,IO466,IO470,IO474,IO478,IO482,IO486)*100</f>
        <v>30500</v>
      </c>
      <c r="IP500" s="67"/>
      <c r="IQ500" s="45"/>
      <c r="IR500" s="25">
        <f>IO500/IS500</f>
        <v>10166.666666666666</v>
      </c>
      <c r="IS500" s="127">
        <f>SUM(IS438,IS442,IS446,IS450,IS454,IS458,IS462,IS466,IS470,IS474,IS478,IS482,IS486)</f>
        <v>3</v>
      </c>
      <c r="IT500" s="45"/>
      <c r="IU500" s="44" t="str">
        <f t="shared" si="2356"/>
        <v>ポケモンシリコンポーチ</v>
      </c>
      <c r="IV500" s="43">
        <f t="shared" si="2356"/>
        <v>600</v>
      </c>
      <c r="IW500" s="127">
        <f>SUM(IW438,IW442,IW446,IW450,IW454,IW458,IW462,IW466,IW470,IW474,IW478,IW482,IW486)</f>
        <v>1200</v>
      </c>
      <c r="IX500" s="107">
        <f>IW500/IO500</f>
        <v>3.9344262295081971E-2</v>
      </c>
      <c r="IY500" s="37"/>
      <c r="IZ500" s="130"/>
      <c r="JA500" s="322" t="s">
        <v>38</v>
      </c>
      <c r="JB500" s="322"/>
      <c r="JC500" s="127">
        <f>SUM(JC438,JC442,JC446,JC450,JC454,JC458,JC462,JC466,JC470,JC474,JC478,JC482,JC486)*100</f>
        <v>6000</v>
      </c>
      <c r="JD500" s="67"/>
      <c r="JE500" s="45"/>
      <c r="JF500" s="25">
        <f>JC500/JG500</f>
        <v>181.81818181818181</v>
      </c>
      <c r="JG500" s="127">
        <f>SUM(JG438,JG442,JG446,JG450,JG454,JG458,JG462,JG466,JG470,JG474,JG478,JG482,JG486)</f>
        <v>33</v>
      </c>
      <c r="JH500" s="45"/>
      <c r="JI500" s="44" t="str">
        <f t="shared" si="2357"/>
        <v>スンスンボアバンス</v>
      </c>
      <c r="JJ500" s="43">
        <f t="shared" si="2357"/>
        <v>0</v>
      </c>
      <c r="JK500" s="127">
        <f>SUM(JK438,JK442,JK446,JK450,JK454,JK458,JK462,JK466,JK470,JK474,JK478,JK482,JK486)</f>
        <v>1320</v>
      </c>
      <c r="JL500" s="107">
        <f>JK500/JC500</f>
        <v>0.22</v>
      </c>
      <c r="JM500" s="37"/>
      <c r="JN500" s="29"/>
      <c r="JO500" s="322" t="s">
        <v>38</v>
      </c>
      <c r="JP500" s="322"/>
      <c r="JQ500" s="127">
        <f>SUM(JQ438,JQ442,JQ446,JQ450,JQ454,JQ458,JQ462,JQ466,JQ470,JQ474,JQ478,JQ482,JQ486)*100</f>
        <v>23800</v>
      </c>
      <c r="JR500" s="67"/>
      <c r="JS500" s="45"/>
      <c r="JT500" s="25">
        <f>JQ500/JU500</f>
        <v>2380</v>
      </c>
      <c r="JU500" s="127">
        <f>SUM(JU438,JU442,JU446,JU450,JU454,JU458,JU462,JU466,JU470,JU474,JU478,JU482,JU486)</f>
        <v>10</v>
      </c>
      <c r="JV500" s="45"/>
      <c r="JW500" s="44" t="str">
        <f t="shared" si="2358"/>
        <v>キティフェイスポーチ</v>
      </c>
      <c r="JX500" s="43">
        <f t="shared" si="2358"/>
        <v>0</v>
      </c>
      <c r="JY500" s="127">
        <f>SUM(JY438,JY442,JY446,JY450,JY454,JY458,JY462,JY466,JY470,JY474,JY478,JY482,JY486)</f>
        <v>7700</v>
      </c>
      <c r="JZ500" s="107">
        <f>JY500/JQ500</f>
        <v>0.3235294117647059</v>
      </c>
      <c r="KA500" s="37"/>
      <c r="KB500" s="51"/>
      <c r="KC500" s="322" t="s">
        <v>38</v>
      </c>
      <c r="KD500" s="322"/>
      <c r="KE500" s="127">
        <f>SUM(KE438,KE442,KE446,KE450,KE454,KE458,KE462,KE466,KE470,KE474,KE478,KE482,KE486)*100</f>
        <v>43900</v>
      </c>
      <c r="KF500" s="67"/>
      <c r="KG500" s="45"/>
      <c r="KH500" s="25">
        <f>KE500/KI500</f>
        <v>1371.875</v>
      </c>
      <c r="KI500" s="127">
        <f>SUM(KI438,KI442,KI446,KI450,KI454,KI458,KI462,KI466,KI470,KI474,KI478,KI482,KI486)</f>
        <v>32</v>
      </c>
      <c r="KJ500" s="45"/>
      <c r="KK500" s="44" t="str">
        <f>KK438</f>
        <v>ＡＩモンスターラバー</v>
      </c>
      <c r="KL500" s="43">
        <f>KL438</f>
        <v>198</v>
      </c>
      <c r="KM500" s="127">
        <f>SUM(KM438,KM442,KM446,KM450,KM454,KM458,KM462,KM466,KM470,KM474,KM478,KM482,KM486)</f>
        <v>6336</v>
      </c>
      <c r="KN500" s="107">
        <f>KM500/KE500</f>
        <v>0.14432801822323463</v>
      </c>
      <c r="KO500" s="37"/>
      <c r="KP500" s="29"/>
      <c r="KQ500" s="322" t="s">
        <v>38</v>
      </c>
      <c r="KR500" s="322"/>
      <c r="KS500" s="127">
        <f>SUM(KS438,KS442,KS446,KS450,KS454,KS458,KS462,KS466,KS470,KS474,KS478,KS482,KS486)*100</f>
        <v>47600</v>
      </c>
      <c r="KT500" s="67"/>
      <c r="KU500" s="45"/>
      <c r="KV500" s="25">
        <f>KS500/KW500</f>
        <v>6800</v>
      </c>
      <c r="KW500" s="127">
        <f>SUM(KW438,KW442,KW446,KW450,KW454,KW458,KW462,KW466,KW470,KW474,KW478,KW482,KW486)</f>
        <v>7</v>
      </c>
      <c r="KX500" s="45"/>
      <c r="KY500" s="68" t="str">
        <f>KY438</f>
        <v>AIモンスターマスコット</v>
      </c>
      <c r="KZ500" s="43">
        <f>KZ438</f>
        <v>286</v>
      </c>
      <c r="LA500" s="127">
        <f>SUM(LA438,LA442,LA446,LA450,LA454,LA458,LA462,LA466,LA470,LA474,LA478,LA482,LA486)</f>
        <v>2002</v>
      </c>
      <c r="LB500" s="107">
        <f>LA500/KS500</f>
        <v>4.2058823529411767E-2</v>
      </c>
      <c r="LC500" s="37"/>
      <c r="LD500" s="29"/>
      <c r="LE500" s="47"/>
      <c r="LF500" s="45"/>
      <c r="LG500" s="45"/>
      <c r="LH500" s="45"/>
      <c r="LI500" s="45"/>
      <c r="LJ500" s="25"/>
      <c r="LK500" s="45"/>
      <c r="LL500" s="45"/>
      <c r="LM500" s="63"/>
      <c r="LN500" s="67"/>
      <c r="LO500" s="45"/>
      <c r="LP500" s="46"/>
      <c r="LQ500" s="37"/>
      <c r="LR500" s="29"/>
      <c r="LS500" s="47"/>
      <c r="LT500" s="319"/>
      <c r="LU500" s="319"/>
      <c r="LV500" s="45"/>
      <c r="LW500" s="45"/>
      <c r="LX500" s="25"/>
      <c r="LY500" s="45"/>
      <c r="LZ500" s="107"/>
      <c r="MA500" s="107"/>
      <c r="MB500" s="46"/>
      <c r="MC500" s="46"/>
      <c r="MD500" s="46"/>
      <c r="ME500" s="37"/>
      <c r="MF500" s="29"/>
      <c r="MG500" s="47"/>
      <c r="MH500" s="319"/>
      <c r="MI500" s="319"/>
      <c r="MJ500" s="45"/>
      <c r="MK500" s="45"/>
      <c r="ML500" s="25"/>
      <c r="MM500" s="45"/>
      <c r="MN500" s="107"/>
      <c r="MO500" s="107"/>
      <c r="MP500" s="46"/>
      <c r="MQ500" s="46"/>
      <c r="MR500" s="46"/>
      <c r="MS500" s="37"/>
      <c r="MT500" s="29"/>
      <c r="MU500" s="47"/>
      <c r="MV500" s="319"/>
      <c r="MW500" s="319"/>
      <c r="MX500" s="45"/>
      <c r="MY500" s="45"/>
      <c r="MZ500" s="25"/>
      <c r="NA500" s="45"/>
      <c r="NB500" s="107"/>
      <c r="NC500" s="107"/>
      <c r="ND500" s="46"/>
      <c r="NE500" s="46"/>
      <c r="NF500" s="46"/>
      <c r="NG500" s="37"/>
      <c r="NH500" s="29"/>
      <c r="NI500" s="47"/>
      <c r="NJ500" s="319"/>
      <c r="NK500" s="319"/>
      <c r="NL500" s="45"/>
      <c r="NM500" s="45"/>
      <c r="NN500" s="25"/>
      <c r="NO500" s="45"/>
      <c r="NP500" s="107"/>
      <c r="NQ500" s="107"/>
      <c r="NR500" s="46"/>
      <c r="NS500" s="46"/>
      <c r="NT500" s="46"/>
      <c r="NU500" s="37"/>
    </row>
    <row r="501" spans="1:385" ht="15" customHeight="1" thickTop="1" x14ac:dyDescent="0.25">
      <c r="A501" s="144" t="s">
        <v>1193</v>
      </c>
      <c r="B501" s="145">
        <f>B500*$A493</f>
        <v>31256</v>
      </c>
      <c r="C501" s="146">
        <f>C500*$A493</f>
        <v>8831</v>
      </c>
      <c r="D501" s="146">
        <f>D500*$A493</f>
        <v>4252</v>
      </c>
      <c r="E501" s="137">
        <f>E500*$A493</f>
        <v>10263</v>
      </c>
      <c r="F501" s="137">
        <f>F500*$A493</f>
        <v>7229</v>
      </c>
      <c r="G501" s="142"/>
      <c r="H501" s="42"/>
      <c r="I501" s="319">
        <f>I499*K501</f>
        <v>1883940</v>
      </c>
      <c r="J501" s="319"/>
      <c r="K501" s="147">
        <v>0.6</v>
      </c>
      <c r="L501" s="99"/>
      <c r="M501" s="111" t="s">
        <v>36</v>
      </c>
      <c r="N501" s="99" t="e">
        <f>I501-N500</f>
        <v>#VALUE!</v>
      </c>
      <c r="O501" s="147" t="e">
        <f>N501/I499</f>
        <v>#VALUE!</v>
      </c>
      <c r="P501" s="147"/>
      <c r="Q501" s="148"/>
      <c r="R501" s="148"/>
      <c r="S501" s="148"/>
      <c r="T501" s="149"/>
      <c r="U501" s="29"/>
      <c r="V501" s="47"/>
      <c r="W501" s="319"/>
      <c r="X501" s="319"/>
      <c r="Y501" s="107"/>
      <c r="Z501" s="45"/>
      <c r="AA501" s="25"/>
      <c r="AB501" s="45"/>
      <c r="AC501" s="107"/>
      <c r="AD501" s="107"/>
      <c r="AE501" s="46"/>
      <c r="AF501" s="46"/>
      <c r="AG501" s="46"/>
      <c r="AH501" s="37"/>
      <c r="AI501" s="29"/>
      <c r="AJ501" s="47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37"/>
      <c r="AW501" s="29"/>
      <c r="AX501" s="47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37"/>
      <c r="BK501" s="29"/>
      <c r="BL501" s="47"/>
      <c r="BM501" s="25" t="s">
        <v>29</v>
      </c>
      <c r="BN501" s="45">
        <f>SUM(BN497:BN500)</f>
        <v>183300</v>
      </c>
      <c r="BO501" s="45"/>
      <c r="BP501" s="45"/>
      <c r="BQ501" s="45"/>
      <c r="BR501" s="45">
        <f>SUM(BR497:BR500)</f>
        <v>48</v>
      </c>
      <c r="BS501" s="45"/>
      <c r="BT501" s="318" t="s">
        <v>43</v>
      </c>
      <c r="BU501" s="318"/>
      <c r="BV501" s="43">
        <f>SUM(BV497:BV500)</f>
        <v>9775</v>
      </c>
      <c r="BW501" s="150">
        <f>BV501/BN501</f>
        <v>5.3327877795962902E-2</v>
      </c>
      <c r="BX501" s="37"/>
      <c r="BY501" s="57"/>
      <c r="BZ501" s="47"/>
      <c r="CA501" s="25" t="s">
        <v>29</v>
      </c>
      <c r="CB501" s="45">
        <f>SUM(CB497:CB500)</f>
        <v>114300</v>
      </c>
      <c r="CC501" s="45"/>
      <c r="CD501" s="45"/>
      <c r="CE501" s="45"/>
      <c r="CF501" s="45">
        <f>SUM(CF497:CF500)</f>
        <v>54</v>
      </c>
      <c r="CG501" s="45"/>
      <c r="CH501" s="323" t="s">
        <v>43</v>
      </c>
      <c r="CI501" s="323"/>
      <c r="CJ501" s="43">
        <f>SUM(CJ497:CJ500)</f>
        <v>24262</v>
      </c>
      <c r="CK501" s="150">
        <f>CJ501/CB501</f>
        <v>0.21226596675415574</v>
      </c>
      <c r="CL501" s="55"/>
      <c r="CM501" s="29"/>
      <c r="CN501" s="47"/>
      <c r="CO501" s="25" t="s">
        <v>29</v>
      </c>
      <c r="CP501" s="45">
        <f>SUM(CP497:CP500)</f>
        <v>143300</v>
      </c>
      <c r="CQ501" s="45"/>
      <c r="CR501" s="45"/>
      <c r="CS501" s="45"/>
      <c r="CT501" s="45">
        <f>SUM(CT497:CT500)</f>
        <v>36</v>
      </c>
      <c r="CU501" s="45"/>
      <c r="CV501" s="324" t="s">
        <v>43</v>
      </c>
      <c r="CW501" s="324"/>
      <c r="CX501" s="43">
        <f>SUM(CX497:CX500)</f>
        <v>12716</v>
      </c>
      <c r="CY501" s="150">
        <f>CX501/CP501</f>
        <v>8.8736915561758542E-2</v>
      </c>
      <c r="CZ501" s="55"/>
      <c r="DA501" s="29"/>
      <c r="DB501" s="47"/>
      <c r="DC501" s="319"/>
      <c r="DD501" s="319"/>
      <c r="DE501" s="107"/>
      <c r="DF501" s="45"/>
      <c r="DG501" s="25"/>
      <c r="DH501" s="45"/>
      <c r="DI501" s="107"/>
      <c r="DJ501" s="107"/>
      <c r="DK501" s="46"/>
      <c r="DL501" s="46"/>
      <c r="DM501" s="46"/>
      <c r="DN501" s="37"/>
      <c r="DO501" s="29"/>
      <c r="DP501" s="47"/>
      <c r="DQ501" s="45"/>
      <c r="DR501" s="45"/>
      <c r="DS501" s="45"/>
      <c r="DT501" s="45"/>
      <c r="DU501" s="45"/>
      <c r="DV501" s="45"/>
      <c r="DW501" s="45"/>
      <c r="DX501" s="45"/>
      <c r="DY501" s="45"/>
      <c r="DZ501" s="45"/>
      <c r="EA501" s="45"/>
      <c r="EB501" s="37"/>
      <c r="EC501" s="29"/>
      <c r="ED501" s="47"/>
      <c r="EE501" s="319"/>
      <c r="EF501" s="319"/>
      <c r="EG501" s="107"/>
      <c r="EH501" s="45"/>
      <c r="EI501" s="25"/>
      <c r="EJ501" s="45"/>
      <c r="EK501" s="107"/>
      <c r="EL501" s="107"/>
      <c r="EM501" s="46"/>
      <c r="EN501" s="46"/>
      <c r="EO501" s="46"/>
      <c r="EP501" s="37"/>
      <c r="EQ501" s="29"/>
      <c r="ER501" s="47"/>
      <c r="ES501" s="319"/>
      <c r="ET501" s="319"/>
      <c r="EU501" s="107"/>
      <c r="EV501" s="45"/>
      <c r="EW501" s="25"/>
      <c r="EX501" s="45"/>
      <c r="EY501" s="107"/>
      <c r="EZ501" s="107"/>
      <c r="FA501" s="46"/>
      <c r="FB501" s="46"/>
      <c r="FC501" s="46"/>
      <c r="FD501" s="37"/>
      <c r="FE501" s="60"/>
      <c r="FF501" s="47"/>
      <c r="FG501" s="319"/>
      <c r="FH501" s="319"/>
      <c r="FI501" s="107"/>
      <c r="FJ501" s="45"/>
      <c r="FK501" s="25"/>
      <c r="FL501" s="45"/>
      <c r="FM501" s="107"/>
      <c r="FN501" s="107"/>
      <c r="FO501" s="46"/>
      <c r="FP501" s="46"/>
      <c r="FQ501" s="46"/>
      <c r="FR501" s="37"/>
      <c r="FS501" s="29"/>
      <c r="FT501" s="47"/>
      <c r="FU501" s="319"/>
      <c r="FV501" s="319"/>
      <c r="FW501" s="107"/>
      <c r="FX501" s="45"/>
      <c r="FY501" s="25"/>
      <c r="FZ501" s="45"/>
      <c r="GA501" s="107"/>
      <c r="GB501" s="107"/>
      <c r="GC501" s="46"/>
      <c r="GD501" s="46"/>
      <c r="GE501" s="46"/>
      <c r="GF501" s="37"/>
      <c r="GG501" s="29"/>
      <c r="GH501" s="47"/>
      <c r="GI501" s="319"/>
      <c r="GJ501" s="319"/>
      <c r="GK501" s="107"/>
      <c r="GL501" s="45"/>
      <c r="GM501" s="25"/>
      <c r="GN501" s="45"/>
      <c r="GO501" s="107"/>
      <c r="GP501" s="107"/>
      <c r="GQ501" s="46"/>
      <c r="GR501" s="46"/>
      <c r="GS501" s="46"/>
      <c r="GT501" s="37"/>
      <c r="GU501" s="61"/>
      <c r="GV501" s="47"/>
      <c r="GW501" s="30"/>
      <c r="GX501" s="25" t="s">
        <v>29</v>
      </c>
      <c r="GY501" s="45">
        <f>SUM(GY497:GY500)</f>
        <v>375700</v>
      </c>
      <c r="GZ501" s="45"/>
      <c r="HA501" s="45"/>
      <c r="HB501" s="45"/>
      <c r="HC501" s="45">
        <f>SUM(HC497:HC500)</f>
        <v>26</v>
      </c>
      <c r="HD501" s="45"/>
      <c r="HE501" s="318" t="s">
        <v>43</v>
      </c>
      <c r="HF501" s="318"/>
      <c r="HG501" s="43" t="e">
        <f>SUM(HG497:HG500)</f>
        <v>#VALUE!</v>
      </c>
      <c r="HH501" s="150" t="e">
        <f>HG501/GY501</f>
        <v>#VALUE!</v>
      </c>
      <c r="HI501" s="37"/>
      <c r="HJ501" s="29"/>
      <c r="HK501" s="47"/>
      <c r="HL501" s="25" t="s">
        <v>29</v>
      </c>
      <c r="HM501" s="45">
        <f>SUM(HM497:HM500)</f>
        <v>170400</v>
      </c>
      <c r="HN501" s="45"/>
      <c r="HO501" s="45"/>
      <c r="HP501" s="45"/>
      <c r="HQ501" s="45">
        <f>SUM(HQ497:HQ500)</f>
        <v>25</v>
      </c>
      <c r="HR501" s="45"/>
      <c r="HS501" s="318" t="s">
        <v>43</v>
      </c>
      <c r="HT501" s="318"/>
      <c r="HU501" s="43">
        <f>SUM(HU497:HU500)</f>
        <v>7976</v>
      </c>
      <c r="HV501" s="150">
        <f>HU501/HM501</f>
        <v>4.6807511737089205E-2</v>
      </c>
      <c r="HW501" s="37"/>
      <c r="HX501" s="360"/>
      <c r="HY501" s="47"/>
      <c r="HZ501" s="25" t="s">
        <v>29</v>
      </c>
      <c r="IA501" s="45">
        <f>SUM(IA497:IA500)</f>
        <v>192000</v>
      </c>
      <c r="IB501" s="45"/>
      <c r="IC501" s="45"/>
      <c r="ID501" s="45"/>
      <c r="IE501" s="45">
        <f>SUM(IE497:IE500)</f>
        <v>34</v>
      </c>
      <c r="IF501" s="45"/>
      <c r="IG501" s="318" t="s">
        <v>43</v>
      </c>
      <c r="IH501" s="318"/>
      <c r="II501" s="43">
        <f>SUM(II497:II500)</f>
        <v>7080</v>
      </c>
      <c r="IJ501" s="150">
        <f>II501/IA501</f>
        <v>3.6874999999999998E-2</v>
      </c>
      <c r="IK501" s="37"/>
      <c r="IL501" s="29"/>
      <c r="IM501" s="47"/>
      <c r="IN501" s="25" t="s">
        <v>29</v>
      </c>
      <c r="IO501" s="45">
        <f>SUM(IO497:IO500)</f>
        <v>130600</v>
      </c>
      <c r="IP501" s="45"/>
      <c r="IQ501" s="45"/>
      <c r="IR501" s="45"/>
      <c r="IS501" s="45">
        <f>SUM(IS497:IS500)</f>
        <v>70</v>
      </c>
      <c r="IT501" s="45"/>
      <c r="IU501" s="318" t="s">
        <v>43</v>
      </c>
      <c r="IV501" s="318"/>
      <c r="IW501" s="43" t="e">
        <f>SUM(IW497:IW500)</f>
        <v>#VALUE!</v>
      </c>
      <c r="IX501" s="150" t="e">
        <f>IW501/IO501</f>
        <v>#VALUE!</v>
      </c>
      <c r="IY501" s="37"/>
      <c r="IZ501" s="61"/>
      <c r="JA501" s="47"/>
      <c r="JB501" s="25" t="s">
        <v>29</v>
      </c>
      <c r="JC501" s="45">
        <f>SUM(JC497:JC500)</f>
        <v>107100</v>
      </c>
      <c r="JD501" s="45"/>
      <c r="JE501" s="45"/>
      <c r="JF501" s="45"/>
      <c r="JG501" s="45">
        <f>SUM(JG497:JG500)</f>
        <v>91</v>
      </c>
      <c r="JH501" s="45"/>
      <c r="JI501" s="318" t="s">
        <v>43</v>
      </c>
      <c r="JJ501" s="318"/>
      <c r="JK501" s="43">
        <f>SUM(JK497:JK500)</f>
        <v>23574</v>
      </c>
      <c r="JL501" s="150">
        <f>JK501/JC501</f>
        <v>0.22011204481792718</v>
      </c>
      <c r="JM501" s="37"/>
      <c r="JN501" s="29"/>
      <c r="JO501" s="47"/>
      <c r="JP501" s="25" t="s">
        <v>29</v>
      </c>
      <c r="JQ501" s="45">
        <f>SUM(JQ497:JQ500)</f>
        <v>160400</v>
      </c>
      <c r="JR501" s="45"/>
      <c r="JS501" s="45"/>
      <c r="JT501" s="45"/>
      <c r="JU501" s="45">
        <f>SUM(JU497:JU500)</f>
        <v>45</v>
      </c>
      <c r="JV501" s="45"/>
      <c r="JW501" s="318" t="s">
        <v>43</v>
      </c>
      <c r="JX501" s="318"/>
      <c r="JY501" s="43">
        <f>SUM(JY497:JY500)</f>
        <v>20625</v>
      </c>
      <c r="JZ501" s="150">
        <f>JY501/JQ501</f>
        <v>0.12858478802992518</v>
      </c>
      <c r="KA501" s="37"/>
      <c r="KB501" s="51"/>
      <c r="KC501" s="47"/>
      <c r="KD501" s="25" t="s">
        <v>29</v>
      </c>
      <c r="KE501" s="45">
        <f>SUM(KE497:KE500)</f>
        <v>174400</v>
      </c>
      <c r="KF501" s="45"/>
      <c r="KG501" s="45"/>
      <c r="KH501" s="45"/>
      <c r="KI501" s="45">
        <f>SUM(KI497:KI500)</f>
        <v>50</v>
      </c>
      <c r="KJ501" s="45"/>
      <c r="KK501" s="322" t="s">
        <v>43</v>
      </c>
      <c r="KL501" s="322"/>
      <c r="KM501" s="43">
        <f>SUM(KM497:KM500)</f>
        <v>18912</v>
      </c>
      <c r="KN501" s="150">
        <f>KM501/KE501</f>
        <v>0.10844036697247707</v>
      </c>
      <c r="KO501" s="55"/>
      <c r="KP501" s="29"/>
      <c r="KQ501" s="47"/>
      <c r="KR501" s="25" t="s">
        <v>29</v>
      </c>
      <c r="KS501" s="45">
        <f>SUM(KS497:KS500)</f>
        <v>186700</v>
      </c>
      <c r="KT501" s="45"/>
      <c r="KU501" s="45"/>
      <c r="KV501" s="45"/>
      <c r="KW501" s="45">
        <f>SUM(KW497:KW500)</f>
        <v>63</v>
      </c>
      <c r="KX501" s="45"/>
      <c r="KY501" s="318" t="s">
        <v>43</v>
      </c>
      <c r="KZ501" s="318"/>
      <c r="LA501" s="43">
        <f>SUM(LA497:LA500)</f>
        <v>27544</v>
      </c>
      <c r="LB501" s="150">
        <f>LA501/KS501</f>
        <v>0.14753079807177288</v>
      </c>
      <c r="LC501" s="37"/>
      <c r="LD501" s="29"/>
      <c r="LE501" s="47"/>
      <c r="LF501" s="45"/>
      <c r="LG501" s="45"/>
      <c r="LH501" s="45"/>
      <c r="LI501" s="45"/>
      <c r="LJ501" s="45"/>
      <c r="LK501" s="45"/>
      <c r="LL501" s="45"/>
      <c r="LM501" s="44"/>
      <c r="LN501" s="43"/>
      <c r="LO501" s="43"/>
      <c r="LP501" s="43"/>
      <c r="LQ501" s="37"/>
      <c r="LR501" s="29"/>
      <c r="LS501" s="47"/>
      <c r="LT501" s="319"/>
      <c r="LU501" s="319"/>
      <c r="LV501" s="107"/>
      <c r="LW501" s="45"/>
      <c r="LX501" s="25"/>
      <c r="LY501" s="45"/>
      <c r="LZ501" s="107"/>
      <c r="MA501" s="107"/>
      <c r="MB501" s="46"/>
      <c r="MC501" s="46"/>
      <c r="MD501" s="46"/>
      <c r="ME501" s="37"/>
      <c r="MF501" s="29"/>
      <c r="MG501" s="47"/>
      <c r="MH501" s="319"/>
      <c r="MI501" s="319"/>
      <c r="MJ501" s="107"/>
      <c r="MK501" s="45"/>
      <c r="ML501" s="25"/>
      <c r="MM501" s="45"/>
      <c r="MN501" s="107"/>
      <c r="MO501" s="107"/>
      <c r="MP501" s="46"/>
      <c r="MQ501" s="46"/>
      <c r="MR501" s="46"/>
      <c r="MS501" s="37"/>
      <c r="MT501" s="29"/>
      <c r="MU501" s="47"/>
      <c r="MV501" s="319"/>
      <c r="MW501" s="319"/>
      <c r="MX501" s="107"/>
      <c r="MY501" s="45"/>
      <c r="MZ501" s="25"/>
      <c r="NA501" s="45"/>
      <c r="NB501" s="107"/>
      <c r="NC501" s="107"/>
      <c r="ND501" s="46"/>
      <c r="NE501" s="46"/>
      <c r="NF501" s="46"/>
      <c r="NG501" s="37"/>
      <c r="NH501" s="29"/>
      <c r="NI501" s="47"/>
      <c r="NJ501" s="319"/>
      <c r="NK501" s="319"/>
      <c r="NL501" s="107"/>
      <c r="NM501" s="45"/>
      <c r="NN501" s="25"/>
      <c r="NO501" s="45"/>
      <c r="NP501" s="107"/>
      <c r="NQ501" s="107"/>
      <c r="NR501" s="46"/>
      <c r="NS501" s="46"/>
      <c r="NT501" s="46"/>
      <c r="NU501" s="37"/>
    </row>
    <row r="502" spans="1:385" x14ac:dyDescent="0.25">
      <c r="A502" s="151" t="s">
        <v>639</v>
      </c>
      <c r="B502" s="142">
        <f>SUM(C502:E502)</f>
        <v>8400</v>
      </c>
      <c r="C502" s="152">
        <v>1210</v>
      </c>
      <c r="D502" s="142">
        <v>1780</v>
      </c>
      <c r="E502" s="153">
        <v>5410</v>
      </c>
      <c r="F502" s="154">
        <v>0</v>
      </c>
      <c r="G502" s="142"/>
      <c r="H502" s="208"/>
      <c r="I502" s="155"/>
      <c r="J502" s="156"/>
      <c r="K502" s="157"/>
      <c r="L502" s="158"/>
      <c r="M502" s="155"/>
      <c r="N502" s="158"/>
      <c r="O502" s="159"/>
      <c r="P502" s="159"/>
      <c r="Q502" s="159"/>
      <c r="R502" s="159"/>
      <c r="S502" s="159"/>
      <c r="T502" s="160"/>
      <c r="U502" s="216"/>
      <c r="V502" s="217"/>
      <c r="W502" s="31"/>
      <c r="Y502" s="162"/>
      <c r="Z502" s="29"/>
      <c r="AA502" s="31"/>
      <c r="AB502" s="29"/>
      <c r="AC502" s="128"/>
      <c r="AD502" s="128"/>
      <c r="AE502" s="128"/>
      <c r="AF502" s="128"/>
      <c r="AG502" s="128"/>
      <c r="AH502" s="51"/>
      <c r="AI502" s="29"/>
      <c r="AJ502" s="161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1"/>
      <c r="AW502" s="29"/>
      <c r="AX502" s="161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51"/>
      <c r="BK502" s="29"/>
      <c r="BL502" s="161"/>
      <c r="BM502" s="31"/>
      <c r="BN502" s="29"/>
      <c r="BO502" s="29"/>
      <c r="BP502" s="29"/>
      <c r="BQ502" s="29"/>
      <c r="BR502" s="29"/>
      <c r="BS502" s="29"/>
      <c r="BT502" s="164"/>
      <c r="BV502" s="29"/>
      <c r="BW502" s="162"/>
      <c r="BX502" s="51"/>
      <c r="BY502" s="57"/>
      <c r="BZ502" s="51"/>
      <c r="CA502" s="51"/>
      <c r="CB502" s="51"/>
      <c r="CC502" s="51"/>
      <c r="CD502" s="51"/>
      <c r="CE502" s="51"/>
      <c r="CF502" s="51"/>
      <c r="CG502" s="51"/>
      <c r="CH502" s="165"/>
      <c r="CI502" s="51"/>
      <c r="CJ502" s="51"/>
      <c r="CK502" s="51"/>
      <c r="CL502" s="51"/>
      <c r="CM502" s="29"/>
      <c r="CN502" s="161"/>
      <c r="CO502" s="31"/>
      <c r="CP502" s="29"/>
      <c r="CQ502" s="29"/>
      <c r="CR502" s="29"/>
      <c r="CS502" s="29"/>
      <c r="CT502" s="29"/>
      <c r="CU502" s="29"/>
      <c r="CV502" s="164"/>
      <c r="CX502" s="29"/>
      <c r="CY502" s="162"/>
      <c r="CZ502" s="51"/>
      <c r="DA502" s="29"/>
      <c r="DB502" s="161"/>
      <c r="DC502" s="31"/>
      <c r="DE502" s="162"/>
      <c r="DF502" s="29"/>
      <c r="DG502" s="31"/>
      <c r="DH502" s="29"/>
      <c r="DI502" s="128"/>
      <c r="DJ502" s="128"/>
      <c r="DK502" s="128"/>
      <c r="DL502" s="128"/>
      <c r="DM502" s="128"/>
      <c r="DN502" s="51"/>
      <c r="DO502" s="29"/>
      <c r="DP502" s="161"/>
      <c r="DQ502" s="29"/>
      <c r="DR502" s="29"/>
      <c r="DS502" s="29"/>
      <c r="DT502" s="29"/>
      <c r="DU502" s="29"/>
      <c r="DV502" s="29"/>
      <c r="DW502" s="29"/>
      <c r="DX502" s="29"/>
      <c r="DY502" s="29"/>
      <c r="DZ502" s="29"/>
      <c r="EA502" s="29"/>
      <c r="EB502" s="51"/>
      <c r="GU502" s="51"/>
      <c r="GV502" s="29"/>
      <c r="GW502" s="31"/>
      <c r="GX502" s="29"/>
      <c r="GY502" s="29"/>
      <c r="GZ502" s="29"/>
      <c r="HB502" s="166"/>
      <c r="HC502" s="29"/>
      <c r="HD502" s="29"/>
      <c r="HE502" s="29"/>
      <c r="HF502" s="29"/>
      <c r="HG502" s="29"/>
      <c r="HK502" s="29"/>
      <c r="HL502" s="29"/>
      <c r="HM502" s="29"/>
      <c r="HN502" s="29"/>
      <c r="HP502" s="166"/>
      <c r="HQ502" s="29"/>
      <c r="HR502" s="29"/>
      <c r="HS502" s="29"/>
      <c r="HT502" s="29"/>
      <c r="HU502" s="29"/>
      <c r="HX502" s="360"/>
      <c r="HY502" s="161"/>
      <c r="HZ502" s="31"/>
      <c r="IA502" s="29"/>
      <c r="IB502" s="29"/>
      <c r="IC502" s="29"/>
      <c r="ID502" s="29"/>
      <c r="IE502" s="29"/>
      <c r="IF502" s="29"/>
      <c r="IG502" s="167"/>
      <c r="II502" s="29"/>
      <c r="IJ502" s="162"/>
      <c r="IK502" s="51"/>
      <c r="IL502" s="29"/>
      <c r="IM502" s="161"/>
      <c r="IN502" s="31"/>
      <c r="IR502" s="29"/>
      <c r="IS502" s="29"/>
      <c r="IT502" s="29"/>
      <c r="IU502" s="29"/>
      <c r="IW502" s="29"/>
      <c r="IX502" s="162"/>
      <c r="IY502" s="51"/>
      <c r="IZ502" s="51"/>
      <c r="JA502" s="161"/>
      <c r="JB502" s="31"/>
      <c r="JC502" s="29"/>
      <c r="JD502" s="29"/>
      <c r="JE502" s="29"/>
      <c r="JF502" s="29"/>
      <c r="JG502" s="29"/>
      <c r="JH502" s="29"/>
      <c r="JI502" s="167"/>
      <c r="JK502" s="29"/>
      <c r="JL502" s="162"/>
      <c r="JM502" s="51"/>
      <c r="JN502" s="29"/>
      <c r="JO502" s="161"/>
      <c r="JP502" s="31"/>
      <c r="JT502" s="29"/>
      <c r="JU502" s="29"/>
      <c r="JV502" s="29"/>
      <c r="JW502" s="29"/>
      <c r="JY502" s="29"/>
      <c r="JZ502" s="162"/>
      <c r="KA502" s="51"/>
      <c r="KB502" s="51"/>
      <c r="KC502" s="51"/>
      <c r="KD502" s="51"/>
      <c r="KE502" s="51"/>
      <c r="KF502" s="51"/>
      <c r="KG502" s="51"/>
      <c r="KH502" s="51"/>
      <c r="KI502" s="51"/>
      <c r="KJ502" s="51"/>
      <c r="KK502" s="51"/>
      <c r="KL502" s="51"/>
      <c r="KM502" s="51"/>
      <c r="KN502" s="51"/>
      <c r="KO502" s="51"/>
      <c r="KP502" s="29"/>
      <c r="KQ502" s="161"/>
      <c r="KR502" s="31"/>
      <c r="KV502" s="29"/>
      <c r="KW502" s="29"/>
      <c r="KX502" s="29"/>
      <c r="KY502" s="163"/>
      <c r="LA502" s="29"/>
      <c r="LB502" s="162"/>
      <c r="LC502" s="51"/>
      <c r="LD502" s="29"/>
      <c r="LE502" s="161"/>
      <c r="LF502" s="29"/>
      <c r="LG502" s="29"/>
      <c r="LH502" s="29"/>
      <c r="LI502" s="29"/>
      <c r="LJ502" s="29"/>
      <c r="LK502" s="29"/>
      <c r="LL502" s="29"/>
      <c r="LM502" s="168"/>
      <c r="LN502" s="29"/>
      <c r="LO502" s="29"/>
      <c r="LP502" s="29"/>
      <c r="LQ502" s="51"/>
      <c r="LR502" s="29"/>
      <c r="LS502" s="161"/>
      <c r="LT502" s="31"/>
      <c r="LV502" s="162"/>
      <c r="LW502" s="29"/>
      <c r="LX502" s="31"/>
      <c r="LY502" s="29"/>
      <c r="LZ502" s="128"/>
      <c r="MA502" s="128"/>
      <c r="MB502" s="128"/>
      <c r="MC502" s="128"/>
      <c r="MD502" s="128"/>
      <c r="ME502" s="51"/>
      <c r="MF502" s="29"/>
      <c r="MG502" s="161"/>
      <c r="MH502" s="31"/>
      <c r="MJ502" s="162"/>
      <c r="MK502" s="29"/>
      <c r="ML502" s="31"/>
      <c r="MM502" s="29"/>
      <c r="MN502" s="128"/>
      <c r="MO502" s="128"/>
      <c r="MP502" s="128"/>
      <c r="MQ502" s="128"/>
      <c r="MR502" s="128"/>
      <c r="MS502" s="51"/>
      <c r="MT502" s="29"/>
      <c r="MU502" s="161"/>
      <c r="MV502" s="31"/>
      <c r="MX502" s="162"/>
      <c r="MY502" s="29"/>
      <c r="MZ502" s="31"/>
      <c r="NA502" s="29"/>
      <c r="NB502" s="128"/>
      <c r="NC502" s="128"/>
      <c r="ND502" s="128"/>
      <c r="NE502" s="128"/>
      <c r="NF502" s="128"/>
      <c r="NG502" s="51"/>
      <c r="NH502" s="29"/>
      <c r="NI502" s="161"/>
      <c r="NJ502" s="31"/>
      <c r="NL502" s="162"/>
      <c r="NM502" s="29"/>
      <c r="NN502" s="31"/>
      <c r="NO502" s="29"/>
      <c r="NP502" s="128"/>
      <c r="NQ502" s="128"/>
      <c r="NR502" s="128"/>
      <c r="NS502" s="128"/>
      <c r="NT502" s="128"/>
      <c r="NU502" s="51"/>
    </row>
    <row r="503" spans="1:385" x14ac:dyDescent="0.25">
      <c r="A503" s="169" t="s">
        <v>44</v>
      </c>
      <c r="B503" s="170">
        <f>SUM(B501:B502)</f>
        <v>39656</v>
      </c>
      <c r="C503" s="170">
        <f>SUM(C501:C502)</f>
        <v>10041</v>
      </c>
      <c r="D503" s="170">
        <f>SUM(D501:D502)</f>
        <v>6032</v>
      </c>
      <c r="E503" s="170">
        <f>SUM(E501:E502)</f>
        <v>15673</v>
      </c>
      <c r="F503" s="171">
        <f>SUM(F501:F502)</f>
        <v>7229</v>
      </c>
      <c r="G503" s="142"/>
      <c r="H503" s="208"/>
      <c r="I503" s="341"/>
      <c r="J503" s="341"/>
      <c r="K503" s="218"/>
      <c r="L503" s="216"/>
      <c r="M503" s="342"/>
      <c r="N503" s="342"/>
      <c r="O503" s="216"/>
      <c r="P503" s="216"/>
      <c r="Q503" s="219"/>
      <c r="R503" s="219"/>
      <c r="S503" s="219"/>
      <c r="T503" s="220"/>
      <c r="U503" s="216"/>
      <c r="V503" s="221"/>
      <c r="W503" s="341"/>
      <c r="X503" s="320"/>
      <c r="Y503" s="162"/>
      <c r="Z503" s="29"/>
      <c r="AA503" s="31"/>
      <c r="AB503" s="29"/>
      <c r="AC503" s="128"/>
      <c r="AD503" s="128"/>
      <c r="AE503" s="128"/>
      <c r="AF503" s="128"/>
      <c r="AG503" s="128"/>
      <c r="AH503" s="51"/>
      <c r="AI503" s="29"/>
      <c r="AJ503" s="161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1"/>
      <c r="AW503" s="29"/>
      <c r="AX503" s="161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51"/>
      <c r="BK503" s="29"/>
      <c r="BL503" s="161"/>
      <c r="BM503" s="31"/>
      <c r="BN503" s="29"/>
      <c r="BO503" s="29"/>
      <c r="BP503" s="29"/>
      <c r="BQ503" s="29"/>
      <c r="BR503" s="29"/>
      <c r="BS503" s="29"/>
      <c r="BT503" s="164"/>
      <c r="BV503" s="29"/>
      <c r="BW503" s="162"/>
      <c r="BX503" s="51"/>
      <c r="BY503" s="57"/>
      <c r="BZ503" s="51"/>
      <c r="CA503" s="51"/>
      <c r="CB503" s="51"/>
      <c r="CC503" s="51"/>
      <c r="CD503" s="51"/>
      <c r="CE503" s="51"/>
      <c r="CF503" s="51"/>
      <c r="CG503" s="51"/>
      <c r="CH503" s="165"/>
      <c r="CI503" s="51"/>
      <c r="CJ503" s="51"/>
      <c r="CK503" s="51"/>
      <c r="CL503" s="51"/>
      <c r="CM503" s="29"/>
      <c r="CN503" s="161"/>
      <c r="CO503" s="31"/>
      <c r="CP503" s="29"/>
      <c r="CQ503" s="29"/>
      <c r="CR503" s="29"/>
      <c r="CS503" s="29"/>
      <c r="CT503" s="29"/>
      <c r="CU503" s="29"/>
      <c r="CV503" s="164"/>
      <c r="CX503" s="29"/>
      <c r="CY503" s="162"/>
      <c r="CZ503" s="51"/>
      <c r="DA503" s="29"/>
      <c r="DB503" s="172"/>
      <c r="DC503" s="320"/>
      <c r="DD503" s="320"/>
      <c r="DE503" s="162"/>
      <c r="DF503" s="29"/>
      <c r="DG503" s="31"/>
      <c r="DH503" s="29"/>
      <c r="DI503" s="128"/>
      <c r="DJ503" s="128"/>
      <c r="DK503" s="128"/>
      <c r="DL503" s="128"/>
      <c r="DM503" s="128"/>
      <c r="DN503" s="51"/>
      <c r="DO503" s="29"/>
      <c r="DP503" s="161"/>
      <c r="DQ503" s="29"/>
      <c r="DR503" s="29"/>
      <c r="DS503" s="29"/>
      <c r="DT503" s="29"/>
      <c r="DU503" s="29"/>
      <c r="DV503" s="29"/>
      <c r="DW503" s="29"/>
      <c r="DX503" s="29"/>
      <c r="DY503" s="29"/>
      <c r="DZ503" s="29"/>
      <c r="EA503" s="29"/>
      <c r="EB503" s="51"/>
      <c r="GU503" s="51"/>
      <c r="HX503" s="360"/>
      <c r="HY503" s="161"/>
      <c r="HZ503" s="31"/>
      <c r="IA503" s="29"/>
      <c r="IB503" s="29"/>
      <c r="IC503" s="29"/>
      <c r="ID503" s="29"/>
      <c r="IE503" s="29"/>
      <c r="IF503" s="29"/>
      <c r="IG503" s="167"/>
      <c r="II503" s="29"/>
      <c r="IJ503" s="162"/>
      <c r="IK503" s="51"/>
      <c r="IL503" s="29"/>
      <c r="IM503" s="161"/>
      <c r="IN503" s="31"/>
      <c r="IR503" s="29"/>
      <c r="IS503" s="29"/>
      <c r="IT503" s="29"/>
      <c r="IU503" s="29"/>
      <c r="IW503" s="29"/>
      <c r="IX503" s="162"/>
      <c r="IY503" s="51"/>
      <c r="IZ503" s="51"/>
      <c r="JA503" s="161"/>
      <c r="JB503" s="31"/>
      <c r="JC503" s="29"/>
      <c r="JD503" s="29"/>
      <c r="JE503" s="29"/>
      <c r="JF503" s="29"/>
      <c r="JG503" s="29"/>
      <c r="JH503" s="29"/>
      <c r="JI503" s="167"/>
      <c r="JK503" s="29"/>
      <c r="JL503" s="162"/>
      <c r="JM503" s="51"/>
      <c r="JN503" s="29"/>
      <c r="JO503" s="161"/>
      <c r="JP503" s="31"/>
      <c r="JT503" s="29"/>
      <c r="JU503" s="29"/>
      <c r="JV503" s="29"/>
      <c r="JW503" s="29"/>
      <c r="JY503" s="29"/>
      <c r="JZ503" s="162"/>
      <c r="KA503" s="51"/>
      <c r="KB503" s="51"/>
      <c r="KC503" s="51"/>
      <c r="KD503" s="51"/>
      <c r="KE503" s="51"/>
      <c r="KF503" s="51"/>
      <c r="KG503" s="51"/>
      <c r="KH503" s="51"/>
      <c r="KI503" s="51"/>
      <c r="KJ503" s="51"/>
      <c r="KK503" s="51"/>
      <c r="KL503" s="51"/>
      <c r="KM503" s="51"/>
      <c r="KN503" s="51"/>
      <c r="KO503" s="51"/>
      <c r="KP503" s="29"/>
      <c r="KQ503" s="161"/>
      <c r="KR503" s="31"/>
      <c r="KV503" s="29"/>
      <c r="KW503" s="29"/>
      <c r="KX503" s="29"/>
      <c r="KY503" s="163"/>
      <c r="LA503" s="29"/>
      <c r="LB503" s="162"/>
      <c r="LC503" s="51"/>
      <c r="LD503" s="29"/>
      <c r="LE503" s="161"/>
      <c r="LF503" s="29"/>
      <c r="LG503" s="29"/>
      <c r="LH503" s="29"/>
      <c r="LI503" s="29"/>
      <c r="LJ503" s="29"/>
      <c r="LK503" s="29"/>
      <c r="LL503" s="29"/>
      <c r="LM503" s="168"/>
      <c r="LN503" s="29"/>
      <c r="LO503" s="29"/>
      <c r="LP503" s="29"/>
      <c r="LQ503" s="51"/>
      <c r="LR503" s="29"/>
      <c r="LS503" s="172"/>
      <c r="LT503" s="320"/>
      <c r="LU503" s="320"/>
      <c r="LV503" s="162"/>
      <c r="LW503" s="29"/>
      <c r="LX503" s="31"/>
      <c r="LY503" s="29"/>
      <c r="LZ503" s="128"/>
      <c r="MA503" s="128"/>
      <c r="MB503" s="128"/>
      <c r="MC503" s="128"/>
      <c r="MD503" s="128"/>
      <c r="ME503" s="51"/>
      <c r="MF503" s="29"/>
      <c r="MG503" s="172"/>
      <c r="MH503" s="320"/>
      <c r="MI503" s="320"/>
      <c r="MJ503" s="162"/>
      <c r="MK503" s="29"/>
      <c r="ML503" s="31"/>
      <c r="MM503" s="29"/>
      <c r="MN503" s="128"/>
      <c r="MO503" s="128"/>
      <c r="MP503" s="128"/>
      <c r="MQ503" s="128"/>
      <c r="MR503" s="128"/>
      <c r="MS503" s="51"/>
      <c r="MT503" s="29"/>
      <c r="MU503" s="172"/>
      <c r="MV503" s="320"/>
      <c r="MW503" s="320"/>
      <c r="MX503" s="162"/>
      <c r="MY503" s="29"/>
      <c r="MZ503" s="31"/>
      <c r="NA503" s="29"/>
      <c r="NB503" s="128"/>
      <c r="NC503" s="128"/>
      <c r="ND503" s="128"/>
      <c r="NE503" s="128"/>
      <c r="NF503" s="128"/>
      <c r="NG503" s="51"/>
      <c r="NH503" s="29"/>
      <c r="NI503" s="172"/>
      <c r="NJ503" s="320"/>
      <c r="NK503" s="320"/>
      <c r="NL503" s="162"/>
      <c r="NM503" s="29"/>
      <c r="NN503" s="31"/>
      <c r="NO503" s="29"/>
      <c r="NP503" s="128"/>
      <c r="NQ503" s="128"/>
      <c r="NR503" s="128"/>
      <c r="NS503" s="128"/>
      <c r="NT503" s="128"/>
      <c r="NU503" s="51"/>
    </row>
    <row r="504" spans="1:385" x14ac:dyDescent="0.25">
      <c r="A504" s="174"/>
      <c r="B504" s="135"/>
      <c r="C504" s="135"/>
      <c r="D504" s="135"/>
      <c r="E504" s="135"/>
      <c r="F504" s="135"/>
      <c r="G504" s="208"/>
      <c r="H504" s="135"/>
      <c r="I504" s="222"/>
      <c r="J504" s="223"/>
      <c r="K504" s="218"/>
      <c r="L504" s="216"/>
      <c r="M504" s="222"/>
      <c r="N504" s="216"/>
      <c r="O504" s="219"/>
      <c r="P504" s="219"/>
      <c r="Q504" s="219"/>
      <c r="R504" s="219"/>
      <c r="S504" s="219"/>
      <c r="T504" s="220"/>
      <c r="U504" s="216"/>
      <c r="V504" s="217"/>
      <c r="W504" s="31"/>
      <c r="Y504" s="162"/>
      <c r="Z504" s="29"/>
      <c r="AA504" s="31"/>
      <c r="AB504" s="29"/>
      <c r="AC504" s="128"/>
      <c r="AD504" s="128"/>
      <c r="AE504" s="128"/>
      <c r="AF504" s="128"/>
      <c r="AG504" s="128"/>
      <c r="AH504" s="51"/>
      <c r="AI504" s="29"/>
      <c r="AJ504" s="161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1"/>
      <c r="AW504" s="29"/>
      <c r="AX504" s="161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51"/>
      <c r="BK504" s="29"/>
      <c r="BL504" s="161"/>
      <c r="BM504" s="31"/>
      <c r="BN504" s="29"/>
      <c r="BO504" s="29"/>
      <c r="BP504" s="29"/>
      <c r="BQ504" s="29"/>
      <c r="BR504" s="29"/>
      <c r="BS504" s="29"/>
      <c r="BT504" s="164"/>
      <c r="BV504" s="29"/>
      <c r="BW504" s="162"/>
      <c r="BX504" s="51"/>
      <c r="BY504" s="57"/>
      <c r="BZ504" s="51"/>
      <c r="CA504" s="51"/>
      <c r="CB504" s="51"/>
      <c r="CC504" s="51"/>
      <c r="CD504" s="51"/>
      <c r="CE504" s="51"/>
      <c r="CF504" s="51"/>
      <c r="CG504" s="51"/>
      <c r="CH504" s="165"/>
      <c r="CI504" s="51"/>
      <c r="CJ504" s="51"/>
      <c r="CK504" s="51"/>
      <c r="CL504" s="51"/>
      <c r="CM504" s="29"/>
      <c r="CN504" s="161"/>
      <c r="CO504" s="31"/>
      <c r="CP504" s="29"/>
      <c r="CQ504" s="29"/>
      <c r="CR504" s="29"/>
      <c r="CS504" s="29"/>
      <c r="CT504" s="29"/>
      <c r="CU504" s="29"/>
      <c r="CV504" s="164"/>
      <c r="CX504" s="29"/>
      <c r="CY504" s="162"/>
      <c r="CZ504" s="51"/>
      <c r="DA504" s="29"/>
      <c r="DB504" s="161"/>
      <c r="DC504" s="31"/>
      <c r="DE504" s="162"/>
      <c r="DF504" s="29"/>
      <c r="DG504" s="31"/>
      <c r="DH504" s="29"/>
      <c r="DI504" s="128"/>
      <c r="DJ504" s="128"/>
      <c r="DK504" s="128"/>
      <c r="DL504" s="128"/>
      <c r="DM504" s="128"/>
      <c r="DN504" s="51"/>
      <c r="DO504" s="29"/>
      <c r="DP504" s="161"/>
      <c r="DQ504" s="29"/>
      <c r="DR504" s="29"/>
      <c r="DS504" s="29"/>
      <c r="DT504" s="29"/>
      <c r="DU504" s="29"/>
      <c r="DV504" s="29"/>
      <c r="DW504" s="29"/>
      <c r="DX504" s="29"/>
      <c r="DY504" s="29"/>
      <c r="DZ504" s="29"/>
      <c r="EA504" s="29"/>
      <c r="EB504" s="51"/>
      <c r="GU504" s="51"/>
      <c r="HX504" s="360"/>
      <c r="HY504" s="161"/>
      <c r="HZ504" s="31"/>
      <c r="IA504" s="29"/>
      <c r="IB504" s="29"/>
      <c r="IC504" s="29"/>
      <c r="ID504" s="29"/>
      <c r="IE504" s="29"/>
      <c r="IF504" s="29"/>
      <c r="IG504" s="167"/>
      <c r="II504" s="29"/>
      <c r="IJ504" s="162"/>
      <c r="IK504" s="51"/>
      <c r="IL504" s="29"/>
      <c r="IM504" s="161"/>
      <c r="IN504" s="31"/>
      <c r="IO504" s="29"/>
      <c r="IP504" s="29"/>
      <c r="IQ504" s="29"/>
      <c r="IR504" s="29"/>
      <c r="IS504" s="29"/>
      <c r="IT504" s="29"/>
      <c r="IU504" s="176"/>
      <c r="IW504" s="29"/>
      <c r="IX504" s="162"/>
      <c r="IY504" s="51"/>
      <c r="IZ504" s="51"/>
      <c r="JA504" s="161"/>
      <c r="JB504" s="31"/>
      <c r="JC504" s="29"/>
      <c r="JD504" s="29"/>
      <c r="JE504" s="29"/>
      <c r="JF504" s="29"/>
      <c r="JG504" s="29"/>
      <c r="JH504" s="29"/>
      <c r="JI504" s="167"/>
      <c r="JK504" s="29"/>
      <c r="JL504" s="162"/>
      <c r="JM504" s="51"/>
      <c r="JN504" s="29"/>
      <c r="JO504" s="161"/>
      <c r="JP504" s="31"/>
      <c r="JQ504" s="29"/>
      <c r="JR504" s="29"/>
      <c r="JS504" s="29"/>
      <c r="JT504" s="29"/>
      <c r="JU504" s="29"/>
      <c r="JV504" s="29"/>
      <c r="JW504" s="176"/>
      <c r="JY504" s="29"/>
      <c r="JZ504" s="162"/>
      <c r="KA504" s="51"/>
      <c r="KB504" s="51"/>
      <c r="KC504" s="51"/>
      <c r="KD504" s="51"/>
      <c r="KE504" s="51"/>
      <c r="KF504" s="51"/>
      <c r="KG504" s="51"/>
      <c r="KH504" s="51"/>
      <c r="KI504" s="51"/>
      <c r="KJ504" s="51"/>
      <c r="KK504" s="51"/>
      <c r="KL504" s="51"/>
      <c r="KM504" s="51"/>
      <c r="KN504" s="51"/>
      <c r="KO504" s="51"/>
      <c r="KP504" s="29"/>
      <c r="KQ504" s="161"/>
      <c r="KR504" s="31"/>
      <c r="KS504" s="29"/>
      <c r="KT504" s="29"/>
      <c r="KU504" s="29"/>
      <c r="KV504" s="29"/>
      <c r="KW504" s="29"/>
      <c r="KX504" s="29"/>
      <c r="KY504" s="175"/>
      <c r="LA504" s="29"/>
      <c r="LB504" s="162"/>
      <c r="LC504" s="51"/>
      <c r="LD504" s="29"/>
      <c r="LE504" s="161"/>
      <c r="LF504" s="29"/>
      <c r="LG504" s="29"/>
      <c r="LH504" s="29"/>
      <c r="LI504" s="29"/>
      <c r="LJ504" s="29"/>
      <c r="LK504" s="29"/>
      <c r="LL504" s="29"/>
      <c r="LM504" s="168"/>
      <c r="LN504" s="29"/>
      <c r="LO504" s="29"/>
      <c r="LP504" s="29"/>
      <c r="LQ504" s="51"/>
      <c r="LR504" s="29"/>
      <c r="LS504" s="161"/>
      <c r="LT504" s="31"/>
      <c r="LV504" s="162"/>
      <c r="LW504" s="29"/>
      <c r="LX504" s="31"/>
      <c r="LY504" s="29"/>
      <c r="LZ504" s="128"/>
      <c r="MA504" s="128"/>
      <c r="MB504" s="128"/>
      <c r="MC504" s="128"/>
      <c r="MD504" s="128"/>
      <c r="ME504" s="51"/>
      <c r="MF504" s="29"/>
      <c r="MG504" s="161"/>
      <c r="MH504" s="31"/>
      <c r="MJ504" s="162"/>
      <c r="MK504" s="29"/>
      <c r="ML504" s="31"/>
      <c r="MM504" s="29"/>
      <c r="MN504" s="128"/>
      <c r="MO504" s="128"/>
      <c r="MP504" s="128"/>
      <c r="MQ504" s="128"/>
      <c r="MR504" s="128"/>
      <c r="MS504" s="51"/>
      <c r="MT504" s="29"/>
      <c r="MU504" s="161"/>
      <c r="MV504" s="31"/>
      <c r="MX504" s="162"/>
      <c r="MY504" s="29"/>
      <c r="MZ504" s="31"/>
      <c r="NA504" s="29"/>
      <c r="NB504" s="128"/>
      <c r="NC504" s="128"/>
      <c r="ND504" s="128"/>
      <c r="NE504" s="128"/>
      <c r="NF504" s="128"/>
      <c r="NG504" s="51"/>
      <c r="NH504" s="29"/>
      <c r="NI504" s="161"/>
      <c r="NJ504" s="31"/>
      <c r="NL504" s="162"/>
      <c r="NM504" s="29"/>
      <c r="NN504" s="31"/>
      <c r="NO504" s="29"/>
      <c r="NP504" s="128"/>
      <c r="NQ504" s="128"/>
      <c r="NR504" s="128"/>
      <c r="NS504" s="128"/>
      <c r="NT504" s="128"/>
      <c r="NU504" s="51"/>
    </row>
    <row r="505" spans="1:385" s="17" customFormat="1" ht="15" customHeight="1" x14ac:dyDescent="0.25">
      <c r="A505" s="1"/>
      <c r="B505" s="2"/>
      <c r="C505" s="2"/>
      <c r="D505" s="2"/>
      <c r="E505" s="2"/>
      <c r="F505" s="2"/>
      <c r="G505" s="2"/>
      <c r="H505" s="2"/>
      <c r="I505" s="333" t="s">
        <v>1159</v>
      </c>
      <c r="J505" s="333"/>
      <c r="K505" s="333"/>
      <c r="L505" s="333"/>
      <c r="M505" s="3" t="s">
        <v>1</v>
      </c>
      <c r="N505" s="3"/>
      <c r="O505" s="3"/>
      <c r="P505" s="3"/>
      <c r="Q505" s="3"/>
      <c r="R505" s="3"/>
      <c r="S505" s="3"/>
      <c r="T505" s="3"/>
      <c r="U505" s="4"/>
      <c r="V505" s="5"/>
      <c r="W505" s="334" t="s">
        <v>1160</v>
      </c>
      <c r="X505" s="334"/>
      <c r="Y505" s="334"/>
      <c r="Z505" s="334"/>
      <c r="AA505" s="4" t="s">
        <v>72</v>
      </c>
      <c r="AB505" s="4"/>
      <c r="AC505" s="4"/>
      <c r="AD505" s="4"/>
      <c r="AE505" s="4"/>
      <c r="AF505" s="4"/>
      <c r="AG505" s="4"/>
      <c r="AH505" s="4"/>
      <c r="AI505" s="3"/>
      <c r="AJ505" s="335" t="s">
        <v>1161</v>
      </c>
      <c r="AK505" s="335"/>
      <c r="AL505" s="335"/>
      <c r="AM505" s="3" t="s">
        <v>1</v>
      </c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36" t="s">
        <v>1162</v>
      </c>
      <c r="AY505" s="336"/>
      <c r="AZ505" s="336"/>
      <c r="BA505" s="3" t="s">
        <v>1</v>
      </c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36" t="s">
        <v>1200</v>
      </c>
      <c r="BM505" s="336"/>
      <c r="BN505" s="336"/>
      <c r="BO505" s="3" t="s">
        <v>1</v>
      </c>
      <c r="BP505" s="3"/>
      <c r="BQ505" s="3"/>
      <c r="BR505" s="3"/>
      <c r="BS505" s="3"/>
      <c r="BT505" s="3"/>
      <c r="BU505" s="3"/>
      <c r="BV505" s="3"/>
      <c r="BW505" s="3"/>
      <c r="BX505" s="3"/>
      <c r="BY505" s="6"/>
      <c r="BZ505" s="337" t="s">
        <v>1165</v>
      </c>
      <c r="CA505" s="337"/>
      <c r="CB505" s="337"/>
      <c r="CC505" s="7" t="s">
        <v>73</v>
      </c>
      <c r="CD505" s="7"/>
      <c r="CE505" s="6"/>
      <c r="CF505" s="6"/>
      <c r="CG505" s="6"/>
      <c r="CH505" s="6"/>
      <c r="CI505" s="6"/>
      <c r="CJ505" s="6"/>
      <c r="CK505" s="6"/>
      <c r="CL505" s="6"/>
      <c r="CM505" s="6"/>
      <c r="CN505" s="337" t="s">
        <v>1166</v>
      </c>
      <c r="CO505" s="337"/>
      <c r="CP505" s="337"/>
      <c r="CQ505" s="6" t="s">
        <v>4</v>
      </c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8"/>
      <c r="DC505" s="338" t="s">
        <v>1167</v>
      </c>
      <c r="DD505" s="338"/>
      <c r="DE505" s="338"/>
      <c r="DF505" s="338"/>
      <c r="DG505" s="6" t="s">
        <v>4</v>
      </c>
      <c r="DH505" s="6"/>
      <c r="DI505" s="6"/>
      <c r="DJ505" s="6"/>
      <c r="DK505" s="6"/>
      <c r="DL505" s="6"/>
      <c r="DM505" s="6"/>
      <c r="DN505" s="6"/>
      <c r="DO505" s="6"/>
      <c r="DP505" s="337" t="s">
        <v>1168</v>
      </c>
      <c r="DQ505" s="337"/>
      <c r="DR505" s="337"/>
      <c r="DS505" s="6" t="s">
        <v>73</v>
      </c>
      <c r="DT505" s="6"/>
      <c r="DU505" s="6"/>
      <c r="DV505" s="6"/>
      <c r="DW505" s="6"/>
      <c r="DX505" s="6"/>
      <c r="DY505" s="6"/>
      <c r="DZ505" s="6"/>
      <c r="EA505" s="6"/>
      <c r="EB505" s="6"/>
      <c r="EC505" s="11"/>
      <c r="ED505" s="12"/>
      <c r="EE505" s="340" t="s">
        <v>1201</v>
      </c>
      <c r="EF505" s="340"/>
      <c r="EG505" s="340"/>
      <c r="EH505" s="340"/>
      <c r="EI505" s="13" t="s">
        <v>4</v>
      </c>
      <c r="EJ505" s="13"/>
      <c r="EK505" s="13"/>
      <c r="EL505" s="13"/>
      <c r="EM505" s="13"/>
      <c r="EN505" s="13"/>
      <c r="EO505" s="13"/>
      <c r="EP505" s="13"/>
      <c r="EQ505" s="11"/>
      <c r="ER505" s="12"/>
      <c r="ES505" s="340" t="s">
        <v>1201</v>
      </c>
      <c r="ET505" s="340"/>
      <c r="EU505" s="340"/>
      <c r="EV505" s="340"/>
      <c r="EW505" s="13" t="s">
        <v>4</v>
      </c>
      <c r="EX505" s="13"/>
      <c r="EY505" s="13"/>
      <c r="EZ505" s="13"/>
      <c r="FA505" s="13"/>
      <c r="FB505" s="13"/>
      <c r="FC505" s="13"/>
      <c r="FD505" s="13"/>
      <c r="FE505" s="11"/>
      <c r="FF505" s="12"/>
      <c r="FG505" s="340" t="s">
        <v>1171</v>
      </c>
      <c r="FH505" s="340"/>
      <c r="FI505" s="340"/>
      <c r="FJ505" s="340"/>
      <c r="FK505" s="13" t="s">
        <v>4</v>
      </c>
      <c r="FL505" s="13"/>
      <c r="FM505" s="13"/>
      <c r="FN505" s="13"/>
      <c r="FO505" s="13"/>
      <c r="FP505" s="13"/>
      <c r="FQ505" s="13"/>
      <c r="FR505" s="13"/>
      <c r="FS505" s="13"/>
      <c r="FT505" s="12"/>
      <c r="FU505" s="340" t="s">
        <v>1172</v>
      </c>
      <c r="FV505" s="340"/>
      <c r="FW505" s="340"/>
      <c r="FX505" s="340"/>
      <c r="FY505" s="13" t="s">
        <v>4</v>
      </c>
      <c r="FZ505" s="13"/>
      <c r="GA505" s="13"/>
      <c r="GB505" s="13"/>
      <c r="GC505" s="13"/>
      <c r="GD505" s="13"/>
      <c r="GE505" s="13"/>
      <c r="GF505" s="13"/>
      <c r="GG505" s="11"/>
      <c r="GH505" s="12"/>
      <c r="GI505" s="340" t="s">
        <v>1201</v>
      </c>
      <c r="GJ505" s="340"/>
      <c r="GK505" s="340"/>
      <c r="GL505" s="340"/>
      <c r="GM505" s="13" t="s">
        <v>4</v>
      </c>
      <c r="GN505" s="13"/>
      <c r="GO505" s="13"/>
      <c r="GP505" s="13"/>
      <c r="GQ505" s="13"/>
      <c r="GR505" s="13"/>
      <c r="GS505" s="13"/>
      <c r="GT505" s="13"/>
      <c r="GU505" s="13"/>
      <c r="GV505" s="330" t="s">
        <v>1174</v>
      </c>
      <c r="GW505" s="330"/>
      <c r="GX505" s="330"/>
      <c r="GY505" s="330"/>
      <c r="GZ505" s="13" t="s">
        <v>4</v>
      </c>
      <c r="HA505" s="13"/>
      <c r="HB505" s="13"/>
      <c r="HC505" s="13"/>
      <c r="HD505" s="13"/>
      <c r="HE505" s="13"/>
      <c r="HF505" s="13"/>
      <c r="HG505" s="13"/>
      <c r="HH505" s="13"/>
      <c r="HI505" s="13"/>
      <c r="HJ505" s="11"/>
      <c r="HK505" s="330" t="s">
        <v>1175</v>
      </c>
      <c r="HL505" s="330"/>
      <c r="HM505" s="330"/>
      <c r="HN505" s="13" t="s">
        <v>4</v>
      </c>
      <c r="HO505" s="13"/>
      <c r="HP505" s="13"/>
      <c r="HQ505" s="13"/>
      <c r="HR505" s="13"/>
      <c r="HS505" s="13"/>
      <c r="HT505" s="13"/>
      <c r="HU505" s="13"/>
      <c r="HV505" s="13"/>
      <c r="HW505" s="13"/>
      <c r="HX505" s="355"/>
      <c r="HY505" s="331" t="s">
        <v>1176</v>
      </c>
      <c r="HZ505" s="331"/>
      <c r="IA505" s="331"/>
      <c r="IB505" s="14" t="s">
        <v>4</v>
      </c>
      <c r="IC505" s="14"/>
      <c r="ID505" s="14"/>
      <c r="IE505" s="14"/>
      <c r="IF505" s="14"/>
      <c r="IG505" s="14"/>
      <c r="IH505" s="14"/>
      <c r="II505" s="14"/>
      <c r="IJ505" s="14"/>
      <c r="IK505" s="14"/>
      <c r="IL505" s="14"/>
      <c r="IM505" s="331" t="s">
        <v>1177</v>
      </c>
      <c r="IN505" s="331"/>
      <c r="IO505" s="331"/>
      <c r="IP505" s="14" t="s">
        <v>4</v>
      </c>
      <c r="IQ505" s="14"/>
      <c r="IR505" s="14"/>
      <c r="IS505" s="14"/>
      <c r="IT505" s="14"/>
      <c r="IU505" s="14"/>
      <c r="IV505" s="14"/>
      <c r="IW505" s="14"/>
      <c r="IX505" s="14"/>
      <c r="IY505" s="14"/>
      <c r="IZ505" s="14"/>
      <c r="JA505" s="331" t="s">
        <v>1178</v>
      </c>
      <c r="JB505" s="331"/>
      <c r="JC505" s="331"/>
      <c r="JD505" s="14" t="s">
        <v>4</v>
      </c>
      <c r="JE505" s="14"/>
      <c r="JF505" s="14"/>
      <c r="JG505" s="14"/>
      <c r="JH505" s="14"/>
      <c r="JI505" s="14"/>
      <c r="JJ505" s="14"/>
      <c r="JK505" s="14"/>
      <c r="JL505" s="14"/>
      <c r="JM505" s="14"/>
      <c r="JN505" s="14"/>
      <c r="JO505" s="331" t="s">
        <v>1179</v>
      </c>
      <c r="JP505" s="331"/>
      <c r="JQ505" s="331"/>
      <c r="JR505" s="14" t="s">
        <v>4</v>
      </c>
      <c r="JS505" s="14"/>
      <c r="JT505" s="14"/>
      <c r="JU505" s="14"/>
      <c r="JV505" s="14"/>
      <c r="JW505" s="14"/>
      <c r="JX505" s="14"/>
      <c r="JY505" s="14"/>
      <c r="JZ505" s="14"/>
      <c r="KA505" s="14"/>
      <c r="KB505" s="3"/>
      <c r="KC505" s="336" t="s">
        <v>1163</v>
      </c>
      <c r="KD505" s="336"/>
      <c r="KE505" s="336"/>
      <c r="KF505" s="3" t="s">
        <v>1</v>
      </c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36" t="s">
        <v>1199</v>
      </c>
      <c r="KR505" s="336"/>
      <c r="KS505" s="336"/>
      <c r="KT505" s="3" t="s">
        <v>1</v>
      </c>
      <c r="KU505" s="3"/>
      <c r="KV505" s="3"/>
      <c r="KW505" s="3"/>
      <c r="KX505" s="3"/>
      <c r="KY505" s="3"/>
      <c r="KZ505" s="3"/>
      <c r="LA505" s="3"/>
      <c r="LB505" s="3"/>
      <c r="LC505" s="3"/>
      <c r="LD505" s="14"/>
      <c r="LE505" s="331" t="s">
        <v>6</v>
      </c>
      <c r="LF505" s="331"/>
      <c r="LG505" s="331"/>
      <c r="LH505" s="14" t="s">
        <v>4</v>
      </c>
      <c r="LI505" s="14"/>
      <c r="LJ505" s="14"/>
      <c r="LK505" s="14"/>
      <c r="LL505" s="14"/>
      <c r="LM505" s="15"/>
      <c r="LN505" s="14"/>
      <c r="LO505" s="14"/>
      <c r="LP505" s="14"/>
      <c r="LQ505" s="14"/>
      <c r="LR505" s="14"/>
      <c r="LS505" s="16"/>
      <c r="LT505" s="332" t="s">
        <v>1180</v>
      </c>
      <c r="LU505" s="332"/>
      <c r="LV505" s="332"/>
      <c r="LW505" s="332"/>
      <c r="LX505" s="14" t="s">
        <v>4</v>
      </c>
      <c r="LY505" s="14"/>
      <c r="LZ505" s="14"/>
      <c r="MA505" s="14"/>
      <c r="MB505" s="14"/>
      <c r="MC505" s="14"/>
      <c r="MD505" s="14"/>
      <c r="ME505" s="14"/>
      <c r="MF505" s="14"/>
      <c r="MG505" s="16"/>
      <c r="MH505" s="332" t="s">
        <v>1181</v>
      </c>
      <c r="MI505" s="332"/>
      <c r="MJ505" s="332"/>
      <c r="MK505" s="332"/>
      <c r="ML505" s="14" t="s">
        <v>4</v>
      </c>
      <c r="MM505" s="14"/>
      <c r="MN505" s="14"/>
      <c r="MO505" s="14"/>
      <c r="MP505" s="14"/>
      <c r="MQ505" s="14"/>
      <c r="MR505" s="14"/>
      <c r="MS505" s="14"/>
      <c r="MT505" s="14"/>
      <c r="MU505" s="16"/>
      <c r="MV505" s="332" t="s">
        <v>1182</v>
      </c>
      <c r="MW505" s="332"/>
      <c r="MX505" s="332"/>
      <c r="MY505" s="332"/>
      <c r="MZ505" s="14" t="s">
        <v>4</v>
      </c>
      <c r="NA505" s="14"/>
      <c r="NB505" s="14"/>
      <c r="NC505" s="14"/>
      <c r="ND505" s="14"/>
      <c r="NE505" s="14"/>
      <c r="NF505" s="14"/>
      <c r="NG505" s="14"/>
      <c r="NH505" s="14"/>
      <c r="NI505" s="16"/>
      <c r="NJ505" s="332" t="s">
        <v>1183</v>
      </c>
      <c r="NK505" s="332"/>
      <c r="NL505" s="332"/>
      <c r="NM505" s="332"/>
      <c r="NN505" s="14" t="s">
        <v>4</v>
      </c>
      <c r="NO505" s="14"/>
      <c r="NP505" s="14"/>
      <c r="NQ505" s="14"/>
      <c r="NR505" s="14"/>
      <c r="NS505" s="14"/>
      <c r="NT505" s="14"/>
      <c r="NU505" s="14"/>
    </row>
    <row r="506" spans="1:385" x14ac:dyDescent="0.25">
      <c r="A506" s="18" t="s">
        <v>7</v>
      </c>
      <c r="B506" s="19" t="s">
        <v>1184</v>
      </c>
      <c r="C506" s="20" t="s">
        <v>1185</v>
      </c>
      <c r="D506" s="20" t="s">
        <v>1186</v>
      </c>
      <c r="E506" s="21" t="s">
        <v>1187</v>
      </c>
      <c r="F506" s="23" t="s">
        <v>1188</v>
      </c>
      <c r="G506" s="224"/>
      <c r="H506" s="24"/>
      <c r="I506" s="25" t="s">
        <v>8</v>
      </c>
      <c r="J506" s="25" t="s">
        <v>9</v>
      </c>
      <c r="K506" s="26" t="s">
        <v>10</v>
      </c>
      <c r="L506" s="25" t="s">
        <v>9</v>
      </c>
      <c r="M506" s="25" t="s">
        <v>11</v>
      </c>
      <c r="N506" s="25" t="s">
        <v>12</v>
      </c>
      <c r="O506" s="25" t="s">
        <v>13</v>
      </c>
      <c r="P506" s="25"/>
      <c r="Q506" s="25" t="s">
        <v>14</v>
      </c>
      <c r="R506" s="25" t="s">
        <v>15</v>
      </c>
      <c r="S506" s="25" t="s">
        <v>16</v>
      </c>
      <c r="T506" s="25" t="s">
        <v>17</v>
      </c>
      <c r="U506" s="27"/>
      <c r="V506" s="28" t="s">
        <v>7</v>
      </c>
      <c r="W506" s="25" t="s">
        <v>8</v>
      </c>
      <c r="X506" s="25" t="s">
        <v>9</v>
      </c>
      <c r="Y506" s="26" t="s">
        <v>10</v>
      </c>
      <c r="Z506" s="25" t="s">
        <v>9</v>
      </c>
      <c r="AA506" s="25" t="s">
        <v>11</v>
      </c>
      <c r="AB506" s="25" t="s">
        <v>12</v>
      </c>
      <c r="AC506" s="25" t="s">
        <v>13</v>
      </c>
      <c r="AD506" s="25"/>
      <c r="AE506" s="25" t="s">
        <v>14</v>
      </c>
      <c r="AF506" s="25" t="s">
        <v>15</v>
      </c>
      <c r="AG506" s="25" t="s">
        <v>16</v>
      </c>
      <c r="AH506" s="25" t="s">
        <v>17</v>
      </c>
      <c r="AI506" s="29"/>
      <c r="AJ506" s="30" t="s">
        <v>7</v>
      </c>
      <c r="AK506" s="25" t="s">
        <v>8</v>
      </c>
      <c r="AL506" s="25" t="s">
        <v>9</v>
      </c>
      <c r="AM506" s="26" t="s">
        <v>10</v>
      </c>
      <c r="AN506" s="25" t="s">
        <v>9</v>
      </c>
      <c r="AO506" s="25" t="s">
        <v>11</v>
      </c>
      <c r="AP506" s="25" t="s">
        <v>12</v>
      </c>
      <c r="AQ506" s="25" t="s">
        <v>13</v>
      </c>
      <c r="AR506" s="25"/>
      <c r="AS506" s="25" t="s">
        <v>14</v>
      </c>
      <c r="AT506" s="25" t="s">
        <v>15</v>
      </c>
      <c r="AU506" s="25" t="s">
        <v>16</v>
      </c>
      <c r="AV506" s="25" t="s">
        <v>17</v>
      </c>
      <c r="AW506" s="29"/>
      <c r="AX506" s="30" t="s">
        <v>7</v>
      </c>
      <c r="AY506" s="25" t="s">
        <v>8</v>
      </c>
      <c r="AZ506" s="25" t="s">
        <v>9</v>
      </c>
      <c r="BA506" s="26" t="s">
        <v>10</v>
      </c>
      <c r="BB506" s="25" t="s">
        <v>9</v>
      </c>
      <c r="BC506" s="25" t="s">
        <v>11</v>
      </c>
      <c r="BD506" s="25" t="s">
        <v>12</v>
      </c>
      <c r="BE506" s="25" t="s">
        <v>13</v>
      </c>
      <c r="BF506" s="25"/>
      <c r="BG506" s="25" t="s">
        <v>14</v>
      </c>
      <c r="BH506" s="25" t="s">
        <v>15</v>
      </c>
      <c r="BI506" s="25" t="s">
        <v>16</v>
      </c>
      <c r="BJ506" s="25" t="s">
        <v>17</v>
      </c>
      <c r="BK506" s="29"/>
      <c r="BL506" s="30" t="s">
        <v>7</v>
      </c>
      <c r="BM506" s="25" t="s">
        <v>8</v>
      </c>
      <c r="BN506" s="25" t="s">
        <v>9</v>
      </c>
      <c r="BO506" s="26" t="s">
        <v>10</v>
      </c>
      <c r="BP506" s="25" t="s">
        <v>9</v>
      </c>
      <c r="BQ506" s="25" t="s">
        <v>11</v>
      </c>
      <c r="BR506" s="25" t="s">
        <v>12</v>
      </c>
      <c r="BS506" s="25" t="s">
        <v>13</v>
      </c>
      <c r="BT506" s="33" t="s">
        <v>18</v>
      </c>
      <c r="BU506" s="25" t="s">
        <v>14</v>
      </c>
      <c r="BV506" s="25" t="s">
        <v>12</v>
      </c>
      <c r="BW506" s="25" t="s">
        <v>19</v>
      </c>
      <c r="BX506" s="25" t="s">
        <v>17</v>
      </c>
      <c r="BY506" s="34"/>
      <c r="BZ506" s="30" t="s">
        <v>7</v>
      </c>
      <c r="CA506" s="25" t="s">
        <v>8</v>
      </c>
      <c r="CB506" s="25" t="s">
        <v>9</v>
      </c>
      <c r="CC506" s="26" t="s">
        <v>10</v>
      </c>
      <c r="CD506" s="25" t="s">
        <v>9</v>
      </c>
      <c r="CE506" s="25" t="s">
        <v>11</v>
      </c>
      <c r="CF506" s="25" t="s">
        <v>12</v>
      </c>
      <c r="CG506" s="25" t="s">
        <v>13</v>
      </c>
      <c r="CH506" s="33" t="s">
        <v>18</v>
      </c>
      <c r="CI506" s="25" t="s">
        <v>14</v>
      </c>
      <c r="CJ506" s="25" t="s">
        <v>12</v>
      </c>
      <c r="CK506" s="25" t="s">
        <v>19</v>
      </c>
      <c r="CL506" s="25" t="s">
        <v>17</v>
      </c>
      <c r="CM506" s="27"/>
      <c r="CN506" s="30" t="s">
        <v>7</v>
      </c>
      <c r="CO506" s="25" t="s">
        <v>8</v>
      </c>
      <c r="CP506" s="25" t="s">
        <v>9</v>
      </c>
      <c r="CQ506" s="26" t="s">
        <v>10</v>
      </c>
      <c r="CR506" s="25" t="s">
        <v>9</v>
      </c>
      <c r="CS506" s="25" t="s">
        <v>11</v>
      </c>
      <c r="CT506" s="25" t="s">
        <v>12</v>
      </c>
      <c r="CU506" s="25" t="s">
        <v>13</v>
      </c>
      <c r="CV506" s="33" t="s">
        <v>18</v>
      </c>
      <c r="CW506" s="25" t="s">
        <v>14</v>
      </c>
      <c r="CX506" s="25" t="s">
        <v>12</v>
      </c>
      <c r="CY506" s="25" t="s">
        <v>19</v>
      </c>
      <c r="CZ506" s="25" t="s">
        <v>17</v>
      </c>
      <c r="DA506" s="29"/>
      <c r="DB506" s="28" t="s">
        <v>7</v>
      </c>
      <c r="DC506" s="25" t="s">
        <v>8</v>
      </c>
      <c r="DD506" s="25" t="s">
        <v>9</v>
      </c>
      <c r="DE506" s="26" t="s">
        <v>10</v>
      </c>
      <c r="DF506" s="25" t="s">
        <v>9</v>
      </c>
      <c r="DG506" s="25" t="s">
        <v>11</v>
      </c>
      <c r="DH506" s="25" t="s">
        <v>12</v>
      </c>
      <c r="DI506" s="25" t="s">
        <v>13</v>
      </c>
      <c r="DJ506" s="25"/>
      <c r="DK506" s="25" t="s">
        <v>14</v>
      </c>
      <c r="DL506" s="25" t="s">
        <v>15</v>
      </c>
      <c r="DM506" s="25" t="s">
        <v>16</v>
      </c>
      <c r="DN506" s="25" t="s">
        <v>17</v>
      </c>
      <c r="DO506" s="29"/>
      <c r="DP506" s="30" t="s">
        <v>7</v>
      </c>
      <c r="DQ506" s="25" t="s">
        <v>8</v>
      </c>
      <c r="DR506" s="25" t="s">
        <v>9</v>
      </c>
      <c r="DS506" s="26" t="s">
        <v>10</v>
      </c>
      <c r="DT506" s="25" t="s">
        <v>9</v>
      </c>
      <c r="DU506" s="25" t="s">
        <v>11</v>
      </c>
      <c r="DV506" s="25" t="s">
        <v>12</v>
      </c>
      <c r="DW506" s="25" t="s">
        <v>13</v>
      </c>
      <c r="DX506" s="25"/>
      <c r="DY506" s="25" t="s">
        <v>14</v>
      </c>
      <c r="DZ506" s="25" t="s">
        <v>15</v>
      </c>
      <c r="EA506" s="25" t="s">
        <v>16</v>
      </c>
      <c r="EB506" s="25" t="s">
        <v>17</v>
      </c>
      <c r="EC506" s="31"/>
      <c r="ED506" s="28" t="s">
        <v>7</v>
      </c>
      <c r="EE506" s="25" t="s">
        <v>8</v>
      </c>
      <c r="EF506" s="25" t="s">
        <v>9</v>
      </c>
      <c r="EG506" s="26" t="s">
        <v>10</v>
      </c>
      <c r="EH506" s="25" t="s">
        <v>9</v>
      </c>
      <c r="EI506" s="25" t="s">
        <v>11</v>
      </c>
      <c r="EJ506" s="25" t="s">
        <v>12</v>
      </c>
      <c r="EK506" s="25" t="s">
        <v>13</v>
      </c>
      <c r="EL506" s="25"/>
      <c r="EM506" s="25" t="s">
        <v>14</v>
      </c>
      <c r="EN506" s="25" t="s">
        <v>15</v>
      </c>
      <c r="EO506" s="25" t="s">
        <v>16</v>
      </c>
      <c r="EP506" s="25" t="s">
        <v>17</v>
      </c>
      <c r="EQ506" s="31"/>
      <c r="ER506" s="28" t="s">
        <v>7</v>
      </c>
      <c r="ES506" s="25" t="s">
        <v>8</v>
      </c>
      <c r="ET506" s="25" t="s">
        <v>9</v>
      </c>
      <c r="EU506" s="26" t="s">
        <v>10</v>
      </c>
      <c r="EV506" s="25" t="s">
        <v>9</v>
      </c>
      <c r="EW506" s="25" t="s">
        <v>11</v>
      </c>
      <c r="EX506" s="25" t="s">
        <v>12</v>
      </c>
      <c r="EY506" s="25" t="s">
        <v>13</v>
      </c>
      <c r="EZ506" s="25"/>
      <c r="FA506" s="25" t="s">
        <v>14</v>
      </c>
      <c r="FB506" s="25" t="s">
        <v>15</v>
      </c>
      <c r="FC506" s="25" t="s">
        <v>16</v>
      </c>
      <c r="FD506" s="25" t="s">
        <v>17</v>
      </c>
      <c r="FE506" s="35"/>
      <c r="FF506" s="28" t="s">
        <v>7</v>
      </c>
      <c r="FG506" s="25" t="s">
        <v>8</v>
      </c>
      <c r="FH506" s="25" t="s">
        <v>9</v>
      </c>
      <c r="FI506" s="26" t="s">
        <v>10</v>
      </c>
      <c r="FJ506" s="25" t="s">
        <v>9</v>
      </c>
      <c r="FK506" s="25" t="s">
        <v>11</v>
      </c>
      <c r="FL506" s="25" t="s">
        <v>12</v>
      </c>
      <c r="FM506" s="25" t="s">
        <v>13</v>
      </c>
      <c r="FN506" s="25"/>
      <c r="FO506" s="25" t="s">
        <v>14</v>
      </c>
      <c r="FP506" s="25" t="s">
        <v>15</v>
      </c>
      <c r="FQ506" s="25" t="s">
        <v>16</v>
      </c>
      <c r="FR506" s="25" t="s">
        <v>17</v>
      </c>
      <c r="FS506" s="27"/>
      <c r="FT506" s="28" t="s">
        <v>7</v>
      </c>
      <c r="FU506" s="25" t="s">
        <v>8</v>
      </c>
      <c r="FV506" s="25" t="s">
        <v>9</v>
      </c>
      <c r="FW506" s="26" t="s">
        <v>10</v>
      </c>
      <c r="FX506" s="25" t="s">
        <v>9</v>
      </c>
      <c r="FY506" s="25" t="s">
        <v>11</v>
      </c>
      <c r="FZ506" s="25" t="s">
        <v>12</v>
      </c>
      <c r="GA506" s="25" t="s">
        <v>13</v>
      </c>
      <c r="GB506" s="25"/>
      <c r="GC506" s="25" t="s">
        <v>14</v>
      </c>
      <c r="GD506" s="25" t="s">
        <v>15</v>
      </c>
      <c r="GE506" s="25" t="s">
        <v>16</v>
      </c>
      <c r="GF506" s="25" t="s">
        <v>17</v>
      </c>
      <c r="GG506" s="31"/>
      <c r="GH506" s="28" t="s">
        <v>7</v>
      </c>
      <c r="GI506" s="25" t="s">
        <v>8</v>
      </c>
      <c r="GJ506" s="25" t="s">
        <v>9</v>
      </c>
      <c r="GK506" s="26" t="s">
        <v>10</v>
      </c>
      <c r="GL506" s="25" t="s">
        <v>9</v>
      </c>
      <c r="GM506" s="25" t="s">
        <v>11</v>
      </c>
      <c r="GN506" s="25" t="s">
        <v>12</v>
      </c>
      <c r="GO506" s="25" t="s">
        <v>13</v>
      </c>
      <c r="GP506" s="25"/>
      <c r="GQ506" s="25" t="s">
        <v>14</v>
      </c>
      <c r="GR506" s="25" t="s">
        <v>15</v>
      </c>
      <c r="GS506" s="25" t="s">
        <v>16</v>
      </c>
      <c r="GT506" s="25" t="s">
        <v>17</v>
      </c>
      <c r="GU506" s="36"/>
      <c r="GV506" s="30" t="s">
        <v>7</v>
      </c>
      <c r="GW506" s="30"/>
      <c r="GX506" s="25" t="s">
        <v>8</v>
      </c>
      <c r="GY506" s="25" t="s">
        <v>9</v>
      </c>
      <c r="GZ506" s="26" t="s">
        <v>10</v>
      </c>
      <c r="HA506" s="25" t="s">
        <v>9</v>
      </c>
      <c r="HB506" s="25" t="s">
        <v>11</v>
      </c>
      <c r="HC506" s="25" t="s">
        <v>12</v>
      </c>
      <c r="HD506" s="25" t="s">
        <v>13</v>
      </c>
      <c r="HE506" s="25" t="s">
        <v>18</v>
      </c>
      <c r="HF506" s="25" t="s">
        <v>14</v>
      </c>
      <c r="HG506" s="25" t="s">
        <v>12</v>
      </c>
      <c r="HH506" s="25" t="s">
        <v>19</v>
      </c>
      <c r="HI506" s="25" t="s">
        <v>17</v>
      </c>
      <c r="HJ506" s="31"/>
      <c r="HK506" s="30" t="s">
        <v>7</v>
      </c>
      <c r="HL506" s="25" t="s">
        <v>8</v>
      </c>
      <c r="HM506" s="25" t="s">
        <v>9</v>
      </c>
      <c r="HN506" s="26" t="s">
        <v>10</v>
      </c>
      <c r="HO506" s="25" t="s">
        <v>9</v>
      </c>
      <c r="HP506" s="25" t="s">
        <v>11</v>
      </c>
      <c r="HQ506" s="25" t="s">
        <v>12</v>
      </c>
      <c r="HR506" s="25" t="s">
        <v>13</v>
      </c>
      <c r="HS506" s="25" t="s">
        <v>18</v>
      </c>
      <c r="HT506" s="25" t="s">
        <v>14</v>
      </c>
      <c r="HU506" s="25" t="s">
        <v>12</v>
      </c>
      <c r="HV506" s="25" t="s">
        <v>19</v>
      </c>
      <c r="HW506" s="25" t="s">
        <v>17</v>
      </c>
      <c r="HX506" s="360"/>
      <c r="HY506" s="30" t="s">
        <v>7</v>
      </c>
      <c r="HZ506" s="25" t="s">
        <v>8</v>
      </c>
      <c r="IA506" s="25" t="s">
        <v>9</v>
      </c>
      <c r="IB506" s="26" t="s">
        <v>10</v>
      </c>
      <c r="IC506" s="25" t="s">
        <v>9</v>
      </c>
      <c r="ID506" s="25" t="s">
        <v>11</v>
      </c>
      <c r="IE506" s="25" t="s">
        <v>12</v>
      </c>
      <c r="IF506" s="25" t="s">
        <v>13</v>
      </c>
      <c r="IG506" s="26" t="s">
        <v>18</v>
      </c>
      <c r="IH506" s="25" t="s">
        <v>14</v>
      </c>
      <c r="II506" s="25" t="s">
        <v>12</v>
      </c>
      <c r="IJ506" s="25" t="s">
        <v>19</v>
      </c>
      <c r="IK506" s="25" t="s">
        <v>17</v>
      </c>
      <c r="IL506" s="29"/>
      <c r="IM506" s="30" t="s">
        <v>7</v>
      </c>
      <c r="IN506" s="25" t="s">
        <v>8</v>
      </c>
      <c r="IO506" s="25" t="s">
        <v>9</v>
      </c>
      <c r="IP506" s="26" t="s">
        <v>10</v>
      </c>
      <c r="IQ506" s="25" t="s">
        <v>9</v>
      </c>
      <c r="IR506" s="25" t="s">
        <v>11</v>
      </c>
      <c r="IS506" s="25" t="s">
        <v>12</v>
      </c>
      <c r="IT506" s="25" t="s">
        <v>13</v>
      </c>
      <c r="IU506" s="25" t="s">
        <v>18</v>
      </c>
      <c r="IV506" s="25" t="s">
        <v>14</v>
      </c>
      <c r="IW506" s="25" t="s">
        <v>12</v>
      </c>
      <c r="IX506" s="25" t="s">
        <v>19</v>
      </c>
      <c r="IY506" s="25" t="s">
        <v>17</v>
      </c>
      <c r="IZ506" s="36"/>
      <c r="JA506" s="30" t="s">
        <v>7</v>
      </c>
      <c r="JB506" s="25" t="s">
        <v>8</v>
      </c>
      <c r="JC506" s="25" t="s">
        <v>9</v>
      </c>
      <c r="JD506" s="26" t="s">
        <v>10</v>
      </c>
      <c r="JE506" s="25" t="s">
        <v>9</v>
      </c>
      <c r="JF506" s="25" t="s">
        <v>11</v>
      </c>
      <c r="JG506" s="25" t="s">
        <v>12</v>
      </c>
      <c r="JH506" s="25" t="s">
        <v>13</v>
      </c>
      <c r="JI506" s="26" t="s">
        <v>18</v>
      </c>
      <c r="JJ506" s="25" t="s">
        <v>14</v>
      </c>
      <c r="JK506" s="25" t="s">
        <v>12</v>
      </c>
      <c r="JL506" s="25" t="s">
        <v>19</v>
      </c>
      <c r="JM506" s="25" t="s">
        <v>17</v>
      </c>
      <c r="JN506" s="29"/>
      <c r="JO506" s="30" t="s">
        <v>7</v>
      </c>
      <c r="JP506" s="25" t="s">
        <v>8</v>
      </c>
      <c r="JQ506" s="25" t="s">
        <v>9</v>
      </c>
      <c r="JR506" s="26" t="s">
        <v>10</v>
      </c>
      <c r="JS506" s="25" t="s">
        <v>9</v>
      </c>
      <c r="JT506" s="25" t="s">
        <v>11</v>
      </c>
      <c r="JU506" s="25" t="s">
        <v>12</v>
      </c>
      <c r="JV506" s="25" t="s">
        <v>13</v>
      </c>
      <c r="JW506" s="25" t="s">
        <v>18</v>
      </c>
      <c r="JX506" s="25" t="s">
        <v>14</v>
      </c>
      <c r="JY506" s="25" t="s">
        <v>12</v>
      </c>
      <c r="JZ506" s="25" t="s">
        <v>19</v>
      </c>
      <c r="KA506" s="25" t="s">
        <v>17</v>
      </c>
      <c r="KB506" s="31"/>
      <c r="KC506" s="30" t="s">
        <v>7</v>
      </c>
      <c r="KD506" s="25" t="s">
        <v>8</v>
      </c>
      <c r="KE506" s="25" t="s">
        <v>9</v>
      </c>
      <c r="KF506" s="26" t="s">
        <v>10</v>
      </c>
      <c r="KG506" s="25" t="s">
        <v>9</v>
      </c>
      <c r="KH506" s="25" t="s">
        <v>11</v>
      </c>
      <c r="KI506" s="25" t="s">
        <v>12</v>
      </c>
      <c r="KJ506" s="25" t="s">
        <v>13</v>
      </c>
      <c r="KK506" s="25" t="s">
        <v>18</v>
      </c>
      <c r="KL506" s="25" t="s">
        <v>14</v>
      </c>
      <c r="KM506" s="25" t="s">
        <v>12</v>
      </c>
      <c r="KN506" s="25" t="s">
        <v>19</v>
      </c>
      <c r="KO506" s="25" t="s">
        <v>17</v>
      </c>
      <c r="KP506" s="29"/>
      <c r="KQ506" s="30" t="s">
        <v>7</v>
      </c>
      <c r="KR506" s="25" t="s">
        <v>8</v>
      </c>
      <c r="KS506" s="25" t="s">
        <v>9</v>
      </c>
      <c r="KT506" s="26" t="s">
        <v>10</v>
      </c>
      <c r="KU506" s="25" t="s">
        <v>9</v>
      </c>
      <c r="KV506" s="25" t="s">
        <v>11</v>
      </c>
      <c r="KW506" s="25" t="s">
        <v>12</v>
      </c>
      <c r="KX506" s="25" t="s">
        <v>13</v>
      </c>
      <c r="KY506" s="32" t="s">
        <v>18</v>
      </c>
      <c r="KZ506" s="25" t="s">
        <v>14</v>
      </c>
      <c r="LA506" s="25" t="s">
        <v>12</v>
      </c>
      <c r="LB506" s="25" t="s">
        <v>19</v>
      </c>
      <c r="LC506" s="25" t="s">
        <v>17</v>
      </c>
      <c r="LD506" s="27"/>
      <c r="LE506" s="30" t="s">
        <v>7</v>
      </c>
      <c r="LF506" s="25" t="s">
        <v>8</v>
      </c>
      <c r="LG506" s="25" t="s">
        <v>9</v>
      </c>
      <c r="LH506" s="26" t="s">
        <v>10</v>
      </c>
      <c r="LI506" s="25" t="s">
        <v>9</v>
      </c>
      <c r="LJ506" s="25" t="s">
        <v>11</v>
      </c>
      <c r="LK506" s="25" t="s">
        <v>12</v>
      </c>
      <c r="LL506" s="25" t="s">
        <v>13</v>
      </c>
      <c r="LM506" s="26" t="s">
        <v>18</v>
      </c>
      <c r="LN506" s="25" t="s">
        <v>14</v>
      </c>
      <c r="LO506" s="25" t="s">
        <v>12</v>
      </c>
      <c r="LP506" s="25" t="s">
        <v>19</v>
      </c>
      <c r="LQ506" s="25" t="s">
        <v>17</v>
      </c>
      <c r="LR506" s="27"/>
      <c r="LS506" s="28" t="s">
        <v>7</v>
      </c>
      <c r="LT506" s="25" t="s">
        <v>8</v>
      </c>
      <c r="LU506" s="25" t="s">
        <v>9</v>
      </c>
      <c r="LV506" s="26" t="s">
        <v>10</v>
      </c>
      <c r="LW506" s="25" t="s">
        <v>9</v>
      </c>
      <c r="LX506" s="25" t="s">
        <v>11</v>
      </c>
      <c r="LY506" s="25" t="s">
        <v>12</v>
      </c>
      <c r="LZ506" s="25" t="s">
        <v>13</v>
      </c>
      <c r="MA506" s="25"/>
      <c r="MB506" s="25" t="s">
        <v>14</v>
      </c>
      <c r="MC506" s="25" t="s">
        <v>15</v>
      </c>
      <c r="MD506" s="25" t="s">
        <v>16</v>
      </c>
      <c r="ME506" s="25" t="s">
        <v>17</v>
      </c>
      <c r="MF506" s="29"/>
      <c r="MG506" s="28" t="s">
        <v>7</v>
      </c>
      <c r="MH506" s="25" t="s">
        <v>8</v>
      </c>
      <c r="MI506" s="25" t="s">
        <v>9</v>
      </c>
      <c r="MJ506" s="26" t="s">
        <v>10</v>
      </c>
      <c r="MK506" s="25" t="s">
        <v>9</v>
      </c>
      <c r="ML506" s="25" t="s">
        <v>11</v>
      </c>
      <c r="MM506" s="25" t="s">
        <v>12</v>
      </c>
      <c r="MN506" s="25" t="s">
        <v>13</v>
      </c>
      <c r="MO506" s="25"/>
      <c r="MP506" s="25" t="s">
        <v>14</v>
      </c>
      <c r="MQ506" s="25" t="s">
        <v>15</v>
      </c>
      <c r="MR506" s="25" t="s">
        <v>16</v>
      </c>
      <c r="MS506" s="37"/>
      <c r="MT506" s="27"/>
      <c r="MU506" s="28" t="s">
        <v>7</v>
      </c>
      <c r="MV506" s="25" t="s">
        <v>8</v>
      </c>
      <c r="MW506" s="25" t="s">
        <v>9</v>
      </c>
      <c r="MX506" s="26" t="s">
        <v>10</v>
      </c>
      <c r="MY506" s="25" t="s">
        <v>9</v>
      </c>
      <c r="MZ506" s="25" t="s">
        <v>11</v>
      </c>
      <c r="NA506" s="25" t="s">
        <v>12</v>
      </c>
      <c r="NB506" s="25" t="s">
        <v>13</v>
      </c>
      <c r="NC506" s="25"/>
      <c r="ND506" s="25" t="s">
        <v>14</v>
      </c>
      <c r="NE506" s="25" t="s">
        <v>15</v>
      </c>
      <c r="NF506" s="25" t="s">
        <v>16</v>
      </c>
      <c r="NG506" s="25" t="s">
        <v>17</v>
      </c>
      <c r="NH506" s="29"/>
      <c r="NI506" s="28" t="s">
        <v>7</v>
      </c>
      <c r="NJ506" s="25" t="s">
        <v>8</v>
      </c>
      <c r="NK506" s="25" t="s">
        <v>9</v>
      </c>
      <c r="NL506" s="26" t="s">
        <v>10</v>
      </c>
      <c r="NM506" s="25" t="s">
        <v>9</v>
      </c>
      <c r="NN506" s="25" t="s">
        <v>11</v>
      </c>
      <c r="NO506" s="25" t="s">
        <v>12</v>
      </c>
      <c r="NP506" s="25" t="s">
        <v>13</v>
      </c>
      <c r="NQ506" s="25"/>
      <c r="NR506" s="25" t="s">
        <v>14</v>
      </c>
      <c r="NS506" s="25" t="s">
        <v>15</v>
      </c>
      <c r="NT506" s="25" t="s">
        <v>16</v>
      </c>
      <c r="NU506" s="25" t="s">
        <v>17</v>
      </c>
    </row>
    <row r="507" spans="1:385" x14ac:dyDescent="0.25">
      <c r="A507" s="38">
        <v>45950</v>
      </c>
      <c r="B507" s="39">
        <v>5333</v>
      </c>
      <c r="C507" s="40">
        <v>1648</v>
      </c>
      <c r="D507" s="40">
        <v>820</v>
      </c>
      <c r="E507" s="41">
        <v>2016</v>
      </c>
      <c r="F507" s="40">
        <v>849</v>
      </c>
      <c r="G507" s="208"/>
      <c r="H507" s="42"/>
      <c r="I507" s="43">
        <v>3453</v>
      </c>
      <c r="J507" s="43">
        <v>142</v>
      </c>
      <c r="K507" s="43">
        <v>123</v>
      </c>
      <c r="L507" s="43">
        <v>3</v>
      </c>
      <c r="M507" s="43">
        <v>3</v>
      </c>
      <c r="N507" s="43">
        <v>4</v>
      </c>
      <c r="O507" s="43">
        <v>7</v>
      </c>
      <c r="P507" s="43"/>
      <c r="Q507" s="45">
        <v>550</v>
      </c>
      <c r="R507" s="45">
        <v>2200</v>
      </c>
      <c r="S507" s="46">
        <v>0.15492957746478872</v>
      </c>
      <c r="T507" s="37" t="s">
        <v>443</v>
      </c>
      <c r="U507" s="29"/>
      <c r="V507" s="47">
        <v>45950</v>
      </c>
      <c r="W507" s="48">
        <v>12291</v>
      </c>
      <c r="X507" s="43">
        <v>164</v>
      </c>
      <c r="Y507" s="43">
        <v>480</v>
      </c>
      <c r="Z507" s="43">
        <v>4</v>
      </c>
      <c r="AA507" s="43">
        <v>21</v>
      </c>
      <c r="AB507" s="43">
        <v>3</v>
      </c>
      <c r="AC507" s="43">
        <v>4</v>
      </c>
      <c r="AD507" s="43"/>
      <c r="AE507" s="45">
        <v>1026</v>
      </c>
      <c r="AF507" s="45">
        <v>3078</v>
      </c>
      <c r="AG507" s="46">
        <v>0.18768292682926829</v>
      </c>
      <c r="AH507" s="37" t="s">
        <v>338</v>
      </c>
      <c r="AI507" s="29"/>
      <c r="AJ507" s="47">
        <v>45950</v>
      </c>
      <c r="AK507" s="43">
        <v>14889</v>
      </c>
      <c r="AL507" s="43">
        <v>171</v>
      </c>
      <c r="AM507" s="43">
        <v>330</v>
      </c>
      <c r="AN507" s="43">
        <v>1</v>
      </c>
      <c r="AO507" s="43">
        <v>34</v>
      </c>
      <c r="AP507" s="43">
        <v>2</v>
      </c>
      <c r="AQ507" s="43">
        <v>0</v>
      </c>
      <c r="AR507" s="43"/>
      <c r="AS507" s="43">
        <v>880</v>
      </c>
      <c r="AT507" s="45">
        <v>1760</v>
      </c>
      <c r="AU507" s="46">
        <v>0.10292397660818714</v>
      </c>
      <c r="AV507" s="37" t="s">
        <v>574</v>
      </c>
      <c r="AW507" s="29"/>
      <c r="AX507" s="47">
        <v>45950</v>
      </c>
      <c r="AY507" s="49">
        <v>17077</v>
      </c>
      <c r="AZ507" s="49">
        <v>370</v>
      </c>
      <c r="BA507" s="49">
        <v>516</v>
      </c>
      <c r="BB507" s="49">
        <v>5</v>
      </c>
      <c r="BC507" s="49">
        <v>4</v>
      </c>
      <c r="BD507" s="49">
        <v>5</v>
      </c>
      <c r="BE507" s="49">
        <v>6</v>
      </c>
      <c r="BF507" s="49"/>
      <c r="BG507" s="49">
        <v>715</v>
      </c>
      <c r="BH507" s="49">
        <v>3575</v>
      </c>
      <c r="BI507" s="50">
        <v>9.662162162162162E-2</v>
      </c>
      <c r="BJ507" s="37" t="s">
        <v>524</v>
      </c>
      <c r="BK507" s="29"/>
      <c r="BL507" s="52">
        <v>45950</v>
      </c>
      <c r="BM507" s="43">
        <v>726</v>
      </c>
      <c r="BN507" s="43">
        <v>87</v>
      </c>
      <c r="BO507" s="43">
        <v>9</v>
      </c>
      <c r="BP507" s="43">
        <v>4</v>
      </c>
      <c r="BQ507" s="43">
        <v>7</v>
      </c>
      <c r="BR507" s="43">
        <v>4</v>
      </c>
      <c r="BS507" s="43">
        <v>0</v>
      </c>
      <c r="BT507" s="56" t="s">
        <v>514</v>
      </c>
      <c r="BU507" s="43">
        <v>1079</v>
      </c>
      <c r="BV507" s="43">
        <v>4316</v>
      </c>
      <c r="BW507" s="53">
        <v>0.4960919540229885</v>
      </c>
      <c r="BX507" s="55"/>
      <c r="BY507" s="57"/>
      <c r="BZ507" s="52">
        <v>45950</v>
      </c>
      <c r="CA507" s="45">
        <v>7377</v>
      </c>
      <c r="CB507" s="58">
        <v>32</v>
      </c>
      <c r="CC507" s="43">
        <v>263</v>
      </c>
      <c r="CD507" s="43">
        <v>1</v>
      </c>
      <c r="CE507" s="43">
        <v>24</v>
      </c>
      <c r="CF507" s="43">
        <v>1</v>
      </c>
      <c r="CG507" s="59">
        <v>0</v>
      </c>
      <c r="CH507" s="44" t="s">
        <v>466</v>
      </c>
      <c r="CI507" s="48">
        <v>1100</v>
      </c>
      <c r="CJ507" s="43">
        <v>1100</v>
      </c>
      <c r="CK507" s="53">
        <v>0.34375</v>
      </c>
      <c r="CL507" s="37"/>
      <c r="CM507" s="29"/>
      <c r="CN507" s="52">
        <v>45950</v>
      </c>
      <c r="CO507" s="43">
        <v>1309</v>
      </c>
      <c r="CP507" s="58">
        <v>33</v>
      </c>
      <c r="CQ507" s="43">
        <v>58</v>
      </c>
      <c r="CR507" s="43">
        <v>1</v>
      </c>
      <c r="CS507" s="43">
        <v>9</v>
      </c>
      <c r="CT507" s="43">
        <v>1</v>
      </c>
      <c r="CU507" s="59">
        <v>0</v>
      </c>
      <c r="CV507" s="44" t="s">
        <v>97</v>
      </c>
      <c r="CW507" s="48">
        <v>722</v>
      </c>
      <c r="CX507" s="43">
        <v>722</v>
      </c>
      <c r="CY507" s="53">
        <v>0.21878787878787878</v>
      </c>
      <c r="CZ507" s="37"/>
      <c r="DA507" s="29"/>
      <c r="DB507" s="47">
        <v>45950</v>
      </c>
      <c r="DC507" s="48">
        <v>28339</v>
      </c>
      <c r="DD507" s="43">
        <v>251</v>
      </c>
      <c r="DE507" s="43">
        <v>1491</v>
      </c>
      <c r="DF507" s="43">
        <v>7</v>
      </c>
      <c r="DG507" s="43">
        <v>4</v>
      </c>
      <c r="DH507" s="43">
        <v>7</v>
      </c>
      <c r="DI507" s="43">
        <v>0</v>
      </c>
      <c r="DJ507" s="43"/>
      <c r="DK507" s="43">
        <v>715</v>
      </c>
      <c r="DL507" s="45">
        <v>5005</v>
      </c>
      <c r="DM507" s="46">
        <v>0.19940239043824701</v>
      </c>
      <c r="DN507" s="37" t="s">
        <v>524</v>
      </c>
      <c r="DO507" s="29"/>
      <c r="DP507" s="47">
        <v>45950</v>
      </c>
      <c r="DQ507" s="43">
        <v>7475</v>
      </c>
      <c r="DR507" s="58">
        <v>16</v>
      </c>
      <c r="DS507" s="43">
        <v>218</v>
      </c>
      <c r="DT507" s="43">
        <v>2</v>
      </c>
      <c r="DU507" s="43">
        <v>47</v>
      </c>
      <c r="DV507" s="43">
        <v>2</v>
      </c>
      <c r="DW507" s="43">
        <v>-35</v>
      </c>
      <c r="DX507" s="43"/>
      <c r="DY507" s="45">
        <v>726</v>
      </c>
      <c r="DZ507" s="45">
        <v>1452</v>
      </c>
      <c r="EA507" s="46">
        <v>0.90749999999999997</v>
      </c>
      <c r="EB507" s="37" t="s">
        <v>571</v>
      </c>
      <c r="EC507" s="29"/>
      <c r="ED507" s="47">
        <v>45950</v>
      </c>
      <c r="EE507" s="48">
        <v>568</v>
      </c>
      <c r="EF507" s="43">
        <v>68</v>
      </c>
      <c r="EG507" s="43">
        <v>215</v>
      </c>
      <c r="EH507" s="43">
        <v>25</v>
      </c>
      <c r="EI507" s="43">
        <v>110</v>
      </c>
      <c r="EJ507" s="43">
        <v>24</v>
      </c>
      <c r="EK507" s="43"/>
      <c r="EL507" s="43"/>
      <c r="EM507" s="43">
        <v>420</v>
      </c>
      <c r="EN507" s="45">
        <v>10080</v>
      </c>
      <c r="EO507" s="46">
        <v>1.4823529411764707</v>
      </c>
      <c r="EP507" s="37"/>
      <c r="EQ507" s="29"/>
      <c r="ER507" s="47">
        <v>45950</v>
      </c>
      <c r="ES507" s="48">
        <v>568</v>
      </c>
      <c r="ET507" s="43">
        <v>68</v>
      </c>
      <c r="EU507" s="43">
        <v>215</v>
      </c>
      <c r="EV507" s="43">
        <v>25</v>
      </c>
      <c r="EW507" s="43">
        <v>110</v>
      </c>
      <c r="EX507" s="43">
        <v>24</v>
      </c>
      <c r="EY507" s="43"/>
      <c r="EZ507" s="43"/>
      <c r="FA507" s="43">
        <v>420</v>
      </c>
      <c r="FB507" s="45">
        <v>10080</v>
      </c>
      <c r="FC507" s="46">
        <v>1.4823529411764707</v>
      </c>
      <c r="FD507" s="37"/>
      <c r="FE507" s="60"/>
      <c r="FF507" s="47">
        <v>45950</v>
      </c>
      <c r="FG507" s="48">
        <v>1081</v>
      </c>
      <c r="FH507" s="43">
        <v>116</v>
      </c>
      <c r="FI507" s="43">
        <v>241</v>
      </c>
      <c r="FJ507" s="43">
        <v>2</v>
      </c>
      <c r="FK507" s="43">
        <v>3</v>
      </c>
      <c r="FL507" s="43">
        <v>2</v>
      </c>
      <c r="FM507" s="43">
        <v>9</v>
      </c>
      <c r="FN507" s="43"/>
      <c r="FO507" s="43">
        <v>550</v>
      </c>
      <c r="FP507" s="45">
        <v>1100</v>
      </c>
      <c r="FQ507" s="46">
        <v>9.4827586206896547E-2</v>
      </c>
      <c r="FR507" s="37" t="s">
        <v>1198</v>
      </c>
      <c r="FS507" s="29"/>
      <c r="FT507" s="47">
        <v>45950</v>
      </c>
      <c r="FU507" s="48">
        <v>521</v>
      </c>
      <c r="FV507" s="43">
        <v>103</v>
      </c>
      <c r="FW507" s="43">
        <v>23</v>
      </c>
      <c r="FX507" s="43">
        <v>7</v>
      </c>
      <c r="FY507" s="43">
        <v>560</v>
      </c>
      <c r="FZ507" s="43">
        <v>18</v>
      </c>
      <c r="GA507" s="43">
        <v>0</v>
      </c>
      <c r="GB507" s="43"/>
      <c r="GC507" s="45">
        <v>200</v>
      </c>
      <c r="GD507" s="45">
        <v>3600</v>
      </c>
      <c r="GE507" s="46">
        <v>0.34951456310679613</v>
      </c>
      <c r="GF507" s="37"/>
      <c r="GG507" s="29"/>
      <c r="GH507" s="47">
        <v>45950</v>
      </c>
      <c r="GI507" s="48">
        <v>568</v>
      </c>
      <c r="GJ507" s="43">
        <v>68</v>
      </c>
      <c r="GK507" s="43">
        <v>215</v>
      </c>
      <c r="GL507" s="43">
        <v>25</v>
      </c>
      <c r="GM507" s="43">
        <v>110</v>
      </c>
      <c r="GN507" s="43">
        <v>24</v>
      </c>
      <c r="GO507" s="43"/>
      <c r="GP507" s="43"/>
      <c r="GQ507" s="43">
        <v>420</v>
      </c>
      <c r="GR507" s="45">
        <v>10080</v>
      </c>
      <c r="GS507" s="46">
        <v>1.4823529411764707</v>
      </c>
      <c r="GT507" s="37"/>
      <c r="GU507" s="61"/>
      <c r="GV507" s="52">
        <v>45950</v>
      </c>
      <c r="GW507" s="62"/>
      <c r="GX507" s="43">
        <v>28612</v>
      </c>
      <c r="GY507" s="43">
        <v>168</v>
      </c>
      <c r="GZ507" s="45"/>
      <c r="HA507" s="43" t="s">
        <v>24</v>
      </c>
      <c r="HB507" s="43">
        <v>5</v>
      </c>
      <c r="HC507" s="43">
        <v>1</v>
      </c>
      <c r="HD507" s="43">
        <v>-1</v>
      </c>
      <c r="HE507" s="63" t="s">
        <v>524</v>
      </c>
      <c r="HF507" s="43">
        <v>715</v>
      </c>
      <c r="HG507" s="43">
        <v>715</v>
      </c>
      <c r="HH507" s="53">
        <v>4.2559523809523811E-2</v>
      </c>
      <c r="HI507" s="55"/>
      <c r="HJ507" s="29"/>
      <c r="HK507" s="52">
        <v>45950</v>
      </c>
      <c r="HL507" s="43">
        <v>732</v>
      </c>
      <c r="HM507" s="43">
        <v>59</v>
      </c>
      <c r="HN507" s="45">
        <v>14</v>
      </c>
      <c r="HO507" s="43">
        <v>0</v>
      </c>
      <c r="HP507" s="43">
        <v>10</v>
      </c>
      <c r="HQ507" s="43">
        <v>0</v>
      </c>
      <c r="HR507" s="43">
        <v>5</v>
      </c>
      <c r="HS507" s="63" t="s">
        <v>484</v>
      </c>
      <c r="HT507" s="43">
        <v>400</v>
      </c>
      <c r="HU507" s="43">
        <v>0</v>
      </c>
      <c r="HV507" s="53">
        <v>0</v>
      </c>
      <c r="HW507" s="55"/>
      <c r="HX507" s="360"/>
      <c r="HY507" s="52">
        <v>45950</v>
      </c>
      <c r="HZ507" s="43">
        <v>6363</v>
      </c>
      <c r="IA507" s="58">
        <v>29</v>
      </c>
      <c r="IB507" s="45">
        <v>315</v>
      </c>
      <c r="IC507" s="43">
        <v>1</v>
      </c>
      <c r="ID507" s="43">
        <v>16</v>
      </c>
      <c r="IE507" s="43">
        <v>1</v>
      </c>
      <c r="IF507" s="43">
        <v>3</v>
      </c>
      <c r="IG507" s="44" t="s">
        <v>564</v>
      </c>
      <c r="IH507" s="43">
        <v>0</v>
      </c>
      <c r="II507" s="43">
        <v>0</v>
      </c>
      <c r="IJ507" s="53">
        <v>0</v>
      </c>
      <c r="IK507" s="55"/>
      <c r="IL507" s="29"/>
      <c r="IM507" s="52">
        <v>45950</v>
      </c>
      <c r="IN507" s="43">
        <v>5381</v>
      </c>
      <c r="IO507" s="43">
        <v>133</v>
      </c>
      <c r="IP507" s="45">
        <v>178</v>
      </c>
      <c r="IQ507" s="43">
        <v>1</v>
      </c>
      <c r="IR507" s="43">
        <v>28</v>
      </c>
      <c r="IS507" s="43">
        <v>1</v>
      </c>
      <c r="IT507" s="43">
        <v>0</v>
      </c>
      <c r="IU507" s="63" t="s">
        <v>481</v>
      </c>
      <c r="IV507" s="43">
        <v>1100</v>
      </c>
      <c r="IW507" s="43">
        <v>1100</v>
      </c>
      <c r="IX507" s="53">
        <v>8.2706766917293228E-2</v>
      </c>
      <c r="IY507" s="55"/>
      <c r="IZ507" s="61"/>
      <c r="JA507" s="52">
        <v>45950</v>
      </c>
      <c r="JB507" s="43">
        <v>5658</v>
      </c>
      <c r="JC507" s="43">
        <v>114</v>
      </c>
      <c r="JD507" s="45">
        <v>205</v>
      </c>
      <c r="JE507" s="43">
        <v>2</v>
      </c>
      <c r="JF507" s="43">
        <v>14</v>
      </c>
      <c r="JG507" s="43">
        <v>2</v>
      </c>
      <c r="JH507" s="43">
        <v>0</v>
      </c>
      <c r="JI507" s="44" t="s">
        <v>514</v>
      </c>
      <c r="JJ507" s="43">
        <v>1074</v>
      </c>
      <c r="JK507" s="43">
        <v>2148</v>
      </c>
      <c r="JL507" s="53">
        <v>0.18842105263157893</v>
      </c>
      <c r="JM507" s="55"/>
      <c r="JN507" s="29"/>
      <c r="JO507" s="52">
        <v>45950</v>
      </c>
      <c r="JP507" s="43">
        <v>3917</v>
      </c>
      <c r="JQ507" s="58">
        <v>9</v>
      </c>
      <c r="JR507" s="45">
        <v>258</v>
      </c>
      <c r="JS507" s="43">
        <v>1</v>
      </c>
      <c r="JT507" s="43">
        <v>16</v>
      </c>
      <c r="JU507" s="43">
        <v>0</v>
      </c>
      <c r="JV507" s="43">
        <v>0</v>
      </c>
      <c r="JW507" s="64" t="s">
        <v>499</v>
      </c>
      <c r="JX507" s="43">
        <v>1100</v>
      </c>
      <c r="JY507" s="43">
        <v>0</v>
      </c>
      <c r="JZ507" s="53">
        <v>0</v>
      </c>
      <c r="KA507" s="55"/>
      <c r="KB507" s="51"/>
      <c r="KC507" s="52">
        <v>45950</v>
      </c>
      <c r="KD507" s="45">
        <v>12630</v>
      </c>
      <c r="KE507" s="43">
        <v>96</v>
      </c>
      <c r="KF507" s="43">
        <v>477</v>
      </c>
      <c r="KG507" s="43">
        <v>3</v>
      </c>
      <c r="KH507" s="43">
        <v>8</v>
      </c>
      <c r="KI507" s="43">
        <v>3</v>
      </c>
      <c r="KJ507" s="59">
        <v>0</v>
      </c>
      <c r="KK507" s="44" t="s">
        <v>498</v>
      </c>
      <c r="KL507" s="48">
        <v>996</v>
      </c>
      <c r="KM507" s="43">
        <v>2988</v>
      </c>
      <c r="KN507" s="53">
        <v>0.31125000000000003</v>
      </c>
      <c r="KO507" s="37"/>
      <c r="KP507" s="29"/>
      <c r="KQ507" s="52">
        <v>45950</v>
      </c>
      <c r="KR507" s="43">
        <v>1211</v>
      </c>
      <c r="KS507" s="43">
        <v>63</v>
      </c>
      <c r="KT507" s="43">
        <v>12</v>
      </c>
      <c r="KU507" s="43">
        <v>2</v>
      </c>
      <c r="KV507" s="43">
        <v>7</v>
      </c>
      <c r="KW507" s="43">
        <v>3</v>
      </c>
      <c r="KX507" s="43">
        <v>4</v>
      </c>
      <c r="KY507" s="54" t="s">
        <v>421</v>
      </c>
      <c r="KZ507" s="43">
        <v>900</v>
      </c>
      <c r="LA507" s="43">
        <v>2700</v>
      </c>
      <c r="LB507" s="53">
        <v>0.42857142857142855</v>
      </c>
      <c r="LC507" s="55"/>
      <c r="LD507" s="29"/>
      <c r="LE507" s="52">
        <v>45950</v>
      </c>
      <c r="LF507" s="43">
        <v>68320</v>
      </c>
      <c r="LG507" s="43">
        <v>52</v>
      </c>
      <c r="LH507" s="43">
        <v>445</v>
      </c>
      <c r="LI507" s="43">
        <v>0</v>
      </c>
      <c r="LJ507" s="43">
        <v>2</v>
      </c>
      <c r="LK507" s="43">
        <v>0</v>
      </c>
      <c r="LL507" s="43">
        <v>0</v>
      </c>
      <c r="LM507" s="65" t="s">
        <v>532</v>
      </c>
      <c r="LN507" s="48">
        <v>1000</v>
      </c>
      <c r="LO507" s="43">
        <v>0</v>
      </c>
      <c r="LP507" s="53"/>
      <c r="LQ507" s="55"/>
      <c r="LR507" s="29"/>
      <c r="LS507" s="47">
        <v>45950</v>
      </c>
      <c r="LT507" s="48">
        <v>20146</v>
      </c>
      <c r="LU507" s="43">
        <v>126</v>
      </c>
      <c r="LV507" s="43">
        <v>1016</v>
      </c>
      <c r="LW507" s="43">
        <v>5</v>
      </c>
      <c r="LX507" s="43">
        <v>3</v>
      </c>
      <c r="LY507" s="43">
        <v>5</v>
      </c>
      <c r="LZ507" s="43">
        <v>11</v>
      </c>
      <c r="MA507" s="43"/>
      <c r="MB507" s="45">
        <v>495</v>
      </c>
      <c r="MC507" s="45">
        <v>2475</v>
      </c>
      <c r="MD507" s="46">
        <v>0.19642857142857142</v>
      </c>
      <c r="ME507" s="37" t="s">
        <v>443</v>
      </c>
      <c r="MF507" s="29"/>
      <c r="MG507" s="47">
        <v>45950</v>
      </c>
      <c r="MH507" s="48">
        <v>6703</v>
      </c>
      <c r="MI507" s="66">
        <v>151</v>
      </c>
      <c r="MJ507" s="43">
        <v>362</v>
      </c>
      <c r="MK507" s="43">
        <v>3</v>
      </c>
      <c r="ML507" s="43">
        <v>38</v>
      </c>
      <c r="MM507" s="43">
        <v>4</v>
      </c>
      <c r="MN507" s="43">
        <v>0</v>
      </c>
      <c r="MO507" s="43"/>
      <c r="MP507" s="43">
        <v>1100</v>
      </c>
      <c r="MQ507" s="45">
        <v>4400</v>
      </c>
      <c r="MR507" s="46">
        <v>0.29139072847682118</v>
      </c>
      <c r="MS507" s="37" t="s">
        <v>584</v>
      </c>
      <c r="MT507" s="29"/>
      <c r="MU507" s="47">
        <v>45950</v>
      </c>
      <c r="MV507" s="48">
        <v>9641</v>
      </c>
      <c r="MW507" s="58">
        <v>361</v>
      </c>
      <c r="MX507" s="43">
        <v>404</v>
      </c>
      <c r="MY507" s="43">
        <v>4</v>
      </c>
      <c r="MZ507" s="43">
        <v>7</v>
      </c>
      <c r="NA507" s="43">
        <v>4</v>
      </c>
      <c r="NB507" s="43">
        <v>0</v>
      </c>
      <c r="NC507" s="43"/>
      <c r="ND507" s="45">
        <v>715</v>
      </c>
      <c r="NE507" s="45">
        <v>2860</v>
      </c>
      <c r="NF507" s="46">
        <v>7.9224376731301935E-2</v>
      </c>
      <c r="NG507" s="37" t="s">
        <v>524</v>
      </c>
      <c r="NH507" s="29"/>
      <c r="NI507" s="47">
        <v>45950</v>
      </c>
      <c r="NJ507" s="48">
        <v>9745</v>
      </c>
      <c r="NK507" s="43">
        <v>165</v>
      </c>
      <c r="NL507" s="43">
        <v>195</v>
      </c>
      <c r="NM507" s="43">
        <v>0</v>
      </c>
      <c r="NN507" s="43">
        <v>34</v>
      </c>
      <c r="NO507" s="43">
        <v>0</v>
      </c>
      <c r="NP507" s="43">
        <v>0</v>
      </c>
      <c r="NQ507" s="43"/>
      <c r="NR507" s="43">
        <v>1100</v>
      </c>
      <c r="NS507" s="45">
        <v>0</v>
      </c>
      <c r="NT507" s="46">
        <v>0</v>
      </c>
      <c r="NU507" s="37" t="s">
        <v>86</v>
      </c>
    </row>
    <row r="508" spans="1:385" x14ac:dyDescent="0.25">
      <c r="A508" s="38">
        <v>45954</v>
      </c>
      <c r="B508" s="39">
        <f>IF(A508="","",SUM(J508,LG510,AL508,DR508,AZ508,DD508,LU508,NK508,MW508,MI508,X508,FH508,FV508,GJ508)+SUM(GY511:GY512)+SUM(HM511:HM514)+SUM(CP511:CP514)+SUM(BN511:BN514)+SUM(KS511:KS514)+SUM(KE511:KE514)+SUM(CB511:CB514)+SUM(IA511:IA514)+SUM(IO511:IO514)+SUM(JC511:JC514)+SUM(JQ511:JQ514))</f>
        <v>2685</v>
      </c>
      <c r="C508" s="40">
        <f>IF(A508="","",SUM(J508,X508,AL508,AZ508)+SUM(KE511:KE514)+SUM(KS511:KS514)+SUM(BN511:BN514))</f>
        <v>1037</v>
      </c>
      <c r="D508" s="40">
        <f>IF(A508="","",SUM(DD508,DR508)+SUM(CB511:CB514)+SUM(CP511:CP514))</f>
        <v>420</v>
      </c>
      <c r="E508" s="41">
        <f>IF(A508="","",SUM(NK508,MW508,MI508,LG510,LU508)+SUM(IA511:IA514)+SUM(IO511:IO514)+SUM(JC511:JC514)+SUM(JQ511:JQ514)+HB519)</f>
        <v>841</v>
      </c>
      <c r="F508" s="40">
        <f>IF(B508="","",SUM(FH508,FV508,GJ508)+SUM(HM511:HM514)+SUM(GY511:GY512))</f>
        <v>390</v>
      </c>
      <c r="G508" s="208"/>
      <c r="H508" s="42"/>
      <c r="I508" s="45">
        <v>3489</v>
      </c>
      <c r="J508" s="45">
        <f t="shared" ref="J508:J520" si="2359">IF(I508="","",I508-I507)</f>
        <v>36</v>
      </c>
      <c r="K508" s="45">
        <v>124</v>
      </c>
      <c r="L508" s="45">
        <f t="shared" ref="L508:L520" si="2360">IF(K508="","",K508-K507)</f>
        <v>1</v>
      </c>
      <c r="M508" s="45">
        <v>9</v>
      </c>
      <c r="N508" s="45">
        <f t="shared" ref="N508:N520" si="2361">IF(M508="","",M507+O507-M508)</f>
        <v>1</v>
      </c>
      <c r="O508" s="45">
        <v>4</v>
      </c>
      <c r="P508" s="43"/>
      <c r="Q508" s="43">
        <f t="shared" ref="Q508:Q520" si="2362">IF(I508="","",Q507)</f>
        <v>550</v>
      </c>
      <c r="R508" s="45">
        <f t="shared" ref="R508:R520" si="2363">IF(Q508="","",N508*Q508)</f>
        <v>550</v>
      </c>
      <c r="S508" s="46">
        <f t="shared" ref="S508:S520" si="2364">IF(R508="","",R508/(J508*100))</f>
        <v>0.15277777777777779</v>
      </c>
      <c r="T508" s="37"/>
      <c r="U508" s="29"/>
      <c r="V508" s="52">
        <f t="shared" ref="V508:V527" si="2365">IF($A508="","",$A508)</f>
        <v>45954</v>
      </c>
      <c r="W508" s="45">
        <v>12373</v>
      </c>
      <c r="X508" s="45">
        <f t="shared" ref="X508:X520" si="2366">IF(W508="","",W508-W507)</f>
        <v>82</v>
      </c>
      <c r="Y508" s="45">
        <v>482</v>
      </c>
      <c r="Z508" s="45">
        <f t="shared" ref="Z508:Z520" si="2367">IF(Y508="","",Y508-Y507)</f>
        <v>2</v>
      </c>
      <c r="AA508" s="45">
        <v>22</v>
      </c>
      <c r="AB508" s="45">
        <f t="shared" ref="AB508:AB520" si="2368">IF(AA508="","",AA507+AC507-AA508)</f>
        <v>3</v>
      </c>
      <c r="AC508" s="45">
        <v>0</v>
      </c>
      <c r="AD508" s="43"/>
      <c r="AE508" s="43">
        <f t="shared" ref="AE508:AE520" si="2369">IF(W508="","",AE507)</f>
        <v>1026</v>
      </c>
      <c r="AF508" s="45">
        <f t="shared" ref="AF508:AF520" si="2370">IF(AE508="","",AB508*AE508)</f>
        <v>3078</v>
      </c>
      <c r="AG508" s="46">
        <f t="shared" ref="AG508:AG520" si="2371">IF(AF508="","",AF508/(X508*100))</f>
        <v>0.37536585365853659</v>
      </c>
      <c r="AH508" s="37"/>
      <c r="AI508" s="29"/>
      <c r="AJ508" s="52">
        <f t="shared" ref="AJ508:AJ527" si="2372">IF($A508="","",$A508)</f>
        <v>45954</v>
      </c>
      <c r="AK508" s="45">
        <v>14923</v>
      </c>
      <c r="AL508" s="45">
        <f t="shared" ref="AL508:AL520" si="2373">IF(AK508="","",AK508-AK507)</f>
        <v>34</v>
      </c>
      <c r="AM508" s="45">
        <v>330</v>
      </c>
      <c r="AN508" s="45">
        <f t="shared" ref="AN508:AN520" si="2374">IF(AM508="","",AM508-AM507)</f>
        <v>0</v>
      </c>
      <c r="AO508" s="45">
        <v>34</v>
      </c>
      <c r="AP508" s="45">
        <f t="shared" ref="AP508:AP520" si="2375">IF(AO508="","",AO507+AQ507-AO508)</f>
        <v>0</v>
      </c>
      <c r="AQ508" s="45">
        <v>0</v>
      </c>
      <c r="AR508" s="43"/>
      <c r="AS508" s="43">
        <f t="shared" ref="AS508:AS520" si="2376">IF(AK508="","",AS507)</f>
        <v>880</v>
      </c>
      <c r="AT508" s="45">
        <f t="shared" ref="AT508:AT520" si="2377">IF(AS508="","",AP508*AS508)</f>
        <v>0</v>
      </c>
      <c r="AU508" s="46">
        <f t="shared" ref="AU508:AU520" si="2378">IF(AT508="","",AT508/(AL508*100))</f>
        <v>0</v>
      </c>
      <c r="AV508" s="37"/>
      <c r="AW508" s="29"/>
      <c r="AX508" s="52">
        <f t="shared" ref="AX508:AX527" si="2379">IF($A508="","",$A508)</f>
        <v>45954</v>
      </c>
      <c r="AY508" s="45">
        <v>17257</v>
      </c>
      <c r="AZ508" s="45">
        <f t="shared" ref="AZ508:AZ520" si="2380">IF(AY508="","",AY508-AY507)</f>
        <v>180</v>
      </c>
      <c r="BA508" s="45">
        <v>520</v>
      </c>
      <c r="BB508" s="45">
        <f t="shared" ref="BB508:BB520" si="2381">IF(BA508="","",BA508-BA507)</f>
        <v>4</v>
      </c>
      <c r="BC508" s="45">
        <v>6</v>
      </c>
      <c r="BD508" s="45">
        <f t="shared" ref="BD508:BD520" si="2382">IF(BC508="","",BC507+BE507-BC508)</f>
        <v>4</v>
      </c>
      <c r="BE508" s="45">
        <v>3</v>
      </c>
      <c r="BF508" s="43"/>
      <c r="BG508" s="43">
        <f t="shared" ref="BG508:BG520" si="2383">IF(AY508="","",BG507)</f>
        <v>715</v>
      </c>
      <c r="BH508" s="45">
        <f t="shared" ref="BH508:BH520" si="2384">IF(BG508="","",BD508*BG508)</f>
        <v>2860</v>
      </c>
      <c r="BI508" s="46">
        <f t="shared" ref="BI508:BI520" si="2385">IF(BH508="","",BH508/(AZ508*100))</f>
        <v>0.15888888888888889</v>
      </c>
      <c r="BJ508" s="37"/>
      <c r="BK508" s="29"/>
      <c r="BL508" s="47"/>
      <c r="BM508" s="45">
        <v>794</v>
      </c>
      <c r="BN508" s="69">
        <v>26</v>
      </c>
      <c r="BO508" s="45">
        <v>6</v>
      </c>
      <c r="BP508" s="45">
        <v>0</v>
      </c>
      <c r="BQ508" s="45">
        <v>5</v>
      </c>
      <c r="BR508" s="43">
        <v>1</v>
      </c>
      <c r="BS508" s="45">
        <v>13</v>
      </c>
      <c r="BT508" s="70" t="s">
        <v>438</v>
      </c>
      <c r="BU508" s="45">
        <v>600</v>
      </c>
      <c r="BV508" s="45">
        <v>600</v>
      </c>
      <c r="BW508" s="46">
        <v>0.23076923076923078</v>
      </c>
      <c r="BX508" s="37" t="s">
        <v>570</v>
      </c>
      <c r="BY508" s="57"/>
      <c r="BZ508" s="47"/>
      <c r="CA508" s="45">
        <v>7106</v>
      </c>
      <c r="CB508" s="69">
        <v>54</v>
      </c>
      <c r="CC508" s="43">
        <v>224</v>
      </c>
      <c r="CD508" s="45">
        <v>0</v>
      </c>
      <c r="CE508" s="45">
        <v>10</v>
      </c>
      <c r="CF508" s="43">
        <v>0</v>
      </c>
      <c r="CG508" s="71">
        <v>5</v>
      </c>
      <c r="CH508" s="63" t="s">
        <v>76</v>
      </c>
      <c r="CI508" s="67">
        <v>682</v>
      </c>
      <c r="CJ508" s="45">
        <v>0</v>
      </c>
      <c r="CK508" s="46">
        <v>0</v>
      </c>
      <c r="CL508" s="37"/>
      <c r="CM508" s="29"/>
      <c r="CN508" s="47"/>
      <c r="CO508" s="45">
        <v>2677</v>
      </c>
      <c r="CP508" s="69">
        <v>41</v>
      </c>
      <c r="CQ508" s="45">
        <v>75</v>
      </c>
      <c r="CR508" s="45">
        <v>1</v>
      </c>
      <c r="CS508" s="45">
        <v>11</v>
      </c>
      <c r="CT508" s="43">
        <v>1</v>
      </c>
      <c r="CU508" s="71">
        <v>0</v>
      </c>
      <c r="CV508" s="63" t="s">
        <v>498</v>
      </c>
      <c r="CW508" s="67">
        <v>996</v>
      </c>
      <c r="CX508" s="45">
        <v>996</v>
      </c>
      <c r="CY508" s="46">
        <v>0.24292682926829268</v>
      </c>
      <c r="CZ508" s="37"/>
      <c r="DA508" s="29"/>
      <c r="DB508" s="52">
        <f t="shared" ref="DB508:DB527" si="2386">IF($A508="","",$A508)</f>
        <v>45954</v>
      </c>
      <c r="DC508" s="45">
        <v>28448</v>
      </c>
      <c r="DD508" s="45">
        <f t="shared" ref="DD508:DD520" si="2387">IF(DC508="","",DC508-DC507)</f>
        <v>109</v>
      </c>
      <c r="DE508" s="45">
        <v>1494</v>
      </c>
      <c r="DF508" s="45">
        <f t="shared" ref="DF508:DF520" si="2388">IF(DE508="","",DE508-DE507)</f>
        <v>3</v>
      </c>
      <c r="DG508" s="45">
        <v>0</v>
      </c>
      <c r="DH508" s="45">
        <f t="shared" ref="DH508:DH520" si="2389">IF(DG508="","",DG507+DI507-DG508)</f>
        <v>4</v>
      </c>
      <c r="DI508" s="45">
        <v>9</v>
      </c>
      <c r="DJ508" s="43"/>
      <c r="DK508" s="43">
        <f t="shared" ref="DK508:DK520" si="2390">IF(DC508="","",DK507)</f>
        <v>715</v>
      </c>
      <c r="DL508" s="45">
        <f t="shared" ref="DL508:DL520" si="2391">IF(DK508="","",DH508*DK508)</f>
        <v>2860</v>
      </c>
      <c r="DM508" s="46">
        <f t="shared" ref="DM508:DM520" si="2392">IF(DL508="","",DL508/(DD508*100))</f>
        <v>0.26238532110091745</v>
      </c>
      <c r="DN508" s="37" t="s">
        <v>577</v>
      </c>
      <c r="DO508" s="29"/>
      <c r="DP508" s="52">
        <f t="shared" ref="DP508:DP527" si="2393">IF($A508="","",$A508)</f>
        <v>45954</v>
      </c>
      <c r="DQ508" s="45">
        <v>7575</v>
      </c>
      <c r="DR508" s="45">
        <f t="shared" ref="DR508:DR520" si="2394">IF(DQ508="","",DQ508-DQ507)</f>
        <v>100</v>
      </c>
      <c r="DS508" s="45">
        <v>219</v>
      </c>
      <c r="DT508" s="45">
        <f t="shared" ref="DT508:DT520" si="2395">IF(DS508="","",DS508-DS507)</f>
        <v>1</v>
      </c>
      <c r="DU508" s="45">
        <v>12</v>
      </c>
      <c r="DV508" s="45">
        <f t="shared" ref="DV508:DV520" si="2396">IF(DU508="","",DU507+DW507-DU508)</f>
        <v>0</v>
      </c>
      <c r="DW508" s="45">
        <v>0</v>
      </c>
      <c r="DX508" s="43"/>
      <c r="DY508" s="43">
        <f t="shared" ref="DY508:DY520" si="2397">IF(DQ508="","",DY507)</f>
        <v>726</v>
      </c>
      <c r="DZ508" s="45">
        <f t="shared" ref="DZ508:DZ520" si="2398">IF(DY508="","",DV508*DY508)</f>
        <v>0</v>
      </c>
      <c r="EA508" s="46">
        <f t="shared" ref="EA508:EA520" si="2399">IF(DZ508="","",DZ508/(DR508*100))</f>
        <v>0</v>
      </c>
      <c r="EB508" s="37"/>
      <c r="EC508" s="29"/>
      <c r="ED508" s="52">
        <f t="shared" ref="ED508:ED527" si="2400">IF($A508="","",$A508)</f>
        <v>45954</v>
      </c>
      <c r="EE508" s="45">
        <v>640</v>
      </c>
      <c r="EF508" s="45">
        <f t="shared" ref="EF508:EF514" si="2401">IF(EE508="","",EE508-EE507)</f>
        <v>72</v>
      </c>
      <c r="EG508" s="45">
        <v>247</v>
      </c>
      <c r="EH508" s="45">
        <f t="shared" ref="EH508:EH514" si="2402">IF(EG508="","",EG508-EG507)</f>
        <v>32</v>
      </c>
      <c r="EI508" s="45">
        <v>77</v>
      </c>
      <c r="EJ508" s="45">
        <f t="shared" ref="EJ508:EJ514" si="2403">IF(EI508="","",EI507+EK507-EI508)</f>
        <v>33</v>
      </c>
      <c r="EK508" s="45">
        <v>62</v>
      </c>
      <c r="EL508" s="43"/>
      <c r="EM508" s="43">
        <f t="shared" ref="EM508:EM514" si="2404">IF(EE508="","",EM507)</f>
        <v>420</v>
      </c>
      <c r="EN508" s="45">
        <f t="shared" ref="EN508:EN514" si="2405">IF(EM508="","",EJ508*EM508)</f>
        <v>13860</v>
      </c>
      <c r="EO508" s="46">
        <f t="shared" ref="EO508:EO514" si="2406">IF(EN508="","",EN508/(EF508*100))</f>
        <v>1.925</v>
      </c>
      <c r="EP508" s="37" t="s">
        <v>585</v>
      </c>
      <c r="EQ508" s="29"/>
      <c r="ER508" s="52">
        <f t="shared" ref="ER508:ER527" si="2407">IF($A508="","",$A508)</f>
        <v>45954</v>
      </c>
      <c r="ES508" s="45">
        <v>640</v>
      </c>
      <c r="ET508" s="45">
        <f t="shared" ref="ET508:ET514" si="2408">IF(ES508="","",ES508-ES507)</f>
        <v>72</v>
      </c>
      <c r="EU508" s="45">
        <v>247</v>
      </c>
      <c r="EV508" s="45">
        <f t="shared" ref="EV508:EV514" si="2409">IF(EU508="","",EU508-EU507)</f>
        <v>32</v>
      </c>
      <c r="EW508" s="45">
        <v>77</v>
      </c>
      <c r="EX508" s="45">
        <f t="shared" ref="EX508:EX514" si="2410">IF(EW508="","",EW507+EY507-EW508)</f>
        <v>33</v>
      </c>
      <c r="EY508" s="45">
        <v>62</v>
      </c>
      <c r="EZ508" s="43"/>
      <c r="FA508" s="43">
        <f t="shared" ref="FA508:FA514" si="2411">IF(ES508="","",FA507)</f>
        <v>420</v>
      </c>
      <c r="FB508" s="45">
        <f t="shared" ref="FB508:FB514" si="2412">IF(FA508="","",EX508*FA508)</f>
        <v>13860</v>
      </c>
      <c r="FC508" s="46">
        <f t="shared" ref="FC508:FC514" si="2413">IF(FB508="","",FB508/(ET508*100))</f>
        <v>1.925</v>
      </c>
      <c r="FD508" s="37" t="s">
        <v>585</v>
      </c>
      <c r="FE508" s="60"/>
      <c r="FF508" s="52">
        <f t="shared" ref="FF508:FF527" si="2414">IF($A508="","",$A508)</f>
        <v>45954</v>
      </c>
      <c r="FG508" s="45">
        <v>1119</v>
      </c>
      <c r="FH508" s="45">
        <f t="shared" ref="FH508:FH520" si="2415">IF(FG508="","",FG508-FG507)</f>
        <v>38</v>
      </c>
      <c r="FI508" s="45">
        <v>242</v>
      </c>
      <c r="FJ508" s="45">
        <f t="shared" ref="FJ508:FJ520" si="2416">IF(FI508="","",FI508-FI507)</f>
        <v>1</v>
      </c>
      <c r="FK508" s="45">
        <v>11</v>
      </c>
      <c r="FL508" s="45">
        <f t="shared" ref="FL508:FL520" si="2417">IF(FK508="","",FK507+FM507-FK508)</f>
        <v>1</v>
      </c>
      <c r="FM508" s="45">
        <v>3</v>
      </c>
      <c r="FN508" s="43"/>
      <c r="FO508" s="43">
        <f t="shared" ref="FO508:FO520" si="2418">IF(FG508="","",FO507)</f>
        <v>550</v>
      </c>
      <c r="FP508" s="45">
        <f t="shared" ref="FP508:FP520" si="2419">IF(FO508="","",FL508*FO508)</f>
        <v>550</v>
      </c>
      <c r="FQ508" s="46">
        <f t="shared" ref="FQ508:FQ520" si="2420">IF(FP508="","",FP508/(FH508*100))</f>
        <v>0.14473684210526316</v>
      </c>
      <c r="FR508" s="37"/>
      <c r="FS508" s="29"/>
      <c r="FT508" s="52">
        <f t="shared" ref="FT508:FT527" si="2421">IF($A508="","",$A508)</f>
        <v>45954</v>
      </c>
      <c r="FU508" s="45">
        <v>569</v>
      </c>
      <c r="FV508" s="45">
        <f t="shared" ref="FV508:FV520" si="2422">IF(FU508="","",FU508-FU507)</f>
        <v>48</v>
      </c>
      <c r="FW508" s="45">
        <v>26</v>
      </c>
      <c r="FX508" s="45">
        <f t="shared" ref="FX508:FX520" si="2423">IF(FW508="","",FW508-FW507)</f>
        <v>3</v>
      </c>
      <c r="FY508" s="45">
        <v>550</v>
      </c>
      <c r="FZ508" s="45">
        <f t="shared" ref="FZ508:FZ520" si="2424">IF(FY508="","",FY507+GA507-FY508)</f>
        <v>10</v>
      </c>
      <c r="GA508" s="45">
        <v>0</v>
      </c>
      <c r="GB508" s="43"/>
      <c r="GC508" s="43">
        <f t="shared" ref="GC508:GC520" si="2425">IF(FU508="","",GC507)</f>
        <v>200</v>
      </c>
      <c r="GD508" s="45">
        <f t="shared" ref="GD508:GD520" si="2426">IF(GC508="","",FZ508*GC508)</f>
        <v>2000</v>
      </c>
      <c r="GE508" s="46">
        <f t="shared" ref="GE508:GE520" si="2427">IF(GD508="","",GD508/(FV508*100))</f>
        <v>0.41666666666666669</v>
      </c>
      <c r="GF508" s="37"/>
      <c r="GG508" s="29"/>
      <c r="GH508" s="52">
        <f t="shared" ref="GH508:GH527" si="2428">IF($A508="","",$A508)</f>
        <v>45954</v>
      </c>
      <c r="GI508" s="45">
        <v>640</v>
      </c>
      <c r="GJ508" s="45">
        <f t="shared" ref="GJ508:GJ520" si="2429">IF(GI508="","",GI508-GI507)</f>
        <v>72</v>
      </c>
      <c r="GK508" s="45">
        <v>247</v>
      </c>
      <c r="GL508" s="45">
        <f t="shared" ref="GL508:GL520" si="2430">IF(GK508="","",GK508-GK507)</f>
        <v>32</v>
      </c>
      <c r="GM508" s="45">
        <v>77</v>
      </c>
      <c r="GN508" s="45">
        <f t="shared" ref="GN508:GN520" si="2431">IF(GM508="","",GM507+GO507-GM508)</f>
        <v>33</v>
      </c>
      <c r="GO508" s="45">
        <v>62</v>
      </c>
      <c r="GP508" s="43"/>
      <c r="GQ508" s="43">
        <f t="shared" ref="GQ508:GQ520" si="2432">IF(GI508="","",GQ507)</f>
        <v>420</v>
      </c>
      <c r="GR508" s="45">
        <f t="shared" ref="GR508:GR520" si="2433">IF(GQ508="","",GN508*GQ508)</f>
        <v>13860</v>
      </c>
      <c r="GS508" s="46">
        <f t="shared" ref="GS508:GS520" si="2434">IF(GR508="","",GR508/(GJ508*100))</f>
        <v>1.925</v>
      </c>
      <c r="GT508" s="37" t="s">
        <v>585</v>
      </c>
      <c r="GU508" s="61"/>
      <c r="GV508" s="47"/>
      <c r="GW508" s="30"/>
      <c r="GX508" s="45">
        <v>20940</v>
      </c>
      <c r="GY508" s="45">
        <v>147</v>
      </c>
      <c r="GZ508" s="43"/>
      <c r="HA508" s="45" t="s">
        <v>24</v>
      </c>
      <c r="HB508" s="45">
        <v>2</v>
      </c>
      <c r="HC508" s="43">
        <v>1</v>
      </c>
      <c r="HD508" s="45">
        <v>6</v>
      </c>
      <c r="HE508" s="44" t="s">
        <v>507</v>
      </c>
      <c r="HF508" s="43">
        <v>1100</v>
      </c>
      <c r="HG508" s="45">
        <v>1100</v>
      </c>
      <c r="HH508" s="46">
        <v>7.4829931972789115E-2</v>
      </c>
      <c r="HI508" s="37"/>
      <c r="HJ508" s="29"/>
      <c r="HK508" s="47"/>
      <c r="HL508" s="45">
        <v>818</v>
      </c>
      <c r="HM508" s="45">
        <v>36</v>
      </c>
      <c r="HN508" s="43">
        <v>8</v>
      </c>
      <c r="HO508" s="45">
        <v>0</v>
      </c>
      <c r="HP508" s="45">
        <v>11</v>
      </c>
      <c r="HQ508" s="43">
        <v>0</v>
      </c>
      <c r="HR508" s="45">
        <v>-1</v>
      </c>
      <c r="HS508" s="44" t="s">
        <v>498</v>
      </c>
      <c r="HT508" s="43">
        <v>996</v>
      </c>
      <c r="HU508" s="45">
        <v>0</v>
      </c>
      <c r="HV508" s="46">
        <v>0</v>
      </c>
      <c r="HW508" s="37" t="s">
        <v>572</v>
      </c>
      <c r="HX508" s="360"/>
      <c r="HY508" s="47"/>
      <c r="HZ508" s="45">
        <v>4537</v>
      </c>
      <c r="IA508" s="45">
        <v>48</v>
      </c>
      <c r="IB508" s="43">
        <v>130</v>
      </c>
      <c r="IC508" s="45">
        <v>1</v>
      </c>
      <c r="ID508" s="45">
        <v>35</v>
      </c>
      <c r="IE508" s="43">
        <v>1</v>
      </c>
      <c r="IF508" s="45">
        <v>0</v>
      </c>
      <c r="IG508" s="63" t="s">
        <v>23</v>
      </c>
      <c r="IH508" s="45">
        <v>1100</v>
      </c>
      <c r="II508" s="45">
        <v>1100</v>
      </c>
      <c r="IJ508" s="46">
        <v>0.22916666666666666</v>
      </c>
      <c r="IK508" s="37"/>
      <c r="IL508" s="29"/>
      <c r="IM508" s="47"/>
      <c r="IN508" s="45">
        <v>5362</v>
      </c>
      <c r="IO508" s="69">
        <v>36</v>
      </c>
      <c r="IP508" s="43">
        <v>121</v>
      </c>
      <c r="IQ508" s="45">
        <v>2</v>
      </c>
      <c r="IR508" s="45">
        <v>10</v>
      </c>
      <c r="IS508" s="43">
        <v>3</v>
      </c>
      <c r="IT508" s="45">
        <v>3</v>
      </c>
      <c r="IU508" s="44" t="s">
        <v>76</v>
      </c>
      <c r="IV508" s="43">
        <v>748</v>
      </c>
      <c r="IW508" s="45">
        <v>2244</v>
      </c>
      <c r="IX508" s="46">
        <v>0.62333333333333329</v>
      </c>
      <c r="IY508" s="37"/>
      <c r="IZ508" s="61"/>
      <c r="JA508" s="47"/>
      <c r="JB508" s="45">
        <v>4060</v>
      </c>
      <c r="JC508" s="45">
        <v>60</v>
      </c>
      <c r="JD508" s="43">
        <v>109</v>
      </c>
      <c r="JE508" s="45">
        <v>0</v>
      </c>
      <c r="JF508" s="45">
        <v>11</v>
      </c>
      <c r="JG508" s="43">
        <v>0</v>
      </c>
      <c r="JH508" s="45">
        <v>0</v>
      </c>
      <c r="JI508" s="63" t="s">
        <v>506</v>
      </c>
      <c r="JJ508" s="45">
        <v>0</v>
      </c>
      <c r="JK508" s="45">
        <v>0</v>
      </c>
      <c r="JL508" s="46">
        <v>0</v>
      </c>
      <c r="JM508" s="37"/>
      <c r="JN508" s="29"/>
      <c r="JO508" s="47"/>
      <c r="JP508" s="45">
        <v>4862</v>
      </c>
      <c r="JQ508" s="45">
        <v>72</v>
      </c>
      <c r="JR508" s="43">
        <v>98</v>
      </c>
      <c r="JS508" s="45">
        <v>0</v>
      </c>
      <c r="JT508" s="45">
        <v>14</v>
      </c>
      <c r="JU508" s="43">
        <v>0</v>
      </c>
      <c r="JV508" s="45">
        <v>0</v>
      </c>
      <c r="JW508" s="72" t="s">
        <v>97</v>
      </c>
      <c r="JX508" s="43">
        <v>722</v>
      </c>
      <c r="JY508" s="45">
        <v>0</v>
      </c>
      <c r="JZ508" s="46">
        <v>0</v>
      </c>
      <c r="KA508" s="37"/>
      <c r="KB508" s="51"/>
      <c r="KC508" s="47"/>
      <c r="KD508" s="45">
        <v>10051</v>
      </c>
      <c r="KE508" s="45">
        <v>48</v>
      </c>
      <c r="KF508" s="43">
        <v>290</v>
      </c>
      <c r="KG508" s="45">
        <v>1</v>
      </c>
      <c r="KH508" s="45">
        <v>15</v>
      </c>
      <c r="KI508" s="43">
        <v>1</v>
      </c>
      <c r="KJ508" s="71">
        <v>-5</v>
      </c>
      <c r="KK508" s="63" t="s">
        <v>441</v>
      </c>
      <c r="KL508" s="67">
        <v>660</v>
      </c>
      <c r="KM508" s="45">
        <v>660</v>
      </c>
      <c r="KN508" s="46">
        <v>0.13750000000000001</v>
      </c>
      <c r="KO508" s="37" t="s">
        <v>569</v>
      </c>
      <c r="KP508" s="29"/>
      <c r="KQ508" s="47"/>
      <c r="KR508" s="45">
        <v>1531</v>
      </c>
      <c r="KS508" s="45">
        <v>109</v>
      </c>
      <c r="KT508" s="45">
        <v>12</v>
      </c>
      <c r="KU508" s="45">
        <v>1</v>
      </c>
      <c r="KV508" s="45">
        <v>20</v>
      </c>
      <c r="KW508" s="43">
        <v>1</v>
      </c>
      <c r="KX508" s="45">
        <v>3</v>
      </c>
      <c r="KY508" s="68" t="s">
        <v>484</v>
      </c>
      <c r="KZ508" s="43">
        <v>500</v>
      </c>
      <c r="LA508" s="45">
        <v>500</v>
      </c>
      <c r="LB508" s="46">
        <v>4.5871559633027525E-2</v>
      </c>
      <c r="LC508" s="37"/>
      <c r="LD508" s="29"/>
      <c r="LE508" s="47"/>
      <c r="LF508" s="45"/>
      <c r="LG508" s="45"/>
      <c r="LH508" s="45">
        <v>530</v>
      </c>
      <c r="LI508" s="45">
        <v>0</v>
      </c>
      <c r="LJ508" s="43">
        <v>2</v>
      </c>
      <c r="LK508" s="45">
        <v>0</v>
      </c>
      <c r="LL508" s="45">
        <v>0</v>
      </c>
      <c r="LM508" s="73" t="s">
        <v>533</v>
      </c>
      <c r="LN508" s="67">
        <v>1000</v>
      </c>
      <c r="LO508" s="45">
        <v>0</v>
      </c>
      <c r="LP508" s="46"/>
      <c r="LQ508" s="37"/>
      <c r="LR508" s="27"/>
      <c r="LS508" s="52">
        <f t="shared" ref="LS508:LS527" si="2435">IF($A508="","",$A508)</f>
        <v>45954</v>
      </c>
      <c r="LT508" s="45">
        <v>20173</v>
      </c>
      <c r="LU508" s="69">
        <f t="shared" ref="LU508:LU520" si="2436">IF(LT508="","",LT508-LT507)</f>
        <v>27</v>
      </c>
      <c r="LV508" s="45">
        <v>1017</v>
      </c>
      <c r="LW508" s="45">
        <f t="shared" ref="LW508:LW520" si="2437">IF(LV508="","",LV508-LV507)</f>
        <v>1</v>
      </c>
      <c r="LX508" s="45">
        <v>10</v>
      </c>
      <c r="LY508" s="45">
        <f t="shared" ref="LY508:LY520" si="2438">IF(LX508="","",LX507+LZ507-LX508)</f>
        <v>4</v>
      </c>
      <c r="LZ508" s="45">
        <v>5</v>
      </c>
      <c r="MA508" s="43"/>
      <c r="MB508" s="43">
        <f t="shared" ref="MB508:MB520" si="2439">IF(LT508="","",MB507)</f>
        <v>495</v>
      </c>
      <c r="MC508" s="45">
        <f t="shared" ref="MC508:MC520" si="2440">IF(MB508="","",LY508*MB508)</f>
        <v>1980</v>
      </c>
      <c r="MD508" s="46">
        <f t="shared" ref="MD508:MD520" si="2441">IF(MC508="","",MC508/(LU508*100))</f>
        <v>0.73333333333333328</v>
      </c>
      <c r="ME508" s="37" t="s">
        <v>583</v>
      </c>
      <c r="MF508" s="29"/>
      <c r="MG508" s="52">
        <f t="shared" ref="MG508:MG527" si="2442">IF($A508="","",$A508)</f>
        <v>45954</v>
      </c>
      <c r="MH508" s="45">
        <v>6741</v>
      </c>
      <c r="MI508" s="69">
        <f t="shared" ref="MI508:MI520" si="2443">IF(MH508="","",MH508-MH507)</f>
        <v>38</v>
      </c>
      <c r="MJ508" s="45">
        <v>363</v>
      </c>
      <c r="MK508" s="45">
        <f t="shared" ref="MK508:MK520" si="2444">IF(MJ508="","",MJ508-MJ507)</f>
        <v>1</v>
      </c>
      <c r="ML508" s="45">
        <v>37</v>
      </c>
      <c r="MM508" s="45">
        <f t="shared" ref="MM508:MM520" si="2445">IF(ML508="","",ML507+MN507-ML508)</f>
        <v>1</v>
      </c>
      <c r="MN508" s="45">
        <v>0</v>
      </c>
      <c r="MO508" s="43"/>
      <c r="MP508" s="43">
        <f t="shared" ref="MP508:MP520" si="2446">IF(MH508="","",MP507)</f>
        <v>1100</v>
      </c>
      <c r="MQ508" s="45">
        <f t="shared" ref="MQ508:MQ520" si="2447">IF(MP508="","",MM508*MP508)</f>
        <v>1100</v>
      </c>
      <c r="MR508" s="46">
        <f t="shared" ref="MR508:MR520" si="2448">IF(MQ508="","",MQ508/(MI508*100))</f>
        <v>0.28947368421052633</v>
      </c>
      <c r="MS508" s="37"/>
      <c r="MT508" s="29"/>
      <c r="MU508" s="52">
        <f t="shared" ref="MU508:MU527" si="2449">IF($A508="","",$A508)</f>
        <v>45954</v>
      </c>
      <c r="MV508" s="45">
        <v>9768</v>
      </c>
      <c r="MW508" s="45">
        <f t="shared" ref="MW508:MW520" si="2450">IF(MV508="","",MV508-MV507)</f>
        <v>127</v>
      </c>
      <c r="MX508" s="45">
        <v>406</v>
      </c>
      <c r="MY508" s="45">
        <f t="shared" ref="MY508:MY520" si="2451">IF(MX508="","",MX508-MX507)</f>
        <v>2</v>
      </c>
      <c r="MZ508" s="45">
        <v>5</v>
      </c>
      <c r="NA508" s="45">
        <f t="shared" ref="NA508:NA520" si="2452">IF(MZ508="","",MZ507+NB507-MZ508)</f>
        <v>2</v>
      </c>
      <c r="NB508" s="45">
        <v>3</v>
      </c>
      <c r="NC508" s="43"/>
      <c r="ND508" s="43">
        <f t="shared" ref="ND508:ND520" si="2453">IF(MV508="","",ND507)</f>
        <v>715</v>
      </c>
      <c r="NE508" s="45">
        <f t="shared" ref="NE508:NE520" si="2454">IF(ND508="","",NA508*ND508)</f>
        <v>1430</v>
      </c>
      <c r="NF508" s="46">
        <f t="shared" ref="NF508:NF520" si="2455">IF(NE508="","",NE508/(MW508*100))</f>
        <v>0.1125984251968504</v>
      </c>
      <c r="NG508" s="37"/>
      <c r="NH508" s="29"/>
      <c r="NI508" s="52">
        <f t="shared" ref="NI508:NI527" si="2456">IF($A508="","",$A508)</f>
        <v>45954</v>
      </c>
      <c r="NJ508" s="45">
        <v>9834</v>
      </c>
      <c r="NK508" s="45">
        <f t="shared" ref="NK508:NK520" si="2457">IF(NJ508="","",NJ508-NJ507)</f>
        <v>89</v>
      </c>
      <c r="NL508" s="45">
        <v>197</v>
      </c>
      <c r="NM508" s="45">
        <f t="shared" ref="NM508:NM520" si="2458">IF(NL508="","",NL508-NL507)</f>
        <v>2</v>
      </c>
      <c r="NN508" s="45">
        <v>34</v>
      </c>
      <c r="NO508" s="45">
        <f t="shared" ref="NO508:NO520" si="2459">IF(NN508="","",NN507+NP507-NN508)</f>
        <v>0</v>
      </c>
      <c r="NP508" s="45">
        <v>5</v>
      </c>
      <c r="NQ508" s="43"/>
      <c r="NR508" s="43">
        <f t="shared" ref="NR508:NR520" si="2460">IF(NJ508="","",NR507)</f>
        <v>1100</v>
      </c>
      <c r="NS508" s="45">
        <f t="shared" ref="NS508:NS520" si="2461">IF(NR508="","",NO508*NR508)</f>
        <v>0</v>
      </c>
      <c r="NT508" s="46">
        <f t="shared" ref="NT508:NT520" si="2462">IF(NS508="","",NS508/(NK508*100))</f>
        <v>0</v>
      </c>
      <c r="NU508" s="37"/>
    </row>
    <row r="509" spans="1:385" ht="15" customHeight="1" thickBot="1" x14ac:dyDescent="0.3">
      <c r="A509" s="38">
        <v>45957</v>
      </c>
      <c r="B509" s="39">
        <f>IF(A509="","",SUM(J509,LG513,AL509,DR509,AZ509,DD509,LU509,NK509,MW509,MI509,X509,FH509,FV509,GJ509)+SUM(HM515:HM518)+SUM(GY515,GY516)+SUM(CP515:CP518)+SUM(BN515:BN518)+SUM(KS515:KS518)+SUM(KE515:KE518)+SUM(CB515:CB518)+SUM(IA515:IA518)+SUM(IO515:IO518)+SUM(JC515:JC518)+SUM(JQ515:JQ518))</f>
        <v>4431</v>
      </c>
      <c r="C509" s="40">
        <f>IF(A509="","",SUM(J509,X509,AL509,AZ509)+SUM(KE515:KE518)+SUM(KS515:KS518)+SUM(BN515:BN518))</f>
        <v>1573</v>
      </c>
      <c r="D509" s="40">
        <f>IF(A509="","",SUM(DD509,DR509)+SUM(CB515:CB518)+SUM(CP515:CP518))</f>
        <v>693</v>
      </c>
      <c r="E509" s="41">
        <f>IF(A509="","",SUM(NK509,MW509,MI509,LG513,LU509)+SUM(IA515:IA518)+SUM(IO515:IO518)+SUM(JC515:JC518)+SUM(JQ515:JQ518))</f>
        <v>1477</v>
      </c>
      <c r="F509" s="40">
        <f>IF(B509="","",SUM(FH509,FV509,GJ509)+SUM(HM515:HM518)+SUM(GY515:GY516))</f>
        <v>688</v>
      </c>
      <c r="G509" s="208"/>
      <c r="H509" s="42"/>
      <c r="I509" s="45">
        <v>3620</v>
      </c>
      <c r="J509" s="45">
        <f t="shared" si="2359"/>
        <v>131</v>
      </c>
      <c r="K509" s="45">
        <v>130</v>
      </c>
      <c r="L509" s="45">
        <f t="shared" si="2360"/>
        <v>6</v>
      </c>
      <c r="M509" s="45">
        <v>5</v>
      </c>
      <c r="N509" s="45">
        <f t="shared" si="2361"/>
        <v>8</v>
      </c>
      <c r="O509" s="45">
        <v>0</v>
      </c>
      <c r="P509" s="43"/>
      <c r="Q509" s="43">
        <f t="shared" si="2362"/>
        <v>550</v>
      </c>
      <c r="R509" s="45">
        <f t="shared" si="2363"/>
        <v>4400</v>
      </c>
      <c r="S509" s="46">
        <f t="shared" si="2364"/>
        <v>0.33587786259541985</v>
      </c>
      <c r="T509" s="37"/>
      <c r="U509" s="29"/>
      <c r="V509" s="52">
        <f t="shared" si="2365"/>
        <v>45957</v>
      </c>
      <c r="W509" s="45">
        <v>12517</v>
      </c>
      <c r="X509" s="45">
        <f t="shared" si="2366"/>
        <v>144</v>
      </c>
      <c r="Y509" s="45">
        <v>485</v>
      </c>
      <c r="Z509" s="45">
        <f t="shared" si="2367"/>
        <v>3</v>
      </c>
      <c r="AA509" s="45">
        <v>18</v>
      </c>
      <c r="AB509" s="45">
        <f t="shared" si="2368"/>
        <v>4</v>
      </c>
      <c r="AC509" s="45">
        <v>9</v>
      </c>
      <c r="AD509" s="43"/>
      <c r="AE509" s="43">
        <f t="shared" si="2369"/>
        <v>1026</v>
      </c>
      <c r="AF509" s="45">
        <f t="shared" si="2370"/>
        <v>4104</v>
      </c>
      <c r="AG509" s="46">
        <f t="shared" si="2371"/>
        <v>0.28499999999999998</v>
      </c>
      <c r="AH509" s="37"/>
      <c r="AI509" s="29"/>
      <c r="AJ509" s="52">
        <f t="shared" si="2372"/>
        <v>45957</v>
      </c>
      <c r="AK509" s="45">
        <v>15123</v>
      </c>
      <c r="AL509" s="45">
        <f t="shared" si="2373"/>
        <v>200</v>
      </c>
      <c r="AM509" s="45">
        <v>333</v>
      </c>
      <c r="AN509" s="45">
        <f t="shared" si="2374"/>
        <v>3</v>
      </c>
      <c r="AO509" s="45">
        <v>31</v>
      </c>
      <c r="AP509" s="45">
        <f t="shared" si="2375"/>
        <v>3</v>
      </c>
      <c r="AQ509" s="45">
        <v>0</v>
      </c>
      <c r="AR509" s="43"/>
      <c r="AS509" s="43">
        <f t="shared" si="2376"/>
        <v>880</v>
      </c>
      <c r="AT509" s="45">
        <f t="shared" si="2377"/>
        <v>2640</v>
      </c>
      <c r="AU509" s="46">
        <f t="shared" si="2378"/>
        <v>0.13200000000000001</v>
      </c>
      <c r="AV509" s="37"/>
      <c r="AW509" s="29"/>
      <c r="AX509" s="52">
        <f t="shared" si="2379"/>
        <v>45957</v>
      </c>
      <c r="AY509" s="45">
        <v>17489</v>
      </c>
      <c r="AZ509" s="45">
        <f t="shared" si="2380"/>
        <v>232</v>
      </c>
      <c r="BA509" s="45">
        <v>524</v>
      </c>
      <c r="BB509" s="45">
        <f t="shared" si="2381"/>
        <v>4</v>
      </c>
      <c r="BC509" s="45">
        <v>3</v>
      </c>
      <c r="BD509" s="45">
        <f t="shared" si="2382"/>
        <v>6</v>
      </c>
      <c r="BE509" s="45">
        <v>6</v>
      </c>
      <c r="BF509" s="43"/>
      <c r="BG509" s="43">
        <f t="shared" si="2383"/>
        <v>715</v>
      </c>
      <c r="BH509" s="45">
        <f t="shared" si="2384"/>
        <v>4290</v>
      </c>
      <c r="BI509" s="46">
        <f t="shared" si="2385"/>
        <v>0.18491379310344827</v>
      </c>
      <c r="BJ509" s="37" t="s">
        <v>268</v>
      </c>
      <c r="BK509" s="29"/>
      <c r="BL509" s="47"/>
      <c r="BM509" s="45">
        <v>1826</v>
      </c>
      <c r="BN509" s="45">
        <v>92</v>
      </c>
      <c r="BO509" s="45">
        <v>16</v>
      </c>
      <c r="BP509" s="45">
        <v>0</v>
      </c>
      <c r="BQ509" s="45">
        <v>30</v>
      </c>
      <c r="BR509" s="43">
        <v>1</v>
      </c>
      <c r="BS509" s="45">
        <v>0</v>
      </c>
      <c r="BT509" s="70" t="s">
        <v>483</v>
      </c>
      <c r="BU509" s="45">
        <v>400</v>
      </c>
      <c r="BV509" s="45">
        <v>400</v>
      </c>
      <c r="BW509" s="46">
        <v>4.3478260869565216E-2</v>
      </c>
      <c r="BX509" s="37"/>
      <c r="BY509" s="57"/>
      <c r="BZ509" s="47"/>
      <c r="CA509" s="45">
        <v>8082</v>
      </c>
      <c r="CB509" s="45">
        <v>102</v>
      </c>
      <c r="CC509" s="45">
        <v>434</v>
      </c>
      <c r="CD509" s="45">
        <v>1</v>
      </c>
      <c r="CE509" s="45">
        <v>16</v>
      </c>
      <c r="CF509" s="43">
        <v>1</v>
      </c>
      <c r="CG509" s="71">
        <v>0</v>
      </c>
      <c r="CH509" s="63" t="s">
        <v>484</v>
      </c>
      <c r="CI509" s="45">
        <v>450</v>
      </c>
      <c r="CJ509">
        <v>450</v>
      </c>
      <c r="CK509" s="46">
        <v>4.4117647058823532E-2</v>
      </c>
      <c r="CL509" s="37"/>
      <c r="CM509" s="29"/>
      <c r="CN509" s="47"/>
      <c r="CO509" s="45">
        <v>2569</v>
      </c>
      <c r="CP509" s="45">
        <v>146</v>
      </c>
      <c r="CQ509" s="45">
        <v>69</v>
      </c>
      <c r="CR509" s="45">
        <v>1</v>
      </c>
      <c r="CS509" s="45">
        <v>21</v>
      </c>
      <c r="CT509" s="43">
        <v>4</v>
      </c>
      <c r="CU509" s="71">
        <v>0</v>
      </c>
      <c r="CV509" s="63" t="s">
        <v>483</v>
      </c>
      <c r="CW509" s="45">
        <v>500</v>
      </c>
      <c r="CX509" s="45">
        <v>2000</v>
      </c>
      <c r="CY509" s="46">
        <v>0.13698630136986301</v>
      </c>
      <c r="CZ509" s="37"/>
      <c r="DA509" s="29"/>
      <c r="DB509" s="52">
        <f t="shared" si="2386"/>
        <v>45957</v>
      </c>
      <c r="DC509" s="45">
        <v>28616</v>
      </c>
      <c r="DD509" s="45">
        <f t="shared" si="2387"/>
        <v>168</v>
      </c>
      <c r="DE509" s="45">
        <v>1497</v>
      </c>
      <c r="DF509" s="45">
        <f t="shared" si="2388"/>
        <v>3</v>
      </c>
      <c r="DG509" s="45">
        <v>5</v>
      </c>
      <c r="DH509" s="45">
        <f t="shared" si="2389"/>
        <v>4</v>
      </c>
      <c r="DI509" s="45">
        <v>0</v>
      </c>
      <c r="DJ509" s="43"/>
      <c r="DK509" s="43">
        <f t="shared" si="2390"/>
        <v>715</v>
      </c>
      <c r="DL509" s="45">
        <f t="shared" si="2391"/>
        <v>2860</v>
      </c>
      <c r="DM509" s="46">
        <f t="shared" si="2392"/>
        <v>0.17023809523809524</v>
      </c>
      <c r="DN509" s="37" t="s">
        <v>592</v>
      </c>
      <c r="DO509" s="29"/>
      <c r="DP509" s="52">
        <f t="shared" si="2393"/>
        <v>45957</v>
      </c>
      <c r="DQ509" s="45">
        <v>7641</v>
      </c>
      <c r="DR509" s="45">
        <f t="shared" si="2394"/>
        <v>66</v>
      </c>
      <c r="DS509" s="45">
        <v>221</v>
      </c>
      <c r="DT509" s="45">
        <f t="shared" si="2395"/>
        <v>2</v>
      </c>
      <c r="DU509" s="45">
        <v>10</v>
      </c>
      <c r="DV509" s="45">
        <f t="shared" si="2396"/>
        <v>2</v>
      </c>
      <c r="DW509" s="45">
        <v>2</v>
      </c>
      <c r="DX509" s="43"/>
      <c r="DY509" s="43">
        <f t="shared" si="2397"/>
        <v>726</v>
      </c>
      <c r="DZ509" s="45">
        <f t="shared" si="2398"/>
        <v>1452</v>
      </c>
      <c r="EA509" s="46">
        <f t="shared" si="2399"/>
        <v>0.22</v>
      </c>
      <c r="EB509" s="37"/>
      <c r="EC509" s="29"/>
      <c r="ED509" s="52">
        <f t="shared" si="2400"/>
        <v>45957</v>
      </c>
      <c r="EE509" s="45">
        <v>738</v>
      </c>
      <c r="EF509" s="45">
        <f t="shared" si="2401"/>
        <v>98</v>
      </c>
      <c r="EG509" s="45">
        <v>288</v>
      </c>
      <c r="EH509" s="45">
        <f t="shared" si="2402"/>
        <v>41</v>
      </c>
      <c r="EI509" s="45">
        <v>98</v>
      </c>
      <c r="EJ509" s="45">
        <f t="shared" si="2403"/>
        <v>41</v>
      </c>
      <c r="EK509" s="45">
        <v>18</v>
      </c>
      <c r="EL509" s="43"/>
      <c r="EM509" s="43">
        <f t="shared" si="2404"/>
        <v>420</v>
      </c>
      <c r="EN509" s="45">
        <f t="shared" si="2405"/>
        <v>17220</v>
      </c>
      <c r="EO509" s="46">
        <f t="shared" si="2406"/>
        <v>1.7571428571428571</v>
      </c>
      <c r="EP509" s="37"/>
      <c r="EQ509" s="29"/>
      <c r="ER509" s="52">
        <f t="shared" si="2407"/>
        <v>45957</v>
      </c>
      <c r="ES509" s="45">
        <v>738</v>
      </c>
      <c r="ET509" s="45">
        <f t="shared" si="2408"/>
        <v>98</v>
      </c>
      <c r="EU509" s="45">
        <v>288</v>
      </c>
      <c r="EV509" s="45">
        <f t="shared" si="2409"/>
        <v>41</v>
      </c>
      <c r="EW509" s="45">
        <v>98</v>
      </c>
      <c r="EX509" s="45">
        <f t="shared" si="2410"/>
        <v>41</v>
      </c>
      <c r="EY509" s="45">
        <v>18</v>
      </c>
      <c r="EZ509" s="43"/>
      <c r="FA509" s="43">
        <f t="shared" si="2411"/>
        <v>420</v>
      </c>
      <c r="FB509" s="45">
        <f t="shared" si="2412"/>
        <v>17220</v>
      </c>
      <c r="FC509" s="46">
        <f t="shared" si="2413"/>
        <v>1.7571428571428571</v>
      </c>
      <c r="FD509" s="37"/>
      <c r="FE509" s="60"/>
      <c r="FF509" s="52">
        <f t="shared" si="2414"/>
        <v>45957</v>
      </c>
      <c r="FG509" s="45">
        <v>1210</v>
      </c>
      <c r="FH509" s="45">
        <f t="shared" si="2415"/>
        <v>91</v>
      </c>
      <c r="FI509" s="45">
        <v>246</v>
      </c>
      <c r="FJ509" s="45">
        <f t="shared" si="2416"/>
        <v>4</v>
      </c>
      <c r="FK509" s="45">
        <v>10</v>
      </c>
      <c r="FL509" s="45">
        <f t="shared" si="2417"/>
        <v>4</v>
      </c>
      <c r="FM509" s="45">
        <v>0</v>
      </c>
      <c r="FN509" s="43"/>
      <c r="FO509" s="43">
        <f t="shared" si="2418"/>
        <v>550</v>
      </c>
      <c r="FP509" s="45">
        <f t="shared" si="2419"/>
        <v>2200</v>
      </c>
      <c r="FQ509" s="46">
        <f t="shared" si="2420"/>
        <v>0.24175824175824176</v>
      </c>
      <c r="FR509" s="37"/>
      <c r="FS509" s="29"/>
      <c r="FT509" s="52">
        <f t="shared" si="2421"/>
        <v>45957</v>
      </c>
      <c r="FU509" s="45">
        <v>712</v>
      </c>
      <c r="FV509" s="45">
        <f t="shared" si="2422"/>
        <v>143</v>
      </c>
      <c r="FW509" s="45">
        <v>30</v>
      </c>
      <c r="FX509" s="45">
        <f t="shared" si="2423"/>
        <v>4</v>
      </c>
      <c r="FY509" s="45">
        <v>540</v>
      </c>
      <c r="FZ509" s="45">
        <f t="shared" si="2424"/>
        <v>10</v>
      </c>
      <c r="GA509" s="45">
        <v>0</v>
      </c>
      <c r="GB509" s="43"/>
      <c r="GC509" s="43">
        <f t="shared" si="2425"/>
        <v>200</v>
      </c>
      <c r="GD509" s="45">
        <f t="shared" si="2426"/>
        <v>2000</v>
      </c>
      <c r="GE509" s="46">
        <f t="shared" si="2427"/>
        <v>0.13986013986013987</v>
      </c>
      <c r="GF509" s="37"/>
      <c r="GG509" s="29"/>
      <c r="GH509" s="52">
        <f t="shared" si="2428"/>
        <v>45957</v>
      </c>
      <c r="GI509" s="45">
        <v>738</v>
      </c>
      <c r="GJ509" s="45">
        <f t="shared" si="2429"/>
        <v>98</v>
      </c>
      <c r="GK509" s="45">
        <v>288</v>
      </c>
      <c r="GL509" s="45">
        <f t="shared" si="2430"/>
        <v>41</v>
      </c>
      <c r="GM509" s="45">
        <v>98</v>
      </c>
      <c r="GN509" s="45">
        <f t="shared" si="2431"/>
        <v>41</v>
      </c>
      <c r="GO509" s="45">
        <v>18</v>
      </c>
      <c r="GP509" s="43"/>
      <c r="GQ509" s="43">
        <f t="shared" si="2432"/>
        <v>420</v>
      </c>
      <c r="GR509" s="45">
        <f t="shared" si="2433"/>
        <v>17220</v>
      </c>
      <c r="GS509" s="46">
        <f t="shared" si="2434"/>
        <v>1.7571428571428571</v>
      </c>
      <c r="GT509" s="37"/>
      <c r="GU509" s="61"/>
      <c r="GV509" s="47"/>
      <c r="GW509" s="30"/>
      <c r="GX509" s="45"/>
      <c r="GY509" s="45" t="s">
        <v>24</v>
      </c>
      <c r="GZ509" s="45"/>
      <c r="HA509" s="45" t="s">
        <v>24</v>
      </c>
      <c r="HB509" s="45">
        <v>6</v>
      </c>
      <c r="HC509" s="43">
        <v>0</v>
      </c>
      <c r="HD509" s="45">
        <v>0</v>
      </c>
      <c r="HE509" s="63" t="s">
        <v>552</v>
      </c>
      <c r="HF509" s="45">
        <v>1100</v>
      </c>
      <c r="HG509" s="45">
        <v>0</v>
      </c>
      <c r="HH509" s="46" t="e">
        <v>#VALUE!</v>
      </c>
      <c r="HI509" s="37"/>
      <c r="HJ509" s="29"/>
      <c r="HK509" s="47"/>
      <c r="HL509" s="45">
        <v>322</v>
      </c>
      <c r="HM509" s="45">
        <v>70</v>
      </c>
      <c r="HN509" s="45">
        <v>5</v>
      </c>
      <c r="HO509" s="45">
        <v>1</v>
      </c>
      <c r="HP509" s="45">
        <v>19</v>
      </c>
      <c r="HQ509" s="43">
        <v>2</v>
      </c>
      <c r="HR509" s="45">
        <v>1</v>
      </c>
      <c r="HS509" s="63" t="s">
        <v>554</v>
      </c>
      <c r="HT509" s="45">
        <v>950</v>
      </c>
      <c r="HU509" s="45">
        <v>1900</v>
      </c>
      <c r="HV509" s="46">
        <v>0.27142857142857141</v>
      </c>
      <c r="HW509" s="37"/>
      <c r="HX509" s="360"/>
      <c r="HY509" s="47"/>
      <c r="HZ509" s="45">
        <v>5528</v>
      </c>
      <c r="IA509" s="45">
        <v>155</v>
      </c>
      <c r="IB509" s="45">
        <v>129</v>
      </c>
      <c r="IC509" s="45">
        <v>0</v>
      </c>
      <c r="ID509" s="45">
        <v>20</v>
      </c>
      <c r="IE509" s="43">
        <v>0</v>
      </c>
      <c r="IF509" s="45">
        <v>0</v>
      </c>
      <c r="IG509" s="63" t="s">
        <v>484</v>
      </c>
      <c r="IH509" s="45">
        <v>500</v>
      </c>
      <c r="II509" s="45">
        <v>0</v>
      </c>
      <c r="IJ509" s="46">
        <v>0</v>
      </c>
      <c r="IK509" s="37"/>
      <c r="IL509" s="29"/>
      <c r="IM509" s="47"/>
      <c r="IN509" s="45">
        <v>3822</v>
      </c>
      <c r="IO509" s="45">
        <v>60</v>
      </c>
      <c r="IP509" s="45">
        <v>231</v>
      </c>
      <c r="IQ509" s="45">
        <v>3</v>
      </c>
      <c r="IR509" s="45">
        <v>57</v>
      </c>
      <c r="IS509" s="43">
        <v>4</v>
      </c>
      <c r="IT509" s="45">
        <v>0</v>
      </c>
      <c r="IU509" s="63" t="s">
        <v>565</v>
      </c>
      <c r="IV509" s="45">
        <v>198</v>
      </c>
      <c r="IW509" s="45">
        <v>792</v>
      </c>
      <c r="IX509" s="46">
        <v>0.13200000000000001</v>
      </c>
      <c r="IY509" s="37"/>
      <c r="IZ509" s="61"/>
      <c r="JA509" s="47"/>
      <c r="JB509" s="45">
        <v>6540</v>
      </c>
      <c r="JC509" s="69">
        <v>35</v>
      </c>
      <c r="JD509" s="45">
        <v>390</v>
      </c>
      <c r="JE509" s="45">
        <v>1</v>
      </c>
      <c r="JF509" s="45">
        <v>68</v>
      </c>
      <c r="JG509" s="43">
        <v>2</v>
      </c>
      <c r="JH509" s="45">
        <v>50</v>
      </c>
      <c r="JI509" s="63" t="s">
        <v>257</v>
      </c>
      <c r="JJ509" s="45">
        <v>198</v>
      </c>
      <c r="JK509" s="45">
        <v>396</v>
      </c>
      <c r="JL509" s="46">
        <v>0.11314285714285714</v>
      </c>
      <c r="JM509" s="37"/>
      <c r="JN509" s="29"/>
      <c r="JO509" s="47"/>
      <c r="JP509" s="45">
        <v>5747</v>
      </c>
      <c r="JQ509" s="45">
        <v>69</v>
      </c>
      <c r="JR509" s="45">
        <v>275</v>
      </c>
      <c r="JS509" s="45">
        <v>7</v>
      </c>
      <c r="JT509" s="45">
        <v>60</v>
      </c>
      <c r="JU509" s="43">
        <v>10</v>
      </c>
      <c r="JV509" s="45">
        <v>0</v>
      </c>
      <c r="JW509" s="63" t="s">
        <v>240</v>
      </c>
      <c r="JX509" s="45">
        <v>605</v>
      </c>
      <c r="JY509" s="45">
        <v>6050</v>
      </c>
      <c r="JZ509" s="46">
        <v>0.87681159420289856</v>
      </c>
      <c r="KA509" s="37"/>
      <c r="KB509" s="51"/>
      <c r="KC509" s="47"/>
      <c r="KD509" s="45">
        <v>11846</v>
      </c>
      <c r="KE509" s="45">
        <v>77</v>
      </c>
      <c r="KF509" s="45">
        <v>617</v>
      </c>
      <c r="KG509" s="45">
        <v>0</v>
      </c>
      <c r="KH509" s="45">
        <v>9</v>
      </c>
      <c r="KI509" s="74">
        <v>0</v>
      </c>
      <c r="KJ509" s="71">
        <v>0</v>
      </c>
      <c r="KK509" s="63" t="s">
        <v>548</v>
      </c>
      <c r="KL509" s="45">
        <v>0</v>
      </c>
      <c r="KM509">
        <v>0</v>
      </c>
      <c r="KN509" s="46">
        <v>0</v>
      </c>
      <c r="KO509" s="37"/>
      <c r="KP509" s="29"/>
      <c r="KQ509" s="47"/>
      <c r="KR509" s="45">
        <v>1169</v>
      </c>
      <c r="KS509" s="69">
        <v>40</v>
      </c>
      <c r="KT509" s="45">
        <v>74</v>
      </c>
      <c r="KU509" s="45">
        <v>1</v>
      </c>
      <c r="KV509" s="45">
        <v>195</v>
      </c>
      <c r="KW509" s="43">
        <v>5</v>
      </c>
      <c r="KX509" s="45">
        <v>0</v>
      </c>
      <c r="KY509" s="54" t="s">
        <v>423</v>
      </c>
      <c r="KZ509" s="45">
        <v>300</v>
      </c>
      <c r="LA509" s="45">
        <v>1500</v>
      </c>
      <c r="LB509" s="46">
        <v>0.375</v>
      </c>
      <c r="LC509" s="37"/>
      <c r="LD509" s="29"/>
      <c r="LE509" s="75"/>
      <c r="LF509" s="76"/>
      <c r="LG509" s="76"/>
      <c r="LH509" s="76">
        <v>1166</v>
      </c>
      <c r="LI509" s="76">
        <v>0</v>
      </c>
      <c r="LJ509" s="77">
        <v>2</v>
      </c>
      <c r="LK509" s="76">
        <v>0</v>
      </c>
      <c r="LL509" s="76">
        <v>0</v>
      </c>
      <c r="LM509" s="78" t="s">
        <v>534</v>
      </c>
      <c r="LN509" s="79">
        <v>1000</v>
      </c>
      <c r="LO509" s="76">
        <v>0</v>
      </c>
      <c r="LP509" s="80"/>
      <c r="LQ509" s="37"/>
      <c r="LR509" s="29"/>
      <c r="LS509" s="52">
        <f t="shared" si="2435"/>
        <v>45957</v>
      </c>
      <c r="LT509" s="45">
        <v>20229</v>
      </c>
      <c r="LU509" s="69">
        <f t="shared" si="2436"/>
        <v>56</v>
      </c>
      <c r="LV509" s="45">
        <v>1024</v>
      </c>
      <c r="LW509" s="45">
        <f t="shared" si="2437"/>
        <v>7</v>
      </c>
      <c r="LX509" s="45">
        <v>10</v>
      </c>
      <c r="LY509" s="45">
        <f t="shared" si="2438"/>
        <v>5</v>
      </c>
      <c r="LZ509" s="45">
        <v>0</v>
      </c>
      <c r="MA509" s="43"/>
      <c r="MB509" s="43">
        <f t="shared" si="2439"/>
        <v>495</v>
      </c>
      <c r="MC509" s="45">
        <f t="shared" si="2440"/>
        <v>2475</v>
      </c>
      <c r="MD509" s="46">
        <f t="shared" si="2441"/>
        <v>0.4419642857142857</v>
      </c>
      <c r="ME509" s="37" t="s">
        <v>587</v>
      </c>
      <c r="MF509" s="29"/>
      <c r="MG509" s="52">
        <f t="shared" si="2442"/>
        <v>45957</v>
      </c>
      <c r="MH509" s="45">
        <v>6820</v>
      </c>
      <c r="MI509" s="45">
        <f t="shared" si="2443"/>
        <v>79</v>
      </c>
      <c r="MJ509" s="45">
        <v>365</v>
      </c>
      <c r="MK509" s="45">
        <f t="shared" si="2444"/>
        <v>2</v>
      </c>
      <c r="ML509" s="45">
        <v>35</v>
      </c>
      <c r="MM509" s="45">
        <f t="shared" si="2445"/>
        <v>2</v>
      </c>
      <c r="MN509" s="45">
        <v>0</v>
      </c>
      <c r="MO509" s="43"/>
      <c r="MP509" s="43">
        <f t="shared" si="2446"/>
        <v>1100</v>
      </c>
      <c r="MQ509" s="45">
        <f t="shared" si="2447"/>
        <v>2200</v>
      </c>
      <c r="MR509" s="46">
        <f t="shared" si="2448"/>
        <v>0.27848101265822783</v>
      </c>
      <c r="MS509" s="37"/>
      <c r="MT509" s="29"/>
      <c r="MU509" s="52">
        <f t="shared" si="2449"/>
        <v>45957</v>
      </c>
      <c r="MV509" s="45">
        <v>9992</v>
      </c>
      <c r="MW509" s="45">
        <f t="shared" si="2450"/>
        <v>224</v>
      </c>
      <c r="MX509" s="45">
        <v>408</v>
      </c>
      <c r="MY509" s="45">
        <f t="shared" si="2451"/>
        <v>2</v>
      </c>
      <c r="MZ509" s="45">
        <v>6</v>
      </c>
      <c r="NA509" s="45">
        <f t="shared" si="2452"/>
        <v>2</v>
      </c>
      <c r="NB509" s="45">
        <v>0</v>
      </c>
      <c r="NC509" s="43"/>
      <c r="ND509" s="43">
        <f t="shared" si="2453"/>
        <v>715</v>
      </c>
      <c r="NE509" s="45">
        <f t="shared" si="2454"/>
        <v>1430</v>
      </c>
      <c r="NF509" s="46">
        <f t="shared" si="2455"/>
        <v>6.383928571428571E-2</v>
      </c>
      <c r="NG509" s="37"/>
      <c r="NH509" s="29"/>
      <c r="NI509" s="52">
        <f t="shared" si="2456"/>
        <v>45957</v>
      </c>
      <c r="NJ509" s="45">
        <v>9938</v>
      </c>
      <c r="NK509" s="45">
        <f t="shared" si="2457"/>
        <v>104</v>
      </c>
      <c r="NL509" s="45">
        <v>199</v>
      </c>
      <c r="NM509" s="45">
        <f t="shared" si="2458"/>
        <v>2</v>
      </c>
      <c r="NN509" s="45">
        <v>37</v>
      </c>
      <c r="NO509" s="45">
        <f t="shared" si="2459"/>
        <v>2</v>
      </c>
      <c r="NP509" s="45">
        <v>4</v>
      </c>
      <c r="NQ509" s="43"/>
      <c r="NR509" s="43">
        <f t="shared" si="2460"/>
        <v>1100</v>
      </c>
      <c r="NS509" s="45">
        <f t="shared" si="2461"/>
        <v>2200</v>
      </c>
      <c r="NT509" s="46">
        <f t="shared" si="2462"/>
        <v>0.21153846153846154</v>
      </c>
      <c r="NU509" s="37" t="s">
        <v>590</v>
      </c>
    </row>
    <row r="510" spans="1:385" ht="15" customHeight="1" thickTop="1" thickBot="1" x14ac:dyDescent="0.3">
      <c r="A510" s="38">
        <v>45961</v>
      </c>
      <c r="B510" s="39">
        <f>IF(A510="","",SUM(J510,LG516,AL510,DR510,AZ510,DD510,LU510,NK510,MW510,MI510,X510,FH510,FV510,GJ510)+SUM(GY519:GY520)+SUM(HM519:HM522)+SUM(CP519:CP522)+SUM(BN519:BN522)+SUM(KS519:KS522)+SUM(KE519:KE522)+SUM(CB519:CB522)+SUM(IA519:IA522)+SUM(IO519:IO522)+SUM(JC519:JC522)+SUM(JQ519:JQ522))</f>
        <v>2614</v>
      </c>
      <c r="C510" s="40">
        <f>IF(A510="","",SUM(J510,X510,AL510,AZ510)+SUM(KE519:KE522)+SUM(KS519:KS522)+SUM(BN519:BN522))</f>
        <v>989</v>
      </c>
      <c r="D510" s="40">
        <f>IF(A510="","",SUM(DD510,DR510)+SUM(CB519:CB522)+SUM(CP519:CP522))</f>
        <v>405</v>
      </c>
      <c r="E510" s="41">
        <f>IF(A510="","",SUM(NK510,MW510,MI510,LG516,LU510)+SUM(IA519:IA522)+SUM(IO519:IO522)+SUM(JC519:JC522)+SUM(JQ519:JQ522))</f>
        <v>758</v>
      </c>
      <c r="F510" s="40">
        <f>IF(B510="","",SUM(FH510,FV510,GJ510)+SUM(HM519:HM522)+SUM(GY519:GY520))</f>
        <v>462</v>
      </c>
      <c r="G510" s="208"/>
      <c r="H510" s="42"/>
      <c r="I510" s="45">
        <v>3680</v>
      </c>
      <c r="J510" s="45">
        <f t="shared" si="2359"/>
        <v>60</v>
      </c>
      <c r="K510" s="45">
        <v>130</v>
      </c>
      <c r="L510" s="45">
        <f t="shared" si="2360"/>
        <v>0</v>
      </c>
      <c r="M510" s="45">
        <v>5</v>
      </c>
      <c r="N510" s="45">
        <f t="shared" si="2361"/>
        <v>0</v>
      </c>
      <c r="O510" s="45">
        <v>0</v>
      </c>
      <c r="P510" s="43"/>
      <c r="Q510" s="43">
        <f t="shared" si="2362"/>
        <v>550</v>
      </c>
      <c r="R510" s="45">
        <f t="shared" si="2363"/>
        <v>0</v>
      </c>
      <c r="S510" s="46">
        <f t="shared" si="2364"/>
        <v>0</v>
      </c>
      <c r="T510" s="54"/>
      <c r="U510" s="29"/>
      <c r="V510" s="52">
        <f t="shared" si="2365"/>
        <v>45961</v>
      </c>
      <c r="W510" s="45">
        <v>12596</v>
      </c>
      <c r="X510" s="45">
        <f t="shared" si="2366"/>
        <v>79</v>
      </c>
      <c r="Y510" s="45">
        <v>487</v>
      </c>
      <c r="Z510" s="45">
        <f t="shared" si="2367"/>
        <v>2</v>
      </c>
      <c r="AA510" s="45">
        <v>24</v>
      </c>
      <c r="AB510" s="45">
        <f t="shared" si="2368"/>
        <v>3</v>
      </c>
      <c r="AC510" s="45">
        <v>0</v>
      </c>
      <c r="AD510" s="43"/>
      <c r="AE510" s="43">
        <f t="shared" si="2369"/>
        <v>1026</v>
      </c>
      <c r="AF510" s="45">
        <f t="shared" si="2370"/>
        <v>3078</v>
      </c>
      <c r="AG510" s="46">
        <f t="shared" si="2371"/>
        <v>0.38962025316455695</v>
      </c>
      <c r="AH510" s="54"/>
      <c r="AI510" s="29"/>
      <c r="AJ510" s="52">
        <f t="shared" si="2372"/>
        <v>45961</v>
      </c>
      <c r="AK510" s="45">
        <v>15165</v>
      </c>
      <c r="AL510" s="45">
        <f t="shared" si="2373"/>
        <v>42</v>
      </c>
      <c r="AM510" s="45">
        <v>334</v>
      </c>
      <c r="AN510" s="45">
        <f t="shared" si="2374"/>
        <v>1</v>
      </c>
      <c r="AO510" s="45">
        <v>33</v>
      </c>
      <c r="AP510" s="45">
        <f t="shared" si="2375"/>
        <v>-2</v>
      </c>
      <c r="AQ510" s="45">
        <v>2</v>
      </c>
      <c r="AR510" s="43"/>
      <c r="AS510" s="43">
        <f t="shared" si="2376"/>
        <v>880</v>
      </c>
      <c r="AT510" s="45">
        <f t="shared" si="2377"/>
        <v>-1760</v>
      </c>
      <c r="AU510" s="46">
        <f t="shared" si="2378"/>
        <v>-0.41904761904761906</v>
      </c>
      <c r="AV510" s="54"/>
      <c r="AW510" s="29"/>
      <c r="AX510" s="52">
        <f t="shared" si="2379"/>
        <v>45961</v>
      </c>
      <c r="AY510" s="45">
        <v>17762</v>
      </c>
      <c r="AZ510" s="45">
        <f t="shared" si="2380"/>
        <v>273</v>
      </c>
      <c r="BA510" s="45">
        <v>527</v>
      </c>
      <c r="BB510" s="45">
        <f t="shared" si="2381"/>
        <v>3</v>
      </c>
      <c r="BC510" s="45">
        <v>6</v>
      </c>
      <c r="BD510" s="45">
        <f t="shared" si="2382"/>
        <v>3</v>
      </c>
      <c r="BE510" s="45">
        <v>2</v>
      </c>
      <c r="BF510" s="43"/>
      <c r="BG510" s="43">
        <f t="shared" si="2383"/>
        <v>715</v>
      </c>
      <c r="BH510" s="45">
        <f t="shared" si="2384"/>
        <v>2145</v>
      </c>
      <c r="BI510" s="46">
        <f t="shared" si="2385"/>
        <v>7.857142857142857E-2</v>
      </c>
      <c r="BJ510" s="54"/>
      <c r="BK510" s="29"/>
      <c r="BL510" s="75"/>
      <c r="BM510" s="76">
        <v>869</v>
      </c>
      <c r="BN510" s="76">
        <v>43</v>
      </c>
      <c r="BO510" s="76">
        <v>1</v>
      </c>
      <c r="BP510" s="76">
        <v>0</v>
      </c>
      <c r="BQ510" s="76">
        <v>13</v>
      </c>
      <c r="BR510" s="76">
        <v>0</v>
      </c>
      <c r="BS510" s="76">
        <v>1</v>
      </c>
      <c r="BT510" s="82" t="s">
        <v>549</v>
      </c>
      <c r="BU510" s="76">
        <v>400</v>
      </c>
      <c r="BV510" s="76">
        <v>0</v>
      </c>
      <c r="BW510" s="80">
        <v>0</v>
      </c>
      <c r="BX510" s="37"/>
      <c r="BY510" s="57"/>
      <c r="BZ510" s="75"/>
      <c r="CA510" s="76">
        <v>6274</v>
      </c>
      <c r="CB510" s="76">
        <v>50</v>
      </c>
      <c r="CC510" s="76">
        <v>325</v>
      </c>
      <c r="CD510" s="76">
        <v>4</v>
      </c>
      <c r="CE510" s="76">
        <v>66</v>
      </c>
      <c r="CF510" s="76">
        <v>4</v>
      </c>
      <c r="CG510" s="83">
        <v>10</v>
      </c>
      <c r="CH510" s="78" t="s">
        <v>341</v>
      </c>
      <c r="CI510" s="79">
        <v>198</v>
      </c>
      <c r="CJ510" s="76">
        <v>792</v>
      </c>
      <c r="CK510" s="80">
        <v>0.15840000000000001</v>
      </c>
      <c r="CL510" s="37"/>
      <c r="CM510" s="29"/>
      <c r="CN510" s="75"/>
      <c r="CO510" s="76">
        <v>1778</v>
      </c>
      <c r="CP510" s="76">
        <v>95</v>
      </c>
      <c r="CQ510" s="76">
        <v>55</v>
      </c>
      <c r="CR510" s="76">
        <v>1</v>
      </c>
      <c r="CS510" s="76">
        <v>68</v>
      </c>
      <c r="CT510" s="76">
        <v>2</v>
      </c>
      <c r="CU510" s="83">
        <v>0</v>
      </c>
      <c r="CV510" s="78" t="s">
        <v>565</v>
      </c>
      <c r="CW510" s="79">
        <v>198</v>
      </c>
      <c r="CX510" s="76">
        <v>396</v>
      </c>
      <c r="CY510" s="80">
        <v>4.1684210526315789E-2</v>
      </c>
      <c r="CZ510" s="37"/>
      <c r="DA510" s="29"/>
      <c r="DB510" s="52">
        <f t="shared" si="2386"/>
        <v>45961</v>
      </c>
      <c r="DC510" s="45">
        <v>28777</v>
      </c>
      <c r="DD510" s="45">
        <f t="shared" si="2387"/>
        <v>161</v>
      </c>
      <c r="DE510" s="45">
        <v>1501</v>
      </c>
      <c r="DF510" s="45">
        <f t="shared" si="2388"/>
        <v>4</v>
      </c>
      <c r="DG510" s="45">
        <v>1</v>
      </c>
      <c r="DH510" s="45">
        <f t="shared" si="2389"/>
        <v>4</v>
      </c>
      <c r="DI510" s="45">
        <v>4</v>
      </c>
      <c r="DJ510" s="43"/>
      <c r="DK510" s="43">
        <f t="shared" si="2390"/>
        <v>715</v>
      </c>
      <c r="DL510" s="45">
        <f t="shared" si="2391"/>
        <v>2860</v>
      </c>
      <c r="DM510" s="46">
        <f t="shared" si="2392"/>
        <v>0.17763975155279504</v>
      </c>
      <c r="DN510" s="54"/>
      <c r="DO510" s="29"/>
      <c r="DP510" s="52">
        <f t="shared" si="2393"/>
        <v>45961</v>
      </c>
      <c r="DQ510" s="45">
        <v>7692</v>
      </c>
      <c r="DR510" s="45">
        <f t="shared" si="2394"/>
        <v>51</v>
      </c>
      <c r="DS510" s="45">
        <v>221</v>
      </c>
      <c r="DT510" s="45">
        <f t="shared" si="2395"/>
        <v>0</v>
      </c>
      <c r="DU510" s="45">
        <v>12</v>
      </c>
      <c r="DV510" s="45">
        <f t="shared" si="2396"/>
        <v>0</v>
      </c>
      <c r="DW510" s="45">
        <v>0</v>
      </c>
      <c r="DX510" s="43"/>
      <c r="DY510" s="43">
        <f t="shared" si="2397"/>
        <v>726</v>
      </c>
      <c r="DZ510" s="45">
        <f t="shared" si="2398"/>
        <v>0</v>
      </c>
      <c r="EA510" s="46">
        <f t="shared" si="2399"/>
        <v>0</v>
      </c>
      <c r="EB510" s="54"/>
      <c r="EC510" s="29"/>
      <c r="ED510" s="52">
        <f t="shared" si="2400"/>
        <v>45961</v>
      </c>
      <c r="EE510" s="45">
        <v>794</v>
      </c>
      <c r="EF510" s="45">
        <f t="shared" si="2401"/>
        <v>56</v>
      </c>
      <c r="EG510" s="45">
        <v>316</v>
      </c>
      <c r="EH510" s="45">
        <f t="shared" si="2402"/>
        <v>28</v>
      </c>
      <c r="EI510" s="45">
        <v>88</v>
      </c>
      <c r="EJ510" s="45">
        <f t="shared" si="2403"/>
        <v>28</v>
      </c>
      <c r="EK510" s="45">
        <v>25</v>
      </c>
      <c r="EL510" s="43"/>
      <c r="EM510" s="43">
        <f t="shared" si="2404"/>
        <v>420</v>
      </c>
      <c r="EN510" s="45">
        <f t="shared" si="2405"/>
        <v>11760</v>
      </c>
      <c r="EO510" s="46">
        <f t="shared" si="2406"/>
        <v>2.1</v>
      </c>
      <c r="EP510" s="54"/>
      <c r="EQ510" s="29"/>
      <c r="ER510" s="52">
        <f t="shared" si="2407"/>
        <v>45961</v>
      </c>
      <c r="ES510" s="45">
        <v>794</v>
      </c>
      <c r="ET510" s="45">
        <f t="shared" si="2408"/>
        <v>56</v>
      </c>
      <c r="EU510" s="45">
        <v>316</v>
      </c>
      <c r="EV510" s="45">
        <f t="shared" si="2409"/>
        <v>28</v>
      </c>
      <c r="EW510" s="45">
        <v>88</v>
      </c>
      <c r="EX510" s="45">
        <f t="shared" si="2410"/>
        <v>28</v>
      </c>
      <c r="EY510" s="45">
        <v>25</v>
      </c>
      <c r="EZ510" s="43"/>
      <c r="FA510" s="43">
        <f t="shared" si="2411"/>
        <v>420</v>
      </c>
      <c r="FB510" s="45">
        <f t="shared" si="2412"/>
        <v>11760</v>
      </c>
      <c r="FC510" s="46">
        <f t="shared" si="2413"/>
        <v>2.1</v>
      </c>
      <c r="FD510" s="54"/>
      <c r="FE510" s="60"/>
      <c r="FF510" s="52">
        <f t="shared" si="2414"/>
        <v>45961</v>
      </c>
      <c r="FG510" s="45">
        <v>1224</v>
      </c>
      <c r="FH510" s="45">
        <f t="shared" si="2415"/>
        <v>14</v>
      </c>
      <c r="FI510" s="45">
        <v>246</v>
      </c>
      <c r="FJ510" s="45">
        <f t="shared" si="2416"/>
        <v>0</v>
      </c>
      <c r="FK510" s="45">
        <v>10</v>
      </c>
      <c r="FL510" s="45">
        <f t="shared" si="2417"/>
        <v>0</v>
      </c>
      <c r="FM510" s="45">
        <v>0</v>
      </c>
      <c r="FN510" s="43"/>
      <c r="FO510" s="43">
        <f t="shared" si="2418"/>
        <v>550</v>
      </c>
      <c r="FP510" s="45">
        <f t="shared" si="2419"/>
        <v>0</v>
      </c>
      <c r="FQ510" s="46">
        <f t="shared" si="2420"/>
        <v>0</v>
      </c>
      <c r="FR510" s="54"/>
      <c r="FS510" s="29"/>
      <c r="FT510" s="52">
        <f t="shared" si="2421"/>
        <v>45961</v>
      </c>
      <c r="FU510" s="45">
        <v>778</v>
      </c>
      <c r="FV510" s="45">
        <f t="shared" si="2422"/>
        <v>66</v>
      </c>
      <c r="FW510" s="45">
        <v>32</v>
      </c>
      <c r="FX510" s="45">
        <f t="shared" si="2423"/>
        <v>2</v>
      </c>
      <c r="FY510" s="45">
        <v>530</v>
      </c>
      <c r="FZ510" s="45">
        <f t="shared" si="2424"/>
        <v>10</v>
      </c>
      <c r="GA510" s="45">
        <v>0</v>
      </c>
      <c r="GB510" s="43"/>
      <c r="GC510" s="43">
        <f t="shared" si="2425"/>
        <v>200</v>
      </c>
      <c r="GD510" s="45">
        <f t="shared" si="2426"/>
        <v>2000</v>
      </c>
      <c r="GE510" s="46">
        <f t="shared" si="2427"/>
        <v>0.30303030303030304</v>
      </c>
      <c r="GF510" s="54"/>
      <c r="GG510" s="29"/>
      <c r="GH510" s="52">
        <f t="shared" si="2428"/>
        <v>45961</v>
      </c>
      <c r="GI510" s="45">
        <v>794</v>
      </c>
      <c r="GJ510" s="45">
        <f t="shared" si="2429"/>
        <v>56</v>
      </c>
      <c r="GK510" s="45">
        <v>316</v>
      </c>
      <c r="GL510" s="45">
        <f t="shared" si="2430"/>
        <v>28</v>
      </c>
      <c r="GM510" s="45">
        <v>88</v>
      </c>
      <c r="GN510" s="45">
        <f t="shared" si="2431"/>
        <v>28</v>
      </c>
      <c r="GO510" s="45">
        <v>25</v>
      </c>
      <c r="GP510" s="43"/>
      <c r="GQ510" s="43">
        <f t="shared" si="2432"/>
        <v>420</v>
      </c>
      <c r="GR510" s="45">
        <f t="shared" si="2433"/>
        <v>11760</v>
      </c>
      <c r="GS510" s="46">
        <f t="shared" si="2434"/>
        <v>2.1</v>
      </c>
      <c r="GT510" s="54"/>
      <c r="GU510" s="61"/>
      <c r="GV510" s="75"/>
      <c r="GW510" s="84"/>
      <c r="GX510" s="76"/>
      <c r="GY510" s="76" t="s">
        <v>24</v>
      </c>
      <c r="GZ510" s="76"/>
      <c r="HA510" s="76" t="s">
        <v>24</v>
      </c>
      <c r="HB510" s="76">
        <v>5</v>
      </c>
      <c r="HC510" s="76">
        <v>1</v>
      </c>
      <c r="HD510" s="76">
        <v>1</v>
      </c>
      <c r="HE510" s="78" t="s">
        <v>524</v>
      </c>
      <c r="HF510" s="76">
        <v>715</v>
      </c>
      <c r="HG510" s="76">
        <v>715</v>
      </c>
      <c r="HH510" s="80" t="e">
        <v>#VALUE!</v>
      </c>
      <c r="HI510" s="37"/>
      <c r="HJ510" s="29"/>
      <c r="HK510" s="75"/>
      <c r="HL510" s="76">
        <v>331</v>
      </c>
      <c r="HM510" s="76">
        <v>82</v>
      </c>
      <c r="HN510" s="76">
        <v>3</v>
      </c>
      <c r="HO510" s="76">
        <v>2</v>
      </c>
      <c r="HP510" s="76">
        <v>15</v>
      </c>
      <c r="HQ510" s="76">
        <v>1</v>
      </c>
      <c r="HR510" s="76">
        <v>0</v>
      </c>
      <c r="HS510" s="78" t="s">
        <v>64</v>
      </c>
      <c r="HT510" s="76">
        <v>673</v>
      </c>
      <c r="HU510" s="76">
        <v>673</v>
      </c>
      <c r="HV510" s="80">
        <v>8.2073170731707321E-2</v>
      </c>
      <c r="HW510" s="37"/>
      <c r="HX510" s="360"/>
      <c r="HY510" s="75"/>
      <c r="HZ510" s="76">
        <v>6798</v>
      </c>
      <c r="IA510" s="76">
        <v>90</v>
      </c>
      <c r="IB510" s="76">
        <v>287</v>
      </c>
      <c r="IC510" s="76">
        <v>1</v>
      </c>
      <c r="ID510" s="76">
        <v>35</v>
      </c>
      <c r="IE510" s="76">
        <v>0</v>
      </c>
      <c r="IF510" s="76">
        <v>0</v>
      </c>
      <c r="IG510" s="78" t="s">
        <v>483</v>
      </c>
      <c r="IH510" s="76">
        <v>500</v>
      </c>
      <c r="II510" s="76">
        <v>0</v>
      </c>
      <c r="IJ510" s="80">
        <v>0</v>
      </c>
      <c r="IK510" s="37"/>
      <c r="IL510" s="29"/>
      <c r="IM510" s="75"/>
      <c r="IN510" s="76">
        <v>5741</v>
      </c>
      <c r="IO510" s="76">
        <v>41</v>
      </c>
      <c r="IP510" s="76">
        <v>243</v>
      </c>
      <c r="IQ510" s="76">
        <v>1</v>
      </c>
      <c r="IR510" s="76">
        <v>13</v>
      </c>
      <c r="IS510" s="76">
        <v>-3</v>
      </c>
      <c r="IT510" s="76">
        <v>0</v>
      </c>
      <c r="IU510" s="78" t="s">
        <v>498</v>
      </c>
      <c r="IV510" s="76">
        <v>998</v>
      </c>
      <c r="IW510" s="76">
        <v>-2994</v>
      </c>
      <c r="IX510" s="80">
        <v>-0.73024390243902437</v>
      </c>
      <c r="IY510" s="37"/>
      <c r="IZ510" s="61"/>
      <c r="JA510" s="75"/>
      <c r="JB510" s="76">
        <v>4202</v>
      </c>
      <c r="JC510" s="76">
        <v>108</v>
      </c>
      <c r="JD510" s="76">
        <v>202</v>
      </c>
      <c r="JE510" s="76">
        <v>1</v>
      </c>
      <c r="JF510" s="76">
        <v>6</v>
      </c>
      <c r="JG510" s="76">
        <v>1</v>
      </c>
      <c r="JH510" s="76">
        <v>2</v>
      </c>
      <c r="JI510" s="85" t="s">
        <v>370</v>
      </c>
      <c r="JJ510" s="76">
        <v>286</v>
      </c>
      <c r="JK510" s="76">
        <v>286</v>
      </c>
      <c r="JL510" s="80">
        <v>2.6481481481481481E-2</v>
      </c>
      <c r="JM510" s="37"/>
      <c r="JN510" s="29"/>
      <c r="JO510" s="75"/>
      <c r="JP510" s="76">
        <v>4685</v>
      </c>
      <c r="JQ510" s="76">
        <v>102</v>
      </c>
      <c r="JR510" s="76">
        <v>196</v>
      </c>
      <c r="JS510" s="76">
        <v>0</v>
      </c>
      <c r="JT510" s="76">
        <v>8</v>
      </c>
      <c r="JU510" s="76">
        <v>0</v>
      </c>
      <c r="JV510" s="76">
        <v>0</v>
      </c>
      <c r="JW510" s="78" t="s">
        <v>245</v>
      </c>
      <c r="JX510" s="76">
        <v>0</v>
      </c>
      <c r="JY510" s="76">
        <v>0</v>
      </c>
      <c r="JZ510" s="80">
        <v>0</v>
      </c>
      <c r="KA510" s="37"/>
      <c r="KB510" s="51"/>
      <c r="KC510" s="75"/>
      <c r="KD510" s="76">
        <v>13464</v>
      </c>
      <c r="KE510" s="76">
        <v>93</v>
      </c>
      <c r="KF510" s="76">
        <v>667</v>
      </c>
      <c r="KG510" s="76">
        <v>3</v>
      </c>
      <c r="KH510" s="76">
        <v>90</v>
      </c>
      <c r="KI510" s="76">
        <v>8</v>
      </c>
      <c r="KJ510" s="83">
        <v>20</v>
      </c>
      <c r="KK510" s="78" t="s">
        <v>277</v>
      </c>
      <c r="KL510" s="79">
        <v>198</v>
      </c>
      <c r="KM510" s="76">
        <v>1584</v>
      </c>
      <c r="KN510" s="80">
        <v>0.17032258064516129</v>
      </c>
      <c r="KO510" s="37"/>
      <c r="KP510" s="29"/>
      <c r="KQ510" s="75"/>
      <c r="KR510" s="76">
        <v>1460</v>
      </c>
      <c r="KS510" s="180">
        <v>27</v>
      </c>
      <c r="KT510" s="76">
        <v>17</v>
      </c>
      <c r="KU510" s="76">
        <v>0</v>
      </c>
      <c r="KV510" s="76">
        <v>8</v>
      </c>
      <c r="KW510" s="76">
        <v>0</v>
      </c>
      <c r="KX510" s="76">
        <v>3</v>
      </c>
      <c r="KY510" s="81" t="s">
        <v>369</v>
      </c>
      <c r="KZ510" s="76">
        <v>286</v>
      </c>
      <c r="LA510" s="76">
        <v>0</v>
      </c>
      <c r="LB510" s="80">
        <v>0</v>
      </c>
      <c r="LC510" s="37"/>
      <c r="LD510" s="29"/>
      <c r="LE510" s="52">
        <f>IF(A508="","",A508)</f>
        <v>45954</v>
      </c>
      <c r="LF510" s="43">
        <v>68389</v>
      </c>
      <c r="LG510" s="86">
        <f>IF(LF510="","",LF510-LF507)</f>
        <v>69</v>
      </c>
      <c r="LH510" s="43">
        <v>445</v>
      </c>
      <c r="LI510" s="43">
        <v>0</v>
      </c>
      <c r="LJ510" s="43">
        <v>2</v>
      </c>
      <c r="LK510" s="43">
        <v>0</v>
      </c>
      <c r="LL510" s="43">
        <v>0</v>
      </c>
      <c r="LM510" s="65" t="str">
        <f>IF(LF510="","",LM507)</f>
        <v>スヌーピーぬいぐるみ、コキンちゃん</v>
      </c>
      <c r="LN510" s="48">
        <f>IF(LG510="","",LN507)</f>
        <v>1000</v>
      </c>
      <c r="LO510" s="87">
        <f t="shared" ref="LO510:LO554" si="2463">IF(LJ510="","",LK510*LN510)</f>
        <v>0</v>
      </c>
      <c r="LP510" s="53"/>
      <c r="LQ510" s="37"/>
      <c r="LR510" s="29"/>
      <c r="LS510" s="52">
        <f t="shared" si="2435"/>
        <v>45961</v>
      </c>
      <c r="LT510" s="45">
        <v>20273</v>
      </c>
      <c r="LU510" s="45">
        <f t="shared" si="2436"/>
        <v>44</v>
      </c>
      <c r="LV510" s="45">
        <v>1028</v>
      </c>
      <c r="LW510" s="45">
        <f t="shared" si="2437"/>
        <v>4</v>
      </c>
      <c r="LX510" s="45">
        <v>6</v>
      </c>
      <c r="LY510" s="45">
        <f t="shared" si="2438"/>
        <v>4</v>
      </c>
      <c r="LZ510" s="45">
        <v>0</v>
      </c>
      <c r="MA510" s="43"/>
      <c r="MB510" s="43">
        <f t="shared" si="2439"/>
        <v>495</v>
      </c>
      <c r="MC510" s="45">
        <f t="shared" si="2440"/>
        <v>1980</v>
      </c>
      <c r="MD510" s="46">
        <f t="shared" si="2441"/>
        <v>0.45</v>
      </c>
      <c r="ME510" s="54" t="s">
        <v>593</v>
      </c>
      <c r="MF510" s="29"/>
      <c r="MG510" s="52">
        <f t="shared" si="2442"/>
        <v>45961</v>
      </c>
      <c r="MH510" s="45">
        <v>6847</v>
      </c>
      <c r="MI510" s="45">
        <f t="shared" si="2443"/>
        <v>27</v>
      </c>
      <c r="MJ510" s="45">
        <v>365</v>
      </c>
      <c r="MK510" s="45">
        <f t="shared" si="2444"/>
        <v>0</v>
      </c>
      <c r="ML510" s="45">
        <v>35</v>
      </c>
      <c r="MM510" s="45">
        <f t="shared" si="2445"/>
        <v>0</v>
      </c>
      <c r="MN510" s="45">
        <v>3</v>
      </c>
      <c r="MO510" s="43"/>
      <c r="MP510" s="43">
        <f t="shared" si="2446"/>
        <v>1100</v>
      </c>
      <c r="MQ510" s="45">
        <f t="shared" si="2447"/>
        <v>0</v>
      </c>
      <c r="MR510" s="46">
        <f t="shared" si="2448"/>
        <v>0</v>
      </c>
      <c r="MS510" s="54"/>
      <c r="MT510" s="29"/>
      <c r="MU510" s="52">
        <f t="shared" si="2449"/>
        <v>45961</v>
      </c>
      <c r="MV510" s="45">
        <v>10059</v>
      </c>
      <c r="MW510" s="45">
        <f t="shared" si="2450"/>
        <v>67</v>
      </c>
      <c r="MX510" s="45">
        <v>409</v>
      </c>
      <c r="MY510" s="45">
        <f t="shared" si="2451"/>
        <v>1</v>
      </c>
      <c r="MZ510" s="45">
        <v>5</v>
      </c>
      <c r="NA510" s="45">
        <f t="shared" si="2452"/>
        <v>1</v>
      </c>
      <c r="NB510" s="45">
        <v>0</v>
      </c>
      <c r="NC510" s="43"/>
      <c r="ND510" s="43">
        <f t="shared" si="2453"/>
        <v>715</v>
      </c>
      <c r="NE510" s="45">
        <f t="shared" si="2454"/>
        <v>715</v>
      </c>
      <c r="NF510" s="46">
        <f t="shared" si="2455"/>
        <v>0.10671641791044777</v>
      </c>
      <c r="NG510" s="54"/>
      <c r="NH510" s="29"/>
      <c r="NI510" s="52">
        <f t="shared" si="2456"/>
        <v>45961</v>
      </c>
      <c r="NJ510" s="45">
        <v>10029</v>
      </c>
      <c r="NK510" s="45">
        <f t="shared" si="2457"/>
        <v>91</v>
      </c>
      <c r="NL510" s="45">
        <v>200</v>
      </c>
      <c r="NM510" s="45">
        <f t="shared" si="2458"/>
        <v>1</v>
      </c>
      <c r="NN510" s="45">
        <v>40</v>
      </c>
      <c r="NO510" s="45">
        <f t="shared" si="2459"/>
        <v>1</v>
      </c>
      <c r="NP510" s="45">
        <v>0</v>
      </c>
      <c r="NQ510" s="43"/>
      <c r="NR510" s="43">
        <f t="shared" si="2460"/>
        <v>1100</v>
      </c>
      <c r="NS510" s="45">
        <f t="shared" si="2461"/>
        <v>1100</v>
      </c>
      <c r="NT510" s="46">
        <f t="shared" si="2462"/>
        <v>0.12087912087912088</v>
      </c>
      <c r="NU510" s="54"/>
    </row>
    <row r="511" spans="1:385" ht="15" customHeight="1" thickTop="1" x14ac:dyDescent="0.25">
      <c r="A511" s="38">
        <v>45963</v>
      </c>
      <c r="B511" s="39">
        <f>IF(A511="","",SUM(J511,LG519,AL511,DR511,AZ511,DD511,LU511,NK511,MW511,MI511,X511,FH511,GJ511,FV511)+SUM(GY523:GY524)+SUM(HM523:HM526)+SUM(CP523:CP526)+SUM(BN523:BN526)+SUM(KS523:KS526)+SUM(KE523:KE526)+SUM(CB523:CB526)+SUM(IA523:IA526)+SUM(IO523:IO526)+SUM(JC523:JC526)+SUM(JQ523:JQ526))</f>
        <v>2014</v>
      </c>
      <c r="C511" s="40">
        <f>IF(A511="","",SUM(J511,X511,AL511,AZ511)+SUM(KE523:KE526)+SUM(KS523:KS526)+SUM(BN523:BN526))</f>
        <v>607</v>
      </c>
      <c r="D511" s="40">
        <f>IF(A511="","",SUM(DD511,DR511)+SUM(CB523:CB526)+SUM(CP523:CP526))</f>
        <v>392</v>
      </c>
      <c r="E511" s="41">
        <f>IF(A511="","",SUM(NK511,MW511,MI511,LG519,LU511)+SUM(IA523:IA526)+SUM(IO523:IO526)+SUM(JC523:JC526)+SUM(JQ523:JQ526))</f>
        <v>722</v>
      </c>
      <c r="F511" s="91">
        <f>IF(B511="","",SUM(FH511,FV511,GJ511)+SUM(HM523:HM526)+SUM(GY523:GY524))</f>
        <v>293</v>
      </c>
      <c r="G511" s="208"/>
      <c r="H511" s="42"/>
      <c r="I511" s="45">
        <v>3719</v>
      </c>
      <c r="J511" s="45">
        <f t="shared" si="2359"/>
        <v>39</v>
      </c>
      <c r="K511" s="45">
        <v>130</v>
      </c>
      <c r="L511" s="45">
        <f t="shared" si="2360"/>
        <v>0</v>
      </c>
      <c r="M511" s="45">
        <v>5</v>
      </c>
      <c r="N511" s="45">
        <f t="shared" si="2361"/>
        <v>0</v>
      </c>
      <c r="O511" s="45"/>
      <c r="P511" s="43"/>
      <c r="Q511" s="43">
        <f t="shared" si="2362"/>
        <v>550</v>
      </c>
      <c r="R511" s="45">
        <f t="shared" si="2363"/>
        <v>0</v>
      </c>
      <c r="S511" s="46">
        <f t="shared" si="2364"/>
        <v>0</v>
      </c>
      <c r="T511" s="37"/>
      <c r="U511" s="29"/>
      <c r="V511" s="52">
        <f t="shared" si="2365"/>
        <v>45963</v>
      </c>
      <c r="W511" s="45">
        <v>12662</v>
      </c>
      <c r="X511" s="45">
        <f t="shared" si="2366"/>
        <v>66</v>
      </c>
      <c r="Y511" s="45">
        <v>490</v>
      </c>
      <c r="Z511" s="45">
        <f t="shared" si="2367"/>
        <v>3</v>
      </c>
      <c r="AA511" s="45">
        <v>21</v>
      </c>
      <c r="AB511" s="45">
        <f t="shared" si="2368"/>
        <v>3</v>
      </c>
      <c r="AC511" s="45"/>
      <c r="AD511" s="43"/>
      <c r="AE511" s="43">
        <f t="shared" si="2369"/>
        <v>1026</v>
      </c>
      <c r="AF511" s="45">
        <f t="shared" si="2370"/>
        <v>3078</v>
      </c>
      <c r="AG511" s="46">
        <f t="shared" si="2371"/>
        <v>0.46636363636363637</v>
      </c>
      <c r="AH511" s="37"/>
      <c r="AI511" s="29"/>
      <c r="AJ511" s="52">
        <f t="shared" si="2372"/>
        <v>45963</v>
      </c>
      <c r="AK511" s="45">
        <v>15221</v>
      </c>
      <c r="AL511" s="45">
        <f t="shared" si="2373"/>
        <v>56</v>
      </c>
      <c r="AM511" s="45">
        <v>336</v>
      </c>
      <c r="AN511" s="45">
        <f t="shared" si="2374"/>
        <v>2</v>
      </c>
      <c r="AO511" s="45">
        <v>31</v>
      </c>
      <c r="AP511" s="45">
        <f t="shared" si="2375"/>
        <v>4</v>
      </c>
      <c r="AQ511" s="45">
        <v>12</v>
      </c>
      <c r="AR511" s="43"/>
      <c r="AS511" s="43">
        <f t="shared" si="2376"/>
        <v>880</v>
      </c>
      <c r="AT511" s="45">
        <f t="shared" si="2377"/>
        <v>3520</v>
      </c>
      <c r="AU511" s="46">
        <f t="shared" si="2378"/>
        <v>0.62857142857142856</v>
      </c>
      <c r="AV511" s="37" t="s">
        <v>596</v>
      </c>
      <c r="AW511" s="29"/>
      <c r="AX511" s="52">
        <f t="shared" si="2379"/>
        <v>45963</v>
      </c>
      <c r="AY511" s="45">
        <v>17831</v>
      </c>
      <c r="AZ511" s="45">
        <f t="shared" si="2380"/>
        <v>69</v>
      </c>
      <c r="BA511" s="45">
        <v>528</v>
      </c>
      <c r="BB511" s="45">
        <f t="shared" si="2381"/>
        <v>1</v>
      </c>
      <c r="BC511" s="45">
        <v>7</v>
      </c>
      <c r="BD511" s="45">
        <f t="shared" si="2382"/>
        <v>1</v>
      </c>
      <c r="BE511" s="45">
        <v>2</v>
      </c>
      <c r="BF511" s="43"/>
      <c r="BG511" s="43">
        <f t="shared" si="2383"/>
        <v>715</v>
      </c>
      <c r="BH511" s="45">
        <f t="shared" si="2384"/>
        <v>715</v>
      </c>
      <c r="BI511" s="46">
        <f t="shared" si="2385"/>
        <v>0.1036231884057971</v>
      </c>
      <c r="BJ511" s="37"/>
      <c r="BK511" s="29"/>
      <c r="BL511" s="52">
        <f>IF($A508="","",$A508)</f>
        <v>45954</v>
      </c>
      <c r="BM511" s="45">
        <v>876</v>
      </c>
      <c r="BN511" s="43">
        <f t="shared" ref="BN511:BN538" si="2464">IF(BM511="","",BM511-BM507)</f>
        <v>150</v>
      </c>
      <c r="BO511" s="45">
        <v>9</v>
      </c>
      <c r="BP511" s="87">
        <f t="shared" ref="BP511:BP538" si="2465">IF(BO511="","",BO511-BO507)</f>
        <v>0</v>
      </c>
      <c r="BQ511" s="43">
        <v>7</v>
      </c>
      <c r="BR511" s="43">
        <f t="shared" ref="BR511:BR538" si="2466">IF(BQ511="","",BQ507+BS507-BQ511)</f>
        <v>0</v>
      </c>
      <c r="BS511" s="43">
        <v>6</v>
      </c>
      <c r="BT511" s="44" t="str">
        <f>IF(BM511="","",BT507)</f>
        <v>液晶ミニカメラ</v>
      </c>
      <c r="BU511" s="48">
        <f>IF(BN511="","",BU507)</f>
        <v>1079</v>
      </c>
      <c r="BV511" s="45">
        <f t="shared" ref="BV511:BV538" si="2467">IF(BQ511="","",BR511*BU511)</f>
        <v>0</v>
      </c>
      <c r="BW511" s="89">
        <f t="shared" ref="BW511:BW538" si="2468">IF(BR511="","",BV511/(BN511*100))</f>
        <v>0</v>
      </c>
      <c r="BX511" s="37"/>
      <c r="BY511" s="57"/>
      <c r="BZ511" s="52">
        <f>IF($A508="","",$A508)</f>
        <v>45954</v>
      </c>
      <c r="CA511" s="45">
        <v>7400</v>
      </c>
      <c r="CB511" s="43">
        <f t="shared" ref="CB511:CB538" si="2469">IF(CA511="","",CA511-CA507)</f>
        <v>23</v>
      </c>
      <c r="CC511" s="45">
        <v>263</v>
      </c>
      <c r="CD511" s="87">
        <f t="shared" ref="CD511:CD538" si="2470">IF(CC511="","",CC511-CC507)</f>
        <v>0</v>
      </c>
      <c r="CE511" s="43">
        <v>24</v>
      </c>
      <c r="CF511" s="43">
        <f t="shared" ref="CF511:CF538" si="2471">IF(CE511="","",CE507+CG507-CE511)</f>
        <v>0</v>
      </c>
      <c r="CG511" s="43">
        <v>0</v>
      </c>
      <c r="CH511" s="44" t="str">
        <f t="shared" ref="CH511:CH532" si="2472">IF(CA511="","",CH507)</f>
        <v>クーリッシュイヤホン</v>
      </c>
      <c r="CI511" s="48">
        <f t="shared" ref="CI511:CI532" si="2473">IF(CB511="","",CI507)</f>
        <v>1100</v>
      </c>
      <c r="CJ511" s="45">
        <f t="shared" ref="CJ511:CJ538" si="2474">IF(CE511="","",CF511*CI511)</f>
        <v>0</v>
      </c>
      <c r="CK511" s="89">
        <f t="shared" ref="CK511:CK538" si="2475">IF(CF511="","",CJ511/(CB511*100))</f>
        <v>0</v>
      </c>
      <c r="CL511" s="37"/>
      <c r="CM511" s="29"/>
      <c r="CN511" s="52">
        <f>IF($A508="","",$A508)</f>
        <v>45954</v>
      </c>
      <c r="CO511" s="45">
        <v>1315</v>
      </c>
      <c r="CP511" s="43">
        <f t="shared" ref="CP511:CP538" si="2476">IF(CO511="","",CO511-CO507)</f>
        <v>6</v>
      </c>
      <c r="CQ511" s="45">
        <v>58</v>
      </c>
      <c r="CR511" s="87">
        <f t="shared" ref="CR511:CR538" si="2477">IF(CQ511="","",CQ511-CQ507)</f>
        <v>0</v>
      </c>
      <c r="CS511" s="43">
        <v>9</v>
      </c>
      <c r="CT511" s="43">
        <f t="shared" ref="CT511:CT538" si="2478">IF(CS511="","",CS507+CU507-CS511)</f>
        <v>0</v>
      </c>
      <c r="CU511" s="43">
        <v>5</v>
      </c>
      <c r="CV511" s="44" t="str">
        <f t="shared" ref="CV511:CV532" si="2479">IF(CO511="","",CV507)</f>
        <v>デジタルミニカメラ</v>
      </c>
      <c r="CW511" s="48">
        <f t="shared" ref="CW511:CW532" si="2480">IF(CP511="","",CW507)</f>
        <v>722</v>
      </c>
      <c r="CX511" s="45">
        <f t="shared" ref="CX511:CX538" si="2481">IF(CS511="","",CT511*CW511)</f>
        <v>0</v>
      </c>
      <c r="CY511" s="89">
        <f t="shared" ref="CY511:CY538" si="2482">IF(CT511="","",CX511/(CP511*100))</f>
        <v>0</v>
      </c>
      <c r="CZ511" s="37" t="s">
        <v>578</v>
      </c>
      <c r="DA511" s="29"/>
      <c r="DB511" s="52">
        <f t="shared" si="2386"/>
        <v>45963</v>
      </c>
      <c r="DC511" s="45">
        <v>28888</v>
      </c>
      <c r="DD511" s="45">
        <f t="shared" si="2387"/>
        <v>111</v>
      </c>
      <c r="DE511" s="45">
        <v>1503</v>
      </c>
      <c r="DF511" s="45">
        <f t="shared" si="2388"/>
        <v>2</v>
      </c>
      <c r="DG511" s="45">
        <v>3</v>
      </c>
      <c r="DH511" s="45">
        <f t="shared" si="2389"/>
        <v>2</v>
      </c>
      <c r="DI511" s="45">
        <v>6</v>
      </c>
      <c r="DJ511" s="43"/>
      <c r="DK511" s="43">
        <f t="shared" si="2390"/>
        <v>715</v>
      </c>
      <c r="DL511" s="45">
        <f t="shared" si="2391"/>
        <v>1430</v>
      </c>
      <c r="DM511" s="46">
        <f t="shared" si="2392"/>
        <v>0.12882882882882882</v>
      </c>
      <c r="DN511" s="37"/>
      <c r="DO511" s="29"/>
      <c r="DP511" s="52">
        <f t="shared" si="2393"/>
        <v>45963</v>
      </c>
      <c r="DQ511" s="45">
        <v>7735</v>
      </c>
      <c r="DR511" s="45">
        <f t="shared" si="2394"/>
        <v>43</v>
      </c>
      <c r="DS511" s="45">
        <v>222</v>
      </c>
      <c r="DT511" s="45">
        <f t="shared" si="2395"/>
        <v>1</v>
      </c>
      <c r="DU511" s="45">
        <v>11</v>
      </c>
      <c r="DV511" s="45">
        <f t="shared" si="2396"/>
        <v>1</v>
      </c>
      <c r="DW511" s="45">
        <v>20</v>
      </c>
      <c r="DX511" s="43"/>
      <c r="DY511" s="43">
        <f t="shared" si="2397"/>
        <v>726</v>
      </c>
      <c r="DZ511" s="45">
        <f t="shared" si="2398"/>
        <v>726</v>
      </c>
      <c r="EA511" s="46">
        <f t="shared" si="2399"/>
        <v>0.16883720930232557</v>
      </c>
      <c r="EB511" s="37" t="s">
        <v>600</v>
      </c>
      <c r="EC511" s="29"/>
      <c r="ED511" s="52">
        <f t="shared" si="2400"/>
        <v>45963</v>
      </c>
      <c r="EE511" s="45">
        <v>836</v>
      </c>
      <c r="EF511" s="45">
        <f t="shared" si="2401"/>
        <v>42</v>
      </c>
      <c r="EG511" s="45">
        <v>332</v>
      </c>
      <c r="EH511" s="45">
        <f t="shared" si="2402"/>
        <v>16</v>
      </c>
      <c r="EI511" s="45">
        <v>96</v>
      </c>
      <c r="EJ511" s="45">
        <f t="shared" si="2403"/>
        <v>17</v>
      </c>
      <c r="EK511" s="45">
        <v>42</v>
      </c>
      <c r="EL511" s="43"/>
      <c r="EM511" s="43">
        <f t="shared" si="2404"/>
        <v>420</v>
      </c>
      <c r="EN511" s="45">
        <f t="shared" si="2405"/>
        <v>7140</v>
      </c>
      <c r="EO511" s="46">
        <f t="shared" si="2406"/>
        <v>1.7</v>
      </c>
      <c r="EP511" s="37"/>
      <c r="EQ511" s="29"/>
      <c r="ER511" s="52">
        <f t="shared" si="2407"/>
        <v>45963</v>
      </c>
      <c r="ES511" s="45">
        <v>836</v>
      </c>
      <c r="ET511" s="45">
        <f t="shared" si="2408"/>
        <v>42</v>
      </c>
      <c r="EU511" s="45">
        <v>332</v>
      </c>
      <c r="EV511" s="45">
        <f t="shared" si="2409"/>
        <v>16</v>
      </c>
      <c r="EW511" s="45">
        <v>96</v>
      </c>
      <c r="EX511" s="45">
        <f t="shared" si="2410"/>
        <v>17</v>
      </c>
      <c r="EY511" s="45">
        <v>42</v>
      </c>
      <c r="EZ511" s="43"/>
      <c r="FA511" s="43">
        <f t="shared" si="2411"/>
        <v>420</v>
      </c>
      <c r="FB511" s="45">
        <f t="shared" si="2412"/>
        <v>7140</v>
      </c>
      <c r="FC511" s="46">
        <f t="shared" si="2413"/>
        <v>1.7</v>
      </c>
      <c r="FD511" s="37"/>
      <c r="FE511" s="60"/>
      <c r="FF511" s="52">
        <f t="shared" si="2414"/>
        <v>45963</v>
      </c>
      <c r="FG511" s="45">
        <v>1293</v>
      </c>
      <c r="FH511" s="45">
        <f t="shared" si="2415"/>
        <v>69</v>
      </c>
      <c r="FI511" s="45">
        <v>248</v>
      </c>
      <c r="FJ511" s="45">
        <f t="shared" si="2416"/>
        <v>2</v>
      </c>
      <c r="FK511" s="45">
        <v>7</v>
      </c>
      <c r="FL511" s="45">
        <f t="shared" si="2417"/>
        <v>3</v>
      </c>
      <c r="FM511" s="45">
        <v>0</v>
      </c>
      <c r="FN511" s="43"/>
      <c r="FO511" s="43">
        <f t="shared" si="2418"/>
        <v>550</v>
      </c>
      <c r="FP511" s="45">
        <f t="shared" si="2419"/>
        <v>1650</v>
      </c>
      <c r="FQ511" s="46">
        <f t="shared" si="2420"/>
        <v>0.2391304347826087</v>
      </c>
      <c r="FR511" s="37"/>
      <c r="FS511" s="29"/>
      <c r="FT511" s="52">
        <f t="shared" si="2421"/>
        <v>45963</v>
      </c>
      <c r="FU511" s="45">
        <v>809</v>
      </c>
      <c r="FV511" s="45">
        <f t="shared" si="2422"/>
        <v>31</v>
      </c>
      <c r="FW511" s="45">
        <v>32</v>
      </c>
      <c r="FX511" s="45">
        <f t="shared" si="2423"/>
        <v>0</v>
      </c>
      <c r="FY511" s="45">
        <v>530</v>
      </c>
      <c r="FZ511" s="45">
        <f t="shared" si="2424"/>
        <v>0</v>
      </c>
      <c r="GA511" s="45">
        <v>50</v>
      </c>
      <c r="GB511" s="43"/>
      <c r="GC511" s="43">
        <f t="shared" si="2425"/>
        <v>200</v>
      </c>
      <c r="GD511" s="45">
        <f t="shared" si="2426"/>
        <v>0</v>
      </c>
      <c r="GE511" s="46">
        <f t="shared" si="2427"/>
        <v>0</v>
      </c>
      <c r="GF511" s="37" t="s">
        <v>615</v>
      </c>
      <c r="GG511" s="29"/>
      <c r="GH511" s="52">
        <f t="shared" si="2428"/>
        <v>45963</v>
      </c>
      <c r="GI511" s="45">
        <v>836</v>
      </c>
      <c r="GJ511" s="45">
        <f t="shared" si="2429"/>
        <v>42</v>
      </c>
      <c r="GK511" s="45">
        <v>332</v>
      </c>
      <c r="GL511" s="45">
        <f t="shared" si="2430"/>
        <v>16</v>
      </c>
      <c r="GM511" s="45">
        <v>96</v>
      </c>
      <c r="GN511" s="45">
        <f t="shared" si="2431"/>
        <v>17</v>
      </c>
      <c r="GO511" s="45">
        <v>42</v>
      </c>
      <c r="GP511" s="43"/>
      <c r="GQ511" s="43">
        <f t="shared" si="2432"/>
        <v>420</v>
      </c>
      <c r="GR511" s="45">
        <f t="shared" si="2433"/>
        <v>7140</v>
      </c>
      <c r="GS511" s="46">
        <f t="shared" si="2434"/>
        <v>1.7</v>
      </c>
      <c r="GT511" s="37"/>
      <c r="GU511" s="61"/>
      <c r="GV511" s="52">
        <f>IF($A508="","",$A508)</f>
        <v>45954</v>
      </c>
      <c r="GW511" s="62"/>
      <c r="GX511" s="45">
        <v>28689</v>
      </c>
      <c r="GY511" s="43">
        <f t="shared" ref="GY511:GY538" si="2483">IF(GX511="","",GX511-GX507)</f>
        <v>77</v>
      </c>
      <c r="GZ511" s="45"/>
      <c r="HA511" s="87" t="str">
        <f t="shared" ref="HA511:HA538" si="2484">IF(GZ511="","",GZ511-GZ507)</f>
        <v/>
      </c>
      <c r="HB511" s="43">
        <v>4</v>
      </c>
      <c r="HC511" s="43">
        <f t="shared" ref="HC511:HC538" si="2485">IF(HB511="","",HB507+HD507-HB511)</f>
        <v>0</v>
      </c>
      <c r="HD511" s="43">
        <v>0</v>
      </c>
      <c r="HE511" s="44" t="str">
        <f>IF(GX511="","",HE507)</f>
        <v>ルララ</v>
      </c>
      <c r="HF511" s="48">
        <f>IF(GX511="","",HF507)</f>
        <v>715</v>
      </c>
      <c r="HG511" s="45">
        <f t="shared" ref="HG511:HG538" si="2486">IF(HB511="","",HC511*HF511)</f>
        <v>0</v>
      </c>
      <c r="HH511" s="89">
        <f t="shared" ref="HH511:HH538" si="2487">IF(HC511="","",HG511/(GY511*100))</f>
        <v>0</v>
      </c>
      <c r="HI511" s="37"/>
      <c r="HJ511" s="29"/>
      <c r="HK511" s="52">
        <f>IF($A508="","",$A508)</f>
        <v>45954</v>
      </c>
      <c r="HL511" s="45">
        <v>757</v>
      </c>
      <c r="HM511" s="58">
        <f t="shared" ref="HM511:HM538" si="2488">IF(HL511="","",HL511-HL507)</f>
        <v>25</v>
      </c>
      <c r="HN511" s="45">
        <v>15</v>
      </c>
      <c r="HO511" s="87">
        <f t="shared" ref="HO511:HO538" si="2489">IF(HN511="","",HN511-HN507)</f>
        <v>1</v>
      </c>
      <c r="HP511" s="43">
        <v>14</v>
      </c>
      <c r="HQ511" s="43">
        <f t="shared" ref="HQ511:HQ538" si="2490">IF(HP511="","",HP507+HR507-HP511)</f>
        <v>1</v>
      </c>
      <c r="HR511" s="43">
        <v>0</v>
      </c>
      <c r="HS511" s="44" t="str">
        <f>IF(HL511="","",HS507)</f>
        <v>ラブブマスコット</v>
      </c>
      <c r="HT511" s="48">
        <f>IF(HM511="","",HT507)</f>
        <v>400</v>
      </c>
      <c r="HU511" s="45">
        <f t="shared" ref="HU511:HU538" si="2491">IF(HP511="","",HQ511*HT511)</f>
        <v>400</v>
      </c>
      <c r="HV511" s="89">
        <f t="shared" ref="HV511:HV538" si="2492">IF(HQ511="","",HU511/(HM511*100))</f>
        <v>0.16</v>
      </c>
      <c r="HW511" s="37"/>
      <c r="HX511" s="360"/>
      <c r="HY511" s="52">
        <f>IF($A508="","",$A508)</f>
        <v>45954</v>
      </c>
      <c r="HZ511" s="45">
        <v>6366</v>
      </c>
      <c r="IA511" s="58">
        <f t="shared" ref="IA511:IA538" si="2493">IF(HZ511="","",HZ511-HZ507)</f>
        <v>3</v>
      </c>
      <c r="IB511" s="45">
        <v>315</v>
      </c>
      <c r="IC511" s="87">
        <f t="shared" ref="IC511:IC538" si="2494">IF(IB511="","",IB511-IB507)</f>
        <v>0</v>
      </c>
      <c r="ID511" s="43">
        <v>19</v>
      </c>
      <c r="IE511" s="43">
        <f t="shared" ref="IE511:IE538" si="2495">IF(ID511="","",ID507+IF507-ID511)</f>
        <v>0</v>
      </c>
      <c r="IF511" s="43">
        <v>-7</v>
      </c>
      <c r="IG511" s="44" t="str">
        <f t="shared" ref="IG511:IG532" si="2496">IF(HZ511="","",IG507)</f>
        <v>サンリオメタルミニポーチ</v>
      </c>
      <c r="IH511" s="48">
        <f t="shared" ref="IH511:IH532" si="2497">IF(IA511="","",IH507)</f>
        <v>0</v>
      </c>
      <c r="II511" s="45">
        <f t="shared" ref="II511:II538" si="2498">IF(ID511="","",IE511*IH511)</f>
        <v>0</v>
      </c>
      <c r="IJ511" s="89">
        <f t="shared" ref="IJ511:IJ538" si="2499">IF(IE511="","",II511/(IA511*100))</f>
        <v>0</v>
      </c>
      <c r="IK511" s="37" t="s">
        <v>582</v>
      </c>
      <c r="IL511" s="29"/>
      <c r="IM511" s="52">
        <f>IF($A508="","",$A508)</f>
        <v>45954</v>
      </c>
      <c r="IN511" s="45">
        <v>5402</v>
      </c>
      <c r="IO511" s="58">
        <f t="shared" ref="IO511:IO538" si="2500">IF(IN511="","",IN511-IN507)</f>
        <v>21</v>
      </c>
      <c r="IP511" s="45">
        <v>180</v>
      </c>
      <c r="IQ511" s="87">
        <f t="shared" ref="IQ511:IQ538" si="2501">IF(IP511="","",IP511-IP507)</f>
        <v>2</v>
      </c>
      <c r="IR511" s="43">
        <v>26</v>
      </c>
      <c r="IS511" s="43">
        <f t="shared" ref="IS511:IS538" si="2502">IF(IR511="","",IR507+IT507-IR511)</f>
        <v>2</v>
      </c>
      <c r="IT511" s="43">
        <v>0</v>
      </c>
      <c r="IU511" s="44" t="str">
        <f t="shared" ref="IU511:IU532" si="2503">IF(IN511="","",IU507)</f>
        <v>北斗イヤホン</v>
      </c>
      <c r="IV511" s="48">
        <f t="shared" ref="IV511:IV532" si="2504">IF(IO511="","",IV507)</f>
        <v>1100</v>
      </c>
      <c r="IW511" s="45">
        <f t="shared" ref="IW511:IW538" si="2505">IF(IR511="","",IS511*IV511)</f>
        <v>2200</v>
      </c>
      <c r="IX511" s="89">
        <f t="shared" ref="IX511:IX538" si="2506">IF(IS511="","",IW511/(IO511*100))</f>
        <v>1.0476190476190477</v>
      </c>
      <c r="IY511" s="37"/>
      <c r="IZ511" s="61"/>
      <c r="JA511" s="52">
        <f>IF($A508="","",$A508)</f>
        <v>45954</v>
      </c>
      <c r="JB511" s="45">
        <v>5698</v>
      </c>
      <c r="JC511" s="43">
        <f t="shared" ref="JC511:JC538" si="2507">IF(JB511="","",JB511-JB507)</f>
        <v>40</v>
      </c>
      <c r="JD511" s="45">
        <v>206</v>
      </c>
      <c r="JE511" s="87">
        <f t="shared" ref="JE511:JE538" si="2508">IF(JD511="","",JD511-JD507)</f>
        <v>1</v>
      </c>
      <c r="JF511" s="43">
        <v>13</v>
      </c>
      <c r="JG511" s="43">
        <f t="shared" ref="JG511:JG538" si="2509">IF(JF511="","",JF507+JH507-JF511)</f>
        <v>1</v>
      </c>
      <c r="JH511" s="43">
        <v>0</v>
      </c>
      <c r="JI511" s="44" t="str">
        <f t="shared" ref="JI511:JI532" si="2510">IF(JB511="","",JI507)</f>
        <v>液晶ミニカメラ</v>
      </c>
      <c r="JJ511" s="48">
        <f t="shared" ref="JJ511:JJ532" si="2511">IF(JC511="","",JJ507)</f>
        <v>1074</v>
      </c>
      <c r="JK511" s="45">
        <f t="shared" ref="JK511:JK538" si="2512">IF(JF511="","",JG511*JJ511)</f>
        <v>1074</v>
      </c>
      <c r="JL511" s="89">
        <f t="shared" ref="JL511:JL538" si="2513">IF(JG511="","",JK511/(JC511*100))</f>
        <v>0.26850000000000002</v>
      </c>
      <c r="JM511" s="37"/>
      <c r="JN511" s="29"/>
      <c r="JO511" s="52">
        <f>IF($A508="","",$A508)</f>
        <v>45954</v>
      </c>
      <c r="JP511" s="45">
        <v>3936</v>
      </c>
      <c r="JQ511" s="58">
        <f t="shared" ref="JQ511:JQ538" si="2514">IF(JP511="","",JP511-JP507)</f>
        <v>19</v>
      </c>
      <c r="JR511" s="45">
        <v>258</v>
      </c>
      <c r="JS511" s="87">
        <f t="shared" ref="JS511:JS538" si="2515">IF(JR511="","",JR511-JR507)</f>
        <v>0</v>
      </c>
      <c r="JT511" s="43">
        <v>15</v>
      </c>
      <c r="JU511" s="43">
        <f t="shared" ref="JU511:JU538" si="2516">IF(JT511="","",JT507+JV507-JT511)</f>
        <v>1</v>
      </c>
      <c r="JV511" s="43">
        <v>0</v>
      </c>
      <c r="JW511" s="44" t="str">
        <f t="shared" ref="JW511:JW532" si="2517">IF(JP511="","",JW507)</f>
        <v>LOTTEチョコイヤホン</v>
      </c>
      <c r="JX511" s="48">
        <f t="shared" ref="JX511:JX532" si="2518">IF(JQ511="","",JX507)</f>
        <v>1100</v>
      </c>
      <c r="JY511" s="45">
        <f t="shared" ref="JY511:JY538" si="2519">IF(JT511="","",JU511*JX511)</f>
        <v>1100</v>
      </c>
      <c r="JZ511" s="89">
        <f t="shared" ref="JZ511:JZ538" si="2520">IF(JU511="","",JY511/(JQ511*100))</f>
        <v>0.57894736842105265</v>
      </c>
      <c r="KA511" s="37"/>
      <c r="KB511" s="51"/>
      <c r="KC511" s="52">
        <f>IF($A508="","",$A508)</f>
        <v>45954</v>
      </c>
      <c r="KD511" s="45">
        <v>12656</v>
      </c>
      <c r="KE511" s="43">
        <f>IF(KD511="","",KD511-KD507)</f>
        <v>26</v>
      </c>
      <c r="KF511" s="45">
        <v>480</v>
      </c>
      <c r="KG511" s="87">
        <f>IF(KF511="","",KF511-KF507)</f>
        <v>3</v>
      </c>
      <c r="KH511" s="43">
        <v>5</v>
      </c>
      <c r="KI511" s="43">
        <f>IF(KH511="","",KH507+KJ507-KH511)</f>
        <v>3</v>
      </c>
      <c r="KJ511" s="43">
        <v>4</v>
      </c>
      <c r="KK511" s="44" t="str">
        <f>IF(KD511="","",KK507)</f>
        <v>キティヒョウ柄マスコット</v>
      </c>
      <c r="KL511" s="48">
        <f>IF(KE511="","",KL507)</f>
        <v>996</v>
      </c>
      <c r="KM511" s="45">
        <f>IF(KH511="","",KI511*KL511)</f>
        <v>2988</v>
      </c>
      <c r="KN511" s="89">
        <f>IF(KI511="","",KM511/(KE511*100))</f>
        <v>1.1492307692307693</v>
      </c>
      <c r="KO511" s="37"/>
      <c r="KP511" s="29"/>
      <c r="KQ511" s="52">
        <f>IF($A508="","",$A508)</f>
        <v>45954</v>
      </c>
      <c r="KR511" s="45">
        <v>1310</v>
      </c>
      <c r="KS511" s="43">
        <f>IF(KR511="","",KR511-KR507)</f>
        <v>99</v>
      </c>
      <c r="KT511" s="45">
        <v>13</v>
      </c>
      <c r="KU511" s="87">
        <f>IF(KT511="","",KT511-KT507)</f>
        <v>1</v>
      </c>
      <c r="KV511" s="43">
        <v>10</v>
      </c>
      <c r="KW511" s="43">
        <f>IF(KV511="","",KV507+KX507-KV511)</f>
        <v>1</v>
      </c>
      <c r="KX511" s="43">
        <v>0</v>
      </c>
      <c r="KY511" s="44" t="str">
        <f>IF(KR511="","",KY507)</f>
        <v>サンリオフェイスポーチ</v>
      </c>
      <c r="KZ511" s="48">
        <f>IF(KS511="","",KZ507)</f>
        <v>900</v>
      </c>
      <c r="LA511" s="45">
        <f>IF(KV511="","",KW511*KZ511)</f>
        <v>900</v>
      </c>
      <c r="LB511" s="89">
        <f>IF(KW511="","",LA511/(KS511*100))</f>
        <v>9.0909090909090912E-2</v>
      </c>
      <c r="LC511" s="37"/>
      <c r="LD511" s="29"/>
      <c r="LE511" s="47"/>
      <c r="LF511" s="45"/>
      <c r="LG511" s="45"/>
      <c r="LH511" s="45">
        <v>530</v>
      </c>
      <c r="LI511" s="45">
        <v>0</v>
      </c>
      <c r="LJ511" s="43">
        <v>2</v>
      </c>
      <c r="LK511" s="45">
        <v>0</v>
      </c>
      <c r="LL511" s="45">
        <v>0</v>
      </c>
      <c r="LM511" s="73" t="str">
        <f>IF(LF510="","",LM508)</f>
        <v>アンパンティッシュカバー、アンパンぬいぐるみ</v>
      </c>
      <c r="LN511" s="67">
        <f>IF(LG510="","",LN508)</f>
        <v>1000</v>
      </c>
      <c r="LO511" s="45">
        <f t="shared" si="2463"/>
        <v>0</v>
      </c>
      <c r="LP511" s="46"/>
      <c r="LQ511" s="37"/>
      <c r="LR511" s="29"/>
      <c r="LS511" s="52">
        <f t="shared" si="2435"/>
        <v>45963</v>
      </c>
      <c r="LT511" s="45">
        <v>20371</v>
      </c>
      <c r="LU511" s="45">
        <f t="shared" si="2436"/>
        <v>98</v>
      </c>
      <c r="LV511" s="45">
        <v>1031</v>
      </c>
      <c r="LW511" s="45">
        <f t="shared" si="2437"/>
        <v>3</v>
      </c>
      <c r="LX511" s="45">
        <v>3</v>
      </c>
      <c r="LY511" s="45">
        <f t="shared" si="2438"/>
        <v>3</v>
      </c>
      <c r="LZ511" s="45">
        <v>32</v>
      </c>
      <c r="MA511" s="43"/>
      <c r="MB511" s="43">
        <f t="shared" si="2439"/>
        <v>495</v>
      </c>
      <c r="MC511" s="45">
        <f t="shared" si="2440"/>
        <v>1485</v>
      </c>
      <c r="MD511" s="46">
        <f t="shared" si="2441"/>
        <v>0.15153061224489797</v>
      </c>
      <c r="ME511" s="37" t="s">
        <v>604</v>
      </c>
      <c r="MF511" s="29"/>
      <c r="MG511" s="52">
        <f t="shared" si="2442"/>
        <v>45963</v>
      </c>
      <c r="MH511" s="45">
        <v>6884</v>
      </c>
      <c r="MI511" s="45">
        <f t="shared" si="2443"/>
        <v>37</v>
      </c>
      <c r="MJ511" s="45">
        <v>366</v>
      </c>
      <c r="MK511" s="45">
        <f t="shared" si="2444"/>
        <v>1</v>
      </c>
      <c r="ML511" s="45">
        <v>34</v>
      </c>
      <c r="MM511" s="45">
        <f t="shared" si="2445"/>
        <v>4</v>
      </c>
      <c r="MN511" s="45">
        <v>6</v>
      </c>
      <c r="MO511" s="43"/>
      <c r="MP511" s="43">
        <f t="shared" si="2446"/>
        <v>1100</v>
      </c>
      <c r="MQ511" s="45">
        <f t="shared" si="2447"/>
        <v>4400</v>
      </c>
      <c r="MR511" s="46">
        <f t="shared" si="2448"/>
        <v>1.1891891891891893</v>
      </c>
      <c r="MS511" s="37"/>
      <c r="MT511" s="29"/>
      <c r="MU511" s="52">
        <f t="shared" si="2449"/>
        <v>45963</v>
      </c>
      <c r="MV511" s="45">
        <v>10120</v>
      </c>
      <c r="MW511" s="45">
        <f t="shared" si="2450"/>
        <v>61</v>
      </c>
      <c r="MX511" s="45">
        <v>410</v>
      </c>
      <c r="MY511" s="45">
        <f t="shared" si="2451"/>
        <v>1</v>
      </c>
      <c r="MZ511" s="45">
        <v>4</v>
      </c>
      <c r="NA511" s="45">
        <f t="shared" si="2452"/>
        <v>1</v>
      </c>
      <c r="NB511" s="45">
        <v>6</v>
      </c>
      <c r="NC511" s="43"/>
      <c r="ND511" s="43">
        <f t="shared" si="2453"/>
        <v>715</v>
      </c>
      <c r="NE511" s="45">
        <f t="shared" si="2454"/>
        <v>715</v>
      </c>
      <c r="NF511" s="46">
        <f t="shared" si="2455"/>
        <v>0.11721311475409836</v>
      </c>
      <c r="NG511" s="37"/>
      <c r="NH511" s="29"/>
      <c r="NI511" s="52">
        <f t="shared" si="2456"/>
        <v>45963</v>
      </c>
      <c r="NJ511" s="45">
        <v>10078</v>
      </c>
      <c r="NK511" s="45">
        <f t="shared" si="2457"/>
        <v>49</v>
      </c>
      <c r="NL511" s="45">
        <v>200</v>
      </c>
      <c r="NM511" s="45">
        <f t="shared" si="2458"/>
        <v>0</v>
      </c>
      <c r="NN511" s="45">
        <v>40</v>
      </c>
      <c r="NO511" s="45">
        <f t="shared" si="2459"/>
        <v>0</v>
      </c>
      <c r="NP511" s="45">
        <v>4</v>
      </c>
      <c r="NQ511" s="43"/>
      <c r="NR511" s="43">
        <f t="shared" si="2460"/>
        <v>1100</v>
      </c>
      <c r="NS511" s="45">
        <f t="shared" si="2461"/>
        <v>0</v>
      </c>
      <c r="NT511" s="46">
        <f t="shared" si="2462"/>
        <v>0</v>
      </c>
      <c r="NU511" s="37"/>
    </row>
    <row r="512" spans="1:385" ht="15" customHeight="1" thickBot="1" x14ac:dyDescent="0.3">
      <c r="A512" s="38">
        <v>45967</v>
      </c>
      <c r="B512" s="39">
        <f>IF(A512="","",SUM(J512,LG522,AL512,DR512,AZ512,DD512,LU512,NK512,MW512,MI512,X512,FH512,GJ512,FV512)+SUM(GY527:GY528)+SUM(HM527:HM530)+SUM(CP527:CP530)+SUM(BN527:BN530)+SUM(KS527:KS530)+SUM(KE527:KE530)+SUM(CB527:CB530)+SUM(IA527:IA530)+SUM(IO527:IO530)+SUM(JC527:JC530)+SUM(JQ527:JQ530))</f>
        <v>3868</v>
      </c>
      <c r="C512" s="40">
        <f>IF(A512="","",SUM(J512,X512,AL512,AZ512)+SUM(KE527:KE530)+SUM(KS527:KS530)+SUM(BN527:BN530))</f>
        <v>1298</v>
      </c>
      <c r="D512" s="40">
        <f>IF(A512="","",SUM(DD512,DR512)+SUM(CB527:CB530)+SUM(CP527:CP530))</f>
        <v>680</v>
      </c>
      <c r="E512" s="41">
        <f>IF(A512="","",SUM(NK512,MW512,MI512,LG522,LU512)+SUM(IA527:IA530)+SUM(IO527:IO530)+SUM(JC527:JC530)+SUM(JQ527:JQ530))</f>
        <v>1328</v>
      </c>
      <c r="F512" s="40">
        <f>IF(B512="","",SUM(FH512,FV512,GJ512)+SUM(HM527:HM530)+SUM(GY527:GY528))</f>
        <v>562</v>
      </c>
      <c r="G512" s="208"/>
      <c r="H512" s="42"/>
      <c r="I512" s="45">
        <v>3755</v>
      </c>
      <c r="J512" s="45">
        <f t="shared" si="2359"/>
        <v>36</v>
      </c>
      <c r="K512" s="45">
        <v>130</v>
      </c>
      <c r="L512" s="45">
        <f t="shared" si="2360"/>
        <v>0</v>
      </c>
      <c r="M512" s="45">
        <v>5</v>
      </c>
      <c r="N512" s="45">
        <f t="shared" si="2361"/>
        <v>0</v>
      </c>
      <c r="O512" s="45">
        <v>2</v>
      </c>
      <c r="P512" s="43"/>
      <c r="Q512" s="43">
        <f t="shared" si="2362"/>
        <v>550</v>
      </c>
      <c r="R512" s="45">
        <f t="shared" si="2363"/>
        <v>0</v>
      </c>
      <c r="S512" s="46">
        <f t="shared" si="2364"/>
        <v>0</v>
      </c>
      <c r="T512" s="37"/>
      <c r="U512" s="29"/>
      <c r="V512" s="52">
        <f t="shared" si="2365"/>
        <v>45967</v>
      </c>
      <c r="W512" s="45">
        <v>12708</v>
      </c>
      <c r="X512" s="45">
        <f t="shared" si="2366"/>
        <v>46</v>
      </c>
      <c r="Y512" s="45">
        <v>491</v>
      </c>
      <c r="Z512" s="45">
        <f t="shared" si="2367"/>
        <v>1</v>
      </c>
      <c r="AA512" s="45">
        <v>19</v>
      </c>
      <c r="AB512" s="45">
        <f t="shared" si="2368"/>
        <v>2</v>
      </c>
      <c r="AC512" s="45">
        <v>3</v>
      </c>
      <c r="AD512" s="43"/>
      <c r="AE512" s="43">
        <f t="shared" si="2369"/>
        <v>1026</v>
      </c>
      <c r="AF512" s="45">
        <f t="shared" si="2370"/>
        <v>2052</v>
      </c>
      <c r="AG512" s="46">
        <f t="shared" si="2371"/>
        <v>0.44608695652173913</v>
      </c>
      <c r="AH512" s="37"/>
      <c r="AI512" s="29"/>
      <c r="AJ512" s="52">
        <f t="shared" si="2372"/>
        <v>45967</v>
      </c>
      <c r="AK512" s="45">
        <v>15575</v>
      </c>
      <c r="AL512" s="45">
        <f t="shared" si="2373"/>
        <v>354</v>
      </c>
      <c r="AM512" s="45">
        <v>343</v>
      </c>
      <c r="AN512" s="45">
        <f t="shared" si="2374"/>
        <v>7</v>
      </c>
      <c r="AO512" s="45">
        <v>33</v>
      </c>
      <c r="AP512" s="45">
        <f t="shared" si="2375"/>
        <v>10</v>
      </c>
      <c r="AQ512" s="45">
        <v>4</v>
      </c>
      <c r="AR512" s="43"/>
      <c r="AS512" s="43">
        <f t="shared" si="2376"/>
        <v>880</v>
      </c>
      <c r="AT512" s="45">
        <f t="shared" si="2377"/>
        <v>8800</v>
      </c>
      <c r="AU512" s="46">
        <f t="shared" si="2378"/>
        <v>0.24858757062146894</v>
      </c>
      <c r="AV512" s="37"/>
      <c r="AW512" s="29"/>
      <c r="AX512" s="52">
        <f t="shared" si="2379"/>
        <v>45967</v>
      </c>
      <c r="AY512" s="45">
        <v>18034</v>
      </c>
      <c r="AZ512" s="45">
        <f t="shared" si="2380"/>
        <v>203</v>
      </c>
      <c r="BA512" s="45">
        <v>531</v>
      </c>
      <c r="BB512" s="45">
        <f t="shared" si="2381"/>
        <v>3</v>
      </c>
      <c r="BC512" s="45">
        <v>6</v>
      </c>
      <c r="BD512" s="45">
        <f t="shared" si="2382"/>
        <v>3</v>
      </c>
      <c r="BE512" s="45">
        <v>2</v>
      </c>
      <c r="BF512" s="43"/>
      <c r="BG512" s="43">
        <f t="shared" si="2383"/>
        <v>715</v>
      </c>
      <c r="BH512" s="45">
        <f t="shared" si="2384"/>
        <v>2145</v>
      </c>
      <c r="BI512" s="46">
        <f t="shared" si="2385"/>
        <v>0.10566502463054187</v>
      </c>
      <c r="BJ512" s="37"/>
      <c r="BK512" s="29"/>
      <c r="BL512" s="47"/>
      <c r="BM512" s="43">
        <v>807</v>
      </c>
      <c r="BN512" s="45">
        <f t="shared" si="2464"/>
        <v>13</v>
      </c>
      <c r="BO512" s="43">
        <v>6</v>
      </c>
      <c r="BP512" s="45">
        <f t="shared" si="2465"/>
        <v>0</v>
      </c>
      <c r="BQ512" s="45">
        <v>18</v>
      </c>
      <c r="BR512" s="45">
        <f t="shared" si="2466"/>
        <v>0</v>
      </c>
      <c r="BS512" s="43">
        <v>0</v>
      </c>
      <c r="BT512" s="63" t="s">
        <v>575</v>
      </c>
      <c r="BU512" s="67">
        <v>1100</v>
      </c>
      <c r="BV512" s="43">
        <f t="shared" si="2467"/>
        <v>0</v>
      </c>
      <c r="BW512" s="46">
        <f t="shared" si="2468"/>
        <v>0</v>
      </c>
      <c r="BX512" s="37"/>
      <c r="BY512" s="57"/>
      <c r="BZ512" s="47"/>
      <c r="CA512" s="43">
        <v>7126</v>
      </c>
      <c r="CB512" s="45">
        <f t="shared" si="2469"/>
        <v>20</v>
      </c>
      <c r="CC512" s="43">
        <v>225</v>
      </c>
      <c r="CD512" s="45">
        <f t="shared" si="2470"/>
        <v>1</v>
      </c>
      <c r="CE512" s="45">
        <v>14</v>
      </c>
      <c r="CF512" s="45">
        <f t="shared" si="2471"/>
        <v>1</v>
      </c>
      <c r="CG512" s="43">
        <v>0</v>
      </c>
      <c r="CH512" s="63" t="str">
        <f t="shared" si="2472"/>
        <v>ジャグラーサウンドボタン</v>
      </c>
      <c r="CI512" s="67">
        <f t="shared" si="2473"/>
        <v>682</v>
      </c>
      <c r="CJ512" s="43">
        <f t="shared" si="2474"/>
        <v>682</v>
      </c>
      <c r="CK512" s="46">
        <f t="shared" si="2475"/>
        <v>0.34100000000000003</v>
      </c>
      <c r="CL512" s="37"/>
      <c r="CM512" s="29"/>
      <c r="CN512" s="47"/>
      <c r="CO512" s="43">
        <v>2697</v>
      </c>
      <c r="CP512" s="45">
        <f t="shared" si="2476"/>
        <v>20</v>
      </c>
      <c r="CQ512" s="43">
        <v>75</v>
      </c>
      <c r="CR512" s="45">
        <f t="shared" si="2477"/>
        <v>0</v>
      </c>
      <c r="CS512" s="45">
        <v>11</v>
      </c>
      <c r="CT512" s="45">
        <f t="shared" si="2478"/>
        <v>0</v>
      </c>
      <c r="CU512" s="43"/>
      <c r="CV512" s="63" t="str">
        <f t="shared" si="2479"/>
        <v>キティヒョウ柄マスコット</v>
      </c>
      <c r="CW512" s="67">
        <f t="shared" si="2480"/>
        <v>996</v>
      </c>
      <c r="CX512" s="43">
        <f t="shared" si="2481"/>
        <v>0</v>
      </c>
      <c r="CY512" s="46">
        <f t="shared" si="2482"/>
        <v>0</v>
      </c>
      <c r="CZ512" s="37"/>
      <c r="DA512" s="29"/>
      <c r="DB512" s="52">
        <f t="shared" si="2386"/>
        <v>45967</v>
      </c>
      <c r="DC512" s="45">
        <v>29032</v>
      </c>
      <c r="DD512" s="45">
        <f t="shared" si="2387"/>
        <v>144</v>
      </c>
      <c r="DE512" s="45">
        <v>1504</v>
      </c>
      <c r="DF512" s="45">
        <f t="shared" si="2388"/>
        <v>1</v>
      </c>
      <c r="DG512" s="45">
        <v>7</v>
      </c>
      <c r="DH512" s="45">
        <f t="shared" si="2389"/>
        <v>2</v>
      </c>
      <c r="DI512" s="45">
        <v>1</v>
      </c>
      <c r="DJ512" s="43"/>
      <c r="DK512" s="43">
        <f t="shared" si="2390"/>
        <v>715</v>
      </c>
      <c r="DL512" s="45">
        <f t="shared" si="2391"/>
        <v>1430</v>
      </c>
      <c r="DM512" s="46">
        <f t="shared" si="2392"/>
        <v>9.930555555555555E-2</v>
      </c>
      <c r="DN512" s="37"/>
      <c r="DO512" s="29"/>
      <c r="DP512" s="52">
        <f t="shared" si="2393"/>
        <v>45967</v>
      </c>
      <c r="DQ512" s="45">
        <v>7816</v>
      </c>
      <c r="DR512" s="45">
        <f t="shared" si="2394"/>
        <v>81</v>
      </c>
      <c r="DS512" s="45">
        <v>228</v>
      </c>
      <c r="DT512" s="45">
        <f t="shared" si="2395"/>
        <v>6</v>
      </c>
      <c r="DU512" s="45">
        <v>29</v>
      </c>
      <c r="DV512" s="45">
        <f t="shared" si="2396"/>
        <v>2</v>
      </c>
      <c r="DW512" s="45">
        <v>1</v>
      </c>
      <c r="DX512" s="43"/>
      <c r="DY512" s="43">
        <f t="shared" si="2397"/>
        <v>726</v>
      </c>
      <c r="DZ512" s="45">
        <f t="shared" si="2398"/>
        <v>1452</v>
      </c>
      <c r="EA512" s="46">
        <f t="shared" si="2399"/>
        <v>0.17925925925925926</v>
      </c>
      <c r="EB512" s="37"/>
      <c r="EC512" s="29"/>
      <c r="ED512" s="52">
        <f t="shared" si="2400"/>
        <v>45967</v>
      </c>
      <c r="EE512" s="45">
        <v>910</v>
      </c>
      <c r="EF512" s="45">
        <f t="shared" si="2401"/>
        <v>74</v>
      </c>
      <c r="EG512" s="45">
        <v>354</v>
      </c>
      <c r="EH512" s="45">
        <f t="shared" si="2402"/>
        <v>22</v>
      </c>
      <c r="EI512" s="45">
        <v>116</v>
      </c>
      <c r="EJ512" s="45">
        <f t="shared" si="2403"/>
        <v>22</v>
      </c>
      <c r="EK512" s="45">
        <v>0</v>
      </c>
      <c r="EL512" s="43"/>
      <c r="EM512" s="43">
        <f t="shared" si="2404"/>
        <v>420</v>
      </c>
      <c r="EN512" s="45">
        <f t="shared" si="2405"/>
        <v>9240</v>
      </c>
      <c r="EO512" s="46">
        <f t="shared" si="2406"/>
        <v>1.2486486486486486</v>
      </c>
      <c r="EP512" s="37"/>
      <c r="EQ512" s="29"/>
      <c r="ER512" s="52">
        <f t="shared" si="2407"/>
        <v>45967</v>
      </c>
      <c r="ES512" s="45">
        <v>910</v>
      </c>
      <c r="ET512" s="45">
        <f t="shared" si="2408"/>
        <v>74</v>
      </c>
      <c r="EU512" s="45">
        <v>354</v>
      </c>
      <c r="EV512" s="45">
        <f t="shared" si="2409"/>
        <v>22</v>
      </c>
      <c r="EW512" s="45">
        <v>116</v>
      </c>
      <c r="EX512" s="45">
        <f t="shared" si="2410"/>
        <v>22</v>
      </c>
      <c r="EY512" s="45">
        <v>0</v>
      </c>
      <c r="EZ512" s="43"/>
      <c r="FA512" s="43">
        <f t="shared" si="2411"/>
        <v>420</v>
      </c>
      <c r="FB512" s="45">
        <f t="shared" si="2412"/>
        <v>9240</v>
      </c>
      <c r="FC512" s="46">
        <f t="shared" si="2413"/>
        <v>1.2486486486486486</v>
      </c>
      <c r="FD512" s="37"/>
      <c r="FE512" s="60"/>
      <c r="FF512" s="52">
        <f t="shared" si="2414"/>
        <v>45967</v>
      </c>
      <c r="FG512" s="45">
        <v>1313</v>
      </c>
      <c r="FH512" s="45">
        <f t="shared" si="2415"/>
        <v>20</v>
      </c>
      <c r="FI512" s="45">
        <v>248</v>
      </c>
      <c r="FJ512" s="45">
        <f t="shared" si="2416"/>
        <v>0</v>
      </c>
      <c r="FK512" s="45">
        <v>7</v>
      </c>
      <c r="FL512" s="45">
        <f t="shared" si="2417"/>
        <v>0</v>
      </c>
      <c r="FM512" s="45">
        <v>6</v>
      </c>
      <c r="FN512" s="43"/>
      <c r="FO512" s="43">
        <f t="shared" si="2418"/>
        <v>550</v>
      </c>
      <c r="FP512" s="45">
        <f t="shared" si="2419"/>
        <v>0</v>
      </c>
      <c r="FQ512" s="46">
        <f t="shared" si="2420"/>
        <v>0</v>
      </c>
      <c r="FR512" s="37"/>
      <c r="FS512" s="29"/>
      <c r="FT512" s="52">
        <f t="shared" si="2421"/>
        <v>45967</v>
      </c>
      <c r="FU512" s="45">
        <v>914</v>
      </c>
      <c r="FV512" s="45">
        <f t="shared" si="2422"/>
        <v>105</v>
      </c>
      <c r="FW512" s="45">
        <v>39</v>
      </c>
      <c r="FX512" s="45">
        <f t="shared" si="2423"/>
        <v>7</v>
      </c>
      <c r="FY512" s="45">
        <v>560</v>
      </c>
      <c r="FZ512" s="45">
        <f t="shared" si="2424"/>
        <v>20</v>
      </c>
      <c r="GA512" s="45">
        <v>0</v>
      </c>
      <c r="GB512" s="43"/>
      <c r="GC512" s="43">
        <f t="shared" si="2425"/>
        <v>200</v>
      </c>
      <c r="GD512" s="45">
        <f t="shared" si="2426"/>
        <v>4000</v>
      </c>
      <c r="GE512" s="46">
        <f t="shared" si="2427"/>
        <v>0.38095238095238093</v>
      </c>
      <c r="GF512" s="37"/>
      <c r="GG512" s="29"/>
      <c r="GH512" s="52">
        <f t="shared" si="2428"/>
        <v>45967</v>
      </c>
      <c r="GI512" s="45">
        <v>910</v>
      </c>
      <c r="GJ512" s="45">
        <f t="shared" si="2429"/>
        <v>74</v>
      </c>
      <c r="GK512" s="45">
        <v>354</v>
      </c>
      <c r="GL512" s="45">
        <f t="shared" si="2430"/>
        <v>22</v>
      </c>
      <c r="GM512" s="45">
        <v>116</v>
      </c>
      <c r="GN512" s="45">
        <f t="shared" si="2431"/>
        <v>22</v>
      </c>
      <c r="GO512" s="45">
        <v>0</v>
      </c>
      <c r="GP512" s="43"/>
      <c r="GQ512" s="43">
        <f t="shared" si="2432"/>
        <v>420</v>
      </c>
      <c r="GR512" s="45">
        <f t="shared" si="2433"/>
        <v>9240</v>
      </c>
      <c r="GS512" s="46">
        <f t="shared" si="2434"/>
        <v>1.2486486486486486</v>
      </c>
      <c r="GT512" s="37"/>
      <c r="GU512" s="61"/>
      <c r="GV512" s="47"/>
      <c r="GW512" s="62"/>
      <c r="GX512" s="43">
        <v>20993</v>
      </c>
      <c r="GY512" s="45">
        <f t="shared" si="2483"/>
        <v>53</v>
      </c>
      <c r="GZ512" s="43"/>
      <c r="HA512" s="45" t="str">
        <f t="shared" si="2484"/>
        <v/>
      </c>
      <c r="HB512" s="45">
        <v>8</v>
      </c>
      <c r="HC512" s="45">
        <f t="shared" si="2485"/>
        <v>0</v>
      </c>
      <c r="HD512" s="43">
        <v>0</v>
      </c>
      <c r="HE512" s="63" t="str">
        <f>IF(GX511="","",HE508)</f>
        <v>サンリオ浴衣BIG</v>
      </c>
      <c r="HF512" s="67">
        <f>IF(GX511="","",HF508)</f>
        <v>1100</v>
      </c>
      <c r="HG512" s="43">
        <f t="shared" si="2486"/>
        <v>0</v>
      </c>
      <c r="HH512" s="46">
        <f t="shared" si="2487"/>
        <v>0</v>
      </c>
      <c r="HI512" s="37"/>
      <c r="HJ512" s="29"/>
      <c r="HK512" s="47"/>
      <c r="HL512" s="43">
        <v>839</v>
      </c>
      <c r="HM512" s="69">
        <f t="shared" si="2488"/>
        <v>21</v>
      </c>
      <c r="HN512" s="43">
        <v>9</v>
      </c>
      <c r="HO512" s="45">
        <f t="shared" si="2489"/>
        <v>1</v>
      </c>
      <c r="HP512" s="45">
        <v>10</v>
      </c>
      <c r="HQ512" s="45">
        <f t="shared" si="2490"/>
        <v>0</v>
      </c>
      <c r="HR512" s="43">
        <v>0</v>
      </c>
      <c r="HS512" s="63" t="s">
        <v>576</v>
      </c>
      <c r="HT512" s="67">
        <f t="shared" ref="HT512:HT532" si="2521">IF(HM512="","",HT508)</f>
        <v>996</v>
      </c>
      <c r="HU512" s="43">
        <f t="shared" si="2491"/>
        <v>0</v>
      </c>
      <c r="HV512" s="46">
        <f t="shared" si="2492"/>
        <v>0</v>
      </c>
      <c r="HW512" s="37"/>
      <c r="HX512" s="360"/>
      <c r="HY512" s="47"/>
      <c r="HZ512" s="43">
        <v>4545</v>
      </c>
      <c r="IA512" s="69">
        <f t="shared" si="2493"/>
        <v>8</v>
      </c>
      <c r="IB512" s="43">
        <v>130</v>
      </c>
      <c r="IC512" s="45">
        <f t="shared" si="2494"/>
        <v>0</v>
      </c>
      <c r="ID512" s="45">
        <v>35</v>
      </c>
      <c r="IE512" s="45">
        <f t="shared" si="2495"/>
        <v>0</v>
      </c>
      <c r="IF512" s="43">
        <v>0</v>
      </c>
      <c r="IG512" s="63" t="str">
        <f t="shared" si="2496"/>
        <v>ミニ香水</v>
      </c>
      <c r="IH512" s="67">
        <f t="shared" si="2497"/>
        <v>1100</v>
      </c>
      <c r="II512" s="43">
        <f t="shared" si="2498"/>
        <v>0</v>
      </c>
      <c r="IJ512" s="46">
        <f t="shared" si="2499"/>
        <v>0</v>
      </c>
      <c r="IK512" s="37"/>
      <c r="IL512" s="29"/>
      <c r="IM512" s="47"/>
      <c r="IN512" s="43">
        <v>5369</v>
      </c>
      <c r="IO512" s="69">
        <f t="shared" si="2500"/>
        <v>7</v>
      </c>
      <c r="IP512" s="43">
        <v>121</v>
      </c>
      <c r="IQ512" s="45">
        <f t="shared" si="2501"/>
        <v>0</v>
      </c>
      <c r="IR512" s="45">
        <v>13</v>
      </c>
      <c r="IS512" s="45">
        <f t="shared" si="2502"/>
        <v>0</v>
      </c>
      <c r="IT512" s="43">
        <v>6</v>
      </c>
      <c r="IU512" s="63" t="str">
        <f t="shared" si="2503"/>
        <v>ジャグラーサウンドボタン</v>
      </c>
      <c r="IV512" s="67">
        <f t="shared" si="2504"/>
        <v>748</v>
      </c>
      <c r="IW512" s="43">
        <f t="shared" si="2505"/>
        <v>0</v>
      </c>
      <c r="IX512" s="46">
        <f t="shared" si="2506"/>
        <v>0</v>
      </c>
      <c r="IY512" s="37"/>
      <c r="IZ512" s="61"/>
      <c r="JA512" s="47"/>
      <c r="JB512" s="43">
        <v>4063</v>
      </c>
      <c r="JC512" s="69">
        <f t="shared" si="2507"/>
        <v>3</v>
      </c>
      <c r="JD512" s="43">
        <v>109</v>
      </c>
      <c r="JE512" s="45">
        <f t="shared" si="2508"/>
        <v>0</v>
      </c>
      <c r="JF512" s="45">
        <v>11</v>
      </c>
      <c r="JG512" s="45">
        <f t="shared" si="2509"/>
        <v>0</v>
      </c>
      <c r="JH512" s="43">
        <v>-1</v>
      </c>
      <c r="JI512" s="63" t="str">
        <f t="shared" si="2510"/>
        <v>サンリオスカーフ付ポーチ</v>
      </c>
      <c r="JJ512" s="67">
        <f t="shared" si="2511"/>
        <v>0</v>
      </c>
      <c r="JK512" s="43">
        <f t="shared" si="2512"/>
        <v>0</v>
      </c>
      <c r="JL512" s="46">
        <f t="shared" si="2513"/>
        <v>0</v>
      </c>
      <c r="JM512" s="37" t="s">
        <v>579</v>
      </c>
      <c r="JN512" s="29"/>
      <c r="JO512" s="47"/>
      <c r="JP512" s="43">
        <v>4885</v>
      </c>
      <c r="JQ512" s="69">
        <f t="shared" si="2514"/>
        <v>23</v>
      </c>
      <c r="JR512" s="43">
        <v>98</v>
      </c>
      <c r="JS512" s="45">
        <f t="shared" si="2515"/>
        <v>0</v>
      </c>
      <c r="JT512" s="45">
        <v>14</v>
      </c>
      <c r="JU512" s="45">
        <f t="shared" si="2516"/>
        <v>0</v>
      </c>
      <c r="JV512" s="43">
        <v>0</v>
      </c>
      <c r="JW512" s="63" t="str">
        <f t="shared" si="2517"/>
        <v>デジタルミニカメラ</v>
      </c>
      <c r="JX512" s="67">
        <f t="shared" si="2518"/>
        <v>722</v>
      </c>
      <c r="JY512" s="43">
        <f t="shared" si="2519"/>
        <v>0</v>
      </c>
      <c r="JZ512" s="46">
        <f t="shared" si="2520"/>
        <v>0</v>
      </c>
      <c r="KA512" s="37"/>
      <c r="KB512" s="51"/>
      <c r="KC512" s="47"/>
      <c r="KD512" s="43">
        <v>10082</v>
      </c>
      <c r="KE512" s="45">
        <f>IF(KD512="","",KD512-KD508)</f>
        <v>31</v>
      </c>
      <c r="KF512" s="43">
        <v>291</v>
      </c>
      <c r="KG512" s="45">
        <f>IF(KF512="","",KF512-KF508)</f>
        <v>1</v>
      </c>
      <c r="KH512" s="45">
        <v>9</v>
      </c>
      <c r="KI512" s="45">
        <f>IF(KH512="","",KH508+KJ508-KH512)</f>
        <v>1</v>
      </c>
      <c r="KJ512" s="43">
        <v>0</v>
      </c>
      <c r="KK512" s="63" t="s">
        <v>576</v>
      </c>
      <c r="KL512" s="67">
        <f>IF(KE512="","",KL508)</f>
        <v>660</v>
      </c>
      <c r="KM512" s="43">
        <f>IF(KH512="","",KI512*KL512)</f>
        <v>660</v>
      </c>
      <c r="KN512" s="46">
        <f>IF(KI512="","",KM512/(KE512*100))</f>
        <v>0.2129032258064516</v>
      </c>
      <c r="KO512" s="37"/>
      <c r="KP512" s="29"/>
      <c r="KQ512" s="47"/>
      <c r="KR512" s="43">
        <v>1624</v>
      </c>
      <c r="KS512" s="45">
        <f>IF(KR512="","",KR512-KR508)</f>
        <v>93</v>
      </c>
      <c r="KT512" s="43">
        <v>12</v>
      </c>
      <c r="KU512" s="45">
        <f>IF(KT512="","",KT512-KT508)</f>
        <v>0</v>
      </c>
      <c r="KV512" s="45">
        <v>23</v>
      </c>
      <c r="KW512" s="45">
        <f>IF(KV512="","",KV508+KX508-KV512)</f>
        <v>0</v>
      </c>
      <c r="KX512" s="43">
        <v>0</v>
      </c>
      <c r="KY512" s="63" t="str">
        <f>IF(KR512="","",KY508)</f>
        <v>ラブブマスコット</v>
      </c>
      <c r="KZ512" s="67">
        <f>IF(KS512="","",KZ508)</f>
        <v>500</v>
      </c>
      <c r="LA512" s="43">
        <f>IF(KV512="","",KW512*KZ512)</f>
        <v>0</v>
      </c>
      <c r="LB512" s="46">
        <f>IF(KW512="","",LA512/(KS512*100))</f>
        <v>0</v>
      </c>
      <c r="LC512" s="37"/>
      <c r="LD512" s="29"/>
      <c r="LE512" s="75"/>
      <c r="LF512" s="76"/>
      <c r="LG512" s="76"/>
      <c r="LH512" s="76">
        <v>1166</v>
      </c>
      <c r="LI512" s="76">
        <v>0</v>
      </c>
      <c r="LJ512" s="77">
        <v>2</v>
      </c>
      <c r="LK512" s="76">
        <v>0</v>
      </c>
      <c r="LL512" s="76">
        <v>0</v>
      </c>
      <c r="LM512" s="78" t="str">
        <f>IF(LF510="","",LM509)</f>
        <v>バイキンティッシュカバー、アンパンぬいぐるみ</v>
      </c>
      <c r="LN512" s="79">
        <f>IF(LG510="","",LN509)</f>
        <v>1000</v>
      </c>
      <c r="LO512" s="76">
        <f t="shared" si="2463"/>
        <v>0</v>
      </c>
      <c r="LP512" s="80"/>
      <c r="LQ512" s="37"/>
      <c r="LR512" s="29"/>
      <c r="LS512" s="52">
        <f t="shared" si="2435"/>
        <v>45967</v>
      </c>
      <c r="LT512" s="45">
        <v>20413</v>
      </c>
      <c r="LU512" s="45">
        <f t="shared" si="2436"/>
        <v>42</v>
      </c>
      <c r="LV512" s="45">
        <v>1035</v>
      </c>
      <c r="LW512" s="45">
        <f t="shared" si="2437"/>
        <v>4</v>
      </c>
      <c r="LX512" s="45">
        <v>31</v>
      </c>
      <c r="LY512" s="45">
        <f t="shared" si="2438"/>
        <v>4</v>
      </c>
      <c r="LZ512" s="45">
        <v>0</v>
      </c>
      <c r="MA512" s="43"/>
      <c r="MB512" s="43">
        <f t="shared" si="2439"/>
        <v>495</v>
      </c>
      <c r="MC512" s="45">
        <f t="shared" si="2440"/>
        <v>1980</v>
      </c>
      <c r="MD512" s="46">
        <f t="shared" si="2441"/>
        <v>0.47142857142857142</v>
      </c>
      <c r="ME512" s="37" t="s">
        <v>623</v>
      </c>
      <c r="MF512" s="29"/>
      <c r="MG512" s="52">
        <f t="shared" si="2442"/>
        <v>45967</v>
      </c>
      <c r="MH512" s="45">
        <v>6953</v>
      </c>
      <c r="MI512" s="45">
        <f t="shared" si="2443"/>
        <v>69</v>
      </c>
      <c r="MJ512" s="45">
        <v>366</v>
      </c>
      <c r="MK512" s="45">
        <f t="shared" si="2444"/>
        <v>0</v>
      </c>
      <c r="ML512" s="45">
        <v>39</v>
      </c>
      <c r="MM512" s="45">
        <f t="shared" si="2445"/>
        <v>1</v>
      </c>
      <c r="MN512" s="45">
        <v>0</v>
      </c>
      <c r="MO512" s="43"/>
      <c r="MP512" s="43">
        <f t="shared" si="2446"/>
        <v>1100</v>
      </c>
      <c r="MQ512" s="45">
        <f t="shared" si="2447"/>
        <v>1100</v>
      </c>
      <c r="MR512" s="46">
        <f t="shared" si="2448"/>
        <v>0.15942028985507245</v>
      </c>
      <c r="MS512" s="37"/>
      <c r="MT512" s="29"/>
      <c r="MU512" s="52">
        <f t="shared" si="2449"/>
        <v>45967</v>
      </c>
      <c r="MV512" s="45">
        <v>10240</v>
      </c>
      <c r="MW512" s="45">
        <f t="shared" si="2450"/>
        <v>120</v>
      </c>
      <c r="MX512" s="45">
        <v>412</v>
      </c>
      <c r="MY512" s="45">
        <f t="shared" si="2451"/>
        <v>2</v>
      </c>
      <c r="MZ512" s="45">
        <v>7</v>
      </c>
      <c r="NA512" s="45">
        <f t="shared" si="2452"/>
        <v>3</v>
      </c>
      <c r="NB512" s="45">
        <v>0</v>
      </c>
      <c r="NC512" s="43"/>
      <c r="ND512" s="43">
        <f t="shared" si="2453"/>
        <v>715</v>
      </c>
      <c r="NE512" s="45">
        <f t="shared" si="2454"/>
        <v>2145</v>
      </c>
      <c r="NF512" s="46">
        <f t="shared" si="2455"/>
        <v>0.17874999999999999</v>
      </c>
      <c r="NG512" s="37"/>
      <c r="NH512" s="29"/>
      <c r="NI512" s="52">
        <f t="shared" si="2456"/>
        <v>45967</v>
      </c>
      <c r="NJ512" s="45">
        <v>10180</v>
      </c>
      <c r="NK512" s="45">
        <f t="shared" si="2457"/>
        <v>102</v>
      </c>
      <c r="NL512" s="45">
        <v>201</v>
      </c>
      <c r="NM512" s="45">
        <f t="shared" si="2458"/>
        <v>1</v>
      </c>
      <c r="NN512" s="45">
        <v>44</v>
      </c>
      <c r="NO512" s="45">
        <f t="shared" si="2459"/>
        <v>0</v>
      </c>
      <c r="NP512" s="45">
        <v>0</v>
      </c>
      <c r="NQ512" s="43"/>
      <c r="NR512" s="43">
        <f t="shared" si="2460"/>
        <v>1100</v>
      </c>
      <c r="NS512" s="45">
        <f t="shared" si="2461"/>
        <v>0</v>
      </c>
      <c r="NT512" s="46">
        <f t="shared" si="2462"/>
        <v>0</v>
      </c>
      <c r="NU512" s="37"/>
    </row>
    <row r="513" spans="1:385" ht="15" customHeight="1" thickTop="1" x14ac:dyDescent="0.25">
      <c r="A513" s="38">
        <v>45971</v>
      </c>
      <c r="B513" s="39">
        <f>IF(A513="","",SUM(J513,LG525,AL513,DR513,AZ513,DD513,LU513,NK513,MW513,MI513,X513,FH513,FV513,GJ513)+SUM(GY531:GY532)+SUM(HM531:HM534)+SUM(CP531:CP534)+SUM(BN531:BN534)+SUM(KS531:KS534)+SUM(KE531:KE534)+SUM(CB531:CB534)+SUM(IA531:IA534)+SUM(IO531:IO534)+SUM(JC531:JC534)+SUM(JQ531:JQ534))</f>
        <v>4325</v>
      </c>
      <c r="C513" s="40">
        <f>IF(A513="","",SUM(J513,X513,AL513,AZ513)+SUM(KE531:KE534)+SUM(KS531:KS534)+SUM(BN531:BN534))</f>
        <v>1396</v>
      </c>
      <c r="D513" s="40">
        <f>IF(A513="","",SUM(DD513,DR513)+SUM(CB531:CB534)+SUM(CP531:CP534))</f>
        <v>610</v>
      </c>
      <c r="E513" s="41">
        <f>IF(A513="","",SUM(NK513,MW513,MI513,LU513,LG525)+SUM(IA531:IA534)+SUM(IO531:IO534)+SUM(JC531:JC534)+SUM(JQ531:JQ534))</f>
        <v>1625</v>
      </c>
      <c r="F513" s="40">
        <f>IF(B513="","",SUM(FH513,FV513,GJ513)+SUM(HM531:HM534)+SUM(GY531:GY532))</f>
        <v>694</v>
      </c>
      <c r="G513" s="208"/>
      <c r="H513" s="42"/>
      <c r="I513" s="45">
        <v>3812</v>
      </c>
      <c r="J513" s="45">
        <f t="shared" si="2359"/>
        <v>57</v>
      </c>
      <c r="K513" s="45">
        <v>131</v>
      </c>
      <c r="L513" s="45">
        <f t="shared" si="2360"/>
        <v>1</v>
      </c>
      <c r="M513" s="45">
        <v>6</v>
      </c>
      <c r="N513" s="45">
        <f t="shared" si="2361"/>
        <v>1</v>
      </c>
      <c r="O513" s="45">
        <v>2</v>
      </c>
      <c r="P513" s="43"/>
      <c r="Q513" s="43">
        <f t="shared" si="2362"/>
        <v>550</v>
      </c>
      <c r="R513" s="45">
        <f t="shared" si="2363"/>
        <v>550</v>
      </c>
      <c r="S513" s="46">
        <f t="shared" si="2364"/>
        <v>9.6491228070175433E-2</v>
      </c>
      <c r="T513" s="37"/>
      <c r="U513" s="29"/>
      <c r="V513" s="52">
        <f t="shared" si="2365"/>
        <v>45971</v>
      </c>
      <c r="W513" s="45">
        <v>12809</v>
      </c>
      <c r="X513" s="45">
        <f t="shared" si="2366"/>
        <v>101</v>
      </c>
      <c r="Y513" s="45">
        <v>493</v>
      </c>
      <c r="Z513" s="45">
        <f t="shared" si="2367"/>
        <v>2</v>
      </c>
      <c r="AA513" s="45">
        <v>20</v>
      </c>
      <c r="AB513" s="45">
        <f t="shared" si="2368"/>
        <v>2</v>
      </c>
      <c r="AC513" s="45">
        <v>8</v>
      </c>
      <c r="AD513" s="43"/>
      <c r="AE513" s="43">
        <f t="shared" si="2369"/>
        <v>1026</v>
      </c>
      <c r="AF513" s="45">
        <f t="shared" si="2370"/>
        <v>2052</v>
      </c>
      <c r="AG513" s="46">
        <f t="shared" si="2371"/>
        <v>0.20316831683168315</v>
      </c>
      <c r="AH513" s="37"/>
      <c r="AI513" s="29"/>
      <c r="AJ513" s="52">
        <f t="shared" si="2372"/>
        <v>45971</v>
      </c>
      <c r="AK513" s="45">
        <v>15786</v>
      </c>
      <c r="AL513" s="45">
        <f t="shared" si="2373"/>
        <v>211</v>
      </c>
      <c r="AM513" s="45">
        <v>346</v>
      </c>
      <c r="AN513" s="45">
        <f t="shared" si="2374"/>
        <v>3</v>
      </c>
      <c r="AO513" s="45">
        <v>34</v>
      </c>
      <c r="AP513" s="45">
        <f t="shared" si="2375"/>
        <v>3</v>
      </c>
      <c r="AQ513" s="45">
        <v>0</v>
      </c>
      <c r="AR513" s="43"/>
      <c r="AS513" s="43">
        <f t="shared" si="2376"/>
        <v>880</v>
      </c>
      <c r="AT513" s="45">
        <f t="shared" si="2377"/>
        <v>2640</v>
      </c>
      <c r="AU513" s="46">
        <f t="shared" si="2378"/>
        <v>0.12511848341232226</v>
      </c>
      <c r="AV513" s="37"/>
      <c r="AW513" s="29"/>
      <c r="AX513" s="52">
        <f t="shared" si="2379"/>
        <v>45971</v>
      </c>
      <c r="AY513" s="45">
        <v>18160</v>
      </c>
      <c r="AZ513" s="45">
        <f t="shared" si="2380"/>
        <v>126</v>
      </c>
      <c r="BA513" s="45">
        <v>533</v>
      </c>
      <c r="BB513" s="45">
        <f t="shared" si="2381"/>
        <v>2</v>
      </c>
      <c r="BC513" s="45">
        <v>6</v>
      </c>
      <c r="BD513" s="45">
        <f t="shared" si="2382"/>
        <v>2</v>
      </c>
      <c r="BE513" s="45">
        <v>0</v>
      </c>
      <c r="BF513" s="43"/>
      <c r="BG513" s="43">
        <f t="shared" si="2383"/>
        <v>715</v>
      </c>
      <c r="BH513" s="45">
        <f t="shared" si="2384"/>
        <v>1430</v>
      </c>
      <c r="BI513" s="46">
        <f t="shared" si="2385"/>
        <v>0.11349206349206349</v>
      </c>
      <c r="BJ513" s="37"/>
      <c r="BK513" s="29"/>
      <c r="BL513" s="47"/>
      <c r="BM513" s="45">
        <v>1868</v>
      </c>
      <c r="BN513" s="45">
        <f t="shared" si="2464"/>
        <v>42</v>
      </c>
      <c r="BO513" s="45">
        <v>16</v>
      </c>
      <c r="BP513" s="45">
        <f t="shared" si="2465"/>
        <v>0</v>
      </c>
      <c r="BQ513" s="45">
        <v>30</v>
      </c>
      <c r="BR513" s="45">
        <f t="shared" si="2466"/>
        <v>0</v>
      </c>
      <c r="BS513" s="27">
        <v>0</v>
      </c>
      <c r="BT513" s="63" t="str">
        <f t="shared" ref="BT513:BT532" si="2522">IF(BM513="","",BT509)</f>
        <v>ラブブキーホルダー</v>
      </c>
      <c r="BU513" s="67">
        <f t="shared" ref="BU513:BU532" si="2523">IF(BN513="","",BU509)</f>
        <v>400</v>
      </c>
      <c r="BV513" s="45">
        <f t="shared" si="2467"/>
        <v>0</v>
      </c>
      <c r="BW513" s="46">
        <f t="shared" si="2468"/>
        <v>0</v>
      </c>
      <c r="BX513" s="94"/>
      <c r="BY513" s="57"/>
      <c r="BZ513" s="47"/>
      <c r="CA513" s="45">
        <v>8133</v>
      </c>
      <c r="CB513" s="45">
        <f t="shared" si="2469"/>
        <v>51</v>
      </c>
      <c r="CC513" s="45">
        <v>435</v>
      </c>
      <c r="CD513" s="45">
        <f t="shared" si="2470"/>
        <v>1</v>
      </c>
      <c r="CE513" s="45">
        <v>15</v>
      </c>
      <c r="CF513" s="45">
        <f t="shared" si="2471"/>
        <v>1</v>
      </c>
      <c r="CG513" s="27">
        <v>0</v>
      </c>
      <c r="CH513" s="63" t="str">
        <f t="shared" si="2472"/>
        <v>ラブブマスコット</v>
      </c>
      <c r="CI513" s="67">
        <f t="shared" si="2473"/>
        <v>450</v>
      </c>
      <c r="CJ513" s="45">
        <f t="shared" si="2474"/>
        <v>450</v>
      </c>
      <c r="CK513" s="46">
        <f t="shared" si="2475"/>
        <v>8.8235294117647065E-2</v>
      </c>
      <c r="CL513" s="94"/>
      <c r="CM513" s="29"/>
      <c r="CN513" s="47"/>
      <c r="CO513" s="45">
        <v>2594</v>
      </c>
      <c r="CP513" s="45">
        <f t="shared" si="2476"/>
        <v>25</v>
      </c>
      <c r="CQ513" s="45">
        <v>69</v>
      </c>
      <c r="CR513" s="45">
        <f t="shared" si="2477"/>
        <v>0</v>
      </c>
      <c r="CS513" s="45">
        <v>23</v>
      </c>
      <c r="CT513" s="45">
        <f t="shared" si="2478"/>
        <v>-2</v>
      </c>
      <c r="CU513" s="27">
        <v>10</v>
      </c>
      <c r="CV513" s="63" t="str">
        <f t="shared" si="2479"/>
        <v>ラブブキーホルダー</v>
      </c>
      <c r="CW513" s="67">
        <f t="shared" si="2480"/>
        <v>500</v>
      </c>
      <c r="CX513" s="45">
        <f t="shared" si="2481"/>
        <v>-1000</v>
      </c>
      <c r="CY513" s="46">
        <f t="shared" si="2482"/>
        <v>-0.4</v>
      </c>
      <c r="CZ513" s="94"/>
      <c r="DA513" s="29"/>
      <c r="DB513" s="52">
        <f t="shared" si="2386"/>
        <v>45971</v>
      </c>
      <c r="DC513" s="45">
        <v>29151</v>
      </c>
      <c r="DD513" s="45">
        <f t="shared" si="2387"/>
        <v>119</v>
      </c>
      <c r="DE513" s="45">
        <v>1506</v>
      </c>
      <c r="DF513" s="45">
        <f t="shared" si="2388"/>
        <v>2</v>
      </c>
      <c r="DG513" s="45">
        <v>6</v>
      </c>
      <c r="DH513" s="45">
        <f t="shared" si="2389"/>
        <v>2</v>
      </c>
      <c r="DI513" s="45">
        <v>0</v>
      </c>
      <c r="DJ513" s="43"/>
      <c r="DK513" s="43">
        <f t="shared" si="2390"/>
        <v>715</v>
      </c>
      <c r="DL513" s="45">
        <f t="shared" si="2391"/>
        <v>1430</v>
      </c>
      <c r="DM513" s="46">
        <f t="shared" si="2392"/>
        <v>0.12016806722689076</v>
      </c>
      <c r="DN513" s="37"/>
      <c r="DO513" s="29"/>
      <c r="DP513" s="52">
        <f t="shared" si="2393"/>
        <v>45971</v>
      </c>
      <c r="DQ513" s="45">
        <v>7911</v>
      </c>
      <c r="DR513" s="45">
        <f t="shared" si="2394"/>
        <v>95</v>
      </c>
      <c r="DS513" s="45">
        <v>231</v>
      </c>
      <c r="DT513" s="45">
        <f t="shared" si="2395"/>
        <v>3</v>
      </c>
      <c r="DU513" s="45">
        <v>26</v>
      </c>
      <c r="DV513" s="45">
        <f t="shared" si="2396"/>
        <v>4</v>
      </c>
      <c r="DW513" s="45">
        <v>7</v>
      </c>
      <c r="DX513" s="43"/>
      <c r="DY513" s="43">
        <f t="shared" si="2397"/>
        <v>726</v>
      </c>
      <c r="DZ513" s="45">
        <f t="shared" si="2398"/>
        <v>2904</v>
      </c>
      <c r="EA513" s="46">
        <f t="shared" si="2399"/>
        <v>0.30568421052631578</v>
      </c>
      <c r="EB513" s="37" t="s">
        <v>630</v>
      </c>
      <c r="EC513" s="29"/>
      <c r="ED513" s="52">
        <f t="shared" si="2400"/>
        <v>45971</v>
      </c>
      <c r="EE513" s="45">
        <v>990</v>
      </c>
      <c r="EF513" s="45">
        <f t="shared" si="2401"/>
        <v>80</v>
      </c>
      <c r="EG513" s="45">
        <v>383</v>
      </c>
      <c r="EH513" s="45">
        <f t="shared" si="2402"/>
        <v>29</v>
      </c>
      <c r="EI513" s="45">
        <v>87</v>
      </c>
      <c r="EJ513" s="45">
        <f t="shared" si="2403"/>
        <v>29</v>
      </c>
      <c r="EK513" s="45">
        <v>80</v>
      </c>
      <c r="EL513" s="43"/>
      <c r="EM513" s="43">
        <f t="shared" si="2404"/>
        <v>420</v>
      </c>
      <c r="EN513" s="45">
        <f t="shared" si="2405"/>
        <v>12180</v>
      </c>
      <c r="EO513" s="46">
        <f t="shared" si="2406"/>
        <v>1.5225</v>
      </c>
      <c r="EP513" s="37"/>
      <c r="EQ513" s="29"/>
      <c r="ER513" s="52">
        <f t="shared" si="2407"/>
        <v>45971</v>
      </c>
      <c r="ES513" s="45">
        <v>990</v>
      </c>
      <c r="ET513" s="45">
        <f t="shared" si="2408"/>
        <v>80</v>
      </c>
      <c r="EU513" s="45">
        <v>383</v>
      </c>
      <c r="EV513" s="45">
        <f t="shared" si="2409"/>
        <v>29</v>
      </c>
      <c r="EW513" s="45">
        <v>87</v>
      </c>
      <c r="EX513" s="45">
        <f t="shared" si="2410"/>
        <v>29</v>
      </c>
      <c r="EY513" s="45">
        <v>80</v>
      </c>
      <c r="EZ513" s="43"/>
      <c r="FA513" s="43">
        <f t="shared" si="2411"/>
        <v>420</v>
      </c>
      <c r="FB513" s="45">
        <f t="shared" si="2412"/>
        <v>12180</v>
      </c>
      <c r="FC513" s="46">
        <f t="shared" si="2413"/>
        <v>1.5225</v>
      </c>
      <c r="FD513" s="37"/>
      <c r="FE513" s="60"/>
      <c r="FF513" s="52">
        <f t="shared" si="2414"/>
        <v>45971</v>
      </c>
      <c r="FG513" s="45">
        <v>1396</v>
      </c>
      <c r="FH513" s="45">
        <f t="shared" si="2415"/>
        <v>83</v>
      </c>
      <c r="FI513" s="45">
        <v>250</v>
      </c>
      <c r="FJ513" s="45">
        <f t="shared" si="2416"/>
        <v>2</v>
      </c>
      <c r="FK513" s="45">
        <v>9</v>
      </c>
      <c r="FL513" s="45">
        <f t="shared" si="2417"/>
        <v>4</v>
      </c>
      <c r="FM513" s="45">
        <v>3</v>
      </c>
      <c r="FN513" s="43"/>
      <c r="FO513" s="43">
        <f t="shared" si="2418"/>
        <v>550</v>
      </c>
      <c r="FP513" s="45">
        <f t="shared" si="2419"/>
        <v>2200</v>
      </c>
      <c r="FQ513" s="46">
        <f t="shared" si="2420"/>
        <v>0.26506024096385544</v>
      </c>
      <c r="FR513" s="37"/>
      <c r="FS513" s="29"/>
      <c r="FT513" s="52">
        <f t="shared" si="2421"/>
        <v>45971</v>
      </c>
      <c r="FU513" s="45">
        <v>1029</v>
      </c>
      <c r="FV513" s="45">
        <f t="shared" si="2422"/>
        <v>115</v>
      </c>
      <c r="FW513" s="45">
        <v>45</v>
      </c>
      <c r="FX513" s="45">
        <f t="shared" si="2423"/>
        <v>6</v>
      </c>
      <c r="FY513" s="45">
        <v>550</v>
      </c>
      <c r="FZ513" s="45">
        <f t="shared" si="2424"/>
        <v>10</v>
      </c>
      <c r="GA513" s="45">
        <v>0</v>
      </c>
      <c r="GB513" s="43"/>
      <c r="GC513" s="43">
        <f t="shared" si="2425"/>
        <v>200</v>
      </c>
      <c r="GD513" s="45">
        <f t="shared" si="2426"/>
        <v>2000</v>
      </c>
      <c r="GE513" s="46">
        <f t="shared" si="2427"/>
        <v>0.17391304347826086</v>
      </c>
      <c r="GF513" s="37"/>
      <c r="GG513" s="29"/>
      <c r="GH513" s="52">
        <f t="shared" si="2428"/>
        <v>45971</v>
      </c>
      <c r="GI513" s="45">
        <v>990</v>
      </c>
      <c r="GJ513" s="45">
        <f t="shared" si="2429"/>
        <v>80</v>
      </c>
      <c r="GK513" s="45">
        <v>383</v>
      </c>
      <c r="GL513" s="45">
        <f t="shared" si="2430"/>
        <v>29</v>
      </c>
      <c r="GM513" s="45">
        <v>87</v>
      </c>
      <c r="GN513" s="45">
        <f t="shared" si="2431"/>
        <v>29</v>
      </c>
      <c r="GO513" s="45">
        <v>80</v>
      </c>
      <c r="GP513" s="43"/>
      <c r="GQ513" s="43">
        <f t="shared" si="2432"/>
        <v>420</v>
      </c>
      <c r="GR513" s="45">
        <f t="shared" si="2433"/>
        <v>12180</v>
      </c>
      <c r="GS513" s="46">
        <f t="shared" si="2434"/>
        <v>1.5225</v>
      </c>
      <c r="GT513" s="37"/>
      <c r="GU513" s="61"/>
      <c r="GV513" s="47"/>
      <c r="GW513" s="30"/>
      <c r="GX513" s="45"/>
      <c r="GY513" s="45" t="str">
        <f t="shared" si="2483"/>
        <v/>
      </c>
      <c r="GZ513" s="45"/>
      <c r="HA513" s="45" t="str">
        <f t="shared" si="2484"/>
        <v/>
      </c>
      <c r="HB513" s="45">
        <v>6</v>
      </c>
      <c r="HC513" s="45">
        <f t="shared" si="2485"/>
        <v>0</v>
      </c>
      <c r="HD513" s="27">
        <v>0</v>
      </c>
      <c r="HE513" s="63" t="str">
        <f>IF(GX511="","",HE509)</f>
        <v>すみっこ時計</v>
      </c>
      <c r="HF513" s="67">
        <f>IF(GX511="","",HF509)</f>
        <v>1100</v>
      </c>
      <c r="HG513" s="45">
        <f t="shared" si="2486"/>
        <v>0</v>
      </c>
      <c r="HH513" s="46" t="e">
        <f t="shared" si="2487"/>
        <v>#VALUE!</v>
      </c>
      <c r="HI513" s="94"/>
      <c r="HJ513" s="29"/>
      <c r="HK513" s="47"/>
      <c r="HL513" s="45">
        <v>353</v>
      </c>
      <c r="HM513" s="69">
        <f t="shared" si="2488"/>
        <v>31</v>
      </c>
      <c r="HN513" s="45">
        <v>6</v>
      </c>
      <c r="HO513" s="45">
        <f t="shared" si="2489"/>
        <v>1</v>
      </c>
      <c r="HP513" s="45">
        <v>19</v>
      </c>
      <c r="HQ513" s="45">
        <f t="shared" si="2490"/>
        <v>1</v>
      </c>
      <c r="HR513" s="27">
        <v>0</v>
      </c>
      <c r="HS513" s="63" t="str">
        <f t="shared" ref="HS513:HS538" si="2524">IF(HL513="","",HS509)</f>
        <v>ゲームアーク</v>
      </c>
      <c r="HT513" s="67">
        <f t="shared" si="2521"/>
        <v>950</v>
      </c>
      <c r="HU513" s="45">
        <f t="shared" si="2491"/>
        <v>950</v>
      </c>
      <c r="HV513" s="46">
        <f t="shared" si="2492"/>
        <v>0.30645161290322581</v>
      </c>
      <c r="HW513" s="94"/>
      <c r="HX513" s="360"/>
      <c r="HY513" s="47"/>
      <c r="HZ513" s="45">
        <v>5654</v>
      </c>
      <c r="IA513" s="45">
        <f t="shared" si="2493"/>
        <v>126</v>
      </c>
      <c r="IB513" s="45">
        <v>131</v>
      </c>
      <c r="IC513" s="45">
        <f t="shared" si="2494"/>
        <v>2</v>
      </c>
      <c r="ID513" s="45">
        <v>18</v>
      </c>
      <c r="IE513" s="45">
        <f t="shared" si="2495"/>
        <v>2</v>
      </c>
      <c r="IF513" s="27">
        <v>0</v>
      </c>
      <c r="IG513" s="63" t="str">
        <f t="shared" si="2496"/>
        <v>ラブブマスコット</v>
      </c>
      <c r="IH513" s="67">
        <f t="shared" si="2497"/>
        <v>500</v>
      </c>
      <c r="II513" s="45">
        <f t="shared" si="2498"/>
        <v>1000</v>
      </c>
      <c r="IJ513" s="46">
        <f t="shared" si="2499"/>
        <v>7.9365079365079361E-2</v>
      </c>
      <c r="IK513" s="94"/>
      <c r="IL513" s="29"/>
      <c r="IM513" s="47"/>
      <c r="IN513" s="45">
        <v>3836</v>
      </c>
      <c r="IO513" s="69">
        <f t="shared" si="2500"/>
        <v>14</v>
      </c>
      <c r="IP513" s="45">
        <v>232</v>
      </c>
      <c r="IQ513" s="45">
        <f t="shared" si="2501"/>
        <v>1</v>
      </c>
      <c r="IR513" s="45">
        <v>56</v>
      </c>
      <c r="IS513" s="45">
        <f t="shared" si="2502"/>
        <v>1</v>
      </c>
      <c r="IT513" s="27">
        <v>0</v>
      </c>
      <c r="IU513" s="63" t="str">
        <f t="shared" si="2503"/>
        <v>アングリーキーホルダー</v>
      </c>
      <c r="IV513" s="67">
        <f t="shared" si="2504"/>
        <v>198</v>
      </c>
      <c r="IW513" s="45">
        <f t="shared" si="2505"/>
        <v>198</v>
      </c>
      <c r="IX513" s="46">
        <f t="shared" si="2506"/>
        <v>0.14142857142857143</v>
      </c>
      <c r="IY513" s="94"/>
      <c r="IZ513" s="61"/>
      <c r="JA513" s="47"/>
      <c r="JB513" s="45">
        <v>6593</v>
      </c>
      <c r="JC513" s="45">
        <f t="shared" si="2507"/>
        <v>53</v>
      </c>
      <c r="JD513" s="45">
        <v>396</v>
      </c>
      <c r="JE513" s="45">
        <f t="shared" si="2508"/>
        <v>6</v>
      </c>
      <c r="JF513" s="45">
        <v>110</v>
      </c>
      <c r="JG513" s="45">
        <f t="shared" si="2509"/>
        <v>8</v>
      </c>
      <c r="JH513" s="27">
        <v>2</v>
      </c>
      <c r="JI513" s="63" t="str">
        <f t="shared" si="2510"/>
        <v>AIモンスターラバー</v>
      </c>
      <c r="JJ513" s="67">
        <f t="shared" si="2511"/>
        <v>198</v>
      </c>
      <c r="JK513" s="45">
        <f t="shared" si="2512"/>
        <v>1584</v>
      </c>
      <c r="JL513" s="46">
        <f t="shared" si="2513"/>
        <v>0.29886792452830191</v>
      </c>
      <c r="JM513" s="94"/>
      <c r="JN513" s="29"/>
      <c r="JO513" s="47"/>
      <c r="JP513" s="45">
        <v>5754</v>
      </c>
      <c r="JQ513" s="69">
        <f t="shared" si="2514"/>
        <v>7</v>
      </c>
      <c r="JR513" s="45">
        <v>276</v>
      </c>
      <c r="JS513" s="45">
        <f t="shared" si="2515"/>
        <v>1</v>
      </c>
      <c r="JT513" s="45">
        <v>58</v>
      </c>
      <c r="JU513" s="45">
        <f t="shared" si="2516"/>
        <v>2</v>
      </c>
      <c r="JV513" s="27">
        <v>-39</v>
      </c>
      <c r="JW513" s="63" t="str">
        <f t="shared" si="2517"/>
        <v>キティサンダルKH</v>
      </c>
      <c r="JX513" s="67">
        <f t="shared" si="2518"/>
        <v>605</v>
      </c>
      <c r="JY513" s="45">
        <f t="shared" si="2519"/>
        <v>1210</v>
      </c>
      <c r="JZ513" s="46">
        <f t="shared" si="2520"/>
        <v>1.7285714285714286</v>
      </c>
      <c r="KA513" s="94" t="s">
        <v>581</v>
      </c>
      <c r="KB513" s="51"/>
      <c r="KC513" s="47"/>
      <c r="KD513" s="45">
        <v>11890</v>
      </c>
      <c r="KE513" s="45">
        <f>IF(KD513="","",KD513-KD509)</f>
        <v>44</v>
      </c>
      <c r="KF513" s="45">
        <v>618</v>
      </c>
      <c r="KG513" s="45">
        <f>IF(KF513="","",KF513-KF509)</f>
        <v>1</v>
      </c>
      <c r="KH513" s="45">
        <v>8</v>
      </c>
      <c r="KI513" s="45">
        <f>IF(KH513="","",KH509+KJ509-KH513)</f>
        <v>1</v>
      </c>
      <c r="KJ513" s="27">
        <v>0</v>
      </c>
      <c r="KK513" s="63" t="str">
        <f>IF(KD513="","",KK509)</f>
        <v>ポケモンシリコンフェイス</v>
      </c>
      <c r="KL513" s="67">
        <f>IF(KE513="","",KL509)</f>
        <v>0</v>
      </c>
      <c r="KM513" s="45">
        <f>IF(KH513="","",KI513*KL513)</f>
        <v>0</v>
      </c>
      <c r="KN513" s="46">
        <f>IF(KI513="","",KM513/(KE513*100))</f>
        <v>0</v>
      </c>
      <c r="KO513" s="94"/>
      <c r="KP513" s="29"/>
      <c r="KQ513" s="47"/>
      <c r="KR513" s="45">
        <v>1192</v>
      </c>
      <c r="KS513" s="45">
        <f>IF(KR513="","",KR513-KR509)</f>
        <v>23</v>
      </c>
      <c r="KT513" s="45">
        <v>77</v>
      </c>
      <c r="KU513" s="45">
        <f>IF(KT513="","",KT513-KT509)</f>
        <v>3</v>
      </c>
      <c r="KV513" s="45">
        <v>190</v>
      </c>
      <c r="KW513" s="45">
        <f>IF(KV513="","",KV509+KX509-KV513)</f>
        <v>5</v>
      </c>
      <c r="KX513" s="27">
        <v>0</v>
      </c>
      <c r="KY513" s="63" t="str">
        <f>IF(KR513="","",KY509)</f>
        <v>サンリオアイスドーム</v>
      </c>
      <c r="KZ513" s="67">
        <f>IF(KS513="","",KZ509)</f>
        <v>300</v>
      </c>
      <c r="LA513" s="45">
        <f>IF(KV513="","",KW513*KZ513)</f>
        <v>1500</v>
      </c>
      <c r="LB513" s="46">
        <f>IF(KW513="","",LA513/(KS513*100))</f>
        <v>0.65217391304347827</v>
      </c>
      <c r="LC513" s="94"/>
      <c r="LD513" s="29"/>
      <c r="LE513" s="52">
        <f>IF(A509="","",A509)</f>
        <v>45957</v>
      </c>
      <c r="LF513" s="43">
        <v>68427</v>
      </c>
      <c r="LG513" s="86">
        <f>IF(LF513="","",LF513-LF510)</f>
        <v>38</v>
      </c>
      <c r="LH513" s="43">
        <v>445</v>
      </c>
      <c r="LI513" s="43">
        <f t="shared" ref="LI513:LI548" si="2525">IF(LH513="","",LH513-LH510)</f>
        <v>0</v>
      </c>
      <c r="LJ513" s="43">
        <v>2</v>
      </c>
      <c r="LK513" s="87">
        <f t="shared" ref="LK513:LK548" si="2526">IF(LJ513="","",LJ510+LL510-LJ513)</f>
        <v>0</v>
      </c>
      <c r="LL513" s="43">
        <v>0</v>
      </c>
      <c r="LM513" s="65" t="str">
        <f>IF(LF513="","",LM510)</f>
        <v>スヌーピーぬいぐるみ、コキンちゃん</v>
      </c>
      <c r="LN513" s="48">
        <f>IF(LG513="","",LN510)</f>
        <v>1000</v>
      </c>
      <c r="LO513" s="87">
        <f t="shared" si="2463"/>
        <v>0</v>
      </c>
      <c r="LP513" s="53"/>
      <c r="LQ513" s="37"/>
      <c r="LR513" s="29"/>
      <c r="LS513" s="52">
        <f t="shared" si="2435"/>
        <v>45971</v>
      </c>
      <c r="LT513" s="45">
        <v>20533</v>
      </c>
      <c r="LU513" s="45">
        <f t="shared" si="2436"/>
        <v>120</v>
      </c>
      <c r="LV513" s="45">
        <v>1049</v>
      </c>
      <c r="LW513" s="45">
        <f t="shared" si="2437"/>
        <v>14</v>
      </c>
      <c r="LX513" s="45">
        <v>17</v>
      </c>
      <c r="LY513" s="45">
        <f t="shared" si="2438"/>
        <v>14</v>
      </c>
      <c r="LZ513" s="45">
        <v>22</v>
      </c>
      <c r="MA513" s="43"/>
      <c r="MB513" s="43">
        <f t="shared" si="2439"/>
        <v>495</v>
      </c>
      <c r="MC513" s="45">
        <f t="shared" si="2440"/>
        <v>6930</v>
      </c>
      <c r="MD513" s="46">
        <f t="shared" si="2441"/>
        <v>0.57750000000000001</v>
      </c>
      <c r="ME513" s="37" t="s">
        <v>625</v>
      </c>
      <c r="MF513" s="29"/>
      <c r="MG513" s="52">
        <f t="shared" si="2442"/>
        <v>45971</v>
      </c>
      <c r="MH513" s="45">
        <v>7086</v>
      </c>
      <c r="MI513" s="45">
        <f t="shared" si="2443"/>
        <v>133</v>
      </c>
      <c r="MJ513" s="45">
        <v>368</v>
      </c>
      <c r="MK513" s="45">
        <f t="shared" si="2444"/>
        <v>2</v>
      </c>
      <c r="ML513" s="45">
        <v>36</v>
      </c>
      <c r="MM513" s="45">
        <f t="shared" si="2445"/>
        <v>3</v>
      </c>
      <c r="MN513" s="45">
        <v>4</v>
      </c>
      <c r="MO513" s="43"/>
      <c r="MP513" s="43">
        <f t="shared" si="2446"/>
        <v>1100</v>
      </c>
      <c r="MQ513" s="45">
        <f t="shared" si="2447"/>
        <v>3300</v>
      </c>
      <c r="MR513" s="46">
        <f t="shared" si="2448"/>
        <v>0.24812030075187969</v>
      </c>
      <c r="MS513" s="37"/>
      <c r="MT513" s="29"/>
      <c r="MU513" s="52">
        <f t="shared" si="2449"/>
        <v>45971</v>
      </c>
      <c r="MV513" s="45">
        <v>10360</v>
      </c>
      <c r="MW513" s="45">
        <f t="shared" si="2450"/>
        <v>120</v>
      </c>
      <c r="MX513" s="45">
        <v>416</v>
      </c>
      <c r="MY513" s="45">
        <f t="shared" si="2451"/>
        <v>4</v>
      </c>
      <c r="MZ513" s="45">
        <v>4</v>
      </c>
      <c r="NA513" s="45">
        <f t="shared" si="2452"/>
        <v>3</v>
      </c>
      <c r="NB513" s="45">
        <v>0</v>
      </c>
      <c r="NC513" s="43"/>
      <c r="ND513" s="43">
        <f t="shared" si="2453"/>
        <v>715</v>
      </c>
      <c r="NE513" s="45">
        <f t="shared" si="2454"/>
        <v>2145</v>
      </c>
      <c r="NF513" s="46">
        <f t="shared" si="2455"/>
        <v>0.17874999999999999</v>
      </c>
      <c r="NG513" s="37"/>
      <c r="NH513" s="29"/>
      <c r="NI513" s="52">
        <f t="shared" si="2456"/>
        <v>45971</v>
      </c>
      <c r="NJ513" s="45">
        <v>10325</v>
      </c>
      <c r="NK513" s="45">
        <f t="shared" si="2457"/>
        <v>145</v>
      </c>
      <c r="NL513" s="45">
        <v>204</v>
      </c>
      <c r="NM513" s="45">
        <f t="shared" si="2458"/>
        <v>3</v>
      </c>
      <c r="NN513" s="45">
        <v>41</v>
      </c>
      <c r="NO513" s="45">
        <f t="shared" si="2459"/>
        <v>3</v>
      </c>
      <c r="NP513" s="45">
        <v>4</v>
      </c>
      <c r="NQ513" s="43"/>
      <c r="NR513" s="43">
        <f t="shared" si="2460"/>
        <v>1100</v>
      </c>
      <c r="NS513" s="45">
        <f t="shared" si="2461"/>
        <v>3300</v>
      </c>
      <c r="NT513" s="46">
        <f t="shared" si="2462"/>
        <v>0.22758620689655173</v>
      </c>
      <c r="NU513" s="37" t="s">
        <v>627</v>
      </c>
    </row>
    <row r="514" spans="1:385" ht="15" customHeight="1" thickBot="1" x14ac:dyDescent="0.3">
      <c r="A514" s="225">
        <v>45974</v>
      </c>
      <c r="B514" s="39">
        <f>IF(A514="","",SUM(J514,LG528,AL514,DR514,AZ514,DD514,LU514,NK514,MW514,MI514,X514)+SUM(CP535:CP538,FH514,FV514,GJ514)+SUM(GY535:GY536)+SUM(HM535:HM538)+SUM(BN535:BN538)+SUM(KS535:KS538)+SUM(KE535:KE538)+SUM(CB535:CB538)+SUM(IA535:IA538)+SUM(IO535:IO538)+SUM(JC535:JC538)+SUM(JQ535:JQ538))</f>
        <v>1998</v>
      </c>
      <c r="C514" s="40">
        <f>IF(A514="","",SUM(J514,X514,AL514,AZ514)+SUM(KE535:KE538)+SUM(KS535:KS538)+SUM(BN535:BN538))</f>
        <v>633</v>
      </c>
      <c r="D514" s="40">
        <f>IF(A514="","",SUM(DD514,DR514)+SUM(CB535:CB538)+SUM(CP535:CP538))</f>
        <v>321</v>
      </c>
      <c r="E514" s="41">
        <f>IF(A514="","",SUM(NK514,MW514,MI514,LG528,LU514)+SUM(IA535:IA538)+SUM(IO535:IO538)+SUM(JC535:JC538)+SUM(JQ535:JQ538))</f>
        <v>687</v>
      </c>
      <c r="F514" s="40">
        <f>IF(B514="","",SUM(FH514,FV514,GJ514)+SUM(HM535:HM538)+SUM(GY535:GY536))</f>
        <v>357</v>
      </c>
      <c r="G514" s="208"/>
      <c r="H514" s="42"/>
      <c r="I514" s="45">
        <v>3836</v>
      </c>
      <c r="J514" s="69">
        <f t="shared" si="2359"/>
        <v>24</v>
      </c>
      <c r="K514" s="45">
        <v>131</v>
      </c>
      <c r="L514" s="45">
        <f t="shared" si="2360"/>
        <v>0</v>
      </c>
      <c r="M514" s="45">
        <v>8</v>
      </c>
      <c r="N514" s="45">
        <f t="shared" si="2361"/>
        <v>0</v>
      </c>
      <c r="O514" s="45">
        <v>0</v>
      </c>
      <c r="P514" s="43"/>
      <c r="Q514" s="43">
        <f t="shared" si="2362"/>
        <v>550</v>
      </c>
      <c r="R514" s="45">
        <f t="shared" si="2363"/>
        <v>0</v>
      </c>
      <c r="S514" s="46">
        <f t="shared" si="2364"/>
        <v>0</v>
      </c>
      <c r="T514" s="37"/>
      <c r="U514" s="29"/>
      <c r="V514" s="52">
        <f t="shared" si="2365"/>
        <v>45974</v>
      </c>
      <c r="W514" s="45">
        <v>12863</v>
      </c>
      <c r="X514" s="45">
        <f t="shared" si="2366"/>
        <v>54</v>
      </c>
      <c r="Y514" s="45">
        <v>495</v>
      </c>
      <c r="Z514" s="45">
        <f t="shared" si="2367"/>
        <v>2</v>
      </c>
      <c r="AA514" s="45">
        <v>26</v>
      </c>
      <c r="AB514" s="45">
        <f t="shared" si="2368"/>
        <v>2</v>
      </c>
      <c r="AC514" s="45">
        <v>0</v>
      </c>
      <c r="AD514" s="43"/>
      <c r="AE514" s="43">
        <f t="shared" si="2369"/>
        <v>1026</v>
      </c>
      <c r="AF514" s="45">
        <f t="shared" si="2370"/>
        <v>2052</v>
      </c>
      <c r="AG514" s="46">
        <f t="shared" si="2371"/>
        <v>0.38</v>
      </c>
      <c r="AH514" s="37"/>
      <c r="AI514" s="29"/>
      <c r="AJ514" s="52">
        <f t="shared" si="2372"/>
        <v>45974</v>
      </c>
      <c r="AK514" s="45">
        <v>15977</v>
      </c>
      <c r="AL514" s="45">
        <f t="shared" si="2373"/>
        <v>191</v>
      </c>
      <c r="AM514" s="45">
        <v>347</v>
      </c>
      <c r="AN514" s="45">
        <f t="shared" si="2374"/>
        <v>1</v>
      </c>
      <c r="AO514" s="45">
        <v>33</v>
      </c>
      <c r="AP514" s="45">
        <f t="shared" si="2375"/>
        <v>1</v>
      </c>
      <c r="AQ514" s="45">
        <v>6</v>
      </c>
      <c r="AR514" s="43"/>
      <c r="AS514" s="43">
        <f t="shared" si="2376"/>
        <v>880</v>
      </c>
      <c r="AT514" s="45">
        <f t="shared" si="2377"/>
        <v>880</v>
      </c>
      <c r="AU514" s="46">
        <f t="shared" si="2378"/>
        <v>4.607329842931937E-2</v>
      </c>
      <c r="AV514" s="37"/>
      <c r="AW514" s="29"/>
      <c r="AX514" s="52">
        <f t="shared" si="2379"/>
        <v>45974</v>
      </c>
      <c r="AY514" s="45">
        <v>18245</v>
      </c>
      <c r="AZ514" s="45">
        <f t="shared" si="2380"/>
        <v>85</v>
      </c>
      <c r="BA514" s="45">
        <v>543</v>
      </c>
      <c r="BB514" s="45">
        <f t="shared" si="2381"/>
        <v>10</v>
      </c>
      <c r="BC514" s="45">
        <v>5</v>
      </c>
      <c r="BD514" s="45">
        <f t="shared" si="2382"/>
        <v>1</v>
      </c>
      <c r="BE514" s="45">
        <v>0</v>
      </c>
      <c r="BF514" s="43"/>
      <c r="BG514" s="43">
        <f t="shared" si="2383"/>
        <v>715</v>
      </c>
      <c r="BH514" s="45">
        <f t="shared" si="2384"/>
        <v>715</v>
      </c>
      <c r="BI514" s="46">
        <f t="shared" si="2385"/>
        <v>8.4117647058823533E-2</v>
      </c>
      <c r="BJ514" s="37"/>
      <c r="BK514" s="29"/>
      <c r="BL514" s="75"/>
      <c r="BM514" s="76">
        <v>946</v>
      </c>
      <c r="BN514" s="76">
        <f t="shared" si="2464"/>
        <v>77</v>
      </c>
      <c r="BO514" s="76">
        <v>2</v>
      </c>
      <c r="BP514" s="76">
        <f t="shared" si="2465"/>
        <v>1</v>
      </c>
      <c r="BQ514" s="76">
        <v>13</v>
      </c>
      <c r="BR514" s="76">
        <f t="shared" si="2466"/>
        <v>1</v>
      </c>
      <c r="BS514" s="76">
        <v>0</v>
      </c>
      <c r="BT514" s="78" t="str">
        <f t="shared" si="2522"/>
        <v>ラブブポンポンフェイス</v>
      </c>
      <c r="BU514" s="79">
        <f t="shared" si="2523"/>
        <v>400</v>
      </c>
      <c r="BV514" s="76">
        <f t="shared" si="2467"/>
        <v>400</v>
      </c>
      <c r="BW514" s="80">
        <f t="shared" si="2468"/>
        <v>5.1948051948051951E-2</v>
      </c>
      <c r="BX514" s="37"/>
      <c r="BY514" s="57"/>
      <c r="BZ514" s="75"/>
      <c r="CA514" s="76">
        <v>6281</v>
      </c>
      <c r="CB514" s="76">
        <f t="shared" si="2469"/>
        <v>7</v>
      </c>
      <c r="CC514" s="76">
        <v>325</v>
      </c>
      <c r="CD514" s="76">
        <f t="shared" si="2470"/>
        <v>0</v>
      </c>
      <c r="CE514" s="76">
        <v>66</v>
      </c>
      <c r="CF514" s="76">
        <f t="shared" si="2471"/>
        <v>10</v>
      </c>
      <c r="CG514" s="76">
        <v>2</v>
      </c>
      <c r="CH514" s="85" t="str">
        <f t="shared" si="2472"/>
        <v>ＡＩラバー</v>
      </c>
      <c r="CI514" s="79">
        <f t="shared" si="2473"/>
        <v>198</v>
      </c>
      <c r="CJ514" s="76">
        <f t="shared" si="2474"/>
        <v>1980</v>
      </c>
      <c r="CK514" s="80">
        <f t="shared" si="2475"/>
        <v>2.8285714285714287</v>
      </c>
      <c r="CL514" s="37"/>
      <c r="CM514" s="29"/>
      <c r="CN514" s="75"/>
      <c r="CO514" s="76">
        <v>1837</v>
      </c>
      <c r="CP514" s="76">
        <f t="shared" si="2476"/>
        <v>59</v>
      </c>
      <c r="CQ514" s="76">
        <v>56</v>
      </c>
      <c r="CR514" s="76">
        <f t="shared" si="2477"/>
        <v>1</v>
      </c>
      <c r="CS514" s="76">
        <v>66</v>
      </c>
      <c r="CT514" s="76">
        <f t="shared" si="2478"/>
        <v>2</v>
      </c>
      <c r="CU514" s="76">
        <v>0</v>
      </c>
      <c r="CV514" s="78" t="str">
        <f t="shared" si="2479"/>
        <v>アングリーキーホルダー</v>
      </c>
      <c r="CW514" s="79">
        <f t="shared" si="2480"/>
        <v>198</v>
      </c>
      <c r="CX514" s="76">
        <f t="shared" si="2481"/>
        <v>396</v>
      </c>
      <c r="CY514" s="80">
        <f t="shared" si="2482"/>
        <v>6.7118644067796607E-2</v>
      </c>
      <c r="CZ514" s="37"/>
      <c r="DA514" s="29"/>
      <c r="DB514" s="52">
        <f t="shared" si="2386"/>
        <v>45974</v>
      </c>
      <c r="DC514" s="45">
        <v>29233</v>
      </c>
      <c r="DD514" s="45">
        <f t="shared" si="2387"/>
        <v>82</v>
      </c>
      <c r="DE514" s="45">
        <v>1507</v>
      </c>
      <c r="DF514" s="45">
        <f t="shared" si="2388"/>
        <v>1</v>
      </c>
      <c r="DG514" s="45">
        <v>5</v>
      </c>
      <c r="DH514" s="45">
        <f t="shared" si="2389"/>
        <v>1</v>
      </c>
      <c r="DI514" s="45">
        <v>0</v>
      </c>
      <c r="DJ514" s="43"/>
      <c r="DK514" s="43">
        <f t="shared" si="2390"/>
        <v>715</v>
      </c>
      <c r="DL514" s="45">
        <f t="shared" si="2391"/>
        <v>715</v>
      </c>
      <c r="DM514" s="46">
        <f t="shared" si="2392"/>
        <v>8.7195121951219506E-2</v>
      </c>
      <c r="DN514" s="37"/>
      <c r="DO514" s="29"/>
      <c r="DP514" s="52">
        <f t="shared" si="2393"/>
        <v>45974</v>
      </c>
      <c r="DQ514" s="45">
        <v>7970</v>
      </c>
      <c r="DR514" s="69">
        <f t="shared" si="2394"/>
        <v>59</v>
      </c>
      <c r="DS514" s="45">
        <v>232</v>
      </c>
      <c r="DT514" s="45">
        <f t="shared" si="2395"/>
        <v>1</v>
      </c>
      <c r="DU514" s="45">
        <v>32</v>
      </c>
      <c r="DV514" s="45">
        <f t="shared" si="2396"/>
        <v>1</v>
      </c>
      <c r="DW514" s="45">
        <v>4</v>
      </c>
      <c r="DX514" s="43"/>
      <c r="DY514" s="43">
        <f t="shared" si="2397"/>
        <v>726</v>
      </c>
      <c r="DZ514" s="45">
        <f t="shared" si="2398"/>
        <v>726</v>
      </c>
      <c r="EA514" s="46">
        <f t="shared" si="2399"/>
        <v>0.12305084745762712</v>
      </c>
      <c r="EB514" s="37"/>
      <c r="EC514" s="29"/>
      <c r="ED514" s="52">
        <f t="shared" si="2400"/>
        <v>45974</v>
      </c>
      <c r="EE514" s="45">
        <v>1052</v>
      </c>
      <c r="EF514" s="45">
        <f t="shared" si="2401"/>
        <v>62</v>
      </c>
      <c r="EG514" s="45">
        <v>407</v>
      </c>
      <c r="EH514" s="45">
        <f t="shared" si="2402"/>
        <v>24</v>
      </c>
      <c r="EI514" s="45">
        <v>142</v>
      </c>
      <c r="EJ514" s="45">
        <f t="shared" si="2403"/>
        <v>25</v>
      </c>
      <c r="EK514" s="45">
        <v>0</v>
      </c>
      <c r="EL514" s="43"/>
      <c r="EM514" s="43">
        <f t="shared" si="2404"/>
        <v>420</v>
      </c>
      <c r="EN514" s="45">
        <f t="shared" si="2405"/>
        <v>10500</v>
      </c>
      <c r="EO514" s="46">
        <f t="shared" si="2406"/>
        <v>1.6935483870967742</v>
      </c>
      <c r="EP514" s="37"/>
      <c r="EQ514" s="29"/>
      <c r="ER514" s="52">
        <f t="shared" si="2407"/>
        <v>45974</v>
      </c>
      <c r="ES514" s="45">
        <v>1052</v>
      </c>
      <c r="ET514" s="45">
        <f t="shared" si="2408"/>
        <v>62</v>
      </c>
      <c r="EU514" s="45">
        <v>407</v>
      </c>
      <c r="EV514" s="45">
        <f t="shared" si="2409"/>
        <v>24</v>
      </c>
      <c r="EW514" s="45">
        <v>142</v>
      </c>
      <c r="EX514" s="45">
        <f t="shared" si="2410"/>
        <v>25</v>
      </c>
      <c r="EY514" s="45">
        <v>0</v>
      </c>
      <c r="EZ514" s="43"/>
      <c r="FA514" s="43">
        <f t="shared" si="2411"/>
        <v>420</v>
      </c>
      <c r="FB514" s="45">
        <f t="shared" si="2412"/>
        <v>10500</v>
      </c>
      <c r="FC514" s="46">
        <f t="shared" si="2413"/>
        <v>1.6935483870967742</v>
      </c>
      <c r="FD514" s="37"/>
      <c r="FE514" s="60"/>
      <c r="FF514" s="52">
        <f t="shared" si="2414"/>
        <v>45974</v>
      </c>
      <c r="FG514" s="45">
        <v>1410</v>
      </c>
      <c r="FH514" s="69">
        <f t="shared" si="2415"/>
        <v>14</v>
      </c>
      <c r="FI514" s="45">
        <v>250</v>
      </c>
      <c r="FJ514" s="45">
        <f t="shared" si="2416"/>
        <v>0</v>
      </c>
      <c r="FK514" s="45">
        <v>12</v>
      </c>
      <c r="FL514" s="45">
        <f t="shared" si="2417"/>
        <v>0</v>
      </c>
      <c r="FM514" s="45">
        <v>0</v>
      </c>
      <c r="FN514" s="43"/>
      <c r="FO514" s="43">
        <f t="shared" si="2418"/>
        <v>550</v>
      </c>
      <c r="FP514" s="45">
        <f t="shared" si="2419"/>
        <v>0</v>
      </c>
      <c r="FQ514" s="46">
        <f t="shared" si="2420"/>
        <v>0</v>
      </c>
      <c r="FR514" s="37" t="s">
        <v>635</v>
      </c>
      <c r="FS514" s="29"/>
      <c r="FT514" s="52">
        <f t="shared" si="2421"/>
        <v>45974</v>
      </c>
      <c r="FU514" s="45">
        <v>1093</v>
      </c>
      <c r="FV514" s="45">
        <f t="shared" si="2422"/>
        <v>64</v>
      </c>
      <c r="FW514" s="45">
        <v>48</v>
      </c>
      <c r="FX514" s="45">
        <f t="shared" si="2423"/>
        <v>3</v>
      </c>
      <c r="FY514" s="45">
        <v>545</v>
      </c>
      <c r="FZ514" s="45">
        <f t="shared" si="2424"/>
        <v>5</v>
      </c>
      <c r="GA514" s="45">
        <v>0</v>
      </c>
      <c r="GB514" s="43"/>
      <c r="GC514" s="43">
        <f t="shared" si="2425"/>
        <v>200</v>
      </c>
      <c r="GD514" s="45">
        <f t="shared" si="2426"/>
        <v>1000</v>
      </c>
      <c r="GE514" s="46">
        <f t="shared" si="2427"/>
        <v>0.15625</v>
      </c>
      <c r="GF514" s="37"/>
      <c r="GG514" s="29"/>
      <c r="GH514" s="52">
        <f t="shared" si="2428"/>
        <v>45974</v>
      </c>
      <c r="GI514" s="45">
        <v>1052</v>
      </c>
      <c r="GJ514" s="45">
        <f t="shared" si="2429"/>
        <v>62</v>
      </c>
      <c r="GK514" s="45">
        <v>407</v>
      </c>
      <c r="GL514" s="45">
        <f t="shared" si="2430"/>
        <v>24</v>
      </c>
      <c r="GM514" s="45">
        <v>142</v>
      </c>
      <c r="GN514" s="45">
        <f t="shared" si="2431"/>
        <v>25</v>
      </c>
      <c r="GO514" s="45">
        <v>0</v>
      </c>
      <c r="GP514" s="43"/>
      <c r="GQ514" s="43">
        <f t="shared" si="2432"/>
        <v>420</v>
      </c>
      <c r="GR514" s="45">
        <f t="shared" si="2433"/>
        <v>10500</v>
      </c>
      <c r="GS514" s="46">
        <f t="shared" si="2434"/>
        <v>1.6935483870967742</v>
      </c>
      <c r="GT514" s="37"/>
      <c r="GU514" s="61"/>
      <c r="GV514" s="75"/>
      <c r="GW514" s="84"/>
      <c r="GX514" s="76"/>
      <c r="GY514" s="76" t="str">
        <f t="shared" si="2483"/>
        <v/>
      </c>
      <c r="GZ514" s="76"/>
      <c r="HA514" s="76" t="str">
        <f t="shared" si="2484"/>
        <v/>
      </c>
      <c r="HB514" s="76">
        <v>6</v>
      </c>
      <c r="HC514" s="76">
        <f t="shared" si="2485"/>
        <v>0</v>
      </c>
      <c r="HD514" s="76">
        <v>0</v>
      </c>
      <c r="HE514" s="78" t="str">
        <f>IF(GX511="","",HE510)</f>
        <v>ルララ</v>
      </c>
      <c r="HF514" s="79">
        <f>IF(GX511="","",HF510)</f>
        <v>715</v>
      </c>
      <c r="HG514" s="76">
        <f t="shared" si="2486"/>
        <v>0</v>
      </c>
      <c r="HH514" s="80" t="e">
        <f t="shared" si="2487"/>
        <v>#VALUE!</v>
      </c>
      <c r="HI514" s="37"/>
      <c r="HJ514" s="29"/>
      <c r="HK514" s="75"/>
      <c r="HL514" s="76">
        <v>356</v>
      </c>
      <c r="HM514" s="180">
        <f t="shared" si="2488"/>
        <v>25</v>
      </c>
      <c r="HN514" s="76">
        <v>4</v>
      </c>
      <c r="HO514" s="76">
        <f t="shared" si="2489"/>
        <v>1</v>
      </c>
      <c r="HP514" s="76">
        <v>14</v>
      </c>
      <c r="HQ514" s="76">
        <f t="shared" si="2490"/>
        <v>1</v>
      </c>
      <c r="HR514" s="76">
        <v>0</v>
      </c>
      <c r="HS514" s="78" t="str">
        <f t="shared" si="2524"/>
        <v>アンパンマンもちふわ</v>
      </c>
      <c r="HT514" s="79">
        <f t="shared" si="2521"/>
        <v>673</v>
      </c>
      <c r="HU514" s="76">
        <f t="shared" si="2491"/>
        <v>673</v>
      </c>
      <c r="HV514" s="80">
        <f t="shared" si="2492"/>
        <v>0.26919999999999999</v>
      </c>
      <c r="HW514" s="37"/>
      <c r="HX514" s="360"/>
      <c r="HY514" s="75"/>
      <c r="HZ514" s="76">
        <v>6872</v>
      </c>
      <c r="IA514" s="76">
        <f t="shared" si="2493"/>
        <v>74</v>
      </c>
      <c r="IB514" s="76">
        <v>289</v>
      </c>
      <c r="IC514" s="76">
        <f t="shared" si="2494"/>
        <v>2</v>
      </c>
      <c r="ID514" s="76">
        <v>32</v>
      </c>
      <c r="IE514" s="76">
        <f t="shared" si="2495"/>
        <v>3</v>
      </c>
      <c r="IF514" s="76">
        <v>4</v>
      </c>
      <c r="IG514" s="78" t="str">
        <f t="shared" si="2496"/>
        <v>ラブブキーホルダー</v>
      </c>
      <c r="IH514" s="79">
        <f t="shared" si="2497"/>
        <v>500</v>
      </c>
      <c r="II514" s="76">
        <f t="shared" si="2498"/>
        <v>1500</v>
      </c>
      <c r="IJ514" s="80">
        <f t="shared" si="2499"/>
        <v>0.20270270270270271</v>
      </c>
      <c r="IK514" s="37"/>
      <c r="IL514" s="29"/>
      <c r="IM514" s="75"/>
      <c r="IN514" s="76">
        <v>5769</v>
      </c>
      <c r="IO514" s="180">
        <f t="shared" si="2500"/>
        <v>28</v>
      </c>
      <c r="IP514" s="76">
        <v>243</v>
      </c>
      <c r="IQ514" s="76">
        <f t="shared" si="2501"/>
        <v>0</v>
      </c>
      <c r="IR514" s="76">
        <v>13</v>
      </c>
      <c r="IS514" s="76">
        <f t="shared" si="2502"/>
        <v>0</v>
      </c>
      <c r="IT514" s="76">
        <v>-1</v>
      </c>
      <c r="IU514" s="78" t="str">
        <f t="shared" si="2503"/>
        <v>キティヒョウ柄マスコット</v>
      </c>
      <c r="IV514" s="79">
        <f t="shared" si="2504"/>
        <v>998</v>
      </c>
      <c r="IW514" s="76">
        <f t="shared" si="2505"/>
        <v>0</v>
      </c>
      <c r="IX514" s="80">
        <f t="shared" si="2506"/>
        <v>0</v>
      </c>
      <c r="IY514" s="37" t="s">
        <v>580</v>
      </c>
      <c r="IZ514" s="61"/>
      <c r="JA514" s="75"/>
      <c r="JB514" s="76">
        <v>4231</v>
      </c>
      <c r="JC514" s="180">
        <f t="shared" si="2507"/>
        <v>29</v>
      </c>
      <c r="JD514" s="76">
        <v>204</v>
      </c>
      <c r="JE514" s="76">
        <f t="shared" si="2508"/>
        <v>2</v>
      </c>
      <c r="JF514" s="76">
        <v>6</v>
      </c>
      <c r="JG514" s="76">
        <f t="shared" si="2509"/>
        <v>2</v>
      </c>
      <c r="JH514" s="76">
        <v>3</v>
      </c>
      <c r="JI514" s="78" t="str">
        <f t="shared" si="2510"/>
        <v>ＡＩマスコット</v>
      </c>
      <c r="JJ514" s="79">
        <f t="shared" si="2511"/>
        <v>286</v>
      </c>
      <c r="JK514" s="76">
        <f t="shared" si="2512"/>
        <v>572</v>
      </c>
      <c r="JL514" s="80">
        <f t="shared" si="2513"/>
        <v>0.19724137931034483</v>
      </c>
      <c r="JM514" s="37"/>
      <c r="JN514" s="29"/>
      <c r="JO514" s="75"/>
      <c r="JP514" s="76">
        <v>4718</v>
      </c>
      <c r="JQ514" s="76">
        <f t="shared" si="2514"/>
        <v>33</v>
      </c>
      <c r="JR514" s="76">
        <v>196</v>
      </c>
      <c r="JS514" s="76">
        <f t="shared" si="2515"/>
        <v>0</v>
      </c>
      <c r="JT514" s="76">
        <v>8</v>
      </c>
      <c r="JU514" s="76">
        <f t="shared" si="2516"/>
        <v>0</v>
      </c>
      <c r="JV514" s="76">
        <v>0</v>
      </c>
      <c r="JW514" s="78" t="str">
        <f t="shared" si="2517"/>
        <v>キティフェイスポーチ</v>
      </c>
      <c r="JX514" s="79">
        <f t="shared" si="2518"/>
        <v>0</v>
      </c>
      <c r="JY514" s="76">
        <f t="shared" si="2519"/>
        <v>0</v>
      </c>
      <c r="JZ514" s="80">
        <f t="shared" si="2520"/>
        <v>0</v>
      </c>
      <c r="KA514" s="37"/>
      <c r="KB514" s="51"/>
      <c r="KC514" s="75"/>
      <c r="KD514" s="76">
        <v>13528</v>
      </c>
      <c r="KE514" s="76">
        <f>IF(KD514="","",KD514-KD510)</f>
        <v>64</v>
      </c>
      <c r="KF514" s="76">
        <v>669</v>
      </c>
      <c r="KG514" s="76">
        <f>IF(KF514="","",KF514-KF510)</f>
        <v>2</v>
      </c>
      <c r="KH514" s="76">
        <v>105</v>
      </c>
      <c r="KI514" s="76">
        <f>IF(KH514="","",KH510+KJ510-KH514)</f>
        <v>5</v>
      </c>
      <c r="KJ514" s="76">
        <v>8</v>
      </c>
      <c r="KK514" s="78" t="str">
        <f>IF(KD514="","",KK510)</f>
        <v>ＡＩモンスターラバー</v>
      </c>
      <c r="KL514" s="79">
        <f>IF(KE514="","",KL510)</f>
        <v>198</v>
      </c>
      <c r="KM514" s="76">
        <f>IF(KH514="","",KI514*KL514)</f>
        <v>990</v>
      </c>
      <c r="KN514" s="80">
        <f>IF(KI514="","",KM514/(KE514*100))</f>
        <v>0.15468750000000001</v>
      </c>
      <c r="KO514" s="37"/>
      <c r="KP514" s="29"/>
      <c r="KQ514" s="75"/>
      <c r="KR514" s="76">
        <v>1503</v>
      </c>
      <c r="KS514" s="76">
        <f>IF(KR514="","",KR514-KR510)</f>
        <v>43</v>
      </c>
      <c r="KT514" s="76">
        <v>19</v>
      </c>
      <c r="KU514" s="76">
        <f>IF(KT514="","",KT514-KT510)</f>
        <v>2</v>
      </c>
      <c r="KV514" s="76">
        <v>10</v>
      </c>
      <c r="KW514" s="76">
        <f>IF(KV514="","",KV510+KX510-KV514)</f>
        <v>1</v>
      </c>
      <c r="KX514" s="76">
        <v>0</v>
      </c>
      <c r="KY514" s="78" t="str">
        <f>IF(KR514="","",KY510)</f>
        <v>AIモンスターマスコット</v>
      </c>
      <c r="KZ514" s="79">
        <f>IF(KS514="","",KZ510)</f>
        <v>286</v>
      </c>
      <c r="LA514" s="76">
        <f>IF(KV514="","",KW514*KZ514)</f>
        <v>286</v>
      </c>
      <c r="LB514" s="80">
        <f>IF(KW514="","",LA514/(KS514*100))</f>
        <v>6.6511627906976747E-2</v>
      </c>
      <c r="LC514" s="37"/>
      <c r="LD514" s="29"/>
      <c r="LE514" s="47"/>
      <c r="LF514" s="45"/>
      <c r="LG514" s="45"/>
      <c r="LH514" s="45">
        <v>530</v>
      </c>
      <c r="LI514" s="45">
        <f t="shared" si="2525"/>
        <v>0</v>
      </c>
      <c r="LJ514" s="43">
        <v>2</v>
      </c>
      <c r="LK514" s="45">
        <f t="shared" si="2526"/>
        <v>0</v>
      </c>
      <c r="LL514" s="45">
        <v>0</v>
      </c>
      <c r="LM514" s="73" t="str">
        <f>IF(LF513="","",LM511)</f>
        <v>アンパンティッシュカバー、アンパンぬいぐるみ</v>
      </c>
      <c r="LN514" s="67">
        <f>IF(LG513="","",LN511)</f>
        <v>1000</v>
      </c>
      <c r="LO514" s="45">
        <f t="shared" si="2463"/>
        <v>0</v>
      </c>
      <c r="LP514" s="46"/>
      <c r="LQ514" s="37"/>
      <c r="LR514" s="29"/>
      <c r="LS514" s="52">
        <f t="shared" si="2435"/>
        <v>45974</v>
      </c>
      <c r="LT514" s="45">
        <v>20545</v>
      </c>
      <c r="LU514" s="45">
        <f t="shared" si="2436"/>
        <v>12</v>
      </c>
      <c r="LV514" s="45">
        <v>1051</v>
      </c>
      <c r="LW514" s="45">
        <f t="shared" si="2437"/>
        <v>2</v>
      </c>
      <c r="LX514" s="45">
        <v>37</v>
      </c>
      <c r="LY514" s="45">
        <f t="shared" si="2438"/>
        <v>2</v>
      </c>
      <c r="LZ514" s="45">
        <v>4</v>
      </c>
      <c r="MA514" s="43"/>
      <c r="MB514" s="43">
        <f t="shared" si="2439"/>
        <v>495</v>
      </c>
      <c r="MC514" s="45">
        <f t="shared" si="2440"/>
        <v>990</v>
      </c>
      <c r="MD514" s="46">
        <f t="shared" si="2441"/>
        <v>0.82499999999999996</v>
      </c>
      <c r="ME514" s="37"/>
      <c r="MF514" s="29"/>
      <c r="MG514" s="52">
        <f t="shared" si="2442"/>
        <v>45974</v>
      </c>
      <c r="MH514" s="45">
        <v>7144</v>
      </c>
      <c r="MI514" s="45">
        <f t="shared" si="2443"/>
        <v>58</v>
      </c>
      <c r="MJ514" s="45">
        <v>368</v>
      </c>
      <c r="MK514" s="45">
        <f t="shared" si="2444"/>
        <v>0</v>
      </c>
      <c r="ML514" s="45">
        <v>40</v>
      </c>
      <c r="MM514" s="45">
        <f t="shared" si="2445"/>
        <v>0</v>
      </c>
      <c r="MN514" s="45">
        <v>8</v>
      </c>
      <c r="MO514" s="43"/>
      <c r="MP514" s="43">
        <f t="shared" si="2446"/>
        <v>1100</v>
      </c>
      <c r="MQ514" s="45">
        <f t="shared" si="2447"/>
        <v>0</v>
      </c>
      <c r="MR514" s="46">
        <f t="shared" si="2448"/>
        <v>0</v>
      </c>
      <c r="MS514" s="37"/>
      <c r="MT514" s="29"/>
      <c r="MU514" s="52">
        <f t="shared" si="2449"/>
        <v>45974</v>
      </c>
      <c r="MV514" s="45">
        <v>10431</v>
      </c>
      <c r="MW514" s="45">
        <f t="shared" si="2450"/>
        <v>71</v>
      </c>
      <c r="MX514" s="45">
        <v>417</v>
      </c>
      <c r="MY514" s="45">
        <f t="shared" si="2451"/>
        <v>1</v>
      </c>
      <c r="MZ514" s="45">
        <v>3</v>
      </c>
      <c r="NA514" s="45">
        <f t="shared" si="2452"/>
        <v>1</v>
      </c>
      <c r="NB514" s="45">
        <v>2</v>
      </c>
      <c r="NC514" s="43"/>
      <c r="ND514" s="43">
        <f t="shared" si="2453"/>
        <v>715</v>
      </c>
      <c r="NE514" s="45">
        <f t="shared" si="2454"/>
        <v>715</v>
      </c>
      <c r="NF514" s="46">
        <f t="shared" si="2455"/>
        <v>0.10070422535211268</v>
      </c>
      <c r="NG514" s="37"/>
      <c r="NH514" s="29"/>
      <c r="NI514" s="52">
        <f t="shared" si="2456"/>
        <v>45974</v>
      </c>
      <c r="NJ514" s="45">
        <v>10370</v>
      </c>
      <c r="NK514" s="69">
        <f t="shared" si="2457"/>
        <v>45</v>
      </c>
      <c r="NL514" s="45">
        <v>204</v>
      </c>
      <c r="NM514" s="45">
        <f t="shared" si="2458"/>
        <v>0</v>
      </c>
      <c r="NN514" s="45">
        <v>44</v>
      </c>
      <c r="NO514" s="45">
        <f t="shared" si="2459"/>
        <v>1</v>
      </c>
      <c r="NP514" s="45">
        <v>0</v>
      </c>
      <c r="NQ514" s="43"/>
      <c r="NR514" s="43">
        <f t="shared" si="2460"/>
        <v>1100</v>
      </c>
      <c r="NS514" s="45">
        <f t="shared" si="2461"/>
        <v>1100</v>
      </c>
      <c r="NT514" s="46">
        <f t="shared" si="2462"/>
        <v>0.24444444444444444</v>
      </c>
      <c r="NU514" s="37"/>
    </row>
    <row r="515" spans="1:385" ht="15" customHeight="1" thickTop="1" thickBot="1" x14ac:dyDescent="0.3">
      <c r="A515" s="38"/>
      <c r="B515" s="39"/>
      <c r="C515" s="40"/>
      <c r="D515" s="40"/>
      <c r="E515" s="41"/>
      <c r="F515" s="40"/>
      <c r="G515" s="208"/>
      <c r="H515" s="42"/>
      <c r="I515" s="45"/>
      <c r="J515" s="69"/>
      <c r="K515" s="45"/>
      <c r="L515" s="45"/>
      <c r="M515" s="45"/>
      <c r="N515" s="45"/>
      <c r="O515" s="45"/>
      <c r="P515" s="43"/>
      <c r="Q515" s="43"/>
      <c r="R515" s="45"/>
      <c r="S515" s="46"/>
      <c r="T515" s="37"/>
      <c r="U515" s="29"/>
      <c r="V515" s="52"/>
      <c r="W515" s="45"/>
      <c r="X515" s="45"/>
      <c r="Y515" s="45"/>
      <c r="Z515" s="45"/>
      <c r="AA515" s="45"/>
      <c r="AB515" s="45"/>
      <c r="AC515" s="45"/>
      <c r="AD515" s="43"/>
      <c r="AE515" s="43"/>
      <c r="AF515" s="45"/>
      <c r="AG515" s="46"/>
      <c r="AH515" s="37"/>
      <c r="AI515" s="29"/>
      <c r="AJ515" s="52"/>
      <c r="AK515" s="45"/>
      <c r="AL515" s="45"/>
      <c r="AM515" s="45"/>
      <c r="AN515" s="45"/>
      <c r="AO515" s="45"/>
      <c r="AP515" s="45"/>
      <c r="AQ515" s="45"/>
      <c r="AR515" s="43"/>
      <c r="AS515" s="43"/>
      <c r="AT515" s="45"/>
      <c r="AU515" s="46"/>
      <c r="AV515" s="37"/>
      <c r="AW515" s="29"/>
      <c r="AX515" s="52"/>
      <c r="AY515" s="45"/>
      <c r="AZ515" s="45"/>
      <c r="BA515" s="45"/>
      <c r="BB515" s="45"/>
      <c r="BC515" s="45"/>
      <c r="BD515" s="45"/>
      <c r="BE515" s="45"/>
      <c r="BF515" s="43"/>
      <c r="BG515" s="43"/>
      <c r="BH515" s="45"/>
      <c r="BI515" s="46"/>
      <c r="BJ515" s="37"/>
      <c r="BK515" s="29"/>
      <c r="BL515" s="52">
        <f>IF($A509="","",$A509)</f>
        <v>45957</v>
      </c>
      <c r="BM515" s="45">
        <v>949</v>
      </c>
      <c r="BN515" s="43">
        <f t="shared" si="2464"/>
        <v>73</v>
      </c>
      <c r="BO515" s="45">
        <v>11</v>
      </c>
      <c r="BP515" s="87">
        <f t="shared" si="2465"/>
        <v>2</v>
      </c>
      <c r="BQ515" s="43">
        <v>12</v>
      </c>
      <c r="BR515" s="43">
        <f t="shared" si="2466"/>
        <v>1</v>
      </c>
      <c r="BS515" s="43">
        <v>2</v>
      </c>
      <c r="BT515" s="44" t="str">
        <f t="shared" si="2522"/>
        <v>液晶ミニカメラ</v>
      </c>
      <c r="BU515" s="48">
        <f t="shared" si="2523"/>
        <v>1079</v>
      </c>
      <c r="BV515" s="45">
        <f t="shared" si="2467"/>
        <v>1079</v>
      </c>
      <c r="BW515" s="89">
        <f t="shared" si="2468"/>
        <v>0.14780821917808218</v>
      </c>
      <c r="BX515" s="37"/>
      <c r="BY515" s="57"/>
      <c r="BZ515" s="52">
        <f>IF($A509="","",$A509)</f>
        <v>45957</v>
      </c>
      <c r="CA515" s="45">
        <v>7444</v>
      </c>
      <c r="CB515" s="43">
        <f t="shared" si="2469"/>
        <v>44</v>
      </c>
      <c r="CC515" s="45">
        <v>264</v>
      </c>
      <c r="CD515" s="87">
        <f t="shared" si="2470"/>
        <v>1</v>
      </c>
      <c r="CE515" s="43">
        <v>23</v>
      </c>
      <c r="CF515" s="43">
        <f t="shared" si="2471"/>
        <v>1</v>
      </c>
      <c r="CG515" s="59">
        <v>0</v>
      </c>
      <c r="CH515" s="44" t="str">
        <f t="shared" si="2472"/>
        <v>クーリッシュイヤホン</v>
      </c>
      <c r="CI515" s="48">
        <f t="shared" si="2473"/>
        <v>1100</v>
      </c>
      <c r="CJ515" s="45">
        <f t="shared" si="2474"/>
        <v>1100</v>
      </c>
      <c r="CK515" s="89">
        <f t="shared" si="2475"/>
        <v>0.25</v>
      </c>
      <c r="CL515" s="37"/>
      <c r="CM515" s="29"/>
      <c r="CN515" s="52">
        <f>IF($A509="","",$A509)</f>
        <v>45957</v>
      </c>
      <c r="CO515" s="45">
        <v>1333</v>
      </c>
      <c r="CP515" s="58">
        <f t="shared" si="2476"/>
        <v>18</v>
      </c>
      <c r="CQ515" s="45">
        <v>58</v>
      </c>
      <c r="CR515" s="87">
        <f t="shared" si="2477"/>
        <v>0</v>
      </c>
      <c r="CS515" s="43">
        <v>12</v>
      </c>
      <c r="CT515" s="43">
        <f t="shared" si="2478"/>
        <v>2</v>
      </c>
      <c r="CU515" s="59">
        <v>0</v>
      </c>
      <c r="CV515" s="44" t="s">
        <v>76</v>
      </c>
      <c r="CW515" s="48">
        <f t="shared" si="2480"/>
        <v>722</v>
      </c>
      <c r="CX515" s="45">
        <f t="shared" si="2481"/>
        <v>1444</v>
      </c>
      <c r="CY515" s="89">
        <f t="shared" si="2482"/>
        <v>0.80222222222222217</v>
      </c>
      <c r="CZ515" s="37" t="s">
        <v>371</v>
      </c>
      <c r="DA515" s="29"/>
      <c r="DB515" s="52" t="str">
        <f t="shared" si="2386"/>
        <v/>
      </c>
      <c r="DC515" s="45"/>
      <c r="DD515" s="45"/>
      <c r="DE515" s="45"/>
      <c r="DF515" s="45"/>
      <c r="DG515" s="45"/>
      <c r="DH515" s="45"/>
      <c r="DI515" s="45"/>
      <c r="DJ515" s="43"/>
      <c r="DK515" s="43"/>
      <c r="DL515" s="45"/>
      <c r="DM515" s="46"/>
      <c r="DN515" s="37"/>
      <c r="DO515" s="29"/>
      <c r="DP515" s="52"/>
      <c r="DQ515" s="45"/>
      <c r="DR515" s="69"/>
      <c r="DS515" s="45"/>
      <c r="DT515" s="45"/>
      <c r="DU515" s="45"/>
      <c r="DV515" s="45"/>
      <c r="DW515" s="45"/>
      <c r="DX515" s="43"/>
      <c r="DY515" s="43"/>
      <c r="DZ515" s="45"/>
      <c r="EA515" s="46"/>
      <c r="EB515" s="37"/>
      <c r="EC515" s="29"/>
      <c r="ED515" s="52" t="str">
        <f t="shared" si="2400"/>
        <v/>
      </c>
      <c r="EE515" s="45"/>
      <c r="EF515" s="69"/>
      <c r="EG515" s="45"/>
      <c r="EH515" s="45"/>
      <c r="EI515" s="45"/>
      <c r="EJ515" s="45"/>
      <c r="EK515" s="45"/>
      <c r="EL515" s="43"/>
      <c r="EM515" s="43"/>
      <c r="EN515" s="45"/>
      <c r="EO515" s="46"/>
      <c r="EP515" s="37"/>
      <c r="EQ515" s="29"/>
      <c r="ER515" s="52" t="str">
        <f t="shared" si="2407"/>
        <v/>
      </c>
      <c r="ES515" s="45"/>
      <c r="ET515" s="69"/>
      <c r="EU515" s="45"/>
      <c r="EV515" s="45"/>
      <c r="EW515" s="45"/>
      <c r="EX515" s="45"/>
      <c r="EY515" s="45"/>
      <c r="EZ515" s="43"/>
      <c r="FA515" s="43"/>
      <c r="FB515" s="45"/>
      <c r="FC515" s="46"/>
      <c r="FD515" s="37"/>
      <c r="FE515" s="60"/>
      <c r="FF515" s="52" t="str">
        <f t="shared" si="2414"/>
        <v/>
      </c>
      <c r="FG515" s="45"/>
      <c r="FH515" s="45"/>
      <c r="FI515" s="45"/>
      <c r="FJ515" s="45"/>
      <c r="FK515" s="45"/>
      <c r="FL515" s="45"/>
      <c r="FM515" s="45"/>
      <c r="FN515" s="43"/>
      <c r="FO515" s="43"/>
      <c r="FP515" s="45"/>
      <c r="FQ515" s="46"/>
      <c r="FR515" s="37"/>
      <c r="FS515" s="29"/>
      <c r="FT515" s="52"/>
      <c r="FU515" s="45"/>
      <c r="FV515" s="45"/>
      <c r="FW515" s="45"/>
      <c r="FX515" s="45"/>
      <c r="FY515" s="45"/>
      <c r="FZ515" s="45"/>
      <c r="GA515" s="45"/>
      <c r="GB515" s="43"/>
      <c r="GC515" s="43"/>
      <c r="GD515" s="45"/>
      <c r="GE515" s="46"/>
      <c r="GF515" s="37"/>
      <c r="GG515" s="29"/>
      <c r="GH515" s="52" t="str">
        <f t="shared" si="2428"/>
        <v/>
      </c>
      <c r="GI515" s="45"/>
      <c r="GJ515" s="69"/>
      <c r="GK515" s="45"/>
      <c r="GL515" s="45"/>
      <c r="GM515" s="45"/>
      <c r="GN515" s="45"/>
      <c r="GO515" s="45"/>
      <c r="GP515" s="43"/>
      <c r="GQ515" s="43"/>
      <c r="GR515" s="45"/>
      <c r="GS515" s="46"/>
      <c r="GT515" s="37"/>
      <c r="GU515" s="61"/>
      <c r="GV515" s="52">
        <f>IF($A509="","",$A509)</f>
        <v>45957</v>
      </c>
      <c r="GW515" s="62"/>
      <c r="GX515" s="45">
        <v>28772</v>
      </c>
      <c r="GY515" s="43">
        <f t="shared" si="2483"/>
        <v>83</v>
      </c>
      <c r="GZ515" s="45"/>
      <c r="HA515" s="87" t="str">
        <f t="shared" si="2484"/>
        <v/>
      </c>
      <c r="HB515" s="43">
        <v>4</v>
      </c>
      <c r="HC515" s="43">
        <f t="shared" si="2485"/>
        <v>0</v>
      </c>
      <c r="HD515" s="43">
        <v>0</v>
      </c>
      <c r="HE515" s="44" t="str">
        <f>IF(GX515="","",HE511)</f>
        <v>ルララ</v>
      </c>
      <c r="HF515" s="48">
        <f>IF(GX515="","",HF511)</f>
        <v>715</v>
      </c>
      <c r="HG515" s="45">
        <f t="shared" si="2486"/>
        <v>0</v>
      </c>
      <c r="HH515" s="89">
        <f t="shared" si="2487"/>
        <v>0</v>
      </c>
      <c r="HI515" s="37"/>
      <c r="HJ515" s="29"/>
      <c r="HK515" s="52">
        <f>IF($A509="","",$A509)</f>
        <v>45957</v>
      </c>
      <c r="HL515" s="45">
        <v>842</v>
      </c>
      <c r="HM515" s="43">
        <f t="shared" si="2488"/>
        <v>85</v>
      </c>
      <c r="HN515" s="45">
        <v>16</v>
      </c>
      <c r="HO515" s="87">
        <f t="shared" si="2489"/>
        <v>1</v>
      </c>
      <c r="HP515" s="43">
        <v>13</v>
      </c>
      <c r="HQ515" s="43">
        <f t="shared" si="2490"/>
        <v>1</v>
      </c>
      <c r="HR515" s="59">
        <v>4</v>
      </c>
      <c r="HS515" s="44" t="str">
        <f t="shared" si="2524"/>
        <v>ラブブマスコット</v>
      </c>
      <c r="HT515" s="48">
        <f t="shared" si="2521"/>
        <v>400</v>
      </c>
      <c r="HU515" s="45">
        <f t="shared" si="2491"/>
        <v>400</v>
      </c>
      <c r="HV515" s="89">
        <f t="shared" si="2492"/>
        <v>4.7058823529411764E-2</v>
      </c>
      <c r="HW515" s="37"/>
      <c r="HX515" s="360"/>
      <c r="HY515" s="52">
        <f>IF($A509="","",$A509)</f>
        <v>45957</v>
      </c>
      <c r="HZ515" s="45">
        <v>6492</v>
      </c>
      <c r="IA515" s="43">
        <f t="shared" si="2493"/>
        <v>126</v>
      </c>
      <c r="IB515" s="45">
        <v>318</v>
      </c>
      <c r="IC515" s="87">
        <f t="shared" si="2494"/>
        <v>3</v>
      </c>
      <c r="ID515" s="43">
        <v>10</v>
      </c>
      <c r="IE515" s="43">
        <f t="shared" si="2495"/>
        <v>2</v>
      </c>
      <c r="IF515" s="59">
        <v>3</v>
      </c>
      <c r="IG515" s="44" t="s">
        <v>586</v>
      </c>
      <c r="IH515" s="48">
        <f t="shared" si="2497"/>
        <v>0</v>
      </c>
      <c r="II515" s="45">
        <f t="shared" si="2498"/>
        <v>0</v>
      </c>
      <c r="IJ515" s="89">
        <f t="shared" si="2499"/>
        <v>0</v>
      </c>
      <c r="IK515" s="37"/>
      <c r="IL515" s="29"/>
      <c r="IM515" s="52">
        <f>IF($A509="","",$A509)</f>
        <v>45957</v>
      </c>
      <c r="IN515" s="45">
        <v>5427</v>
      </c>
      <c r="IO515" s="58">
        <f t="shared" si="2500"/>
        <v>25</v>
      </c>
      <c r="IP515" s="45">
        <v>180</v>
      </c>
      <c r="IQ515" s="87">
        <f t="shared" si="2501"/>
        <v>0</v>
      </c>
      <c r="IR515" s="43">
        <v>26</v>
      </c>
      <c r="IS515" s="43">
        <f t="shared" si="2502"/>
        <v>0</v>
      </c>
      <c r="IT515" s="59">
        <v>0</v>
      </c>
      <c r="IU515" s="44" t="str">
        <f t="shared" si="2503"/>
        <v>北斗イヤホン</v>
      </c>
      <c r="IV515" s="48">
        <f t="shared" si="2504"/>
        <v>1100</v>
      </c>
      <c r="IW515" s="45">
        <f t="shared" si="2505"/>
        <v>0</v>
      </c>
      <c r="IX515" s="89">
        <f t="shared" si="2506"/>
        <v>0</v>
      </c>
      <c r="IY515" s="37"/>
      <c r="IZ515" s="61"/>
      <c r="JA515" s="52">
        <f>IF($A509="","",$A509)</f>
        <v>45957</v>
      </c>
      <c r="JB515" s="45">
        <v>5735</v>
      </c>
      <c r="JC515" s="58">
        <f t="shared" si="2507"/>
        <v>37</v>
      </c>
      <c r="JD515" s="45">
        <v>206</v>
      </c>
      <c r="JE515" s="87">
        <f t="shared" si="2508"/>
        <v>0</v>
      </c>
      <c r="JF515" s="43">
        <v>13</v>
      </c>
      <c r="JG515" s="43">
        <f t="shared" si="2509"/>
        <v>0</v>
      </c>
      <c r="JH515" s="59">
        <v>0</v>
      </c>
      <c r="JI515" s="44" t="str">
        <f t="shared" si="2510"/>
        <v>液晶ミニカメラ</v>
      </c>
      <c r="JJ515" s="48">
        <f t="shared" si="2511"/>
        <v>1074</v>
      </c>
      <c r="JK515" s="45">
        <f t="shared" si="2512"/>
        <v>0</v>
      </c>
      <c r="JL515" s="89">
        <f t="shared" si="2513"/>
        <v>0</v>
      </c>
      <c r="JM515" s="37"/>
      <c r="JN515" s="29"/>
      <c r="JO515" s="52">
        <f>IF($A509="","",$A509)</f>
        <v>45957</v>
      </c>
      <c r="JP515" s="45">
        <v>3959</v>
      </c>
      <c r="JQ515" s="58">
        <f t="shared" si="2514"/>
        <v>23</v>
      </c>
      <c r="JR515" s="45">
        <v>262</v>
      </c>
      <c r="JS515" s="87">
        <f t="shared" si="2515"/>
        <v>4</v>
      </c>
      <c r="JT515" s="43">
        <v>15</v>
      </c>
      <c r="JU515" s="43">
        <f t="shared" si="2516"/>
        <v>0</v>
      </c>
      <c r="JV515" s="59">
        <v>0</v>
      </c>
      <c r="JW515" s="44" t="str">
        <f t="shared" si="2517"/>
        <v>LOTTEチョコイヤホン</v>
      </c>
      <c r="JX515" s="48">
        <f t="shared" si="2518"/>
        <v>1100</v>
      </c>
      <c r="JY515" s="45">
        <f t="shared" si="2519"/>
        <v>0</v>
      </c>
      <c r="JZ515" s="89">
        <f t="shared" si="2520"/>
        <v>0</v>
      </c>
      <c r="KA515" s="37"/>
      <c r="KB515" s="51"/>
      <c r="KC515" s="52">
        <f>IF($A509="","",$A509)</f>
        <v>45957</v>
      </c>
      <c r="KD515" s="45">
        <v>12725</v>
      </c>
      <c r="KE515" s="43">
        <f>IF(KD515="","",KD515-KD511)</f>
        <v>69</v>
      </c>
      <c r="KF515" s="45">
        <v>484</v>
      </c>
      <c r="KG515" s="87">
        <f>IF(KF515="","",KF515-KF511)</f>
        <v>4</v>
      </c>
      <c r="KH515" s="43">
        <v>5</v>
      </c>
      <c r="KI515" s="43">
        <f>IF(KH515="","",KH511+KJ511-KH515)</f>
        <v>4</v>
      </c>
      <c r="KJ515" s="59">
        <v>4</v>
      </c>
      <c r="KK515" s="44" t="str">
        <f>IF(KD515="","",KK511)</f>
        <v>キティヒョウ柄マスコット</v>
      </c>
      <c r="KL515" s="48">
        <f>IF(KE515="","",KL511)</f>
        <v>996</v>
      </c>
      <c r="KM515" s="45">
        <f>IF(KH515="","",KI515*KL515)</f>
        <v>3984</v>
      </c>
      <c r="KN515" s="89">
        <f>IF(KI515="","",KM515/(KE515*100))</f>
        <v>0.57739130434782604</v>
      </c>
      <c r="KO515" s="37"/>
      <c r="KP515" s="29"/>
      <c r="KQ515" s="52">
        <f>IF($A509="","",$A509)</f>
        <v>45957</v>
      </c>
      <c r="KR515" s="45">
        <v>1401</v>
      </c>
      <c r="KS515" s="43">
        <f>IF(KR515="","",KR515-KR511)</f>
        <v>91</v>
      </c>
      <c r="KT515" s="45">
        <v>15</v>
      </c>
      <c r="KU515" s="87">
        <f>IF(KT515="","",KT515-KT511)</f>
        <v>2</v>
      </c>
      <c r="KV515" s="43">
        <v>8</v>
      </c>
      <c r="KW515" s="43">
        <f>IF(KV515="","",KV511+KX511-KV515)</f>
        <v>2</v>
      </c>
      <c r="KX515" s="43">
        <v>0</v>
      </c>
      <c r="KY515" s="44" t="str">
        <f>IF(KR515="","",KY511)</f>
        <v>サンリオフェイスポーチ</v>
      </c>
      <c r="KZ515" s="48">
        <f>IF(KS515="","",KZ511)</f>
        <v>900</v>
      </c>
      <c r="LA515" s="45">
        <f>IF(KV515="","",KW515*KZ515)</f>
        <v>1800</v>
      </c>
      <c r="LB515" s="89">
        <f>IF(KW515="","",LA515/(KS515*100))</f>
        <v>0.19780219780219779</v>
      </c>
      <c r="LC515" s="37"/>
      <c r="LD515" s="29"/>
      <c r="LE515" s="75"/>
      <c r="LF515" s="76"/>
      <c r="LG515" s="76"/>
      <c r="LH515" s="76">
        <v>1166</v>
      </c>
      <c r="LI515" s="76">
        <f t="shared" si="2525"/>
        <v>0</v>
      </c>
      <c r="LJ515" s="77">
        <v>2</v>
      </c>
      <c r="LK515" s="76">
        <f t="shared" si="2526"/>
        <v>0</v>
      </c>
      <c r="LL515" s="76">
        <v>0</v>
      </c>
      <c r="LM515" s="78" t="str">
        <f>IF(LF513="","",LM512)</f>
        <v>バイキンティッシュカバー、アンパンぬいぐるみ</v>
      </c>
      <c r="LN515" s="79">
        <f>IF(LG513="","",LN512)</f>
        <v>1000</v>
      </c>
      <c r="LO515" s="76">
        <f t="shared" si="2463"/>
        <v>0</v>
      </c>
      <c r="LP515" s="80"/>
      <c r="LQ515" s="37"/>
      <c r="LR515" s="29"/>
      <c r="LS515" s="52"/>
      <c r="LT515" s="45"/>
      <c r="LU515" s="45"/>
      <c r="LV515" s="45"/>
      <c r="LW515" s="45"/>
      <c r="LX515" s="45"/>
      <c r="LY515" s="45"/>
      <c r="LZ515" s="45"/>
      <c r="MA515" s="43"/>
      <c r="MB515" s="43"/>
      <c r="MC515" s="45"/>
      <c r="MD515" s="46"/>
      <c r="ME515" s="37"/>
      <c r="MF515" s="29"/>
      <c r="MG515" s="52"/>
      <c r="MH515" s="45"/>
      <c r="MI515" s="45"/>
      <c r="MJ515" s="45"/>
      <c r="MK515" s="45"/>
      <c r="ML515" s="45"/>
      <c r="MM515" s="45"/>
      <c r="MN515" s="45"/>
      <c r="MO515" s="43"/>
      <c r="MP515" s="43"/>
      <c r="MQ515" s="45"/>
      <c r="MR515" s="46"/>
      <c r="MS515" s="37"/>
      <c r="MT515" s="29"/>
      <c r="MU515" s="52"/>
      <c r="MV515" s="45"/>
      <c r="MW515" s="45"/>
      <c r="MX515" s="45"/>
      <c r="MY515" s="45"/>
      <c r="MZ515" s="45"/>
      <c r="NA515" s="45"/>
      <c r="NB515" s="45"/>
      <c r="NC515" s="43"/>
      <c r="ND515" s="43"/>
      <c r="NE515" s="45"/>
      <c r="NF515" s="46"/>
      <c r="NG515" s="37"/>
      <c r="NH515" s="29"/>
      <c r="NI515" s="52" t="str">
        <f t="shared" si="2456"/>
        <v/>
      </c>
      <c r="NJ515" s="45"/>
      <c r="NK515" s="69"/>
      <c r="NL515" s="45"/>
      <c r="NM515" s="45"/>
      <c r="NN515" s="45"/>
      <c r="NO515" s="45"/>
      <c r="NP515" s="45"/>
      <c r="NQ515" s="43"/>
      <c r="NR515" s="43"/>
      <c r="NS515" s="45"/>
      <c r="NT515" s="46"/>
      <c r="NU515" s="37"/>
    </row>
    <row r="516" spans="1:385" ht="15" customHeight="1" thickTop="1" x14ac:dyDescent="0.25">
      <c r="A516" s="38"/>
      <c r="B516" s="39"/>
      <c r="C516" s="40"/>
      <c r="D516" s="40"/>
      <c r="E516" s="41"/>
      <c r="F516" s="40"/>
      <c r="G516" s="208"/>
      <c r="H516" s="42"/>
      <c r="I516" s="45"/>
      <c r="J516" s="45"/>
      <c r="K516" s="45"/>
      <c r="L516" s="45"/>
      <c r="M516" s="45"/>
      <c r="N516" s="45"/>
      <c r="O516" s="45"/>
      <c r="P516" s="43"/>
      <c r="Q516" s="43"/>
      <c r="R516" s="45"/>
      <c r="S516" s="46"/>
      <c r="T516" s="37"/>
      <c r="U516" s="29"/>
      <c r="V516" s="52"/>
      <c r="W516" s="45"/>
      <c r="X516" s="45"/>
      <c r="Y516" s="45"/>
      <c r="Z516" s="45"/>
      <c r="AA516" s="45"/>
      <c r="AB516" s="45"/>
      <c r="AC516" s="45"/>
      <c r="AD516" s="43"/>
      <c r="AE516" s="43"/>
      <c r="AF516" s="45"/>
      <c r="AG516" s="46"/>
      <c r="AH516" s="37"/>
      <c r="AI516" s="29"/>
      <c r="AJ516" s="52"/>
      <c r="AK516" s="45"/>
      <c r="AL516" s="45"/>
      <c r="AM516" s="45"/>
      <c r="AN516" s="45"/>
      <c r="AO516" s="45"/>
      <c r="AP516" s="45"/>
      <c r="AQ516" s="45"/>
      <c r="AR516" s="43"/>
      <c r="AS516" s="43"/>
      <c r="AT516" s="45"/>
      <c r="AU516" s="46"/>
      <c r="AV516" s="37"/>
      <c r="AW516" s="29"/>
      <c r="AX516" s="52"/>
      <c r="AY516" s="45"/>
      <c r="AZ516" s="45"/>
      <c r="BA516" s="45"/>
      <c r="BB516" s="45"/>
      <c r="BC516" s="45"/>
      <c r="BD516" s="45"/>
      <c r="BE516" s="45"/>
      <c r="BF516" s="43"/>
      <c r="BG516" s="43"/>
      <c r="BH516" s="45"/>
      <c r="BI516" s="46"/>
      <c r="BJ516" s="37"/>
      <c r="BK516" s="29"/>
      <c r="BL516" s="47"/>
      <c r="BM516" s="43">
        <v>842</v>
      </c>
      <c r="BN516" s="69">
        <f t="shared" si="2464"/>
        <v>35</v>
      </c>
      <c r="BO516" s="43">
        <v>6</v>
      </c>
      <c r="BP516" s="45">
        <f t="shared" si="2465"/>
        <v>0</v>
      </c>
      <c r="BQ516" s="45">
        <v>18</v>
      </c>
      <c r="BR516" s="45">
        <f t="shared" si="2466"/>
        <v>0</v>
      </c>
      <c r="BS516" s="43">
        <v>0</v>
      </c>
      <c r="BT516" s="63" t="str">
        <f t="shared" si="2522"/>
        <v>ロッテイヤホン</v>
      </c>
      <c r="BU516" s="67">
        <f t="shared" si="2523"/>
        <v>1100</v>
      </c>
      <c r="BV516" s="43">
        <f t="shared" si="2467"/>
        <v>0</v>
      </c>
      <c r="BW516" s="46">
        <f t="shared" si="2468"/>
        <v>0</v>
      </c>
      <c r="BX516" s="37" t="s">
        <v>158</v>
      </c>
      <c r="BY516" s="57"/>
      <c r="BZ516" s="47"/>
      <c r="CA516" s="43">
        <v>7159</v>
      </c>
      <c r="CB516" s="45">
        <f t="shared" si="2469"/>
        <v>33</v>
      </c>
      <c r="CC516" s="43">
        <v>226</v>
      </c>
      <c r="CD516" s="45">
        <f t="shared" si="2470"/>
        <v>1</v>
      </c>
      <c r="CE516" s="45">
        <v>12</v>
      </c>
      <c r="CF516" s="45">
        <f t="shared" si="2471"/>
        <v>2</v>
      </c>
      <c r="CG516" s="71">
        <v>0</v>
      </c>
      <c r="CH516" s="63" t="str">
        <f t="shared" si="2472"/>
        <v>ジャグラーサウンドボタン</v>
      </c>
      <c r="CI516" s="67">
        <f t="shared" si="2473"/>
        <v>682</v>
      </c>
      <c r="CJ516" s="43">
        <f t="shared" si="2474"/>
        <v>1364</v>
      </c>
      <c r="CK516" s="46">
        <f t="shared" si="2475"/>
        <v>0.41333333333333333</v>
      </c>
      <c r="CL516" s="37"/>
      <c r="CM516" s="29"/>
      <c r="CN516" s="47"/>
      <c r="CO516" s="43">
        <v>2773</v>
      </c>
      <c r="CP516" s="45">
        <f t="shared" si="2476"/>
        <v>76</v>
      </c>
      <c r="CQ516" s="43">
        <v>76</v>
      </c>
      <c r="CR516" s="45">
        <f t="shared" si="2477"/>
        <v>1</v>
      </c>
      <c r="CS516" s="45">
        <v>10</v>
      </c>
      <c r="CT516" s="45">
        <f t="shared" si="2478"/>
        <v>1</v>
      </c>
      <c r="CU516" s="71">
        <v>0</v>
      </c>
      <c r="CV516" s="63" t="str">
        <f t="shared" si="2479"/>
        <v>キティヒョウ柄マスコット</v>
      </c>
      <c r="CW516" s="67">
        <f t="shared" si="2480"/>
        <v>996</v>
      </c>
      <c r="CX516" s="43">
        <f t="shared" si="2481"/>
        <v>996</v>
      </c>
      <c r="CY516" s="46">
        <f t="shared" si="2482"/>
        <v>0.13105263157894737</v>
      </c>
      <c r="CZ516" s="37"/>
      <c r="DA516" s="29"/>
      <c r="DB516" s="52" t="str">
        <f t="shared" si="2386"/>
        <v/>
      </c>
      <c r="DC516" s="45"/>
      <c r="DD516" s="45"/>
      <c r="DE516" s="45"/>
      <c r="DF516" s="45"/>
      <c r="DG516" s="45"/>
      <c r="DH516" s="45"/>
      <c r="DI516" s="45"/>
      <c r="DJ516" s="43"/>
      <c r="DK516" s="43"/>
      <c r="DL516" s="45"/>
      <c r="DM516" s="46"/>
      <c r="DN516" s="37"/>
      <c r="DO516" s="29"/>
      <c r="DP516" s="52"/>
      <c r="DQ516" s="45"/>
      <c r="DR516" s="45"/>
      <c r="DS516" s="45"/>
      <c r="DT516" s="45"/>
      <c r="DU516" s="45"/>
      <c r="DV516" s="45"/>
      <c r="DW516" s="45"/>
      <c r="DX516" s="43"/>
      <c r="DY516" s="43"/>
      <c r="DZ516" s="45"/>
      <c r="EA516" s="46"/>
      <c r="EB516" s="37"/>
      <c r="EC516" s="29"/>
      <c r="ED516" s="52" t="str">
        <f t="shared" si="2400"/>
        <v/>
      </c>
      <c r="EE516" s="45"/>
      <c r="EF516" s="45"/>
      <c r="EG516" s="45"/>
      <c r="EH516" s="45"/>
      <c r="EI516" s="45"/>
      <c r="EJ516" s="45"/>
      <c r="EK516" s="45"/>
      <c r="EL516" s="43"/>
      <c r="EM516" s="43"/>
      <c r="EN516" s="45"/>
      <c r="EO516" s="46"/>
      <c r="EP516" s="37"/>
      <c r="EQ516" s="29"/>
      <c r="ER516" s="52" t="str">
        <f t="shared" si="2407"/>
        <v/>
      </c>
      <c r="ES516" s="45"/>
      <c r="ET516" s="45"/>
      <c r="EU516" s="45"/>
      <c r="EV516" s="45"/>
      <c r="EW516" s="45"/>
      <c r="EX516" s="45"/>
      <c r="EY516" s="45"/>
      <c r="EZ516" s="43"/>
      <c r="FA516" s="43"/>
      <c r="FB516" s="45"/>
      <c r="FC516" s="46"/>
      <c r="FD516" s="37"/>
      <c r="FE516" s="60"/>
      <c r="FF516" s="52" t="str">
        <f t="shared" si="2414"/>
        <v/>
      </c>
      <c r="FG516" s="45"/>
      <c r="FH516" s="45"/>
      <c r="FI516" s="45"/>
      <c r="FJ516" s="45"/>
      <c r="FK516" s="45"/>
      <c r="FL516" s="45"/>
      <c r="FM516" s="45"/>
      <c r="FN516" s="43"/>
      <c r="FO516" s="43"/>
      <c r="FP516" s="45"/>
      <c r="FQ516" s="46"/>
      <c r="FR516" s="37"/>
      <c r="FS516" s="29"/>
      <c r="FT516" s="52"/>
      <c r="FU516" s="45"/>
      <c r="FV516" s="45"/>
      <c r="FW516" s="45"/>
      <c r="FX516" s="45"/>
      <c r="FY516" s="45"/>
      <c r="FZ516" s="45"/>
      <c r="GA516" s="45"/>
      <c r="GB516" s="43"/>
      <c r="GC516" s="43"/>
      <c r="GD516" s="45"/>
      <c r="GE516" s="46"/>
      <c r="GF516" s="37"/>
      <c r="GG516" s="29"/>
      <c r="GH516" s="52" t="str">
        <f t="shared" si="2428"/>
        <v/>
      </c>
      <c r="GI516" s="45"/>
      <c r="GJ516" s="45"/>
      <c r="GK516" s="45"/>
      <c r="GL516" s="45"/>
      <c r="GM516" s="45"/>
      <c r="GN516" s="45"/>
      <c r="GO516" s="45"/>
      <c r="GP516" s="43"/>
      <c r="GQ516" s="43"/>
      <c r="GR516" s="45"/>
      <c r="GS516" s="46"/>
      <c r="GT516" s="37"/>
      <c r="GU516" s="61"/>
      <c r="GV516" s="47"/>
      <c r="GW516" s="62"/>
      <c r="GX516" s="43">
        <v>21035</v>
      </c>
      <c r="GY516" s="45">
        <f t="shared" si="2483"/>
        <v>42</v>
      </c>
      <c r="GZ516" s="43"/>
      <c r="HA516" s="45" t="str">
        <f t="shared" si="2484"/>
        <v/>
      </c>
      <c r="HB516" s="45">
        <v>8</v>
      </c>
      <c r="HC516" s="45">
        <f t="shared" si="2485"/>
        <v>0</v>
      </c>
      <c r="HD516" s="43">
        <v>0</v>
      </c>
      <c r="HE516" s="63" t="str">
        <f>IF(GX515="","",HE512)</f>
        <v>サンリオ浴衣BIG</v>
      </c>
      <c r="HF516" s="67">
        <f>IF(GX515="","",HF512)</f>
        <v>1100</v>
      </c>
      <c r="HG516" s="43">
        <f t="shared" si="2486"/>
        <v>0</v>
      </c>
      <c r="HH516" s="46">
        <f t="shared" si="2487"/>
        <v>0</v>
      </c>
      <c r="HI516" s="37"/>
      <c r="HJ516" s="29"/>
      <c r="HK516" s="47"/>
      <c r="HL516" s="43">
        <v>922</v>
      </c>
      <c r="HM516" s="45">
        <f t="shared" si="2488"/>
        <v>83</v>
      </c>
      <c r="HN516" s="43">
        <v>11</v>
      </c>
      <c r="HO516" s="45">
        <f t="shared" si="2489"/>
        <v>2</v>
      </c>
      <c r="HP516" s="45">
        <v>9</v>
      </c>
      <c r="HQ516" s="45">
        <f t="shared" si="2490"/>
        <v>1</v>
      </c>
      <c r="HR516" s="71">
        <v>0</v>
      </c>
      <c r="HS516" s="63" t="str">
        <f t="shared" si="2524"/>
        <v>キティシリコンがま口</v>
      </c>
      <c r="HT516" s="67">
        <f t="shared" si="2521"/>
        <v>996</v>
      </c>
      <c r="HU516" s="43">
        <f t="shared" si="2491"/>
        <v>996</v>
      </c>
      <c r="HV516" s="46">
        <f t="shared" si="2492"/>
        <v>0.12</v>
      </c>
      <c r="HW516" s="37"/>
      <c r="HX516" s="360"/>
      <c r="HY516" s="47"/>
      <c r="HZ516" s="43">
        <v>4571</v>
      </c>
      <c r="IA516" s="69">
        <f t="shared" si="2493"/>
        <v>26</v>
      </c>
      <c r="IB516" s="43">
        <v>130</v>
      </c>
      <c r="IC516" s="45">
        <f t="shared" si="2494"/>
        <v>0</v>
      </c>
      <c r="ID516" s="45">
        <v>37</v>
      </c>
      <c r="IE516" s="45">
        <f t="shared" si="2495"/>
        <v>-2</v>
      </c>
      <c r="IF516" s="71">
        <v>0</v>
      </c>
      <c r="IG516" s="63" t="str">
        <f t="shared" si="2496"/>
        <v>ミニ香水</v>
      </c>
      <c r="IH516" s="67">
        <f t="shared" si="2497"/>
        <v>1100</v>
      </c>
      <c r="II516" s="43">
        <f t="shared" si="2498"/>
        <v>-2200</v>
      </c>
      <c r="IJ516" s="46">
        <f t="shared" si="2499"/>
        <v>-0.84615384615384615</v>
      </c>
      <c r="IK516" s="37"/>
      <c r="IL516" s="29"/>
      <c r="IM516" s="47"/>
      <c r="IN516" s="43">
        <v>5381</v>
      </c>
      <c r="IO516" s="69">
        <f t="shared" si="2500"/>
        <v>12</v>
      </c>
      <c r="IP516" s="43">
        <v>123</v>
      </c>
      <c r="IQ516" s="45">
        <f t="shared" si="2501"/>
        <v>2</v>
      </c>
      <c r="IR516" s="45">
        <v>18</v>
      </c>
      <c r="IS516" s="45">
        <f t="shared" si="2502"/>
        <v>1</v>
      </c>
      <c r="IT516" s="71">
        <v>0</v>
      </c>
      <c r="IU516" s="63" t="str">
        <f t="shared" si="2503"/>
        <v>ジャグラーサウンドボタン</v>
      </c>
      <c r="IV516" s="67">
        <f t="shared" si="2504"/>
        <v>748</v>
      </c>
      <c r="IW516" s="43">
        <f t="shared" si="2505"/>
        <v>748</v>
      </c>
      <c r="IX516" s="46">
        <f t="shared" si="2506"/>
        <v>0.62333333333333329</v>
      </c>
      <c r="IY516" s="37"/>
      <c r="IZ516" s="61"/>
      <c r="JA516" s="47"/>
      <c r="JB516" s="43">
        <v>4090</v>
      </c>
      <c r="JC516" s="69">
        <f t="shared" si="2507"/>
        <v>27</v>
      </c>
      <c r="JD516" s="43">
        <v>109</v>
      </c>
      <c r="JE516" s="45">
        <f t="shared" si="2508"/>
        <v>0</v>
      </c>
      <c r="JF516" s="45">
        <v>10</v>
      </c>
      <c r="JG516" s="45">
        <f t="shared" si="2509"/>
        <v>0</v>
      </c>
      <c r="JH516" s="71">
        <v>2</v>
      </c>
      <c r="JI516" s="63" t="s">
        <v>591</v>
      </c>
      <c r="JJ516" s="67">
        <v>1100</v>
      </c>
      <c r="JK516" s="43">
        <f t="shared" si="2512"/>
        <v>0</v>
      </c>
      <c r="JL516" s="46">
        <f t="shared" si="2513"/>
        <v>0</v>
      </c>
      <c r="JM516" s="37"/>
      <c r="JN516" s="29"/>
      <c r="JO516" s="47"/>
      <c r="JP516" s="43">
        <v>4916</v>
      </c>
      <c r="JQ516" s="69">
        <f t="shared" si="2514"/>
        <v>31</v>
      </c>
      <c r="JR516" s="43">
        <v>98</v>
      </c>
      <c r="JS516" s="45">
        <f t="shared" si="2515"/>
        <v>0</v>
      </c>
      <c r="JT516" s="45">
        <v>14</v>
      </c>
      <c r="JU516" s="45">
        <f t="shared" si="2516"/>
        <v>0</v>
      </c>
      <c r="JV516" s="71">
        <v>4</v>
      </c>
      <c r="JW516" s="63" t="str">
        <f t="shared" si="2517"/>
        <v>デジタルミニカメラ</v>
      </c>
      <c r="JX516" s="67">
        <f t="shared" si="2518"/>
        <v>722</v>
      </c>
      <c r="JY516" s="43">
        <f t="shared" si="2519"/>
        <v>0</v>
      </c>
      <c r="JZ516" s="46">
        <f t="shared" si="2520"/>
        <v>0</v>
      </c>
      <c r="KA516" s="37" t="s">
        <v>158</v>
      </c>
      <c r="KB516" s="51"/>
      <c r="KC516" s="47"/>
      <c r="KD516" s="43">
        <v>10178</v>
      </c>
      <c r="KE516" s="45">
        <f>IF(KD516="","",KD516-KD512)</f>
        <v>96</v>
      </c>
      <c r="KF516" s="43">
        <v>292</v>
      </c>
      <c r="KG516" s="45">
        <f>IF(KF516="","",KF516-KF512)</f>
        <v>1</v>
      </c>
      <c r="KH516" s="45">
        <v>8</v>
      </c>
      <c r="KI516" s="45">
        <f>IF(KH516="","",KH512+KJ512-KH516)</f>
        <v>1</v>
      </c>
      <c r="KJ516" s="71">
        <v>0</v>
      </c>
      <c r="KK516" s="63" t="str">
        <f>IF(KD516="","",KK512)</f>
        <v>キティシリコンがま口</v>
      </c>
      <c r="KL516" s="67">
        <f>IF(KE516="","",KL512)</f>
        <v>660</v>
      </c>
      <c r="KM516" s="43">
        <f>IF(KH516="","",KI516*KL516)</f>
        <v>660</v>
      </c>
      <c r="KN516" s="46">
        <f>IF(KI516="","",KM516/(KE516*100))</f>
        <v>6.8750000000000006E-2</v>
      </c>
      <c r="KO516" s="37"/>
      <c r="KP516" s="29"/>
      <c r="KQ516" s="47"/>
      <c r="KR516" s="43">
        <v>1732</v>
      </c>
      <c r="KS516" s="45">
        <f>IF(KR516="","",KR516-KR512)</f>
        <v>108</v>
      </c>
      <c r="KT516" s="43">
        <v>14</v>
      </c>
      <c r="KU516" s="45">
        <f>IF(KT516="","",KT516-KT512)</f>
        <v>2</v>
      </c>
      <c r="KV516" s="45">
        <v>21</v>
      </c>
      <c r="KW516" s="45">
        <f>IF(KV516="","",KV512+KX512-KV516)</f>
        <v>2</v>
      </c>
      <c r="KX516" s="43">
        <v>0</v>
      </c>
      <c r="KY516" s="63" t="str">
        <f>IF(KR516="","",KY512)</f>
        <v>ラブブマスコット</v>
      </c>
      <c r="KZ516" s="67">
        <f>IF(KS516="","",KZ512)</f>
        <v>500</v>
      </c>
      <c r="LA516" s="43">
        <f>IF(KV516="","",KW516*KZ516)</f>
        <v>1000</v>
      </c>
      <c r="LB516" s="46">
        <f>IF(KW516="","",LA516/(KS516*100))</f>
        <v>9.2592592592592587E-2</v>
      </c>
      <c r="LC516" s="37"/>
      <c r="LD516" s="29"/>
      <c r="LE516" s="52">
        <f>IF(A510="","",A510)</f>
        <v>45961</v>
      </c>
      <c r="LF516" s="43">
        <v>68462</v>
      </c>
      <c r="LG516" s="86">
        <f>IF(LF516="","",LF516-LF513)</f>
        <v>35</v>
      </c>
      <c r="LH516" s="43">
        <v>445</v>
      </c>
      <c r="LI516" s="43">
        <f t="shared" si="2525"/>
        <v>0</v>
      </c>
      <c r="LJ516" s="43">
        <v>2</v>
      </c>
      <c r="LK516" s="87">
        <f t="shared" si="2526"/>
        <v>0</v>
      </c>
      <c r="LL516" s="43">
        <v>0</v>
      </c>
      <c r="LM516" s="65" t="str">
        <f>IF(LF516="","",LM513)</f>
        <v>スヌーピーぬいぐるみ、コキンちゃん</v>
      </c>
      <c r="LN516" s="48">
        <f>IF(LG516="","",LN513)</f>
        <v>1000</v>
      </c>
      <c r="LO516" s="87">
        <f t="shared" si="2463"/>
        <v>0</v>
      </c>
      <c r="LP516" s="53"/>
      <c r="LQ516" s="37"/>
      <c r="LR516" s="29"/>
      <c r="LS516" s="52"/>
      <c r="LT516" s="45"/>
      <c r="LU516" s="45"/>
      <c r="LV516" s="45"/>
      <c r="LW516" s="45"/>
      <c r="LX516" s="45"/>
      <c r="LY516" s="45"/>
      <c r="LZ516" s="45"/>
      <c r="MA516" s="43"/>
      <c r="MB516" s="43"/>
      <c r="MC516" s="45"/>
      <c r="MD516" s="46"/>
      <c r="ME516" s="37"/>
      <c r="MF516" s="29"/>
      <c r="MG516" s="52"/>
      <c r="MH516" s="45"/>
      <c r="MI516" s="45"/>
      <c r="MJ516" s="45"/>
      <c r="MK516" s="45"/>
      <c r="ML516" s="45"/>
      <c r="MM516" s="45"/>
      <c r="MN516" s="45"/>
      <c r="MO516" s="43"/>
      <c r="MP516" s="43"/>
      <c r="MQ516" s="45"/>
      <c r="MR516" s="46"/>
      <c r="MS516" s="37"/>
      <c r="MT516" s="29"/>
      <c r="MU516" s="52"/>
      <c r="MV516" s="45"/>
      <c r="MW516" s="45"/>
      <c r="MX516" s="45"/>
      <c r="MY516" s="45"/>
      <c r="MZ516" s="45"/>
      <c r="NA516" s="45"/>
      <c r="NB516" s="45"/>
      <c r="NC516" s="43"/>
      <c r="ND516" s="43"/>
      <c r="NE516" s="45"/>
      <c r="NF516" s="46"/>
      <c r="NG516" s="37"/>
      <c r="NH516" s="29"/>
      <c r="NI516" s="52" t="str">
        <f t="shared" si="2456"/>
        <v/>
      </c>
      <c r="NJ516" s="45"/>
      <c r="NK516" s="45"/>
      <c r="NL516" s="45"/>
      <c r="NM516" s="45"/>
      <c r="NN516" s="45"/>
      <c r="NO516" s="45"/>
      <c r="NP516" s="45"/>
      <c r="NQ516" s="43"/>
      <c r="NR516" s="43"/>
      <c r="NS516" s="45"/>
      <c r="NT516" s="46"/>
      <c r="NU516" s="37"/>
    </row>
    <row r="517" spans="1:385" x14ac:dyDescent="0.25">
      <c r="A517" s="38"/>
      <c r="B517" s="39" t="str">
        <f>IF(A517="","",SUM(J517,LG537,AL517,DR517,AZ517,DD517,LU517,NK517,MW517,MI517,X517)+SUM(CP547:CP550)+SUM(BN547:BN550)+SUM(KS547:KS550)+SUM(KE547:KE550)+SUM(CB547:CB550)+SUM(IA547:IA550)+SUM(IO547:IO550)+SUM(JC547:JC550)+SUM(JQ547:JQ550))</f>
        <v/>
      </c>
      <c r="C517" s="40" t="str">
        <f>IF(A517="","",SUM(J517,X517,AL517,AZ517)+SUM(KE547:KE550)+SUM(KS547:KS550)+SUM(BN547:BN550))</f>
        <v/>
      </c>
      <c r="D517" s="40" t="str">
        <f>IF(A517="","",SUM(DD517,DR517)+SUM(CB547:CB550)+SUM(CP547:CP550))</f>
        <v/>
      </c>
      <c r="E517" s="41" t="str">
        <f>IF(A517="","",SUM(NK517,MW517,MI517,LU517,LG537)+SUM(IA547:IA550)+SUM(IO547:IO550)+SUM(JC547:JC550)+SUM(JQ547:JQ550))</f>
        <v/>
      </c>
      <c r="F517" s="40"/>
      <c r="G517" s="208"/>
      <c r="H517" s="42"/>
      <c r="I517" s="45"/>
      <c r="J517" s="45" t="str">
        <f t="shared" si="2359"/>
        <v/>
      </c>
      <c r="K517" s="45"/>
      <c r="L517" s="45" t="str">
        <f t="shared" si="2360"/>
        <v/>
      </c>
      <c r="M517" s="45"/>
      <c r="N517" s="45" t="str">
        <f t="shared" si="2361"/>
        <v/>
      </c>
      <c r="O517" s="45"/>
      <c r="P517" s="43"/>
      <c r="Q517" s="43" t="str">
        <f t="shared" si="2362"/>
        <v/>
      </c>
      <c r="R517" s="45" t="str">
        <f t="shared" si="2363"/>
        <v/>
      </c>
      <c r="S517" s="46" t="str">
        <f t="shared" si="2364"/>
        <v/>
      </c>
      <c r="T517" s="37"/>
      <c r="U517" s="29"/>
      <c r="V517" s="52" t="str">
        <f t="shared" si="2365"/>
        <v/>
      </c>
      <c r="W517" s="45"/>
      <c r="X517" s="45" t="str">
        <f t="shared" si="2366"/>
        <v/>
      </c>
      <c r="Y517" s="45"/>
      <c r="Z517" s="45" t="str">
        <f t="shared" si="2367"/>
        <v/>
      </c>
      <c r="AA517" s="45"/>
      <c r="AB517" s="45" t="str">
        <f t="shared" si="2368"/>
        <v/>
      </c>
      <c r="AC517" s="45"/>
      <c r="AD517" s="43"/>
      <c r="AE517" s="43" t="str">
        <f t="shared" si="2369"/>
        <v/>
      </c>
      <c r="AF517" s="45" t="str">
        <f t="shared" si="2370"/>
        <v/>
      </c>
      <c r="AG517" s="46" t="str">
        <f t="shared" si="2371"/>
        <v/>
      </c>
      <c r="AH517" s="37"/>
      <c r="AI517" s="29"/>
      <c r="AJ517" s="52" t="str">
        <f t="shared" si="2372"/>
        <v/>
      </c>
      <c r="AK517" s="45"/>
      <c r="AL517" s="45" t="str">
        <f t="shared" si="2373"/>
        <v/>
      </c>
      <c r="AM517" s="45"/>
      <c r="AN517" s="45" t="str">
        <f t="shared" si="2374"/>
        <v/>
      </c>
      <c r="AO517" s="45"/>
      <c r="AP517" s="45" t="str">
        <f t="shared" si="2375"/>
        <v/>
      </c>
      <c r="AQ517" s="45"/>
      <c r="AR517" s="43"/>
      <c r="AS517" s="43" t="str">
        <f t="shared" si="2376"/>
        <v/>
      </c>
      <c r="AT517" s="45" t="str">
        <f t="shared" si="2377"/>
        <v/>
      </c>
      <c r="AU517" s="46" t="str">
        <f t="shared" si="2378"/>
        <v/>
      </c>
      <c r="AV517" s="37"/>
      <c r="AW517" s="29"/>
      <c r="AX517" s="52" t="str">
        <f t="shared" si="2379"/>
        <v/>
      </c>
      <c r="AY517" s="45"/>
      <c r="AZ517" s="45" t="str">
        <f t="shared" si="2380"/>
        <v/>
      </c>
      <c r="BA517" s="45"/>
      <c r="BB517" s="45" t="str">
        <f t="shared" si="2381"/>
        <v/>
      </c>
      <c r="BC517" s="45"/>
      <c r="BD517" s="45" t="str">
        <f t="shared" si="2382"/>
        <v/>
      </c>
      <c r="BE517" s="45"/>
      <c r="BF517" s="43"/>
      <c r="BG517" s="43" t="str">
        <f t="shared" si="2383"/>
        <v/>
      </c>
      <c r="BH517" s="45" t="str">
        <f t="shared" si="2384"/>
        <v/>
      </c>
      <c r="BI517" s="46" t="str">
        <f t="shared" si="2385"/>
        <v/>
      </c>
      <c r="BJ517" s="37"/>
      <c r="BK517" s="29"/>
      <c r="BL517" s="47"/>
      <c r="BM517" s="45">
        <v>1963</v>
      </c>
      <c r="BN517" s="45">
        <f t="shared" si="2464"/>
        <v>95</v>
      </c>
      <c r="BO517" s="45">
        <v>16</v>
      </c>
      <c r="BP517" s="45">
        <f t="shared" si="2465"/>
        <v>0</v>
      </c>
      <c r="BQ517" s="45">
        <v>28</v>
      </c>
      <c r="BR517" s="45">
        <f t="shared" si="2466"/>
        <v>2</v>
      </c>
      <c r="BS517" s="27">
        <v>0</v>
      </c>
      <c r="BT517" s="63" t="str">
        <f t="shared" si="2522"/>
        <v>ラブブキーホルダー</v>
      </c>
      <c r="BU517" s="67">
        <f t="shared" si="2523"/>
        <v>400</v>
      </c>
      <c r="BV517" s="45">
        <f t="shared" si="2467"/>
        <v>800</v>
      </c>
      <c r="BW517" s="46">
        <f t="shared" si="2468"/>
        <v>8.4210526315789472E-2</v>
      </c>
      <c r="BX517" s="37"/>
      <c r="BY517" s="57"/>
      <c r="BZ517" s="47"/>
      <c r="CA517" s="45">
        <v>8196</v>
      </c>
      <c r="CB517" s="45">
        <f t="shared" si="2469"/>
        <v>63</v>
      </c>
      <c r="CC517" s="45">
        <v>435</v>
      </c>
      <c r="CD517" s="45">
        <f t="shared" si="2470"/>
        <v>0</v>
      </c>
      <c r="CE517" s="45">
        <v>14</v>
      </c>
      <c r="CF517" s="45">
        <f t="shared" si="2471"/>
        <v>1</v>
      </c>
      <c r="CG517" s="71">
        <v>0</v>
      </c>
      <c r="CH517" s="63" t="str">
        <f t="shared" si="2472"/>
        <v>ラブブマスコット</v>
      </c>
      <c r="CI517" s="67">
        <f t="shared" si="2473"/>
        <v>450</v>
      </c>
      <c r="CJ517" s="45">
        <f t="shared" si="2474"/>
        <v>450</v>
      </c>
      <c r="CK517" s="46">
        <f t="shared" si="2475"/>
        <v>7.1428571428571425E-2</v>
      </c>
      <c r="CL517" s="37"/>
      <c r="CM517" s="29"/>
      <c r="CN517" s="47"/>
      <c r="CO517" s="45">
        <v>2659</v>
      </c>
      <c r="CP517" s="45">
        <f t="shared" si="2476"/>
        <v>65</v>
      </c>
      <c r="CQ517" s="45">
        <v>69</v>
      </c>
      <c r="CR517" s="45">
        <f t="shared" si="2477"/>
        <v>0</v>
      </c>
      <c r="CS517" s="45">
        <v>33</v>
      </c>
      <c r="CT517" s="45">
        <f t="shared" si="2478"/>
        <v>0</v>
      </c>
      <c r="CU517" s="71">
        <v>0</v>
      </c>
      <c r="CV517" s="63" t="str">
        <f t="shared" si="2479"/>
        <v>ラブブキーホルダー</v>
      </c>
      <c r="CW517" s="67">
        <f t="shared" si="2480"/>
        <v>500</v>
      </c>
      <c r="CX517" s="45">
        <f t="shared" si="2481"/>
        <v>0</v>
      </c>
      <c r="CY517" s="46">
        <f t="shared" si="2482"/>
        <v>0</v>
      </c>
      <c r="CZ517" s="37"/>
      <c r="DA517" s="29"/>
      <c r="DB517" s="52" t="str">
        <f t="shared" si="2386"/>
        <v/>
      </c>
      <c r="DC517" s="45"/>
      <c r="DD517" s="45" t="str">
        <f t="shared" si="2387"/>
        <v/>
      </c>
      <c r="DE517" s="45"/>
      <c r="DF517" s="45" t="str">
        <f t="shared" si="2388"/>
        <v/>
      </c>
      <c r="DG517" s="45"/>
      <c r="DH517" s="45" t="str">
        <f t="shared" si="2389"/>
        <v/>
      </c>
      <c r="DI517" s="45"/>
      <c r="DJ517" s="43"/>
      <c r="DK517" s="43" t="str">
        <f t="shared" si="2390"/>
        <v/>
      </c>
      <c r="DL517" s="45" t="str">
        <f t="shared" si="2391"/>
        <v/>
      </c>
      <c r="DM517" s="46" t="str">
        <f t="shared" si="2392"/>
        <v/>
      </c>
      <c r="DN517" s="37"/>
      <c r="DO517" s="29"/>
      <c r="DP517" s="52" t="str">
        <f t="shared" si="2393"/>
        <v/>
      </c>
      <c r="DQ517" s="45"/>
      <c r="DR517" s="45" t="str">
        <f t="shared" si="2394"/>
        <v/>
      </c>
      <c r="DS517" s="45"/>
      <c r="DT517" s="45" t="str">
        <f t="shared" si="2395"/>
        <v/>
      </c>
      <c r="DU517" s="45"/>
      <c r="DV517" s="45" t="str">
        <f t="shared" si="2396"/>
        <v/>
      </c>
      <c r="DW517" s="45"/>
      <c r="DX517" s="43"/>
      <c r="DY517" s="43" t="str">
        <f t="shared" si="2397"/>
        <v/>
      </c>
      <c r="DZ517" s="45" t="str">
        <f t="shared" si="2398"/>
        <v/>
      </c>
      <c r="EA517" s="46" t="str">
        <f t="shared" si="2399"/>
        <v/>
      </c>
      <c r="EB517" s="37"/>
      <c r="EC517" s="29"/>
      <c r="ED517" s="52" t="str">
        <f t="shared" si="2400"/>
        <v/>
      </c>
      <c r="EE517" s="45"/>
      <c r="EF517" s="45" t="str">
        <f>IF(EE517="","",EE517-EE516)</f>
        <v/>
      </c>
      <c r="EG517" s="45"/>
      <c r="EH517" s="45" t="str">
        <f>IF(EG517="","",EG517-EG516)</f>
        <v/>
      </c>
      <c r="EI517" s="45"/>
      <c r="EJ517" s="45" t="str">
        <f>IF(EI517="","",EI516+EK516-EI517)</f>
        <v/>
      </c>
      <c r="EK517" s="45"/>
      <c r="EL517" s="43"/>
      <c r="EM517" s="43" t="str">
        <f>IF(EE517="","",EM516)</f>
        <v/>
      </c>
      <c r="EN517" s="45" t="str">
        <f>IF(EM517="","",EJ517*EM517)</f>
        <v/>
      </c>
      <c r="EO517" s="46" t="str">
        <f>IF(EN517="","",EN517/(EF517*100))</f>
        <v/>
      </c>
      <c r="EP517" s="37"/>
      <c r="EQ517" s="29"/>
      <c r="ER517" s="52" t="str">
        <f t="shared" si="2407"/>
        <v/>
      </c>
      <c r="ES517" s="45"/>
      <c r="ET517" s="45" t="str">
        <f>IF(ES517="","",ES517-ES516)</f>
        <v/>
      </c>
      <c r="EU517" s="45"/>
      <c r="EV517" s="45" t="str">
        <f>IF(EU517="","",EU517-EU516)</f>
        <v/>
      </c>
      <c r="EW517" s="45"/>
      <c r="EX517" s="45" t="str">
        <f>IF(EW517="","",EW516+EY516-EW517)</f>
        <v/>
      </c>
      <c r="EY517" s="45"/>
      <c r="EZ517" s="43"/>
      <c r="FA517" s="43" t="str">
        <f>IF(ES517="","",FA516)</f>
        <v/>
      </c>
      <c r="FB517" s="45" t="str">
        <f>IF(FA517="","",EX517*FA517)</f>
        <v/>
      </c>
      <c r="FC517" s="46" t="str">
        <f>IF(FB517="","",FB517/(ET517*100))</f>
        <v/>
      </c>
      <c r="FD517" s="37"/>
      <c r="FE517" s="60"/>
      <c r="FF517" s="52" t="str">
        <f t="shared" si="2414"/>
        <v/>
      </c>
      <c r="FG517" s="45"/>
      <c r="FH517" s="45" t="str">
        <f t="shared" si="2415"/>
        <v/>
      </c>
      <c r="FI517" s="45"/>
      <c r="FJ517" s="45" t="str">
        <f t="shared" si="2416"/>
        <v/>
      </c>
      <c r="FK517" s="45"/>
      <c r="FL517" s="45" t="str">
        <f t="shared" si="2417"/>
        <v/>
      </c>
      <c r="FM517" s="45"/>
      <c r="FN517" s="43"/>
      <c r="FO517" s="43" t="str">
        <f t="shared" si="2418"/>
        <v/>
      </c>
      <c r="FP517" s="45" t="str">
        <f t="shared" si="2419"/>
        <v/>
      </c>
      <c r="FQ517" s="46" t="str">
        <f t="shared" si="2420"/>
        <v/>
      </c>
      <c r="FR517" s="37"/>
      <c r="FS517" s="29"/>
      <c r="FT517" s="52" t="str">
        <f t="shared" si="2421"/>
        <v/>
      </c>
      <c r="FU517" s="45"/>
      <c r="FV517" s="45" t="str">
        <f t="shared" si="2422"/>
        <v/>
      </c>
      <c r="FW517" s="45"/>
      <c r="FX517" s="45" t="str">
        <f t="shared" si="2423"/>
        <v/>
      </c>
      <c r="FY517" s="45"/>
      <c r="FZ517" s="45" t="str">
        <f t="shared" si="2424"/>
        <v/>
      </c>
      <c r="GA517" s="45"/>
      <c r="GB517" s="43"/>
      <c r="GC517" s="43" t="str">
        <f t="shared" si="2425"/>
        <v/>
      </c>
      <c r="GD517" s="45" t="str">
        <f t="shared" si="2426"/>
        <v/>
      </c>
      <c r="GE517" s="46" t="str">
        <f t="shared" si="2427"/>
        <v/>
      </c>
      <c r="GF517" s="37"/>
      <c r="GG517" s="29"/>
      <c r="GH517" s="52" t="str">
        <f t="shared" si="2428"/>
        <v/>
      </c>
      <c r="GI517" s="45"/>
      <c r="GJ517" s="45" t="str">
        <f t="shared" si="2429"/>
        <v/>
      </c>
      <c r="GK517" s="45"/>
      <c r="GL517" s="45" t="str">
        <f t="shared" si="2430"/>
        <v/>
      </c>
      <c r="GM517" s="45"/>
      <c r="GN517" s="45" t="str">
        <f t="shared" si="2431"/>
        <v/>
      </c>
      <c r="GO517" s="45"/>
      <c r="GP517" s="43"/>
      <c r="GQ517" s="43" t="str">
        <f t="shared" si="2432"/>
        <v/>
      </c>
      <c r="GR517" s="45" t="str">
        <f t="shared" si="2433"/>
        <v/>
      </c>
      <c r="GS517" s="46" t="str">
        <f t="shared" si="2434"/>
        <v/>
      </c>
      <c r="GT517" s="37"/>
      <c r="GU517" s="61"/>
      <c r="GV517" s="47"/>
      <c r="GW517" s="30"/>
      <c r="GX517" s="45"/>
      <c r="GY517" s="45" t="str">
        <f t="shared" si="2483"/>
        <v/>
      </c>
      <c r="GZ517" s="45"/>
      <c r="HA517" s="45" t="str">
        <f t="shared" si="2484"/>
        <v/>
      </c>
      <c r="HB517" s="45">
        <v>6</v>
      </c>
      <c r="HC517" s="45">
        <f t="shared" si="2485"/>
        <v>0</v>
      </c>
      <c r="HD517" s="27">
        <v>0</v>
      </c>
      <c r="HE517" s="63" t="str">
        <f>IF(GX515="","",HE513)</f>
        <v>すみっこ時計</v>
      </c>
      <c r="HF517" s="67">
        <f>IF(GX515="","",HF513)</f>
        <v>1100</v>
      </c>
      <c r="HG517" s="45">
        <f t="shared" si="2486"/>
        <v>0</v>
      </c>
      <c r="HH517" s="46" t="e">
        <f t="shared" si="2487"/>
        <v>#VALUE!</v>
      </c>
      <c r="HI517" s="37"/>
      <c r="HJ517" s="29"/>
      <c r="HK517" s="47"/>
      <c r="HL517" s="45">
        <v>390</v>
      </c>
      <c r="HM517" s="69">
        <f t="shared" si="2488"/>
        <v>37</v>
      </c>
      <c r="HN517" s="45">
        <v>6</v>
      </c>
      <c r="HO517" s="45">
        <f t="shared" si="2489"/>
        <v>0</v>
      </c>
      <c r="HP517" s="45">
        <v>19</v>
      </c>
      <c r="HQ517" s="45">
        <f t="shared" si="2490"/>
        <v>0</v>
      </c>
      <c r="HR517" s="71">
        <v>0</v>
      </c>
      <c r="HS517" s="63" t="str">
        <f t="shared" si="2524"/>
        <v>ゲームアーク</v>
      </c>
      <c r="HT517" s="67">
        <f t="shared" si="2521"/>
        <v>950</v>
      </c>
      <c r="HU517" s="45">
        <f t="shared" si="2491"/>
        <v>0</v>
      </c>
      <c r="HV517" s="46">
        <f t="shared" si="2492"/>
        <v>0</v>
      </c>
      <c r="HW517" s="37"/>
      <c r="HX517" s="360"/>
      <c r="HY517" s="47"/>
      <c r="HZ517" s="45">
        <v>5781</v>
      </c>
      <c r="IA517" s="45">
        <f t="shared" si="2493"/>
        <v>127</v>
      </c>
      <c r="IB517" s="45">
        <v>131</v>
      </c>
      <c r="IC517" s="45">
        <f t="shared" si="2494"/>
        <v>0</v>
      </c>
      <c r="ID517" s="45">
        <v>18</v>
      </c>
      <c r="IE517" s="45">
        <f t="shared" si="2495"/>
        <v>0</v>
      </c>
      <c r="IF517" s="71">
        <v>0</v>
      </c>
      <c r="IG517" s="63" t="str">
        <f t="shared" si="2496"/>
        <v>ラブブマスコット</v>
      </c>
      <c r="IH517" s="67">
        <f t="shared" si="2497"/>
        <v>500</v>
      </c>
      <c r="II517" s="45">
        <f t="shared" si="2498"/>
        <v>0</v>
      </c>
      <c r="IJ517" s="46">
        <f t="shared" si="2499"/>
        <v>0</v>
      </c>
      <c r="IK517" s="37"/>
      <c r="IL517" s="29"/>
      <c r="IM517" s="47"/>
      <c r="IN517" s="45">
        <v>3918</v>
      </c>
      <c r="IO517" s="45">
        <f t="shared" si="2500"/>
        <v>82</v>
      </c>
      <c r="IP517" s="45">
        <v>234</v>
      </c>
      <c r="IQ517" s="45">
        <f t="shared" si="2501"/>
        <v>2</v>
      </c>
      <c r="IR517" s="45">
        <v>53</v>
      </c>
      <c r="IS517" s="45">
        <f t="shared" si="2502"/>
        <v>3</v>
      </c>
      <c r="IT517" s="71">
        <v>0</v>
      </c>
      <c r="IU517" s="63" t="str">
        <f t="shared" si="2503"/>
        <v>アングリーキーホルダー</v>
      </c>
      <c r="IV517" s="67">
        <f t="shared" si="2504"/>
        <v>198</v>
      </c>
      <c r="IW517" s="45">
        <f t="shared" si="2505"/>
        <v>594</v>
      </c>
      <c r="IX517" s="46">
        <f t="shared" si="2506"/>
        <v>7.2439024390243897E-2</v>
      </c>
      <c r="IY517" s="37"/>
      <c r="IZ517" s="61"/>
      <c r="JA517" s="47"/>
      <c r="JB517" s="45">
        <v>6755</v>
      </c>
      <c r="JC517" s="45">
        <f t="shared" si="2507"/>
        <v>162</v>
      </c>
      <c r="JD517" s="45">
        <v>406</v>
      </c>
      <c r="JE517" s="45">
        <f t="shared" si="2508"/>
        <v>10</v>
      </c>
      <c r="JF517" s="45">
        <v>100</v>
      </c>
      <c r="JG517" s="45">
        <f t="shared" si="2509"/>
        <v>12</v>
      </c>
      <c r="JH517" s="71">
        <v>10</v>
      </c>
      <c r="JI517" s="63" t="str">
        <f t="shared" si="2510"/>
        <v>AIモンスターラバー</v>
      </c>
      <c r="JJ517" s="67">
        <f t="shared" si="2511"/>
        <v>198</v>
      </c>
      <c r="JK517" s="45">
        <f t="shared" si="2512"/>
        <v>2376</v>
      </c>
      <c r="JL517" s="46">
        <f t="shared" si="2513"/>
        <v>0.14666666666666667</v>
      </c>
      <c r="JM517" s="37"/>
      <c r="JN517" s="29"/>
      <c r="JO517" s="47"/>
      <c r="JP517" s="45">
        <v>5810</v>
      </c>
      <c r="JQ517" s="45">
        <f t="shared" si="2514"/>
        <v>56</v>
      </c>
      <c r="JR517" s="45">
        <v>279</v>
      </c>
      <c r="JS517" s="45">
        <f t="shared" si="2515"/>
        <v>3</v>
      </c>
      <c r="JT517" s="45">
        <v>16</v>
      </c>
      <c r="JU517" s="45">
        <f t="shared" si="2516"/>
        <v>3</v>
      </c>
      <c r="JV517" s="71">
        <v>0</v>
      </c>
      <c r="JW517" s="63" t="s">
        <v>506</v>
      </c>
      <c r="JX517" s="67"/>
      <c r="JY517" s="45">
        <f t="shared" si="2519"/>
        <v>0</v>
      </c>
      <c r="JZ517" s="46">
        <f t="shared" si="2520"/>
        <v>0</v>
      </c>
      <c r="KA517" s="37"/>
      <c r="KB517" s="51"/>
      <c r="KC517" s="47"/>
      <c r="KD517" s="45">
        <v>11917</v>
      </c>
      <c r="KE517" s="69">
        <f>IF(KD517="","",KD517-KD513)</f>
        <v>27</v>
      </c>
      <c r="KF517" s="45">
        <v>618</v>
      </c>
      <c r="KG517" s="45">
        <f>IF(KF517="","",KF517-KF513)</f>
        <v>0</v>
      </c>
      <c r="KH517" s="45">
        <v>8</v>
      </c>
      <c r="KI517" s="45">
        <f>IF(KH517="","",KH513+KJ513-KH517)</f>
        <v>0</v>
      </c>
      <c r="KJ517" s="71">
        <v>0</v>
      </c>
      <c r="KK517" s="63" t="str">
        <f>IF(KD517="","",KK513)</f>
        <v>ポケモンシリコンフェイス</v>
      </c>
      <c r="KL517" s="67">
        <f>IF(KE517="","",KL513)</f>
        <v>0</v>
      </c>
      <c r="KM517" s="45">
        <f>IF(KH517="","",KI517*KL517)</f>
        <v>0</v>
      </c>
      <c r="KN517" s="46">
        <f>IF(KI517="","",KM517/(KE517*100))</f>
        <v>0</v>
      </c>
      <c r="KO517" s="37"/>
      <c r="KP517" s="29"/>
      <c r="KQ517" s="47"/>
      <c r="KR517" s="45">
        <v>1287</v>
      </c>
      <c r="KS517" s="45">
        <f>IF(KR517="","",KR517-KR513)</f>
        <v>95</v>
      </c>
      <c r="KT517" s="45">
        <v>80</v>
      </c>
      <c r="KU517" s="45">
        <f>IF(KT517="","",KT517-KT513)</f>
        <v>3</v>
      </c>
      <c r="KV517" s="45">
        <v>185</v>
      </c>
      <c r="KW517" s="45">
        <f>IF(KV517="","",KV513+KX513-KV517)</f>
        <v>5</v>
      </c>
      <c r="KX517" s="27">
        <v>0</v>
      </c>
      <c r="KY517" s="63" t="str">
        <f>IF(KR517="","",KY513)</f>
        <v>サンリオアイスドーム</v>
      </c>
      <c r="KZ517" s="67">
        <f>IF(KS517="","",KZ513)</f>
        <v>300</v>
      </c>
      <c r="LA517" s="45">
        <f>IF(KV517="","",KW517*KZ517)</f>
        <v>1500</v>
      </c>
      <c r="LB517" s="46">
        <f>IF(KW517="","",LA517/(KS517*100))</f>
        <v>0.15789473684210525</v>
      </c>
      <c r="LC517" s="37"/>
      <c r="LD517" s="29"/>
      <c r="LE517" s="47"/>
      <c r="LF517" s="45"/>
      <c r="LG517" s="45"/>
      <c r="LH517" s="45">
        <v>530</v>
      </c>
      <c r="LI517" s="45">
        <f t="shared" si="2525"/>
        <v>0</v>
      </c>
      <c r="LJ517" s="43">
        <v>1</v>
      </c>
      <c r="LK517" s="45">
        <f t="shared" si="2526"/>
        <v>1</v>
      </c>
      <c r="LL517" s="45">
        <v>1</v>
      </c>
      <c r="LM517" s="73" t="str">
        <f>IF(LF516="","",LM514)</f>
        <v>アンパンティッシュカバー、アンパンぬいぐるみ</v>
      </c>
      <c r="LN517" s="67">
        <f>IF(LG516="","",LN514)</f>
        <v>1000</v>
      </c>
      <c r="LO517" s="45">
        <f t="shared" si="2463"/>
        <v>1000</v>
      </c>
      <c r="LP517" s="46"/>
      <c r="LQ517" s="37" t="s">
        <v>594</v>
      </c>
      <c r="LR517" s="29"/>
      <c r="LS517" s="52" t="str">
        <f t="shared" si="2435"/>
        <v/>
      </c>
      <c r="LT517" s="45"/>
      <c r="LU517" s="45" t="str">
        <f t="shared" si="2436"/>
        <v/>
      </c>
      <c r="LV517" s="45"/>
      <c r="LW517" s="45" t="str">
        <f t="shared" si="2437"/>
        <v/>
      </c>
      <c r="LX517" s="45"/>
      <c r="LY517" s="45" t="str">
        <f t="shared" si="2438"/>
        <v/>
      </c>
      <c r="LZ517" s="45"/>
      <c r="MA517" s="43"/>
      <c r="MB517" s="43" t="str">
        <f t="shared" si="2439"/>
        <v/>
      </c>
      <c r="MC517" s="45" t="str">
        <f t="shared" si="2440"/>
        <v/>
      </c>
      <c r="MD517" s="46" t="str">
        <f t="shared" si="2441"/>
        <v/>
      </c>
      <c r="ME517" s="37"/>
      <c r="MF517" s="29"/>
      <c r="MG517" s="52" t="str">
        <f t="shared" si="2442"/>
        <v/>
      </c>
      <c r="MH517" s="45"/>
      <c r="MI517" s="45" t="str">
        <f t="shared" si="2443"/>
        <v/>
      </c>
      <c r="MJ517" s="45"/>
      <c r="MK517" s="45" t="str">
        <f t="shared" si="2444"/>
        <v/>
      </c>
      <c r="ML517" s="45"/>
      <c r="MM517" s="45" t="str">
        <f t="shared" si="2445"/>
        <v/>
      </c>
      <c r="MN517" s="45"/>
      <c r="MO517" s="43"/>
      <c r="MP517" s="43" t="str">
        <f t="shared" si="2446"/>
        <v/>
      </c>
      <c r="MQ517" s="45" t="str">
        <f t="shared" si="2447"/>
        <v/>
      </c>
      <c r="MR517" s="46" t="str">
        <f t="shared" si="2448"/>
        <v/>
      </c>
      <c r="MS517" s="37"/>
      <c r="MT517" s="29"/>
      <c r="MU517" s="52" t="str">
        <f t="shared" si="2449"/>
        <v/>
      </c>
      <c r="MV517" s="45"/>
      <c r="MW517" s="45" t="str">
        <f t="shared" si="2450"/>
        <v/>
      </c>
      <c r="MX517" s="45"/>
      <c r="MY517" s="45" t="str">
        <f t="shared" si="2451"/>
        <v/>
      </c>
      <c r="MZ517" s="45"/>
      <c r="NA517" s="45" t="str">
        <f t="shared" si="2452"/>
        <v/>
      </c>
      <c r="NB517" s="45"/>
      <c r="NC517" s="43"/>
      <c r="ND517" s="43" t="str">
        <f t="shared" si="2453"/>
        <v/>
      </c>
      <c r="NE517" s="45" t="str">
        <f t="shared" si="2454"/>
        <v/>
      </c>
      <c r="NF517" s="46" t="str">
        <f t="shared" si="2455"/>
        <v/>
      </c>
      <c r="NG517" s="37"/>
      <c r="NH517" s="29"/>
      <c r="NI517" s="52" t="str">
        <f t="shared" si="2456"/>
        <v/>
      </c>
      <c r="NJ517" s="45"/>
      <c r="NK517" s="45" t="str">
        <f t="shared" si="2457"/>
        <v/>
      </c>
      <c r="NL517" s="45"/>
      <c r="NM517" s="45" t="str">
        <f t="shared" si="2458"/>
        <v/>
      </c>
      <c r="NN517" s="45"/>
      <c r="NO517" s="45" t="str">
        <f t="shared" si="2459"/>
        <v/>
      </c>
      <c r="NP517" s="45"/>
      <c r="NQ517" s="43"/>
      <c r="NR517" s="43" t="str">
        <f t="shared" si="2460"/>
        <v/>
      </c>
      <c r="NS517" s="45" t="str">
        <f t="shared" si="2461"/>
        <v/>
      </c>
      <c r="NT517" s="46" t="str">
        <f t="shared" si="2462"/>
        <v/>
      </c>
      <c r="NU517" s="37"/>
    </row>
    <row r="518" spans="1:385" ht="15" customHeight="1" thickBot="1" x14ac:dyDescent="0.3">
      <c r="A518" s="38"/>
      <c r="B518" s="39" t="str">
        <f>IF(A518="","",SUM(J518,LG540,AL518,DR518,AZ518,DD518,LU518,NK518,MW518,MI518,X518)+SUM(CP551:CP554)+SUM(BN551:BN554)+SUM(KS551:KS554)+SUM(KE551:KE554)+SUM(CB551:CB554)+SUM(IA551:IA554)+SUM(IO551:IO554)+SUM(JC551:JC554)+SUM(JQ551:JQ554))</f>
        <v/>
      </c>
      <c r="C518" s="40" t="str">
        <f>IF(A518="","",SUM(J518,X518,AL518,AZ518)+SUM(KE551:KE554)+SUM(KS551:KS554)+SUM(BN551:BN554))</f>
        <v/>
      </c>
      <c r="D518" s="40" t="str">
        <f>IF(A518="","",SUM(DD518,LU518)+SUM(CB551:CB554)+SUM(CP551:CP554))</f>
        <v/>
      </c>
      <c r="E518" s="41" t="str">
        <f>IF(A518="","",SUM(NK518,MW518,MI518,DR518,LG540)+SUM(IA551:IA554)+SUM(IO551:IO554)+SUM(JC551:JC554)+SUM(JQ551:JQ554))</f>
        <v/>
      </c>
      <c r="F518" s="40"/>
      <c r="G518" s="208"/>
      <c r="H518" s="42"/>
      <c r="I518" s="45"/>
      <c r="J518" s="45" t="str">
        <f t="shared" si="2359"/>
        <v/>
      </c>
      <c r="K518" s="45"/>
      <c r="L518" s="45" t="str">
        <f t="shared" si="2360"/>
        <v/>
      </c>
      <c r="M518" s="45"/>
      <c r="N518" s="45" t="str">
        <f t="shared" si="2361"/>
        <v/>
      </c>
      <c r="O518" s="45"/>
      <c r="P518" s="43"/>
      <c r="Q518" s="43" t="str">
        <f t="shared" si="2362"/>
        <v/>
      </c>
      <c r="R518" s="45" t="str">
        <f t="shared" si="2363"/>
        <v/>
      </c>
      <c r="S518" s="46" t="str">
        <f t="shared" si="2364"/>
        <v/>
      </c>
      <c r="T518" s="37"/>
      <c r="U518" s="29"/>
      <c r="V518" s="52" t="str">
        <f t="shared" si="2365"/>
        <v/>
      </c>
      <c r="W518" s="45"/>
      <c r="X518" s="45" t="str">
        <f t="shared" si="2366"/>
        <v/>
      </c>
      <c r="Y518" s="45"/>
      <c r="Z518" s="45" t="str">
        <f t="shared" si="2367"/>
        <v/>
      </c>
      <c r="AA518" s="45"/>
      <c r="AB518" s="45" t="str">
        <f t="shared" si="2368"/>
        <v/>
      </c>
      <c r="AC518" s="45"/>
      <c r="AD518" s="43"/>
      <c r="AE518" s="43" t="str">
        <f t="shared" si="2369"/>
        <v/>
      </c>
      <c r="AF518" s="45" t="str">
        <f t="shared" si="2370"/>
        <v/>
      </c>
      <c r="AG518" s="46" t="str">
        <f t="shared" si="2371"/>
        <v/>
      </c>
      <c r="AH518" s="37"/>
      <c r="AI518" s="29"/>
      <c r="AJ518" s="52" t="str">
        <f t="shared" si="2372"/>
        <v/>
      </c>
      <c r="AK518" s="45"/>
      <c r="AL518" s="45" t="str">
        <f t="shared" si="2373"/>
        <v/>
      </c>
      <c r="AM518" s="45"/>
      <c r="AN518" s="45" t="str">
        <f t="shared" si="2374"/>
        <v/>
      </c>
      <c r="AO518" s="45"/>
      <c r="AP518" s="45" t="str">
        <f t="shared" si="2375"/>
        <v/>
      </c>
      <c r="AQ518" s="45"/>
      <c r="AR518" s="43"/>
      <c r="AS518" s="43" t="str">
        <f t="shared" si="2376"/>
        <v/>
      </c>
      <c r="AT518" s="45" t="str">
        <f t="shared" si="2377"/>
        <v/>
      </c>
      <c r="AU518" s="46" t="str">
        <f t="shared" si="2378"/>
        <v/>
      </c>
      <c r="AV518" s="37"/>
      <c r="AW518" s="29"/>
      <c r="AX518" s="52" t="str">
        <f t="shared" si="2379"/>
        <v/>
      </c>
      <c r="AY518" s="45"/>
      <c r="AZ518" s="45" t="str">
        <f t="shared" si="2380"/>
        <v/>
      </c>
      <c r="BA518" s="45"/>
      <c r="BB518" s="45" t="str">
        <f t="shared" si="2381"/>
        <v/>
      </c>
      <c r="BC518" s="45"/>
      <c r="BD518" s="45" t="str">
        <f t="shared" si="2382"/>
        <v/>
      </c>
      <c r="BE518" s="45"/>
      <c r="BF518" s="43"/>
      <c r="BG518" s="43" t="str">
        <f t="shared" si="2383"/>
        <v/>
      </c>
      <c r="BH518" s="45" t="str">
        <f t="shared" si="2384"/>
        <v/>
      </c>
      <c r="BI518" s="46" t="str">
        <f t="shared" si="2385"/>
        <v/>
      </c>
      <c r="BJ518" s="37"/>
      <c r="BK518" s="29"/>
      <c r="BL518" s="75"/>
      <c r="BM518" s="76">
        <v>979</v>
      </c>
      <c r="BN518" s="180">
        <f t="shared" si="2464"/>
        <v>33</v>
      </c>
      <c r="BO518" s="76">
        <v>3</v>
      </c>
      <c r="BP518" s="76">
        <f t="shared" si="2465"/>
        <v>1</v>
      </c>
      <c r="BQ518" s="76">
        <v>13</v>
      </c>
      <c r="BR518" s="76">
        <f t="shared" si="2466"/>
        <v>0</v>
      </c>
      <c r="BS518" s="76">
        <v>0</v>
      </c>
      <c r="BT518" s="78" t="str">
        <f t="shared" si="2522"/>
        <v>ラブブポンポンフェイス</v>
      </c>
      <c r="BU518" s="79">
        <f t="shared" si="2523"/>
        <v>400</v>
      </c>
      <c r="BV518" s="76">
        <f t="shared" si="2467"/>
        <v>0</v>
      </c>
      <c r="BW518" s="80">
        <f t="shared" si="2468"/>
        <v>0</v>
      </c>
      <c r="BX518" s="37"/>
      <c r="BY518" s="57"/>
      <c r="BZ518" s="75"/>
      <c r="CA518" s="76">
        <v>6345</v>
      </c>
      <c r="CB518" s="76">
        <f t="shared" si="2469"/>
        <v>64</v>
      </c>
      <c r="CC518" s="76">
        <v>329</v>
      </c>
      <c r="CD518" s="76">
        <f t="shared" si="2470"/>
        <v>4</v>
      </c>
      <c r="CE518" s="76">
        <v>64</v>
      </c>
      <c r="CF518" s="76">
        <f t="shared" si="2471"/>
        <v>4</v>
      </c>
      <c r="CG518" s="83">
        <v>15</v>
      </c>
      <c r="CH518" s="78" t="str">
        <f t="shared" si="2472"/>
        <v>ＡＩラバー</v>
      </c>
      <c r="CI518" s="79">
        <f t="shared" si="2473"/>
        <v>198</v>
      </c>
      <c r="CJ518" s="76">
        <f t="shared" si="2474"/>
        <v>792</v>
      </c>
      <c r="CK518" s="80">
        <f t="shared" si="2475"/>
        <v>0.12375</v>
      </c>
      <c r="CL518" s="37"/>
      <c r="CM518" s="29"/>
      <c r="CN518" s="75"/>
      <c r="CO518" s="76">
        <v>1933</v>
      </c>
      <c r="CP518" s="76">
        <f t="shared" si="2476"/>
        <v>96</v>
      </c>
      <c r="CQ518" s="76">
        <v>57</v>
      </c>
      <c r="CR518" s="76">
        <f t="shared" si="2477"/>
        <v>1</v>
      </c>
      <c r="CS518" s="76">
        <v>64</v>
      </c>
      <c r="CT518" s="76">
        <f t="shared" si="2478"/>
        <v>2</v>
      </c>
      <c r="CU518" s="83">
        <v>0</v>
      </c>
      <c r="CV518" s="78" t="str">
        <f t="shared" si="2479"/>
        <v>アングリーキーホルダー</v>
      </c>
      <c r="CW518" s="79">
        <f t="shared" si="2480"/>
        <v>198</v>
      </c>
      <c r="CX518" s="76">
        <f t="shared" si="2481"/>
        <v>396</v>
      </c>
      <c r="CY518" s="80">
        <f t="shared" si="2482"/>
        <v>4.1250000000000002E-2</v>
      </c>
      <c r="CZ518" s="37"/>
      <c r="DA518" s="29"/>
      <c r="DB518" s="52" t="str">
        <f t="shared" si="2386"/>
        <v/>
      </c>
      <c r="DC518" s="45"/>
      <c r="DD518" s="45" t="str">
        <f t="shared" si="2387"/>
        <v/>
      </c>
      <c r="DE518" s="45"/>
      <c r="DF518" s="45" t="str">
        <f t="shared" si="2388"/>
        <v/>
      </c>
      <c r="DG518" s="45"/>
      <c r="DH518" s="45" t="str">
        <f t="shared" si="2389"/>
        <v/>
      </c>
      <c r="DI518" s="45"/>
      <c r="DJ518" s="43"/>
      <c r="DK518" s="43" t="str">
        <f t="shared" si="2390"/>
        <v/>
      </c>
      <c r="DL518" s="45" t="str">
        <f t="shared" si="2391"/>
        <v/>
      </c>
      <c r="DM518" s="46" t="str">
        <f t="shared" si="2392"/>
        <v/>
      </c>
      <c r="DN518" s="37"/>
      <c r="DO518" s="29"/>
      <c r="DP518" s="52" t="str">
        <f t="shared" si="2393"/>
        <v/>
      </c>
      <c r="DQ518" s="45"/>
      <c r="DR518" s="45" t="str">
        <f t="shared" si="2394"/>
        <v/>
      </c>
      <c r="DS518" s="45"/>
      <c r="DT518" s="45" t="str">
        <f t="shared" si="2395"/>
        <v/>
      </c>
      <c r="DU518" s="45"/>
      <c r="DV518" s="45" t="str">
        <f t="shared" si="2396"/>
        <v/>
      </c>
      <c r="DW518" s="45"/>
      <c r="DX518" s="43"/>
      <c r="DY518" s="43" t="str">
        <f t="shared" si="2397"/>
        <v/>
      </c>
      <c r="DZ518" s="45" t="str">
        <f t="shared" si="2398"/>
        <v/>
      </c>
      <c r="EA518" s="46" t="str">
        <f t="shared" si="2399"/>
        <v/>
      </c>
      <c r="EB518" s="37"/>
      <c r="EC518" s="29"/>
      <c r="ED518" s="52" t="str">
        <f t="shared" si="2400"/>
        <v/>
      </c>
      <c r="EE518" s="45"/>
      <c r="EF518" s="45" t="str">
        <f>IF(EE518="","",EE518-EE517)</f>
        <v/>
      </c>
      <c r="EG518" s="45"/>
      <c r="EH518" s="45" t="str">
        <f>IF(EG518="","",EG518-EG517)</f>
        <v/>
      </c>
      <c r="EI518" s="45"/>
      <c r="EJ518" s="45" t="str">
        <f>IF(EI518="","",EI517+EK517-EI518)</f>
        <v/>
      </c>
      <c r="EK518" s="45"/>
      <c r="EL518" s="43"/>
      <c r="EM518" s="43" t="str">
        <f>IF(EE518="","",EM517)</f>
        <v/>
      </c>
      <c r="EN518" s="45" t="str">
        <f>IF(EM518="","",EJ518*EM518)</f>
        <v/>
      </c>
      <c r="EO518" s="46" t="str">
        <f>IF(EN518="","",EN518/(EF518*100))</f>
        <v/>
      </c>
      <c r="EP518" s="37"/>
      <c r="EQ518" s="29"/>
      <c r="ER518" s="52" t="str">
        <f t="shared" si="2407"/>
        <v/>
      </c>
      <c r="ES518" s="45"/>
      <c r="ET518" s="45" t="str">
        <f>IF(ES518="","",ES518-ES517)</f>
        <v/>
      </c>
      <c r="EU518" s="45"/>
      <c r="EV518" s="45" t="str">
        <f>IF(EU518="","",EU518-EU517)</f>
        <v/>
      </c>
      <c r="EW518" s="45"/>
      <c r="EX518" s="45" t="str">
        <f>IF(EW518="","",EW517+EY517-EW518)</f>
        <v/>
      </c>
      <c r="EY518" s="45"/>
      <c r="EZ518" s="43"/>
      <c r="FA518" s="43" t="str">
        <f>IF(ES518="","",FA517)</f>
        <v/>
      </c>
      <c r="FB518" s="45" t="str">
        <f>IF(FA518="","",EX518*FA518)</f>
        <v/>
      </c>
      <c r="FC518" s="46" t="str">
        <f>IF(FB518="","",FB518/(ET518*100))</f>
        <v/>
      </c>
      <c r="FD518" s="37"/>
      <c r="FE518" s="60"/>
      <c r="FF518" s="52" t="str">
        <f t="shared" si="2414"/>
        <v/>
      </c>
      <c r="FG518" s="45"/>
      <c r="FH518" s="45" t="str">
        <f t="shared" si="2415"/>
        <v/>
      </c>
      <c r="FI518" s="45"/>
      <c r="FJ518" s="45" t="str">
        <f t="shared" si="2416"/>
        <v/>
      </c>
      <c r="FK518" s="45"/>
      <c r="FL518" s="45" t="str">
        <f t="shared" si="2417"/>
        <v/>
      </c>
      <c r="FM518" s="45"/>
      <c r="FN518" s="43"/>
      <c r="FO518" s="43" t="str">
        <f t="shared" si="2418"/>
        <v/>
      </c>
      <c r="FP518" s="45" t="str">
        <f t="shared" si="2419"/>
        <v/>
      </c>
      <c r="FQ518" s="46" t="str">
        <f t="shared" si="2420"/>
        <v/>
      </c>
      <c r="FR518" s="37"/>
      <c r="FS518" s="29"/>
      <c r="FT518" s="52" t="str">
        <f t="shared" si="2421"/>
        <v/>
      </c>
      <c r="FU518" s="45"/>
      <c r="FV518" s="45" t="str">
        <f t="shared" si="2422"/>
        <v/>
      </c>
      <c r="FW518" s="45"/>
      <c r="FX518" s="45" t="str">
        <f t="shared" si="2423"/>
        <v/>
      </c>
      <c r="FY518" s="45"/>
      <c r="FZ518" s="45" t="str">
        <f t="shared" si="2424"/>
        <v/>
      </c>
      <c r="GA518" s="45"/>
      <c r="GB518" s="43"/>
      <c r="GC518" s="43" t="str">
        <f t="shared" si="2425"/>
        <v/>
      </c>
      <c r="GD518" s="45" t="str">
        <f t="shared" si="2426"/>
        <v/>
      </c>
      <c r="GE518" s="46" t="str">
        <f t="shared" si="2427"/>
        <v/>
      </c>
      <c r="GF518" s="37"/>
      <c r="GG518" s="29"/>
      <c r="GH518" s="52" t="str">
        <f t="shared" si="2428"/>
        <v/>
      </c>
      <c r="GI518" s="45"/>
      <c r="GJ518" s="45" t="str">
        <f t="shared" si="2429"/>
        <v/>
      </c>
      <c r="GK518" s="45"/>
      <c r="GL518" s="45" t="str">
        <f t="shared" si="2430"/>
        <v/>
      </c>
      <c r="GM518" s="45"/>
      <c r="GN518" s="45" t="str">
        <f t="shared" si="2431"/>
        <v/>
      </c>
      <c r="GO518" s="45"/>
      <c r="GP518" s="43"/>
      <c r="GQ518" s="43" t="str">
        <f t="shared" si="2432"/>
        <v/>
      </c>
      <c r="GR518" s="45" t="str">
        <f t="shared" si="2433"/>
        <v/>
      </c>
      <c r="GS518" s="46" t="str">
        <f t="shared" si="2434"/>
        <v/>
      </c>
      <c r="GT518" s="37"/>
      <c r="GU518" s="61"/>
      <c r="GV518" s="75"/>
      <c r="GW518" s="84"/>
      <c r="GX518" s="76"/>
      <c r="GY518" s="76" t="str">
        <f t="shared" si="2483"/>
        <v/>
      </c>
      <c r="GZ518" s="76"/>
      <c r="HA518" s="76" t="str">
        <f t="shared" si="2484"/>
        <v/>
      </c>
      <c r="HB518" s="76">
        <v>6</v>
      </c>
      <c r="HC518" s="76">
        <f t="shared" si="2485"/>
        <v>0</v>
      </c>
      <c r="HD518" s="76">
        <v>0</v>
      </c>
      <c r="HE518" s="78" t="str">
        <f>IF(GX515="","",HE514)</f>
        <v>ルララ</v>
      </c>
      <c r="HF518" s="79">
        <f>IF(GX515="","",HF514)</f>
        <v>715</v>
      </c>
      <c r="HG518" s="76">
        <f t="shared" si="2486"/>
        <v>0</v>
      </c>
      <c r="HH518" s="80" t="e">
        <f t="shared" si="2487"/>
        <v>#VALUE!</v>
      </c>
      <c r="HI518" s="37"/>
      <c r="HJ518" s="29"/>
      <c r="HK518" s="75"/>
      <c r="HL518" s="76">
        <v>382</v>
      </c>
      <c r="HM518" s="180">
        <f t="shared" si="2488"/>
        <v>26</v>
      </c>
      <c r="HN518" s="76">
        <v>4</v>
      </c>
      <c r="HO518" s="76">
        <f t="shared" si="2489"/>
        <v>0</v>
      </c>
      <c r="HP518" s="76">
        <v>14</v>
      </c>
      <c r="HQ518" s="76">
        <f t="shared" si="2490"/>
        <v>0</v>
      </c>
      <c r="HR518" s="83">
        <v>0</v>
      </c>
      <c r="HS518" s="78" t="str">
        <f t="shared" si="2524"/>
        <v>アンパンマンもちふわ</v>
      </c>
      <c r="HT518" s="79">
        <f t="shared" si="2521"/>
        <v>673</v>
      </c>
      <c r="HU518" s="76">
        <f t="shared" si="2491"/>
        <v>0</v>
      </c>
      <c r="HV518" s="80">
        <f t="shared" si="2492"/>
        <v>0</v>
      </c>
      <c r="HW518" s="37"/>
      <c r="HX518" s="360"/>
      <c r="HY518" s="75"/>
      <c r="HZ518" s="76">
        <v>6926</v>
      </c>
      <c r="IA518" s="76">
        <f t="shared" si="2493"/>
        <v>54</v>
      </c>
      <c r="IB518" s="76">
        <v>290</v>
      </c>
      <c r="IC518" s="76">
        <f t="shared" si="2494"/>
        <v>1</v>
      </c>
      <c r="ID518" s="76">
        <v>34</v>
      </c>
      <c r="IE518" s="76">
        <f t="shared" si="2495"/>
        <v>2</v>
      </c>
      <c r="IF518" s="83">
        <v>0</v>
      </c>
      <c r="IG518" s="78" t="str">
        <f t="shared" si="2496"/>
        <v>ラブブキーホルダー</v>
      </c>
      <c r="IH518" s="79">
        <f t="shared" si="2497"/>
        <v>500</v>
      </c>
      <c r="II518" s="76">
        <f t="shared" si="2498"/>
        <v>1000</v>
      </c>
      <c r="IJ518" s="80">
        <f t="shared" si="2499"/>
        <v>0.18518518518518517</v>
      </c>
      <c r="IK518" s="37"/>
      <c r="IL518" s="29"/>
      <c r="IM518" s="75"/>
      <c r="IN518" s="76">
        <v>5779</v>
      </c>
      <c r="IO518" s="180">
        <f t="shared" si="2500"/>
        <v>10</v>
      </c>
      <c r="IP518" s="76">
        <v>243</v>
      </c>
      <c r="IQ518" s="76">
        <f t="shared" si="2501"/>
        <v>0</v>
      </c>
      <c r="IR518" s="76">
        <v>12</v>
      </c>
      <c r="IS518" s="76">
        <f t="shared" si="2502"/>
        <v>0</v>
      </c>
      <c r="IT518" s="83">
        <v>2</v>
      </c>
      <c r="IU518" s="78" t="s">
        <v>588</v>
      </c>
      <c r="IV518" s="79">
        <v>800</v>
      </c>
      <c r="IW518" s="76"/>
      <c r="IX518" s="80">
        <f t="shared" si="2506"/>
        <v>0</v>
      </c>
      <c r="IY518" s="37" t="s">
        <v>288</v>
      </c>
      <c r="IZ518" s="61"/>
      <c r="JA518" s="75"/>
      <c r="JB518" s="76">
        <v>4341</v>
      </c>
      <c r="JC518" s="76">
        <f t="shared" si="2507"/>
        <v>110</v>
      </c>
      <c r="JD518" s="76">
        <v>207</v>
      </c>
      <c r="JE518" s="76">
        <f t="shared" si="2508"/>
        <v>3</v>
      </c>
      <c r="JF518" s="76">
        <v>8</v>
      </c>
      <c r="JG518" s="76">
        <f t="shared" si="2509"/>
        <v>1</v>
      </c>
      <c r="JH518" s="83">
        <v>2</v>
      </c>
      <c r="JI518" s="78" t="str">
        <f t="shared" si="2510"/>
        <v>ＡＩマスコット</v>
      </c>
      <c r="JJ518" s="79">
        <f t="shared" si="2511"/>
        <v>286</v>
      </c>
      <c r="JK518" s="76">
        <f t="shared" si="2512"/>
        <v>286</v>
      </c>
      <c r="JL518" s="80">
        <f t="shared" si="2513"/>
        <v>2.5999999999999999E-2</v>
      </c>
      <c r="JM518" s="37"/>
      <c r="JN518" s="29"/>
      <c r="JO518" s="75"/>
      <c r="JP518" s="76">
        <v>4786</v>
      </c>
      <c r="JQ518" s="76">
        <f t="shared" si="2514"/>
        <v>68</v>
      </c>
      <c r="JR518" s="76">
        <v>197</v>
      </c>
      <c r="JS518" s="76">
        <f t="shared" si="2515"/>
        <v>1</v>
      </c>
      <c r="JT518" s="76">
        <v>7</v>
      </c>
      <c r="JU518" s="76">
        <f t="shared" si="2516"/>
        <v>1</v>
      </c>
      <c r="JV518" s="83">
        <v>2</v>
      </c>
      <c r="JW518" s="78" t="str">
        <f t="shared" si="2517"/>
        <v>キティフェイスポーチ</v>
      </c>
      <c r="JX518" s="79">
        <f t="shared" si="2518"/>
        <v>0</v>
      </c>
      <c r="JY518" s="76">
        <f t="shared" si="2519"/>
        <v>0</v>
      </c>
      <c r="JZ518" s="80">
        <f t="shared" si="2520"/>
        <v>0</v>
      </c>
      <c r="KA518" s="37"/>
      <c r="KB518" s="51"/>
      <c r="KC518" s="75"/>
      <c r="KD518" s="76">
        <v>13603</v>
      </c>
      <c r="KE518" s="76">
        <f>IF(KD518="","",KD518-KD514)</f>
        <v>75</v>
      </c>
      <c r="KF518" s="76">
        <v>677</v>
      </c>
      <c r="KG518" s="76">
        <f>IF(KF518="","",KF518-KF514)</f>
        <v>8</v>
      </c>
      <c r="KH518" s="76">
        <v>103</v>
      </c>
      <c r="KI518" s="76">
        <f>IF(KH518="","",KH514+KJ514-KH518)</f>
        <v>10</v>
      </c>
      <c r="KJ518" s="83">
        <v>0</v>
      </c>
      <c r="KK518" s="78" t="str">
        <f>IF(KD518="","",KK514)</f>
        <v>ＡＩモンスターラバー</v>
      </c>
      <c r="KL518" s="79">
        <f>IF(KE518="","",KL514)</f>
        <v>198</v>
      </c>
      <c r="KM518" s="76">
        <f>IF(KH518="","",KI518*KL518)</f>
        <v>1980</v>
      </c>
      <c r="KN518" s="80">
        <f>IF(KI518="","",KM518/(KE518*100))</f>
        <v>0.26400000000000001</v>
      </c>
      <c r="KO518" s="37"/>
      <c r="KP518" s="29"/>
      <c r="KQ518" s="75"/>
      <c r="KR518" s="76">
        <v>1572</v>
      </c>
      <c r="KS518" s="76">
        <f>IF(KR518="","",KR518-KR514)</f>
        <v>69</v>
      </c>
      <c r="KT518" s="76">
        <v>20</v>
      </c>
      <c r="KU518" s="76">
        <f>IF(KT518="","",KT518-KT514)</f>
        <v>1</v>
      </c>
      <c r="KV518" s="76">
        <v>9</v>
      </c>
      <c r="KW518" s="76">
        <f>IF(KV518="","",KV514+KX514-KV518)</f>
        <v>1</v>
      </c>
      <c r="KX518" s="76">
        <v>2</v>
      </c>
      <c r="KY518" s="78" t="str">
        <f>IF(KR518="","",KY514)</f>
        <v>AIモンスターマスコット</v>
      </c>
      <c r="KZ518" s="79">
        <f>IF(KS518="","",KZ514)</f>
        <v>286</v>
      </c>
      <c r="LA518" s="76">
        <f>IF(KV518="","",KW518*KZ518)</f>
        <v>286</v>
      </c>
      <c r="LB518" s="80">
        <f>IF(KW518="","",LA518/(KS518*100))</f>
        <v>4.1449275362318842E-2</v>
      </c>
      <c r="LC518" s="37"/>
      <c r="LD518" s="29"/>
      <c r="LE518" s="92"/>
      <c r="LF518" s="76"/>
      <c r="LG518" s="76"/>
      <c r="LH518" s="76">
        <v>1166</v>
      </c>
      <c r="LI518" s="76">
        <f t="shared" si="2525"/>
        <v>0</v>
      </c>
      <c r="LJ518" s="77">
        <v>2</v>
      </c>
      <c r="LK518" s="76">
        <f t="shared" si="2526"/>
        <v>0</v>
      </c>
      <c r="LL518" s="76">
        <v>0</v>
      </c>
      <c r="LM518" s="78" t="str">
        <f>IF(LF516="","",LM515)</f>
        <v>バイキンティッシュカバー、アンパンぬいぐるみ</v>
      </c>
      <c r="LN518" s="79">
        <f>IF(LG516="","",LN515)</f>
        <v>1000</v>
      </c>
      <c r="LO518" s="76">
        <f t="shared" si="2463"/>
        <v>0</v>
      </c>
      <c r="LP518" s="80"/>
      <c r="LQ518" s="37"/>
      <c r="LR518" s="29"/>
      <c r="LS518" s="52" t="str">
        <f t="shared" si="2435"/>
        <v/>
      </c>
      <c r="LT518" s="45"/>
      <c r="LU518" s="45" t="str">
        <f t="shared" si="2436"/>
        <v/>
      </c>
      <c r="LV518" s="45"/>
      <c r="LW518" s="45" t="str">
        <f t="shared" si="2437"/>
        <v/>
      </c>
      <c r="LX518" s="45"/>
      <c r="LY518" s="45" t="str">
        <f t="shared" si="2438"/>
        <v/>
      </c>
      <c r="LZ518" s="45"/>
      <c r="MA518" s="43"/>
      <c r="MB518" s="43" t="str">
        <f t="shared" si="2439"/>
        <v/>
      </c>
      <c r="MC518" s="45" t="str">
        <f t="shared" si="2440"/>
        <v/>
      </c>
      <c r="MD518" s="46" t="str">
        <f t="shared" si="2441"/>
        <v/>
      </c>
      <c r="ME518" s="37"/>
      <c r="MF518" s="29"/>
      <c r="MG518" s="52" t="str">
        <f t="shared" si="2442"/>
        <v/>
      </c>
      <c r="MH518" s="45"/>
      <c r="MI518" s="45" t="str">
        <f t="shared" si="2443"/>
        <v/>
      </c>
      <c r="MJ518" s="45"/>
      <c r="MK518" s="45" t="str">
        <f t="shared" si="2444"/>
        <v/>
      </c>
      <c r="ML518" s="45"/>
      <c r="MM518" s="45" t="str">
        <f t="shared" si="2445"/>
        <v/>
      </c>
      <c r="MN518" s="45"/>
      <c r="MO518" s="43"/>
      <c r="MP518" s="43" t="str">
        <f t="shared" si="2446"/>
        <v/>
      </c>
      <c r="MQ518" s="45" t="str">
        <f t="shared" si="2447"/>
        <v/>
      </c>
      <c r="MR518" s="46" t="str">
        <f t="shared" si="2448"/>
        <v/>
      </c>
      <c r="MS518" s="37"/>
      <c r="MT518" s="29"/>
      <c r="MU518" s="52" t="str">
        <f t="shared" si="2449"/>
        <v/>
      </c>
      <c r="MV518" s="45"/>
      <c r="MW518" s="45" t="str">
        <f t="shared" si="2450"/>
        <v/>
      </c>
      <c r="MX518" s="45"/>
      <c r="MY518" s="45" t="str">
        <f t="shared" si="2451"/>
        <v/>
      </c>
      <c r="MZ518" s="45"/>
      <c r="NA518" s="45" t="str">
        <f t="shared" si="2452"/>
        <v/>
      </c>
      <c r="NB518" s="45"/>
      <c r="NC518" s="43"/>
      <c r="ND518" s="43" t="str">
        <f t="shared" si="2453"/>
        <v/>
      </c>
      <c r="NE518" s="45" t="str">
        <f t="shared" si="2454"/>
        <v/>
      </c>
      <c r="NF518" s="46" t="str">
        <f t="shared" si="2455"/>
        <v/>
      </c>
      <c r="NG518" s="37"/>
      <c r="NH518" s="29"/>
      <c r="NI518" s="52" t="str">
        <f t="shared" si="2456"/>
        <v/>
      </c>
      <c r="NJ518" s="45"/>
      <c r="NK518" s="45" t="str">
        <f t="shared" si="2457"/>
        <v/>
      </c>
      <c r="NL518" s="45"/>
      <c r="NM518" s="45" t="str">
        <f t="shared" si="2458"/>
        <v/>
      </c>
      <c r="NN518" s="45"/>
      <c r="NO518" s="45" t="str">
        <f t="shared" si="2459"/>
        <v/>
      </c>
      <c r="NP518" s="45"/>
      <c r="NQ518" s="43"/>
      <c r="NR518" s="43" t="str">
        <f t="shared" si="2460"/>
        <v/>
      </c>
      <c r="NS518" s="45" t="str">
        <f t="shared" si="2461"/>
        <v/>
      </c>
      <c r="NT518" s="46" t="str">
        <f t="shared" si="2462"/>
        <v/>
      </c>
      <c r="NU518" s="37"/>
    </row>
    <row r="519" spans="1:385" ht="15" customHeight="1" thickTop="1" x14ac:dyDescent="0.25">
      <c r="A519" s="38"/>
      <c r="B519" s="39" t="str">
        <f>IF(A519="","",SUM(J519,LG543,AL519,DR519,AZ519,DD519,LU519,NK519,MW519,MI519,X519)+SUM(CP555:CP558)+SUM(BN555:BN558)+SUM(KS555:KS558)+SUM(KE555:KE558)+SUM(CB555:CB558)+SUM(IA555:IA558)+SUM(IO555:IO558)+SUM(JC555:JC558)+SUM(JQ555:JQ558))</f>
        <v/>
      </c>
      <c r="C519" s="40" t="str">
        <f>IF(A519="","",SUM(J519,X519,AL519,AZ519)+SUM(KE555:KE558)+SUM(KS555:KS558)+SUM(BN555:BN558))</f>
        <v/>
      </c>
      <c r="D519" s="40" t="str">
        <f>IF(A519="","",SUM(DD519,LU519)+SUM(CB555:CB558)+SUM(CP555:CP558))</f>
        <v/>
      </c>
      <c r="E519" s="41" t="str">
        <f>IF(A519="","",SUM(NK519,MW519,MI519,DR519,LG543)+SUM(IA555:IA558)+SUM(IO555:IO558)+SUM(JC555:JC558)+SUM(JQ555:JQ558))</f>
        <v/>
      </c>
      <c r="F519" s="40"/>
      <c r="G519" s="208"/>
      <c r="H519" s="42"/>
      <c r="I519" s="45"/>
      <c r="J519" s="45" t="str">
        <f t="shared" si="2359"/>
        <v/>
      </c>
      <c r="K519" s="45"/>
      <c r="L519" s="45" t="str">
        <f t="shared" si="2360"/>
        <v/>
      </c>
      <c r="M519" s="45"/>
      <c r="N519" s="45" t="str">
        <f t="shared" si="2361"/>
        <v/>
      </c>
      <c r="O519" s="45"/>
      <c r="P519" s="43"/>
      <c r="Q519" s="43" t="str">
        <f t="shared" si="2362"/>
        <v/>
      </c>
      <c r="R519" s="45" t="str">
        <f t="shared" si="2363"/>
        <v/>
      </c>
      <c r="S519" s="46" t="str">
        <f t="shared" si="2364"/>
        <v/>
      </c>
      <c r="T519" s="37"/>
      <c r="U519" s="29"/>
      <c r="V519" s="52" t="str">
        <f t="shared" si="2365"/>
        <v/>
      </c>
      <c r="W519" s="45"/>
      <c r="X519" s="45" t="str">
        <f t="shared" si="2366"/>
        <v/>
      </c>
      <c r="Y519" s="45"/>
      <c r="Z519" s="45" t="str">
        <f t="shared" si="2367"/>
        <v/>
      </c>
      <c r="AA519" s="45"/>
      <c r="AB519" s="45" t="str">
        <f t="shared" si="2368"/>
        <v/>
      </c>
      <c r="AC519" s="45"/>
      <c r="AD519" s="43"/>
      <c r="AE519" s="43" t="str">
        <f t="shared" si="2369"/>
        <v/>
      </c>
      <c r="AF519" s="45" t="str">
        <f t="shared" si="2370"/>
        <v/>
      </c>
      <c r="AG519" s="46" t="str">
        <f t="shared" si="2371"/>
        <v/>
      </c>
      <c r="AH519" s="37"/>
      <c r="AI519" s="29"/>
      <c r="AJ519" s="52" t="str">
        <f t="shared" si="2372"/>
        <v/>
      </c>
      <c r="AK519" s="45"/>
      <c r="AL519" s="45" t="str">
        <f t="shared" si="2373"/>
        <v/>
      </c>
      <c r="AM519" s="45"/>
      <c r="AN519" s="45" t="str">
        <f t="shared" si="2374"/>
        <v/>
      </c>
      <c r="AO519" s="45"/>
      <c r="AP519" s="45" t="str">
        <f t="shared" si="2375"/>
        <v/>
      </c>
      <c r="AQ519" s="45"/>
      <c r="AR519" s="43"/>
      <c r="AS519" s="43" t="str">
        <f t="shared" si="2376"/>
        <v/>
      </c>
      <c r="AT519" s="45" t="str">
        <f t="shared" si="2377"/>
        <v/>
      </c>
      <c r="AU519" s="46" t="str">
        <f t="shared" si="2378"/>
        <v/>
      </c>
      <c r="AV519" s="37"/>
      <c r="AW519" s="29"/>
      <c r="AX519" s="52" t="str">
        <f t="shared" si="2379"/>
        <v/>
      </c>
      <c r="AY519" s="45"/>
      <c r="AZ519" s="45" t="str">
        <f t="shared" si="2380"/>
        <v/>
      </c>
      <c r="BA519" s="45"/>
      <c r="BB519" s="45" t="str">
        <f t="shared" si="2381"/>
        <v/>
      </c>
      <c r="BC519" s="45"/>
      <c r="BD519" s="45" t="str">
        <f t="shared" si="2382"/>
        <v/>
      </c>
      <c r="BE519" s="45"/>
      <c r="BF519" s="43"/>
      <c r="BG519" s="43" t="str">
        <f t="shared" si="2383"/>
        <v/>
      </c>
      <c r="BH519" s="45" t="str">
        <f t="shared" si="2384"/>
        <v/>
      </c>
      <c r="BI519" s="46" t="str">
        <f t="shared" si="2385"/>
        <v/>
      </c>
      <c r="BJ519" s="37"/>
      <c r="BK519" s="29"/>
      <c r="BL519" s="52">
        <f>IF($A510="","",$A510)</f>
        <v>45961</v>
      </c>
      <c r="BM519" s="43">
        <v>976</v>
      </c>
      <c r="BN519" s="43">
        <f t="shared" si="2464"/>
        <v>27</v>
      </c>
      <c r="BO519" s="45">
        <v>12</v>
      </c>
      <c r="BP519" s="87">
        <f t="shared" si="2465"/>
        <v>1</v>
      </c>
      <c r="BQ519" s="43">
        <v>13</v>
      </c>
      <c r="BR519" s="43">
        <f t="shared" si="2466"/>
        <v>1</v>
      </c>
      <c r="BS519" s="43">
        <v>0</v>
      </c>
      <c r="BT519" s="44" t="str">
        <f t="shared" si="2522"/>
        <v>液晶ミニカメラ</v>
      </c>
      <c r="BU519" s="48">
        <f t="shared" si="2523"/>
        <v>1079</v>
      </c>
      <c r="BV519" s="45">
        <f t="shared" si="2467"/>
        <v>1079</v>
      </c>
      <c r="BW519" s="89">
        <f t="shared" si="2468"/>
        <v>0.39962962962962961</v>
      </c>
      <c r="BX519" s="37"/>
      <c r="BY519" s="57"/>
      <c r="BZ519" s="52">
        <f>IF($A510="","",$A510)</f>
        <v>45961</v>
      </c>
      <c r="CA519" s="43">
        <v>7455</v>
      </c>
      <c r="CB519" s="43">
        <f t="shared" si="2469"/>
        <v>11</v>
      </c>
      <c r="CC519" s="43">
        <v>264</v>
      </c>
      <c r="CD519" s="87">
        <f t="shared" si="2470"/>
        <v>0</v>
      </c>
      <c r="CE519" s="43">
        <v>23</v>
      </c>
      <c r="CF519" s="43">
        <f t="shared" si="2471"/>
        <v>0</v>
      </c>
      <c r="CG519" s="43">
        <v>0</v>
      </c>
      <c r="CH519" s="44" t="str">
        <f t="shared" si="2472"/>
        <v>クーリッシュイヤホン</v>
      </c>
      <c r="CI519" s="48">
        <f t="shared" si="2473"/>
        <v>1100</v>
      </c>
      <c r="CJ519" s="45">
        <f t="shared" si="2474"/>
        <v>0</v>
      </c>
      <c r="CK519" s="89">
        <f t="shared" si="2475"/>
        <v>0</v>
      </c>
      <c r="CL519" s="37"/>
      <c r="CM519" s="29"/>
      <c r="CN519" s="52">
        <f>IF($A510="","",$A510)</f>
        <v>45961</v>
      </c>
      <c r="CO519" s="43">
        <v>1339</v>
      </c>
      <c r="CP519" s="43">
        <f t="shared" si="2476"/>
        <v>6</v>
      </c>
      <c r="CQ519" s="43">
        <v>58</v>
      </c>
      <c r="CR519" s="87">
        <f t="shared" si="2477"/>
        <v>0</v>
      </c>
      <c r="CS519" s="43">
        <v>12</v>
      </c>
      <c r="CT519" s="43">
        <f t="shared" si="2478"/>
        <v>0</v>
      </c>
      <c r="CU519" s="59">
        <v>2</v>
      </c>
      <c r="CV519" s="72" t="str">
        <f t="shared" si="2479"/>
        <v>ジャグラーサウンドボタン</v>
      </c>
      <c r="CW519" s="48">
        <f t="shared" si="2480"/>
        <v>722</v>
      </c>
      <c r="CX519" s="45">
        <f t="shared" si="2481"/>
        <v>0</v>
      </c>
      <c r="CY519" s="89">
        <f t="shared" si="2482"/>
        <v>0</v>
      </c>
      <c r="CZ519" s="37"/>
      <c r="DA519" s="29"/>
      <c r="DB519" s="52" t="str">
        <f t="shared" si="2386"/>
        <v/>
      </c>
      <c r="DC519" s="45"/>
      <c r="DD519" s="45" t="str">
        <f t="shared" si="2387"/>
        <v/>
      </c>
      <c r="DE519" s="45"/>
      <c r="DF519" s="45" t="str">
        <f t="shared" si="2388"/>
        <v/>
      </c>
      <c r="DG519" s="45"/>
      <c r="DH519" s="45" t="str">
        <f t="shared" si="2389"/>
        <v/>
      </c>
      <c r="DI519" s="45"/>
      <c r="DJ519" s="43"/>
      <c r="DK519" s="43" t="str">
        <f t="shared" si="2390"/>
        <v/>
      </c>
      <c r="DL519" s="45" t="str">
        <f t="shared" si="2391"/>
        <v/>
      </c>
      <c r="DM519" s="46" t="str">
        <f t="shared" si="2392"/>
        <v/>
      </c>
      <c r="DN519" s="37"/>
      <c r="DO519" s="29"/>
      <c r="DP519" s="52" t="str">
        <f t="shared" si="2393"/>
        <v/>
      </c>
      <c r="DQ519" s="45"/>
      <c r="DR519" s="45" t="str">
        <f t="shared" si="2394"/>
        <v/>
      </c>
      <c r="DS519" s="45"/>
      <c r="DT519" s="45" t="str">
        <f t="shared" si="2395"/>
        <v/>
      </c>
      <c r="DU519" s="45"/>
      <c r="DV519" s="45" t="str">
        <f t="shared" si="2396"/>
        <v/>
      </c>
      <c r="DW519" s="45"/>
      <c r="DX519" s="43"/>
      <c r="DY519" s="43" t="str">
        <f t="shared" si="2397"/>
        <v/>
      </c>
      <c r="DZ519" s="45" t="str">
        <f t="shared" si="2398"/>
        <v/>
      </c>
      <c r="EA519" s="46" t="str">
        <f t="shared" si="2399"/>
        <v/>
      </c>
      <c r="EB519" s="37"/>
      <c r="EC519" s="29"/>
      <c r="ED519" s="52" t="str">
        <f t="shared" si="2400"/>
        <v/>
      </c>
      <c r="EE519" s="45"/>
      <c r="EF519" s="45" t="str">
        <f>IF(EE519="","",EE519-EE518)</f>
        <v/>
      </c>
      <c r="EG519" s="45"/>
      <c r="EH519" s="45" t="str">
        <f>IF(EG519="","",EG519-EG518)</f>
        <v/>
      </c>
      <c r="EI519" s="45"/>
      <c r="EJ519" s="45" t="str">
        <f>IF(EI519="","",EI518+EK518-EI519)</f>
        <v/>
      </c>
      <c r="EK519" s="45"/>
      <c r="EL519" s="43"/>
      <c r="EM519" s="43" t="str">
        <f>IF(EE519="","",EM518)</f>
        <v/>
      </c>
      <c r="EN519" s="45" t="str">
        <f>IF(EM519="","",EJ519*EM519)</f>
        <v/>
      </c>
      <c r="EO519" s="46" t="str">
        <f>IF(EN519="","",EN519/(EF519*100))</f>
        <v/>
      </c>
      <c r="EP519" s="37"/>
      <c r="EQ519" s="29"/>
      <c r="ER519" s="52" t="str">
        <f t="shared" si="2407"/>
        <v/>
      </c>
      <c r="ES519" s="45"/>
      <c r="ET519" s="45" t="str">
        <f>IF(ES519="","",ES519-ES518)</f>
        <v/>
      </c>
      <c r="EU519" s="45"/>
      <c r="EV519" s="45" t="str">
        <f>IF(EU519="","",EU519-EU518)</f>
        <v/>
      </c>
      <c r="EW519" s="45"/>
      <c r="EX519" s="45" t="str">
        <f>IF(EW519="","",EW518+EY518-EW519)</f>
        <v/>
      </c>
      <c r="EY519" s="45"/>
      <c r="EZ519" s="43"/>
      <c r="FA519" s="43" t="str">
        <f>IF(ES519="","",FA518)</f>
        <v/>
      </c>
      <c r="FB519" s="45" t="str">
        <f>IF(FA519="","",EX519*FA519)</f>
        <v/>
      </c>
      <c r="FC519" s="46" t="str">
        <f>IF(FB519="","",FB519/(ET519*100))</f>
        <v/>
      </c>
      <c r="FD519" s="37"/>
      <c r="FE519" s="60"/>
      <c r="FF519" s="52" t="str">
        <f t="shared" si="2414"/>
        <v/>
      </c>
      <c r="FG519" s="45"/>
      <c r="FH519" s="45" t="str">
        <f t="shared" si="2415"/>
        <v/>
      </c>
      <c r="FI519" s="45"/>
      <c r="FJ519" s="45" t="str">
        <f t="shared" si="2416"/>
        <v/>
      </c>
      <c r="FK519" s="45"/>
      <c r="FL519" s="45" t="str">
        <f t="shared" si="2417"/>
        <v/>
      </c>
      <c r="FM519" s="45"/>
      <c r="FN519" s="43"/>
      <c r="FO519" s="43" t="str">
        <f t="shared" si="2418"/>
        <v/>
      </c>
      <c r="FP519" s="45" t="str">
        <f t="shared" si="2419"/>
        <v/>
      </c>
      <c r="FQ519" s="46" t="str">
        <f t="shared" si="2420"/>
        <v/>
      </c>
      <c r="FR519" s="37"/>
      <c r="FS519" s="29"/>
      <c r="FT519" s="52" t="str">
        <f t="shared" si="2421"/>
        <v/>
      </c>
      <c r="FU519" s="45"/>
      <c r="FV519" s="45" t="str">
        <f t="shared" si="2422"/>
        <v/>
      </c>
      <c r="FW519" s="45"/>
      <c r="FX519" s="45" t="str">
        <f t="shared" si="2423"/>
        <v/>
      </c>
      <c r="FY519" s="45"/>
      <c r="FZ519" s="45" t="str">
        <f t="shared" si="2424"/>
        <v/>
      </c>
      <c r="GA519" s="45"/>
      <c r="GB519" s="43"/>
      <c r="GC519" s="43" t="str">
        <f t="shared" si="2425"/>
        <v/>
      </c>
      <c r="GD519" s="45" t="str">
        <f t="shared" si="2426"/>
        <v/>
      </c>
      <c r="GE519" s="46" t="str">
        <f t="shared" si="2427"/>
        <v/>
      </c>
      <c r="GF519" s="37"/>
      <c r="GG519" s="29"/>
      <c r="GH519" s="52" t="str">
        <f t="shared" si="2428"/>
        <v/>
      </c>
      <c r="GI519" s="45"/>
      <c r="GJ519" s="45" t="str">
        <f t="shared" si="2429"/>
        <v/>
      </c>
      <c r="GK519" s="45"/>
      <c r="GL519" s="45" t="str">
        <f t="shared" si="2430"/>
        <v/>
      </c>
      <c r="GM519" s="45"/>
      <c r="GN519" s="45" t="str">
        <f t="shared" si="2431"/>
        <v/>
      </c>
      <c r="GO519" s="45"/>
      <c r="GP519" s="43"/>
      <c r="GQ519" s="43" t="str">
        <f t="shared" si="2432"/>
        <v/>
      </c>
      <c r="GR519" s="45" t="str">
        <f t="shared" si="2433"/>
        <v/>
      </c>
      <c r="GS519" s="46" t="str">
        <f t="shared" si="2434"/>
        <v/>
      </c>
      <c r="GT519" s="37"/>
      <c r="GU519" s="61"/>
      <c r="GV519" s="52">
        <f>IF($A510="","",$A510)</f>
        <v>45961</v>
      </c>
      <c r="GW519" s="62"/>
      <c r="GX519" s="43">
        <v>28885</v>
      </c>
      <c r="GY519" s="43">
        <f t="shared" si="2483"/>
        <v>113</v>
      </c>
      <c r="GZ519" s="43"/>
      <c r="HA519" s="87" t="str">
        <f t="shared" si="2484"/>
        <v/>
      </c>
      <c r="HB519" s="43">
        <v>3</v>
      </c>
      <c r="HC519" s="43">
        <f t="shared" si="2485"/>
        <v>1</v>
      </c>
      <c r="HD519" s="43">
        <v>0</v>
      </c>
      <c r="HE519" s="44" t="str">
        <f>IF(GX519="","",HE515)</f>
        <v>ルララ</v>
      </c>
      <c r="HF519" s="48">
        <f>IF(GX519="","",HF515)</f>
        <v>715</v>
      </c>
      <c r="HG519" s="45">
        <f t="shared" si="2486"/>
        <v>715</v>
      </c>
      <c r="HH519" s="89">
        <f t="shared" si="2487"/>
        <v>6.3274336283185836E-2</v>
      </c>
      <c r="HI519" s="37"/>
      <c r="HJ519" s="29"/>
      <c r="HK519" s="52">
        <f>IF($A510="","",$A510)</f>
        <v>45961</v>
      </c>
      <c r="HL519" s="43">
        <v>866</v>
      </c>
      <c r="HM519" s="43">
        <f t="shared" si="2488"/>
        <v>24</v>
      </c>
      <c r="HN519" s="43">
        <v>17</v>
      </c>
      <c r="HO519" s="87">
        <f t="shared" si="2489"/>
        <v>1</v>
      </c>
      <c r="HP519" s="43">
        <v>16</v>
      </c>
      <c r="HQ519" s="43">
        <f t="shared" si="2490"/>
        <v>1</v>
      </c>
      <c r="HR519" s="43">
        <v>0</v>
      </c>
      <c r="HS519" s="44" t="str">
        <f t="shared" si="2524"/>
        <v>ラブブマスコット</v>
      </c>
      <c r="HT519" s="48">
        <f t="shared" si="2521"/>
        <v>400</v>
      </c>
      <c r="HU519" s="45">
        <f t="shared" si="2491"/>
        <v>400</v>
      </c>
      <c r="HV519" s="89">
        <f t="shared" si="2492"/>
        <v>0.16666666666666666</v>
      </c>
      <c r="HW519" s="37"/>
      <c r="HX519" s="360"/>
      <c r="HY519" s="52">
        <f>IF($A510="","",$A510)</f>
        <v>45961</v>
      </c>
      <c r="HZ519" s="43">
        <v>6581</v>
      </c>
      <c r="IA519" s="43">
        <f t="shared" si="2493"/>
        <v>89</v>
      </c>
      <c r="IB519" s="43">
        <v>318</v>
      </c>
      <c r="IC519" s="87">
        <f t="shared" si="2494"/>
        <v>0</v>
      </c>
      <c r="ID519" s="43">
        <v>13</v>
      </c>
      <c r="IE519" s="43">
        <f t="shared" si="2495"/>
        <v>0</v>
      </c>
      <c r="IF519" s="43">
        <v>0</v>
      </c>
      <c r="IG519" s="44" t="str">
        <f t="shared" si="2496"/>
        <v>ラブブキーホルダー大きめ</v>
      </c>
      <c r="IH519" s="48">
        <f t="shared" si="2497"/>
        <v>0</v>
      </c>
      <c r="II519" s="45">
        <f t="shared" si="2498"/>
        <v>0</v>
      </c>
      <c r="IJ519" s="89">
        <f t="shared" si="2499"/>
        <v>0</v>
      </c>
      <c r="IK519" s="37"/>
      <c r="IL519" s="29"/>
      <c r="IM519" s="52">
        <f>IF($A510="","",$A510)</f>
        <v>45961</v>
      </c>
      <c r="IN519" s="43">
        <v>5439</v>
      </c>
      <c r="IO519" s="43">
        <f t="shared" si="2500"/>
        <v>12</v>
      </c>
      <c r="IP519" s="43">
        <v>180</v>
      </c>
      <c r="IQ519" s="87">
        <f t="shared" si="2501"/>
        <v>0</v>
      </c>
      <c r="IR519" s="43">
        <v>26</v>
      </c>
      <c r="IS519" s="43">
        <f t="shared" si="2502"/>
        <v>0</v>
      </c>
      <c r="IT519" s="43">
        <v>0</v>
      </c>
      <c r="IU519" s="44" t="str">
        <f t="shared" si="2503"/>
        <v>北斗イヤホン</v>
      </c>
      <c r="IV519" s="48">
        <f t="shared" si="2504"/>
        <v>1100</v>
      </c>
      <c r="IW519" s="45">
        <f t="shared" si="2505"/>
        <v>0</v>
      </c>
      <c r="IX519" s="89">
        <f t="shared" si="2506"/>
        <v>0</v>
      </c>
      <c r="IY519" s="37"/>
      <c r="IZ519" s="61"/>
      <c r="JA519" s="52">
        <f>IF($A510="","",$A510)</f>
        <v>45961</v>
      </c>
      <c r="JB519" s="43">
        <v>5783</v>
      </c>
      <c r="JC519" s="43">
        <f t="shared" si="2507"/>
        <v>48</v>
      </c>
      <c r="JD519" s="43">
        <v>206</v>
      </c>
      <c r="JE519" s="87">
        <f t="shared" si="2508"/>
        <v>0</v>
      </c>
      <c r="JF519" s="43">
        <v>13</v>
      </c>
      <c r="JG519" s="43">
        <f t="shared" si="2509"/>
        <v>0</v>
      </c>
      <c r="JH519" s="43">
        <v>0</v>
      </c>
      <c r="JI519" s="44" t="str">
        <f t="shared" si="2510"/>
        <v>液晶ミニカメラ</v>
      </c>
      <c r="JJ519" s="48">
        <f t="shared" si="2511"/>
        <v>1074</v>
      </c>
      <c r="JK519" s="45">
        <f t="shared" si="2512"/>
        <v>0</v>
      </c>
      <c r="JL519" s="89">
        <f t="shared" si="2513"/>
        <v>0</v>
      </c>
      <c r="JM519" s="37"/>
      <c r="JN519" s="29"/>
      <c r="JO519" s="52">
        <f>IF($A510="","",$A510)</f>
        <v>45961</v>
      </c>
      <c r="JP519" s="43">
        <v>3975</v>
      </c>
      <c r="JQ519" s="43">
        <f t="shared" si="2514"/>
        <v>16</v>
      </c>
      <c r="JR519" s="43">
        <v>262</v>
      </c>
      <c r="JS519" s="87">
        <f t="shared" si="2515"/>
        <v>0</v>
      </c>
      <c r="JT519" s="43">
        <v>15</v>
      </c>
      <c r="JU519" s="43">
        <f t="shared" si="2516"/>
        <v>0</v>
      </c>
      <c r="JV519" s="43">
        <v>0</v>
      </c>
      <c r="JW519" s="44" t="str">
        <f t="shared" si="2517"/>
        <v>LOTTEチョコイヤホン</v>
      </c>
      <c r="JX519" s="48">
        <f t="shared" si="2518"/>
        <v>1100</v>
      </c>
      <c r="JY519" s="45">
        <f t="shared" si="2519"/>
        <v>0</v>
      </c>
      <c r="JZ519" s="89">
        <f t="shared" si="2520"/>
        <v>0</v>
      </c>
      <c r="KA519" s="37"/>
      <c r="KB519" s="51"/>
      <c r="KC519" s="52">
        <f>IF($A510="","",$A510)</f>
        <v>45961</v>
      </c>
      <c r="KD519" s="43">
        <v>12756</v>
      </c>
      <c r="KE519" s="43">
        <f>IF(KD519="","",KD519-KD515)</f>
        <v>31</v>
      </c>
      <c r="KF519" s="43">
        <v>486</v>
      </c>
      <c r="KG519" s="87">
        <f>IF(KF519="","",KF519-KF515)</f>
        <v>2</v>
      </c>
      <c r="KH519" s="43">
        <v>7</v>
      </c>
      <c r="KI519" s="43">
        <f>IF(KH519="","",KH515+KJ515-KH519)</f>
        <v>2</v>
      </c>
      <c r="KJ519" s="43">
        <v>0</v>
      </c>
      <c r="KK519" s="44" t="str">
        <f>IF(KD519="","",KK515)</f>
        <v>キティヒョウ柄マスコット</v>
      </c>
      <c r="KL519" s="48">
        <f>IF(KE519="","",KL515)</f>
        <v>996</v>
      </c>
      <c r="KM519" s="45">
        <f>IF(KH519="","",KI519*KL519)</f>
        <v>1992</v>
      </c>
      <c r="KN519" s="89">
        <f>IF(KI519="","",KM519/(KE519*100))</f>
        <v>0.64258064516129032</v>
      </c>
      <c r="KO519" s="37"/>
      <c r="KP519" s="29"/>
      <c r="KQ519" s="52">
        <f>IF($A510="","",$A510)</f>
        <v>45961</v>
      </c>
      <c r="KR519" s="43">
        <v>1444</v>
      </c>
      <c r="KS519" s="43">
        <f>IF(KR519="","",KR519-KR515)</f>
        <v>43</v>
      </c>
      <c r="KT519" s="43">
        <v>17</v>
      </c>
      <c r="KU519" s="87">
        <f>IF(KT519="","",KT519-KT515)</f>
        <v>2</v>
      </c>
      <c r="KV519" s="43">
        <v>6</v>
      </c>
      <c r="KW519" s="43">
        <f>IF(KV519="","",KV515+KX515-KV519)</f>
        <v>2</v>
      </c>
      <c r="KX519" s="43">
        <v>0</v>
      </c>
      <c r="KY519" s="44" t="str">
        <f>IF(KR519="","",KY515)</f>
        <v>サンリオフェイスポーチ</v>
      </c>
      <c r="KZ519" s="48">
        <f>IF(KS519="","",KZ515)</f>
        <v>900</v>
      </c>
      <c r="LA519" s="45">
        <f>IF(KV519="","",KW519*KZ519)</f>
        <v>1800</v>
      </c>
      <c r="LB519" s="89">
        <f>IF(KW519="","",LA519/(KS519*100))</f>
        <v>0.41860465116279072</v>
      </c>
      <c r="LC519" s="37"/>
      <c r="LD519" s="29"/>
      <c r="LE519" s="52">
        <f>IF(A511="","",A511)</f>
        <v>45963</v>
      </c>
      <c r="LF519" s="43">
        <v>68509</v>
      </c>
      <c r="LG519" s="86">
        <f>IF(LF519="","",LF519-LF516)</f>
        <v>47</v>
      </c>
      <c r="LH519" s="43">
        <v>445</v>
      </c>
      <c r="LI519" s="43">
        <f>IF(LH519="","",LH519-LH516)</f>
        <v>0</v>
      </c>
      <c r="LJ519" s="43">
        <v>2</v>
      </c>
      <c r="LK519" s="87">
        <f>IF(LJ519="","",LJ516+LL516-LJ519)</f>
        <v>0</v>
      </c>
      <c r="LL519" s="43">
        <v>0</v>
      </c>
      <c r="LM519" s="65" t="str">
        <f>IF(LF519="","",LM516)</f>
        <v>スヌーピーぬいぐるみ、コキンちゃん</v>
      </c>
      <c r="LN519" s="48">
        <f>IF(LG519="","",LN516)</f>
        <v>1000</v>
      </c>
      <c r="LO519" s="87">
        <f t="shared" si="2463"/>
        <v>0</v>
      </c>
      <c r="LP519" s="53"/>
      <c r="LQ519" s="37"/>
      <c r="LR519" s="29"/>
      <c r="LS519" s="52" t="str">
        <f t="shared" si="2435"/>
        <v/>
      </c>
      <c r="LT519" s="45"/>
      <c r="LU519" s="45" t="str">
        <f t="shared" si="2436"/>
        <v/>
      </c>
      <c r="LV519" s="45"/>
      <c r="LW519" s="45" t="str">
        <f t="shared" si="2437"/>
        <v/>
      </c>
      <c r="LX519" s="45"/>
      <c r="LY519" s="45" t="str">
        <f t="shared" si="2438"/>
        <v/>
      </c>
      <c r="LZ519" s="45"/>
      <c r="MA519" s="43"/>
      <c r="MB519" s="43" t="str">
        <f t="shared" si="2439"/>
        <v/>
      </c>
      <c r="MC519" s="45" t="str">
        <f t="shared" si="2440"/>
        <v/>
      </c>
      <c r="MD519" s="46" t="str">
        <f t="shared" si="2441"/>
        <v/>
      </c>
      <c r="ME519" s="37"/>
      <c r="MF519" s="29"/>
      <c r="MG519" s="52" t="str">
        <f t="shared" si="2442"/>
        <v/>
      </c>
      <c r="MH519" s="45"/>
      <c r="MI519" s="45" t="str">
        <f t="shared" si="2443"/>
        <v/>
      </c>
      <c r="MJ519" s="45"/>
      <c r="MK519" s="45" t="str">
        <f t="shared" si="2444"/>
        <v/>
      </c>
      <c r="ML519" s="45"/>
      <c r="MM519" s="45" t="str">
        <f t="shared" si="2445"/>
        <v/>
      </c>
      <c r="MN519" s="45"/>
      <c r="MO519" s="43"/>
      <c r="MP519" s="43" t="str">
        <f t="shared" si="2446"/>
        <v/>
      </c>
      <c r="MQ519" s="45" t="str">
        <f t="shared" si="2447"/>
        <v/>
      </c>
      <c r="MR519" s="46" t="str">
        <f t="shared" si="2448"/>
        <v/>
      </c>
      <c r="MS519" s="37"/>
      <c r="MT519" s="29"/>
      <c r="MU519" s="52" t="str">
        <f t="shared" si="2449"/>
        <v/>
      </c>
      <c r="MV519" s="45"/>
      <c r="MW519" s="45" t="str">
        <f t="shared" si="2450"/>
        <v/>
      </c>
      <c r="MX519" s="45"/>
      <c r="MY519" s="45" t="str">
        <f t="shared" si="2451"/>
        <v/>
      </c>
      <c r="MZ519" s="45"/>
      <c r="NA519" s="45" t="str">
        <f t="shared" si="2452"/>
        <v/>
      </c>
      <c r="NB519" s="45"/>
      <c r="NC519" s="43"/>
      <c r="ND519" s="43" t="str">
        <f t="shared" si="2453"/>
        <v/>
      </c>
      <c r="NE519" s="45" t="str">
        <f t="shared" si="2454"/>
        <v/>
      </c>
      <c r="NF519" s="46" t="str">
        <f t="shared" si="2455"/>
        <v/>
      </c>
      <c r="NG519" s="37"/>
      <c r="NH519" s="29"/>
      <c r="NI519" s="52" t="str">
        <f t="shared" si="2456"/>
        <v/>
      </c>
      <c r="NJ519" s="45"/>
      <c r="NK519" s="45" t="str">
        <f t="shared" si="2457"/>
        <v/>
      </c>
      <c r="NL519" s="45"/>
      <c r="NM519" s="45" t="str">
        <f t="shared" si="2458"/>
        <v/>
      </c>
      <c r="NN519" s="45"/>
      <c r="NO519" s="45" t="str">
        <f t="shared" si="2459"/>
        <v/>
      </c>
      <c r="NP519" s="45"/>
      <c r="NQ519" s="43"/>
      <c r="NR519" s="43" t="str">
        <f t="shared" si="2460"/>
        <v/>
      </c>
      <c r="NS519" s="45" t="str">
        <f t="shared" si="2461"/>
        <v/>
      </c>
      <c r="NT519" s="46" t="str">
        <f t="shared" si="2462"/>
        <v/>
      </c>
      <c r="NU519" s="37"/>
    </row>
    <row r="520" spans="1:385" ht="15" customHeight="1" x14ac:dyDescent="0.25">
      <c r="A520" s="38"/>
      <c r="B520" s="39" t="str">
        <f>IF(A520="","",SUM(J520,LG546,AL520,DR520,AZ520,DD520,LU520,NK520,MW520,MI520,X520)+SUM(CP559:CP562)+SUM(BN559:BN562)+SUM(KS559:KS562)+SUM(KE559:KE562)+SUM(CB559:CB562)+SUM(IA559:IA562)+SUM(IO559:IO562)+SUM(JC559:JC562)+SUM(JQ559:JQ562))</f>
        <v/>
      </c>
      <c r="C520" s="40" t="str">
        <f>IF(A520="","",SUM(J520,X520,AL520,AZ520)+SUM(KE559:KE562)+SUM(KS559:KS562)+SUM(BN559:BN562))</f>
        <v/>
      </c>
      <c r="D520" s="40" t="str">
        <f>IF(A520="","",SUM(DD520,LU520)+SUM(CB559:CB562)+SUM(CP559:CP562))</f>
        <v/>
      </c>
      <c r="E520" s="41" t="str">
        <f>IF(A520="","",SUM(NK520,MW520,MI520,DR520,LG546)+SUM(IA559:IA562)+SUM(IO559:IO562)+SUM(JC559:JC562)+SUM(JQ559:JQ562))</f>
        <v/>
      </c>
      <c r="F520" s="40"/>
      <c r="G520" s="208"/>
      <c r="H520" s="42"/>
      <c r="I520" s="45"/>
      <c r="J520" s="45" t="str">
        <f t="shared" si="2359"/>
        <v/>
      </c>
      <c r="K520" s="45"/>
      <c r="L520" s="45" t="str">
        <f t="shared" si="2360"/>
        <v/>
      </c>
      <c r="M520" s="45"/>
      <c r="N520" s="45" t="str">
        <f t="shared" si="2361"/>
        <v/>
      </c>
      <c r="O520" s="45"/>
      <c r="P520" s="43"/>
      <c r="Q520" s="43" t="str">
        <f t="shared" si="2362"/>
        <v/>
      </c>
      <c r="R520" s="45" t="str">
        <f t="shared" si="2363"/>
        <v/>
      </c>
      <c r="S520" s="46" t="str">
        <f t="shared" si="2364"/>
        <v/>
      </c>
      <c r="T520" s="37"/>
      <c r="U520" s="29"/>
      <c r="V520" s="52" t="str">
        <f t="shared" si="2365"/>
        <v/>
      </c>
      <c r="W520" s="45"/>
      <c r="X520" s="45" t="str">
        <f t="shared" si="2366"/>
        <v/>
      </c>
      <c r="Y520" s="45"/>
      <c r="Z520" s="45" t="str">
        <f t="shared" si="2367"/>
        <v/>
      </c>
      <c r="AA520" s="45"/>
      <c r="AB520" s="45" t="str">
        <f t="shared" si="2368"/>
        <v/>
      </c>
      <c r="AC520" s="45"/>
      <c r="AD520" s="43"/>
      <c r="AE520" s="43" t="str">
        <f t="shared" si="2369"/>
        <v/>
      </c>
      <c r="AF520" s="45" t="str">
        <f t="shared" si="2370"/>
        <v/>
      </c>
      <c r="AG520" s="46" t="str">
        <f t="shared" si="2371"/>
        <v/>
      </c>
      <c r="AH520" s="37"/>
      <c r="AI520" s="29"/>
      <c r="AJ520" s="52" t="str">
        <f t="shared" si="2372"/>
        <v/>
      </c>
      <c r="AK520" s="45"/>
      <c r="AL520" s="45" t="str">
        <f t="shared" si="2373"/>
        <v/>
      </c>
      <c r="AM520" s="45"/>
      <c r="AN520" s="45" t="str">
        <f t="shared" si="2374"/>
        <v/>
      </c>
      <c r="AO520" s="45"/>
      <c r="AP520" s="45" t="str">
        <f t="shared" si="2375"/>
        <v/>
      </c>
      <c r="AQ520" s="45"/>
      <c r="AR520" s="43"/>
      <c r="AS520" s="43" t="str">
        <f t="shared" si="2376"/>
        <v/>
      </c>
      <c r="AT520" s="45" t="str">
        <f t="shared" si="2377"/>
        <v/>
      </c>
      <c r="AU520" s="46" t="str">
        <f t="shared" si="2378"/>
        <v/>
      </c>
      <c r="AV520" s="37"/>
      <c r="AW520" s="29"/>
      <c r="AX520" s="52" t="str">
        <f t="shared" si="2379"/>
        <v/>
      </c>
      <c r="AY520" s="45"/>
      <c r="AZ520" s="45" t="str">
        <f t="shared" si="2380"/>
        <v/>
      </c>
      <c r="BA520" s="45"/>
      <c r="BB520" s="45" t="str">
        <f t="shared" si="2381"/>
        <v/>
      </c>
      <c r="BC520" s="45"/>
      <c r="BD520" s="45" t="str">
        <f t="shared" si="2382"/>
        <v/>
      </c>
      <c r="BE520" s="45"/>
      <c r="BF520" s="43"/>
      <c r="BG520" s="43" t="str">
        <f t="shared" si="2383"/>
        <v/>
      </c>
      <c r="BH520" s="45" t="str">
        <f t="shared" si="2384"/>
        <v/>
      </c>
      <c r="BI520" s="46" t="str">
        <f t="shared" si="2385"/>
        <v/>
      </c>
      <c r="BJ520" s="37"/>
      <c r="BK520" s="29"/>
      <c r="BL520" s="52"/>
      <c r="BM520" s="43">
        <v>890</v>
      </c>
      <c r="BN520" s="45">
        <f t="shared" si="2464"/>
        <v>48</v>
      </c>
      <c r="BO520" s="43">
        <v>7</v>
      </c>
      <c r="BP520" s="45">
        <f t="shared" si="2465"/>
        <v>1</v>
      </c>
      <c r="BQ520" s="43">
        <v>17</v>
      </c>
      <c r="BR520" s="45">
        <f t="shared" si="2466"/>
        <v>1</v>
      </c>
      <c r="BS520" s="43">
        <v>0</v>
      </c>
      <c r="BT520" s="63" t="str">
        <f t="shared" si="2522"/>
        <v>ロッテイヤホン</v>
      </c>
      <c r="BU520" s="67">
        <f t="shared" si="2523"/>
        <v>1100</v>
      </c>
      <c r="BV520" s="43">
        <f t="shared" si="2467"/>
        <v>1100</v>
      </c>
      <c r="BW520" s="46">
        <f t="shared" si="2468"/>
        <v>0.22916666666666666</v>
      </c>
      <c r="BX520" s="37"/>
      <c r="BY520" s="57"/>
      <c r="BZ520" s="52"/>
      <c r="CA520" s="43">
        <v>7177</v>
      </c>
      <c r="CB520" s="45">
        <f t="shared" si="2469"/>
        <v>18</v>
      </c>
      <c r="CC520" s="43">
        <v>227</v>
      </c>
      <c r="CD520" s="45">
        <f t="shared" si="2470"/>
        <v>1</v>
      </c>
      <c r="CE520" s="43">
        <v>11</v>
      </c>
      <c r="CF520" s="45">
        <f t="shared" si="2471"/>
        <v>1</v>
      </c>
      <c r="CG520" s="43">
        <v>0</v>
      </c>
      <c r="CH520" s="63" t="str">
        <f t="shared" si="2472"/>
        <v>ジャグラーサウンドボタン</v>
      </c>
      <c r="CI520" s="67">
        <f t="shared" si="2473"/>
        <v>682</v>
      </c>
      <c r="CJ520" s="43">
        <f t="shared" si="2474"/>
        <v>682</v>
      </c>
      <c r="CK520" s="46">
        <f t="shared" si="2475"/>
        <v>0.37888888888888889</v>
      </c>
      <c r="CL520" s="37"/>
      <c r="CM520" s="29"/>
      <c r="CN520" s="52"/>
      <c r="CO520" s="43">
        <v>2804</v>
      </c>
      <c r="CP520" s="45">
        <f t="shared" si="2476"/>
        <v>31</v>
      </c>
      <c r="CQ520" s="43">
        <v>77</v>
      </c>
      <c r="CR520" s="45">
        <f t="shared" si="2477"/>
        <v>1</v>
      </c>
      <c r="CS520" s="43">
        <v>9</v>
      </c>
      <c r="CT520" s="45">
        <f t="shared" si="2478"/>
        <v>1</v>
      </c>
      <c r="CU520" s="71">
        <v>0</v>
      </c>
      <c r="CV520" s="63" t="str">
        <f t="shared" si="2479"/>
        <v>キティヒョウ柄マスコット</v>
      </c>
      <c r="CW520" s="67">
        <f t="shared" si="2480"/>
        <v>996</v>
      </c>
      <c r="CX520" s="43">
        <f t="shared" si="2481"/>
        <v>996</v>
      </c>
      <c r="CY520" s="46">
        <f t="shared" si="2482"/>
        <v>0.32129032258064516</v>
      </c>
      <c r="CZ520" s="37"/>
      <c r="DA520" s="29"/>
      <c r="DB520" s="52" t="str">
        <f t="shared" si="2386"/>
        <v/>
      </c>
      <c r="DC520" s="45"/>
      <c r="DD520" s="45" t="str">
        <f t="shared" si="2387"/>
        <v/>
      </c>
      <c r="DE520" s="45"/>
      <c r="DF520" s="45" t="str">
        <f t="shared" si="2388"/>
        <v/>
      </c>
      <c r="DG520" s="45"/>
      <c r="DH520" s="45" t="str">
        <f t="shared" si="2389"/>
        <v/>
      </c>
      <c r="DI520" s="45"/>
      <c r="DJ520" s="43"/>
      <c r="DK520" s="43" t="str">
        <f t="shared" si="2390"/>
        <v/>
      </c>
      <c r="DL520" s="45" t="str">
        <f t="shared" si="2391"/>
        <v/>
      </c>
      <c r="DM520" s="46" t="str">
        <f t="shared" si="2392"/>
        <v/>
      </c>
      <c r="DN520" s="37"/>
      <c r="DO520" s="29"/>
      <c r="DP520" s="52" t="str">
        <f t="shared" si="2393"/>
        <v/>
      </c>
      <c r="DQ520" s="45"/>
      <c r="DR520" s="45" t="str">
        <f t="shared" si="2394"/>
        <v/>
      </c>
      <c r="DS520" s="45"/>
      <c r="DT520" s="45" t="str">
        <f t="shared" si="2395"/>
        <v/>
      </c>
      <c r="DU520" s="45"/>
      <c r="DV520" s="45" t="str">
        <f t="shared" si="2396"/>
        <v/>
      </c>
      <c r="DW520" s="45"/>
      <c r="DX520" s="43"/>
      <c r="DY520" s="43" t="str">
        <f t="shared" si="2397"/>
        <v/>
      </c>
      <c r="DZ520" s="45" t="str">
        <f t="shared" si="2398"/>
        <v/>
      </c>
      <c r="EA520" s="46" t="str">
        <f t="shared" si="2399"/>
        <v/>
      </c>
      <c r="EB520" s="37"/>
      <c r="EC520" s="29"/>
      <c r="ED520" s="52" t="str">
        <f t="shared" si="2400"/>
        <v/>
      </c>
      <c r="EE520" s="45"/>
      <c r="EF520" s="45" t="str">
        <f>IF(EE520="","",EE520-EE519)</f>
        <v/>
      </c>
      <c r="EG520" s="45"/>
      <c r="EH520" s="45" t="str">
        <f>IF(EG520="","",EG520-EG519)</f>
        <v/>
      </c>
      <c r="EI520" s="45"/>
      <c r="EJ520" s="45" t="str">
        <f>IF(EI520="","",EI519+EK519-EI520)</f>
        <v/>
      </c>
      <c r="EK520" s="45"/>
      <c r="EL520" s="43"/>
      <c r="EM520" s="43" t="str">
        <f>IF(EE520="","",EM519)</f>
        <v/>
      </c>
      <c r="EN520" s="45" t="str">
        <f>IF(EM520="","",EJ520*EM520)</f>
        <v/>
      </c>
      <c r="EO520" s="46" t="str">
        <f>IF(EN520="","",EN520/(EF520*100))</f>
        <v/>
      </c>
      <c r="EP520" s="37"/>
      <c r="EQ520" s="29"/>
      <c r="ER520" s="52" t="str">
        <f t="shared" si="2407"/>
        <v/>
      </c>
      <c r="ES520" s="45"/>
      <c r="ET520" s="45" t="str">
        <f>IF(ES520="","",ES520-ES519)</f>
        <v/>
      </c>
      <c r="EU520" s="45"/>
      <c r="EV520" s="45" t="str">
        <f>IF(EU520="","",EU520-EU519)</f>
        <v/>
      </c>
      <c r="EW520" s="45"/>
      <c r="EX520" s="45" t="str">
        <f>IF(EW520="","",EW519+EY519-EW520)</f>
        <v/>
      </c>
      <c r="EY520" s="45"/>
      <c r="EZ520" s="43"/>
      <c r="FA520" s="43" t="str">
        <f>IF(ES520="","",FA519)</f>
        <v/>
      </c>
      <c r="FB520" s="45" t="str">
        <f>IF(FA520="","",EX520*FA520)</f>
        <v/>
      </c>
      <c r="FC520" s="46" t="str">
        <f>IF(FB520="","",FB520/(ET520*100))</f>
        <v/>
      </c>
      <c r="FD520" s="37"/>
      <c r="FE520" s="60"/>
      <c r="FF520" s="52" t="str">
        <f t="shared" si="2414"/>
        <v/>
      </c>
      <c r="FG520" s="45"/>
      <c r="FH520" s="45" t="str">
        <f t="shared" si="2415"/>
        <v/>
      </c>
      <c r="FI520" s="45"/>
      <c r="FJ520" s="45" t="str">
        <f t="shared" si="2416"/>
        <v/>
      </c>
      <c r="FK520" s="45"/>
      <c r="FL520" s="45" t="str">
        <f t="shared" si="2417"/>
        <v/>
      </c>
      <c r="FM520" s="45"/>
      <c r="FN520" s="43"/>
      <c r="FO520" s="43" t="str">
        <f t="shared" si="2418"/>
        <v/>
      </c>
      <c r="FP520" s="45" t="str">
        <f t="shared" si="2419"/>
        <v/>
      </c>
      <c r="FQ520" s="46" t="str">
        <f t="shared" si="2420"/>
        <v/>
      </c>
      <c r="FR520" s="37"/>
      <c r="FS520" s="29"/>
      <c r="FT520" s="52" t="str">
        <f t="shared" si="2421"/>
        <v/>
      </c>
      <c r="FU520" s="45"/>
      <c r="FV520" s="45" t="str">
        <f t="shared" si="2422"/>
        <v/>
      </c>
      <c r="FW520" s="45"/>
      <c r="FX520" s="45" t="str">
        <f t="shared" si="2423"/>
        <v/>
      </c>
      <c r="FY520" s="45"/>
      <c r="FZ520" s="45" t="str">
        <f t="shared" si="2424"/>
        <v/>
      </c>
      <c r="GA520" s="45"/>
      <c r="GB520" s="43"/>
      <c r="GC520" s="43" t="str">
        <f t="shared" si="2425"/>
        <v/>
      </c>
      <c r="GD520" s="45" t="str">
        <f t="shared" si="2426"/>
        <v/>
      </c>
      <c r="GE520" s="46" t="str">
        <f t="shared" si="2427"/>
        <v/>
      </c>
      <c r="GF520" s="37"/>
      <c r="GG520" s="29"/>
      <c r="GH520" s="52" t="str">
        <f t="shared" si="2428"/>
        <v/>
      </c>
      <c r="GI520" s="45"/>
      <c r="GJ520" s="45" t="str">
        <f t="shared" si="2429"/>
        <v/>
      </c>
      <c r="GK520" s="45"/>
      <c r="GL520" s="45" t="str">
        <f t="shared" si="2430"/>
        <v/>
      </c>
      <c r="GM520" s="45"/>
      <c r="GN520" s="45" t="str">
        <f t="shared" si="2431"/>
        <v/>
      </c>
      <c r="GO520" s="45"/>
      <c r="GP520" s="43"/>
      <c r="GQ520" s="43" t="str">
        <f t="shared" si="2432"/>
        <v/>
      </c>
      <c r="GR520" s="45" t="str">
        <f t="shared" si="2433"/>
        <v/>
      </c>
      <c r="GS520" s="46" t="str">
        <f t="shared" si="2434"/>
        <v/>
      </c>
      <c r="GT520" s="37"/>
      <c r="GU520" s="61"/>
      <c r="GV520" s="52"/>
      <c r="GW520" s="62"/>
      <c r="GX520" s="43">
        <v>21111</v>
      </c>
      <c r="GY520" s="45">
        <f t="shared" si="2483"/>
        <v>76</v>
      </c>
      <c r="GZ520" s="43"/>
      <c r="HA520" s="45" t="str">
        <f t="shared" si="2484"/>
        <v/>
      </c>
      <c r="HB520" s="43">
        <v>7</v>
      </c>
      <c r="HC520" s="45">
        <f t="shared" si="2485"/>
        <v>1</v>
      </c>
      <c r="HD520" s="43">
        <v>0</v>
      </c>
      <c r="HE520" s="63" t="str">
        <f>IF(GX519="","",HE516)</f>
        <v>サンリオ浴衣BIG</v>
      </c>
      <c r="HF520" s="67">
        <f>IF(GX519="","",HF516)</f>
        <v>1100</v>
      </c>
      <c r="HG520" s="43">
        <f t="shared" si="2486"/>
        <v>1100</v>
      </c>
      <c r="HH520" s="46">
        <f t="shared" si="2487"/>
        <v>0.14473684210526316</v>
      </c>
      <c r="HI520" s="37"/>
      <c r="HJ520" s="29"/>
      <c r="HK520" s="52"/>
      <c r="HL520" s="43">
        <v>963</v>
      </c>
      <c r="HM520" s="45">
        <f t="shared" si="2488"/>
        <v>41</v>
      </c>
      <c r="HN520" s="43">
        <v>13</v>
      </c>
      <c r="HO520" s="45">
        <f t="shared" si="2489"/>
        <v>2</v>
      </c>
      <c r="HP520" s="43">
        <v>8</v>
      </c>
      <c r="HQ520" s="45">
        <f t="shared" si="2490"/>
        <v>1</v>
      </c>
      <c r="HR520" s="43">
        <v>2</v>
      </c>
      <c r="HS520" s="63" t="str">
        <f t="shared" si="2524"/>
        <v>キティシリコンがま口</v>
      </c>
      <c r="HT520" s="67">
        <f t="shared" si="2521"/>
        <v>996</v>
      </c>
      <c r="HU520" s="43">
        <f t="shared" si="2491"/>
        <v>996</v>
      </c>
      <c r="HV520" s="46">
        <f t="shared" si="2492"/>
        <v>0.24292682926829268</v>
      </c>
      <c r="HW520" s="37"/>
      <c r="HX520" s="360"/>
      <c r="HY520" s="52"/>
      <c r="HZ520" s="43">
        <v>4598</v>
      </c>
      <c r="IA520" s="45">
        <f t="shared" si="2493"/>
        <v>27</v>
      </c>
      <c r="IB520" s="43">
        <v>131</v>
      </c>
      <c r="IC520" s="45">
        <f t="shared" si="2494"/>
        <v>1</v>
      </c>
      <c r="ID520" s="43">
        <v>35</v>
      </c>
      <c r="IE520" s="45">
        <f t="shared" si="2495"/>
        <v>2</v>
      </c>
      <c r="IF520" s="45">
        <v>0</v>
      </c>
      <c r="IG520" s="63" t="str">
        <f t="shared" si="2496"/>
        <v>ミニ香水</v>
      </c>
      <c r="IH520" s="67">
        <f t="shared" si="2497"/>
        <v>1100</v>
      </c>
      <c r="II520" s="43">
        <f t="shared" si="2498"/>
        <v>2200</v>
      </c>
      <c r="IJ520" s="46">
        <f t="shared" si="2499"/>
        <v>0.81481481481481477</v>
      </c>
      <c r="IK520" s="37"/>
      <c r="IL520" s="29"/>
      <c r="IM520" s="52"/>
      <c r="IN520" s="43">
        <v>5436</v>
      </c>
      <c r="IO520" s="45">
        <f t="shared" si="2500"/>
        <v>55</v>
      </c>
      <c r="IP520" s="43">
        <v>124</v>
      </c>
      <c r="IQ520" s="45">
        <f t="shared" si="2501"/>
        <v>1</v>
      </c>
      <c r="IR520" s="43">
        <v>17</v>
      </c>
      <c r="IS520" s="45">
        <f t="shared" si="2502"/>
        <v>1</v>
      </c>
      <c r="IT520" s="45">
        <v>0</v>
      </c>
      <c r="IU520" s="63" t="str">
        <f t="shared" si="2503"/>
        <v>ジャグラーサウンドボタン</v>
      </c>
      <c r="IV520" s="67">
        <f t="shared" si="2504"/>
        <v>748</v>
      </c>
      <c r="IW520" s="43">
        <f t="shared" si="2505"/>
        <v>748</v>
      </c>
      <c r="IX520" s="46">
        <f t="shared" si="2506"/>
        <v>0.13600000000000001</v>
      </c>
      <c r="IY520" s="37"/>
      <c r="IZ520" s="61"/>
      <c r="JA520" s="52"/>
      <c r="JB520" s="43">
        <v>4112</v>
      </c>
      <c r="JC520" s="45">
        <f t="shared" si="2507"/>
        <v>22</v>
      </c>
      <c r="JD520" s="43">
        <v>110</v>
      </c>
      <c r="JE520" s="45">
        <f t="shared" si="2508"/>
        <v>1</v>
      </c>
      <c r="JF520" s="43">
        <v>12</v>
      </c>
      <c r="JG520" s="45">
        <f t="shared" si="2509"/>
        <v>0</v>
      </c>
      <c r="JH520" s="45">
        <v>0</v>
      </c>
      <c r="JI520" s="63" t="str">
        <f t="shared" si="2510"/>
        <v>ジャグラーサウンドボタン金銀</v>
      </c>
      <c r="JJ520" s="67">
        <f t="shared" si="2511"/>
        <v>1100</v>
      </c>
      <c r="JK520" s="43">
        <f t="shared" si="2512"/>
        <v>0</v>
      </c>
      <c r="JL520" s="46">
        <f t="shared" si="2513"/>
        <v>0</v>
      </c>
      <c r="JM520" s="37"/>
      <c r="JN520" s="29"/>
      <c r="JO520" s="52"/>
      <c r="JP520" s="43">
        <v>4919</v>
      </c>
      <c r="JQ520" s="45">
        <f t="shared" si="2514"/>
        <v>3</v>
      </c>
      <c r="JR520" s="43">
        <v>98</v>
      </c>
      <c r="JS520" s="45">
        <f t="shared" si="2515"/>
        <v>0</v>
      </c>
      <c r="JT520" s="43">
        <v>18</v>
      </c>
      <c r="JU520" s="45">
        <f t="shared" si="2516"/>
        <v>0</v>
      </c>
      <c r="JV520" s="45">
        <v>0</v>
      </c>
      <c r="JW520" s="63" t="str">
        <f t="shared" si="2517"/>
        <v>デジタルミニカメラ</v>
      </c>
      <c r="JX520" s="67">
        <f t="shared" si="2518"/>
        <v>722</v>
      </c>
      <c r="JY520" s="43">
        <f t="shared" si="2519"/>
        <v>0</v>
      </c>
      <c r="JZ520" s="46">
        <f t="shared" si="2520"/>
        <v>0</v>
      </c>
      <c r="KA520" s="37"/>
      <c r="KB520" s="51"/>
      <c r="KC520" s="52"/>
      <c r="KD520" s="43">
        <v>10220</v>
      </c>
      <c r="KE520" s="45">
        <f>IF(KD520="","",KD520-KD516)</f>
        <v>42</v>
      </c>
      <c r="KF520" s="43">
        <v>293</v>
      </c>
      <c r="KG520" s="45">
        <f>IF(KF520="","",KF520-KF516)</f>
        <v>1</v>
      </c>
      <c r="KH520" s="43">
        <v>8</v>
      </c>
      <c r="KI520" s="45">
        <f>IF(KH520="","",KH516+KJ516-KH520)</f>
        <v>0</v>
      </c>
      <c r="KJ520" s="43">
        <v>1</v>
      </c>
      <c r="KK520" s="63" t="str">
        <f>IF(KD520="","",KK516)</f>
        <v>キティシリコンがま口</v>
      </c>
      <c r="KL520" s="67">
        <f>IF(KE520="","",KL516)</f>
        <v>660</v>
      </c>
      <c r="KM520" s="43">
        <f>IF(KH520="","",KI520*KL520)</f>
        <v>0</v>
      </c>
      <c r="KN520" s="46">
        <f>IF(KI520="","",KM520/(KE520*100))</f>
        <v>0</v>
      </c>
      <c r="KO520" s="37"/>
      <c r="KP520" s="29"/>
      <c r="KQ520" s="52"/>
      <c r="KR520" s="43">
        <v>1856</v>
      </c>
      <c r="KS520" s="45">
        <f>IF(KR520="","",KR520-KR516)</f>
        <v>124</v>
      </c>
      <c r="KT520" s="43">
        <v>15</v>
      </c>
      <c r="KU520" s="45">
        <f>IF(KT520="","",KT520-KT516)</f>
        <v>1</v>
      </c>
      <c r="KV520" s="43">
        <v>20</v>
      </c>
      <c r="KW520" s="45">
        <f>IF(KV520="","",KV516+KX516-KV520)</f>
        <v>1</v>
      </c>
      <c r="KX520" s="43">
        <v>0</v>
      </c>
      <c r="KY520" s="63" t="str">
        <f>IF(KR520="","",KY516)</f>
        <v>ラブブマスコット</v>
      </c>
      <c r="KZ520" s="67">
        <f>IF(KS520="","",KZ516)</f>
        <v>500</v>
      </c>
      <c r="LA520" s="43">
        <f>IF(KV520="","",KW520*KZ520)</f>
        <v>500</v>
      </c>
      <c r="LB520" s="46">
        <f>IF(KW520="","",LA520/(KS520*100))</f>
        <v>4.0322580645161289E-2</v>
      </c>
      <c r="LC520" s="37"/>
      <c r="LD520" s="29"/>
      <c r="LE520" s="93"/>
      <c r="LF520" s="45"/>
      <c r="LG520" s="45"/>
      <c r="LH520" s="45">
        <v>530</v>
      </c>
      <c r="LI520" s="45">
        <f>IF(LH520="","",LH520-LH517)</f>
        <v>0</v>
      </c>
      <c r="LJ520" s="43">
        <v>2</v>
      </c>
      <c r="LK520" s="45">
        <f>IF(LJ520="","",LJ517+LL517-LJ520)</f>
        <v>0</v>
      </c>
      <c r="LL520" s="45">
        <v>0</v>
      </c>
      <c r="LM520" s="73" t="str">
        <f>IF(LF519="","",LM517)</f>
        <v>アンパンティッシュカバー、アンパンぬいぐるみ</v>
      </c>
      <c r="LN520" s="67">
        <f>IF(LG519="","",LN517)</f>
        <v>1000</v>
      </c>
      <c r="LO520" s="45">
        <f t="shared" si="2463"/>
        <v>0</v>
      </c>
      <c r="LP520" s="46"/>
      <c r="LQ520" s="37"/>
      <c r="LR520" s="29"/>
      <c r="LS520" s="52" t="str">
        <f t="shared" si="2435"/>
        <v/>
      </c>
      <c r="LT520" s="45"/>
      <c r="LU520" s="45" t="str">
        <f t="shared" si="2436"/>
        <v/>
      </c>
      <c r="LV520" s="45"/>
      <c r="LW520" s="45" t="str">
        <f t="shared" si="2437"/>
        <v/>
      </c>
      <c r="LX520" s="45"/>
      <c r="LY520" s="45" t="str">
        <f t="shared" si="2438"/>
        <v/>
      </c>
      <c r="LZ520" s="45"/>
      <c r="MA520" s="43"/>
      <c r="MB520" s="43" t="str">
        <f t="shared" si="2439"/>
        <v/>
      </c>
      <c r="MC520" s="45" t="str">
        <f t="shared" si="2440"/>
        <v/>
      </c>
      <c r="MD520" s="46" t="str">
        <f t="shared" si="2441"/>
        <v/>
      </c>
      <c r="ME520" s="37"/>
      <c r="MF520" s="29"/>
      <c r="MG520" s="52" t="str">
        <f t="shared" si="2442"/>
        <v/>
      </c>
      <c r="MH520" s="45"/>
      <c r="MI520" s="45" t="str">
        <f t="shared" si="2443"/>
        <v/>
      </c>
      <c r="MJ520" s="45"/>
      <c r="MK520" s="45" t="str">
        <f t="shared" si="2444"/>
        <v/>
      </c>
      <c r="ML520" s="45"/>
      <c r="MM520" s="45" t="str">
        <f t="shared" si="2445"/>
        <v/>
      </c>
      <c r="MN520" s="45"/>
      <c r="MO520" s="43"/>
      <c r="MP520" s="43" t="str">
        <f t="shared" si="2446"/>
        <v/>
      </c>
      <c r="MQ520" s="45" t="str">
        <f t="shared" si="2447"/>
        <v/>
      </c>
      <c r="MR520" s="46" t="str">
        <f t="shared" si="2448"/>
        <v/>
      </c>
      <c r="MS520" s="37"/>
      <c r="MT520" s="29"/>
      <c r="MU520" s="52" t="str">
        <f t="shared" si="2449"/>
        <v/>
      </c>
      <c r="MV520" s="45"/>
      <c r="MW520" s="45" t="str">
        <f t="shared" si="2450"/>
        <v/>
      </c>
      <c r="MX520" s="45"/>
      <c r="MY520" s="45" t="str">
        <f t="shared" si="2451"/>
        <v/>
      </c>
      <c r="MZ520" s="45"/>
      <c r="NA520" s="45" t="str">
        <f t="shared" si="2452"/>
        <v/>
      </c>
      <c r="NB520" s="45"/>
      <c r="NC520" s="43"/>
      <c r="ND520" s="43" t="str">
        <f t="shared" si="2453"/>
        <v/>
      </c>
      <c r="NE520" s="45" t="str">
        <f t="shared" si="2454"/>
        <v/>
      </c>
      <c r="NF520" s="46" t="str">
        <f t="shared" si="2455"/>
        <v/>
      </c>
      <c r="NG520" s="37"/>
      <c r="NH520" s="29"/>
      <c r="NI520" s="52" t="str">
        <f t="shared" si="2456"/>
        <v/>
      </c>
      <c r="NJ520" s="45"/>
      <c r="NK520" s="45" t="str">
        <f t="shared" si="2457"/>
        <v/>
      </c>
      <c r="NL520" s="45"/>
      <c r="NM520" s="45" t="str">
        <f t="shared" si="2458"/>
        <v/>
      </c>
      <c r="NN520" s="45"/>
      <c r="NO520" s="45" t="str">
        <f t="shared" si="2459"/>
        <v/>
      </c>
      <c r="NP520" s="45"/>
      <c r="NQ520" s="43"/>
      <c r="NR520" s="43" t="str">
        <f t="shared" si="2460"/>
        <v/>
      </c>
      <c r="NS520" s="45" t="str">
        <f t="shared" si="2461"/>
        <v/>
      </c>
      <c r="NT520" s="46" t="str">
        <f t="shared" si="2462"/>
        <v/>
      </c>
      <c r="NU520" s="37"/>
    </row>
    <row r="521" spans="1:385" ht="15" customHeight="1" thickBot="1" x14ac:dyDescent="0.3">
      <c r="A521" s="38"/>
      <c r="B521" s="39"/>
      <c r="C521" s="40"/>
      <c r="D521" s="40"/>
      <c r="E521" s="41"/>
      <c r="F521" s="40"/>
      <c r="G521" s="208"/>
      <c r="H521" s="42"/>
      <c r="I521" s="45"/>
      <c r="J521" s="45"/>
      <c r="K521" s="45"/>
      <c r="L521" s="45"/>
      <c r="M521" s="45"/>
      <c r="N521" s="45"/>
      <c r="O521" s="45"/>
      <c r="P521" s="43"/>
      <c r="Q521" s="43"/>
      <c r="R521" s="45"/>
      <c r="S521" s="46"/>
      <c r="T521" s="37"/>
      <c r="U521" s="29"/>
      <c r="V521" s="52" t="str">
        <f t="shared" si="2365"/>
        <v/>
      </c>
      <c r="W521" s="45"/>
      <c r="X521" s="45"/>
      <c r="Y521" s="45"/>
      <c r="Z521" s="45"/>
      <c r="AA521" s="45"/>
      <c r="AB521" s="45"/>
      <c r="AC521" s="45"/>
      <c r="AD521" s="43"/>
      <c r="AE521" s="43"/>
      <c r="AF521" s="45"/>
      <c r="AG521" s="46"/>
      <c r="AH521" s="37"/>
      <c r="AI521" s="29"/>
      <c r="AJ521" s="52" t="str">
        <f t="shared" si="2372"/>
        <v/>
      </c>
      <c r="AK521" s="45"/>
      <c r="AL521" s="45"/>
      <c r="AM521" s="45"/>
      <c r="AN521" s="45"/>
      <c r="AO521" s="45"/>
      <c r="AP521" s="45"/>
      <c r="AQ521" s="45"/>
      <c r="AR521" s="43"/>
      <c r="AS521" s="43"/>
      <c r="AT521" s="45"/>
      <c r="AU521" s="46"/>
      <c r="AV521" s="37"/>
      <c r="AW521" s="29"/>
      <c r="AX521" s="52" t="str">
        <f t="shared" si="2379"/>
        <v/>
      </c>
      <c r="AY521" s="45"/>
      <c r="AZ521" s="45"/>
      <c r="BA521" s="45"/>
      <c r="BB521" s="45"/>
      <c r="BC521" s="45"/>
      <c r="BD521" s="45"/>
      <c r="BE521" s="45"/>
      <c r="BF521" s="43"/>
      <c r="BG521" s="43"/>
      <c r="BH521" s="45"/>
      <c r="BI521" s="46"/>
      <c r="BJ521" s="37"/>
      <c r="BK521" s="29"/>
      <c r="BL521" s="95"/>
      <c r="BM521" s="27">
        <v>1995</v>
      </c>
      <c r="BN521" s="45">
        <f t="shared" si="2464"/>
        <v>32</v>
      </c>
      <c r="BO521" s="45">
        <v>16</v>
      </c>
      <c r="BP521" s="45">
        <f t="shared" si="2465"/>
        <v>0</v>
      </c>
      <c r="BQ521" s="27">
        <v>28</v>
      </c>
      <c r="BR521" s="45">
        <f t="shared" si="2466"/>
        <v>0</v>
      </c>
      <c r="BS521" s="27">
        <v>0</v>
      </c>
      <c r="BT521" s="63" t="str">
        <f t="shared" si="2522"/>
        <v>ラブブキーホルダー</v>
      </c>
      <c r="BU521" s="67">
        <f t="shared" si="2523"/>
        <v>400</v>
      </c>
      <c r="BV521" s="45">
        <f t="shared" si="2467"/>
        <v>0</v>
      </c>
      <c r="BW521" s="46">
        <f t="shared" si="2468"/>
        <v>0</v>
      </c>
      <c r="BX521" s="37"/>
      <c r="BY521" s="57"/>
      <c r="BZ521" s="95"/>
      <c r="CA521" s="27">
        <v>8237</v>
      </c>
      <c r="CB521" s="45">
        <f t="shared" si="2469"/>
        <v>41</v>
      </c>
      <c r="CC521" s="27">
        <v>435</v>
      </c>
      <c r="CD521" s="45">
        <f t="shared" si="2470"/>
        <v>0</v>
      </c>
      <c r="CE521" s="27">
        <v>14</v>
      </c>
      <c r="CF521" s="45">
        <f t="shared" si="2471"/>
        <v>0</v>
      </c>
      <c r="CG521" s="27">
        <v>0</v>
      </c>
      <c r="CH521" s="63" t="str">
        <f t="shared" si="2472"/>
        <v>ラブブマスコット</v>
      </c>
      <c r="CI521" s="67">
        <f t="shared" si="2473"/>
        <v>450</v>
      </c>
      <c r="CJ521" s="45">
        <f t="shared" si="2474"/>
        <v>0</v>
      </c>
      <c r="CK521" s="46">
        <f t="shared" si="2475"/>
        <v>0</v>
      </c>
      <c r="CL521" s="37"/>
      <c r="CM521" s="29"/>
      <c r="CN521" s="95"/>
      <c r="CO521" s="27">
        <v>2706</v>
      </c>
      <c r="CP521" s="45">
        <f t="shared" si="2476"/>
        <v>47</v>
      </c>
      <c r="CQ521" s="27">
        <v>69</v>
      </c>
      <c r="CR521" s="45">
        <f t="shared" si="2477"/>
        <v>0</v>
      </c>
      <c r="CS521" s="27">
        <v>33</v>
      </c>
      <c r="CT521" s="45">
        <f t="shared" si="2478"/>
        <v>0</v>
      </c>
      <c r="CU521" s="71">
        <v>0</v>
      </c>
      <c r="CV521" s="63" t="str">
        <f t="shared" si="2479"/>
        <v>ラブブキーホルダー</v>
      </c>
      <c r="CW521" s="67">
        <f t="shared" si="2480"/>
        <v>500</v>
      </c>
      <c r="CX521" s="45">
        <f t="shared" si="2481"/>
        <v>0</v>
      </c>
      <c r="CY521" s="46">
        <f t="shared" si="2482"/>
        <v>0</v>
      </c>
      <c r="CZ521" s="37"/>
      <c r="DA521" s="29"/>
      <c r="DB521" s="52" t="str">
        <f t="shared" si="2386"/>
        <v/>
      </c>
      <c r="DC521" s="45"/>
      <c r="DD521" s="45"/>
      <c r="DE521" s="45"/>
      <c r="DF521" s="45"/>
      <c r="DG521" s="45"/>
      <c r="DH521" s="45"/>
      <c r="DI521" s="45"/>
      <c r="DJ521" s="43"/>
      <c r="DK521" s="43"/>
      <c r="DL521" s="45"/>
      <c r="DM521" s="46"/>
      <c r="DN521" s="37"/>
      <c r="DO521" s="29"/>
      <c r="DP521" s="52" t="str">
        <f t="shared" si="2393"/>
        <v/>
      </c>
      <c r="DQ521" s="45"/>
      <c r="DR521" s="45"/>
      <c r="DS521" s="45"/>
      <c r="DT521" s="45"/>
      <c r="DU521" s="45"/>
      <c r="DV521" s="45"/>
      <c r="DW521" s="45"/>
      <c r="DX521" s="43"/>
      <c r="DY521" s="43"/>
      <c r="DZ521" s="45"/>
      <c r="EA521" s="46"/>
      <c r="EB521" s="37"/>
      <c r="ED521" s="52" t="str">
        <f t="shared" si="2400"/>
        <v/>
      </c>
      <c r="EE521" s="45"/>
      <c r="EF521" s="45"/>
      <c r="EG521" s="45"/>
      <c r="EH521" s="45"/>
      <c r="EI521" s="45"/>
      <c r="EJ521" s="45"/>
      <c r="EK521" s="45"/>
      <c r="EL521" s="43"/>
      <c r="EM521" s="43"/>
      <c r="EN521" s="45"/>
      <c r="EO521" s="46"/>
      <c r="EP521" s="37"/>
      <c r="ER521" s="52" t="str">
        <f t="shared" si="2407"/>
        <v/>
      </c>
      <c r="ES521" s="45"/>
      <c r="ET521" s="45"/>
      <c r="EU521" s="45"/>
      <c r="EV521" s="45"/>
      <c r="EW521" s="45"/>
      <c r="EX521" s="45"/>
      <c r="EY521" s="45"/>
      <c r="EZ521" s="43"/>
      <c r="FA521" s="43"/>
      <c r="FB521" s="45"/>
      <c r="FC521" s="46"/>
      <c r="FD521" s="37"/>
      <c r="FF521" s="52" t="str">
        <f t="shared" si="2414"/>
        <v/>
      </c>
      <c r="FG521" s="45"/>
      <c r="FH521" s="45"/>
      <c r="FI521" s="45"/>
      <c r="FJ521" s="45"/>
      <c r="FK521" s="45"/>
      <c r="FL521" s="45"/>
      <c r="FM521" s="45"/>
      <c r="FN521" s="43"/>
      <c r="FO521" s="43"/>
      <c r="FP521" s="45"/>
      <c r="FQ521" s="46"/>
      <c r="FR521" s="37"/>
      <c r="FS521" s="29"/>
      <c r="FT521" s="52" t="str">
        <f t="shared" si="2421"/>
        <v/>
      </c>
      <c r="FU521" s="45"/>
      <c r="FV521" s="45"/>
      <c r="FW521" s="45"/>
      <c r="FX521" s="45"/>
      <c r="FY521" s="45"/>
      <c r="FZ521" s="45"/>
      <c r="GA521" s="45"/>
      <c r="GB521" s="43"/>
      <c r="GC521" s="43"/>
      <c r="GD521" s="45"/>
      <c r="GE521" s="46"/>
      <c r="GF521" s="37"/>
      <c r="GH521" s="52" t="str">
        <f t="shared" si="2428"/>
        <v/>
      </c>
      <c r="GI521" s="45"/>
      <c r="GJ521" s="45"/>
      <c r="GK521" s="45"/>
      <c r="GL521" s="45"/>
      <c r="GM521" s="45"/>
      <c r="GN521" s="45"/>
      <c r="GO521" s="45"/>
      <c r="GP521" s="43"/>
      <c r="GQ521" s="43"/>
      <c r="GR521" s="45"/>
      <c r="GS521" s="46"/>
      <c r="GT521" s="37"/>
      <c r="GU521" s="61"/>
      <c r="GV521" s="95"/>
      <c r="GW521" s="200"/>
      <c r="GX521" s="27"/>
      <c r="GY521" s="45" t="str">
        <f t="shared" si="2483"/>
        <v/>
      </c>
      <c r="GZ521" s="27"/>
      <c r="HA521" s="45" t="str">
        <f t="shared" si="2484"/>
        <v/>
      </c>
      <c r="HB521" s="27">
        <v>6</v>
      </c>
      <c r="HC521" s="45">
        <f t="shared" si="2485"/>
        <v>0</v>
      </c>
      <c r="HD521" s="27">
        <v>0</v>
      </c>
      <c r="HE521" s="63" t="str">
        <f>IF(GX519="","",HE517)</f>
        <v>すみっこ時計</v>
      </c>
      <c r="HF521" s="67">
        <f>IF(GX519="","",HF517)</f>
        <v>1100</v>
      </c>
      <c r="HG521" s="45">
        <f t="shared" si="2486"/>
        <v>0</v>
      </c>
      <c r="HH521" s="46" t="e">
        <f t="shared" si="2487"/>
        <v>#VALUE!</v>
      </c>
      <c r="HI521" s="37"/>
      <c r="HK521" s="95"/>
      <c r="HL521" s="27">
        <v>457</v>
      </c>
      <c r="HM521" s="45">
        <f t="shared" si="2488"/>
        <v>67</v>
      </c>
      <c r="HN521" s="27">
        <v>6</v>
      </c>
      <c r="HO521" s="45">
        <f t="shared" si="2489"/>
        <v>0</v>
      </c>
      <c r="HP521" s="27">
        <v>19</v>
      </c>
      <c r="HQ521" s="45">
        <f t="shared" si="2490"/>
        <v>0</v>
      </c>
      <c r="HR521" s="27">
        <v>0</v>
      </c>
      <c r="HS521" s="63" t="str">
        <f t="shared" si="2524"/>
        <v>ゲームアーク</v>
      </c>
      <c r="HT521" s="67">
        <f t="shared" si="2521"/>
        <v>950</v>
      </c>
      <c r="HU521" s="45">
        <f t="shared" si="2491"/>
        <v>0</v>
      </c>
      <c r="HV521" s="46">
        <f t="shared" si="2492"/>
        <v>0</v>
      </c>
      <c r="HW521" s="37"/>
      <c r="HX521" s="360"/>
      <c r="HY521" s="95"/>
      <c r="HZ521" s="27">
        <v>5853</v>
      </c>
      <c r="IA521" s="45">
        <f t="shared" si="2493"/>
        <v>72</v>
      </c>
      <c r="IB521" s="27">
        <v>131</v>
      </c>
      <c r="IC521" s="45">
        <f t="shared" si="2494"/>
        <v>0</v>
      </c>
      <c r="ID521" s="27">
        <v>18</v>
      </c>
      <c r="IE521" s="45">
        <f t="shared" si="2495"/>
        <v>0</v>
      </c>
      <c r="IF521" s="45">
        <v>1</v>
      </c>
      <c r="IG521" s="63" t="str">
        <f t="shared" si="2496"/>
        <v>ラブブマスコット</v>
      </c>
      <c r="IH521" s="67">
        <f t="shared" si="2497"/>
        <v>500</v>
      </c>
      <c r="II521" s="45">
        <f t="shared" si="2498"/>
        <v>0</v>
      </c>
      <c r="IJ521" s="46">
        <f t="shared" si="2499"/>
        <v>0</v>
      </c>
      <c r="IK521" s="37"/>
      <c r="IL521" s="29"/>
      <c r="IM521" s="95"/>
      <c r="IN521" s="27">
        <v>3938</v>
      </c>
      <c r="IO521" s="45">
        <f t="shared" si="2500"/>
        <v>20</v>
      </c>
      <c r="IP521" s="27">
        <v>238</v>
      </c>
      <c r="IQ521" s="45">
        <f t="shared" si="2501"/>
        <v>4</v>
      </c>
      <c r="IR521" s="27">
        <v>50</v>
      </c>
      <c r="IS521" s="45">
        <f t="shared" si="2502"/>
        <v>3</v>
      </c>
      <c r="IT521" s="45">
        <v>0</v>
      </c>
      <c r="IU521" s="63" t="str">
        <f t="shared" si="2503"/>
        <v>アングリーキーホルダー</v>
      </c>
      <c r="IV521" s="67">
        <f t="shared" si="2504"/>
        <v>198</v>
      </c>
      <c r="IW521" s="45">
        <f t="shared" si="2505"/>
        <v>594</v>
      </c>
      <c r="IX521" s="46">
        <f t="shared" si="2506"/>
        <v>0.29699999999999999</v>
      </c>
      <c r="IY521" s="37"/>
      <c r="IZ521" s="61"/>
      <c r="JA521" s="95"/>
      <c r="JB521" s="27">
        <v>6799</v>
      </c>
      <c r="JC521" s="45">
        <f t="shared" si="2507"/>
        <v>44</v>
      </c>
      <c r="JD521" s="27">
        <v>409</v>
      </c>
      <c r="JE521" s="45">
        <f t="shared" si="2508"/>
        <v>3</v>
      </c>
      <c r="JF521" s="27">
        <v>100</v>
      </c>
      <c r="JG521" s="45">
        <f t="shared" si="2509"/>
        <v>10</v>
      </c>
      <c r="JH521" s="45">
        <v>0</v>
      </c>
      <c r="JI521" s="63" t="str">
        <f t="shared" si="2510"/>
        <v>AIモンスターラバー</v>
      </c>
      <c r="JJ521" s="67">
        <f t="shared" si="2511"/>
        <v>198</v>
      </c>
      <c r="JK521" s="45">
        <f t="shared" si="2512"/>
        <v>1980</v>
      </c>
      <c r="JL521" s="46">
        <f t="shared" si="2513"/>
        <v>0.45</v>
      </c>
      <c r="JM521" s="37"/>
      <c r="JN521" s="29"/>
      <c r="JO521" s="95"/>
      <c r="JP521" s="27">
        <v>5826</v>
      </c>
      <c r="JQ521" s="45">
        <f t="shared" si="2514"/>
        <v>16</v>
      </c>
      <c r="JR521" s="27">
        <v>279</v>
      </c>
      <c r="JS521" s="45">
        <f t="shared" si="2515"/>
        <v>0</v>
      </c>
      <c r="JT521" s="27">
        <v>16</v>
      </c>
      <c r="JU521" s="45">
        <f t="shared" si="2516"/>
        <v>0</v>
      </c>
      <c r="JV521" s="45">
        <v>0</v>
      </c>
      <c r="JW521" s="63" t="str">
        <f t="shared" si="2517"/>
        <v>サンリオスカーフ付ポーチ</v>
      </c>
      <c r="JX521" s="67">
        <f t="shared" si="2518"/>
        <v>0</v>
      </c>
      <c r="JY521" s="45">
        <f t="shared" si="2519"/>
        <v>0</v>
      </c>
      <c r="JZ521" s="46">
        <f t="shared" si="2520"/>
        <v>0</v>
      </c>
      <c r="KA521" s="37"/>
      <c r="KB521" s="51"/>
      <c r="KC521" s="94"/>
      <c r="KD521" s="27">
        <v>11984</v>
      </c>
      <c r="KE521" s="45">
        <f>IF(KD521="","",KD521-KD517)</f>
        <v>67</v>
      </c>
      <c r="KF521" s="27">
        <v>619</v>
      </c>
      <c r="KG521" s="45">
        <f>IF(KF521="","",KF521-KF517)</f>
        <v>1</v>
      </c>
      <c r="KH521" s="27">
        <v>7</v>
      </c>
      <c r="KI521" s="45">
        <f>IF(KH521="","",KH517+KJ517-KH521)</f>
        <v>1</v>
      </c>
      <c r="KJ521" s="27">
        <v>0</v>
      </c>
      <c r="KK521" s="63" t="str">
        <f>IF(KD521="","",KK517)</f>
        <v>ポケモンシリコンフェイス</v>
      </c>
      <c r="KL521" s="67">
        <f>IF(KE521="","",KL517)</f>
        <v>0</v>
      </c>
      <c r="KM521" s="45">
        <f>IF(KH521="","",KI521*KL521)</f>
        <v>0</v>
      </c>
      <c r="KN521" s="46">
        <f>IF(KI521="","",KM521/(KE521*100))</f>
        <v>0</v>
      </c>
      <c r="KO521" s="37"/>
      <c r="KP521" s="29"/>
      <c r="KQ521" s="95"/>
      <c r="KR521" s="27">
        <v>1302</v>
      </c>
      <c r="KS521" s="45">
        <f>IF(KR521="","",KR521-KR517)</f>
        <v>15</v>
      </c>
      <c r="KT521" s="27">
        <v>82</v>
      </c>
      <c r="KU521" s="45">
        <f>IF(KT521="","",KT521-KT517)</f>
        <v>2</v>
      </c>
      <c r="KV521" s="27">
        <v>180</v>
      </c>
      <c r="KW521" s="45">
        <f>IF(KV521="","",KV517+KX517-KV521)</f>
        <v>5</v>
      </c>
      <c r="KX521" s="27">
        <v>0</v>
      </c>
      <c r="KY521" s="63" t="str">
        <f>IF(KR521="","",KY517)</f>
        <v>サンリオアイスドーム</v>
      </c>
      <c r="KZ521" s="67">
        <f>IF(KS521="","",KZ517)</f>
        <v>300</v>
      </c>
      <c r="LA521" s="45">
        <f>IF(KV521="","",KW521*KZ521)</f>
        <v>1500</v>
      </c>
      <c r="LB521" s="46">
        <f>IF(KW521="","",LA521/(KS521*100))</f>
        <v>1</v>
      </c>
      <c r="LC521" s="37"/>
      <c r="LD521" s="29"/>
      <c r="LE521" s="75"/>
      <c r="LF521" s="76"/>
      <c r="LG521" s="76"/>
      <c r="LH521" s="76">
        <v>1166</v>
      </c>
      <c r="LI521" s="76">
        <f>IF(LH521="","",LH521-LH518)</f>
        <v>0</v>
      </c>
      <c r="LJ521" s="77">
        <v>2</v>
      </c>
      <c r="LK521" s="76">
        <f>IF(LJ521="","",LJ518+LL518-LJ521)</f>
        <v>0</v>
      </c>
      <c r="LL521" s="76">
        <v>0</v>
      </c>
      <c r="LM521" s="78" t="str">
        <f>IF(LF519="","",LM518)</f>
        <v>バイキンティッシュカバー、アンパンぬいぐるみ</v>
      </c>
      <c r="LN521" s="79">
        <f>IF(LG519="","",LN518)</f>
        <v>1000</v>
      </c>
      <c r="LO521" s="76">
        <f t="shared" si="2463"/>
        <v>0</v>
      </c>
      <c r="LP521" s="80"/>
      <c r="LQ521" s="37"/>
      <c r="LR521" s="29"/>
      <c r="LS521" s="52" t="str">
        <f t="shared" si="2435"/>
        <v/>
      </c>
      <c r="LT521" s="45"/>
      <c r="LU521" s="45"/>
      <c r="LV521" s="45"/>
      <c r="LW521" s="45"/>
      <c r="LX521" s="45"/>
      <c r="LY521" s="45"/>
      <c r="LZ521" s="45"/>
      <c r="MA521" s="43"/>
      <c r="MB521" s="43"/>
      <c r="MC521" s="45"/>
      <c r="MD521" s="46"/>
      <c r="ME521" s="37"/>
      <c r="MF521" s="29"/>
      <c r="MG521" s="52" t="str">
        <f t="shared" si="2442"/>
        <v/>
      </c>
      <c r="MH521" s="45"/>
      <c r="MI521" s="45"/>
      <c r="MJ521" s="45"/>
      <c r="MK521" s="45"/>
      <c r="ML521" s="45"/>
      <c r="MM521" s="45"/>
      <c r="MN521" s="45"/>
      <c r="MO521" s="43"/>
      <c r="MP521" s="43"/>
      <c r="MQ521" s="45"/>
      <c r="MR521" s="46"/>
      <c r="MS521" s="37"/>
      <c r="MT521" s="29"/>
      <c r="MU521" s="52" t="str">
        <f t="shared" si="2449"/>
        <v/>
      </c>
      <c r="MV521" s="45"/>
      <c r="MW521" s="45"/>
      <c r="MX521" s="45"/>
      <c r="MY521" s="45"/>
      <c r="MZ521" s="45"/>
      <c r="NA521" s="45"/>
      <c r="NB521" s="45"/>
      <c r="NC521" s="43"/>
      <c r="ND521" s="43"/>
      <c r="NE521" s="45"/>
      <c r="NF521" s="46"/>
      <c r="NG521" s="37"/>
      <c r="NH521" s="29"/>
      <c r="NI521" s="52" t="str">
        <f t="shared" si="2456"/>
        <v/>
      </c>
      <c r="NJ521" s="45"/>
      <c r="NK521" s="45"/>
      <c r="NL521" s="45"/>
      <c r="NM521" s="45"/>
      <c r="NN521" s="45"/>
      <c r="NO521" s="45"/>
      <c r="NP521" s="45"/>
      <c r="NQ521" s="43"/>
      <c r="NR521" s="43"/>
      <c r="NS521" s="45"/>
      <c r="NT521" s="46"/>
      <c r="NU521" s="37"/>
    </row>
    <row r="522" spans="1:385" ht="15" customHeight="1" thickTop="1" thickBot="1" x14ac:dyDescent="0.3">
      <c r="A522" s="38"/>
      <c r="B522" s="39"/>
      <c r="C522" s="40"/>
      <c r="D522" s="40"/>
      <c r="E522" s="41"/>
      <c r="F522" s="40"/>
      <c r="G522" s="208"/>
      <c r="H522" s="42"/>
      <c r="I522" s="45"/>
      <c r="J522" s="45" t="str">
        <f>IF(I522="","",I522-I523)</f>
        <v/>
      </c>
      <c r="K522" s="45"/>
      <c r="L522" s="45" t="str">
        <f>IF(K522="","",K522-K523)</f>
        <v/>
      </c>
      <c r="M522" s="45"/>
      <c r="N522" s="45" t="str">
        <f>IF(M522="","",M523+O523-M522)</f>
        <v/>
      </c>
      <c r="O522" s="45"/>
      <c r="P522" s="43"/>
      <c r="Q522" s="43" t="str">
        <f>IF(I522="","",Q523)</f>
        <v/>
      </c>
      <c r="R522" s="45" t="str">
        <f t="shared" ref="R522:R559" si="2527">IF(Q522="","",N522*Q522)</f>
        <v/>
      </c>
      <c r="S522" s="46" t="str">
        <f t="shared" ref="S522:S559" si="2528">IF(R522="","",R522/(J522*100))</f>
        <v/>
      </c>
      <c r="T522" s="37"/>
      <c r="U522" s="29"/>
      <c r="V522" s="52" t="str">
        <f t="shared" si="2365"/>
        <v/>
      </c>
      <c r="W522" s="67"/>
      <c r="X522" s="45" t="str">
        <f>IF(W522="","",W522-W523)</f>
        <v/>
      </c>
      <c r="Y522" s="45"/>
      <c r="Z522" s="45" t="str">
        <f>IF(Y522="","",Y522-Y523)</f>
        <v/>
      </c>
      <c r="AA522" s="45"/>
      <c r="AB522" s="45" t="str">
        <f>IF(AA522="","",AA523+AC523-AA522)</f>
        <v/>
      </c>
      <c r="AC522" s="45"/>
      <c r="AD522" s="43"/>
      <c r="AE522" s="43" t="str">
        <f>IF(W522="","",AE523)</f>
        <v/>
      </c>
      <c r="AF522" s="45" t="str">
        <f t="shared" ref="AF522:AF554" si="2529">IF(AE522="","",AB522*AE522)</f>
        <v/>
      </c>
      <c r="AG522" s="46" t="str">
        <f t="shared" ref="AG522:AG554" si="2530">IF(AF522="","",AF522/(X522*100))</f>
        <v/>
      </c>
      <c r="AH522" s="37"/>
      <c r="AI522" s="29"/>
      <c r="AJ522" s="52" t="str">
        <f t="shared" si="2372"/>
        <v/>
      </c>
      <c r="AK522" s="45"/>
      <c r="AL522" s="45" t="str">
        <f>IF(AK522="","",AK522-AK523)</f>
        <v/>
      </c>
      <c r="AM522" s="45"/>
      <c r="AN522" s="45" t="str">
        <f>IF(AM522="","",AM522-AM523)</f>
        <v/>
      </c>
      <c r="AO522" s="45"/>
      <c r="AP522" s="45" t="str">
        <f>IF(AO522="","",AO523+AQ523-AO522)</f>
        <v/>
      </c>
      <c r="AQ522" s="45"/>
      <c r="AR522" s="43"/>
      <c r="AS522" s="43" t="str">
        <f>IF(AK522="","",AS523)</f>
        <v/>
      </c>
      <c r="AT522" s="45" t="str">
        <f t="shared" ref="AT522:AT559" si="2531">IF(AS522="","",AP522*AS522)</f>
        <v/>
      </c>
      <c r="AU522" s="46" t="str">
        <f t="shared" ref="AU522:AU559" si="2532">IF(AT522="","",AT522/(AL522*100))</f>
        <v/>
      </c>
      <c r="AV522" s="37"/>
      <c r="AW522" s="29"/>
      <c r="AX522" s="52" t="str">
        <f t="shared" si="2379"/>
        <v/>
      </c>
      <c r="AY522" s="45"/>
      <c r="AZ522" s="45" t="str">
        <f>IF(AY522="","",AY522-AY523)</f>
        <v/>
      </c>
      <c r="BA522" s="45"/>
      <c r="BB522" s="45" t="str">
        <f>IF(BA522="","",BA522-BA523)</f>
        <v/>
      </c>
      <c r="BC522" s="45"/>
      <c r="BD522" s="45" t="str">
        <f>IF(BC522="","",BC523+BE523-BC522)</f>
        <v/>
      </c>
      <c r="BE522" s="45"/>
      <c r="BF522" s="43"/>
      <c r="BG522" s="43" t="str">
        <f>IF(AY522="","",BG523)</f>
        <v/>
      </c>
      <c r="BH522" s="45" t="str">
        <f t="shared" ref="BH522:BH559" si="2533">IF(BG522="","",BD522*BG522)</f>
        <v/>
      </c>
      <c r="BI522" s="46" t="str">
        <f t="shared" ref="BI522:BI559" si="2534">IF(BH522="","",BH522/(AZ522*100))</f>
        <v/>
      </c>
      <c r="BJ522" s="37"/>
      <c r="BK522" s="29"/>
      <c r="BL522" s="75"/>
      <c r="BM522" s="76">
        <v>1001</v>
      </c>
      <c r="BN522" s="76">
        <f t="shared" si="2464"/>
        <v>22</v>
      </c>
      <c r="BO522" s="76">
        <v>4</v>
      </c>
      <c r="BP522" s="76">
        <f t="shared" si="2465"/>
        <v>1</v>
      </c>
      <c r="BQ522" s="76">
        <v>12</v>
      </c>
      <c r="BR522" s="76">
        <f t="shared" si="2466"/>
        <v>1</v>
      </c>
      <c r="BS522" s="76">
        <v>0</v>
      </c>
      <c r="BT522" s="78" t="str">
        <f t="shared" si="2522"/>
        <v>ラブブポンポンフェイス</v>
      </c>
      <c r="BU522" s="79">
        <f t="shared" si="2523"/>
        <v>400</v>
      </c>
      <c r="BV522" s="76">
        <f t="shared" si="2467"/>
        <v>400</v>
      </c>
      <c r="BW522" s="80">
        <f t="shared" si="2468"/>
        <v>0.18181818181818182</v>
      </c>
      <c r="BX522" s="37"/>
      <c r="BY522" s="57"/>
      <c r="BZ522" s="75"/>
      <c r="CA522" s="76">
        <v>6362</v>
      </c>
      <c r="CB522" s="76">
        <f t="shared" si="2469"/>
        <v>17</v>
      </c>
      <c r="CC522" s="76">
        <v>329</v>
      </c>
      <c r="CD522" s="76">
        <f t="shared" si="2470"/>
        <v>0</v>
      </c>
      <c r="CE522" s="76">
        <v>78</v>
      </c>
      <c r="CF522" s="76">
        <f t="shared" si="2471"/>
        <v>1</v>
      </c>
      <c r="CG522" s="76">
        <v>0</v>
      </c>
      <c r="CH522" s="78" t="str">
        <f t="shared" si="2472"/>
        <v>ＡＩラバー</v>
      </c>
      <c r="CI522" s="79">
        <f t="shared" si="2473"/>
        <v>198</v>
      </c>
      <c r="CJ522" s="76">
        <f t="shared" si="2474"/>
        <v>198</v>
      </c>
      <c r="CK522" s="80">
        <f t="shared" si="2475"/>
        <v>0.11647058823529412</v>
      </c>
      <c r="CL522" s="37"/>
      <c r="CM522" s="29"/>
      <c r="CN522" s="75"/>
      <c r="CO522" s="76">
        <v>1955</v>
      </c>
      <c r="CP522" s="76">
        <f t="shared" si="2476"/>
        <v>22</v>
      </c>
      <c r="CQ522" s="76">
        <v>57</v>
      </c>
      <c r="CR522" s="76">
        <f t="shared" si="2477"/>
        <v>0</v>
      </c>
      <c r="CS522" s="76">
        <v>64</v>
      </c>
      <c r="CT522" s="76">
        <f t="shared" si="2478"/>
        <v>0</v>
      </c>
      <c r="CU522" s="83">
        <v>0</v>
      </c>
      <c r="CV522" s="78" t="str">
        <f t="shared" si="2479"/>
        <v>アングリーキーホルダー</v>
      </c>
      <c r="CW522" s="79">
        <f t="shared" si="2480"/>
        <v>198</v>
      </c>
      <c r="CX522" s="76">
        <f t="shared" si="2481"/>
        <v>0</v>
      </c>
      <c r="CY522" s="80">
        <f t="shared" si="2482"/>
        <v>0</v>
      </c>
      <c r="CZ522" s="37"/>
      <c r="DA522" s="29"/>
      <c r="DB522" s="52" t="str">
        <f t="shared" si="2386"/>
        <v/>
      </c>
      <c r="DC522" s="45"/>
      <c r="DD522" s="45" t="str">
        <f>IF(DC522="","",DC522-DC523)</f>
        <v/>
      </c>
      <c r="DE522" s="45"/>
      <c r="DF522" s="45" t="str">
        <f>IF(DE522="","",DE522-DE523)</f>
        <v/>
      </c>
      <c r="DG522" s="45"/>
      <c r="DH522" s="45" t="str">
        <f>IF(DG522="","",DG523+DI523-DG522)</f>
        <v/>
      </c>
      <c r="DI522" s="45"/>
      <c r="DJ522" s="43"/>
      <c r="DK522" s="43" t="str">
        <f>IF(DC522="","",DK523)</f>
        <v/>
      </c>
      <c r="DL522" s="45" t="str">
        <f t="shared" ref="DL522:DL554" si="2535">IF(DK522="","",DH522*DK522)</f>
        <v/>
      </c>
      <c r="DM522" s="46" t="str">
        <f t="shared" ref="DM522:DM554" si="2536">IF(DL522="","",DL522/(DD522*100))</f>
        <v/>
      </c>
      <c r="DN522" s="37"/>
      <c r="DO522" s="29"/>
      <c r="DP522" s="52" t="str">
        <f t="shared" si="2393"/>
        <v/>
      </c>
      <c r="DQ522" s="45"/>
      <c r="DR522" s="45" t="str">
        <f>IF(DQ522="","",DQ522-DQ523)</f>
        <v/>
      </c>
      <c r="DS522" s="45"/>
      <c r="DT522" s="45" t="str">
        <f>IF(DS522="","",DS522-DS523)</f>
        <v/>
      </c>
      <c r="DU522" s="45"/>
      <c r="DV522" s="45" t="str">
        <f>IF(DU522="","",DU523+DW523-DU522)</f>
        <v/>
      </c>
      <c r="DW522" s="45"/>
      <c r="DX522" s="43"/>
      <c r="DY522" s="43" t="str">
        <f>IF(DQ522="","",DY523)</f>
        <v/>
      </c>
      <c r="DZ522" s="45" t="str">
        <f t="shared" ref="DZ522:DZ559" si="2537">IF(DY522="","",DV522*DY522)</f>
        <v/>
      </c>
      <c r="EA522" s="46" t="str">
        <f t="shared" ref="EA522:EA559" si="2538">IF(DZ522="","",DZ522/(DR522*100))</f>
        <v/>
      </c>
      <c r="EB522" s="37"/>
      <c r="ED522" s="52" t="str">
        <f t="shared" si="2400"/>
        <v/>
      </c>
      <c r="EE522" s="45"/>
      <c r="EF522" s="45" t="str">
        <f>IF(EE522="","",EE522-EE523)</f>
        <v/>
      </c>
      <c r="EG522" s="45"/>
      <c r="EH522" s="45" t="str">
        <f>IF(EG522="","",EG522-EG523)</f>
        <v/>
      </c>
      <c r="EI522" s="45"/>
      <c r="EJ522" s="45" t="str">
        <f>IF(EI522="","",EI523+EK523-EI522)</f>
        <v/>
      </c>
      <c r="EK522" s="45"/>
      <c r="EL522" s="43"/>
      <c r="EM522" s="43" t="str">
        <f>IF(EE522="","",EM523)</f>
        <v/>
      </c>
      <c r="EN522" s="45" t="str">
        <f t="shared" ref="EN522:EN554" si="2539">IF(EM522="","",EJ522*EM522)</f>
        <v/>
      </c>
      <c r="EO522" s="46" t="str">
        <f t="shared" ref="EO522:EO554" si="2540">IF(EN522="","",EN522/(EF522*100))</f>
        <v/>
      </c>
      <c r="EP522" s="37"/>
      <c r="ER522" s="52" t="str">
        <f t="shared" si="2407"/>
        <v/>
      </c>
      <c r="ES522" s="45"/>
      <c r="ET522" s="45" t="str">
        <f>IF(ES522="","",ES522-ES523)</f>
        <v/>
      </c>
      <c r="EU522" s="45"/>
      <c r="EV522" s="45" t="str">
        <f>IF(EU522="","",EU522-EU523)</f>
        <v/>
      </c>
      <c r="EW522" s="45"/>
      <c r="EX522" s="45" t="str">
        <f>IF(EW522="","",EW523+EY523-EW522)</f>
        <v/>
      </c>
      <c r="EY522" s="45"/>
      <c r="EZ522" s="43"/>
      <c r="FA522" s="43" t="str">
        <f>IF(ES522="","",FA523)</f>
        <v/>
      </c>
      <c r="FB522" s="45" t="str">
        <f t="shared" ref="FB522:FB554" si="2541">IF(FA522="","",EX522*FA522)</f>
        <v/>
      </c>
      <c r="FC522" s="46" t="str">
        <f t="shared" ref="FC522:FC554" si="2542">IF(FB522="","",FB522/(ET522*100))</f>
        <v/>
      </c>
      <c r="FD522" s="37"/>
      <c r="FF522" s="52" t="str">
        <f t="shared" si="2414"/>
        <v/>
      </c>
      <c r="FG522" s="45"/>
      <c r="FH522" s="45" t="str">
        <f>IF(FG522="","",FG522-FG523)</f>
        <v/>
      </c>
      <c r="FI522" s="45"/>
      <c r="FJ522" s="45" t="str">
        <f>IF(FI522="","",FI522-FI523)</f>
        <v/>
      </c>
      <c r="FK522" s="45"/>
      <c r="FL522" s="45" t="str">
        <f>IF(FK522="","",FK523+FM523-FK522)</f>
        <v/>
      </c>
      <c r="FM522" s="45"/>
      <c r="FN522" s="43"/>
      <c r="FO522" s="43" t="str">
        <f>IF(FG522="","",FO523)</f>
        <v/>
      </c>
      <c r="FP522" s="45" t="str">
        <f t="shared" ref="FP522:FP554" si="2543">IF(FO522="","",FL522*FO522)</f>
        <v/>
      </c>
      <c r="FQ522" s="46" t="str">
        <f t="shared" ref="FQ522:FQ554" si="2544">IF(FP522="","",FP522/(FH522*100))</f>
        <v/>
      </c>
      <c r="FR522" s="37"/>
      <c r="FS522" s="29"/>
      <c r="FT522" s="52" t="str">
        <f t="shared" si="2421"/>
        <v/>
      </c>
      <c r="FU522" s="45"/>
      <c r="FV522" s="45" t="str">
        <f>IF(FU522="","",FU522-FU523)</f>
        <v/>
      </c>
      <c r="FW522" s="45"/>
      <c r="FX522" s="45" t="str">
        <f>IF(FW522="","",FW522-FW523)</f>
        <v/>
      </c>
      <c r="FY522" s="45"/>
      <c r="FZ522" s="45" t="str">
        <f>IF(FY522="","",FY523+GA523-FY522)</f>
        <v/>
      </c>
      <c r="GA522" s="45"/>
      <c r="GB522" s="43"/>
      <c r="GC522" s="43" t="str">
        <f>IF(FU522="","",GC523)</f>
        <v/>
      </c>
      <c r="GD522" s="45" t="str">
        <f t="shared" ref="GD522:GD554" si="2545">IF(GC522="","",FZ522*GC522)</f>
        <v/>
      </c>
      <c r="GE522" s="46" t="str">
        <f t="shared" ref="GE522:GE554" si="2546">IF(GD522="","",GD522/(FV522*100))</f>
        <v/>
      </c>
      <c r="GF522" s="37"/>
      <c r="GH522" s="52" t="str">
        <f t="shared" si="2428"/>
        <v/>
      </c>
      <c r="GI522" s="45"/>
      <c r="GJ522" s="45" t="str">
        <f>IF(GI522="","",GI522-GI523)</f>
        <v/>
      </c>
      <c r="GK522" s="45"/>
      <c r="GL522" s="45" t="str">
        <f>IF(GK522="","",GK522-GK523)</f>
        <v/>
      </c>
      <c r="GM522" s="45"/>
      <c r="GN522" s="45" t="str">
        <f>IF(GM522="","",GM523+GO523-GM522)</f>
        <v/>
      </c>
      <c r="GO522" s="45"/>
      <c r="GP522" s="43"/>
      <c r="GQ522" s="43" t="str">
        <f>IF(GI522="","",GQ523)</f>
        <v/>
      </c>
      <c r="GR522" s="45" t="str">
        <f t="shared" ref="GR522:GR554" si="2547">IF(GQ522="","",GN522*GQ522)</f>
        <v/>
      </c>
      <c r="GS522" s="46" t="str">
        <f t="shared" ref="GS522:GS554" si="2548">IF(GR522="","",GR522/(GJ522*100))</f>
        <v/>
      </c>
      <c r="GT522" s="37"/>
      <c r="GU522" s="61"/>
      <c r="GV522" s="75"/>
      <c r="GW522" s="84"/>
      <c r="GX522" s="76"/>
      <c r="GY522" s="76" t="str">
        <f t="shared" si="2483"/>
        <v/>
      </c>
      <c r="GZ522" s="76"/>
      <c r="HA522" s="76" t="str">
        <f t="shared" si="2484"/>
        <v/>
      </c>
      <c r="HB522" s="76">
        <v>5</v>
      </c>
      <c r="HC522" s="76">
        <f t="shared" si="2485"/>
        <v>1</v>
      </c>
      <c r="HD522" s="76">
        <v>0</v>
      </c>
      <c r="HE522" s="78" t="str">
        <f>IF(GX519="","",HE518)</f>
        <v>ルララ</v>
      </c>
      <c r="HF522" s="79">
        <f>IF(GX519="","",HF518)</f>
        <v>715</v>
      </c>
      <c r="HG522" s="76">
        <f t="shared" si="2486"/>
        <v>715</v>
      </c>
      <c r="HH522" s="80" t="e">
        <f t="shared" si="2487"/>
        <v>#VALUE!</v>
      </c>
      <c r="HI522" s="37"/>
      <c r="HK522" s="75"/>
      <c r="HL522" s="76">
        <v>387</v>
      </c>
      <c r="HM522" s="76">
        <f t="shared" si="2488"/>
        <v>5</v>
      </c>
      <c r="HN522" s="76">
        <v>4</v>
      </c>
      <c r="HO522" s="76">
        <f t="shared" si="2489"/>
        <v>0</v>
      </c>
      <c r="HP522" s="76">
        <v>14</v>
      </c>
      <c r="HQ522" s="76">
        <f t="shared" si="2490"/>
        <v>0</v>
      </c>
      <c r="HR522" s="76">
        <v>0</v>
      </c>
      <c r="HS522" s="78" t="str">
        <f t="shared" si="2524"/>
        <v>アンパンマンもちふわ</v>
      </c>
      <c r="HT522" s="79">
        <f t="shared" si="2521"/>
        <v>673</v>
      </c>
      <c r="HU522" s="76">
        <f t="shared" si="2491"/>
        <v>0</v>
      </c>
      <c r="HV522" s="80">
        <f t="shared" si="2492"/>
        <v>0</v>
      </c>
      <c r="HW522" s="37"/>
      <c r="HX522" s="360"/>
      <c r="HY522" s="75"/>
      <c r="HZ522" s="76">
        <v>6970</v>
      </c>
      <c r="IA522" s="76">
        <f t="shared" si="2493"/>
        <v>44</v>
      </c>
      <c r="IB522" s="76">
        <v>292</v>
      </c>
      <c r="IC522" s="76">
        <f t="shared" si="2494"/>
        <v>2</v>
      </c>
      <c r="ID522" s="76">
        <v>37</v>
      </c>
      <c r="IE522" s="76">
        <f t="shared" si="2495"/>
        <v>-3</v>
      </c>
      <c r="IF522" s="76">
        <v>0</v>
      </c>
      <c r="IG522" s="78" t="str">
        <f t="shared" si="2496"/>
        <v>ラブブキーホルダー</v>
      </c>
      <c r="IH522" s="79">
        <f t="shared" si="2497"/>
        <v>500</v>
      </c>
      <c r="II522" s="76">
        <f t="shared" si="2498"/>
        <v>-1500</v>
      </c>
      <c r="IJ522" s="80">
        <f t="shared" si="2499"/>
        <v>-0.34090909090909088</v>
      </c>
      <c r="IK522" s="37"/>
      <c r="IL522" s="29"/>
      <c r="IM522" s="75"/>
      <c r="IN522" s="76">
        <v>5780</v>
      </c>
      <c r="IO522" s="76">
        <f t="shared" si="2500"/>
        <v>1</v>
      </c>
      <c r="IP522" s="76">
        <v>243</v>
      </c>
      <c r="IQ522" s="76">
        <f t="shared" si="2501"/>
        <v>0</v>
      </c>
      <c r="IR522" s="76">
        <v>14</v>
      </c>
      <c r="IS522" s="76">
        <f t="shared" si="2502"/>
        <v>0</v>
      </c>
      <c r="IT522" s="76">
        <v>-2</v>
      </c>
      <c r="IU522" s="78" t="str">
        <f t="shared" si="2503"/>
        <v>プロ野球トミカ</v>
      </c>
      <c r="IV522" s="79">
        <f t="shared" si="2504"/>
        <v>800</v>
      </c>
      <c r="IW522" s="76">
        <f t="shared" si="2505"/>
        <v>0</v>
      </c>
      <c r="IX522" s="80">
        <f t="shared" si="2506"/>
        <v>0</v>
      </c>
      <c r="IY522" s="37" t="s">
        <v>595</v>
      </c>
      <c r="IZ522" s="61"/>
      <c r="JA522" s="75"/>
      <c r="JB522" s="76">
        <v>4343</v>
      </c>
      <c r="JC522" s="76">
        <f t="shared" si="2507"/>
        <v>2</v>
      </c>
      <c r="JD522" s="76">
        <v>207</v>
      </c>
      <c r="JE522" s="76">
        <f t="shared" si="2508"/>
        <v>0</v>
      </c>
      <c r="JF522" s="76">
        <v>8</v>
      </c>
      <c r="JG522" s="76">
        <f t="shared" si="2509"/>
        <v>2</v>
      </c>
      <c r="JH522" s="76">
        <v>0</v>
      </c>
      <c r="JI522" s="85" t="str">
        <f t="shared" si="2510"/>
        <v>ＡＩマスコット</v>
      </c>
      <c r="JJ522" s="79">
        <f t="shared" si="2511"/>
        <v>286</v>
      </c>
      <c r="JK522" s="76">
        <f t="shared" si="2512"/>
        <v>572</v>
      </c>
      <c r="JL522" s="80">
        <f t="shared" si="2513"/>
        <v>2.86</v>
      </c>
      <c r="JM522" s="37"/>
      <c r="JN522" s="29"/>
      <c r="JO522" s="75"/>
      <c r="JP522" s="76">
        <v>4809</v>
      </c>
      <c r="JQ522" s="76">
        <f t="shared" si="2514"/>
        <v>23</v>
      </c>
      <c r="JR522" s="76">
        <v>197</v>
      </c>
      <c r="JS522" s="76">
        <f t="shared" si="2515"/>
        <v>0</v>
      </c>
      <c r="JT522" s="76">
        <v>9</v>
      </c>
      <c r="JU522" s="76">
        <f t="shared" si="2516"/>
        <v>0</v>
      </c>
      <c r="JV522" s="76">
        <v>0</v>
      </c>
      <c r="JW522" s="78" t="str">
        <f t="shared" si="2517"/>
        <v>キティフェイスポーチ</v>
      </c>
      <c r="JX522" s="79">
        <f t="shared" si="2518"/>
        <v>0</v>
      </c>
      <c r="JY522" s="76">
        <f t="shared" si="2519"/>
        <v>0</v>
      </c>
      <c r="JZ522" s="80">
        <f t="shared" si="2520"/>
        <v>0</v>
      </c>
      <c r="KA522" s="37"/>
      <c r="KB522" s="51"/>
      <c r="KC522" s="75"/>
      <c r="KD522" s="76">
        <v>13657</v>
      </c>
      <c r="KE522" s="76">
        <f>IF(KD522="","",KD522-KD518)</f>
        <v>54</v>
      </c>
      <c r="KF522" s="76">
        <v>680</v>
      </c>
      <c r="KG522" s="76">
        <f>IF(KF522="","",KF522-KF518)</f>
        <v>3</v>
      </c>
      <c r="KH522" s="76">
        <v>99</v>
      </c>
      <c r="KI522" s="76">
        <f>IF(KH522="","",KH518+KJ518-KH522)</f>
        <v>4</v>
      </c>
      <c r="KJ522" s="76">
        <v>2</v>
      </c>
      <c r="KK522" s="78" t="str">
        <f>IF(KD522="","",KK518)</f>
        <v>ＡＩモンスターラバー</v>
      </c>
      <c r="KL522" s="79">
        <f>IF(KE522="","",KL518)</f>
        <v>198</v>
      </c>
      <c r="KM522" s="76">
        <f>IF(KH522="","",KI522*KL522)</f>
        <v>792</v>
      </c>
      <c r="KN522" s="80">
        <f>IF(KI522="","",KM522/(KE522*100))</f>
        <v>0.14666666666666667</v>
      </c>
      <c r="KO522" s="37"/>
      <c r="KP522" s="29"/>
      <c r="KQ522" s="75"/>
      <c r="KR522" s="76">
        <v>1602</v>
      </c>
      <c r="KS522" s="76">
        <f>IF(KR522="","",KR522-KR518)</f>
        <v>30</v>
      </c>
      <c r="KT522" s="76">
        <v>20</v>
      </c>
      <c r="KU522" s="76">
        <f>IF(KT522="","",KT522-KT518)</f>
        <v>0</v>
      </c>
      <c r="KV522" s="76">
        <v>10</v>
      </c>
      <c r="KW522" s="76">
        <f>IF(KV522="","",KV518+KX518-KV522)</f>
        <v>1</v>
      </c>
      <c r="KX522" s="76">
        <v>0</v>
      </c>
      <c r="KY522" s="78" t="str">
        <f>IF(KR522="","",KY518)</f>
        <v>AIモンスターマスコット</v>
      </c>
      <c r="KZ522" s="79">
        <f>IF(KS522="","",KZ518)</f>
        <v>286</v>
      </c>
      <c r="LA522" s="76">
        <f>IF(KV522="","",KW522*KZ522)</f>
        <v>286</v>
      </c>
      <c r="LB522" s="80">
        <f>IF(KW522="","",LA522/(KS522*100))</f>
        <v>9.5333333333333339E-2</v>
      </c>
      <c r="LC522" s="37"/>
      <c r="LD522" s="29"/>
      <c r="LE522" s="52">
        <f>IF(A512="","",A512)</f>
        <v>45967</v>
      </c>
      <c r="LF522" s="43">
        <v>68614</v>
      </c>
      <c r="LG522" s="86">
        <f>IF(LF522="","",LF522-LF519)</f>
        <v>105</v>
      </c>
      <c r="LH522" s="43">
        <v>445</v>
      </c>
      <c r="LI522" s="43">
        <f t="shared" si="2525"/>
        <v>0</v>
      </c>
      <c r="LJ522" s="43">
        <v>2</v>
      </c>
      <c r="LK522" s="87">
        <f t="shared" si="2526"/>
        <v>0</v>
      </c>
      <c r="LL522" s="43">
        <v>0</v>
      </c>
      <c r="LM522" s="65" t="str">
        <f>IF(LF522="","",LM519)</f>
        <v>スヌーピーぬいぐるみ、コキンちゃん</v>
      </c>
      <c r="LN522" s="48">
        <f>IF(LG522="","",LN519)</f>
        <v>1000</v>
      </c>
      <c r="LO522" s="87">
        <f t="shared" si="2463"/>
        <v>0</v>
      </c>
      <c r="LP522" s="53"/>
      <c r="LQ522" s="37"/>
      <c r="LR522" s="29"/>
      <c r="LS522" s="52" t="str">
        <f t="shared" si="2435"/>
        <v/>
      </c>
      <c r="LT522" s="45"/>
      <c r="LU522" s="45" t="str">
        <f>IF(LT522="","",LT522-LT523)</f>
        <v/>
      </c>
      <c r="LV522" s="45"/>
      <c r="LW522" s="45" t="str">
        <f>IF(LV522="","",LV522-LV523)</f>
        <v/>
      </c>
      <c r="LX522" s="45"/>
      <c r="LY522" s="45" t="str">
        <f>IF(LX522="","",LX523+LZ523-LX522)</f>
        <v/>
      </c>
      <c r="LZ522" s="45"/>
      <c r="MA522" s="43"/>
      <c r="MB522" s="43" t="str">
        <f>IF(LT522="","",MB523)</f>
        <v/>
      </c>
      <c r="MC522" s="45" t="str">
        <f t="shared" ref="MC522:MC554" si="2549">IF(MB522="","",LY522*MB522)</f>
        <v/>
      </c>
      <c r="MD522" s="46" t="str">
        <f t="shared" ref="MD522:MD554" si="2550">IF(MC522="","",MC522/(LU522*100))</f>
        <v/>
      </c>
      <c r="ME522" s="37"/>
      <c r="MF522" s="29"/>
      <c r="MG522" s="52" t="str">
        <f t="shared" si="2442"/>
        <v/>
      </c>
      <c r="MH522" s="45"/>
      <c r="MI522" s="45" t="str">
        <f>IF(MH522="","",MH522-MH523)</f>
        <v/>
      </c>
      <c r="MJ522" s="45"/>
      <c r="MK522" s="45" t="str">
        <f>IF(MJ522="","",MJ522-MJ523)</f>
        <v/>
      </c>
      <c r="ML522" s="45"/>
      <c r="MM522" s="45" t="str">
        <f>IF(ML522="","",ML523+MN523-ML522)</f>
        <v/>
      </c>
      <c r="MN522" s="45"/>
      <c r="MO522" s="43"/>
      <c r="MP522" s="43" t="str">
        <f>IF(MH522="","",MP523)</f>
        <v/>
      </c>
      <c r="MQ522" s="45" t="str">
        <f t="shared" ref="MQ522:MQ554" si="2551">IF(MP522="","",MM522*MP522)</f>
        <v/>
      </c>
      <c r="MR522" s="46" t="str">
        <f t="shared" ref="MR522:MR554" si="2552">IF(MQ522="","",MQ522/(MI522*100))</f>
        <v/>
      </c>
      <c r="MS522" s="37"/>
      <c r="MT522" s="29"/>
      <c r="MU522" s="52" t="str">
        <f t="shared" si="2449"/>
        <v/>
      </c>
      <c r="MV522" s="45"/>
      <c r="MW522" s="45" t="str">
        <f>IF(MV522="","",MV522-MV523)</f>
        <v/>
      </c>
      <c r="MX522" s="45"/>
      <c r="MY522" s="45" t="str">
        <f>IF(MX522="","",MX522-MX523)</f>
        <v/>
      </c>
      <c r="MZ522" s="45"/>
      <c r="NA522" s="45" t="str">
        <f>IF(MZ522="","",MZ523+NB523-MZ522)</f>
        <v/>
      </c>
      <c r="NB522" s="45"/>
      <c r="NC522" s="43"/>
      <c r="ND522" s="43" t="str">
        <f>IF(MV522="","",ND523)</f>
        <v/>
      </c>
      <c r="NE522" s="45" t="str">
        <f t="shared" ref="NE522:NE554" si="2553">IF(ND522="","",NA522*ND522)</f>
        <v/>
      </c>
      <c r="NF522" s="46" t="str">
        <f t="shared" ref="NF522:NF554" si="2554">IF(NE522="","",NE522/(MW522*100))</f>
        <v/>
      </c>
      <c r="NG522" s="37"/>
      <c r="NH522" s="29"/>
      <c r="NI522" s="52" t="str">
        <f t="shared" si="2456"/>
        <v/>
      </c>
      <c r="NJ522" s="45"/>
      <c r="NK522" s="45" t="str">
        <f>IF(NJ522="","",NJ522-NJ523)</f>
        <v/>
      </c>
      <c r="NL522" s="45"/>
      <c r="NM522" s="45" t="str">
        <f>IF(NL522="","",NL522-NL523)</f>
        <v/>
      </c>
      <c r="NN522" s="45"/>
      <c r="NO522" s="45" t="str">
        <f>IF(NN522="","",NN523+NP523-NN522)</f>
        <v/>
      </c>
      <c r="NP522" s="45"/>
      <c r="NQ522" s="43"/>
      <c r="NR522" s="43" t="str">
        <f>IF(NJ522="","",NR523)</f>
        <v/>
      </c>
      <c r="NS522" s="45" t="str">
        <f t="shared" ref="NS522:NS554" si="2555">IF(NR522="","",NO522*NR522)</f>
        <v/>
      </c>
      <c r="NT522" s="46" t="str">
        <f t="shared" ref="NT522:NT554" si="2556">IF(NS522="","",NS522/(NK522*100))</f>
        <v/>
      </c>
      <c r="NU522" s="37"/>
    </row>
    <row r="523" spans="1:385" ht="15" customHeight="1" thickTop="1" x14ac:dyDescent="0.25">
      <c r="A523" s="38"/>
      <c r="B523" s="39"/>
      <c r="C523" s="40"/>
      <c r="D523" s="40"/>
      <c r="E523" s="41"/>
      <c r="F523" s="40"/>
      <c r="G523" s="208"/>
      <c r="H523" s="42"/>
      <c r="I523" s="45"/>
      <c r="J523" s="45" t="str">
        <f>IF(I523="","",I523-I520)</f>
        <v/>
      </c>
      <c r="K523" s="45"/>
      <c r="L523" s="45" t="str">
        <f>IF(K523="","",K523-K520)</f>
        <v/>
      </c>
      <c r="M523" s="45"/>
      <c r="N523" s="45" t="str">
        <f>IF(M523="","",M520+O520-M523)</f>
        <v/>
      </c>
      <c r="O523" s="45"/>
      <c r="P523" s="43"/>
      <c r="Q523" s="43" t="str">
        <f>IF(I523="","",Q520)</f>
        <v/>
      </c>
      <c r="R523" s="45" t="str">
        <f t="shared" si="2527"/>
        <v/>
      </c>
      <c r="S523" s="46" t="str">
        <f t="shared" si="2528"/>
        <v/>
      </c>
      <c r="T523" s="37"/>
      <c r="U523" s="29"/>
      <c r="V523" s="52" t="str">
        <f t="shared" si="2365"/>
        <v/>
      </c>
      <c r="W523" s="67"/>
      <c r="X523" s="45" t="str">
        <f>IF(W523="","",W523-W520)</f>
        <v/>
      </c>
      <c r="Y523" s="45"/>
      <c r="Z523" s="45" t="str">
        <f>IF(Y523="","",Y523-Y520)</f>
        <v/>
      </c>
      <c r="AA523" s="45"/>
      <c r="AB523" s="45" t="str">
        <f>IF(AA523="","",AA520+AC520-AA523)</f>
        <v/>
      </c>
      <c r="AC523" s="45"/>
      <c r="AD523" s="43"/>
      <c r="AE523" s="43" t="str">
        <f>IF(W523="","",AE520)</f>
        <v/>
      </c>
      <c r="AF523" s="45" t="str">
        <f t="shared" si="2529"/>
        <v/>
      </c>
      <c r="AG523" s="46" t="str">
        <f t="shared" si="2530"/>
        <v/>
      </c>
      <c r="AH523" s="37"/>
      <c r="AI523" s="29"/>
      <c r="AJ523" s="52" t="str">
        <f t="shared" si="2372"/>
        <v/>
      </c>
      <c r="AK523" s="45"/>
      <c r="AL523" s="45" t="str">
        <f>IF(AK523="","",AK523-AK520)</f>
        <v/>
      </c>
      <c r="AM523" s="45"/>
      <c r="AN523" s="45" t="str">
        <f>IF(AM523="","",AM523-AM520)</f>
        <v/>
      </c>
      <c r="AO523" s="45"/>
      <c r="AP523" s="45" t="str">
        <f>IF(AO523="","",AO520+AQ520-AO523)</f>
        <v/>
      </c>
      <c r="AQ523" s="45"/>
      <c r="AR523" s="43"/>
      <c r="AS523" s="43" t="str">
        <f>IF(AK523="","",AS520)</f>
        <v/>
      </c>
      <c r="AT523" s="45" t="str">
        <f t="shared" si="2531"/>
        <v/>
      </c>
      <c r="AU523" s="46" t="str">
        <f t="shared" si="2532"/>
        <v/>
      </c>
      <c r="AV523" s="37"/>
      <c r="AW523" s="29"/>
      <c r="AX523" s="52" t="str">
        <f t="shared" si="2379"/>
        <v/>
      </c>
      <c r="AY523" s="45"/>
      <c r="AZ523" s="45" t="str">
        <f>IF(AY523="","",AY523-AY520)</f>
        <v/>
      </c>
      <c r="BA523" s="45"/>
      <c r="BB523" s="45" t="str">
        <f>IF(BA523="","",BA523-BA520)</f>
        <v/>
      </c>
      <c r="BC523" s="45"/>
      <c r="BD523" s="45" t="str">
        <f>IF(BC523="","",BC520+BE520-BC523)</f>
        <v/>
      </c>
      <c r="BE523" s="45"/>
      <c r="BF523" s="43"/>
      <c r="BG523" s="43" t="str">
        <f>IF(AY523="","",BG520)</f>
        <v/>
      </c>
      <c r="BH523" s="45" t="str">
        <f t="shared" si="2533"/>
        <v/>
      </c>
      <c r="BI523" s="46" t="str">
        <f t="shared" si="2534"/>
        <v/>
      </c>
      <c r="BJ523" s="37"/>
      <c r="BK523" s="29"/>
      <c r="BL523" s="52">
        <f>IF($A511="","",$A511)</f>
        <v>45963</v>
      </c>
      <c r="BM523" s="43">
        <v>1014</v>
      </c>
      <c r="BN523" s="43">
        <f t="shared" si="2464"/>
        <v>38</v>
      </c>
      <c r="BO523" s="43">
        <v>13</v>
      </c>
      <c r="BP523" s="87">
        <f t="shared" si="2465"/>
        <v>1</v>
      </c>
      <c r="BQ523" s="43">
        <v>12</v>
      </c>
      <c r="BR523" s="43">
        <f t="shared" si="2466"/>
        <v>1</v>
      </c>
      <c r="BS523" s="43">
        <v>0</v>
      </c>
      <c r="BT523" s="44" t="str">
        <f t="shared" si="2522"/>
        <v>液晶ミニカメラ</v>
      </c>
      <c r="BU523" s="48">
        <f t="shared" si="2523"/>
        <v>1079</v>
      </c>
      <c r="BV523" s="45">
        <f t="shared" si="2467"/>
        <v>1079</v>
      </c>
      <c r="BW523" s="89">
        <f t="shared" si="2468"/>
        <v>0.28394736842105261</v>
      </c>
      <c r="BX523" s="37"/>
      <c r="BY523" s="57"/>
      <c r="BZ523" s="52">
        <f>IF($A511="","",$A511)</f>
        <v>45963</v>
      </c>
      <c r="CA523" s="43">
        <v>7482</v>
      </c>
      <c r="CB523" s="43">
        <f t="shared" si="2469"/>
        <v>27</v>
      </c>
      <c r="CC523" s="43">
        <v>265</v>
      </c>
      <c r="CD523" s="87">
        <f t="shared" si="2470"/>
        <v>1</v>
      </c>
      <c r="CE523" s="43">
        <v>22</v>
      </c>
      <c r="CF523" s="43">
        <f t="shared" si="2471"/>
        <v>1</v>
      </c>
      <c r="CG523" s="43">
        <v>4</v>
      </c>
      <c r="CH523" s="44" t="str">
        <f t="shared" si="2472"/>
        <v>クーリッシュイヤホン</v>
      </c>
      <c r="CI523" s="48">
        <f t="shared" si="2473"/>
        <v>1100</v>
      </c>
      <c r="CJ523" s="45">
        <f t="shared" si="2474"/>
        <v>1100</v>
      </c>
      <c r="CK523" s="89">
        <f t="shared" si="2475"/>
        <v>0.40740740740740738</v>
      </c>
      <c r="CL523" s="37" t="s">
        <v>599</v>
      </c>
      <c r="CM523" s="29"/>
      <c r="CN523" s="52">
        <f>IF($A511="","",$A511)</f>
        <v>45963</v>
      </c>
      <c r="CO523" s="43">
        <v>1349</v>
      </c>
      <c r="CP523" s="43">
        <f t="shared" si="2476"/>
        <v>10</v>
      </c>
      <c r="CQ523" s="43">
        <v>58</v>
      </c>
      <c r="CR523" s="87">
        <f t="shared" si="2477"/>
        <v>0</v>
      </c>
      <c r="CS523" s="43">
        <v>10</v>
      </c>
      <c r="CT523" s="43">
        <f t="shared" si="2478"/>
        <v>4</v>
      </c>
      <c r="CU523" s="43">
        <v>2</v>
      </c>
      <c r="CV523" s="44" t="str">
        <f t="shared" si="2479"/>
        <v>ジャグラーサウンドボタン</v>
      </c>
      <c r="CW523" s="48">
        <f t="shared" si="2480"/>
        <v>722</v>
      </c>
      <c r="CX523" s="45">
        <f t="shared" si="2481"/>
        <v>2888</v>
      </c>
      <c r="CY523" s="89">
        <f t="shared" si="2482"/>
        <v>2.8879999999999999</v>
      </c>
      <c r="CZ523" s="37"/>
      <c r="DA523" s="29"/>
      <c r="DB523" s="52" t="str">
        <f t="shared" si="2386"/>
        <v/>
      </c>
      <c r="DC523" s="45"/>
      <c r="DD523" s="45" t="str">
        <f>IF(DC523="","",DC523-DC520)</f>
        <v/>
      </c>
      <c r="DE523" s="45"/>
      <c r="DF523" s="45" t="str">
        <f>IF(DE523="","",DE523-DE520)</f>
        <v/>
      </c>
      <c r="DG523" s="45"/>
      <c r="DH523" s="45" t="str">
        <f>IF(DG523="","",DG520+DI520-DG523)</f>
        <v/>
      </c>
      <c r="DI523" s="45"/>
      <c r="DJ523" s="43"/>
      <c r="DK523" s="43" t="str">
        <f>IF(DC523="","",DK520)</f>
        <v/>
      </c>
      <c r="DL523" s="45" t="str">
        <f t="shared" si="2535"/>
        <v/>
      </c>
      <c r="DM523" s="46" t="str">
        <f t="shared" si="2536"/>
        <v/>
      </c>
      <c r="DN523" s="37"/>
      <c r="DO523" s="29"/>
      <c r="DP523" s="52" t="str">
        <f t="shared" si="2393"/>
        <v/>
      </c>
      <c r="DQ523" s="45"/>
      <c r="DR523" s="45" t="str">
        <f>IF(DQ523="","",DQ523-DQ520)</f>
        <v/>
      </c>
      <c r="DS523" s="45"/>
      <c r="DT523" s="45" t="str">
        <f>IF(DS523="","",DS523-DS520)</f>
        <v/>
      </c>
      <c r="DU523" s="45"/>
      <c r="DV523" s="45" t="str">
        <f>IF(DU523="","",DU520+DW520-DU523)</f>
        <v/>
      </c>
      <c r="DW523" s="45"/>
      <c r="DX523" s="43"/>
      <c r="DY523" s="43" t="str">
        <f>IF(DQ523="","",DY520)</f>
        <v/>
      </c>
      <c r="DZ523" s="45" t="str">
        <f t="shared" si="2537"/>
        <v/>
      </c>
      <c r="EA523" s="46" t="str">
        <f t="shared" si="2538"/>
        <v/>
      </c>
      <c r="EB523" s="37"/>
      <c r="ED523" s="52" t="str">
        <f t="shared" si="2400"/>
        <v/>
      </c>
      <c r="EE523" s="45"/>
      <c r="EF523" s="45" t="str">
        <f>IF(EE523="","",EE523-EE520)</f>
        <v/>
      </c>
      <c r="EG523" s="45"/>
      <c r="EH523" s="45" t="str">
        <f>IF(EG523="","",EG523-EG520)</f>
        <v/>
      </c>
      <c r="EI523" s="45"/>
      <c r="EJ523" s="45" t="str">
        <f>IF(EI523="","",EI520+EK520-EI523)</f>
        <v/>
      </c>
      <c r="EK523" s="45"/>
      <c r="EL523" s="43"/>
      <c r="EM523" s="43" t="str">
        <f>IF(EE523="","",EM520)</f>
        <v/>
      </c>
      <c r="EN523" s="45" t="str">
        <f t="shared" si="2539"/>
        <v/>
      </c>
      <c r="EO523" s="46" t="str">
        <f t="shared" si="2540"/>
        <v/>
      </c>
      <c r="EP523" s="37"/>
      <c r="ER523" s="52" t="str">
        <f t="shared" si="2407"/>
        <v/>
      </c>
      <c r="ES523" s="45"/>
      <c r="ET523" s="45" t="str">
        <f>IF(ES523="","",ES523-ES520)</f>
        <v/>
      </c>
      <c r="EU523" s="45"/>
      <c r="EV523" s="45" t="str">
        <f>IF(EU523="","",EU523-EU520)</f>
        <v/>
      </c>
      <c r="EW523" s="45"/>
      <c r="EX523" s="45" t="str">
        <f>IF(EW523="","",EW520+EY520-EW523)</f>
        <v/>
      </c>
      <c r="EY523" s="45"/>
      <c r="EZ523" s="43"/>
      <c r="FA523" s="43" t="str">
        <f>IF(ES523="","",FA520)</f>
        <v/>
      </c>
      <c r="FB523" s="45" t="str">
        <f t="shared" si="2541"/>
        <v/>
      </c>
      <c r="FC523" s="46" t="str">
        <f t="shared" si="2542"/>
        <v/>
      </c>
      <c r="FD523" s="37"/>
      <c r="FF523" s="52" t="str">
        <f t="shared" si="2414"/>
        <v/>
      </c>
      <c r="FG523" s="45"/>
      <c r="FH523" s="45" t="str">
        <f>IF(FG523="","",FG523-FG520)</f>
        <v/>
      </c>
      <c r="FI523" s="45"/>
      <c r="FJ523" s="45" t="str">
        <f>IF(FI523="","",FI523-FI520)</f>
        <v/>
      </c>
      <c r="FK523" s="45"/>
      <c r="FL523" s="45" t="str">
        <f>IF(FK523="","",FK520+FM520-FK523)</f>
        <v/>
      </c>
      <c r="FM523" s="45"/>
      <c r="FN523" s="43"/>
      <c r="FO523" s="43" t="str">
        <f>IF(FG523="","",FO520)</f>
        <v/>
      </c>
      <c r="FP523" s="45" t="str">
        <f t="shared" si="2543"/>
        <v/>
      </c>
      <c r="FQ523" s="46" t="str">
        <f t="shared" si="2544"/>
        <v/>
      </c>
      <c r="FR523" s="37"/>
      <c r="FS523" s="29"/>
      <c r="FT523" s="52" t="str">
        <f t="shared" si="2421"/>
        <v/>
      </c>
      <c r="FU523" s="45"/>
      <c r="FV523" s="45" t="str">
        <f>IF(FU523="","",FU523-FU520)</f>
        <v/>
      </c>
      <c r="FW523" s="45"/>
      <c r="FX523" s="45" t="str">
        <f>IF(FW523="","",FW523-FW520)</f>
        <v/>
      </c>
      <c r="FY523" s="45"/>
      <c r="FZ523" s="45" t="str">
        <f>IF(FY523="","",FY520+GA520-FY523)</f>
        <v/>
      </c>
      <c r="GA523" s="45"/>
      <c r="GB523" s="43"/>
      <c r="GC523" s="43" t="str">
        <f>IF(FU523="","",GC520)</f>
        <v/>
      </c>
      <c r="GD523" s="45" t="str">
        <f t="shared" si="2545"/>
        <v/>
      </c>
      <c r="GE523" s="46" t="str">
        <f t="shared" si="2546"/>
        <v/>
      </c>
      <c r="GF523" s="37"/>
      <c r="GH523" s="52" t="str">
        <f t="shared" si="2428"/>
        <v/>
      </c>
      <c r="GI523" s="45"/>
      <c r="GJ523" s="45" t="str">
        <f>IF(GI523="","",GI523-GI520)</f>
        <v/>
      </c>
      <c r="GK523" s="45"/>
      <c r="GL523" s="45" t="str">
        <f>IF(GK523="","",GK523-GK520)</f>
        <v/>
      </c>
      <c r="GM523" s="45"/>
      <c r="GN523" s="45" t="str">
        <f>IF(GM523="","",GM520+GO520-GM523)</f>
        <v/>
      </c>
      <c r="GO523" s="45"/>
      <c r="GP523" s="43"/>
      <c r="GQ523" s="43" t="str">
        <f>IF(GI523="","",GQ520)</f>
        <v/>
      </c>
      <c r="GR523" s="45" t="str">
        <f t="shared" si="2547"/>
        <v/>
      </c>
      <c r="GS523" s="46" t="str">
        <f t="shared" si="2548"/>
        <v/>
      </c>
      <c r="GT523" s="37"/>
      <c r="GU523" s="61"/>
      <c r="GV523" s="52">
        <f>IF($A511="","",$A511)</f>
        <v>45963</v>
      </c>
      <c r="GW523" s="62"/>
      <c r="GX523" s="43">
        <v>28911</v>
      </c>
      <c r="GY523" s="43">
        <f t="shared" si="2483"/>
        <v>26</v>
      </c>
      <c r="GZ523" s="43"/>
      <c r="HA523" s="87" t="str">
        <f t="shared" si="2484"/>
        <v/>
      </c>
      <c r="HB523" s="43">
        <v>3</v>
      </c>
      <c r="HC523" s="43">
        <f t="shared" si="2485"/>
        <v>0</v>
      </c>
      <c r="HD523" s="43">
        <v>0</v>
      </c>
      <c r="HE523" s="44" t="str">
        <f>IF(GX523="","",HE519)</f>
        <v>ルララ</v>
      </c>
      <c r="HF523" s="48">
        <f>IF(GX523="","",HF519)</f>
        <v>715</v>
      </c>
      <c r="HG523" s="45">
        <f t="shared" si="2486"/>
        <v>0</v>
      </c>
      <c r="HH523" s="89">
        <f t="shared" si="2487"/>
        <v>0</v>
      </c>
      <c r="HI523" s="37"/>
      <c r="HK523" s="52">
        <f>IF($A511="","",$A511)</f>
        <v>45963</v>
      </c>
      <c r="HL523" s="43">
        <v>901</v>
      </c>
      <c r="HM523" s="43">
        <f t="shared" si="2488"/>
        <v>35</v>
      </c>
      <c r="HN523" s="43">
        <v>17</v>
      </c>
      <c r="HO523" s="87">
        <f t="shared" si="2489"/>
        <v>0</v>
      </c>
      <c r="HP523" s="43">
        <v>16</v>
      </c>
      <c r="HQ523" s="43">
        <f t="shared" si="2490"/>
        <v>0</v>
      </c>
      <c r="HR523" s="43">
        <v>0</v>
      </c>
      <c r="HS523" s="44" t="str">
        <f t="shared" si="2524"/>
        <v>ラブブマスコット</v>
      </c>
      <c r="HT523" s="48">
        <f t="shared" si="2521"/>
        <v>400</v>
      </c>
      <c r="HU523" s="45">
        <f t="shared" si="2491"/>
        <v>0</v>
      </c>
      <c r="HV523" s="89">
        <f t="shared" si="2492"/>
        <v>0</v>
      </c>
      <c r="HW523" s="37"/>
      <c r="HX523" s="360"/>
      <c r="HY523" s="52">
        <f>IF($A511="","",$A511)</f>
        <v>45963</v>
      </c>
      <c r="HZ523" s="43">
        <v>6628</v>
      </c>
      <c r="IA523" s="43">
        <f t="shared" si="2493"/>
        <v>47</v>
      </c>
      <c r="IB523" s="43">
        <v>320</v>
      </c>
      <c r="IC523" s="87">
        <f t="shared" si="2494"/>
        <v>2</v>
      </c>
      <c r="ID523" s="43">
        <v>11</v>
      </c>
      <c r="IE523" s="43">
        <f t="shared" si="2495"/>
        <v>2</v>
      </c>
      <c r="IF523" s="43">
        <v>6</v>
      </c>
      <c r="IG523" s="44" t="str">
        <f t="shared" si="2496"/>
        <v>ラブブキーホルダー大きめ</v>
      </c>
      <c r="IH523" s="48">
        <f t="shared" si="2497"/>
        <v>0</v>
      </c>
      <c r="II523" s="45">
        <f t="shared" si="2498"/>
        <v>0</v>
      </c>
      <c r="IJ523" s="89">
        <f t="shared" si="2499"/>
        <v>0</v>
      </c>
      <c r="IK523" s="37"/>
      <c r="IL523" s="29"/>
      <c r="IM523" s="52">
        <f>IF($A511="","",$A511)</f>
        <v>45963</v>
      </c>
      <c r="IN523" s="43">
        <v>5451</v>
      </c>
      <c r="IO523" s="43">
        <f t="shared" si="2500"/>
        <v>12</v>
      </c>
      <c r="IP523" s="43">
        <v>181</v>
      </c>
      <c r="IQ523" s="87">
        <f t="shared" si="2501"/>
        <v>1</v>
      </c>
      <c r="IR523" s="43">
        <v>25</v>
      </c>
      <c r="IS523" s="43">
        <f t="shared" si="2502"/>
        <v>1</v>
      </c>
      <c r="IT523" s="43">
        <v>-10</v>
      </c>
      <c r="IU523" s="44" t="str">
        <f t="shared" si="2503"/>
        <v>北斗イヤホン</v>
      </c>
      <c r="IV523" s="48">
        <f t="shared" si="2504"/>
        <v>1100</v>
      </c>
      <c r="IW523" s="45">
        <f t="shared" si="2505"/>
        <v>1100</v>
      </c>
      <c r="IX523" s="89">
        <f t="shared" si="2506"/>
        <v>0.91666666666666663</v>
      </c>
      <c r="IY523" s="37" t="s">
        <v>605</v>
      </c>
      <c r="IZ523" s="61"/>
      <c r="JA523" s="52">
        <f>IF($A511="","",$A511)</f>
        <v>45963</v>
      </c>
      <c r="JB523" s="43">
        <v>5792</v>
      </c>
      <c r="JC523" s="43">
        <f t="shared" si="2507"/>
        <v>9</v>
      </c>
      <c r="JD523" s="43">
        <v>206</v>
      </c>
      <c r="JE523" s="87">
        <f t="shared" si="2508"/>
        <v>0</v>
      </c>
      <c r="JF523" s="43">
        <v>13</v>
      </c>
      <c r="JG523" s="43">
        <f t="shared" si="2509"/>
        <v>0</v>
      </c>
      <c r="JH523" s="43">
        <v>0</v>
      </c>
      <c r="JI523" s="44" t="str">
        <f t="shared" si="2510"/>
        <v>液晶ミニカメラ</v>
      </c>
      <c r="JJ523" s="48">
        <f t="shared" si="2511"/>
        <v>1074</v>
      </c>
      <c r="JK523" s="45">
        <f t="shared" si="2512"/>
        <v>0</v>
      </c>
      <c r="JL523" s="89">
        <f t="shared" si="2513"/>
        <v>0</v>
      </c>
      <c r="JM523" s="37"/>
      <c r="JN523" s="29"/>
      <c r="JO523" s="52">
        <f>IF($A511="","",$A511)</f>
        <v>45963</v>
      </c>
      <c r="JP523" s="43">
        <v>3978</v>
      </c>
      <c r="JQ523" s="43">
        <f t="shared" si="2514"/>
        <v>3</v>
      </c>
      <c r="JR523" s="43">
        <v>262</v>
      </c>
      <c r="JS523" s="87">
        <f t="shared" si="2515"/>
        <v>0</v>
      </c>
      <c r="JT523" s="43">
        <v>15</v>
      </c>
      <c r="JU523" s="43">
        <f t="shared" si="2516"/>
        <v>0</v>
      </c>
      <c r="JV523" s="43">
        <v>2</v>
      </c>
      <c r="JW523" s="44" t="str">
        <f t="shared" si="2517"/>
        <v>LOTTEチョコイヤホン</v>
      </c>
      <c r="JX523" s="48">
        <f t="shared" si="2518"/>
        <v>1100</v>
      </c>
      <c r="JY523" s="45">
        <f t="shared" si="2519"/>
        <v>0</v>
      </c>
      <c r="JZ523" s="89">
        <f t="shared" si="2520"/>
        <v>0</v>
      </c>
      <c r="KA523" s="37" t="s">
        <v>603</v>
      </c>
      <c r="KB523" s="51"/>
      <c r="KC523" s="52">
        <f>IF($A511="","",$A511)</f>
        <v>45963</v>
      </c>
      <c r="KD523" s="43">
        <v>12770</v>
      </c>
      <c r="KE523" s="58">
        <f>IF(KD523="","",KD523-KD519)</f>
        <v>14</v>
      </c>
      <c r="KF523" s="43">
        <v>486</v>
      </c>
      <c r="KG523" s="87">
        <f>IF(KF523="","",KF523-KF519)</f>
        <v>0</v>
      </c>
      <c r="KH523" s="43">
        <v>7</v>
      </c>
      <c r="KI523" s="43">
        <f>IF(KH523="","",KH519+KJ519-KH523)</f>
        <v>0</v>
      </c>
      <c r="KJ523" s="43">
        <v>1</v>
      </c>
      <c r="KK523" s="44" t="str">
        <f>IF(KD523="","",KK519)</f>
        <v>キティヒョウ柄マスコット</v>
      </c>
      <c r="KL523" s="48">
        <f>IF(KE523="","",KL519)</f>
        <v>996</v>
      </c>
      <c r="KM523" s="45">
        <f>IF(KH523="","",KI523*KL523)</f>
        <v>0</v>
      </c>
      <c r="KN523" s="89">
        <f>IF(KI523="","",KM523/(KE523*100))</f>
        <v>0</v>
      </c>
      <c r="KO523" s="37"/>
      <c r="KP523" s="29"/>
      <c r="KQ523" s="52">
        <f>IF($A511="","",$A511)</f>
        <v>45963</v>
      </c>
      <c r="KR523" s="43">
        <v>1478</v>
      </c>
      <c r="KS523" s="43">
        <f>IF(KR523="","",KR523-KR519)</f>
        <v>34</v>
      </c>
      <c r="KT523" s="43">
        <v>17</v>
      </c>
      <c r="KU523" s="87">
        <f>IF(KT523="","",KT523-KT519)</f>
        <v>0</v>
      </c>
      <c r="KV523" s="43">
        <v>6</v>
      </c>
      <c r="KW523" s="43">
        <f>IF(KV523="","",KV519+KX519-KV523)</f>
        <v>0</v>
      </c>
      <c r="KX523" s="43">
        <v>2</v>
      </c>
      <c r="KY523" s="44" t="str">
        <f>IF(KR523="","",KY519)</f>
        <v>サンリオフェイスポーチ</v>
      </c>
      <c r="KZ523" s="48">
        <f>IF(KS523="","",KZ519)</f>
        <v>900</v>
      </c>
      <c r="LA523" s="45">
        <f>IF(KV523="","",KW523*KZ523)</f>
        <v>0</v>
      </c>
      <c r="LB523" s="89">
        <f>IF(KW523="","",LA523/(KS523*100))</f>
        <v>0</v>
      </c>
      <c r="LC523" s="37"/>
      <c r="LD523" s="29"/>
      <c r="LE523" s="93"/>
      <c r="LF523" s="45"/>
      <c r="LG523" s="45"/>
      <c r="LH523" s="45">
        <v>530</v>
      </c>
      <c r="LI523" s="45">
        <f t="shared" si="2525"/>
        <v>0</v>
      </c>
      <c r="LJ523" s="43">
        <v>2</v>
      </c>
      <c r="LK523" s="45">
        <f t="shared" si="2526"/>
        <v>0</v>
      </c>
      <c r="LL523" s="45">
        <v>0</v>
      </c>
      <c r="LM523" s="73" t="str">
        <f>IF(LF522="","",LM520)</f>
        <v>アンパンティッシュカバー、アンパンぬいぐるみ</v>
      </c>
      <c r="LN523" s="67">
        <f>IF(LG522="","",LN520)</f>
        <v>1000</v>
      </c>
      <c r="LO523" s="45">
        <f t="shared" si="2463"/>
        <v>0</v>
      </c>
      <c r="LP523" s="46"/>
      <c r="LQ523" s="37"/>
      <c r="LR523" s="29"/>
      <c r="LS523" s="52" t="str">
        <f t="shared" si="2435"/>
        <v/>
      </c>
      <c r="LT523" s="45"/>
      <c r="LU523" s="45" t="str">
        <f>IF(LT523="","",LT523-LT520)</f>
        <v/>
      </c>
      <c r="LV523" s="45"/>
      <c r="LW523" s="45" t="str">
        <f>IF(LV523="","",LV523-LV520)</f>
        <v/>
      </c>
      <c r="LX523" s="45"/>
      <c r="LY523" s="45" t="str">
        <f>IF(LX523="","",LX520+LZ520-LX523)</f>
        <v/>
      </c>
      <c r="LZ523" s="45"/>
      <c r="MA523" s="43"/>
      <c r="MB523" s="43" t="str">
        <f>IF(LT523="","",MB520)</f>
        <v/>
      </c>
      <c r="MC523" s="45" t="str">
        <f t="shared" si="2549"/>
        <v/>
      </c>
      <c r="MD523" s="46" t="str">
        <f t="shared" si="2550"/>
        <v/>
      </c>
      <c r="ME523" s="37"/>
      <c r="MF523" s="29"/>
      <c r="MG523" s="52" t="str">
        <f t="shared" si="2442"/>
        <v/>
      </c>
      <c r="MH523" s="45"/>
      <c r="MI523" s="45" t="str">
        <f>IF(MH523="","",MH523-MH520)</f>
        <v/>
      </c>
      <c r="MJ523" s="45"/>
      <c r="MK523" s="45" t="str">
        <f>IF(MJ523="","",MJ523-MJ520)</f>
        <v/>
      </c>
      <c r="ML523" s="45"/>
      <c r="MM523" s="45" t="str">
        <f>IF(ML523="","",ML520+MN520-ML523)</f>
        <v/>
      </c>
      <c r="MN523" s="45"/>
      <c r="MO523" s="43"/>
      <c r="MP523" s="43" t="str">
        <f>IF(MH523="","",MP520)</f>
        <v/>
      </c>
      <c r="MQ523" s="45" t="str">
        <f t="shared" si="2551"/>
        <v/>
      </c>
      <c r="MR523" s="46" t="str">
        <f t="shared" si="2552"/>
        <v/>
      </c>
      <c r="MS523" s="37"/>
      <c r="MT523" s="29"/>
      <c r="MU523" s="52" t="str">
        <f t="shared" si="2449"/>
        <v/>
      </c>
      <c r="MV523" s="45"/>
      <c r="MW523" s="45" t="str">
        <f>IF(MV523="","",MV523-MV520)</f>
        <v/>
      </c>
      <c r="MX523" s="45"/>
      <c r="MY523" s="45" t="str">
        <f>IF(MX523="","",MX523-MX520)</f>
        <v/>
      </c>
      <c r="MZ523" s="45"/>
      <c r="NA523" s="45" t="str">
        <f>IF(MZ523="","",MZ520+NB520-MZ523)</f>
        <v/>
      </c>
      <c r="NB523" s="45"/>
      <c r="NC523" s="43"/>
      <c r="ND523" s="43" t="str">
        <f>IF(MV523="","",ND520)</f>
        <v/>
      </c>
      <c r="NE523" s="45" t="str">
        <f t="shared" si="2553"/>
        <v/>
      </c>
      <c r="NF523" s="46" t="str">
        <f t="shared" si="2554"/>
        <v/>
      </c>
      <c r="NG523" s="37"/>
      <c r="NH523" s="29"/>
      <c r="NI523" s="52" t="str">
        <f t="shared" si="2456"/>
        <v/>
      </c>
      <c r="NJ523" s="45"/>
      <c r="NK523" s="45" t="str">
        <f>IF(NJ523="","",NJ523-NJ520)</f>
        <v/>
      </c>
      <c r="NL523" s="45"/>
      <c r="NM523" s="45" t="str">
        <f>IF(NL523="","",NL523-NL520)</f>
        <v/>
      </c>
      <c r="NN523" s="45"/>
      <c r="NO523" s="45" t="str">
        <f>IF(NN523="","",NN520+NP520-NN523)</f>
        <v/>
      </c>
      <c r="NP523" s="45"/>
      <c r="NQ523" s="43"/>
      <c r="NR523" s="43" t="str">
        <f>IF(NJ523="","",NR520)</f>
        <v/>
      </c>
      <c r="NS523" s="45" t="str">
        <f t="shared" si="2555"/>
        <v/>
      </c>
      <c r="NT523" s="46" t="str">
        <f t="shared" si="2556"/>
        <v/>
      </c>
      <c r="NU523" s="37"/>
    </row>
    <row r="524" spans="1:385" ht="15" customHeight="1" thickBot="1" x14ac:dyDescent="0.3">
      <c r="A524" s="38"/>
      <c r="B524" s="39"/>
      <c r="C524" s="40"/>
      <c r="D524" s="40"/>
      <c r="E524" s="41"/>
      <c r="F524" s="40"/>
      <c r="G524" s="208"/>
      <c r="H524" s="42"/>
      <c r="I524" s="45"/>
      <c r="J524" s="45" t="str">
        <f>IF(I524="","",I524-I522)</f>
        <v/>
      </c>
      <c r="K524" s="45"/>
      <c r="L524" s="45" t="str">
        <f>IF(K524="","",K524-K522)</f>
        <v/>
      </c>
      <c r="M524" s="45"/>
      <c r="N524" s="45" t="str">
        <f>IF(M524="","",M522+O522-M524)</f>
        <v/>
      </c>
      <c r="O524" s="45"/>
      <c r="P524" s="43"/>
      <c r="Q524" s="43" t="str">
        <f>IF(I524="","",Q522)</f>
        <v/>
      </c>
      <c r="R524" s="45" t="str">
        <f t="shared" si="2527"/>
        <v/>
      </c>
      <c r="S524" s="46" t="str">
        <f t="shared" si="2528"/>
        <v/>
      </c>
      <c r="T524" s="37"/>
      <c r="U524" s="29"/>
      <c r="V524" s="52" t="str">
        <f t="shared" si="2365"/>
        <v/>
      </c>
      <c r="W524" s="67"/>
      <c r="X524" s="45" t="str">
        <f>IF(W524="","",W524-W522)</f>
        <v/>
      </c>
      <c r="Y524" s="45"/>
      <c r="Z524" s="45" t="str">
        <f>IF(Y524="","",Y524-Y522)</f>
        <v/>
      </c>
      <c r="AA524" s="45"/>
      <c r="AB524" s="45" t="str">
        <f>IF(AA524="","",AA522+AC522-AA524)</f>
        <v/>
      </c>
      <c r="AC524" s="45"/>
      <c r="AD524" s="43"/>
      <c r="AE524" s="43" t="str">
        <f>IF(W524="","",AE522)</f>
        <v/>
      </c>
      <c r="AF524" s="45" t="str">
        <f t="shared" si="2529"/>
        <v/>
      </c>
      <c r="AG524" s="46" t="str">
        <f t="shared" si="2530"/>
        <v/>
      </c>
      <c r="AH524" s="37"/>
      <c r="AI524" s="29"/>
      <c r="AJ524" s="52" t="str">
        <f t="shared" si="2372"/>
        <v/>
      </c>
      <c r="AK524" s="45"/>
      <c r="AL524" s="45" t="str">
        <f>IF(AK524="","",AK524-AK522)</f>
        <v/>
      </c>
      <c r="AM524" s="45"/>
      <c r="AN524" s="45" t="str">
        <f>IF(AM524="","",AM524-AM522)</f>
        <v/>
      </c>
      <c r="AO524" s="45"/>
      <c r="AP524" s="45" t="str">
        <f>IF(AO524="","",AO522+AQ522-AO524)</f>
        <v/>
      </c>
      <c r="AQ524" s="45"/>
      <c r="AR524" s="43"/>
      <c r="AS524" s="43" t="str">
        <f>IF(AK524="","",AS522)</f>
        <v/>
      </c>
      <c r="AT524" s="45" t="str">
        <f t="shared" si="2531"/>
        <v/>
      </c>
      <c r="AU524" s="46" t="str">
        <f t="shared" si="2532"/>
        <v/>
      </c>
      <c r="AV524" s="37"/>
      <c r="AW524" s="29"/>
      <c r="AX524" s="52" t="str">
        <f t="shared" si="2379"/>
        <v/>
      </c>
      <c r="AY524" s="45"/>
      <c r="AZ524" s="45" t="str">
        <f>IF(AY524="","",AY524-AY522)</f>
        <v/>
      </c>
      <c r="BA524" s="45"/>
      <c r="BB524" s="45" t="str">
        <f>IF(BA524="","",BA524-BA522)</f>
        <v/>
      </c>
      <c r="BC524" s="45"/>
      <c r="BD524" s="45" t="str">
        <f>IF(BC524="","",BC522+BE522-BC524)</f>
        <v/>
      </c>
      <c r="BE524" s="45"/>
      <c r="BF524" s="43"/>
      <c r="BG524" s="43" t="str">
        <f>IF(AY524="","",BG522)</f>
        <v/>
      </c>
      <c r="BH524" s="45" t="str">
        <f t="shared" si="2533"/>
        <v/>
      </c>
      <c r="BI524" s="46" t="str">
        <f t="shared" si="2534"/>
        <v/>
      </c>
      <c r="BJ524" s="37"/>
      <c r="BK524" s="29"/>
      <c r="BL524" s="47"/>
      <c r="BM524" s="43">
        <v>928</v>
      </c>
      <c r="BN524" s="45">
        <f t="shared" si="2464"/>
        <v>38</v>
      </c>
      <c r="BO524" s="43">
        <v>8</v>
      </c>
      <c r="BP524" s="45">
        <f t="shared" si="2465"/>
        <v>1</v>
      </c>
      <c r="BQ524" s="43">
        <v>16</v>
      </c>
      <c r="BR524" s="45">
        <f t="shared" si="2466"/>
        <v>1</v>
      </c>
      <c r="BS524" s="43">
        <v>-1</v>
      </c>
      <c r="BT524" s="63" t="str">
        <f t="shared" si="2522"/>
        <v>ロッテイヤホン</v>
      </c>
      <c r="BU524" s="67">
        <f t="shared" si="2523"/>
        <v>1100</v>
      </c>
      <c r="BV524" s="43">
        <f t="shared" si="2467"/>
        <v>1100</v>
      </c>
      <c r="BW524" s="46">
        <f t="shared" si="2468"/>
        <v>0.28947368421052633</v>
      </c>
      <c r="BX524" s="37" t="s">
        <v>598</v>
      </c>
      <c r="BY524" s="98"/>
      <c r="BZ524" s="47"/>
      <c r="CA524" s="43">
        <v>7201</v>
      </c>
      <c r="CB524" s="45">
        <f t="shared" si="2469"/>
        <v>24</v>
      </c>
      <c r="CC524" s="43">
        <v>229</v>
      </c>
      <c r="CD524" s="45">
        <f t="shared" si="2470"/>
        <v>2</v>
      </c>
      <c r="CE524" s="43">
        <v>9</v>
      </c>
      <c r="CF524" s="45">
        <f t="shared" si="2471"/>
        <v>2</v>
      </c>
      <c r="CG524" s="45">
        <v>1</v>
      </c>
      <c r="CH524" s="63" t="str">
        <f t="shared" si="2472"/>
        <v>ジャグラーサウンドボタン</v>
      </c>
      <c r="CI524" s="67">
        <f t="shared" si="2473"/>
        <v>682</v>
      </c>
      <c r="CJ524" s="43">
        <f t="shared" si="2474"/>
        <v>1364</v>
      </c>
      <c r="CK524" s="46">
        <f t="shared" si="2475"/>
        <v>0.56833333333333336</v>
      </c>
      <c r="CL524" s="37"/>
      <c r="CM524" s="29"/>
      <c r="CN524" s="47"/>
      <c r="CO524" s="43">
        <v>2821</v>
      </c>
      <c r="CP524" s="45">
        <f t="shared" si="2476"/>
        <v>17</v>
      </c>
      <c r="CQ524" s="43">
        <v>77</v>
      </c>
      <c r="CR524" s="45">
        <f t="shared" si="2477"/>
        <v>0</v>
      </c>
      <c r="CS524" s="43">
        <v>9</v>
      </c>
      <c r="CT524" s="45">
        <f t="shared" si="2478"/>
        <v>0</v>
      </c>
      <c r="CU524" s="45">
        <v>6</v>
      </c>
      <c r="CV524" s="63" t="str">
        <f t="shared" si="2479"/>
        <v>キティヒョウ柄マスコット</v>
      </c>
      <c r="CW524" s="67">
        <f t="shared" si="2480"/>
        <v>996</v>
      </c>
      <c r="CX524" s="43">
        <f t="shared" si="2481"/>
        <v>0</v>
      </c>
      <c r="CY524" s="46">
        <f t="shared" si="2482"/>
        <v>0</v>
      </c>
      <c r="CZ524" s="37" t="s">
        <v>598</v>
      </c>
      <c r="DA524" s="29"/>
      <c r="DB524" s="52" t="str">
        <f t="shared" si="2386"/>
        <v/>
      </c>
      <c r="DC524" s="45"/>
      <c r="DD524" s="45" t="str">
        <f>IF(DC524="","",DC524-DC522)</f>
        <v/>
      </c>
      <c r="DE524" s="45"/>
      <c r="DF524" s="45" t="str">
        <f>IF(DE524="","",DE524-DE522)</f>
        <v/>
      </c>
      <c r="DG524" s="45"/>
      <c r="DH524" s="45" t="str">
        <f>IF(DG524="","",DG522+DI522-DG524)</f>
        <v/>
      </c>
      <c r="DI524" s="45"/>
      <c r="DJ524" s="43"/>
      <c r="DK524" s="43" t="str">
        <f>IF(DC524="","",DK522)</f>
        <v/>
      </c>
      <c r="DL524" s="45" t="str">
        <f t="shared" si="2535"/>
        <v/>
      </c>
      <c r="DM524" s="46" t="str">
        <f t="shared" si="2536"/>
        <v/>
      </c>
      <c r="DN524" s="37"/>
      <c r="DO524" s="29"/>
      <c r="DP524" s="52" t="str">
        <f t="shared" si="2393"/>
        <v/>
      </c>
      <c r="DQ524" s="45"/>
      <c r="DR524" s="45" t="str">
        <f>IF(DQ524="","",DQ524-DQ522)</f>
        <v/>
      </c>
      <c r="DS524" s="45"/>
      <c r="DT524" s="45" t="str">
        <f>IF(DS524="","",DS524-DS522)</f>
        <v/>
      </c>
      <c r="DU524" s="45"/>
      <c r="DV524" s="45" t="str">
        <f>IF(DU524="","",DU522+DW522-DU524)</f>
        <v/>
      </c>
      <c r="DW524" s="45"/>
      <c r="DX524" s="43"/>
      <c r="DY524" s="43" t="str">
        <f>IF(DQ524="","",DY522)</f>
        <v/>
      </c>
      <c r="DZ524" s="45" t="str">
        <f t="shared" si="2537"/>
        <v/>
      </c>
      <c r="EA524" s="46" t="str">
        <f t="shared" si="2538"/>
        <v/>
      </c>
      <c r="EB524" s="37"/>
      <c r="ED524" s="52" t="str">
        <f t="shared" si="2400"/>
        <v/>
      </c>
      <c r="EE524" s="45"/>
      <c r="EF524" s="45" t="str">
        <f>IF(EE524="","",EE524-EE522)</f>
        <v/>
      </c>
      <c r="EG524" s="45"/>
      <c r="EH524" s="45" t="str">
        <f>IF(EG524="","",EG524-EG522)</f>
        <v/>
      </c>
      <c r="EI524" s="45"/>
      <c r="EJ524" s="45" t="str">
        <f>IF(EI524="","",EI522+EK522-EI524)</f>
        <v/>
      </c>
      <c r="EK524" s="45"/>
      <c r="EL524" s="43"/>
      <c r="EM524" s="43" t="str">
        <f>IF(EE524="","",EM522)</f>
        <v/>
      </c>
      <c r="EN524" s="45" t="str">
        <f t="shared" si="2539"/>
        <v/>
      </c>
      <c r="EO524" s="46" t="str">
        <f t="shared" si="2540"/>
        <v/>
      </c>
      <c r="EP524" s="37"/>
      <c r="ER524" s="52" t="str">
        <f t="shared" si="2407"/>
        <v/>
      </c>
      <c r="ES524" s="45"/>
      <c r="ET524" s="45" t="str">
        <f>IF(ES524="","",ES524-ES522)</f>
        <v/>
      </c>
      <c r="EU524" s="45"/>
      <c r="EV524" s="45" t="str">
        <f>IF(EU524="","",EU524-EU522)</f>
        <v/>
      </c>
      <c r="EW524" s="45"/>
      <c r="EX524" s="45" t="str">
        <f>IF(EW524="","",EW522+EY522-EW524)</f>
        <v/>
      </c>
      <c r="EY524" s="45"/>
      <c r="EZ524" s="43"/>
      <c r="FA524" s="43" t="str">
        <f>IF(ES524="","",FA522)</f>
        <v/>
      </c>
      <c r="FB524" s="45" t="str">
        <f t="shared" si="2541"/>
        <v/>
      </c>
      <c r="FC524" s="46" t="str">
        <f t="shared" si="2542"/>
        <v/>
      </c>
      <c r="FD524" s="37"/>
      <c r="FF524" s="52" t="str">
        <f t="shared" si="2414"/>
        <v/>
      </c>
      <c r="FG524" s="45"/>
      <c r="FH524" s="45" t="str">
        <f>IF(FG524="","",FG524-FG522)</f>
        <v/>
      </c>
      <c r="FI524" s="45"/>
      <c r="FJ524" s="45" t="str">
        <f>IF(FI524="","",FI524-FI522)</f>
        <v/>
      </c>
      <c r="FK524" s="45"/>
      <c r="FL524" s="45" t="str">
        <f>IF(FK524="","",FK522+FM522-FK524)</f>
        <v/>
      </c>
      <c r="FM524" s="45"/>
      <c r="FN524" s="43"/>
      <c r="FO524" s="43" t="str">
        <f>IF(FG524="","",FO522)</f>
        <v/>
      </c>
      <c r="FP524" s="45" t="str">
        <f t="shared" si="2543"/>
        <v/>
      </c>
      <c r="FQ524" s="46" t="str">
        <f t="shared" si="2544"/>
        <v/>
      </c>
      <c r="FR524" s="37"/>
      <c r="FS524" s="29"/>
      <c r="FT524" s="52" t="str">
        <f t="shared" si="2421"/>
        <v/>
      </c>
      <c r="FU524" s="45"/>
      <c r="FV524" s="45" t="str">
        <f>IF(FU524="","",FU524-FU522)</f>
        <v/>
      </c>
      <c r="FW524" s="45"/>
      <c r="FX524" s="45" t="str">
        <f>IF(FW524="","",FW524-FW522)</f>
        <v/>
      </c>
      <c r="FY524" s="45"/>
      <c r="FZ524" s="45" t="str">
        <f>IF(FY524="","",FY522+GA522-FY524)</f>
        <v/>
      </c>
      <c r="GA524" s="45"/>
      <c r="GB524" s="43"/>
      <c r="GC524" s="43" t="str">
        <f>IF(FU524="","",GC522)</f>
        <v/>
      </c>
      <c r="GD524" s="45" t="str">
        <f t="shared" si="2545"/>
        <v/>
      </c>
      <c r="GE524" s="46" t="str">
        <f t="shared" si="2546"/>
        <v/>
      </c>
      <c r="GF524" s="37"/>
      <c r="GH524" s="52" t="str">
        <f t="shared" si="2428"/>
        <v/>
      </c>
      <c r="GI524" s="45"/>
      <c r="GJ524" s="45" t="str">
        <f>IF(GI524="","",GI524-GI522)</f>
        <v/>
      </c>
      <c r="GK524" s="45"/>
      <c r="GL524" s="45" t="str">
        <f>IF(GK524="","",GK524-GK522)</f>
        <v/>
      </c>
      <c r="GM524" s="45"/>
      <c r="GN524" s="45" t="str">
        <f>IF(GM524="","",GM522+GO522-GM524)</f>
        <v/>
      </c>
      <c r="GO524" s="45"/>
      <c r="GP524" s="43"/>
      <c r="GQ524" s="43" t="str">
        <f>IF(GI524="","",GQ522)</f>
        <v/>
      </c>
      <c r="GR524" s="45" t="str">
        <f t="shared" si="2547"/>
        <v/>
      </c>
      <c r="GS524" s="46" t="str">
        <f t="shared" si="2548"/>
        <v/>
      </c>
      <c r="GT524" s="37"/>
      <c r="GU524" s="61"/>
      <c r="GV524" s="47"/>
      <c r="GW524" s="62"/>
      <c r="GX524" s="43">
        <v>21138</v>
      </c>
      <c r="GY524" s="45">
        <f t="shared" si="2483"/>
        <v>27</v>
      </c>
      <c r="GZ524" s="43"/>
      <c r="HA524" s="45" t="str">
        <f t="shared" si="2484"/>
        <v/>
      </c>
      <c r="HB524" s="43">
        <v>7</v>
      </c>
      <c r="HC524" s="45">
        <f t="shared" si="2485"/>
        <v>0</v>
      </c>
      <c r="HD524" s="43">
        <v>0</v>
      </c>
      <c r="HE524" s="63" t="str">
        <f>IF(GX523="","",HE520)</f>
        <v>サンリオ浴衣BIG</v>
      </c>
      <c r="HF524" s="67">
        <f>IF(GX523="","",HF520)</f>
        <v>1100</v>
      </c>
      <c r="HG524" s="43">
        <f t="shared" si="2486"/>
        <v>0</v>
      </c>
      <c r="HH524" s="46">
        <f t="shared" si="2487"/>
        <v>0</v>
      </c>
      <c r="HI524" s="37"/>
      <c r="HK524" s="47"/>
      <c r="HL524" s="43">
        <v>983</v>
      </c>
      <c r="HM524" s="45">
        <f t="shared" si="2488"/>
        <v>20</v>
      </c>
      <c r="HN524" s="43">
        <v>13</v>
      </c>
      <c r="HO524" s="45">
        <f t="shared" si="2489"/>
        <v>0</v>
      </c>
      <c r="HP524" s="43">
        <v>9</v>
      </c>
      <c r="HQ524" s="45">
        <f t="shared" si="2490"/>
        <v>1</v>
      </c>
      <c r="HR524" s="43">
        <v>0</v>
      </c>
      <c r="HS524" s="63" t="str">
        <f t="shared" si="2524"/>
        <v>キティシリコンがま口</v>
      </c>
      <c r="HT524" s="67">
        <f t="shared" si="2521"/>
        <v>996</v>
      </c>
      <c r="HU524" s="43">
        <f t="shared" si="2491"/>
        <v>996</v>
      </c>
      <c r="HV524" s="46">
        <f t="shared" si="2492"/>
        <v>0.498</v>
      </c>
      <c r="HW524" s="37"/>
      <c r="HX524" s="360"/>
      <c r="HY524" s="47"/>
      <c r="HZ524" s="43">
        <v>4609</v>
      </c>
      <c r="IA524" s="45">
        <f t="shared" si="2493"/>
        <v>11</v>
      </c>
      <c r="IB524" s="43">
        <v>131</v>
      </c>
      <c r="IC524" s="45">
        <f t="shared" si="2494"/>
        <v>0</v>
      </c>
      <c r="ID524" s="43">
        <v>35</v>
      </c>
      <c r="IE524" s="45">
        <f t="shared" si="2495"/>
        <v>0</v>
      </c>
      <c r="IF524" s="45">
        <v>0</v>
      </c>
      <c r="IG524" s="63" t="str">
        <f t="shared" si="2496"/>
        <v>ミニ香水</v>
      </c>
      <c r="IH524" s="67">
        <f t="shared" si="2497"/>
        <v>1100</v>
      </c>
      <c r="II524" s="43">
        <f t="shared" si="2498"/>
        <v>0</v>
      </c>
      <c r="IJ524" s="46">
        <f t="shared" si="2499"/>
        <v>0</v>
      </c>
      <c r="IK524" s="37"/>
      <c r="IL524" s="29"/>
      <c r="IM524" s="47"/>
      <c r="IN524" s="43">
        <v>5461</v>
      </c>
      <c r="IO524" s="45">
        <f t="shared" si="2500"/>
        <v>25</v>
      </c>
      <c r="IP524" s="43">
        <v>124</v>
      </c>
      <c r="IQ524" s="45">
        <f t="shared" si="2501"/>
        <v>0</v>
      </c>
      <c r="IR524" s="43">
        <v>16</v>
      </c>
      <c r="IS524" s="45">
        <f t="shared" si="2502"/>
        <v>1</v>
      </c>
      <c r="IT524" s="45">
        <v>0</v>
      </c>
      <c r="IU524" s="63" t="str">
        <f t="shared" si="2503"/>
        <v>ジャグラーサウンドボタン</v>
      </c>
      <c r="IV524" s="67">
        <f t="shared" si="2504"/>
        <v>748</v>
      </c>
      <c r="IW524" s="43">
        <f t="shared" si="2505"/>
        <v>748</v>
      </c>
      <c r="IX524" s="46">
        <f t="shared" si="2506"/>
        <v>0.29920000000000002</v>
      </c>
      <c r="IY524" s="37"/>
      <c r="IZ524" s="61"/>
      <c r="JA524" s="47"/>
      <c r="JB524" s="43">
        <v>4123</v>
      </c>
      <c r="JC524" s="45">
        <f t="shared" si="2507"/>
        <v>11</v>
      </c>
      <c r="JD524" s="43">
        <v>110</v>
      </c>
      <c r="JE524" s="45">
        <f t="shared" si="2508"/>
        <v>0</v>
      </c>
      <c r="JF524" s="43">
        <v>12</v>
      </c>
      <c r="JG524" s="45">
        <f t="shared" si="2509"/>
        <v>0</v>
      </c>
      <c r="JH524" s="45">
        <v>0</v>
      </c>
      <c r="JI524" s="63" t="str">
        <f t="shared" si="2510"/>
        <v>ジャグラーサウンドボタン金銀</v>
      </c>
      <c r="JJ524" s="67">
        <f t="shared" si="2511"/>
        <v>1100</v>
      </c>
      <c r="JK524" s="43">
        <f t="shared" si="2512"/>
        <v>0</v>
      </c>
      <c r="JL524" s="46">
        <f t="shared" si="2513"/>
        <v>0</v>
      </c>
      <c r="JM524" s="37" t="s">
        <v>607</v>
      </c>
      <c r="JN524" s="29"/>
      <c r="JO524" s="47"/>
      <c r="JP524" s="43">
        <v>4934</v>
      </c>
      <c r="JQ524" s="45">
        <f t="shared" si="2514"/>
        <v>15</v>
      </c>
      <c r="JR524" s="43">
        <v>99</v>
      </c>
      <c r="JS524" s="45">
        <f t="shared" si="2515"/>
        <v>1</v>
      </c>
      <c r="JT524" s="43">
        <v>17</v>
      </c>
      <c r="JU524" s="45">
        <f t="shared" si="2516"/>
        <v>1</v>
      </c>
      <c r="JV524" s="45">
        <v>0</v>
      </c>
      <c r="JW524" s="63" t="str">
        <f t="shared" si="2517"/>
        <v>デジタルミニカメラ</v>
      </c>
      <c r="JX524" s="67">
        <f t="shared" si="2518"/>
        <v>722</v>
      </c>
      <c r="JY524" s="43">
        <f t="shared" si="2519"/>
        <v>722</v>
      </c>
      <c r="JZ524" s="46">
        <f t="shared" si="2520"/>
        <v>0.48133333333333334</v>
      </c>
      <c r="KA524" s="37"/>
      <c r="KB524" s="97"/>
      <c r="KC524" s="47"/>
      <c r="KD524" s="43">
        <v>10249</v>
      </c>
      <c r="KE524" s="69">
        <f>IF(KD524="","",KD524-KD520)</f>
        <v>29</v>
      </c>
      <c r="KF524" s="43">
        <v>293</v>
      </c>
      <c r="KG524" s="45">
        <f>IF(KF524="","",KF524-KF520)</f>
        <v>0</v>
      </c>
      <c r="KH524" s="43">
        <v>9</v>
      </c>
      <c r="KI524" s="45">
        <f>IF(KH524="","",KH520+KJ520-KH524)</f>
        <v>0</v>
      </c>
      <c r="KJ524" s="43">
        <v>0</v>
      </c>
      <c r="KK524" s="63" t="str">
        <f>IF(KD524="","",KK520)</f>
        <v>キティシリコンがま口</v>
      </c>
      <c r="KL524" s="67">
        <f>IF(KE524="","",KL520)</f>
        <v>660</v>
      </c>
      <c r="KM524" s="43">
        <f>IF(KH524="","",KI524*KL524)</f>
        <v>0</v>
      </c>
      <c r="KN524" s="46">
        <f>IF(KI524="","",KM524/(KE524*100))</f>
        <v>0</v>
      </c>
      <c r="KO524" s="37"/>
      <c r="KP524" s="29"/>
      <c r="KQ524" s="47"/>
      <c r="KR524" s="43">
        <v>1893</v>
      </c>
      <c r="KS524" s="45">
        <f>IF(KR524="","",KR524-KR520)</f>
        <v>37</v>
      </c>
      <c r="KT524" s="43">
        <v>17</v>
      </c>
      <c r="KU524" s="45">
        <f>IF(KT524="","",KT524-KT520)</f>
        <v>2</v>
      </c>
      <c r="KV524" s="43">
        <v>18</v>
      </c>
      <c r="KW524" s="45">
        <f>IF(KV524="","",KV520+KX520-KV524)</f>
        <v>2</v>
      </c>
      <c r="KX524" s="43">
        <v>0</v>
      </c>
      <c r="KY524" s="63" t="str">
        <f>IF(KR524="","",KY520)</f>
        <v>ラブブマスコット</v>
      </c>
      <c r="KZ524" s="67">
        <f>IF(KS524="","",KZ520)</f>
        <v>500</v>
      </c>
      <c r="LA524" s="43">
        <f>IF(KV524="","",KW524*KZ524)</f>
        <v>1000</v>
      </c>
      <c r="LB524" s="46">
        <f>IF(KW524="","",LA524/(KS524*100))</f>
        <v>0.27027027027027029</v>
      </c>
      <c r="LC524" s="37"/>
      <c r="LD524" s="29"/>
      <c r="LE524" s="75"/>
      <c r="LF524" s="76"/>
      <c r="LG524" s="76"/>
      <c r="LH524" s="76">
        <v>1166</v>
      </c>
      <c r="LI524" s="76">
        <f t="shared" si="2525"/>
        <v>0</v>
      </c>
      <c r="LJ524" s="77">
        <v>2</v>
      </c>
      <c r="LK524" s="76">
        <f t="shared" si="2526"/>
        <v>0</v>
      </c>
      <c r="LL524" s="76">
        <v>0</v>
      </c>
      <c r="LM524" s="78" t="str">
        <f>IF(LF522="","",LM521)</f>
        <v>バイキンティッシュカバー、アンパンぬいぐるみ</v>
      </c>
      <c r="LN524" s="79">
        <f>IF(LG522="","",LN521)</f>
        <v>1000</v>
      </c>
      <c r="LO524" s="76">
        <f t="shared" si="2463"/>
        <v>0</v>
      </c>
      <c r="LP524" s="80"/>
      <c r="LQ524" s="37"/>
      <c r="LR524" s="29"/>
      <c r="LS524" s="52" t="str">
        <f t="shared" si="2435"/>
        <v/>
      </c>
      <c r="LT524" s="45"/>
      <c r="LU524" s="45" t="str">
        <f>IF(LT524="","",LT524-LT522)</f>
        <v/>
      </c>
      <c r="LV524" s="45"/>
      <c r="LW524" s="45" t="str">
        <f>IF(LV524="","",LV524-LV522)</f>
        <v/>
      </c>
      <c r="LX524" s="45"/>
      <c r="LY524" s="45" t="str">
        <f>IF(LX524="","",LX522+LZ522-LX524)</f>
        <v/>
      </c>
      <c r="LZ524" s="45"/>
      <c r="MA524" s="43"/>
      <c r="MB524" s="43" t="str">
        <f>IF(LT524="","",MB522)</f>
        <v/>
      </c>
      <c r="MC524" s="45" t="str">
        <f t="shared" si="2549"/>
        <v/>
      </c>
      <c r="MD524" s="46" t="str">
        <f t="shared" si="2550"/>
        <v/>
      </c>
      <c r="ME524" s="37"/>
      <c r="MF524" s="29"/>
      <c r="MG524" s="52" t="str">
        <f t="shared" si="2442"/>
        <v/>
      </c>
      <c r="MH524" s="45"/>
      <c r="MI524" s="45" t="str">
        <f>IF(MH524="","",MH524-MH522)</f>
        <v/>
      </c>
      <c r="MJ524" s="45"/>
      <c r="MK524" s="45" t="str">
        <f>IF(MJ524="","",MJ524-MJ522)</f>
        <v/>
      </c>
      <c r="ML524" s="45"/>
      <c r="MM524" s="45" t="str">
        <f>IF(ML524="","",ML522+MN522-ML524)</f>
        <v/>
      </c>
      <c r="MN524" s="45"/>
      <c r="MO524" s="43"/>
      <c r="MP524" s="43" t="str">
        <f>IF(MH524="","",MP522)</f>
        <v/>
      </c>
      <c r="MQ524" s="45" t="str">
        <f t="shared" si="2551"/>
        <v/>
      </c>
      <c r="MR524" s="46" t="str">
        <f t="shared" si="2552"/>
        <v/>
      </c>
      <c r="MS524" s="37"/>
      <c r="MT524" s="29"/>
      <c r="MU524" s="52" t="str">
        <f t="shared" si="2449"/>
        <v/>
      </c>
      <c r="MV524" s="45"/>
      <c r="MW524" s="45" t="str">
        <f>IF(MV524="","",MV524-MV522)</f>
        <v/>
      </c>
      <c r="MX524" s="45"/>
      <c r="MY524" s="45" t="str">
        <f>IF(MX524="","",MX524-MX522)</f>
        <v/>
      </c>
      <c r="MZ524" s="45"/>
      <c r="NA524" s="45" t="str">
        <f>IF(MZ524="","",MZ522+NB522-MZ524)</f>
        <v/>
      </c>
      <c r="NB524" s="45"/>
      <c r="NC524" s="43"/>
      <c r="ND524" s="43" t="str">
        <f>IF(MV524="","",ND522)</f>
        <v/>
      </c>
      <c r="NE524" s="45" t="str">
        <f t="shared" si="2553"/>
        <v/>
      </c>
      <c r="NF524" s="46" t="str">
        <f t="shared" si="2554"/>
        <v/>
      </c>
      <c r="NG524" s="37"/>
      <c r="NH524" s="29"/>
      <c r="NI524" s="52" t="str">
        <f t="shared" si="2456"/>
        <v/>
      </c>
      <c r="NJ524" s="45"/>
      <c r="NK524" s="45" t="str">
        <f>IF(NJ524="","",NJ524-NJ522)</f>
        <v/>
      </c>
      <c r="NL524" s="45"/>
      <c r="NM524" s="45" t="str">
        <f>IF(NL524="","",NL524-NL522)</f>
        <v/>
      </c>
      <c r="NN524" s="45"/>
      <c r="NO524" s="45" t="str">
        <f>IF(NN524="","",NN522+NP522-NN524)</f>
        <v/>
      </c>
      <c r="NP524" s="45"/>
      <c r="NQ524" s="43"/>
      <c r="NR524" s="43" t="str">
        <f>IF(NJ524="","",NR522)</f>
        <v/>
      </c>
      <c r="NS524" s="45" t="str">
        <f t="shared" si="2555"/>
        <v/>
      </c>
      <c r="NT524" s="46" t="str">
        <f t="shared" si="2556"/>
        <v/>
      </c>
      <c r="NU524" s="37"/>
    </row>
    <row r="525" spans="1:385" ht="15" customHeight="1" thickTop="1" x14ac:dyDescent="0.25">
      <c r="A525" s="38"/>
      <c r="B525" s="39"/>
      <c r="C525" s="40"/>
      <c r="D525" s="40"/>
      <c r="E525" s="41"/>
      <c r="F525" s="40"/>
      <c r="G525" s="208"/>
      <c r="H525" s="42"/>
      <c r="I525" s="45"/>
      <c r="J525" s="45" t="str">
        <f>IF(I525="","",I525-#REF!)</f>
        <v/>
      </c>
      <c r="K525" s="45"/>
      <c r="L525" s="45" t="str">
        <f>IF(K525="","",K525-#REF!)</f>
        <v/>
      </c>
      <c r="M525" s="45"/>
      <c r="N525" s="45" t="str">
        <f>IF(M525="","",#REF!+#REF!-M525)</f>
        <v/>
      </c>
      <c r="O525" s="45"/>
      <c r="P525" s="43"/>
      <c r="Q525" s="43" t="str">
        <f>IF(I525="","",#REF!)</f>
        <v/>
      </c>
      <c r="R525" s="45" t="str">
        <f t="shared" si="2527"/>
        <v/>
      </c>
      <c r="S525" s="46" t="str">
        <f t="shared" si="2528"/>
        <v/>
      </c>
      <c r="T525" s="37"/>
      <c r="U525" s="29"/>
      <c r="V525" s="52" t="str">
        <f t="shared" si="2365"/>
        <v/>
      </c>
      <c r="W525" s="67"/>
      <c r="X525" s="45" t="str">
        <f>IF(W525="","",W525-#REF!)</f>
        <v/>
      </c>
      <c r="Y525" s="45"/>
      <c r="Z525" s="45" t="str">
        <f>IF(Y525="","",Y525-#REF!)</f>
        <v/>
      </c>
      <c r="AA525" s="45"/>
      <c r="AB525" s="45" t="str">
        <f>IF(AA525="","",#REF!+#REF!-AA525)</f>
        <v/>
      </c>
      <c r="AC525" s="45"/>
      <c r="AD525" s="43"/>
      <c r="AE525" s="43" t="str">
        <f>IF(W525="","",#REF!)</f>
        <v/>
      </c>
      <c r="AF525" s="45" t="str">
        <f t="shared" si="2529"/>
        <v/>
      </c>
      <c r="AG525" s="46" t="str">
        <f t="shared" si="2530"/>
        <v/>
      </c>
      <c r="AH525" s="37"/>
      <c r="AI525" s="29"/>
      <c r="AJ525" s="52" t="str">
        <f t="shared" si="2372"/>
        <v/>
      </c>
      <c r="AK525" s="45"/>
      <c r="AL525" s="45" t="str">
        <f>IF(AK525="","",AK525-#REF!)</f>
        <v/>
      </c>
      <c r="AM525" s="45"/>
      <c r="AN525" s="45" t="str">
        <f>IF(AM525="","",AM525-#REF!)</f>
        <v/>
      </c>
      <c r="AO525" s="45"/>
      <c r="AP525" s="45" t="str">
        <f>IF(AO525="","",#REF!+#REF!-AO525)</f>
        <v/>
      </c>
      <c r="AQ525" s="45"/>
      <c r="AR525" s="43"/>
      <c r="AS525" s="43" t="str">
        <f>IF(AK525="","",#REF!)</f>
        <v/>
      </c>
      <c r="AT525" s="45" t="str">
        <f t="shared" si="2531"/>
        <v/>
      </c>
      <c r="AU525" s="46" t="str">
        <f t="shared" si="2532"/>
        <v/>
      </c>
      <c r="AV525" s="37"/>
      <c r="AW525" s="29"/>
      <c r="AX525" s="52" t="str">
        <f t="shared" si="2379"/>
        <v/>
      </c>
      <c r="AY525" s="45"/>
      <c r="AZ525" s="45" t="str">
        <f>IF(AY525="","",AY525-#REF!)</f>
        <v/>
      </c>
      <c r="BA525" s="45"/>
      <c r="BB525" s="45" t="str">
        <f>IF(BA525="","",BA525-#REF!)</f>
        <v/>
      </c>
      <c r="BC525" s="45"/>
      <c r="BD525" s="45" t="str">
        <f>IF(BC525="","",#REF!+#REF!-BC525)</f>
        <v/>
      </c>
      <c r="BE525" s="45"/>
      <c r="BF525" s="43"/>
      <c r="BG525" s="43" t="str">
        <f>IF(AY525="","",#REF!)</f>
        <v/>
      </c>
      <c r="BH525" s="45" t="str">
        <f t="shared" si="2533"/>
        <v/>
      </c>
      <c r="BI525" s="46" t="str">
        <f t="shared" si="2534"/>
        <v/>
      </c>
      <c r="BJ525" s="37"/>
      <c r="BK525" s="29"/>
      <c r="BL525" s="47"/>
      <c r="BM525" s="27">
        <v>2035</v>
      </c>
      <c r="BN525" s="45">
        <f t="shared" si="2464"/>
        <v>40</v>
      </c>
      <c r="BO525" s="27">
        <v>16</v>
      </c>
      <c r="BP525" s="45">
        <f t="shared" si="2465"/>
        <v>0</v>
      </c>
      <c r="BQ525" s="27">
        <v>28</v>
      </c>
      <c r="BR525" s="45">
        <f t="shared" si="2466"/>
        <v>0</v>
      </c>
      <c r="BS525" s="27">
        <v>2</v>
      </c>
      <c r="BT525" s="63" t="str">
        <f t="shared" si="2522"/>
        <v>ラブブキーホルダー</v>
      </c>
      <c r="BU525" s="67">
        <f t="shared" si="2523"/>
        <v>400</v>
      </c>
      <c r="BV525" s="45">
        <f t="shared" si="2467"/>
        <v>0</v>
      </c>
      <c r="BW525" s="46">
        <f t="shared" si="2468"/>
        <v>0</v>
      </c>
      <c r="BX525" s="37" t="s">
        <v>314</v>
      </c>
      <c r="BY525" s="57"/>
      <c r="BZ525" s="47"/>
      <c r="CA525" s="27">
        <v>8267</v>
      </c>
      <c r="CB525" s="45">
        <f t="shared" si="2469"/>
        <v>30</v>
      </c>
      <c r="CC525" s="27">
        <v>435</v>
      </c>
      <c r="CD525" s="45">
        <f t="shared" si="2470"/>
        <v>0</v>
      </c>
      <c r="CE525" s="27">
        <v>15</v>
      </c>
      <c r="CF525" s="45">
        <f t="shared" si="2471"/>
        <v>-1</v>
      </c>
      <c r="CG525" s="45">
        <v>0</v>
      </c>
      <c r="CH525" s="63" t="str">
        <f t="shared" si="2472"/>
        <v>ラブブマスコット</v>
      </c>
      <c r="CI525" s="67">
        <f t="shared" si="2473"/>
        <v>450</v>
      </c>
      <c r="CJ525" s="45">
        <f t="shared" si="2474"/>
        <v>-450</v>
      </c>
      <c r="CK525" s="46">
        <f t="shared" si="2475"/>
        <v>-0.15</v>
      </c>
      <c r="CL525" s="37"/>
      <c r="CM525" s="29"/>
      <c r="CN525" s="47"/>
      <c r="CO525" s="27">
        <v>2745</v>
      </c>
      <c r="CP525" s="45">
        <f t="shared" si="2476"/>
        <v>39</v>
      </c>
      <c r="CQ525" s="27">
        <v>69</v>
      </c>
      <c r="CR525" s="45">
        <f t="shared" si="2477"/>
        <v>0</v>
      </c>
      <c r="CS525" s="27">
        <v>32</v>
      </c>
      <c r="CT525" s="45">
        <f t="shared" si="2478"/>
        <v>1</v>
      </c>
      <c r="CU525" s="45">
        <v>0</v>
      </c>
      <c r="CV525" s="63" t="str">
        <f t="shared" si="2479"/>
        <v>ラブブキーホルダー</v>
      </c>
      <c r="CW525" s="67">
        <f t="shared" si="2480"/>
        <v>500</v>
      </c>
      <c r="CX525" s="45">
        <f t="shared" si="2481"/>
        <v>500</v>
      </c>
      <c r="CY525" s="46">
        <f t="shared" si="2482"/>
        <v>0.12820512820512819</v>
      </c>
      <c r="CZ525" s="37" t="s">
        <v>601</v>
      </c>
      <c r="DA525" s="29"/>
      <c r="DB525" s="52" t="str">
        <f t="shared" si="2386"/>
        <v/>
      </c>
      <c r="DC525" s="45"/>
      <c r="DD525" s="45" t="str">
        <f>IF(DC525="","",DC525-#REF!)</f>
        <v/>
      </c>
      <c r="DE525" s="45"/>
      <c r="DF525" s="45" t="str">
        <f>IF(DE525="","",DE525-#REF!)</f>
        <v/>
      </c>
      <c r="DG525" s="45"/>
      <c r="DH525" s="45" t="str">
        <f>IF(DG525="","",#REF!+#REF!-DG525)</f>
        <v/>
      </c>
      <c r="DI525" s="45"/>
      <c r="DJ525" s="43"/>
      <c r="DK525" s="43" t="str">
        <f>IF(DC525="","",#REF!)</f>
        <v/>
      </c>
      <c r="DL525" s="45" t="str">
        <f t="shared" si="2535"/>
        <v/>
      </c>
      <c r="DM525" s="46" t="str">
        <f t="shared" si="2536"/>
        <v/>
      </c>
      <c r="DN525" s="37"/>
      <c r="DO525" s="29"/>
      <c r="DP525" s="52" t="str">
        <f t="shared" si="2393"/>
        <v/>
      </c>
      <c r="DQ525" s="45"/>
      <c r="DR525" s="45" t="str">
        <f>IF(DQ525="","",DQ525-#REF!)</f>
        <v/>
      </c>
      <c r="DS525" s="45"/>
      <c r="DT525" s="45" t="str">
        <f>IF(DS525="","",DS525-#REF!)</f>
        <v/>
      </c>
      <c r="DU525" s="45"/>
      <c r="DV525" s="45" t="str">
        <f>IF(DU525="","",#REF!+#REF!-DU525)</f>
        <v/>
      </c>
      <c r="DW525" s="45"/>
      <c r="DX525" s="43"/>
      <c r="DY525" s="43" t="str">
        <f>IF(DQ525="","",#REF!)</f>
        <v/>
      </c>
      <c r="DZ525" s="45" t="str">
        <f t="shared" si="2537"/>
        <v/>
      </c>
      <c r="EA525" s="46" t="str">
        <f t="shared" si="2538"/>
        <v/>
      </c>
      <c r="EB525" s="37"/>
      <c r="ED525" s="52" t="str">
        <f t="shared" si="2400"/>
        <v/>
      </c>
      <c r="EE525" s="45"/>
      <c r="EF525" s="45" t="str">
        <f>IF(EE525="","",EE525-#REF!)</f>
        <v/>
      </c>
      <c r="EG525" s="45"/>
      <c r="EH525" s="45" t="str">
        <f>IF(EG525="","",EG525-#REF!)</f>
        <v/>
      </c>
      <c r="EI525" s="45"/>
      <c r="EJ525" s="45" t="str">
        <f>IF(EI525="","",#REF!+#REF!-EI525)</f>
        <v/>
      </c>
      <c r="EK525" s="45"/>
      <c r="EL525" s="43"/>
      <c r="EM525" s="43" t="str">
        <f>IF(EE525="","",#REF!)</f>
        <v/>
      </c>
      <c r="EN525" s="45" t="str">
        <f t="shared" si="2539"/>
        <v/>
      </c>
      <c r="EO525" s="46" t="str">
        <f t="shared" si="2540"/>
        <v/>
      </c>
      <c r="EP525" s="37"/>
      <c r="ER525" s="52" t="str">
        <f t="shared" si="2407"/>
        <v/>
      </c>
      <c r="ES525" s="45"/>
      <c r="ET525" s="45" t="str">
        <f>IF(ES525="","",ES525-#REF!)</f>
        <v/>
      </c>
      <c r="EU525" s="45"/>
      <c r="EV525" s="45" t="str">
        <f>IF(EU525="","",EU525-#REF!)</f>
        <v/>
      </c>
      <c r="EW525" s="45"/>
      <c r="EX525" s="45" t="str">
        <f>IF(EW525="","",#REF!+#REF!-EW525)</f>
        <v/>
      </c>
      <c r="EY525" s="45"/>
      <c r="EZ525" s="43"/>
      <c r="FA525" s="43" t="str">
        <f>IF(ES525="","",#REF!)</f>
        <v/>
      </c>
      <c r="FB525" s="45" t="str">
        <f t="shared" si="2541"/>
        <v/>
      </c>
      <c r="FC525" s="46" t="str">
        <f t="shared" si="2542"/>
        <v/>
      </c>
      <c r="FD525" s="37"/>
      <c r="FF525" s="52" t="str">
        <f t="shared" si="2414"/>
        <v/>
      </c>
      <c r="FG525" s="45"/>
      <c r="FH525" s="45" t="str">
        <f>IF(FG525="","",FG525-#REF!)</f>
        <v/>
      </c>
      <c r="FI525" s="45"/>
      <c r="FJ525" s="45" t="str">
        <f>IF(FI525="","",FI525-#REF!)</f>
        <v/>
      </c>
      <c r="FK525" s="45"/>
      <c r="FL525" s="45" t="str">
        <f>IF(FK525="","",#REF!+#REF!-FK525)</f>
        <v/>
      </c>
      <c r="FM525" s="45"/>
      <c r="FN525" s="43"/>
      <c r="FO525" s="43" t="str">
        <f>IF(FG525="","",#REF!)</f>
        <v/>
      </c>
      <c r="FP525" s="45" t="str">
        <f t="shared" si="2543"/>
        <v/>
      </c>
      <c r="FQ525" s="46" t="str">
        <f t="shared" si="2544"/>
        <v/>
      </c>
      <c r="FR525" s="37"/>
      <c r="FS525" s="29"/>
      <c r="FT525" s="52" t="str">
        <f t="shared" si="2421"/>
        <v/>
      </c>
      <c r="FU525" s="45"/>
      <c r="FV525" s="45" t="str">
        <f>IF(FU525="","",FU525-#REF!)</f>
        <v/>
      </c>
      <c r="FW525" s="45"/>
      <c r="FX525" s="45" t="str">
        <f>IF(FW525="","",FW525-#REF!)</f>
        <v/>
      </c>
      <c r="FY525" s="45"/>
      <c r="FZ525" s="45" t="str">
        <f>IF(FY525="","",#REF!+#REF!-FY525)</f>
        <v/>
      </c>
      <c r="GA525" s="45"/>
      <c r="GB525" s="43"/>
      <c r="GC525" s="43" t="str">
        <f>IF(FU525="","",#REF!)</f>
        <v/>
      </c>
      <c r="GD525" s="45" t="str">
        <f t="shared" si="2545"/>
        <v/>
      </c>
      <c r="GE525" s="46" t="str">
        <f t="shared" si="2546"/>
        <v/>
      </c>
      <c r="GF525" s="37"/>
      <c r="GH525" s="52" t="str">
        <f t="shared" si="2428"/>
        <v/>
      </c>
      <c r="GI525" s="45"/>
      <c r="GJ525" s="45" t="str">
        <f>IF(GI525="","",GI525-#REF!)</f>
        <v/>
      </c>
      <c r="GK525" s="45"/>
      <c r="GL525" s="45" t="str">
        <f>IF(GK525="","",GK525-#REF!)</f>
        <v/>
      </c>
      <c r="GM525" s="45"/>
      <c r="GN525" s="45" t="str">
        <f>IF(GM525="","",#REF!+#REF!-GM525)</f>
        <v/>
      </c>
      <c r="GO525" s="45"/>
      <c r="GP525" s="43"/>
      <c r="GQ525" s="43" t="str">
        <f>IF(GI525="","",#REF!)</f>
        <v/>
      </c>
      <c r="GR525" s="45" t="str">
        <f t="shared" si="2547"/>
        <v/>
      </c>
      <c r="GS525" s="46" t="str">
        <f t="shared" si="2548"/>
        <v/>
      </c>
      <c r="GT525" s="37"/>
      <c r="GU525" s="61"/>
      <c r="GV525" s="47"/>
      <c r="GW525" s="200"/>
      <c r="GX525" s="27"/>
      <c r="GY525" s="45" t="str">
        <f t="shared" si="2483"/>
        <v/>
      </c>
      <c r="GZ525" s="27"/>
      <c r="HA525" s="45" t="str">
        <f t="shared" si="2484"/>
        <v/>
      </c>
      <c r="HB525" s="27">
        <v>6</v>
      </c>
      <c r="HC525" s="45">
        <f t="shared" si="2485"/>
        <v>0</v>
      </c>
      <c r="HD525" s="27">
        <v>0</v>
      </c>
      <c r="HE525" s="63" t="str">
        <f>IF(GX523="","",HE521)</f>
        <v>すみっこ時計</v>
      </c>
      <c r="HF525" s="67">
        <f>IF(GX523="","",HF521)</f>
        <v>1100</v>
      </c>
      <c r="HG525" s="45">
        <f t="shared" si="2486"/>
        <v>0</v>
      </c>
      <c r="HH525" s="46" t="e">
        <f t="shared" si="2487"/>
        <v>#VALUE!</v>
      </c>
      <c r="HI525" s="37"/>
      <c r="HK525" s="47"/>
      <c r="HL525" s="27">
        <v>498</v>
      </c>
      <c r="HM525" s="45">
        <f t="shared" si="2488"/>
        <v>41</v>
      </c>
      <c r="HN525" s="27">
        <v>7</v>
      </c>
      <c r="HO525" s="45">
        <f t="shared" si="2489"/>
        <v>1</v>
      </c>
      <c r="HP525" s="27">
        <v>18</v>
      </c>
      <c r="HQ525" s="45">
        <f t="shared" si="2490"/>
        <v>1</v>
      </c>
      <c r="HR525" s="27">
        <v>0</v>
      </c>
      <c r="HS525" s="63" t="str">
        <f t="shared" si="2524"/>
        <v>ゲームアーク</v>
      </c>
      <c r="HT525" s="67">
        <f t="shared" si="2521"/>
        <v>950</v>
      </c>
      <c r="HU525" s="45">
        <f t="shared" si="2491"/>
        <v>950</v>
      </c>
      <c r="HV525" s="46">
        <f t="shared" si="2492"/>
        <v>0.23170731707317074</v>
      </c>
      <c r="HW525" s="37"/>
      <c r="HX525" s="360"/>
      <c r="HY525" s="47"/>
      <c r="HZ525" s="27">
        <v>5881</v>
      </c>
      <c r="IA525" s="45">
        <f t="shared" si="2493"/>
        <v>28</v>
      </c>
      <c r="IB525" s="27">
        <v>133</v>
      </c>
      <c r="IC525" s="45">
        <f t="shared" si="2494"/>
        <v>2</v>
      </c>
      <c r="ID525" s="27">
        <v>17</v>
      </c>
      <c r="IE525" s="45">
        <f t="shared" si="2495"/>
        <v>2</v>
      </c>
      <c r="IF525" s="45"/>
      <c r="IG525" s="63" t="str">
        <f t="shared" si="2496"/>
        <v>ラブブマスコット</v>
      </c>
      <c r="IH525" s="67">
        <f t="shared" si="2497"/>
        <v>500</v>
      </c>
      <c r="II525" s="45">
        <f t="shared" si="2498"/>
        <v>1000</v>
      </c>
      <c r="IJ525" s="46">
        <f t="shared" si="2499"/>
        <v>0.35714285714285715</v>
      </c>
      <c r="IK525" s="37"/>
      <c r="IL525" s="29"/>
      <c r="IM525" s="47"/>
      <c r="IN525" s="27">
        <v>3952</v>
      </c>
      <c r="IO525" s="45">
        <f t="shared" si="2500"/>
        <v>14</v>
      </c>
      <c r="IP525" s="27">
        <v>238</v>
      </c>
      <c r="IQ525" s="45">
        <f t="shared" si="2501"/>
        <v>0</v>
      </c>
      <c r="IR525" s="27">
        <v>50</v>
      </c>
      <c r="IS525" s="45">
        <f t="shared" si="2502"/>
        <v>0</v>
      </c>
      <c r="IT525" s="45">
        <v>0</v>
      </c>
      <c r="IU525" s="63" t="str">
        <f t="shared" si="2503"/>
        <v>アングリーキーホルダー</v>
      </c>
      <c r="IV525" s="67">
        <f t="shared" si="2504"/>
        <v>198</v>
      </c>
      <c r="IW525" s="45">
        <f t="shared" si="2505"/>
        <v>0</v>
      </c>
      <c r="IX525" s="46">
        <f t="shared" si="2506"/>
        <v>0</v>
      </c>
      <c r="IY525" s="37"/>
      <c r="IZ525" s="61"/>
      <c r="JA525" s="47"/>
      <c r="JB525" s="27">
        <v>6899</v>
      </c>
      <c r="JC525" s="45">
        <f t="shared" si="2507"/>
        <v>100</v>
      </c>
      <c r="JD525" s="27">
        <v>413</v>
      </c>
      <c r="JE525" s="45">
        <f t="shared" si="2508"/>
        <v>4</v>
      </c>
      <c r="JF525" s="27">
        <v>90</v>
      </c>
      <c r="JG525" s="45">
        <f t="shared" si="2509"/>
        <v>10</v>
      </c>
      <c r="JH525" s="45">
        <v>2</v>
      </c>
      <c r="JI525" s="63" t="str">
        <f t="shared" si="2510"/>
        <v>AIモンスターラバー</v>
      </c>
      <c r="JJ525" s="67">
        <f t="shared" si="2511"/>
        <v>198</v>
      </c>
      <c r="JK525" s="45">
        <f t="shared" si="2512"/>
        <v>1980</v>
      </c>
      <c r="JL525" s="46">
        <f t="shared" si="2513"/>
        <v>0.19800000000000001</v>
      </c>
      <c r="JM525" s="37"/>
      <c r="JN525" s="29"/>
      <c r="JO525" s="47"/>
      <c r="JP525" s="27">
        <v>5830</v>
      </c>
      <c r="JQ525" s="45">
        <f t="shared" si="2514"/>
        <v>4</v>
      </c>
      <c r="JR525" s="27">
        <v>280</v>
      </c>
      <c r="JS525" s="45">
        <f t="shared" si="2515"/>
        <v>1</v>
      </c>
      <c r="JT525" s="27">
        <v>15</v>
      </c>
      <c r="JU525" s="45">
        <f t="shared" si="2516"/>
        <v>1</v>
      </c>
      <c r="JV525" s="45">
        <v>12</v>
      </c>
      <c r="JW525" s="63" t="str">
        <f t="shared" si="2517"/>
        <v>サンリオスカーフ付ポーチ</v>
      </c>
      <c r="JX525" s="67">
        <f t="shared" si="2518"/>
        <v>0</v>
      </c>
      <c r="JY525" s="45">
        <f t="shared" si="2519"/>
        <v>0</v>
      </c>
      <c r="JZ525" s="46">
        <f t="shared" si="2520"/>
        <v>0</v>
      </c>
      <c r="KA525" s="37"/>
      <c r="KB525" s="51"/>
      <c r="KC525" s="47"/>
      <c r="KD525" s="27">
        <v>11998</v>
      </c>
      <c r="KE525" s="45">
        <f>IF(KD525="","",KD525-KD521)</f>
        <v>14</v>
      </c>
      <c r="KF525" s="27">
        <v>619</v>
      </c>
      <c r="KG525" s="45">
        <f>IF(KF525="","",KF525-KF521)</f>
        <v>0</v>
      </c>
      <c r="KH525" s="27">
        <v>7</v>
      </c>
      <c r="KI525" s="45">
        <f>IF(KH525="","",KH521+KJ521-KH525)</f>
        <v>0</v>
      </c>
      <c r="KJ525" s="27">
        <v>0</v>
      </c>
      <c r="KK525" s="63" t="str">
        <f>IF(KD525="","",KK521)</f>
        <v>ポケモンシリコンフェイス</v>
      </c>
      <c r="KL525" s="67">
        <f>IF(KE525="","",KL521)</f>
        <v>0</v>
      </c>
      <c r="KM525" s="45">
        <f>IF(KH525="","",KI525*KL525)</f>
        <v>0</v>
      </c>
      <c r="KN525" s="46">
        <f>IF(KI525="","",KM525/(KE525*100))</f>
        <v>0</v>
      </c>
      <c r="KO525" s="37"/>
      <c r="KP525" s="29"/>
      <c r="KQ525" s="47"/>
      <c r="KR525" s="27">
        <v>1317</v>
      </c>
      <c r="KS525" s="69">
        <f>IF(KR525="","",KR525-KR521)</f>
        <v>15</v>
      </c>
      <c r="KT525" s="27">
        <v>83</v>
      </c>
      <c r="KU525" s="45">
        <f>IF(KT525="","",KT525-KT521)</f>
        <v>1</v>
      </c>
      <c r="KV525" s="27">
        <v>178</v>
      </c>
      <c r="KW525" s="45">
        <f>IF(KV525="","",KV521+KX521-KV525)</f>
        <v>2</v>
      </c>
      <c r="KX525" s="27">
        <v>-170</v>
      </c>
      <c r="KY525" s="63" t="str">
        <f>IF(KR525="","",KY521)</f>
        <v>サンリオアイスドーム</v>
      </c>
      <c r="KZ525" s="67">
        <f>IF(KS525="","",KZ521)</f>
        <v>300</v>
      </c>
      <c r="LA525" s="45">
        <f>IF(KV525="","",KW525*KZ525)</f>
        <v>600</v>
      </c>
      <c r="LB525" s="46">
        <f>IF(KW525="","",LA525/(KS525*100))</f>
        <v>0.4</v>
      </c>
      <c r="LC525" s="37" t="s">
        <v>597</v>
      </c>
      <c r="LD525" s="29"/>
      <c r="LE525" s="52">
        <f>IF(A513="","",A513)</f>
        <v>45971</v>
      </c>
      <c r="LF525" s="43">
        <v>68689</v>
      </c>
      <c r="LG525" s="86">
        <f>IF(LF525="","",LF525-LF522)</f>
        <v>75</v>
      </c>
      <c r="LH525" s="43">
        <v>445</v>
      </c>
      <c r="LI525" s="43">
        <f t="shared" si="2525"/>
        <v>0</v>
      </c>
      <c r="LJ525" s="43">
        <v>2</v>
      </c>
      <c r="LK525" s="87">
        <f t="shared" si="2526"/>
        <v>0</v>
      </c>
      <c r="LL525" s="43">
        <v>0</v>
      </c>
      <c r="LM525" s="65" t="str">
        <f>IF(LF525="","",LM522)</f>
        <v>スヌーピーぬいぐるみ、コキンちゃん</v>
      </c>
      <c r="LN525" s="48">
        <f>IF(LG525="","",LN522)</f>
        <v>1000</v>
      </c>
      <c r="LO525" s="87">
        <f t="shared" si="2463"/>
        <v>0</v>
      </c>
      <c r="LP525" s="53"/>
      <c r="LQ525" s="37"/>
      <c r="LR525" s="29"/>
      <c r="LS525" s="52" t="str">
        <f t="shared" si="2435"/>
        <v/>
      </c>
      <c r="LT525" s="45"/>
      <c r="LU525" s="45" t="str">
        <f>IF(LT525="","",LT525-#REF!)</f>
        <v/>
      </c>
      <c r="LV525" s="45"/>
      <c r="LW525" s="45" t="str">
        <f>IF(LV525="","",LV525-#REF!)</f>
        <v/>
      </c>
      <c r="LX525" s="45"/>
      <c r="LY525" s="45" t="str">
        <f>IF(LX525="","",#REF!+#REF!-LX525)</f>
        <v/>
      </c>
      <c r="LZ525" s="45"/>
      <c r="MA525" s="43"/>
      <c r="MB525" s="43" t="str">
        <f>IF(LT525="","",#REF!)</f>
        <v/>
      </c>
      <c r="MC525" s="45" t="str">
        <f t="shared" si="2549"/>
        <v/>
      </c>
      <c r="MD525" s="46" t="str">
        <f t="shared" si="2550"/>
        <v/>
      </c>
      <c r="ME525" s="37"/>
      <c r="MF525" s="29"/>
      <c r="MG525" s="52" t="str">
        <f t="shared" si="2442"/>
        <v/>
      </c>
      <c r="MH525" s="45"/>
      <c r="MI525" s="45" t="str">
        <f>IF(MH525="","",MH525-#REF!)</f>
        <v/>
      </c>
      <c r="MJ525" s="45"/>
      <c r="MK525" s="45" t="str">
        <f>IF(MJ525="","",MJ525-#REF!)</f>
        <v/>
      </c>
      <c r="ML525" s="45"/>
      <c r="MM525" s="45" t="str">
        <f>IF(ML525="","",#REF!+#REF!-ML525)</f>
        <v/>
      </c>
      <c r="MN525" s="45"/>
      <c r="MO525" s="43"/>
      <c r="MP525" s="43" t="str">
        <f>IF(MH525="","",#REF!)</f>
        <v/>
      </c>
      <c r="MQ525" s="45" t="str">
        <f t="shared" si="2551"/>
        <v/>
      </c>
      <c r="MR525" s="46" t="str">
        <f t="shared" si="2552"/>
        <v/>
      </c>
      <c r="MS525" s="37"/>
      <c r="MT525" s="29"/>
      <c r="MU525" s="52" t="str">
        <f t="shared" si="2449"/>
        <v/>
      </c>
      <c r="MV525" s="45"/>
      <c r="MW525" s="45" t="str">
        <f>IF(MV525="","",MV525-#REF!)</f>
        <v/>
      </c>
      <c r="MX525" s="45"/>
      <c r="MY525" s="45" t="str">
        <f>IF(MX525="","",MX525-#REF!)</f>
        <v/>
      </c>
      <c r="MZ525" s="45"/>
      <c r="NA525" s="45" t="str">
        <f>IF(MZ525="","",#REF!+#REF!-MZ525)</f>
        <v/>
      </c>
      <c r="NB525" s="45"/>
      <c r="NC525" s="43"/>
      <c r="ND525" s="43" t="str">
        <f>IF(MV525="","",#REF!)</f>
        <v/>
      </c>
      <c r="NE525" s="45" t="str">
        <f t="shared" si="2553"/>
        <v/>
      </c>
      <c r="NF525" s="46" t="str">
        <f t="shared" si="2554"/>
        <v/>
      </c>
      <c r="NG525" s="37"/>
      <c r="NH525" s="29"/>
      <c r="NI525" s="52" t="str">
        <f t="shared" si="2456"/>
        <v/>
      </c>
      <c r="NJ525" s="45"/>
      <c r="NK525" s="45" t="str">
        <f>IF(NJ525="","",NJ525-#REF!)</f>
        <v/>
      </c>
      <c r="NL525" s="45"/>
      <c r="NM525" s="45" t="str">
        <f>IF(NL525="","",NL525-#REF!)</f>
        <v/>
      </c>
      <c r="NN525" s="45"/>
      <c r="NO525" s="45" t="str">
        <f>IF(NN525="","",#REF!+#REF!-NN525)</f>
        <v/>
      </c>
      <c r="NP525" s="45"/>
      <c r="NQ525" s="43"/>
      <c r="NR525" s="43" t="str">
        <f>IF(NJ525="","",#REF!)</f>
        <v/>
      </c>
      <c r="NS525" s="45" t="str">
        <f t="shared" si="2555"/>
        <v/>
      </c>
      <c r="NT525" s="46" t="str">
        <f t="shared" si="2556"/>
        <v/>
      </c>
      <c r="NU525" s="37"/>
    </row>
    <row r="526" spans="1:385" ht="15" customHeight="1" thickBot="1" x14ac:dyDescent="0.3">
      <c r="A526" s="38"/>
      <c r="B526" s="39"/>
      <c r="C526" s="40"/>
      <c r="D526" s="40"/>
      <c r="E526" s="41"/>
      <c r="F526" s="40"/>
      <c r="G526" s="208"/>
      <c r="H526" s="42"/>
      <c r="I526" s="45"/>
      <c r="J526" s="45" t="str">
        <f>IF(I526="","",I526-I525)</f>
        <v/>
      </c>
      <c r="K526" s="45"/>
      <c r="L526" s="45" t="str">
        <f>IF(K526="","",K526-K525)</f>
        <v/>
      </c>
      <c r="M526" s="45"/>
      <c r="N526" s="45" t="str">
        <f>IF(M526="","",M525+O525-M526)</f>
        <v/>
      </c>
      <c r="O526" s="45"/>
      <c r="P526" s="43"/>
      <c r="Q526" s="43" t="str">
        <f>IF(I526="","",Q525)</f>
        <v/>
      </c>
      <c r="R526" s="45" t="str">
        <f t="shared" si="2527"/>
        <v/>
      </c>
      <c r="S526" s="46" t="str">
        <f t="shared" si="2528"/>
        <v/>
      </c>
      <c r="T526" s="37"/>
      <c r="U526" s="29"/>
      <c r="V526" s="52" t="str">
        <f t="shared" si="2365"/>
        <v/>
      </c>
      <c r="W526" s="67"/>
      <c r="X526" s="45" t="str">
        <f>IF(W526="","",W526-W525)</f>
        <v/>
      </c>
      <c r="Y526" s="45"/>
      <c r="Z526" s="45" t="str">
        <f>IF(Y526="","",Y526-Y525)</f>
        <v/>
      </c>
      <c r="AA526" s="45"/>
      <c r="AB526" s="45" t="str">
        <f>IF(AA526="","",AA525+AC525-AA526)</f>
        <v/>
      </c>
      <c r="AC526" s="45"/>
      <c r="AD526" s="43"/>
      <c r="AE526" s="43" t="str">
        <f>IF(W526="","",AE525)</f>
        <v/>
      </c>
      <c r="AF526" s="45" t="str">
        <f t="shared" si="2529"/>
        <v/>
      </c>
      <c r="AG526" s="46" t="str">
        <f t="shared" si="2530"/>
        <v/>
      </c>
      <c r="AH526" s="37"/>
      <c r="AI526" s="29"/>
      <c r="AJ526" s="52" t="str">
        <f t="shared" si="2372"/>
        <v/>
      </c>
      <c r="AK526" s="45"/>
      <c r="AL526" s="45" t="str">
        <f>IF(AK526="","",AK526-AK525)</f>
        <v/>
      </c>
      <c r="AM526" s="45"/>
      <c r="AN526" s="45" t="str">
        <f>IF(AM526="","",AM526-AM525)</f>
        <v/>
      </c>
      <c r="AO526" s="45"/>
      <c r="AP526" s="45" t="str">
        <f>IF(AO526="","",AO525+AQ525-AO526)</f>
        <v/>
      </c>
      <c r="AQ526" s="45"/>
      <c r="AR526" s="43"/>
      <c r="AS526" s="43" t="str">
        <f>IF(AK526="","",AS525)</f>
        <v/>
      </c>
      <c r="AT526" s="45" t="str">
        <f t="shared" si="2531"/>
        <v/>
      </c>
      <c r="AU526" s="46" t="str">
        <f t="shared" si="2532"/>
        <v/>
      </c>
      <c r="AV526" s="37"/>
      <c r="AW526" s="29"/>
      <c r="AX526" s="52" t="str">
        <f t="shared" si="2379"/>
        <v/>
      </c>
      <c r="AY526" s="45"/>
      <c r="AZ526" s="45" t="str">
        <f>IF(AY526="","",AY526-AY525)</f>
        <v/>
      </c>
      <c r="BA526" s="45"/>
      <c r="BB526" s="45" t="str">
        <f>IF(BA526="","",BA526-BA525)</f>
        <v/>
      </c>
      <c r="BC526" s="45"/>
      <c r="BD526" s="45" t="str">
        <f>IF(BC526="","",BC525+BE525-BC526)</f>
        <v/>
      </c>
      <c r="BE526" s="45"/>
      <c r="BF526" s="43"/>
      <c r="BG526" s="43" t="str">
        <f>IF(AY526="","",BG525)</f>
        <v/>
      </c>
      <c r="BH526" s="45" t="str">
        <f t="shared" si="2533"/>
        <v/>
      </c>
      <c r="BI526" s="46" t="str">
        <f t="shared" si="2534"/>
        <v/>
      </c>
      <c r="BJ526" s="37"/>
      <c r="BK526" s="29"/>
      <c r="BL526" s="75"/>
      <c r="BM526" s="76">
        <v>1016</v>
      </c>
      <c r="BN526" s="180">
        <f t="shared" si="2464"/>
        <v>15</v>
      </c>
      <c r="BO526" s="76">
        <v>4</v>
      </c>
      <c r="BP526" s="76">
        <f t="shared" si="2465"/>
        <v>0</v>
      </c>
      <c r="BQ526" s="76">
        <v>12</v>
      </c>
      <c r="BR526" s="76">
        <f t="shared" si="2466"/>
        <v>0</v>
      </c>
      <c r="BS526" s="76">
        <v>0</v>
      </c>
      <c r="BT526" s="78" t="str">
        <f t="shared" si="2522"/>
        <v>ラブブポンポンフェイス</v>
      </c>
      <c r="BU526" s="79">
        <f t="shared" si="2523"/>
        <v>400</v>
      </c>
      <c r="BV526" s="76">
        <f t="shared" si="2467"/>
        <v>0</v>
      </c>
      <c r="BW526" s="80">
        <f t="shared" si="2468"/>
        <v>0</v>
      </c>
      <c r="BX526" s="37"/>
      <c r="BY526" s="57"/>
      <c r="BZ526" s="75"/>
      <c r="CA526" s="76">
        <v>6403</v>
      </c>
      <c r="CB526" s="76">
        <f t="shared" si="2469"/>
        <v>41</v>
      </c>
      <c r="CC526" s="76">
        <v>330</v>
      </c>
      <c r="CD526" s="76">
        <f t="shared" si="2470"/>
        <v>1</v>
      </c>
      <c r="CE526" s="76">
        <v>77</v>
      </c>
      <c r="CF526" s="76">
        <f t="shared" si="2471"/>
        <v>1</v>
      </c>
      <c r="CG526" s="76">
        <v>0</v>
      </c>
      <c r="CH526" s="78" t="str">
        <f t="shared" si="2472"/>
        <v>ＡＩラバー</v>
      </c>
      <c r="CI526" s="79">
        <f t="shared" si="2473"/>
        <v>198</v>
      </c>
      <c r="CJ526" s="76">
        <f t="shared" si="2474"/>
        <v>198</v>
      </c>
      <c r="CK526" s="80">
        <f t="shared" si="2475"/>
        <v>4.829268292682927E-2</v>
      </c>
      <c r="CL526" s="37"/>
      <c r="CM526" s="29"/>
      <c r="CN526" s="75"/>
      <c r="CO526" s="76">
        <v>2005</v>
      </c>
      <c r="CP526" s="76">
        <f t="shared" si="2476"/>
        <v>50</v>
      </c>
      <c r="CQ526" s="76">
        <v>58</v>
      </c>
      <c r="CR526" s="76">
        <f t="shared" si="2477"/>
        <v>1</v>
      </c>
      <c r="CS526" s="76">
        <v>62</v>
      </c>
      <c r="CT526" s="76">
        <f t="shared" si="2478"/>
        <v>2</v>
      </c>
      <c r="CU526" s="76">
        <v>0</v>
      </c>
      <c r="CV526" s="78" t="str">
        <f t="shared" si="2479"/>
        <v>アングリーキーホルダー</v>
      </c>
      <c r="CW526" s="79">
        <f t="shared" si="2480"/>
        <v>198</v>
      </c>
      <c r="CX526" s="76">
        <f t="shared" si="2481"/>
        <v>396</v>
      </c>
      <c r="CY526" s="80">
        <f t="shared" si="2482"/>
        <v>7.9200000000000007E-2</v>
      </c>
      <c r="CZ526" s="37"/>
      <c r="DA526" s="29"/>
      <c r="DB526" s="52" t="str">
        <f t="shared" si="2386"/>
        <v/>
      </c>
      <c r="DC526" s="45"/>
      <c r="DD526" s="45" t="str">
        <f>IF(DC526="","",DC526-DC525)</f>
        <v/>
      </c>
      <c r="DE526" s="45"/>
      <c r="DF526" s="45" t="str">
        <f>IF(DE526="","",DE526-DE525)</f>
        <v/>
      </c>
      <c r="DG526" s="45"/>
      <c r="DH526" s="45" t="str">
        <f>IF(DG526="","",DG525+DI525-DG526)</f>
        <v/>
      </c>
      <c r="DI526" s="45"/>
      <c r="DJ526" s="43"/>
      <c r="DK526" s="43" t="str">
        <f>IF(DC526="","",DK525)</f>
        <v/>
      </c>
      <c r="DL526" s="45" t="str">
        <f t="shared" si="2535"/>
        <v/>
      </c>
      <c r="DM526" s="46" t="str">
        <f t="shared" si="2536"/>
        <v/>
      </c>
      <c r="DN526" s="37"/>
      <c r="DO526" s="29"/>
      <c r="DP526" s="52" t="str">
        <f t="shared" si="2393"/>
        <v/>
      </c>
      <c r="DQ526" s="45"/>
      <c r="DR526" s="45" t="str">
        <f>IF(DQ526="","",DQ526-DQ525)</f>
        <v/>
      </c>
      <c r="DS526" s="45"/>
      <c r="DT526" s="45" t="str">
        <f>IF(DS526="","",DS526-DS525)</f>
        <v/>
      </c>
      <c r="DU526" s="45"/>
      <c r="DV526" s="45" t="str">
        <f>IF(DU526="","",DU525+DW525-DU526)</f>
        <v/>
      </c>
      <c r="DW526" s="45"/>
      <c r="DX526" s="43"/>
      <c r="DY526" s="43" t="str">
        <f>IF(DQ526="","",DY525)</f>
        <v/>
      </c>
      <c r="DZ526" s="45" t="str">
        <f t="shared" si="2537"/>
        <v/>
      </c>
      <c r="EA526" s="46" t="str">
        <f t="shared" si="2538"/>
        <v/>
      </c>
      <c r="EB526" s="37"/>
      <c r="ED526" s="52" t="str">
        <f t="shared" si="2400"/>
        <v/>
      </c>
      <c r="EE526" s="45"/>
      <c r="EF526" s="45" t="str">
        <f>IF(EE526="","",EE526-EE525)</f>
        <v/>
      </c>
      <c r="EG526" s="45"/>
      <c r="EH526" s="45" t="str">
        <f>IF(EG526="","",EG526-EG525)</f>
        <v/>
      </c>
      <c r="EI526" s="45"/>
      <c r="EJ526" s="45" t="str">
        <f>IF(EI526="","",EI525+EK525-EI526)</f>
        <v/>
      </c>
      <c r="EK526" s="45"/>
      <c r="EL526" s="43"/>
      <c r="EM526" s="43" t="str">
        <f>IF(EE526="","",EM525)</f>
        <v/>
      </c>
      <c r="EN526" s="45" t="str">
        <f t="shared" si="2539"/>
        <v/>
      </c>
      <c r="EO526" s="46" t="str">
        <f t="shared" si="2540"/>
        <v/>
      </c>
      <c r="EP526" s="37"/>
      <c r="ER526" s="52" t="str">
        <f t="shared" si="2407"/>
        <v/>
      </c>
      <c r="ES526" s="45"/>
      <c r="ET526" s="45" t="str">
        <f>IF(ES526="","",ES526-ES525)</f>
        <v/>
      </c>
      <c r="EU526" s="45"/>
      <c r="EV526" s="45" t="str">
        <f>IF(EU526="","",EU526-EU525)</f>
        <v/>
      </c>
      <c r="EW526" s="45"/>
      <c r="EX526" s="45" t="str">
        <f>IF(EW526="","",EW525+EY525-EW526)</f>
        <v/>
      </c>
      <c r="EY526" s="45"/>
      <c r="EZ526" s="43"/>
      <c r="FA526" s="43" t="str">
        <f>IF(ES526="","",FA525)</f>
        <v/>
      </c>
      <c r="FB526" s="45" t="str">
        <f t="shared" si="2541"/>
        <v/>
      </c>
      <c r="FC526" s="46" t="str">
        <f t="shared" si="2542"/>
        <v/>
      </c>
      <c r="FD526" s="37"/>
      <c r="FF526" s="52" t="str">
        <f t="shared" si="2414"/>
        <v/>
      </c>
      <c r="FG526" s="45"/>
      <c r="FH526" s="45" t="str">
        <f>IF(FG526="","",FG526-FG525)</f>
        <v/>
      </c>
      <c r="FI526" s="45"/>
      <c r="FJ526" s="45" t="str">
        <f>IF(FI526="","",FI526-FI525)</f>
        <v/>
      </c>
      <c r="FK526" s="45"/>
      <c r="FL526" s="45" t="str">
        <f>IF(FK526="","",FK525+FM525-FK526)</f>
        <v/>
      </c>
      <c r="FM526" s="45"/>
      <c r="FN526" s="43"/>
      <c r="FO526" s="43" t="str">
        <f>IF(FG526="","",FO525)</f>
        <v/>
      </c>
      <c r="FP526" s="45" t="str">
        <f t="shared" si="2543"/>
        <v/>
      </c>
      <c r="FQ526" s="46" t="str">
        <f t="shared" si="2544"/>
        <v/>
      </c>
      <c r="FR526" s="37"/>
      <c r="FS526" s="29"/>
      <c r="FT526" s="52" t="str">
        <f t="shared" si="2421"/>
        <v/>
      </c>
      <c r="FU526" s="45"/>
      <c r="FV526" s="45" t="str">
        <f>IF(FU526="","",FU526-FU525)</f>
        <v/>
      </c>
      <c r="FW526" s="45"/>
      <c r="FX526" s="45" t="str">
        <f>IF(FW526="","",FW526-FW525)</f>
        <v/>
      </c>
      <c r="FY526" s="45"/>
      <c r="FZ526" s="45" t="str">
        <f>IF(FY526="","",FY525+GA525-FY526)</f>
        <v/>
      </c>
      <c r="GA526" s="45"/>
      <c r="GB526" s="43"/>
      <c r="GC526" s="43" t="str">
        <f>IF(FU526="","",GC525)</f>
        <v/>
      </c>
      <c r="GD526" s="45" t="str">
        <f t="shared" si="2545"/>
        <v/>
      </c>
      <c r="GE526" s="46" t="str">
        <f t="shared" si="2546"/>
        <v/>
      </c>
      <c r="GF526" s="37"/>
      <c r="GH526" s="52" t="str">
        <f t="shared" si="2428"/>
        <v/>
      </c>
      <c r="GI526" s="45"/>
      <c r="GJ526" s="45" t="str">
        <f>IF(GI526="","",GI526-GI525)</f>
        <v/>
      </c>
      <c r="GK526" s="45"/>
      <c r="GL526" s="45" t="str">
        <f>IF(GK526="","",GK526-GK525)</f>
        <v/>
      </c>
      <c r="GM526" s="45"/>
      <c r="GN526" s="45" t="str">
        <f>IF(GM526="","",GM525+GO525-GM526)</f>
        <v/>
      </c>
      <c r="GO526" s="45"/>
      <c r="GP526" s="43"/>
      <c r="GQ526" s="43" t="str">
        <f>IF(GI526="","",GQ525)</f>
        <v/>
      </c>
      <c r="GR526" s="45" t="str">
        <f t="shared" si="2547"/>
        <v/>
      </c>
      <c r="GS526" s="46" t="str">
        <f t="shared" si="2548"/>
        <v/>
      </c>
      <c r="GT526" s="37"/>
      <c r="GU526" s="61"/>
      <c r="GV526" s="75"/>
      <c r="GW526" s="84"/>
      <c r="GX526" s="76"/>
      <c r="GY526" s="76" t="str">
        <f t="shared" si="2483"/>
        <v/>
      </c>
      <c r="GZ526" s="76"/>
      <c r="HA526" s="76" t="str">
        <f t="shared" si="2484"/>
        <v/>
      </c>
      <c r="HB526" s="76">
        <v>5</v>
      </c>
      <c r="HC526" s="76">
        <f t="shared" si="2485"/>
        <v>0</v>
      </c>
      <c r="HD526" s="76">
        <v>0</v>
      </c>
      <c r="HE526" s="78" t="str">
        <f>IF(GX523="","",HE522)</f>
        <v>ルララ</v>
      </c>
      <c r="HF526" s="79">
        <f>IF(GX523="","",HF522)</f>
        <v>715</v>
      </c>
      <c r="HG526" s="76">
        <f t="shared" si="2486"/>
        <v>0</v>
      </c>
      <c r="HH526" s="80" t="e">
        <f t="shared" si="2487"/>
        <v>#VALUE!</v>
      </c>
      <c r="HI526" s="37" t="s">
        <v>602</v>
      </c>
      <c r="HK526" s="75"/>
      <c r="HL526" s="76">
        <v>389</v>
      </c>
      <c r="HM526" s="76">
        <f t="shared" si="2488"/>
        <v>2</v>
      </c>
      <c r="HN526" s="76">
        <v>4</v>
      </c>
      <c r="HO526" s="76">
        <f t="shared" si="2489"/>
        <v>0</v>
      </c>
      <c r="HP526" s="76">
        <v>14</v>
      </c>
      <c r="HQ526" s="76">
        <f t="shared" si="2490"/>
        <v>0</v>
      </c>
      <c r="HR526" s="76">
        <v>0</v>
      </c>
      <c r="HS526" s="78" t="str">
        <f t="shared" si="2524"/>
        <v>アンパンマンもちふわ</v>
      </c>
      <c r="HT526" s="79">
        <f t="shared" si="2521"/>
        <v>673</v>
      </c>
      <c r="HU526" s="76">
        <f t="shared" si="2491"/>
        <v>0</v>
      </c>
      <c r="HV526" s="80">
        <f t="shared" si="2492"/>
        <v>0</v>
      </c>
      <c r="HW526" s="37"/>
      <c r="HX526" s="360"/>
      <c r="HY526" s="75"/>
      <c r="HZ526" s="76">
        <v>7022</v>
      </c>
      <c r="IA526" s="76">
        <f t="shared" si="2493"/>
        <v>52</v>
      </c>
      <c r="IB526" s="76">
        <v>292</v>
      </c>
      <c r="IC526" s="76">
        <f t="shared" si="2494"/>
        <v>0</v>
      </c>
      <c r="ID526" s="76">
        <v>36</v>
      </c>
      <c r="IE526" s="76">
        <f t="shared" si="2495"/>
        <v>1</v>
      </c>
      <c r="IF526" s="76"/>
      <c r="IG526" s="78" t="str">
        <f t="shared" si="2496"/>
        <v>ラブブキーホルダー</v>
      </c>
      <c r="IH526" s="79">
        <f t="shared" si="2497"/>
        <v>500</v>
      </c>
      <c r="II526" s="76">
        <f t="shared" si="2498"/>
        <v>500</v>
      </c>
      <c r="IJ526" s="80">
        <f t="shared" si="2499"/>
        <v>9.6153846153846159E-2</v>
      </c>
      <c r="IK526" s="37"/>
      <c r="IL526" s="29"/>
      <c r="IM526" s="75"/>
      <c r="IN526" s="76">
        <v>5858</v>
      </c>
      <c r="IO526" s="76">
        <f t="shared" si="2500"/>
        <v>78</v>
      </c>
      <c r="IP526" s="76">
        <v>245</v>
      </c>
      <c r="IQ526" s="76">
        <f t="shared" si="2501"/>
        <v>2</v>
      </c>
      <c r="IR526" s="76">
        <v>10</v>
      </c>
      <c r="IS526" s="76">
        <f t="shared" si="2502"/>
        <v>2</v>
      </c>
      <c r="IT526" s="76">
        <v>8</v>
      </c>
      <c r="IU526" s="78" t="s">
        <v>589</v>
      </c>
      <c r="IV526" s="79"/>
      <c r="IW526" s="76">
        <f t="shared" si="2505"/>
        <v>0</v>
      </c>
      <c r="IX526" s="80">
        <f t="shared" si="2506"/>
        <v>0</v>
      </c>
      <c r="IY526" s="37"/>
      <c r="IZ526" s="61"/>
      <c r="JA526" s="75"/>
      <c r="JB526" s="76">
        <v>4350</v>
      </c>
      <c r="JC526" s="76">
        <f t="shared" si="2507"/>
        <v>7</v>
      </c>
      <c r="JD526" s="76">
        <v>207</v>
      </c>
      <c r="JE526" s="76">
        <f t="shared" si="2508"/>
        <v>0</v>
      </c>
      <c r="JF526" s="76">
        <v>8</v>
      </c>
      <c r="JG526" s="76">
        <f t="shared" si="2509"/>
        <v>0</v>
      </c>
      <c r="JH526" s="76">
        <v>4</v>
      </c>
      <c r="JI526" s="78" t="str">
        <f t="shared" si="2510"/>
        <v>ＡＩマスコット</v>
      </c>
      <c r="JJ526" s="79">
        <f t="shared" si="2511"/>
        <v>286</v>
      </c>
      <c r="JK526" s="76">
        <f t="shared" si="2512"/>
        <v>0</v>
      </c>
      <c r="JL526" s="80">
        <f t="shared" si="2513"/>
        <v>0</v>
      </c>
      <c r="JM526" s="37" t="s">
        <v>606</v>
      </c>
      <c r="JN526" s="29"/>
      <c r="JO526" s="75"/>
      <c r="JP526" s="76">
        <v>4823</v>
      </c>
      <c r="JQ526" s="76">
        <f t="shared" si="2514"/>
        <v>14</v>
      </c>
      <c r="JR526" s="76">
        <v>198</v>
      </c>
      <c r="JS526" s="76">
        <f t="shared" si="2515"/>
        <v>1</v>
      </c>
      <c r="JT526" s="76">
        <v>8</v>
      </c>
      <c r="JU526" s="76">
        <f t="shared" si="2516"/>
        <v>1</v>
      </c>
      <c r="JV526" s="76"/>
      <c r="JW526" s="78" t="str">
        <f t="shared" si="2517"/>
        <v>キティフェイスポーチ</v>
      </c>
      <c r="JX526" s="79">
        <f t="shared" si="2518"/>
        <v>0</v>
      </c>
      <c r="JY526" s="76">
        <f t="shared" si="2519"/>
        <v>0</v>
      </c>
      <c r="JZ526" s="80">
        <f t="shared" si="2520"/>
        <v>0</v>
      </c>
      <c r="KA526" s="37"/>
      <c r="KB526" s="51"/>
      <c r="KC526" s="75"/>
      <c r="KD526" s="76">
        <v>13740</v>
      </c>
      <c r="KE526" s="76">
        <f>IF(KD526="","",KD526-KD522)</f>
        <v>83</v>
      </c>
      <c r="KF526" s="76">
        <v>684</v>
      </c>
      <c r="KG526" s="76">
        <f>IF(KF526="","",KF526-KF522)</f>
        <v>4</v>
      </c>
      <c r="KH526" s="76">
        <v>90</v>
      </c>
      <c r="KI526" s="76">
        <f>IF(KH526="","",KH522+KJ522-KH526)</f>
        <v>11</v>
      </c>
      <c r="KJ526" s="76">
        <v>8</v>
      </c>
      <c r="KK526" s="78" t="str">
        <f>IF(KD526="","",KK522)</f>
        <v>ＡＩモンスターラバー</v>
      </c>
      <c r="KL526" s="79">
        <f>IF(KE526="","",KL522)</f>
        <v>198</v>
      </c>
      <c r="KM526" s="76">
        <f>IF(KH526="","",KI526*KL526)</f>
        <v>2178</v>
      </c>
      <c r="KN526" s="80">
        <f>IF(KI526="","",KM526/(KE526*100))</f>
        <v>0.26240963855421684</v>
      </c>
      <c r="KO526" s="37"/>
      <c r="KP526" s="29"/>
      <c r="KQ526" s="75"/>
      <c r="KR526" s="76">
        <v>1622</v>
      </c>
      <c r="KS526" s="180">
        <f>IF(KR526="","",KR526-KR522)</f>
        <v>20</v>
      </c>
      <c r="KT526" s="76">
        <v>20</v>
      </c>
      <c r="KU526" s="76">
        <f>IF(KT526="","",KT526-KT522)</f>
        <v>0</v>
      </c>
      <c r="KV526" s="76">
        <v>10</v>
      </c>
      <c r="KW526" s="76">
        <f>IF(KV526="","",KV522+KX522-KV526)</f>
        <v>0</v>
      </c>
      <c r="KX526" s="76">
        <v>1</v>
      </c>
      <c r="KY526" s="78" t="str">
        <f>IF(KR526="","",KY522)</f>
        <v>AIモンスターマスコット</v>
      </c>
      <c r="KZ526" s="79">
        <f>IF(KS526="","",KZ522)</f>
        <v>286</v>
      </c>
      <c r="LA526" s="76">
        <f>IF(KV526="","",KW526*KZ526)</f>
        <v>0</v>
      </c>
      <c r="LB526" s="80">
        <f>IF(KW526="","",LA526/(KS526*100))</f>
        <v>0</v>
      </c>
      <c r="LC526" s="37"/>
      <c r="LD526" s="29"/>
      <c r="LE526" s="47"/>
      <c r="LF526" s="45"/>
      <c r="LG526" s="45"/>
      <c r="LH526" s="45">
        <v>530</v>
      </c>
      <c r="LI526" s="45">
        <f t="shared" si="2525"/>
        <v>0</v>
      </c>
      <c r="LJ526" s="43">
        <v>2</v>
      </c>
      <c r="LK526" s="45">
        <f t="shared" si="2526"/>
        <v>0</v>
      </c>
      <c r="LL526" s="45">
        <v>0</v>
      </c>
      <c r="LM526" s="73" t="str">
        <f>IF(LF525="","",LM523)</f>
        <v>アンパンティッシュカバー、アンパンぬいぐるみ</v>
      </c>
      <c r="LN526" s="67">
        <f>IF(LG525="","",LN523)</f>
        <v>1000</v>
      </c>
      <c r="LO526" s="45">
        <f t="shared" si="2463"/>
        <v>0</v>
      </c>
      <c r="LP526" s="46"/>
      <c r="LQ526" s="37"/>
      <c r="LR526" s="29"/>
      <c r="LS526" s="52" t="str">
        <f t="shared" si="2435"/>
        <v/>
      </c>
      <c r="LT526" s="45"/>
      <c r="LU526" s="45" t="str">
        <f>IF(LT526="","",LT526-LT525)</f>
        <v/>
      </c>
      <c r="LV526" s="45"/>
      <c r="LW526" s="45" t="str">
        <f>IF(LV526="","",LV526-LV525)</f>
        <v/>
      </c>
      <c r="LX526" s="45"/>
      <c r="LY526" s="45" t="str">
        <f>IF(LX526="","",LX525+LZ525-LX526)</f>
        <v/>
      </c>
      <c r="LZ526" s="45"/>
      <c r="MA526" s="43"/>
      <c r="MB526" s="43" t="str">
        <f>IF(LT526="","",MB525)</f>
        <v/>
      </c>
      <c r="MC526" s="45" t="str">
        <f t="shared" si="2549"/>
        <v/>
      </c>
      <c r="MD526" s="46" t="str">
        <f t="shared" si="2550"/>
        <v/>
      </c>
      <c r="ME526" s="37"/>
      <c r="MF526" s="29"/>
      <c r="MG526" s="52" t="str">
        <f t="shared" si="2442"/>
        <v/>
      </c>
      <c r="MH526" s="45"/>
      <c r="MI526" s="45" t="str">
        <f>IF(MH526="","",MH526-MH525)</f>
        <v/>
      </c>
      <c r="MJ526" s="45"/>
      <c r="MK526" s="45" t="str">
        <f>IF(MJ526="","",MJ526-MJ525)</f>
        <v/>
      </c>
      <c r="ML526" s="45"/>
      <c r="MM526" s="45" t="str">
        <f>IF(ML526="","",ML525+MN525-ML526)</f>
        <v/>
      </c>
      <c r="MN526" s="45"/>
      <c r="MO526" s="43"/>
      <c r="MP526" s="43" t="str">
        <f>IF(MH526="","",MP525)</f>
        <v/>
      </c>
      <c r="MQ526" s="45" t="str">
        <f t="shared" si="2551"/>
        <v/>
      </c>
      <c r="MR526" s="46" t="str">
        <f t="shared" si="2552"/>
        <v/>
      </c>
      <c r="MS526" s="37"/>
      <c r="MT526" s="29"/>
      <c r="MU526" s="52" t="str">
        <f t="shared" si="2449"/>
        <v/>
      </c>
      <c r="MV526" s="45"/>
      <c r="MW526" s="45" t="str">
        <f>IF(MV526="","",MV526-MV525)</f>
        <v/>
      </c>
      <c r="MX526" s="45"/>
      <c r="MY526" s="45" t="str">
        <f>IF(MX526="","",MX526-MX525)</f>
        <v/>
      </c>
      <c r="MZ526" s="45"/>
      <c r="NA526" s="45" t="str">
        <f>IF(MZ526="","",MZ525+NB525-MZ526)</f>
        <v/>
      </c>
      <c r="NB526" s="45"/>
      <c r="NC526" s="43"/>
      <c r="ND526" s="43" t="str">
        <f>IF(MV526="","",ND525)</f>
        <v/>
      </c>
      <c r="NE526" s="45" t="str">
        <f t="shared" si="2553"/>
        <v/>
      </c>
      <c r="NF526" s="46" t="str">
        <f t="shared" si="2554"/>
        <v/>
      </c>
      <c r="NG526" s="37"/>
      <c r="NH526" s="29"/>
      <c r="NI526" s="52" t="str">
        <f t="shared" si="2456"/>
        <v/>
      </c>
      <c r="NJ526" s="45"/>
      <c r="NK526" s="45" t="str">
        <f>IF(NJ526="","",NJ526-NJ525)</f>
        <v/>
      </c>
      <c r="NL526" s="45"/>
      <c r="NM526" s="45" t="str">
        <f>IF(NL526="","",NL526-NL525)</f>
        <v/>
      </c>
      <c r="NN526" s="45"/>
      <c r="NO526" s="45" t="str">
        <f>IF(NN526="","",NN525+NP525-NN526)</f>
        <v/>
      </c>
      <c r="NP526" s="45"/>
      <c r="NQ526" s="43"/>
      <c r="NR526" s="43" t="str">
        <f>IF(NJ526="","",NR525)</f>
        <v/>
      </c>
      <c r="NS526" s="45" t="str">
        <f t="shared" si="2555"/>
        <v/>
      </c>
      <c r="NT526" s="46" t="str">
        <f t="shared" si="2556"/>
        <v/>
      </c>
      <c r="NU526" s="37"/>
    </row>
    <row r="527" spans="1:385" ht="15" customHeight="1" thickTop="1" thickBot="1" x14ac:dyDescent="0.3">
      <c r="A527" s="38"/>
      <c r="B527" s="39"/>
      <c r="C527" s="40"/>
      <c r="D527" s="40"/>
      <c r="E527" s="41"/>
      <c r="F527" s="40"/>
      <c r="G527" s="208"/>
      <c r="H527" s="42"/>
      <c r="I527" s="45"/>
      <c r="J527" s="45" t="str">
        <f>IF(I527="","",I527-I526)</f>
        <v/>
      </c>
      <c r="K527" s="45"/>
      <c r="L527" s="45" t="str">
        <f>IF(K527="","",K527-K526)</f>
        <v/>
      </c>
      <c r="M527" s="45"/>
      <c r="N527" s="45" t="str">
        <f>IF(M527="","",M526+O526-M527)</f>
        <v/>
      </c>
      <c r="O527" s="45"/>
      <c r="P527" s="43"/>
      <c r="Q527" s="43" t="str">
        <f>IF(I527="","",Q526)</f>
        <v/>
      </c>
      <c r="R527" s="45" t="str">
        <f t="shared" si="2527"/>
        <v/>
      </c>
      <c r="S527" s="46" t="str">
        <f t="shared" si="2528"/>
        <v/>
      </c>
      <c r="T527" s="37"/>
      <c r="U527" s="29"/>
      <c r="V527" s="52" t="str">
        <f t="shared" si="2365"/>
        <v/>
      </c>
      <c r="W527" s="67"/>
      <c r="X527" s="45" t="str">
        <f>IF(W527="","",W527-W526)</f>
        <v/>
      </c>
      <c r="Y527" s="45"/>
      <c r="Z527" s="45" t="str">
        <f>IF(Y527="","",Y527-Y526)</f>
        <v/>
      </c>
      <c r="AA527" s="45"/>
      <c r="AB527" s="45" t="str">
        <f>IF(AA527="","",AA526+AC526-AA527)</f>
        <v/>
      </c>
      <c r="AC527" s="45"/>
      <c r="AD527" s="43"/>
      <c r="AE527" s="43" t="str">
        <f>IF(W527="","",AE526)</f>
        <v/>
      </c>
      <c r="AF527" s="45" t="str">
        <f t="shared" si="2529"/>
        <v/>
      </c>
      <c r="AG527" s="46" t="str">
        <f t="shared" si="2530"/>
        <v/>
      </c>
      <c r="AH527" s="37"/>
      <c r="AI527" s="29"/>
      <c r="AJ527" s="52" t="str">
        <f t="shared" si="2372"/>
        <v/>
      </c>
      <c r="AK527" s="45"/>
      <c r="AL527" s="45" t="str">
        <f>IF(AK527="","",AK527-AK526)</f>
        <v/>
      </c>
      <c r="AM527" s="45"/>
      <c r="AN527" s="45" t="str">
        <f>IF(AM527="","",AM527-AM526)</f>
        <v/>
      </c>
      <c r="AO527" s="45"/>
      <c r="AP527" s="45" t="str">
        <f>IF(AO527="","",AO526+AQ526-AO527)</f>
        <v/>
      </c>
      <c r="AQ527" s="45"/>
      <c r="AR527" s="43"/>
      <c r="AS527" s="43" t="str">
        <f>IF(AK527="","",AS526)</f>
        <v/>
      </c>
      <c r="AT527" s="45" t="str">
        <f t="shared" si="2531"/>
        <v/>
      </c>
      <c r="AU527" s="46" t="str">
        <f t="shared" si="2532"/>
        <v/>
      </c>
      <c r="AV527" s="37"/>
      <c r="AW527" s="29"/>
      <c r="AX527" s="52" t="str">
        <f t="shared" si="2379"/>
        <v/>
      </c>
      <c r="AY527" s="45"/>
      <c r="AZ527" s="45" t="str">
        <f>IF(AY527="","",AY527-AY526)</f>
        <v/>
      </c>
      <c r="BA527" s="45"/>
      <c r="BB527" s="45" t="str">
        <f>IF(BA527="","",BA527-BA526)</f>
        <v/>
      </c>
      <c r="BC527" s="45"/>
      <c r="BD527" s="45" t="str">
        <f>IF(BC527="","",BC526+BE526-BC527)</f>
        <v/>
      </c>
      <c r="BE527" s="45"/>
      <c r="BF527" s="43"/>
      <c r="BG527" s="43" t="str">
        <f>IF(AY527="","",BG526)</f>
        <v/>
      </c>
      <c r="BH527" s="45" t="str">
        <f t="shared" si="2533"/>
        <v/>
      </c>
      <c r="BI527" s="46" t="str">
        <f t="shared" si="2534"/>
        <v/>
      </c>
      <c r="BJ527" s="37"/>
      <c r="BK527" s="29"/>
      <c r="BL527" s="52">
        <f>IF($A512="","",$A512)</f>
        <v>45967</v>
      </c>
      <c r="BM527" s="43">
        <v>1059</v>
      </c>
      <c r="BN527" s="43">
        <f t="shared" si="2464"/>
        <v>45</v>
      </c>
      <c r="BO527" s="43">
        <v>14</v>
      </c>
      <c r="BP527" s="87">
        <f t="shared" si="2465"/>
        <v>1</v>
      </c>
      <c r="BQ527" s="43">
        <v>11</v>
      </c>
      <c r="BR527" s="43">
        <f t="shared" si="2466"/>
        <v>1</v>
      </c>
      <c r="BS527" s="43">
        <v>0</v>
      </c>
      <c r="BT527" s="44" t="str">
        <f t="shared" si="2522"/>
        <v>液晶ミニカメラ</v>
      </c>
      <c r="BU527" s="48">
        <f t="shared" si="2523"/>
        <v>1079</v>
      </c>
      <c r="BV527" s="45">
        <f t="shared" si="2467"/>
        <v>1079</v>
      </c>
      <c r="BW527" s="89">
        <f t="shared" si="2468"/>
        <v>0.23977777777777778</v>
      </c>
      <c r="BX527" s="37"/>
      <c r="BY527" s="57"/>
      <c r="BZ527" s="52">
        <f>IF($A512="","",$A512)</f>
        <v>45967</v>
      </c>
      <c r="CA527" s="43">
        <v>7494</v>
      </c>
      <c r="CB527" s="43">
        <f t="shared" si="2469"/>
        <v>12</v>
      </c>
      <c r="CC527" s="43">
        <v>265</v>
      </c>
      <c r="CD527" s="87">
        <f t="shared" si="2470"/>
        <v>0</v>
      </c>
      <c r="CE527" s="43">
        <v>25</v>
      </c>
      <c r="CF527" s="43">
        <f t="shared" si="2471"/>
        <v>1</v>
      </c>
      <c r="CG527" s="43"/>
      <c r="CH527" s="44" t="str">
        <f t="shared" si="2472"/>
        <v>クーリッシュイヤホン</v>
      </c>
      <c r="CI527" s="48">
        <f t="shared" si="2473"/>
        <v>1100</v>
      </c>
      <c r="CJ527" s="45">
        <f t="shared" si="2474"/>
        <v>1100</v>
      </c>
      <c r="CK527" s="89">
        <f t="shared" si="2475"/>
        <v>0.91666666666666663</v>
      </c>
      <c r="CL527" s="37" t="s">
        <v>614</v>
      </c>
      <c r="CM527" s="29"/>
      <c r="CN527" s="52">
        <f>IF($A512="","",$A512)</f>
        <v>45967</v>
      </c>
      <c r="CO527" s="43">
        <v>1400</v>
      </c>
      <c r="CP527" s="43">
        <f t="shared" si="2476"/>
        <v>51</v>
      </c>
      <c r="CQ527" s="43">
        <v>60</v>
      </c>
      <c r="CR527" s="87">
        <f t="shared" si="2477"/>
        <v>2</v>
      </c>
      <c r="CS527" s="43">
        <v>10</v>
      </c>
      <c r="CT527" s="43">
        <f t="shared" si="2478"/>
        <v>2</v>
      </c>
      <c r="CU527" s="43">
        <v>4</v>
      </c>
      <c r="CV527" s="44" t="str">
        <f t="shared" si="2479"/>
        <v>ジャグラーサウンドボタン</v>
      </c>
      <c r="CW527" s="48">
        <f t="shared" si="2480"/>
        <v>722</v>
      </c>
      <c r="CX527" s="45">
        <f t="shared" si="2481"/>
        <v>1444</v>
      </c>
      <c r="CY527" s="89">
        <f t="shared" si="2482"/>
        <v>0.28313725490196079</v>
      </c>
      <c r="CZ527" s="37"/>
      <c r="DA527" s="29"/>
      <c r="DB527" s="52" t="str">
        <f t="shared" si="2386"/>
        <v/>
      </c>
      <c r="DC527" s="45"/>
      <c r="DD527" s="45" t="str">
        <f>IF(DC527="","",DC527-DC526)</f>
        <v/>
      </c>
      <c r="DE527" s="45"/>
      <c r="DF527" s="45" t="str">
        <f>IF(DE527="","",DE527-DE526)</f>
        <v/>
      </c>
      <c r="DG527" s="45"/>
      <c r="DH527" s="45" t="str">
        <f>IF(DG527="","",DG526+DI526-DG527)</f>
        <v/>
      </c>
      <c r="DI527" s="45"/>
      <c r="DJ527" s="43"/>
      <c r="DK527" s="43" t="str">
        <f>IF(DC527="","",DK526)</f>
        <v/>
      </c>
      <c r="DL527" s="45" t="str">
        <f t="shared" si="2535"/>
        <v/>
      </c>
      <c r="DM527" s="46" t="str">
        <f t="shared" si="2536"/>
        <v/>
      </c>
      <c r="DN527" s="37"/>
      <c r="DO527" s="29"/>
      <c r="DP527" s="52" t="str">
        <f t="shared" si="2393"/>
        <v/>
      </c>
      <c r="DQ527" s="45"/>
      <c r="DR527" s="45" t="str">
        <f>IF(DQ527="","",DQ527-DQ526)</f>
        <v/>
      </c>
      <c r="DS527" s="45"/>
      <c r="DT527" s="45" t="str">
        <f>IF(DS527="","",DS527-DS526)</f>
        <v/>
      </c>
      <c r="DU527" s="45"/>
      <c r="DV527" s="45" t="str">
        <f>IF(DU527="","",DU526+DW526-DU527)</f>
        <v/>
      </c>
      <c r="DW527" s="45"/>
      <c r="DX527" s="43"/>
      <c r="DY527" s="43" t="str">
        <f>IF(DQ527="","",DY526)</f>
        <v/>
      </c>
      <c r="DZ527" s="45" t="str">
        <f t="shared" si="2537"/>
        <v/>
      </c>
      <c r="EA527" s="46" t="str">
        <f t="shared" si="2538"/>
        <v/>
      </c>
      <c r="EB527" s="37"/>
      <c r="ED527" s="52" t="str">
        <f t="shared" si="2400"/>
        <v/>
      </c>
      <c r="EE527" s="45"/>
      <c r="EF527" s="45" t="str">
        <f>IF(EE527="","",EE527-EE526)</f>
        <v/>
      </c>
      <c r="EG527" s="45"/>
      <c r="EH527" s="45" t="str">
        <f>IF(EG527="","",EG527-EG526)</f>
        <v/>
      </c>
      <c r="EI527" s="45"/>
      <c r="EJ527" s="45" t="str">
        <f>IF(EI527="","",EI526+EK526-EI527)</f>
        <v/>
      </c>
      <c r="EK527" s="45"/>
      <c r="EL527" s="43"/>
      <c r="EM527" s="43" t="str">
        <f>IF(EE527="","",EM526)</f>
        <v/>
      </c>
      <c r="EN527" s="45" t="str">
        <f t="shared" si="2539"/>
        <v/>
      </c>
      <c r="EO527" s="46" t="str">
        <f t="shared" si="2540"/>
        <v/>
      </c>
      <c r="EP527" s="37"/>
      <c r="ER527" s="52" t="str">
        <f t="shared" si="2407"/>
        <v/>
      </c>
      <c r="ES527" s="45"/>
      <c r="ET527" s="45" t="str">
        <f>IF(ES527="","",ES527-ES526)</f>
        <v/>
      </c>
      <c r="EU527" s="45"/>
      <c r="EV527" s="45" t="str">
        <f>IF(EU527="","",EU527-EU526)</f>
        <v/>
      </c>
      <c r="EW527" s="45"/>
      <c r="EX527" s="45" t="str">
        <f>IF(EW527="","",EW526+EY526-EW527)</f>
        <v/>
      </c>
      <c r="EY527" s="45"/>
      <c r="EZ527" s="43"/>
      <c r="FA527" s="43" t="str">
        <f>IF(ES527="","",FA526)</f>
        <v/>
      </c>
      <c r="FB527" s="45" t="str">
        <f t="shared" si="2541"/>
        <v/>
      </c>
      <c r="FC527" s="46" t="str">
        <f t="shared" si="2542"/>
        <v/>
      </c>
      <c r="FD527" s="37"/>
      <c r="FF527" s="52" t="str">
        <f t="shared" si="2414"/>
        <v/>
      </c>
      <c r="FG527" s="45"/>
      <c r="FH527" s="45" t="str">
        <f>IF(FG527="","",FG527-FG526)</f>
        <v/>
      </c>
      <c r="FI527" s="45"/>
      <c r="FJ527" s="45" t="str">
        <f>IF(FI527="","",FI527-FI526)</f>
        <v/>
      </c>
      <c r="FK527" s="45"/>
      <c r="FL527" s="45" t="str">
        <f>IF(FK527="","",FK526+FM526-FK527)</f>
        <v/>
      </c>
      <c r="FM527" s="45"/>
      <c r="FN527" s="43"/>
      <c r="FO527" s="43" t="str">
        <f>IF(FG527="","",FO526)</f>
        <v/>
      </c>
      <c r="FP527" s="45" t="str">
        <f t="shared" si="2543"/>
        <v/>
      </c>
      <c r="FQ527" s="46" t="str">
        <f t="shared" si="2544"/>
        <v/>
      </c>
      <c r="FR527" s="37"/>
      <c r="FS527" s="29"/>
      <c r="FT527" s="52" t="str">
        <f t="shared" si="2421"/>
        <v/>
      </c>
      <c r="FU527" s="45"/>
      <c r="FV527" s="45" t="str">
        <f>IF(FU527="","",FU527-FU526)</f>
        <v/>
      </c>
      <c r="FW527" s="45"/>
      <c r="FX527" s="45" t="str">
        <f>IF(FW527="","",FW527-FW526)</f>
        <v/>
      </c>
      <c r="FY527" s="45"/>
      <c r="FZ527" s="45" t="str">
        <f>IF(FY527="","",FY526+GA526-FY527)</f>
        <v/>
      </c>
      <c r="GA527" s="45"/>
      <c r="GB527" s="43"/>
      <c r="GC527" s="43" t="str">
        <f>IF(FU527="","",GC526)</f>
        <v/>
      </c>
      <c r="GD527" s="45" t="str">
        <f t="shared" si="2545"/>
        <v/>
      </c>
      <c r="GE527" s="46" t="str">
        <f t="shared" si="2546"/>
        <v/>
      </c>
      <c r="GF527" s="37"/>
      <c r="GH527" s="52" t="str">
        <f t="shared" si="2428"/>
        <v/>
      </c>
      <c r="GI527" s="45"/>
      <c r="GJ527" s="45" t="str">
        <f>IF(GI527="","",GI527-GI526)</f>
        <v/>
      </c>
      <c r="GK527" s="45"/>
      <c r="GL527" s="45" t="str">
        <f>IF(GK527="","",GK527-GK526)</f>
        <v/>
      </c>
      <c r="GM527" s="45"/>
      <c r="GN527" s="45" t="str">
        <f>IF(GM527="","",GM526+GO526-GM527)</f>
        <v/>
      </c>
      <c r="GO527" s="45"/>
      <c r="GP527" s="43"/>
      <c r="GQ527" s="43" t="str">
        <f>IF(GI527="","",GQ526)</f>
        <v/>
      </c>
      <c r="GR527" s="45" t="str">
        <f t="shared" si="2547"/>
        <v/>
      </c>
      <c r="GS527" s="46" t="str">
        <f t="shared" si="2548"/>
        <v/>
      </c>
      <c r="GT527" s="37"/>
      <c r="GU527" s="61"/>
      <c r="GV527" s="52">
        <f>IF($A512="","",$A512)</f>
        <v>45967</v>
      </c>
      <c r="GW527" s="62"/>
      <c r="GX527" s="43">
        <v>29016</v>
      </c>
      <c r="GY527" s="43">
        <f t="shared" si="2483"/>
        <v>105</v>
      </c>
      <c r="GZ527" s="43"/>
      <c r="HA527" s="87" t="str">
        <f t="shared" si="2484"/>
        <v/>
      </c>
      <c r="HB527" s="43">
        <v>2</v>
      </c>
      <c r="HC527" s="43">
        <f t="shared" si="2485"/>
        <v>1</v>
      </c>
      <c r="HD527" s="43">
        <v>1</v>
      </c>
      <c r="HE527" s="44" t="str">
        <f>IF(GX527="","",HE523)</f>
        <v>ルララ</v>
      </c>
      <c r="HF527" s="48">
        <f>IF(GX527="","",HF523)</f>
        <v>715</v>
      </c>
      <c r="HG527" s="45">
        <f t="shared" si="2486"/>
        <v>715</v>
      </c>
      <c r="HH527" s="89">
        <f t="shared" si="2487"/>
        <v>6.8095238095238098E-2</v>
      </c>
      <c r="HI527" s="37"/>
      <c r="HK527" s="52">
        <f>IF($A512="","",$A512)</f>
        <v>45967</v>
      </c>
      <c r="HL527" s="43">
        <v>946</v>
      </c>
      <c r="HM527" s="43">
        <f t="shared" si="2488"/>
        <v>45</v>
      </c>
      <c r="HN527" s="43">
        <v>18</v>
      </c>
      <c r="HO527" s="87">
        <f t="shared" si="2489"/>
        <v>1</v>
      </c>
      <c r="HP527" s="43">
        <v>15</v>
      </c>
      <c r="HQ527" s="43">
        <f t="shared" si="2490"/>
        <v>1</v>
      </c>
      <c r="HR527" s="43">
        <v>8</v>
      </c>
      <c r="HS527" s="44" t="str">
        <f t="shared" si="2524"/>
        <v>ラブブマスコット</v>
      </c>
      <c r="HT527" s="48">
        <f t="shared" si="2521"/>
        <v>400</v>
      </c>
      <c r="HU527" s="45">
        <f t="shared" si="2491"/>
        <v>400</v>
      </c>
      <c r="HV527" s="89">
        <f t="shared" si="2492"/>
        <v>8.8888888888888892E-2</v>
      </c>
      <c r="HW527" s="37"/>
      <c r="HX527" s="360"/>
      <c r="HY527" s="52">
        <f>IF($A512="","",$A512)</f>
        <v>45967</v>
      </c>
      <c r="HZ527" s="43">
        <v>6794</v>
      </c>
      <c r="IA527" s="43">
        <f t="shared" si="2493"/>
        <v>166</v>
      </c>
      <c r="IB527" s="43">
        <v>321</v>
      </c>
      <c r="IC527" s="87">
        <f t="shared" si="2494"/>
        <v>1</v>
      </c>
      <c r="ID527" s="43">
        <v>16</v>
      </c>
      <c r="IE527" s="43">
        <f t="shared" si="2495"/>
        <v>1</v>
      </c>
      <c r="IF527" s="43">
        <v>10</v>
      </c>
      <c r="IG527" s="44" t="str">
        <f t="shared" si="2496"/>
        <v>ラブブキーホルダー大きめ</v>
      </c>
      <c r="IH527" s="48">
        <f t="shared" si="2497"/>
        <v>0</v>
      </c>
      <c r="II527" s="45">
        <f t="shared" si="2498"/>
        <v>0</v>
      </c>
      <c r="IJ527" s="89">
        <f t="shared" si="2499"/>
        <v>0</v>
      </c>
      <c r="IK527" s="37"/>
      <c r="IL527" s="29"/>
      <c r="IM527" s="52">
        <f>IF($A512="","",$A512)</f>
        <v>45967</v>
      </c>
      <c r="IN527" s="43">
        <v>5488</v>
      </c>
      <c r="IO527" s="43">
        <f t="shared" si="2500"/>
        <v>37</v>
      </c>
      <c r="IP527" s="43">
        <v>182</v>
      </c>
      <c r="IQ527" s="87">
        <f t="shared" si="2501"/>
        <v>1</v>
      </c>
      <c r="IR527" s="43">
        <v>14</v>
      </c>
      <c r="IS527" s="43">
        <f t="shared" si="2502"/>
        <v>1</v>
      </c>
      <c r="IT527" s="43">
        <v>0</v>
      </c>
      <c r="IU527" s="44" t="s">
        <v>622</v>
      </c>
      <c r="IV527" s="226">
        <f>IU543</f>
        <v>0</v>
      </c>
      <c r="IW527" s="45">
        <f t="shared" si="2505"/>
        <v>0</v>
      </c>
      <c r="IX527" s="89">
        <f t="shared" si="2506"/>
        <v>0</v>
      </c>
      <c r="IY527" s="37"/>
      <c r="IZ527" s="61"/>
      <c r="JA527" s="52">
        <f>IF($A512="","",$A512)</f>
        <v>45967</v>
      </c>
      <c r="JB527" s="43">
        <v>5832</v>
      </c>
      <c r="JC527" s="43">
        <f t="shared" si="2507"/>
        <v>40</v>
      </c>
      <c r="JD527" s="43">
        <v>207</v>
      </c>
      <c r="JE527" s="87">
        <f t="shared" si="2508"/>
        <v>1</v>
      </c>
      <c r="JF527" s="43">
        <v>12</v>
      </c>
      <c r="JG527" s="43">
        <f t="shared" si="2509"/>
        <v>1</v>
      </c>
      <c r="JH527" s="43">
        <v>0</v>
      </c>
      <c r="JI527" s="44" t="str">
        <f t="shared" si="2510"/>
        <v>液晶ミニカメラ</v>
      </c>
      <c r="JJ527" s="48">
        <f t="shared" si="2511"/>
        <v>1074</v>
      </c>
      <c r="JK527" s="45">
        <f t="shared" si="2512"/>
        <v>1074</v>
      </c>
      <c r="JL527" s="89">
        <f t="shared" si="2513"/>
        <v>0.26850000000000002</v>
      </c>
      <c r="JM527" s="37"/>
      <c r="JN527" s="29"/>
      <c r="JO527" s="52">
        <f>IF($A512="","",$A512)</f>
        <v>45967</v>
      </c>
      <c r="JP527" s="43">
        <v>4036</v>
      </c>
      <c r="JQ527" s="43">
        <f t="shared" si="2514"/>
        <v>58</v>
      </c>
      <c r="JR527" s="43">
        <v>263</v>
      </c>
      <c r="JS527" s="87">
        <f t="shared" si="2515"/>
        <v>1</v>
      </c>
      <c r="JT527" s="43">
        <v>12</v>
      </c>
      <c r="JU527" s="43">
        <f t="shared" si="2516"/>
        <v>5</v>
      </c>
      <c r="JV527" s="43">
        <v>0</v>
      </c>
      <c r="JW527" s="44" t="s">
        <v>620</v>
      </c>
      <c r="JX527" s="48">
        <f t="shared" si="2518"/>
        <v>1100</v>
      </c>
      <c r="JY527" s="45">
        <f t="shared" si="2519"/>
        <v>5500</v>
      </c>
      <c r="JZ527" s="89">
        <f t="shared" si="2520"/>
        <v>0.94827586206896552</v>
      </c>
      <c r="KA527" s="37" t="s">
        <v>158</v>
      </c>
      <c r="KB527" s="51"/>
      <c r="KC527" s="52">
        <f>IF($A512="","",$A512)</f>
        <v>45967</v>
      </c>
      <c r="KD527" s="43">
        <v>12802</v>
      </c>
      <c r="KE527" s="43">
        <f>IF(KD527="","",KD527-KD523)</f>
        <v>32</v>
      </c>
      <c r="KF527" s="43">
        <v>486</v>
      </c>
      <c r="KG527" s="87">
        <f>IF(KF527="","",KF527-KF523)</f>
        <v>0</v>
      </c>
      <c r="KH527" s="43">
        <v>8</v>
      </c>
      <c r="KI527" s="43">
        <f>IF(KH527="","",KH523+KJ523-KH527)</f>
        <v>0</v>
      </c>
      <c r="KJ527" s="43">
        <v>4</v>
      </c>
      <c r="KK527" s="44" t="str">
        <f>IF(KD527="","",KK523)</f>
        <v>キティヒョウ柄マスコット</v>
      </c>
      <c r="KL527" s="48">
        <f>IF(KE527="","",KL523)</f>
        <v>996</v>
      </c>
      <c r="KM527" s="45">
        <f>IF(KH527="","",KI527*KL527)</f>
        <v>0</v>
      </c>
      <c r="KN527" s="89">
        <f>IF(KI527="","",KM527/(KE527*100))</f>
        <v>0</v>
      </c>
      <c r="KO527" s="37"/>
      <c r="KP527" s="29"/>
      <c r="KQ527" s="52">
        <f>IF($A512="","",$A512)</f>
        <v>45967</v>
      </c>
      <c r="KR527" s="43">
        <v>1505</v>
      </c>
      <c r="KS527" s="43">
        <f>IF(KR527="","",KR527-KR523)</f>
        <v>27</v>
      </c>
      <c r="KT527" s="43">
        <v>18</v>
      </c>
      <c r="KU527" s="87">
        <f>IF(KT527="","",KT527-KT523)</f>
        <v>1</v>
      </c>
      <c r="KV527" s="43">
        <v>7</v>
      </c>
      <c r="KW527" s="43">
        <f>IF(KV527="","",KV523+KX523-KV527)</f>
        <v>1</v>
      </c>
      <c r="KX527" s="43">
        <v>-1</v>
      </c>
      <c r="KY527" s="44" t="str">
        <f>IF(KR527="","",KY523)</f>
        <v>サンリオフェイスポーチ</v>
      </c>
      <c r="KZ527" s="48">
        <f>IF(KS527="","",KZ523)</f>
        <v>900</v>
      </c>
      <c r="LA527" s="45">
        <f>IF(KV527="","",KW527*KZ527)</f>
        <v>900</v>
      </c>
      <c r="LB527" s="89">
        <f>IF(KW527="","",LA527/(KS527*100))</f>
        <v>0.33333333333333331</v>
      </c>
      <c r="LC527" s="37" t="s">
        <v>611</v>
      </c>
      <c r="LD527" s="29"/>
      <c r="LE527" s="75"/>
      <c r="LF527" s="76"/>
      <c r="LG527" s="76"/>
      <c r="LH527" s="76">
        <v>1166</v>
      </c>
      <c r="LI527" s="76">
        <f t="shared" si="2525"/>
        <v>0</v>
      </c>
      <c r="LJ527" s="77">
        <v>2</v>
      </c>
      <c r="LK527" s="76">
        <f t="shared" si="2526"/>
        <v>0</v>
      </c>
      <c r="LL527" s="76">
        <v>0</v>
      </c>
      <c r="LM527" s="78" t="str">
        <f>IF(LF525="","",LM524)</f>
        <v>バイキンティッシュカバー、アンパンぬいぐるみ</v>
      </c>
      <c r="LN527" s="79">
        <f>IF(LG525="","",LN524)</f>
        <v>1000</v>
      </c>
      <c r="LO527" s="76">
        <f t="shared" si="2463"/>
        <v>0</v>
      </c>
      <c r="LP527" s="80"/>
      <c r="LQ527" s="37"/>
      <c r="LR527" s="29"/>
      <c r="LS527" s="52" t="str">
        <f t="shared" si="2435"/>
        <v/>
      </c>
      <c r="LT527" s="45"/>
      <c r="LU527" s="45" t="str">
        <f>IF(LT527="","",LT527-LT526)</f>
        <v/>
      </c>
      <c r="LV527" s="45"/>
      <c r="LW527" s="45" t="str">
        <f>IF(LV527="","",LV527-LV526)</f>
        <v/>
      </c>
      <c r="LX527" s="45"/>
      <c r="LY527" s="45" t="str">
        <f>IF(LX527="","",LX526+LZ526-LX527)</f>
        <v/>
      </c>
      <c r="LZ527" s="45"/>
      <c r="MA527" s="43"/>
      <c r="MB527" s="43" t="str">
        <f>IF(LT527="","",MB526)</f>
        <v/>
      </c>
      <c r="MC527" s="45" t="str">
        <f t="shared" si="2549"/>
        <v/>
      </c>
      <c r="MD527" s="46" t="str">
        <f t="shared" si="2550"/>
        <v/>
      </c>
      <c r="ME527" s="37"/>
      <c r="MF527" s="29"/>
      <c r="MG527" s="52" t="str">
        <f t="shared" si="2442"/>
        <v/>
      </c>
      <c r="MH527" s="45"/>
      <c r="MI527" s="45" t="str">
        <f>IF(MH527="","",MH527-MH526)</f>
        <v/>
      </c>
      <c r="MJ527" s="45"/>
      <c r="MK527" s="45" t="str">
        <f>IF(MJ527="","",MJ527-MJ526)</f>
        <v/>
      </c>
      <c r="ML527" s="45"/>
      <c r="MM527" s="45" t="str">
        <f>IF(ML527="","",ML526+MN526-ML527)</f>
        <v/>
      </c>
      <c r="MN527" s="45"/>
      <c r="MO527" s="43"/>
      <c r="MP527" s="43" t="str">
        <f>IF(MH527="","",MP526)</f>
        <v/>
      </c>
      <c r="MQ527" s="45" t="str">
        <f t="shared" si="2551"/>
        <v/>
      </c>
      <c r="MR527" s="46" t="str">
        <f t="shared" si="2552"/>
        <v/>
      </c>
      <c r="MS527" s="37"/>
      <c r="MT527" s="29"/>
      <c r="MU527" s="52" t="str">
        <f t="shared" si="2449"/>
        <v/>
      </c>
      <c r="MV527" s="45"/>
      <c r="MW527" s="45" t="str">
        <f>IF(MV527="","",MV527-MV526)</f>
        <v/>
      </c>
      <c r="MX527" s="45"/>
      <c r="MY527" s="45" t="str">
        <f>IF(MX527="","",MX527-MX526)</f>
        <v/>
      </c>
      <c r="MZ527" s="45"/>
      <c r="NA527" s="45" t="str">
        <f>IF(MZ527="","",MZ526+NB526-MZ527)</f>
        <v/>
      </c>
      <c r="NB527" s="45"/>
      <c r="NC527" s="43"/>
      <c r="ND527" s="43" t="str">
        <f>IF(MV527="","",ND526)</f>
        <v/>
      </c>
      <c r="NE527" s="45" t="str">
        <f t="shared" si="2553"/>
        <v/>
      </c>
      <c r="NF527" s="46" t="str">
        <f t="shared" si="2554"/>
        <v/>
      </c>
      <c r="NG527" s="37"/>
      <c r="NH527" s="29"/>
      <c r="NI527" s="52" t="str">
        <f t="shared" si="2456"/>
        <v/>
      </c>
      <c r="NJ527" s="45"/>
      <c r="NK527" s="45" t="str">
        <f>IF(NJ527="","",NJ527-NJ526)</f>
        <v/>
      </c>
      <c r="NL527" s="45"/>
      <c r="NM527" s="45" t="str">
        <f>IF(NL527="","",NL527-NL526)</f>
        <v/>
      </c>
      <c r="NN527" s="45"/>
      <c r="NO527" s="45" t="str">
        <f>IF(NN527="","",NN526+NP526-NN527)</f>
        <v/>
      </c>
      <c r="NP527" s="45"/>
      <c r="NQ527" s="43"/>
      <c r="NR527" s="43" t="str">
        <f>IF(NJ527="","",NR526)</f>
        <v/>
      </c>
      <c r="NS527" s="45" t="str">
        <f t="shared" si="2555"/>
        <v/>
      </c>
      <c r="NT527" s="46" t="str">
        <f t="shared" si="2556"/>
        <v/>
      </c>
      <c r="NU527" s="37"/>
    </row>
    <row r="528" spans="1:385" ht="15" customHeight="1" thickTop="1" x14ac:dyDescent="0.25">
      <c r="A528" s="38"/>
      <c r="B528" s="39"/>
      <c r="C528" s="40"/>
      <c r="D528" s="40"/>
      <c r="E528" s="41"/>
      <c r="F528" s="40"/>
      <c r="G528" s="208"/>
      <c r="H528" s="42"/>
      <c r="I528" s="45"/>
      <c r="J528" s="45" t="str">
        <f>IF(I528="","",I528-I527)</f>
        <v/>
      </c>
      <c r="K528" s="45"/>
      <c r="L528" s="45" t="str">
        <f>IF(K528="","",K528-K527)</f>
        <v/>
      </c>
      <c r="M528" s="45"/>
      <c r="N528" s="45" t="str">
        <f>IF(M528="","",M527+O527-M528)</f>
        <v/>
      </c>
      <c r="O528" s="45"/>
      <c r="P528" s="43"/>
      <c r="Q528" s="43" t="str">
        <f>IF(I528="","",Q527)</f>
        <v/>
      </c>
      <c r="R528" s="45" t="str">
        <f t="shared" si="2527"/>
        <v/>
      </c>
      <c r="S528" s="46" t="str">
        <f t="shared" si="2528"/>
        <v/>
      </c>
      <c r="T528" s="37"/>
      <c r="U528" s="29"/>
      <c r="V528" s="47"/>
      <c r="W528" s="67"/>
      <c r="X528" s="45" t="str">
        <f>IF(W528="","",W528-W527)</f>
        <v/>
      </c>
      <c r="Y528" s="45"/>
      <c r="Z528" s="45" t="str">
        <f>IF(Y528="","",Y528-Y527)</f>
        <v/>
      </c>
      <c r="AA528" s="45"/>
      <c r="AB528" s="45" t="str">
        <f>IF(AA528="","",AA527+AC527-AA528)</f>
        <v/>
      </c>
      <c r="AC528" s="45"/>
      <c r="AD528" s="45"/>
      <c r="AE528" s="45"/>
      <c r="AF528" s="45" t="str">
        <f t="shared" si="2529"/>
        <v/>
      </c>
      <c r="AG528" s="46" t="str">
        <f t="shared" si="2530"/>
        <v/>
      </c>
      <c r="AH528" s="37"/>
      <c r="AI528" s="29"/>
      <c r="AJ528" s="47"/>
      <c r="AK528" s="45"/>
      <c r="AL528" s="45" t="str">
        <f>IF(AK528="","",AK528-AK527)</f>
        <v/>
      </c>
      <c r="AM528" s="45"/>
      <c r="AN528" s="45" t="str">
        <f>IF(AM528="","",AM528-AM527)</f>
        <v/>
      </c>
      <c r="AO528" s="45"/>
      <c r="AP528" s="45" t="str">
        <f>IF(AO528="","",AO527+AQ527-AO528)</f>
        <v/>
      </c>
      <c r="AQ528" s="45"/>
      <c r="AR528" s="45"/>
      <c r="AS528" s="45"/>
      <c r="AT528" s="45" t="str">
        <f t="shared" si="2531"/>
        <v/>
      </c>
      <c r="AU528" s="46" t="str">
        <f t="shared" si="2532"/>
        <v/>
      </c>
      <c r="AV528" s="37"/>
      <c r="AW528" s="29"/>
      <c r="AX528" s="47"/>
      <c r="AY528" s="45"/>
      <c r="AZ528" s="45" t="str">
        <f>IF(AY528="","",AY528-AY527)</f>
        <v/>
      </c>
      <c r="BA528" s="45"/>
      <c r="BB528" s="45" t="str">
        <f>IF(BA528="","",BA528-BA527)</f>
        <v/>
      </c>
      <c r="BC528" s="45"/>
      <c r="BD528" s="45" t="str">
        <f>IF(BC528="","",BC527+BE527-BC528)</f>
        <v/>
      </c>
      <c r="BE528" s="45"/>
      <c r="BF528" s="45"/>
      <c r="BG528" s="45"/>
      <c r="BH528" s="45" t="str">
        <f t="shared" si="2533"/>
        <v/>
      </c>
      <c r="BI528" s="46" t="str">
        <f t="shared" si="2534"/>
        <v/>
      </c>
      <c r="BJ528" s="37"/>
      <c r="BK528" s="29"/>
      <c r="BL528" s="47"/>
      <c r="BM528" s="45">
        <v>935</v>
      </c>
      <c r="BN528" s="45">
        <f t="shared" si="2464"/>
        <v>7</v>
      </c>
      <c r="BO528" s="45">
        <v>8</v>
      </c>
      <c r="BP528" s="45">
        <f t="shared" si="2465"/>
        <v>0</v>
      </c>
      <c r="BQ528" s="45">
        <v>15</v>
      </c>
      <c r="BR528" s="45">
        <f t="shared" si="2466"/>
        <v>0</v>
      </c>
      <c r="BS528" s="43">
        <v>0</v>
      </c>
      <c r="BT528" s="63" t="s">
        <v>609</v>
      </c>
      <c r="BU528" s="67"/>
      <c r="BV528" s="43">
        <f t="shared" si="2467"/>
        <v>0</v>
      </c>
      <c r="BW528" s="46">
        <f t="shared" si="2468"/>
        <v>0</v>
      </c>
      <c r="BX528" s="37" t="s">
        <v>613</v>
      </c>
      <c r="BY528" s="57"/>
      <c r="BZ528" s="47"/>
      <c r="CA528" s="45">
        <v>7266</v>
      </c>
      <c r="CB528" s="45">
        <f t="shared" si="2469"/>
        <v>65</v>
      </c>
      <c r="CC528" s="45">
        <v>231</v>
      </c>
      <c r="CD528" s="45">
        <f t="shared" si="2470"/>
        <v>2</v>
      </c>
      <c r="CE528" s="45">
        <v>8</v>
      </c>
      <c r="CF528" s="45">
        <f t="shared" si="2471"/>
        <v>2</v>
      </c>
      <c r="CG528" s="43"/>
      <c r="CH528" s="63" t="str">
        <f t="shared" si="2472"/>
        <v>ジャグラーサウンドボタン</v>
      </c>
      <c r="CI528" s="67">
        <f t="shared" si="2473"/>
        <v>682</v>
      </c>
      <c r="CJ528" s="43">
        <f t="shared" si="2474"/>
        <v>1364</v>
      </c>
      <c r="CK528" s="46">
        <f t="shared" si="2475"/>
        <v>0.20984615384615385</v>
      </c>
      <c r="CL528" s="37"/>
      <c r="CM528" s="29"/>
      <c r="CN528" s="47"/>
      <c r="CO528" s="45">
        <v>2908</v>
      </c>
      <c r="CP528" s="45">
        <f t="shared" si="2476"/>
        <v>87</v>
      </c>
      <c r="CQ528" s="45">
        <v>79</v>
      </c>
      <c r="CR528" s="45">
        <f t="shared" si="2477"/>
        <v>2</v>
      </c>
      <c r="CS528" s="45">
        <v>13</v>
      </c>
      <c r="CT528" s="45">
        <f t="shared" si="2478"/>
        <v>2</v>
      </c>
      <c r="CU528" s="43">
        <v>6</v>
      </c>
      <c r="CV528" s="63" t="s">
        <v>609</v>
      </c>
      <c r="CW528" s="67"/>
      <c r="CX528" s="43">
        <f t="shared" si="2481"/>
        <v>0</v>
      </c>
      <c r="CY528" s="46">
        <f t="shared" si="2482"/>
        <v>0</v>
      </c>
      <c r="CZ528" s="37"/>
      <c r="DA528" s="29"/>
      <c r="DB528" s="47"/>
      <c r="DC528" s="45"/>
      <c r="DD528" s="45" t="str">
        <f>IF(DC528="","",DC528-DC527)</f>
        <v/>
      </c>
      <c r="DE528" s="45"/>
      <c r="DF528" s="45" t="str">
        <f>IF(DE528="","",DE528-DE527)</f>
        <v/>
      </c>
      <c r="DG528" s="45"/>
      <c r="DH528" s="45" t="str">
        <f>IF(DG528="","",DG527+DI527-DG528)</f>
        <v/>
      </c>
      <c r="DI528" s="45"/>
      <c r="DJ528" s="43"/>
      <c r="DK528" s="43" t="str">
        <f>IF(DC528="","",DK527)</f>
        <v/>
      </c>
      <c r="DL528" s="45" t="str">
        <f t="shared" si="2535"/>
        <v/>
      </c>
      <c r="DM528" s="46" t="str">
        <f t="shared" si="2536"/>
        <v/>
      </c>
      <c r="DN528" s="37"/>
      <c r="DO528" s="29"/>
      <c r="DP528" s="47"/>
      <c r="DQ528" s="45"/>
      <c r="DR528" s="45" t="str">
        <f>IF(DQ528="","",DQ528-DQ527)</f>
        <v/>
      </c>
      <c r="DS528" s="45"/>
      <c r="DT528" s="45" t="str">
        <f>IF(DS528="","",DS528-DS527)</f>
        <v/>
      </c>
      <c r="DU528" s="45"/>
      <c r="DV528" s="45" t="str">
        <f>IF(DU528="","",DU527+DW527-DU528)</f>
        <v/>
      </c>
      <c r="DW528" s="45"/>
      <c r="DX528" s="43"/>
      <c r="DY528" s="43" t="str">
        <f>IF(DQ528="","",DY527)</f>
        <v/>
      </c>
      <c r="DZ528" s="45" t="str">
        <f t="shared" si="2537"/>
        <v/>
      </c>
      <c r="EA528" s="46" t="str">
        <f t="shared" si="2538"/>
        <v/>
      </c>
      <c r="EB528" s="37"/>
      <c r="ED528" s="47"/>
      <c r="EE528" s="45"/>
      <c r="EF528" s="45" t="str">
        <f>IF(EE528="","",EE528-EE527)</f>
        <v/>
      </c>
      <c r="EG528" s="45"/>
      <c r="EH528" s="45" t="str">
        <f>IF(EG528="","",EG528-EG527)</f>
        <v/>
      </c>
      <c r="EI528" s="45"/>
      <c r="EJ528" s="45" t="str">
        <f>IF(EI528="","",EI527+EK527-EI528)</f>
        <v/>
      </c>
      <c r="EK528" s="45"/>
      <c r="EL528" s="43"/>
      <c r="EM528" s="43" t="str">
        <f>IF(EE528="","",EM527)</f>
        <v/>
      </c>
      <c r="EN528" s="45" t="str">
        <f t="shared" si="2539"/>
        <v/>
      </c>
      <c r="EO528" s="46" t="str">
        <f t="shared" si="2540"/>
        <v/>
      </c>
      <c r="EP528" s="37"/>
      <c r="ER528" s="47"/>
      <c r="ES528" s="45"/>
      <c r="ET528" s="45" t="str">
        <f>IF(ES528="","",ES528-ES527)</f>
        <v/>
      </c>
      <c r="EU528" s="45"/>
      <c r="EV528" s="45" t="str">
        <f>IF(EU528="","",EU528-EU527)</f>
        <v/>
      </c>
      <c r="EW528" s="45"/>
      <c r="EX528" s="45" t="str">
        <f>IF(EW528="","",EW527+EY527-EW528)</f>
        <v/>
      </c>
      <c r="EY528" s="45"/>
      <c r="EZ528" s="43"/>
      <c r="FA528" s="43" t="str">
        <f>IF(ES528="","",FA527)</f>
        <v/>
      </c>
      <c r="FB528" s="45" t="str">
        <f t="shared" si="2541"/>
        <v/>
      </c>
      <c r="FC528" s="46" t="str">
        <f t="shared" si="2542"/>
        <v/>
      </c>
      <c r="FD528" s="37"/>
      <c r="FF528" s="47"/>
      <c r="FG528" s="45"/>
      <c r="FH528" s="45" t="str">
        <f>IF(FG528="","",FG528-FG527)</f>
        <v/>
      </c>
      <c r="FI528" s="45"/>
      <c r="FJ528" s="45" t="str">
        <f>IF(FI528="","",FI528-FI527)</f>
        <v/>
      </c>
      <c r="FK528" s="45"/>
      <c r="FL528" s="45" t="str">
        <f>IF(FK528="","",FK527+FM527-FK528)</f>
        <v/>
      </c>
      <c r="FM528" s="45"/>
      <c r="FN528" s="43"/>
      <c r="FO528" s="43" t="str">
        <f>IF(FG528="","",FO527)</f>
        <v/>
      </c>
      <c r="FP528" s="45" t="str">
        <f t="shared" si="2543"/>
        <v/>
      </c>
      <c r="FQ528" s="46" t="str">
        <f t="shared" si="2544"/>
        <v/>
      </c>
      <c r="FR528" s="37"/>
      <c r="FS528" s="29"/>
      <c r="FT528" s="47"/>
      <c r="FU528" s="45"/>
      <c r="FV528" s="45" t="str">
        <f>IF(FU528="","",FU528-FU527)</f>
        <v/>
      </c>
      <c r="FW528" s="45"/>
      <c r="FX528" s="45" t="str">
        <f>IF(FW528="","",FW528-FW527)</f>
        <v/>
      </c>
      <c r="FY528" s="45"/>
      <c r="FZ528" s="45" t="str">
        <f>IF(FY528="","",FY527+GA527-FY528)</f>
        <v/>
      </c>
      <c r="GA528" s="45"/>
      <c r="GB528" s="43"/>
      <c r="GC528" s="43" t="str">
        <f>IF(FU528="","",GC527)</f>
        <v/>
      </c>
      <c r="GD528" s="45" t="str">
        <f t="shared" si="2545"/>
        <v/>
      </c>
      <c r="GE528" s="46" t="str">
        <f t="shared" si="2546"/>
        <v/>
      </c>
      <c r="GF528" s="37"/>
      <c r="GH528" s="47"/>
      <c r="GI528" s="45"/>
      <c r="GJ528" s="45" t="str">
        <f>IF(GI528="","",GI528-GI527)</f>
        <v/>
      </c>
      <c r="GK528" s="45"/>
      <c r="GL528" s="45" t="str">
        <f>IF(GK528="","",GK528-GK527)</f>
        <v/>
      </c>
      <c r="GM528" s="45"/>
      <c r="GN528" s="45" t="str">
        <f>IF(GM528="","",GM527+GO527-GM528)</f>
        <v/>
      </c>
      <c r="GO528" s="45"/>
      <c r="GP528" s="43"/>
      <c r="GQ528" s="43" t="str">
        <f>IF(GI528="","",GQ527)</f>
        <v/>
      </c>
      <c r="GR528" s="45" t="str">
        <f t="shared" si="2547"/>
        <v/>
      </c>
      <c r="GS528" s="46" t="str">
        <f t="shared" si="2548"/>
        <v/>
      </c>
      <c r="GT528" s="37"/>
      <c r="GU528" s="61"/>
      <c r="GV528" s="47"/>
      <c r="GW528" s="30"/>
      <c r="GX528" s="45">
        <v>21217</v>
      </c>
      <c r="GY528" s="45">
        <f t="shared" si="2483"/>
        <v>79</v>
      </c>
      <c r="GZ528" s="45"/>
      <c r="HA528" s="45" t="str">
        <f t="shared" si="2484"/>
        <v/>
      </c>
      <c r="HB528" s="45">
        <v>7</v>
      </c>
      <c r="HC528" s="45">
        <f t="shared" si="2485"/>
        <v>0</v>
      </c>
      <c r="HD528" s="43">
        <v>0</v>
      </c>
      <c r="HE528" s="63" t="str">
        <f>IF(GX527="","",HE524)</f>
        <v>サンリオ浴衣BIG</v>
      </c>
      <c r="HF528" s="67">
        <f>IF(GX527="","",HF524)</f>
        <v>1100</v>
      </c>
      <c r="HG528" s="43">
        <f t="shared" si="2486"/>
        <v>0</v>
      </c>
      <c r="HH528" s="46">
        <f t="shared" si="2487"/>
        <v>0</v>
      </c>
      <c r="HI528" s="37"/>
      <c r="HK528" s="47"/>
      <c r="HL528" s="45">
        <v>1032</v>
      </c>
      <c r="HM528" s="45">
        <f t="shared" si="2488"/>
        <v>49</v>
      </c>
      <c r="HN528" s="45">
        <v>14</v>
      </c>
      <c r="HO528" s="45">
        <f t="shared" si="2489"/>
        <v>1</v>
      </c>
      <c r="HP528" s="45">
        <v>9</v>
      </c>
      <c r="HQ528" s="45">
        <f t="shared" si="2490"/>
        <v>0</v>
      </c>
      <c r="HR528" s="43">
        <v>0</v>
      </c>
      <c r="HS528" s="63" t="str">
        <f t="shared" si="2524"/>
        <v>キティシリコンがま口</v>
      </c>
      <c r="HT528" s="67">
        <f t="shared" si="2521"/>
        <v>996</v>
      </c>
      <c r="HU528" s="43">
        <f t="shared" si="2491"/>
        <v>0</v>
      </c>
      <c r="HV528" s="46">
        <f t="shared" si="2492"/>
        <v>0</v>
      </c>
      <c r="HW528" s="37"/>
      <c r="HX528" s="360"/>
      <c r="HY528" s="47"/>
      <c r="HZ528" s="45">
        <v>4643</v>
      </c>
      <c r="IA528" s="45">
        <f t="shared" si="2493"/>
        <v>34</v>
      </c>
      <c r="IB528" s="45">
        <v>132</v>
      </c>
      <c r="IC528" s="45">
        <f t="shared" si="2494"/>
        <v>1</v>
      </c>
      <c r="ID528" s="45">
        <v>34</v>
      </c>
      <c r="IE528" s="45">
        <f t="shared" si="2495"/>
        <v>1</v>
      </c>
      <c r="IF528" s="45">
        <v>0</v>
      </c>
      <c r="IG528" s="63" t="str">
        <f t="shared" si="2496"/>
        <v>ミニ香水</v>
      </c>
      <c r="IH528" s="67">
        <f t="shared" si="2497"/>
        <v>1100</v>
      </c>
      <c r="II528" s="43">
        <f t="shared" si="2498"/>
        <v>1100</v>
      </c>
      <c r="IJ528" s="46">
        <f t="shared" si="2499"/>
        <v>0.3235294117647059</v>
      </c>
      <c r="IK528" s="37"/>
      <c r="IL528" s="29"/>
      <c r="IM528" s="47"/>
      <c r="IN528" s="45">
        <v>5530</v>
      </c>
      <c r="IO528" s="45">
        <f t="shared" si="2500"/>
        <v>69</v>
      </c>
      <c r="IP528" s="45">
        <v>127</v>
      </c>
      <c r="IQ528" s="45">
        <f t="shared" si="2501"/>
        <v>3</v>
      </c>
      <c r="IR528" s="45">
        <v>13</v>
      </c>
      <c r="IS528" s="45">
        <f t="shared" si="2502"/>
        <v>3</v>
      </c>
      <c r="IT528" s="45">
        <v>0</v>
      </c>
      <c r="IU528" s="63" t="str">
        <f t="shared" si="2503"/>
        <v>ジャグラーサウンドボタン</v>
      </c>
      <c r="IV528" s="67">
        <f t="shared" si="2504"/>
        <v>748</v>
      </c>
      <c r="IW528" s="43">
        <f t="shared" si="2505"/>
        <v>2244</v>
      </c>
      <c r="IX528" s="46">
        <f t="shared" si="2506"/>
        <v>0.32521739130434785</v>
      </c>
      <c r="IY528" s="37"/>
      <c r="IZ528" s="61"/>
      <c r="JA528" s="47"/>
      <c r="JB528" s="45">
        <v>4170</v>
      </c>
      <c r="JC528" s="45">
        <f t="shared" si="2507"/>
        <v>47</v>
      </c>
      <c r="JD528" s="45">
        <v>112</v>
      </c>
      <c r="JE528" s="45">
        <f t="shared" si="2508"/>
        <v>2</v>
      </c>
      <c r="JF528" s="45">
        <v>10</v>
      </c>
      <c r="JG528" s="45">
        <f t="shared" si="2509"/>
        <v>2</v>
      </c>
      <c r="JH528" s="45">
        <v>3</v>
      </c>
      <c r="JI528" s="63" t="str">
        <f t="shared" si="2510"/>
        <v>ジャグラーサウンドボタン金銀</v>
      </c>
      <c r="JJ528" s="67">
        <f t="shared" si="2511"/>
        <v>1100</v>
      </c>
      <c r="JK528" s="43">
        <f t="shared" si="2512"/>
        <v>2200</v>
      </c>
      <c r="JL528" s="46">
        <f t="shared" si="2513"/>
        <v>0.46808510638297873</v>
      </c>
      <c r="JM528" s="37"/>
      <c r="JN528" s="29"/>
      <c r="JO528" s="47"/>
      <c r="JP528" s="45">
        <v>4970</v>
      </c>
      <c r="JQ528" s="45">
        <f t="shared" si="2514"/>
        <v>36</v>
      </c>
      <c r="JR528" s="45">
        <v>100</v>
      </c>
      <c r="JS528" s="45">
        <f t="shared" si="2515"/>
        <v>1</v>
      </c>
      <c r="JT528" s="45">
        <v>16</v>
      </c>
      <c r="JU528" s="45">
        <f t="shared" si="2516"/>
        <v>1</v>
      </c>
      <c r="JV528" s="43">
        <v>0</v>
      </c>
      <c r="JW528" s="63" t="str">
        <f t="shared" si="2517"/>
        <v>デジタルミニカメラ</v>
      </c>
      <c r="JX528" s="67">
        <f t="shared" si="2518"/>
        <v>722</v>
      </c>
      <c r="JY528" s="43">
        <f t="shared" si="2519"/>
        <v>722</v>
      </c>
      <c r="JZ528" s="46">
        <f t="shared" si="2520"/>
        <v>0.20055555555555554</v>
      </c>
      <c r="KA528" s="37"/>
      <c r="KB528" s="51"/>
      <c r="KC528" s="47"/>
      <c r="KD528" s="45">
        <v>10320</v>
      </c>
      <c r="KE528" s="45">
        <f>IF(KD528="","",KD528-KD524)</f>
        <v>71</v>
      </c>
      <c r="KF528" s="45">
        <v>294</v>
      </c>
      <c r="KG528" s="45">
        <f>IF(KF528="","",KF528-KF524)</f>
        <v>1</v>
      </c>
      <c r="KH528" s="45">
        <v>8</v>
      </c>
      <c r="KI528" s="45">
        <f>IF(KH528="","",KH524+KJ524-KH528)</f>
        <v>1</v>
      </c>
      <c r="KJ528" s="43">
        <v>3</v>
      </c>
      <c r="KK528" s="63" t="str">
        <f>IF(KD528="","",KK524)</f>
        <v>キティシリコンがま口</v>
      </c>
      <c r="KL528" s="67">
        <f>IF(KE528="","",KL524)</f>
        <v>660</v>
      </c>
      <c r="KM528" s="43">
        <f>IF(KH528="","",KI528*KL528)</f>
        <v>660</v>
      </c>
      <c r="KN528" s="46">
        <f>IF(KI528="","",KM528/(KE528*100))</f>
        <v>9.295774647887324E-2</v>
      </c>
      <c r="KO528" s="37"/>
      <c r="KP528" s="29"/>
      <c r="KQ528" s="47"/>
      <c r="KR528" s="45">
        <v>1967</v>
      </c>
      <c r="KS528" s="45">
        <f>IF(KR528="","",KR528-KR524)</f>
        <v>74</v>
      </c>
      <c r="KT528" s="45">
        <v>18</v>
      </c>
      <c r="KU528" s="45">
        <f>IF(KT528="","",KT528-KT524)</f>
        <v>1</v>
      </c>
      <c r="KV528" s="45">
        <v>17</v>
      </c>
      <c r="KW528" s="45">
        <f>IF(KV528="","",KV524+KX524-KV528)</f>
        <v>1</v>
      </c>
      <c r="KX528" s="43">
        <v>0</v>
      </c>
      <c r="KY528" s="63" t="str">
        <f>IF(KR528="","",KY524)</f>
        <v>ラブブマスコット</v>
      </c>
      <c r="KZ528" s="67">
        <f>IF(KS528="","",KZ524)</f>
        <v>500</v>
      </c>
      <c r="LA528" s="43">
        <f>IF(KV528="","",KW528*KZ528)</f>
        <v>500</v>
      </c>
      <c r="LB528" s="46">
        <f>IF(KW528="","",LA528/(KS528*100))</f>
        <v>6.7567567567567571E-2</v>
      </c>
      <c r="LC528" s="37"/>
      <c r="LD528" s="29"/>
      <c r="LE528" s="52">
        <f>IF(A514="","",A514)</f>
        <v>45974</v>
      </c>
      <c r="LF528" s="43">
        <v>68711</v>
      </c>
      <c r="LG528" s="86">
        <f>IF(LF528="","",LF528-LF525)</f>
        <v>22</v>
      </c>
      <c r="LH528" s="43">
        <v>445</v>
      </c>
      <c r="LI528" s="43">
        <f t="shared" si="2525"/>
        <v>0</v>
      </c>
      <c r="LJ528" s="43">
        <v>2</v>
      </c>
      <c r="LK528" s="87">
        <f t="shared" si="2526"/>
        <v>0</v>
      </c>
      <c r="LL528" s="43">
        <v>0</v>
      </c>
      <c r="LM528" s="65" t="str">
        <f>IF(LF528="","",LM525)</f>
        <v>スヌーピーぬいぐるみ、コキンちゃん</v>
      </c>
      <c r="LN528" s="48">
        <f>IF(LG528="","",LN525)</f>
        <v>1000</v>
      </c>
      <c r="LO528" s="87">
        <f t="shared" si="2463"/>
        <v>0</v>
      </c>
      <c r="LP528" s="53"/>
      <c r="LQ528" s="37"/>
      <c r="LR528" s="29"/>
      <c r="LS528" s="47"/>
      <c r="LT528" s="45"/>
      <c r="LU528" s="45" t="str">
        <f>IF(LT528="","",LT528-LT527)</f>
        <v/>
      </c>
      <c r="LV528" s="45"/>
      <c r="LW528" s="45" t="str">
        <f>IF(LV528="","",LV528-LV527)</f>
        <v/>
      </c>
      <c r="LX528" s="45"/>
      <c r="LY528" s="45" t="str">
        <f>IF(LX528="","",LX527+LZ527-LX528)</f>
        <v/>
      </c>
      <c r="LZ528" s="45"/>
      <c r="MA528" s="43"/>
      <c r="MB528" s="43" t="str">
        <f>IF(LT528="","",MB527)</f>
        <v/>
      </c>
      <c r="MC528" s="45" t="str">
        <f t="shared" si="2549"/>
        <v/>
      </c>
      <c r="MD528" s="46" t="str">
        <f t="shared" si="2550"/>
        <v/>
      </c>
      <c r="ME528" s="37"/>
      <c r="MF528" s="29"/>
      <c r="MG528" s="47"/>
      <c r="MH528" s="45"/>
      <c r="MI528" s="45" t="str">
        <f>IF(MH528="","",MH528-MH527)</f>
        <v/>
      </c>
      <c r="MJ528" s="45"/>
      <c r="MK528" s="45" t="str">
        <f>IF(MJ528="","",MJ528-MJ527)</f>
        <v/>
      </c>
      <c r="ML528" s="45"/>
      <c r="MM528" s="45" t="str">
        <f>IF(ML528="","",ML527+MN527-ML528)</f>
        <v/>
      </c>
      <c r="MN528" s="45"/>
      <c r="MO528" s="43"/>
      <c r="MP528" s="43" t="str">
        <f>IF(MH528="","",MP527)</f>
        <v/>
      </c>
      <c r="MQ528" s="45" t="str">
        <f t="shared" si="2551"/>
        <v/>
      </c>
      <c r="MR528" s="46" t="str">
        <f t="shared" si="2552"/>
        <v/>
      </c>
      <c r="MS528" s="37"/>
      <c r="MT528" s="29"/>
      <c r="MU528" s="47"/>
      <c r="MV528" s="45"/>
      <c r="MW528" s="45" t="str">
        <f>IF(MV528="","",MV528-MV527)</f>
        <v/>
      </c>
      <c r="MX528" s="45"/>
      <c r="MY528" s="45" t="str">
        <f>IF(MX528="","",MX528-MX527)</f>
        <v/>
      </c>
      <c r="MZ528" s="45"/>
      <c r="NA528" s="45" t="str">
        <f>IF(MZ528="","",MZ527+NB527-MZ528)</f>
        <v/>
      </c>
      <c r="NB528" s="45"/>
      <c r="NC528" s="43"/>
      <c r="ND528" s="43" t="str">
        <f>IF(MV528="","",ND527)</f>
        <v/>
      </c>
      <c r="NE528" s="45" t="str">
        <f t="shared" si="2553"/>
        <v/>
      </c>
      <c r="NF528" s="46" t="str">
        <f t="shared" si="2554"/>
        <v/>
      </c>
      <c r="NG528" s="37"/>
      <c r="NH528" s="29"/>
      <c r="NI528" s="47"/>
      <c r="NJ528" s="45"/>
      <c r="NK528" s="45" t="str">
        <f>IF(NJ528="","",NJ528-NJ527)</f>
        <v/>
      </c>
      <c r="NL528" s="45"/>
      <c r="NM528" s="45" t="str">
        <f>IF(NL528="","",NL528-NL527)</f>
        <v/>
      </c>
      <c r="NN528" s="45"/>
      <c r="NO528" s="45" t="str">
        <f>IF(NN528="","",NN527+NP527-NN528)</f>
        <v/>
      </c>
      <c r="NP528" s="45"/>
      <c r="NQ528" s="43"/>
      <c r="NR528" s="43" t="str">
        <f>IF(NJ528="","",NR527)</f>
        <v/>
      </c>
      <c r="NS528" s="45" t="str">
        <f t="shared" si="2555"/>
        <v/>
      </c>
      <c r="NT528" s="46" t="str">
        <f t="shared" si="2556"/>
        <v/>
      </c>
      <c r="NU528" s="37"/>
    </row>
    <row r="529" spans="1:385" x14ac:dyDescent="0.25">
      <c r="A529" s="38"/>
      <c r="B529" s="39"/>
      <c r="C529" s="40"/>
      <c r="D529" s="40"/>
      <c r="E529" s="41"/>
      <c r="F529" s="40"/>
      <c r="G529" s="208"/>
      <c r="H529" s="42"/>
      <c r="I529" s="45"/>
      <c r="J529" s="45" t="str">
        <f>IF(I529="","",I529-I528)</f>
        <v/>
      </c>
      <c r="K529" s="45"/>
      <c r="L529" s="45" t="str">
        <f>IF(K529="","",K529-K528)</f>
        <v/>
      </c>
      <c r="M529" s="45"/>
      <c r="N529" s="45" t="str">
        <f>IF(M529="","",M528+O528-M529)</f>
        <v/>
      </c>
      <c r="O529" s="45"/>
      <c r="P529" s="43"/>
      <c r="Q529" s="43" t="str">
        <f>IF(I529="","",Q528)</f>
        <v/>
      </c>
      <c r="R529" s="45" t="str">
        <f t="shared" si="2527"/>
        <v/>
      </c>
      <c r="S529" s="46" t="str">
        <f t="shared" si="2528"/>
        <v/>
      </c>
      <c r="T529" s="37"/>
      <c r="U529" s="29"/>
      <c r="V529" s="47"/>
      <c r="W529" s="67"/>
      <c r="X529" s="45" t="str">
        <f>IF(W529="","",W529-W528)</f>
        <v/>
      </c>
      <c r="Y529" s="45"/>
      <c r="Z529" s="45" t="str">
        <f>IF(Y529="","",Y529-Y528)</f>
        <v/>
      </c>
      <c r="AA529" s="45"/>
      <c r="AB529" s="45" t="str">
        <f>IF(AA529="","",AA528+AC528-AA529)</f>
        <v/>
      </c>
      <c r="AC529" s="45"/>
      <c r="AD529" s="45"/>
      <c r="AE529" s="45"/>
      <c r="AF529" s="45" t="str">
        <f t="shared" si="2529"/>
        <v/>
      </c>
      <c r="AG529" s="46" t="str">
        <f t="shared" si="2530"/>
        <v/>
      </c>
      <c r="AH529" s="37"/>
      <c r="AI529" s="29"/>
      <c r="AJ529" s="47"/>
      <c r="AK529" s="45"/>
      <c r="AL529" s="45" t="str">
        <f>IF(AK529="","",AK529-AK528)</f>
        <v/>
      </c>
      <c r="AM529" s="45"/>
      <c r="AN529" s="45" t="str">
        <f>IF(AM529="","",AM529-AM528)</f>
        <v/>
      </c>
      <c r="AO529" s="45"/>
      <c r="AP529" s="45" t="str">
        <f>IF(AO529="","",AO528+AQ528-AO529)</f>
        <v/>
      </c>
      <c r="AQ529" s="45"/>
      <c r="AR529" s="45"/>
      <c r="AS529" s="45"/>
      <c r="AT529" s="45" t="str">
        <f t="shared" si="2531"/>
        <v/>
      </c>
      <c r="AU529" s="46" t="str">
        <f t="shared" si="2532"/>
        <v/>
      </c>
      <c r="AV529" s="37"/>
      <c r="AW529" s="29"/>
      <c r="AX529" s="47"/>
      <c r="AY529" s="45"/>
      <c r="AZ529" s="45" t="str">
        <f>IF(AY529="","",AY529-AY528)</f>
        <v/>
      </c>
      <c r="BA529" s="45"/>
      <c r="BB529" s="45" t="str">
        <f>IF(BA529="","",BA529-BA528)</f>
        <v/>
      </c>
      <c r="BC529" s="45"/>
      <c r="BD529" s="45" t="str">
        <f>IF(BC529="","",BC528+BE528-BC529)</f>
        <v/>
      </c>
      <c r="BE529" s="45"/>
      <c r="BF529" s="45"/>
      <c r="BG529" s="45"/>
      <c r="BH529" s="45" t="str">
        <f t="shared" si="2533"/>
        <v/>
      </c>
      <c r="BI529" s="46" t="str">
        <f t="shared" si="2534"/>
        <v/>
      </c>
      <c r="BJ529" s="37"/>
      <c r="BK529" s="29"/>
      <c r="BL529" s="47"/>
      <c r="BM529" s="45">
        <v>2152</v>
      </c>
      <c r="BN529" s="45">
        <f t="shared" si="2464"/>
        <v>117</v>
      </c>
      <c r="BO529" s="45">
        <v>18</v>
      </c>
      <c r="BP529" s="45">
        <f t="shared" si="2465"/>
        <v>2</v>
      </c>
      <c r="BQ529" s="45">
        <v>26</v>
      </c>
      <c r="BR529" s="45">
        <f t="shared" si="2466"/>
        <v>4</v>
      </c>
      <c r="BS529" s="27">
        <v>0</v>
      </c>
      <c r="BT529" s="63" t="str">
        <f t="shared" si="2522"/>
        <v>ラブブキーホルダー</v>
      </c>
      <c r="BU529" s="67">
        <f t="shared" si="2523"/>
        <v>400</v>
      </c>
      <c r="BV529" s="45">
        <f t="shared" si="2467"/>
        <v>1600</v>
      </c>
      <c r="BW529" s="46">
        <f t="shared" si="2468"/>
        <v>0.13675213675213677</v>
      </c>
      <c r="BX529" s="227" t="s">
        <v>465</v>
      </c>
      <c r="BY529" s="57"/>
      <c r="BZ529" s="47"/>
      <c r="CA529" s="45">
        <v>8326</v>
      </c>
      <c r="CB529" s="45">
        <f t="shared" si="2469"/>
        <v>59</v>
      </c>
      <c r="CC529" s="45">
        <v>436</v>
      </c>
      <c r="CD529" s="45">
        <f t="shared" si="2470"/>
        <v>1</v>
      </c>
      <c r="CE529" s="45">
        <v>14</v>
      </c>
      <c r="CF529" s="45">
        <f t="shared" si="2471"/>
        <v>1</v>
      </c>
      <c r="CG529" s="27">
        <v>0</v>
      </c>
      <c r="CH529" s="63" t="str">
        <f t="shared" si="2472"/>
        <v>ラブブマスコット</v>
      </c>
      <c r="CI529" s="67">
        <f t="shared" si="2473"/>
        <v>450</v>
      </c>
      <c r="CJ529" s="45">
        <f t="shared" si="2474"/>
        <v>450</v>
      </c>
      <c r="CK529" s="46">
        <f t="shared" si="2475"/>
        <v>7.6271186440677971E-2</v>
      </c>
      <c r="CL529" s="37"/>
      <c r="CM529" s="29"/>
      <c r="CN529" s="47"/>
      <c r="CO529" s="45">
        <v>2831</v>
      </c>
      <c r="CP529" s="45">
        <f t="shared" si="2476"/>
        <v>86</v>
      </c>
      <c r="CQ529" s="45">
        <v>76</v>
      </c>
      <c r="CR529" s="45">
        <f t="shared" si="2477"/>
        <v>7</v>
      </c>
      <c r="CS529" s="45">
        <v>23</v>
      </c>
      <c r="CT529" s="45">
        <f t="shared" si="2478"/>
        <v>9</v>
      </c>
      <c r="CU529" s="27">
        <v>4</v>
      </c>
      <c r="CV529" s="63" t="str">
        <f t="shared" si="2479"/>
        <v>ラブブキーホルダー</v>
      </c>
      <c r="CW529" s="67">
        <f t="shared" si="2480"/>
        <v>500</v>
      </c>
      <c r="CX529" s="45">
        <f t="shared" si="2481"/>
        <v>4500</v>
      </c>
      <c r="CY529" s="46">
        <f t="shared" si="2482"/>
        <v>0.52325581395348841</v>
      </c>
      <c r="CZ529" s="37"/>
      <c r="DA529" s="29"/>
      <c r="DB529" s="47"/>
      <c r="DC529" s="45"/>
      <c r="DD529" s="45" t="str">
        <f>IF(DC529="","",DC529-DC528)</f>
        <v/>
      </c>
      <c r="DE529" s="45"/>
      <c r="DF529" s="45" t="str">
        <f>IF(DE529="","",DE529-DE528)</f>
        <v/>
      </c>
      <c r="DG529" s="45"/>
      <c r="DH529" s="45" t="str">
        <f>IF(DG529="","",DG528+DI528-DG529)</f>
        <v/>
      </c>
      <c r="DI529" s="45"/>
      <c r="DJ529" s="43"/>
      <c r="DK529" s="43" t="str">
        <f>IF(DC529="","",DK528)</f>
        <v/>
      </c>
      <c r="DL529" s="45" t="str">
        <f t="shared" si="2535"/>
        <v/>
      </c>
      <c r="DM529" s="46" t="str">
        <f t="shared" si="2536"/>
        <v/>
      </c>
      <c r="DN529" s="37"/>
      <c r="DO529" s="29"/>
      <c r="DP529" s="47"/>
      <c r="DQ529" s="45"/>
      <c r="DR529" s="45" t="str">
        <f>IF(DQ529="","",DQ529-DQ528)</f>
        <v/>
      </c>
      <c r="DS529" s="45"/>
      <c r="DT529" s="45" t="str">
        <f>IF(DS529="","",DS529-DS528)</f>
        <v/>
      </c>
      <c r="DU529" s="45"/>
      <c r="DV529" s="45" t="str">
        <f>IF(DU529="","",DU528+DW528-DU529)</f>
        <v/>
      </c>
      <c r="DW529" s="45"/>
      <c r="DX529" s="43"/>
      <c r="DY529" s="43" t="str">
        <f>IF(DQ529="","",DY528)</f>
        <v/>
      </c>
      <c r="DZ529" s="45" t="str">
        <f t="shared" si="2537"/>
        <v/>
      </c>
      <c r="EA529" s="46" t="str">
        <f t="shared" si="2538"/>
        <v/>
      </c>
      <c r="EB529" s="37"/>
      <c r="ED529" s="47"/>
      <c r="EE529" s="45"/>
      <c r="EF529" s="45" t="str">
        <f>IF(EE529="","",EE529-EE528)</f>
        <v/>
      </c>
      <c r="EG529" s="45"/>
      <c r="EH529" s="45" t="str">
        <f>IF(EG529="","",EG529-EG528)</f>
        <v/>
      </c>
      <c r="EI529" s="45"/>
      <c r="EJ529" s="45" t="str">
        <f>IF(EI529="","",EI528+EK528-EI529)</f>
        <v/>
      </c>
      <c r="EK529" s="45"/>
      <c r="EL529" s="43"/>
      <c r="EM529" s="43" t="str">
        <f>IF(EE529="","",EM528)</f>
        <v/>
      </c>
      <c r="EN529" s="45" t="str">
        <f t="shared" si="2539"/>
        <v/>
      </c>
      <c r="EO529" s="46" t="str">
        <f t="shared" si="2540"/>
        <v/>
      </c>
      <c r="EP529" s="37"/>
      <c r="ER529" s="47"/>
      <c r="ES529" s="45"/>
      <c r="ET529" s="45" t="str">
        <f>IF(ES529="","",ES529-ES528)</f>
        <v/>
      </c>
      <c r="EU529" s="45"/>
      <c r="EV529" s="45" t="str">
        <f>IF(EU529="","",EU529-EU528)</f>
        <v/>
      </c>
      <c r="EW529" s="45"/>
      <c r="EX529" s="45" t="str">
        <f>IF(EW529="","",EW528+EY528-EW529)</f>
        <v/>
      </c>
      <c r="EY529" s="45"/>
      <c r="EZ529" s="43"/>
      <c r="FA529" s="43" t="str">
        <f>IF(ES529="","",FA528)</f>
        <v/>
      </c>
      <c r="FB529" s="45" t="str">
        <f t="shared" si="2541"/>
        <v/>
      </c>
      <c r="FC529" s="46" t="str">
        <f t="shared" si="2542"/>
        <v/>
      </c>
      <c r="FD529" s="37"/>
      <c r="FF529" s="47"/>
      <c r="FG529" s="45"/>
      <c r="FH529" s="45" t="str">
        <f>IF(FG529="","",FG529-FG528)</f>
        <v/>
      </c>
      <c r="FI529" s="45"/>
      <c r="FJ529" s="45" t="str">
        <f>IF(FI529="","",FI529-FI528)</f>
        <v/>
      </c>
      <c r="FK529" s="45"/>
      <c r="FL529" s="45" t="str">
        <f>IF(FK529="","",FK528+FM528-FK529)</f>
        <v/>
      </c>
      <c r="FM529" s="45"/>
      <c r="FN529" s="43"/>
      <c r="FO529" s="43" t="str">
        <f>IF(FG529="","",FO528)</f>
        <v/>
      </c>
      <c r="FP529" s="45" t="str">
        <f t="shared" si="2543"/>
        <v/>
      </c>
      <c r="FQ529" s="46" t="str">
        <f t="shared" si="2544"/>
        <v/>
      </c>
      <c r="FR529" s="37"/>
      <c r="FS529" s="29"/>
      <c r="FT529" s="47"/>
      <c r="FU529" s="45"/>
      <c r="FV529" s="45" t="str">
        <f>IF(FU529="","",FU529-FU528)</f>
        <v/>
      </c>
      <c r="FW529" s="45"/>
      <c r="FX529" s="45" t="str">
        <f>IF(FW529="","",FW529-FW528)</f>
        <v/>
      </c>
      <c r="FY529" s="45"/>
      <c r="FZ529" s="45" t="str">
        <f>IF(FY529="","",FY528+GA528-FY529)</f>
        <v/>
      </c>
      <c r="GA529" s="45"/>
      <c r="GB529" s="43"/>
      <c r="GC529" s="43" t="str">
        <f>IF(FU529="","",GC528)</f>
        <v/>
      </c>
      <c r="GD529" s="45" t="str">
        <f t="shared" si="2545"/>
        <v/>
      </c>
      <c r="GE529" s="46" t="str">
        <f t="shared" si="2546"/>
        <v/>
      </c>
      <c r="GF529" s="37"/>
      <c r="GH529" s="47"/>
      <c r="GI529" s="45"/>
      <c r="GJ529" s="45" t="str">
        <f>IF(GI529="","",GI529-GI528)</f>
        <v/>
      </c>
      <c r="GK529" s="45"/>
      <c r="GL529" s="45" t="str">
        <f>IF(GK529="","",GK529-GK528)</f>
        <v/>
      </c>
      <c r="GM529" s="45"/>
      <c r="GN529" s="45" t="str">
        <f>IF(GM529="","",GM528+GO528-GM529)</f>
        <v/>
      </c>
      <c r="GO529" s="45"/>
      <c r="GP529" s="43"/>
      <c r="GQ529" s="43" t="str">
        <f>IF(GI529="","",GQ528)</f>
        <v/>
      </c>
      <c r="GR529" s="45" t="str">
        <f t="shared" si="2547"/>
        <v/>
      </c>
      <c r="GS529" s="46" t="str">
        <f t="shared" si="2548"/>
        <v/>
      </c>
      <c r="GT529" s="37"/>
      <c r="GU529" s="61"/>
      <c r="GV529" s="47"/>
      <c r="GW529" s="30"/>
      <c r="GX529" s="45"/>
      <c r="GY529" s="45" t="str">
        <f t="shared" si="2483"/>
        <v/>
      </c>
      <c r="GZ529" s="45"/>
      <c r="HA529" s="45" t="str">
        <f t="shared" si="2484"/>
        <v/>
      </c>
      <c r="HB529" s="45">
        <v>6</v>
      </c>
      <c r="HC529" s="45">
        <f t="shared" si="2485"/>
        <v>0</v>
      </c>
      <c r="HD529" s="27">
        <v>0</v>
      </c>
      <c r="HE529" s="63" t="str">
        <f>IF(GX527="","",HE525)</f>
        <v>すみっこ時計</v>
      </c>
      <c r="HF529" s="67">
        <f>IF(GX527="","",HF525)</f>
        <v>1100</v>
      </c>
      <c r="HG529" s="45">
        <f t="shared" si="2486"/>
        <v>0</v>
      </c>
      <c r="HH529" s="46" t="e">
        <f t="shared" si="2487"/>
        <v>#VALUE!</v>
      </c>
      <c r="HI529" s="37"/>
      <c r="HK529" s="47"/>
      <c r="HL529" s="45">
        <v>583</v>
      </c>
      <c r="HM529" s="45">
        <f t="shared" si="2488"/>
        <v>85</v>
      </c>
      <c r="HN529" s="45">
        <v>9</v>
      </c>
      <c r="HO529" s="45">
        <f t="shared" si="2489"/>
        <v>2</v>
      </c>
      <c r="HP529" s="45">
        <v>17</v>
      </c>
      <c r="HQ529" s="45">
        <f t="shared" si="2490"/>
        <v>1</v>
      </c>
      <c r="HR529" s="27">
        <v>0</v>
      </c>
      <c r="HS529" s="63" t="str">
        <f t="shared" si="2524"/>
        <v>ゲームアーク</v>
      </c>
      <c r="HT529" s="67">
        <f t="shared" si="2521"/>
        <v>950</v>
      </c>
      <c r="HU529" s="45">
        <f t="shared" si="2491"/>
        <v>950</v>
      </c>
      <c r="HV529" s="46">
        <f t="shared" si="2492"/>
        <v>0.11176470588235295</v>
      </c>
      <c r="HW529" s="37"/>
      <c r="HX529" s="360"/>
      <c r="HY529" s="47"/>
      <c r="HZ529" s="45">
        <v>5936</v>
      </c>
      <c r="IA529" s="45">
        <f t="shared" si="2493"/>
        <v>55</v>
      </c>
      <c r="IB529" s="45">
        <v>133</v>
      </c>
      <c r="IC529" s="45">
        <f t="shared" si="2494"/>
        <v>0</v>
      </c>
      <c r="ID529" s="45">
        <v>17</v>
      </c>
      <c r="IE529" s="45">
        <f t="shared" si="2495"/>
        <v>0</v>
      </c>
      <c r="IF529" s="45">
        <v>1</v>
      </c>
      <c r="IG529" s="63" t="str">
        <f t="shared" si="2496"/>
        <v>ラブブマスコット</v>
      </c>
      <c r="IH529" s="67">
        <f t="shared" si="2497"/>
        <v>500</v>
      </c>
      <c r="II529" s="45">
        <f t="shared" si="2498"/>
        <v>0</v>
      </c>
      <c r="IJ529" s="46">
        <f t="shared" si="2499"/>
        <v>0</v>
      </c>
      <c r="IK529" s="37"/>
      <c r="IL529" s="29"/>
      <c r="IM529" s="47"/>
      <c r="IN529" s="45">
        <v>4016</v>
      </c>
      <c r="IO529" s="45">
        <f t="shared" si="2500"/>
        <v>64</v>
      </c>
      <c r="IP529" s="45">
        <v>238</v>
      </c>
      <c r="IQ529" s="45">
        <f t="shared" si="2501"/>
        <v>0</v>
      </c>
      <c r="IR529" s="45">
        <v>50</v>
      </c>
      <c r="IS529" s="45">
        <f t="shared" si="2502"/>
        <v>0</v>
      </c>
      <c r="IT529" s="45">
        <v>0</v>
      </c>
      <c r="IU529" s="63" t="str">
        <f t="shared" si="2503"/>
        <v>アングリーキーホルダー</v>
      </c>
      <c r="IV529" s="67">
        <f t="shared" si="2504"/>
        <v>198</v>
      </c>
      <c r="IW529" s="45">
        <f t="shared" si="2505"/>
        <v>0</v>
      </c>
      <c r="IX529" s="46">
        <f t="shared" si="2506"/>
        <v>0</v>
      </c>
      <c r="IY529" s="37"/>
      <c r="IZ529" s="61"/>
      <c r="JA529" s="47"/>
      <c r="JB529" s="45">
        <v>6961</v>
      </c>
      <c r="JC529" s="45">
        <f t="shared" si="2507"/>
        <v>62</v>
      </c>
      <c r="JD529" s="45">
        <v>417</v>
      </c>
      <c r="JE529" s="45">
        <f t="shared" si="2508"/>
        <v>4</v>
      </c>
      <c r="JF529" s="45">
        <v>80</v>
      </c>
      <c r="JG529" s="45">
        <f t="shared" si="2509"/>
        <v>12</v>
      </c>
      <c r="JH529" s="45">
        <v>0</v>
      </c>
      <c r="JI529" s="63" t="str">
        <f t="shared" si="2510"/>
        <v>AIモンスターラバー</v>
      </c>
      <c r="JJ529" s="67">
        <f t="shared" si="2511"/>
        <v>198</v>
      </c>
      <c r="JK529" s="45">
        <f t="shared" si="2512"/>
        <v>2376</v>
      </c>
      <c r="JL529" s="46">
        <f t="shared" si="2513"/>
        <v>0.38322580645161292</v>
      </c>
      <c r="JM529" s="37"/>
      <c r="JN529" s="29"/>
      <c r="JO529" s="47"/>
      <c r="JP529" s="45">
        <v>5843</v>
      </c>
      <c r="JQ529" s="45">
        <f t="shared" si="2514"/>
        <v>13</v>
      </c>
      <c r="JR529" s="45">
        <v>281</v>
      </c>
      <c r="JS529" s="45">
        <f t="shared" si="2515"/>
        <v>1</v>
      </c>
      <c r="JT529" s="45">
        <v>25</v>
      </c>
      <c r="JU529" s="45">
        <f t="shared" si="2516"/>
        <v>2</v>
      </c>
      <c r="JV529" s="27">
        <v>0</v>
      </c>
      <c r="JW529" s="63" t="str">
        <f t="shared" si="2517"/>
        <v>サンリオスカーフ付ポーチ</v>
      </c>
      <c r="JX529" s="67">
        <v>580</v>
      </c>
      <c r="JY529" s="45">
        <f t="shared" si="2519"/>
        <v>1160</v>
      </c>
      <c r="JZ529" s="46">
        <f t="shared" si="2520"/>
        <v>0.89230769230769236</v>
      </c>
      <c r="KA529" s="37" t="s">
        <v>621</v>
      </c>
      <c r="KB529" s="51"/>
      <c r="KC529" s="47"/>
      <c r="KD529" s="45">
        <v>12037</v>
      </c>
      <c r="KE529" s="45">
        <f>IF(KD529="","",KD529-KD525)</f>
        <v>39</v>
      </c>
      <c r="KF529" s="45">
        <v>620</v>
      </c>
      <c r="KG529" s="45">
        <f>IF(KF529="","",KF529-KF525)</f>
        <v>1</v>
      </c>
      <c r="KH529" s="45">
        <v>6</v>
      </c>
      <c r="KI529" s="45">
        <f>IF(KH529="","",KH525+KJ525-KH529)</f>
        <v>1</v>
      </c>
      <c r="KJ529" s="27">
        <v>15</v>
      </c>
      <c r="KK529" s="63" t="str">
        <f>IF(KD529="","",KK525)</f>
        <v>ポケモンシリコンフェイス</v>
      </c>
      <c r="KL529" s="67">
        <f>IF(KE529="","",KL525)</f>
        <v>0</v>
      </c>
      <c r="KM529" s="45">
        <f>IF(KH529="","",KI529*KL529)</f>
        <v>0</v>
      </c>
      <c r="KN529" s="46">
        <f>IF(KI529="","",KM529/(KE529*100))</f>
        <v>0</v>
      </c>
      <c r="KO529" s="37" t="s">
        <v>610</v>
      </c>
      <c r="KP529" s="29"/>
      <c r="KQ529" s="47"/>
      <c r="KR529" s="45">
        <v>1390</v>
      </c>
      <c r="KS529" s="45">
        <f>IF(KR529="","",KR529-KR525)</f>
        <v>73</v>
      </c>
      <c r="KT529" s="45">
        <v>86</v>
      </c>
      <c r="KU529" s="45">
        <f>IF(KT529="","",KT529-KT525)</f>
        <v>3</v>
      </c>
      <c r="KV529" s="45">
        <v>5</v>
      </c>
      <c r="KW529" s="45">
        <f>IF(KV529="","",KV525+KX525-KV529)</f>
        <v>3</v>
      </c>
      <c r="KX529" s="27">
        <v>0</v>
      </c>
      <c r="KY529" s="63" t="s">
        <v>608</v>
      </c>
      <c r="KZ529" s="67"/>
      <c r="LA529" s="45">
        <f>IF(KV529="","",KW529*KZ529)</f>
        <v>0</v>
      </c>
      <c r="LB529" s="46">
        <f>IF(KW529="","",LA529/(KS529*100))</f>
        <v>0</v>
      </c>
      <c r="LC529" s="227" t="s">
        <v>465</v>
      </c>
      <c r="LD529" s="29"/>
      <c r="LE529" s="47"/>
      <c r="LF529" s="45"/>
      <c r="LG529" s="45"/>
      <c r="LH529" s="45">
        <v>530</v>
      </c>
      <c r="LI529" s="45">
        <f t="shared" si="2525"/>
        <v>0</v>
      </c>
      <c r="LJ529" s="43">
        <v>2</v>
      </c>
      <c r="LK529" s="45">
        <f t="shared" si="2526"/>
        <v>0</v>
      </c>
      <c r="LL529" s="45">
        <v>0</v>
      </c>
      <c r="LM529" s="73" t="str">
        <f>IF(LF528="","",LM526)</f>
        <v>アンパンティッシュカバー、アンパンぬいぐるみ</v>
      </c>
      <c r="LN529" s="67">
        <f>IF(LG528="","",LN526)</f>
        <v>1000</v>
      </c>
      <c r="LO529" s="45">
        <f t="shared" si="2463"/>
        <v>0</v>
      </c>
      <c r="LP529" s="46"/>
      <c r="LQ529" s="37"/>
      <c r="LR529" s="29"/>
      <c r="LS529" s="47"/>
      <c r="LT529" s="45"/>
      <c r="LU529" s="45" t="str">
        <f>IF(LT529="","",LT529-LT528)</f>
        <v/>
      </c>
      <c r="LV529" s="45"/>
      <c r="LW529" s="45" t="str">
        <f>IF(LV529="","",LV529-LV528)</f>
        <v/>
      </c>
      <c r="LX529" s="45"/>
      <c r="LY529" s="45" t="str">
        <f>IF(LX529="","",LX528+LZ528-LX529)</f>
        <v/>
      </c>
      <c r="LZ529" s="45"/>
      <c r="MA529" s="43"/>
      <c r="MB529" s="43" t="str">
        <f>IF(LT529="","",MB528)</f>
        <v/>
      </c>
      <c r="MC529" s="45" t="str">
        <f t="shared" si="2549"/>
        <v/>
      </c>
      <c r="MD529" s="46" t="str">
        <f t="shared" si="2550"/>
        <v/>
      </c>
      <c r="ME529" s="37"/>
      <c r="MF529" s="29"/>
      <c r="MG529" s="47"/>
      <c r="MH529" s="45"/>
      <c r="MI529" s="45" t="str">
        <f>IF(MH529="","",MH529-MH528)</f>
        <v/>
      </c>
      <c r="MJ529" s="45"/>
      <c r="MK529" s="45" t="str">
        <f>IF(MJ529="","",MJ529-MJ528)</f>
        <v/>
      </c>
      <c r="ML529" s="45"/>
      <c r="MM529" s="45" t="str">
        <f>IF(ML529="","",ML528+MN528-ML529)</f>
        <v/>
      </c>
      <c r="MN529" s="45"/>
      <c r="MO529" s="43"/>
      <c r="MP529" s="43" t="str">
        <f>IF(MH529="","",MP528)</f>
        <v/>
      </c>
      <c r="MQ529" s="45" t="str">
        <f t="shared" si="2551"/>
        <v/>
      </c>
      <c r="MR529" s="46" t="str">
        <f t="shared" si="2552"/>
        <v/>
      </c>
      <c r="MS529" s="37"/>
      <c r="MT529" s="29"/>
      <c r="MU529" s="47"/>
      <c r="MV529" s="45"/>
      <c r="MW529" s="45" t="str">
        <f>IF(MV529="","",MV529-MV528)</f>
        <v/>
      </c>
      <c r="MX529" s="45"/>
      <c r="MY529" s="45" t="str">
        <f>IF(MX529="","",MX529-MX528)</f>
        <v/>
      </c>
      <c r="MZ529" s="45"/>
      <c r="NA529" s="45" t="str">
        <f>IF(MZ529="","",MZ528+NB528-MZ529)</f>
        <v/>
      </c>
      <c r="NB529" s="45"/>
      <c r="NC529" s="43"/>
      <c r="ND529" s="43" t="str">
        <f>IF(MV529="","",ND528)</f>
        <v/>
      </c>
      <c r="NE529" s="45" t="str">
        <f t="shared" si="2553"/>
        <v/>
      </c>
      <c r="NF529" s="46" t="str">
        <f t="shared" si="2554"/>
        <v/>
      </c>
      <c r="NG529" s="37"/>
      <c r="NH529" s="29"/>
      <c r="NI529" s="47"/>
      <c r="NJ529" s="45"/>
      <c r="NK529" s="45" t="str">
        <f>IF(NJ529="","",NJ529-NJ528)</f>
        <v/>
      </c>
      <c r="NL529" s="45"/>
      <c r="NM529" s="45" t="str">
        <f>IF(NL529="","",NL529-NL528)</f>
        <v/>
      </c>
      <c r="NN529" s="45"/>
      <c r="NO529" s="45" t="str">
        <f>IF(NN529="","",NN528+NP528-NN529)</f>
        <v/>
      </c>
      <c r="NP529" s="45"/>
      <c r="NQ529" s="43"/>
      <c r="NR529" s="43" t="str">
        <f>IF(NJ529="","",NR528)</f>
        <v/>
      </c>
      <c r="NS529" s="45" t="str">
        <f t="shared" si="2555"/>
        <v/>
      </c>
      <c r="NT529" s="46" t="str">
        <f t="shared" si="2556"/>
        <v/>
      </c>
      <c r="NU529" s="37"/>
    </row>
    <row r="530" spans="1:385" ht="15" customHeight="1" thickBot="1" x14ac:dyDescent="0.3">
      <c r="A530" s="38"/>
      <c r="B530" s="39"/>
      <c r="C530" s="40"/>
      <c r="D530" s="40"/>
      <c r="E530" s="41"/>
      <c r="F530" s="40"/>
      <c r="G530" s="208"/>
      <c r="H530" s="42"/>
      <c r="I530" s="45"/>
      <c r="J530" s="45" t="str">
        <f>IF(I530="","",I530-I529)</f>
        <v/>
      </c>
      <c r="K530" s="45"/>
      <c r="L530" s="45"/>
      <c r="M530" s="45"/>
      <c r="N530" s="45" t="str">
        <f>IF(M530="","",M529+O529-M530)</f>
        <v/>
      </c>
      <c r="O530" s="45"/>
      <c r="P530" s="43"/>
      <c r="Q530" s="43" t="str">
        <f>IF(I530="","",Q529)</f>
        <v/>
      </c>
      <c r="R530" s="45" t="str">
        <f t="shared" si="2527"/>
        <v/>
      </c>
      <c r="S530" s="46" t="str">
        <f t="shared" si="2528"/>
        <v/>
      </c>
      <c r="T530" s="37"/>
      <c r="U530" s="29"/>
      <c r="V530" s="47"/>
      <c r="W530" s="67"/>
      <c r="X530" s="45" t="str">
        <f>IF(W530="","",W530-W529)</f>
        <v/>
      </c>
      <c r="Y530" s="45"/>
      <c r="Z530" s="45"/>
      <c r="AA530" s="45"/>
      <c r="AB530" s="45" t="str">
        <f>IF(AA530="","",AA529+AC529-AA530)</f>
        <v/>
      </c>
      <c r="AC530" s="45"/>
      <c r="AD530" s="45"/>
      <c r="AE530" s="45"/>
      <c r="AF530" s="45" t="str">
        <f t="shared" si="2529"/>
        <v/>
      </c>
      <c r="AG530" s="46" t="str">
        <f t="shared" si="2530"/>
        <v/>
      </c>
      <c r="AH530" s="37"/>
      <c r="AI530" s="29"/>
      <c r="AJ530" s="47"/>
      <c r="AK530" s="45"/>
      <c r="AL530" s="45" t="str">
        <f>IF(AK530="","",AK530-AK529)</f>
        <v/>
      </c>
      <c r="AM530" s="45"/>
      <c r="AN530" s="45" t="str">
        <f>IF(AM530="","",AM530-AM529)</f>
        <v/>
      </c>
      <c r="AO530" s="45"/>
      <c r="AP530" s="45" t="str">
        <f>IF(AO530="","",AO529+AQ529-AO530)</f>
        <v/>
      </c>
      <c r="AQ530" s="45"/>
      <c r="AR530" s="45"/>
      <c r="AS530" s="45"/>
      <c r="AT530" s="45" t="str">
        <f t="shared" si="2531"/>
        <v/>
      </c>
      <c r="AU530" s="46" t="str">
        <f t="shared" si="2532"/>
        <v/>
      </c>
      <c r="AV530" s="37"/>
      <c r="AW530" s="29"/>
      <c r="AX530" s="47"/>
      <c r="AY530" s="45"/>
      <c r="AZ530" s="45" t="str">
        <f>IF(AY530="","",AY530-AY529)</f>
        <v/>
      </c>
      <c r="BA530" s="45"/>
      <c r="BB530" s="45" t="str">
        <f>IF(BA530="","",BA530-BA529)</f>
        <v/>
      </c>
      <c r="BC530" s="45"/>
      <c r="BD530" s="45" t="str">
        <f>IF(BC530="","",BC529+BE529-BC530)</f>
        <v/>
      </c>
      <c r="BE530" s="45"/>
      <c r="BF530" s="45"/>
      <c r="BG530" s="45"/>
      <c r="BH530" s="45" t="str">
        <f t="shared" si="2533"/>
        <v/>
      </c>
      <c r="BI530" s="46" t="str">
        <f t="shared" si="2534"/>
        <v/>
      </c>
      <c r="BJ530" s="37"/>
      <c r="BK530" s="29"/>
      <c r="BL530" s="75"/>
      <c r="BM530" s="76">
        <v>1033</v>
      </c>
      <c r="BN530" s="76">
        <f t="shared" si="2464"/>
        <v>17</v>
      </c>
      <c r="BO530" s="76">
        <v>4</v>
      </c>
      <c r="BP530" s="76">
        <f t="shared" si="2465"/>
        <v>0</v>
      </c>
      <c r="BQ530" s="76">
        <v>12</v>
      </c>
      <c r="BR530" s="76">
        <f t="shared" si="2466"/>
        <v>0</v>
      </c>
      <c r="BS530" s="76">
        <v>9</v>
      </c>
      <c r="BT530" s="78" t="str">
        <f t="shared" si="2522"/>
        <v>ラブブポンポンフェイス</v>
      </c>
      <c r="BU530" s="79">
        <f t="shared" si="2523"/>
        <v>400</v>
      </c>
      <c r="BV530" s="76">
        <f t="shared" si="2467"/>
        <v>0</v>
      </c>
      <c r="BW530" s="80">
        <f t="shared" si="2468"/>
        <v>0</v>
      </c>
      <c r="BX530" s="37" t="s">
        <v>612</v>
      </c>
      <c r="BY530" s="57"/>
      <c r="BZ530" s="75"/>
      <c r="CA530" s="76">
        <v>6479</v>
      </c>
      <c r="CB530" s="76">
        <f t="shared" si="2469"/>
        <v>76</v>
      </c>
      <c r="CC530" s="76">
        <v>338</v>
      </c>
      <c r="CD530" s="76">
        <f t="shared" si="2470"/>
        <v>8</v>
      </c>
      <c r="CE530" s="76">
        <v>67</v>
      </c>
      <c r="CF530" s="76">
        <f t="shared" si="2471"/>
        <v>10</v>
      </c>
      <c r="CG530" s="76">
        <v>0</v>
      </c>
      <c r="CH530" s="78" t="str">
        <f t="shared" si="2472"/>
        <v>ＡＩラバー</v>
      </c>
      <c r="CI530" s="79">
        <f t="shared" si="2473"/>
        <v>198</v>
      </c>
      <c r="CJ530" s="76">
        <f t="shared" si="2474"/>
        <v>1980</v>
      </c>
      <c r="CK530" s="80">
        <f t="shared" si="2475"/>
        <v>0.26052631578947366</v>
      </c>
      <c r="CL530" s="37"/>
      <c r="CM530" s="29"/>
      <c r="CN530" s="75"/>
      <c r="CO530" s="76">
        <v>2024</v>
      </c>
      <c r="CP530" s="76">
        <f t="shared" si="2476"/>
        <v>19</v>
      </c>
      <c r="CQ530" s="76">
        <v>59</v>
      </c>
      <c r="CR530" s="76">
        <f t="shared" si="2477"/>
        <v>1</v>
      </c>
      <c r="CS530" s="76">
        <v>60</v>
      </c>
      <c r="CT530" s="76">
        <f t="shared" si="2478"/>
        <v>2</v>
      </c>
      <c r="CU530" s="76">
        <v>0</v>
      </c>
      <c r="CV530" s="78" t="str">
        <f t="shared" si="2479"/>
        <v>アングリーキーホルダー</v>
      </c>
      <c r="CW530" s="79">
        <f t="shared" si="2480"/>
        <v>198</v>
      </c>
      <c r="CX530" s="76">
        <f t="shared" si="2481"/>
        <v>396</v>
      </c>
      <c r="CY530" s="80">
        <f t="shared" si="2482"/>
        <v>0.20842105263157895</v>
      </c>
      <c r="CZ530" s="37"/>
      <c r="DA530" s="29"/>
      <c r="DB530" s="47"/>
      <c r="DC530" s="45"/>
      <c r="DD530" s="45" t="str">
        <f>IF(DC530="","",DC530-DC529)</f>
        <v/>
      </c>
      <c r="DE530" s="45"/>
      <c r="DF530" s="45"/>
      <c r="DG530" s="45"/>
      <c r="DH530" s="45" t="str">
        <f>IF(DG530="","",DG529+DI529-DG530)</f>
        <v/>
      </c>
      <c r="DI530" s="45"/>
      <c r="DJ530" s="43"/>
      <c r="DK530" s="43" t="str">
        <f>IF(DC530="","",DK529)</f>
        <v/>
      </c>
      <c r="DL530" s="45" t="str">
        <f t="shared" si="2535"/>
        <v/>
      </c>
      <c r="DM530" s="46" t="str">
        <f t="shared" si="2536"/>
        <v/>
      </c>
      <c r="DN530" s="37"/>
      <c r="DO530" s="29"/>
      <c r="DP530" s="47"/>
      <c r="DQ530" s="45"/>
      <c r="DR530" s="45" t="str">
        <f>IF(DQ530="","",DQ530-DQ529)</f>
        <v/>
      </c>
      <c r="DS530" s="45"/>
      <c r="DT530" s="45"/>
      <c r="DU530" s="45"/>
      <c r="DV530" s="45" t="str">
        <f>IF(DU530="","",DU529+DW529-DU530)</f>
        <v/>
      </c>
      <c r="DW530" s="45"/>
      <c r="DX530" s="43"/>
      <c r="DY530" s="43" t="str">
        <f>IF(DQ530="","",DY529)</f>
        <v/>
      </c>
      <c r="DZ530" s="45" t="str">
        <f t="shared" si="2537"/>
        <v/>
      </c>
      <c r="EA530" s="46" t="str">
        <f t="shared" si="2538"/>
        <v/>
      </c>
      <c r="EB530" s="37"/>
      <c r="ED530" s="47"/>
      <c r="EE530" s="45"/>
      <c r="EF530" s="45" t="str">
        <f>IF(EE530="","",EE530-EE529)</f>
        <v/>
      </c>
      <c r="EG530" s="45"/>
      <c r="EH530" s="45"/>
      <c r="EI530" s="45"/>
      <c r="EJ530" s="45" t="str">
        <f>IF(EI530="","",EI529+EK529-EI530)</f>
        <v/>
      </c>
      <c r="EK530" s="45"/>
      <c r="EL530" s="43"/>
      <c r="EM530" s="43" t="str">
        <f>IF(EE530="","",EM529)</f>
        <v/>
      </c>
      <c r="EN530" s="45" t="str">
        <f t="shared" si="2539"/>
        <v/>
      </c>
      <c r="EO530" s="46" t="str">
        <f t="shared" si="2540"/>
        <v/>
      </c>
      <c r="EP530" s="37"/>
      <c r="ER530" s="47"/>
      <c r="ES530" s="45"/>
      <c r="ET530" s="45" t="str">
        <f>IF(ES530="","",ES530-ES529)</f>
        <v/>
      </c>
      <c r="EU530" s="45"/>
      <c r="EV530" s="45"/>
      <c r="EW530" s="45"/>
      <c r="EX530" s="45" t="str">
        <f>IF(EW530="","",EW529+EY529-EW530)</f>
        <v/>
      </c>
      <c r="EY530" s="45"/>
      <c r="EZ530" s="43"/>
      <c r="FA530" s="43" t="str">
        <f>IF(ES530="","",FA529)</f>
        <v/>
      </c>
      <c r="FB530" s="45" t="str">
        <f t="shared" si="2541"/>
        <v/>
      </c>
      <c r="FC530" s="46" t="str">
        <f t="shared" si="2542"/>
        <v/>
      </c>
      <c r="FD530" s="37"/>
      <c r="FF530" s="47"/>
      <c r="FG530" s="45"/>
      <c r="FH530" s="45" t="str">
        <f>IF(FG530="","",FG530-FG529)</f>
        <v/>
      </c>
      <c r="FI530" s="45"/>
      <c r="FJ530" s="45"/>
      <c r="FK530" s="45"/>
      <c r="FL530" s="45" t="str">
        <f>IF(FK530="","",FK529+FM529-FK530)</f>
        <v/>
      </c>
      <c r="FM530" s="45"/>
      <c r="FN530" s="43"/>
      <c r="FO530" s="43" t="str">
        <f>IF(FG530="","",FO529)</f>
        <v/>
      </c>
      <c r="FP530" s="45" t="str">
        <f t="shared" si="2543"/>
        <v/>
      </c>
      <c r="FQ530" s="46" t="str">
        <f t="shared" si="2544"/>
        <v/>
      </c>
      <c r="FR530" s="37"/>
      <c r="FS530" s="29"/>
      <c r="FT530" s="47"/>
      <c r="FU530" s="45"/>
      <c r="FV530" s="45" t="str">
        <f>IF(FU530="","",FU530-FU529)</f>
        <v/>
      </c>
      <c r="FW530" s="45"/>
      <c r="FX530" s="45"/>
      <c r="FY530" s="45"/>
      <c r="FZ530" s="45" t="str">
        <f>IF(FY530="","",FY529+GA529-FY530)</f>
        <v/>
      </c>
      <c r="GA530" s="45"/>
      <c r="GB530" s="43"/>
      <c r="GC530" s="43" t="str">
        <f>IF(FU530="","",GC529)</f>
        <v/>
      </c>
      <c r="GD530" s="45" t="str">
        <f t="shared" si="2545"/>
        <v/>
      </c>
      <c r="GE530" s="46" t="str">
        <f t="shared" si="2546"/>
        <v/>
      </c>
      <c r="GF530" s="37"/>
      <c r="GH530" s="47"/>
      <c r="GI530" s="45"/>
      <c r="GJ530" s="45" t="str">
        <f>IF(GI530="","",GI530-GI529)</f>
        <v/>
      </c>
      <c r="GK530" s="45"/>
      <c r="GL530" s="45"/>
      <c r="GM530" s="45"/>
      <c r="GN530" s="45" t="str">
        <f>IF(GM530="","",GM529+GO529-GM530)</f>
        <v/>
      </c>
      <c r="GO530" s="45"/>
      <c r="GP530" s="43"/>
      <c r="GQ530" s="43" t="str">
        <f>IF(GI530="","",GQ529)</f>
        <v/>
      </c>
      <c r="GR530" s="45" t="str">
        <f t="shared" si="2547"/>
        <v/>
      </c>
      <c r="GS530" s="46" t="str">
        <f t="shared" si="2548"/>
        <v/>
      </c>
      <c r="GT530" s="37"/>
      <c r="GU530" s="61"/>
      <c r="GV530" s="75"/>
      <c r="GW530" s="84"/>
      <c r="GX530" s="76"/>
      <c r="GY530" s="76" t="str">
        <f t="shared" si="2483"/>
        <v/>
      </c>
      <c r="GZ530" s="76"/>
      <c r="HA530" s="76" t="str">
        <f t="shared" si="2484"/>
        <v/>
      </c>
      <c r="HB530" s="76">
        <v>4</v>
      </c>
      <c r="HC530" s="76">
        <f t="shared" si="2485"/>
        <v>1</v>
      </c>
      <c r="HD530" s="76">
        <v>-1</v>
      </c>
      <c r="HE530" s="78" t="s">
        <v>616</v>
      </c>
      <c r="HF530" s="79">
        <f>IF(GX527="","",HF526)</f>
        <v>715</v>
      </c>
      <c r="HG530" s="76">
        <f t="shared" si="2486"/>
        <v>715</v>
      </c>
      <c r="HH530" s="80" t="e">
        <f t="shared" si="2487"/>
        <v>#VALUE!</v>
      </c>
      <c r="HI530" s="37"/>
      <c r="HK530" s="75"/>
      <c r="HL530" s="76">
        <v>389</v>
      </c>
      <c r="HM530" s="76">
        <f t="shared" si="2488"/>
        <v>0</v>
      </c>
      <c r="HN530" s="76">
        <v>4</v>
      </c>
      <c r="HO530" s="76">
        <f t="shared" si="2489"/>
        <v>0</v>
      </c>
      <c r="HP530" s="76">
        <v>14</v>
      </c>
      <c r="HQ530" s="76">
        <f t="shared" si="2490"/>
        <v>0</v>
      </c>
      <c r="HR530" s="76">
        <v>-8</v>
      </c>
      <c r="HS530" s="78" t="str">
        <f t="shared" si="2524"/>
        <v>アンパンマンもちふわ</v>
      </c>
      <c r="HT530" s="79">
        <f t="shared" si="2521"/>
        <v>673</v>
      </c>
      <c r="HU530" s="76">
        <f t="shared" si="2491"/>
        <v>0</v>
      </c>
      <c r="HV530" s="80" t="e">
        <f t="shared" si="2492"/>
        <v>#DIV/0!</v>
      </c>
      <c r="HW530" s="37" t="s">
        <v>617</v>
      </c>
      <c r="HX530" s="360"/>
      <c r="HY530" s="75"/>
      <c r="HZ530" s="76">
        <v>7142</v>
      </c>
      <c r="IA530" s="76">
        <f t="shared" si="2493"/>
        <v>120</v>
      </c>
      <c r="IB530" s="76">
        <v>293</v>
      </c>
      <c r="IC530" s="76">
        <f t="shared" si="2494"/>
        <v>1</v>
      </c>
      <c r="ID530" s="76">
        <v>34</v>
      </c>
      <c r="IE530" s="76">
        <f t="shared" si="2495"/>
        <v>2</v>
      </c>
      <c r="IF530" s="76">
        <v>0</v>
      </c>
      <c r="IG530" s="78" t="str">
        <f t="shared" si="2496"/>
        <v>ラブブキーホルダー</v>
      </c>
      <c r="IH530" s="79">
        <f t="shared" si="2497"/>
        <v>500</v>
      </c>
      <c r="II530" s="76">
        <f t="shared" si="2498"/>
        <v>1000</v>
      </c>
      <c r="IJ530" s="80">
        <f t="shared" si="2499"/>
        <v>8.3333333333333329E-2</v>
      </c>
      <c r="IK530" s="37"/>
      <c r="IL530" s="29"/>
      <c r="IM530" s="75"/>
      <c r="IN530" s="76">
        <v>5894</v>
      </c>
      <c r="IO530" s="76">
        <f t="shared" si="2500"/>
        <v>36</v>
      </c>
      <c r="IP530" s="76">
        <v>247</v>
      </c>
      <c r="IQ530" s="76">
        <f t="shared" si="2501"/>
        <v>2</v>
      </c>
      <c r="IR530" s="76">
        <v>16</v>
      </c>
      <c r="IS530" s="76">
        <f t="shared" si="2502"/>
        <v>2</v>
      </c>
      <c r="IT530" s="76">
        <v>0</v>
      </c>
      <c r="IU530" s="78" t="str">
        <f t="shared" si="2503"/>
        <v>サンリオアニマルがま口</v>
      </c>
      <c r="IV530" s="79">
        <f t="shared" si="2504"/>
        <v>0</v>
      </c>
      <c r="IW530" s="76">
        <f t="shared" si="2505"/>
        <v>0</v>
      </c>
      <c r="IX530" s="80">
        <f t="shared" si="2506"/>
        <v>0</v>
      </c>
      <c r="IY530" s="37" t="s">
        <v>350</v>
      </c>
      <c r="IZ530" s="61"/>
      <c r="JA530" s="75"/>
      <c r="JB530" s="76">
        <v>4375</v>
      </c>
      <c r="JC530" s="76">
        <f t="shared" si="2507"/>
        <v>25</v>
      </c>
      <c r="JD530" s="76">
        <v>208</v>
      </c>
      <c r="JE530" s="76">
        <f t="shared" si="2508"/>
        <v>1</v>
      </c>
      <c r="JF530" s="76">
        <v>10</v>
      </c>
      <c r="JG530" s="76">
        <f t="shared" si="2509"/>
        <v>2</v>
      </c>
      <c r="JH530" s="76">
        <v>0</v>
      </c>
      <c r="JI530" s="78" t="s">
        <v>619</v>
      </c>
      <c r="JJ530" s="79"/>
      <c r="JK530" s="76">
        <f t="shared" si="2512"/>
        <v>0</v>
      </c>
      <c r="JL530" s="80">
        <f t="shared" si="2513"/>
        <v>0</v>
      </c>
      <c r="JM530" s="37" t="s">
        <v>618</v>
      </c>
      <c r="JN530" s="29"/>
      <c r="JO530" s="75"/>
      <c r="JP530" s="76">
        <v>4851</v>
      </c>
      <c r="JQ530" s="76">
        <f t="shared" si="2514"/>
        <v>28</v>
      </c>
      <c r="JR530" s="76">
        <v>198</v>
      </c>
      <c r="JS530" s="76">
        <f t="shared" si="2515"/>
        <v>0</v>
      </c>
      <c r="JT530" s="76">
        <v>8</v>
      </c>
      <c r="JU530" s="76">
        <f t="shared" si="2516"/>
        <v>0</v>
      </c>
      <c r="JV530" s="76">
        <v>0</v>
      </c>
      <c r="JW530" s="78" t="str">
        <f t="shared" si="2517"/>
        <v>キティフェイスポーチ</v>
      </c>
      <c r="JX530" s="79">
        <f t="shared" si="2518"/>
        <v>0</v>
      </c>
      <c r="JY530" s="76">
        <f t="shared" si="2519"/>
        <v>0</v>
      </c>
      <c r="JZ530" s="80">
        <f t="shared" si="2520"/>
        <v>0</v>
      </c>
      <c r="KA530" s="37"/>
      <c r="KB530" s="51"/>
      <c r="KC530" s="75"/>
      <c r="KD530" s="76">
        <v>13827</v>
      </c>
      <c r="KE530" s="76">
        <f>IF(KD530="","",KD530-KD526)</f>
        <v>87</v>
      </c>
      <c r="KF530" s="76">
        <v>689</v>
      </c>
      <c r="KG530" s="76">
        <f>IF(KF530="","",KF530-KF526)</f>
        <v>5</v>
      </c>
      <c r="KH530" s="76">
        <v>90</v>
      </c>
      <c r="KI530" s="76">
        <f>IF(KH530="","",KH526+KJ526-KH530)</f>
        <v>8</v>
      </c>
      <c r="KJ530" s="76">
        <v>0</v>
      </c>
      <c r="KK530" s="78" t="str">
        <f>IF(KD530="","",KK526)</f>
        <v>ＡＩモンスターラバー</v>
      </c>
      <c r="KL530" s="79">
        <f>IF(KE530="","",KL526)</f>
        <v>198</v>
      </c>
      <c r="KM530" s="76">
        <f>IF(KH530="","",KI530*KL530)</f>
        <v>1584</v>
      </c>
      <c r="KN530" s="80">
        <f>IF(KI530="","",KM530/(KE530*100))</f>
        <v>0.18206896551724139</v>
      </c>
      <c r="KO530" s="37"/>
      <c r="KP530" s="29"/>
      <c r="KQ530" s="75"/>
      <c r="KR530" s="76">
        <v>1692</v>
      </c>
      <c r="KS530" s="76">
        <f>IF(KR530="","",KR530-KR526)</f>
        <v>70</v>
      </c>
      <c r="KT530" s="76">
        <v>20</v>
      </c>
      <c r="KU530" s="76">
        <f>IF(KT530="","",KT530-KT526)</f>
        <v>0</v>
      </c>
      <c r="KV530" s="76">
        <v>11</v>
      </c>
      <c r="KW530" s="76">
        <f>IF(KV530="","",KV526+KX526-KV530)</f>
        <v>0</v>
      </c>
      <c r="KX530" s="76">
        <v>0</v>
      </c>
      <c r="KY530" s="78" t="str">
        <f>IF(KR530="","",KY526)</f>
        <v>AIモンスターマスコット</v>
      </c>
      <c r="KZ530" s="79">
        <f>IF(KS530="","",KZ526)</f>
        <v>286</v>
      </c>
      <c r="LA530" s="76">
        <f>IF(KV530="","",KW530*KZ530)</f>
        <v>0</v>
      </c>
      <c r="LB530" s="80">
        <f>IF(KW530="","",LA530/(KS530*100))</f>
        <v>0</v>
      </c>
      <c r="LC530" s="37"/>
      <c r="LD530" s="29"/>
      <c r="LE530" s="75"/>
      <c r="LF530" s="76"/>
      <c r="LG530" s="76"/>
      <c r="LH530" s="76">
        <v>1166</v>
      </c>
      <c r="LI530" s="76">
        <f t="shared" si="2525"/>
        <v>0</v>
      </c>
      <c r="LJ530" s="77">
        <v>2</v>
      </c>
      <c r="LK530" s="76">
        <f t="shared" si="2526"/>
        <v>0</v>
      </c>
      <c r="LL530" s="76">
        <v>0</v>
      </c>
      <c r="LM530" s="78" t="str">
        <f>IF(LF528="","",LM527)</f>
        <v>バイキンティッシュカバー、アンパンぬいぐるみ</v>
      </c>
      <c r="LN530" s="79">
        <f>IF(LG528="","",LN527)</f>
        <v>1000</v>
      </c>
      <c r="LO530" s="76">
        <f t="shared" si="2463"/>
        <v>0</v>
      </c>
      <c r="LP530" s="80"/>
      <c r="LQ530" s="37"/>
      <c r="LR530" s="29"/>
      <c r="LS530" s="47"/>
      <c r="LT530" s="45"/>
      <c r="LU530" s="45" t="str">
        <f>IF(LT530="","",LT530-LT529)</f>
        <v/>
      </c>
      <c r="LV530" s="45"/>
      <c r="LW530" s="45"/>
      <c r="LX530" s="45"/>
      <c r="LY530" s="45" t="str">
        <f>IF(LX530="","",LX529+LZ529-LX530)</f>
        <v/>
      </c>
      <c r="LZ530" s="45"/>
      <c r="MA530" s="43"/>
      <c r="MB530" s="43" t="str">
        <f>IF(LT530="","",MB529)</f>
        <v/>
      </c>
      <c r="MC530" s="45" t="str">
        <f t="shared" si="2549"/>
        <v/>
      </c>
      <c r="MD530" s="46" t="str">
        <f t="shared" si="2550"/>
        <v/>
      </c>
      <c r="ME530" s="37"/>
      <c r="MF530" s="29"/>
      <c r="MG530" s="47"/>
      <c r="MH530" s="45"/>
      <c r="MI530" s="45" t="str">
        <f>IF(MH530="","",MH530-MH529)</f>
        <v/>
      </c>
      <c r="MJ530" s="45"/>
      <c r="MK530" s="45"/>
      <c r="ML530" s="45"/>
      <c r="MM530" s="45" t="str">
        <f>IF(ML530="","",ML529+MN529-ML530)</f>
        <v/>
      </c>
      <c r="MN530" s="45"/>
      <c r="MO530" s="43"/>
      <c r="MP530" s="43" t="str">
        <f>IF(MH530="","",MP529)</f>
        <v/>
      </c>
      <c r="MQ530" s="45" t="str">
        <f t="shared" si="2551"/>
        <v/>
      </c>
      <c r="MR530" s="46" t="str">
        <f t="shared" si="2552"/>
        <v/>
      </c>
      <c r="MS530" s="37"/>
      <c r="MT530" s="29"/>
      <c r="MU530" s="47"/>
      <c r="MV530" s="45"/>
      <c r="MW530" s="45" t="str">
        <f>IF(MV530="","",MV530-MV529)</f>
        <v/>
      </c>
      <c r="MX530" s="45"/>
      <c r="MY530" s="45"/>
      <c r="MZ530" s="45"/>
      <c r="NA530" s="45" t="str">
        <f>IF(MZ530="","",MZ529+NB529-MZ530)</f>
        <v/>
      </c>
      <c r="NB530" s="45"/>
      <c r="NC530" s="43"/>
      <c r="ND530" s="43" t="str">
        <f>IF(MV530="","",ND529)</f>
        <v/>
      </c>
      <c r="NE530" s="45" t="str">
        <f t="shared" si="2553"/>
        <v/>
      </c>
      <c r="NF530" s="46" t="str">
        <f t="shared" si="2554"/>
        <v/>
      </c>
      <c r="NG530" s="37"/>
      <c r="NH530" s="29"/>
      <c r="NI530" s="47"/>
      <c r="NJ530" s="45"/>
      <c r="NK530" s="45" t="str">
        <f>IF(NJ530="","",NJ530-NJ529)</f>
        <v/>
      </c>
      <c r="NL530" s="45"/>
      <c r="NM530" s="45"/>
      <c r="NN530" s="45"/>
      <c r="NO530" s="45" t="str">
        <f>IF(NN530="","",NN529+NP529-NN530)</f>
        <v/>
      </c>
      <c r="NP530" s="45"/>
      <c r="NQ530" s="43"/>
      <c r="NR530" s="43" t="str">
        <f>IF(NJ530="","",NR529)</f>
        <v/>
      </c>
      <c r="NS530" s="45" t="str">
        <f t="shared" si="2555"/>
        <v/>
      </c>
      <c r="NT530" s="46" t="str">
        <f t="shared" si="2556"/>
        <v/>
      </c>
      <c r="NU530" s="37"/>
    </row>
    <row r="531" spans="1:385" ht="15" customHeight="1" thickTop="1" x14ac:dyDescent="0.25">
      <c r="A531" s="38"/>
      <c r="B531" s="39"/>
      <c r="C531" s="40"/>
      <c r="D531" s="40"/>
      <c r="E531" s="41"/>
      <c r="F531" s="40"/>
      <c r="G531" s="208"/>
      <c r="H531" s="42"/>
      <c r="I531" s="45"/>
      <c r="J531" s="45" t="str">
        <f>IF(I531="","",I531-I532)</f>
        <v/>
      </c>
      <c r="K531" s="45"/>
      <c r="L531" s="45"/>
      <c r="M531" s="45"/>
      <c r="N531" s="45" t="str">
        <f>IF(M531="","",M532+O532-M531)</f>
        <v/>
      </c>
      <c r="O531" s="45"/>
      <c r="P531" s="43"/>
      <c r="Q531" s="43" t="str">
        <f>IF(I531="","",Q532)</f>
        <v/>
      </c>
      <c r="R531" s="45" t="str">
        <f t="shared" si="2527"/>
        <v/>
      </c>
      <c r="S531" s="46" t="str">
        <f t="shared" si="2528"/>
        <v/>
      </c>
      <c r="T531" s="37"/>
      <c r="U531" s="29"/>
      <c r="V531" s="47"/>
      <c r="W531" s="67"/>
      <c r="X531" s="45" t="str">
        <f>IF(W531="","",W531-W532)</f>
        <v/>
      </c>
      <c r="Y531" s="45"/>
      <c r="Z531" s="45"/>
      <c r="AA531" s="45"/>
      <c r="AB531" s="45" t="str">
        <f>IF(AA531="","",AA532+AC532-AA531)</f>
        <v/>
      </c>
      <c r="AC531" s="45"/>
      <c r="AD531" s="45"/>
      <c r="AE531" s="45"/>
      <c r="AF531" s="45" t="str">
        <f t="shared" si="2529"/>
        <v/>
      </c>
      <c r="AG531" s="46" t="str">
        <f t="shared" si="2530"/>
        <v/>
      </c>
      <c r="AH531" s="37"/>
      <c r="AI531" s="29"/>
      <c r="AJ531" s="47"/>
      <c r="AK531" s="45"/>
      <c r="AL531" s="45" t="str">
        <f>IF(AK531="","",AK531-AK532)</f>
        <v/>
      </c>
      <c r="AM531" s="45"/>
      <c r="AN531" s="45" t="str">
        <f>IF(AM531="","",AM531-AM532)</f>
        <v/>
      </c>
      <c r="AO531" s="45"/>
      <c r="AP531" s="45" t="str">
        <f>IF(AO531="","",AO532+AQ532-AO531)</f>
        <v/>
      </c>
      <c r="AQ531" s="45"/>
      <c r="AR531" s="45"/>
      <c r="AS531" s="45"/>
      <c r="AT531" s="45" t="str">
        <f t="shared" si="2531"/>
        <v/>
      </c>
      <c r="AU531" s="46" t="str">
        <f t="shared" si="2532"/>
        <v/>
      </c>
      <c r="AV531" s="37"/>
      <c r="AW531" s="29"/>
      <c r="AX531" s="47"/>
      <c r="AY531" s="45"/>
      <c r="AZ531" s="45" t="str">
        <f>IF(AY531="","",AY531-AY532)</f>
        <v/>
      </c>
      <c r="BA531" s="45"/>
      <c r="BB531" s="45" t="str">
        <f>IF(BA531="","",BA531-BA532)</f>
        <v/>
      </c>
      <c r="BC531" s="45"/>
      <c r="BD531" s="45" t="str">
        <f>IF(BC531="","",BC532+BE532-BC531)</f>
        <v/>
      </c>
      <c r="BE531" s="45"/>
      <c r="BF531" s="45"/>
      <c r="BG531" s="45"/>
      <c r="BH531" s="45" t="str">
        <f t="shared" si="2533"/>
        <v/>
      </c>
      <c r="BI531" s="46" t="str">
        <f t="shared" si="2534"/>
        <v/>
      </c>
      <c r="BJ531" s="37"/>
      <c r="BK531" s="29"/>
      <c r="BL531" s="52">
        <f>IF($A513="","",$A513)</f>
        <v>45971</v>
      </c>
      <c r="BM531" s="45">
        <v>1134</v>
      </c>
      <c r="BN531" s="43">
        <f t="shared" si="2464"/>
        <v>75</v>
      </c>
      <c r="BO531" s="45">
        <v>16</v>
      </c>
      <c r="BP531" s="87">
        <f t="shared" si="2465"/>
        <v>2</v>
      </c>
      <c r="BQ531" s="45">
        <v>9</v>
      </c>
      <c r="BR531" s="43">
        <f t="shared" si="2466"/>
        <v>2</v>
      </c>
      <c r="BS531" s="43">
        <v>0</v>
      </c>
      <c r="BT531" s="44" t="str">
        <f t="shared" si="2522"/>
        <v>液晶ミニカメラ</v>
      </c>
      <c r="BU531" s="48">
        <f t="shared" si="2523"/>
        <v>1079</v>
      </c>
      <c r="BV531" s="45">
        <f t="shared" si="2467"/>
        <v>2158</v>
      </c>
      <c r="BW531" s="89">
        <f t="shared" si="2468"/>
        <v>0.28773333333333334</v>
      </c>
      <c r="BX531" s="37"/>
      <c r="BY531" s="57"/>
      <c r="BZ531" s="52">
        <f>IF($A513="","",$A513)</f>
        <v>45971</v>
      </c>
      <c r="CA531" s="45">
        <v>7532</v>
      </c>
      <c r="CB531" s="43">
        <f t="shared" si="2469"/>
        <v>38</v>
      </c>
      <c r="CC531" s="45">
        <v>267</v>
      </c>
      <c r="CD531" s="87">
        <f t="shared" si="2470"/>
        <v>2</v>
      </c>
      <c r="CE531" s="45">
        <v>24</v>
      </c>
      <c r="CF531" s="43">
        <f t="shared" si="2471"/>
        <v>1</v>
      </c>
      <c r="CG531" s="43">
        <v>0</v>
      </c>
      <c r="CH531" s="44" t="str">
        <f t="shared" si="2472"/>
        <v>クーリッシュイヤホン</v>
      </c>
      <c r="CI531" s="48">
        <f t="shared" si="2473"/>
        <v>1100</v>
      </c>
      <c r="CJ531" s="45">
        <f t="shared" si="2474"/>
        <v>1100</v>
      </c>
      <c r="CK531" s="89">
        <f t="shared" si="2475"/>
        <v>0.28947368421052633</v>
      </c>
      <c r="CL531" s="37"/>
      <c r="CM531" s="29"/>
      <c r="CN531" s="52">
        <f>IF($A513="","",$A513)</f>
        <v>45971</v>
      </c>
      <c r="CO531" s="45">
        <v>1440</v>
      </c>
      <c r="CP531" s="43">
        <f t="shared" si="2476"/>
        <v>40</v>
      </c>
      <c r="CQ531" s="45">
        <v>63</v>
      </c>
      <c r="CR531" s="87">
        <f t="shared" si="2477"/>
        <v>3</v>
      </c>
      <c r="CS531" s="45">
        <v>12</v>
      </c>
      <c r="CT531" s="43">
        <f t="shared" si="2478"/>
        <v>2</v>
      </c>
      <c r="CU531" s="43">
        <v>0</v>
      </c>
      <c r="CV531" s="44" t="str">
        <f t="shared" si="2479"/>
        <v>ジャグラーサウンドボタン</v>
      </c>
      <c r="CW531" s="48">
        <f t="shared" si="2480"/>
        <v>722</v>
      </c>
      <c r="CX531" s="45">
        <f t="shared" si="2481"/>
        <v>1444</v>
      </c>
      <c r="CY531" s="89">
        <f t="shared" si="2482"/>
        <v>0.36099999999999999</v>
      </c>
      <c r="CZ531" s="37"/>
      <c r="DA531" s="29"/>
      <c r="DB531" s="47"/>
      <c r="DC531" s="45"/>
      <c r="DD531" s="45" t="str">
        <f>IF(DC531="","",DC531-DC532)</f>
        <v/>
      </c>
      <c r="DE531" s="45"/>
      <c r="DF531" s="45" t="str">
        <f>IF(DE531="","",DE531-DE532)</f>
        <v/>
      </c>
      <c r="DG531" s="45"/>
      <c r="DH531" s="45" t="str">
        <f>IF(DG531="","",DG532+DI532-DG531)</f>
        <v/>
      </c>
      <c r="DI531" s="45"/>
      <c r="DJ531" s="45"/>
      <c r="DK531" s="45"/>
      <c r="DL531" s="45" t="str">
        <f t="shared" si="2535"/>
        <v/>
      </c>
      <c r="DM531" s="46" t="str">
        <f t="shared" si="2536"/>
        <v/>
      </c>
      <c r="DN531" s="37"/>
      <c r="DO531" s="29"/>
      <c r="DP531" s="47"/>
      <c r="DQ531" s="45"/>
      <c r="DR531" s="45" t="str">
        <f>IF(DQ531="","",DQ531-DQ532)</f>
        <v/>
      </c>
      <c r="DS531" s="45"/>
      <c r="DT531" s="45" t="str">
        <f>IF(DS531="","",DS531-DS532)</f>
        <v/>
      </c>
      <c r="DU531" s="45"/>
      <c r="DV531" s="45" t="str">
        <f>IF(DU531="","",DU532+DW532-DU531)</f>
        <v/>
      </c>
      <c r="DW531" s="45"/>
      <c r="DX531" s="45"/>
      <c r="DY531" s="45"/>
      <c r="DZ531" s="45" t="str">
        <f t="shared" si="2537"/>
        <v/>
      </c>
      <c r="EA531" s="46" t="str">
        <f t="shared" si="2538"/>
        <v/>
      </c>
      <c r="EB531" s="37"/>
      <c r="ED531" s="47"/>
      <c r="EE531" s="45"/>
      <c r="EF531" s="45" t="str">
        <f>IF(EE531="","",EE531-EE532)</f>
        <v/>
      </c>
      <c r="EG531" s="45"/>
      <c r="EH531" s="45" t="str">
        <f>IF(EG531="","",EG531-EG532)</f>
        <v/>
      </c>
      <c r="EI531" s="45"/>
      <c r="EJ531" s="45" t="str">
        <f>IF(EI531="","",EI532+EK532-EI531)</f>
        <v/>
      </c>
      <c r="EK531" s="45"/>
      <c r="EL531" s="45"/>
      <c r="EM531" s="45"/>
      <c r="EN531" s="45" t="str">
        <f t="shared" si="2539"/>
        <v/>
      </c>
      <c r="EO531" s="46" t="str">
        <f t="shared" si="2540"/>
        <v/>
      </c>
      <c r="EP531" s="37"/>
      <c r="ER531" s="47"/>
      <c r="ES531" s="45"/>
      <c r="ET531" s="45" t="str">
        <f>IF(ES531="","",ES531-ES532)</f>
        <v/>
      </c>
      <c r="EU531" s="45"/>
      <c r="EV531" s="45" t="str">
        <f>IF(EU531="","",EU531-EU532)</f>
        <v/>
      </c>
      <c r="EW531" s="45"/>
      <c r="EX531" s="45" t="str">
        <f>IF(EW531="","",EW532+EY532-EW531)</f>
        <v/>
      </c>
      <c r="EY531" s="45"/>
      <c r="EZ531" s="45"/>
      <c r="FA531" s="45"/>
      <c r="FB531" s="45" t="str">
        <f t="shared" si="2541"/>
        <v/>
      </c>
      <c r="FC531" s="46" t="str">
        <f t="shared" si="2542"/>
        <v/>
      </c>
      <c r="FD531" s="37"/>
      <c r="FF531" s="47"/>
      <c r="FG531" s="45"/>
      <c r="FH531" s="45" t="str">
        <f>IF(FG531="","",FG531-FG532)</f>
        <v/>
      </c>
      <c r="FI531" s="45"/>
      <c r="FJ531" s="45" t="str">
        <f>IF(FI531="","",FI531-FI532)</f>
        <v/>
      </c>
      <c r="FK531" s="45"/>
      <c r="FL531" s="45" t="str">
        <f>IF(FK531="","",FK532+FM532-FK531)</f>
        <v/>
      </c>
      <c r="FM531" s="45"/>
      <c r="FN531" s="45"/>
      <c r="FO531" s="45"/>
      <c r="FP531" s="45" t="str">
        <f t="shared" si="2543"/>
        <v/>
      </c>
      <c r="FQ531" s="46" t="str">
        <f t="shared" si="2544"/>
        <v/>
      </c>
      <c r="FR531" s="37"/>
      <c r="FS531" s="29"/>
      <c r="FT531" s="47"/>
      <c r="FU531" s="45"/>
      <c r="FV531" s="45" t="str">
        <f>IF(FU531="","",FU531-FU532)</f>
        <v/>
      </c>
      <c r="FW531" s="45"/>
      <c r="FX531" s="45" t="str">
        <f>IF(FW531="","",FW531-FW532)</f>
        <v/>
      </c>
      <c r="FY531" s="45"/>
      <c r="FZ531" s="45" t="str">
        <f>IF(FY531="","",FY532+GA532-FY531)</f>
        <v/>
      </c>
      <c r="GA531" s="45"/>
      <c r="GB531" s="45"/>
      <c r="GC531" s="45"/>
      <c r="GD531" s="45" t="str">
        <f t="shared" si="2545"/>
        <v/>
      </c>
      <c r="GE531" s="46" t="str">
        <f t="shared" si="2546"/>
        <v/>
      </c>
      <c r="GF531" s="37"/>
      <c r="GH531" s="47"/>
      <c r="GI531" s="45"/>
      <c r="GJ531" s="45" t="str">
        <f>IF(GI531="","",GI531-GI532)</f>
        <v/>
      </c>
      <c r="GK531" s="45"/>
      <c r="GL531" s="45" t="str">
        <f>IF(GK531="","",GK531-GK532)</f>
        <v/>
      </c>
      <c r="GM531" s="45"/>
      <c r="GN531" s="45" t="str">
        <f>IF(GM531="","",GM532+GO532-GM531)</f>
        <v/>
      </c>
      <c r="GO531" s="45"/>
      <c r="GP531" s="45"/>
      <c r="GQ531" s="45"/>
      <c r="GR531" s="45" t="str">
        <f t="shared" si="2547"/>
        <v/>
      </c>
      <c r="GS531" s="46" t="str">
        <f t="shared" si="2548"/>
        <v/>
      </c>
      <c r="GT531" s="37"/>
      <c r="GU531" s="61"/>
      <c r="GV531" s="52">
        <f>IF($A513="","",$A513)</f>
        <v>45971</v>
      </c>
      <c r="GW531" s="62"/>
      <c r="GX531" s="45">
        <v>29161</v>
      </c>
      <c r="GY531" s="43">
        <f t="shared" si="2483"/>
        <v>145</v>
      </c>
      <c r="GZ531" s="45"/>
      <c r="HA531" s="87" t="str">
        <f t="shared" si="2484"/>
        <v/>
      </c>
      <c r="HB531" s="45">
        <v>2</v>
      </c>
      <c r="HC531" s="43">
        <f t="shared" si="2485"/>
        <v>1</v>
      </c>
      <c r="HD531" s="43">
        <v>0</v>
      </c>
      <c r="HE531" s="44" t="str">
        <f>IF(GX531="","",HE527)</f>
        <v>ルララ</v>
      </c>
      <c r="HF531" s="48">
        <f>IF(GX531="","",HF527)</f>
        <v>715</v>
      </c>
      <c r="HG531" s="45">
        <f t="shared" si="2486"/>
        <v>715</v>
      </c>
      <c r="HH531" s="89">
        <f t="shared" si="2487"/>
        <v>4.9310344827586207E-2</v>
      </c>
      <c r="HI531" s="37"/>
      <c r="HK531" s="52">
        <f>IF($A513="","",$A513)</f>
        <v>45971</v>
      </c>
      <c r="HL531" s="45">
        <v>1097</v>
      </c>
      <c r="HM531" s="43">
        <f t="shared" si="2488"/>
        <v>151</v>
      </c>
      <c r="HN531" s="45">
        <v>20</v>
      </c>
      <c r="HO531" s="87">
        <f t="shared" si="2489"/>
        <v>2</v>
      </c>
      <c r="HP531" s="45">
        <v>23</v>
      </c>
      <c r="HQ531" s="43">
        <f t="shared" si="2490"/>
        <v>0</v>
      </c>
      <c r="HR531" s="43">
        <v>2</v>
      </c>
      <c r="HS531" s="44" t="str">
        <f t="shared" si="2524"/>
        <v>ラブブマスコット</v>
      </c>
      <c r="HT531" s="48">
        <f t="shared" si="2521"/>
        <v>400</v>
      </c>
      <c r="HU531" s="45">
        <f t="shared" si="2491"/>
        <v>0</v>
      </c>
      <c r="HV531" s="89">
        <f t="shared" si="2492"/>
        <v>0</v>
      </c>
      <c r="HW531" s="37"/>
      <c r="HX531" s="360"/>
      <c r="HY531" s="52">
        <f>IF($A513="","",$A513)</f>
        <v>45971</v>
      </c>
      <c r="HZ531" s="45">
        <v>7055</v>
      </c>
      <c r="IA531" s="43">
        <f t="shared" si="2493"/>
        <v>261</v>
      </c>
      <c r="IB531" s="45">
        <v>325</v>
      </c>
      <c r="IC531" s="87">
        <f t="shared" si="2494"/>
        <v>4</v>
      </c>
      <c r="ID531" s="45">
        <v>22</v>
      </c>
      <c r="IE531" s="43">
        <f t="shared" si="2495"/>
        <v>4</v>
      </c>
      <c r="IF531" s="43">
        <v>0</v>
      </c>
      <c r="IG531" s="44" t="str">
        <f t="shared" si="2496"/>
        <v>ラブブキーホルダー大きめ</v>
      </c>
      <c r="IH531" s="48">
        <f t="shared" si="2497"/>
        <v>0</v>
      </c>
      <c r="II531" s="45">
        <f t="shared" si="2498"/>
        <v>0</v>
      </c>
      <c r="IJ531" s="89">
        <f t="shared" si="2499"/>
        <v>0</v>
      </c>
      <c r="IK531" s="37"/>
      <c r="IL531" s="29"/>
      <c r="IM531" s="52">
        <f>IF($A513="","",$A513)</f>
        <v>45971</v>
      </c>
      <c r="IN531" s="45">
        <v>5576</v>
      </c>
      <c r="IO531" s="43">
        <f t="shared" si="2500"/>
        <v>88</v>
      </c>
      <c r="IP531" s="45">
        <v>184</v>
      </c>
      <c r="IQ531" s="87">
        <f t="shared" si="2501"/>
        <v>2</v>
      </c>
      <c r="IR531" s="45">
        <v>13</v>
      </c>
      <c r="IS531" s="43">
        <f t="shared" si="2502"/>
        <v>1</v>
      </c>
      <c r="IT531" s="43">
        <v>5</v>
      </c>
      <c r="IU531" s="44" t="str">
        <f t="shared" si="2503"/>
        <v>番長サウンドボタン</v>
      </c>
      <c r="IV531" s="48">
        <f t="shared" si="2504"/>
        <v>0</v>
      </c>
      <c r="IW531" s="45">
        <f t="shared" si="2505"/>
        <v>0</v>
      </c>
      <c r="IX531" s="89">
        <f t="shared" si="2506"/>
        <v>0</v>
      </c>
      <c r="IY531" s="37"/>
      <c r="IZ531" s="61"/>
      <c r="JA531" s="52">
        <f>IF($A513="","",$A513)</f>
        <v>45971</v>
      </c>
      <c r="JB531" s="45">
        <v>5858</v>
      </c>
      <c r="JC531" s="43">
        <f t="shared" si="2507"/>
        <v>26</v>
      </c>
      <c r="JD531" s="45">
        <v>207</v>
      </c>
      <c r="JE531" s="87">
        <f t="shared" si="2508"/>
        <v>0</v>
      </c>
      <c r="JF531" s="45">
        <v>12</v>
      </c>
      <c r="JG531" s="43">
        <f t="shared" si="2509"/>
        <v>0</v>
      </c>
      <c r="JH531" s="43">
        <v>0</v>
      </c>
      <c r="JI531" s="44" t="str">
        <f t="shared" si="2510"/>
        <v>液晶ミニカメラ</v>
      </c>
      <c r="JJ531" s="48">
        <f t="shared" si="2511"/>
        <v>1074</v>
      </c>
      <c r="JK531" s="45">
        <f t="shared" si="2512"/>
        <v>0</v>
      </c>
      <c r="JL531" s="89">
        <f t="shared" si="2513"/>
        <v>0</v>
      </c>
      <c r="JM531" s="37"/>
      <c r="JN531" s="29"/>
      <c r="JO531" s="52">
        <f>IF($A513="","",$A513)</f>
        <v>45971</v>
      </c>
      <c r="JP531" s="45">
        <v>4064</v>
      </c>
      <c r="JQ531" s="43">
        <f t="shared" si="2514"/>
        <v>28</v>
      </c>
      <c r="JR531" s="45">
        <v>264</v>
      </c>
      <c r="JS531" s="87">
        <f t="shared" si="2515"/>
        <v>1</v>
      </c>
      <c r="JT531" s="45">
        <v>11</v>
      </c>
      <c r="JU531" s="43">
        <f t="shared" si="2516"/>
        <v>1</v>
      </c>
      <c r="JV531" s="43">
        <v>4</v>
      </c>
      <c r="JW531" s="44" t="str">
        <f t="shared" si="2517"/>
        <v>サンリオクリスマスキーケース</v>
      </c>
      <c r="JX531" s="48">
        <f t="shared" si="2518"/>
        <v>1100</v>
      </c>
      <c r="JY531" s="45">
        <f t="shared" si="2519"/>
        <v>1100</v>
      </c>
      <c r="JZ531" s="89">
        <f t="shared" si="2520"/>
        <v>0.39285714285714285</v>
      </c>
      <c r="KA531" s="37"/>
      <c r="KB531" s="51"/>
      <c r="KC531" s="52">
        <f>IF($A513="","",$A513)</f>
        <v>45971</v>
      </c>
      <c r="KD531" s="45">
        <v>12876</v>
      </c>
      <c r="KE531" s="43">
        <f>IF(KD531="","",KD531-KD527)</f>
        <v>74</v>
      </c>
      <c r="KF531" s="45">
        <v>489</v>
      </c>
      <c r="KG531" s="87">
        <f>IF(KF531="","",KF531-KF527)</f>
        <v>3</v>
      </c>
      <c r="KH531" s="45">
        <v>9</v>
      </c>
      <c r="KI531" s="43">
        <f>IF(KH531="","",KH527+KJ527-KH531)</f>
        <v>3</v>
      </c>
      <c r="KJ531" s="43">
        <v>3</v>
      </c>
      <c r="KK531" s="44" t="str">
        <f>IF(KD531="","",KK527)</f>
        <v>キティヒョウ柄マスコット</v>
      </c>
      <c r="KL531" s="48">
        <f>IF(KE531="","",KL527)</f>
        <v>996</v>
      </c>
      <c r="KM531" s="45">
        <f>IF(KH531="","",KI531*KL531)</f>
        <v>2988</v>
      </c>
      <c r="KN531" s="89">
        <f>IF(KI531="","",KM531/(KE531*100))</f>
        <v>0.40378378378378377</v>
      </c>
      <c r="KO531" s="37"/>
      <c r="KP531" s="29"/>
      <c r="KQ531" s="52">
        <f>IF($A513="","",$A513)</f>
        <v>45971</v>
      </c>
      <c r="KR531" s="45">
        <v>1623</v>
      </c>
      <c r="KS531" s="43">
        <f>IF(KR531="","",KR531-KR527)</f>
        <v>118</v>
      </c>
      <c r="KT531" s="45">
        <v>20</v>
      </c>
      <c r="KU531" s="87">
        <f>IF(KT531="","",KT531-KT527)</f>
        <v>2</v>
      </c>
      <c r="KV531" s="45">
        <v>3</v>
      </c>
      <c r="KW531" s="43">
        <f>IF(KV531="","",KV527+KX527-KV531)</f>
        <v>3</v>
      </c>
      <c r="KX531" s="43">
        <v>0</v>
      </c>
      <c r="KY531" s="44" t="s">
        <v>629</v>
      </c>
      <c r="KZ531" s="48">
        <f>IF(KS531="","",KZ527)</f>
        <v>900</v>
      </c>
      <c r="LA531" s="45">
        <f>IF(KV531="","",KW531*KZ531)</f>
        <v>2700</v>
      </c>
      <c r="LB531" s="89">
        <f>IF(KW531="","",LA531/(KS531*100))</f>
        <v>0.2288135593220339</v>
      </c>
      <c r="LC531" s="37"/>
      <c r="LD531" s="29"/>
      <c r="LE531" s="52" t="str">
        <f>IF(A515="","",A515)</f>
        <v/>
      </c>
      <c r="LF531" s="43"/>
      <c r="LG531" s="86"/>
      <c r="LH531" s="43"/>
      <c r="LI531" s="43"/>
      <c r="LJ531" s="43"/>
      <c r="LK531" s="87"/>
      <c r="LL531" s="43"/>
      <c r="LM531" s="65"/>
      <c r="LN531" s="48"/>
      <c r="LO531" s="87"/>
      <c r="LP531" s="53"/>
      <c r="LQ531" s="37"/>
      <c r="LR531" s="29"/>
      <c r="LS531" s="47"/>
      <c r="LT531" s="45"/>
      <c r="LU531" s="45" t="str">
        <f>IF(LT531="","",LT531-LT532)</f>
        <v/>
      </c>
      <c r="LV531" s="45"/>
      <c r="LW531" s="45" t="str">
        <f>IF(LV531="","",LV531-LV532)</f>
        <v/>
      </c>
      <c r="LX531" s="45"/>
      <c r="LY531" s="45" t="str">
        <f>IF(LX531="","",LX532+LZ532-LX531)</f>
        <v/>
      </c>
      <c r="LZ531" s="45"/>
      <c r="MA531" s="45"/>
      <c r="MB531" s="45"/>
      <c r="MC531" s="45" t="str">
        <f t="shared" si="2549"/>
        <v/>
      </c>
      <c r="MD531" s="46" t="str">
        <f t="shared" si="2550"/>
        <v/>
      </c>
      <c r="ME531" s="37"/>
      <c r="MF531" s="29"/>
      <c r="MG531" s="47"/>
      <c r="MH531" s="45"/>
      <c r="MI531" s="45" t="str">
        <f>IF(MH531="","",MH531-MH532)</f>
        <v/>
      </c>
      <c r="MJ531" s="45"/>
      <c r="MK531" s="45" t="str">
        <f>IF(MJ531="","",MJ531-MJ532)</f>
        <v/>
      </c>
      <c r="ML531" s="45"/>
      <c r="MM531" s="45" t="str">
        <f>IF(ML531="","",ML532+MN532-ML531)</f>
        <v/>
      </c>
      <c r="MN531" s="45"/>
      <c r="MO531" s="45"/>
      <c r="MP531" s="45"/>
      <c r="MQ531" s="45" t="str">
        <f t="shared" si="2551"/>
        <v/>
      </c>
      <c r="MR531" s="46" t="str">
        <f t="shared" si="2552"/>
        <v/>
      </c>
      <c r="MS531" s="37"/>
      <c r="MT531" s="29"/>
      <c r="MU531" s="47"/>
      <c r="MV531" s="45"/>
      <c r="MW531" s="45" t="str">
        <f>IF(MV531="","",MV531-MV532)</f>
        <v/>
      </c>
      <c r="MX531" s="45"/>
      <c r="MY531" s="45" t="str">
        <f>IF(MX531="","",MX531-MX532)</f>
        <v/>
      </c>
      <c r="MZ531" s="45"/>
      <c r="NA531" s="45" t="str">
        <f>IF(MZ531="","",MZ532+NB532-MZ531)</f>
        <v/>
      </c>
      <c r="NB531" s="45"/>
      <c r="NC531" s="45"/>
      <c r="ND531" s="45"/>
      <c r="NE531" s="45" t="str">
        <f t="shared" si="2553"/>
        <v/>
      </c>
      <c r="NF531" s="46" t="str">
        <f t="shared" si="2554"/>
        <v/>
      </c>
      <c r="NG531" s="37"/>
      <c r="NH531" s="29"/>
      <c r="NI531" s="47"/>
      <c r="NJ531" s="45"/>
      <c r="NK531" s="45" t="str">
        <f>IF(NJ531="","",NJ531-NJ532)</f>
        <v/>
      </c>
      <c r="NL531" s="45"/>
      <c r="NM531" s="45" t="str">
        <f>IF(NL531="","",NL531-NL532)</f>
        <v/>
      </c>
      <c r="NN531" s="45"/>
      <c r="NO531" s="45" t="str">
        <f>IF(NN531="","",NN532+NP532-NN531)</f>
        <v/>
      </c>
      <c r="NP531" s="45"/>
      <c r="NQ531" s="45"/>
      <c r="NR531" s="45"/>
      <c r="NS531" s="45" t="str">
        <f t="shared" si="2555"/>
        <v/>
      </c>
      <c r="NT531" s="46" t="str">
        <f t="shared" si="2556"/>
        <v/>
      </c>
      <c r="NU531" s="37"/>
    </row>
    <row r="532" spans="1:385" x14ac:dyDescent="0.25">
      <c r="A532" s="38"/>
      <c r="B532" s="39"/>
      <c r="C532" s="40"/>
      <c r="D532" s="40"/>
      <c r="E532" s="41"/>
      <c r="F532" s="40"/>
      <c r="G532" s="208"/>
      <c r="H532" s="42"/>
      <c r="I532" s="45"/>
      <c r="J532" s="45" t="str">
        <f>IF(I532="","",I532-I530)</f>
        <v/>
      </c>
      <c r="K532" s="45"/>
      <c r="L532" s="45"/>
      <c r="M532" s="45"/>
      <c r="N532" s="45" t="str">
        <f>IF(M532="","",M530+O530-M532)</f>
        <v/>
      </c>
      <c r="O532" s="45"/>
      <c r="P532" s="43"/>
      <c r="Q532" s="43" t="str">
        <f>IF(I532="","",Q530)</f>
        <v/>
      </c>
      <c r="R532" s="45" t="str">
        <f t="shared" si="2527"/>
        <v/>
      </c>
      <c r="S532" s="46" t="str">
        <f t="shared" si="2528"/>
        <v/>
      </c>
      <c r="T532" s="37"/>
      <c r="U532" s="29"/>
      <c r="V532" s="47"/>
      <c r="W532" s="67"/>
      <c r="X532" s="45" t="str">
        <f>IF(W532="","",W532-W530)</f>
        <v/>
      </c>
      <c r="Y532" s="45"/>
      <c r="Z532" s="45"/>
      <c r="AA532" s="45"/>
      <c r="AB532" s="45" t="str">
        <f>IF(AA532="","",AA530+AC530-AA532)</f>
        <v/>
      </c>
      <c r="AC532" s="45"/>
      <c r="AD532" s="45"/>
      <c r="AE532" s="45"/>
      <c r="AF532" s="45" t="str">
        <f t="shared" si="2529"/>
        <v/>
      </c>
      <c r="AG532" s="46" t="str">
        <f t="shared" si="2530"/>
        <v/>
      </c>
      <c r="AH532" s="37"/>
      <c r="AI532" s="29"/>
      <c r="AJ532" s="47"/>
      <c r="AK532" s="45"/>
      <c r="AL532" s="45" t="str">
        <f>IF(AK532="","",AK532-AK530)</f>
        <v/>
      </c>
      <c r="AM532" s="45"/>
      <c r="AN532" s="45" t="str">
        <f>IF(AM532="","",AM532-AM530)</f>
        <v/>
      </c>
      <c r="AO532" s="45"/>
      <c r="AP532" s="45" t="str">
        <f>IF(AO532="","",AO530+AQ530-AO532)</f>
        <v/>
      </c>
      <c r="AQ532" s="45"/>
      <c r="AR532" s="45"/>
      <c r="AS532" s="45"/>
      <c r="AT532" s="45" t="str">
        <f t="shared" si="2531"/>
        <v/>
      </c>
      <c r="AU532" s="46" t="str">
        <f t="shared" si="2532"/>
        <v/>
      </c>
      <c r="AV532" s="37"/>
      <c r="AW532" s="29"/>
      <c r="AX532" s="47"/>
      <c r="AY532" s="45"/>
      <c r="AZ532" s="45" t="str">
        <f>IF(AY532="","",AY532-AY530)</f>
        <v/>
      </c>
      <c r="BA532" s="45"/>
      <c r="BB532" s="45" t="str">
        <f>IF(BA532="","",BA532-BA530)</f>
        <v/>
      </c>
      <c r="BC532" s="45"/>
      <c r="BD532" s="45" t="str">
        <f>IF(BC532="","",BC530+BE530-BC532)</f>
        <v/>
      </c>
      <c r="BE532" s="45"/>
      <c r="BF532" s="45"/>
      <c r="BG532" s="45"/>
      <c r="BH532" s="45" t="str">
        <f t="shared" si="2533"/>
        <v/>
      </c>
      <c r="BI532" s="46" t="str">
        <f t="shared" si="2534"/>
        <v/>
      </c>
      <c r="BJ532" s="37"/>
      <c r="BK532" s="29"/>
      <c r="BL532" s="52"/>
      <c r="BM532" s="43">
        <v>968</v>
      </c>
      <c r="BN532" s="43">
        <f t="shared" si="2464"/>
        <v>33</v>
      </c>
      <c r="BO532" s="43">
        <v>8</v>
      </c>
      <c r="BP532" s="45">
        <f t="shared" si="2465"/>
        <v>0</v>
      </c>
      <c r="BQ532" s="43">
        <v>15</v>
      </c>
      <c r="BR532" s="45">
        <f t="shared" si="2466"/>
        <v>0</v>
      </c>
      <c r="BS532" s="43">
        <v>0</v>
      </c>
      <c r="BT532" s="63" t="str">
        <f t="shared" si="2522"/>
        <v>押忍番長サウンドボタン</v>
      </c>
      <c r="BU532" s="67">
        <f t="shared" si="2523"/>
        <v>0</v>
      </c>
      <c r="BV532" s="43">
        <f t="shared" si="2467"/>
        <v>0</v>
      </c>
      <c r="BW532" s="46">
        <f t="shared" si="2468"/>
        <v>0</v>
      </c>
      <c r="BX532" s="37"/>
      <c r="BY532" s="57"/>
      <c r="BZ532" s="52"/>
      <c r="CA532" s="43">
        <v>7318</v>
      </c>
      <c r="CB532" s="43">
        <f t="shared" si="2469"/>
        <v>52</v>
      </c>
      <c r="CC532" s="43">
        <v>232</v>
      </c>
      <c r="CD532" s="45">
        <f t="shared" si="2470"/>
        <v>1</v>
      </c>
      <c r="CE532" s="43">
        <v>6</v>
      </c>
      <c r="CF532" s="45">
        <f t="shared" si="2471"/>
        <v>2</v>
      </c>
      <c r="CG532" s="43">
        <v>0</v>
      </c>
      <c r="CH532" s="63" t="str">
        <f t="shared" si="2472"/>
        <v>ジャグラーサウンドボタン</v>
      </c>
      <c r="CI532" s="67">
        <f t="shared" si="2473"/>
        <v>682</v>
      </c>
      <c r="CJ532" s="43">
        <f t="shared" si="2474"/>
        <v>1364</v>
      </c>
      <c r="CK532" s="46">
        <f t="shared" si="2475"/>
        <v>0.2623076923076923</v>
      </c>
      <c r="CL532" s="37"/>
      <c r="CM532" s="29"/>
      <c r="CN532" s="52"/>
      <c r="CO532" s="43">
        <v>2960</v>
      </c>
      <c r="CP532" s="43">
        <f t="shared" si="2476"/>
        <v>52</v>
      </c>
      <c r="CQ532" s="43">
        <v>82</v>
      </c>
      <c r="CR532" s="45">
        <f t="shared" si="2477"/>
        <v>3</v>
      </c>
      <c r="CS532" s="43">
        <v>16</v>
      </c>
      <c r="CT532" s="45">
        <f t="shared" si="2478"/>
        <v>3</v>
      </c>
      <c r="CU532" s="43">
        <v>0</v>
      </c>
      <c r="CV532" s="63" t="str">
        <f t="shared" si="2479"/>
        <v>押忍番長サウンドボタン</v>
      </c>
      <c r="CW532" s="67">
        <f t="shared" si="2480"/>
        <v>0</v>
      </c>
      <c r="CX532" s="43">
        <f t="shared" si="2481"/>
        <v>0</v>
      </c>
      <c r="CY532" s="46">
        <f t="shared" si="2482"/>
        <v>0</v>
      </c>
      <c r="CZ532" s="37"/>
      <c r="DA532" s="29"/>
      <c r="DB532" s="47"/>
      <c r="DC532" s="45"/>
      <c r="DD532" s="45" t="str">
        <f>IF(DC532="","",DC532-DC530)</f>
        <v/>
      </c>
      <c r="DE532" s="45"/>
      <c r="DF532" s="45" t="str">
        <f>IF(DE532="","",DE532-DE530)</f>
        <v/>
      </c>
      <c r="DG532" s="45"/>
      <c r="DH532" s="45" t="str">
        <f>IF(DG532="","",DG530+DI530-DG532)</f>
        <v/>
      </c>
      <c r="DI532" s="45"/>
      <c r="DJ532" s="45"/>
      <c r="DK532" s="45"/>
      <c r="DL532" s="45" t="str">
        <f t="shared" si="2535"/>
        <v/>
      </c>
      <c r="DM532" s="46" t="str">
        <f t="shared" si="2536"/>
        <v/>
      </c>
      <c r="DN532" s="37"/>
      <c r="DO532" s="29"/>
      <c r="DP532" s="47"/>
      <c r="DQ532" s="45"/>
      <c r="DR532" s="45" t="str">
        <f>IF(DQ532="","",DQ532-DQ530)</f>
        <v/>
      </c>
      <c r="DS532" s="45"/>
      <c r="DT532" s="45" t="str">
        <f>IF(DS532="","",DS532-DS530)</f>
        <v/>
      </c>
      <c r="DU532" s="45"/>
      <c r="DV532" s="45" t="str">
        <f>IF(DU532="","",DU530+DW530-DU532)</f>
        <v/>
      </c>
      <c r="DW532" s="45"/>
      <c r="DX532" s="45"/>
      <c r="DY532" s="45"/>
      <c r="DZ532" s="45" t="str">
        <f t="shared" si="2537"/>
        <v/>
      </c>
      <c r="EA532" s="46" t="str">
        <f t="shared" si="2538"/>
        <v/>
      </c>
      <c r="EB532" s="37"/>
      <c r="ED532" s="47"/>
      <c r="EE532" s="45"/>
      <c r="EF532" s="45" t="str">
        <f>IF(EE532="","",EE532-EE530)</f>
        <v/>
      </c>
      <c r="EG532" s="45"/>
      <c r="EH532" s="45" t="str">
        <f>IF(EG532="","",EG532-EG530)</f>
        <v/>
      </c>
      <c r="EI532" s="45"/>
      <c r="EJ532" s="45" t="str">
        <f>IF(EI532="","",EI530+EK530-EI532)</f>
        <v/>
      </c>
      <c r="EK532" s="45"/>
      <c r="EL532" s="45"/>
      <c r="EM532" s="45"/>
      <c r="EN532" s="45" t="str">
        <f t="shared" si="2539"/>
        <v/>
      </c>
      <c r="EO532" s="46" t="str">
        <f t="shared" si="2540"/>
        <v/>
      </c>
      <c r="EP532" s="37"/>
      <c r="ER532" s="47"/>
      <c r="ES532" s="45"/>
      <c r="ET532" s="45" t="str">
        <f>IF(ES532="","",ES532-ES530)</f>
        <v/>
      </c>
      <c r="EU532" s="45"/>
      <c r="EV532" s="45" t="str">
        <f>IF(EU532="","",EU532-EU530)</f>
        <v/>
      </c>
      <c r="EW532" s="45"/>
      <c r="EX532" s="45" t="str">
        <f>IF(EW532="","",EW530+EY530-EW532)</f>
        <v/>
      </c>
      <c r="EY532" s="45"/>
      <c r="EZ532" s="45"/>
      <c r="FA532" s="45"/>
      <c r="FB532" s="45" t="str">
        <f t="shared" si="2541"/>
        <v/>
      </c>
      <c r="FC532" s="46" t="str">
        <f t="shared" si="2542"/>
        <v/>
      </c>
      <c r="FD532" s="37"/>
      <c r="FF532" s="47"/>
      <c r="FG532" s="45"/>
      <c r="FH532" s="45" t="str">
        <f>IF(FG532="","",FG532-FG530)</f>
        <v/>
      </c>
      <c r="FI532" s="45"/>
      <c r="FJ532" s="45" t="str">
        <f>IF(FI532="","",FI532-FI530)</f>
        <v/>
      </c>
      <c r="FK532" s="45"/>
      <c r="FL532" s="45" t="str">
        <f>IF(FK532="","",FK530+FM530-FK532)</f>
        <v/>
      </c>
      <c r="FM532" s="45"/>
      <c r="FN532" s="45"/>
      <c r="FO532" s="45"/>
      <c r="FP532" s="45" t="str">
        <f t="shared" si="2543"/>
        <v/>
      </c>
      <c r="FQ532" s="46" t="str">
        <f t="shared" si="2544"/>
        <v/>
      </c>
      <c r="FR532" s="37"/>
      <c r="FS532" s="29"/>
      <c r="FT532" s="47"/>
      <c r="FU532" s="45"/>
      <c r="FV532" s="45" t="str">
        <f>IF(FU532="","",FU532-FU530)</f>
        <v/>
      </c>
      <c r="FW532" s="45"/>
      <c r="FX532" s="45" t="str">
        <f>IF(FW532="","",FW532-FW530)</f>
        <v/>
      </c>
      <c r="FY532" s="45"/>
      <c r="FZ532" s="45" t="str">
        <f>IF(FY532="","",FY530+GA530-FY532)</f>
        <v/>
      </c>
      <c r="GA532" s="45"/>
      <c r="GB532" s="45"/>
      <c r="GC532" s="45"/>
      <c r="GD532" s="45" t="str">
        <f t="shared" si="2545"/>
        <v/>
      </c>
      <c r="GE532" s="46" t="str">
        <f t="shared" si="2546"/>
        <v/>
      </c>
      <c r="GF532" s="37"/>
      <c r="GH532" s="47"/>
      <c r="GI532" s="45"/>
      <c r="GJ532" s="45" t="str">
        <f>IF(GI532="","",GI532-GI530)</f>
        <v/>
      </c>
      <c r="GK532" s="45"/>
      <c r="GL532" s="45" t="str">
        <f>IF(GK532="","",GK532-GK530)</f>
        <v/>
      </c>
      <c r="GM532" s="45"/>
      <c r="GN532" s="45" t="str">
        <f>IF(GM532="","",GM530+GO530-GM532)</f>
        <v/>
      </c>
      <c r="GO532" s="45"/>
      <c r="GP532" s="45"/>
      <c r="GQ532" s="45"/>
      <c r="GR532" s="45" t="str">
        <f t="shared" si="2547"/>
        <v/>
      </c>
      <c r="GS532" s="46" t="str">
        <f t="shared" si="2548"/>
        <v/>
      </c>
      <c r="GT532" s="37"/>
      <c r="GU532" s="61"/>
      <c r="GV532" s="52"/>
      <c r="GW532" s="62"/>
      <c r="GX532" s="43">
        <v>21255</v>
      </c>
      <c r="GY532" s="43">
        <f t="shared" si="2483"/>
        <v>38</v>
      </c>
      <c r="GZ532" s="43"/>
      <c r="HA532" s="45" t="str">
        <f t="shared" si="2484"/>
        <v/>
      </c>
      <c r="HB532" s="43">
        <v>6</v>
      </c>
      <c r="HC532" s="45">
        <f t="shared" si="2485"/>
        <v>1</v>
      </c>
      <c r="HD532" s="43">
        <v>0</v>
      </c>
      <c r="HE532" s="63" t="str">
        <f>IF(GX531="","",HE528)</f>
        <v>サンリオ浴衣BIG</v>
      </c>
      <c r="HF532" s="67">
        <f>IF(GX531="","",HF528)</f>
        <v>1100</v>
      </c>
      <c r="HG532" s="43">
        <f t="shared" si="2486"/>
        <v>1100</v>
      </c>
      <c r="HH532" s="46">
        <f t="shared" si="2487"/>
        <v>0.28947368421052633</v>
      </c>
      <c r="HI532" s="37"/>
      <c r="HK532" s="52"/>
      <c r="HL532" s="43">
        <v>1044</v>
      </c>
      <c r="HM532" s="43">
        <f t="shared" si="2488"/>
        <v>12</v>
      </c>
      <c r="HN532" s="43">
        <v>15</v>
      </c>
      <c r="HO532" s="45">
        <f t="shared" si="2489"/>
        <v>1</v>
      </c>
      <c r="HP532" s="43">
        <v>9</v>
      </c>
      <c r="HQ532" s="45">
        <f t="shared" si="2490"/>
        <v>0</v>
      </c>
      <c r="HR532" s="43">
        <v>0</v>
      </c>
      <c r="HS532" s="63" t="str">
        <f t="shared" si="2524"/>
        <v>キティシリコンがま口</v>
      </c>
      <c r="HT532" s="67">
        <f t="shared" si="2521"/>
        <v>996</v>
      </c>
      <c r="HU532" s="43">
        <f t="shared" si="2491"/>
        <v>0</v>
      </c>
      <c r="HV532" s="46">
        <f t="shared" si="2492"/>
        <v>0</v>
      </c>
      <c r="HW532" s="37"/>
      <c r="HX532" s="360"/>
      <c r="HY532" s="52"/>
      <c r="HZ532" s="43">
        <v>4655</v>
      </c>
      <c r="IA532" s="43">
        <f t="shared" si="2493"/>
        <v>12</v>
      </c>
      <c r="IB532" s="43">
        <v>132</v>
      </c>
      <c r="IC532" s="45">
        <f t="shared" si="2494"/>
        <v>0</v>
      </c>
      <c r="ID532" s="43">
        <v>34</v>
      </c>
      <c r="IE532" s="45">
        <f t="shared" si="2495"/>
        <v>0</v>
      </c>
      <c r="IF532" s="43">
        <v>0</v>
      </c>
      <c r="IG532" s="63" t="str">
        <f t="shared" si="2496"/>
        <v>ミニ香水</v>
      </c>
      <c r="IH532" s="67">
        <f t="shared" si="2497"/>
        <v>1100</v>
      </c>
      <c r="II532" s="43">
        <f t="shared" si="2498"/>
        <v>0</v>
      </c>
      <c r="IJ532" s="46">
        <f t="shared" si="2499"/>
        <v>0</v>
      </c>
      <c r="IK532" s="37"/>
      <c r="IL532" s="29"/>
      <c r="IM532" s="52"/>
      <c r="IN532" s="43">
        <v>5532</v>
      </c>
      <c r="IO532" s="43">
        <f t="shared" si="2500"/>
        <v>2</v>
      </c>
      <c r="IP532" s="43">
        <v>128</v>
      </c>
      <c r="IQ532" s="45">
        <f t="shared" si="2501"/>
        <v>1</v>
      </c>
      <c r="IR532" s="43">
        <v>12</v>
      </c>
      <c r="IS532" s="45">
        <f t="shared" si="2502"/>
        <v>1</v>
      </c>
      <c r="IT532" s="43">
        <v>0</v>
      </c>
      <c r="IU532" s="63" t="str">
        <f t="shared" si="2503"/>
        <v>ジャグラーサウンドボタン</v>
      </c>
      <c r="IV532" s="67">
        <f t="shared" si="2504"/>
        <v>748</v>
      </c>
      <c r="IW532" s="43">
        <f t="shared" si="2505"/>
        <v>748</v>
      </c>
      <c r="IX532" s="46">
        <f t="shared" si="2506"/>
        <v>3.74</v>
      </c>
      <c r="IY532" s="37" t="s">
        <v>626</v>
      </c>
      <c r="IZ532" s="61"/>
      <c r="JA532" s="52"/>
      <c r="JB532" s="43">
        <v>4198</v>
      </c>
      <c r="JC532" s="43">
        <f t="shared" si="2507"/>
        <v>28</v>
      </c>
      <c r="JD532" s="43">
        <v>113</v>
      </c>
      <c r="JE532" s="45">
        <f t="shared" si="2508"/>
        <v>1</v>
      </c>
      <c r="JF532" s="43">
        <v>13</v>
      </c>
      <c r="JG532" s="45">
        <f t="shared" si="2509"/>
        <v>0</v>
      </c>
      <c r="JH532" s="43">
        <v>0</v>
      </c>
      <c r="JI532" s="63" t="str">
        <f t="shared" si="2510"/>
        <v>ジャグラーサウンドボタン金銀</v>
      </c>
      <c r="JJ532" s="67">
        <f t="shared" si="2511"/>
        <v>1100</v>
      </c>
      <c r="JK532" s="43">
        <f t="shared" si="2512"/>
        <v>0</v>
      </c>
      <c r="JL532" s="46">
        <f t="shared" si="2513"/>
        <v>0</v>
      </c>
      <c r="JM532" s="37"/>
      <c r="JN532" s="29"/>
      <c r="JO532" s="52"/>
      <c r="JP532" s="43">
        <v>4981</v>
      </c>
      <c r="JQ532" s="43">
        <f t="shared" si="2514"/>
        <v>11</v>
      </c>
      <c r="JR532" s="43">
        <v>101</v>
      </c>
      <c r="JS532" s="45">
        <f t="shared" si="2515"/>
        <v>1</v>
      </c>
      <c r="JT532" s="43">
        <v>15</v>
      </c>
      <c r="JU532" s="45">
        <f t="shared" si="2516"/>
        <v>1</v>
      </c>
      <c r="JV532" s="43">
        <v>-5</v>
      </c>
      <c r="JW532" s="63" t="str">
        <f t="shared" si="2517"/>
        <v>デジタルミニカメラ</v>
      </c>
      <c r="JX532" s="67">
        <f t="shared" si="2518"/>
        <v>722</v>
      </c>
      <c r="JY532" s="43">
        <f t="shared" si="2519"/>
        <v>722</v>
      </c>
      <c r="JZ532" s="46">
        <f t="shared" si="2520"/>
        <v>0.65636363636363637</v>
      </c>
      <c r="KA532" s="37" t="s">
        <v>628</v>
      </c>
      <c r="KB532" s="51"/>
      <c r="KC532" s="52"/>
      <c r="KD532" s="43">
        <v>10373</v>
      </c>
      <c r="KE532" s="43">
        <f>IF(KD532="","",KD532-KD528)</f>
        <v>53</v>
      </c>
      <c r="KF532" s="43">
        <v>295</v>
      </c>
      <c r="KG532" s="45">
        <f>IF(KF532="","",KF532-KF528)</f>
        <v>1</v>
      </c>
      <c r="KH532" s="43">
        <v>8</v>
      </c>
      <c r="KI532" s="45">
        <f>IF(KH532="","",KH528+KJ528-KH532)</f>
        <v>3</v>
      </c>
      <c r="KJ532" s="43">
        <v>0</v>
      </c>
      <c r="KK532" s="63" t="str">
        <f>IF(KD532="","",KK528)</f>
        <v>キティシリコンがま口</v>
      </c>
      <c r="KL532" s="67">
        <f>IF(KE532="","",KL528)</f>
        <v>660</v>
      </c>
      <c r="KM532" s="43">
        <f>IF(KH532="","",KI532*KL532)</f>
        <v>1980</v>
      </c>
      <c r="KN532" s="46">
        <f>IF(KI532="","",KM532/(KE532*100))</f>
        <v>0.37358490566037733</v>
      </c>
      <c r="KO532" s="37"/>
      <c r="KP532" s="29"/>
      <c r="KQ532" s="52"/>
      <c r="KR532" s="43">
        <v>2037</v>
      </c>
      <c r="KS532" s="43">
        <f>IF(KR532="","",KR532-KR528)</f>
        <v>70</v>
      </c>
      <c r="KT532" s="43">
        <v>19</v>
      </c>
      <c r="KU532" s="45">
        <f>IF(KT532="","",KT532-KT528)</f>
        <v>1</v>
      </c>
      <c r="KV532" s="43">
        <v>16</v>
      </c>
      <c r="KW532" s="45">
        <f>IF(KV532="","",KV528+KX528-KV532)</f>
        <v>1</v>
      </c>
      <c r="KX532" s="43">
        <v>0</v>
      </c>
      <c r="KY532" s="63" t="str">
        <f>IF(KR532="","",KY528)</f>
        <v>ラブブマスコット</v>
      </c>
      <c r="KZ532" s="67">
        <f>IF(KS532="","",KZ528)</f>
        <v>500</v>
      </c>
      <c r="LA532" s="43">
        <f>IF(KV532="","",KW532*KZ532)</f>
        <v>500</v>
      </c>
      <c r="LB532" s="46">
        <f>IF(KW532="","",LA532/(KS532*100))</f>
        <v>7.1428571428571425E-2</v>
      </c>
      <c r="LC532" s="37"/>
      <c r="LD532" s="29"/>
      <c r="LE532" s="47"/>
      <c r="LF532" s="45"/>
      <c r="LG532" s="45"/>
      <c r="LH532" s="45"/>
      <c r="LI532" s="45"/>
      <c r="LJ532" s="43"/>
      <c r="LK532" s="45"/>
      <c r="LL532" s="45"/>
      <c r="LM532" s="73"/>
      <c r="LN532" s="67"/>
      <c r="LO532" s="45"/>
      <c r="LP532" s="46"/>
      <c r="LQ532" s="37"/>
      <c r="LR532" s="29"/>
      <c r="LS532" s="47"/>
      <c r="LT532" s="45"/>
      <c r="LU532" s="45" t="str">
        <f>IF(LT532="","",LT532-LT530)</f>
        <v/>
      </c>
      <c r="LV532" s="45"/>
      <c r="LW532" s="45" t="str">
        <f>IF(LV532="","",LV532-LV530)</f>
        <v/>
      </c>
      <c r="LX532" s="45"/>
      <c r="LY532" s="45" t="str">
        <f>IF(LX532="","",LX530+LZ530-LX532)</f>
        <v/>
      </c>
      <c r="LZ532" s="45"/>
      <c r="MA532" s="45"/>
      <c r="MB532" s="45"/>
      <c r="MC532" s="45" t="str">
        <f t="shared" si="2549"/>
        <v/>
      </c>
      <c r="MD532" s="46" t="str">
        <f t="shared" si="2550"/>
        <v/>
      </c>
      <c r="ME532" s="37"/>
      <c r="MF532" s="29"/>
      <c r="MG532" s="47"/>
      <c r="MH532" s="45"/>
      <c r="MI532" s="45" t="str">
        <f>IF(MH532="","",MH532-MH530)</f>
        <v/>
      </c>
      <c r="MJ532" s="45"/>
      <c r="MK532" s="45" t="str">
        <f>IF(MJ532="","",MJ532-MJ530)</f>
        <v/>
      </c>
      <c r="ML532" s="45"/>
      <c r="MM532" s="45" t="str">
        <f>IF(ML532="","",ML530+MN530-ML532)</f>
        <v/>
      </c>
      <c r="MN532" s="45"/>
      <c r="MO532" s="45"/>
      <c r="MP532" s="45"/>
      <c r="MQ532" s="45" t="str">
        <f t="shared" si="2551"/>
        <v/>
      </c>
      <c r="MR532" s="46" t="str">
        <f t="shared" si="2552"/>
        <v/>
      </c>
      <c r="MS532" s="37"/>
      <c r="MT532" s="29"/>
      <c r="MU532" s="47"/>
      <c r="MV532" s="45"/>
      <c r="MW532" s="45" t="str">
        <f>IF(MV532="","",MV532-MV530)</f>
        <v/>
      </c>
      <c r="MX532" s="45"/>
      <c r="MY532" s="45" t="str">
        <f>IF(MX532="","",MX532-MX530)</f>
        <v/>
      </c>
      <c r="MZ532" s="45"/>
      <c r="NA532" s="45" t="str">
        <f>IF(MZ532="","",MZ530+NB530-MZ532)</f>
        <v/>
      </c>
      <c r="NB532" s="45"/>
      <c r="NC532" s="45"/>
      <c r="ND532" s="45"/>
      <c r="NE532" s="45" t="str">
        <f t="shared" si="2553"/>
        <v/>
      </c>
      <c r="NF532" s="46" t="str">
        <f t="shared" si="2554"/>
        <v/>
      </c>
      <c r="NG532" s="37"/>
      <c r="NH532" s="29"/>
      <c r="NI532" s="47"/>
      <c r="NJ532" s="45"/>
      <c r="NK532" s="45" t="str">
        <f>IF(NJ532="","",NJ532-NJ530)</f>
        <v/>
      </c>
      <c r="NL532" s="45"/>
      <c r="NM532" s="45" t="str">
        <f>IF(NL532="","",NL532-NL530)</f>
        <v/>
      </c>
      <c r="NN532" s="45"/>
      <c r="NO532" s="45" t="str">
        <f>IF(NN532="","",NN530+NP530-NN532)</f>
        <v/>
      </c>
      <c r="NP532" s="45"/>
      <c r="NQ532" s="45"/>
      <c r="NR532" s="45"/>
      <c r="NS532" s="45" t="str">
        <f t="shared" si="2555"/>
        <v/>
      </c>
      <c r="NT532" s="46" t="str">
        <f t="shared" si="2556"/>
        <v/>
      </c>
      <c r="NU532" s="37"/>
    </row>
    <row r="533" spans="1:385" ht="15" customHeight="1" thickBot="1" x14ac:dyDescent="0.3">
      <c r="A533" s="38"/>
      <c r="B533" s="39"/>
      <c r="C533" s="40"/>
      <c r="D533" s="40"/>
      <c r="E533" s="41"/>
      <c r="F533" s="40"/>
      <c r="G533" s="208"/>
      <c r="H533" s="42"/>
      <c r="I533" s="45"/>
      <c r="J533" s="45" t="str">
        <f>IF(I533="","",I533-I531)</f>
        <v/>
      </c>
      <c r="K533" s="45"/>
      <c r="L533" s="45"/>
      <c r="M533" s="45"/>
      <c r="N533" s="45" t="str">
        <f>IF(M533="","",M531+O531-M533)</f>
        <v/>
      </c>
      <c r="O533" s="45"/>
      <c r="P533" s="45"/>
      <c r="Q533" s="45"/>
      <c r="R533" s="45" t="str">
        <f t="shared" si="2527"/>
        <v/>
      </c>
      <c r="S533" s="46" t="str">
        <f t="shared" si="2528"/>
        <v/>
      </c>
      <c r="T533" s="37"/>
      <c r="U533" s="29"/>
      <c r="V533" s="47"/>
      <c r="W533" s="67"/>
      <c r="X533" s="45" t="str">
        <f>IF(W533="","",W533-W531)</f>
        <v/>
      </c>
      <c r="Y533" s="45"/>
      <c r="Z533" s="45"/>
      <c r="AA533" s="45"/>
      <c r="AB533" s="45" t="str">
        <f>IF(AA533="","",AA531+AC531-AA533)</f>
        <v/>
      </c>
      <c r="AC533" s="45"/>
      <c r="AD533" s="45"/>
      <c r="AE533" s="45"/>
      <c r="AF533" s="45" t="str">
        <f t="shared" si="2529"/>
        <v/>
      </c>
      <c r="AG533" s="46" t="str">
        <f t="shared" si="2530"/>
        <v/>
      </c>
      <c r="AH533" s="37"/>
      <c r="AI533" s="29"/>
      <c r="AJ533" s="47"/>
      <c r="AK533" s="45"/>
      <c r="AL533" s="45" t="str">
        <f>IF(AK533="","",AK533-AK531)</f>
        <v/>
      </c>
      <c r="AM533" s="45"/>
      <c r="AN533" s="45" t="str">
        <f>IF(AM533="","",AM533-AM531)</f>
        <v/>
      </c>
      <c r="AO533" s="45"/>
      <c r="AP533" s="45" t="str">
        <f>IF(AO533="","",AO531+AQ531-AO533)</f>
        <v/>
      </c>
      <c r="AQ533" s="45"/>
      <c r="AR533" s="45"/>
      <c r="AS533" s="45"/>
      <c r="AT533" s="45" t="str">
        <f t="shared" si="2531"/>
        <v/>
      </c>
      <c r="AU533" s="46" t="str">
        <f t="shared" si="2532"/>
        <v/>
      </c>
      <c r="AV533" s="37"/>
      <c r="AW533" s="29"/>
      <c r="AX533" s="47"/>
      <c r="AY533" s="45"/>
      <c r="AZ533" s="45" t="str">
        <f>IF(AY533="","",AY533-AY531)</f>
        <v/>
      </c>
      <c r="BA533" s="45"/>
      <c r="BB533" s="45" t="str">
        <f>IF(BA533="","",BA533-BA531)</f>
        <v/>
      </c>
      <c r="BC533" s="45"/>
      <c r="BD533" s="45" t="str">
        <f>IF(BC533="","",BC531+BE531-BC533)</f>
        <v/>
      </c>
      <c r="BE533" s="45"/>
      <c r="BF533" s="45"/>
      <c r="BG533" s="45"/>
      <c r="BH533" s="45" t="str">
        <f t="shared" si="2533"/>
        <v/>
      </c>
      <c r="BI533" s="46" t="str">
        <f t="shared" si="2534"/>
        <v/>
      </c>
      <c r="BJ533" s="37"/>
      <c r="BK533" s="29"/>
      <c r="BL533" s="47"/>
      <c r="BM533" s="45">
        <v>2216</v>
      </c>
      <c r="BN533" s="27">
        <f t="shared" si="2464"/>
        <v>64</v>
      </c>
      <c r="BO533" s="45">
        <v>20</v>
      </c>
      <c r="BP533" s="45">
        <f t="shared" si="2465"/>
        <v>2</v>
      </c>
      <c r="BQ533" s="45">
        <v>25</v>
      </c>
      <c r="BR533" s="45">
        <f t="shared" si="2466"/>
        <v>1</v>
      </c>
      <c r="BS533" s="27">
        <v>0</v>
      </c>
      <c r="BT533" s="63" t="str">
        <f t="shared" ref="BT533:BT562" si="2557">IF(BM533="","",BT529)</f>
        <v>ラブブキーホルダー</v>
      </c>
      <c r="BU533" s="67"/>
      <c r="BV533" s="45">
        <f t="shared" si="2467"/>
        <v>0</v>
      </c>
      <c r="BW533" s="46">
        <f t="shared" si="2468"/>
        <v>0</v>
      </c>
      <c r="BX533" s="37"/>
      <c r="BY533" s="57"/>
      <c r="BZ533" s="47"/>
      <c r="CA533" s="45">
        <v>8373</v>
      </c>
      <c r="CB533" s="27">
        <f t="shared" si="2469"/>
        <v>47</v>
      </c>
      <c r="CC533" s="45">
        <v>436</v>
      </c>
      <c r="CD533" s="45">
        <f t="shared" si="2470"/>
        <v>0</v>
      </c>
      <c r="CE533" s="45">
        <v>14</v>
      </c>
      <c r="CF533" s="45">
        <f t="shared" si="2471"/>
        <v>0</v>
      </c>
      <c r="CG533" s="27">
        <v>3</v>
      </c>
      <c r="CH533" s="63" t="str">
        <f t="shared" ref="CH533:CH562" si="2558">IF(CA533="","",CH529)</f>
        <v>ラブブマスコット</v>
      </c>
      <c r="CI533" s="67"/>
      <c r="CJ533" s="45">
        <f t="shared" si="2474"/>
        <v>0</v>
      </c>
      <c r="CK533" s="46">
        <f t="shared" si="2475"/>
        <v>0</v>
      </c>
      <c r="CL533" s="37"/>
      <c r="CM533" s="29"/>
      <c r="CN533" s="47"/>
      <c r="CO533" s="45">
        <v>2920</v>
      </c>
      <c r="CP533" s="27">
        <f t="shared" si="2476"/>
        <v>89</v>
      </c>
      <c r="CQ533" s="45">
        <v>83</v>
      </c>
      <c r="CR533" s="45">
        <f t="shared" si="2477"/>
        <v>7</v>
      </c>
      <c r="CS533" s="45">
        <v>23</v>
      </c>
      <c r="CT533" s="45">
        <f t="shared" si="2478"/>
        <v>4</v>
      </c>
      <c r="CU533" s="27">
        <v>1</v>
      </c>
      <c r="CV533" s="63" t="str">
        <f t="shared" ref="CV533:CV562" si="2559">IF(CO533="","",CV529)</f>
        <v>ラブブキーホルダー</v>
      </c>
      <c r="CW533" s="67">
        <v>200</v>
      </c>
      <c r="CX533" s="45">
        <f t="shared" si="2481"/>
        <v>800</v>
      </c>
      <c r="CY533" s="46">
        <f t="shared" si="2482"/>
        <v>8.98876404494382E-2</v>
      </c>
      <c r="CZ533" s="37"/>
      <c r="DA533" s="29"/>
      <c r="DB533" s="47"/>
      <c r="DC533" s="67"/>
      <c r="DD533" s="45" t="str">
        <f>IF(DC533="","",DC533-DC531)</f>
        <v/>
      </c>
      <c r="DE533" s="45"/>
      <c r="DF533" s="45"/>
      <c r="DG533" s="45"/>
      <c r="DH533" s="45" t="str">
        <f>IF(DG533="","",DG531+DI531-DG533)</f>
        <v/>
      </c>
      <c r="DI533" s="45"/>
      <c r="DJ533" s="45"/>
      <c r="DK533" s="45"/>
      <c r="DL533" s="45" t="str">
        <f t="shared" si="2535"/>
        <v/>
      </c>
      <c r="DM533" s="46" t="str">
        <f t="shared" si="2536"/>
        <v/>
      </c>
      <c r="DN533" s="37"/>
      <c r="DO533" s="29"/>
      <c r="DP533" s="47"/>
      <c r="DQ533" s="45"/>
      <c r="DR533" s="45" t="str">
        <f>IF(DQ533="","",DQ533-DQ531)</f>
        <v/>
      </c>
      <c r="DS533" s="45"/>
      <c r="DT533" s="45" t="str">
        <f>IF(DS533="","",DS533-DS531)</f>
        <v/>
      </c>
      <c r="DU533" s="45"/>
      <c r="DV533" s="45" t="str">
        <f>IF(DU533="","",DU531+DW531-DU533)</f>
        <v/>
      </c>
      <c r="DW533" s="45"/>
      <c r="DX533" s="45"/>
      <c r="DY533" s="45"/>
      <c r="DZ533" s="45" t="str">
        <f t="shared" si="2537"/>
        <v/>
      </c>
      <c r="EA533" s="46" t="str">
        <f t="shared" si="2538"/>
        <v/>
      </c>
      <c r="EB533" s="37"/>
      <c r="ED533" s="47"/>
      <c r="EE533" s="67"/>
      <c r="EF533" s="45" t="str">
        <f>IF(EE533="","",EE533-EE531)</f>
        <v/>
      </c>
      <c r="EG533" s="45"/>
      <c r="EH533" s="45"/>
      <c r="EI533" s="45"/>
      <c r="EJ533" s="45" t="str">
        <f>IF(EI533="","",EI531+EK531-EI533)</f>
        <v/>
      </c>
      <c r="EK533" s="45"/>
      <c r="EL533" s="45"/>
      <c r="EM533" s="45"/>
      <c r="EN533" s="45" t="str">
        <f t="shared" si="2539"/>
        <v/>
      </c>
      <c r="EO533" s="46" t="str">
        <f t="shared" si="2540"/>
        <v/>
      </c>
      <c r="EP533" s="37"/>
      <c r="ER533" s="47"/>
      <c r="ES533" s="67"/>
      <c r="ET533" s="45" t="str">
        <f>IF(ES533="","",ES533-ES531)</f>
        <v/>
      </c>
      <c r="EU533" s="45"/>
      <c r="EV533" s="45"/>
      <c r="EW533" s="45"/>
      <c r="EX533" s="45" t="str">
        <f>IF(EW533="","",EW531+EY531-EW533)</f>
        <v/>
      </c>
      <c r="EY533" s="45"/>
      <c r="EZ533" s="45"/>
      <c r="FA533" s="45"/>
      <c r="FB533" s="45" t="str">
        <f t="shared" si="2541"/>
        <v/>
      </c>
      <c r="FC533" s="46" t="str">
        <f t="shared" si="2542"/>
        <v/>
      </c>
      <c r="FD533" s="37"/>
      <c r="FF533" s="47"/>
      <c r="FG533" s="67"/>
      <c r="FH533" s="45" t="str">
        <f>IF(FG533="","",FG533-FG531)</f>
        <v/>
      </c>
      <c r="FI533" s="45"/>
      <c r="FJ533" s="45"/>
      <c r="FK533" s="45"/>
      <c r="FL533" s="45" t="str">
        <f>IF(FK533="","",FK531+FM531-FK533)</f>
        <v/>
      </c>
      <c r="FM533" s="45"/>
      <c r="FN533" s="45"/>
      <c r="FO533" s="45"/>
      <c r="FP533" s="45" t="str">
        <f t="shared" si="2543"/>
        <v/>
      </c>
      <c r="FQ533" s="46" t="str">
        <f t="shared" si="2544"/>
        <v/>
      </c>
      <c r="FR533" s="37"/>
      <c r="FS533" s="29"/>
      <c r="FT533" s="47"/>
      <c r="FU533" s="67"/>
      <c r="FV533" s="45" t="str">
        <f>IF(FU533="","",FU533-FU531)</f>
        <v/>
      </c>
      <c r="FW533" s="45"/>
      <c r="FX533" s="45"/>
      <c r="FY533" s="45"/>
      <c r="FZ533" s="45" t="str">
        <f>IF(FY533="","",FY531+GA531-FY533)</f>
        <v/>
      </c>
      <c r="GA533" s="45"/>
      <c r="GB533" s="45"/>
      <c r="GC533" s="45"/>
      <c r="GD533" s="45" t="str">
        <f t="shared" si="2545"/>
        <v/>
      </c>
      <c r="GE533" s="46" t="str">
        <f t="shared" si="2546"/>
        <v/>
      </c>
      <c r="GF533" s="37"/>
      <c r="GH533" s="47"/>
      <c r="GI533" s="67"/>
      <c r="GJ533" s="45" t="str">
        <f>IF(GI533="","",GI533-GI531)</f>
        <v/>
      </c>
      <c r="GK533" s="45"/>
      <c r="GL533" s="45"/>
      <c r="GM533" s="45"/>
      <c r="GN533" s="45" t="str">
        <f>IF(GM533="","",GM531+GO531-GM533)</f>
        <v/>
      </c>
      <c r="GO533" s="45"/>
      <c r="GP533" s="45"/>
      <c r="GQ533" s="45"/>
      <c r="GR533" s="45" t="str">
        <f t="shared" si="2547"/>
        <v/>
      </c>
      <c r="GS533" s="46" t="str">
        <f t="shared" si="2548"/>
        <v/>
      </c>
      <c r="GT533" s="37"/>
      <c r="GU533" s="61"/>
      <c r="GV533" s="47"/>
      <c r="GW533" s="30"/>
      <c r="GX533" s="45"/>
      <c r="GY533" s="27" t="str">
        <f t="shared" si="2483"/>
        <v/>
      </c>
      <c r="GZ533" s="45"/>
      <c r="HA533" s="45" t="str">
        <f t="shared" si="2484"/>
        <v/>
      </c>
      <c r="HB533" s="45">
        <v>6</v>
      </c>
      <c r="HC533" s="45">
        <f t="shared" si="2485"/>
        <v>0</v>
      </c>
      <c r="HD533" s="27">
        <v>0</v>
      </c>
      <c r="HE533" s="63" t="str">
        <f>IF(GX531="","",HE529)</f>
        <v>すみっこ時計</v>
      </c>
      <c r="HF533" s="67">
        <f>IF(GX531="","",HF529)</f>
        <v>1100</v>
      </c>
      <c r="HG533" s="45">
        <f t="shared" si="2486"/>
        <v>0</v>
      </c>
      <c r="HH533" s="46" t="e">
        <f t="shared" si="2487"/>
        <v>#VALUE!</v>
      </c>
      <c r="HI533" s="37"/>
      <c r="HK533" s="47"/>
      <c r="HL533" s="45">
        <v>632</v>
      </c>
      <c r="HM533" s="27">
        <f t="shared" si="2488"/>
        <v>49</v>
      </c>
      <c r="HN533" s="45">
        <v>10</v>
      </c>
      <c r="HO533" s="45">
        <f t="shared" si="2489"/>
        <v>1</v>
      </c>
      <c r="HP533" s="45">
        <v>16</v>
      </c>
      <c r="HQ533" s="45">
        <f t="shared" si="2490"/>
        <v>1</v>
      </c>
      <c r="HR533" s="27">
        <v>4</v>
      </c>
      <c r="HS533" s="63" t="str">
        <f t="shared" si="2524"/>
        <v>ゲームアーク</v>
      </c>
      <c r="HT533" s="67"/>
      <c r="HU533" s="45">
        <f t="shared" si="2491"/>
        <v>0</v>
      </c>
      <c r="HV533" s="46">
        <f t="shared" si="2492"/>
        <v>0</v>
      </c>
      <c r="HW533" s="37"/>
      <c r="HX533" s="360"/>
      <c r="HY533" s="47"/>
      <c r="HZ533" s="45">
        <v>6015</v>
      </c>
      <c r="IA533" s="27">
        <f t="shared" si="2493"/>
        <v>79</v>
      </c>
      <c r="IB533" s="45">
        <v>134</v>
      </c>
      <c r="IC533" s="45">
        <f t="shared" si="2494"/>
        <v>1</v>
      </c>
      <c r="ID533" s="45">
        <v>17</v>
      </c>
      <c r="IE533" s="45">
        <f t="shared" si="2495"/>
        <v>1</v>
      </c>
      <c r="IF533" s="27">
        <v>0</v>
      </c>
      <c r="IG533" s="63" t="str">
        <f t="shared" ref="IG533:IG562" si="2560">IF(HZ533="","",IG529)</f>
        <v>ラブブマスコット</v>
      </c>
      <c r="IH533" s="67"/>
      <c r="II533" s="45">
        <f t="shared" si="2498"/>
        <v>0</v>
      </c>
      <c r="IJ533" s="46">
        <f t="shared" si="2499"/>
        <v>0</v>
      </c>
      <c r="IK533" s="37"/>
      <c r="IL533" s="29"/>
      <c r="IM533" s="47"/>
      <c r="IN533" s="45">
        <v>4042</v>
      </c>
      <c r="IO533" s="27">
        <f t="shared" si="2500"/>
        <v>26</v>
      </c>
      <c r="IP533" s="45">
        <v>239</v>
      </c>
      <c r="IQ533" s="45">
        <f t="shared" si="2501"/>
        <v>1</v>
      </c>
      <c r="IR533" s="45">
        <v>48</v>
      </c>
      <c r="IS533" s="45">
        <f t="shared" si="2502"/>
        <v>2</v>
      </c>
      <c r="IT533" s="27">
        <v>16</v>
      </c>
      <c r="IU533" s="63" t="str">
        <f t="shared" ref="IU533:IU562" si="2561">IF(IN533="","",IU529)</f>
        <v>アングリーキーホルダー</v>
      </c>
      <c r="IV533" s="67"/>
      <c r="IW533" s="45">
        <f t="shared" si="2505"/>
        <v>0</v>
      </c>
      <c r="IX533" s="46">
        <f t="shared" si="2506"/>
        <v>0</v>
      </c>
      <c r="IY533" s="37"/>
      <c r="IZ533" s="61"/>
      <c r="JA533" s="47"/>
      <c r="JB533" s="45">
        <v>7124</v>
      </c>
      <c r="JC533" s="27">
        <f t="shared" si="2507"/>
        <v>163</v>
      </c>
      <c r="JD533" s="45">
        <v>423</v>
      </c>
      <c r="JE533" s="45">
        <f t="shared" si="2508"/>
        <v>6</v>
      </c>
      <c r="JF533" s="45">
        <v>60</v>
      </c>
      <c r="JG533" s="45">
        <f t="shared" si="2509"/>
        <v>20</v>
      </c>
      <c r="JH533" s="27">
        <v>16</v>
      </c>
      <c r="JI533" s="63" t="str">
        <f t="shared" ref="JI533:JI562" si="2562">IF(JB533="","",JI529)</f>
        <v>AIモンスターラバー</v>
      </c>
      <c r="JJ533" s="67"/>
      <c r="JK533" s="45">
        <f t="shared" si="2512"/>
        <v>0</v>
      </c>
      <c r="JL533" s="46">
        <f t="shared" si="2513"/>
        <v>0</v>
      </c>
      <c r="JM533" s="37"/>
      <c r="JN533" s="29"/>
      <c r="JO533" s="47"/>
      <c r="JP533" s="45">
        <v>5855</v>
      </c>
      <c r="JQ533" s="27">
        <f t="shared" si="2514"/>
        <v>12</v>
      </c>
      <c r="JR533" s="45">
        <v>284</v>
      </c>
      <c r="JS533" s="45">
        <f t="shared" si="2515"/>
        <v>3</v>
      </c>
      <c r="JT533" s="45">
        <v>22</v>
      </c>
      <c r="JU533" s="45">
        <f t="shared" si="2516"/>
        <v>3</v>
      </c>
      <c r="JV533" s="27">
        <v>0</v>
      </c>
      <c r="JW533" s="63" t="str">
        <f t="shared" ref="JW533:JW562" si="2563">IF(JP533="","",JW529)</f>
        <v>サンリオスカーフ付ポーチ</v>
      </c>
      <c r="JX533" s="67"/>
      <c r="JY533" s="45">
        <f t="shared" si="2519"/>
        <v>0</v>
      </c>
      <c r="JZ533" s="46">
        <f t="shared" si="2520"/>
        <v>0</v>
      </c>
      <c r="KA533" s="37" t="s">
        <v>624</v>
      </c>
      <c r="KB533" s="51"/>
      <c r="KC533" s="47"/>
      <c r="KD533" s="45">
        <v>12077</v>
      </c>
      <c r="KE533" s="27">
        <f>IF(KD533="","",KD533-KD529)</f>
        <v>40</v>
      </c>
      <c r="KF533" s="45">
        <v>624</v>
      </c>
      <c r="KG533" s="45">
        <f>IF(KF533="","",KF533-KF529)</f>
        <v>4</v>
      </c>
      <c r="KH533" s="45">
        <v>16</v>
      </c>
      <c r="KI533" s="45">
        <f>IF(KH533="","",KH529+KJ529-KH533)</f>
        <v>5</v>
      </c>
      <c r="KJ533" s="27">
        <v>0</v>
      </c>
      <c r="KK533" s="63" t="str">
        <f>IF(KD533="","",KK529)</f>
        <v>ポケモンシリコンフェイス</v>
      </c>
      <c r="KL533" s="67"/>
      <c r="KM533" s="45">
        <f>IF(KH533="","",KI533*KL533)</f>
        <v>0</v>
      </c>
      <c r="KN533" s="46">
        <f>IF(KI533="","",KM533/(KE533*100))</f>
        <v>0</v>
      </c>
      <c r="KO533" s="37"/>
      <c r="KP533" s="29"/>
      <c r="KQ533" s="47"/>
      <c r="KR533" s="45">
        <v>1497</v>
      </c>
      <c r="KS533" s="27">
        <f>IF(KR533="","",KR533-KR529)</f>
        <v>107</v>
      </c>
      <c r="KT533" s="45">
        <v>89</v>
      </c>
      <c r="KU533" s="45">
        <f>IF(KT533="","",KT533-KT529)</f>
        <v>3</v>
      </c>
      <c r="KV533" s="45">
        <v>1</v>
      </c>
      <c r="KW533" s="45">
        <f>IF(KV533="","",KV529+KX529-KV533)</f>
        <v>4</v>
      </c>
      <c r="KX533" s="27">
        <v>5</v>
      </c>
      <c r="KY533" s="63" t="str">
        <f>IF(KR533="","",KY529)</f>
        <v>モンチッチマスコット2</v>
      </c>
      <c r="KZ533" s="67"/>
      <c r="LA533" s="45">
        <f>IF(KV533="","",KW533*KZ533)</f>
        <v>0</v>
      </c>
      <c r="LB533" s="46">
        <f>IF(KW533="","",LA533/(KS533*100))</f>
        <v>0</v>
      </c>
      <c r="LC533" s="37"/>
      <c r="LD533" s="29"/>
      <c r="LE533" s="75"/>
      <c r="LF533" s="76"/>
      <c r="LG533" s="76"/>
      <c r="LH533" s="76"/>
      <c r="LI533" s="76"/>
      <c r="LJ533" s="77"/>
      <c r="LK533" s="76"/>
      <c r="LL533" s="76"/>
      <c r="LM533" s="78"/>
      <c r="LN533" s="79"/>
      <c r="LO533" s="76"/>
      <c r="LP533" s="80"/>
      <c r="LQ533" s="37"/>
      <c r="LR533" s="29"/>
      <c r="LS533" s="47"/>
      <c r="LT533" s="67"/>
      <c r="LU533" s="45" t="str">
        <f>IF(LT533="","",LT533-LT531)</f>
        <v/>
      </c>
      <c r="LV533" s="45"/>
      <c r="LW533" s="45"/>
      <c r="LX533" s="45"/>
      <c r="LY533" s="45" t="str">
        <f>IF(LX533="","",LX531+LZ531-LX533)</f>
        <v/>
      </c>
      <c r="LZ533" s="45"/>
      <c r="MA533" s="45"/>
      <c r="MB533" s="45"/>
      <c r="MC533" s="45" t="str">
        <f t="shared" si="2549"/>
        <v/>
      </c>
      <c r="MD533" s="46" t="str">
        <f t="shared" si="2550"/>
        <v/>
      </c>
      <c r="ME533" s="37"/>
      <c r="MF533" s="29"/>
      <c r="MG533" s="47"/>
      <c r="MH533" s="67"/>
      <c r="MI533" s="45" t="str">
        <f>IF(MH533="","",MH533-MH531)</f>
        <v/>
      </c>
      <c r="MJ533" s="45"/>
      <c r="MK533" s="45"/>
      <c r="ML533" s="45"/>
      <c r="MM533" s="45" t="str">
        <f>IF(ML533="","",ML531+MN531-ML533)</f>
        <v/>
      </c>
      <c r="MN533" s="45"/>
      <c r="MO533" s="45"/>
      <c r="MP533" s="45"/>
      <c r="MQ533" s="45" t="str">
        <f t="shared" si="2551"/>
        <v/>
      </c>
      <c r="MR533" s="46" t="str">
        <f t="shared" si="2552"/>
        <v/>
      </c>
      <c r="MS533" s="37"/>
      <c r="MT533" s="29"/>
      <c r="MU533" s="47"/>
      <c r="MV533" s="67"/>
      <c r="MW533" s="45" t="str">
        <f>IF(MV533="","",MV533-MV531)</f>
        <v/>
      </c>
      <c r="MX533" s="45"/>
      <c r="MY533" s="45"/>
      <c r="MZ533" s="45"/>
      <c r="NA533" s="45" t="str">
        <f>IF(MZ533="","",MZ531+NB531-MZ533)</f>
        <v/>
      </c>
      <c r="NB533" s="45"/>
      <c r="NC533" s="45"/>
      <c r="ND533" s="45"/>
      <c r="NE533" s="45" t="str">
        <f t="shared" si="2553"/>
        <v/>
      </c>
      <c r="NF533" s="46" t="str">
        <f t="shared" si="2554"/>
        <v/>
      </c>
      <c r="NG533" s="37"/>
      <c r="NH533" s="29"/>
      <c r="NI533" s="47"/>
      <c r="NJ533" s="67"/>
      <c r="NK533" s="45" t="str">
        <f>IF(NJ533="","",NJ533-NJ531)</f>
        <v/>
      </c>
      <c r="NL533" s="45"/>
      <c r="NM533" s="45"/>
      <c r="NN533" s="45"/>
      <c r="NO533" s="45" t="str">
        <f>IF(NN533="","",NN531+NP531-NN533)</f>
        <v/>
      </c>
      <c r="NP533" s="45"/>
      <c r="NQ533" s="45"/>
      <c r="NR533" s="45"/>
      <c r="NS533" s="45" t="str">
        <f t="shared" si="2555"/>
        <v/>
      </c>
      <c r="NT533" s="46" t="str">
        <f t="shared" si="2556"/>
        <v/>
      </c>
      <c r="NU533" s="37"/>
    </row>
    <row r="534" spans="1:385" ht="15" customHeight="1" thickTop="1" thickBot="1" x14ac:dyDescent="0.3">
      <c r="A534" s="38"/>
      <c r="B534" s="39"/>
      <c r="C534" s="40"/>
      <c r="D534" s="40"/>
      <c r="E534" s="41"/>
      <c r="F534" s="40"/>
      <c r="G534" s="208"/>
      <c r="H534" s="42"/>
      <c r="I534" s="45"/>
      <c r="J534" s="45" t="str">
        <f t="shared" ref="J534:J558" si="2564">IF(I534="","",I534-I533)</f>
        <v/>
      </c>
      <c r="K534" s="45"/>
      <c r="L534" s="45"/>
      <c r="M534" s="45"/>
      <c r="N534" s="45" t="str">
        <f t="shared" ref="N534:N559" si="2565">IF(M534="","",M533+O533-M534)</f>
        <v/>
      </c>
      <c r="O534" s="45"/>
      <c r="P534" s="45"/>
      <c r="Q534" s="45"/>
      <c r="R534" s="45" t="str">
        <f t="shared" si="2527"/>
        <v/>
      </c>
      <c r="S534" s="46" t="str">
        <f t="shared" si="2528"/>
        <v/>
      </c>
      <c r="T534" s="37"/>
      <c r="U534" s="29"/>
      <c r="V534" s="47"/>
      <c r="W534" s="67"/>
      <c r="X534" s="45" t="str">
        <f t="shared" ref="X534:X554" si="2566">IF(W534="","",W534-W533)</f>
        <v/>
      </c>
      <c r="Y534" s="45"/>
      <c r="Z534" s="45"/>
      <c r="AA534" s="45"/>
      <c r="AB534" s="45" t="str">
        <f t="shared" ref="AB534:AB554" si="2567">IF(AA534="","",AA533+AC533-AA534)</f>
        <v/>
      </c>
      <c r="AC534" s="45"/>
      <c r="AD534" s="45"/>
      <c r="AE534" s="45"/>
      <c r="AF534" s="45" t="str">
        <f t="shared" si="2529"/>
        <v/>
      </c>
      <c r="AG534" s="46" t="str">
        <f t="shared" si="2530"/>
        <v/>
      </c>
      <c r="AH534" s="37"/>
      <c r="AI534" s="29"/>
      <c r="AJ534" s="47"/>
      <c r="AK534" s="45"/>
      <c r="AL534" s="45" t="str">
        <f t="shared" ref="AL534:AL558" si="2568">IF(AK534="","",AK534-AK533)</f>
        <v/>
      </c>
      <c r="AM534" s="45"/>
      <c r="AN534" s="45" t="str">
        <f t="shared" ref="AN534:AN559" si="2569">IF(AM534="","",AM534-AM533)</f>
        <v/>
      </c>
      <c r="AO534" s="45"/>
      <c r="AP534" s="45" t="str">
        <f t="shared" ref="AP534:AP559" si="2570">IF(AO534="","",AO533+AQ533-AO534)</f>
        <v/>
      </c>
      <c r="AQ534" s="45"/>
      <c r="AR534" s="45"/>
      <c r="AS534" s="45"/>
      <c r="AT534" s="45" t="str">
        <f t="shared" si="2531"/>
        <v/>
      </c>
      <c r="AU534" s="46" t="str">
        <f t="shared" si="2532"/>
        <v/>
      </c>
      <c r="AV534" s="37"/>
      <c r="AW534" s="29"/>
      <c r="AX534" s="47"/>
      <c r="AY534" s="45"/>
      <c r="AZ534" s="45" t="str">
        <f t="shared" ref="AZ534:AZ558" si="2571">IF(AY534="","",AY534-AY533)</f>
        <v/>
      </c>
      <c r="BA534" s="45"/>
      <c r="BB534" s="45" t="str">
        <f t="shared" ref="BB534:BB559" si="2572">IF(BA534="","",BA534-BA533)</f>
        <v/>
      </c>
      <c r="BC534" s="45"/>
      <c r="BD534" s="45" t="str">
        <f t="shared" ref="BD534:BD559" si="2573">IF(BC534="","",BC533+BE533-BC534)</f>
        <v/>
      </c>
      <c r="BE534" s="45"/>
      <c r="BF534" s="45"/>
      <c r="BG534" s="45"/>
      <c r="BH534" s="45" t="str">
        <f t="shared" si="2533"/>
        <v/>
      </c>
      <c r="BI534" s="46" t="str">
        <f t="shared" si="2534"/>
        <v/>
      </c>
      <c r="BJ534" s="37"/>
      <c r="BK534" s="29"/>
      <c r="BL534" s="75"/>
      <c r="BM534" s="83">
        <v>1165</v>
      </c>
      <c r="BN534" s="77">
        <f t="shared" si="2464"/>
        <v>132</v>
      </c>
      <c r="BO534" s="79">
        <v>6</v>
      </c>
      <c r="BP534" s="76">
        <f t="shared" si="2465"/>
        <v>2</v>
      </c>
      <c r="BQ534" s="76">
        <v>19</v>
      </c>
      <c r="BR534" s="76">
        <f t="shared" si="2466"/>
        <v>2</v>
      </c>
      <c r="BS534" s="76">
        <v>0</v>
      </c>
      <c r="BT534" s="78" t="s">
        <v>586</v>
      </c>
      <c r="BU534" s="79">
        <f t="shared" ref="BU534:BU562" si="2574">IF(BN534="","",BU530)</f>
        <v>400</v>
      </c>
      <c r="BV534" s="76">
        <f t="shared" si="2467"/>
        <v>800</v>
      </c>
      <c r="BW534" s="80">
        <f t="shared" si="2468"/>
        <v>6.0606060606060608E-2</v>
      </c>
      <c r="BX534" s="37"/>
      <c r="BY534" s="57"/>
      <c r="BZ534" s="75"/>
      <c r="CA534" s="83">
        <v>6533</v>
      </c>
      <c r="CB534" s="77">
        <f t="shared" si="2469"/>
        <v>54</v>
      </c>
      <c r="CC534" s="79">
        <v>340</v>
      </c>
      <c r="CD534" s="76">
        <f t="shared" si="2470"/>
        <v>2</v>
      </c>
      <c r="CE534" s="76">
        <v>60</v>
      </c>
      <c r="CF534" s="76">
        <f t="shared" si="2471"/>
        <v>7</v>
      </c>
      <c r="CG534" s="76">
        <v>0</v>
      </c>
      <c r="CH534" s="78" t="str">
        <f t="shared" si="2558"/>
        <v>ＡＩラバー</v>
      </c>
      <c r="CI534" s="79">
        <f t="shared" ref="CI534:CI562" si="2575">IF(CB534="","",CI530)</f>
        <v>198</v>
      </c>
      <c r="CJ534" s="76">
        <f t="shared" si="2474"/>
        <v>1386</v>
      </c>
      <c r="CK534" s="80">
        <f t="shared" si="2475"/>
        <v>0.25666666666666665</v>
      </c>
      <c r="CL534" s="37"/>
      <c r="CM534" s="29"/>
      <c r="CN534" s="75"/>
      <c r="CO534" s="83">
        <v>2048</v>
      </c>
      <c r="CP534" s="77">
        <f t="shared" si="2476"/>
        <v>24</v>
      </c>
      <c r="CQ534" s="79">
        <v>60</v>
      </c>
      <c r="CR534" s="76">
        <f t="shared" si="2477"/>
        <v>1</v>
      </c>
      <c r="CS534" s="76">
        <v>59</v>
      </c>
      <c r="CT534" s="76">
        <f t="shared" si="2478"/>
        <v>1</v>
      </c>
      <c r="CU534" s="76">
        <v>0</v>
      </c>
      <c r="CV534" s="78" t="str">
        <f t="shared" si="2559"/>
        <v>アングリーキーホルダー</v>
      </c>
      <c r="CW534" s="79">
        <f t="shared" ref="CW534:CW562" si="2576">IF(CP534="","",CW530)</f>
        <v>198</v>
      </c>
      <c r="CX534" s="76">
        <f t="shared" si="2481"/>
        <v>198</v>
      </c>
      <c r="CY534" s="80">
        <f t="shared" si="2482"/>
        <v>8.2500000000000004E-2</v>
      </c>
      <c r="CZ534" s="37"/>
      <c r="DA534" s="29"/>
      <c r="DB534" s="47"/>
      <c r="DC534" s="67"/>
      <c r="DD534" s="45" t="str">
        <f t="shared" ref="DD534:DD554" si="2577">IF(DC534="","",DC534-DC533)</f>
        <v/>
      </c>
      <c r="DE534" s="45"/>
      <c r="DF534" s="45"/>
      <c r="DG534" s="45"/>
      <c r="DH534" s="45" t="str">
        <f t="shared" ref="DH534:DH554" si="2578">IF(DG534="","",DG533+DI533-DG534)</f>
        <v/>
      </c>
      <c r="DI534" s="45"/>
      <c r="DJ534" s="45"/>
      <c r="DK534" s="45"/>
      <c r="DL534" s="45" t="str">
        <f t="shared" si="2535"/>
        <v/>
      </c>
      <c r="DM534" s="46" t="str">
        <f t="shared" si="2536"/>
        <v/>
      </c>
      <c r="DN534" s="37"/>
      <c r="DO534" s="29"/>
      <c r="DP534" s="47"/>
      <c r="DQ534" s="45"/>
      <c r="DR534" s="45" t="str">
        <f t="shared" ref="DR534:DR558" si="2579">IF(DQ534="","",DQ534-DQ533)</f>
        <v/>
      </c>
      <c r="DS534" s="45"/>
      <c r="DT534" s="45" t="str">
        <f t="shared" ref="DT534:DT559" si="2580">IF(DS534="","",DS534-DS533)</f>
        <v/>
      </c>
      <c r="DU534" s="45"/>
      <c r="DV534" s="45" t="str">
        <f t="shared" ref="DV534:DV559" si="2581">IF(DU534="","",DU533+DW533-DU534)</f>
        <v/>
      </c>
      <c r="DW534" s="45"/>
      <c r="DX534" s="45"/>
      <c r="DY534" s="45"/>
      <c r="DZ534" s="45" t="str">
        <f t="shared" si="2537"/>
        <v/>
      </c>
      <c r="EA534" s="46" t="str">
        <f t="shared" si="2538"/>
        <v/>
      </c>
      <c r="EB534" s="37"/>
      <c r="ED534" s="47"/>
      <c r="EE534" s="67"/>
      <c r="EF534" s="45" t="str">
        <f t="shared" ref="EF534:EF554" si="2582">IF(EE534="","",EE534-EE533)</f>
        <v/>
      </c>
      <c r="EG534" s="45"/>
      <c r="EH534" s="45"/>
      <c r="EI534" s="45"/>
      <c r="EJ534" s="45" t="str">
        <f t="shared" ref="EJ534:EJ554" si="2583">IF(EI534="","",EI533+EK533-EI534)</f>
        <v/>
      </c>
      <c r="EK534" s="45"/>
      <c r="EL534" s="45"/>
      <c r="EM534" s="45"/>
      <c r="EN534" s="45" t="str">
        <f t="shared" si="2539"/>
        <v/>
      </c>
      <c r="EO534" s="46" t="str">
        <f t="shared" si="2540"/>
        <v/>
      </c>
      <c r="EP534" s="37"/>
      <c r="ER534" s="47"/>
      <c r="ES534" s="67"/>
      <c r="ET534" s="45" t="str">
        <f t="shared" ref="ET534:ET554" si="2584">IF(ES534="","",ES534-ES533)</f>
        <v/>
      </c>
      <c r="EU534" s="45"/>
      <c r="EV534" s="45"/>
      <c r="EW534" s="45"/>
      <c r="EX534" s="45" t="str">
        <f t="shared" ref="EX534:EX554" si="2585">IF(EW534="","",EW533+EY533-EW534)</f>
        <v/>
      </c>
      <c r="EY534" s="45"/>
      <c r="EZ534" s="45"/>
      <c r="FA534" s="45"/>
      <c r="FB534" s="45" t="str">
        <f t="shared" si="2541"/>
        <v/>
      </c>
      <c r="FC534" s="46" t="str">
        <f t="shared" si="2542"/>
        <v/>
      </c>
      <c r="FD534" s="37"/>
      <c r="FF534" s="47"/>
      <c r="FG534" s="67"/>
      <c r="FH534" s="45" t="str">
        <f t="shared" ref="FH534:FH554" si="2586">IF(FG534="","",FG534-FG533)</f>
        <v/>
      </c>
      <c r="FI534" s="45"/>
      <c r="FJ534" s="45"/>
      <c r="FK534" s="45"/>
      <c r="FL534" s="45" t="str">
        <f t="shared" ref="FL534:FL554" si="2587">IF(FK534="","",FK533+FM533-FK534)</f>
        <v/>
      </c>
      <c r="FM534" s="45"/>
      <c r="FN534" s="45"/>
      <c r="FO534" s="45"/>
      <c r="FP534" s="45" t="str">
        <f t="shared" si="2543"/>
        <v/>
      </c>
      <c r="FQ534" s="46" t="str">
        <f t="shared" si="2544"/>
        <v/>
      </c>
      <c r="FR534" s="37"/>
      <c r="FS534" s="29"/>
      <c r="FT534" s="47"/>
      <c r="FU534" s="67"/>
      <c r="FV534" s="45" t="str">
        <f t="shared" ref="FV534:FV554" si="2588">IF(FU534="","",FU534-FU533)</f>
        <v/>
      </c>
      <c r="FW534" s="45"/>
      <c r="FX534" s="45"/>
      <c r="FY534" s="45"/>
      <c r="FZ534" s="45" t="str">
        <f t="shared" ref="FZ534:FZ554" si="2589">IF(FY534="","",FY533+GA533-FY534)</f>
        <v/>
      </c>
      <c r="GA534" s="45"/>
      <c r="GB534" s="45"/>
      <c r="GC534" s="45"/>
      <c r="GD534" s="45" t="str">
        <f t="shared" si="2545"/>
        <v/>
      </c>
      <c r="GE534" s="46" t="str">
        <f t="shared" si="2546"/>
        <v/>
      </c>
      <c r="GF534" s="37"/>
      <c r="GH534" s="47"/>
      <c r="GI534" s="67"/>
      <c r="GJ534" s="45" t="str">
        <f t="shared" ref="GJ534:GJ554" si="2590">IF(GI534="","",GI534-GI533)</f>
        <v/>
      </c>
      <c r="GK534" s="45"/>
      <c r="GL534" s="45"/>
      <c r="GM534" s="45"/>
      <c r="GN534" s="45" t="str">
        <f t="shared" ref="GN534:GN554" si="2591">IF(GM534="","",GM533+GO533-GM534)</f>
        <v/>
      </c>
      <c r="GO534" s="45"/>
      <c r="GP534" s="45"/>
      <c r="GQ534" s="45"/>
      <c r="GR534" s="45" t="str">
        <f t="shared" si="2547"/>
        <v/>
      </c>
      <c r="GS534" s="46" t="str">
        <f t="shared" si="2548"/>
        <v/>
      </c>
      <c r="GT534" s="37"/>
      <c r="GU534" s="61"/>
      <c r="GV534" s="75"/>
      <c r="GW534" s="201"/>
      <c r="GX534" s="83"/>
      <c r="GY534" s="77" t="str">
        <f t="shared" si="2483"/>
        <v/>
      </c>
      <c r="GZ534" s="79"/>
      <c r="HA534" s="76" t="str">
        <f t="shared" si="2484"/>
        <v/>
      </c>
      <c r="HB534" s="76">
        <v>3</v>
      </c>
      <c r="HC534" s="76">
        <f t="shared" si="2485"/>
        <v>0</v>
      </c>
      <c r="HD534" s="76">
        <v>0</v>
      </c>
      <c r="HE534" s="78" t="str">
        <f>IF(GX531="","",HE530)</f>
        <v>サンリオ時計</v>
      </c>
      <c r="HF534" s="79">
        <f>IF(GX531="","",HF530)</f>
        <v>715</v>
      </c>
      <c r="HG534" s="76">
        <f t="shared" si="2486"/>
        <v>0</v>
      </c>
      <c r="HH534" s="80" t="e">
        <f t="shared" si="2487"/>
        <v>#VALUE!</v>
      </c>
      <c r="HI534" s="37"/>
      <c r="HK534" s="75"/>
      <c r="HL534" s="83">
        <v>410</v>
      </c>
      <c r="HM534" s="77">
        <f t="shared" si="2488"/>
        <v>21</v>
      </c>
      <c r="HN534" s="79">
        <v>7</v>
      </c>
      <c r="HO534" s="76">
        <f t="shared" si="2489"/>
        <v>3</v>
      </c>
      <c r="HP534" s="76">
        <v>4</v>
      </c>
      <c r="HQ534" s="76">
        <f t="shared" si="2490"/>
        <v>2</v>
      </c>
      <c r="HR534" s="76">
        <v>0</v>
      </c>
      <c r="HS534" s="78" t="s">
        <v>629</v>
      </c>
      <c r="HT534" s="79"/>
      <c r="HU534" s="76">
        <f t="shared" si="2491"/>
        <v>0</v>
      </c>
      <c r="HV534" s="80">
        <f t="shared" si="2492"/>
        <v>0</v>
      </c>
      <c r="HW534" s="37"/>
      <c r="HX534" s="360"/>
      <c r="HY534" s="75"/>
      <c r="HZ534" s="83">
        <v>7199</v>
      </c>
      <c r="IA534" s="77">
        <f t="shared" si="2493"/>
        <v>57</v>
      </c>
      <c r="IB534" s="79">
        <v>293</v>
      </c>
      <c r="IC534" s="76">
        <f t="shared" si="2494"/>
        <v>0</v>
      </c>
      <c r="ID534" s="76">
        <v>38</v>
      </c>
      <c r="IE534" s="76">
        <f t="shared" si="2495"/>
        <v>-4</v>
      </c>
      <c r="IF534" s="76">
        <v>0</v>
      </c>
      <c r="IG534" s="78" t="str">
        <f t="shared" si="2560"/>
        <v>ラブブキーホルダー</v>
      </c>
      <c r="IH534" s="79">
        <f t="shared" ref="IH534:IH562" si="2592">IF(IA534="","",IH530)</f>
        <v>500</v>
      </c>
      <c r="II534" s="76">
        <f t="shared" si="2498"/>
        <v>-2000</v>
      </c>
      <c r="IJ534" s="80">
        <f t="shared" si="2499"/>
        <v>-0.35087719298245612</v>
      </c>
      <c r="IK534" s="37"/>
      <c r="IL534" s="29"/>
      <c r="IM534" s="75"/>
      <c r="IN534" s="83">
        <v>5997</v>
      </c>
      <c r="IO534" s="77">
        <f t="shared" si="2500"/>
        <v>103</v>
      </c>
      <c r="IP534" s="79">
        <v>254</v>
      </c>
      <c r="IQ534" s="76">
        <f t="shared" si="2501"/>
        <v>7</v>
      </c>
      <c r="IR534" s="76">
        <v>10</v>
      </c>
      <c r="IS534" s="76">
        <f t="shared" si="2502"/>
        <v>6</v>
      </c>
      <c r="IT534" s="76">
        <v>6</v>
      </c>
      <c r="IU534" s="78" t="str">
        <f t="shared" si="2561"/>
        <v>サンリオアニマルがま口</v>
      </c>
      <c r="IV534" s="79">
        <f t="shared" ref="IV534:IV562" si="2593">IF(IO534="","",IV530)</f>
        <v>0</v>
      </c>
      <c r="IW534" s="76">
        <f t="shared" si="2505"/>
        <v>0</v>
      </c>
      <c r="IX534" s="80">
        <f t="shared" si="2506"/>
        <v>0</v>
      </c>
      <c r="IY534" s="37" t="s">
        <v>325</v>
      </c>
      <c r="IZ534" s="61"/>
      <c r="JA534" s="75"/>
      <c r="JB534" s="83">
        <v>4477</v>
      </c>
      <c r="JC534" s="77">
        <f t="shared" si="2507"/>
        <v>102</v>
      </c>
      <c r="JD534" s="79">
        <v>211</v>
      </c>
      <c r="JE534" s="76">
        <f t="shared" si="2508"/>
        <v>3</v>
      </c>
      <c r="JF534" s="76">
        <v>7</v>
      </c>
      <c r="JG534" s="76">
        <f t="shared" si="2509"/>
        <v>3</v>
      </c>
      <c r="JH534" s="76">
        <v>0</v>
      </c>
      <c r="JI534" s="78" t="str">
        <f t="shared" si="2562"/>
        <v>スンスンボアバンス</v>
      </c>
      <c r="JJ534" s="79">
        <f t="shared" ref="JJ534:JJ562" si="2594">IF(JC534="","",JJ530)</f>
        <v>0</v>
      </c>
      <c r="JK534" s="76">
        <f t="shared" si="2512"/>
        <v>0</v>
      </c>
      <c r="JL534" s="80">
        <f t="shared" si="2513"/>
        <v>0</v>
      </c>
      <c r="JM534" s="37"/>
      <c r="JN534" s="29"/>
      <c r="JO534" s="75"/>
      <c r="JP534" s="83">
        <v>4885</v>
      </c>
      <c r="JQ534" s="77">
        <f t="shared" si="2514"/>
        <v>34</v>
      </c>
      <c r="JR534" s="79">
        <v>198</v>
      </c>
      <c r="JS534" s="76">
        <f t="shared" si="2515"/>
        <v>0</v>
      </c>
      <c r="JT534" s="76">
        <v>8</v>
      </c>
      <c r="JU534" s="76">
        <f t="shared" si="2516"/>
        <v>0</v>
      </c>
      <c r="JV534" s="76">
        <v>0</v>
      </c>
      <c r="JW534" s="78" t="str">
        <f t="shared" si="2563"/>
        <v>キティフェイスポーチ</v>
      </c>
      <c r="JX534" s="79">
        <f t="shared" ref="JX534:JX562" si="2595">IF(JQ534="","",JX530)</f>
        <v>0</v>
      </c>
      <c r="JY534" s="76">
        <f t="shared" si="2519"/>
        <v>0</v>
      </c>
      <c r="JZ534" s="80">
        <f t="shared" si="2520"/>
        <v>0</v>
      </c>
      <c r="KA534" s="37"/>
      <c r="KB534" s="51"/>
      <c r="KC534" s="75"/>
      <c r="KD534" s="83">
        <v>13902</v>
      </c>
      <c r="KE534" s="77">
        <f>IF(KD534="","",KD534-KD530)</f>
        <v>75</v>
      </c>
      <c r="KF534" s="79">
        <v>694</v>
      </c>
      <c r="KG534" s="76">
        <f>IF(KF534="","",KF534-KF530)</f>
        <v>5</v>
      </c>
      <c r="KH534" s="76">
        <v>85</v>
      </c>
      <c r="KI534" s="76">
        <f>IF(KH534="","",KH530+KJ530-KH534)</f>
        <v>5</v>
      </c>
      <c r="KJ534" s="76">
        <v>0</v>
      </c>
      <c r="KK534" s="78" t="str">
        <f>IF(KD534="","",KK530)</f>
        <v>ＡＩモンスターラバー</v>
      </c>
      <c r="KL534" s="79">
        <f>IF(KE534="","",KL530)</f>
        <v>198</v>
      </c>
      <c r="KM534" s="76">
        <f>IF(KH534="","",KI534*KL534)</f>
        <v>990</v>
      </c>
      <c r="KN534" s="80">
        <f>IF(KI534="","",KM534/(KE534*100))</f>
        <v>0.13200000000000001</v>
      </c>
      <c r="KO534" s="37"/>
      <c r="KP534" s="29"/>
      <c r="KQ534" s="75"/>
      <c r="KR534" s="83">
        <v>1752</v>
      </c>
      <c r="KS534" s="77">
        <f>IF(KR534="","",KR534-KR530)</f>
        <v>60</v>
      </c>
      <c r="KT534" s="79">
        <v>22</v>
      </c>
      <c r="KU534" s="76">
        <f>IF(KT534="","",KT534-KT530)</f>
        <v>2</v>
      </c>
      <c r="KV534" s="76">
        <v>9</v>
      </c>
      <c r="KW534" s="76">
        <f>IF(KV534="","",KV530+KX530-KV534)</f>
        <v>2</v>
      </c>
      <c r="KX534" s="76">
        <v>1</v>
      </c>
      <c r="KY534" s="78" t="str">
        <f>IF(KR534="","",KY530)</f>
        <v>AIモンスターマスコット</v>
      </c>
      <c r="KZ534" s="79">
        <f>IF(KS534="","",KZ530)</f>
        <v>286</v>
      </c>
      <c r="LA534" s="76">
        <f>IF(KV534="","",KW534*KZ534)</f>
        <v>572</v>
      </c>
      <c r="LB534" s="80">
        <f>IF(KW534="","",LA534/(KS534*100))</f>
        <v>9.5333333333333339E-2</v>
      </c>
      <c r="LC534" s="37"/>
      <c r="LD534" s="29"/>
      <c r="LE534" s="52" t="str">
        <f>IF(A516="","",A516)</f>
        <v/>
      </c>
      <c r="LF534" s="43"/>
      <c r="LG534" s="86"/>
      <c r="LH534" s="43"/>
      <c r="LI534" s="43"/>
      <c r="LJ534" s="43"/>
      <c r="LK534" s="87"/>
      <c r="LL534" s="43"/>
      <c r="LM534" s="65"/>
      <c r="LN534" s="48"/>
      <c r="LO534" s="87"/>
      <c r="LP534" s="53"/>
      <c r="LQ534" s="37"/>
      <c r="LR534" s="29"/>
      <c r="LS534" s="47"/>
      <c r="LT534" s="67"/>
      <c r="LU534" s="45" t="str">
        <f t="shared" ref="LU534:LU554" si="2596">IF(LT534="","",LT534-LT533)</f>
        <v/>
      </c>
      <c r="LV534" s="45"/>
      <c r="LW534" s="45"/>
      <c r="LX534" s="45"/>
      <c r="LY534" s="45" t="str">
        <f t="shared" ref="LY534:LY554" si="2597">IF(LX534="","",LX533+LZ533-LX534)</f>
        <v/>
      </c>
      <c r="LZ534" s="45"/>
      <c r="MA534" s="45"/>
      <c r="MB534" s="45"/>
      <c r="MC534" s="45" t="str">
        <f t="shared" si="2549"/>
        <v/>
      </c>
      <c r="MD534" s="46" t="str">
        <f t="shared" si="2550"/>
        <v/>
      </c>
      <c r="ME534" s="37"/>
      <c r="MF534" s="29"/>
      <c r="MG534" s="47"/>
      <c r="MH534" s="67"/>
      <c r="MI534" s="45" t="str">
        <f t="shared" ref="MI534:MI554" si="2598">IF(MH534="","",MH534-MH533)</f>
        <v/>
      </c>
      <c r="MJ534" s="45"/>
      <c r="MK534" s="45"/>
      <c r="ML534" s="45"/>
      <c r="MM534" s="45" t="str">
        <f t="shared" ref="MM534:MM554" si="2599">IF(ML534="","",ML533+MN533-ML534)</f>
        <v/>
      </c>
      <c r="MN534" s="45"/>
      <c r="MO534" s="45"/>
      <c r="MP534" s="45"/>
      <c r="MQ534" s="45" t="str">
        <f t="shared" si="2551"/>
        <v/>
      </c>
      <c r="MR534" s="46" t="str">
        <f t="shared" si="2552"/>
        <v/>
      </c>
      <c r="MS534" s="37"/>
      <c r="MT534" s="29"/>
      <c r="MU534" s="47"/>
      <c r="MV534" s="67"/>
      <c r="MW534" s="45" t="str">
        <f t="shared" ref="MW534:MW554" si="2600">IF(MV534="","",MV534-MV533)</f>
        <v/>
      </c>
      <c r="MX534" s="45"/>
      <c r="MY534" s="45"/>
      <c r="MZ534" s="45"/>
      <c r="NA534" s="45" t="str">
        <f t="shared" ref="NA534:NA554" si="2601">IF(MZ534="","",MZ533+NB533-MZ534)</f>
        <v/>
      </c>
      <c r="NB534" s="45"/>
      <c r="NC534" s="45"/>
      <c r="ND534" s="45"/>
      <c r="NE534" s="45" t="str">
        <f t="shared" si="2553"/>
        <v/>
      </c>
      <c r="NF534" s="46" t="str">
        <f t="shared" si="2554"/>
        <v/>
      </c>
      <c r="NG534" s="37"/>
      <c r="NH534" s="29"/>
      <c r="NI534" s="47"/>
      <c r="NJ534" s="67"/>
      <c r="NK534" s="45" t="str">
        <f t="shared" ref="NK534:NK554" si="2602">IF(NJ534="","",NJ534-NJ533)</f>
        <v/>
      </c>
      <c r="NL534" s="45"/>
      <c r="NM534" s="45"/>
      <c r="NN534" s="45"/>
      <c r="NO534" s="45" t="str">
        <f t="shared" ref="NO534:NO554" si="2603">IF(NN534="","",NN533+NP533-NN534)</f>
        <v/>
      </c>
      <c r="NP534" s="45"/>
      <c r="NQ534" s="45"/>
      <c r="NR534" s="45"/>
      <c r="NS534" s="45" t="str">
        <f t="shared" si="2555"/>
        <v/>
      </c>
      <c r="NT534" s="46" t="str">
        <f t="shared" si="2556"/>
        <v/>
      </c>
      <c r="NU534" s="37"/>
    </row>
    <row r="535" spans="1:385" ht="15" customHeight="1" thickTop="1" x14ac:dyDescent="0.25">
      <c r="A535" s="38"/>
      <c r="B535" s="39"/>
      <c r="C535" s="40"/>
      <c r="D535" s="40"/>
      <c r="E535" s="41"/>
      <c r="F535" s="40"/>
      <c r="G535" s="208"/>
      <c r="H535" s="42"/>
      <c r="I535" s="45"/>
      <c r="J535" s="45" t="str">
        <f t="shared" si="2564"/>
        <v/>
      </c>
      <c r="K535" s="45"/>
      <c r="L535" s="45"/>
      <c r="M535" s="45"/>
      <c r="N535" s="45" t="str">
        <f t="shared" si="2565"/>
        <v/>
      </c>
      <c r="O535" s="45"/>
      <c r="P535" s="45"/>
      <c r="Q535" s="45"/>
      <c r="R535" s="45" t="str">
        <f t="shared" si="2527"/>
        <v/>
      </c>
      <c r="S535" s="46" t="str">
        <f t="shared" si="2528"/>
        <v/>
      </c>
      <c r="T535" s="37"/>
      <c r="U535" s="29"/>
      <c r="V535" s="47"/>
      <c r="W535" s="67"/>
      <c r="X535" s="45" t="str">
        <f t="shared" si="2566"/>
        <v/>
      </c>
      <c r="Y535" s="45"/>
      <c r="Z535" s="45"/>
      <c r="AA535" s="45"/>
      <c r="AB535" s="45" t="str">
        <f t="shared" si="2567"/>
        <v/>
      </c>
      <c r="AC535" s="45"/>
      <c r="AD535" s="45"/>
      <c r="AE535" s="45"/>
      <c r="AF535" s="45" t="str">
        <f t="shared" si="2529"/>
        <v/>
      </c>
      <c r="AG535" s="46" t="str">
        <f t="shared" si="2530"/>
        <v/>
      </c>
      <c r="AH535" s="37"/>
      <c r="AI535" s="29"/>
      <c r="AJ535" s="47"/>
      <c r="AK535" s="45"/>
      <c r="AL535" s="45" t="str">
        <f t="shared" si="2568"/>
        <v/>
      </c>
      <c r="AM535" s="45"/>
      <c r="AN535" s="45" t="str">
        <f t="shared" si="2569"/>
        <v/>
      </c>
      <c r="AO535" s="45"/>
      <c r="AP535" s="45" t="str">
        <f t="shared" si="2570"/>
        <v/>
      </c>
      <c r="AQ535" s="45"/>
      <c r="AR535" s="45"/>
      <c r="AS535" s="45"/>
      <c r="AT535" s="45" t="str">
        <f t="shared" si="2531"/>
        <v/>
      </c>
      <c r="AU535" s="46" t="str">
        <f t="shared" si="2532"/>
        <v/>
      </c>
      <c r="AV535" s="37"/>
      <c r="AW535" s="29"/>
      <c r="AX535" s="47"/>
      <c r="AY535" s="45"/>
      <c r="AZ535" s="45" t="str">
        <f t="shared" si="2571"/>
        <v/>
      </c>
      <c r="BA535" s="45"/>
      <c r="BB535" s="45" t="str">
        <f t="shared" si="2572"/>
        <v/>
      </c>
      <c r="BC535" s="45"/>
      <c r="BD535" s="45" t="str">
        <f t="shared" si="2573"/>
        <v/>
      </c>
      <c r="BE535" s="45"/>
      <c r="BF535" s="45"/>
      <c r="BG535" s="45"/>
      <c r="BH535" s="45" t="str">
        <f t="shared" si="2533"/>
        <v/>
      </c>
      <c r="BI535" s="46" t="str">
        <f t="shared" si="2534"/>
        <v/>
      </c>
      <c r="BJ535" s="37"/>
      <c r="BK535" s="29"/>
      <c r="BL535" s="52">
        <f>IF($A514="","",$A514)</f>
        <v>45974</v>
      </c>
      <c r="BM535" s="45">
        <v>1148</v>
      </c>
      <c r="BN535" s="43">
        <f t="shared" si="2464"/>
        <v>14</v>
      </c>
      <c r="BO535" s="45">
        <v>16</v>
      </c>
      <c r="BP535" s="87">
        <f t="shared" si="2465"/>
        <v>0</v>
      </c>
      <c r="BQ535" s="45">
        <v>9</v>
      </c>
      <c r="BR535" s="43">
        <f t="shared" si="2466"/>
        <v>0</v>
      </c>
      <c r="BS535" s="59">
        <v>0</v>
      </c>
      <c r="BT535" s="44" t="str">
        <f t="shared" si="2557"/>
        <v>液晶ミニカメラ</v>
      </c>
      <c r="BU535" s="48">
        <f t="shared" si="2574"/>
        <v>1079</v>
      </c>
      <c r="BV535" s="45">
        <f t="shared" si="2467"/>
        <v>0</v>
      </c>
      <c r="BW535" s="89">
        <f t="shared" si="2468"/>
        <v>0</v>
      </c>
      <c r="BX535" s="37"/>
      <c r="BY535" s="57"/>
      <c r="BZ535" s="52">
        <f>IF($A514="","",$A514)</f>
        <v>45974</v>
      </c>
      <c r="CA535" s="45">
        <v>7555</v>
      </c>
      <c r="CB535" s="43">
        <f t="shared" si="2469"/>
        <v>23</v>
      </c>
      <c r="CC535" s="45">
        <v>267</v>
      </c>
      <c r="CD535" s="87">
        <f t="shared" si="2470"/>
        <v>0</v>
      </c>
      <c r="CE535" s="45">
        <v>24</v>
      </c>
      <c r="CF535" s="43">
        <f t="shared" si="2471"/>
        <v>0</v>
      </c>
      <c r="CG535" s="59">
        <v>0</v>
      </c>
      <c r="CH535" s="44" t="str">
        <f t="shared" si="2558"/>
        <v>クーリッシュイヤホン</v>
      </c>
      <c r="CI535" s="48">
        <f t="shared" si="2575"/>
        <v>1100</v>
      </c>
      <c r="CJ535" s="45">
        <f t="shared" si="2474"/>
        <v>0</v>
      </c>
      <c r="CK535" s="89">
        <f t="shared" si="2475"/>
        <v>0</v>
      </c>
      <c r="CL535" s="37"/>
      <c r="CM535" s="29"/>
      <c r="CN535" s="52">
        <f>IF($A514="","",$A514)</f>
        <v>45974</v>
      </c>
      <c r="CO535" s="45">
        <v>1470</v>
      </c>
      <c r="CP535" s="43">
        <f t="shared" si="2476"/>
        <v>30</v>
      </c>
      <c r="CQ535" s="45">
        <v>63</v>
      </c>
      <c r="CR535" s="87">
        <f t="shared" si="2477"/>
        <v>0</v>
      </c>
      <c r="CS535" s="45">
        <v>11</v>
      </c>
      <c r="CT535" s="43">
        <f t="shared" si="2478"/>
        <v>1</v>
      </c>
      <c r="CU535" s="59">
        <v>0</v>
      </c>
      <c r="CV535" s="44" t="str">
        <f t="shared" si="2559"/>
        <v>ジャグラーサウンドボタン</v>
      </c>
      <c r="CW535" s="48">
        <f t="shared" si="2576"/>
        <v>722</v>
      </c>
      <c r="CX535" s="45">
        <f t="shared" si="2481"/>
        <v>722</v>
      </c>
      <c r="CY535" s="89">
        <f t="shared" si="2482"/>
        <v>0.24066666666666667</v>
      </c>
      <c r="CZ535" s="37"/>
      <c r="DA535" s="29"/>
      <c r="DB535" s="47"/>
      <c r="DC535" s="67"/>
      <c r="DD535" s="45" t="str">
        <f t="shared" si="2577"/>
        <v/>
      </c>
      <c r="DE535" s="45"/>
      <c r="DF535" s="45"/>
      <c r="DG535" s="45"/>
      <c r="DH535" s="45" t="str">
        <f t="shared" si="2578"/>
        <v/>
      </c>
      <c r="DI535" s="45"/>
      <c r="DJ535" s="45"/>
      <c r="DK535" s="45"/>
      <c r="DL535" s="45" t="str">
        <f t="shared" si="2535"/>
        <v/>
      </c>
      <c r="DM535" s="46" t="str">
        <f t="shared" si="2536"/>
        <v/>
      </c>
      <c r="DN535" s="37"/>
      <c r="DO535" s="29"/>
      <c r="DP535" s="47"/>
      <c r="DQ535" s="45"/>
      <c r="DR535" s="45" t="str">
        <f t="shared" si="2579"/>
        <v/>
      </c>
      <c r="DS535" s="45"/>
      <c r="DT535" s="45" t="str">
        <f t="shared" si="2580"/>
        <v/>
      </c>
      <c r="DU535" s="45"/>
      <c r="DV535" s="45" t="str">
        <f t="shared" si="2581"/>
        <v/>
      </c>
      <c r="DW535" s="45"/>
      <c r="DX535" s="45"/>
      <c r="DY535" s="45"/>
      <c r="DZ535" s="45" t="str">
        <f t="shared" si="2537"/>
        <v/>
      </c>
      <c r="EA535" s="46" t="str">
        <f t="shared" si="2538"/>
        <v/>
      </c>
      <c r="EB535" s="37"/>
      <c r="ED535" s="47"/>
      <c r="EE535" s="67"/>
      <c r="EF535" s="45" t="str">
        <f t="shared" si="2582"/>
        <v/>
      </c>
      <c r="EG535" s="45"/>
      <c r="EH535" s="45"/>
      <c r="EI535" s="45"/>
      <c r="EJ535" s="45" t="str">
        <f t="shared" si="2583"/>
        <v/>
      </c>
      <c r="EK535" s="45"/>
      <c r="EL535" s="45"/>
      <c r="EM535" s="45"/>
      <c r="EN535" s="45" t="str">
        <f t="shared" si="2539"/>
        <v/>
      </c>
      <c r="EO535" s="46" t="str">
        <f t="shared" si="2540"/>
        <v/>
      </c>
      <c r="EP535" s="37"/>
      <c r="ER535" s="47"/>
      <c r="ES535" s="67"/>
      <c r="ET535" s="45" t="str">
        <f t="shared" si="2584"/>
        <v/>
      </c>
      <c r="EU535" s="45"/>
      <c r="EV535" s="45"/>
      <c r="EW535" s="45"/>
      <c r="EX535" s="45" t="str">
        <f t="shared" si="2585"/>
        <v/>
      </c>
      <c r="EY535" s="45"/>
      <c r="EZ535" s="45"/>
      <c r="FA535" s="45"/>
      <c r="FB535" s="45" t="str">
        <f t="shared" si="2541"/>
        <v/>
      </c>
      <c r="FC535" s="46" t="str">
        <f t="shared" si="2542"/>
        <v/>
      </c>
      <c r="FD535" s="37"/>
      <c r="FF535" s="47"/>
      <c r="FG535" s="67"/>
      <c r="FH535" s="45" t="str">
        <f t="shared" si="2586"/>
        <v/>
      </c>
      <c r="FI535" s="45"/>
      <c r="FJ535" s="45"/>
      <c r="FK535" s="45"/>
      <c r="FL535" s="45" t="str">
        <f t="shared" si="2587"/>
        <v/>
      </c>
      <c r="FM535" s="45"/>
      <c r="FN535" s="45"/>
      <c r="FO535" s="45"/>
      <c r="FP535" s="45" t="str">
        <f t="shared" si="2543"/>
        <v/>
      </c>
      <c r="FQ535" s="46" t="str">
        <f t="shared" si="2544"/>
        <v/>
      </c>
      <c r="FR535" s="37"/>
      <c r="FS535" s="29"/>
      <c r="FT535" s="47"/>
      <c r="FU535" s="67"/>
      <c r="FV535" s="45" t="str">
        <f t="shared" si="2588"/>
        <v/>
      </c>
      <c r="FW535" s="45"/>
      <c r="FX535" s="45"/>
      <c r="FY535" s="45"/>
      <c r="FZ535" s="45" t="str">
        <f t="shared" si="2589"/>
        <v/>
      </c>
      <c r="GA535" s="45"/>
      <c r="GB535" s="45"/>
      <c r="GC535" s="45"/>
      <c r="GD535" s="45" t="str">
        <f t="shared" si="2545"/>
        <v/>
      </c>
      <c r="GE535" s="46" t="str">
        <f t="shared" si="2546"/>
        <v/>
      </c>
      <c r="GF535" s="37"/>
      <c r="GH535" s="47"/>
      <c r="GI535" s="67"/>
      <c r="GJ535" s="45" t="str">
        <f t="shared" si="2590"/>
        <v/>
      </c>
      <c r="GK535" s="45"/>
      <c r="GL535" s="45"/>
      <c r="GM535" s="45"/>
      <c r="GN535" s="45" t="str">
        <f t="shared" si="2591"/>
        <v/>
      </c>
      <c r="GO535" s="45"/>
      <c r="GP535" s="45"/>
      <c r="GQ535" s="45"/>
      <c r="GR535" s="45" t="str">
        <f t="shared" si="2547"/>
        <v/>
      </c>
      <c r="GS535" s="46" t="str">
        <f t="shared" si="2548"/>
        <v/>
      </c>
      <c r="GT535" s="37"/>
      <c r="GU535" s="61"/>
      <c r="GV535" s="52">
        <f>IF($A514="","",$A514)</f>
        <v>45974</v>
      </c>
      <c r="GW535" s="62"/>
      <c r="GX535" s="45">
        <v>29234</v>
      </c>
      <c r="GY535" s="43">
        <f t="shared" si="2483"/>
        <v>73</v>
      </c>
      <c r="GZ535" s="45"/>
      <c r="HA535" s="87" t="str">
        <f t="shared" si="2484"/>
        <v/>
      </c>
      <c r="HB535" s="45">
        <v>2</v>
      </c>
      <c r="HC535" s="43">
        <f t="shared" si="2485"/>
        <v>0</v>
      </c>
      <c r="HD535" s="43">
        <v>0</v>
      </c>
      <c r="HE535" s="44" t="str">
        <f>IF(GX535="","",HE531)</f>
        <v>ルララ</v>
      </c>
      <c r="HF535" s="48">
        <f>IF(GX535="","",HF531)</f>
        <v>715</v>
      </c>
      <c r="HG535" s="45">
        <f t="shared" si="2486"/>
        <v>0</v>
      </c>
      <c r="HH535" s="89">
        <f t="shared" si="2487"/>
        <v>0</v>
      </c>
      <c r="HI535" s="37"/>
      <c r="HK535" s="52">
        <f>IF($A514="","",$A514)</f>
        <v>45974</v>
      </c>
      <c r="HL535" s="45">
        <v>1118</v>
      </c>
      <c r="HM535" s="43">
        <f t="shared" si="2488"/>
        <v>21</v>
      </c>
      <c r="HN535" s="45">
        <v>21</v>
      </c>
      <c r="HO535" s="87">
        <f t="shared" si="2489"/>
        <v>1</v>
      </c>
      <c r="HP535" s="45">
        <v>24</v>
      </c>
      <c r="HQ535" s="43">
        <f t="shared" si="2490"/>
        <v>1</v>
      </c>
      <c r="HR535" s="43">
        <v>0</v>
      </c>
      <c r="HS535" s="44" t="str">
        <f t="shared" si="2524"/>
        <v>ラブブマスコット</v>
      </c>
      <c r="HT535" s="48">
        <f t="shared" ref="HT535:HT562" si="2604">IF(HM535="","",HT531)</f>
        <v>400</v>
      </c>
      <c r="HU535" s="45">
        <f t="shared" si="2491"/>
        <v>400</v>
      </c>
      <c r="HV535" s="89">
        <f t="shared" si="2492"/>
        <v>0.19047619047619047</v>
      </c>
      <c r="HW535" s="37"/>
      <c r="HX535" s="360"/>
      <c r="HY535" s="52">
        <f>IF($A514="","",$A514)</f>
        <v>45974</v>
      </c>
      <c r="HZ535" s="45">
        <v>7090</v>
      </c>
      <c r="IA535" s="43">
        <f t="shared" si="2493"/>
        <v>35</v>
      </c>
      <c r="IB535" s="45">
        <v>326</v>
      </c>
      <c r="IC535" s="87">
        <f t="shared" si="2494"/>
        <v>1</v>
      </c>
      <c r="ID535" s="45">
        <v>21</v>
      </c>
      <c r="IE535" s="43">
        <f t="shared" si="2495"/>
        <v>1</v>
      </c>
      <c r="IF535" s="43">
        <v>0</v>
      </c>
      <c r="IG535" s="44" t="str">
        <f t="shared" si="2560"/>
        <v>ラブブキーホルダー大きめ</v>
      </c>
      <c r="IH535" s="48">
        <f t="shared" si="2592"/>
        <v>0</v>
      </c>
      <c r="II535" s="45">
        <f t="shared" si="2498"/>
        <v>0</v>
      </c>
      <c r="IJ535" s="89">
        <f t="shared" si="2499"/>
        <v>0</v>
      </c>
      <c r="IK535" s="37"/>
      <c r="IL535" s="29"/>
      <c r="IM535" s="52">
        <f>IF($A514="","",$A514)</f>
        <v>45974</v>
      </c>
      <c r="IN535" s="45">
        <v>5599</v>
      </c>
      <c r="IO535" s="43">
        <f t="shared" si="2500"/>
        <v>23</v>
      </c>
      <c r="IP535" s="45">
        <v>187</v>
      </c>
      <c r="IQ535" s="87">
        <f t="shared" si="2501"/>
        <v>3</v>
      </c>
      <c r="IR535" s="45">
        <v>15</v>
      </c>
      <c r="IS535" s="43">
        <f t="shared" si="2502"/>
        <v>3</v>
      </c>
      <c r="IT535" s="43">
        <v>0</v>
      </c>
      <c r="IU535" s="44" t="str">
        <f t="shared" si="2561"/>
        <v>番長サウンドボタン</v>
      </c>
      <c r="IV535" s="48">
        <f t="shared" si="2593"/>
        <v>0</v>
      </c>
      <c r="IW535" s="45">
        <f t="shared" si="2505"/>
        <v>0</v>
      </c>
      <c r="IX535" s="89">
        <f t="shared" si="2506"/>
        <v>0</v>
      </c>
      <c r="IY535" s="37"/>
      <c r="IZ535" s="61"/>
      <c r="JA535" s="52">
        <f>IF($A514="","",$A514)</f>
        <v>45974</v>
      </c>
      <c r="JB535" s="45">
        <v>5863</v>
      </c>
      <c r="JC535" s="43">
        <f t="shared" si="2507"/>
        <v>5</v>
      </c>
      <c r="JD535" s="45">
        <v>208</v>
      </c>
      <c r="JE535" s="87">
        <f t="shared" si="2508"/>
        <v>1</v>
      </c>
      <c r="JF535" s="45">
        <v>11</v>
      </c>
      <c r="JG535" s="43">
        <f t="shared" si="2509"/>
        <v>1</v>
      </c>
      <c r="JH535" s="43">
        <v>0</v>
      </c>
      <c r="JI535" s="44" t="str">
        <f t="shared" si="2562"/>
        <v>液晶ミニカメラ</v>
      </c>
      <c r="JJ535" s="48">
        <f t="shared" si="2594"/>
        <v>1074</v>
      </c>
      <c r="JK535" s="45">
        <f t="shared" si="2512"/>
        <v>1074</v>
      </c>
      <c r="JL535" s="89">
        <f t="shared" si="2513"/>
        <v>2.1480000000000001</v>
      </c>
      <c r="JM535" s="37" t="s">
        <v>636</v>
      </c>
      <c r="JN535" s="29"/>
      <c r="JO535" s="52">
        <f>IF($A514="","",$A514)</f>
        <v>45974</v>
      </c>
      <c r="JP535" s="45">
        <v>4112</v>
      </c>
      <c r="JQ535" s="43">
        <f t="shared" si="2514"/>
        <v>48</v>
      </c>
      <c r="JR535" s="45">
        <v>264</v>
      </c>
      <c r="JS535" s="87">
        <f t="shared" si="2515"/>
        <v>0</v>
      </c>
      <c r="JT535" s="45">
        <v>15</v>
      </c>
      <c r="JU535" s="43">
        <f t="shared" si="2516"/>
        <v>0</v>
      </c>
      <c r="JV535" s="43">
        <v>0</v>
      </c>
      <c r="JW535" s="44" t="str">
        <f t="shared" si="2563"/>
        <v>サンリオクリスマスキーケース</v>
      </c>
      <c r="JX535" s="48">
        <f t="shared" si="2595"/>
        <v>1100</v>
      </c>
      <c r="JY535" s="45">
        <f t="shared" si="2519"/>
        <v>0</v>
      </c>
      <c r="JZ535" s="89">
        <f t="shared" si="2520"/>
        <v>0</v>
      </c>
      <c r="KA535" s="37"/>
      <c r="KB535" s="51"/>
      <c r="KC535" s="52">
        <f>IF($A514="","",$A514)</f>
        <v>45974</v>
      </c>
      <c r="KD535" s="45">
        <v>12892</v>
      </c>
      <c r="KE535" s="43">
        <f>IF(KD535="","",KD535-KD531)</f>
        <v>16</v>
      </c>
      <c r="KF535" s="45">
        <v>489</v>
      </c>
      <c r="KG535" s="87">
        <f>IF(KF535="","",KF535-KF531)</f>
        <v>0</v>
      </c>
      <c r="KH535" s="45">
        <v>12</v>
      </c>
      <c r="KI535" s="43">
        <f>IF(KH535="","",KH531+KJ531-KH535)</f>
        <v>0</v>
      </c>
      <c r="KJ535" s="43">
        <v>0</v>
      </c>
      <c r="KK535" s="44" t="str">
        <f>IF(KD535="","",KK531)</f>
        <v>キティヒョウ柄マスコット</v>
      </c>
      <c r="KL535" s="48">
        <f>IF(KE535="","",KL531)</f>
        <v>996</v>
      </c>
      <c r="KM535" s="45">
        <f>IF(KH535="","",KI535*KL535)</f>
        <v>0</v>
      </c>
      <c r="KN535" s="89">
        <f>IF(KI535="","",KM535/(KE535*100))</f>
        <v>0</v>
      </c>
      <c r="KO535" s="37"/>
      <c r="KP535" s="29"/>
      <c r="KQ535" s="52">
        <f>IF($A514="","",$A514)</f>
        <v>45974</v>
      </c>
      <c r="KR535" s="45">
        <v>1654</v>
      </c>
      <c r="KS535" s="43">
        <f>IF(KR535="","",KR535-KR531)</f>
        <v>31</v>
      </c>
      <c r="KT535" s="45">
        <v>21</v>
      </c>
      <c r="KU535" s="87">
        <f>IF(KT535="","",KT535-KT531)</f>
        <v>1</v>
      </c>
      <c r="KV535" s="45">
        <v>2</v>
      </c>
      <c r="KW535" s="43">
        <f>IF(KV535="","",KV531+KX531-KV535)</f>
        <v>1</v>
      </c>
      <c r="KX535" s="43">
        <v>2</v>
      </c>
      <c r="KY535" s="44" t="str">
        <f>IF(KR535="","",KY531)</f>
        <v>スンスンクリップ</v>
      </c>
      <c r="KZ535" s="48">
        <f>IF(KS535="","",KZ531)</f>
        <v>900</v>
      </c>
      <c r="LA535" s="45">
        <f>IF(KV535="","",KW535*KZ535)</f>
        <v>900</v>
      </c>
      <c r="LB535" s="89">
        <f>IF(KW535="","",LA535/(KS535*100))</f>
        <v>0.29032258064516131</v>
      </c>
      <c r="LC535" s="227" t="s">
        <v>631</v>
      </c>
      <c r="LD535" s="29"/>
      <c r="LE535" s="47"/>
      <c r="LF535" s="45"/>
      <c r="LG535" s="45"/>
      <c r="LH535" s="45"/>
      <c r="LI535" s="45"/>
      <c r="LJ535" s="43"/>
      <c r="LK535" s="45"/>
      <c r="LL535" s="45"/>
      <c r="LM535" s="73"/>
      <c r="LN535" s="67"/>
      <c r="LO535" s="45"/>
      <c r="LP535" s="46"/>
      <c r="LQ535" s="37"/>
      <c r="LR535" s="29"/>
      <c r="LS535" s="47"/>
      <c r="LT535" s="67"/>
      <c r="LU535" s="45" t="str">
        <f t="shared" si="2596"/>
        <v/>
      </c>
      <c r="LV535" s="45"/>
      <c r="LW535" s="45"/>
      <c r="LX535" s="45"/>
      <c r="LY535" s="45" t="str">
        <f t="shared" si="2597"/>
        <v/>
      </c>
      <c r="LZ535" s="45"/>
      <c r="MA535" s="45"/>
      <c r="MB535" s="45"/>
      <c r="MC535" s="45" t="str">
        <f t="shared" si="2549"/>
        <v/>
      </c>
      <c r="MD535" s="46" t="str">
        <f t="shared" si="2550"/>
        <v/>
      </c>
      <c r="ME535" s="37"/>
      <c r="MF535" s="29"/>
      <c r="MG535" s="47"/>
      <c r="MH535" s="67"/>
      <c r="MI535" s="45" t="str">
        <f t="shared" si="2598"/>
        <v/>
      </c>
      <c r="MJ535" s="45"/>
      <c r="MK535" s="45"/>
      <c r="ML535" s="45"/>
      <c r="MM535" s="45" t="str">
        <f t="shared" si="2599"/>
        <v/>
      </c>
      <c r="MN535" s="45"/>
      <c r="MO535" s="45"/>
      <c r="MP535" s="45"/>
      <c r="MQ535" s="45" t="str">
        <f t="shared" si="2551"/>
        <v/>
      </c>
      <c r="MR535" s="46" t="str">
        <f t="shared" si="2552"/>
        <v/>
      </c>
      <c r="MS535" s="37"/>
      <c r="MT535" s="29"/>
      <c r="MU535" s="47"/>
      <c r="MV535" s="67"/>
      <c r="MW535" s="45" t="str">
        <f t="shared" si="2600"/>
        <v/>
      </c>
      <c r="MX535" s="45"/>
      <c r="MY535" s="45"/>
      <c r="MZ535" s="45"/>
      <c r="NA535" s="45" t="str">
        <f t="shared" si="2601"/>
        <v/>
      </c>
      <c r="NB535" s="45"/>
      <c r="NC535" s="45"/>
      <c r="ND535" s="45"/>
      <c r="NE535" s="45" t="str">
        <f t="shared" si="2553"/>
        <v/>
      </c>
      <c r="NF535" s="46" t="str">
        <f t="shared" si="2554"/>
        <v/>
      </c>
      <c r="NG535" s="37"/>
      <c r="NH535" s="29"/>
      <c r="NI535" s="47"/>
      <c r="NJ535" s="67"/>
      <c r="NK535" s="45" t="str">
        <f t="shared" si="2602"/>
        <v/>
      </c>
      <c r="NL535" s="45"/>
      <c r="NM535" s="45"/>
      <c r="NN535" s="45"/>
      <c r="NO535" s="45" t="str">
        <f t="shared" si="2603"/>
        <v/>
      </c>
      <c r="NP535" s="45"/>
      <c r="NQ535" s="45"/>
      <c r="NR535" s="45"/>
      <c r="NS535" s="45" t="str">
        <f t="shared" si="2555"/>
        <v/>
      </c>
      <c r="NT535" s="46" t="str">
        <f t="shared" si="2556"/>
        <v/>
      </c>
      <c r="NU535" s="37"/>
    </row>
    <row r="536" spans="1:385" ht="15" customHeight="1" thickBot="1" x14ac:dyDescent="0.3">
      <c r="A536" s="38"/>
      <c r="B536" s="39"/>
      <c r="C536" s="40"/>
      <c r="D536" s="40"/>
      <c r="E536" s="41"/>
      <c r="F536" s="40"/>
      <c r="G536" s="208"/>
      <c r="H536" s="42"/>
      <c r="I536" s="45"/>
      <c r="J536" s="45" t="str">
        <f t="shared" si="2564"/>
        <v/>
      </c>
      <c r="K536" s="45"/>
      <c r="L536" s="45"/>
      <c r="M536" s="45"/>
      <c r="N536" s="45" t="str">
        <f t="shared" si="2565"/>
        <v/>
      </c>
      <c r="O536" s="45"/>
      <c r="P536" s="45"/>
      <c r="Q536" s="45"/>
      <c r="R536" s="45" t="str">
        <f t="shared" si="2527"/>
        <v/>
      </c>
      <c r="S536" s="46" t="str">
        <f t="shared" si="2528"/>
        <v/>
      </c>
      <c r="T536" s="37"/>
      <c r="U536" s="29"/>
      <c r="V536" s="47"/>
      <c r="W536" s="67"/>
      <c r="X536" s="45" t="str">
        <f t="shared" si="2566"/>
        <v/>
      </c>
      <c r="Y536" s="45"/>
      <c r="Z536" s="45"/>
      <c r="AA536" s="45"/>
      <c r="AB536" s="45" t="str">
        <f t="shared" si="2567"/>
        <v/>
      </c>
      <c r="AC536" s="45"/>
      <c r="AD536" s="45"/>
      <c r="AE536" s="45"/>
      <c r="AF536" s="45" t="str">
        <f t="shared" si="2529"/>
        <v/>
      </c>
      <c r="AG536" s="46" t="str">
        <f t="shared" si="2530"/>
        <v/>
      </c>
      <c r="AH536" s="37"/>
      <c r="AI536" s="29"/>
      <c r="AJ536" s="47"/>
      <c r="AK536" s="45"/>
      <c r="AL536" s="45" t="str">
        <f t="shared" si="2568"/>
        <v/>
      </c>
      <c r="AM536" s="45"/>
      <c r="AN536" s="45" t="str">
        <f t="shared" si="2569"/>
        <v/>
      </c>
      <c r="AO536" s="45"/>
      <c r="AP536" s="45" t="str">
        <f t="shared" si="2570"/>
        <v/>
      </c>
      <c r="AQ536" s="45"/>
      <c r="AR536" s="45"/>
      <c r="AS536" s="45"/>
      <c r="AT536" s="45" t="str">
        <f t="shared" si="2531"/>
        <v/>
      </c>
      <c r="AU536" s="46" t="str">
        <f t="shared" si="2532"/>
        <v/>
      </c>
      <c r="AV536" s="37"/>
      <c r="AW536" s="29"/>
      <c r="AX536" s="47"/>
      <c r="AY536" s="45"/>
      <c r="AZ536" s="45" t="str">
        <f t="shared" si="2571"/>
        <v/>
      </c>
      <c r="BA536" s="45"/>
      <c r="BB536" s="45" t="str">
        <f t="shared" si="2572"/>
        <v/>
      </c>
      <c r="BC536" s="45"/>
      <c r="BD536" s="45" t="str">
        <f t="shared" si="2573"/>
        <v/>
      </c>
      <c r="BE536" s="45"/>
      <c r="BF536" s="45"/>
      <c r="BG536" s="45"/>
      <c r="BH536" s="45" t="str">
        <f t="shared" si="2533"/>
        <v/>
      </c>
      <c r="BI536" s="46" t="str">
        <f t="shared" si="2534"/>
        <v/>
      </c>
      <c r="BJ536" s="37"/>
      <c r="BK536" s="29"/>
      <c r="BL536" s="47"/>
      <c r="BM536" s="43">
        <v>978</v>
      </c>
      <c r="BN536" s="45">
        <f t="shared" si="2464"/>
        <v>10</v>
      </c>
      <c r="BO536" s="43">
        <v>9</v>
      </c>
      <c r="BP536" s="45">
        <f t="shared" si="2465"/>
        <v>1</v>
      </c>
      <c r="BQ536" s="43">
        <v>14</v>
      </c>
      <c r="BR536" s="45">
        <f t="shared" si="2466"/>
        <v>1</v>
      </c>
      <c r="BS536" s="71">
        <v>0</v>
      </c>
      <c r="BT536" s="63" t="str">
        <f t="shared" si="2557"/>
        <v>押忍番長サウンドボタン</v>
      </c>
      <c r="BU536" s="67">
        <f t="shared" si="2574"/>
        <v>0</v>
      </c>
      <c r="BV536" s="43">
        <f t="shared" si="2467"/>
        <v>0</v>
      </c>
      <c r="BW536" s="46">
        <f t="shared" si="2468"/>
        <v>0</v>
      </c>
      <c r="BX536" s="37"/>
      <c r="BY536" s="57"/>
      <c r="BZ536" s="47"/>
      <c r="CA536" s="43">
        <v>7340</v>
      </c>
      <c r="CB536" s="45">
        <f t="shared" si="2469"/>
        <v>22</v>
      </c>
      <c r="CC536" s="43">
        <v>232</v>
      </c>
      <c r="CD536" s="45">
        <f t="shared" si="2470"/>
        <v>0</v>
      </c>
      <c r="CE536" s="43">
        <v>6</v>
      </c>
      <c r="CF536" s="45">
        <f t="shared" si="2471"/>
        <v>0</v>
      </c>
      <c r="CG536" s="71">
        <v>0</v>
      </c>
      <c r="CH536" s="63" t="str">
        <f t="shared" si="2558"/>
        <v>ジャグラーサウンドボタン</v>
      </c>
      <c r="CI536" s="67">
        <f t="shared" si="2575"/>
        <v>682</v>
      </c>
      <c r="CJ536" s="43">
        <f t="shared" si="2474"/>
        <v>0</v>
      </c>
      <c r="CK536" s="46">
        <f t="shared" si="2475"/>
        <v>0</v>
      </c>
      <c r="CL536" s="37"/>
      <c r="CM536" s="29"/>
      <c r="CN536" s="47"/>
      <c r="CO536" s="43">
        <v>2986</v>
      </c>
      <c r="CP536" s="45">
        <f t="shared" si="2476"/>
        <v>26</v>
      </c>
      <c r="CQ536" s="43">
        <v>84</v>
      </c>
      <c r="CR536" s="45">
        <f t="shared" si="2477"/>
        <v>2</v>
      </c>
      <c r="CS536" s="43">
        <v>14</v>
      </c>
      <c r="CT536" s="45">
        <f t="shared" si="2478"/>
        <v>2</v>
      </c>
      <c r="CU536" s="71">
        <v>0</v>
      </c>
      <c r="CV536" s="63" t="str">
        <f t="shared" si="2559"/>
        <v>押忍番長サウンドボタン</v>
      </c>
      <c r="CW536" s="67">
        <f t="shared" si="2576"/>
        <v>0</v>
      </c>
      <c r="CX536" s="43">
        <f t="shared" si="2481"/>
        <v>0</v>
      </c>
      <c r="CY536" s="46">
        <f t="shared" si="2482"/>
        <v>0</v>
      </c>
      <c r="CZ536" s="37" t="s">
        <v>634</v>
      </c>
      <c r="DA536" s="29"/>
      <c r="DB536" s="47"/>
      <c r="DC536" s="67"/>
      <c r="DD536" s="45" t="str">
        <f t="shared" si="2577"/>
        <v/>
      </c>
      <c r="DE536" s="45"/>
      <c r="DF536" s="45"/>
      <c r="DG536" s="45"/>
      <c r="DH536" s="45" t="str">
        <f t="shared" si="2578"/>
        <v/>
      </c>
      <c r="DI536" s="45"/>
      <c r="DJ536" s="45"/>
      <c r="DK536" s="45"/>
      <c r="DL536" s="45" t="str">
        <f t="shared" si="2535"/>
        <v/>
      </c>
      <c r="DM536" s="46" t="str">
        <f t="shared" si="2536"/>
        <v/>
      </c>
      <c r="DN536" s="37"/>
      <c r="DO536" s="29"/>
      <c r="DP536" s="47"/>
      <c r="DQ536" s="45"/>
      <c r="DR536" s="45" t="str">
        <f t="shared" si="2579"/>
        <v/>
      </c>
      <c r="DS536" s="45"/>
      <c r="DT536" s="45" t="str">
        <f t="shared" si="2580"/>
        <v/>
      </c>
      <c r="DU536" s="45"/>
      <c r="DV536" s="45" t="str">
        <f t="shared" si="2581"/>
        <v/>
      </c>
      <c r="DW536" s="45"/>
      <c r="DX536" s="45"/>
      <c r="DY536" s="45"/>
      <c r="DZ536" s="45" t="str">
        <f t="shared" si="2537"/>
        <v/>
      </c>
      <c r="EA536" s="46" t="str">
        <f t="shared" si="2538"/>
        <v/>
      </c>
      <c r="EB536" s="37"/>
      <c r="ED536" s="47"/>
      <c r="EE536" s="67"/>
      <c r="EF536" s="45" t="str">
        <f t="shared" si="2582"/>
        <v/>
      </c>
      <c r="EG536" s="45"/>
      <c r="EH536" s="45"/>
      <c r="EI536" s="45"/>
      <c r="EJ536" s="45" t="str">
        <f t="shared" si="2583"/>
        <v/>
      </c>
      <c r="EK536" s="45"/>
      <c r="EL536" s="45"/>
      <c r="EM536" s="45"/>
      <c r="EN536" s="45" t="str">
        <f t="shared" si="2539"/>
        <v/>
      </c>
      <c r="EO536" s="46" t="str">
        <f t="shared" si="2540"/>
        <v/>
      </c>
      <c r="EP536" s="37"/>
      <c r="ER536" s="47"/>
      <c r="ES536" s="67"/>
      <c r="ET536" s="45" t="str">
        <f t="shared" si="2584"/>
        <v/>
      </c>
      <c r="EU536" s="45"/>
      <c r="EV536" s="45"/>
      <c r="EW536" s="45"/>
      <c r="EX536" s="45" t="str">
        <f t="shared" si="2585"/>
        <v/>
      </c>
      <c r="EY536" s="45"/>
      <c r="EZ536" s="45"/>
      <c r="FA536" s="45"/>
      <c r="FB536" s="45" t="str">
        <f t="shared" si="2541"/>
        <v/>
      </c>
      <c r="FC536" s="46" t="str">
        <f t="shared" si="2542"/>
        <v/>
      </c>
      <c r="FD536" s="37"/>
      <c r="FF536" s="47"/>
      <c r="FG536" s="67"/>
      <c r="FH536" s="45" t="str">
        <f t="shared" si="2586"/>
        <v/>
      </c>
      <c r="FI536" s="45"/>
      <c r="FJ536" s="45"/>
      <c r="FK536" s="45"/>
      <c r="FL536" s="45" t="str">
        <f t="shared" si="2587"/>
        <v/>
      </c>
      <c r="FM536" s="45"/>
      <c r="FN536" s="45"/>
      <c r="FO536" s="45"/>
      <c r="FP536" s="45" t="str">
        <f t="shared" si="2543"/>
        <v/>
      </c>
      <c r="FQ536" s="46" t="str">
        <f t="shared" si="2544"/>
        <v/>
      </c>
      <c r="FR536" s="37"/>
      <c r="FS536" s="29"/>
      <c r="FT536" s="47"/>
      <c r="FU536" s="67"/>
      <c r="FV536" s="45" t="str">
        <f t="shared" si="2588"/>
        <v/>
      </c>
      <c r="FW536" s="45"/>
      <c r="FX536" s="45"/>
      <c r="FY536" s="45"/>
      <c r="FZ536" s="45" t="str">
        <f t="shared" si="2589"/>
        <v/>
      </c>
      <c r="GA536" s="45"/>
      <c r="GB536" s="45"/>
      <c r="GC536" s="45"/>
      <c r="GD536" s="45" t="str">
        <f t="shared" si="2545"/>
        <v/>
      </c>
      <c r="GE536" s="46" t="str">
        <f t="shared" si="2546"/>
        <v/>
      </c>
      <c r="GF536" s="37"/>
      <c r="GH536" s="47"/>
      <c r="GI536" s="67"/>
      <c r="GJ536" s="45" t="str">
        <f t="shared" si="2590"/>
        <v/>
      </c>
      <c r="GK536" s="45"/>
      <c r="GL536" s="45"/>
      <c r="GM536" s="45"/>
      <c r="GN536" s="45" t="str">
        <f t="shared" si="2591"/>
        <v/>
      </c>
      <c r="GO536" s="45"/>
      <c r="GP536" s="45"/>
      <c r="GQ536" s="45"/>
      <c r="GR536" s="45" t="str">
        <f t="shared" si="2547"/>
        <v/>
      </c>
      <c r="GS536" s="46" t="str">
        <f t="shared" si="2548"/>
        <v/>
      </c>
      <c r="GT536" s="37"/>
      <c r="GU536" s="61"/>
      <c r="GV536" s="47"/>
      <c r="GW536" s="62"/>
      <c r="GX536" s="43">
        <v>21292</v>
      </c>
      <c r="GY536" s="45">
        <f t="shared" si="2483"/>
        <v>37</v>
      </c>
      <c r="GZ536" s="43"/>
      <c r="HA536" s="45" t="str">
        <f t="shared" si="2484"/>
        <v/>
      </c>
      <c r="HB536" s="43">
        <v>6</v>
      </c>
      <c r="HC536" s="45">
        <f t="shared" si="2485"/>
        <v>0</v>
      </c>
      <c r="HD536" s="43">
        <v>0</v>
      </c>
      <c r="HE536" s="63" t="str">
        <f>IF(GX535="","",HE532)</f>
        <v>サンリオ浴衣BIG</v>
      </c>
      <c r="HF536" s="67">
        <f>IF(GX535="","",HF532)</f>
        <v>1100</v>
      </c>
      <c r="HG536" s="43">
        <f t="shared" si="2486"/>
        <v>0</v>
      </c>
      <c r="HH536" s="46">
        <f t="shared" si="2487"/>
        <v>0</v>
      </c>
      <c r="HI536" s="37"/>
      <c r="HK536" s="47"/>
      <c r="HL536" s="43">
        <v>71</v>
      </c>
      <c r="HM536" s="45">
        <f>IF(HL536="","",HL536-HL532)+1000</f>
        <v>27</v>
      </c>
      <c r="HN536" s="43">
        <v>17</v>
      </c>
      <c r="HO536" s="45">
        <f t="shared" si="2489"/>
        <v>2</v>
      </c>
      <c r="HP536" s="43">
        <v>9</v>
      </c>
      <c r="HQ536" s="45">
        <f t="shared" si="2490"/>
        <v>0</v>
      </c>
      <c r="HR536" s="43">
        <v>-1</v>
      </c>
      <c r="HS536" s="63" t="str">
        <f t="shared" si="2524"/>
        <v>キティシリコンがま口</v>
      </c>
      <c r="HT536" s="67">
        <f t="shared" si="2604"/>
        <v>996</v>
      </c>
      <c r="HU536" s="43">
        <f t="shared" si="2491"/>
        <v>0</v>
      </c>
      <c r="HV536" s="46">
        <f t="shared" si="2492"/>
        <v>0</v>
      </c>
      <c r="HW536" s="37" t="s">
        <v>638</v>
      </c>
      <c r="HX536" s="360"/>
      <c r="HY536" s="47"/>
      <c r="HZ536" s="43">
        <v>4679</v>
      </c>
      <c r="IA536" s="45">
        <f t="shared" si="2493"/>
        <v>24</v>
      </c>
      <c r="IB536" s="43">
        <v>133</v>
      </c>
      <c r="IC536" s="45">
        <f t="shared" si="2494"/>
        <v>1</v>
      </c>
      <c r="ID536" s="43">
        <v>33</v>
      </c>
      <c r="IE536" s="45">
        <f t="shared" si="2495"/>
        <v>1</v>
      </c>
      <c r="IF536" s="43">
        <v>0</v>
      </c>
      <c r="IG536" s="63" t="str">
        <f t="shared" si="2560"/>
        <v>ミニ香水</v>
      </c>
      <c r="IH536" s="67">
        <f t="shared" si="2592"/>
        <v>1100</v>
      </c>
      <c r="II536" s="43">
        <f t="shared" si="2498"/>
        <v>1100</v>
      </c>
      <c r="IJ536" s="46">
        <f t="shared" si="2499"/>
        <v>0.45833333333333331</v>
      </c>
      <c r="IK536" s="37"/>
      <c r="IL536" s="29"/>
      <c r="IM536" s="47"/>
      <c r="IN536" s="43">
        <v>5557</v>
      </c>
      <c r="IO536" s="45">
        <f t="shared" si="2500"/>
        <v>25</v>
      </c>
      <c r="IP536" s="43">
        <v>130</v>
      </c>
      <c r="IQ536" s="45">
        <f t="shared" si="2501"/>
        <v>2</v>
      </c>
      <c r="IR536" s="43">
        <v>12</v>
      </c>
      <c r="IS536" s="45">
        <f t="shared" si="2502"/>
        <v>0</v>
      </c>
      <c r="IT536" s="43">
        <v>0</v>
      </c>
      <c r="IU536" s="63" t="str">
        <f t="shared" si="2561"/>
        <v>ジャグラーサウンドボタン</v>
      </c>
      <c r="IV536" s="67">
        <f t="shared" si="2593"/>
        <v>748</v>
      </c>
      <c r="IW536" s="43">
        <f t="shared" si="2505"/>
        <v>0</v>
      </c>
      <c r="IX536" s="46">
        <f t="shared" si="2506"/>
        <v>0</v>
      </c>
      <c r="IY536" s="37"/>
      <c r="IZ536" s="61"/>
      <c r="JA536" s="47"/>
      <c r="JB536" s="43">
        <v>4232</v>
      </c>
      <c r="JC536" s="45">
        <f t="shared" si="2507"/>
        <v>34</v>
      </c>
      <c r="JD536" s="43">
        <v>115</v>
      </c>
      <c r="JE536" s="45">
        <f t="shared" si="2508"/>
        <v>2</v>
      </c>
      <c r="JF536" s="43">
        <v>11</v>
      </c>
      <c r="JG536" s="45">
        <f t="shared" si="2509"/>
        <v>2</v>
      </c>
      <c r="JH536" s="43">
        <v>0</v>
      </c>
      <c r="JI536" s="63" t="str">
        <f t="shared" si="2562"/>
        <v>ジャグラーサウンドボタン金銀</v>
      </c>
      <c r="JJ536" s="67">
        <f t="shared" si="2594"/>
        <v>1100</v>
      </c>
      <c r="JK536" s="43">
        <f t="shared" si="2512"/>
        <v>2200</v>
      </c>
      <c r="JL536" s="46">
        <f t="shared" si="2513"/>
        <v>0.6470588235294118</v>
      </c>
      <c r="JM536" s="37"/>
      <c r="JN536" s="29"/>
      <c r="JO536" s="47"/>
      <c r="JP536" s="43">
        <v>5036</v>
      </c>
      <c r="JQ536" s="45">
        <f t="shared" si="2514"/>
        <v>55</v>
      </c>
      <c r="JR536" s="43">
        <v>102</v>
      </c>
      <c r="JS536" s="45">
        <f t="shared" si="2515"/>
        <v>1</v>
      </c>
      <c r="JT536" s="43">
        <v>9</v>
      </c>
      <c r="JU536" s="45">
        <f t="shared" si="2516"/>
        <v>1</v>
      </c>
      <c r="JV536" s="43">
        <v>0</v>
      </c>
      <c r="JW536" s="63" t="s">
        <v>608</v>
      </c>
      <c r="JX536" s="67"/>
      <c r="JY536" s="43">
        <f t="shared" si="2519"/>
        <v>0</v>
      </c>
      <c r="JZ536" s="46">
        <f t="shared" si="2520"/>
        <v>0</v>
      </c>
      <c r="KA536" s="37"/>
      <c r="KB536" s="51"/>
      <c r="KC536" s="47"/>
      <c r="KD536" s="43">
        <v>10411</v>
      </c>
      <c r="KE536" s="45">
        <f>IF(KD536="","",KD536-KD532)</f>
        <v>38</v>
      </c>
      <c r="KF536" s="43">
        <v>295</v>
      </c>
      <c r="KG536" s="45">
        <f>IF(KF536="","",KF536-KF532)</f>
        <v>0</v>
      </c>
      <c r="KH536" s="43">
        <v>8</v>
      </c>
      <c r="KI536" s="45">
        <f>IF(KH536="","",KH532+KJ532-KH536)</f>
        <v>0</v>
      </c>
      <c r="KJ536" s="43">
        <v>4</v>
      </c>
      <c r="KK536" s="63" t="str">
        <f>IF(KD536="","",KK532)</f>
        <v>キティシリコンがま口</v>
      </c>
      <c r="KL536" s="67">
        <f>IF(KE536="","",KL532)</f>
        <v>660</v>
      </c>
      <c r="KM536" s="43">
        <f>IF(KH536="","",KI536*KL536)</f>
        <v>0</v>
      </c>
      <c r="KN536" s="46">
        <f>IF(KI536="","",KM536/(KE536*100))</f>
        <v>0</v>
      </c>
      <c r="KO536" s="37"/>
      <c r="KP536" s="29"/>
      <c r="KQ536" s="47"/>
      <c r="KR536" s="43">
        <v>2059</v>
      </c>
      <c r="KS536" s="45">
        <f>IF(KR536="","",KR536-KR532)</f>
        <v>22</v>
      </c>
      <c r="KT536" s="43">
        <v>20</v>
      </c>
      <c r="KU536" s="45">
        <f>IF(KT536="","",KT536-KT532)</f>
        <v>1</v>
      </c>
      <c r="KV536" s="43">
        <v>15</v>
      </c>
      <c r="KW536" s="45">
        <f>IF(KV536="","",KV532+KX532-KV536)</f>
        <v>1</v>
      </c>
      <c r="KX536" s="43">
        <v>0</v>
      </c>
      <c r="KY536" s="63" t="str">
        <f>IF(KR536="","",KY532)</f>
        <v>ラブブマスコット</v>
      </c>
      <c r="KZ536" s="67">
        <f>IF(KS536="","",KZ532)</f>
        <v>500</v>
      </c>
      <c r="LA536" s="43">
        <f>IF(KV536="","",KW536*KZ536)</f>
        <v>500</v>
      </c>
      <c r="LB536" s="46">
        <f>IF(KW536="","",LA536/(KS536*100))</f>
        <v>0.22727272727272727</v>
      </c>
      <c r="LC536" s="37"/>
      <c r="LD536" s="29"/>
      <c r="LE536" s="75"/>
      <c r="LF536" s="76"/>
      <c r="LG536" s="76"/>
      <c r="LH536" s="76"/>
      <c r="LI536" s="76"/>
      <c r="LJ536" s="77"/>
      <c r="LK536" s="76"/>
      <c r="LL536" s="76"/>
      <c r="LM536" s="78"/>
      <c r="LN536" s="79"/>
      <c r="LO536" s="76"/>
      <c r="LP536" s="80"/>
      <c r="LQ536" s="37"/>
      <c r="LR536" s="29"/>
      <c r="LS536" s="47"/>
      <c r="LT536" s="67"/>
      <c r="LU536" s="45" t="str">
        <f t="shared" si="2596"/>
        <v/>
      </c>
      <c r="LV536" s="45"/>
      <c r="LW536" s="45"/>
      <c r="LX536" s="45"/>
      <c r="LY536" s="45" t="str">
        <f t="shared" si="2597"/>
        <v/>
      </c>
      <c r="LZ536" s="45"/>
      <c r="MA536" s="45"/>
      <c r="MB536" s="45"/>
      <c r="MC536" s="45" t="str">
        <f t="shared" si="2549"/>
        <v/>
      </c>
      <c r="MD536" s="46" t="str">
        <f t="shared" si="2550"/>
        <v/>
      </c>
      <c r="ME536" s="37"/>
      <c r="MF536" s="29"/>
      <c r="MG536" s="47"/>
      <c r="MH536" s="67"/>
      <c r="MI536" s="45" t="str">
        <f t="shared" si="2598"/>
        <v/>
      </c>
      <c r="MJ536" s="45"/>
      <c r="MK536" s="45"/>
      <c r="ML536" s="45"/>
      <c r="MM536" s="45" t="str">
        <f t="shared" si="2599"/>
        <v/>
      </c>
      <c r="MN536" s="45"/>
      <c r="MO536" s="45"/>
      <c r="MP536" s="45"/>
      <c r="MQ536" s="45" t="str">
        <f t="shared" si="2551"/>
        <v/>
      </c>
      <c r="MR536" s="46" t="str">
        <f t="shared" si="2552"/>
        <v/>
      </c>
      <c r="MS536" s="37"/>
      <c r="MT536" s="29"/>
      <c r="MU536" s="47"/>
      <c r="MV536" s="67"/>
      <c r="MW536" s="45" t="str">
        <f t="shared" si="2600"/>
        <v/>
      </c>
      <c r="MX536" s="45"/>
      <c r="MY536" s="45"/>
      <c r="MZ536" s="45"/>
      <c r="NA536" s="45" t="str">
        <f t="shared" si="2601"/>
        <v/>
      </c>
      <c r="NB536" s="45"/>
      <c r="NC536" s="45"/>
      <c r="ND536" s="45"/>
      <c r="NE536" s="45" t="str">
        <f t="shared" si="2553"/>
        <v/>
      </c>
      <c r="NF536" s="46" t="str">
        <f t="shared" si="2554"/>
        <v/>
      </c>
      <c r="NG536" s="37"/>
      <c r="NH536" s="29"/>
      <c r="NI536" s="47"/>
      <c r="NJ536" s="67"/>
      <c r="NK536" s="45" t="str">
        <f t="shared" si="2602"/>
        <v/>
      </c>
      <c r="NL536" s="45"/>
      <c r="NM536" s="45"/>
      <c r="NN536" s="45"/>
      <c r="NO536" s="45" t="str">
        <f t="shared" si="2603"/>
        <v/>
      </c>
      <c r="NP536" s="45"/>
      <c r="NQ536" s="45"/>
      <c r="NR536" s="45"/>
      <c r="NS536" s="45" t="str">
        <f t="shared" si="2555"/>
        <v/>
      </c>
      <c r="NT536" s="46" t="str">
        <f t="shared" si="2556"/>
        <v/>
      </c>
      <c r="NU536" s="37"/>
    </row>
    <row r="537" spans="1:385" ht="15" customHeight="1" thickTop="1" x14ac:dyDescent="0.25">
      <c r="A537" s="38"/>
      <c r="B537" s="39"/>
      <c r="C537" s="40"/>
      <c r="D537" s="40"/>
      <c r="E537" s="41"/>
      <c r="F537" s="40"/>
      <c r="G537" s="208"/>
      <c r="H537" s="42"/>
      <c r="I537" s="45"/>
      <c r="J537" s="45" t="str">
        <f t="shared" si="2564"/>
        <v/>
      </c>
      <c r="K537" s="45"/>
      <c r="L537" s="45"/>
      <c r="M537" s="45"/>
      <c r="N537" s="45" t="str">
        <f t="shared" si="2565"/>
        <v/>
      </c>
      <c r="O537" s="45"/>
      <c r="P537" s="45"/>
      <c r="Q537" s="45"/>
      <c r="R537" s="45" t="str">
        <f t="shared" si="2527"/>
        <v/>
      </c>
      <c r="S537" s="46" t="str">
        <f t="shared" si="2528"/>
        <v/>
      </c>
      <c r="T537" s="37"/>
      <c r="U537" s="29"/>
      <c r="V537" s="47"/>
      <c r="W537" s="67"/>
      <c r="X537" s="45" t="str">
        <f t="shared" si="2566"/>
        <v/>
      </c>
      <c r="Y537" s="45"/>
      <c r="Z537" s="45"/>
      <c r="AA537" s="45"/>
      <c r="AB537" s="45" t="str">
        <f t="shared" si="2567"/>
        <v/>
      </c>
      <c r="AC537" s="45"/>
      <c r="AD537" s="45"/>
      <c r="AE537" s="45"/>
      <c r="AF537" s="45" t="str">
        <f t="shared" si="2529"/>
        <v/>
      </c>
      <c r="AG537" s="46" t="str">
        <f t="shared" si="2530"/>
        <v/>
      </c>
      <c r="AH537" s="37"/>
      <c r="AI537" s="29"/>
      <c r="AJ537" s="47"/>
      <c r="AK537" s="45"/>
      <c r="AL537" s="45" t="str">
        <f t="shared" si="2568"/>
        <v/>
      </c>
      <c r="AM537" s="45"/>
      <c r="AN537" s="45" t="str">
        <f t="shared" si="2569"/>
        <v/>
      </c>
      <c r="AO537" s="45"/>
      <c r="AP537" s="45" t="str">
        <f t="shared" si="2570"/>
        <v/>
      </c>
      <c r="AQ537" s="45"/>
      <c r="AR537" s="45"/>
      <c r="AS537" s="45"/>
      <c r="AT537" s="45" t="str">
        <f t="shared" si="2531"/>
        <v/>
      </c>
      <c r="AU537" s="46" t="str">
        <f t="shared" si="2532"/>
        <v/>
      </c>
      <c r="AV537" s="37"/>
      <c r="AW537" s="29"/>
      <c r="AX537" s="47"/>
      <c r="AY537" s="45"/>
      <c r="AZ537" s="45" t="str">
        <f t="shared" si="2571"/>
        <v/>
      </c>
      <c r="BA537" s="45"/>
      <c r="BB537" s="45" t="str">
        <f t="shared" si="2572"/>
        <v/>
      </c>
      <c r="BC537" s="45"/>
      <c r="BD537" s="45" t="str">
        <f t="shared" si="2573"/>
        <v/>
      </c>
      <c r="BE537" s="45"/>
      <c r="BF537" s="45"/>
      <c r="BG537" s="45"/>
      <c r="BH537" s="45" t="str">
        <f t="shared" si="2533"/>
        <v/>
      </c>
      <c r="BI537" s="46" t="str">
        <f t="shared" si="2534"/>
        <v/>
      </c>
      <c r="BJ537" s="37"/>
      <c r="BK537" s="29"/>
      <c r="BL537" s="47"/>
      <c r="BM537" s="45">
        <v>2257</v>
      </c>
      <c r="BN537" s="45">
        <f t="shared" si="2464"/>
        <v>41</v>
      </c>
      <c r="BO537" s="45">
        <v>21</v>
      </c>
      <c r="BP537" s="45">
        <f t="shared" si="2465"/>
        <v>1</v>
      </c>
      <c r="BQ537" s="45">
        <v>24</v>
      </c>
      <c r="BR537" s="45">
        <f t="shared" si="2466"/>
        <v>1</v>
      </c>
      <c r="BS537" s="71">
        <v>0</v>
      </c>
      <c r="BT537" s="63" t="str">
        <f t="shared" si="2557"/>
        <v>ラブブキーホルダー</v>
      </c>
      <c r="BU537" s="67">
        <f t="shared" si="2574"/>
        <v>0</v>
      </c>
      <c r="BV537" s="45">
        <f t="shared" si="2467"/>
        <v>0</v>
      </c>
      <c r="BW537" s="46">
        <f t="shared" si="2468"/>
        <v>0</v>
      </c>
      <c r="BX537" s="37"/>
      <c r="BY537" s="57"/>
      <c r="BZ537" s="47"/>
      <c r="CA537" s="45">
        <v>8391</v>
      </c>
      <c r="CB537" s="45">
        <f t="shared" si="2469"/>
        <v>18</v>
      </c>
      <c r="CC537" s="45">
        <v>436</v>
      </c>
      <c r="CD537" s="45">
        <f t="shared" si="2470"/>
        <v>0</v>
      </c>
      <c r="CE537" s="45">
        <v>17</v>
      </c>
      <c r="CF537" s="45">
        <f t="shared" si="2471"/>
        <v>0</v>
      </c>
      <c r="CG537" s="71">
        <v>10</v>
      </c>
      <c r="CH537" s="63" t="str">
        <f t="shared" si="2558"/>
        <v>ラブブマスコット</v>
      </c>
      <c r="CI537" s="67">
        <f t="shared" si="2575"/>
        <v>0</v>
      </c>
      <c r="CJ537" s="45">
        <f t="shared" si="2474"/>
        <v>0</v>
      </c>
      <c r="CK537" s="46">
        <f t="shared" si="2475"/>
        <v>0</v>
      </c>
      <c r="CL537" s="37"/>
      <c r="CM537" s="29"/>
      <c r="CN537" s="47"/>
      <c r="CO537" s="45">
        <v>2946</v>
      </c>
      <c r="CP537" s="45">
        <f t="shared" si="2476"/>
        <v>26</v>
      </c>
      <c r="CQ537" s="45">
        <v>84</v>
      </c>
      <c r="CR537" s="45">
        <f t="shared" si="2477"/>
        <v>1</v>
      </c>
      <c r="CS537" s="45">
        <v>23</v>
      </c>
      <c r="CT537" s="45">
        <f t="shared" si="2478"/>
        <v>1</v>
      </c>
      <c r="CU537" s="71">
        <v>0</v>
      </c>
      <c r="CV537" s="63" t="str">
        <f t="shared" si="2559"/>
        <v>ラブブキーホルダー</v>
      </c>
      <c r="CW537" s="67">
        <f t="shared" si="2576"/>
        <v>200</v>
      </c>
      <c r="CX537" s="45">
        <f t="shared" si="2481"/>
        <v>200</v>
      </c>
      <c r="CY537" s="46">
        <f t="shared" si="2482"/>
        <v>7.6923076923076927E-2</v>
      </c>
      <c r="CZ537" s="37"/>
      <c r="DA537" s="29"/>
      <c r="DB537" s="47"/>
      <c r="DC537" s="67"/>
      <c r="DD537" s="45" t="str">
        <f t="shared" si="2577"/>
        <v/>
      </c>
      <c r="DE537" s="45"/>
      <c r="DF537" s="45"/>
      <c r="DG537" s="45"/>
      <c r="DH537" s="45" t="str">
        <f t="shared" si="2578"/>
        <v/>
      </c>
      <c r="DI537" s="45"/>
      <c r="DJ537" s="45"/>
      <c r="DK537" s="45"/>
      <c r="DL537" s="45" t="str">
        <f t="shared" si="2535"/>
        <v/>
      </c>
      <c r="DM537" s="46" t="str">
        <f t="shared" si="2536"/>
        <v/>
      </c>
      <c r="DN537" s="37"/>
      <c r="DO537" s="29"/>
      <c r="DP537" s="47"/>
      <c r="DQ537" s="45"/>
      <c r="DR537" s="45" t="str">
        <f t="shared" si="2579"/>
        <v/>
      </c>
      <c r="DS537" s="45"/>
      <c r="DT537" s="45" t="str">
        <f t="shared" si="2580"/>
        <v/>
      </c>
      <c r="DU537" s="45"/>
      <c r="DV537" s="45" t="str">
        <f t="shared" si="2581"/>
        <v/>
      </c>
      <c r="DW537" s="45"/>
      <c r="DX537" s="45"/>
      <c r="DY537" s="45"/>
      <c r="DZ537" s="45" t="str">
        <f t="shared" si="2537"/>
        <v/>
      </c>
      <c r="EA537" s="46" t="str">
        <f t="shared" si="2538"/>
        <v/>
      </c>
      <c r="EB537" s="37"/>
      <c r="ED537" s="47"/>
      <c r="EE537" s="67"/>
      <c r="EF537" s="45" t="str">
        <f t="shared" si="2582"/>
        <v/>
      </c>
      <c r="EG537" s="45"/>
      <c r="EH537" s="45"/>
      <c r="EI537" s="45"/>
      <c r="EJ537" s="45" t="str">
        <f t="shared" si="2583"/>
        <v/>
      </c>
      <c r="EK537" s="45"/>
      <c r="EL537" s="45"/>
      <c r="EM537" s="45"/>
      <c r="EN537" s="45" t="str">
        <f t="shared" si="2539"/>
        <v/>
      </c>
      <c r="EO537" s="46" t="str">
        <f t="shared" si="2540"/>
        <v/>
      </c>
      <c r="EP537" s="37"/>
      <c r="ER537" s="47"/>
      <c r="ES537" s="67"/>
      <c r="ET537" s="45" t="str">
        <f t="shared" si="2584"/>
        <v/>
      </c>
      <c r="EU537" s="45"/>
      <c r="EV537" s="45"/>
      <c r="EW537" s="45"/>
      <c r="EX537" s="45" t="str">
        <f t="shared" si="2585"/>
        <v/>
      </c>
      <c r="EY537" s="45"/>
      <c r="EZ537" s="45"/>
      <c r="FA537" s="45"/>
      <c r="FB537" s="45" t="str">
        <f t="shared" si="2541"/>
        <v/>
      </c>
      <c r="FC537" s="46" t="str">
        <f t="shared" si="2542"/>
        <v/>
      </c>
      <c r="FD537" s="37"/>
      <c r="FF537" s="47"/>
      <c r="FG537" s="67"/>
      <c r="FH537" s="45" t="str">
        <f t="shared" si="2586"/>
        <v/>
      </c>
      <c r="FI537" s="45"/>
      <c r="FJ537" s="45"/>
      <c r="FK537" s="45"/>
      <c r="FL537" s="45" t="str">
        <f t="shared" si="2587"/>
        <v/>
      </c>
      <c r="FM537" s="45"/>
      <c r="FN537" s="45"/>
      <c r="FO537" s="45"/>
      <c r="FP537" s="45" t="str">
        <f t="shared" si="2543"/>
        <v/>
      </c>
      <c r="FQ537" s="46" t="str">
        <f t="shared" si="2544"/>
        <v/>
      </c>
      <c r="FR537" s="37"/>
      <c r="FS537" s="29"/>
      <c r="FT537" s="47"/>
      <c r="FU537" s="67"/>
      <c r="FV537" s="45" t="str">
        <f t="shared" si="2588"/>
        <v/>
      </c>
      <c r="FW537" s="45"/>
      <c r="FX537" s="45"/>
      <c r="FY537" s="45"/>
      <c r="FZ537" s="45" t="str">
        <f t="shared" si="2589"/>
        <v/>
      </c>
      <c r="GA537" s="45"/>
      <c r="GB537" s="45"/>
      <c r="GC537" s="45"/>
      <c r="GD537" s="45" t="str">
        <f t="shared" si="2545"/>
        <v/>
      </c>
      <c r="GE537" s="46" t="str">
        <f t="shared" si="2546"/>
        <v/>
      </c>
      <c r="GF537" s="37"/>
      <c r="GH537" s="47"/>
      <c r="GI537" s="67"/>
      <c r="GJ537" s="45" t="str">
        <f t="shared" si="2590"/>
        <v/>
      </c>
      <c r="GK537" s="45"/>
      <c r="GL537" s="45"/>
      <c r="GM537" s="45"/>
      <c r="GN537" s="45" t="str">
        <f t="shared" si="2591"/>
        <v/>
      </c>
      <c r="GO537" s="45"/>
      <c r="GP537" s="45"/>
      <c r="GQ537" s="45"/>
      <c r="GR537" s="45" t="str">
        <f t="shared" si="2547"/>
        <v/>
      </c>
      <c r="GS537" s="46" t="str">
        <f t="shared" si="2548"/>
        <v/>
      </c>
      <c r="GT537" s="37"/>
      <c r="GU537" s="61"/>
      <c r="GV537" s="47"/>
      <c r="GW537" s="30"/>
      <c r="GX537" s="45"/>
      <c r="GY537" s="45" t="str">
        <f t="shared" si="2483"/>
        <v/>
      </c>
      <c r="GZ537" s="45"/>
      <c r="HA537" s="45" t="str">
        <f t="shared" si="2484"/>
        <v/>
      </c>
      <c r="HB537" s="45">
        <v>5</v>
      </c>
      <c r="HC537" s="45">
        <f t="shared" si="2485"/>
        <v>1</v>
      </c>
      <c r="HD537" s="27">
        <v>0</v>
      </c>
      <c r="HE537" s="63" t="str">
        <f>IF(GX535="","",HE533)</f>
        <v>すみっこ時計</v>
      </c>
      <c r="HF537" s="67">
        <f>IF(GX535="","",HF533)</f>
        <v>1100</v>
      </c>
      <c r="HG537" s="45">
        <f t="shared" si="2486"/>
        <v>1100</v>
      </c>
      <c r="HH537" s="46" t="e">
        <f t="shared" si="2487"/>
        <v>#VALUE!</v>
      </c>
      <c r="HI537" s="37"/>
      <c r="HK537" s="47"/>
      <c r="HL537" s="45">
        <v>658</v>
      </c>
      <c r="HM537" s="45">
        <f t="shared" si="2488"/>
        <v>26</v>
      </c>
      <c r="HN537" s="45">
        <v>11</v>
      </c>
      <c r="HO537" s="45">
        <f t="shared" si="2489"/>
        <v>1</v>
      </c>
      <c r="HP537" s="45">
        <v>19</v>
      </c>
      <c r="HQ537" s="45">
        <f t="shared" si="2490"/>
        <v>1</v>
      </c>
      <c r="HR537" s="27">
        <v>0</v>
      </c>
      <c r="HS537" s="63" t="str">
        <f t="shared" si="2524"/>
        <v>ゲームアーク</v>
      </c>
      <c r="HT537" s="67">
        <f t="shared" si="2604"/>
        <v>0</v>
      </c>
      <c r="HU537" s="45">
        <f t="shared" si="2491"/>
        <v>0</v>
      </c>
      <c r="HV537" s="46">
        <f t="shared" si="2492"/>
        <v>0</v>
      </c>
      <c r="HW537" s="37"/>
      <c r="HX537" s="360"/>
      <c r="HY537" s="47"/>
      <c r="HZ537" s="45">
        <v>6035</v>
      </c>
      <c r="IA537" s="45">
        <f t="shared" si="2493"/>
        <v>20</v>
      </c>
      <c r="IB537" s="45">
        <v>134</v>
      </c>
      <c r="IC537" s="45">
        <f t="shared" si="2494"/>
        <v>0</v>
      </c>
      <c r="ID537" s="45">
        <v>17</v>
      </c>
      <c r="IE537" s="45">
        <f t="shared" si="2495"/>
        <v>0</v>
      </c>
      <c r="IF537" s="27">
        <v>0</v>
      </c>
      <c r="IG537" s="63" t="str">
        <f t="shared" si="2560"/>
        <v>ラブブマスコット</v>
      </c>
      <c r="IH537" s="67">
        <f t="shared" si="2592"/>
        <v>0</v>
      </c>
      <c r="II537" s="45">
        <f t="shared" si="2498"/>
        <v>0</v>
      </c>
      <c r="IJ537" s="46">
        <f t="shared" si="2499"/>
        <v>0</v>
      </c>
      <c r="IK537" s="37"/>
      <c r="IL537" s="29"/>
      <c r="IM537" s="47"/>
      <c r="IN537" s="45">
        <v>4086</v>
      </c>
      <c r="IO537" s="45">
        <f t="shared" si="2500"/>
        <v>44</v>
      </c>
      <c r="IP537" s="45">
        <v>243</v>
      </c>
      <c r="IQ537" s="45">
        <f t="shared" si="2501"/>
        <v>4</v>
      </c>
      <c r="IR537" s="45">
        <v>60</v>
      </c>
      <c r="IS537" s="45">
        <f t="shared" si="2502"/>
        <v>4</v>
      </c>
      <c r="IT537" s="27">
        <v>0</v>
      </c>
      <c r="IU537" s="63" t="str">
        <f t="shared" si="2561"/>
        <v>アングリーキーホルダー</v>
      </c>
      <c r="IV537" s="67">
        <f t="shared" si="2593"/>
        <v>0</v>
      </c>
      <c r="IW537" s="45">
        <f t="shared" si="2505"/>
        <v>0</v>
      </c>
      <c r="IX537" s="46">
        <f t="shared" si="2506"/>
        <v>0</v>
      </c>
      <c r="IY537" s="37"/>
      <c r="IZ537" s="61"/>
      <c r="JA537" s="47"/>
      <c r="JB537" s="45">
        <v>7178</v>
      </c>
      <c r="JC537" s="45">
        <f t="shared" si="2507"/>
        <v>54</v>
      </c>
      <c r="JD537" s="45">
        <v>427</v>
      </c>
      <c r="JE537" s="45">
        <f t="shared" si="2508"/>
        <v>4</v>
      </c>
      <c r="JF537" s="45">
        <v>70</v>
      </c>
      <c r="JG537" s="45">
        <f t="shared" si="2509"/>
        <v>6</v>
      </c>
      <c r="JH537" s="27">
        <v>0</v>
      </c>
      <c r="JI537" s="63" t="str">
        <f t="shared" si="2562"/>
        <v>AIモンスターラバー</v>
      </c>
      <c r="JJ537" s="67">
        <f t="shared" si="2594"/>
        <v>0</v>
      </c>
      <c r="JK537" s="45">
        <f t="shared" si="2512"/>
        <v>0</v>
      </c>
      <c r="JL537" s="46">
        <f t="shared" si="2513"/>
        <v>0</v>
      </c>
      <c r="JM537" s="37"/>
      <c r="JN537" s="29"/>
      <c r="JO537" s="47"/>
      <c r="JP537" s="45">
        <v>5886</v>
      </c>
      <c r="JQ537" s="45">
        <f t="shared" si="2514"/>
        <v>31</v>
      </c>
      <c r="JR537" s="45">
        <v>287</v>
      </c>
      <c r="JS537" s="45">
        <f t="shared" si="2515"/>
        <v>3</v>
      </c>
      <c r="JT537" s="45">
        <v>20</v>
      </c>
      <c r="JU537" s="45">
        <f t="shared" si="2516"/>
        <v>2</v>
      </c>
      <c r="JV537" s="27">
        <v>0</v>
      </c>
      <c r="JW537" s="63" t="str">
        <f t="shared" si="2563"/>
        <v>サンリオスカーフ付ポーチ</v>
      </c>
      <c r="JX537" s="67">
        <f t="shared" si="2595"/>
        <v>0</v>
      </c>
      <c r="JY537" s="45">
        <f t="shared" si="2519"/>
        <v>0</v>
      </c>
      <c r="JZ537" s="46">
        <f t="shared" si="2520"/>
        <v>0</v>
      </c>
      <c r="KA537" s="37"/>
      <c r="KB537" s="51"/>
      <c r="KC537" s="47"/>
      <c r="KD537" s="45">
        <v>12086</v>
      </c>
      <c r="KE537" s="45">
        <f>IF(KD537="","",KD537-KD533)</f>
        <v>9</v>
      </c>
      <c r="KF537" s="45">
        <v>625</v>
      </c>
      <c r="KG537" s="45">
        <f>IF(KF537="","",KF537-KF533)</f>
        <v>1</v>
      </c>
      <c r="KH537" s="45">
        <v>15</v>
      </c>
      <c r="KI537" s="45">
        <f>IF(KH537="","",KH533+KJ533-KH537)</f>
        <v>1</v>
      </c>
      <c r="KJ537" s="27">
        <v>-9</v>
      </c>
      <c r="KK537" s="63" t="str">
        <f>IF(KD537="","",KK533)</f>
        <v>ポケモンシリコンフェイス</v>
      </c>
      <c r="KL537" s="67">
        <f>IF(KE537="","",KL533)</f>
        <v>0</v>
      </c>
      <c r="KM537" s="45">
        <f>IF(KH537="","",KI537*KL537)</f>
        <v>0</v>
      </c>
      <c r="KN537" s="46">
        <f>IF(KI537="","",KM537/(KE537*100))</f>
        <v>0</v>
      </c>
      <c r="KO537" s="214" t="s">
        <v>633</v>
      </c>
      <c r="KP537" s="29"/>
      <c r="KQ537" s="47"/>
      <c r="KR537" s="45">
        <v>1518</v>
      </c>
      <c r="KS537" s="45">
        <f>IF(KR537="","",KR537-KR533)</f>
        <v>21</v>
      </c>
      <c r="KT537" s="45">
        <v>92</v>
      </c>
      <c r="KU537" s="45">
        <f>IF(KT537="","",KT537-KT533)</f>
        <v>3</v>
      </c>
      <c r="KV537" s="45">
        <v>3</v>
      </c>
      <c r="KW537" s="45">
        <f>IF(KV537="","",KV533+KX533-KV537)</f>
        <v>3</v>
      </c>
      <c r="KX537" s="27">
        <v>2</v>
      </c>
      <c r="KY537" s="63" t="str">
        <f>IF(KR537="","",KY533)</f>
        <v>モンチッチマスコット2</v>
      </c>
      <c r="KZ537" s="67">
        <f>IF(KS537="","",KZ533)</f>
        <v>0</v>
      </c>
      <c r="LA537" s="45">
        <f>IF(KV537="","",KW537*KZ537)</f>
        <v>0</v>
      </c>
      <c r="LB537" s="46">
        <f>IF(KW537="","",LA537/(KS537*100))</f>
        <v>0</v>
      </c>
      <c r="LC537" s="37" t="s">
        <v>632</v>
      </c>
      <c r="LD537" s="29"/>
      <c r="LE537" s="52" t="str">
        <f>IF(A517="","",A517)</f>
        <v/>
      </c>
      <c r="LF537" s="43"/>
      <c r="LG537" s="86" t="str">
        <f>IF(LF537="","",LF537-LF534)</f>
        <v/>
      </c>
      <c r="LH537" s="43"/>
      <c r="LI537" s="43" t="str">
        <f t="shared" si="2525"/>
        <v/>
      </c>
      <c r="LJ537" s="43"/>
      <c r="LK537" s="87" t="str">
        <f t="shared" si="2526"/>
        <v/>
      </c>
      <c r="LL537" s="43"/>
      <c r="LM537" s="65" t="str">
        <f>IF(LF537="","",LM534)</f>
        <v/>
      </c>
      <c r="LN537" s="48" t="str">
        <f>IF(LG537="","",LN534)</f>
        <v/>
      </c>
      <c r="LO537" s="87" t="str">
        <f t="shared" si="2463"/>
        <v/>
      </c>
      <c r="LP537" s="53"/>
      <c r="LQ537" s="37"/>
      <c r="LR537" s="29"/>
      <c r="LS537" s="47"/>
      <c r="LT537" s="67"/>
      <c r="LU537" s="45" t="str">
        <f t="shared" si="2596"/>
        <v/>
      </c>
      <c r="LV537" s="45"/>
      <c r="LW537" s="45"/>
      <c r="LX537" s="45"/>
      <c r="LY537" s="45" t="str">
        <f t="shared" si="2597"/>
        <v/>
      </c>
      <c r="LZ537" s="45"/>
      <c r="MA537" s="45"/>
      <c r="MB537" s="45"/>
      <c r="MC537" s="45" t="str">
        <f t="shared" si="2549"/>
        <v/>
      </c>
      <c r="MD537" s="46" t="str">
        <f t="shared" si="2550"/>
        <v/>
      </c>
      <c r="ME537" s="37"/>
      <c r="MF537" s="29"/>
      <c r="MG537" s="47"/>
      <c r="MH537" s="67"/>
      <c r="MI537" s="45" t="str">
        <f t="shared" si="2598"/>
        <v/>
      </c>
      <c r="MJ537" s="45"/>
      <c r="MK537" s="45"/>
      <c r="ML537" s="45"/>
      <c r="MM537" s="45" t="str">
        <f t="shared" si="2599"/>
        <v/>
      </c>
      <c r="MN537" s="45"/>
      <c r="MO537" s="45"/>
      <c r="MP537" s="45"/>
      <c r="MQ537" s="45" t="str">
        <f t="shared" si="2551"/>
        <v/>
      </c>
      <c r="MR537" s="46" t="str">
        <f t="shared" si="2552"/>
        <v/>
      </c>
      <c r="MS537" s="37"/>
      <c r="MT537" s="29"/>
      <c r="MU537" s="47"/>
      <c r="MV537" s="67"/>
      <c r="MW537" s="45" t="str">
        <f t="shared" si="2600"/>
        <v/>
      </c>
      <c r="MX537" s="45"/>
      <c r="MY537" s="45"/>
      <c r="MZ537" s="45"/>
      <c r="NA537" s="45" t="str">
        <f t="shared" si="2601"/>
        <v/>
      </c>
      <c r="NB537" s="45"/>
      <c r="NC537" s="45"/>
      <c r="ND537" s="45"/>
      <c r="NE537" s="45" t="str">
        <f t="shared" si="2553"/>
        <v/>
      </c>
      <c r="NF537" s="46" t="str">
        <f t="shared" si="2554"/>
        <v/>
      </c>
      <c r="NG537" s="37"/>
      <c r="NH537" s="29"/>
      <c r="NI537" s="47"/>
      <c r="NJ537" s="67"/>
      <c r="NK537" s="45" t="str">
        <f t="shared" si="2602"/>
        <v/>
      </c>
      <c r="NL537" s="45"/>
      <c r="NM537" s="45"/>
      <c r="NN537" s="45"/>
      <c r="NO537" s="45" t="str">
        <f t="shared" si="2603"/>
        <v/>
      </c>
      <c r="NP537" s="45"/>
      <c r="NQ537" s="45"/>
      <c r="NR537" s="45"/>
      <c r="NS537" s="45" t="str">
        <f t="shared" si="2555"/>
        <v/>
      </c>
      <c r="NT537" s="46" t="str">
        <f t="shared" si="2556"/>
        <v/>
      </c>
      <c r="NU537" s="37"/>
    </row>
    <row r="538" spans="1:385" ht="15" customHeight="1" thickBot="1" x14ac:dyDescent="0.3">
      <c r="A538" s="38"/>
      <c r="B538" s="39"/>
      <c r="C538" s="40"/>
      <c r="D538" s="40"/>
      <c r="E538" s="41"/>
      <c r="F538" s="40"/>
      <c r="G538" s="208"/>
      <c r="H538" s="42"/>
      <c r="I538" s="45"/>
      <c r="J538" s="45" t="str">
        <f t="shared" si="2564"/>
        <v/>
      </c>
      <c r="K538" s="45"/>
      <c r="L538" s="45"/>
      <c r="M538" s="45"/>
      <c r="N538" s="45" t="str">
        <f t="shared" si="2565"/>
        <v/>
      </c>
      <c r="O538" s="45"/>
      <c r="P538" s="45"/>
      <c r="Q538" s="45"/>
      <c r="R538" s="45" t="str">
        <f t="shared" si="2527"/>
        <v/>
      </c>
      <c r="S538" s="46" t="str">
        <f t="shared" si="2528"/>
        <v/>
      </c>
      <c r="T538" s="37"/>
      <c r="U538" s="29"/>
      <c r="V538" s="47"/>
      <c r="W538" s="67"/>
      <c r="X538" s="45" t="str">
        <f t="shared" si="2566"/>
        <v/>
      </c>
      <c r="Y538" s="45"/>
      <c r="Z538" s="45"/>
      <c r="AA538" s="45"/>
      <c r="AB538" s="45" t="str">
        <f t="shared" si="2567"/>
        <v/>
      </c>
      <c r="AC538" s="45"/>
      <c r="AD538" s="45"/>
      <c r="AE538" s="45"/>
      <c r="AF538" s="45" t="str">
        <f t="shared" si="2529"/>
        <v/>
      </c>
      <c r="AG538" s="46" t="str">
        <f t="shared" si="2530"/>
        <v/>
      </c>
      <c r="AH538" s="37"/>
      <c r="AI538" s="29"/>
      <c r="AJ538" s="47"/>
      <c r="AK538" s="45"/>
      <c r="AL538" s="45" t="str">
        <f t="shared" si="2568"/>
        <v/>
      </c>
      <c r="AM538" s="45"/>
      <c r="AN538" s="45" t="str">
        <f t="shared" si="2569"/>
        <v/>
      </c>
      <c r="AO538" s="45"/>
      <c r="AP538" s="45" t="str">
        <f t="shared" si="2570"/>
        <v/>
      </c>
      <c r="AQ538" s="45"/>
      <c r="AR538" s="45"/>
      <c r="AS538" s="45"/>
      <c r="AT538" s="45" t="str">
        <f t="shared" si="2531"/>
        <v/>
      </c>
      <c r="AU538" s="46" t="str">
        <f t="shared" si="2532"/>
        <v/>
      </c>
      <c r="AV538" s="37"/>
      <c r="AW538" s="29"/>
      <c r="AX538" s="47"/>
      <c r="AY538" s="45"/>
      <c r="AZ538" s="45" t="str">
        <f t="shared" si="2571"/>
        <v/>
      </c>
      <c r="BA538" s="45"/>
      <c r="BB538" s="45" t="str">
        <f t="shared" si="2572"/>
        <v/>
      </c>
      <c r="BC538" s="45"/>
      <c r="BD538" s="45" t="str">
        <f t="shared" si="2573"/>
        <v/>
      </c>
      <c r="BE538" s="45"/>
      <c r="BF538" s="45"/>
      <c r="BG538" s="45"/>
      <c r="BH538" s="45" t="str">
        <f t="shared" si="2533"/>
        <v/>
      </c>
      <c r="BI538" s="46" t="str">
        <f t="shared" si="2534"/>
        <v/>
      </c>
      <c r="BJ538" s="37"/>
      <c r="BK538" s="29"/>
      <c r="BL538" s="75"/>
      <c r="BM538" s="76">
        <v>1174</v>
      </c>
      <c r="BN538" s="76">
        <f t="shared" si="2464"/>
        <v>9</v>
      </c>
      <c r="BO538" s="76">
        <v>6</v>
      </c>
      <c r="BP538" s="76">
        <f t="shared" si="2465"/>
        <v>0</v>
      </c>
      <c r="BQ538" s="76">
        <v>19</v>
      </c>
      <c r="BR538" s="76">
        <f t="shared" si="2466"/>
        <v>0</v>
      </c>
      <c r="BS538" s="83">
        <v>0</v>
      </c>
      <c r="BT538" s="78" t="str">
        <f t="shared" si="2557"/>
        <v>ラブブキーホルダー大きめ</v>
      </c>
      <c r="BU538" s="79">
        <f t="shared" si="2574"/>
        <v>400</v>
      </c>
      <c r="BV538" s="76">
        <f t="shared" si="2467"/>
        <v>0</v>
      </c>
      <c r="BW538" s="80">
        <f t="shared" si="2468"/>
        <v>0</v>
      </c>
      <c r="BX538" s="37"/>
      <c r="BY538" s="57"/>
      <c r="BZ538" s="75"/>
      <c r="CA538" s="76">
        <v>6557</v>
      </c>
      <c r="CB538" s="76">
        <f t="shared" si="2469"/>
        <v>24</v>
      </c>
      <c r="CC538" s="76">
        <v>341</v>
      </c>
      <c r="CD538" s="76">
        <f t="shared" si="2470"/>
        <v>1</v>
      </c>
      <c r="CE538" s="76">
        <v>60</v>
      </c>
      <c r="CF538" s="76">
        <f t="shared" si="2471"/>
        <v>0</v>
      </c>
      <c r="CG538" s="83">
        <v>0</v>
      </c>
      <c r="CH538" s="78" t="str">
        <f t="shared" si="2558"/>
        <v>ＡＩラバー</v>
      </c>
      <c r="CI538" s="79">
        <f t="shared" si="2575"/>
        <v>198</v>
      </c>
      <c r="CJ538" s="76">
        <f t="shared" si="2474"/>
        <v>0</v>
      </c>
      <c r="CK538" s="80">
        <f t="shared" si="2475"/>
        <v>0</v>
      </c>
      <c r="CL538" s="37"/>
      <c r="CM538" s="29"/>
      <c r="CN538" s="75"/>
      <c r="CO538" s="76">
        <v>2059</v>
      </c>
      <c r="CP538" s="76">
        <f t="shared" si="2476"/>
        <v>11</v>
      </c>
      <c r="CQ538" s="76">
        <v>61</v>
      </c>
      <c r="CR538" s="76">
        <f t="shared" si="2477"/>
        <v>1</v>
      </c>
      <c r="CS538" s="76">
        <v>58</v>
      </c>
      <c r="CT538" s="76">
        <f t="shared" si="2478"/>
        <v>1</v>
      </c>
      <c r="CU538" s="83">
        <v>0</v>
      </c>
      <c r="CV538" s="78" t="str">
        <f t="shared" si="2559"/>
        <v>アングリーキーホルダー</v>
      </c>
      <c r="CW538" s="79">
        <f t="shared" si="2576"/>
        <v>198</v>
      </c>
      <c r="CX538" s="76">
        <f t="shared" si="2481"/>
        <v>198</v>
      </c>
      <c r="CY538" s="80">
        <f t="shared" si="2482"/>
        <v>0.18</v>
      </c>
      <c r="CZ538" s="37"/>
      <c r="DA538" s="29"/>
      <c r="DB538" s="47"/>
      <c r="DC538" s="67"/>
      <c r="DD538" s="45" t="str">
        <f t="shared" si="2577"/>
        <v/>
      </c>
      <c r="DE538" s="45"/>
      <c r="DF538" s="45"/>
      <c r="DG538" s="45"/>
      <c r="DH538" s="45" t="str">
        <f t="shared" si="2578"/>
        <v/>
      </c>
      <c r="DI538" s="45"/>
      <c r="DJ538" s="45"/>
      <c r="DK538" s="45"/>
      <c r="DL538" s="45" t="str">
        <f t="shared" si="2535"/>
        <v/>
      </c>
      <c r="DM538" s="46" t="str">
        <f t="shared" si="2536"/>
        <v/>
      </c>
      <c r="DN538" s="37"/>
      <c r="DO538" s="29"/>
      <c r="DP538" s="47"/>
      <c r="DQ538" s="45"/>
      <c r="DR538" s="45" t="str">
        <f t="shared" si="2579"/>
        <v/>
      </c>
      <c r="DS538" s="45"/>
      <c r="DT538" s="45" t="str">
        <f t="shared" si="2580"/>
        <v/>
      </c>
      <c r="DU538" s="45"/>
      <c r="DV538" s="45" t="str">
        <f t="shared" si="2581"/>
        <v/>
      </c>
      <c r="DW538" s="45"/>
      <c r="DX538" s="45"/>
      <c r="DY538" s="45"/>
      <c r="DZ538" s="45" t="str">
        <f t="shared" si="2537"/>
        <v/>
      </c>
      <c r="EA538" s="46" t="str">
        <f t="shared" si="2538"/>
        <v/>
      </c>
      <c r="EB538" s="37"/>
      <c r="ED538" s="47"/>
      <c r="EE538" s="67"/>
      <c r="EF538" s="45" t="str">
        <f t="shared" si="2582"/>
        <v/>
      </c>
      <c r="EG538" s="45"/>
      <c r="EH538" s="45"/>
      <c r="EI538" s="45"/>
      <c r="EJ538" s="45" t="str">
        <f t="shared" si="2583"/>
        <v/>
      </c>
      <c r="EK538" s="45"/>
      <c r="EL538" s="45"/>
      <c r="EM538" s="45"/>
      <c r="EN538" s="45" t="str">
        <f t="shared" si="2539"/>
        <v/>
      </c>
      <c r="EO538" s="46" t="str">
        <f t="shared" si="2540"/>
        <v/>
      </c>
      <c r="EP538" s="37"/>
      <c r="ER538" s="47"/>
      <c r="ES538" s="67"/>
      <c r="ET538" s="45" t="str">
        <f t="shared" si="2584"/>
        <v/>
      </c>
      <c r="EU538" s="45"/>
      <c r="EV538" s="45"/>
      <c r="EW538" s="45"/>
      <c r="EX538" s="45" t="str">
        <f t="shared" si="2585"/>
        <v/>
      </c>
      <c r="EY538" s="45"/>
      <c r="EZ538" s="45"/>
      <c r="FA538" s="45"/>
      <c r="FB538" s="45" t="str">
        <f t="shared" si="2541"/>
        <v/>
      </c>
      <c r="FC538" s="46" t="str">
        <f t="shared" si="2542"/>
        <v/>
      </c>
      <c r="FD538" s="37"/>
      <c r="FF538" s="47"/>
      <c r="FG538" s="67"/>
      <c r="FH538" s="45" t="str">
        <f t="shared" si="2586"/>
        <v/>
      </c>
      <c r="FI538" s="45"/>
      <c r="FJ538" s="45"/>
      <c r="FK538" s="45"/>
      <c r="FL538" s="45" t="str">
        <f t="shared" si="2587"/>
        <v/>
      </c>
      <c r="FM538" s="45"/>
      <c r="FN538" s="45"/>
      <c r="FO538" s="45"/>
      <c r="FP538" s="45" t="str">
        <f t="shared" si="2543"/>
        <v/>
      </c>
      <c r="FQ538" s="46" t="str">
        <f t="shared" si="2544"/>
        <v/>
      </c>
      <c r="FR538" s="37"/>
      <c r="FS538" s="29"/>
      <c r="FT538" s="47"/>
      <c r="FU538" s="67"/>
      <c r="FV538" s="45" t="str">
        <f t="shared" si="2588"/>
        <v/>
      </c>
      <c r="FW538" s="45"/>
      <c r="FX538" s="45"/>
      <c r="FY538" s="45"/>
      <c r="FZ538" s="45" t="str">
        <f t="shared" si="2589"/>
        <v/>
      </c>
      <c r="GA538" s="45"/>
      <c r="GB538" s="45"/>
      <c r="GC538" s="45"/>
      <c r="GD538" s="45" t="str">
        <f t="shared" si="2545"/>
        <v/>
      </c>
      <c r="GE538" s="46" t="str">
        <f t="shared" si="2546"/>
        <v/>
      </c>
      <c r="GF538" s="37"/>
      <c r="GH538" s="47"/>
      <c r="GI538" s="67"/>
      <c r="GJ538" s="45" t="str">
        <f t="shared" si="2590"/>
        <v/>
      </c>
      <c r="GK538" s="45"/>
      <c r="GL538" s="45"/>
      <c r="GM538" s="45"/>
      <c r="GN538" s="45" t="str">
        <f t="shared" si="2591"/>
        <v/>
      </c>
      <c r="GO538" s="45"/>
      <c r="GP538" s="45"/>
      <c r="GQ538" s="45"/>
      <c r="GR538" s="45" t="str">
        <f t="shared" si="2547"/>
        <v/>
      </c>
      <c r="GS538" s="46" t="str">
        <f t="shared" si="2548"/>
        <v/>
      </c>
      <c r="GT538" s="37"/>
      <c r="GU538" s="61"/>
      <c r="GV538" s="75"/>
      <c r="GW538" s="84"/>
      <c r="GX538" s="76"/>
      <c r="GY538" s="76" t="str">
        <f t="shared" si="2483"/>
        <v/>
      </c>
      <c r="GZ538" s="76"/>
      <c r="HA538" s="76" t="str">
        <f t="shared" si="2484"/>
        <v/>
      </c>
      <c r="HB538" s="76">
        <v>3</v>
      </c>
      <c r="HC538" s="76">
        <f t="shared" si="2485"/>
        <v>0</v>
      </c>
      <c r="HD538" s="76">
        <v>0</v>
      </c>
      <c r="HE538" s="78" t="str">
        <f>IF(GX535="","",HE534)</f>
        <v>サンリオ時計</v>
      </c>
      <c r="HF538" s="79">
        <f>IF(GX535="","",HF534)</f>
        <v>715</v>
      </c>
      <c r="HG538" s="76">
        <f t="shared" si="2486"/>
        <v>0</v>
      </c>
      <c r="HH538" s="80" t="e">
        <f t="shared" si="2487"/>
        <v>#VALUE!</v>
      </c>
      <c r="HI538" s="37"/>
      <c r="HK538" s="75"/>
      <c r="HL538" s="76">
        <v>443</v>
      </c>
      <c r="HM538" s="76">
        <f t="shared" si="2488"/>
        <v>33</v>
      </c>
      <c r="HN538" s="76">
        <v>8</v>
      </c>
      <c r="HO538" s="76">
        <f t="shared" si="2489"/>
        <v>1</v>
      </c>
      <c r="HP538" s="76">
        <v>4</v>
      </c>
      <c r="HQ538" s="76">
        <f t="shared" si="2490"/>
        <v>0</v>
      </c>
      <c r="HR538" s="76">
        <v>0</v>
      </c>
      <c r="HS538" s="78" t="str">
        <f t="shared" si="2524"/>
        <v>スンスンクリップ</v>
      </c>
      <c r="HT538" s="79">
        <f t="shared" si="2604"/>
        <v>0</v>
      </c>
      <c r="HU538" s="76">
        <f t="shared" si="2491"/>
        <v>0</v>
      </c>
      <c r="HV538" s="80">
        <f t="shared" si="2492"/>
        <v>0</v>
      </c>
      <c r="HW538" s="37"/>
      <c r="HX538" s="360"/>
      <c r="HY538" s="75"/>
      <c r="HZ538" s="76">
        <v>7218</v>
      </c>
      <c r="IA538" s="76">
        <f t="shared" si="2493"/>
        <v>19</v>
      </c>
      <c r="IB538" s="76">
        <v>293</v>
      </c>
      <c r="IC538" s="76">
        <f t="shared" si="2494"/>
        <v>0</v>
      </c>
      <c r="ID538" s="76">
        <v>38</v>
      </c>
      <c r="IE538" s="76">
        <f t="shared" si="2495"/>
        <v>0</v>
      </c>
      <c r="IF538" s="76">
        <v>0</v>
      </c>
      <c r="IG538" s="78" t="str">
        <f t="shared" si="2560"/>
        <v>ラブブキーホルダー</v>
      </c>
      <c r="IH538" s="79">
        <f t="shared" si="2592"/>
        <v>500</v>
      </c>
      <c r="II538" s="76">
        <f t="shared" si="2498"/>
        <v>0</v>
      </c>
      <c r="IJ538" s="80">
        <f t="shared" si="2499"/>
        <v>0</v>
      </c>
      <c r="IK538" s="37" t="s">
        <v>281</v>
      </c>
      <c r="IL538" s="29"/>
      <c r="IM538" s="75"/>
      <c r="IN538" s="76">
        <v>6006</v>
      </c>
      <c r="IO538" s="76">
        <f t="shared" si="2500"/>
        <v>9</v>
      </c>
      <c r="IP538" s="76">
        <v>254</v>
      </c>
      <c r="IQ538" s="76">
        <f t="shared" si="2501"/>
        <v>0</v>
      </c>
      <c r="IR538" s="76">
        <v>16</v>
      </c>
      <c r="IS538" s="76">
        <f t="shared" si="2502"/>
        <v>0</v>
      </c>
      <c r="IT538" s="76">
        <v>-1</v>
      </c>
      <c r="IU538" s="78" t="str">
        <f t="shared" si="2561"/>
        <v>サンリオアニマルがま口</v>
      </c>
      <c r="IV538" s="79">
        <f t="shared" si="2593"/>
        <v>0</v>
      </c>
      <c r="IW538" s="76">
        <f t="shared" si="2505"/>
        <v>0</v>
      </c>
      <c r="IX538" s="80">
        <f t="shared" si="2506"/>
        <v>0</v>
      </c>
      <c r="IY538" s="37" t="s">
        <v>637</v>
      </c>
      <c r="IZ538" s="61"/>
      <c r="JA538" s="75"/>
      <c r="JB538" s="76">
        <v>4501</v>
      </c>
      <c r="JC538" s="76">
        <f t="shared" si="2507"/>
        <v>24</v>
      </c>
      <c r="JD538" s="76">
        <v>211</v>
      </c>
      <c r="JE538" s="76">
        <f t="shared" si="2508"/>
        <v>0</v>
      </c>
      <c r="JF538" s="76">
        <v>7</v>
      </c>
      <c r="JG538" s="76">
        <f t="shared" si="2509"/>
        <v>0</v>
      </c>
      <c r="JH538" s="76">
        <v>-2</v>
      </c>
      <c r="JI538" s="78" t="str">
        <f t="shared" si="2562"/>
        <v>スンスンボアバンス</v>
      </c>
      <c r="JJ538" s="79">
        <f t="shared" si="2594"/>
        <v>0</v>
      </c>
      <c r="JK538" s="76">
        <f t="shared" si="2512"/>
        <v>0</v>
      </c>
      <c r="JL538" s="80">
        <f t="shared" si="2513"/>
        <v>0</v>
      </c>
      <c r="JM538" s="37"/>
      <c r="JN538" s="29"/>
      <c r="JO538" s="75"/>
      <c r="JP538" s="76">
        <v>4914</v>
      </c>
      <c r="JQ538" s="76">
        <f t="shared" si="2514"/>
        <v>29</v>
      </c>
      <c r="JR538" s="76">
        <v>199</v>
      </c>
      <c r="JS538" s="76">
        <f t="shared" si="2515"/>
        <v>1</v>
      </c>
      <c r="JT538" s="76">
        <v>8</v>
      </c>
      <c r="JU538" s="76">
        <f t="shared" si="2516"/>
        <v>0</v>
      </c>
      <c r="JV538" s="76">
        <v>0</v>
      </c>
      <c r="JW538" s="78" t="str">
        <f t="shared" si="2563"/>
        <v>キティフェイスポーチ</v>
      </c>
      <c r="JX538" s="79">
        <f t="shared" si="2595"/>
        <v>0</v>
      </c>
      <c r="JY538" s="76">
        <f t="shared" si="2519"/>
        <v>0</v>
      </c>
      <c r="JZ538" s="80">
        <f t="shared" si="2520"/>
        <v>0</v>
      </c>
      <c r="KA538" s="37"/>
      <c r="KB538" s="51"/>
      <c r="KC538" s="75"/>
      <c r="KD538" s="76">
        <v>13924</v>
      </c>
      <c r="KE538" s="76">
        <f>IF(KD538="","",KD538-KD534)</f>
        <v>22</v>
      </c>
      <c r="KF538" s="76">
        <v>695</v>
      </c>
      <c r="KG538" s="76">
        <f>IF(KF538="","",KF538-KF534)</f>
        <v>1</v>
      </c>
      <c r="KH538" s="76">
        <v>84</v>
      </c>
      <c r="KI538" s="76">
        <f>IF(KH538="","",KH534+KJ534-KH538)</f>
        <v>1</v>
      </c>
      <c r="KJ538" s="76">
        <v>0</v>
      </c>
      <c r="KK538" s="78" t="str">
        <f>IF(KD538="","",KK534)</f>
        <v>ＡＩモンスターラバー</v>
      </c>
      <c r="KL538" s="79">
        <f>IF(KE538="","",KL534)</f>
        <v>198</v>
      </c>
      <c r="KM538" s="76">
        <f>IF(KH538="","",KI538*KL538)</f>
        <v>198</v>
      </c>
      <c r="KN538" s="80">
        <f>IF(KI538="","",KM538/(KE538*100))</f>
        <v>0.09</v>
      </c>
      <c r="KO538" s="37"/>
      <c r="KP538" s="29"/>
      <c r="KQ538" s="75"/>
      <c r="KR538" s="76">
        <v>1798</v>
      </c>
      <c r="KS538" s="76">
        <f>IF(KR538="","",KR538-KR534)</f>
        <v>46</v>
      </c>
      <c r="KT538" s="76">
        <v>22</v>
      </c>
      <c r="KU538" s="76">
        <f>IF(KT538="","",KT538-KT534)</f>
        <v>0</v>
      </c>
      <c r="KV538" s="76">
        <v>10</v>
      </c>
      <c r="KW538" s="76">
        <f>IF(KV538="","",KV534+KX534-KV538)</f>
        <v>0</v>
      </c>
      <c r="KX538" s="76">
        <v>0</v>
      </c>
      <c r="KY538" s="78" t="str">
        <f>IF(KR538="","",KY534)</f>
        <v>AIモンスターマスコット</v>
      </c>
      <c r="KZ538" s="79">
        <f>IF(KS538="","",KZ534)</f>
        <v>286</v>
      </c>
      <c r="LA538" s="76">
        <f>IF(KV538="","",KW538*KZ538)</f>
        <v>0</v>
      </c>
      <c r="LB538" s="80">
        <f>IF(KW538="","",LA538/(KS538*100))</f>
        <v>0</v>
      </c>
      <c r="LC538" s="37"/>
      <c r="LD538" s="29"/>
      <c r="LE538" s="47"/>
      <c r="LF538" s="45"/>
      <c r="LG538" s="45"/>
      <c r="LH538" s="45"/>
      <c r="LI538" s="45" t="str">
        <f t="shared" si="2525"/>
        <v/>
      </c>
      <c r="LJ538" s="43"/>
      <c r="LK538" s="45" t="str">
        <f t="shared" si="2526"/>
        <v/>
      </c>
      <c r="LL538" s="45"/>
      <c r="LM538" s="73" t="str">
        <f>IF(LF537="","",LM535)</f>
        <v/>
      </c>
      <c r="LN538" s="67" t="str">
        <f>IF(LG537="","",LN535)</f>
        <v/>
      </c>
      <c r="LO538" s="45" t="str">
        <f t="shared" si="2463"/>
        <v/>
      </c>
      <c r="LP538" s="46"/>
      <c r="LQ538" s="37"/>
      <c r="LR538" s="29"/>
      <c r="LS538" s="47"/>
      <c r="LT538" s="67"/>
      <c r="LU538" s="45" t="str">
        <f t="shared" si="2596"/>
        <v/>
      </c>
      <c r="LV538" s="45"/>
      <c r="LW538" s="45"/>
      <c r="LX538" s="45"/>
      <c r="LY538" s="45" t="str">
        <f t="shared" si="2597"/>
        <v/>
      </c>
      <c r="LZ538" s="45"/>
      <c r="MA538" s="45"/>
      <c r="MB538" s="45"/>
      <c r="MC538" s="45" t="str">
        <f t="shared" si="2549"/>
        <v/>
      </c>
      <c r="MD538" s="46" t="str">
        <f t="shared" si="2550"/>
        <v/>
      </c>
      <c r="ME538" s="37"/>
      <c r="MF538" s="29"/>
      <c r="MG538" s="47"/>
      <c r="MH538" s="67"/>
      <c r="MI538" s="45" t="str">
        <f t="shared" si="2598"/>
        <v/>
      </c>
      <c r="MJ538" s="45"/>
      <c r="MK538" s="45"/>
      <c r="ML538" s="45"/>
      <c r="MM538" s="45" t="str">
        <f t="shared" si="2599"/>
        <v/>
      </c>
      <c r="MN538" s="45"/>
      <c r="MO538" s="45"/>
      <c r="MP538" s="45"/>
      <c r="MQ538" s="45" t="str">
        <f t="shared" si="2551"/>
        <v/>
      </c>
      <c r="MR538" s="46" t="str">
        <f t="shared" si="2552"/>
        <v/>
      </c>
      <c r="MS538" s="37"/>
      <c r="MT538" s="29"/>
      <c r="MU538" s="47"/>
      <c r="MV538" s="67"/>
      <c r="MW538" s="45" t="str">
        <f t="shared" si="2600"/>
        <v/>
      </c>
      <c r="MX538" s="45"/>
      <c r="MY538" s="45"/>
      <c r="MZ538" s="45"/>
      <c r="NA538" s="45" t="str">
        <f t="shared" si="2601"/>
        <v/>
      </c>
      <c r="NB538" s="45"/>
      <c r="NC538" s="45"/>
      <c r="ND538" s="45"/>
      <c r="NE538" s="45" t="str">
        <f t="shared" si="2553"/>
        <v/>
      </c>
      <c r="NF538" s="46" t="str">
        <f t="shared" si="2554"/>
        <v/>
      </c>
      <c r="NG538" s="37"/>
      <c r="NH538" s="29"/>
      <c r="NI538" s="47"/>
      <c r="NJ538" s="67"/>
      <c r="NK538" s="45" t="str">
        <f t="shared" si="2602"/>
        <v/>
      </c>
      <c r="NL538" s="45"/>
      <c r="NM538" s="45"/>
      <c r="NN538" s="45"/>
      <c r="NO538" s="45" t="str">
        <f t="shared" si="2603"/>
        <v/>
      </c>
      <c r="NP538" s="45"/>
      <c r="NQ538" s="45"/>
      <c r="NR538" s="45"/>
      <c r="NS538" s="45" t="str">
        <f t="shared" si="2555"/>
        <v/>
      </c>
      <c r="NT538" s="46" t="str">
        <f t="shared" si="2556"/>
        <v/>
      </c>
      <c r="NU538" s="37"/>
    </row>
    <row r="539" spans="1:385" ht="15" customHeight="1" thickTop="1" thickBot="1" x14ac:dyDescent="0.3">
      <c r="A539" s="38"/>
      <c r="B539" s="39"/>
      <c r="C539" s="40"/>
      <c r="D539" s="40"/>
      <c r="E539" s="41"/>
      <c r="F539" s="40"/>
      <c r="G539" s="208"/>
      <c r="H539" s="42"/>
      <c r="I539" s="45"/>
      <c r="J539" s="45" t="str">
        <f t="shared" si="2564"/>
        <v/>
      </c>
      <c r="K539" s="45"/>
      <c r="L539" s="45"/>
      <c r="M539" s="45"/>
      <c r="N539" s="45" t="str">
        <f t="shared" si="2565"/>
        <v/>
      </c>
      <c r="O539" s="45"/>
      <c r="P539" s="45"/>
      <c r="Q539" s="45"/>
      <c r="R539" s="45" t="str">
        <f t="shared" si="2527"/>
        <v/>
      </c>
      <c r="S539" s="46" t="str">
        <f t="shared" si="2528"/>
        <v/>
      </c>
      <c r="T539" s="37"/>
      <c r="U539" s="29"/>
      <c r="V539" s="47"/>
      <c r="W539" s="67"/>
      <c r="X539" s="45" t="str">
        <f t="shared" si="2566"/>
        <v/>
      </c>
      <c r="Y539" s="45"/>
      <c r="Z539" s="45"/>
      <c r="AA539" s="45"/>
      <c r="AB539" s="45" t="str">
        <f t="shared" si="2567"/>
        <v/>
      </c>
      <c r="AC539" s="45"/>
      <c r="AD539" s="45"/>
      <c r="AE539" s="45"/>
      <c r="AF539" s="45" t="str">
        <f t="shared" si="2529"/>
        <v/>
      </c>
      <c r="AG539" s="46" t="str">
        <f t="shared" si="2530"/>
        <v/>
      </c>
      <c r="AH539" s="37"/>
      <c r="AI539" s="29"/>
      <c r="AJ539" s="47"/>
      <c r="AK539" s="45"/>
      <c r="AL539" s="45" t="str">
        <f t="shared" si="2568"/>
        <v/>
      </c>
      <c r="AM539" s="45"/>
      <c r="AN539" s="45" t="str">
        <f t="shared" si="2569"/>
        <v/>
      </c>
      <c r="AO539" s="45"/>
      <c r="AP539" s="45" t="str">
        <f t="shared" si="2570"/>
        <v/>
      </c>
      <c r="AQ539" s="45"/>
      <c r="AR539" s="45"/>
      <c r="AS539" s="45"/>
      <c r="AT539" s="45" t="str">
        <f t="shared" si="2531"/>
        <v/>
      </c>
      <c r="AU539" s="46" t="str">
        <f t="shared" si="2532"/>
        <v/>
      </c>
      <c r="AV539" s="37"/>
      <c r="AW539" s="29"/>
      <c r="AX539" s="47"/>
      <c r="AY539" s="45"/>
      <c r="AZ539" s="45" t="str">
        <f t="shared" si="2571"/>
        <v/>
      </c>
      <c r="BA539" s="45"/>
      <c r="BB539" s="45" t="str">
        <f t="shared" si="2572"/>
        <v/>
      </c>
      <c r="BC539" s="45"/>
      <c r="BD539" s="45" t="str">
        <f t="shared" si="2573"/>
        <v/>
      </c>
      <c r="BE539" s="45"/>
      <c r="BF539" s="45"/>
      <c r="BG539" s="45"/>
      <c r="BH539" s="45" t="str">
        <f t="shared" si="2533"/>
        <v/>
      </c>
      <c r="BI539" s="46" t="str">
        <f t="shared" si="2534"/>
        <v/>
      </c>
      <c r="BJ539" s="37"/>
      <c r="BK539" s="29"/>
      <c r="BL539" s="52"/>
      <c r="BM539" s="45"/>
      <c r="BN539" s="58"/>
      <c r="BO539" s="45"/>
      <c r="BP539" s="87"/>
      <c r="BQ539" s="99"/>
      <c r="BR539" s="43"/>
      <c r="BS539" s="43"/>
      <c r="BT539" s="44"/>
      <c r="BU539" s="48"/>
      <c r="BV539" s="45"/>
      <c r="BW539" s="89"/>
      <c r="BX539" s="37"/>
      <c r="BY539" s="57"/>
      <c r="BZ539" s="52"/>
      <c r="CA539" s="45"/>
      <c r="CB539" s="58"/>
      <c r="CC539" s="45"/>
      <c r="CD539" s="87"/>
      <c r="CE539" s="99"/>
      <c r="CF539" s="43"/>
      <c r="CG539" s="43"/>
      <c r="CH539" s="44"/>
      <c r="CI539" s="48"/>
      <c r="CJ539" s="45"/>
      <c r="CK539" s="89"/>
      <c r="CL539" s="37"/>
      <c r="CM539" s="29"/>
      <c r="CN539" s="52"/>
      <c r="CO539" s="45"/>
      <c r="CP539" s="58"/>
      <c r="CQ539" s="45"/>
      <c r="CR539" s="87"/>
      <c r="CS539" s="99"/>
      <c r="CT539" s="43"/>
      <c r="CU539" s="43"/>
      <c r="CV539" s="44"/>
      <c r="CW539" s="48"/>
      <c r="CX539" s="45"/>
      <c r="CY539" s="89"/>
      <c r="CZ539" s="37"/>
      <c r="DA539" s="29"/>
      <c r="DB539" s="47"/>
      <c r="DC539" s="67"/>
      <c r="DD539" s="45" t="str">
        <f t="shared" si="2577"/>
        <v/>
      </c>
      <c r="DE539" s="45"/>
      <c r="DF539" s="45"/>
      <c r="DG539" s="45"/>
      <c r="DH539" s="45" t="str">
        <f t="shared" si="2578"/>
        <v/>
      </c>
      <c r="DI539" s="45"/>
      <c r="DJ539" s="45"/>
      <c r="DK539" s="45"/>
      <c r="DL539" s="45" t="str">
        <f t="shared" si="2535"/>
        <v/>
      </c>
      <c r="DM539" s="46" t="str">
        <f t="shared" si="2536"/>
        <v/>
      </c>
      <c r="DN539" s="37"/>
      <c r="DO539" s="29"/>
      <c r="DP539" s="47"/>
      <c r="DQ539" s="45"/>
      <c r="DR539" s="45" t="str">
        <f t="shared" si="2579"/>
        <v/>
      </c>
      <c r="DS539" s="45"/>
      <c r="DT539" s="45" t="str">
        <f t="shared" si="2580"/>
        <v/>
      </c>
      <c r="DU539" s="45"/>
      <c r="DV539" s="45" t="str">
        <f t="shared" si="2581"/>
        <v/>
      </c>
      <c r="DW539" s="45"/>
      <c r="DX539" s="45"/>
      <c r="DY539" s="45"/>
      <c r="DZ539" s="45" t="str">
        <f t="shared" si="2537"/>
        <v/>
      </c>
      <c r="EA539" s="46" t="str">
        <f t="shared" si="2538"/>
        <v/>
      </c>
      <c r="EB539" s="37"/>
      <c r="ED539" s="47"/>
      <c r="EE539" s="67"/>
      <c r="EF539" s="45" t="str">
        <f t="shared" si="2582"/>
        <v/>
      </c>
      <c r="EG539" s="45"/>
      <c r="EH539" s="45"/>
      <c r="EI539" s="45"/>
      <c r="EJ539" s="45" t="str">
        <f t="shared" si="2583"/>
        <v/>
      </c>
      <c r="EK539" s="45"/>
      <c r="EL539" s="45"/>
      <c r="EM539" s="45"/>
      <c r="EN539" s="45" t="str">
        <f t="shared" si="2539"/>
        <v/>
      </c>
      <c r="EO539" s="46" t="str">
        <f t="shared" si="2540"/>
        <v/>
      </c>
      <c r="EP539" s="37"/>
      <c r="ER539" s="47"/>
      <c r="ES539" s="67"/>
      <c r="ET539" s="45" t="str">
        <f t="shared" si="2584"/>
        <v/>
      </c>
      <c r="EU539" s="45"/>
      <c r="EV539" s="45"/>
      <c r="EW539" s="45"/>
      <c r="EX539" s="45" t="str">
        <f t="shared" si="2585"/>
        <v/>
      </c>
      <c r="EY539" s="45"/>
      <c r="EZ539" s="45"/>
      <c r="FA539" s="45"/>
      <c r="FB539" s="45" t="str">
        <f t="shared" si="2541"/>
        <v/>
      </c>
      <c r="FC539" s="46" t="str">
        <f t="shared" si="2542"/>
        <v/>
      </c>
      <c r="FD539" s="37"/>
      <c r="FF539" s="47"/>
      <c r="FG539" s="67"/>
      <c r="FH539" s="45" t="str">
        <f t="shared" si="2586"/>
        <v/>
      </c>
      <c r="FI539" s="45"/>
      <c r="FJ539" s="45"/>
      <c r="FK539" s="45"/>
      <c r="FL539" s="45" t="str">
        <f t="shared" si="2587"/>
        <v/>
      </c>
      <c r="FM539" s="45"/>
      <c r="FN539" s="45"/>
      <c r="FO539" s="45"/>
      <c r="FP539" s="45" t="str">
        <f t="shared" si="2543"/>
        <v/>
      </c>
      <c r="FQ539" s="46" t="str">
        <f t="shared" si="2544"/>
        <v/>
      </c>
      <c r="FR539" s="37"/>
      <c r="FS539" s="29"/>
      <c r="FT539" s="47"/>
      <c r="FU539" s="67"/>
      <c r="FV539" s="45" t="str">
        <f t="shared" si="2588"/>
        <v/>
      </c>
      <c r="FW539" s="45"/>
      <c r="FX539" s="45"/>
      <c r="FY539" s="45"/>
      <c r="FZ539" s="45" t="str">
        <f t="shared" si="2589"/>
        <v/>
      </c>
      <c r="GA539" s="45"/>
      <c r="GB539" s="45"/>
      <c r="GC539" s="45"/>
      <c r="GD539" s="45" t="str">
        <f t="shared" si="2545"/>
        <v/>
      </c>
      <c r="GE539" s="46" t="str">
        <f t="shared" si="2546"/>
        <v/>
      </c>
      <c r="GF539" s="37"/>
      <c r="GH539" s="47"/>
      <c r="GI539" s="67"/>
      <c r="GJ539" s="45" t="str">
        <f t="shared" si="2590"/>
        <v/>
      </c>
      <c r="GK539" s="45"/>
      <c r="GL539" s="45"/>
      <c r="GM539" s="45"/>
      <c r="GN539" s="45" t="str">
        <f t="shared" si="2591"/>
        <v/>
      </c>
      <c r="GO539" s="45"/>
      <c r="GP539" s="45"/>
      <c r="GQ539" s="45"/>
      <c r="GR539" s="45" t="str">
        <f t="shared" si="2547"/>
        <v/>
      </c>
      <c r="GS539" s="46" t="str">
        <f t="shared" si="2548"/>
        <v/>
      </c>
      <c r="GT539" s="37"/>
      <c r="GU539" s="61"/>
      <c r="GV539" s="52" t="str">
        <f>IF($A515="","",$A515)</f>
        <v/>
      </c>
      <c r="GW539" s="62"/>
      <c r="GX539" s="45"/>
      <c r="GY539" s="43"/>
      <c r="GZ539" s="45"/>
      <c r="HA539" s="87"/>
      <c r="HB539" s="99"/>
      <c r="HC539" s="43"/>
      <c r="HD539" s="43"/>
      <c r="HE539" s="44"/>
      <c r="HF539" s="48"/>
      <c r="HG539" s="45"/>
      <c r="HH539" s="89"/>
      <c r="HI539" s="37"/>
      <c r="HK539" s="52"/>
      <c r="HL539" s="45"/>
      <c r="HM539" s="43"/>
      <c r="HN539" s="45"/>
      <c r="HO539" s="87"/>
      <c r="HP539" s="99"/>
      <c r="HQ539" s="43"/>
      <c r="HR539" s="43"/>
      <c r="HS539" s="44"/>
      <c r="HT539" s="48"/>
      <c r="HU539" s="45"/>
      <c r="HV539" s="89"/>
      <c r="HW539" s="37"/>
      <c r="HX539" s="360"/>
      <c r="HY539" s="52" t="str">
        <f>IF($A515="","",$A515)</f>
        <v/>
      </c>
      <c r="HZ539" s="45"/>
      <c r="IA539" s="43"/>
      <c r="IB539" s="45"/>
      <c r="IC539" s="87"/>
      <c r="ID539" s="99"/>
      <c r="IE539" s="43"/>
      <c r="IF539" s="43"/>
      <c r="IG539" s="44"/>
      <c r="IH539" s="48"/>
      <c r="II539" s="45"/>
      <c r="IJ539" s="89"/>
      <c r="IK539" s="37"/>
      <c r="IL539" s="29"/>
      <c r="IM539" s="52"/>
      <c r="IN539" s="45"/>
      <c r="IO539" s="43"/>
      <c r="IP539" s="45"/>
      <c r="IQ539" s="87"/>
      <c r="IR539" s="99"/>
      <c r="IS539" s="43"/>
      <c r="IT539" s="43"/>
      <c r="IU539" s="44"/>
      <c r="IV539" s="48"/>
      <c r="IW539" s="45"/>
      <c r="IX539" s="89"/>
      <c r="IY539" s="37"/>
      <c r="IZ539" s="61"/>
      <c r="JA539" s="52"/>
      <c r="JB539" s="45"/>
      <c r="JC539" s="43"/>
      <c r="JD539" s="45"/>
      <c r="JE539" s="87"/>
      <c r="JF539" s="99"/>
      <c r="JG539" s="43"/>
      <c r="JH539" s="43"/>
      <c r="JI539" s="44"/>
      <c r="JJ539" s="48"/>
      <c r="JK539" s="45"/>
      <c r="JL539" s="89"/>
      <c r="JM539" s="37"/>
      <c r="JN539" s="29"/>
      <c r="JO539" s="52"/>
      <c r="JP539" s="45"/>
      <c r="JQ539" s="43"/>
      <c r="JR539" s="45"/>
      <c r="JS539" s="87"/>
      <c r="JT539" s="99"/>
      <c r="JU539" s="43"/>
      <c r="JV539" s="43"/>
      <c r="JW539" s="44"/>
      <c r="JX539" s="48"/>
      <c r="JY539" s="45"/>
      <c r="JZ539" s="89"/>
      <c r="KA539" s="37"/>
      <c r="KB539" s="51"/>
      <c r="KC539" s="52" t="str">
        <f>IF($A515="","",$A515)</f>
        <v/>
      </c>
      <c r="KD539" s="45"/>
      <c r="KE539" s="43"/>
      <c r="KF539" s="45"/>
      <c r="KG539" s="87"/>
      <c r="KH539" s="99"/>
      <c r="KI539" s="43"/>
      <c r="KJ539" s="43"/>
      <c r="KK539" s="44"/>
      <c r="KL539" s="48"/>
      <c r="KM539" s="45"/>
      <c r="KN539" s="89"/>
      <c r="KO539" s="37"/>
      <c r="KP539" s="29"/>
      <c r="KQ539" s="52"/>
      <c r="KR539" s="45"/>
      <c r="KS539" s="43"/>
      <c r="KT539" s="45"/>
      <c r="KU539" s="87"/>
      <c r="KV539" s="99"/>
      <c r="KW539" s="43"/>
      <c r="KX539" s="43"/>
      <c r="KY539" s="44"/>
      <c r="KZ539" s="48"/>
      <c r="LA539" s="45"/>
      <c r="LB539" s="89"/>
      <c r="LC539" s="37"/>
      <c r="LD539" s="29"/>
      <c r="LE539" s="75"/>
      <c r="LF539" s="76"/>
      <c r="LG539" s="76"/>
      <c r="LH539" s="76"/>
      <c r="LI539" s="76" t="str">
        <f t="shared" si="2525"/>
        <v/>
      </c>
      <c r="LJ539" s="77"/>
      <c r="LK539" s="76" t="str">
        <f t="shared" si="2526"/>
        <v/>
      </c>
      <c r="LL539" s="76"/>
      <c r="LM539" s="78" t="str">
        <f>IF(LF537="","",LM536)</f>
        <v/>
      </c>
      <c r="LN539" s="79" t="str">
        <f>IF(LG537="","",LN536)</f>
        <v/>
      </c>
      <c r="LO539" s="76" t="str">
        <f t="shared" si="2463"/>
        <v/>
      </c>
      <c r="LP539" s="80"/>
      <c r="LQ539" s="37"/>
      <c r="LR539" s="29"/>
      <c r="LS539" s="47"/>
      <c r="LT539" s="67"/>
      <c r="LU539" s="45" t="str">
        <f t="shared" si="2596"/>
        <v/>
      </c>
      <c r="LV539" s="45"/>
      <c r="LW539" s="45"/>
      <c r="LX539" s="45"/>
      <c r="LY539" s="45" t="str">
        <f t="shared" si="2597"/>
        <v/>
      </c>
      <c r="LZ539" s="45"/>
      <c r="MA539" s="45"/>
      <c r="MB539" s="45"/>
      <c r="MC539" s="45" t="str">
        <f t="shared" si="2549"/>
        <v/>
      </c>
      <c r="MD539" s="46" t="str">
        <f t="shared" si="2550"/>
        <v/>
      </c>
      <c r="ME539" s="37"/>
      <c r="MF539" s="29"/>
      <c r="MG539" s="47"/>
      <c r="MH539" s="67"/>
      <c r="MI539" s="45" t="str">
        <f t="shared" si="2598"/>
        <v/>
      </c>
      <c r="MJ539" s="45"/>
      <c r="MK539" s="45"/>
      <c r="ML539" s="45"/>
      <c r="MM539" s="45" t="str">
        <f t="shared" si="2599"/>
        <v/>
      </c>
      <c r="MN539" s="45"/>
      <c r="MO539" s="45"/>
      <c r="MP539" s="45"/>
      <c r="MQ539" s="45" t="str">
        <f t="shared" si="2551"/>
        <v/>
      </c>
      <c r="MR539" s="46" t="str">
        <f t="shared" si="2552"/>
        <v/>
      </c>
      <c r="MS539" s="37"/>
      <c r="MT539" s="29"/>
      <c r="MU539" s="47"/>
      <c r="MV539" s="67"/>
      <c r="MW539" s="45" t="str">
        <f t="shared" si="2600"/>
        <v/>
      </c>
      <c r="MX539" s="45"/>
      <c r="MY539" s="45"/>
      <c r="MZ539" s="45"/>
      <c r="NA539" s="45" t="str">
        <f t="shared" si="2601"/>
        <v/>
      </c>
      <c r="NB539" s="45"/>
      <c r="NC539" s="45"/>
      <c r="ND539" s="45"/>
      <c r="NE539" s="45" t="str">
        <f t="shared" si="2553"/>
        <v/>
      </c>
      <c r="NF539" s="46" t="str">
        <f t="shared" si="2554"/>
        <v/>
      </c>
      <c r="NG539" s="37"/>
      <c r="NH539" s="29"/>
      <c r="NI539" s="47"/>
      <c r="NJ539" s="67"/>
      <c r="NK539" s="45" t="str">
        <f t="shared" si="2602"/>
        <v/>
      </c>
      <c r="NL539" s="45"/>
      <c r="NM539" s="45"/>
      <c r="NN539" s="45"/>
      <c r="NO539" s="45" t="str">
        <f t="shared" si="2603"/>
        <v/>
      </c>
      <c r="NP539" s="45"/>
      <c r="NQ539" s="45"/>
      <c r="NR539" s="45"/>
      <c r="NS539" s="45" t="str">
        <f t="shared" si="2555"/>
        <v/>
      </c>
      <c r="NT539" s="46" t="str">
        <f t="shared" si="2556"/>
        <v/>
      </c>
      <c r="NU539" s="37"/>
    </row>
    <row r="540" spans="1:385" ht="15" customHeight="1" thickTop="1" x14ac:dyDescent="0.25">
      <c r="A540" s="38"/>
      <c r="B540" s="39"/>
      <c r="C540" s="40"/>
      <c r="D540" s="40"/>
      <c r="E540" s="41"/>
      <c r="F540" s="40"/>
      <c r="G540" s="208"/>
      <c r="H540" s="42"/>
      <c r="I540" s="45"/>
      <c r="J540" s="45" t="str">
        <f t="shared" si="2564"/>
        <v/>
      </c>
      <c r="K540" s="45"/>
      <c r="L540" s="45"/>
      <c r="M540" s="45"/>
      <c r="N540" s="45" t="str">
        <f t="shared" si="2565"/>
        <v/>
      </c>
      <c r="O540" s="45"/>
      <c r="P540" s="45"/>
      <c r="Q540" s="45"/>
      <c r="R540" s="45" t="str">
        <f t="shared" si="2527"/>
        <v/>
      </c>
      <c r="S540" s="46" t="str">
        <f t="shared" si="2528"/>
        <v/>
      </c>
      <c r="T540" s="37"/>
      <c r="U540" s="29"/>
      <c r="V540" s="47"/>
      <c r="W540" s="67"/>
      <c r="X540" s="45" t="str">
        <f t="shared" si="2566"/>
        <v/>
      </c>
      <c r="Y540" s="45"/>
      <c r="Z540" s="45"/>
      <c r="AA540" s="45"/>
      <c r="AB540" s="45" t="str">
        <f t="shared" si="2567"/>
        <v/>
      </c>
      <c r="AC540" s="45"/>
      <c r="AD540" s="45"/>
      <c r="AE540" s="45"/>
      <c r="AF540" s="45" t="str">
        <f t="shared" si="2529"/>
        <v/>
      </c>
      <c r="AG540" s="46" t="str">
        <f t="shared" si="2530"/>
        <v/>
      </c>
      <c r="AH540" s="37"/>
      <c r="AI540" s="29"/>
      <c r="AJ540" s="47"/>
      <c r="AK540" s="45"/>
      <c r="AL540" s="45" t="str">
        <f t="shared" si="2568"/>
        <v/>
      </c>
      <c r="AM540" s="45"/>
      <c r="AN540" s="45" t="str">
        <f t="shared" si="2569"/>
        <v/>
      </c>
      <c r="AO540" s="45"/>
      <c r="AP540" s="45" t="str">
        <f t="shared" si="2570"/>
        <v/>
      </c>
      <c r="AQ540" s="45"/>
      <c r="AR540" s="45"/>
      <c r="AS540" s="45"/>
      <c r="AT540" s="45" t="str">
        <f t="shared" si="2531"/>
        <v/>
      </c>
      <c r="AU540" s="46" t="str">
        <f t="shared" si="2532"/>
        <v/>
      </c>
      <c r="AV540" s="37"/>
      <c r="AW540" s="29"/>
      <c r="AX540" s="47"/>
      <c r="AY540" s="45"/>
      <c r="AZ540" s="45" t="str">
        <f t="shared" si="2571"/>
        <v/>
      </c>
      <c r="BA540" s="45"/>
      <c r="BB540" s="45" t="str">
        <f t="shared" si="2572"/>
        <v/>
      </c>
      <c r="BC540" s="45"/>
      <c r="BD540" s="45" t="str">
        <f t="shared" si="2573"/>
        <v/>
      </c>
      <c r="BE540" s="45"/>
      <c r="BF540" s="45"/>
      <c r="BG540" s="45"/>
      <c r="BH540" s="45" t="str">
        <f t="shared" si="2533"/>
        <v/>
      </c>
      <c r="BI540" s="46" t="str">
        <f t="shared" si="2534"/>
        <v/>
      </c>
      <c r="BJ540" s="37"/>
      <c r="BK540" s="29"/>
      <c r="BL540" s="47"/>
      <c r="BM540" s="43"/>
      <c r="BN540" s="69"/>
      <c r="BO540" s="43"/>
      <c r="BP540" s="71"/>
      <c r="BQ540" s="100"/>
      <c r="BR540" s="67"/>
      <c r="BS540" s="43"/>
      <c r="BT540" s="63"/>
      <c r="BU540" s="67"/>
      <c r="BV540" s="43"/>
      <c r="BW540" s="46"/>
      <c r="BX540" s="37"/>
      <c r="BY540" s="57"/>
      <c r="BZ540" s="47"/>
      <c r="CA540" s="43"/>
      <c r="CB540" s="69"/>
      <c r="CC540" s="43"/>
      <c r="CD540" s="71"/>
      <c r="CE540" s="100"/>
      <c r="CF540" s="67"/>
      <c r="CG540" s="43"/>
      <c r="CH540" s="63"/>
      <c r="CI540" s="67"/>
      <c r="CJ540" s="43"/>
      <c r="CK540" s="46"/>
      <c r="CL540" s="37"/>
      <c r="CM540" s="29"/>
      <c r="CN540" s="47"/>
      <c r="CO540" s="43"/>
      <c r="CP540" s="45"/>
      <c r="CQ540" s="43"/>
      <c r="CR540" s="71"/>
      <c r="CS540" s="100"/>
      <c r="CT540" s="67"/>
      <c r="CU540" s="43"/>
      <c r="CV540" s="63"/>
      <c r="CW540" s="67"/>
      <c r="CX540" s="43"/>
      <c r="CY540" s="46"/>
      <c r="CZ540" s="37"/>
      <c r="DA540" s="29"/>
      <c r="DB540" s="47"/>
      <c r="DC540" s="67"/>
      <c r="DD540" s="45" t="str">
        <f t="shared" si="2577"/>
        <v/>
      </c>
      <c r="DE540" s="45"/>
      <c r="DF540" s="45"/>
      <c r="DG540" s="45"/>
      <c r="DH540" s="45" t="str">
        <f t="shared" si="2578"/>
        <v/>
      </c>
      <c r="DI540" s="45"/>
      <c r="DJ540" s="45"/>
      <c r="DK540" s="45"/>
      <c r="DL540" s="45" t="str">
        <f t="shared" si="2535"/>
        <v/>
      </c>
      <c r="DM540" s="46" t="str">
        <f t="shared" si="2536"/>
        <v/>
      </c>
      <c r="DN540" s="37"/>
      <c r="DO540" s="29"/>
      <c r="DP540" s="47"/>
      <c r="DQ540" s="45"/>
      <c r="DR540" s="45" t="str">
        <f t="shared" si="2579"/>
        <v/>
      </c>
      <c r="DS540" s="45"/>
      <c r="DT540" s="45" t="str">
        <f t="shared" si="2580"/>
        <v/>
      </c>
      <c r="DU540" s="45"/>
      <c r="DV540" s="45" t="str">
        <f t="shared" si="2581"/>
        <v/>
      </c>
      <c r="DW540" s="45"/>
      <c r="DX540" s="45"/>
      <c r="DY540" s="45"/>
      <c r="DZ540" s="45" t="str">
        <f t="shared" si="2537"/>
        <v/>
      </c>
      <c r="EA540" s="46" t="str">
        <f t="shared" si="2538"/>
        <v/>
      </c>
      <c r="EB540" s="37"/>
      <c r="ED540" s="47"/>
      <c r="EE540" s="67"/>
      <c r="EF540" s="45" t="str">
        <f t="shared" si="2582"/>
        <v/>
      </c>
      <c r="EG540" s="45"/>
      <c r="EH540" s="45"/>
      <c r="EI540" s="45"/>
      <c r="EJ540" s="45" t="str">
        <f t="shared" si="2583"/>
        <v/>
      </c>
      <c r="EK540" s="45"/>
      <c r="EL540" s="45"/>
      <c r="EM540" s="45"/>
      <c r="EN540" s="45" t="str">
        <f t="shared" si="2539"/>
        <v/>
      </c>
      <c r="EO540" s="46" t="str">
        <f t="shared" si="2540"/>
        <v/>
      </c>
      <c r="EP540" s="37"/>
      <c r="ER540" s="47"/>
      <c r="ES540" s="67"/>
      <c r="ET540" s="45" t="str">
        <f t="shared" si="2584"/>
        <v/>
      </c>
      <c r="EU540" s="45"/>
      <c r="EV540" s="45"/>
      <c r="EW540" s="45"/>
      <c r="EX540" s="45" t="str">
        <f t="shared" si="2585"/>
        <v/>
      </c>
      <c r="EY540" s="45"/>
      <c r="EZ540" s="45"/>
      <c r="FA540" s="45"/>
      <c r="FB540" s="45" t="str">
        <f t="shared" si="2541"/>
        <v/>
      </c>
      <c r="FC540" s="46" t="str">
        <f t="shared" si="2542"/>
        <v/>
      </c>
      <c r="FD540" s="37"/>
      <c r="FF540" s="47"/>
      <c r="FG540" s="67"/>
      <c r="FH540" s="45" t="str">
        <f t="shared" si="2586"/>
        <v/>
      </c>
      <c r="FI540" s="45"/>
      <c r="FJ540" s="45"/>
      <c r="FK540" s="45"/>
      <c r="FL540" s="45" t="str">
        <f t="shared" si="2587"/>
        <v/>
      </c>
      <c r="FM540" s="45"/>
      <c r="FN540" s="45"/>
      <c r="FO540" s="45"/>
      <c r="FP540" s="45" t="str">
        <f t="shared" si="2543"/>
        <v/>
      </c>
      <c r="FQ540" s="46" t="str">
        <f t="shared" si="2544"/>
        <v/>
      </c>
      <c r="FR540" s="37"/>
      <c r="FS540" s="29"/>
      <c r="FT540" s="47"/>
      <c r="FU540" s="67"/>
      <c r="FV540" s="45" t="str">
        <f t="shared" si="2588"/>
        <v/>
      </c>
      <c r="FW540" s="45"/>
      <c r="FX540" s="45"/>
      <c r="FY540" s="45"/>
      <c r="FZ540" s="45" t="str">
        <f t="shared" si="2589"/>
        <v/>
      </c>
      <c r="GA540" s="45"/>
      <c r="GB540" s="45"/>
      <c r="GC540" s="45"/>
      <c r="GD540" s="45" t="str">
        <f t="shared" si="2545"/>
        <v/>
      </c>
      <c r="GE540" s="46" t="str">
        <f t="shared" si="2546"/>
        <v/>
      </c>
      <c r="GF540" s="37"/>
      <c r="GH540" s="47"/>
      <c r="GI540" s="67"/>
      <c r="GJ540" s="45" t="str">
        <f t="shared" si="2590"/>
        <v/>
      </c>
      <c r="GK540" s="45"/>
      <c r="GL540" s="45"/>
      <c r="GM540" s="45"/>
      <c r="GN540" s="45" t="str">
        <f t="shared" si="2591"/>
        <v/>
      </c>
      <c r="GO540" s="45"/>
      <c r="GP540" s="45"/>
      <c r="GQ540" s="45"/>
      <c r="GR540" s="45" t="str">
        <f t="shared" si="2547"/>
        <v/>
      </c>
      <c r="GS540" s="46" t="str">
        <f t="shared" si="2548"/>
        <v/>
      </c>
      <c r="GT540" s="37"/>
      <c r="GU540" s="61"/>
      <c r="GV540" s="47"/>
      <c r="GW540" s="62"/>
      <c r="GX540" s="43"/>
      <c r="GY540" s="69"/>
      <c r="GZ540" s="43"/>
      <c r="HA540" s="71"/>
      <c r="HB540" s="100"/>
      <c r="HC540" s="67"/>
      <c r="HD540" s="43"/>
      <c r="HE540" s="63"/>
      <c r="HF540" s="67"/>
      <c r="HG540" s="43"/>
      <c r="HH540" s="46"/>
      <c r="HI540" s="37"/>
      <c r="HK540" s="47"/>
      <c r="HL540" s="43"/>
      <c r="HM540" s="45"/>
      <c r="HN540" s="43"/>
      <c r="HO540" s="71"/>
      <c r="HP540" s="100"/>
      <c r="HQ540" s="67"/>
      <c r="HR540" s="43"/>
      <c r="HS540" s="63"/>
      <c r="HT540" s="67"/>
      <c r="HU540" s="43"/>
      <c r="HV540" s="46"/>
      <c r="HW540" s="37"/>
      <c r="HX540" s="360"/>
      <c r="HY540" s="47"/>
      <c r="HZ540" s="43"/>
      <c r="IA540" s="69"/>
      <c r="IB540" s="43"/>
      <c r="IC540" s="71"/>
      <c r="ID540" s="100"/>
      <c r="IE540" s="67"/>
      <c r="IF540" s="43"/>
      <c r="IG540" s="63"/>
      <c r="IH540" s="67"/>
      <c r="II540" s="43"/>
      <c r="IJ540" s="46"/>
      <c r="IK540" s="37"/>
      <c r="IL540" s="29"/>
      <c r="IM540" s="47"/>
      <c r="IN540" s="43"/>
      <c r="IO540" s="69"/>
      <c r="IP540" s="43"/>
      <c r="IQ540" s="71"/>
      <c r="IR540" s="100"/>
      <c r="IS540" s="67"/>
      <c r="IT540" s="43"/>
      <c r="IU540" s="63"/>
      <c r="IV540" s="67"/>
      <c r="IW540" s="43"/>
      <c r="IX540" s="46"/>
      <c r="IY540" s="37"/>
      <c r="IZ540" s="61"/>
      <c r="JA540" s="47"/>
      <c r="JB540" s="43"/>
      <c r="JC540" s="45"/>
      <c r="JD540" s="43"/>
      <c r="JE540" s="71"/>
      <c r="JF540" s="100"/>
      <c r="JG540" s="67"/>
      <c r="JH540" s="43"/>
      <c r="JI540" s="63"/>
      <c r="JJ540" s="67"/>
      <c r="JK540" s="43"/>
      <c r="JL540" s="46"/>
      <c r="JM540" s="37"/>
      <c r="JN540" s="29"/>
      <c r="JO540" s="47"/>
      <c r="JP540" s="43"/>
      <c r="JQ540" s="45"/>
      <c r="JR540" s="43"/>
      <c r="JS540" s="71"/>
      <c r="JT540" s="100"/>
      <c r="JU540" s="67"/>
      <c r="JV540" s="43"/>
      <c r="JW540" s="63"/>
      <c r="JX540" s="67"/>
      <c r="JY540" s="43"/>
      <c r="JZ540" s="46"/>
      <c r="KA540" s="37"/>
      <c r="KB540" s="51"/>
      <c r="KC540" s="47"/>
      <c r="KD540" s="43"/>
      <c r="KE540" s="69"/>
      <c r="KF540" s="43"/>
      <c r="KG540" s="71"/>
      <c r="KH540" s="100"/>
      <c r="KI540" s="67"/>
      <c r="KJ540" s="43"/>
      <c r="KK540" s="63"/>
      <c r="KL540" s="67"/>
      <c r="KM540" s="43"/>
      <c r="KN540" s="46"/>
      <c r="KO540" s="37"/>
      <c r="KP540" s="29"/>
      <c r="KQ540" s="47"/>
      <c r="KR540" s="43"/>
      <c r="KS540" s="45"/>
      <c r="KT540" s="43"/>
      <c r="KU540" s="71"/>
      <c r="KV540" s="100"/>
      <c r="KW540" s="67"/>
      <c r="KX540" s="43"/>
      <c r="KY540" s="63"/>
      <c r="KZ540" s="67"/>
      <c r="LA540" s="43"/>
      <c r="LB540" s="46"/>
      <c r="LC540" s="37"/>
      <c r="LD540" s="29"/>
      <c r="LE540" s="52" t="str">
        <f>IF(A518="","",A518)</f>
        <v/>
      </c>
      <c r="LF540" s="43"/>
      <c r="LG540" s="86" t="str">
        <f>IF(LF540="","",LF540-LF537)</f>
        <v/>
      </c>
      <c r="LH540" s="43"/>
      <c r="LI540" s="43" t="str">
        <f t="shared" si="2525"/>
        <v/>
      </c>
      <c r="LJ540" s="43"/>
      <c r="LK540" s="87" t="str">
        <f t="shared" si="2526"/>
        <v/>
      </c>
      <c r="LL540" s="43"/>
      <c r="LM540" s="65" t="str">
        <f>IF(LF540="","",LM537)</f>
        <v/>
      </c>
      <c r="LN540" s="48" t="str">
        <f>IF(LG540="","",LN537)</f>
        <v/>
      </c>
      <c r="LO540" s="87" t="str">
        <f t="shared" si="2463"/>
        <v/>
      </c>
      <c r="LP540" s="53"/>
      <c r="LQ540" s="37"/>
      <c r="LR540" s="29"/>
      <c r="LS540" s="47"/>
      <c r="LT540" s="67"/>
      <c r="LU540" s="45" t="str">
        <f t="shared" si="2596"/>
        <v/>
      </c>
      <c r="LV540" s="45"/>
      <c r="LW540" s="45"/>
      <c r="LX540" s="45"/>
      <c r="LY540" s="45" t="str">
        <f t="shared" si="2597"/>
        <v/>
      </c>
      <c r="LZ540" s="45"/>
      <c r="MA540" s="45"/>
      <c r="MB540" s="45"/>
      <c r="MC540" s="45" t="str">
        <f t="shared" si="2549"/>
        <v/>
      </c>
      <c r="MD540" s="46" t="str">
        <f t="shared" si="2550"/>
        <v/>
      </c>
      <c r="ME540" s="37"/>
      <c r="MF540" s="29"/>
      <c r="MG540" s="47"/>
      <c r="MH540" s="67"/>
      <c r="MI540" s="45" t="str">
        <f t="shared" si="2598"/>
        <v/>
      </c>
      <c r="MJ540" s="45"/>
      <c r="MK540" s="45"/>
      <c r="ML540" s="45"/>
      <c r="MM540" s="45" t="str">
        <f t="shared" si="2599"/>
        <v/>
      </c>
      <c r="MN540" s="45"/>
      <c r="MO540" s="45"/>
      <c r="MP540" s="45"/>
      <c r="MQ540" s="45" t="str">
        <f t="shared" si="2551"/>
        <v/>
      </c>
      <c r="MR540" s="46" t="str">
        <f t="shared" si="2552"/>
        <v/>
      </c>
      <c r="MS540" s="37"/>
      <c r="MT540" s="29"/>
      <c r="MU540" s="47"/>
      <c r="MV540" s="67"/>
      <c r="MW540" s="45" t="str">
        <f t="shared" si="2600"/>
        <v/>
      </c>
      <c r="MX540" s="45"/>
      <c r="MY540" s="45"/>
      <c r="MZ540" s="45"/>
      <c r="NA540" s="45" t="str">
        <f t="shared" si="2601"/>
        <v/>
      </c>
      <c r="NB540" s="45"/>
      <c r="NC540" s="45"/>
      <c r="ND540" s="45"/>
      <c r="NE540" s="45" t="str">
        <f t="shared" si="2553"/>
        <v/>
      </c>
      <c r="NF540" s="46" t="str">
        <f t="shared" si="2554"/>
        <v/>
      </c>
      <c r="NG540" s="37"/>
      <c r="NH540" s="29"/>
      <c r="NI540" s="47"/>
      <c r="NJ540" s="67"/>
      <c r="NK540" s="45" t="str">
        <f t="shared" si="2602"/>
        <v/>
      </c>
      <c r="NL540" s="45"/>
      <c r="NM540" s="45"/>
      <c r="NN540" s="45"/>
      <c r="NO540" s="45" t="str">
        <f t="shared" si="2603"/>
        <v/>
      </c>
      <c r="NP540" s="45"/>
      <c r="NQ540" s="45"/>
      <c r="NR540" s="45"/>
      <c r="NS540" s="45" t="str">
        <f t="shared" si="2555"/>
        <v/>
      </c>
      <c r="NT540" s="46" t="str">
        <f t="shared" si="2556"/>
        <v/>
      </c>
      <c r="NU540" s="37"/>
    </row>
    <row r="541" spans="1:385" x14ac:dyDescent="0.25">
      <c r="A541" s="38"/>
      <c r="B541" s="39"/>
      <c r="C541" s="40"/>
      <c r="D541" s="40"/>
      <c r="E541" s="41"/>
      <c r="F541" s="40"/>
      <c r="G541" s="208"/>
      <c r="H541" s="42"/>
      <c r="I541" s="45"/>
      <c r="J541" s="45" t="str">
        <f t="shared" si="2564"/>
        <v/>
      </c>
      <c r="K541" s="45"/>
      <c r="L541" s="45"/>
      <c r="M541" s="45"/>
      <c r="N541" s="45" t="str">
        <f t="shared" si="2565"/>
        <v/>
      </c>
      <c r="O541" s="45"/>
      <c r="P541" s="45"/>
      <c r="Q541" s="45"/>
      <c r="R541" s="45" t="str">
        <f t="shared" si="2527"/>
        <v/>
      </c>
      <c r="S541" s="46" t="str">
        <f t="shared" si="2528"/>
        <v/>
      </c>
      <c r="T541" s="37"/>
      <c r="U541" s="29"/>
      <c r="V541" s="47"/>
      <c r="W541" s="67"/>
      <c r="X541" s="45" t="str">
        <f t="shared" si="2566"/>
        <v/>
      </c>
      <c r="Y541" s="45"/>
      <c r="Z541" s="45"/>
      <c r="AA541" s="45"/>
      <c r="AB541" s="45" t="str">
        <f t="shared" si="2567"/>
        <v/>
      </c>
      <c r="AC541" s="45"/>
      <c r="AD541" s="45"/>
      <c r="AE541" s="45"/>
      <c r="AF541" s="45" t="str">
        <f t="shared" si="2529"/>
        <v/>
      </c>
      <c r="AG541" s="46" t="str">
        <f t="shared" si="2530"/>
        <v/>
      </c>
      <c r="AH541" s="37"/>
      <c r="AI541" s="29"/>
      <c r="AJ541" s="47"/>
      <c r="AK541" s="45"/>
      <c r="AL541" s="45" t="str">
        <f t="shared" si="2568"/>
        <v/>
      </c>
      <c r="AM541" s="45"/>
      <c r="AN541" s="45" t="str">
        <f t="shared" si="2569"/>
        <v/>
      </c>
      <c r="AO541" s="45"/>
      <c r="AP541" s="45" t="str">
        <f t="shared" si="2570"/>
        <v/>
      </c>
      <c r="AQ541" s="45"/>
      <c r="AR541" s="45"/>
      <c r="AS541" s="45"/>
      <c r="AT541" s="45" t="str">
        <f t="shared" si="2531"/>
        <v/>
      </c>
      <c r="AU541" s="46" t="str">
        <f t="shared" si="2532"/>
        <v/>
      </c>
      <c r="AV541" s="37"/>
      <c r="AW541" s="29"/>
      <c r="AX541" s="47"/>
      <c r="AY541" s="45"/>
      <c r="AZ541" s="45" t="str">
        <f t="shared" si="2571"/>
        <v/>
      </c>
      <c r="BA541" s="45"/>
      <c r="BB541" s="45" t="str">
        <f t="shared" si="2572"/>
        <v/>
      </c>
      <c r="BC541" s="45"/>
      <c r="BD541" s="45" t="str">
        <f t="shared" si="2573"/>
        <v/>
      </c>
      <c r="BE541" s="45"/>
      <c r="BF541" s="45"/>
      <c r="BG541" s="45"/>
      <c r="BH541" s="45" t="str">
        <f t="shared" si="2533"/>
        <v/>
      </c>
      <c r="BI541" s="46" t="str">
        <f t="shared" si="2534"/>
        <v/>
      </c>
      <c r="BJ541" s="37"/>
      <c r="BK541" s="29"/>
      <c r="BL541" s="47"/>
      <c r="BM541" s="45"/>
      <c r="BN541" s="45"/>
      <c r="BO541" s="45"/>
      <c r="BP541" s="45"/>
      <c r="BQ541" s="43"/>
      <c r="BR541" s="45"/>
      <c r="BS541" s="27"/>
      <c r="BT541" s="63"/>
      <c r="BU541" s="67"/>
      <c r="BV541" s="45"/>
      <c r="BW541" s="46"/>
      <c r="BX541" s="37"/>
      <c r="BY541" s="57"/>
      <c r="BZ541" s="47"/>
      <c r="CA541" s="45"/>
      <c r="CB541" s="45"/>
      <c r="CC541" s="45"/>
      <c r="CD541" s="45"/>
      <c r="CE541" s="43"/>
      <c r="CF541" s="45"/>
      <c r="CG541" s="27"/>
      <c r="CH541" s="63"/>
      <c r="CI541" s="67"/>
      <c r="CJ541" s="45"/>
      <c r="CK541" s="46"/>
      <c r="CL541" s="37"/>
      <c r="CM541" s="29"/>
      <c r="CN541" s="47"/>
      <c r="CO541" s="45"/>
      <c r="CP541" s="45"/>
      <c r="CQ541" s="45"/>
      <c r="CR541" s="45"/>
      <c r="CS541" s="43"/>
      <c r="CT541" s="45"/>
      <c r="CU541" s="27"/>
      <c r="CV541" s="63"/>
      <c r="CW541" s="67"/>
      <c r="CX541" s="45"/>
      <c r="CY541" s="46"/>
      <c r="CZ541" s="37"/>
      <c r="DA541" s="29"/>
      <c r="DB541" s="47"/>
      <c r="DC541" s="67"/>
      <c r="DD541" s="45" t="str">
        <f t="shared" si="2577"/>
        <v/>
      </c>
      <c r="DE541" s="45"/>
      <c r="DF541" s="45"/>
      <c r="DG541" s="45"/>
      <c r="DH541" s="45" t="str">
        <f t="shared" si="2578"/>
        <v/>
      </c>
      <c r="DI541" s="45"/>
      <c r="DJ541" s="45"/>
      <c r="DK541" s="45"/>
      <c r="DL541" s="45" t="str">
        <f t="shared" si="2535"/>
        <v/>
      </c>
      <c r="DM541" s="46" t="str">
        <f t="shared" si="2536"/>
        <v/>
      </c>
      <c r="DN541" s="37"/>
      <c r="DO541" s="29"/>
      <c r="DP541" s="47"/>
      <c r="DQ541" s="45"/>
      <c r="DR541" s="45" t="str">
        <f t="shared" si="2579"/>
        <v/>
      </c>
      <c r="DS541" s="45"/>
      <c r="DT541" s="45" t="str">
        <f t="shared" si="2580"/>
        <v/>
      </c>
      <c r="DU541" s="45"/>
      <c r="DV541" s="45" t="str">
        <f t="shared" si="2581"/>
        <v/>
      </c>
      <c r="DW541" s="45"/>
      <c r="DX541" s="45"/>
      <c r="DY541" s="45"/>
      <c r="DZ541" s="45" t="str">
        <f t="shared" si="2537"/>
        <v/>
      </c>
      <c r="EA541" s="46" t="str">
        <f t="shared" si="2538"/>
        <v/>
      </c>
      <c r="EB541" s="37"/>
      <c r="ED541" s="47"/>
      <c r="EE541" s="67"/>
      <c r="EF541" s="45" t="str">
        <f t="shared" si="2582"/>
        <v/>
      </c>
      <c r="EG541" s="45"/>
      <c r="EH541" s="45"/>
      <c r="EI541" s="45"/>
      <c r="EJ541" s="45" t="str">
        <f t="shared" si="2583"/>
        <v/>
      </c>
      <c r="EK541" s="45"/>
      <c r="EL541" s="45"/>
      <c r="EM541" s="45"/>
      <c r="EN541" s="45" t="str">
        <f t="shared" si="2539"/>
        <v/>
      </c>
      <c r="EO541" s="46" t="str">
        <f t="shared" si="2540"/>
        <v/>
      </c>
      <c r="EP541" s="37"/>
      <c r="ER541" s="47"/>
      <c r="ES541" s="67"/>
      <c r="ET541" s="45" t="str">
        <f t="shared" si="2584"/>
        <v/>
      </c>
      <c r="EU541" s="45"/>
      <c r="EV541" s="45"/>
      <c r="EW541" s="45"/>
      <c r="EX541" s="45" t="str">
        <f t="shared" si="2585"/>
        <v/>
      </c>
      <c r="EY541" s="45"/>
      <c r="EZ541" s="45"/>
      <c r="FA541" s="45"/>
      <c r="FB541" s="45" t="str">
        <f t="shared" si="2541"/>
        <v/>
      </c>
      <c r="FC541" s="46" t="str">
        <f t="shared" si="2542"/>
        <v/>
      </c>
      <c r="FD541" s="37"/>
      <c r="FF541" s="47"/>
      <c r="FG541" s="67"/>
      <c r="FH541" s="45" t="str">
        <f t="shared" si="2586"/>
        <v/>
      </c>
      <c r="FI541" s="45"/>
      <c r="FJ541" s="45"/>
      <c r="FK541" s="45"/>
      <c r="FL541" s="45" t="str">
        <f t="shared" si="2587"/>
        <v/>
      </c>
      <c r="FM541" s="45"/>
      <c r="FN541" s="45"/>
      <c r="FO541" s="45"/>
      <c r="FP541" s="45" t="str">
        <f t="shared" si="2543"/>
        <v/>
      </c>
      <c r="FQ541" s="46" t="str">
        <f t="shared" si="2544"/>
        <v/>
      </c>
      <c r="FR541" s="37"/>
      <c r="FS541" s="29"/>
      <c r="FT541" s="47"/>
      <c r="FU541" s="67"/>
      <c r="FV541" s="45" t="str">
        <f t="shared" si="2588"/>
        <v/>
      </c>
      <c r="FW541" s="45"/>
      <c r="FX541" s="45"/>
      <c r="FY541" s="45"/>
      <c r="FZ541" s="45" t="str">
        <f t="shared" si="2589"/>
        <v/>
      </c>
      <c r="GA541" s="45"/>
      <c r="GB541" s="45"/>
      <c r="GC541" s="45"/>
      <c r="GD541" s="45" t="str">
        <f t="shared" si="2545"/>
        <v/>
      </c>
      <c r="GE541" s="46" t="str">
        <f t="shared" si="2546"/>
        <v/>
      </c>
      <c r="GF541" s="37"/>
      <c r="GH541" s="47"/>
      <c r="GI541" s="67"/>
      <c r="GJ541" s="45" t="str">
        <f t="shared" si="2590"/>
        <v/>
      </c>
      <c r="GK541" s="45"/>
      <c r="GL541" s="45"/>
      <c r="GM541" s="45"/>
      <c r="GN541" s="45" t="str">
        <f t="shared" si="2591"/>
        <v/>
      </c>
      <c r="GO541" s="45"/>
      <c r="GP541" s="45"/>
      <c r="GQ541" s="45"/>
      <c r="GR541" s="45" t="str">
        <f t="shared" si="2547"/>
        <v/>
      </c>
      <c r="GS541" s="46" t="str">
        <f t="shared" si="2548"/>
        <v/>
      </c>
      <c r="GT541" s="37"/>
      <c r="GU541" s="61"/>
      <c r="GV541" s="47"/>
      <c r="GW541" s="30"/>
      <c r="GX541" s="45"/>
      <c r="GY541" s="45"/>
      <c r="GZ541" s="45"/>
      <c r="HA541" s="45"/>
      <c r="HB541" s="43"/>
      <c r="HC541" s="45"/>
      <c r="HD541" s="27"/>
      <c r="HE541" s="63"/>
      <c r="HF541" s="67"/>
      <c r="HG541" s="45"/>
      <c r="HH541" s="46"/>
      <c r="HI541" s="37"/>
      <c r="HK541" s="47"/>
      <c r="HL541" s="45"/>
      <c r="HM541" s="45"/>
      <c r="HN541" s="45"/>
      <c r="HO541" s="45"/>
      <c r="HP541" s="43"/>
      <c r="HQ541" s="45"/>
      <c r="HR541" s="27"/>
      <c r="HS541" s="63"/>
      <c r="HT541" s="67"/>
      <c r="HU541" s="45"/>
      <c r="HV541" s="46"/>
      <c r="HW541" s="37"/>
      <c r="HX541" s="360"/>
      <c r="HY541" s="47"/>
      <c r="HZ541" s="45"/>
      <c r="IA541" s="45"/>
      <c r="IB541" s="45"/>
      <c r="IC541" s="45"/>
      <c r="ID541" s="43"/>
      <c r="IE541" s="45"/>
      <c r="IF541" s="27"/>
      <c r="IG541" s="63"/>
      <c r="IH541" s="67"/>
      <c r="II541" s="45"/>
      <c r="IJ541" s="46"/>
      <c r="IK541" s="37"/>
      <c r="IL541" s="29"/>
      <c r="IM541" s="47"/>
      <c r="IN541" s="45"/>
      <c r="IO541" s="45"/>
      <c r="IP541" s="45"/>
      <c r="IQ541" s="45"/>
      <c r="IR541" s="43"/>
      <c r="IS541" s="45"/>
      <c r="IT541" s="27"/>
      <c r="IU541" s="63"/>
      <c r="IV541" s="67"/>
      <c r="IW541" s="45"/>
      <c r="IX541" s="46"/>
      <c r="IY541" s="37"/>
      <c r="IZ541" s="61"/>
      <c r="JA541" s="47"/>
      <c r="JB541" s="45"/>
      <c r="JC541" s="45"/>
      <c r="JD541" s="45"/>
      <c r="JE541" s="45"/>
      <c r="JF541" s="43"/>
      <c r="JG541" s="45"/>
      <c r="JH541" s="27"/>
      <c r="JI541" s="63"/>
      <c r="JJ541" s="67"/>
      <c r="JK541" s="45"/>
      <c r="JL541" s="46"/>
      <c r="JM541" s="37"/>
      <c r="JN541" s="29"/>
      <c r="JO541" s="47"/>
      <c r="JP541" s="45"/>
      <c r="JQ541" s="69"/>
      <c r="JR541" s="45"/>
      <c r="JS541" s="45"/>
      <c r="JT541" s="43"/>
      <c r="JU541" s="45"/>
      <c r="JV541" s="27"/>
      <c r="JW541" s="63"/>
      <c r="JX541" s="67"/>
      <c r="JY541" s="45"/>
      <c r="JZ541" s="46"/>
      <c r="KA541" s="37"/>
      <c r="KB541" s="51"/>
      <c r="KC541" s="47"/>
      <c r="KD541" s="45"/>
      <c r="KE541" s="45"/>
      <c r="KF541" s="45"/>
      <c r="KG541" s="45"/>
      <c r="KH541" s="43"/>
      <c r="KI541" s="45"/>
      <c r="KJ541" s="27"/>
      <c r="KK541" s="63"/>
      <c r="KL541" s="67"/>
      <c r="KM541" s="45"/>
      <c r="KN541" s="46"/>
      <c r="KO541" s="37"/>
      <c r="KP541" s="29"/>
      <c r="KQ541" s="47"/>
      <c r="KR541" s="45"/>
      <c r="KS541" s="45"/>
      <c r="KT541" s="45"/>
      <c r="KU541" s="45"/>
      <c r="KV541" s="43"/>
      <c r="KW541" s="45"/>
      <c r="KX541" s="27"/>
      <c r="KY541" s="63"/>
      <c r="KZ541" s="67"/>
      <c r="LA541" s="45"/>
      <c r="LB541" s="46"/>
      <c r="LC541" s="37"/>
      <c r="LD541" s="29"/>
      <c r="LE541" s="47"/>
      <c r="LF541" s="45"/>
      <c r="LG541" s="45"/>
      <c r="LH541" s="45"/>
      <c r="LI541" s="45" t="str">
        <f t="shared" si="2525"/>
        <v/>
      </c>
      <c r="LJ541" s="45"/>
      <c r="LK541" s="45" t="str">
        <f t="shared" si="2526"/>
        <v/>
      </c>
      <c r="LL541" s="45"/>
      <c r="LM541" s="73" t="str">
        <f>IF(LF540="","",LM538)</f>
        <v/>
      </c>
      <c r="LN541" s="67" t="str">
        <f>IF(LG540="","",LN538)</f>
        <v/>
      </c>
      <c r="LO541" s="45" t="str">
        <f t="shared" si="2463"/>
        <v/>
      </c>
      <c r="LP541" s="46"/>
      <c r="LQ541" s="37"/>
      <c r="LR541" s="29"/>
      <c r="LS541" s="47"/>
      <c r="LT541" s="67"/>
      <c r="LU541" s="45" t="str">
        <f t="shared" si="2596"/>
        <v/>
      </c>
      <c r="LV541" s="45"/>
      <c r="LW541" s="45"/>
      <c r="LX541" s="45"/>
      <c r="LY541" s="45" t="str">
        <f t="shared" si="2597"/>
        <v/>
      </c>
      <c r="LZ541" s="45"/>
      <c r="MA541" s="45"/>
      <c r="MB541" s="45"/>
      <c r="MC541" s="45" t="str">
        <f t="shared" si="2549"/>
        <v/>
      </c>
      <c r="MD541" s="46" t="str">
        <f t="shared" si="2550"/>
        <v/>
      </c>
      <c r="ME541" s="37"/>
      <c r="MF541" s="29"/>
      <c r="MG541" s="47"/>
      <c r="MH541" s="67"/>
      <c r="MI541" s="45" t="str">
        <f t="shared" si="2598"/>
        <v/>
      </c>
      <c r="MJ541" s="45"/>
      <c r="MK541" s="45"/>
      <c r="ML541" s="45"/>
      <c r="MM541" s="45" t="str">
        <f t="shared" si="2599"/>
        <v/>
      </c>
      <c r="MN541" s="45"/>
      <c r="MO541" s="45"/>
      <c r="MP541" s="45"/>
      <c r="MQ541" s="45" t="str">
        <f t="shared" si="2551"/>
        <v/>
      </c>
      <c r="MR541" s="46" t="str">
        <f t="shared" si="2552"/>
        <v/>
      </c>
      <c r="MS541" s="37"/>
      <c r="MT541" s="29"/>
      <c r="MU541" s="47"/>
      <c r="MV541" s="67"/>
      <c r="MW541" s="45" t="str">
        <f t="shared" si="2600"/>
        <v/>
      </c>
      <c r="MX541" s="45"/>
      <c r="MY541" s="45"/>
      <c r="MZ541" s="45"/>
      <c r="NA541" s="45" t="str">
        <f t="shared" si="2601"/>
        <v/>
      </c>
      <c r="NB541" s="45"/>
      <c r="NC541" s="45"/>
      <c r="ND541" s="45"/>
      <c r="NE541" s="45" t="str">
        <f t="shared" si="2553"/>
        <v/>
      </c>
      <c r="NF541" s="46" t="str">
        <f t="shared" si="2554"/>
        <v/>
      </c>
      <c r="NG541" s="37"/>
      <c r="NH541" s="29"/>
      <c r="NI541" s="47"/>
      <c r="NJ541" s="67"/>
      <c r="NK541" s="45" t="str">
        <f t="shared" si="2602"/>
        <v/>
      </c>
      <c r="NL541" s="45"/>
      <c r="NM541" s="45"/>
      <c r="NN541" s="45"/>
      <c r="NO541" s="45" t="str">
        <f t="shared" si="2603"/>
        <v/>
      </c>
      <c r="NP541" s="45"/>
      <c r="NQ541" s="45"/>
      <c r="NR541" s="45"/>
      <c r="NS541" s="45" t="str">
        <f t="shared" si="2555"/>
        <v/>
      </c>
      <c r="NT541" s="46" t="str">
        <f t="shared" si="2556"/>
        <v/>
      </c>
      <c r="NU541" s="37"/>
    </row>
    <row r="542" spans="1:385" ht="15" customHeight="1" thickBot="1" x14ac:dyDescent="0.3">
      <c r="A542" s="38"/>
      <c r="B542" s="39"/>
      <c r="C542" s="40"/>
      <c r="D542" s="40"/>
      <c r="E542" s="41"/>
      <c r="F542" s="40"/>
      <c r="G542" s="208"/>
      <c r="H542" s="42"/>
      <c r="I542" s="45"/>
      <c r="J542" s="45" t="str">
        <f t="shared" si="2564"/>
        <v/>
      </c>
      <c r="K542" s="45"/>
      <c r="L542" s="45"/>
      <c r="M542" s="45"/>
      <c r="N542" s="45" t="str">
        <f t="shared" si="2565"/>
        <v/>
      </c>
      <c r="O542" s="45"/>
      <c r="P542" s="45"/>
      <c r="Q542" s="45"/>
      <c r="R542" s="45" t="str">
        <f t="shared" si="2527"/>
        <v/>
      </c>
      <c r="S542" s="46" t="str">
        <f t="shared" si="2528"/>
        <v/>
      </c>
      <c r="T542" s="37"/>
      <c r="U542" s="29"/>
      <c r="V542" s="47"/>
      <c r="W542" s="67"/>
      <c r="X542" s="45" t="str">
        <f t="shared" si="2566"/>
        <v/>
      </c>
      <c r="Y542" s="45"/>
      <c r="Z542" s="45"/>
      <c r="AA542" s="45"/>
      <c r="AB542" s="45" t="str">
        <f t="shared" si="2567"/>
        <v/>
      </c>
      <c r="AC542" s="45"/>
      <c r="AD542" s="45"/>
      <c r="AE542" s="45"/>
      <c r="AF542" s="45" t="str">
        <f t="shared" si="2529"/>
        <v/>
      </c>
      <c r="AG542" s="46" t="str">
        <f t="shared" si="2530"/>
        <v/>
      </c>
      <c r="AH542" s="37"/>
      <c r="AI542" s="29"/>
      <c r="AJ542" s="47"/>
      <c r="AK542" s="45"/>
      <c r="AL542" s="45" t="str">
        <f t="shared" si="2568"/>
        <v/>
      </c>
      <c r="AM542" s="45"/>
      <c r="AN542" s="45" t="str">
        <f t="shared" si="2569"/>
        <v/>
      </c>
      <c r="AO542" s="45"/>
      <c r="AP542" s="45" t="str">
        <f t="shared" si="2570"/>
        <v/>
      </c>
      <c r="AQ542" s="45"/>
      <c r="AR542" s="45"/>
      <c r="AS542" s="45"/>
      <c r="AT542" s="45" t="str">
        <f t="shared" si="2531"/>
        <v/>
      </c>
      <c r="AU542" s="46" t="str">
        <f t="shared" si="2532"/>
        <v/>
      </c>
      <c r="AV542" s="37"/>
      <c r="AW542" s="29"/>
      <c r="AX542" s="47"/>
      <c r="AY542" s="45"/>
      <c r="AZ542" s="45" t="str">
        <f t="shared" si="2571"/>
        <v/>
      </c>
      <c r="BA542" s="45"/>
      <c r="BB542" s="45" t="str">
        <f t="shared" si="2572"/>
        <v/>
      </c>
      <c r="BC542" s="45"/>
      <c r="BD542" s="45" t="str">
        <f t="shared" si="2573"/>
        <v/>
      </c>
      <c r="BE542" s="45"/>
      <c r="BF542" s="45"/>
      <c r="BG542" s="45"/>
      <c r="BH542" s="45" t="str">
        <f t="shared" si="2533"/>
        <v/>
      </c>
      <c r="BI542" s="46" t="str">
        <f t="shared" si="2534"/>
        <v/>
      </c>
      <c r="BJ542" s="37"/>
      <c r="BK542" s="29"/>
      <c r="BL542" s="75"/>
      <c r="BM542" s="76"/>
      <c r="BN542" s="180"/>
      <c r="BO542" s="76"/>
      <c r="BP542" s="76"/>
      <c r="BQ542" s="76"/>
      <c r="BR542" s="76"/>
      <c r="BS542" s="76"/>
      <c r="BT542" s="78"/>
      <c r="BU542" s="79"/>
      <c r="BV542" s="76"/>
      <c r="BW542" s="80"/>
      <c r="BX542" s="37"/>
      <c r="BY542" s="57"/>
      <c r="BZ542" s="75"/>
      <c r="CA542" s="76"/>
      <c r="CB542" s="76"/>
      <c r="CC542" s="76"/>
      <c r="CD542" s="76"/>
      <c r="CE542" s="76"/>
      <c r="CF542" s="76"/>
      <c r="CG542" s="76"/>
      <c r="CH542" s="78"/>
      <c r="CI542" s="79"/>
      <c r="CJ542" s="76"/>
      <c r="CK542" s="80"/>
      <c r="CL542" s="37"/>
      <c r="CM542" s="29"/>
      <c r="CN542" s="75"/>
      <c r="CO542" s="76"/>
      <c r="CP542" s="76"/>
      <c r="CQ542" s="76"/>
      <c r="CR542" s="76"/>
      <c r="CS542" s="76"/>
      <c r="CT542" s="76"/>
      <c r="CU542" s="76"/>
      <c r="CV542" s="78"/>
      <c r="CW542" s="79"/>
      <c r="CX542" s="76"/>
      <c r="CY542" s="80"/>
      <c r="CZ542" s="37"/>
      <c r="DA542" s="29"/>
      <c r="DB542" s="47"/>
      <c r="DC542" s="67"/>
      <c r="DD542" s="45" t="str">
        <f t="shared" si="2577"/>
        <v/>
      </c>
      <c r="DE542" s="45"/>
      <c r="DF542" s="45"/>
      <c r="DG542" s="45"/>
      <c r="DH542" s="45" t="str">
        <f t="shared" si="2578"/>
        <v/>
      </c>
      <c r="DI542" s="45"/>
      <c r="DJ542" s="45"/>
      <c r="DK542" s="45"/>
      <c r="DL542" s="45" t="str">
        <f t="shared" si="2535"/>
        <v/>
      </c>
      <c r="DM542" s="46" t="str">
        <f t="shared" si="2536"/>
        <v/>
      </c>
      <c r="DN542" s="37"/>
      <c r="DO542" s="29"/>
      <c r="DP542" s="47"/>
      <c r="DQ542" s="45"/>
      <c r="DR542" s="45" t="str">
        <f t="shared" si="2579"/>
        <v/>
      </c>
      <c r="DS542" s="45"/>
      <c r="DT542" s="45" t="str">
        <f t="shared" si="2580"/>
        <v/>
      </c>
      <c r="DU542" s="45"/>
      <c r="DV542" s="45" t="str">
        <f t="shared" si="2581"/>
        <v/>
      </c>
      <c r="DW542" s="45"/>
      <c r="DX542" s="45"/>
      <c r="DY542" s="45"/>
      <c r="DZ542" s="45" t="str">
        <f t="shared" si="2537"/>
        <v/>
      </c>
      <c r="EA542" s="46" t="str">
        <f t="shared" si="2538"/>
        <v/>
      </c>
      <c r="EB542" s="37"/>
      <c r="ED542" s="47"/>
      <c r="EE542" s="67"/>
      <c r="EF542" s="45" t="str">
        <f t="shared" si="2582"/>
        <v/>
      </c>
      <c r="EG542" s="45"/>
      <c r="EH542" s="45"/>
      <c r="EI542" s="45"/>
      <c r="EJ542" s="45" t="str">
        <f t="shared" si="2583"/>
        <v/>
      </c>
      <c r="EK542" s="45"/>
      <c r="EL542" s="45"/>
      <c r="EM542" s="45"/>
      <c r="EN542" s="45" t="str">
        <f t="shared" si="2539"/>
        <v/>
      </c>
      <c r="EO542" s="46" t="str">
        <f t="shared" si="2540"/>
        <v/>
      </c>
      <c r="EP542" s="37"/>
      <c r="ER542" s="47"/>
      <c r="ES542" s="67"/>
      <c r="ET542" s="45" t="str">
        <f t="shared" si="2584"/>
        <v/>
      </c>
      <c r="EU542" s="45"/>
      <c r="EV542" s="45"/>
      <c r="EW542" s="45"/>
      <c r="EX542" s="45" t="str">
        <f t="shared" si="2585"/>
        <v/>
      </c>
      <c r="EY542" s="45"/>
      <c r="EZ542" s="45"/>
      <c r="FA542" s="45"/>
      <c r="FB542" s="45" t="str">
        <f t="shared" si="2541"/>
        <v/>
      </c>
      <c r="FC542" s="46" t="str">
        <f t="shared" si="2542"/>
        <v/>
      </c>
      <c r="FD542" s="37"/>
      <c r="FF542" s="47"/>
      <c r="FG542" s="67"/>
      <c r="FH542" s="45" t="str">
        <f t="shared" si="2586"/>
        <v/>
      </c>
      <c r="FI542" s="45"/>
      <c r="FJ542" s="45"/>
      <c r="FK542" s="45"/>
      <c r="FL542" s="45" t="str">
        <f t="shared" si="2587"/>
        <v/>
      </c>
      <c r="FM542" s="45"/>
      <c r="FN542" s="45"/>
      <c r="FO542" s="45"/>
      <c r="FP542" s="45" t="str">
        <f t="shared" si="2543"/>
        <v/>
      </c>
      <c r="FQ542" s="46" t="str">
        <f t="shared" si="2544"/>
        <v/>
      </c>
      <c r="FR542" s="37"/>
      <c r="FS542" s="29"/>
      <c r="FT542" s="47"/>
      <c r="FU542" s="67"/>
      <c r="FV542" s="45" t="str">
        <f t="shared" si="2588"/>
        <v/>
      </c>
      <c r="FW542" s="45"/>
      <c r="FX542" s="45"/>
      <c r="FY542" s="45"/>
      <c r="FZ542" s="45" t="str">
        <f t="shared" si="2589"/>
        <v/>
      </c>
      <c r="GA542" s="45"/>
      <c r="GB542" s="45"/>
      <c r="GC542" s="45"/>
      <c r="GD542" s="45" t="str">
        <f t="shared" si="2545"/>
        <v/>
      </c>
      <c r="GE542" s="46" t="str">
        <f t="shared" si="2546"/>
        <v/>
      </c>
      <c r="GF542" s="37"/>
      <c r="GH542" s="47"/>
      <c r="GI542" s="67"/>
      <c r="GJ542" s="45" t="str">
        <f t="shared" si="2590"/>
        <v/>
      </c>
      <c r="GK542" s="45"/>
      <c r="GL542" s="45"/>
      <c r="GM542" s="45"/>
      <c r="GN542" s="45" t="str">
        <f t="shared" si="2591"/>
        <v/>
      </c>
      <c r="GO542" s="45"/>
      <c r="GP542" s="45"/>
      <c r="GQ542" s="45"/>
      <c r="GR542" s="45" t="str">
        <f t="shared" si="2547"/>
        <v/>
      </c>
      <c r="GS542" s="46" t="str">
        <f t="shared" si="2548"/>
        <v/>
      </c>
      <c r="GT542" s="37"/>
      <c r="GU542" s="61"/>
      <c r="GV542" s="75"/>
      <c r="GW542" s="84"/>
      <c r="GX542" s="76"/>
      <c r="GY542" s="76"/>
      <c r="GZ542" s="76"/>
      <c r="HA542" s="76"/>
      <c r="HB542" s="76"/>
      <c r="HC542" s="76"/>
      <c r="HD542" s="76"/>
      <c r="HE542" s="78"/>
      <c r="HF542" s="79"/>
      <c r="HG542" s="76"/>
      <c r="HH542" s="80"/>
      <c r="HI542" s="37"/>
      <c r="HK542" s="75"/>
      <c r="HL542" s="76"/>
      <c r="HM542" s="76"/>
      <c r="HN542" s="76"/>
      <c r="HO542" s="76"/>
      <c r="HP542" s="76"/>
      <c r="HQ542" s="76"/>
      <c r="HR542" s="76"/>
      <c r="HS542" s="78"/>
      <c r="HT542" s="79"/>
      <c r="HU542" s="76"/>
      <c r="HV542" s="80"/>
      <c r="HW542" s="37"/>
      <c r="HX542" s="360"/>
      <c r="HY542" s="75"/>
      <c r="HZ542" s="76"/>
      <c r="IA542" s="76"/>
      <c r="IB542" s="76"/>
      <c r="IC542" s="76"/>
      <c r="ID542" s="76"/>
      <c r="IE542" s="76"/>
      <c r="IF542" s="76"/>
      <c r="IG542" s="78"/>
      <c r="IH542" s="79"/>
      <c r="II542" s="76"/>
      <c r="IJ542" s="80"/>
      <c r="IK542" s="37"/>
      <c r="IL542" s="29"/>
      <c r="IM542" s="75"/>
      <c r="IN542" s="76"/>
      <c r="IO542" s="180"/>
      <c r="IP542" s="76"/>
      <c r="IQ542" s="76"/>
      <c r="IR542" s="76"/>
      <c r="IS542" s="76"/>
      <c r="IT542" s="76"/>
      <c r="IU542" s="78"/>
      <c r="IV542" s="79"/>
      <c r="IW542" s="76"/>
      <c r="IX542" s="80"/>
      <c r="IY542" s="37"/>
      <c r="IZ542" s="61"/>
      <c r="JA542" s="75"/>
      <c r="JB542" s="76"/>
      <c r="JC542" s="180"/>
      <c r="JD542" s="76"/>
      <c r="JE542" s="76"/>
      <c r="JF542" s="76"/>
      <c r="JG542" s="76"/>
      <c r="JH542" s="76"/>
      <c r="JI542" s="78"/>
      <c r="JJ542" s="79"/>
      <c r="JK542" s="76"/>
      <c r="JL542" s="80"/>
      <c r="JM542" s="37"/>
      <c r="JN542" s="29"/>
      <c r="JO542" s="75"/>
      <c r="JP542" s="76"/>
      <c r="JQ542" s="76"/>
      <c r="JR542" s="76"/>
      <c r="JS542" s="76"/>
      <c r="JT542" s="76"/>
      <c r="JU542" s="76"/>
      <c r="JV542" s="76"/>
      <c r="JW542" s="78"/>
      <c r="JX542" s="79"/>
      <c r="JY542" s="76"/>
      <c r="JZ542" s="80"/>
      <c r="KA542" s="37"/>
      <c r="KB542" s="51"/>
      <c r="KC542" s="75"/>
      <c r="KD542" s="76"/>
      <c r="KE542" s="76"/>
      <c r="KF542" s="76"/>
      <c r="KG542" s="76"/>
      <c r="KH542" s="76"/>
      <c r="KI542" s="76"/>
      <c r="KJ542" s="76"/>
      <c r="KK542" s="78"/>
      <c r="KL542" s="79"/>
      <c r="KM542" s="76"/>
      <c r="KN542" s="80"/>
      <c r="KO542" s="37"/>
      <c r="KP542" s="29"/>
      <c r="KQ542" s="75"/>
      <c r="KR542" s="76"/>
      <c r="KS542" s="76"/>
      <c r="KT542" s="76"/>
      <c r="KU542" s="76"/>
      <c r="KV542" s="76"/>
      <c r="KW542" s="76"/>
      <c r="KX542" s="76"/>
      <c r="KY542" s="78"/>
      <c r="KZ542" s="79"/>
      <c r="LA542" s="76"/>
      <c r="LB542" s="80"/>
      <c r="LC542" s="37"/>
      <c r="LD542" s="29"/>
      <c r="LE542" s="75"/>
      <c r="LF542" s="76"/>
      <c r="LG542" s="76"/>
      <c r="LH542" s="76"/>
      <c r="LI542" s="76" t="str">
        <f t="shared" si="2525"/>
        <v/>
      </c>
      <c r="LJ542" s="76"/>
      <c r="LK542" s="76" t="str">
        <f t="shared" si="2526"/>
        <v/>
      </c>
      <c r="LL542" s="76"/>
      <c r="LM542" s="78" t="str">
        <f>IF(LF540="","",LM539)</f>
        <v/>
      </c>
      <c r="LN542" s="79" t="str">
        <f>IF(LG540="","",LN539)</f>
        <v/>
      </c>
      <c r="LO542" s="76" t="str">
        <f t="shared" si="2463"/>
        <v/>
      </c>
      <c r="LP542" s="80"/>
      <c r="LQ542" s="37"/>
      <c r="LR542" s="29"/>
      <c r="LS542" s="47"/>
      <c r="LT542" s="67"/>
      <c r="LU542" s="45" t="str">
        <f t="shared" si="2596"/>
        <v/>
      </c>
      <c r="LV542" s="45"/>
      <c r="LW542" s="45"/>
      <c r="LX542" s="45"/>
      <c r="LY542" s="45" t="str">
        <f t="shared" si="2597"/>
        <v/>
      </c>
      <c r="LZ542" s="45"/>
      <c r="MA542" s="45"/>
      <c r="MB542" s="45"/>
      <c r="MC542" s="45" t="str">
        <f t="shared" si="2549"/>
        <v/>
      </c>
      <c r="MD542" s="46" t="str">
        <f t="shared" si="2550"/>
        <v/>
      </c>
      <c r="ME542" s="37"/>
      <c r="MF542" s="29"/>
      <c r="MG542" s="47"/>
      <c r="MH542" s="67"/>
      <c r="MI542" s="45" t="str">
        <f t="shared" si="2598"/>
        <v/>
      </c>
      <c r="MJ542" s="45"/>
      <c r="MK542" s="45"/>
      <c r="ML542" s="45"/>
      <c r="MM542" s="45" t="str">
        <f t="shared" si="2599"/>
        <v/>
      </c>
      <c r="MN542" s="45"/>
      <c r="MO542" s="45"/>
      <c r="MP542" s="45"/>
      <c r="MQ542" s="45" t="str">
        <f t="shared" si="2551"/>
        <v/>
      </c>
      <c r="MR542" s="46" t="str">
        <f t="shared" si="2552"/>
        <v/>
      </c>
      <c r="MS542" s="37"/>
      <c r="MT542" s="29"/>
      <c r="MU542" s="47"/>
      <c r="MV542" s="67"/>
      <c r="MW542" s="45" t="str">
        <f t="shared" si="2600"/>
        <v/>
      </c>
      <c r="MX542" s="45"/>
      <c r="MY542" s="45"/>
      <c r="MZ542" s="45"/>
      <c r="NA542" s="45" t="str">
        <f t="shared" si="2601"/>
        <v/>
      </c>
      <c r="NB542" s="45"/>
      <c r="NC542" s="45"/>
      <c r="ND542" s="45"/>
      <c r="NE542" s="45" t="str">
        <f t="shared" si="2553"/>
        <v/>
      </c>
      <c r="NF542" s="46" t="str">
        <f t="shared" si="2554"/>
        <v/>
      </c>
      <c r="NG542" s="37"/>
      <c r="NH542" s="29"/>
      <c r="NI542" s="47"/>
      <c r="NJ542" s="67"/>
      <c r="NK542" s="45" t="str">
        <f t="shared" si="2602"/>
        <v/>
      </c>
      <c r="NL542" s="45"/>
      <c r="NM542" s="45"/>
      <c r="NN542" s="45"/>
      <c r="NO542" s="45" t="str">
        <f t="shared" si="2603"/>
        <v/>
      </c>
      <c r="NP542" s="45"/>
      <c r="NQ542" s="45"/>
      <c r="NR542" s="45"/>
      <c r="NS542" s="45" t="str">
        <f t="shared" si="2555"/>
        <v/>
      </c>
      <c r="NT542" s="46" t="str">
        <f t="shared" si="2556"/>
        <v/>
      </c>
      <c r="NU542" s="37"/>
    </row>
    <row r="543" spans="1:385" ht="15" customHeight="1" thickTop="1" x14ac:dyDescent="0.25">
      <c r="A543" s="38"/>
      <c r="B543" s="39"/>
      <c r="C543" s="40"/>
      <c r="D543" s="40"/>
      <c r="E543" s="41"/>
      <c r="F543" s="40"/>
      <c r="G543" s="208"/>
      <c r="H543" s="42"/>
      <c r="I543" s="45"/>
      <c r="J543" s="45" t="str">
        <f t="shared" si="2564"/>
        <v/>
      </c>
      <c r="K543" s="45"/>
      <c r="L543" s="45"/>
      <c r="M543" s="45"/>
      <c r="N543" s="45" t="str">
        <f t="shared" si="2565"/>
        <v/>
      </c>
      <c r="O543" s="45"/>
      <c r="P543" s="45"/>
      <c r="Q543" s="45"/>
      <c r="R543" s="45" t="str">
        <f t="shared" si="2527"/>
        <v/>
      </c>
      <c r="S543" s="46" t="str">
        <f t="shared" si="2528"/>
        <v/>
      </c>
      <c r="T543" s="37"/>
      <c r="U543" s="29"/>
      <c r="V543" s="47"/>
      <c r="W543" s="67"/>
      <c r="X543" s="45" t="str">
        <f t="shared" si="2566"/>
        <v/>
      </c>
      <c r="Y543" s="45"/>
      <c r="Z543" s="45"/>
      <c r="AA543" s="45"/>
      <c r="AB543" s="45" t="str">
        <f t="shared" si="2567"/>
        <v/>
      </c>
      <c r="AC543" s="45"/>
      <c r="AD543" s="45"/>
      <c r="AE543" s="45"/>
      <c r="AF543" s="45" t="str">
        <f t="shared" si="2529"/>
        <v/>
      </c>
      <c r="AG543" s="46" t="str">
        <f t="shared" si="2530"/>
        <v/>
      </c>
      <c r="AH543" s="37"/>
      <c r="AI543" s="29"/>
      <c r="AJ543" s="47"/>
      <c r="AK543" s="45"/>
      <c r="AL543" s="45" t="str">
        <f t="shared" si="2568"/>
        <v/>
      </c>
      <c r="AM543" s="45"/>
      <c r="AN543" s="45" t="str">
        <f t="shared" si="2569"/>
        <v/>
      </c>
      <c r="AO543" s="45"/>
      <c r="AP543" s="45" t="str">
        <f t="shared" si="2570"/>
        <v/>
      </c>
      <c r="AQ543" s="45"/>
      <c r="AR543" s="45"/>
      <c r="AS543" s="45"/>
      <c r="AT543" s="45" t="str">
        <f t="shared" si="2531"/>
        <v/>
      </c>
      <c r="AU543" s="46" t="str">
        <f t="shared" si="2532"/>
        <v/>
      </c>
      <c r="AV543" s="37"/>
      <c r="AW543" s="29"/>
      <c r="AX543" s="47"/>
      <c r="AY543" s="45"/>
      <c r="AZ543" s="45" t="str">
        <f t="shared" si="2571"/>
        <v/>
      </c>
      <c r="BA543" s="45"/>
      <c r="BB543" s="45" t="str">
        <f t="shared" si="2572"/>
        <v/>
      </c>
      <c r="BC543" s="45"/>
      <c r="BD543" s="45" t="str">
        <f t="shared" si="2573"/>
        <v/>
      </c>
      <c r="BE543" s="45"/>
      <c r="BF543" s="45"/>
      <c r="BG543" s="45"/>
      <c r="BH543" s="45" t="str">
        <f t="shared" si="2533"/>
        <v/>
      </c>
      <c r="BI543" s="46" t="str">
        <f t="shared" si="2534"/>
        <v/>
      </c>
      <c r="BJ543" s="37"/>
      <c r="BK543" s="29"/>
      <c r="BL543" s="52"/>
      <c r="BM543" s="45"/>
      <c r="BN543" s="58"/>
      <c r="BO543" s="45"/>
      <c r="BP543" s="87"/>
      <c r="BQ543" s="43"/>
      <c r="BR543" s="43"/>
      <c r="BS543" s="43"/>
      <c r="BT543" s="44"/>
      <c r="BU543" s="48"/>
      <c r="BV543" s="45"/>
      <c r="BW543" s="89"/>
      <c r="BX543" s="37"/>
      <c r="BY543" s="57"/>
      <c r="BZ543" s="52"/>
      <c r="CA543" s="45"/>
      <c r="CB543" s="43"/>
      <c r="CC543" s="45"/>
      <c r="CD543" s="87"/>
      <c r="CE543" s="43"/>
      <c r="CF543" s="43"/>
      <c r="CG543" s="43"/>
      <c r="CH543" s="44"/>
      <c r="CI543" s="48"/>
      <c r="CJ543" s="45"/>
      <c r="CK543" s="89"/>
      <c r="CL543" s="37"/>
      <c r="CM543" s="29"/>
      <c r="CN543" s="52"/>
      <c r="CO543" s="45"/>
      <c r="CP543" s="43"/>
      <c r="CQ543" s="45"/>
      <c r="CR543" s="87"/>
      <c r="CS543" s="43"/>
      <c r="CT543" s="43"/>
      <c r="CU543" s="43"/>
      <c r="CV543" s="44"/>
      <c r="CW543" s="48"/>
      <c r="CX543" s="45"/>
      <c r="CY543" s="89"/>
      <c r="CZ543" s="37"/>
      <c r="DA543" s="29"/>
      <c r="DB543" s="47"/>
      <c r="DC543" s="67"/>
      <c r="DD543" s="45" t="str">
        <f t="shared" si="2577"/>
        <v/>
      </c>
      <c r="DE543" s="45"/>
      <c r="DF543" s="45"/>
      <c r="DG543" s="45"/>
      <c r="DH543" s="45" t="str">
        <f t="shared" si="2578"/>
        <v/>
      </c>
      <c r="DI543" s="45"/>
      <c r="DJ543" s="45"/>
      <c r="DK543" s="45"/>
      <c r="DL543" s="45" t="str">
        <f t="shared" si="2535"/>
        <v/>
      </c>
      <c r="DM543" s="46" t="str">
        <f t="shared" si="2536"/>
        <v/>
      </c>
      <c r="DN543" s="37"/>
      <c r="DO543" s="29"/>
      <c r="DP543" s="47"/>
      <c r="DQ543" s="45"/>
      <c r="DR543" s="45" t="str">
        <f t="shared" si="2579"/>
        <v/>
      </c>
      <c r="DS543" s="45"/>
      <c r="DT543" s="45" t="str">
        <f t="shared" si="2580"/>
        <v/>
      </c>
      <c r="DU543" s="45"/>
      <c r="DV543" s="45" t="str">
        <f t="shared" si="2581"/>
        <v/>
      </c>
      <c r="DW543" s="45"/>
      <c r="DX543" s="45"/>
      <c r="DY543" s="45"/>
      <c r="DZ543" s="45" t="str">
        <f t="shared" si="2537"/>
        <v/>
      </c>
      <c r="EA543" s="46" t="str">
        <f t="shared" si="2538"/>
        <v/>
      </c>
      <c r="EB543" s="37"/>
      <c r="ED543" s="47"/>
      <c r="EE543" s="67"/>
      <c r="EF543" s="45" t="str">
        <f t="shared" si="2582"/>
        <v/>
      </c>
      <c r="EG543" s="45"/>
      <c r="EH543" s="45"/>
      <c r="EI543" s="45"/>
      <c r="EJ543" s="45" t="str">
        <f t="shared" si="2583"/>
        <v/>
      </c>
      <c r="EK543" s="45"/>
      <c r="EL543" s="45"/>
      <c r="EM543" s="45"/>
      <c r="EN543" s="45" t="str">
        <f t="shared" si="2539"/>
        <v/>
      </c>
      <c r="EO543" s="46" t="str">
        <f t="shared" si="2540"/>
        <v/>
      </c>
      <c r="EP543" s="37"/>
      <c r="ER543" s="47"/>
      <c r="ES543" s="67"/>
      <c r="ET543" s="45" t="str">
        <f t="shared" si="2584"/>
        <v/>
      </c>
      <c r="EU543" s="45"/>
      <c r="EV543" s="45"/>
      <c r="EW543" s="45"/>
      <c r="EX543" s="45" t="str">
        <f t="shared" si="2585"/>
        <v/>
      </c>
      <c r="EY543" s="45"/>
      <c r="EZ543" s="45"/>
      <c r="FA543" s="45"/>
      <c r="FB543" s="45" t="str">
        <f t="shared" si="2541"/>
        <v/>
      </c>
      <c r="FC543" s="46" t="str">
        <f t="shared" si="2542"/>
        <v/>
      </c>
      <c r="FD543" s="37"/>
      <c r="FF543" s="47"/>
      <c r="FG543" s="67"/>
      <c r="FH543" s="45" t="str">
        <f t="shared" si="2586"/>
        <v/>
      </c>
      <c r="FI543" s="45"/>
      <c r="FJ543" s="45"/>
      <c r="FK543" s="45"/>
      <c r="FL543" s="45" t="str">
        <f t="shared" si="2587"/>
        <v/>
      </c>
      <c r="FM543" s="45"/>
      <c r="FN543" s="45"/>
      <c r="FO543" s="45"/>
      <c r="FP543" s="45" t="str">
        <f t="shared" si="2543"/>
        <v/>
      </c>
      <c r="FQ543" s="46" t="str">
        <f t="shared" si="2544"/>
        <v/>
      </c>
      <c r="FR543" s="37"/>
      <c r="FS543" s="29"/>
      <c r="FT543" s="47"/>
      <c r="FU543" s="67"/>
      <c r="FV543" s="45" t="str">
        <f t="shared" si="2588"/>
        <v/>
      </c>
      <c r="FW543" s="45"/>
      <c r="FX543" s="45"/>
      <c r="FY543" s="45"/>
      <c r="FZ543" s="45" t="str">
        <f t="shared" si="2589"/>
        <v/>
      </c>
      <c r="GA543" s="45"/>
      <c r="GB543" s="45"/>
      <c r="GC543" s="45"/>
      <c r="GD543" s="45" t="str">
        <f t="shared" si="2545"/>
        <v/>
      </c>
      <c r="GE543" s="46" t="str">
        <f t="shared" si="2546"/>
        <v/>
      </c>
      <c r="GF543" s="37"/>
      <c r="GH543" s="47"/>
      <c r="GI543" s="67"/>
      <c r="GJ543" s="45" t="str">
        <f t="shared" si="2590"/>
        <v/>
      </c>
      <c r="GK543" s="45"/>
      <c r="GL543" s="45"/>
      <c r="GM543" s="45"/>
      <c r="GN543" s="45" t="str">
        <f t="shared" si="2591"/>
        <v/>
      </c>
      <c r="GO543" s="45"/>
      <c r="GP543" s="45"/>
      <c r="GQ543" s="45"/>
      <c r="GR543" s="45" t="str">
        <f t="shared" si="2547"/>
        <v/>
      </c>
      <c r="GS543" s="46" t="str">
        <f t="shared" si="2548"/>
        <v/>
      </c>
      <c r="GT543" s="37"/>
      <c r="GU543" s="61"/>
      <c r="GV543" s="52" t="str">
        <f>IF($A516="","",$A516)</f>
        <v/>
      </c>
      <c r="GW543" s="62"/>
      <c r="GX543" s="45"/>
      <c r="GY543" s="43"/>
      <c r="GZ543" s="45"/>
      <c r="HA543" s="87"/>
      <c r="HB543" s="43"/>
      <c r="HC543" s="43"/>
      <c r="HD543" s="43"/>
      <c r="HE543" s="44"/>
      <c r="HF543" s="48"/>
      <c r="HG543" s="45"/>
      <c r="HH543" s="89"/>
      <c r="HI543" s="37"/>
      <c r="HK543" s="52"/>
      <c r="HL543" s="45"/>
      <c r="HM543" s="43"/>
      <c r="HN543" s="45"/>
      <c r="HO543" s="87"/>
      <c r="HP543" s="43"/>
      <c r="HQ543" s="43"/>
      <c r="HR543" s="43"/>
      <c r="HS543" s="44"/>
      <c r="HT543" s="48"/>
      <c r="HU543" s="45"/>
      <c r="HV543" s="89"/>
      <c r="HW543" s="37"/>
      <c r="HX543" s="360"/>
      <c r="HY543" s="52" t="str">
        <f>IF($A516="","",$A516)</f>
        <v/>
      </c>
      <c r="HZ543" s="45"/>
      <c r="IA543" s="43"/>
      <c r="IB543" s="45"/>
      <c r="IC543" s="87"/>
      <c r="ID543" s="99"/>
      <c r="IE543" s="43"/>
      <c r="IF543" s="43"/>
      <c r="IG543" s="44"/>
      <c r="IH543" s="48"/>
      <c r="II543" s="45"/>
      <c r="IJ543" s="89"/>
      <c r="IK543" s="37"/>
      <c r="IL543" s="29"/>
      <c r="IM543" s="52"/>
      <c r="IN543" s="45"/>
      <c r="IO543" s="43"/>
      <c r="IP543" s="45"/>
      <c r="IQ543" s="87"/>
      <c r="IR543" s="43"/>
      <c r="IS543" s="43"/>
      <c r="IT543" s="43"/>
      <c r="IU543" s="44"/>
      <c r="IV543" s="48"/>
      <c r="IW543" s="45"/>
      <c r="IX543" s="89"/>
      <c r="IY543" s="37"/>
      <c r="IZ543" s="61"/>
      <c r="JA543" s="52"/>
      <c r="JB543" s="45"/>
      <c r="JC543" s="43"/>
      <c r="JD543" s="45"/>
      <c r="JE543" s="87"/>
      <c r="JF543" s="43"/>
      <c r="JG543" s="43"/>
      <c r="JH543" s="43"/>
      <c r="JI543" s="44"/>
      <c r="JJ543" s="48"/>
      <c r="JK543" s="45"/>
      <c r="JL543" s="89"/>
      <c r="JM543" s="37"/>
      <c r="JN543" s="29"/>
      <c r="JO543" s="52"/>
      <c r="JP543" s="45"/>
      <c r="JQ543" s="43"/>
      <c r="JR543" s="45"/>
      <c r="JS543" s="87"/>
      <c r="JT543" s="43"/>
      <c r="JU543" s="43"/>
      <c r="JV543" s="43"/>
      <c r="JW543" s="44"/>
      <c r="JX543" s="48"/>
      <c r="JY543" s="45"/>
      <c r="JZ543" s="89"/>
      <c r="KA543" s="37"/>
      <c r="KB543" s="51"/>
      <c r="KC543" s="52" t="str">
        <f>IF($A516="","",$A516)</f>
        <v/>
      </c>
      <c r="KD543" s="45"/>
      <c r="KE543" s="43"/>
      <c r="KF543" s="45"/>
      <c r="KG543" s="87"/>
      <c r="KH543" s="43"/>
      <c r="KI543" s="43"/>
      <c r="KJ543" s="43"/>
      <c r="KK543" s="44"/>
      <c r="KL543" s="48"/>
      <c r="KM543" s="45"/>
      <c r="KN543" s="89"/>
      <c r="KO543" s="37"/>
      <c r="KP543" s="29"/>
      <c r="KQ543" s="52"/>
      <c r="KR543" s="45"/>
      <c r="KS543" s="43"/>
      <c r="KT543" s="45"/>
      <c r="KU543" s="87"/>
      <c r="KV543" s="43"/>
      <c r="KW543" s="43"/>
      <c r="KX543" s="43"/>
      <c r="KY543" s="44"/>
      <c r="KZ543" s="48"/>
      <c r="LA543" s="45"/>
      <c r="LB543" s="89"/>
      <c r="LC543" s="37"/>
      <c r="LD543" s="29"/>
      <c r="LE543" s="52" t="str">
        <f>IF($A519="","",$A519)</f>
        <v/>
      </c>
      <c r="LF543" s="43"/>
      <c r="LG543" s="86" t="str">
        <f>IF(LF543="","",LF543-LF540)</f>
        <v/>
      </c>
      <c r="LH543" s="43"/>
      <c r="LI543" s="43" t="str">
        <f t="shared" si="2525"/>
        <v/>
      </c>
      <c r="LJ543" s="43"/>
      <c r="LK543" s="87" t="str">
        <f t="shared" si="2526"/>
        <v/>
      </c>
      <c r="LL543" s="43"/>
      <c r="LM543" s="65" t="str">
        <f>IF(LF543="","",LM540)</f>
        <v/>
      </c>
      <c r="LN543" s="48" t="str">
        <f>IF(LG543="","",LN540)</f>
        <v/>
      </c>
      <c r="LO543" s="87" t="str">
        <f t="shared" si="2463"/>
        <v/>
      </c>
      <c r="LP543" s="53"/>
      <c r="LQ543" s="37"/>
      <c r="LR543" s="29"/>
      <c r="LS543" s="47"/>
      <c r="LT543" s="67"/>
      <c r="LU543" s="45" t="str">
        <f t="shared" si="2596"/>
        <v/>
      </c>
      <c r="LV543" s="45"/>
      <c r="LW543" s="45"/>
      <c r="LX543" s="45"/>
      <c r="LY543" s="45" t="str">
        <f t="shared" si="2597"/>
        <v/>
      </c>
      <c r="LZ543" s="45"/>
      <c r="MA543" s="45"/>
      <c r="MB543" s="45"/>
      <c r="MC543" s="45" t="str">
        <f t="shared" si="2549"/>
        <v/>
      </c>
      <c r="MD543" s="46" t="str">
        <f t="shared" si="2550"/>
        <v/>
      </c>
      <c r="ME543" s="37"/>
      <c r="MF543" s="29"/>
      <c r="MG543" s="47"/>
      <c r="MH543" s="67"/>
      <c r="MI543" s="45" t="str">
        <f t="shared" si="2598"/>
        <v/>
      </c>
      <c r="MJ543" s="45"/>
      <c r="MK543" s="45"/>
      <c r="ML543" s="45"/>
      <c r="MM543" s="45" t="str">
        <f t="shared" si="2599"/>
        <v/>
      </c>
      <c r="MN543" s="45"/>
      <c r="MO543" s="45"/>
      <c r="MP543" s="45"/>
      <c r="MQ543" s="45" t="str">
        <f t="shared" si="2551"/>
        <v/>
      </c>
      <c r="MR543" s="46" t="str">
        <f t="shared" si="2552"/>
        <v/>
      </c>
      <c r="MS543" s="37"/>
      <c r="MT543" s="29"/>
      <c r="MU543" s="47"/>
      <c r="MV543" s="67"/>
      <c r="MW543" s="45" t="str">
        <f t="shared" si="2600"/>
        <v/>
      </c>
      <c r="MX543" s="45"/>
      <c r="MY543" s="45"/>
      <c r="MZ543" s="45"/>
      <c r="NA543" s="45" t="str">
        <f t="shared" si="2601"/>
        <v/>
      </c>
      <c r="NB543" s="45"/>
      <c r="NC543" s="45"/>
      <c r="ND543" s="45"/>
      <c r="NE543" s="45" t="str">
        <f t="shared" si="2553"/>
        <v/>
      </c>
      <c r="NF543" s="46" t="str">
        <f t="shared" si="2554"/>
        <v/>
      </c>
      <c r="NG543" s="37"/>
      <c r="NH543" s="29"/>
      <c r="NI543" s="47"/>
      <c r="NJ543" s="67"/>
      <c r="NK543" s="45" t="str">
        <f t="shared" si="2602"/>
        <v/>
      </c>
      <c r="NL543" s="45"/>
      <c r="NM543" s="45"/>
      <c r="NN543" s="45"/>
      <c r="NO543" s="45" t="str">
        <f t="shared" si="2603"/>
        <v/>
      </c>
      <c r="NP543" s="45"/>
      <c r="NQ543" s="45"/>
      <c r="NR543" s="45"/>
      <c r="NS543" s="45" t="str">
        <f t="shared" si="2555"/>
        <v/>
      </c>
      <c r="NT543" s="46" t="str">
        <f t="shared" si="2556"/>
        <v/>
      </c>
      <c r="NU543" s="37"/>
    </row>
    <row r="544" spans="1:385" x14ac:dyDescent="0.25">
      <c r="A544" s="38"/>
      <c r="B544" s="39"/>
      <c r="C544" s="40"/>
      <c r="D544" s="40"/>
      <c r="E544" s="41"/>
      <c r="F544" s="40"/>
      <c r="G544" s="208"/>
      <c r="H544" s="42"/>
      <c r="I544" s="45"/>
      <c r="J544" s="45" t="str">
        <f t="shared" si="2564"/>
        <v/>
      </c>
      <c r="K544" s="45"/>
      <c r="L544" s="45"/>
      <c r="M544" s="45"/>
      <c r="N544" s="45" t="str">
        <f t="shared" si="2565"/>
        <v/>
      </c>
      <c r="O544" s="45"/>
      <c r="P544" s="45"/>
      <c r="Q544" s="45"/>
      <c r="R544" s="45" t="str">
        <f t="shared" si="2527"/>
        <v/>
      </c>
      <c r="S544" s="46" t="str">
        <f t="shared" si="2528"/>
        <v/>
      </c>
      <c r="T544" s="37"/>
      <c r="U544" s="29"/>
      <c r="V544" s="47"/>
      <c r="W544" s="67"/>
      <c r="X544" s="45" t="str">
        <f t="shared" si="2566"/>
        <v/>
      </c>
      <c r="Y544" s="45"/>
      <c r="Z544" s="45"/>
      <c r="AA544" s="45"/>
      <c r="AB544" s="45" t="str">
        <f t="shared" si="2567"/>
        <v/>
      </c>
      <c r="AC544" s="45"/>
      <c r="AD544" s="45"/>
      <c r="AE544" s="45"/>
      <c r="AF544" s="45" t="str">
        <f t="shared" si="2529"/>
        <v/>
      </c>
      <c r="AG544" s="46" t="str">
        <f t="shared" si="2530"/>
        <v/>
      </c>
      <c r="AH544" s="37"/>
      <c r="AI544" s="29"/>
      <c r="AJ544" s="47"/>
      <c r="AK544" s="45"/>
      <c r="AL544" s="45" t="str">
        <f t="shared" si="2568"/>
        <v/>
      </c>
      <c r="AM544" s="45"/>
      <c r="AN544" s="45" t="str">
        <f t="shared" si="2569"/>
        <v/>
      </c>
      <c r="AO544" s="45"/>
      <c r="AP544" s="45" t="str">
        <f t="shared" si="2570"/>
        <v/>
      </c>
      <c r="AQ544" s="45"/>
      <c r="AR544" s="45"/>
      <c r="AS544" s="45"/>
      <c r="AT544" s="45" t="str">
        <f t="shared" si="2531"/>
        <v/>
      </c>
      <c r="AU544" s="46" t="str">
        <f t="shared" si="2532"/>
        <v/>
      </c>
      <c r="AV544" s="37"/>
      <c r="AW544" s="29"/>
      <c r="AX544" s="47"/>
      <c r="AY544" s="45"/>
      <c r="AZ544" s="45" t="str">
        <f t="shared" si="2571"/>
        <v/>
      </c>
      <c r="BA544" s="45"/>
      <c r="BB544" s="45" t="str">
        <f t="shared" si="2572"/>
        <v/>
      </c>
      <c r="BC544" s="45"/>
      <c r="BD544" s="45" t="str">
        <f t="shared" si="2573"/>
        <v/>
      </c>
      <c r="BE544" s="45"/>
      <c r="BF544" s="45"/>
      <c r="BG544" s="45"/>
      <c r="BH544" s="45" t="str">
        <f t="shared" si="2533"/>
        <v/>
      </c>
      <c r="BI544" s="46" t="str">
        <f t="shared" si="2534"/>
        <v/>
      </c>
      <c r="BJ544" s="37"/>
      <c r="BK544" s="29"/>
      <c r="BL544" s="47"/>
      <c r="BM544" s="43"/>
      <c r="BN544" s="69"/>
      <c r="BO544" s="43"/>
      <c r="BP544" s="45"/>
      <c r="BQ544" s="45"/>
      <c r="BR544" s="45"/>
      <c r="BS544" s="43"/>
      <c r="BT544" s="63"/>
      <c r="BU544" s="67"/>
      <c r="BV544" s="43"/>
      <c r="BW544" s="46"/>
      <c r="BX544" s="37"/>
      <c r="BY544" s="57"/>
      <c r="BZ544" s="47"/>
      <c r="CA544" s="43"/>
      <c r="CB544" s="45"/>
      <c r="CC544" s="43"/>
      <c r="CD544" s="45"/>
      <c r="CE544" s="45"/>
      <c r="CF544" s="45"/>
      <c r="CG544" s="43"/>
      <c r="CH544" s="63"/>
      <c r="CI544" s="67"/>
      <c r="CJ544" s="43"/>
      <c r="CK544" s="46"/>
      <c r="CL544" s="37"/>
      <c r="CM544" s="29"/>
      <c r="CN544" s="47"/>
      <c r="CO544" s="43"/>
      <c r="CP544" s="45"/>
      <c r="CQ544" s="43"/>
      <c r="CR544" s="45"/>
      <c r="CS544" s="45"/>
      <c r="CT544" s="45"/>
      <c r="CU544" s="43"/>
      <c r="CV544" s="63"/>
      <c r="CW544" s="67"/>
      <c r="CX544" s="43"/>
      <c r="CY544" s="46"/>
      <c r="CZ544" s="37"/>
      <c r="DA544" s="29"/>
      <c r="DB544" s="47"/>
      <c r="DC544" s="67"/>
      <c r="DD544" s="45" t="str">
        <f t="shared" si="2577"/>
        <v/>
      </c>
      <c r="DE544" s="45"/>
      <c r="DF544" s="45"/>
      <c r="DG544" s="45"/>
      <c r="DH544" s="45" t="str">
        <f t="shared" si="2578"/>
        <v/>
      </c>
      <c r="DI544" s="45"/>
      <c r="DJ544" s="45"/>
      <c r="DK544" s="45"/>
      <c r="DL544" s="45" t="str">
        <f t="shared" si="2535"/>
        <v/>
      </c>
      <c r="DM544" s="46" t="str">
        <f t="shared" si="2536"/>
        <v/>
      </c>
      <c r="DN544" s="37"/>
      <c r="DO544" s="29"/>
      <c r="DP544" s="47"/>
      <c r="DQ544" s="45"/>
      <c r="DR544" s="45" t="str">
        <f t="shared" si="2579"/>
        <v/>
      </c>
      <c r="DS544" s="45"/>
      <c r="DT544" s="45" t="str">
        <f t="shared" si="2580"/>
        <v/>
      </c>
      <c r="DU544" s="45"/>
      <c r="DV544" s="45" t="str">
        <f t="shared" si="2581"/>
        <v/>
      </c>
      <c r="DW544" s="45"/>
      <c r="DX544" s="45"/>
      <c r="DY544" s="45"/>
      <c r="DZ544" s="45" t="str">
        <f t="shared" si="2537"/>
        <v/>
      </c>
      <c r="EA544" s="46" t="str">
        <f t="shared" si="2538"/>
        <v/>
      </c>
      <c r="EB544" s="37"/>
      <c r="ED544" s="47"/>
      <c r="EE544" s="67"/>
      <c r="EF544" s="45" t="str">
        <f t="shared" si="2582"/>
        <v/>
      </c>
      <c r="EG544" s="45"/>
      <c r="EH544" s="45"/>
      <c r="EI544" s="45"/>
      <c r="EJ544" s="45" t="str">
        <f t="shared" si="2583"/>
        <v/>
      </c>
      <c r="EK544" s="45"/>
      <c r="EL544" s="45"/>
      <c r="EM544" s="45"/>
      <c r="EN544" s="45" t="str">
        <f t="shared" si="2539"/>
        <v/>
      </c>
      <c r="EO544" s="46" t="str">
        <f t="shared" si="2540"/>
        <v/>
      </c>
      <c r="EP544" s="37"/>
      <c r="ER544" s="47"/>
      <c r="ES544" s="67"/>
      <c r="ET544" s="45" t="str">
        <f t="shared" si="2584"/>
        <v/>
      </c>
      <c r="EU544" s="45"/>
      <c r="EV544" s="45"/>
      <c r="EW544" s="45"/>
      <c r="EX544" s="45" t="str">
        <f t="shared" si="2585"/>
        <v/>
      </c>
      <c r="EY544" s="45"/>
      <c r="EZ544" s="45"/>
      <c r="FA544" s="45"/>
      <c r="FB544" s="45" t="str">
        <f t="shared" si="2541"/>
        <v/>
      </c>
      <c r="FC544" s="46" t="str">
        <f t="shared" si="2542"/>
        <v/>
      </c>
      <c r="FD544" s="37"/>
      <c r="FF544" s="47"/>
      <c r="FG544" s="67"/>
      <c r="FH544" s="45" t="str">
        <f t="shared" si="2586"/>
        <v/>
      </c>
      <c r="FI544" s="45"/>
      <c r="FJ544" s="45"/>
      <c r="FK544" s="45"/>
      <c r="FL544" s="45" t="str">
        <f t="shared" si="2587"/>
        <v/>
      </c>
      <c r="FM544" s="45"/>
      <c r="FN544" s="45"/>
      <c r="FO544" s="45"/>
      <c r="FP544" s="45" t="str">
        <f t="shared" si="2543"/>
        <v/>
      </c>
      <c r="FQ544" s="46" t="str">
        <f t="shared" si="2544"/>
        <v/>
      </c>
      <c r="FR544" s="37"/>
      <c r="FS544" s="29"/>
      <c r="FT544" s="47"/>
      <c r="FU544" s="67"/>
      <c r="FV544" s="45" t="str">
        <f t="shared" si="2588"/>
        <v/>
      </c>
      <c r="FW544" s="45"/>
      <c r="FX544" s="45"/>
      <c r="FY544" s="45"/>
      <c r="FZ544" s="45" t="str">
        <f t="shared" si="2589"/>
        <v/>
      </c>
      <c r="GA544" s="45"/>
      <c r="GB544" s="45"/>
      <c r="GC544" s="45"/>
      <c r="GD544" s="45" t="str">
        <f t="shared" si="2545"/>
        <v/>
      </c>
      <c r="GE544" s="46" t="str">
        <f t="shared" si="2546"/>
        <v/>
      </c>
      <c r="GF544" s="37"/>
      <c r="GH544" s="47"/>
      <c r="GI544" s="67"/>
      <c r="GJ544" s="45" t="str">
        <f t="shared" si="2590"/>
        <v/>
      </c>
      <c r="GK544" s="45"/>
      <c r="GL544" s="45"/>
      <c r="GM544" s="45"/>
      <c r="GN544" s="45" t="str">
        <f t="shared" si="2591"/>
        <v/>
      </c>
      <c r="GO544" s="45"/>
      <c r="GP544" s="45"/>
      <c r="GQ544" s="45"/>
      <c r="GR544" s="45" t="str">
        <f t="shared" si="2547"/>
        <v/>
      </c>
      <c r="GS544" s="46" t="str">
        <f t="shared" si="2548"/>
        <v/>
      </c>
      <c r="GT544" s="37"/>
      <c r="GU544" s="61"/>
      <c r="GV544" s="47"/>
      <c r="GW544" s="62"/>
      <c r="GX544" s="43"/>
      <c r="GY544" s="45"/>
      <c r="GZ544" s="43"/>
      <c r="HA544" s="45"/>
      <c r="HB544" s="45"/>
      <c r="HC544" s="45"/>
      <c r="HD544" s="43"/>
      <c r="HE544" s="63"/>
      <c r="HF544" s="67"/>
      <c r="HG544" s="43"/>
      <c r="HH544" s="46"/>
      <c r="HI544" s="37"/>
      <c r="HK544" s="47"/>
      <c r="HL544" s="43"/>
      <c r="HM544" s="45"/>
      <c r="HN544" s="43"/>
      <c r="HO544" s="45"/>
      <c r="HP544" s="45"/>
      <c r="HQ544" s="45"/>
      <c r="HR544" s="43"/>
      <c r="HS544" s="63"/>
      <c r="HT544" s="67"/>
      <c r="HU544" s="43"/>
      <c r="HV544" s="46"/>
      <c r="HW544" s="37"/>
      <c r="HX544" s="360"/>
      <c r="HY544" s="47"/>
      <c r="HZ544" s="43"/>
      <c r="IA544" s="45"/>
      <c r="IB544" s="43"/>
      <c r="IC544" s="45"/>
      <c r="ID544" s="100"/>
      <c r="IE544" s="45"/>
      <c r="IF544" s="43"/>
      <c r="IG544" s="63"/>
      <c r="IH544" s="67"/>
      <c r="II544" s="43"/>
      <c r="IJ544" s="46"/>
      <c r="IK544" s="37"/>
      <c r="IL544" s="29"/>
      <c r="IM544" s="47"/>
      <c r="IN544" s="43"/>
      <c r="IO544" s="45"/>
      <c r="IP544" s="43"/>
      <c r="IQ544" s="45"/>
      <c r="IR544" s="45"/>
      <c r="IS544" s="45"/>
      <c r="IT544" s="43"/>
      <c r="IU544" s="63"/>
      <c r="IV544" s="67"/>
      <c r="IW544" s="43"/>
      <c r="IX544" s="46"/>
      <c r="IY544" s="37"/>
      <c r="IZ544" s="61"/>
      <c r="JA544" s="47"/>
      <c r="JB544" s="43"/>
      <c r="JC544" s="45"/>
      <c r="JD544" s="43"/>
      <c r="JE544" s="45"/>
      <c r="JF544" s="45"/>
      <c r="JG544" s="45"/>
      <c r="JH544" s="45"/>
      <c r="JI544" s="63"/>
      <c r="JJ544" s="67"/>
      <c r="JK544" s="43"/>
      <c r="JL544" s="46"/>
      <c r="JM544" s="37"/>
      <c r="JN544" s="29"/>
      <c r="JO544" s="47"/>
      <c r="JP544" s="43"/>
      <c r="JQ544" s="45"/>
      <c r="JR544" s="43"/>
      <c r="JS544" s="45"/>
      <c r="JT544" s="45"/>
      <c r="JU544" s="45"/>
      <c r="JV544" s="43"/>
      <c r="JW544" s="63"/>
      <c r="JX544" s="67"/>
      <c r="JY544" s="43"/>
      <c r="JZ544" s="46"/>
      <c r="KA544" s="37"/>
      <c r="KB544" s="51"/>
      <c r="KC544" s="47"/>
      <c r="KD544" s="43"/>
      <c r="KE544" s="45"/>
      <c r="KF544" s="43"/>
      <c r="KG544" s="45"/>
      <c r="KH544" s="45"/>
      <c r="KI544" s="45"/>
      <c r="KJ544" s="43"/>
      <c r="KK544" s="63"/>
      <c r="KL544" s="67"/>
      <c r="KM544" s="43"/>
      <c r="KN544" s="46"/>
      <c r="KO544" s="37"/>
      <c r="KP544" s="29"/>
      <c r="KQ544" s="47"/>
      <c r="KR544" s="43"/>
      <c r="KS544" s="45"/>
      <c r="KT544" s="43"/>
      <c r="KU544" s="45"/>
      <c r="KV544" s="45"/>
      <c r="KW544" s="45"/>
      <c r="KX544" s="43"/>
      <c r="KY544" s="63"/>
      <c r="KZ544" s="67"/>
      <c r="LA544" s="43"/>
      <c r="LB544" s="46"/>
      <c r="LC544" s="37"/>
      <c r="LD544" s="29"/>
      <c r="LE544" s="47"/>
      <c r="LF544" s="45"/>
      <c r="LG544" s="45"/>
      <c r="LH544" s="45"/>
      <c r="LI544" s="45" t="str">
        <f t="shared" si="2525"/>
        <v/>
      </c>
      <c r="LJ544" s="45"/>
      <c r="LK544" s="45" t="str">
        <f t="shared" si="2526"/>
        <v/>
      </c>
      <c r="LL544" s="45"/>
      <c r="LM544" s="73" t="str">
        <f>IF(LF543="","",LM541)</f>
        <v/>
      </c>
      <c r="LN544" s="67" t="str">
        <f>IF(LG543="","",LN541)</f>
        <v/>
      </c>
      <c r="LO544" s="45" t="str">
        <f t="shared" si="2463"/>
        <v/>
      </c>
      <c r="LP544" s="46"/>
      <c r="LQ544" s="37"/>
      <c r="LR544" s="29"/>
      <c r="LS544" s="47"/>
      <c r="LT544" s="67"/>
      <c r="LU544" s="45" t="str">
        <f t="shared" si="2596"/>
        <v/>
      </c>
      <c r="LV544" s="45"/>
      <c r="LW544" s="45"/>
      <c r="LX544" s="45"/>
      <c r="LY544" s="45" t="str">
        <f t="shared" si="2597"/>
        <v/>
      </c>
      <c r="LZ544" s="45"/>
      <c r="MA544" s="45"/>
      <c r="MB544" s="45"/>
      <c r="MC544" s="45" t="str">
        <f t="shared" si="2549"/>
        <v/>
      </c>
      <c r="MD544" s="46" t="str">
        <f t="shared" si="2550"/>
        <v/>
      </c>
      <c r="ME544" s="37"/>
      <c r="MF544" s="29"/>
      <c r="MG544" s="47"/>
      <c r="MH544" s="67"/>
      <c r="MI544" s="45" t="str">
        <f t="shared" si="2598"/>
        <v/>
      </c>
      <c r="MJ544" s="45"/>
      <c r="MK544" s="45"/>
      <c r="ML544" s="45"/>
      <c r="MM544" s="45" t="str">
        <f t="shared" si="2599"/>
        <v/>
      </c>
      <c r="MN544" s="45"/>
      <c r="MO544" s="45"/>
      <c r="MP544" s="45"/>
      <c r="MQ544" s="45" t="str">
        <f t="shared" si="2551"/>
        <v/>
      </c>
      <c r="MR544" s="46" t="str">
        <f t="shared" si="2552"/>
        <v/>
      </c>
      <c r="MS544" s="37"/>
      <c r="MT544" s="29"/>
      <c r="MU544" s="47"/>
      <c r="MV544" s="67"/>
      <c r="MW544" s="45" t="str">
        <f t="shared" si="2600"/>
        <v/>
      </c>
      <c r="MX544" s="45"/>
      <c r="MY544" s="45"/>
      <c r="MZ544" s="45"/>
      <c r="NA544" s="45" t="str">
        <f t="shared" si="2601"/>
        <v/>
      </c>
      <c r="NB544" s="45"/>
      <c r="NC544" s="45"/>
      <c r="ND544" s="45"/>
      <c r="NE544" s="45" t="str">
        <f t="shared" si="2553"/>
        <v/>
      </c>
      <c r="NF544" s="46" t="str">
        <f t="shared" si="2554"/>
        <v/>
      </c>
      <c r="NG544" s="37"/>
      <c r="NH544" s="29"/>
      <c r="NI544" s="47"/>
      <c r="NJ544" s="67"/>
      <c r="NK544" s="45" t="str">
        <f t="shared" si="2602"/>
        <v/>
      </c>
      <c r="NL544" s="45"/>
      <c r="NM544" s="45"/>
      <c r="NN544" s="45"/>
      <c r="NO544" s="45" t="str">
        <f t="shared" si="2603"/>
        <v/>
      </c>
      <c r="NP544" s="45"/>
      <c r="NQ544" s="45"/>
      <c r="NR544" s="45"/>
      <c r="NS544" s="45" t="str">
        <f t="shared" si="2555"/>
        <v/>
      </c>
      <c r="NT544" s="46" t="str">
        <f t="shared" si="2556"/>
        <v/>
      </c>
      <c r="NU544" s="37"/>
    </row>
    <row r="545" spans="1:385" ht="15" customHeight="1" thickBot="1" x14ac:dyDescent="0.3">
      <c r="A545" s="38"/>
      <c r="B545" s="39"/>
      <c r="C545" s="40"/>
      <c r="D545" s="40"/>
      <c r="E545" s="41"/>
      <c r="F545" s="40"/>
      <c r="G545" s="208"/>
      <c r="H545" s="42"/>
      <c r="I545" s="45"/>
      <c r="J545" s="45" t="str">
        <f t="shared" si="2564"/>
        <v/>
      </c>
      <c r="K545" s="45"/>
      <c r="L545" s="45"/>
      <c r="M545" s="45"/>
      <c r="N545" s="45" t="str">
        <f t="shared" si="2565"/>
        <v/>
      </c>
      <c r="O545" s="45"/>
      <c r="P545" s="45"/>
      <c r="Q545" s="45"/>
      <c r="R545" s="45" t="str">
        <f t="shared" si="2527"/>
        <v/>
      </c>
      <c r="S545" s="46" t="str">
        <f t="shared" si="2528"/>
        <v/>
      </c>
      <c r="T545" s="37"/>
      <c r="U545" s="29"/>
      <c r="V545" s="47"/>
      <c r="W545" s="67"/>
      <c r="X545" s="45" t="str">
        <f t="shared" si="2566"/>
        <v/>
      </c>
      <c r="Y545" s="45"/>
      <c r="Z545" s="45"/>
      <c r="AA545" s="45"/>
      <c r="AB545" s="45" t="str">
        <f t="shared" si="2567"/>
        <v/>
      </c>
      <c r="AC545" s="45"/>
      <c r="AD545" s="45"/>
      <c r="AE545" s="45"/>
      <c r="AF545" s="45" t="str">
        <f t="shared" si="2529"/>
        <v/>
      </c>
      <c r="AG545" s="46" t="str">
        <f t="shared" si="2530"/>
        <v/>
      </c>
      <c r="AH545" s="37"/>
      <c r="AI545" s="29"/>
      <c r="AJ545" s="47"/>
      <c r="AK545" s="45"/>
      <c r="AL545" s="45" t="str">
        <f t="shared" si="2568"/>
        <v/>
      </c>
      <c r="AM545" s="45"/>
      <c r="AN545" s="45" t="str">
        <f t="shared" si="2569"/>
        <v/>
      </c>
      <c r="AO545" s="45"/>
      <c r="AP545" s="45" t="str">
        <f t="shared" si="2570"/>
        <v/>
      </c>
      <c r="AQ545" s="45"/>
      <c r="AR545" s="45"/>
      <c r="AS545" s="45"/>
      <c r="AT545" s="45" t="str">
        <f t="shared" si="2531"/>
        <v/>
      </c>
      <c r="AU545" s="46" t="str">
        <f t="shared" si="2532"/>
        <v/>
      </c>
      <c r="AV545" s="37"/>
      <c r="AW545" s="29"/>
      <c r="AX545" s="47"/>
      <c r="AY545" s="45"/>
      <c r="AZ545" s="45" t="str">
        <f t="shared" si="2571"/>
        <v/>
      </c>
      <c r="BA545" s="45"/>
      <c r="BB545" s="45" t="str">
        <f t="shared" si="2572"/>
        <v/>
      </c>
      <c r="BC545" s="45"/>
      <c r="BD545" s="45" t="str">
        <f t="shared" si="2573"/>
        <v/>
      </c>
      <c r="BE545" s="45"/>
      <c r="BF545" s="45"/>
      <c r="BG545" s="45"/>
      <c r="BH545" s="45" t="str">
        <f t="shared" si="2533"/>
        <v/>
      </c>
      <c r="BI545" s="46" t="str">
        <f t="shared" si="2534"/>
        <v/>
      </c>
      <c r="BJ545" s="37"/>
      <c r="BK545" s="29"/>
      <c r="BL545" s="47"/>
      <c r="BM545" s="45"/>
      <c r="BN545" s="69"/>
      <c r="BO545" s="45"/>
      <c r="BP545" s="45"/>
      <c r="BQ545" s="45"/>
      <c r="BR545" s="45"/>
      <c r="BS545" s="27"/>
      <c r="BT545" s="63"/>
      <c r="BU545" s="67"/>
      <c r="BV545" s="45"/>
      <c r="BW545" s="46"/>
      <c r="BX545" s="37"/>
      <c r="BY545" s="57"/>
      <c r="BZ545" s="47"/>
      <c r="CA545" s="45"/>
      <c r="CB545" s="45"/>
      <c r="CC545" s="45"/>
      <c r="CD545" s="45"/>
      <c r="CE545" s="45"/>
      <c r="CF545" s="45"/>
      <c r="CG545" s="27"/>
      <c r="CH545" s="63"/>
      <c r="CI545" s="67"/>
      <c r="CJ545" s="45"/>
      <c r="CK545" s="46"/>
      <c r="CL545" s="37"/>
      <c r="CM545" s="29"/>
      <c r="CN545" s="47"/>
      <c r="CO545" s="45"/>
      <c r="CP545" s="45"/>
      <c r="CQ545" s="45"/>
      <c r="CR545" s="45"/>
      <c r="CS545" s="45"/>
      <c r="CT545" s="45"/>
      <c r="CU545" s="27"/>
      <c r="CV545" s="63"/>
      <c r="CW545" s="67"/>
      <c r="CX545" s="45"/>
      <c r="CY545" s="46"/>
      <c r="CZ545" s="37"/>
      <c r="DA545" s="29"/>
      <c r="DB545" s="47"/>
      <c r="DC545" s="67"/>
      <c r="DD545" s="45" t="str">
        <f t="shared" si="2577"/>
        <v/>
      </c>
      <c r="DE545" s="45"/>
      <c r="DF545" s="45"/>
      <c r="DG545" s="45"/>
      <c r="DH545" s="45" t="str">
        <f t="shared" si="2578"/>
        <v/>
      </c>
      <c r="DI545" s="45"/>
      <c r="DJ545" s="45"/>
      <c r="DK545" s="45"/>
      <c r="DL545" s="45" t="str">
        <f t="shared" si="2535"/>
        <v/>
      </c>
      <c r="DM545" s="46" t="str">
        <f t="shared" si="2536"/>
        <v/>
      </c>
      <c r="DN545" s="37"/>
      <c r="DO545" s="29"/>
      <c r="DP545" s="47"/>
      <c r="DQ545" s="45"/>
      <c r="DR545" s="45" t="str">
        <f t="shared" si="2579"/>
        <v/>
      </c>
      <c r="DS545" s="45"/>
      <c r="DT545" s="45" t="str">
        <f t="shared" si="2580"/>
        <v/>
      </c>
      <c r="DU545" s="45"/>
      <c r="DV545" s="45" t="str">
        <f t="shared" si="2581"/>
        <v/>
      </c>
      <c r="DW545" s="45"/>
      <c r="DX545" s="45"/>
      <c r="DY545" s="45"/>
      <c r="DZ545" s="45" t="str">
        <f t="shared" si="2537"/>
        <v/>
      </c>
      <c r="EA545" s="46" t="str">
        <f t="shared" si="2538"/>
        <v/>
      </c>
      <c r="EB545" s="37"/>
      <c r="ED545" s="47"/>
      <c r="EE545" s="67"/>
      <c r="EF545" s="45" t="str">
        <f t="shared" si="2582"/>
        <v/>
      </c>
      <c r="EG545" s="45"/>
      <c r="EH545" s="45"/>
      <c r="EI545" s="45"/>
      <c r="EJ545" s="45" t="str">
        <f t="shared" si="2583"/>
        <v/>
      </c>
      <c r="EK545" s="45"/>
      <c r="EL545" s="45"/>
      <c r="EM545" s="45"/>
      <c r="EN545" s="45" t="str">
        <f t="shared" si="2539"/>
        <v/>
      </c>
      <c r="EO545" s="46" t="str">
        <f t="shared" si="2540"/>
        <v/>
      </c>
      <c r="EP545" s="37"/>
      <c r="ER545" s="47"/>
      <c r="ES545" s="67"/>
      <c r="ET545" s="45" t="str">
        <f t="shared" si="2584"/>
        <v/>
      </c>
      <c r="EU545" s="45"/>
      <c r="EV545" s="45"/>
      <c r="EW545" s="45"/>
      <c r="EX545" s="45" t="str">
        <f t="shared" si="2585"/>
        <v/>
      </c>
      <c r="EY545" s="45"/>
      <c r="EZ545" s="45"/>
      <c r="FA545" s="45"/>
      <c r="FB545" s="45" t="str">
        <f t="shared" si="2541"/>
        <v/>
      </c>
      <c r="FC545" s="46" t="str">
        <f t="shared" si="2542"/>
        <v/>
      </c>
      <c r="FD545" s="37"/>
      <c r="FF545" s="47"/>
      <c r="FG545" s="67"/>
      <c r="FH545" s="45" t="str">
        <f t="shared" si="2586"/>
        <v/>
      </c>
      <c r="FI545" s="45"/>
      <c r="FJ545" s="45"/>
      <c r="FK545" s="45"/>
      <c r="FL545" s="45" t="str">
        <f t="shared" si="2587"/>
        <v/>
      </c>
      <c r="FM545" s="45"/>
      <c r="FN545" s="45"/>
      <c r="FO545" s="45"/>
      <c r="FP545" s="45" t="str">
        <f t="shared" si="2543"/>
        <v/>
      </c>
      <c r="FQ545" s="46" t="str">
        <f t="shared" si="2544"/>
        <v/>
      </c>
      <c r="FR545" s="37"/>
      <c r="FS545" s="29"/>
      <c r="FT545" s="47"/>
      <c r="FU545" s="67"/>
      <c r="FV545" s="45" t="str">
        <f t="shared" si="2588"/>
        <v/>
      </c>
      <c r="FW545" s="45"/>
      <c r="FX545" s="45"/>
      <c r="FY545" s="45"/>
      <c r="FZ545" s="45" t="str">
        <f t="shared" si="2589"/>
        <v/>
      </c>
      <c r="GA545" s="45"/>
      <c r="GB545" s="45"/>
      <c r="GC545" s="45"/>
      <c r="GD545" s="45" t="str">
        <f t="shared" si="2545"/>
        <v/>
      </c>
      <c r="GE545" s="46" t="str">
        <f t="shared" si="2546"/>
        <v/>
      </c>
      <c r="GF545" s="37"/>
      <c r="GH545" s="47"/>
      <c r="GI545" s="67"/>
      <c r="GJ545" s="45" t="str">
        <f t="shared" si="2590"/>
        <v/>
      </c>
      <c r="GK545" s="45"/>
      <c r="GL545" s="45"/>
      <c r="GM545" s="45"/>
      <c r="GN545" s="45" t="str">
        <f t="shared" si="2591"/>
        <v/>
      </c>
      <c r="GO545" s="45"/>
      <c r="GP545" s="45"/>
      <c r="GQ545" s="45"/>
      <c r="GR545" s="45" t="str">
        <f t="shared" si="2547"/>
        <v/>
      </c>
      <c r="GS545" s="46" t="str">
        <f t="shared" si="2548"/>
        <v/>
      </c>
      <c r="GT545" s="37"/>
      <c r="GU545" s="61"/>
      <c r="GV545" s="47"/>
      <c r="GW545" s="30"/>
      <c r="GX545" s="45"/>
      <c r="GY545" s="45"/>
      <c r="GZ545" s="45"/>
      <c r="HA545" s="45"/>
      <c r="HB545" s="45"/>
      <c r="HC545" s="45"/>
      <c r="HD545" s="27"/>
      <c r="HE545" s="63"/>
      <c r="HF545" s="67"/>
      <c r="HG545" s="45"/>
      <c r="HH545" s="46"/>
      <c r="HI545" s="37"/>
      <c r="HK545" s="47"/>
      <c r="HL545" s="45"/>
      <c r="HM545" s="45"/>
      <c r="HN545" s="45"/>
      <c r="HO545" s="45"/>
      <c r="HP545" s="45"/>
      <c r="HQ545" s="45"/>
      <c r="HR545" s="27"/>
      <c r="HS545" s="63"/>
      <c r="HT545" s="67"/>
      <c r="HU545" s="45"/>
      <c r="HV545" s="46"/>
      <c r="HW545" s="37"/>
      <c r="HX545" s="360"/>
      <c r="HY545" s="47"/>
      <c r="HZ545" s="45"/>
      <c r="IA545" s="45"/>
      <c r="IB545" s="45"/>
      <c r="IC545" s="45"/>
      <c r="ID545" s="43"/>
      <c r="IE545" s="45"/>
      <c r="IF545" s="27"/>
      <c r="IG545" s="63"/>
      <c r="IH545" s="67"/>
      <c r="II545" s="45"/>
      <c r="IJ545" s="46"/>
      <c r="IK545" s="37"/>
      <c r="IL545" s="29"/>
      <c r="IM545" s="47"/>
      <c r="IN545" s="45"/>
      <c r="IO545" s="45"/>
      <c r="IP545" s="45"/>
      <c r="IQ545" s="45"/>
      <c r="IR545" s="45"/>
      <c r="IS545" s="45"/>
      <c r="IT545" s="27"/>
      <c r="IU545" s="63"/>
      <c r="IV545" s="67"/>
      <c r="IW545" s="45"/>
      <c r="IX545" s="46"/>
      <c r="IY545" s="37"/>
      <c r="IZ545" s="61"/>
      <c r="JA545" s="47"/>
      <c r="JB545" s="45"/>
      <c r="JC545" s="45"/>
      <c r="JD545" s="45"/>
      <c r="JE545" s="45"/>
      <c r="JF545" s="45"/>
      <c r="JG545" s="45"/>
      <c r="JH545" s="45"/>
      <c r="JI545" s="63"/>
      <c r="JJ545" s="67"/>
      <c r="JK545" s="45"/>
      <c r="JL545" s="46"/>
      <c r="JM545" s="37"/>
      <c r="JN545" s="29"/>
      <c r="JO545" s="47"/>
      <c r="JP545" s="45"/>
      <c r="JQ545" s="45"/>
      <c r="JR545" s="45"/>
      <c r="JS545" s="45"/>
      <c r="JT545" s="45"/>
      <c r="JU545" s="45"/>
      <c r="JV545" s="27"/>
      <c r="JW545" s="63"/>
      <c r="JX545" s="67"/>
      <c r="JY545" s="45"/>
      <c r="JZ545" s="46"/>
      <c r="KA545" s="37"/>
      <c r="KB545" s="51"/>
      <c r="KC545" s="47"/>
      <c r="KD545" s="45"/>
      <c r="KE545" s="45"/>
      <c r="KF545" s="45"/>
      <c r="KG545" s="45"/>
      <c r="KH545" s="45"/>
      <c r="KI545" s="45"/>
      <c r="KJ545" s="27"/>
      <c r="KK545" s="63"/>
      <c r="KL545" s="67"/>
      <c r="KM545" s="45"/>
      <c r="KN545" s="46"/>
      <c r="KO545" s="37"/>
      <c r="KP545" s="29"/>
      <c r="KQ545" s="47"/>
      <c r="KR545" s="45"/>
      <c r="KS545" s="45"/>
      <c r="KT545" s="45"/>
      <c r="KU545" s="45"/>
      <c r="KV545" s="45"/>
      <c r="KW545" s="45"/>
      <c r="KX545" s="27"/>
      <c r="KY545" s="63"/>
      <c r="KZ545" s="67"/>
      <c r="LA545" s="45"/>
      <c r="LB545" s="46"/>
      <c r="LC545" s="37"/>
      <c r="LD545" s="29"/>
      <c r="LE545" s="75"/>
      <c r="LF545" s="76"/>
      <c r="LG545" s="76"/>
      <c r="LH545" s="76"/>
      <c r="LI545" s="76" t="str">
        <f t="shared" si="2525"/>
        <v/>
      </c>
      <c r="LJ545" s="76"/>
      <c r="LK545" s="76" t="str">
        <f t="shared" si="2526"/>
        <v/>
      </c>
      <c r="LL545" s="76"/>
      <c r="LM545" s="78" t="str">
        <f>IF(LF543="","",LM542)</f>
        <v/>
      </c>
      <c r="LN545" s="79" t="str">
        <f>IF(LG543="","",LN542)</f>
        <v/>
      </c>
      <c r="LO545" s="76" t="str">
        <f t="shared" si="2463"/>
        <v/>
      </c>
      <c r="LP545" s="80"/>
      <c r="LQ545" s="37"/>
      <c r="LR545" s="29"/>
      <c r="LS545" s="47"/>
      <c r="LT545" s="67"/>
      <c r="LU545" s="45" t="str">
        <f t="shared" si="2596"/>
        <v/>
      </c>
      <c r="LV545" s="45"/>
      <c r="LW545" s="45"/>
      <c r="LX545" s="45"/>
      <c r="LY545" s="45" t="str">
        <f t="shared" si="2597"/>
        <v/>
      </c>
      <c r="LZ545" s="45"/>
      <c r="MA545" s="45"/>
      <c r="MB545" s="45"/>
      <c r="MC545" s="45" t="str">
        <f t="shared" si="2549"/>
        <v/>
      </c>
      <c r="MD545" s="46" t="str">
        <f t="shared" si="2550"/>
        <v/>
      </c>
      <c r="ME545" s="37"/>
      <c r="MF545" s="29"/>
      <c r="MG545" s="47"/>
      <c r="MH545" s="67"/>
      <c r="MI545" s="45" t="str">
        <f t="shared" si="2598"/>
        <v/>
      </c>
      <c r="MJ545" s="45"/>
      <c r="MK545" s="45"/>
      <c r="ML545" s="45"/>
      <c r="MM545" s="45" t="str">
        <f t="shared" si="2599"/>
        <v/>
      </c>
      <c r="MN545" s="45"/>
      <c r="MO545" s="45"/>
      <c r="MP545" s="45"/>
      <c r="MQ545" s="45" t="str">
        <f t="shared" si="2551"/>
        <v/>
      </c>
      <c r="MR545" s="46" t="str">
        <f t="shared" si="2552"/>
        <v/>
      </c>
      <c r="MS545" s="37"/>
      <c r="MT545" s="29"/>
      <c r="MU545" s="47"/>
      <c r="MV545" s="67"/>
      <c r="MW545" s="45" t="str">
        <f t="shared" si="2600"/>
        <v/>
      </c>
      <c r="MX545" s="45"/>
      <c r="MY545" s="45"/>
      <c r="MZ545" s="45"/>
      <c r="NA545" s="45" t="str">
        <f t="shared" si="2601"/>
        <v/>
      </c>
      <c r="NB545" s="45"/>
      <c r="NC545" s="45"/>
      <c r="ND545" s="45"/>
      <c r="NE545" s="45" t="str">
        <f t="shared" si="2553"/>
        <v/>
      </c>
      <c r="NF545" s="46" t="str">
        <f t="shared" si="2554"/>
        <v/>
      </c>
      <c r="NG545" s="37"/>
      <c r="NH545" s="29"/>
      <c r="NI545" s="47"/>
      <c r="NJ545" s="67"/>
      <c r="NK545" s="45" t="str">
        <f t="shared" si="2602"/>
        <v/>
      </c>
      <c r="NL545" s="45"/>
      <c r="NM545" s="45"/>
      <c r="NN545" s="45"/>
      <c r="NO545" s="45" t="str">
        <f t="shared" si="2603"/>
        <v/>
      </c>
      <c r="NP545" s="45"/>
      <c r="NQ545" s="45"/>
      <c r="NR545" s="45"/>
      <c r="NS545" s="45" t="str">
        <f t="shared" si="2555"/>
        <v/>
      </c>
      <c r="NT545" s="46" t="str">
        <f t="shared" si="2556"/>
        <v/>
      </c>
      <c r="NU545" s="37"/>
    </row>
    <row r="546" spans="1:385" ht="15" customHeight="1" thickTop="1" thickBot="1" x14ac:dyDescent="0.3">
      <c r="A546" s="38"/>
      <c r="B546" s="39"/>
      <c r="C546" s="40"/>
      <c r="D546" s="40"/>
      <c r="E546" s="41"/>
      <c r="F546" s="40"/>
      <c r="G546" s="208"/>
      <c r="H546" s="42"/>
      <c r="I546" s="45"/>
      <c r="J546" s="45" t="str">
        <f t="shared" si="2564"/>
        <v/>
      </c>
      <c r="K546" s="45"/>
      <c r="L546" s="45"/>
      <c r="M546" s="45"/>
      <c r="N546" s="45" t="str">
        <f t="shared" si="2565"/>
        <v/>
      </c>
      <c r="O546" s="45"/>
      <c r="P546" s="45"/>
      <c r="Q546" s="45"/>
      <c r="R546" s="45" t="str">
        <f t="shared" si="2527"/>
        <v/>
      </c>
      <c r="S546" s="46" t="str">
        <f t="shared" si="2528"/>
        <v/>
      </c>
      <c r="T546" s="37"/>
      <c r="U546" s="29"/>
      <c r="V546" s="47"/>
      <c r="W546" s="67"/>
      <c r="X546" s="45" t="str">
        <f t="shared" si="2566"/>
        <v/>
      </c>
      <c r="Y546" s="45"/>
      <c r="Z546" s="45"/>
      <c r="AA546" s="45"/>
      <c r="AB546" s="45" t="str">
        <f t="shared" si="2567"/>
        <v/>
      </c>
      <c r="AC546" s="45"/>
      <c r="AD546" s="45"/>
      <c r="AE546" s="45"/>
      <c r="AF546" s="45" t="str">
        <f t="shared" si="2529"/>
        <v/>
      </c>
      <c r="AG546" s="46" t="str">
        <f t="shared" si="2530"/>
        <v/>
      </c>
      <c r="AH546" s="37"/>
      <c r="AI546" s="29"/>
      <c r="AJ546" s="47"/>
      <c r="AK546" s="45"/>
      <c r="AL546" s="45" t="str">
        <f t="shared" si="2568"/>
        <v/>
      </c>
      <c r="AM546" s="45"/>
      <c r="AN546" s="45" t="str">
        <f t="shared" si="2569"/>
        <v/>
      </c>
      <c r="AO546" s="45"/>
      <c r="AP546" s="45" t="str">
        <f t="shared" si="2570"/>
        <v/>
      </c>
      <c r="AQ546" s="45"/>
      <c r="AR546" s="45"/>
      <c r="AS546" s="45"/>
      <c r="AT546" s="45" t="str">
        <f t="shared" si="2531"/>
        <v/>
      </c>
      <c r="AU546" s="46" t="str">
        <f t="shared" si="2532"/>
        <v/>
      </c>
      <c r="AV546" s="37"/>
      <c r="AW546" s="29"/>
      <c r="AX546" s="47"/>
      <c r="AY546" s="45"/>
      <c r="AZ546" s="45" t="str">
        <f t="shared" si="2571"/>
        <v/>
      </c>
      <c r="BA546" s="45"/>
      <c r="BB546" s="45" t="str">
        <f t="shared" si="2572"/>
        <v/>
      </c>
      <c r="BC546" s="45"/>
      <c r="BD546" s="45" t="str">
        <f t="shared" si="2573"/>
        <v/>
      </c>
      <c r="BE546" s="45"/>
      <c r="BF546" s="45"/>
      <c r="BG546" s="45"/>
      <c r="BH546" s="45" t="str">
        <f t="shared" si="2533"/>
        <v/>
      </c>
      <c r="BI546" s="46" t="str">
        <f t="shared" si="2534"/>
        <v/>
      </c>
      <c r="BJ546" s="37"/>
      <c r="BK546" s="29"/>
      <c r="BL546" s="75"/>
      <c r="BM546" s="76"/>
      <c r="BN546" s="180"/>
      <c r="BO546" s="76"/>
      <c r="BP546" s="76"/>
      <c r="BQ546" s="76"/>
      <c r="BR546" s="76"/>
      <c r="BS546" s="76"/>
      <c r="BT546" s="78"/>
      <c r="BU546" s="79"/>
      <c r="BV546" s="76"/>
      <c r="BW546" s="80"/>
      <c r="BX546" s="37"/>
      <c r="BY546" s="57"/>
      <c r="BZ546" s="75"/>
      <c r="CA546" s="76"/>
      <c r="CB546" s="76"/>
      <c r="CC546" s="76"/>
      <c r="CD546" s="76"/>
      <c r="CE546" s="76"/>
      <c r="CF546" s="76"/>
      <c r="CG546" s="76"/>
      <c r="CH546" s="78"/>
      <c r="CI546" s="79"/>
      <c r="CJ546" s="76"/>
      <c r="CK546" s="80"/>
      <c r="CL546" s="37"/>
      <c r="CM546" s="29"/>
      <c r="CN546" s="75"/>
      <c r="CO546" s="76"/>
      <c r="CP546" s="76"/>
      <c r="CQ546" s="76"/>
      <c r="CR546" s="76"/>
      <c r="CS546" s="76"/>
      <c r="CT546" s="76"/>
      <c r="CU546" s="76"/>
      <c r="CV546" s="78"/>
      <c r="CW546" s="79"/>
      <c r="CX546" s="76"/>
      <c r="CY546" s="80"/>
      <c r="CZ546" s="37"/>
      <c r="DA546" s="29"/>
      <c r="DB546" s="47"/>
      <c r="DC546" s="67"/>
      <c r="DD546" s="45" t="str">
        <f t="shared" si="2577"/>
        <v/>
      </c>
      <c r="DE546" s="45"/>
      <c r="DF546" s="45"/>
      <c r="DG546" s="45"/>
      <c r="DH546" s="45" t="str">
        <f t="shared" si="2578"/>
        <v/>
      </c>
      <c r="DI546" s="45"/>
      <c r="DJ546" s="45"/>
      <c r="DK546" s="45"/>
      <c r="DL546" s="45" t="str">
        <f t="shared" si="2535"/>
        <v/>
      </c>
      <c r="DM546" s="46" t="str">
        <f t="shared" si="2536"/>
        <v/>
      </c>
      <c r="DN546" s="37"/>
      <c r="DO546" s="29"/>
      <c r="DP546" s="47"/>
      <c r="DQ546" s="45"/>
      <c r="DR546" s="45" t="str">
        <f t="shared" si="2579"/>
        <v/>
      </c>
      <c r="DS546" s="45"/>
      <c r="DT546" s="45" t="str">
        <f t="shared" si="2580"/>
        <v/>
      </c>
      <c r="DU546" s="45"/>
      <c r="DV546" s="45" t="str">
        <f t="shared" si="2581"/>
        <v/>
      </c>
      <c r="DW546" s="45"/>
      <c r="DX546" s="45"/>
      <c r="DY546" s="45"/>
      <c r="DZ546" s="45" t="str">
        <f t="shared" si="2537"/>
        <v/>
      </c>
      <c r="EA546" s="46" t="str">
        <f t="shared" si="2538"/>
        <v/>
      </c>
      <c r="EB546" s="37"/>
      <c r="ED546" s="47"/>
      <c r="EE546" s="67"/>
      <c r="EF546" s="45" t="str">
        <f t="shared" si="2582"/>
        <v/>
      </c>
      <c r="EG546" s="45"/>
      <c r="EH546" s="45"/>
      <c r="EI546" s="45"/>
      <c r="EJ546" s="45" t="str">
        <f t="shared" si="2583"/>
        <v/>
      </c>
      <c r="EK546" s="45"/>
      <c r="EL546" s="45"/>
      <c r="EM546" s="45"/>
      <c r="EN546" s="45" t="str">
        <f t="shared" si="2539"/>
        <v/>
      </c>
      <c r="EO546" s="46" t="str">
        <f t="shared" si="2540"/>
        <v/>
      </c>
      <c r="EP546" s="37"/>
      <c r="ER546" s="47"/>
      <c r="ES546" s="67"/>
      <c r="ET546" s="45" t="str">
        <f t="shared" si="2584"/>
        <v/>
      </c>
      <c r="EU546" s="45"/>
      <c r="EV546" s="45"/>
      <c r="EW546" s="45"/>
      <c r="EX546" s="45" t="str">
        <f t="shared" si="2585"/>
        <v/>
      </c>
      <c r="EY546" s="45"/>
      <c r="EZ546" s="45"/>
      <c r="FA546" s="45"/>
      <c r="FB546" s="45" t="str">
        <f t="shared" si="2541"/>
        <v/>
      </c>
      <c r="FC546" s="46" t="str">
        <f t="shared" si="2542"/>
        <v/>
      </c>
      <c r="FD546" s="37"/>
      <c r="FF546" s="47"/>
      <c r="FG546" s="67"/>
      <c r="FH546" s="45" t="str">
        <f t="shared" si="2586"/>
        <v/>
      </c>
      <c r="FI546" s="45"/>
      <c r="FJ546" s="45"/>
      <c r="FK546" s="45"/>
      <c r="FL546" s="45" t="str">
        <f t="shared" si="2587"/>
        <v/>
      </c>
      <c r="FM546" s="45"/>
      <c r="FN546" s="45"/>
      <c r="FO546" s="45"/>
      <c r="FP546" s="45" t="str">
        <f t="shared" si="2543"/>
        <v/>
      </c>
      <c r="FQ546" s="46" t="str">
        <f t="shared" si="2544"/>
        <v/>
      </c>
      <c r="FR546" s="37"/>
      <c r="FS546" s="29"/>
      <c r="FT546" s="47"/>
      <c r="FU546" s="67"/>
      <c r="FV546" s="45" t="str">
        <f t="shared" si="2588"/>
        <v/>
      </c>
      <c r="FW546" s="45"/>
      <c r="FX546" s="45"/>
      <c r="FY546" s="45"/>
      <c r="FZ546" s="45" t="str">
        <f t="shared" si="2589"/>
        <v/>
      </c>
      <c r="GA546" s="45"/>
      <c r="GB546" s="45"/>
      <c r="GC546" s="45"/>
      <c r="GD546" s="45" t="str">
        <f t="shared" si="2545"/>
        <v/>
      </c>
      <c r="GE546" s="46" t="str">
        <f t="shared" si="2546"/>
        <v/>
      </c>
      <c r="GF546" s="37"/>
      <c r="GH546" s="47"/>
      <c r="GI546" s="67"/>
      <c r="GJ546" s="45" t="str">
        <f t="shared" si="2590"/>
        <v/>
      </c>
      <c r="GK546" s="45"/>
      <c r="GL546" s="45"/>
      <c r="GM546" s="45"/>
      <c r="GN546" s="45" t="str">
        <f t="shared" si="2591"/>
        <v/>
      </c>
      <c r="GO546" s="45"/>
      <c r="GP546" s="45"/>
      <c r="GQ546" s="45"/>
      <c r="GR546" s="45" t="str">
        <f t="shared" si="2547"/>
        <v/>
      </c>
      <c r="GS546" s="46" t="str">
        <f t="shared" si="2548"/>
        <v/>
      </c>
      <c r="GT546" s="37"/>
      <c r="GU546" s="61"/>
      <c r="GV546" s="75"/>
      <c r="GW546" s="84"/>
      <c r="GX546" s="76"/>
      <c r="GY546" s="76"/>
      <c r="GZ546" s="76"/>
      <c r="HA546" s="76"/>
      <c r="HB546" s="76"/>
      <c r="HC546" s="76"/>
      <c r="HD546" s="76"/>
      <c r="HE546" s="78"/>
      <c r="HF546" s="79"/>
      <c r="HG546" s="76"/>
      <c r="HH546" s="80"/>
      <c r="HI546" s="37"/>
      <c r="HK546" s="75"/>
      <c r="HL546" s="76"/>
      <c r="HM546" s="76"/>
      <c r="HN546" s="76"/>
      <c r="HO546" s="76"/>
      <c r="HP546" s="76"/>
      <c r="HQ546" s="76"/>
      <c r="HR546" s="76"/>
      <c r="HS546" s="78"/>
      <c r="HT546" s="79"/>
      <c r="HU546" s="76"/>
      <c r="HV546" s="80"/>
      <c r="HW546" s="37"/>
      <c r="HX546" s="360"/>
      <c r="HY546" s="75"/>
      <c r="HZ546" s="76"/>
      <c r="IA546" s="76"/>
      <c r="IB546" s="76"/>
      <c r="IC546" s="76"/>
      <c r="ID546" s="76"/>
      <c r="IE546" s="76"/>
      <c r="IF546" s="76"/>
      <c r="IG546" s="78"/>
      <c r="IH546" s="213"/>
      <c r="II546" s="76"/>
      <c r="IJ546" s="80"/>
      <c r="IK546" s="37"/>
      <c r="IL546" s="29"/>
      <c r="IM546" s="75"/>
      <c r="IN546" s="76"/>
      <c r="IO546" s="76"/>
      <c r="IP546" s="76"/>
      <c r="IQ546" s="76"/>
      <c r="IR546" s="76"/>
      <c r="IS546" s="76"/>
      <c r="IT546" s="76"/>
      <c r="IU546" s="78"/>
      <c r="IV546" s="79"/>
      <c r="IW546" s="76"/>
      <c r="IX546" s="80"/>
      <c r="IY546" s="37"/>
      <c r="IZ546" s="61"/>
      <c r="JA546" s="75"/>
      <c r="JB546" s="76"/>
      <c r="JC546" s="76"/>
      <c r="JD546" s="76"/>
      <c r="JE546" s="76"/>
      <c r="JF546" s="76"/>
      <c r="JG546" s="76"/>
      <c r="JH546" s="76"/>
      <c r="JI546" s="78"/>
      <c r="JJ546" s="79"/>
      <c r="JK546" s="76"/>
      <c r="JL546" s="80"/>
      <c r="JM546" s="228"/>
      <c r="JN546" s="29"/>
      <c r="JO546" s="75"/>
      <c r="JP546" s="76"/>
      <c r="JQ546" s="76"/>
      <c r="JR546" s="76"/>
      <c r="JS546" s="76"/>
      <c r="JT546" s="76"/>
      <c r="JU546" s="76"/>
      <c r="JV546" s="76"/>
      <c r="JW546" s="78"/>
      <c r="JX546" s="79"/>
      <c r="JY546" s="76"/>
      <c r="JZ546" s="80"/>
      <c r="KA546" s="37"/>
      <c r="KB546" s="51"/>
      <c r="KC546" s="75"/>
      <c r="KD546" s="76"/>
      <c r="KE546" s="76"/>
      <c r="KF546" s="76"/>
      <c r="KG546" s="76"/>
      <c r="KH546" s="76"/>
      <c r="KI546" s="76"/>
      <c r="KJ546" s="76"/>
      <c r="KK546" s="78"/>
      <c r="KL546" s="79"/>
      <c r="KM546" s="76"/>
      <c r="KN546" s="80"/>
      <c r="KO546" s="37"/>
      <c r="KP546" s="29"/>
      <c r="KQ546" s="75"/>
      <c r="KR546" s="76"/>
      <c r="KS546" s="76"/>
      <c r="KT546" s="76"/>
      <c r="KU546" s="76"/>
      <c r="KV546" s="76"/>
      <c r="KW546" s="76"/>
      <c r="KX546" s="76"/>
      <c r="KY546" s="78"/>
      <c r="KZ546" s="79"/>
      <c r="LA546" s="76"/>
      <c r="LB546" s="80"/>
      <c r="LC546" s="37"/>
      <c r="LD546" s="29"/>
      <c r="LE546" s="52" t="str">
        <f>IF($A520="","",$A520)</f>
        <v/>
      </c>
      <c r="LF546" s="43"/>
      <c r="LG546" s="86" t="str">
        <f>IF(LF546="","",LF546-LF543)</f>
        <v/>
      </c>
      <c r="LH546" s="43"/>
      <c r="LI546" s="43" t="str">
        <f t="shared" si="2525"/>
        <v/>
      </c>
      <c r="LJ546" s="43"/>
      <c r="LK546" s="87" t="str">
        <f t="shared" si="2526"/>
        <v/>
      </c>
      <c r="LL546" s="43"/>
      <c r="LM546" s="65" t="str">
        <f>IF(LF546="","",LM543)</f>
        <v/>
      </c>
      <c r="LN546" s="48" t="str">
        <f>IF(LG546="","",LN543)</f>
        <v/>
      </c>
      <c r="LO546" s="87" t="str">
        <f t="shared" si="2463"/>
        <v/>
      </c>
      <c r="LP546" s="53"/>
      <c r="LQ546" s="37"/>
      <c r="LR546" s="29"/>
      <c r="LS546" s="47"/>
      <c r="LT546" s="67"/>
      <c r="LU546" s="45" t="str">
        <f t="shared" si="2596"/>
        <v/>
      </c>
      <c r="LV546" s="45"/>
      <c r="LW546" s="45"/>
      <c r="LX546" s="45"/>
      <c r="LY546" s="45" t="str">
        <f t="shared" si="2597"/>
        <v/>
      </c>
      <c r="LZ546" s="45"/>
      <c r="MA546" s="45"/>
      <c r="MB546" s="45"/>
      <c r="MC546" s="45" t="str">
        <f t="shared" si="2549"/>
        <v/>
      </c>
      <c r="MD546" s="46" t="str">
        <f t="shared" si="2550"/>
        <v/>
      </c>
      <c r="ME546" s="37"/>
      <c r="MF546" s="29"/>
      <c r="MG546" s="47"/>
      <c r="MH546" s="67"/>
      <c r="MI546" s="45" t="str">
        <f t="shared" si="2598"/>
        <v/>
      </c>
      <c r="MJ546" s="45"/>
      <c r="MK546" s="45"/>
      <c r="ML546" s="45"/>
      <c r="MM546" s="45" t="str">
        <f t="shared" si="2599"/>
        <v/>
      </c>
      <c r="MN546" s="45"/>
      <c r="MO546" s="45"/>
      <c r="MP546" s="45"/>
      <c r="MQ546" s="45" t="str">
        <f t="shared" si="2551"/>
        <v/>
      </c>
      <c r="MR546" s="46" t="str">
        <f t="shared" si="2552"/>
        <v/>
      </c>
      <c r="MS546" s="37"/>
      <c r="MT546" s="29"/>
      <c r="MU546" s="47"/>
      <c r="MV546" s="67"/>
      <c r="MW546" s="45" t="str">
        <f t="shared" si="2600"/>
        <v/>
      </c>
      <c r="MX546" s="45"/>
      <c r="MY546" s="45"/>
      <c r="MZ546" s="45"/>
      <c r="NA546" s="45" t="str">
        <f t="shared" si="2601"/>
        <v/>
      </c>
      <c r="NB546" s="45"/>
      <c r="NC546" s="45"/>
      <c r="ND546" s="45"/>
      <c r="NE546" s="45" t="str">
        <f t="shared" si="2553"/>
        <v/>
      </c>
      <c r="NF546" s="46" t="str">
        <f t="shared" si="2554"/>
        <v/>
      </c>
      <c r="NG546" s="37"/>
      <c r="NH546" s="29"/>
      <c r="NI546" s="47"/>
      <c r="NJ546" s="67"/>
      <c r="NK546" s="45" t="str">
        <f t="shared" si="2602"/>
        <v/>
      </c>
      <c r="NL546" s="45"/>
      <c r="NM546" s="45"/>
      <c r="NN546" s="45"/>
      <c r="NO546" s="45" t="str">
        <f t="shared" si="2603"/>
        <v/>
      </c>
      <c r="NP546" s="45"/>
      <c r="NQ546" s="45"/>
      <c r="NR546" s="45"/>
      <c r="NS546" s="45" t="str">
        <f t="shared" si="2555"/>
        <v/>
      </c>
      <c r="NT546" s="46" t="str">
        <f t="shared" si="2556"/>
        <v/>
      </c>
      <c r="NU546" s="37"/>
    </row>
    <row r="547" spans="1:385" ht="15" customHeight="1" thickTop="1" x14ac:dyDescent="0.25">
      <c r="A547" s="38"/>
      <c r="B547" s="39"/>
      <c r="C547" s="40"/>
      <c r="D547" s="40"/>
      <c r="E547" s="41"/>
      <c r="F547" s="40"/>
      <c r="G547" s="208"/>
      <c r="H547" s="42"/>
      <c r="I547" s="45"/>
      <c r="J547" s="45" t="str">
        <f t="shared" si="2564"/>
        <v/>
      </c>
      <c r="K547" s="45"/>
      <c r="L547" s="45"/>
      <c r="M547" s="45"/>
      <c r="N547" s="45" t="str">
        <f t="shared" si="2565"/>
        <v/>
      </c>
      <c r="O547" s="45"/>
      <c r="P547" s="45"/>
      <c r="Q547" s="45"/>
      <c r="R547" s="45" t="str">
        <f t="shared" si="2527"/>
        <v/>
      </c>
      <c r="S547" s="46" t="str">
        <f t="shared" si="2528"/>
        <v/>
      </c>
      <c r="T547" s="37"/>
      <c r="U547" s="29"/>
      <c r="V547" s="47"/>
      <c r="W547" s="67"/>
      <c r="X547" s="45" t="str">
        <f t="shared" si="2566"/>
        <v/>
      </c>
      <c r="Y547" s="45"/>
      <c r="Z547" s="45"/>
      <c r="AA547" s="45"/>
      <c r="AB547" s="45" t="str">
        <f t="shared" si="2567"/>
        <v/>
      </c>
      <c r="AC547" s="45"/>
      <c r="AD547" s="45"/>
      <c r="AE547" s="45"/>
      <c r="AF547" s="45" t="str">
        <f t="shared" si="2529"/>
        <v/>
      </c>
      <c r="AG547" s="46" t="str">
        <f t="shared" si="2530"/>
        <v/>
      </c>
      <c r="AH547" s="37"/>
      <c r="AI547" s="29"/>
      <c r="AJ547" s="47"/>
      <c r="AK547" s="45"/>
      <c r="AL547" s="45" t="str">
        <f t="shared" si="2568"/>
        <v/>
      </c>
      <c r="AM547" s="45"/>
      <c r="AN547" s="45" t="str">
        <f t="shared" si="2569"/>
        <v/>
      </c>
      <c r="AO547" s="45"/>
      <c r="AP547" s="45" t="str">
        <f t="shared" si="2570"/>
        <v/>
      </c>
      <c r="AQ547" s="45"/>
      <c r="AR547" s="45"/>
      <c r="AS547" s="45"/>
      <c r="AT547" s="45" t="str">
        <f t="shared" si="2531"/>
        <v/>
      </c>
      <c r="AU547" s="46" t="str">
        <f t="shared" si="2532"/>
        <v/>
      </c>
      <c r="AV547" s="37"/>
      <c r="AW547" s="29"/>
      <c r="AX547" s="47"/>
      <c r="AY547" s="45"/>
      <c r="AZ547" s="45" t="str">
        <f t="shared" si="2571"/>
        <v/>
      </c>
      <c r="BA547" s="45"/>
      <c r="BB547" s="45" t="str">
        <f t="shared" si="2572"/>
        <v/>
      </c>
      <c r="BC547" s="45"/>
      <c r="BD547" s="45" t="str">
        <f t="shared" si="2573"/>
        <v/>
      </c>
      <c r="BE547" s="45"/>
      <c r="BF547" s="45"/>
      <c r="BG547" s="45"/>
      <c r="BH547" s="45" t="str">
        <f t="shared" si="2533"/>
        <v/>
      </c>
      <c r="BI547" s="46" t="str">
        <f t="shared" si="2534"/>
        <v/>
      </c>
      <c r="BJ547" s="37"/>
      <c r="BK547" s="29"/>
      <c r="BL547" s="52" t="str">
        <f>IF($A517="","",$A517)</f>
        <v/>
      </c>
      <c r="BM547" s="43"/>
      <c r="BN547" s="43" t="str">
        <f t="shared" ref="BN547:BN562" si="2605">IF(BM547="","",BM547-BM543)</f>
        <v/>
      </c>
      <c r="BO547" s="43"/>
      <c r="BP547" s="87" t="str">
        <f t="shared" ref="BP547:BP562" si="2606">IF(BO547="","",BO547-BO543)</f>
        <v/>
      </c>
      <c r="BQ547" s="43"/>
      <c r="BR547" s="43" t="str">
        <f t="shared" ref="BR547:BR562" si="2607">IF(BQ547="","",BQ543+BS543-BQ547)</f>
        <v/>
      </c>
      <c r="BS547" s="43"/>
      <c r="BT547" s="44" t="str">
        <f t="shared" si="2557"/>
        <v/>
      </c>
      <c r="BU547" s="48" t="str">
        <f t="shared" si="2574"/>
        <v/>
      </c>
      <c r="BV547" s="45" t="str">
        <f t="shared" ref="BV547:BV562" si="2608">IF(BQ547="","",BR547*BU547)</f>
        <v/>
      </c>
      <c r="BW547" s="89" t="str">
        <f t="shared" ref="BW547:BW562" si="2609">IF(BR547="","",BV547/(BN547*100))</f>
        <v/>
      </c>
      <c r="BX547" s="37"/>
      <c r="BY547" s="57"/>
      <c r="BZ547" s="52" t="str">
        <f>IF($A517="","",$A517)</f>
        <v/>
      </c>
      <c r="CA547" s="43"/>
      <c r="CB547" s="43" t="str">
        <f t="shared" ref="CB547:CB562" si="2610">IF(CA547="","",CA547-CA543)</f>
        <v/>
      </c>
      <c r="CC547" s="43"/>
      <c r="CD547" s="87" t="str">
        <f t="shared" ref="CD547:CD562" si="2611">IF(CC547="","",CC547-CC543)</f>
        <v/>
      </c>
      <c r="CE547" s="43"/>
      <c r="CF547" s="43" t="str">
        <f t="shared" ref="CF547:CF562" si="2612">IF(CE547="","",CE543+CG543-CE547)</f>
        <v/>
      </c>
      <c r="CG547" s="43"/>
      <c r="CH547" s="44" t="str">
        <f t="shared" si="2558"/>
        <v/>
      </c>
      <c r="CI547" s="48" t="str">
        <f t="shared" si="2575"/>
        <v/>
      </c>
      <c r="CJ547" s="45" t="str">
        <f t="shared" ref="CJ547:CJ562" si="2613">IF(CE547="","",CF547*CI547)</f>
        <v/>
      </c>
      <c r="CK547" s="89" t="str">
        <f t="shared" ref="CK547:CK562" si="2614">IF(CF547="","",CJ547/(CB547*100))</f>
        <v/>
      </c>
      <c r="CL547" s="37"/>
      <c r="CM547" s="29"/>
      <c r="CN547" s="52" t="str">
        <f>IF($A520="","",$A520)</f>
        <v/>
      </c>
      <c r="CO547" s="43"/>
      <c r="CP547" s="43" t="str">
        <f t="shared" ref="CP547:CP562" si="2615">IF(CO547="","",CO547-CO543)</f>
        <v/>
      </c>
      <c r="CQ547" s="43"/>
      <c r="CR547" s="87" t="str">
        <f t="shared" ref="CR547:CR562" si="2616">IF(CQ547="","",CQ547-CQ543)</f>
        <v/>
      </c>
      <c r="CS547" s="43"/>
      <c r="CT547" s="43" t="str">
        <f t="shared" ref="CT547:CT562" si="2617">IF(CS547="","",CS543+CU543-CS547)</f>
        <v/>
      </c>
      <c r="CU547" s="43"/>
      <c r="CV547" s="44" t="str">
        <f t="shared" si="2559"/>
        <v/>
      </c>
      <c r="CW547" s="48" t="str">
        <f t="shared" si="2576"/>
        <v/>
      </c>
      <c r="CX547" s="45" t="str">
        <f t="shared" ref="CX547:CX562" si="2618">IF(CS547="","",CT547*CW547)</f>
        <v/>
      </c>
      <c r="CY547" s="89" t="str">
        <f t="shared" ref="CY547:CY562" si="2619">IF(CT547="","",CX547/(CP547*100))</f>
        <v/>
      </c>
      <c r="CZ547" s="37"/>
      <c r="DA547" s="29"/>
      <c r="DB547" s="47"/>
      <c r="DC547" s="67"/>
      <c r="DD547" s="45" t="str">
        <f t="shared" si="2577"/>
        <v/>
      </c>
      <c r="DE547" s="45"/>
      <c r="DF547" s="45"/>
      <c r="DG547" s="45"/>
      <c r="DH547" s="45" t="str">
        <f t="shared" si="2578"/>
        <v/>
      </c>
      <c r="DI547" s="45"/>
      <c r="DJ547" s="45"/>
      <c r="DK547" s="45"/>
      <c r="DL547" s="45" t="str">
        <f t="shared" si="2535"/>
        <v/>
      </c>
      <c r="DM547" s="46" t="str">
        <f t="shared" si="2536"/>
        <v/>
      </c>
      <c r="DN547" s="37"/>
      <c r="DO547" s="29"/>
      <c r="DP547" s="47"/>
      <c r="DQ547" s="45"/>
      <c r="DR547" s="45" t="str">
        <f t="shared" si="2579"/>
        <v/>
      </c>
      <c r="DS547" s="45"/>
      <c r="DT547" s="45" t="str">
        <f t="shared" si="2580"/>
        <v/>
      </c>
      <c r="DU547" s="45"/>
      <c r="DV547" s="45" t="str">
        <f t="shared" si="2581"/>
        <v/>
      </c>
      <c r="DW547" s="45"/>
      <c r="DX547" s="45"/>
      <c r="DY547" s="45"/>
      <c r="DZ547" s="45" t="str">
        <f t="shared" si="2537"/>
        <v/>
      </c>
      <c r="EA547" s="46" t="str">
        <f t="shared" si="2538"/>
        <v/>
      </c>
      <c r="EB547" s="37"/>
      <c r="ED547" s="47"/>
      <c r="EE547" s="67"/>
      <c r="EF547" s="45" t="str">
        <f t="shared" si="2582"/>
        <v/>
      </c>
      <c r="EG547" s="45"/>
      <c r="EH547" s="45"/>
      <c r="EI547" s="45"/>
      <c r="EJ547" s="45" t="str">
        <f t="shared" si="2583"/>
        <v/>
      </c>
      <c r="EK547" s="45"/>
      <c r="EL547" s="45"/>
      <c r="EM547" s="45"/>
      <c r="EN547" s="45" t="str">
        <f t="shared" si="2539"/>
        <v/>
      </c>
      <c r="EO547" s="46" t="str">
        <f t="shared" si="2540"/>
        <v/>
      </c>
      <c r="EP547" s="37"/>
      <c r="ER547" s="47"/>
      <c r="ES547" s="67"/>
      <c r="ET547" s="45" t="str">
        <f t="shared" si="2584"/>
        <v/>
      </c>
      <c r="EU547" s="45"/>
      <c r="EV547" s="45"/>
      <c r="EW547" s="45"/>
      <c r="EX547" s="45" t="str">
        <f t="shared" si="2585"/>
        <v/>
      </c>
      <c r="EY547" s="45"/>
      <c r="EZ547" s="45"/>
      <c r="FA547" s="45"/>
      <c r="FB547" s="45" t="str">
        <f t="shared" si="2541"/>
        <v/>
      </c>
      <c r="FC547" s="46" t="str">
        <f t="shared" si="2542"/>
        <v/>
      </c>
      <c r="FD547" s="37"/>
      <c r="FF547" s="47"/>
      <c r="FG547" s="67"/>
      <c r="FH547" s="45" t="str">
        <f t="shared" si="2586"/>
        <v/>
      </c>
      <c r="FI547" s="45"/>
      <c r="FJ547" s="45"/>
      <c r="FK547" s="45"/>
      <c r="FL547" s="45" t="str">
        <f t="shared" si="2587"/>
        <v/>
      </c>
      <c r="FM547" s="45"/>
      <c r="FN547" s="45"/>
      <c r="FO547" s="45"/>
      <c r="FP547" s="45" t="str">
        <f t="shared" si="2543"/>
        <v/>
      </c>
      <c r="FQ547" s="46" t="str">
        <f t="shared" si="2544"/>
        <v/>
      </c>
      <c r="FR547" s="37"/>
      <c r="FS547" s="29"/>
      <c r="FT547" s="47"/>
      <c r="FU547" s="67"/>
      <c r="FV547" s="45" t="str">
        <f t="shared" si="2588"/>
        <v/>
      </c>
      <c r="FW547" s="45"/>
      <c r="FX547" s="45"/>
      <c r="FY547" s="45"/>
      <c r="FZ547" s="45" t="str">
        <f t="shared" si="2589"/>
        <v/>
      </c>
      <c r="GA547" s="45"/>
      <c r="GB547" s="45"/>
      <c r="GC547" s="45"/>
      <c r="GD547" s="45" t="str">
        <f t="shared" si="2545"/>
        <v/>
      </c>
      <c r="GE547" s="46" t="str">
        <f t="shared" si="2546"/>
        <v/>
      </c>
      <c r="GF547" s="37"/>
      <c r="GH547" s="47"/>
      <c r="GI547" s="67"/>
      <c r="GJ547" s="45" t="str">
        <f t="shared" si="2590"/>
        <v/>
      </c>
      <c r="GK547" s="45"/>
      <c r="GL547" s="45"/>
      <c r="GM547" s="45"/>
      <c r="GN547" s="45" t="str">
        <f t="shared" si="2591"/>
        <v/>
      </c>
      <c r="GO547" s="45"/>
      <c r="GP547" s="45"/>
      <c r="GQ547" s="45"/>
      <c r="GR547" s="45" t="str">
        <f t="shared" si="2547"/>
        <v/>
      </c>
      <c r="GS547" s="46" t="str">
        <f t="shared" si="2548"/>
        <v/>
      </c>
      <c r="GT547" s="37"/>
      <c r="GU547" s="61"/>
      <c r="GV547" s="52" t="str">
        <f>IF($A517="","",$A517)</f>
        <v/>
      </c>
      <c r="GW547" s="62"/>
      <c r="GX547" s="43"/>
      <c r="GY547" s="43" t="str">
        <f t="shared" ref="GY547:GY562" si="2620">IF(GX547="","",GX547-GX543)</f>
        <v/>
      </c>
      <c r="GZ547" s="43"/>
      <c r="HA547" s="87" t="str">
        <f t="shared" ref="HA547:HA561" si="2621">IF(GZ547="","",GZ547-GZ543)</f>
        <v/>
      </c>
      <c r="HB547" s="43"/>
      <c r="HC547" s="43" t="str">
        <f t="shared" ref="HC547:HC561" si="2622">IF(HB547="","",HB543+HD543-HB547)</f>
        <v/>
      </c>
      <c r="HD547" s="43"/>
      <c r="HE547" s="44" t="str">
        <f>IF(GX547="","",HE543)</f>
        <v/>
      </c>
      <c r="HF547" s="48" t="str">
        <f>IF(GX547="","",HF543)</f>
        <v/>
      </c>
      <c r="HG547" s="45" t="str">
        <f t="shared" ref="HG547:HG562" si="2623">IF(HB547="","",HC547*HF547)</f>
        <v/>
      </c>
      <c r="HH547" s="89" t="str">
        <f t="shared" ref="HH547:HH562" si="2624">IF(HC547="","",HG547/(GY547*100))</f>
        <v/>
      </c>
      <c r="HI547" s="37"/>
      <c r="HK547" s="52" t="str">
        <f>IF($A517="","",$A517)</f>
        <v/>
      </c>
      <c r="HL547" s="43"/>
      <c r="HM547" s="43" t="str">
        <f t="shared" ref="HM547:HM562" si="2625">IF(HL547="","",HL547-HL543)</f>
        <v/>
      </c>
      <c r="HN547" s="43"/>
      <c r="HO547" s="87" t="str">
        <f t="shared" ref="HO547:HO561" si="2626">IF(HN547="","",HN547-HN543)</f>
        <v/>
      </c>
      <c r="HP547" s="43"/>
      <c r="HQ547" s="43" t="str">
        <f t="shared" ref="HQ547:HQ561" si="2627">IF(HP547="","",HP543+HR543-HP547)</f>
        <v/>
      </c>
      <c r="HR547" s="43"/>
      <c r="HS547" s="44" t="str">
        <f t="shared" ref="HS547:HS562" si="2628">IF(HL547="","",HS543)</f>
        <v/>
      </c>
      <c r="HT547" s="48" t="str">
        <f t="shared" si="2604"/>
        <v/>
      </c>
      <c r="HU547" s="45" t="str">
        <f t="shared" ref="HU547:HU562" si="2629">IF(HP547="","",HQ547*HT547)</f>
        <v/>
      </c>
      <c r="HV547" s="89" t="str">
        <f t="shared" ref="HV547:HV562" si="2630">IF(HQ547="","",HU547/(HM547*100))</f>
        <v/>
      </c>
      <c r="HW547" s="37"/>
      <c r="HX547" s="360"/>
      <c r="HY547" s="52" t="str">
        <f>IF($A517="","",$A517)</f>
        <v/>
      </c>
      <c r="HZ547" s="43"/>
      <c r="IA547" s="43" t="str">
        <f t="shared" ref="IA547:IA562" si="2631">IF(HZ547="","",HZ547-HZ543)</f>
        <v/>
      </c>
      <c r="IB547" s="43"/>
      <c r="IC547" s="87" t="str">
        <f t="shared" ref="IC547:IC562" si="2632">IF(IB547="","",IB547-IB543)</f>
        <v/>
      </c>
      <c r="ID547" s="43"/>
      <c r="IE547" s="43" t="str">
        <f t="shared" ref="IE547:IE562" si="2633">IF(ID547="","",ID543+IF543-ID547)</f>
        <v/>
      </c>
      <c r="IF547" s="43"/>
      <c r="IG547" s="44" t="str">
        <f t="shared" si="2560"/>
        <v/>
      </c>
      <c r="IH547" s="48" t="str">
        <f t="shared" si="2592"/>
        <v/>
      </c>
      <c r="II547" s="45" t="str">
        <f t="shared" ref="II547:II562" si="2634">IF(ID547="","",IE547*IH547)</f>
        <v/>
      </c>
      <c r="IJ547" s="89" t="str">
        <f t="shared" ref="IJ547:IJ562" si="2635">IF(IE547="","",II547/(IA547*100))</f>
        <v/>
      </c>
      <c r="IK547" s="37"/>
      <c r="IL547" s="29"/>
      <c r="IM547" s="52" t="str">
        <f>IF($A517="","",$A517)</f>
        <v/>
      </c>
      <c r="IN547" s="43"/>
      <c r="IO547" s="43" t="str">
        <f t="shared" ref="IO547:IO562" si="2636">IF(IN547="","",IN547-IN543)</f>
        <v/>
      </c>
      <c r="IP547" s="43"/>
      <c r="IQ547" s="87" t="str">
        <f t="shared" ref="IQ547:IQ562" si="2637">IF(IP547="","",IP547-IP543)</f>
        <v/>
      </c>
      <c r="IR547" s="43"/>
      <c r="IS547" s="43" t="str">
        <f t="shared" ref="IS547:IS562" si="2638">IF(IR547="","",IR543+IT543-IR547)</f>
        <v/>
      </c>
      <c r="IT547" s="43"/>
      <c r="IU547" s="44" t="str">
        <f t="shared" si="2561"/>
        <v/>
      </c>
      <c r="IV547" s="48" t="str">
        <f t="shared" si="2593"/>
        <v/>
      </c>
      <c r="IW547" s="45" t="str">
        <f t="shared" ref="IW547:IW562" si="2639">IF(IR547="","",IS547*IV547)</f>
        <v/>
      </c>
      <c r="IX547" s="89" t="str">
        <f t="shared" ref="IX547:IX562" si="2640">IF(IS547="","",IW547/(IO547*100))</f>
        <v/>
      </c>
      <c r="IY547" s="37"/>
      <c r="IZ547" s="61"/>
      <c r="JA547" s="52" t="str">
        <f>IF($A517="","",$A517)</f>
        <v/>
      </c>
      <c r="JB547" s="43"/>
      <c r="JC547" s="43" t="str">
        <f t="shared" ref="JC547:JC562" si="2641">IF(JB547="","",JB547-JB543)</f>
        <v/>
      </c>
      <c r="JD547" s="43"/>
      <c r="JE547" s="87" t="str">
        <f t="shared" ref="JE547:JE562" si="2642">IF(JD547="","",JD547-JD543)</f>
        <v/>
      </c>
      <c r="JF547" s="43"/>
      <c r="JG547" s="43" t="str">
        <f t="shared" ref="JG547:JG562" si="2643">IF(JF547="","",JF543+JH543-JF547)</f>
        <v/>
      </c>
      <c r="JH547" s="43"/>
      <c r="JI547" s="44" t="str">
        <f t="shared" si="2562"/>
        <v/>
      </c>
      <c r="JJ547" s="48" t="str">
        <f t="shared" si="2594"/>
        <v/>
      </c>
      <c r="JK547" s="45" t="str">
        <f t="shared" ref="JK547:JK562" si="2644">IF(JF547="","",JG547*JJ547)</f>
        <v/>
      </c>
      <c r="JL547" s="89" t="str">
        <f t="shared" ref="JL547:JL562" si="2645">IF(JG547="","",JK547/(JC547*100))</f>
        <v/>
      </c>
      <c r="JM547" s="37"/>
      <c r="JN547" s="29"/>
      <c r="JO547" s="52" t="str">
        <f>IF($A517="","",$A517)</f>
        <v/>
      </c>
      <c r="JP547" s="43"/>
      <c r="JQ547" s="43" t="str">
        <f t="shared" ref="JQ547:JQ562" si="2646">IF(JP547="","",JP547-JP543)</f>
        <v/>
      </c>
      <c r="JR547" s="43"/>
      <c r="JS547" s="87" t="str">
        <f t="shared" ref="JS547:JS561" si="2647">IF(JR547="","",JR547-JR543)</f>
        <v/>
      </c>
      <c r="JT547" s="43"/>
      <c r="JU547" s="43" t="str">
        <f t="shared" ref="JU547:JU561" si="2648">IF(JT547="","",JT543+JV543-JT547)</f>
        <v/>
      </c>
      <c r="JV547" s="43"/>
      <c r="JW547" s="44" t="str">
        <f t="shared" si="2563"/>
        <v/>
      </c>
      <c r="JX547" s="48" t="str">
        <f t="shared" si="2595"/>
        <v/>
      </c>
      <c r="JY547" s="45" t="str">
        <f t="shared" ref="JY547:JY562" si="2649">IF(JT547="","",JU547*JX547)</f>
        <v/>
      </c>
      <c r="JZ547" s="89" t="str">
        <f t="shared" ref="JZ547:JZ562" si="2650">IF(JU547="","",JY547/(JQ547*100))</f>
        <v/>
      </c>
      <c r="KA547" s="37"/>
      <c r="KB547" s="51"/>
      <c r="KC547" s="52" t="str">
        <f>IF($A517="","",$A517)</f>
        <v/>
      </c>
      <c r="KD547" s="43"/>
      <c r="KE547" s="43" t="str">
        <f>IF(KD547="","",KD547-KD543)</f>
        <v/>
      </c>
      <c r="KF547" s="43"/>
      <c r="KG547" s="87" t="str">
        <f>IF(KF547="","",KF547-KF543)</f>
        <v/>
      </c>
      <c r="KH547" s="43"/>
      <c r="KI547" s="43" t="str">
        <f>IF(KH547="","",KH543+KJ543-KH547)</f>
        <v/>
      </c>
      <c r="KJ547" s="43"/>
      <c r="KK547" s="44" t="str">
        <f>IF(KD547="","",KK543)</f>
        <v/>
      </c>
      <c r="KL547" s="48" t="str">
        <f>IF(KE547="","",KL543)</f>
        <v/>
      </c>
      <c r="KM547" s="45" t="str">
        <f>IF(KH547="","",KI547*KL547)</f>
        <v/>
      </c>
      <c r="KN547" s="89" t="str">
        <f>IF(KI547="","",KM547/(KE547*100))</f>
        <v/>
      </c>
      <c r="KO547" s="37"/>
      <c r="KP547" s="29"/>
      <c r="KQ547" s="52" t="str">
        <f>IF($A517="","",$A517)</f>
        <v/>
      </c>
      <c r="KR547" s="43"/>
      <c r="KS547" s="43" t="str">
        <f>IF(KR547="","",KR547-KR543)</f>
        <v/>
      </c>
      <c r="KT547" s="43"/>
      <c r="KU547" s="87" t="str">
        <f>IF(KT547="","",KT547-KT543)</f>
        <v/>
      </c>
      <c r="KV547" s="43"/>
      <c r="KW547" s="43" t="str">
        <f>IF(KV547="","",KV543+KX543-KV547)</f>
        <v/>
      </c>
      <c r="KX547" s="43"/>
      <c r="KY547" s="44" t="str">
        <f>IF(KR547="","",KY543)</f>
        <v/>
      </c>
      <c r="KZ547" s="48" t="str">
        <f>IF(KS547="","",KZ543)</f>
        <v/>
      </c>
      <c r="LA547" s="45" t="str">
        <f>IF(KV547="","",KW547*KZ547)</f>
        <v/>
      </c>
      <c r="LB547" s="89" t="str">
        <f>IF(KW547="","",LA547/(KS547*100))</f>
        <v/>
      </c>
      <c r="LC547" s="37"/>
      <c r="LD547" s="29"/>
      <c r="LE547" s="47"/>
      <c r="LF547" s="45"/>
      <c r="LG547" s="45"/>
      <c r="LH547" s="45"/>
      <c r="LI547" s="45" t="str">
        <f t="shared" si="2525"/>
        <v/>
      </c>
      <c r="LJ547" s="45"/>
      <c r="LK547" s="45" t="str">
        <f t="shared" si="2526"/>
        <v/>
      </c>
      <c r="LL547" s="45"/>
      <c r="LM547" s="73" t="str">
        <f>IF(LF546="","",LM544)</f>
        <v/>
      </c>
      <c r="LN547" s="67" t="str">
        <f>IF(LG546="","",LN544)</f>
        <v/>
      </c>
      <c r="LO547" s="45" t="str">
        <f t="shared" si="2463"/>
        <v/>
      </c>
      <c r="LP547" s="46"/>
      <c r="LQ547" s="37"/>
      <c r="LR547" s="29"/>
      <c r="LS547" s="47"/>
      <c r="LT547" s="67"/>
      <c r="LU547" s="45" t="str">
        <f t="shared" si="2596"/>
        <v/>
      </c>
      <c r="LV547" s="45"/>
      <c r="LW547" s="45"/>
      <c r="LX547" s="45"/>
      <c r="LY547" s="45" t="str">
        <f t="shared" si="2597"/>
        <v/>
      </c>
      <c r="LZ547" s="45"/>
      <c r="MA547" s="45"/>
      <c r="MB547" s="45"/>
      <c r="MC547" s="45" t="str">
        <f t="shared" si="2549"/>
        <v/>
      </c>
      <c r="MD547" s="46" t="str">
        <f t="shared" si="2550"/>
        <v/>
      </c>
      <c r="ME547" s="37"/>
      <c r="MF547" s="29"/>
      <c r="MG547" s="47"/>
      <c r="MH547" s="67"/>
      <c r="MI547" s="45" t="str">
        <f t="shared" si="2598"/>
        <v/>
      </c>
      <c r="MJ547" s="45"/>
      <c r="MK547" s="45"/>
      <c r="ML547" s="45"/>
      <c r="MM547" s="45" t="str">
        <f t="shared" si="2599"/>
        <v/>
      </c>
      <c r="MN547" s="45"/>
      <c r="MO547" s="45"/>
      <c r="MP547" s="45"/>
      <c r="MQ547" s="45" t="str">
        <f t="shared" si="2551"/>
        <v/>
      </c>
      <c r="MR547" s="46" t="str">
        <f t="shared" si="2552"/>
        <v/>
      </c>
      <c r="MS547" s="37"/>
      <c r="MT547" s="29"/>
      <c r="MU547" s="47"/>
      <c r="MV547" s="67"/>
      <c r="MW547" s="45" t="str">
        <f t="shared" si="2600"/>
        <v/>
      </c>
      <c r="MX547" s="45"/>
      <c r="MY547" s="45"/>
      <c r="MZ547" s="45"/>
      <c r="NA547" s="45" t="str">
        <f t="shared" si="2601"/>
        <v/>
      </c>
      <c r="NB547" s="45"/>
      <c r="NC547" s="45"/>
      <c r="ND547" s="45"/>
      <c r="NE547" s="45" t="str">
        <f t="shared" si="2553"/>
        <v/>
      </c>
      <c r="NF547" s="46" t="str">
        <f t="shared" si="2554"/>
        <v/>
      </c>
      <c r="NG547" s="37"/>
      <c r="NH547" s="29"/>
      <c r="NI547" s="47"/>
      <c r="NJ547" s="67"/>
      <c r="NK547" s="45" t="str">
        <f t="shared" si="2602"/>
        <v/>
      </c>
      <c r="NL547" s="45"/>
      <c r="NM547" s="45"/>
      <c r="NN547" s="45"/>
      <c r="NO547" s="45" t="str">
        <f t="shared" si="2603"/>
        <v/>
      </c>
      <c r="NP547" s="45"/>
      <c r="NQ547" s="45"/>
      <c r="NR547" s="45"/>
      <c r="NS547" s="45" t="str">
        <f t="shared" si="2555"/>
        <v/>
      </c>
      <c r="NT547" s="46" t="str">
        <f t="shared" si="2556"/>
        <v/>
      </c>
      <c r="NU547" s="37"/>
    </row>
    <row r="548" spans="1:385" ht="15" customHeight="1" thickBot="1" x14ac:dyDescent="0.3">
      <c r="A548" s="38"/>
      <c r="B548" s="39"/>
      <c r="C548" s="40"/>
      <c r="D548" s="40"/>
      <c r="E548" s="41"/>
      <c r="F548" s="40"/>
      <c r="G548" s="208"/>
      <c r="H548" s="42"/>
      <c r="I548" s="45"/>
      <c r="J548" s="45" t="str">
        <f t="shared" si="2564"/>
        <v/>
      </c>
      <c r="K548" s="45"/>
      <c r="L548" s="45"/>
      <c r="M548" s="45"/>
      <c r="N548" s="45" t="str">
        <f t="shared" si="2565"/>
        <v/>
      </c>
      <c r="O548" s="45"/>
      <c r="P548" s="45"/>
      <c r="Q548" s="45"/>
      <c r="R548" s="45" t="str">
        <f t="shared" si="2527"/>
        <v/>
      </c>
      <c r="S548" s="46" t="str">
        <f t="shared" si="2528"/>
        <v/>
      </c>
      <c r="T548" s="37"/>
      <c r="U548" s="29"/>
      <c r="V548" s="47"/>
      <c r="W548" s="67"/>
      <c r="X548" s="45" t="str">
        <f t="shared" si="2566"/>
        <v/>
      </c>
      <c r="Y548" s="45"/>
      <c r="Z548" s="45"/>
      <c r="AA548" s="45"/>
      <c r="AB548" s="45" t="str">
        <f t="shared" si="2567"/>
        <v/>
      </c>
      <c r="AC548" s="45"/>
      <c r="AD548" s="45"/>
      <c r="AE548" s="45"/>
      <c r="AF548" s="45" t="str">
        <f t="shared" si="2529"/>
        <v/>
      </c>
      <c r="AG548" s="46" t="str">
        <f t="shared" si="2530"/>
        <v/>
      </c>
      <c r="AH548" s="37"/>
      <c r="AI548" s="29"/>
      <c r="AJ548" s="47"/>
      <c r="AK548" s="45"/>
      <c r="AL548" s="45" t="str">
        <f t="shared" si="2568"/>
        <v/>
      </c>
      <c r="AM548" s="45"/>
      <c r="AN548" s="45" t="str">
        <f t="shared" si="2569"/>
        <v/>
      </c>
      <c r="AO548" s="45"/>
      <c r="AP548" s="45" t="str">
        <f t="shared" si="2570"/>
        <v/>
      </c>
      <c r="AQ548" s="45"/>
      <c r="AR548" s="45"/>
      <c r="AS548" s="45"/>
      <c r="AT548" s="45" t="str">
        <f t="shared" si="2531"/>
        <v/>
      </c>
      <c r="AU548" s="46" t="str">
        <f t="shared" si="2532"/>
        <v/>
      </c>
      <c r="AV548" s="37"/>
      <c r="AW548" s="29"/>
      <c r="AX548" s="47"/>
      <c r="AY548" s="45"/>
      <c r="AZ548" s="45" t="str">
        <f t="shared" si="2571"/>
        <v/>
      </c>
      <c r="BA548" s="45"/>
      <c r="BB548" s="45" t="str">
        <f t="shared" si="2572"/>
        <v/>
      </c>
      <c r="BC548" s="45"/>
      <c r="BD548" s="45" t="str">
        <f t="shared" si="2573"/>
        <v/>
      </c>
      <c r="BE548" s="45"/>
      <c r="BF548" s="45"/>
      <c r="BG548" s="45"/>
      <c r="BH548" s="45" t="str">
        <f t="shared" si="2533"/>
        <v/>
      </c>
      <c r="BI548" s="46" t="str">
        <f t="shared" si="2534"/>
        <v/>
      </c>
      <c r="BJ548" s="37"/>
      <c r="BK548" s="29"/>
      <c r="BL548" s="47"/>
      <c r="BM548" s="45"/>
      <c r="BN548" s="45" t="str">
        <f t="shared" si="2605"/>
        <v/>
      </c>
      <c r="BO548" s="45"/>
      <c r="BP548" s="45" t="str">
        <f t="shared" si="2606"/>
        <v/>
      </c>
      <c r="BQ548" s="45"/>
      <c r="BR548" s="45" t="str">
        <f t="shared" si="2607"/>
        <v/>
      </c>
      <c r="BS548" s="43"/>
      <c r="BT548" s="207" t="str">
        <f t="shared" si="2557"/>
        <v/>
      </c>
      <c r="BU548" s="67" t="str">
        <f t="shared" si="2574"/>
        <v/>
      </c>
      <c r="BV548" s="43" t="str">
        <f t="shared" si="2608"/>
        <v/>
      </c>
      <c r="BW548" s="46" t="str">
        <f t="shared" si="2609"/>
        <v/>
      </c>
      <c r="BX548" s="37"/>
      <c r="BY548" s="57"/>
      <c r="BZ548" s="47"/>
      <c r="CA548" s="45"/>
      <c r="CB548" s="45" t="str">
        <f t="shared" si="2610"/>
        <v/>
      </c>
      <c r="CC548" s="45"/>
      <c r="CD548" s="45" t="str">
        <f t="shared" si="2611"/>
        <v/>
      </c>
      <c r="CE548" s="45"/>
      <c r="CF548" s="45" t="str">
        <f t="shared" si="2612"/>
        <v/>
      </c>
      <c r="CG548" s="43"/>
      <c r="CH548" s="207" t="str">
        <f t="shared" si="2558"/>
        <v/>
      </c>
      <c r="CI548" s="67" t="str">
        <f t="shared" si="2575"/>
        <v/>
      </c>
      <c r="CJ548" s="43" t="str">
        <f t="shared" si="2613"/>
        <v/>
      </c>
      <c r="CK548" s="46" t="str">
        <f t="shared" si="2614"/>
        <v/>
      </c>
      <c r="CL548" s="37"/>
      <c r="CM548" s="29"/>
      <c r="CN548" s="47"/>
      <c r="CO548" s="45"/>
      <c r="CP548" s="45" t="str">
        <f t="shared" si="2615"/>
        <v/>
      </c>
      <c r="CQ548" s="45"/>
      <c r="CR548" s="45" t="str">
        <f t="shared" si="2616"/>
        <v/>
      </c>
      <c r="CS548" s="45"/>
      <c r="CT548" s="45" t="str">
        <f t="shared" si="2617"/>
        <v/>
      </c>
      <c r="CU548" s="43"/>
      <c r="CV548" s="207" t="str">
        <f t="shared" si="2559"/>
        <v/>
      </c>
      <c r="CW548" s="67" t="str">
        <f t="shared" si="2576"/>
        <v/>
      </c>
      <c r="CX548" s="43" t="str">
        <f t="shared" si="2618"/>
        <v/>
      </c>
      <c r="CY548" s="46" t="str">
        <f t="shared" si="2619"/>
        <v/>
      </c>
      <c r="CZ548" s="37"/>
      <c r="DA548" s="29"/>
      <c r="DB548" s="47"/>
      <c r="DC548" s="67"/>
      <c r="DD548" s="45" t="str">
        <f t="shared" si="2577"/>
        <v/>
      </c>
      <c r="DE548" s="45"/>
      <c r="DF548" s="45"/>
      <c r="DG548" s="45"/>
      <c r="DH548" s="45" t="str">
        <f t="shared" si="2578"/>
        <v/>
      </c>
      <c r="DI548" s="45"/>
      <c r="DJ548" s="45"/>
      <c r="DK548" s="45"/>
      <c r="DL548" s="45" t="str">
        <f t="shared" si="2535"/>
        <v/>
      </c>
      <c r="DM548" s="46" t="str">
        <f t="shared" si="2536"/>
        <v/>
      </c>
      <c r="DN548" s="37"/>
      <c r="DO548" s="29"/>
      <c r="DP548" s="47"/>
      <c r="DQ548" s="45"/>
      <c r="DR548" s="45" t="str">
        <f t="shared" si="2579"/>
        <v/>
      </c>
      <c r="DS548" s="45"/>
      <c r="DT548" s="45" t="str">
        <f t="shared" si="2580"/>
        <v/>
      </c>
      <c r="DU548" s="45"/>
      <c r="DV548" s="45" t="str">
        <f t="shared" si="2581"/>
        <v/>
      </c>
      <c r="DW548" s="45"/>
      <c r="DX548" s="45"/>
      <c r="DY548" s="45"/>
      <c r="DZ548" s="45" t="str">
        <f t="shared" si="2537"/>
        <v/>
      </c>
      <c r="EA548" s="46" t="str">
        <f t="shared" si="2538"/>
        <v/>
      </c>
      <c r="EB548" s="37"/>
      <c r="ED548" s="47"/>
      <c r="EE548" s="67"/>
      <c r="EF548" s="45" t="str">
        <f t="shared" si="2582"/>
        <v/>
      </c>
      <c r="EG548" s="45"/>
      <c r="EH548" s="45"/>
      <c r="EI548" s="45"/>
      <c r="EJ548" s="45" t="str">
        <f t="shared" si="2583"/>
        <v/>
      </c>
      <c r="EK548" s="45"/>
      <c r="EL548" s="45"/>
      <c r="EM548" s="45"/>
      <c r="EN548" s="45" t="str">
        <f t="shared" si="2539"/>
        <v/>
      </c>
      <c r="EO548" s="46" t="str">
        <f t="shared" si="2540"/>
        <v/>
      </c>
      <c r="EP548" s="37"/>
      <c r="ER548" s="47"/>
      <c r="ES548" s="67"/>
      <c r="ET548" s="45" t="str">
        <f t="shared" si="2584"/>
        <v/>
      </c>
      <c r="EU548" s="45"/>
      <c r="EV548" s="45"/>
      <c r="EW548" s="45"/>
      <c r="EX548" s="45" t="str">
        <f t="shared" si="2585"/>
        <v/>
      </c>
      <c r="EY548" s="45"/>
      <c r="EZ548" s="45"/>
      <c r="FA548" s="45"/>
      <c r="FB548" s="45" t="str">
        <f t="shared" si="2541"/>
        <v/>
      </c>
      <c r="FC548" s="46" t="str">
        <f t="shared" si="2542"/>
        <v/>
      </c>
      <c r="FD548" s="37"/>
      <c r="FF548" s="47"/>
      <c r="FG548" s="67"/>
      <c r="FH548" s="45" t="str">
        <f t="shared" si="2586"/>
        <v/>
      </c>
      <c r="FI548" s="45"/>
      <c r="FJ548" s="45"/>
      <c r="FK548" s="45"/>
      <c r="FL548" s="45" t="str">
        <f t="shared" si="2587"/>
        <v/>
      </c>
      <c r="FM548" s="45"/>
      <c r="FN548" s="45"/>
      <c r="FO548" s="45"/>
      <c r="FP548" s="45" t="str">
        <f t="shared" si="2543"/>
        <v/>
      </c>
      <c r="FQ548" s="46" t="str">
        <f t="shared" si="2544"/>
        <v/>
      </c>
      <c r="FR548" s="37"/>
      <c r="FS548" s="29"/>
      <c r="FT548" s="47"/>
      <c r="FU548" s="67"/>
      <c r="FV548" s="45" t="str">
        <f t="shared" si="2588"/>
        <v/>
      </c>
      <c r="FW548" s="45"/>
      <c r="FX548" s="45"/>
      <c r="FY548" s="45"/>
      <c r="FZ548" s="45" t="str">
        <f t="shared" si="2589"/>
        <v/>
      </c>
      <c r="GA548" s="45"/>
      <c r="GB548" s="45"/>
      <c r="GC548" s="45"/>
      <c r="GD548" s="45" t="str">
        <f t="shared" si="2545"/>
        <v/>
      </c>
      <c r="GE548" s="46" t="str">
        <f t="shared" si="2546"/>
        <v/>
      </c>
      <c r="GF548" s="37"/>
      <c r="GH548" s="47"/>
      <c r="GI548" s="67"/>
      <c r="GJ548" s="45" t="str">
        <f t="shared" si="2590"/>
        <v/>
      </c>
      <c r="GK548" s="45"/>
      <c r="GL548" s="45"/>
      <c r="GM548" s="45"/>
      <c r="GN548" s="45" t="str">
        <f t="shared" si="2591"/>
        <v/>
      </c>
      <c r="GO548" s="45"/>
      <c r="GP548" s="45"/>
      <c r="GQ548" s="45"/>
      <c r="GR548" s="45" t="str">
        <f t="shared" si="2547"/>
        <v/>
      </c>
      <c r="GS548" s="46" t="str">
        <f t="shared" si="2548"/>
        <v/>
      </c>
      <c r="GT548" s="37"/>
      <c r="GU548" s="61"/>
      <c r="GV548" s="47"/>
      <c r="GW548" s="30"/>
      <c r="GX548" s="45"/>
      <c r="GY548" s="45" t="str">
        <f t="shared" si="2620"/>
        <v/>
      </c>
      <c r="GZ548" s="45"/>
      <c r="HA548" s="45" t="str">
        <f t="shared" si="2621"/>
        <v/>
      </c>
      <c r="HB548" s="45"/>
      <c r="HC548" s="45" t="str">
        <f t="shared" si="2622"/>
        <v/>
      </c>
      <c r="HD548" s="43"/>
      <c r="HE548" s="63" t="str">
        <f>IF(GX547="","",HE544)</f>
        <v/>
      </c>
      <c r="HF548" s="67" t="str">
        <f>IF(GX547="","",HF544)</f>
        <v/>
      </c>
      <c r="HG548" s="43" t="str">
        <f t="shared" si="2623"/>
        <v/>
      </c>
      <c r="HH548" s="46" t="str">
        <f t="shared" si="2624"/>
        <v/>
      </c>
      <c r="HI548" s="37"/>
      <c r="HK548" s="47"/>
      <c r="HL548" s="45"/>
      <c r="HM548" s="45" t="str">
        <f t="shared" si="2625"/>
        <v/>
      </c>
      <c r="HN548" s="45"/>
      <c r="HO548" s="45" t="str">
        <f t="shared" si="2626"/>
        <v/>
      </c>
      <c r="HP548" s="45"/>
      <c r="HQ548" s="45" t="str">
        <f t="shared" si="2627"/>
        <v/>
      </c>
      <c r="HR548" s="43"/>
      <c r="HS548" s="207" t="str">
        <f t="shared" si="2628"/>
        <v/>
      </c>
      <c r="HT548" s="67" t="str">
        <f t="shared" si="2604"/>
        <v/>
      </c>
      <c r="HU548" s="43" t="str">
        <f t="shared" si="2629"/>
        <v/>
      </c>
      <c r="HV548" s="46" t="str">
        <f t="shared" si="2630"/>
        <v/>
      </c>
      <c r="HW548" s="37"/>
      <c r="HX548" s="360"/>
      <c r="HY548" s="47"/>
      <c r="HZ548" s="45"/>
      <c r="IA548" s="45" t="str">
        <f t="shared" si="2631"/>
        <v/>
      </c>
      <c r="IB548" s="45"/>
      <c r="IC548" s="45" t="str">
        <f t="shared" si="2632"/>
        <v/>
      </c>
      <c r="ID548" s="45"/>
      <c r="IE548" s="45" t="str">
        <f t="shared" si="2633"/>
        <v/>
      </c>
      <c r="IF548" s="43"/>
      <c r="IG548" s="207" t="str">
        <f t="shared" si="2560"/>
        <v/>
      </c>
      <c r="IH548" s="67" t="str">
        <f t="shared" si="2592"/>
        <v/>
      </c>
      <c r="II548" s="43" t="str">
        <f t="shared" si="2634"/>
        <v/>
      </c>
      <c r="IJ548" s="46" t="str">
        <f t="shared" si="2635"/>
        <v/>
      </c>
      <c r="IK548" s="37"/>
      <c r="IL548" s="29"/>
      <c r="IM548" s="47"/>
      <c r="IN548" s="45"/>
      <c r="IO548" s="45" t="str">
        <f t="shared" si="2636"/>
        <v/>
      </c>
      <c r="IP548" s="45"/>
      <c r="IQ548" s="45" t="str">
        <f t="shared" si="2637"/>
        <v/>
      </c>
      <c r="IR548" s="45"/>
      <c r="IS548" s="45" t="str">
        <f t="shared" si="2638"/>
        <v/>
      </c>
      <c r="IT548" s="43"/>
      <c r="IU548" s="207" t="str">
        <f t="shared" si="2561"/>
        <v/>
      </c>
      <c r="IV548" s="67" t="str">
        <f t="shared" si="2593"/>
        <v/>
      </c>
      <c r="IW548" s="43" t="str">
        <f t="shared" si="2639"/>
        <v/>
      </c>
      <c r="IX548" s="46" t="str">
        <f t="shared" si="2640"/>
        <v/>
      </c>
      <c r="IY548" s="37"/>
      <c r="IZ548" s="61"/>
      <c r="JA548" s="47"/>
      <c r="JB548" s="45"/>
      <c r="JC548" s="45" t="str">
        <f t="shared" si="2641"/>
        <v/>
      </c>
      <c r="JD548" s="45"/>
      <c r="JE548" s="45" t="str">
        <f t="shared" si="2642"/>
        <v/>
      </c>
      <c r="JF548" s="45"/>
      <c r="JG548" s="45" t="str">
        <f t="shared" si="2643"/>
        <v/>
      </c>
      <c r="JH548" s="43"/>
      <c r="JI548" s="207" t="str">
        <f t="shared" si="2562"/>
        <v/>
      </c>
      <c r="JJ548" s="67" t="str">
        <f t="shared" si="2594"/>
        <v/>
      </c>
      <c r="JK548" s="43" t="str">
        <f t="shared" si="2644"/>
        <v/>
      </c>
      <c r="JL548" s="46" t="str">
        <f t="shared" si="2645"/>
        <v/>
      </c>
      <c r="JM548" s="37"/>
      <c r="JN548" s="29"/>
      <c r="JO548" s="47"/>
      <c r="JP548" s="45"/>
      <c r="JQ548" s="45" t="str">
        <f t="shared" si="2646"/>
        <v/>
      </c>
      <c r="JR548" s="45"/>
      <c r="JS548" s="45" t="str">
        <f t="shared" si="2647"/>
        <v/>
      </c>
      <c r="JT548" s="45"/>
      <c r="JU548" s="45" t="str">
        <f t="shared" si="2648"/>
        <v/>
      </c>
      <c r="JV548" s="43"/>
      <c r="JW548" s="207" t="str">
        <f t="shared" si="2563"/>
        <v/>
      </c>
      <c r="JX548" s="67" t="str">
        <f t="shared" si="2595"/>
        <v/>
      </c>
      <c r="JY548" s="43" t="str">
        <f t="shared" si="2649"/>
        <v/>
      </c>
      <c r="JZ548" s="46" t="str">
        <f t="shared" si="2650"/>
        <v/>
      </c>
      <c r="KA548" s="37"/>
      <c r="KB548" s="51"/>
      <c r="KC548" s="47"/>
      <c r="KD548" s="45"/>
      <c r="KE548" s="45" t="str">
        <f>IF(KD548="","",KD548-KD544)</f>
        <v/>
      </c>
      <c r="KF548" s="45"/>
      <c r="KG548" s="45" t="str">
        <f>IF(KF548="","",KF548-KF544)</f>
        <v/>
      </c>
      <c r="KH548" s="45"/>
      <c r="KI548" s="45" t="str">
        <f>IF(KH548="","",KH544+KJ544-KH548)</f>
        <v/>
      </c>
      <c r="KJ548" s="43"/>
      <c r="KK548" s="207" t="str">
        <f>IF(KD548="","",KK544)</f>
        <v/>
      </c>
      <c r="KL548" s="67" t="str">
        <f>IF(KE548="","",KL544)</f>
        <v/>
      </c>
      <c r="KM548" s="43" t="str">
        <f>IF(KH548="","",KI548*KL548)</f>
        <v/>
      </c>
      <c r="KN548" s="46" t="str">
        <f>IF(KI548="","",KM548/(KE548*100))</f>
        <v/>
      </c>
      <c r="KO548" s="37"/>
      <c r="KP548" s="29"/>
      <c r="KQ548" s="47"/>
      <c r="KR548" s="45"/>
      <c r="KS548" s="45" t="str">
        <f>IF(KR548="","",KR548-KR544)</f>
        <v/>
      </c>
      <c r="KT548" s="45"/>
      <c r="KU548" s="45" t="str">
        <f>IF(KT548="","",KT548-KT544)</f>
        <v/>
      </c>
      <c r="KV548" s="45"/>
      <c r="KW548" s="45" t="str">
        <f>IF(KV548="","",KV544+KX544-KV548)</f>
        <v/>
      </c>
      <c r="KX548" s="43"/>
      <c r="KY548" s="207" t="str">
        <f>IF(KR548="","",KY544)</f>
        <v/>
      </c>
      <c r="KZ548" s="67" t="str">
        <f>IF(KS548="","",KZ544)</f>
        <v/>
      </c>
      <c r="LA548" s="43" t="str">
        <f>IF(KV548="","",KW548*KZ548)</f>
        <v/>
      </c>
      <c r="LB548" s="46" t="str">
        <f>IF(KW548="","",LA548/(KS548*100))</f>
        <v/>
      </c>
      <c r="LC548" s="37"/>
      <c r="LD548" s="29"/>
      <c r="LE548" s="75"/>
      <c r="LF548" s="76"/>
      <c r="LG548" s="76"/>
      <c r="LH548" s="76"/>
      <c r="LI548" s="76" t="str">
        <f t="shared" si="2525"/>
        <v/>
      </c>
      <c r="LJ548" s="76"/>
      <c r="LK548" s="76" t="str">
        <f t="shared" si="2526"/>
        <v/>
      </c>
      <c r="LL548" s="76"/>
      <c r="LM548" s="78" t="str">
        <f>IF(LF546="","",LM545)</f>
        <v/>
      </c>
      <c r="LN548" s="79" t="str">
        <f>IF(LG546="","",LN545)</f>
        <v/>
      </c>
      <c r="LO548" s="76" t="str">
        <f t="shared" si="2463"/>
        <v/>
      </c>
      <c r="LP548" s="80"/>
      <c r="LQ548" s="37"/>
      <c r="LR548" s="29"/>
      <c r="LS548" s="47"/>
      <c r="LT548" s="67"/>
      <c r="LU548" s="45" t="str">
        <f t="shared" si="2596"/>
        <v/>
      </c>
      <c r="LV548" s="45"/>
      <c r="LW548" s="45"/>
      <c r="LX548" s="45"/>
      <c r="LY548" s="45" t="str">
        <f t="shared" si="2597"/>
        <v/>
      </c>
      <c r="LZ548" s="45"/>
      <c r="MA548" s="45"/>
      <c r="MB548" s="45"/>
      <c r="MC548" s="45" t="str">
        <f t="shared" si="2549"/>
        <v/>
      </c>
      <c r="MD548" s="46" t="str">
        <f t="shared" si="2550"/>
        <v/>
      </c>
      <c r="ME548" s="37"/>
      <c r="MF548" s="29"/>
      <c r="MG548" s="47"/>
      <c r="MH548" s="67"/>
      <c r="MI548" s="45" t="str">
        <f t="shared" si="2598"/>
        <v/>
      </c>
      <c r="MJ548" s="45"/>
      <c r="MK548" s="45"/>
      <c r="ML548" s="45"/>
      <c r="MM548" s="45" t="str">
        <f t="shared" si="2599"/>
        <v/>
      </c>
      <c r="MN548" s="45"/>
      <c r="MO548" s="45"/>
      <c r="MP548" s="45"/>
      <c r="MQ548" s="45" t="str">
        <f t="shared" si="2551"/>
        <v/>
      </c>
      <c r="MR548" s="46" t="str">
        <f t="shared" si="2552"/>
        <v/>
      </c>
      <c r="MS548" s="37"/>
      <c r="MT548" s="29"/>
      <c r="MU548" s="47"/>
      <c r="MV548" s="67"/>
      <c r="MW548" s="45" t="str">
        <f t="shared" si="2600"/>
        <v/>
      </c>
      <c r="MX548" s="45"/>
      <c r="MY548" s="45"/>
      <c r="MZ548" s="45"/>
      <c r="NA548" s="45" t="str">
        <f t="shared" si="2601"/>
        <v/>
      </c>
      <c r="NB548" s="45"/>
      <c r="NC548" s="45"/>
      <c r="ND548" s="45"/>
      <c r="NE548" s="45" t="str">
        <f t="shared" si="2553"/>
        <v/>
      </c>
      <c r="NF548" s="46" t="str">
        <f t="shared" si="2554"/>
        <v/>
      </c>
      <c r="NG548" s="37"/>
      <c r="NH548" s="29"/>
      <c r="NI548" s="47"/>
      <c r="NJ548" s="67"/>
      <c r="NK548" s="45" t="str">
        <f t="shared" si="2602"/>
        <v/>
      </c>
      <c r="NL548" s="45"/>
      <c r="NM548" s="45"/>
      <c r="NN548" s="45"/>
      <c r="NO548" s="45" t="str">
        <f t="shared" si="2603"/>
        <v/>
      </c>
      <c r="NP548" s="45"/>
      <c r="NQ548" s="45"/>
      <c r="NR548" s="45"/>
      <c r="NS548" s="45" t="str">
        <f t="shared" si="2555"/>
        <v/>
      </c>
      <c r="NT548" s="46" t="str">
        <f t="shared" si="2556"/>
        <v/>
      </c>
      <c r="NU548" s="37"/>
    </row>
    <row r="549" spans="1:385" ht="15" customHeight="1" thickTop="1" x14ac:dyDescent="0.25">
      <c r="A549" s="38"/>
      <c r="B549" s="39"/>
      <c r="C549" s="40"/>
      <c r="D549" s="40"/>
      <c r="E549" s="41"/>
      <c r="F549" s="40"/>
      <c r="G549" s="208"/>
      <c r="H549" s="42"/>
      <c r="I549" s="45"/>
      <c r="J549" s="45" t="str">
        <f t="shared" si="2564"/>
        <v/>
      </c>
      <c r="K549" s="45"/>
      <c r="L549" s="45"/>
      <c r="M549" s="45"/>
      <c r="N549" s="45" t="str">
        <f t="shared" si="2565"/>
        <v/>
      </c>
      <c r="O549" s="45"/>
      <c r="P549" s="45"/>
      <c r="Q549" s="45"/>
      <c r="R549" s="45" t="str">
        <f t="shared" si="2527"/>
        <v/>
      </c>
      <c r="S549" s="46" t="str">
        <f t="shared" si="2528"/>
        <v/>
      </c>
      <c r="T549" s="37"/>
      <c r="U549" s="29"/>
      <c r="V549" s="47"/>
      <c r="W549" s="67"/>
      <c r="X549" s="45" t="str">
        <f t="shared" si="2566"/>
        <v/>
      </c>
      <c r="Y549" s="45"/>
      <c r="Z549" s="45"/>
      <c r="AA549" s="45"/>
      <c r="AB549" s="45" t="str">
        <f t="shared" si="2567"/>
        <v/>
      </c>
      <c r="AC549" s="45"/>
      <c r="AD549" s="45"/>
      <c r="AE549" s="45"/>
      <c r="AF549" s="45" t="str">
        <f t="shared" si="2529"/>
        <v/>
      </c>
      <c r="AG549" s="46" t="str">
        <f t="shared" si="2530"/>
        <v/>
      </c>
      <c r="AH549" s="37"/>
      <c r="AI549" s="29"/>
      <c r="AJ549" s="47"/>
      <c r="AK549" s="45"/>
      <c r="AL549" s="45" t="str">
        <f t="shared" si="2568"/>
        <v/>
      </c>
      <c r="AM549" s="45"/>
      <c r="AN549" s="45" t="str">
        <f t="shared" si="2569"/>
        <v/>
      </c>
      <c r="AO549" s="45"/>
      <c r="AP549" s="45" t="str">
        <f t="shared" si="2570"/>
        <v/>
      </c>
      <c r="AQ549" s="45"/>
      <c r="AR549" s="45"/>
      <c r="AS549" s="45"/>
      <c r="AT549" s="45" t="str">
        <f t="shared" si="2531"/>
        <v/>
      </c>
      <c r="AU549" s="46" t="str">
        <f t="shared" si="2532"/>
        <v/>
      </c>
      <c r="AV549" s="37"/>
      <c r="AW549" s="29"/>
      <c r="AX549" s="47"/>
      <c r="AY549" s="45"/>
      <c r="AZ549" s="45" t="str">
        <f t="shared" si="2571"/>
        <v/>
      </c>
      <c r="BA549" s="45"/>
      <c r="BB549" s="45" t="str">
        <f t="shared" si="2572"/>
        <v/>
      </c>
      <c r="BC549" s="45"/>
      <c r="BD549" s="45" t="str">
        <f t="shared" si="2573"/>
        <v/>
      </c>
      <c r="BE549" s="45"/>
      <c r="BF549" s="45"/>
      <c r="BG549" s="45"/>
      <c r="BH549" s="45" t="str">
        <f t="shared" si="2533"/>
        <v/>
      </c>
      <c r="BI549" s="46" t="str">
        <f t="shared" si="2534"/>
        <v/>
      </c>
      <c r="BJ549" s="37"/>
      <c r="BK549" s="29"/>
      <c r="BL549" s="47"/>
      <c r="BM549" s="45"/>
      <c r="BN549" s="45" t="str">
        <f t="shared" si="2605"/>
        <v/>
      </c>
      <c r="BO549" s="45"/>
      <c r="BP549" s="45" t="str">
        <f t="shared" si="2606"/>
        <v/>
      </c>
      <c r="BQ549" s="45"/>
      <c r="BR549" s="45" t="str">
        <f t="shared" si="2607"/>
        <v/>
      </c>
      <c r="BS549" s="27"/>
      <c r="BT549" s="63" t="str">
        <f t="shared" si="2557"/>
        <v/>
      </c>
      <c r="BU549" s="67" t="str">
        <f t="shared" si="2574"/>
        <v/>
      </c>
      <c r="BV549" s="45" t="str">
        <f t="shared" si="2608"/>
        <v/>
      </c>
      <c r="BW549" s="46" t="str">
        <f t="shared" si="2609"/>
        <v/>
      </c>
      <c r="BX549" s="37"/>
      <c r="BY549" s="57"/>
      <c r="BZ549" s="47"/>
      <c r="CA549" s="45"/>
      <c r="CB549" s="45" t="str">
        <f t="shared" si="2610"/>
        <v/>
      </c>
      <c r="CC549" s="45"/>
      <c r="CD549" s="45" t="str">
        <f t="shared" si="2611"/>
        <v/>
      </c>
      <c r="CE549" s="45"/>
      <c r="CF549" s="45" t="str">
        <f t="shared" si="2612"/>
        <v/>
      </c>
      <c r="CG549" s="27"/>
      <c r="CH549" s="63" t="str">
        <f t="shared" si="2558"/>
        <v/>
      </c>
      <c r="CI549" s="67" t="str">
        <f t="shared" si="2575"/>
        <v/>
      </c>
      <c r="CJ549" s="45" t="str">
        <f t="shared" si="2613"/>
        <v/>
      </c>
      <c r="CK549" s="46" t="str">
        <f t="shared" si="2614"/>
        <v/>
      </c>
      <c r="CL549" s="37"/>
      <c r="CM549" s="29"/>
      <c r="CN549" s="47"/>
      <c r="CO549" s="45"/>
      <c r="CP549" s="45" t="str">
        <f t="shared" si="2615"/>
        <v/>
      </c>
      <c r="CQ549" s="45"/>
      <c r="CR549" s="45" t="str">
        <f t="shared" si="2616"/>
        <v/>
      </c>
      <c r="CS549" s="45"/>
      <c r="CT549" s="45" t="str">
        <f t="shared" si="2617"/>
        <v/>
      </c>
      <c r="CU549" s="27"/>
      <c r="CV549" s="63" t="str">
        <f t="shared" si="2559"/>
        <v/>
      </c>
      <c r="CW549" s="67" t="str">
        <f t="shared" si="2576"/>
        <v/>
      </c>
      <c r="CX549" s="45" t="str">
        <f t="shared" si="2618"/>
        <v/>
      </c>
      <c r="CY549" s="46" t="str">
        <f t="shared" si="2619"/>
        <v/>
      </c>
      <c r="CZ549" s="37"/>
      <c r="DA549" s="29"/>
      <c r="DB549" s="47"/>
      <c r="DC549" s="67"/>
      <c r="DD549" s="45" t="str">
        <f t="shared" si="2577"/>
        <v/>
      </c>
      <c r="DE549" s="45"/>
      <c r="DF549" s="45"/>
      <c r="DG549" s="45"/>
      <c r="DH549" s="45" t="str">
        <f t="shared" si="2578"/>
        <v/>
      </c>
      <c r="DI549" s="45"/>
      <c r="DJ549" s="45"/>
      <c r="DK549" s="45"/>
      <c r="DL549" s="45" t="str">
        <f t="shared" si="2535"/>
        <v/>
      </c>
      <c r="DM549" s="46" t="str">
        <f t="shared" si="2536"/>
        <v/>
      </c>
      <c r="DN549" s="37"/>
      <c r="DO549" s="29"/>
      <c r="DP549" s="47"/>
      <c r="DQ549" s="45"/>
      <c r="DR549" s="45" t="str">
        <f t="shared" si="2579"/>
        <v/>
      </c>
      <c r="DS549" s="45"/>
      <c r="DT549" s="45" t="str">
        <f t="shared" si="2580"/>
        <v/>
      </c>
      <c r="DU549" s="45"/>
      <c r="DV549" s="45" t="str">
        <f t="shared" si="2581"/>
        <v/>
      </c>
      <c r="DW549" s="45"/>
      <c r="DX549" s="45"/>
      <c r="DY549" s="45"/>
      <c r="DZ549" s="45" t="str">
        <f t="shared" si="2537"/>
        <v/>
      </c>
      <c r="EA549" s="46" t="str">
        <f t="shared" si="2538"/>
        <v/>
      </c>
      <c r="EB549" s="37"/>
      <c r="ED549" s="47"/>
      <c r="EE549" s="67"/>
      <c r="EF549" s="45" t="str">
        <f t="shared" si="2582"/>
        <v/>
      </c>
      <c r="EG549" s="45"/>
      <c r="EH549" s="45"/>
      <c r="EI549" s="45"/>
      <c r="EJ549" s="45" t="str">
        <f t="shared" si="2583"/>
        <v/>
      </c>
      <c r="EK549" s="45"/>
      <c r="EL549" s="45"/>
      <c r="EM549" s="45"/>
      <c r="EN549" s="45" t="str">
        <f t="shared" si="2539"/>
        <v/>
      </c>
      <c r="EO549" s="46" t="str">
        <f t="shared" si="2540"/>
        <v/>
      </c>
      <c r="EP549" s="37"/>
      <c r="ER549" s="47"/>
      <c r="ES549" s="67"/>
      <c r="ET549" s="45" t="str">
        <f t="shared" si="2584"/>
        <v/>
      </c>
      <c r="EU549" s="45"/>
      <c r="EV549" s="45"/>
      <c r="EW549" s="45"/>
      <c r="EX549" s="45" t="str">
        <f t="shared" si="2585"/>
        <v/>
      </c>
      <c r="EY549" s="45"/>
      <c r="EZ549" s="45"/>
      <c r="FA549" s="45"/>
      <c r="FB549" s="45" t="str">
        <f t="shared" si="2541"/>
        <v/>
      </c>
      <c r="FC549" s="46" t="str">
        <f t="shared" si="2542"/>
        <v/>
      </c>
      <c r="FD549" s="37"/>
      <c r="FF549" s="47"/>
      <c r="FG549" s="67"/>
      <c r="FH549" s="45" t="str">
        <f t="shared" si="2586"/>
        <v/>
      </c>
      <c r="FI549" s="45"/>
      <c r="FJ549" s="45"/>
      <c r="FK549" s="45"/>
      <c r="FL549" s="45" t="str">
        <f t="shared" si="2587"/>
        <v/>
      </c>
      <c r="FM549" s="45"/>
      <c r="FN549" s="45"/>
      <c r="FO549" s="45"/>
      <c r="FP549" s="45" t="str">
        <f t="shared" si="2543"/>
        <v/>
      </c>
      <c r="FQ549" s="46" t="str">
        <f t="shared" si="2544"/>
        <v/>
      </c>
      <c r="FR549" s="37"/>
      <c r="FS549" s="29"/>
      <c r="FT549" s="47"/>
      <c r="FU549" s="67"/>
      <c r="FV549" s="45" t="str">
        <f t="shared" si="2588"/>
        <v/>
      </c>
      <c r="FW549" s="45"/>
      <c r="FX549" s="45"/>
      <c r="FY549" s="45"/>
      <c r="FZ549" s="45" t="str">
        <f t="shared" si="2589"/>
        <v/>
      </c>
      <c r="GA549" s="45"/>
      <c r="GB549" s="45"/>
      <c r="GC549" s="45"/>
      <c r="GD549" s="45" t="str">
        <f t="shared" si="2545"/>
        <v/>
      </c>
      <c r="GE549" s="46" t="str">
        <f t="shared" si="2546"/>
        <v/>
      </c>
      <c r="GF549" s="37"/>
      <c r="GH549" s="47"/>
      <c r="GI549" s="67"/>
      <c r="GJ549" s="45" t="str">
        <f t="shared" si="2590"/>
        <v/>
      </c>
      <c r="GK549" s="45"/>
      <c r="GL549" s="45"/>
      <c r="GM549" s="45"/>
      <c r="GN549" s="45" t="str">
        <f t="shared" si="2591"/>
        <v/>
      </c>
      <c r="GO549" s="45"/>
      <c r="GP549" s="45"/>
      <c r="GQ549" s="45"/>
      <c r="GR549" s="45" t="str">
        <f t="shared" si="2547"/>
        <v/>
      </c>
      <c r="GS549" s="46" t="str">
        <f t="shared" si="2548"/>
        <v/>
      </c>
      <c r="GT549" s="37"/>
      <c r="GU549" s="61"/>
      <c r="GV549" s="47"/>
      <c r="GW549" s="30"/>
      <c r="GX549" s="45"/>
      <c r="GY549" s="45" t="str">
        <f t="shared" si="2620"/>
        <v/>
      </c>
      <c r="GZ549" s="45"/>
      <c r="HA549" s="45" t="str">
        <f t="shared" si="2621"/>
        <v/>
      </c>
      <c r="HB549" s="45"/>
      <c r="HC549" s="45" t="str">
        <f t="shared" si="2622"/>
        <v/>
      </c>
      <c r="HD549" s="27"/>
      <c r="HE549" s="63" t="str">
        <f>IF(GX547="","",HE545)</f>
        <v/>
      </c>
      <c r="HF549" s="67" t="str">
        <f>IF(GX547="","",HF545)</f>
        <v/>
      </c>
      <c r="HG549" s="45" t="str">
        <f t="shared" si="2623"/>
        <v/>
      </c>
      <c r="HH549" s="46" t="str">
        <f t="shared" si="2624"/>
        <v/>
      </c>
      <c r="HI549" s="37"/>
      <c r="HK549" s="47"/>
      <c r="HL549" s="45"/>
      <c r="HM549" s="45" t="str">
        <f t="shared" si="2625"/>
        <v/>
      </c>
      <c r="HN549" s="45"/>
      <c r="HO549" s="45" t="str">
        <f t="shared" si="2626"/>
        <v/>
      </c>
      <c r="HP549" s="45"/>
      <c r="HQ549" s="45" t="str">
        <f t="shared" si="2627"/>
        <v/>
      </c>
      <c r="HR549" s="27"/>
      <c r="HS549" s="63" t="str">
        <f t="shared" si="2628"/>
        <v/>
      </c>
      <c r="HT549" s="67" t="str">
        <f t="shared" si="2604"/>
        <v/>
      </c>
      <c r="HU549" s="45" t="str">
        <f t="shared" si="2629"/>
        <v/>
      </c>
      <c r="HV549" s="46" t="str">
        <f t="shared" si="2630"/>
        <v/>
      </c>
      <c r="HW549" s="37"/>
      <c r="HX549" s="360"/>
      <c r="HY549" s="47"/>
      <c r="HZ549" s="45"/>
      <c r="IA549" s="45" t="str">
        <f t="shared" si="2631"/>
        <v/>
      </c>
      <c r="IB549" s="45"/>
      <c r="IC549" s="45" t="str">
        <f t="shared" si="2632"/>
        <v/>
      </c>
      <c r="ID549" s="45"/>
      <c r="IE549" s="45" t="str">
        <f t="shared" si="2633"/>
        <v/>
      </c>
      <c r="IF549" s="27"/>
      <c r="IG549" s="63" t="str">
        <f t="shared" si="2560"/>
        <v/>
      </c>
      <c r="IH549" s="67" t="str">
        <f t="shared" si="2592"/>
        <v/>
      </c>
      <c r="II549" s="45" t="str">
        <f t="shared" si="2634"/>
        <v/>
      </c>
      <c r="IJ549" s="46" t="str">
        <f t="shared" si="2635"/>
        <v/>
      </c>
      <c r="IK549" s="37"/>
      <c r="IL549" s="29"/>
      <c r="IM549" s="47"/>
      <c r="IN549" s="45"/>
      <c r="IO549" s="45" t="str">
        <f t="shared" si="2636"/>
        <v/>
      </c>
      <c r="IP549" s="45"/>
      <c r="IQ549" s="45" t="str">
        <f t="shared" si="2637"/>
        <v/>
      </c>
      <c r="IR549" s="45"/>
      <c r="IS549" s="45" t="str">
        <f t="shared" si="2638"/>
        <v/>
      </c>
      <c r="IT549" s="27"/>
      <c r="IU549" s="63" t="str">
        <f t="shared" si="2561"/>
        <v/>
      </c>
      <c r="IV549" s="67" t="str">
        <f t="shared" si="2593"/>
        <v/>
      </c>
      <c r="IW549" s="45" t="str">
        <f t="shared" si="2639"/>
        <v/>
      </c>
      <c r="IX549" s="46" t="str">
        <f t="shared" si="2640"/>
        <v/>
      </c>
      <c r="IY549" s="37"/>
      <c r="IZ549" s="61"/>
      <c r="JA549" s="47"/>
      <c r="JB549" s="45"/>
      <c r="JC549" s="45" t="str">
        <f t="shared" si="2641"/>
        <v/>
      </c>
      <c r="JD549" s="45"/>
      <c r="JE549" s="45" t="str">
        <f t="shared" si="2642"/>
        <v/>
      </c>
      <c r="JF549" s="45"/>
      <c r="JG549" s="45" t="str">
        <f t="shared" si="2643"/>
        <v/>
      </c>
      <c r="JH549" s="27"/>
      <c r="JI549" s="63" t="str">
        <f t="shared" si="2562"/>
        <v/>
      </c>
      <c r="JJ549" s="67" t="str">
        <f t="shared" si="2594"/>
        <v/>
      </c>
      <c r="JK549" s="45" t="str">
        <f t="shared" si="2644"/>
        <v/>
      </c>
      <c r="JL549" s="46" t="str">
        <f t="shared" si="2645"/>
        <v/>
      </c>
      <c r="JM549" s="37"/>
      <c r="JN549" s="29"/>
      <c r="JO549" s="47"/>
      <c r="JP549" s="45"/>
      <c r="JQ549" s="45" t="str">
        <f t="shared" si="2646"/>
        <v/>
      </c>
      <c r="JR549" s="45"/>
      <c r="JS549" s="45" t="str">
        <f t="shared" si="2647"/>
        <v/>
      </c>
      <c r="JT549" s="45"/>
      <c r="JU549" s="45" t="str">
        <f t="shared" si="2648"/>
        <v/>
      </c>
      <c r="JV549" s="27"/>
      <c r="JW549" s="63" t="str">
        <f t="shared" si="2563"/>
        <v/>
      </c>
      <c r="JX549" s="67" t="str">
        <f t="shared" si="2595"/>
        <v/>
      </c>
      <c r="JY549" s="45" t="str">
        <f t="shared" si="2649"/>
        <v/>
      </c>
      <c r="JZ549" s="46" t="str">
        <f t="shared" si="2650"/>
        <v/>
      </c>
      <c r="KA549" s="37"/>
      <c r="KB549" s="51"/>
      <c r="KC549" s="47"/>
      <c r="KD549" s="45"/>
      <c r="KE549" s="45" t="str">
        <f>IF(KD549="","",KD549-KD545)</f>
        <v/>
      </c>
      <c r="KF549" s="45"/>
      <c r="KG549" s="45" t="str">
        <f>IF(KF549="","",KF549-KF545)</f>
        <v/>
      </c>
      <c r="KH549" s="45"/>
      <c r="KI549" s="45" t="str">
        <f>IF(KH549="","",KH545+KJ545-KH549)</f>
        <v/>
      </c>
      <c r="KJ549" s="27"/>
      <c r="KK549" s="63" t="str">
        <f>IF(KD549="","",KK545)</f>
        <v/>
      </c>
      <c r="KL549" s="67" t="str">
        <f>IF(KE549="","",KL545)</f>
        <v/>
      </c>
      <c r="KM549" s="45" t="str">
        <f>IF(KH549="","",KI549*KL549)</f>
        <v/>
      </c>
      <c r="KN549" s="46" t="str">
        <f>IF(KI549="","",KM549/(KE549*100))</f>
        <v/>
      </c>
      <c r="KO549" s="37"/>
      <c r="KP549" s="29"/>
      <c r="KQ549" s="47"/>
      <c r="KR549" s="45"/>
      <c r="KS549" s="45" t="str">
        <f>IF(KR549="","",KR549-KR545)</f>
        <v/>
      </c>
      <c r="KT549" s="45"/>
      <c r="KU549" s="45" t="str">
        <f>IF(KT549="","",KT549-KT545)</f>
        <v/>
      </c>
      <c r="KV549" s="45"/>
      <c r="KW549" s="45" t="str">
        <f>IF(KV549="","",KV545+KX545-KV549)</f>
        <v/>
      </c>
      <c r="KX549" s="27"/>
      <c r="KY549" s="63" t="str">
        <f>IF(KR549="","",KY545)</f>
        <v/>
      </c>
      <c r="KZ549" s="67" t="str">
        <f>IF(KS549="","",KZ545)</f>
        <v/>
      </c>
      <c r="LA549" s="45" t="str">
        <f>IF(KV549="","",KW549*KZ549)</f>
        <v/>
      </c>
      <c r="LB549" s="46" t="str">
        <f>IF(KW549="","",LA549/(KS549*100))</f>
        <v/>
      </c>
      <c r="LC549" s="37"/>
      <c r="LD549" s="29"/>
      <c r="LE549" s="52"/>
      <c r="LF549" s="43"/>
      <c r="LG549" s="86" t="str">
        <f>IF(LF549="","",LF549-LF546)</f>
        <v/>
      </c>
      <c r="LH549" s="43"/>
      <c r="LI549" s="43"/>
      <c r="LJ549" s="43"/>
      <c r="LK549" s="87"/>
      <c r="LL549" s="43"/>
      <c r="LM549" s="73"/>
      <c r="LN549" s="67"/>
      <c r="LO549" s="87" t="str">
        <f t="shared" si="2463"/>
        <v/>
      </c>
      <c r="LP549" s="53"/>
      <c r="LQ549" s="37"/>
      <c r="LR549" s="29"/>
      <c r="LS549" s="47"/>
      <c r="LT549" s="67"/>
      <c r="LU549" s="45" t="str">
        <f t="shared" si="2596"/>
        <v/>
      </c>
      <c r="LV549" s="45"/>
      <c r="LW549" s="45"/>
      <c r="LX549" s="45"/>
      <c r="LY549" s="45" t="str">
        <f t="shared" si="2597"/>
        <v/>
      </c>
      <c r="LZ549" s="45"/>
      <c r="MA549" s="45"/>
      <c r="MB549" s="45"/>
      <c r="MC549" s="45" t="str">
        <f t="shared" si="2549"/>
        <v/>
      </c>
      <c r="MD549" s="46" t="str">
        <f t="shared" si="2550"/>
        <v/>
      </c>
      <c r="ME549" s="37"/>
      <c r="MF549" s="29"/>
      <c r="MG549" s="47"/>
      <c r="MH549" s="67"/>
      <c r="MI549" s="45" t="str">
        <f t="shared" si="2598"/>
        <v/>
      </c>
      <c r="MJ549" s="45"/>
      <c r="MK549" s="45"/>
      <c r="ML549" s="45"/>
      <c r="MM549" s="45" t="str">
        <f t="shared" si="2599"/>
        <v/>
      </c>
      <c r="MN549" s="45"/>
      <c r="MO549" s="45"/>
      <c r="MP549" s="45"/>
      <c r="MQ549" s="45" t="str">
        <f t="shared" si="2551"/>
        <v/>
      </c>
      <c r="MR549" s="46" t="str">
        <f t="shared" si="2552"/>
        <v/>
      </c>
      <c r="MS549" s="37"/>
      <c r="MT549" s="29"/>
      <c r="MU549" s="47"/>
      <c r="MV549" s="67"/>
      <c r="MW549" s="45" t="str">
        <f t="shared" si="2600"/>
        <v/>
      </c>
      <c r="MX549" s="45"/>
      <c r="MY549" s="45"/>
      <c r="MZ549" s="45"/>
      <c r="NA549" s="45" t="str">
        <f t="shared" si="2601"/>
        <v/>
      </c>
      <c r="NB549" s="45"/>
      <c r="NC549" s="45"/>
      <c r="ND549" s="45"/>
      <c r="NE549" s="45" t="str">
        <f t="shared" si="2553"/>
        <v/>
      </c>
      <c r="NF549" s="46" t="str">
        <f t="shared" si="2554"/>
        <v/>
      </c>
      <c r="NG549" s="37"/>
      <c r="NH549" s="29"/>
      <c r="NI549" s="47"/>
      <c r="NJ549" s="67"/>
      <c r="NK549" s="45" t="str">
        <f t="shared" si="2602"/>
        <v/>
      </c>
      <c r="NL549" s="45"/>
      <c r="NM549" s="45"/>
      <c r="NN549" s="45"/>
      <c r="NO549" s="45" t="str">
        <f t="shared" si="2603"/>
        <v/>
      </c>
      <c r="NP549" s="45"/>
      <c r="NQ549" s="45"/>
      <c r="NR549" s="45"/>
      <c r="NS549" s="45" t="str">
        <f t="shared" si="2555"/>
        <v/>
      </c>
      <c r="NT549" s="46" t="str">
        <f t="shared" si="2556"/>
        <v/>
      </c>
      <c r="NU549" s="37"/>
    </row>
    <row r="550" spans="1:385" ht="15" customHeight="1" thickBot="1" x14ac:dyDescent="0.3">
      <c r="A550" s="38"/>
      <c r="B550" s="39"/>
      <c r="C550" s="40"/>
      <c r="D550" s="40"/>
      <c r="E550" s="41"/>
      <c r="F550" s="40"/>
      <c r="G550" s="208"/>
      <c r="H550" s="42"/>
      <c r="I550" s="45"/>
      <c r="J550" s="45" t="str">
        <f t="shared" si="2564"/>
        <v/>
      </c>
      <c r="K550" s="45"/>
      <c r="L550" s="45"/>
      <c r="M550" s="45"/>
      <c r="N550" s="45" t="str">
        <f t="shared" si="2565"/>
        <v/>
      </c>
      <c r="O550" s="45"/>
      <c r="P550" s="45"/>
      <c r="Q550" s="45"/>
      <c r="R550" s="45" t="str">
        <f t="shared" si="2527"/>
        <v/>
      </c>
      <c r="S550" s="46" t="str">
        <f t="shared" si="2528"/>
        <v/>
      </c>
      <c r="T550" s="37"/>
      <c r="U550" s="29"/>
      <c r="V550" s="47"/>
      <c r="W550" s="67"/>
      <c r="X550" s="45" t="str">
        <f t="shared" si="2566"/>
        <v/>
      </c>
      <c r="Y550" s="45"/>
      <c r="Z550" s="45"/>
      <c r="AA550" s="45"/>
      <c r="AB550" s="45" t="str">
        <f t="shared" si="2567"/>
        <v/>
      </c>
      <c r="AC550" s="45"/>
      <c r="AD550" s="45"/>
      <c r="AE550" s="45"/>
      <c r="AF550" s="45" t="str">
        <f t="shared" si="2529"/>
        <v/>
      </c>
      <c r="AG550" s="46" t="str">
        <f t="shared" si="2530"/>
        <v/>
      </c>
      <c r="AH550" s="37"/>
      <c r="AI550" s="29"/>
      <c r="AJ550" s="47"/>
      <c r="AK550" s="45"/>
      <c r="AL550" s="45" t="str">
        <f t="shared" si="2568"/>
        <v/>
      </c>
      <c r="AM550" s="45"/>
      <c r="AN550" s="45" t="str">
        <f t="shared" si="2569"/>
        <v/>
      </c>
      <c r="AO550" s="45"/>
      <c r="AP550" s="45" t="str">
        <f t="shared" si="2570"/>
        <v/>
      </c>
      <c r="AQ550" s="45"/>
      <c r="AR550" s="45"/>
      <c r="AS550" s="45"/>
      <c r="AT550" s="45" t="str">
        <f t="shared" si="2531"/>
        <v/>
      </c>
      <c r="AU550" s="46" t="str">
        <f t="shared" si="2532"/>
        <v/>
      </c>
      <c r="AV550" s="37"/>
      <c r="AW550" s="29"/>
      <c r="AX550" s="47"/>
      <c r="AY550" s="45"/>
      <c r="AZ550" s="45" t="str">
        <f t="shared" si="2571"/>
        <v/>
      </c>
      <c r="BA550" s="45"/>
      <c r="BB550" s="45" t="str">
        <f t="shared" si="2572"/>
        <v/>
      </c>
      <c r="BC550" s="45"/>
      <c r="BD550" s="45" t="str">
        <f t="shared" si="2573"/>
        <v/>
      </c>
      <c r="BE550" s="45"/>
      <c r="BF550" s="45"/>
      <c r="BG550" s="45"/>
      <c r="BH550" s="45" t="str">
        <f t="shared" si="2533"/>
        <v/>
      </c>
      <c r="BI550" s="46" t="str">
        <f t="shared" si="2534"/>
        <v/>
      </c>
      <c r="BJ550" s="37"/>
      <c r="BK550" s="29"/>
      <c r="BL550" s="75"/>
      <c r="BM550" s="76"/>
      <c r="BN550" s="76" t="str">
        <f t="shared" si="2605"/>
        <v/>
      </c>
      <c r="BO550" s="76"/>
      <c r="BP550" s="76" t="str">
        <f t="shared" si="2606"/>
        <v/>
      </c>
      <c r="BQ550" s="76"/>
      <c r="BR550" s="76" t="str">
        <f t="shared" si="2607"/>
        <v/>
      </c>
      <c r="BS550" s="76"/>
      <c r="BT550" s="78" t="str">
        <f t="shared" si="2557"/>
        <v/>
      </c>
      <c r="BU550" s="79" t="str">
        <f t="shared" si="2574"/>
        <v/>
      </c>
      <c r="BV550" s="76" t="str">
        <f t="shared" si="2608"/>
        <v/>
      </c>
      <c r="BW550" s="80" t="str">
        <f t="shared" si="2609"/>
        <v/>
      </c>
      <c r="BX550" s="37"/>
      <c r="BY550" s="57"/>
      <c r="BZ550" s="75"/>
      <c r="CA550" s="76"/>
      <c r="CB550" s="76" t="str">
        <f t="shared" si="2610"/>
        <v/>
      </c>
      <c r="CC550" s="76"/>
      <c r="CD550" s="76" t="str">
        <f t="shared" si="2611"/>
        <v/>
      </c>
      <c r="CE550" s="76"/>
      <c r="CF550" s="76" t="str">
        <f t="shared" si="2612"/>
        <v/>
      </c>
      <c r="CG550" s="76"/>
      <c r="CH550" s="78" t="str">
        <f t="shared" si="2558"/>
        <v/>
      </c>
      <c r="CI550" s="79" t="str">
        <f t="shared" si="2575"/>
        <v/>
      </c>
      <c r="CJ550" s="76" t="str">
        <f t="shared" si="2613"/>
        <v/>
      </c>
      <c r="CK550" s="80" t="str">
        <f t="shared" si="2614"/>
        <v/>
      </c>
      <c r="CL550" s="37"/>
      <c r="CM550" s="29"/>
      <c r="CN550" s="75"/>
      <c r="CO550" s="76"/>
      <c r="CP550" s="76" t="str">
        <f t="shared" si="2615"/>
        <v/>
      </c>
      <c r="CQ550" s="76"/>
      <c r="CR550" s="76" t="str">
        <f t="shared" si="2616"/>
        <v/>
      </c>
      <c r="CS550" s="76"/>
      <c r="CT550" s="76" t="str">
        <f t="shared" si="2617"/>
        <v/>
      </c>
      <c r="CU550" s="76"/>
      <c r="CV550" s="78" t="str">
        <f t="shared" si="2559"/>
        <v/>
      </c>
      <c r="CW550" s="79" t="str">
        <f t="shared" si="2576"/>
        <v/>
      </c>
      <c r="CX550" s="76" t="str">
        <f t="shared" si="2618"/>
        <v/>
      </c>
      <c r="CY550" s="80" t="str">
        <f t="shared" si="2619"/>
        <v/>
      </c>
      <c r="CZ550" s="37"/>
      <c r="DA550" s="29"/>
      <c r="DB550" s="47"/>
      <c r="DC550" s="67"/>
      <c r="DD550" s="45" t="str">
        <f t="shared" si="2577"/>
        <v/>
      </c>
      <c r="DE550" s="45"/>
      <c r="DF550" s="45"/>
      <c r="DG550" s="45"/>
      <c r="DH550" s="45" t="str">
        <f t="shared" si="2578"/>
        <v/>
      </c>
      <c r="DI550" s="45"/>
      <c r="DJ550" s="45"/>
      <c r="DK550" s="45"/>
      <c r="DL550" s="45" t="str">
        <f t="shared" si="2535"/>
        <v/>
      </c>
      <c r="DM550" s="46" t="str">
        <f t="shared" si="2536"/>
        <v/>
      </c>
      <c r="DN550" s="37"/>
      <c r="DO550" s="29"/>
      <c r="DP550" s="47"/>
      <c r="DQ550" s="45"/>
      <c r="DR550" s="45" t="str">
        <f t="shared" si="2579"/>
        <v/>
      </c>
      <c r="DS550" s="45"/>
      <c r="DT550" s="45" t="str">
        <f t="shared" si="2580"/>
        <v/>
      </c>
      <c r="DU550" s="45"/>
      <c r="DV550" s="45" t="str">
        <f t="shared" si="2581"/>
        <v/>
      </c>
      <c r="DW550" s="45"/>
      <c r="DX550" s="45"/>
      <c r="DY550" s="45"/>
      <c r="DZ550" s="45" t="str">
        <f t="shared" si="2537"/>
        <v/>
      </c>
      <c r="EA550" s="46" t="str">
        <f t="shared" si="2538"/>
        <v/>
      </c>
      <c r="EB550" s="37"/>
      <c r="ED550" s="47"/>
      <c r="EE550" s="67"/>
      <c r="EF550" s="45" t="str">
        <f t="shared" si="2582"/>
        <v/>
      </c>
      <c r="EG550" s="45"/>
      <c r="EH550" s="45"/>
      <c r="EI550" s="45"/>
      <c r="EJ550" s="45" t="str">
        <f t="shared" si="2583"/>
        <v/>
      </c>
      <c r="EK550" s="45"/>
      <c r="EL550" s="45"/>
      <c r="EM550" s="45"/>
      <c r="EN550" s="45" t="str">
        <f t="shared" si="2539"/>
        <v/>
      </c>
      <c r="EO550" s="46" t="str">
        <f t="shared" si="2540"/>
        <v/>
      </c>
      <c r="EP550" s="37"/>
      <c r="ER550" s="47"/>
      <c r="ES550" s="67"/>
      <c r="ET550" s="45" t="str">
        <f t="shared" si="2584"/>
        <v/>
      </c>
      <c r="EU550" s="45"/>
      <c r="EV550" s="45"/>
      <c r="EW550" s="45"/>
      <c r="EX550" s="45" t="str">
        <f t="shared" si="2585"/>
        <v/>
      </c>
      <c r="EY550" s="45"/>
      <c r="EZ550" s="45"/>
      <c r="FA550" s="45"/>
      <c r="FB550" s="45" t="str">
        <f t="shared" si="2541"/>
        <v/>
      </c>
      <c r="FC550" s="46" t="str">
        <f t="shared" si="2542"/>
        <v/>
      </c>
      <c r="FD550" s="37"/>
      <c r="FF550" s="47"/>
      <c r="FG550" s="67"/>
      <c r="FH550" s="45" t="str">
        <f t="shared" si="2586"/>
        <v/>
      </c>
      <c r="FI550" s="45"/>
      <c r="FJ550" s="45"/>
      <c r="FK550" s="45"/>
      <c r="FL550" s="45" t="str">
        <f t="shared" si="2587"/>
        <v/>
      </c>
      <c r="FM550" s="45"/>
      <c r="FN550" s="45"/>
      <c r="FO550" s="45"/>
      <c r="FP550" s="45" t="str">
        <f t="shared" si="2543"/>
        <v/>
      </c>
      <c r="FQ550" s="46" t="str">
        <f t="shared" si="2544"/>
        <v/>
      </c>
      <c r="FR550" s="37"/>
      <c r="FS550" s="29"/>
      <c r="FT550" s="47"/>
      <c r="FU550" s="67"/>
      <c r="FV550" s="45" t="str">
        <f t="shared" si="2588"/>
        <v/>
      </c>
      <c r="FW550" s="45"/>
      <c r="FX550" s="45"/>
      <c r="FY550" s="45"/>
      <c r="FZ550" s="45" t="str">
        <f t="shared" si="2589"/>
        <v/>
      </c>
      <c r="GA550" s="45"/>
      <c r="GB550" s="45"/>
      <c r="GC550" s="45"/>
      <c r="GD550" s="45" t="str">
        <f t="shared" si="2545"/>
        <v/>
      </c>
      <c r="GE550" s="46" t="str">
        <f t="shared" si="2546"/>
        <v/>
      </c>
      <c r="GF550" s="37"/>
      <c r="GH550" s="47"/>
      <c r="GI550" s="67"/>
      <c r="GJ550" s="45" t="str">
        <f t="shared" si="2590"/>
        <v/>
      </c>
      <c r="GK550" s="45"/>
      <c r="GL550" s="45"/>
      <c r="GM550" s="45"/>
      <c r="GN550" s="45" t="str">
        <f t="shared" si="2591"/>
        <v/>
      </c>
      <c r="GO550" s="45"/>
      <c r="GP550" s="45"/>
      <c r="GQ550" s="45"/>
      <c r="GR550" s="45" t="str">
        <f t="shared" si="2547"/>
        <v/>
      </c>
      <c r="GS550" s="46" t="str">
        <f t="shared" si="2548"/>
        <v/>
      </c>
      <c r="GT550" s="37"/>
      <c r="GU550" s="61"/>
      <c r="GV550" s="75"/>
      <c r="GW550" s="84"/>
      <c r="GX550" s="76"/>
      <c r="GY550" s="76" t="str">
        <f t="shared" si="2620"/>
        <v/>
      </c>
      <c r="GZ550" s="76"/>
      <c r="HA550" s="76" t="str">
        <f t="shared" si="2621"/>
        <v/>
      </c>
      <c r="HB550" s="76"/>
      <c r="HC550" s="76" t="str">
        <f t="shared" si="2622"/>
        <v/>
      </c>
      <c r="HD550" s="76"/>
      <c r="HE550" s="78" t="str">
        <f>IF(GX547="","",HE546)</f>
        <v/>
      </c>
      <c r="HF550" s="79" t="str">
        <f>IF(GX547="","",HF546)</f>
        <v/>
      </c>
      <c r="HG550" s="76" t="str">
        <f t="shared" si="2623"/>
        <v/>
      </c>
      <c r="HH550" s="80" t="str">
        <f t="shared" si="2624"/>
        <v/>
      </c>
      <c r="HI550" s="37"/>
      <c r="HK550" s="75"/>
      <c r="HL550" s="76"/>
      <c r="HM550" s="76" t="str">
        <f t="shared" si="2625"/>
        <v/>
      </c>
      <c r="HN550" s="76"/>
      <c r="HO550" s="76" t="str">
        <f t="shared" si="2626"/>
        <v/>
      </c>
      <c r="HP550" s="76"/>
      <c r="HQ550" s="76" t="str">
        <f t="shared" si="2627"/>
        <v/>
      </c>
      <c r="HR550" s="76"/>
      <c r="HS550" s="78" t="str">
        <f t="shared" si="2628"/>
        <v/>
      </c>
      <c r="HT550" s="79" t="str">
        <f t="shared" si="2604"/>
        <v/>
      </c>
      <c r="HU550" s="76" t="str">
        <f t="shared" si="2629"/>
        <v/>
      </c>
      <c r="HV550" s="80" t="str">
        <f t="shared" si="2630"/>
        <v/>
      </c>
      <c r="HW550" s="37"/>
      <c r="HX550" s="360"/>
      <c r="HY550" s="75"/>
      <c r="HZ550" s="76"/>
      <c r="IA550" s="76" t="str">
        <f t="shared" si="2631"/>
        <v/>
      </c>
      <c r="IB550" s="76"/>
      <c r="IC550" s="76" t="str">
        <f t="shared" si="2632"/>
        <v/>
      </c>
      <c r="ID550" s="76"/>
      <c r="IE550" s="76" t="str">
        <f t="shared" si="2633"/>
        <v/>
      </c>
      <c r="IF550" s="76"/>
      <c r="IG550" s="78" t="str">
        <f t="shared" si="2560"/>
        <v/>
      </c>
      <c r="IH550" s="79" t="str">
        <f t="shared" si="2592"/>
        <v/>
      </c>
      <c r="II550" s="76" t="str">
        <f t="shared" si="2634"/>
        <v/>
      </c>
      <c r="IJ550" s="80" t="str">
        <f t="shared" si="2635"/>
        <v/>
      </c>
      <c r="IK550" s="37"/>
      <c r="IL550" s="29"/>
      <c r="IM550" s="75"/>
      <c r="IN550" s="76"/>
      <c r="IO550" s="76" t="str">
        <f t="shared" si="2636"/>
        <v/>
      </c>
      <c r="IP550" s="76"/>
      <c r="IQ550" s="76" t="str">
        <f t="shared" si="2637"/>
        <v/>
      </c>
      <c r="IR550" s="76"/>
      <c r="IS550" s="76" t="str">
        <f t="shared" si="2638"/>
        <v/>
      </c>
      <c r="IT550" s="76"/>
      <c r="IU550" s="78" t="str">
        <f t="shared" si="2561"/>
        <v/>
      </c>
      <c r="IV550" s="79" t="str">
        <f t="shared" si="2593"/>
        <v/>
      </c>
      <c r="IW550" s="76" t="str">
        <f t="shared" si="2639"/>
        <v/>
      </c>
      <c r="IX550" s="80" t="str">
        <f t="shared" si="2640"/>
        <v/>
      </c>
      <c r="IY550" s="37"/>
      <c r="IZ550" s="61"/>
      <c r="JA550" s="75"/>
      <c r="JB550" s="76"/>
      <c r="JC550" s="76" t="str">
        <f t="shared" si="2641"/>
        <v/>
      </c>
      <c r="JD550" s="76"/>
      <c r="JE550" s="76" t="str">
        <f t="shared" si="2642"/>
        <v/>
      </c>
      <c r="JF550" s="76"/>
      <c r="JG550" s="76" t="str">
        <f t="shared" si="2643"/>
        <v/>
      </c>
      <c r="JH550" s="76"/>
      <c r="JI550" s="78" t="str">
        <f t="shared" si="2562"/>
        <v/>
      </c>
      <c r="JJ550" s="79" t="str">
        <f t="shared" si="2594"/>
        <v/>
      </c>
      <c r="JK550" s="76" t="str">
        <f t="shared" si="2644"/>
        <v/>
      </c>
      <c r="JL550" s="80" t="str">
        <f t="shared" si="2645"/>
        <v/>
      </c>
      <c r="JM550" s="37"/>
      <c r="JN550" s="29"/>
      <c r="JO550" s="75"/>
      <c r="JP550" s="76"/>
      <c r="JQ550" s="76" t="str">
        <f t="shared" si="2646"/>
        <v/>
      </c>
      <c r="JR550" s="76"/>
      <c r="JS550" s="76" t="str">
        <f t="shared" si="2647"/>
        <v/>
      </c>
      <c r="JT550" s="76"/>
      <c r="JU550" s="76" t="str">
        <f t="shared" si="2648"/>
        <v/>
      </c>
      <c r="JV550" s="76"/>
      <c r="JW550" s="78" t="str">
        <f t="shared" si="2563"/>
        <v/>
      </c>
      <c r="JX550" s="79" t="str">
        <f t="shared" si="2595"/>
        <v/>
      </c>
      <c r="JY550" s="76" t="str">
        <f t="shared" si="2649"/>
        <v/>
      </c>
      <c r="JZ550" s="80" t="str">
        <f t="shared" si="2650"/>
        <v/>
      </c>
      <c r="KA550" s="37"/>
      <c r="KB550" s="51"/>
      <c r="KC550" s="75"/>
      <c r="KD550" s="76"/>
      <c r="KE550" s="76" t="str">
        <f>IF(KD550="","",KD550-KD546)</f>
        <v/>
      </c>
      <c r="KF550" s="76"/>
      <c r="KG550" s="76" t="str">
        <f>IF(KF550="","",KF550-KF546)</f>
        <v/>
      </c>
      <c r="KH550" s="76"/>
      <c r="KI550" s="76" t="str">
        <f>IF(KH550="","",KH546+KJ546-KH550)</f>
        <v/>
      </c>
      <c r="KJ550" s="76"/>
      <c r="KK550" s="78" t="str">
        <f>IF(KD550="","",KK546)</f>
        <v/>
      </c>
      <c r="KL550" s="79" t="str">
        <f>IF(KE550="","",KL546)</f>
        <v/>
      </c>
      <c r="KM550" s="76" t="str">
        <f>IF(KH550="","",KI550*KL550)</f>
        <v/>
      </c>
      <c r="KN550" s="80" t="str">
        <f>IF(KI550="","",KM550/(KE550*100))</f>
        <v/>
      </c>
      <c r="KO550" s="37"/>
      <c r="KP550" s="29"/>
      <c r="KQ550" s="75"/>
      <c r="KR550" s="76"/>
      <c r="KS550" s="76" t="str">
        <f>IF(KR550="","",KR550-KR546)</f>
        <v/>
      </c>
      <c r="KT550" s="76"/>
      <c r="KU550" s="76" t="str">
        <f>IF(KT550="","",KT550-KT546)</f>
        <v/>
      </c>
      <c r="KV550" s="76"/>
      <c r="KW550" s="76" t="str">
        <f>IF(KV550="","",KV546+KX546-KV550)</f>
        <v/>
      </c>
      <c r="KX550" s="76"/>
      <c r="KY550" s="78" t="str">
        <f>IF(KR550="","",KY546)</f>
        <v/>
      </c>
      <c r="KZ550" s="79" t="str">
        <f>IF(KS550="","",KZ546)</f>
        <v/>
      </c>
      <c r="LA550" s="76" t="str">
        <f>IF(KV550="","",KW550*KZ550)</f>
        <v/>
      </c>
      <c r="LB550" s="80" t="str">
        <f>IF(KW550="","",LA550/(KS550*100))</f>
        <v/>
      </c>
      <c r="LC550" s="37"/>
      <c r="LD550" s="29"/>
      <c r="LE550" s="47"/>
      <c r="LF550" s="45"/>
      <c r="LG550" s="45"/>
      <c r="LH550" s="45"/>
      <c r="LI550" s="45"/>
      <c r="LJ550" s="45"/>
      <c r="LK550" s="45"/>
      <c r="LL550" s="45"/>
      <c r="LM550" s="63"/>
      <c r="LN550" s="67"/>
      <c r="LO550" s="45" t="str">
        <f t="shared" si="2463"/>
        <v/>
      </c>
      <c r="LP550" s="46"/>
      <c r="LQ550" s="37"/>
      <c r="LR550" s="29"/>
      <c r="LS550" s="47"/>
      <c r="LT550" s="67"/>
      <c r="LU550" s="45" t="str">
        <f t="shared" si="2596"/>
        <v/>
      </c>
      <c r="LV550" s="45"/>
      <c r="LW550" s="45"/>
      <c r="LX550" s="45"/>
      <c r="LY550" s="45" t="str">
        <f t="shared" si="2597"/>
        <v/>
      </c>
      <c r="LZ550" s="45"/>
      <c r="MA550" s="45"/>
      <c r="MB550" s="45"/>
      <c r="MC550" s="45" t="str">
        <f t="shared" si="2549"/>
        <v/>
      </c>
      <c r="MD550" s="46" t="str">
        <f t="shared" si="2550"/>
        <v/>
      </c>
      <c r="ME550" s="37"/>
      <c r="MF550" s="29"/>
      <c r="MG550" s="47"/>
      <c r="MH550" s="67"/>
      <c r="MI550" s="45" t="str">
        <f t="shared" si="2598"/>
        <v/>
      </c>
      <c r="MJ550" s="45"/>
      <c r="MK550" s="45"/>
      <c r="ML550" s="45"/>
      <c r="MM550" s="45" t="str">
        <f t="shared" si="2599"/>
        <v/>
      </c>
      <c r="MN550" s="45"/>
      <c r="MO550" s="45"/>
      <c r="MP550" s="45"/>
      <c r="MQ550" s="45" t="str">
        <f t="shared" si="2551"/>
        <v/>
      </c>
      <c r="MR550" s="46" t="str">
        <f t="shared" si="2552"/>
        <v/>
      </c>
      <c r="MS550" s="37"/>
      <c r="MT550" s="29"/>
      <c r="MU550" s="47"/>
      <c r="MV550" s="67"/>
      <c r="MW550" s="45" t="str">
        <f t="shared" si="2600"/>
        <v/>
      </c>
      <c r="MX550" s="45"/>
      <c r="MY550" s="45"/>
      <c r="MZ550" s="45"/>
      <c r="NA550" s="45" t="str">
        <f t="shared" si="2601"/>
        <v/>
      </c>
      <c r="NB550" s="45"/>
      <c r="NC550" s="45"/>
      <c r="ND550" s="45"/>
      <c r="NE550" s="45" t="str">
        <f t="shared" si="2553"/>
        <v/>
      </c>
      <c r="NF550" s="46" t="str">
        <f t="shared" si="2554"/>
        <v/>
      </c>
      <c r="NG550" s="37"/>
      <c r="NH550" s="29"/>
      <c r="NI550" s="47"/>
      <c r="NJ550" s="67"/>
      <c r="NK550" s="45" t="str">
        <f t="shared" si="2602"/>
        <v/>
      </c>
      <c r="NL550" s="45"/>
      <c r="NM550" s="45"/>
      <c r="NN550" s="45"/>
      <c r="NO550" s="45" t="str">
        <f t="shared" si="2603"/>
        <v/>
      </c>
      <c r="NP550" s="45"/>
      <c r="NQ550" s="45"/>
      <c r="NR550" s="45"/>
      <c r="NS550" s="45" t="str">
        <f t="shared" si="2555"/>
        <v/>
      </c>
      <c r="NT550" s="46" t="str">
        <f t="shared" si="2556"/>
        <v/>
      </c>
      <c r="NU550" s="37"/>
    </row>
    <row r="551" spans="1:385" ht="15" customHeight="1" thickTop="1" thickBot="1" x14ac:dyDescent="0.3">
      <c r="A551" s="38"/>
      <c r="B551" s="39"/>
      <c r="C551" s="40"/>
      <c r="D551" s="40"/>
      <c r="E551" s="41"/>
      <c r="F551" s="40"/>
      <c r="G551" s="208"/>
      <c r="H551" s="42"/>
      <c r="I551" s="45"/>
      <c r="J551" s="45" t="str">
        <f t="shared" si="2564"/>
        <v/>
      </c>
      <c r="K551" s="45"/>
      <c r="L551" s="45"/>
      <c r="M551" s="45"/>
      <c r="N551" s="45" t="str">
        <f t="shared" si="2565"/>
        <v/>
      </c>
      <c r="O551" s="45"/>
      <c r="P551" s="45"/>
      <c r="Q551" s="45"/>
      <c r="R551" s="45" t="str">
        <f t="shared" si="2527"/>
        <v/>
      </c>
      <c r="S551" s="46" t="str">
        <f t="shared" si="2528"/>
        <v/>
      </c>
      <c r="T551" s="37"/>
      <c r="U551" s="29"/>
      <c r="V551" s="47"/>
      <c r="W551" s="67"/>
      <c r="X551" s="45" t="str">
        <f t="shared" si="2566"/>
        <v/>
      </c>
      <c r="Y551" s="45"/>
      <c r="Z551" s="45"/>
      <c r="AA551" s="45"/>
      <c r="AB551" s="45" t="str">
        <f t="shared" si="2567"/>
        <v/>
      </c>
      <c r="AC551" s="45"/>
      <c r="AD551" s="45"/>
      <c r="AE551" s="45"/>
      <c r="AF551" s="45" t="str">
        <f t="shared" si="2529"/>
        <v/>
      </c>
      <c r="AG551" s="46" t="str">
        <f t="shared" si="2530"/>
        <v/>
      </c>
      <c r="AH551" s="37"/>
      <c r="AI551" s="29"/>
      <c r="AJ551" s="47"/>
      <c r="AK551" s="45"/>
      <c r="AL551" s="45" t="str">
        <f t="shared" si="2568"/>
        <v/>
      </c>
      <c r="AM551" s="45"/>
      <c r="AN551" s="45" t="str">
        <f t="shared" si="2569"/>
        <v/>
      </c>
      <c r="AO551" s="45"/>
      <c r="AP551" s="45" t="str">
        <f t="shared" si="2570"/>
        <v/>
      </c>
      <c r="AQ551" s="45"/>
      <c r="AR551" s="45"/>
      <c r="AS551" s="45"/>
      <c r="AT551" s="45" t="str">
        <f t="shared" si="2531"/>
        <v/>
      </c>
      <c r="AU551" s="46" t="str">
        <f t="shared" si="2532"/>
        <v/>
      </c>
      <c r="AV551" s="37"/>
      <c r="AW551" s="29"/>
      <c r="AX551" s="47"/>
      <c r="AY551" s="45"/>
      <c r="AZ551" s="45" t="str">
        <f t="shared" si="2571"/>
        <v/>
      </c>
      <c r="BA551" s="45"/>
      <c r="BB551" s="45" t="str">
        <f t="shared" si="2572"/>
        <v/>
      </c>
      <c r="BC551" s="45"/>
      <c r="BD551" s="45" t="str">
        <f t="shared" si="2573"/>
        <v/>
      </c>
      <c r="BE551" s="45"/>
      <c r="BF551" s="45"/>
      <c r="BG551" s="45"/>
      <c r="BH551" s="45" t="str">
        <f t="shared" si="2533"/>
        <v/>
      </c>
      <c r="BI551" s="46" t="str">
        <f t="shared" si="2534"/>
        <v/>
      </c>
      <c r="BJ551" s="37"/>
      <c r="BK551" s="29"/>
      <c r="BL551" s="52" t="str">
        <f>IF($A518="","",$A518)</f>
        <v/>
      </c>
      <c r="BM551" s="43"/>
      <c r="BN551" s="43" t="str">
        <f t="shared" si="2605"/>
        <v/>
      </c>
      <c r="BO551" s="43"/>
      <c r="BP551" s="87" t="str">
        <f t="shared" si="2606"/>
        <v/>
      </c>
      <c r="BQ551" s="43"/>
      <c r="BR551" s="43" t="str">
        <f t="shared" si="2607"/>
        <v/>
      </c>
      <c r="BS551" s="43"/>
      <c r="BT551" s="44" t="str">
        <f t="shared" si="2557"/>
        <v/>
      </c>
      <c r="BU551" s="48" t="str">
        <f t="shared" si="2574"/>
        <v/>
      </c>
      <c r="BV551" s="45" t="str">
        <f t="shared" si="2608"/>
        <v/>
      </c>
      <c r="BW551" s="89" t="str">
        <f t="shared" si="2609"/>
        <v/>
      </c>
      <c r="BX551" s="37"/>
      <c r="BY551" s="57"/>
      <c r="BZ551" s="52" t="str">
        <f>IF($A518="","",$A518)</f>
        <v/>
      </c>
      <c r="CA551" s="43"/>
      <c r="CB551" s="43" t="str">
        <f t="shared" si="2610"/>
        <v/>
      </c>
      <c r="CC551" s="43"/>
      <c r="CD551" s="87" t="str">
        <f t="shared" si="2611"/>
        <v/>
      </c>
      <c r="CE551" s="43"/>
      <c r="CF551" s="43" t="str">
        <f t="shared" si="2612"/>
        <v/>
      </c>
      <c r="CG551" s="43"/>
      <c r="CH551" s="44" t="str">
        <f t="shared" si="2558"/>
        <v/>
      </c>
      <c r="CI551" s="48" t="str">
        <f t="shared" si="2575"/>
        <v/>
      </c>
      <c r="CJ551" s="45" t="str">
        <f t="shared" si="2613"/>
        <v/>
      </c>
      <c r="CK551" s="89" t="str">
        <f t="shared" si="2614"/>
        <v/>
      </c>
      <c r="CL551" s="37"/>
      <c r="CM551" s="29"/>
      <c r="CN551" s="52" t="str">
        <f>IF($A518="","",$A518)</f>
        <v/>
      </c>
      <c r="CO551" s="43"/>
      <c r="CP551" s="43" t="str">
        <f t="shared" si="2615"/>
        <v/>
      </c>
      <c r="CQ551" s="43"/>
      <c r="CR551" s="87" t="str">
        <f t="shared" si="2616"/>
        <v/>
      </c>
      <c r="CS551" s="43"/>
      <c r="CT551" s="43" t="str">
        <f t="shared" si="2617"/>
        <v/>
      </c>
      <c r="CU551" s="43"/>
      <c r="CV551" s="44" t="str">
        <f t="shared" si="2559"/>
        <v/>
      </c>
      <c r="CW551" s="48" t="str">
        <f t="shared" si="2576"/>
        <v/>
      </c>
      <c r="CX551" s="45" t="str">
        <f t="shared" si="2618"/>
        <v/>
      </c>
      <c r="CY551" s="89" t="str">
        <f t="shared" si="2619"/>
        <v/>
      </c>
      <c r="CZ551" s="37"/>
      <c r="DA551" s="29"/>
      <c r="DB551" s="47"/>
      <c r="DC551" s="67"/>
      <c r="DD551" s="45" t="str">
        <f t="shared" si="2577"/>
        <v/>
      </c>
      <c r="DE551" s="45"/>
      <c r="DF551" s="45"/>
      <c r="DG551" s="45"/>
      <c r="DH551" s="45" t="str">
        <f t="shared" si="2578"/>
        <v/>
      </c>
      <c r="DI551" s="45"/>
      <c r="DJ551" s="45"/>
      <c r="DK551" s="45"/>
      <c r="DL551" s="45" t="str">
        <f t="shared" si="2535"/>
        <v/>
      </c>
      <c r="DM551" s="46" t="str">
        <f t="shared" si="2536"/>
        <v/>
      </c>
      <c r="DN551" s="37"/>
      <c r="DO551" s="29"/>
      <c r="DP551" s="47"/>
      <c r="DQ551" s="45"/>
      <c r="DR551" s="45" t="str">
        <f t="shared" si="2579"/>
        <v/>
      </c>
      <c r="DS551" s="45"/>
      <c r="DT551" s="45" t="str">
        <f t="shared" si="2580"/>
        <v/>
      </c>
      <c r="DU551" s="45"/>
      <c r="DV551" s="45" t="str">
        <f t="shared" si="2581"/>
        <v/>
      </c>
      <c r="DW551" s="45"/>
      <c r="DX551" s="45"/>
      <c r="DY551" s="45"/>
      <c r="DZ551" s="45" t="str">
        <f t="shared" si="2537"/>
        <v/>
      </c>
      <c r="EA551" s="46" t="str">
        <f t="shared" si="2538"/>
        <v/>
      </c>
      <c r="EB551" s="37"/>
      <c r="ED551" s="47"/>
      <c r="EE551" s="67"/>
      <c r="EF551" s="45" t="str">
        <f t="shared" si="2582"/>
        <v/>
      </c>
      <c r="EG551" s="45"/>
      <c r="EH551" s="45"/>
      <c r="EI551" s="45"/>
      <c r="EJ551" s="45" t="str">
        <f t="shared" si="2583"/>
        <v/>
      </c>
      <c r="EK551" s="45"/>
      <c r="EL551" s="45"/>
      <c r="EM551" s="45"/>
      <c r="EN551" s="45" t="str">
        <f t="shared" si="2539"/>
        <v/>
      </c>
      <c r="EO551" s="46" t="str">
        <f t="shared" si="2540"/>
        <v/>
      </c>
      <c r="EP551" s="37"/>
      <c r="ER551" s="47"/>
      <c r="ES551" s="67"/>
      <c r="ET551" s="45" t="str">
        <f t="shared" si="2584"/>
        <v/>
      </c>
      <c r="EU551" s="45"/>
      <c r="EV551" s="45"/>
      <c r="EW551" s="45"/>
      <c r="EX551" s="45" t="str">
        <f t="shared" si="2585"/>
        <v/>
      </c>
      <c r="EY551" s="45"/>
      <c r="EZ551" s="45"/>
      <c r="FA551" s="45"/>
      <c r="FB551" s="45" t="str">
        <f t="shared" si="2541"/>
        <v/>
      </c>
      <c r="FC551" s="46" t="str">
        <f t="shared" si="2542"/>
        <v/>
      </c>
      <c r="FD551" s="37"/>
      <c r="FF551" s="47"/>
      <c r="FG551" s="67"/>
      <c r="FH551" s="45" t="str">
        <f t="shared" si="2586"/>
        <v/>
      </c>
      <c r="FI551" s="45"/>
      <c r="FJ551" s="45"/>
      <c r="FK551" s="45"/>
      <c r="FL551" s="45" t="str">
        <f t="shared" si="2587"/>
        <v/>
      </c>
      <c r="FM551" s="45"/>
      <c r="FN551" s="45"/>
      <c r="FO551" s="45"/>
      <c r="FP551" s="45" t="str">
        <f t="shared" si="2543"/>
        <v/>
      </c>
      <c r="FQ551" s="46" t="str">
        <f t="shared" si="2544"/>
        <v/>
      </c>
      <c r="FR551" s="37"/>
      <c r="FS551" s="29"/>
      <c r="FT551" s="47"/>
      <c r="FU551" s="67"/>
      <c r="FV551" s="45" t="str">
        <f t="shared" si="2588"/>
        <v/>
      </c>
      <c r="FW551" s="45"/>
      <c r="FX551" s="45"/>
      <c r="FY551" s="45"/>
      <c r="FZ551" s="45" t="str">
        <f t="shared" si="2589"/>
        <v/>
      </c>
      <c r="GA551" s="45"/>
      <c r="GB551" s="45"/>
      <c r="GC551" s="45"/>
      <c r="GD551" s="45" t="str">
        <f t="shared" si="2545"/>
        <v/>
      </c>
      <c r="GE551" s="46" t="str">
        <f t="shared" si="2546"/>
        <v/>
      </c>
      <c r="GF551" s="37"/>
      <c r="GH551" s="47"/>
      <c r="GI551" s="67"/>
      <c r="GJ551" s="45" t="str">
        <f t="shared" si="2590"/>
        <v/>
      </c>
      <c r="GK551" s="45"/>
      <c r="GL551" s="45"/>
      <c r="GM551" s="45"/>
      <c r="GN551" s="45" t="str">
        <f t="shared" si="2591"/>
        <v/>
      </c>
      <c r="GO551" s="45"/>
      <c r="GP551" s="45"/>
      <c r="GQ551" s="45"/>
      <c r="GR551" s="45" t="str">
        <f t="shared" si="2547"/>
        <v/>
      </c>
      <c r="GS551" s="46" t="str">
        <f t="shared" si="2548"/>
        <v/>
      </c>
      <c r="GT551" s="37"/>
      <c r="GU551" s="61"/>
      <c r="GV551" s="52" t="str">
        <f>IF($A518="","",$A518)</f>
        <v/>
      </c>
      <c r="GW551" s="62"/>
      <c r="GX551" s="43"/>
      <c r="GY551" s="43" t="str">
        <f t="shared" si="2620"/>
        <v/>
      </c>
      <c r="GZ551" s="43"/>
      <c r="HA551" s="87" t="str">
        <f t="shared" si="2621"/>
        <v/>
      </c>
      <c r="HB551" s="43"/>
      <c r="HC551" s="43" t="str">
        <f t="shared" si="2622"/>
        <v/>
      </c>
      <c r="HD551" s="43"/>
      <c r="HE551" s="44" t="str">
        <f>IF(GX551="","",HE547)</f>
        <v/>
      </c>
      <c r="HF551" s="48" t="str">
        <f>IF(GX551="","",HF547)</f>
        <v/>
      </c>
      <c r="HG551" s="45" t="str">
        <f t="shared" si="2623"/>
        <v/>
      </c>
      <c r="HH551" s="89" t="str">
        <f t="shared" si="2624"/>
        <v/>
      </c>
      <c r="HI551" s="37"/>
      <c r="HK551" s="52" t="str">
        <f>IF($A518="","",$A518)</f>
        <v/>
      </c>
      <c r="HL551" s="43"/>
      <c r="HM551" s="43" t="str">
        <f t="shared" si="2625"/>
        <v/>
      </c>
      <c r="HN551" s="43"/>
      <c r="HO551" s="87" t="str">
        <f t="shared" si="2626"/>
        <v/>
      </c>
      <c r="HP551" s="43"/>
      <c r="HQ551" s="43" t="str">
        <f t="shared" si="2627"/>
        <v/>
      </c>
      <c r="HR551" s="43"/>
      <c r="HS551" s="44" t="str">
        <f t="shared" si="2628"/>
        <v/>
      </c>
      <c r="HT551" s="48" t="str">
        <f t="shared" si="2604"/>
        <v/>
      </c>
      <c r="HU551" s="45" t="str">
        <f t="shared" si="2629"/>
        <v/>
      </c>
      <c r="HV551" s="89" t="str">
        <f t="shared" si="2630"/>
        <v/>
      </c>
      <c r="HW551" s="37"/>
      <c r="HX551" s="360"/>
      <c r="HY551" s="52" t="str">
        <f>IF($A518="","",$A518)</f>
        <v/>
      </c>
      <c r="HZ551" s="43"/>
      <c r="IA551" s="43" t="str">
        <f t="shared" si="2631"/>
        <v/>
      </c>
      <c r="IB551" s="43"/>
      <c r="IC551" s="87" t="str">
        <f t="shared" si="2632"/>
        <v/>
      </c>
      <c r="ID551" s="43"/>
      <c r="IE551" s="43" t="str">
        <f t="shared" si="2633"/>
        <v/>
      </c>
      <c r="IF551" s="43"/>
      <c r="IG551" s="44" t="str">
        <f t="shared" si="2560"/>
        <v/>
      </c>
      <c r="IH551" s="48" t="str">
        <f t="shared" si="2592"/>
        <v/>
      </c>
      <c r="II551" s="45" t="str">
        <f t="shared" si="2634"/>
        <v/>
      </c>
      <c r="IJ551" s="89" t="str">
        <f t="shared" si="2635"/>
        <v/>
      </c>
      <c r="IK551" s="37"/>
      <c r="IL551" s="29"/>
      <c r="IM551" s="52" t="str">
        <f>IF($A518="","",$A518)</f>
        <v/>
      </c>
      <c r="IN551" s="43"/>
      <c r="IO551" s="43" t="str">
        <f t="shared" si="2636"/>
        <v/>
      </c>
      <c r="IP551" s="43"/>
      <c r="IQ551" s="87" t="str">
        <f t="shared" si="2637"/>
        <v/>
      </c>
      <c r="IR551" s="43"/>
      <c r="IS551" s="43" t="str">
        <f t="shared" si="2638"/>
        <v/>
      </c>
      <c r="IT551" s="43"/>
      <c r="IU551" s="44" t="str">
        <f t="shared" si="2561"/>
        <v/>
      </c>
      <c r="IV551" s="48" t="str">
        <f t="shared" si="2593"/>
        <v/>
      </c>
      <c r="IW551" s="45" t="str">
        <f t="shared" si="2639"/>
        <v/>
      </c>
      <c r="IX551" s="89" t="str">
        <f t="shared" si="2640"/>
        <v/>
      </c>
      <c r="IY551" s="37"/>
      <c r="IZ551" s="61"/>
      <c r="JA551" s="52" t="str">
        <f>IF($A518="","",$A518)</f>
        <v/>
      </c>
      <c r="JB551" s="43"/>
      <c r="JC551" s="43" t="str">
        <f t="shared" si="2641"/>
        <v/>
      </c>
      <c r="JD551" s="43"/>
      <c r="JE551" s="87" t="str">
        <f t="shared" si="2642"/>
        <v/>
      </c>
      <c r="JF551" s="43"/>
      <c r="JG551" s="43" t="str">
        <f t="shared" si="2643"/>
        <v/>
      </c>
      <c r="JH551" s="43"/>
      <c r="JI551" s="44" t="str">
        <f t="shared" si="2562"/>
        <v/>
      </c>
      <c r="JJ551" s="48" t="str">
        <f t="shared" si="2594"/>
        <v/>
      </c>
      <c r="JK551" s="45" t="str">
        <f t="shared" si="2644"/>
        <v/>
      </c>
      <c r="JL551" s="89" t="str">
        <f t="shared" si="2645"/>
        <v/>
      </c>
      <c r="JM551" s="37"/>
      <c r="JN551" s="29"/>
      <c r="JO551" s="52" t="str">
        <f>IF($A518="","",$A518)</f>
        <v/>
      </c>
      <c r="JP551" s="43"/>
      <c r="JQ551" s="43" t="str">
        <f t="shared" si="2646"/>
        <v/>
      </c>
      <c r="JR551" s="43"/>
      <c r="JS551" s="87" t="str">
        <f t="shared" si="2647"/>
        <v/>
      </c>
      <c r="JT551" s="43"/>
      <c r="JU551" s="43" t="str">
        <f t="shared" si="2648"/>
        <v/>
      </c>
      <c r="JV551" s="43"/>
      <c r="JW551" s="44" t="str">
        <f t="shared" si="2563"/>
        <v/>
      </c>
      <c r="JX551" s="48" t="str">
        <f t="shared" si="2595"/>
        <v/>
      </c>
      <c r="JY551" s="45" t="str">
        <f t="shared" si="2649"/>
        <v/>
      </c>
      <c r="JZ551" s="89" t="str">
        <f t="shared" si="2650"/>
        <v/>
      </c>
      <c r="KA551" s="37"/>
      <c r="KB551" s="51"/>
      <c r="KC551" s="52" t="str">
        <f>IF($A518="","",$A518)</f>
        <v/>
      </c>
      <c r="KD551" s="43"/>
      <c r="KE551" s="43" t="str">
        <f>IF(KD551="","",KD551-KD547)</f>
        <v/>
      </c>
      <c r="KF551" s="43"/>
      <c r="KG551" s="87" t="str">
        <f>IF(KF551="","",KF551-KF547)</f>
        <v/>
      </c>
      <c r="KH551" s="43"/>
      <c r="KI551" s="43" t="str">
        <f>IF(KH551="","",KH547+KJ547-KH551)</f>
        <v/>
      </c>
      <c r="KJ551" s="43"/>
      <c r="KK551" s="44" t="str">
        <f>IF(KD551="","",KK547)</f>
        <v/>
      </c>
      <c r="KL551" s="48" t="str">
        <f>IF(KE551="","",KL547)</f>
        <v/>
      </c>
      <c r="KM551" s="45" t="str">
        <f>IF(KH551="","",KI551*KL551)</f>
        <v/>
      </c>
      <c r="KN551" s="89" t="str">
        <f>IF(KI551="","",KM551/(KE551*100))</f>
        <v/>
      </c>
      <c r="KO551" s="37"/>
      <c r="KP551" s="29"/>
      <c r="KQ551" s="52" t="str">
        <f>IF($A518="","",$A518)</f>
        <v/>
      </c>
      <c r="KR551" s="43"/>
      <c r="KS551" s="43" t="str">
        <f>IF(KR551="","",KR551-KR547)</f>
        <v/>
      </c>
      <c r="KT551" s="43"/>
      <c r="KU551" s="87" t="str">
        <f>IF(KT551="","",KT551-KT547)</f>
        <v/>
      </c>
      <c r="KV551" s="43"/>
      <c r="KW551" s="43" t="str">
        <f>IF(KV551="","",KV547+KX547-KV551)</f>
        <v/>
      </c>
      <c r="KX551" s="43"/>
      <c r="KY551" s="44" t="str">
        <f>IF(KR551="","",KY547)</f>
        <v/>
      </c>
      <c r="KZ551" s="48" t="str">
        <f>IF(KS551="","",KZ547)</f>
        <v/>
      </c>
      <c r="LA551" s="45" t="str">
        <f>IF(KV551="","",KW551*KZ551)</f>
        <v/>
      </c>
      <c r="LB551" s="89" t="str">
        <f>IF(KW551="","",LA551/(KS551*100))</f>
        <v/>
      </c>
      <c r="LC551" s="37"/>
      <c r="LD551" s="29"/>
      <c r="LE551" s="75"/>
      <c r="LF551" s="76"/>
      <c r="LG551" s="76"/>
      <c r="LH551" s="76"/>
      <c r="LI551" s="76"/>
      <c r="LJ551" s="76"/>
      <c r="LK551" s="76"/>
      <c r="LL551" s="76"/>
      <c r="LM551" s="78"/>
      <c r="LN551" s="79"/>
      <c r="LO551" s="76" t="str">
        <f t="shared" si="2463"/>
        <v/>
      </c>
      <c r="LP551" s="80"/>
      <c r="LQ551" s="37"/>
      <c r="LR551" s="29"/>
      <c r="LS551" s="47"/>
      <c r="LT551" s="67"/>
      <c r="LU551" s="45" t="str">
        <f t="shared" si="2596"/>
        <v/>
      </c>
      <c r="LV551" s="45"/>
      <c r="LW551" s="45"/>
      <c r="LX551" s="45"/>
      <c r="LY551" s="45" t="str">
        <f t="shared" si="2597"/>
        <v/>
      </c>
      <c r="LZ551" s="45"/>
      <c r="MA551" s="45"/>
      <c r="MB551" s="45"/>
      <c r="MC551" s="45" t="str">
        <f t="shared" si="2549"/>
        <v/>
      </c>
      <c r="MD551" s="46" t="str">
        <f t="shared" si="2550"/>
        <v/>
      </c>
      <c r="ME551" s="37"/>
      <c r="MF551" s="29"/>
      <c r="MG551" s="47"/>
      <c r="MH551" s="67"/>
      <c r="MI551" s="45" t="str">
        <f t="shared" si="2598"/>
        <v/>
      </c>
      <c r="MJ551" s="45"/>
      <c r="MK551" s="45"/>
      <c r="ML551" s="45"/>
      <c r="MM551" s="45" t="str">
        <f t="shared" si="2599"/>
        <v/>
      </c>
      <c r="MN551" s="45"/>
      <c r="MO551" s="45"/>
      <c r="MP551" s="45"/>
      <c r="MQ551" s="45" t="str">
        <f t="shared" si="2551"/>
        <v/>
      </c>
      <c r="MR551" s="46" t="str">
        <f t="shared" si="2552"/>
        <v/>
      </c>
      <c r="MS551" s="37"/>
      <c r="MT551" s="29"/>
      <c r="MU551" s="47"/>
      <c r="MV551" s="67"/>
      <c r="MW551" s="45" t="str">
        <f t="shared" si="2600"/>
        <v/>
      </c>
      <c r="MX551" s="45"/>
      <c r="MY551" s="45"/>
      <c r="MZ551" s="45"/>
      <c r="NA551" s="45" t="str">
        <f t="shared" si="2601"/>
        <v/>
      </c>
      <c r="NB551" s="45"/>
      <c r="NC551" s="45"/>
      <c r="ND551" s="45"/>
      <c r="NE551" s="45" t="str">
        <f t="shared" si="2553"/>
        <v/>
      </c>
      <c r="NF551" s="46" t="str">
        <f t="shared" si="2554"/>
        <v/>
      </c>
      <c r="NG551" s="37"/>
      <c r="NH551" s="29"/>
      <c r="NI551" s="47"/>
      <c r="NJ551" s="67"/>
      <c r="NK551" s="45" t="str">
        <f t="shared" si="2602"/>
        <v/>
      </c>
      <c r="NL551" s="45"/>
      <c r="NM551" s="45"/>
      <c r="NN551" s="45"/>
      <c r="NO551" s="45" t="str">
        <f t="shared" si="2603"/>
        <v/>
      </c>
      <c r="NP551" s="45"/>
      <c r="NQ551" s="45"/>
      <c r="NR551" s="45"/>
      <c r="NS551" s="45" t="str">
        <f t="shared" si="2555"/>
        <v/>
      </c>
      <c r="NT551" s="46" t="str">
        <f t="shared" si="2556"/>
        <v/>
      </c>
      <c r="NU551" s="37"/>
    </row>
    <row r="552" spans="1:385" ht="15" customHeight="1" thickTop="1" x14ac:dyDescent="0.25">
      <c r="A552" s="38"/>
      <c r="B552" s="39"/>
      <c r="C552" s="40"/>
      <c r="D552" s="40"/>
      <c r="E552" s="41"/>
      <c r="F552" s="40"/>
      <c r="G552" s="208"/>
      <c r="H552" s="42"/>
      <c r="I552" s="45"/>
      <c r="J552" s="45" t="str">
        <f t="shared" si="2564"/>
        <v/>
      </c>
      <c r="K552" s="45"/>
      <c r="L552" s="45"/>
      <c r="M552" s="45"/>
      <c r="N552" s="45" t="str">
        <f t="shared" si="2565"/>
        <v/>
      </c>
      <c r="O552" s="45"/>
      <c r="P552" s="45"/>
      <c r="Q552" s="45"/>
      <c r="R552" s="45" t="str">
        <f t="shared" si="2527"/>
        <v/>
      </c>
      <c r="S552" s="46" t="str">
        <f t="shared" si="2528"/>
        <v/>
      </c>
      <c r="T552" s="37"/>
      <c r="U552" s="29"/>
      <c r="V552" s="47"/>
      <c r="W552" s="67"/>
      <c r="X552" s="45" t="str">
        <f t="shared" si="2566"/>
        <v/>
      </c>
      <c r="Y552" s="45"/>
      <c r="Z552" s="45"/>
      <c r="AA552" s="45"/>
      <c r="AB552" s="45" t="str">
        <f t="shared" si="2567"/>
        <v/>
      </c>
      <c r="AC552" s="45"/>
      <c r="AD552" s="45"/>
      <c r="AE552" s="45"/>
      <c r="AF552" s="45" t="str">
        <f t="shared" si="2529"/>
        <v/>
      </c>
      <c r="AG552" s="46" t="str">
        <f t="shared" si="2530"/>
        <v/>
      </c>
      <c r="AH552" s="37"/>
      <c r="AI552" s="29"/>
      <c r="AJ552" s="47"/>
      <c r="AK552" s="45"/>
      <c r="AL552" s="45" t="str">
        <f t="shared" si="2568"/>
        <v/>
      </c>
      <c r="AM552" s="45"/>
      <c r="AN552" s="45" t="str">
        <f t="shared" si="2569"/>
        <v/>
      </c>
      <c r="AO552" s="45"/>
      <c r="AP552" s="45" t="str">
        <f t="shared" si="2570"/>
        <v/>
      </c>
      <c r="AQ552" s="45"/>
      <c r="AR552" s="45"/>
      <c r="AS552" s="45"/>
      <c r="AT552" s="45" t="str">
        <f t="shared" si="2531"/>
        <v/>
      </c>
      <c r="AU552" s="46" t="str">
        <f t="shared" si="2532"/>
        <v/>
      </c>
      <c r="AV552" s="37"/>
      <c r="AW552" s="29"/>
      <c r="AX552" s="47"/>
      <c r="AY552" s="45"/>
      <c r="AZ552" s="45" t="str">
        <f t="shared" si="2571"/>
        <v/>
      </c>
      <c r="BA552" s="45"/>
      <c r="BB552" s="45" t="str">
        <f t="shared" si="2572"/>
        <v/>
      </c>
      <c r="BC552" s="45"/>
      <c r="BD552" s="45" t="str">
        <f t="shared" si="2573"/>
        <v/>
      </c>
      <c r="BE552" s="45"/>
      <c r="BF552" s="45"/>
      <c r="BG552" s="45"/>
      <c r="BH552" s="45" t="str">
        <f t="shared" si="2533"/>
        <v/>
      </c>
      <c r="BI552" s="46" t="str">
        <f t="shared" si="2534"/>
        <v/>
      </c>
      <c r="BJ552" s="37"/>
      <c r="BK552" s="29"/>
      <c r="BL552" s="47"/>
      <c r="BM552" s="45"/>
      <c r="BN552" s="45" t="str">
        <f t="shared" si="2605"/>
        <v/>
      </c>
      <c r="BO552" s="45"/>
      <c r="BP552" s="45" t="str">
        <f t="shared" si="2606"/>
        <v/>
      </c>
      <c r="BQ552" s="45"/>
      <c r="BR552" s="45" t="str">
        <f t="shared" si="2607"/>
        <v/>
      </c>
      <c r="BS552" s="45"/>
      <c r="BT552" s="63" t="str">
        <f t="shared" si="2557"/>
        <v/>
      </c>
      <c r="BU552" s="67" t="str">
        <f t="shared" si="2574"/>
        <v/>
      </c>
      <c r="BV552" s="43" t="str">
        <f t="shared" si="2608"/>
        <v/>
      </c>
      <c r="BW552" s="46" t="str">
        <f t="shared" si="2609"/>
        <v/>
      </c>
      <c r="BX552" s="37"/>
      <c r="BY552" s="57"/>
      <c r="BZ552" s="47"/>
      <c r="CA552" s="45"/>
      <c r="CB552" s="45" t="str">
        <f t="shared" si="2610"/>
        <v/>
      </c>
      <c r="CC552" s="45"/>
      <c r="CD552" s="45" t="str">
        <f t="shared" si="2611"/>
        <v/>
      </c>
      <c r="CE552" s="45"/>
      <c r="CF552" s="45" t="str">
        <f t="shared" si="2612"/>
        <v/>
      </c>
      <c r="CG552" s="45"/>
      <c r="CH552" s="63" t="str">
        <f t="shared" si="2558"/>
        <v/>
      </c>
      <c r="CI552" s="67" t="str">
        <f t="shared" si="2575"/>
        <v/>
      </c>
      <c r="CJ552" s="43" t="str">
        <f t="shared" si="2613"/>
        <v/>
      </c>
      <c r="CK552" s="46" t="str">
        <f t="shared" si="2614"/>
        <v/>
      </c>
      <c r="CL552" s="37"/>
      <c r="CM552" s="29"/>
      <c r="CN552" s="47"/>
      <c r="CO552" s="45"/>
      <c r="CP552" s="45" t="str">
        <f t="shared" si="2615"/>
        <v/>
      </c>
      <c r="CQ552" s="45"/>
      <c r="CR552" s="45" t="str">
        <f t="shared" si="2616"/>
        <v/>
      </c>
      <c r="CS552" s="45"/>
      <c r="CT552" s="45" t="str">
        <f t="shared" si="2617"/>
        <v/>
      </c>
      <c r="CU552" s="45"/>
      <c r="CV552" s="63" t="str">
        <f t="shared" si="2559"/>
        <v/>
      </c>
      <c r="CW552" s="67" t="str">
        <f t="shared" si="2576"/>
        <v/>
      </c>
      <c r="CX552" s="43" t="str">
        <f t="shared" si="2618"/>
        <v/>
      </c>
      <c r="CY552" s="46" t="str">
        <f t="shared" si="2619"/>
        <v/>
      </c>
      <c r="CZ552" s="37"/>
      <c r="DA552" s="29"/>
      <c r="DB552" s="47"/>
      <c r="DC552" s="67"/>
      <c r="DD552" s="45" t="str">
        <f t="shared" si="2577"/>
        <v/>
      </c>
      <c r="DE552" s="45"/>
      <c r="DF552" s="45"/>
      <c r="DG552" s="45"/>
      <c r="DH552" s="45" t="str">
        <f t="shared" si="2578"/>
        <v/>
      </c>
      <c r="DI552" s="45"/>
      <c r="DJ552" s="45"/>
      <c r="DK552" s="45"/>
      <c r="DL552" s="45" t="str">
        <f t="shared" si="2535"/>
        <v/>
      </c>
      <c r="DM552" s="46" t="str">
        <f t="shared" si="2536"/>
        <v/>
      </c>
      <c r="DN552" s="37"/>
      <c r="DO552" s="29"/>
      <c r="DP552" s="47"/>
      <c r="DQ552" s="45"/>
      <c r="DR552" s="45" t="str">
        <f t="shared" si="2579"/>
        <v/>
      </c>
      <c r="DS552" s="45"/>
      <c r="DT552" s="45" t="str">
        <f t="shared" si="2580"/>
        <v/>
      </c>
      <c r="DU552" s="45"/>
      <c r="DV552" s="45" t="str">
        <f t="shared" si="2581"/>
        <v/>
      </c>
      <c r="DW552" s="45"/>
      <c r="DX552" s="45"/>
      <c r="DY552" s="45"/>
      <c r="DZ552" s="45" t="str">
        <f t="shared" si="2537"/>
        <v/>
      </c>
      <c r="EA552" s="46" t="str">
        <f t="shared" si="2538"/>
        <v/>
      </c>
      <c r="EB552" s="37"/>
      <c r="ED552" s="47"/>
      <c r="EE552" s="67"/>
      <c r="EF552" s="45" t="str">
        <f t="shared" si="2582"/>
        <v/>
      </c>
      <c r="EG552" s="45"/>
      <c r="EH552" s="45"/>
      <c r="EI552" s="45"/>
      <c r="EJ552" s="45" t="str">
        <f t="shared" si="2583"/>
        <v/>
      </c>
      <c r="EK552" s="45"/>
      <c r="EL552" s="45"/>
      <c r="EM552" s="45"/>
      <c r="EN552" s="45" t="str">
        <f t="shared" si="2539"/>
        <v/>
      </c>
      <c r="EO552" s="46" t="str">
        <f t="shared" si="2540"/>
        <v/>
      </c>
      <c r="EP552" s="37"/>
      <c r="ER552" s="47"/>
      <c r="ES552" s="67"/>
      <c r="ET552" s="45" t="str">
        <f t="shared" si="2584"/>
        <v/>
      </c>
      <c r="EU552" s="45"/>
      <c r="EV552" s="45"/>
      <c r="EW552" s="45"/>
      <c r="EX552" s="45" t="str">
        <f t="shared" si="2585"/>
        <v/>
      </c>
      <c r="EY552" s="45"/>
      <c r="EZ552" s="45"/>
      <c r="FA552" s="45"/>
      <c r="FB552" s="45" t="str">
        <f t="shared" si="2541"/>
        <v/>
      </c>
      <c r="FC552" s="46" t="str">
        <f t="shared" si="2542"/>
        <v/>
      </c>
      <c r="FD552" s="37"/>
      <c r="FF552" s="47"/>
      <c r="FG552" s="67"/>
      <c r="FH552" s="45" t="str">
        <f t="shared" si="2586"/>
        <v/>
      </c>
      <c r="FI552" s="45"/>
      <c r="FJ552" s="45"/>
      <c r="FK552" s="45"/>
      <c r="FL552" s="45" t="str">
        <f t="shared" si="2587"/>
        <v/>
      </c>
      <c r="FM552" s="45"/>
      <c r="FN552" s="45"/>
      <c r="FO552" s="45"/>
      <c r="FP552" s="45" t="str">
        <f t="shared" si="2543"/>
        <v/>
      </c>
      <c r="FQ552" s="46" t="str">
        <f t="shared" si="2544"/>
        <v/>
      </c>
      <c r="FR552" s="37"/>
      <c r="FS552" s="29"/>
      <c r="FT552" s="47"/>
      <c r="FU552" s="67"/>
      <c r="FV552" s="45" t="str">
        <f t="shared" si="2588"/>
        <v/>
      </c>
      <c r="FW552" s="45"/>
      <c r="FX552" s="45"/>
      <c r="FY552" s="45"/>
      <c r="FZ552" s="45" t="str">
        <f t="shared" si="2589"/>
        <v/>
      </c>
      <c r="GA552" s="45"/>
      <c r="GB552" s="45"/>
      <c r="GC552" s="45"/>
      <c r="GD552" s="45" t="str">
        <f t="shared" si="2545"/>
        <v/>
      </c>
      <c r="GE552" s="46" t="str">
        <f t="shared" si="2546"/>
        <v/>
      </c>
      <c r="GF552" s="37"/>
      <c r="GH552" s="47"/>
      <c r="GI552" s="67"/>
      <c r="GJ552" s="45" t="str">
        <f t="shared" si="2590"/>
        <v/>
      </c>
      <c r="GK552" s="45"/>
      <c r="GL552" s="45"/>
      <c r="GM552" s="45"/>
      <c r="GN552" s="45" t="str">
        <f t="shared" si="2591"/>
        <v/>
      </c>
      <c r="GO552" s="45"/>
      <c r="GP552" s="45"/>
      <c r="GQ552" s="45"/>
      <c r="GR552" s="45" t="str">
        <f t="shared" si="2547"/>
        <v/>
      </c>
      <c r="GS552" s="46" t="str">
        <f t="shared" si="2548"/>
        <v/>
      </c>
      <c r="GT552" s="37"/>
      <c r="GU552" s="61"/>
      <c r="GV552" s="47"/>
      <c r="GW552" s="30"/>
      <c r="GX552" s="45"/>
      <c r="GY552" s="45" t="str">
        <f t="shared" si="2620"/>
        <v/>
      </c>
      <c r="GZ552" s="45"/>
      <c r="HA552" s="45" t="str">
        <f t="shared" si="2621"/>
        <v/>
      </c>
      <c r="HB552" s="45"/>
      <c r="HC552" s="45" t="str">
        <f t="shared" si="2622"/>
        <v/>
      </c>
      <c r="HD552" s="45"/>
      <c r="HE552" s="63" t="str">
        <f>IF(GX551="","",HE548)</f>
        <v/>
      </c>
      <c r="HF552" s="67" t="str">
        <f>IF(GX551="","",HF548)</f>
        <v/>
      </c>
      <c r="HG552" s="43" t="str">
        <f t="shared" si="2623"/>
        <v/>
      </c>
      <c r="HH552" s="46" t="str">
        <f t="shared" si="2624"/>
        <v/>
      </c>
      <c r="HI552" s="37"/>
      <c r="HK552" s="47"/>
      <c r="HL552" s="45"/>
      <c r="HM552" s="45" t="str">
        <f t="shared" si="2625"/>
        <v/>
      </c>
      <c r="HN552" s="45"/>
      <c r="HO552" s="45" t="str">
        <f t="shared" si="2626"/>
        <v/>
      </c>
      <c r="HP552" s="45"/>
      <c r="HQ552" s="45" t="str">
        <f t="shared" si="2627"/>
        <v/>
      </c>
      <c r="HR552" s="45"/>
      <c r="HS552" s="63" t="str">
        <f t="shared" si="2628"/>
        <v/>
      </c>
      <c r="HT552" s="67" t="str">
        <f t="shared" si="2604"/>
        <v/>
      </c>
      <c r="HU552" s="43" t="str">
        <f t="shared" si="2629"/>
        <v/>
      </c>
      <c r="HV552" s="46" t="str">
        <f t="shared" si="2630"/>
        <v/>
      </c>
      <c r="HW552" s="37"/>
      <c r="HX552" s="360"/>
      <c r="HY552" s="47"/>
      <c r="HZ552" s="45"/>
      <c r="IA552" s="45" t="str">
        <f t="shared" si="2631"/>
        <v/>
      </c>
      <c r="IB552" s="45"/>
      <c r="IC552" s="45" t="str">
        <f t="shared" si="2632"/>
        <v/>
      </c>
      <c r="ID552" s="45"/>
      <c r="IE552" s="45" t="str">
        <f t="shared" si="2633"/>
        <v/>
      </c>
      <c r="IF552" s="45"/>
      <c r="IG552" s="63" t="str">
        <f t="shared" si="2560"/>
        <v/>
      </c>
      <c r="IH552" s="67" t="str">
        <f t="shared" si="2592"/>
        <v/>
      </c>
      <c r="II552" s="43" t="str">
        <f t="shared" si="2634"/>
        <v/>
      </c>
      <c r="IJ552" s="46" t="str">
        <f t="shared" si="2635"/>
        <v/>
      </c>
      <c r="IK552" s="37"/>
      <c r="IL552" s="29"/>
      <c r="IM552" s="47"/>
      <c r="IN552" s="45"/>
      <c r="IO552" s="45" t="str">
        <f t="shared" si="2636"/>
        <v/>
      </c>
      <c r="IP552" s="45"/>
      <c r="IQ552" s="45" t="str">
        <f t="shared" si="2637"/>
        <v/>
      </c>
      <c r="IR552" s="45"/>
      <c r="IS552" s="45" t="str">
        <f t="shared" si="2638"/>
        <v/>
      </c>
      <c r="IT552" s="45"/>
      <c r="IU552" s="63" t="str">
        <f t="shared" si="2561"/>
        <v/>
      </c>
      <c r="IV552" s="67" t="str">
        <f t="shared" si="2593"/>
        <v/>
      </c>
      <c r="IW552" s="43" t="str">
        <f t="shared" si="2639"/>
        <v/>
      </c>
      <c r="IX552" s="46" t="str">
        <f t="shared" si="2640"/>
        <v/>
      </c>
      <c r="IY552" s="37"/>
      <c r="IZ552" s="61"/>
      <c r="JA552" s="47"/>
      <c r="JB552" s="45"/>
      <c r="JC552" s="45" t="str">
        <f t="shared" si="2641"/>
        <v/>
      </c>
      <c r="JD552" s="45"/>
      <c r="JE552" s="45" t="str">
        <f t="shared" si="2642"/>
        <v/>
      </c>
      <c r="JF552" s="45"/>
      <c r="JG552" s="45" t="str">
        <f t="shared" si="2643"/>
        <v/>
      </c>
      <c r="JH552" s="45"/>
      <c r="JI552" s="63" t="str">
        <f t="shared" si="2562"/>
        <v/>
      </c>
      <c r="JJ552" s="67" t="str">
        <f t="shared" si="2594"/>
        <v/>
      </c>
      <c r="JK552" s="43" t="str">
        <f t="shared" si="2644"/>
        <v/>
      </c>
      <c r="JL552" s="46" t="str">
        <f t="shared" si="2645"/>
        <v/>
      </c>
      <c r="JM552" s="37"/>
      <c r="JN552" s="29"/>
      <c r="JO552" s="47"/>
      <c r="JP552" s="45"/>
      <c r="JQ552" s="45" t="str">
        <f t="shared" si="2646"/>
        <v/>
      </c>
      <c r="JR552" s="45"/>
      <c r="JS552" s="45" t="str">
        <f t="shared" si="2647"/>
        <v/>
      </c>
      <c r="JT552" s="45"/>
      <c r="JU552" s="45" t="str">
        <f t="shared" si="2648"/>
        <v/>
      </c>
      <c r="JV552" s="45"/>
      <c r="JW552" s="63" t="str">
        <f t="shared" si="2563"/>
        <v/>
      </c>
      <c r="JX552" s="67" t="str">
        <f t="shared" si="2595"/>
        <v/>
      </c>
      <c r="JY552" s="43" t="str">
        <f t="shared" si="2649"/>
        <v/>
      </c>
      <c r="JZ552" s="46" t="str">
        <f t="shared" si="2650"/>
        <v/>
      </c>
      <c r="KA552" s="37"/>
      <c r="KB552" s="51"/>
      <c r="KC552" s="47"/>
      <c r="KD552" s="45"/>
      <c r="KE552" s="45" t="str">
        <f>IF(KD552="","",KD552-KD548)</f>
        <v/>
      </c>
      <c r="KF552" s="45"/>
      <c r="KG552" s="45" t="str">
        <f>IF(KF552="","",KF552-KF548)</f>
        <v/>
      </c>
      <c r="KH552" s="45"/>
      <c r="KI552" s="45" t="str">
        <f>IF(KH552="","",KH548+KJ548-KH552)</f>
        <v/>
      </c>
      <c r="KJ552" s="45"/>
      <c r="KK552" s="63" t="str">
        <f>IF(KD552="","",KK548)</f>
        <v/>
      </c>
      <c r="KL552" s="67" t="str">
        <f>IF(KE552="","",KL548)</f>
        <v/>
      </c>
      <c r="KM552" s="43" t="str">
        <f>IF(KH552="","",KI552*KL552)</f>
        <v/>
      </c>
      <c r="KN552" s="46" t="str">
        <f>IF(KI552="","",KM552/(KE552*100))</f>
        <v/>
      </c>
      <c r="KO552" s="37"/>
      <c r="KP552" s="29"/>
      <c r="KQ552" s="47"/>
      <c r="KR552" s="45"/>
      <c r="KS552" s="45" t="str">
        <f>IF(KR552="","",KR552-KR548)</f>
        <v/>
      </c>
      <c r="KT552" s="45"/>
      <c r="KU552" s="45" t="str">
        <f>IF(KT552="","",KT552-KT548)</f>
        <v/>
      </c>
      <c r="KV552" s="45"/>
      <c r="KW552" s="45" t="str">
        <f>IF(KV552="","",KV548+KX548-KV552)</f>
        <v/>
      </c>
      <c r="KX552" s="45"/>
      <c r="KY552" s="63" t="str">
        <f>IF(KR552="","",KY548)</f>
        <v/>
      </c>
      <c r="KZ552" s="67" t="str">
        <f>IF(KS552="","",KZ548)</f>
        <v/>
      </c>
      <c r="LA552" s="43" t="str">
        <f>IF(KV552="","",KW552*KZ552)</f>
        <v/>
      </c>
      <c r="LB552" s="46" t="str">
        <f>IF(KW552="","",LA552/(KS552*100))</f>
        <v/>
      </c>
      <c r="LC552" s="37"/>
      <c r="LD552" s="29"/>
      <c r="LE552" s="52"/>
      <c r="LF552" s="43"/>
      <c r="LG552" s="86" t="str">
        <f>IF(LF552="","",LF552-LF549)</f>
        <v/>
      </c>
      <c r="LH552" s="43"/>
      <c r="LI552" s="43"/>
      <c r="LJ552" s="43"/>
      <c r="LK552" s="87"/>
      <c r="LL552" s="43"/>
      <c r="LM552" s="73"/>
      <c r="LN552" s="67"/>
      <c r="LO552" s="87" t="str">
        <f t="shared" si="2463"/>
        <v/>
      </c>
      <c r="LP552" s="53"/>
      <c r="LQ552" s="37"/>
      <c r="LR552" s="29"/>
      <c r="LS552" s="47"/>
      <c r="LT552" s="67"/>
      <c r="LU552" s="45" t="str">
        <f t="shared" si="2596"/>
        <v/>
      </c>
      <c r="LV552" s="45"/>
      <c r="LW552" s="45"/>
      <c r="LX552" s="45"/>
      <c r="LY552" s="45" t="str">
        <f t="shared" si="2597"/>
        <v/>
      </c>
      <c r="LZ552" s="45"/>
      <c r="MA552" s="45"/>
      <c r="MB552" s="45"/>
      <c r="MC552" s="45" t="str">
        <f t="shared" si="2549"/>
        <v/>
      </c>
      <c r="MD552" s="46" t="str">
        <f t="shared" si="2550"/>
        <v/>
      </c>
      <c r="ME552" s="37"/>
      <c r="MF552" s="29"/>
      <c r="MG552" s="47"/>
      <c r="MH552" s="67"/>
      <c r="MI552" s="45" t="str">
        <f t="shared" si="2598"/>
        <v/>
      </c>
      <c r="MJ552" s="45"/>
      <c r="MK552" s="45"/>
      <c r="ML552" s="45"/>
      <c r="MM552" s="45" t="str">
        <f t="shared" si="2599"/>
        <v/>
      </c>
      <c r="MN552" s="45"/>
      <c r="MO552" s="45"/>
      <c r="MP552" s="45"/>
      <c r="MQ552" s="45" t="str">
        <f t="shared" si="2551"/>
        <v/>
      </c>
      <c r="MR552" s="46" t="str">
        <f t="shared" si="2552"/>
        <v/>
      </c>
      <c r="MS552" s="37"/>
      <c r="MT552" s="29"/>
      <c r="MU552" s="47"/>
      <c r="MV552" s="67"/>
      <c r="MW552" s="45" t="str">
        <f t="shared" si="2600"/>
        <v/>
      </c>
      <c r="MX552" s="45"/>
      <c r="MY552" s="45"/>
      <c r="MZ552" s="45"/>
      <c r="NA552" s="45" t="str">
        <f t="shared" si="2601"/>
        <v/>
      </c>
      <c r="NB552" s="45"/>
      <c r="NC552" s="45"/>
      <c r="ND552" s="45"/>
      <c r="NE552" s="45" t="str">
        <f t="shared" si="2553"/>
        <v/>
      </c>
      <c r="NF552" s="46" t="str">
        <f t="shared" si="2554"/>
        <v/>
      </c>
      <c r="NG552" s="37"/>
      <c r="NH552" s="29"/>
      <c r="NI552" s="47"/>
      <c r="NJ552" s="67"/>
      <c r="NK552" s="45" t="str">
        <f t="shared" si="2602"/>
        <v/>
      </c>
      <c r="NL552" s="45"/>
      <c r="NM552" s="45"/>
      <c r="NN552" s="45"/>
      <c r="NO552" s="45" t="str">
        <f t="shared" si="2603"/>
        <v/>
      </c>
      <c r="NP552" s="45"/>
      <c r="NQ552" s="45"/>
      <c r="NR552" s="45"/>
      <c r="NS552" s="45" t="str">
        <f t="shared" si="2555"/>
        <v/>
      </c>
      <c r="NT552" s="46" t="str">
        <f t="shared" si="2556"/>
        <v/>
      </c>
      <c r="NU552" s="37"/>
    </row>
    <row r="553" spans="1:385" x14ac:dyDescent="0.25">
      <c r="A553" s="38"/>
      <c r="B553" s="39"/>
      <c r="C553" s="40"/>
      <c r="D553" s="40"/>
      <c r="E553" s="41"/>
      <c r="F553" s="40"/>
      <c r="G553" s="208"/>
      <c r="H553" s="42"/>
      <c r="I553" s="45"/>
      <c r="J553" s="45" t="str">
        <f t="shared" si="2564"/>
        <v/>
      </c>
      <c r="K553" s="45"/>
      <c r="L553" s="45"/>
      <c r="M553" s="45"/>
      <c r="N553" s="45" t="str">
        <f t="shared" si="2565"/>
        <v/>
      </c>
      <c r="O553" s="45"/>
      <c r="P553" s="45"/>
      <c r="Q553" s="45"/>
      <c r="R553" s="45" t="str">
        <f t="shared" si="2527"/>
        <v/>
      </c>
      <c r="S553" s="46" t="str">
        <f t="shared" si="2528"/>
        <v/>
      </c>
      <c r="T553" s="37"/>
      <c r="U553" s="29"/>
      <c r="V553" s="47"/>
      <c r="W553" s="67"/>
      <c r="X553" s="45" t="str">
        <f t="shared" si="2566"/>
        <v/>
      </c>
      <c r="Y553" s="45"/>
      <c r="Z553" s="45"/>
      <c r="AA553" s="45"/>
      <c r="AB553" s="45" t="str">
        <f t="shared" si="2567"/>
        <v/>
      </c>
      <c r="AC553" s="45"/>
      <c r="AD553" s="45"/>
      <c r="AE553" s="45"/>
      <c r="AF553" s="45" t="str">
        <f t="shared" si="2529"/>
        <v/>
      </c>
      <c r="AG553" s="46" t="str">
        <f t="shared" si="2530"/>
        <v/>
      </c>
      <c r="AH553" s="37"/>
      <c r="AI553" s="29"/>
      <c r="AJ553" s="47"/>
      <c r="AK553" s="45"/>
      <c r="AL553" s="45" t="str">
        <f t="shared" si="2568"/>
        <v/>
      </c>
      <c r="AM553" s="45"/>
      <c r="AN553" s="45" t="str">
        <f t="shared" si="2569"/>
        <v/>
      </c>
      <c r="AO553" s="45"/>
      <c r="AP553" s="45" t="str">
        <f t="shared" si="2570"/>
        <v/>
      </c>
      <c r="AQ553" s="45"/>
      <c r="AR553" s="45"/>
      <c r="AS553" s="45"/>
      <c r="AT553" s="45" t="str">
        <f t="shared" si="2531"/>
        <v/>
      </c>
      <c r="AU553" s="46" t="str">
        <f t="shared" si="2532"/>
        <v/>
      </c>
      <c r="AV553" s="37"/>
      <c r="AW553" s="29"/>
      <c r="AX553" s="47"/>
      <c r="AY553" s="45"/>
      <c r="AZ553" s="45" t="str">
        <f t="shared" si="2571"/>
        <v/>
      </c>
      <c r="BA553" s="45"/>
      <c r="BB553" s="45" t="str">
        <f t="shared" si="2572"/>
        <v/>
      </c>
      <c r="BC553" s="45"/>
      <c r="BD553" s="45" t="str">
        <f t="shared" si="2573"/>
        <v/>
      </c>
      <c r="BE553" s="45"/>
      <c r="BF553" s="45"/>
      <c r="BG553" s="45"/>
      <c r="BH553" s="45" t="str">
        <f t="shared" si="2533"/>
        <v/>
      </c>
      <c r="BI553" s="46" t="str">
        <f t="shared" si="2534"/>
        <v/>
      </c>
      <c r="BJ553" s="37"/>
      <c r="BK553" s="29"/>
      <c r="BL553" s="47"/>
      <c r="BM553" s="45"/>
      <c r="BN553" s="45" t="str">
        <f t="shared" si="2605"/>
        <v/>
      </c>
      <c r="BO553" s="45"/>
      <c r="BP553" s="45" t="str">
        <f t="shared" si="2606"/>
        <v/>
      </c>
      <c r="BQ553" s="45"/>
      <c r="BR553" s="45" t="str">
        <f t="shared" si="2607"/>
        <v/>
      </c>
      <c r="BS553" s="45"/>
      <c r="BT553" s="63" t="str">
        <f t="shared" si="2557"/>
        <v/>
      </c>
      <c r="BU553" s="67" t="str">
        <f t="shared" si="2574"/>
        <v/>
      </c>
      <c r="BV553" s="45" t="str">
        <f t="shared" si="2608"/>
        <v/>
      </c>
      <c r="BW553" s="46" t="str">
        <f t="shared" si="2609"/>
        <v/>
      </c>
      <c r="BX553" s="37"/>
      <c r="BY553" s="57"/>
      <c r="BZ553" s="47"/>
      <c r="CA553" s="45"/>
      <c r="CB553" s="45" t="str">
        <f t="shared" si="2610"/>
        <v/>
      </c>
      <c r="CC553" s="45"/>
      <c r="CD553" s="45" t="str">
        <f t="shared" si="2611"/>
        <v/>
      </c>
      <c r="CE553" s="45"/>
      <c r="CF553" s="45" t="str">
        <f t="shared" si="2612"/>
        <v/>
      </c>
      <c r="CG553" s="45"/>
      <c r="CH553" s="63" t="str">
        <f t="shared" si="2558"/>
        <v/>
      </c>
      <c r="CI553" s="67" t="str">
        <f t="shared" si="2575"/>
        <v/>
      </c>
      <c r="CJ553" s="45" t="str">
        <f t="shared" si="2613"/>
        <v/>
      </c>
      <c r="CK553" s="46" t="str">
        <f t="shared" si="2614"/>
        <v/>
      </c>
      <c r="CL553" s="37"/>
      <c r="CM553" s="29"/>
      <c r="CN553" s="47"/>
      <c r="CO553" s="45"/>
      <c r="CP553" s="45" t="str">
        <f t="shared" si="2615"/>
        <v/>
      </c>
      <c r="CQ553" s="45"/>
      <c r="CR553" s="45" t="str">
        <f t="shared" si="2616"/>
        <v/>
      </c>
      <c r="CS553" s="45"/>
      <c r="CT553" s="45" t="str">
        <f t="shared" si="2617"/>
        <v/>
      </c>
      <c r="CU553" s="45"/>
      <c r="CV553" s="63" t="str">
        <f t="shared" si="2559"/>
        <v/>
      </c>
      <c r="CW553" s="67" t="str">
        <f t="shared" si="2576"/>
        <v/>
      </c>
      <c r="CX553" s="45" t="str">
        <f t="shared" si="2618"/>
        <v/>
      </c>
      <c r="CY553" s="46" t="str">
        <f t="shared" si="2619"/>
        <v/>
      </c>
      <c r="CZ553" s="37"/>
      <c r="DA553" s="29"/>
      <c r="DB553" s="47"/>
      <c r="DC553" s="67"/>
      <c r="DD553" s="45" t="str">
        <f t="shared" si="2577"/>
        <v/>
      </c>
      <c r="DE553" s="45"/>
      <c r="DF553" s="45"/>
      <c r="DG553" s="45"/>
      <c r="DH553" s="45" t="str">
        <f t="shared" si="2578"/>
        <v/>
      </c>
      <c r="DI553" s="45"/>
      <c r="DJ553" s="45"/>
      <c r="DK553" s="45"/>
      <c r="DL553" s="45" t="str">
        <f t="shared" si="2535"/>
        <v/>
      </c>
      <c r="DM553" s="46" t="str">
        <f t="shared" si="2536"/>
        <v/>
      </c>
      <c r="DN553" s="37"/>
      <c r="DO553" s="29"/>
      <c r="DP553" s="47"/>
      <c r="DQ553" s="45"/>
      <c r="DR553" s="45" t="str">
        <f t="shared" si="2579"/>
        <v/>
      </c>
      <c r="DS553" s="45"/>
      <c r="DT553" s="45" t="str">
        <f t="shared" si="2580"/>
        <v/>
      </c>
      <c r="DU553" s="45"/>
      <c r="DV553" s="45" t="str">
        <f t="shared" si="2581"/>
        <v/>
      </c>
      <c r="DW553" s="45"/>
      <c r="DX553" s="45"/>
      <c r="DY553" s="45"/>
      <c r="DZ553" s="45" t="str">
        <f t="shared" si="2537"/>
        <v/>
      </c>
      <c r="EA553" s="46" t="str">
        <f t="shared" si="2538"/>
        <v/>
      </c>
      <c r="EB553" s="37"/>
      <c r="ED553" s="47"/>
      <c r="EE553" s="67"/>
      <c r="EF553" s="45" t="str">
        <f t="shared" si="2582"/>
        <v/>
      </c>
      <c r="EG553" s="45"/>
      <c r="EH553" s="45"/>
      <c r="EI553" s="45"/>
      <c r="EJ553" s="45" t="str">
        <f t="shared" si="2583"/>
        <v/>
      </c>
      <c r="EK553" s="45"/>
      <c r="EL553" s="45"/>
      <c r="EM553" s="45"/>
      <c r="EN553" s="45" t="str">
        <f t="shared" si="2539"/>
        <v/>
      </c>
      <c r="EO553" s="46" t="str">
        <f t="shared" si="2540"/>
        <v/>
      </c>
      <c r="EP553" s="37"/>
      <c r="ER553" s="47"/>
      <c r="ES553" s="67"/>
      <c r="ET553" s="45" t="str">
        <f t="shared" si="2584"/>
        <v/>
      </c>
      <c r="EU553" s="45"/>
      <c r="EV553" s="45"/>
      <c r="EW553" s="45"/>
      <c r="EX553" s="45" t="str">
        <f t="shared" si="2585"/>
        <v/>
      </c>
      <c r="EY553" s="45"/>
      <c r="EZ553" s="45"/>
      <c r="FA553" s="45"/>
      <c r="FB553" s="45" t="str">
        <f t="shared" si="2541"/>
        <v/>
      </c>
      <c r="FC553" s="46" t="str">
        <f t="shared" si="2542"/>
        <v/>
      </c>
      <c r="FD553" s="37"/>
      <c r="FF553" s="47"/>
      <c r="FG553" s="67"/>
      <c r="FH553" s="45" t="str">
        <f t="shared" si="2586"/>
        <v/>
      </c>
      <c r="FI553" s="45"/>
      <c r="FJ553" s="45"/>
      <c r="FK553" s="45"/>
      <c r="FL553" s="45" t="str">
        <f t="shared" si="2587"/>
        <v/>
      </c>
      <c r="FM553" s="45"/>
      <c r="FN553" s="45"/>
      <c r="FO553" s="45"/>
      <c r="FP553" s="45" t="str">
        <f t="shared" si="2543"/>
        <v/>
      </c>
      <c r="FQ553" s="46" t="str">
        <f t="shared" si="2544"/>
        <v/>
      </c>
      <c r="FR553" s="37"/>
      <c r="FS553" s="29"/>
      <c r="FT553" s="47"/>
      <c r="FU553" s="67"/>
      <c r="FV553" s="45" t="str">
        <f t="shared" si="2588"/>
        <v/>
      </c>
      <c r="FW553" s="45"/>
      <c r="FX553" s="45"/>
      <c r="FY553" s="45"/>
      <c r="FZ553" s="45" t="str">
        <f t="shared" si="2589"/>
        <v/>
      </c>
      <c r="GA553" s="45"/>
      <c r="GB553" s="45"/>
      <c r="GC553" s="45"/>
      <c r="GD553" s="45" t="str">
        <f t="shared" si="2545"/>
        <v/>
      </c>
      <c r="GE553" s="46" t="str">
        <f t="shared" si="2546"/>
        <v/>
      </c>
      <c r="GF553" s="37"/>
      <c r="GH553" s="47"/>
      <c r="GI553" s="67"/>
      <c r="GJ553" s="45" t="str">
        <f t="shared" si="2590"/>
        <v/>
      </c>
      <c r="GK553" s="45"/>
      <c r="GL553" s="45"/>
      <c r="GM553" s="45"/>
      <c r="GN553" s="45" t="str">
        <f t="shared" si="2591"/>
        <v/>
      </c>
      <c r="GO553" s="45"/>
      <c r="GP553" s="45"/>
      <c r="GQ553" s="45"/>
      <c r="GR553" s="45" t="str">
        <f t="shared" si="2547"/>
        <v/>
      </c>
      <c r="GS553" s="46" t="str">
        <f t="shared" si="2548"/>
        <v/>
      </c>
      <c r="GT553" s="37"/>
      <c r="GU553" s="61"/>
      <c r="GV553" s="47"/>
      <c r="GW553" s="30"/>
      <c r="GX553" s="45"/>
      <c r="GY553" s="45" t="str">
        <f t="shared" si="2620"/>
        <v/>
      </c>
      <c r="GZ553" s="45"/>
      <c r="HA553" s="45" t="str">
        <f t="shared" si="2621"/>
        <v/>
      </c>
      <c r="HB553" s="45"/>
      <c r="HC553" s="45" t="str">
        <f t="shared" si="2622"/>
        <v/>
      </c>
      <c r="HD553" s="45"/>
      <c r="HE553" s="63" t="str">
        <f>IF(GX551="","",HE549)</f>
        <v/>
      </c>
      <c r="HF553" s="67" t="str">
        <f>IF(GX551="","",HF549)</f>
        <v/>
      </c>
      <c r="HG553" s="45" t="str">
        <f t="shared" si="2623"/>
        <v/>
      </c>
      <c r="HH553" s="46" t="str">
        <f t="shared" si="2624"/>
        <v/>
      </c>
      <c r="HI553" s="37"/>
      <c r="HK553" s="47"/>
      <c r="HL553" s="45"/>
      <c r="HM553" s="45" t="str">
        <f t="shared" si="2625"/>
        <v/>
      </c>
      <c r="HN553" s="45"/>
      <c r="HO553" s="45" t="str">
        <f t="shared" si="2626"/>
        <v/>
      </c>
      <c r="HP553" s="45"/>
      <c r="HQ553" s="45" t="str">
        <f t="shared" si="2627"/>
        <v/>
      </c>
      <c r="HR553" s="45"/>
      <c r="HS553" s="63" t="str">
        <f t="shared" si="2628"/>
        <v/>
      </c>
      <c r="HT553" s="67" t="str">
        <f t="shared" si="2604"/>
        <v/>
      </c>
      <c r="HU553" s="45" t="str">
        <f t="shared" si="2629"/>
        <v/>
      </c>
      <c r="HV553" s="46" t="str">
        <f t="shared" si="2630"/>
        <v/>
      </c>
      <c r="HW553" s="37"/>
      <c r="HX553" s="360"/>
      <c r="HY553" s="47"/>
      <c r="HZ553" s="45"/>
      <c r="IA553" s="45" t="str">
        <f t="shared" si="2631"/>
        <v/>
      </c>
      <c r="IB553" s="45"/>
      <c r="IC553" s="45" t="str">
        <f t="shared" si="2632"/>
        <v/>
      </c>
      <c r="ID553" s="45"/>
      <c r="IE553" s="45" t="str">
        <f t="shared" si="2633"/>
        <v/>
      </c>
      <c r="IF553" s="45"/>
      <c r="IG553" s="63" t="str">
        <f t="shared" si="2560"/>
        <v/>
      </c>
      <c r="IH553" s="67" t="str">
        <f t="shared" si="2592"/>
        <v/>
      </c>
      <c r="II553" s="45" t="str">
        <f t="shared" si="2634"/>
        <v/>
      </c>
      <c r="IJ553" s="46" t="str">
        <f t="shared" si="2635"/>
        <v/>
      </c>
      <c r="IK553" s="37"/>
      <c r="IL553" s="29"/>
      <c r="IM553" s="47"/>
      <c r="IN553" s="45"/>
      <c r="IO553" s="45" t="str">
        <f t="shared" si="2636"/>
        <v/>
      </c>
      <c r="IP553" s="45"/>
      <c r="IQ553" s="45" t="str">
        <f t="shared" si="2637"/>
        <v/>
      </c>
      <c r="IR553" s="45"/>
      <c r="IS553" s="45" t="str">
        <f t="shared" si="2638"/>
        <v/>
      </c>
      <c r="IT553" s="45"/>
      <c r="IU553" s="63" t="str">
        <f t="shared" si="2561"/>
        <v/>
      </c>
      <c r="IV553" s="67" t="str">
        <f t="shared" si="2593"/>
        <v/>
      </c>
      <c r="IW553" s="45" t="str">
        <f t="shared" si="2639"/>
        <v/>
      </c>
      <c r="IX553" s="46" t="str">
        <f t="shared" si="2640"/>
        <v/>
      </c>
      <c r="IY553" s="37"/>
      <c r="IZ553" s="61"/>
      <c r="JA553" s="47"/>
      <c r="JB553" s="45"/>
      <c r="JC553" s="45" t="str">
        <f t="shared" si="2641"/>
        <v/>
      </c>
      <c r="JD553" s="45"/>
      <c r="JE553" s="45" t="str">
        <f t="shared" si="2642"/>
        <v/>
      </c>
      <c r="JF553" s="45"/>
      <c r="JG553" s="45" t="str">
        <f t="shared" si="2643"/>
        <v/>
      </c>
      <c r="JH553" s="45"/>
      <c r="JI553" s="63" t="str">
        <f t="shared" si="2562"/>
        <v/>
      </c>
      <c r="JJ553" s="67" t="str">
        <f t="shared" si="2594"/>
        <v/>
      </c>
      <c r="JK553" s="45" t="str">
        <f t="shared" si="2644"/>
        <v/>
      </c>
      <c r="JL553" s="46" t="str">
        <f t="shared" si="2645"/>
        <v/>
      </c>
      <c r="JM553" s="37"/>
      <c r="JN553" s="29"/>
      <c r="JO553" s="47"/>
      <c r="JP553" s="45"/>
      <c r="JQ553" s="45" t="str">
        <f t="shared" si="2646"/>
        <v/>
      </c>
      <c r="JR553" s="45"/>
      <c r="JS553" s="45" t="str">
        <f t="shared" si="2647"/>
        <v/>
      </c>
      <c r="JT553" s="45"/>
      <c r="JU553" s="45" t="str">
        <f t="shared" si="2648"/>
        <v/>
      </c>
      <c r="JV553" s="45"/>
      <c r="JW553" s="63" t="str">
        <f t="shared" si="2563"/>
        <v/>
      </c>
      <c r="JX553" s="67" t="str">
        <f t="shared" si="2595"/>
        <v/>
      </c>
      <c r="JY553" s="45" t="str">
        <f t="shared" si="2649"/>
        <v/>
      </c>
      <c r="JZ553" s="46" t="str">
        <f t="shared" si="2650"/>
        <v/>
      </c>
      <c r="KA553" s="37"/>
      <c r="KB553" s="51"/>
      <c r="KC553" s="47"/>
      <c r="KD553" s="45"/>
      <c r="KE553" s="45" t="str">
        <f>IF(KD553="","",KD553-KD549)</f>
        <v/>
      </c>
      <c r="KF553" s="45"/>
      <c r="KG553" s="45" t="str">
        <f>IF(KF553="","",KF553-KF549)</f>
        <v/>
      </c>
      <c r="KH553" s="45"/>
      <c r="KI553" s="45" t="str">
        <f>IF(KH553="","",KH549+KJ549-KH553)</f>
        <v/>
      </c>
      <c r="KJ553" s="45"/>
      <c r="KK553" s="63" t="str">
        <f>IF(KD553="","",KK549)</f>
        <v/>
      </c>
      <c r="KL553" s="67" t="str">
        <f>IF(KE553="","",KL549)</f>
        <v/>
      </c>
      <c r="KM553" s="45" t="str">
        <f>IF(KH553="","",KI553*KL553)</f>
        <v/>
      </c>
      <c r="KN553" s="46" t="str">
        <f>IF(KI553="","",KM553/(KE553*100))</f>
        <v/>
      </c>
      <c r="KO553" s="37"/>
      <c r="KP553" s="29"/>
      <c r="KQ553" s="47"/>
      <c r="KR553" s="45"/>
      <c r="KS553" s="45" t="str">
        <f>IF(KR553="","",KR553-KR549)</f>
        <v/>
      </c>
      <c r="KT553" s="45"/>
      <c r="KU553" s="45" t="str">
        <f>IF(KT553="","",KT553-KT549)</f>
        <v/>
      </c>
      <c r="KV553" s="45"/>
      <c r="KW553" s="45" t="str">
        <f>IF(KV553="","",KV549+KX549-KV553)</f>
        <v/>
      </c>
      <c r="KX553" s="45"/>
      <c r="KY553" s="63" t="str">
        <f>IF(KR553="","",KY549)</f>
        <v/>
      </c>
      <c r="KZ553" s="67" t="str">
        <f>IF(KS553="","",KZ549)</f>
        <v/>
      </c>
      <c r="LA553" s="45" t="str">
        <f>IF(KV553="","",KW553*KZ553)</f>
        <v/>
      </c>
      <c r="LB553" s="46" t="str">
        <f>IF(KW553="","",LA553/(KS553*100))</f>
        <v/>
      </c>
      <c r="LC553" s="37"/>
      <c r="LD553" s="29"/>
      <c r="LE553" s="52"/>
      <c r="LF553" s="43"/>
      <c r="LG553" s="45"/>
      <c r="LH553" s="45"/>
      <c r="LI553" s="45"/>
      <c r="LJ553" s="45"/>
      <c r="LK553" s="45"/>
      <c r="LL553" s="45"/>
      <c r="LM553" s="63"/>
      <c r="LN553" s="67"/>
      <c r="LO553" s="45" t="str">
        <f t="shared" si="2463"/>
        <v/>
      </c>
      <c r="LP553" s="46"/>
      <c r="LQ553" s="37"/>
      <c r="LR553" s="29"/>
      <c r="LS553" s="47"/>
      <c r="LT553" s="67"/>
      <c r="LU553" s="45" t="str">
        <f t="shared" si="2596"/>
        <v/>
      </c>
      <c r="LV553" s="45"/>
      <c r="LW553" s="45"/>
      <c r="LX553" s="45"/>
      <c r="LY553" s="45" t="str">
        <f t="shared" si="2597"/>
        <v/>
      </c>
      <c r="LZ553" s="45"/>
      <c r="MA553" s="45"/>
      <c r="MB553" s="45"/>
      <c r="MC553" s="45" t="str">
        <f t="shared" si="2549"/>
        <v/>
      </c>
      <c r="MD553" s="46" t="str">
        <f t="shared" si="2550"/>
        <v/>
      </c>
      <c r="ME553" s="37"/>
      <c r="MF553" s="29"/>
      <c r="MG553" s="47"/>
      <c r="MH553" s="67"/>
      <c r="MI553" s="45" t="str">
        <f t="shared" si="2598"/>
        <v/>
      </c>
      <c r="MJ553" s="45"/>
      <c r="MK553" s="45"/>
      <c r="ML553" s="45"/>
      <c r="MM553" s="45" t="str">
        <f t="shared" si="2599"/>
        <v/>
      </c>
      <c r="MN553" s="45"/>
      <c r="MO553" s="45"/>
      <c r="MP553" s="45"/>
      <c r="MQ553" s="45" t="str">
        <f t="shared" si="2551"/>
        <v/>
      </c>
      <c r="MR553" s="46" t="str">
        <f t="shared" si="2552"/>
        <v/>
      </c>
      <c r="MS553" s="37"/>
      <c r="MT553" s="29"/>
      <c r="MU553" s="47"/>
      <c r="MV553" s="67"/>
      <c r="MW553" s="45" t="str">
        <f t="shared" si="2600"/>
        <v/>
      </c>
      <c r="MX553" s="45"/>
      <c r="MY553" s="45"/>
      <c r="MZ553" s="45"/>
      <c r="NA553" s="45" t="str">
        <f t="shared" si="2601"/>
        <v/>
      </c>
      <c r="NB553" s="45"/>
      <c r="NC553" s="45"/>
      <c r="ND553" s="45"/>
      <c r="NE553" s="45" t="str">
        <f t="shared" si="2553"/>
        <v/>
      </c>
      <c r="NF553" s="46" t="str">
        <f t="shared" si="2554"/>
        <v/>
      </c>
      <c r="NG553" s="37"/>
      <c r="NH553" s="29"/>
      <c r="NI553" s="47"/>
      <c r="NJ553" s="67"/>
      <c r="NK553" s="45" t="str">
        <f t="shared" si="2602"/>
        <v/>
      </c>
      <c r="NL553" s="45"/>
      <c r="NM553" s="45"/>
      <c r="NN553" s="45"/>
      <c r="NO553" s="45" t="str">
        <f t="shared" si="2603"/>
        <v/>
      </c>
      <c r="NP553" s="45"/>
      <c r="NQ553" s="45"/>
      <c r="NR553" s="45"/>
      <c r="NS553" s="45" t="str">
        <f t="shared" si="2555"/>
        <v/>
      </c>
      <c r="NT553" s="46" t="str">
        <f t="shared" si="2556"/>
        <v/>
      </c>
      <c r="NU553" s="37"/>
    </row>
    <row r="554" spans="1:385" ht="15" customHeight="1" thickBot="1" x14ac:dyDescent="0.3">
      <c r="A554" s="38"/>
      <c r="B554" s="39"/>
      <c r="C554" s="40"/>
      <c r="D554" s="40"/>
      <c r="E554" s="41"/>
      <c r="F554" s="40"/>
      <c r="G554" s="208"/>
      <c r="H554" s="42"/>
      <c r="I554" s="45"/>
      <c r="J554" s="45" t="str">
        <f t="shared" si="2564"/>
        <v/>
      </c>
      <c r="K554" s="45"/>
      <c r="L554" s="45"/>
      <c r="M554" s="45"/>
      <c r="N554" s="45" t="str">
        <f t="shared" si="2565"/>
        <v/>
      </c>
      <c r="O554" s="45"/>
      <c r="P554" s="45"/>
      <c r="Q554" s="45"/>
      <c r="R554" s="45" t="str">
        <f t="shared" si="2527"/>
        <v/>
      </c>
      <c r="S554" s="46" t="str">
        <f t="shared" si="2528"/>
        <v/>
      </c>
      <c r="T554" s="37"/>
      <c r="U554" s="29"/>
      <c r="V554" s="47"/>
      <c r="W554" s="67"/>
      <c r="X554" s="45" t="str">
        <f t="shared" si="2566"/>
        <v/>
      </c>
      <c r="Y554" s="45"/>
      <c r="Z554" s="45"/>
      <c r="AA554" s="45"/>
      <c r="AB554" s="45" t="str">
        <f t="shared" si="2567"/>
        <v/>
      </c>
      <c r="AC554" s="45"/>
      <c r="AD554" s="45"/>
      <c r="AE554" s="45"/>
      <c r="AF554" s="45" t="str">
        <f t="shared" si="2529"/>
        <v/>
      </c>
      <c r="AG554" s="46" t="str">
        <f t="shared" si="2530"/>
        <v/>
      </c>
      <c r="AH554" s="37"/>
      <c r="AI554" s="29"/>
      <c r="AJ554" s="47"/>
      <c r="AK554" s="45"/>
      <c r="AL554" s="45" t="str">
        <f t="shared" si="2568"/>
        <v/>
      </c>
      <c r="AM554" s="45"/>
      <c r="AN554" s="45" t="str">
        <f t="shared" si="2569"/>
        <v/>
      </c>
      <c r="AO554" s="45"/>
      <c r="AP554" s="45" t="str">
        <f t="shared" si="2570"/>
        <v/>
      </c>
      <c r="AQ554" s="45"/>
      <c r="AR554" s="45"/>
      <c r="AS554" s="45"/>
      <c r="AT554" s="45" t="str">
        <f t="shared" si="2531"/>
        <v/>
      </c>
      <c r="AU554" s="46" t="str">
        <f t="shared" si="2532"/>
        <v/>
      </c>
      <c r="AV554" s="37"/>
      <c r="AW554" s="29"/>
      <c r="AX554" s="47"/>
      <c r="AY554" s="45"/>
      <c r="AZ554" s="45" t="str">
        <f t="shared" si="2571"/>
        <v/>
      </c>
      <c r="BA554" s="45"/>
      <c r="BB554" s="45" t="str">
        <f t="shared" si="2572"/>
        <v/>
      </c>
      <c r="BC554" s="45"/>
      <c r="BD554" s="45" t="str">
        <f t="shared" si="2573"/>
        <v/>
      </c>
      <c r="BE554" s="45"/>
      <c r="BF554" s="45"/>
      <c r="BG554" s="45"/>
      <c r="BH554" s="45" t="str">
        <f t="shared" si="2533"/>
        <v/>
      </c>
      <c r="BI554" s="46" t="str">
        <f t="shared" si="2534"/>
        <v/>
      </c>
      <c r="BJ554" s="37"/>
      <c r="BK554" s="29"/>
      <c r="BL554" s="75"/>
      <c r="BM554" s="76"/>
      <c r="BN554" s="76" t="str">
        <f t="shared" si="2605"/>
        <v/>
      </c>
      <c r="BO554" s="76"/>
      <c r="BP554" s="76" t="str">
        <f t="shared" si="2606"/>
        <v/>
      </c>
      <c r="BQ554" s="76"/>
      <c r="BR554" s="76" t="str">
        <f t="shared" si="2607"/>
        <v/>
      </c>
      <c r="BS554" s="76"/>
      <c r="BT554" s="78" t="str">
        <f t="shared" si="2557"/>
        <v/>
      </c>
      <c r="BU554" s="79" t="str">
        <f t="shared" si="2574"/>
        <v/>
      </c>
      <c r="BV554" s="76" t="str">
        <f t="shared" si="2608"/>
        <v/>
      </c>
      <c r="BW554" s="80" t="str">
        <f t="shared" si="2609"/>
        <v/>
      </c>
      <c r="BX554" s="37"/>
      <c r="BY554" s="57"/>
      <c r="BZ554" s="75"/>
      <c r="CA554" s="76"/>
      <c r="CB554" s="76" t="str">
        <f t="shared" si="2610"/>
        <v/>
      </c>
      <c r="CC554" s="76"/>
      <c r="CD554" s="76" t="str">
        <f t="shared" si="2611"/>
        <v/>
      </c>
      <c r="CE554" s="76"/>
      <c r="CF554" s="76" t="str">
        <f t="shared" si="2612"/>
        <v/>
      </c>
      <c r="CG554" s="76"/>
      <c r="CH554" s="78" t="str">
        <f t="shared" si="2558"/>
        <v/>
      </c>
      <c r="CI554" s="79" t="str">
        <f t="shared" si="2575"/>
        <v/>
      </c>
      <c r="CJ554" s="76" t="str">
        <f t="shared" si="2613"/>
        <v/>
      </c>
      <c r="CK554" s="80" t="str">
        <f t="shared" si="2614"/>
        <v/>
      </c>
      <c r="CL554" s="37"/>
      <c r="CM554" s="29"/>
      <c r="CN554" s="75"/>
      <c r="CO554" s="76"/>
      <c r="CP554" s="76" t="str">
        <f t="shared" si="2615"/>
        <v/>
      </c>
      <c r="CQ554" s="76"/>
      <c r="CR554" s="76" t="str">
        <f t="shared" si="2616"/>
        <v/>
      </c>
      <c r="CS554" s="76"/>
      <c r="CT554" s="76" t="str">
        <f t="shared" si="2617"/>
        <v/>
      </c>
      <c r="CU554" s="76"/>
      <c r="CV554" s="78" t="str">
        <f t="shared" si="2559"/>
        <v/>
      </c>
      <c r="CW554" s="79" t="str">
        <f t="shared" si="2576"/>
        <v/>
      </c>
      <c r="CX554" s="76" t="str">
        <f t="shared" si="2618"/>
        <v/>
      </c>
      <c r="CY554" s="80" t="str">
        <f t="shared" si="2619"/>
        <v/>
      </c>
      <c r="CZ554" s="37"/>
      <c r="DA554" s="29"/>
      <c r="DB554" s="47"/>
      <c r="DC554" s="67"/>
      <c r="DD554" s="45" t="str">
        <f t="shared" si="2577"/>
        <v/>
      </c>
      <c r="DE554" s="45"/>
      <c r="DF554" s="45"/>
      <c r="DG554" s="45"/>
      <c r="DH554" s="45" t="str">
        <f t="shared" si="2578"/>
        <v/>
      </c>
      <c r="DI554" s="45"/>
      <c r="DJ554" s="45"/>
      <c r="DK554" s="45"/>
      <c r="DL554" s="45" t="str">
        <f t="shared" si="2535"/>
        <v/>
      </c>
      <c r="DM554" s="46" t="str">
        <f t="shared" si="2536"/>
        <v/>
      </c>
      <c r="DN554" s="37"/>
      <c r="DO554" s="29"/>
      <c r="DP554" s="47"/>
      <c r="DQ554" s="45"/>
      <c r="DR554" s="45" t="str">
        <f t="shared" si="2579"/>
        <v/>
      </c>
      <c r="DS554" s="45"/>
      <c r="DT554" s="45" t="str">
        <f t="shared" si="2580"/>
        <v/>
      </c>
      <c r="DU554" s="45"/>
      <c r="DV554" s="45" t="str">
        <f t="shared" si="2581"/>
        <v/>
      </c>
      <c r="DW554" s="45"/>
      <c r="DX554" s="45"/>
      <c r="DY554" s="45"/>
      <c r="DZ554" s="45" t="str">
        <f t="shared" si="2537"/>
        <v/>
      </c>
      <c r="EA554" s="46" t="str">
        <f t="shared" si="2538"/>
        <v/>
      </c>
      <c r="EB554" s="37"/>
      <c r="ED554" s="47"/>
      <c r="EE554" s="67"/>
      <c r="EF554" s="45" t="str">
        <f t="shared" si="2582"/>
        <v/>
      </c>
      <c r="EG554" s="45"/>
      <c r="EH554" s="45"/>
      <c r="EI554" s="45"/>
      <c r="EJ554" s="45" t="str">
        <f t="shared" si="2583"/>
        <v/>
      </c>
      <c r="EK554" s="45"/>
      <c r="EL554" s="45"/>
      <c r="EM554" s="45"/>
      <c r="EN554" s="45" t="str">
        <f t="shared" si="2539"/>
        <v/>
      </c>
      <c r="EO554" s="46" t="str">
        <f t="shared" si="2540"/>
        <v/>
      </c>
      <c r="EP554" s="37"/>
      <c r="ER554" s="47"/>
      <c r="ES554" s="67"/>
      <c r="ET554" s="45" t="str">
        <f t="shared" si="2584"/>
        <v/>
      </c>
      <c r="EU554" s="45"/>
      <c r="EV554" s="45"/>
      <c r="EW554" s="45"/>
      <c r="EX554" s="45" t="str">
        <f t="shared" si="2585"/>
        <v/>
      </c>
      <c r="EY554" s="45"/>
      <c r="EZ554" s="45"/>
      <c r="FA554" s="45"/>
      <c r="FB554" s="45" t="str">
        <f t="shared" si="2541"/>
        <v/>
      </c>
      <c r="FC554" s="46" t="str">
        <f t="shared" si="2542"/>
        <v/>
      </c>
      <c r="FD554" s="37"/>
      <c r="FF554" s="47"/>
      <c r="FG554" s="67"/>
      <c r="FH554" s="45" t="str">
        <f t="shared" si="2586"/>
        <v/>
      </c>
      <c r="FI554" s="45"/>
      <c r="FJ554" s="45"/>
      <c r="FK554" s="45"/>
      <c r="FL554" s="45" t="str">
        <f t="shared" si="2587"/>
        <v/>
      </c>
      <c r="FM554" s="45"/>
      <c r="FN554" s="45"/>
      <c r="FO554" s="45"/>
      <c r="FP554" s="45" t="str">
        <f t="shared" si="2543"/>
        <v/>
      </c>
      <c r="FQ554" s="46" t="str">
        <f t="shared" si="2544"/>
        <v/>
      </c>
      <c r="FR554" s="37"/>
      <c r="FS554" s="29"/>
      <c r="FT554" s="47"/>
      <c r="FU554" s="67"/>
      <c r="FV554" s="45" t="str">
        <f t="shared" si="2588"/>
        <v/>
      </c>
      <c r="FW554" s="45"/>
      <c r="FX554" s="45"/>
      <c r="FY554" s="45"/>
      <c r="FZ554" s="45" t="str">
        <f t="shared" si="2589"/>
        <v/>
      </c>
      <c r="GA554" s="45"/>
      <c r="GB554" s="45"/>
      <c r="GC554" s="45"/>
      <c r="GD554" s="45" t="str">
        <f t="shared" si="2545"/>
        <v/>
      </c>
      <c r="GE554" s="46" t="str">
        <f t="shared" si="2546"/>
        <v/>
      </c>
      <c r="GF554" s="37"/>
      <c r="GH554" s="47"/>
      <c r="GI554" s="67"/>
      <c r="GJ554" s="45" t="str">
        <f t="shared" si="2590"/>
        <v/>
      </c>
      <c r="GK554" s="45"/>
      <c r="GL554" s="45"/>
      <c r="GM554" s="45"/>
      <c r="GN554" s="45" t="str">
        <f t="shared" si="2591"/>
        <v/>
      </c>
      <c r="GO554" s="45"/>
      <c r="GP554" s="45"/>
      <c r="GQ554" s="45"/>
      <c r="GR554" s="45" t="str">
        <f t="shared" si="2547"/>
        <v/>
      </c>
      <c r="GS554" s="46" t="str">
        <f t="shared" si="2548"/>
        <v/>
      </c>
      <c r="GT554" s="37"/>
      <c r="GU554" s="61"/>
      <c r="GV554" s="75"/>
      <c r="GW554" s="84"/>
      <c r="GX554" s="76"/>
      <c r="GY554" s="76" t="str">
        <f t="shared" si="2620"/>
        <v/>
      </c>
      <c r="GZ554" s="76"/>
      <c r="HA554" s="76" t="str">
        <f t="shared" si="2621"/>
        <v/>
      </c>
      <c r="HB554" s="76"/>
      <c r="HC554" s="76" t="str">
        <f t="shared" si="2622"/>
        <v/>
      </c>
      <c r="HD554" s="76"/>
      <c r="HE554" s="78" t="str">
        <f>IF(GX551="","",HE550)</f>
        <v/>
      </c>
      <c r="HF554" s="79" t="str">
        <f>IF(GX551="","",HF550)</f>
        <v/>
      </c>
      <c r="HG554" s="76" t="str">
        <f t="shared" si="2623"/>
        <v/>
      </c>
      <c r="HH554" s="80" t="str">
        <f t="shared" si="2624"/>
        <v/>
      </c>
      <c r="HI554" s="37"/>
      <c r="HK554" s="75"/>
      <c r="HL554" s="76"/>
      <c r="HM554" s="76" t="str">
        <f t="shared" si="2625"/>
        <v/>
      </c>
      <c r="HN554" s="76"/>
      <c r="HO554" s="76" t="str">
        <f t="shared" si="2626"/>
        <v/>
      </c>
      <c r="HP554" s="76"/>
      <c r="HQ554" s="76" t="str">
        <f t="shared" si="2627"/>
        <v/>
      </c>
      <c r="HR554" s="76"/>
      <c r="HS554" s="78" t="str">
        <f t="shared" si="2628"/>
        <v/>
      </c>
      <c r="HT554" s="79" t="str">
        <f t="shared" si="2604"/>
        <v/>
      </c>
      <c r="HU554" s="76" t="str">
        <f t="shared" si="2629"/>
        <v/>
      </c>
      <c r="HV554" s="80" t="str">
        <f t="shared" si="2630"/>
        <v/>
      </c>
      <c r="HW554" s="37"/>
      <c r="HX554" s="360"/>
      <c r="HY554" s="75"/>
      <c r="HZ554" s="76"/>
      <c r="IA554" s="76" t="str">
        <f t="shared" si="2631"/>
        <v/>
      </c>
      <c r="IB554" s="76"/>
      <c r="IC554" s="76" t="str">
        <f t="shared" si="2632"/>
        <v/>
      </c>
      <c r="ID554" s="76"/>
      <c r="IE554" s="76" t="str">
        <f t="shared" si="2633"/>
        <v/>
      </c>
      <c r="IF554" s="76"/>
      <c r="IG554" s="78" t="str">
        <f t="shared" si="2560"/>
        <v/>
      </c>
      <c r="IH554" s="79" t="str">
        <f t="shared" si="2592"/>
        <v/>
      </c>
      <c r="II554" s="76" t="str">
        <f t="shared" si="2634"/>
        <v/>
      </c>
      <c r="IJ554" s="80" t="str">
        <f t="shared" si="2635"/>
        <v/>
      </c>
      <c r="IK554" s="37"/>
      <c r="IL554" s="29"/>
      <c r="IM554" s="75"/>
      <c r="IN554" s="76"/>
      <c r="IO554" s="76" t="str">
        <f t="shared" si="2636"/>
        <v/>
      </c>
      <c r="IP554" s="76"/>
      <c r="IQ554" s="76" t="str">
        <f t="shared" si="2637"/>
        <v/>
      </c>
      <c r="IR554" s="76"/>
      <c r="IS554" s="76" t="str">
        <f t="shared" si="2638"/>
        <v/>
      </c>
      <c r="IT554" s="76"/>
      <c r="IU554" s="78" t="str">
        <f t="shared" si="2561"/>
        <v/>
      </c>
      <c r="IV554" s="79" t="str">
        <f t="shared" si="2593"/>
        <v/>
      </c>
      <c r="IW554" s="76" t="str">
        <f t="shared" si="2639"/>
        <v/>
      </c>
      <c r="IX554" s="80" t="str">
        <f t="shared" si="2640"/>
        <v/>
      </c>
      <c r="IY554" s="37"/>
      <c r="IZ554" s="61"/>
      <c r="JA554" s="75"/>
      <c r="JB554" s="76"/>
      <c r="JC554" s="76" t="str">
        <f t="shared" si="2641"/>
        <v/>
      </c>
      <c r="JD554" s="76"/>
      <c r="JE554" s="76" t="str">
        <f t="shared" si="2642"/>
        <v/>
      </c>
      <c r="JF554" s="76"/>
      <c r="JG554" s="76" t="str">
        <f t="shared" si="2643"/>
        <v/>
      </c>
      <c r="JH554" s="76"/>
      <c r="JI554" s="78" t="str">
        <f t="shared" si="2562"/>
        <v/>
      </c>
      <c r="JJ554" s="79" t="str">
        <f t="shared" si="2594"/>
        <v/>
      </c>
      <c r="JK554" s="76" t="str">
        <f t="shared" si="2644"/>
        <v/>
      </c>
      <c r="JL554" s="80" t="str">
        <f t="shared" si="2645"/>
        <v/>
      </c>
      <c r="JM554" s="37"/>
      <c r="JN554" s="29"/>
      <c r="JO554" s="75"/>
      <c r="JP554" s="76"/>
      <c r="JQ554" s="76" t="str">
        <f t="shared" si="2646"/>
        <v/>
      </c>
      <c r="JR554" s="76"/>
      <c r="JS554" s="76" t="str">
        <f t="shared" si="2647"/>
        <v/>
      </c>
      <c r="JT554" s="76"/>
      <c r="JU554" s="76" t="str">
        <f t="shared" si="2648"/>
        <v/>
      </c>
      <c r="JV554" s="76"/>
      <c r="JW554" s="78" t="str">
        <f t="shared" si="2563"/>
        <v/>
      </c>
      <c r="JX554" s="79" t="str">
        <f t="shared" si="2595"/>
        <v/>
      </c>
      <c r="JY554" s="76" t="str">
        <f t="shared" si="2649"/>
        <v/>
      </c>
      <c r="JZ554" s="80" t="str">
        <f t="shared" si="2650"/>
        <v/>
      </c>
      <c r="KA554" s="37"/>
      <c r="KB554" s="51"/>
      <c r="KC554" s="75"/>
      <c r="KD554" s="76"/>
      <c r="KE554" s="76" t="str">
        <f>IF(KD554="","",KD554-KD550)</f>
        <v/>
      </c>
      <c r="KF554" s="76"/>
      <c r="KG554" s="76" t="str">
        <f>IF(KF554="","",KF554-KF550)</f>
        <v/>
      </c>
      <c r="KH554" s="76"/>
      <c r="KI554" s="76" t="str">
        <f>IF(KH554="","",KH550+KJ550-KH554)</f>
        <v/>
      </c>
      <c r="KJ554" s="76"/>
      <c r="KK554" s="78" t="str">
        <f>IF(KD554="","",KK550)</f>
        <v/>
      </c>
      <c r="KL554" s="79" t="str">
        <f>IF(KE554="","",KL550)</f>
        <v/>
      </c>
      <c r="KM554" s="76" t="str">
        <f>IF(KH554="","",KI554*KL554)</f>
        <v/>
      </c>
      <c r="KN554" s="80" t="str">
        <f>IF(KI554="","",KM554/(KE554*100))</f>
        <v/>
      </c>
      <c r="KO554" s="37"/>
      <c r="KP554" s="29"/>
      <c r="KQ554" s="75"/>
      <c r="KR554" s="76"/>
      <c r="KS554" s="76" t="str">
        <f>IF(KR554="","",KR554-KR550)</f>
        <v/>
      </c>
      <c r="KT554" s="76"/>
      <c r="KU554" s="76" t="str">
        <f>IF(KT554="","",KT554-KT550)</f>
        <v/>
      </c>
      <c r="KV554" s="76"/>
      <c r="KW554" s="76" t="str">
        <f>IF(KV554="","",KV550+KX550-KV554)</f>
        <v/>
      </c>
      <c r="KX554" s="76"/>
      <c r="KY554" s="78" t="str">
        <f>IF(KR554="","",KY550)</f>
        <v/>
      </c>
      <c r="KZ554" s="79" t="str">
        <f>IF(KS554="","",KZ550)</f>
        <v/>
      </c>
      <c r="LA554" s="76" t="str">
        <f>IF(KV554="","",KW554*KZ554)</f>
        <v/>
      </c>
      <c r="LB554" s="80" t="str">
        <f>IF(KW554="","",LA554/(KS554*100))</f>
        <v/>
      </c>
      <c r="LC554" s="37"/>
      <c r="LD554" s="29"/>
      <c r="LE554" s="95"/>
      <c r="LF554" s="27"/>
      <c r="LG554" s="76"/>
      <c r="LH554" s="76"/>
      <c r="LI554" s="76"/>
      <c r="LJ554" s="76"/>
      <c r="LK554" s="76"/>
      <c r="LL554" s="76"/>
      <c r="LM554" s="78"/>
      <c r="LN554" s="79"/>
      <c r="LO554" s="76" t="str">
        <f t="shared" si="2463"/>
        <v/>
      </c>
      <c r="LP554" s="80"/>
      <c r="LQ554" s="37"/>
      <c r="LR554" s="29"/>
      <c r="LS554" s="47"/>
      <c r="LT554" s="67"/>
      <c r="LU554" s="45" t="str">
        <f t="shared" si="2596"/>
        <v/>
      </c>
      <c r="LV554" s="45"/>
      <c r="LW554" s="45"/>
      <c r="LX554" s="45"/>
      <c r="LY554" s="45" t="str">
        <f t="shared" si="2597"/>
        <v/>
      </c>
      <c r="LZ554" s="45"/>
      <c r="MA554" s="45"/>
      <c r="MB554" s="45"/>
      <c r="MC554" s="45" t="str">
        <f t="shared" si="2549"/>
        <v/>
      </c>
      <c r="MD554" s="46" t="str">
        <f t="shared" si="2550"/>
        <v/>
      </c>
      <c r="ME554" s="37"/>
      <c r="MF554" s="29"/>
      <c r="MG554" s="47"/>
      <c r="MH554" s="67"/>
      <c r="MI554" s="45" t="str">
        <f t="shared" si="2598"/>
        <v/>
      </c>
      <c r="MJ554" s="45"/>
      <c r="MK554" s="45"/>
      <c r="ML554" s="45"/>
      <c r="MM554" s="45" t="str">
        <f t="shared" si="2599"/>
        <v/>
      </c>
      <c r="MN554" s="45"/>
      <c r="MO554" s="45"/>
      <c r="MP554" s="45"/>
      <c r="MQ554" s="45" t="str">
        <f t="shared" si="2551"/>
        <v/>
      </c>
      <c r="MR554" s="46" t="str">
        <f t="shared" si="2552"/>
        <v/>
      </c>
      <c r="MS554" s="37"/>
      <c r="MT554" s="29"/>
      <c r="MU554" s="47"/>
      <c r="MV554" s="67"/>
      <c r="MW554" s="45" t="str">
        <f t="shared" si="2600"/>
        <v/>
      </c>
      <c r="MX554" s="45"/>
      <c r="MY554" s="45"/>
      <c r="MZ554" s="45"/>
      <c r="NA554" s="45" t="str">
        <f t="shared" si="2601"/>
        <v/>
      </c>
      <c r="NB554" s="45"/>
      <c r="NC554" s="45"/>
      <c r="ND554" s="45"/>
      <c r="NE554" s="45" t="str">
        <f t="shared" si="2553"/>
        <v/>
      </c>
      <c r="NF554" s="46" t="str">
        <f t="shared" si="2554"/>
        <v/>
      </c>
      <c r="NG554" s="37"/>
      <c r="NH554" s="29"/>
      <c r="NI554" s="47"/>
      <c r="NJ554" s="67"/>
      <c r="NK554" s="45" t="str">
        <f t="shared" si="2602"/>
        <v/>
      </c>
      <c r="NL554" s="45"/>
      <c r="NM554" s="45"/>
      <c r="NN554" s="45"/>
      <c r="NO554" s="45" t="str">
        <f t="shared" si="2603"/>
        <v/>
      </c>
      <c r="NP554" s="45"/>
      <c r="NQ554" s="45"/>
      <c r="NR554" s="45"/>
      <c r="NS554" s="45" t="str">
        <f t="shared" si="2555"/>
        <v/>
      </c>
      <c r="NT554" s="46" t="str">
        <f t="shared" si="2556"/>
        <v/>
      </c>
      <c r="NU554" s="37"/>
    </row>
    <row r="555" spans="1:385" ht="15" customHeight="1" thickTop="1" x14ac:dyDescent="0.25">
      <c r="A555" s="38"/>
      <c r="B555" s="39"/>
      <c r="C555" s="40"/>
      <c r="D555" s="40"/>
      <c r="E555" s="41"/>
      <c r="F555" s="40"/>
      <c r="G555" s="208"/>
      <c r="H555" s="42"/>
      <c r="I555" s="45"/>
      <c r="J555" s="45" t="str">
        <f t="shared" si="2564"/>
        <v/>
      </c>
      <c r="K555" s="45"/>
      <c r="L555" s="45"/>
      <c r="M555" s="45"/>
      <c r="N555" s="45" t="str">
        <f t="shared" si="2565"/>
        <v/>
      </c>
      <c r="O555" s="45"/>
      <c r="P555" s="45"/>
      <c r="Q555" s="45"/>
      <c r="R555" s="45" t="str">
        <f t="shared" si="2527"/>
        <v/>
      </c>
      <c r="S555" s="46" t="str">
        <f t="shared" si="2528"/>
        <v/>
      </c>
      <c r="T555" s="37"/>
      <c r="U555" s="29"/>
      <c r="V555" s="47"/>
      <c r="W555" s="67"/>
      <c r="X555" s="45"/>
      <c r="Y555" s="45"/>
      <c r="Z555" s="45"/>
      <c r="AA555" s="45"/>
      <c r="AB555" s="45"/>
      <c r="AC555" s="45"/>
      <c r="AD555" s="45"/>
      <c r="AE555" s="45"/>
      <c r="AF555" s="45"/>
      <c r="AG555" s="46"/>
      <c r="AH555" s="37"/>
      <c r="AI555" s="29"/>
      <c r="AJ555" s="47"/>
      <c r="AK555" s="45"/>
      <c r="AL555" s="45" t="str">
        <f t="shared" si="2568"/>
        <v/>
      </c>
      <c r="AM555" s="45"/>
      <c r="AN555" s="45" t="str">
        <f t="shared" si="2569"/>
        <v/>
      </c>
      <c r="AO555" s="45"/>
      <c r="AP555" s="45" t="str">
        <f t="shared" si="2570"/>
        <v/>
      </c>
      <c r="AQ555" s="45"/>
      <c r="AR555" s="45"/>
      <c r="AS555" s="45"/>
      <c r="AT555" s="45" t="str">
        <f t="shared" si="2531"/>
        <v/>
      </c>
      <c r="AU555" s="46" t="str">
        <f t="shared" si="2532"/>
        <v/>
      </c>
      <c r="AV555" s="37"/>
      <c r="AW555" s="29"/>
      <c r="AX555" s="47"/>
      <c r="AY555" s="45"/>
      <c r="AZ555" s="45" t="str">
        <f t="shared" si="2571"/>
        <v/>
      </c>
      <c r="BA555" s="45"/>
      <c r="BB555" s="45" t="str">
        <f t="shared" si="2572"/>
        <v/>
      </c>
      <c r="BC555" s="45"/>
      <c r="BD555" s="45" t="str">
        <f t="shared" si="2573"/>
        <v/>
      </c>
      <c r="BE555" s="45"/>
      <c r="BF555" s="45"/>
      <c r="BG555" s="45"/>
      <c r="BH555" s="45" t="str">
        <f t="shared" si="2533"/>
        <v/>
      </c>
      <c r="BI555" s="46" t="str">
        <f t="shared" si="2534"/>
        <v/>
      </c>
      <c r="BJ555" s="37"/>
      <c r="BK555" s="29"/>
      <c r="BL555" s="52" t="str">
        <f>IF($A519="","",$A519)</f>
        <v/>
      </c>
      <c r="BM555" s="43"/>
      <c r="BN555" s="43" t="str">
        <f t="shared" si="2605"/>
        <v/>
      </c>
      <c r="BO555" s="43"/>
      <c r="BP555" s="87" t="str">
        <f t="shared" si="2606"/>
        <v/>
      </c>
      <c r="BQ555" s="43"/>
      <c r="BR555" s="43" t="str">
        <f t="shared" si="2607"/>
        <v/>
      </c>
      <c r="BS555" s="43"/>
      <c r="BT555" s="44" t="str">
        <f t="shared" si="2557"/>
        <v/>
      </c>
      <c r="BU555" s="48" t="str">
        <f t="shared" si="2574"/>
        <v/>
      </c>
      <c r="BV555" s="45" t="str">
        <f t="shared" si="2608"/>
        <v/>
      </c>
      <c r="BW555" s="89" t="str">
        <f t="shared" si="2609"/>
        <v/>
      </c>
      <c r="BX555" s="37"/>
      <c r="BY555" s="57"/>
      <c r="BZ555" s="52" t="str">
        <f>IF($A519="","",$A519)</f>
        <v/>
      </c>
      <c r="CA555" s="43"/>
      <c r="CB555" s="43" t="str">
        <f t="shared" si="2610"/>
        <v/>
      </c>
      <c r="CC555" s="43"/>
      <c r="CD555" s="87" t="str">
        <f t="shared" si="2611"/>
        <v/>
      </c>
      <c r="CE555" s="43"/>
      <c r="CF555" s="43" t="str">
        <f t="shared" si="2612"/>
        <v/>
      </c>
      <c r="CG555" s="43"/>
      <c r="CH555" s="44" t="str">
        <f t="shared" si="2558"/>
        <v/>
      </c>
      <c r="CI555" s="48" t="str">
        <f t="shared" si="2575"/>
        <v/>
      </c>
      <c r="CJ555" s="45" t="str">
        <f t="shared" si="2613"/>
        <v/>
      </c>
      <c r="CK555" s="89" t="str">
        <f t="shared" si="2614"/>
        <v/>
      </c>
      <c r="CL555" s="37"/>
      <c r="CM555" s="29"/>
      <c r="CN555" s="52" t="str">
        <f>IF($A519="","",$A519)</f>
        <v/>
      </c>
      <c r="CO555" s="43"/>
      <c r="CP555" s="43" t="str">
        <f t="shared" si="2615"/>
        <v/>
      </c>
      <c r="CQ555" s="43"/>
      <c r="CR555" s="87" t="str">
        <f t="shared" si="2616"/>
        <v/>
      </c>
      <c r="CS555" s="43"/>
      <c r="CT555" s="43" t="str">
        <f t="shared" si="2617"/>
        <v/>
      </c>
      <c r="CU555" s="43"/>
      <c r="CV555" s="44" t="str">
        <f t="shared" si="2559"/>
        <v/>
      </c>
      <c r="CW555" s="48" t="str">
        <f t="shared" si="2576"/>
        <v/>
      </c>
      <c r="CX555" s="45" t="str">
        <f t="shared" si="2618"/>
        <v/>
      </c>
      <c r="CY555" s="89" t="str">
        <f t="shared" si="2619"/>
        <v/>
      </c>
      <c r="CZ555" s="37"/>
      <c r="DA555" s="29"/>
      <c r="DB555" s="47"/>
      <c r="DC555" s="67"/>
      <c r="DD555" s="45"/>
      <c r="DE555" s="45"/>
      <c r="DF555" s="45"/>
      <c r="DG555" s="45"/>
      <c r="DH555" s="45"/>
      <c r="DI555" s="45"/>
      <c r="DJ555" s="45"/>
      <c r="DK555" s="45"/>
      <c r="DL555" s="45"/>
      <c r="DM555" s="46"/>
      <c r="DN555" s="37"/>
      <c r="DO555" s="29"/>
      <c r="DP555" s="47"/>
      <c r="DQ555" s="45"/>
      <c r="DR555" s="45" t="str">
        <f t="shared" si="2579"/>
        <v/>
      </c>
      <c r="DS555" s="45"/>
      <c r="DT555" s="45" t="str">
        <f t="shared" si="2580"/>
        <v/>
      </c>
      <c r="DU555" s="45"/>
      <c r="DV555" s="45" t="str">
        <f t="shared" si="2581"/>
        <v/>
      </c>
      <c r="DW555" s="45"/>
      <c r="DX555" s="45"/>
      <c r="DY555" s="45"/>
      <c r="DZ555" s="45" t="str">
        <f t="shared" si="2537"/>
        <v/>
      </c>
      <c r="EA555" s="46" t="str">
        <f t="shared" si="2538"/>
        <v/>
      </c>
      <c r="EB555" s="37"/>
      <c r="ED555" s="47"/>
      <c r="EE555" s="67"/>
      <c r="EF555" s="45"/>
      <c r="EG555" s="45"/>
      <c r="EH555" s="45"/>
      <c r="EI555" s="45"/>
      <c r="EJ555" s="45"/>
      <c r="EK555" s="45"/>
      <c r="EL555" s="45"/>
      <c r="EM555" s="45"/>
      <c r="EN555" s="45"/>
      <c r="EO555" s="46"/>
      <c r="EP555" s="37"/>
      <c r="ER555" s="47"/>
      <c r="ES555" s="67"/>
      <c r="ET555" s="45"/>
      <c r="EU555" s="45"/>
      <c r="EV555" s="45"/>
      <c r="EW555" s="45"/>
      <c r="EX555" s="45"/>
      <c r="EY555" s="45"/>
      <c r="EZ555" s="45"/>
      <c r="FA555" s="45"/>
      <c r="FB555" s="45"/>
      <c r="FC555" s="46"/>
      <c r="FD555" s="37"/>
      <c r="FF555" s="47"/>
      <c r="FG555" s="67"/>
      <c r="FH555" s="45"/>
      <c r="FI555" s="45"/>
      <c r="FJ555" s="45"/>
      <c r="FK555" s="45"/>
      <c r="FL555" s="45"/>
      <c r="FM555" s="45"/>
      <c r="FN555" s="45"/>
      <c r="FO555" s="45"/>
      <c r="FP555" s="45"/>
      <c r="FQ555" s="46"/>
      <c r="FR555" s="37"/>
      <c r="FS555" s="29"/>
      <c r="FT555" s="47"/>
      <c r="FU555" s="67"/>
      <c r="FV555" s="45"/>
      <c r="FW555" s="45"/>
      <c r="FX555" s="45"/>
      <c r="FY555" s="45"/>
      <c r="FZ555" s="45"/>
      <c r="GA555" s="45"/>
      <c r="GB555" s="45"/>
      <c r="GC555" s="45"/>
      <c r="GD555" s="45"/>
      <c r="GE555" s="46"/>
      <c r="GF555" s="37"/>
      <c r="GH555" s="47"/>
      <c r="GI555" s="67"/>
      <c r="GJ555" s="45"/>
      <c r="GK555" s="45"/>
      <c r="GL555" s="45"/>
      <c r="GM555" s="45"/>
      <c r="GN555" s="45"/>
      <c r="GO555" s="45"/>
      <c r="GP555" s="45"/>
      <c r="GQ555" s="45"/>
      <c r="GR555" s="45"/>
      <c r="GS555" s="46"/>
      <c r="GT555" s="37"/>
      <c r="GU555" s="61"/>
      <c r="GV555" s="52" t="str">
        <f>IF($A519="","",$A519)</f>
        <v/>
      </c>
      <c r="GW555" s="62"/>
      <c r="GX555" s="43"/>
      <c r="GY555" s="43" t="str">
        <f t="shared" si="2620"/>
        <v/>
      </c>
      <c r="GZ555" s="43"/>
      <c r="HA555" s="87" t="str">
        <f t="shared" si="2621"/>
        <v/>
      </c>
      <c r="HB555" s="43"/>
      <c r="HC555" s="43" t="str">
        <f t="shared" si="2622"/>
        <v/>
      </c>
      <c r="HD555" s="43"/>
      <c r="HE555" s="44" t="str">
        <f>IF(GX555="","",HE551)</f>
        <v/>
      </c>
      <c r="HF555" s="48" t="str">
        <f>IF(GX555="","",HF551)</f>
        <v/>
      </c>
      <c r="HG555" s="45" t="str">
        <f t="shared" si="2623"/>
        <v/>
      </c>
      <c r="HH555" s="89" t="str">
        <f t="shared" si="2624"/>
        <v/>
      </c>
      <c r="HI555" s="37"/>
      <c r="HK555" s="52" t="str">
        <f>IF($A519="","",$A519)</f>
        <v/>
      </c>
      <c r="HL555" s="43"/>
      <c r="HM555" s="43" t="str">
        <f t="shared" si="2625"/>
        <v/>
      </c>
      <c r="HN555" s="43"/>
      <c r="HO555" s="87" t="str">
        <f t="shared" si="2626"/>
        <v/>
      </c>
      <c r="HP555" s="43"/>
      <c r="HQ555" s="43" t="str">
        <f t="shared" si="2627"/>
        <v/>
      </c>
      <c r="HR555" s="43"/>
      <c r="HS555" s="44" t="str">
        <f t="shared" si="2628"/>
        <v/>
      </c>
      <c r="HT555" s="48" t="str">
        <f t="shared" si="2604"/>
        <v/>
      </c>
      <c r="HU555" s="45" t="str">
        <f t="shared" si="2629"/>
        <v/>
      </c>
      <c r="HV555" s="89" t="str">
        <f t="shared" si="2630"/>
        <v/>
      </c>
      <c r="HW555" s="37"/>
      <c r="HX555" s="360"/>
      <c r="HY555" s="52" t="str">
        <f>IF($A519="","",$A519)</f>
        <v/>
      </c>
      <c r="HZ555" s="43"/>
      <c r="IA555" s="43" t="str">
        <f t="shared" si="2631"/>
        <v/>
      </c>
      <c r="IB555" s="43"/>
      <c r="IC555" s="87" t="str">
        <f t="shared" si="2632"/>
        <v/>
      </c>
      <c r="ID555" s="43"/>
      <c r="IE555" s="43" t="str">
        <f t="shared" si="2633"/>
        <v/>
      </c>
      <c r="IF555" s="43"/>
      <c r="IG555" s="44" t="str">
        <f t="shared" si="2560"/>
        <v/>
      </c>
      <c r="IH555" s="48" t="str">
        <f t="shared" si="2592"/>
        <v/>
      </c>
      <c r="II555" s="45" t="str">
        <f t="shared" si="2634"/>
        <v/>
      </c>
      <c r="IJ555" s="89" t="str">
        <f t="shared" si="2635"/>
        <v/>
      </c>
      <c r="IK555" s="37"/>
      <c r="IL555" s="29"/>
      <c r="IM555" s="52" t="str">
        <f>IF($A519="","",$A519)</f>
        <v/>
      </c>
      <c r="IN555" s="43"/>
      <c r="IO555" s="43" t="str">
        <f t="shared" si="2636"/>
        <v/>
      </c>
      <c r="IP555" s="43"/>
      <c r="IQ555" s="87" t="str">
        <f t="shared" si="2637"/>
        <v/>
      </c>
      <c r="IR555" s="43"/>
      <c r="IS555" s="43" t="str">
        <f t="shared" si="2638"/>
        <v/>
      </c>
      <c r="IT555" s="43"/>
      <c r="IU555" s="44" t="str">
        <f t="shared" si="2561"/>
        <v/>
      </c>
      <c r="IV555" s="48" t="str">
        <f t="shared" si="2593"/>
        <v/>
      </c>
      <c r="IW555" s="45" t="str">
        <f t="shared" si="2639"/>
        <v/>
      </c>
      <c r="IX555" s="89" t="str">
        <f t="shared" si="2640"/>
        <v/>
      </c>
      <c r="IY555" s="37"/>
      <c r="IZ555" s="61"/>
      <c r="JA555" s="52" t="str">
        <f>IF($A519="","",$A519)</f>
        <v/>
      </c>
      <c r="JB555" s="43"/>
      <c r="JC555" s="43" t="str">
        <f t="shared" si="2641"/>
        <v/>
      </c>
      <c r="JD555" s="43"/>
      <c r="JE555" s="87" t="str">
        <f t="shared" si="2642"/>
        <v/>
      </c>
      <c r="JF555" s="43"/>
      <c r="JG555" s="43" t="str">
        <f t="shared" si="2643"/>
        <v/>
      </c>
      <c r="JH555" s="43"/>
      <c r="JI555" s="44" t="str">
        <f t="shared" si="2562"/>
        <v/>
      </c>
      <c r="JJ555" s="48" t="str">
        <f t="shared" si="2594"/>
        <v/>
      </c>
      <c r="JK555" s="45" t="str">
        <f t="shared" si="2644"/>
        <v/>
      </c>
      <c r="JL555" s="89" t="str">
        <f t="shared" si="2645"/>
        <v/>
      </c>
      <c r="JM555" s="37"/>
      <c r="JN555" s="29"/>
      <c r="JO555" s="52" t="str">
        <f>IF($A519="","",$A519)</f>
        <v/>
      </c>
      <c r="JP555" s="43"/>
      <c r="JQ555" s="43" t="str">
        <f t="shared" si="2646"/>
        <v/>
      </c>
      <c r="JR555" s="43"/>
      <c r="JS555" s="87" t="str">
        <f t="shared" si="2647"/>
        <v/>
      </c>
      <c r="JT555" s="43"/>
      <c r="JU555" s="43" t="str">
        <f t="shared" si="2648"/>
        <v/>
      </c>
      <c r="JV555" s="43"/>
      <c r="JW555" s="44" t="str">
        <f t="shared" si="2563"/>
        <v/>
      </c>
      <c r="JX555" s="48" t="str">
        <f t="shared" si="2595"/>
        <v/>
      </c>
      <c r="JY555" s="45" t="str">
        <f t="shared" si="2649"/>
        <v/>
      </c>
      <c r="JZ555" s="89" t="str">
        <f t="shared" si="2650"/>
        <v/>
      </c>
      <c r="KA555" s="37"/>
      <c r="KB555" s="51"/>
      <c r="KC555" s="52" t="str">
        <f>IF($A519="","",$A519)</f>
        <v/>
      </c>
      <c r="KD555" s="43"/>
      <c r="KE555" s="43" t="str">
        <f>IF(KD555="","",KD555-KD551)</f>
        <v/>
      </c>
      <c r="KF555" s="43"/>
      <c r="KG555" s="87" t="str">
        <f>IF(KF555="","",KF555-KF551)</f>
        <v/>
      </c>
      <c r="KH555" s="43"/>
      <c r="KI555" s="43" t="str">
        <f>IF(KH555="","",KH551+KJ551-KH555)</f>
        <v/>
      </c>
      <c r="KJ555" s="43"/>
      <c r="KK555" s="44" t="str">
        <f>IF(KD555="","",KK551)</f>
        <v/>
      </c>
      <c r="KL555" s="48" t="str">
        <f>IF(KE555="","",KL551)</f>
        <v/>
      </c>
      <c r="KM555" s="45" t="str">
        <f>IF(KH555="","",KI555*KL555)</f>
        <v/>
      </c>
      <c r="KN555" s="89" t="str">
        <f>IF(KI555="","",KM555/(KE555*100))</f>
        <v/>
      </c>
      <c r="KO555" s="37"/>
      <c r="KP555" s="29"/>
      <c r="KQ555" s="52" t="str">
        <f>IF($A519="","",$A519)</f>
        <v/>
      </c>
      <c r="KR555" s="43"/>
      <c r="KS555" s="43" t="str">
        <f>IF(KR555="","",KR555-KR551)</f>
        <v/>
      </c>
      <c r="KT555" s="43"/>
      <c r="KU555" s="87" t="str">
        <f>IF(KT555="","",KT555-KT551)</f>
        <v/>
      </c>
      <c r="KV555" s="43"/>
      <c r="KW555" s="43" t="str">
        <f>IF(KV555="","",KV551+KX551-KV555)</f>
        <v/>
      </c>
      <c r="KX555" s="43"/>
      <c r="KY555" s="44" t="str">
        <f>IF(KR555="","",KY551)</f>
        <v/>
      </c>
      <c r="KZ555" s="48" t="str">
        <f>IF(KS555="","",KZ551)</f>
        <v/>
      </c>
      <c r="LA555" s="45" t="str">
        <f>IF(KV555="","",KW555*KZ555)</f>
        <v/>
      </c>
      <c r="LB555" s="89" t="str">
        <f>IF(KW555="","",LA555/(KS555*100))</f>
        <v/>
      </c>
      <c r="LC555" s="37"/>
      <c r="LD555" s="29"/>
      <c r="LE555" s="101"/>
      <c r="LF555" s="87"/>
      <c r="LG555" s="87"/>
      <c r="LH555" s="87"/>
      <c r="LI555" s="87"/>
      <c r="LJ555" s="87"/>
      <c r="LK555" s="87" t="str">
        <f>IF(LJ555="","",#REF!+#REF!-LJ555)</f>
        <v/>
      </c>
      <c r="LL555" s="87"/>
      <c r="LM555" s="102"/>
      <c r="LN555" s="103"/>
      <c r="LO555" s="87"/>
      <c r="LP555" s="89"/>
      <c r="LQ555" s="37"/>
      <c r="LR555" s="29"/>
      <c r="LS555" s="47"/>
      <c r="LT555" s="67"/>
      <c r="LU555" s="45"/>
      <c r="LV555" s="45"/>
      <c r="LW555" s="45"/>
      <c r="LX555" s="45"/>
      <c r="LY555" s="45"/>
      <c r="LZ555" s="45"/>
      <c r="MA555" s="45"/>
      <c r="MB555" s="45"/>
      <c r="MC555" s="45"/>
      <c r="MD555" s="46"/>
      <c r="ME555" s="37"/>
      <c r="MF555" s="29"/>
      <c r="MG555" s="47"/>
      <c r="MH555" s="67"/>
      <c r="MI555" s="45"/>
      <c r="MJ555" s="45"/>
      <c r="MK555" s="45"/>
      <c r="ML555" s="45"/>
      <c r="MM555" s="45"/>
      <c r="MN555" s="45"/>
      <c r="MO555" s="45"/>
      <c r="MP555" s="45"/>
      <c r="MQ555" s="45"/>
      <c r="MR555" s="46"/>
      <c r="MS555" s="37"/>
      <c r="MT555" s="29"/>
      <c r="MU555" s="47"/>
      <c r="MV555" s="67"/>
      <c r="MW555" s="45"/>
      <c r="MX555" s="45"/>
      <c r="MY555" s="45"/>
      <c r="MZ555" s="45"/>
      <c r="NA555" s="45"/>
      <c r="NB555" s="45"/>
      <c r="NC555" s="45"/>
      <c r="ND555" s="45"/>
      <c r="NE555" s="45"/>
      <c r="NF555" s="46"/>
      <c r="NG555" s="37"/>
      <c r="NH555" s="29"/>
      <c r="NI555" s="47"/>
      <c r="NJ555" s="67"/>
      <c r="NK555" s="45"/>
      <c r="NL555" s="45"/>
      <c r="NM555" s="45"/>
      <c r="NN555" s="45"/>
      <c r="NO555" s="45"/>
      <c r="NP555" s="45"/>
      <c r="NQ555" s="45"/>
      <c r="NR555" s="45"/>
      <c r="NS555" s="45"/>
      <c r="NT555" s="46"/>
      <c r="NU555" s="37"/>
    </row>
    <row r="556" spans="1:385" x14ac:dyDescent="0.25">
      <c r="A556" s="38"/>
      <c r="B556" s="39"/>
      <c r="C556" s="40"/>
      <c r="D556" s="40"/>
      <c r="E556" s="41"/>
      <c r="F556" s="40"/>
      <c r="G556" s="208"/>
      <c r="H556" s="42"/>
      <c r="I556" s="45"/>
      <c r="J556" s="45" t="str">
        <f t="shared" si="2564"/>
        <v/>
      </c>
      <c r="K556" s="45"/>
      <c r="L556" s="45"/>
      <c r="M556" s="45"/>
      <c r="N556" s="45" t="str">
        <f t="shared" si="2565"/>
        <v/>
      </c>
      <c r="O556" s="45"/>
      <c r="P556" s="45"/>
      <c r="Q556" s="45"/>
      <c r="R556" s="45" t="str">
        <f t="shared" si="2527"/>
        <v/>
      </c>
      <c r="S556" s="46" t="str">
        <f t="shared" si="2528"/>
        <v/>
      </c>
      <c r="T556" s="37"/>
      <c r="U556" s="29"/>
      <c r="V556" s="47"/>
      <c r="W556" s="67"/>
      <c r="X556" s="45" t="str">
        <f>IF(W556="","",W556-#REF!)</f>
        <v/>
      </c>
      <c r="Y556" s="45"/>
      <c r="Z556" s="45"/>
      <c r="AA556" s="45"/>
      <c r="AB556" s="45" t="str">
        <f>IF(AA556="","",#REF!+#REF!-AA556)</f>
        <v/>
      </c>
      <c r="AC556" s="45"/>
      <c r="AD556" s="45"/>
      <c r="AE556" s="45"/>
      <c r="AF556" s="45" t="str">
        <f>IF(AE556="","",AB556*AE556)</f>
        <v/>
      </c>
      <c r="AG556" s="46" t="str">
        <f>IF(AF556="","",AF556/(X556*100))</f>
        <v/>
      </c>
      <c r="AH556" s="37"/>
      <c r="AI556" s="29"/>
      <c r="AJ556" s="47"/>
      <c r="AK556" s="45"/>
      <c r="AL556" s="45" t="str">
        <f t="shared" si="2568"/>
        <v/>
      </c>
      <c r="AM556" s="45"/>
      <c r="AN556" s="45" t="str">
        <f t="shared" si="2569"/>
        <v/>
      </c>
      <c r="AO556" s="45"/>
      <c r="AP556" s="45" t="str">
        <f t="shared" si="2570"/>
        <v/>
      </c>
      <c r="AQ556" s="45"/>
      <c r="AR556" s="45"/>
      <c r="AS556" s="45"/>
      <c r="AT556" s="45" t="str">
        <f t="shared" si="2531"/>
        <v/>
      </c>
      <c r="AU556" s="46" t="str">
        <f t="shared" si="2532"/>
        <v/>
      </c>
      <c r="AV556" s="37"/>
      <c r="AW556" s="29"/>
      <c r="AX556" s="47"/>
      <c r="AY556" s="45"/>
      <c r="AZ556" s="45" t="str">
        <f t="shared" si="2571"/>
        <v/>
      </c>
      <c r="BA556" s="45"/>
      <c r="BB556" s="45" t="str">
        <f t="shared" si="2572"/>
        <v/>
      </c>
      <c r="BC556" s="45"/>
      <c r="BD556" s="45" t="str">
        <f t="shared" si="2573"/>
        <v/>
      </c>
      <c r="BE556" s="45"/>
      <c r="BF556" s="45"/>
      <c r="BG556" s="45"/>
      <c r="BH556" s="45" t="str">
        <f t="shared" si="2533"/>
        <v/>
      </c>
      <c r="BI556" s="46" t="str">
        <f t="shared" si="2534"/>
        <v/>
      </c>
      <c r="BJ556" s="37"/>
      <c r="BK556" s="29"/>
      <c r="BL556" s="47"/>
      <c r="BM556" s="45"/>
      <c r="BN556" s="45" t="str">
        <f t="shared" si="2605"/>
        <v/>
      </c>
      <c r="BO556" s="45"/>
      <c r="BP556" s="45" t="str">
        <f t="shared" si="2606"/>
        <v/>
      </c>
      <c r="BQ556" s="45"/>
      <c r="BR556" s="45" t="str">
        <f t="shared" si="2607"/>
        <v/>
      </c>
      <c r="BS556" s="45"/>
      <c r="BT556" s="63" t="str">
        <f t="shared" si="2557"/>
        <v/>
      </c>
      <c r="BU556" s="67" t="str">
        <f t="shared" si="2574"/>
        <v/>
      </c>
      <c r="BV556" s="43" t="str">
        <f t="shared" si="2608"/>
        <v/>
      </c>
      <c r="BW556" s="46" t="str">
        <f t="shared" si="2609"/>
        <v/>
      </c>
      <c r="BX556" s="37"/>
      <c r="BY556" s="57"/>
      <c r="BZ556" s="47"/>
      <c r="CA556" s="45"/>
      <c r="CB556" s="45" t="str">
        <f t="shared" si="2610"/>
        <v/>
      </c>
      <c r="CC556" s="45"/>
      <c r="CD556" s="45" t="str">
        <f t="shared" si="2611"/>
        <v/>
      </c>
      <c r="CE556" s="45"/>
      <c r="CF556" s="45" t="str">
        <f t="shared" si="2612"/>
        <v/>
      </c>
      <c r="CG556" s="45"/>
      <c r="CH556" s="63" t="str">
        <f t="shared" si="2558"/>
        <v/>
      </c>
      <c r="CI556" s="67" t="str">
        <f t="shared" si="2575"/>
        <v/>
      </c>
      <c r="CJ556" s="43" t="str">
        <f t="shared" si="2613"/>
        <v/>
      </c>
      <c r="CK556" s="46" t="str">
        <f t="shared" si="2614"/>
        <v/>
      </c>
      <c r="CL556" s="37"/>
      <c r="CM556" s="29"/>
      <c r="CN556" s="47"/>
      <c r="CO556" s="45"/>
      <c r="CP556" s="45" t="str">
        <f t="shared" si="2615"/>
        <v/>
      </c>
      <c r="CQ556" s="45"/>
      <c r="CR556" s="45" t="str">
        <f t="shared" si="2616"/>
        <v/>
      </c>
      <c r="CS556" s="45"/>
      <c r="CT556" s="45" t="str">
        <f t="shared" si="2617"/>
        <v/>
      </c>
      <c r="CU556" s="45"/>
      <c r="CV556" s="63" t="str">
        <f t="shared" si="2559"/>
        <v/>
      </c>
      <c r="CW556" s="67" t="str">
        <f t="shared" si="2576"/>
        <v/>
      </c>
      <c r="CX556" s="43" t="str">
        <f t="shared" si="2618"/>
        <v/>
      </c>
      <c r="CY556" s="46" t="str">
        <f t="shared" si="2619"/>
        <v/>
      </c>
      <c r="CZ556" s="37"/>
      <c r="DA556" s="29"/>
      <c r="DB556" s="47"/>
      <c r="DC556" s="67"/>
      <c r="DD556" s="45" t="str">
        <f>IF(DC556="","",DC556-#REF!)</f>
        <v/>
      </c>
      <c r="DE556" s="45"/>
      <c r="DF556" s="45"/>
      <c r="DG556" s="45"/>
      <c r="DH556" s="45" t="str">
        <f>IF(DG556="","",#REF!+#REF!-DG556)</f>
        <v/>
      </c>
      <c r="DI556" s="45"/>
      <c r="DJ556" s="45"/>
      <c r="DK556" s="45"/>
      <c r="DL556" s="45" t="str">
        <f>IF(DK556="","",DH556*DK556)</f>
        <v/>
      </c>
      <c r="DM556" s="46" t="str">
        <f>IF(DL556="","",DL556/(DD556*100))</f>
        <v/>
      </c>
      <c r="DN556" s="37"/>
      <c r="DO556" s="29"/>
      <c r="DP556" s="47"/>
      <c r="DQ556" s="45"/>
      <c r="DR556" s="45" t="str">
        <f t="shared" si="2579"/>
        <v/>
      </c>
      <c r="DS556" s="45"/>
      <c r="DT556" s="45" t="str">
        <f t="shared" si="2580"/>
        <v/>
      </c>
      <c r="DU556" s="45"/>
      <c r="DV556" s="45" t="str">
        <f t="shared" si="2581"/>
        <v/>
      </c>
      <c r="DW556" s="45"/>
      <c r="DX556" s="45"/>
      <c r="DY556" s="45"/>
      <c r="DZ556" s="45" t="str">
        <f t="shared" si="2537"/>
        <v/>
      </c>
      <c r="EA556" s="46" t="str">
        <f t="shared" si="2538"/>
        <v/>
      </c>
      <c r="EB556" s="37"/>
      <c r="ED556" s="47"/>
      <c r="EE556" s="67"/>
      <c r="EF556" s="45" t="str">
        <f>IF(EE556="","",EE556-#REF!)</f>
        <v/>
      </c>
      <c r="EG556" s="45"/>
      <c r="EH556" s="45"/>
      <c r="EI556" s="45"/>
      <c r="EJ556" s="45" t="str">
        <f>IF(EI556="","",#REF!+#REF!-EI556)</f>
        <v/>
      </c>
      <c r="EK556" s="45"/>
      <c r="EL556" s="45"/>
      <c r="EM556" s="45"/>
      <c r="EN556" s="45" t="str">
        <f>IF(EM556="","",EJ556*EM556)</f>
        <v/>
      </c>
      <c r="EO556" s="46" t="str">
        <f>IF(EN556="","",EN556/(EF556*100))</f>
        <v/>
      </c>
      <c r="EP556" s="37"/>
      <c r="ER556" s="47"/>
      <c r="ES556" s="67"/>
      <c r="ET556" s="45" t="str">
        <f>IF(ES556="","",ES556-#REF!)</f>
        <v/>
      </c>
      <c r="EU556" s="45"/>
      <c r="EV556" s="45"/>
      <c r="EW556" s="45"/>
      <c r="EX556" s="45" t="str">
        <f>IF(EW556="","",#REF!+#REF!-EW556)</f>
        <v/>
      </c>
      <c r="EY556" s="45"/>
      <c r="EZ556" s="45"/>
      <c r="FA556" s="45"/>
      <c r="FB556" s="45" t="str">
        <f>IF(FA556="","",EX556*FA556)</f>
        <v/>
      </c>
      <c r="FC556" s="46" t="str">
        <f>IF(FB556="","",FB556/(ET556*100))</f>
        <v/>
      </c>
      <c r="FD556" s="37"/>
      <c r="FF556" s="47"/>
      <c r="FG556" s="67"/>
      <c r="FH556" s="45" t="str">
        <f>IF(FG556="","",FG556-#REF!)</f>
        <v/>
      </c>
      <c r="FI556" s="45"/>
      <c r="FJ556" s="45"/>
      <c r="FK556" s="45"/>
      <c r="FL556" s="45" t="str">
        <f>IF(FK556="","",#REF!+#REF!-FK556)</f>
        <v/>
      </c>
      <c r="FM556" s="45"/>
      <c r="FN556" s="45"/>
      <c r="FO556" s="45"/>
      <c r="FP556" s="45" t="str">
        <f>IF(FO556="","",FL556*FO556)</f>
        <v/>
      </c>
      <c r="FQ556" s="46" t="str">
        <f>IF(FP556="","",FP556/(FH556*100))</f>
        <v/>
      </c>
      <c r="FR556" s="37"/>
      <c r="FS556" s="29"/>
      <c r="FT556" s="47"/>
      <c r="FU556" s="67"/>
      <c r="FV556" s="45" t="str">
        <f>IF(FU556="","",FU556-#REF!)</f>
        <v/>
      </c>
      <c r="FW556" s="45"/>
      <c r="FX556" s="45"/>
      <c r="FY556" s="45"/>
      <c r="FZ556" s="45" t="str">
        <f>IF(FY556="","",#REF!+#REF!-FY556)</f>
        <v/>
      </c>
      <c r="GA556" s="45"/>
      <c r="GB556" s="45"/>
      <c r="GC556" s="45"/>
      <c r="GD556" s="45" t="str">
        <f>IF(GC556="","",FZ556*GC556)</f>
        <v/>
      </c>
      <c r="GE556" s="46" t="str">
        <f>IF(GD556="","",GD556/(FV556*100))</f>
        <v/>
      </c>
      <c r="GF556" s="37"/>
      <c r="GH556" s="47"/>
      <c r="GI556" s="67"/>
      <c r="GJ556" s="45" t="str">
        <f>IF(GI556="","",GI556-#REF!)</f>
        <v/>
      </c>
      <c r="GK556" s="45"/>
      <c r="GL556" s="45"/>
      <c r="GM556" s="45"/>
      <c r="GN556" s="45" t="str">
        <f>IF(GM556="","",#REF!+#REF!-GM556)</f>
        <v/>
      </c>
      <c r="GO556" s="45"/>
      <c r="GP556" s="45"/>
      <c r="GQ556" s="45"/>
      <c r="GR556" s="45" t="str">
        <f>IF(GQ556="","",GN556*GQ556)</f>
        <v/>
      </c>
      <c r="GS556" s="46" t="str">
        <f>IF(GR556="","",GR556/(GJ556*100))</f>
        <v/>
      </c>
      <c r="GT556" s="37"/>
      <c r="GU556" s="61"/>
      <c r="GV556" s="47"/>
      <c r="GW556" s="30"/>
      <c r="GX556" s="45"/>
      <c r="GY556" s="45" t="str">
        <f t="shared" si="2620"/>
        <v/>
      </c>
      <c r="GZ556" s="45"/>
      <c r="HA556" s="45" t="str">
        <f t="shared" si="2621"/>
        <v/>
      </c>
      <c r="HB556" s="45"/>
      <c r="HC556" s="45" t="str">
        <f t="shared" si="2622"/>
        <v/>
      </c>
      <c r="HD556" s="45"/>
      <c r="HE556" s="63" t="str">
        <f>IF(GX555="","",HE552)</f>
        <v/>
      </c>
      <c r="HF556" s="67" t="str">
        <f>IF(GX555="","",HF552)</f>
        <v/>
      </c>
      <c r="HG556" s="43" t="str">
        <f t="shared" si="2623"/>
        <v/>
      </c>
      <c r="HH556" s="46" t="str">
        <f t="shared" si="2624"/>
        <v/>
      </c>
      <c r="HI556" s="37"/>
      <c r="HK556" s="47"/>
      <c r="HL556" s="45"/>
      <c r="HM556" s="45" t="str">
        <f t="shared" si="2625"/>
        <v/>
      </c>
      <c r="HN556" s="45"/>
      <c r="HO556" s="45" t="str">
        <f t="shared" si="2626"/>
        <v/>
      </c>
      <c r="HP556" s="45"/>
      <c r="HQ556" s="45" t="str">
        <f t="shared" si="2627"/>
        <v/>
      </c>
      <c r="HR556" s="45"/>
      <c r="HS556" s="63" t="str">
        <f t="shared" si="2628"/>
        <v/>
      </c>
      <c r="HT556" s="67" t="str">
        <f t="shared" si="2604"/>
        <v/>
      </c>
      <c r="HU556" s="43" t="str">
        <f t="shared" si="2629"/>
        <v/>
      </c>
      <c r="HV556" s="46" t="str">
        <f t="shared" si="2630"/>
        <v/>
      </c>
      <c r="HW556" s="37"/>
      <c r="HX556" s="360"/>
      <c r="HY556" s="47"/>
      <c r="HZ556" s="45"/>
      <c r="IA556" s="45" t="str">
        <f t="shared" si="2631"/>
        <v/>
      </c>
      <c r="IB556" s="45"/>
      <c r="IC556" s="45" t="str">
        <f t="shared" si="2632"/>
        <v/>
      </c>
      <c r="ID556" s="45"/>
      <c r="IE556" s="45" t="str">
        <f t="shared" si="2633"/>
        <v/>
      </c>
      <c r="IF556" s="45"/>
      <c r="IG556" s="63" t="str">
        <f t="shared" si="2560"/>
        <v/>
      </c>
      <c r="IH556" s="67" t="str">
        <f t="shared" si="2592"/>
        <v/>
      </c>
      <c r="II556" s="43" t="str">
        <f t="shared" si="2634"/>
        <v/>
      </c>
      <c r="IJ556" s="46" t="str">
        <f t="shared" si="2635"/>
        <v/>
      </c>
      <c r="IK556" s="37"/>
      <c r="IL556" s="29"/>
      <c r="IM556" s="47"/>
      <c r="IN556" s="45"/>
      <c r="IO556" s="45" t="str">
        <f t="shared" si="2636"/>
        <v/>
      </c>
      <c r="IP556" s="45"/>
      <c r="IQ556" s="45" t="str">
        <f t="shared" si="2637"/>
        <v/>
      </c>
      <c r="IR556" s="45"/>
      <c r="IS556" s="45" t="str">
        <f t="shared" si="2638"/>
        <v/>
      </c>
      <c r="IT556" s="45"/>
      <c r="IU556" s="63" t="str">
        <f t="shared" si="2561"/>
        <v/>
      </c>
      <c r="IV556" s="67" t="str">
        <f t="shared" si="2593"/>
        <v/>
      </c>
      <c r="IW556" s="43" t="str">
        <f t="shared" si="2639"/>
        <v/>
      </c>
      <c r="IX556" s="46" t="str">
        <f t="shared" si="2640"/>
        <v/>
      </c>
      <c r="IY556" s="37"/>
      <c r="IZ556" s="61"/>
      <c r="JA556" s="47"/>
      <c r="JB556" s="45"/>
      <c r="JC556" s="45" t="str">
        <f t="shared" si="2641"/>
        <v/>
      </c>
      <c r="JD556" s="45"/>
      <c r="JE556" s="45" t="str">
        <f t="shared" si="2642"/>
        <v/>
      </c>
      <c r="JF556" s="45"/>
      <c r="JG556" s="45" t="str">
        <f t="shared" si="2643"/>
        <v/>
      </c>
      <c r="JH556" s="45"/>
      <c r="JI556" s="63" t="str">
        <f t="shared" si="2562"/>
        <v/>
      </c>
      <c r="JJ556" s="67" t="str">
        <f t="shared" si="2594"/>
        <v/>
      </c>
      <c r="JK556" s="43" t="str">
        <f t="shared" si="2644"/>
        <v/>
      </c>
      <c r="JL556" s="46" t="str">
        <f t="shared" si="2645"/>
        <v/>
      </c>
      <c r="JM556" s="37"/>
      <c r="JN556" s="29"/>
      <c r="JO556" s="47"/>
      <c r="JP556" s="45"/>
      <c r="JQ556" s="45" t="str">
        <f t="shared" si="2646"/>
        <v/>
      </c>
      <c r="JR556" s="45"/>
      <c r="JS556" s="45" t="str">
        <f t="shared" si="2647"/>
        <v/>
      </c>
      <c r="JT556" s="45"/>
      <c r="JU556" s="45" t="str">
        <f t="shared" si="2648"/>
        <v/>
      </c>
      <c r="JV556" s="45"/>
      <c r="JW556" s="63" t="str">
        <f t="shared" si="2563"/>
        <v/>
      </c>
      <c r="JX556" s="67" t="str">
        <f t="shared" si="2595"/>
        <v/>
      </c>
      <c r="JY556" s="43" t="str">
        <f t="shared" si="2649"/>
        <v/>
      </c>
      <c r="JZ556" s="46" t="str">
        <f t="shared" si="2650"/>
        <v/>
      </c>
      <c r="KA556" s="37"/>
      <c r="KB556" s="51"/>
      <c r="KC556" s="47"/>
      <c r="KD556" s="45"/>
      <c r="KE556" s="45" t="str">
        <f>IF(KD556="","",KD556-KD552)</f>
        <v/>
      </c>
      <c r="KF556" s="45"/>
      <c r="KG556" s="45" t="str">
        <f>IF(KF556="","",KF556-KF552)</f>
        <v/>
      </c>
      <c r="KH556" s="45"/>
      <c r="KI556" s="45" t="str">
        <f>IF(KH556="","",KH552+KJ552-KH556)</f>
        <v/>
      </c>
      <c r="KJ556" s="45"/>
      <c r="KK556" s="63" t="str">
        <f>IF(KD556="","",KK552)</f>
        <v/>
      </c>
      <c r="KL556" s="67" t="str">
        <f>IF(KE556="","",KL552)</f>
        <v/>
      </c>
      <c r="KM556" s="43" t="str">
        <f>IF(KH556="","",KI556*KL556)</f>
        <v/>
      </c>
      <c r="KN556" s="46" t="str">
        <f>IF(KI556="","",KM556/(KE556*100))</f>
        <v/>
      </c>
      <c r="KO556" s="37"/>
      <c r="KP556" s="29"/>
      <c r="KQ556" s="47"/>
      <c r="KR556" s="45"/>
      <c r="KS556" s="45" t="str">
        <f>IF(KR556="","",KR556-KR552)</f>
        <v/>
      </c>
      <c r="KT556" s="45"/>
      <c r="KU556" s="45" t="str">
        <f>IF(KT556="","",KT556-KT552)</f>
        <v/>
      </c>
      <c r="KV556" s="45"/>
      <c r="KW556" s="45" t="str">
        <f>IF(KV556="","",KV552+KX552-KV556)</f>
        <v/>
      </c>
      <c r="KX556" s="45"/>
      <c r="KY556" s="63" t="str">
        <f>IF(KR556="","",KY552)</f>
        <v/>
      </c>
      <c r="KZ556" s="67" t="str">
        <f>IF(KS556="","",KZ552)</f>
        <v/>
      </c>
      <c r="LA556" s="43" t="str">
        <f>IF(KV556="","",KW556*KZ556)</f>
        <v/>
      </c>
      <c r="LB556" s="46" t="str">
        <f>IF(KW556="","",LA556/(KS556*100))</f>
        <v/>
      </c>
      <c r="LC556" s="37"/>
      <c r="LD556" s="29"/>
      <c r="LE556" s="47"/>
      <c r="LF556" s="45"/>
      <c r="LG556" s="45"/>
      <c r="LH556" s="45"/>
      <c r="LI556" s="45"/>
      <c r="LJ556" s="45"/>
      <c r="LK556" s="45" t="str">
        <f>IF(LJ556="","",#REF!+#REF!-LJ556)</f>
        <v/>
      </c>
      <c r="LL556" s="45"/>
      <c r="LM556" s="63"/>
      <c r="LN556" s="67"/>
      <c r="LO556" s="45"/>
      <c r="LP556" s="46"/>
      <c r="LQ556" s="37"/>
      <c r="LR556" s="29"/>
      <c r="LS556" s="47"/>
      <c r="LT556" s="67"/>
      <c r="LU556" s="45" t="str">
        <f>IF(LT556="","",LT556-#REF!)</f>
        <v/>
      </c>
      <c r="LV556" s="45"/>
      <c r="LW556" s="45"/>
      <c r="LX556" s="45"/>
      <c r="LY556" s="45" t="str">
        <f>IF(LX556="","",#REF!+#REF!-LX556)</f>
        <v/>
      </c>
      <c r="LZ556" s="45"/>
      <c r="MA556" s="45"/>
      <c r="MB556" s="45"/>
      <c r="MC556" s="45" t="str">
        <f>IF(MB556="","",LY556*MB556)</f>
        <v/>
      </c>
      <c r="MD556" s="46" t="str">
        <f>IF(MC556="","",MC556/(LU556*100))</f>
        <v/>
      </c>
      <c r="ME556" s="37"/>
      <c r="MF556" s="29"/>
      <c r="MG556" s="47"/>
      <c r="MH556" s="67"/>
      <c r="MI556" s="45" t="str">
        <f>IF(MH556="","",MH556-#REF!)</f>
        <v/>
      </c>
      <c r="MJ556" s="45"/>
      <c r="MK556" s="45"/>
      <c r="ML556" s="45"/>
      <c r="MM556" s="45" t="str">
        <f>IF(ML556="","",#REF!+#REF!-ML556)</f>
        <v/>
      </c>
      <c r="MN556" s="45"/>
      <c r="MO556" s="45"/>
      <c r="MP556" s="45"/>
      <c r="MQ556" s="45" t="str">
        <f>IF(MP556="","",MM556*MP556)</f>
        <v/>
      </c>
      <c r="MR556" s="46" t="str">
        <f>IF(MQ556="","",MQ556/(MI556*100))</f>
        <v/>
      </c>
      <c r="MS556" s="37"/>
      <c r="MT556" s="29"/>
      <c r="MU556" s="47"/>
      <c r="MV556" s="67"/>
      <c r="MW556" s="45" t="str">
        <f>IF(MV556="","",MV556-#REF!)</f>
        <v/>
      </c>
      <c r="MX556" s="45"/>
      <c r="MY556" s="45"/>
      <c r="MZ556" s="45"/>
      <c r="NA556" s="45" t="str">
        <f>IF(MZ556="","",#REF!+#REF!-MZ556)</f>
        <v/>
      </c>
      <c r="NB556" s="45"/>
      <c r="NC556" s="45"/>
      <c r="ND556" s="45"/>
      <c r="NE556" s="45" t="str">
        <f>IF(ND556="","",NA556*ND556)</f>
        <v/>
      </c>
      <c r="NF556" s="46" t="str">
        <f>IF(NE556="","",NE556/(MW556*100))</f>
        <v/>
      </c>
      <c r="NG556" s="37"/>
      <c r="NH556" s="29"/>
      <c r="NI556" s="47"/>
      <c r="NJ556" s="67"/>
      <c r="NK556" s="45" t="str">
        <f>IF(NJ556="","",NJ556-#REF!)</f>
        <v/>
      </c>
      <c r="NL556" s="45"/>
      <c r="NM556" s="45"/>
      <c r="NN556" s="45"/>
      <c r="NO556" s="45" t="str">
        <f>IF(NN556="","",#REF!+#REF!-NN556)</f>
        <v/>
      </c>
      <c r="NP556" s="45"/>
      <c r="NQ556" s="45"/>
      <c r="NR556" s="45"/>
      <c r="NS556" s="45" t="str">
        <f>IF(NR556="","",NO556*NR556)</f>
        <v/>
      </c>
      <c r="NT556" s="46" t="str">
        <f>IF(NS556="","",NS556/(NK556*100))</f>
        <v/>
      </c>
      <c r="NU556" s="37"/>
    </row>
    <row r="557" spans="1:385" ht="15" customHeight="1" thickBot="1" x14ac:dyDescent="0.3">
      <c r="A557" s="38"/>
      <c r="B557" s="39"/>
      <c r="C557" s="40"/>
      <c r="D557" s="40"/>
      <c r="E557" s="41"/>
      <c r="F557" s="40"/>
      <c r="G557" s="208"/>
      <c r="H557" s="42"/>
      <c r="I557" s="45"/>
      <c r="J557" s="45" t="str">
        <f t="shared" si="2564"/>
        <v/>
      </c>
      <c r="K557" s="45"/>
      <c r="L557" s="45"/>
      <c r="M557" s="45"/>
      <c r="N557" s="45" t="str">
        <f t="shared" si="2565"/>
        <v/>
      </c>
      <c r="O557" s="45"/>
      <c r="P557" s="45"/>
      <c r="Q557" s="45"/>
      <c r="R557" s="45" t="str">
        <f t="shared" si="2527"/>
        <v/>
      </c>
      <c r="S557" s="46" t="str">
        <f t="shared" si="2528"/>
        <v/>
      </c>
      <c r="T557" s="37"/>
      <c r="U557" s="29"/>
      <c r="V557" s="47"/>
      <c r="W557" s="67"/>
      <c r="X557" s="45" t="str">
        <f>IF(W557="","",W557-W556)</f>
        <v/>
      </c>
      <c r="Y557" s="45"/>
      <c r="Z557" s="45"/>
      <c r="AA557" s="45"/>
      <c r="AB557" s="45" t="str">
        <f>IF(AA557="","",AA556+AC556-AA557)</f>
        <v/>
      </c>
      <c r="AC557" s="45"/>
      <c r="AD557" s="45"/>
      <c r="AE557" s="45"/>
      <c r="AF557" s="45" t="str">
        <f>IF(AE557="","",AB557*AE557)</f>
        <v/>
      </c>
      <c r="AG557" s="46" t="str">
        <f>IF(AF557="","",AF557/(X557*100))</f>
        <v/>
      </c>
      <c r="AH557" s="37"/>
      <c r="AI557" s="29"/>
      <c r="AJ557" s="47"/>
      <c r="AK557" s="45"/>
      <c r="AL557" s="45" t="str">
        <f t="shared" si="2568"/>
        <v/>
      </c>
      <c r="AM557" s="45"/>
      <c r="AN557" s="45" t="str">
        <f t="shared" si="2569"/>
        <v/>
      </c>
      <c r="AO557" s="45"/>
      <c r="AP557" s="45" t="str">
        <f t="shared" si="2570"/>
        <v/>
      </c>
      <c r="AQ557" s="45"/>
      <c r="AR557" s="45"/>
      <c r="AS557" s="45"/>
      <c r="AT557" s="45" t="str">
        <f t="shared" si="2531"/>
        <v/>
      </c>
      <c r="AU557" s="46" t="str">
        <f t="shared" si="2532"/>
        <v/>
      </c>
      <c r="AV557" s="37"/>
      <c r="AW557" s="29"/>
      <c r="AX557" s="47"/>
      <c r="AY557" s="45"/>
      <c r="AZ557" s="45" t="str">
        <f t="shared" si="2571"/>
        <v/>
      </c>
      <c r="BA557" s="45"/>
      <c r="BB557" s="45" t="str">
        <f t="shared" si="2572"/>
        <v/>
      </c>
      <c r="BC557" s="45"/>
      <c r="BD557" s="45" t="str">
        <f t="shared" si="2573"/>
        <v/>
      </c>
      <c r="BE557" s="45"/>
      <c r="BF557" s="45"/>
      <c r="BG557" s="45"/>
      <c r="BH557" s="45" t="str">
        <f t="shared" si="2533"/>
        <v/>
      </c>
      <c r="BI557" s="46" t="str">
        <f t="shared" si="2534"/>
        <v/>
      </c>
      <c r="BJ557" s="37"/>
      <c r="BK557" s="29"/>
      <c r="BL557" s="47"/>
      <c r="BM557" s="45"/>
      <c r="BN557" s="45" t="str">
        <f t="shared" si="2605"/>
        <v/>
      </c>
      <c r="BO557" s="45"/>
      <c r="BP557" s="45" t="str">
        <f t="shared" si="2606"/>
        <v/>
      </c>
      <c r="BQ557" s="45"/>
      <c r="BR557" s="45" t="str">
        <f t="shared" si="2607"/>
        <v/>
      </c>
      <c r="BS557" s="45"/>
      <c r="BT557" s="63" t="str">
        <f t="shared" si="2557"/>
        <v/>
      </c>
      <c r="BU557" s="67" t="str">
        <f t="shared" si="2574"/>
        <v/>
      </c>
      <c r="BV557" s="45" t="str">
        <f t="shared" si="2608"/>
        <v/>
      </c>
      <c r="BW557" s="46" t="str">
        <f t="shared" si="2609"/>
        <v/>
      </c>
      <c r="BX557" s="37"/>
      <c r="BY557" s="57"/>
      <c r="BZ557" s="47"/>
      <c r="CA557" s="45"/>
      <c r="CB557" s="45" t="str">
        <f t="shared" si="2610"/>
        <v/>
      </c>
      <c r="CC557" s="45"/>
      <c r="CD557" s="45" t="str">
        <f t="shared" si="2611"/>
        <v/>
      </c>
      <c r="CE557" s="45"/>
      <c r="CF557" s="45" t="str">
        <f t="shared" si="2612"/>
        <v/>
      </c>
      <c r="CG557" s="45"/>
      <c r="CH557" s="63" t="str">
        <f t="shared" si="2558"/>
        <v/>
      </c>
      <c r="CI557" s="67" t="str">
        <f t="shared" si="2575"/>
        <v/>
      </c>
      <c r="CJ557" s="45" t="str">
        <f t="shared" si="2613"/>
        <v/>
      </c>
      <c r="CK557" s="46" t="str">
        <f t="shared" si="2614"/>
        <v/>
      </c>
      <c r="CL557" s="37"/>
      <c r="CM557" s="29"/>
      <c r="CN557" s="47"/>
      <c r="CO557" s="45"/>
      <c r="CP557" s="45" t="str">
        <f t="shared" si="2615"/>
        <v/>
      </c>
      <c r="CQ557" s="45"/>
      <c r="CR557" s="45" t="str">
        <f t="shared" si="2616"/>
        <v/>
      </c>
      <c r="CS557" s="45"/>
      <c r="CT557" s="45" t="str">
        <f t="shared" si="2617"/>
        <v/>
      </c>
      <c r="CU557" s="45"/>
      <c r="CV557" s="63" t="str">
        <f t="shared" si="2559"/>
        <v/>
      </c>
      <c r="CW557" s="67" t="str">
        <f t="shared" si="2576"/>
        <v/>
      </c>
      <c r="CX557" s="45" t="str">
        <f t="shared" si="2618"/>
        <v/>
      </c>
      <c r="CY557" s="46" t="str">
        <f t="shared" si="2619"/>
        <v/>
      </c>
      <c r="CZ557" s="37"/>
      <c r="DA557" s="29"/>
      <c r="DB557" s="47"/>
      <c r="DC557" s="67"/>
      <c r="DD557" s="45" t="str">
        <f>IF(DC557="","",DC557-DC556)</f>
        <v/>
      </c>
      <c r="DE557" s="45"/>
      <c r="DF557" s="45"/>
      <c r="DG557" s="45"/>
      <c r="DH557" s="45" t="str">
        <f>IF(DG557="","",DG556+DI556-DG557)</f>
        <v/>
      </c>
      <c r="DI557" s="45"/>
      <c r="DJ557" s="45"/>
      <c r="DK557" s="45"/>
      <c r="DL557" s="45" t="str">
        <f>IF(DK557="","",DH557*DK557)</f>
        <v/>
      </c>
      <c r="DM557" s="46" t="str">
        <f>IF(DL557="","",DL557/(DD557*100))</f>
        <v/>
      </c>
      <c r="DN557" s="37"/>
      <c r="DO557" s="29"/>
      <c r="DP557" s="47"/>
      <c r="DQ557" s="45"/>
      <c r="DR557" s="45" t="str">
        <f t="shared" si="2579"/>
        <v/>
      </c>
      <c r="DS557" s="45"/>
      <c r="DT557" s="45" t="str">
        <f t="shared" si="2580"/>
        <v/>
      </c>
      <c r="DU557" s="45"/>
      <c r="DV557" s="45" t="str">
        <f t="shared" si="2581"/>
        <v/>
      </c>
      <c r="DW557" s="45"/>
      <c r="DX557" s="45"/>
      <c r="DY557" s="45"/>
      <c r="DZ557" s="45" t="str">
        <f t="shared" si="2537"/>
        <v/>
      </c>
      <c r="EA557" s="46" t="str">
        <f t="shared" si="2538"/>
        <v/>
      </c>
      <c r="EB557" s="37"/>
      <c r="ED557" s="47"/>
      <c r="EE557" s="67"/>
      <c r="EF557" s="45" t="str">
        <f>IF(EE557="","",EE557-EE556)</f>
        <v/>
      </c>
      <c r="EG557" s="45"/>
      <c r="EH557" s="45"/>
      <c r="EI557" s="45"/>
      <c r="EJ557" s="45" t="str">
        <f>IF(EI557="","",EI556+EK556-EI557)</f>
        <v/>
      </c>
      <c r="EK557" s="45"/>
      <c r="EL557" s="45"/>
      <c r="EM557" s="45"/>
      <c r="EN557" s="45" t="str">
        <f>IF(EM557="","",EJ557*EM557)</f>
        <v/>
      </c>
      <c r="EO557" s="46" t="str">
        <f>IF(EN557="","",EN557/(EF557*100))</f>
        <v/>
      </c>
      <c r="EP557" s="37"/>
      <c r="ER557" s="47"/>
      <c r="ES557" s="67"/>
      <c r="ET557" s="45" t="str">
        <f>IF(ES557="","",ES557-ES556)</f>
        <v/>
      </c>
      <c r="EU557" s="45"/>
      <c r="EV557" s="45"/>
      <c r="EW557" s="45"/>
      <c r="EX557" s="45" t="str">
        <f>IF(EW557="","",EW556+EY556-EW557)</f>
        <v/>
      </c>
      <c r="EY557" s="45"/>
      <c r="EZ557" s="45"/>
      <c r="FA557" s="45"/>
      <c r="FB557" s="45" t="str">
        <f>IF(FA557="","",EX557*FA557)</f>
        <v/>
      </c>
      <c r="FC557" s="46" t="str">
        <f>IF(FB557="","",FB557/(ET557*100))</f>
        <v/>
      </c>
      <c r="FD557" s="37"/>
      <c r="FF557" s="47"/>
      <c r="FG557" s="67"/>
      <c r="FH557" s="45" t="str">
        <f>IF(FG557="","",FG557-FG556)</f>
        <v/>
      </c>
      <c r="FI557" s="45"/>
      <c r="FJ557" s="45"/>
      <c r="FK557" s="45"/>
      <c r="FL557" s="45" t="str">
        <f>IF(FK557="","",FK556+FM556-FK557)</f>
        <v/>
      </c>
      <c r="FM557" s="45"/>
      <c r="FN557" s="45"/>
      <c r="FO557" s="45"/>
      <c r="FP557" s="45" t="str">
        <f>IF(FO557="","",FL557*FO557)</f>
        <v/>
      </c>
      <c r="FQ557" s="46" t="str">
        <f>IF(FP557="","",FP557/(FH557*100))</f>
        <v/>
      </c>
      <c r="FR557" s="37"/>
      <c r="FS557" s="29"/>
      <c r="FT557" s="47"/>
      <c r="FU557" s="67"/>
      <c r="FV557" s="45" t="str">
        <f>IF(FU557="","",FU557-FU556)</f>
        <v/>
      </c>
      <c r="FW557" s="45"/>
      <c r="FX557" s="45"/>
      <c r="FY557" s="45"/>
      <c r="FZ557" s="45" t="str">
        <f>IF(FY557="","",FY556+GA556-FY557)</f>
        <v/>
      </c>
      <c r="GA557" s="45"/>
      <c r="GB557" s="45"/>
      <c r="GC557" s="45"/>
      <c r="GD557" s="45" t="str">
        <f>IF(GC557="","",FZ557*GC557)</f>
        <v/>
      </c>
      <c r="GE557" s="46" t="str">
        <f>IF(GD557="","",GD557/(FV557*100))</f>
        <v/>
      </c>
      <c r="GF557" s="37"/>
      <c r="GH557" s="47"/>
      <c r="GI557" s="67"/>
      <c r="GJ557" s="45" t="str">
        <f>IF(GI557="","",GI557-GI556)</f>
        <v/>
      </c>
      <c r="GK557" s="45"/>
      <c r="GL557" s="45"/>
      <c r="GM557" s="45"/>
      <c r="GN557" s="45" t="str">
        <f>IF(GM557="","",GM556+GO556-GM557)</f>
        <v/>
      </c>
      <c r="GO557" s="45"/>
      <c r="GP557" s="45"/>
      <c r="GQ557" s="45"/>
      <c r="GR557" s="45" t="str">
        <f>IF(GQ557="","",GN557*GQ557)</f>
        <v/>
      </c>
      <c r="GS557" s="46" t="str">
        <f>IF(GR557="","",GR557/(GJ557*100))</f>
        <v/>
      </c>
      <c r="GT557" s="37"/>
      <c r="GU557" s="61"/>
      <c r="GV557" s="47"/>
      <c r="GW557" s="30"/>
      <c r="GX557" s="45"/>
      <c r="GY557" s="45" t="str">
        <f t="shared" si="2620"/>
        <v/>
      </c>
      <c r="GZ557" s="45"/>
      <c r="HA557" s="45" t="str">
        <f t="shared" si="2621"/>
        <v/>
      </c>
      <c r="HB557" s="45"/>
      <c r="HC557" s="45" t="str">
        <f t="shared" si="2622"/>
        <v/>
      </c>
      <c r="HD557" s="45"/>
      <c r="HE557" s="63" t="str">
        <f>IF(GX555="","",HE553)</f>
        <v/>
      </c>
      <c r="HF557" s="67" t="str">
        <f>IF(GX555="","",HF553)</f>
        <v/>
      </c>
      <c r="HG557" s="45" t="str">
        <f t="shared" si="2623"/>
        <v/>
      </c>
      <c r="HH557" s="46" t="str">
        <f t="shared" si="2624"/>
        <v/>
      </c>
      <c r="HI557" s="37"/>
      <c r="HK557" s="47"/>
      <c r="HL557" s="45"/>
      <c r="HM557" s="45" t="str">
        <f t="shared" si="2625"/>
        <v/>
      </c>
      <c r="HN557" s="45"/>
      <c r="HO557" s="45" t="str">
        <f t="shared" si="2626"/>
        <v/>
      </c>
      <c r="HP557" s="45"/>
      <c r="HQ557" s="45" t="str">
        <f t="shared" si="2627"/>
        <v/>
      </c>
      <c r="HR557" s="45"/>
      <c r="HS557" s="63" t="str">
        <f t="shared" si="2628"/>
        <v/>
      </c>
      <c r="HT557" s="67" t="str">
        <f t="shared" si="2604"/>
        <v/>
      </c>
      <c r="HU557" s="45" t="str">
        <f t="shared" si="2629"/>
        <v/>
      </c>
      <c r="HV557" s="46" t="str">
        <f t="shared" si="2630"/>
        <v/>
      </c>
      <c r="HW557" s="37"/>
      <c r="HX557" s="360"/>
      <c r="HY557" s="47"/>
      <c r="HZ557" s="45"/>
      <c r="IA557" s="45" t="str">
        <f t="shared" si="2631"/>
        <v/>
      </c>
      <c r="IB557" s="45"/>
      <c r="IC557" s="45" t="str">
        <f t="shared" si="2632"/>
        <v/>
      </c>
      <c r="ID557" s="45"/>
      <c r="IE557" s="45" t="str">
        <f t="shared" si="2633"/>
        <v/>
      </c>
      <c r="IF557" s="45"/>
      <c r="IG557" s="63" t="str">
        <f t="shared" si="2560"/>
        <v/>
      </c>
      <c r="IH557" s="67" t="str">
        <f t="shared" si="2592"/>
        <v/>
      </c>
      <c r="II557" s="45" t="str">
        <f t="shared" si="2634"/>
        <v/>
      </c>
      <c r="IJ557" s="46" t="str">
        <f t="shared" si="2635"/>
        <v/>
      </c>
      <c r="IK557" s="37"/>
      <c r="IL557" s="29"/>
      <c r="IM557" s="47"/>
      <c r="IN557" s="45"/>
      <c r="IO557" s="45" t="str">
        <f t="shared" si="2636"/>
        <v/>
      </c>
      <c r="IP557" s="45"/>
      <c r="IQ557" s="45" t="str">
        <f t="shared" si="2637"/>
        <v/>
      </c>
      <c r="IR557" s="45"/>
      <c r="IS557" s="45" t="str">
        <f t="shared" si="2638"/>
        <v/>
      </c>
      <c r="IT557" s="45"/>
      <c r="IU557" s="63" t="str">
        <f t="shared" si="2561"/>
        <v/>
      </c>
      <c r="IV557" s="67" t="str">
        <f t="shared" si="2593"/>
        <v/>
      </c>
      <c r="IW557" s="45" t="str">
        <f t="shared" si="2639"/>
        <v/>
      </c>
      <c r="IX557" s="46" t="str">
        <f t="shared" si="2640"/>
        <v/>
      </c>
      <c r="IY557" s="37"/>
      <c r="IZ557" s="61"/>
      <c r="JA557" s="47"/>
      <c r="JB557" s="45"/>
      <c r="JC557" s="45" t="str">
        <f t="shared" si="2641"/>
        <v/>
      </c>
      <c r="JD557" s="45"/>
      <c r="JE557" s="45" t="str">
        <f t="shared" si="2642"/>
        <v/>
      </c>
      <c r="JF557" s="45"/>
      <c r="JG557" s="45" t="str">
        <f t="shared" si="2643"/>
        <v/>
      </c>
      <c r="JH557" s="45"/>
      <c r="JI557" s="63" t="str">
        <f t="shared" si="2562"/>
        <v/>
      </c>
      <c r="JJ557" s="67" t="str">
        <f t="shared" si="2594"/>
        <v/>
      </c>
      <c r="JK557" s="45" t="str">
        <f t="shared" si="2644"/>
        <v/>
      </c>
      <c r="JL557" s="46" t="str">
        <f t="shared" si="2645"/>
        <v/>
      </c>
      <c r="JM557" s="37"/>
      <c r="JN557" s="29"/>
      <c r="JO557" s="47"/>
      <c r="JP557" s="45"/>
      <c r="JQ557" s="45" t="str">
        <f t="shared" si="2646"/>
        <v/>
      </c>
      <c r="JR557" s="45"/>
      <c r="JS557" s="45" t="str">
        <f t="shared" si="2647"/>
        <v/>
      </c>
      <c r="JT557" s="45"/>
      <c r="JU557" s="45" t="str">
        <f t="shared" si="2648"/>
        <v/>
      </c>
      <c r="JV557" s="45"/>
      <c r="JW557" s="63" t="str">
        <f t="shared" si="2563"/>
        <v/>
      </c>
      <c r="JX557" s="67" t="str">
        <f t="shared" si="2595"/>
        <v/>
      </c>
      <c r="JY557" s="45" t="str">
        <f t="shared" si="2649"/>
        <v/>
      </c>
      <c r="JZ557" s="46" t="str">
        <f t="shared" si="2650"/>
        <v/>
      </c>
      <c r="KA557" s="37"/>
      <c r="KB557" s="51"/>
      <c r="KC557" s="47"/>
      <c r="KD557" s="45"/>
      <c r="KE557" s="45" t="str">
        <f>IF(KD557="","",KD557-KD553)</f>
        <v/>
      </c>
      <c r="KF557" s="45"/>
      <c r="KG557" s="45" t="str">
        <f>IF(KF557="","",KF557-KF553)</f>
        <v/>
      </c>
      <c r="KH557" s="45"/>
      <c r="KI557" s="45" t="str">
        <f>IF(KH557="","",KH553+KJ553-KH557)</f>
        <v/>
      </c>
      <c r="KJ557" s="45"/>
      <c r="KK557" s="63" t="str">
        <f>IF(KD557="","",KK553)</f>
        <v/>
      </c>
      <c r="KL557" s="67" t="str">
        <f>IF(KE557="","",KL553)</f>
        <v/>
      </c>
      <c r="KM557" s="45" t="str">
        <f>IF(KH557="","",KI557*KL557)</f>
        <v/>
      </c>
      <c r="KN557" s="46" t="str">
        <f>IF(KI557="","",KM557/(KE557*100))</f>
        <v/>
      </c>
      <c r="KO557" s="37"/>
      <c r="KP557" s="29"/>
      <c r="KQ557" s="47"/>
      <c r="KR557" s="45"/>
      <c r="KS557" s="45" t="str">
        <f>IF(KR557="","",KR557-KR553)</f>
        <v/>
      </c>
      <c r="KT557" s="45"/>
      <c r="KU557" s="45" t="str">
        <f>IF(KT557="","",KT557-KT553)</f>
        <v/>
      </c>
      <c r="KV557" s="45"/>
      <c r="KW557" s="45" t="str">
        <f>IF(KV557="","",KV553+KX553-KV557)</f>
        <v/>
      </c>
      <c r="KX557" s="45"/>
      <c r="KY557" s="63" t="str">
        <f>IF(KR557="","",KY553)</f>
        <v/>
      </c>
      <c r="KZ557" s="67" t="str">
        <f>IF(KS557="","",KZ553)</f>
        <v/>
      </c>
      <c r="LA557" s="45" t="str">
        <f>IF(KV557="","",KW557*KZ557)</f>
        <v/>
      </c>
      <c r="LB557" s="46" t="str">
        <f>IF(KW557="","",LA557/(KS557*100))</f>
        <v/>
      </c>
      <c r="LC557" s="37"/>
      <c r="LD557" s="29"/>
      <c r="LE557" s="75"/>
      <c r="LF557" s="76"/>
      <c r="LG557" s="76"/>
      <c r="LH557" s="76"/>
      <c r="LI557" s="76"/>
      <c r="LJ557" s="76"/>
      <c r="LK557" s="76" t="str">
        <f>IF(LJ557="","",#REF!+#REF!-LJ557)</f>
        <v/>
      </c>
      <c r="LL557" s="76"/>
      <c r="LM557" s="78"/>
      <c r="LN557" s="79"/>
      <c r="LO557" s="76"/>
      <c r="LP557" s="80"/>
      <c r="LQ557" s="37"/>
      <c r="LR557" s="29"/>
      <c r="LS557" s="47"/>
      <c r="LT557" s="67"/>
      <c r="LU557" s="45" t="str">
        <f>IF(LT557="","",LT557-LT556)</f>
        <v/>
      </c>
      <c r="LV557" s="45"/>
      <c r="LW557" s="45"/>
      <c r="LX557" s="45"/>
      <c r="LY557" s="45" t="str">
        <f>IF(LX557="","",LX556+LZ556-LX557)</f>
        <v/>
      </c>
      <c r="LZ557" s="45"/>
      <c r="MA557" s="45"/>
      <c r="MB557" s="45"/>
      <c r="MC557" s="45" t="str">
        <f>IF(MB557="","",LY557*MB557)</f>
        <v/>
      </c>
      <c r="MD557" s="46" t="str">
        <f>IF(MC557="","",MC557/(LU557*100))</f>
        <v/>
      </c>
      <c r="ME557" s="37"/>
      <c r="MF557" s="29"/>
      <c r="MG557" s="47"/>
      <c r="MH557" s="67"/>
      <c r="MI557" s="45" t="str">
        <f>IF(MH557="","",MH557-MH556)</f>
        <v/>
      </c>
      <c r="MJ557" s="45"/>
      <c r="MK557" s="45"/>
      <c r="ML557" s="45"/>
      <c r="MM557" s="45" t="str">
        <f>IF(ML557="","",ML556+MN556-ML557)</f>
        <v/>
      </c>
      <c r="MN557" s="45"/>
      <c r="MO557" s="45"/>
      <c r="MP557" s="45"/>
      <c r="MQ557" s="45" t="str">
        <f>IF(MP557="","",MM557*MP557)</f>
        <v/>
      </c>
      <c r="MR557" s="46" t="str">
        <f>IF(MQ557="","",MQ557/(MI557*100))</f>
        <v/>
      </c>
      <c r="MS557" s="37"/>
      <c r="MT557" s="29"/>
      <c r="MU557" s="47"/>
      <c r="MV557" s="67"/>
      <c r="MW557" s="45" t="str">
        <f>IF(MV557="","",MV557-MV556)</f>
        <v/>
      </c>
      <c r="MX557" s="45"/>
      <c r="MY557" s="45"/>
      <c r="MZ557" s="45"/>
      <c r="NA557" s="45" t="str">
        <f>IF(MZ557="","",MZ556+NB556-MZ557)</f>
        <v/>
      </c>
      <c r="NB557" s="45"/>
      <c r="NC557" s="45"/>
      <c r="ND557" s="45"/>
      <c r="NE557" s="45" t="str">
        <f>IF(ND557="","",NA557*ND557)</f>
        <v/>
      </c>
      <c r="NF557" s="46" t="str">
        <f>IF(NE557="","",NE557/(MW557*100))</f>
        <v/>
      </c>
      <c r="NG557" s="37"/>
      <c r="NH557" s="29"/>
      <c r="NI557" s="47"/>
      <c r="NJ557" s="67"/>
      <c r="NK557" s="45" t="str">
        <f>IF(NJ557="","",NJ557-NJ556)</f>
        <v/>
      </c>
      <c r="NL557" s="45"/>
      <c r="NM557" s="45"/>
      <c r="NN557" s="45"/>
      <c r="NO557" s="45" t="str">
        <f>IF(NN557="","",NN556+NP556-NN557)</f>
        <v/>
      </c>
      <c r="NP557" s="45"/>
      <c r="NQ557" s="45"/>
      <c r="NR557" s="45"/>
      <c r="NS557" s="45" t="str">
        <f>IF(NR557="","",NO557*NR557)</f>
        <v/>
      </c>
      <c r="NT557" s="46" t="str">
        <f>IF(NS557="","",NS557/(NK557*100))</f>
        <v/>
      </c>
      <c r="NU557" s="37"/>
    </row>
    <row r="558" spans="1:385" ht="15" customHeight="1" thickTop="1" thickBot="1" x14ac:dyDescent="0.3">
      <c r="A558" s="38"/>
      <c r="B558" s="39"/>
      <c r="C558" s="40"/>
      <c r="D558" s="40"/>
      <c r="E558" s="41"/>
      <c r="F558" s="40"/>
      <c r="G558" s="208"/>
      <c r="H558" s="42"/>
      <c r="I558" s="45"/>
      <c r="J558" s="45" t="str">
        <f t="shared" si="2564"/>
        <v/>
      </c>
      <c r="K558" s="45"/>
      <c r="L558" s="45"/>
      <c r="M558" s="45"/>
      <c r="N558" s="45" t="str">
        <f t="shared" si="2565"/>
        <v/>
      </c>
      <c r="O558" s="45"/>
      <c r="P558" s="45"/>
      <c r="Q558" s="45"/>
      <c r="R558" s="45" t="str">
        <f t="shared" si="2527"/>
        <v/>
      </c>
      <c r="S558" s="46" t="str">
        <f t="shared" si="2528"/>
        <v/>
      </c>
      <c r="T558" s="37"/>
      <c r="U558" s="29"/>
      <c r="V558" s="47"/>
      <c r="W558" s="67"/>
      <c r="X558" s="45" t="str">
        <f>IF(W558="","",W558-W557)</f>
        <v/>
      </c>
      <c r="Y558" s="45"/>
      <c r="Z558" s="45"/>
      <c r="AA558" s="45"/>
      <c r="AB558" s="45" t="str">
        <f>IF(AA558="","",AA557+AC557-AA558)</f>
        <v/>
      </c>
      <c r="AC558" s="45"/>
      <c r="AD558" s="45"/>
      <c r="AE558" s="45"/>
      <c r="AF558" s="45" t="str">
        <f>IF(AE558="","",AB558*AE558)</f>
        <v/>
      </c>
      <c r="AG558" s="46" t="str">
        <f>IF(AF558="","",AF558/(X558*100))</f>
        <v/>
      </c>
      <c r="AH558" s="37"/>
      <c r="AI558" s="29"/>
      <c r="AJ558" s="47"/>
      <c r="AK558" s="45"/>
      <c r="AL558" s="45" t="str">
        <f t="shared" si="2568"/>
        <v/>
      </c>
      <c r="AM558" s="45"/>
      <c r="AN558" s="45" t="str">
        <f t="shared" si="2569"/>
        <v/>
      </c>
      <c r="AO558" s="45"/>
      <c r="AP558" s="45" t="str">
        <f t="shared" si="2570"/>
        <v/>
      </c>
      <c r="AQ558" s="45"/>
      <c r="AR558" s="45"/>
      <c r="AS558" s="45"/>
      <c r="AT558" s="45" t="str">
        <f t="shared" si="2531"/>
        <v/>
      </c>
      <c r="AU558" s="46" t="str">
        <f t="shared" si="2532"/>
        <v/>
      </c>
      <c r="AV558" s="37"/>
      <c r="AW558" s="29"/>
      <c r="AX558" s="47"/>
      <c r="AY558" s="45"/>
      <c r="AZ558" s="45" t="str">
        <f t="shared" si="2571"/>
        <v/>
      </c>
      <c r="BA558" s="45"/>
      <c r="BB558" s="45" t="str">
        <f t="shared" si="2572"/>
        <v/>
      </c>
      <c r="BC558" s="45"/>
      <c r="BD558" s="45" t="str">
        <f t="shared" si="2573"/>
        <v/>
      </c>
      <c r="BE558" s="45"/>
      <c r="BF558" s="45"/>
      <c r="BG558" s="45"/>
      <c r="BH558" s="45" t="str">
        <f t="shared" si="2533"/>
        <v/>
      </c>
      <c r="BI558" s="46" t="str">
        <f t="shared" si="2534"/>
        <v/>
      </c>
      <c r="BJ558" s="37"/>
      <c r="BK558" s="29"/>
      <c r="BL558" s="75"/>
      <c r="BM558" s="76"/>
      <c r="BN558" s="76" t="str">
        <f t="shared" si="2605"/>
        <v/>
      </c>
      <c r="BO558" s="76"/>
      <c r="BP558" s="76" t="str">
        <f t="shared" si="2606"/>
        <v/>
      </c>
      <c r="BQ558" s="76"/>
      <c r="BR558" s="76" t="str">
        <f t="shared" si="2607"/>
        <v/>
      </c>
      <c r="BS558" s="76"/>
      <c r="BT558" s="78" t="str">
        <f t="shared" si="2557"/>
        <v/>
      </c>
      <c r="BU558" s="79" t="str">
        <f t="shared" si="2574"/>
        <v/>
      </c>
      <c r="BV558" s="76" t="str">
        <f t="shared" si="2608"/>
        <v/>
      </c>
      <c r="BW558" s="80" t="str">
        <f t="shared" si="2609"/>
        <v/>
      </c>
      <c r="BX558" s="37"/>
      <c r="BY558" s="57"/>
      <c r="BZ558" s="75"/>
      <c r="CA558" s="76"/>
      <c r="CB558" s="76" t="str">
        <f t="shared" si="2610"/>
        <v/>
      </c>
      <c r="CC558" s="76"/>
      <c r="CD558" s="76" t="str">
        <f t="shared" si="2611"/>
        <v/>
      </c>
      <c r="CE558" s="76"/>
      <c r="CF558" s="76" t="str">
        <f t="shared" si="2612"/>
        <v/>
      </c>
      <c r="CG558" s="76"/>
      <c r="CH558" s="78" t="str">
        <f t="shared" si="2558"/>
        <v/>
      </c>
      <c r="CI558" s="79" t="str">
        <f t="shared" si="2575"/>
        <v/>
      </c>
      <c r="CJ558" s="76" t="str">
        <f t="shared" si="2613"/>
        <v/>
      </c>
      <c r="CK558" s="80" t="str">
        <f t="shared" si="2614"/>
        <v/>
      </c>
      <c r="CL558" s="37"/>
      <c r="CM558" s="29"/>
      <c r="CN558" s="75"/>
      <c r="CO558" s="76"/>
      <c r="CP558" s="76" t="str">
        <f t="shared" si="2615"/>
        <v/>
      </c>
      <c r="CQ558" s="76"/>
      <c r="CR558" s="76" t="str">
        <f t="shared" si="2616"/>
        <v/>
      </c>
      <c r="CS558" s="76"/>
      <c r="CT558" s="76" t="str">
        <f t="shared" si="2617"/>
        <v/>
      </c>
      <c r="CU558" s="76"/>
      <c r="CV558" s="78" t="str">
        <f t="shared" si="2559"/>
        <v/>
      </c>
      <c r="CW558" s="79" t="str">
        <f t="shared" si="2576"/>
        <v/>
      </c>
      <c r="CX558" s="76" t="str">
        <f t="shared" si="2618"/>
        <v/>
      </c>
      <c r="CY558" s="80" t="str">
        <f t="shared" si="2619"/>
        <v/>
      </c>
      <c r="CZ558" s="37"/>
      <c r="DA558" s="29"/>
      <c r="DB558" s="47"/>
      <c r="DC558" s="67"/>
      <c r="DD558" s="45" t="str">
        <f>IF(DC558="","",DC558-DC557)</f>
        <v/>
      </c>
      <c r="DE558" s="45"/>
      <c r="DF558" s="45"/>
      <c r="DG558" s="45"/>
      <c r="DH558" s="45" t="str">
        <f>IF(DG558="","",DG557+DI557-DG558)</f>
        <v/>
      </c>
      <c r="DI558" s="45"/>
      <c r="DJ558" s="45"/>
      <c r="DK558" s="45"/>
      <c r="DL558" s="45" t="str">
        <f>IF(DK558="","",DH558*DK558)</f>
        <v/>
      </c>
      <c r="DM558" s="46" t="str">
        <f>IF(DL558="","",DL558/(DD558*100))</f>
        <v/>
      </c>
      <c r="DN558" s="37"/>
      <c r="DO558" s="29"/>
      <c r="DP558" s="47"/>
      <c r="DQ558" s="45"/>
      <c r="DR558" s="45" t="str">
        <f t="shared" si="2579"/>
        <v/>
      </c>
      <c r="DS558" s="45"/>
      <c r="DT558" s="45" t="str">
        <f t="shared" si="2580"/>
        <v/>
      </c>
      <c r="DU558" s="45"/>
      <c r="DV558" s="45" t="str">
        <f t="shared" si="2581"/>
        <v/>
      </c>
      <c r="DW558" s="45"/>
      <c r="DX558" s="45"/>
      <c r="DY558" s="45"/>
      <c r="DZ558" s="45" t="str">
        <f t="shared" si="2537"/>
        <v/>
      </c>
      <c r="EA558" s="46" t="str">
        <f t="shared" si="2538"/>
        <v/>
      </c>
      <c r="EB558" s="37"/>
      <c r="ED558" s="47"/>
      <c r="EE558" s="67"/>
      <c r="EF558" s="45" t="str">
        <f>IF(EE558="","",EE558-EE557)</f>
        <v/>
      </c>
      <c r="EG558" s="45"/>
      <c r="EH558" s="45"/>
      <c r="EI558" s="45"/>
      <c r="EJ558" s="45" t="str">
        <f>IF(EI558="","",EI557+EK557-EI558)</f>
        <v/>
      </c>
      <c r="EK558" s="45"/>
      <c r="EL558" s="45"/>
      <c r="EM558" s="45"/>
      <c r="EN558" s="45" t="str">
        <f>IF(EM558="","",EJ558*EM558)</f>
        <v/>
      </c>
      <c r="EO558" s="46" t="str">
        <f>IF(EN558="","",EN558/(EF558*100))</f>
        <v/>
      </c>
      <c r="EP558" s="37"/>
      <c r="ER558" s="47"/>
      <c r="ES558" s="67"/>
      <c r="ET558" s="45" t="str">
        <f>IF(ES558="","",ES558-ES557)</f>
        <v/>
      </c>
      <c r="EU558" s="45"/>
      <c r="EV558" s="45"/>
      <c r="EW558" s="45"/>
      <c r="EX558" s="45" t="str">
        <f>IF(EW558="","",EW557+EY557-EW558)</f>
        <v/>
      </c>
      <c r="EY558" s="45"/>
      <c r="EZ558" s="45"/>
      <c r="FA558" s="45"/>
      <c r="FB558" s="45" t="str">
        <f>IF(FA558="","",EX558*FA558)</f>
        <v/>
      </c>
      <c r="FC558" s="46" t="str">
        <f>IF(FB558="","",FB558/(ET558*100))</f>
        <v/>
      </c>
      <c r="FD558" s="37"/>
      <c r="FF558" s="47"/>
      <c r="FG558" s="67"/>
      <c r="FH558" s="45" t="str">
        <f>IF(FG558="","",FG558-FG557)</f>
        <v/>
      </c>
      <c r="FI558" s="45"/>
      <c r="FJ558" s="45"/>
      <c r="FK558" s="45"/>
      <c r="FL558" s="45" t="str">
        <f>IF(FK558="","",FK557+FM557-FK558)</f>
        <v/>
      </c>
      <c r="FM558" s="45"/>
      <c r="FN558" s="45"/>
      <c r="FO558" s="45"/>
      <c r="FP558" s="45" t="str">
        <f>IF(FO558="","",FL558*FO558)</f>
        <v/>
      </c>
      <c r="FQ558" s="46" t="str">
        <f>IF(FP558="","",FP558/(FH558*100))</f>
        <v/>
      </c>
      <c r="FR558" s="37"/>
      <c r="FS558" s="29"/>
      <c r="FT558" s="47"/>
      <c r="FU558" s="67"/>
      <c r="FV558" s="45" t="str">
        <f>IF(FU558="","",FU558-FU557)</f>
        <v/>
      </c>
      <c r="FW558" s="45"/>
      <c r="FX558" s="45"/>
      <c r="FY558" s="45"/>
      <c r="FZ558" s="45" t="str">
        <f>IF(FY558="","",FY557+GA557-FY558)</f>
        <v/>
      </c>
      <c r="GA558" s="45"/>
      <c r="GB558" s="45"/>
      <c r="GC558" s="45"/>
      <c r="GD558" s="45" t="str">
        <f>IF(GC558="","",FZ558*GC558)</f>
        <v/>
      </c>
      <c r="GE558" s="46" t="str">
        <f>IF(GD558="","",GD558/(FV558*100))</f>
        <v/>
      </c>
      <c r="GF558" s="37"/>
      <c r="GH558" s="47"/>
      <c r="GI558" s="67"/>
      <c r="GJ558" s="45" t="str">
        <f>IF(GI558="","",GI558-GI557)</f>
        <v/>
      </c>
      <c r="GK558" s="45"/>
      <c r="GL558" s="45"/>
      <c r="GM558" s="45"/>
      <c r="GN558" s="45" t="str">
        <f>IF(GM558="","",GM557+GO557-GM558)</f>
        <v/>
      </c>
      <c r="GO558" s="45"/>
      <c r="GP558" s="45"/>
      <c r="GQ558" s="45"/>
      <c r="GR558" s="45" t="str">
        <f>IF(GQ558="","",GN558*GQ558)</f>
        <v/>
      </c>
      <c r="GS558" s="46" t="str">
        <f>IF(GR558="","",GR558/(GJ558*100))</f>
        <v/>
      </c>
      <c r="GT558" s="37"/>
      <c r="GU558" s="61"/>
      <c r="GV558" s="75"/>
      <c r="GW558" s="84"/>
      <c r="GX558" s="76"/>
      <c r="GY558" s="76" t="str">
        <f t="shared" si="2620"/>
        <v/>
      </c>
      <c r="GZ558" s="76"/>
      <c r="HA558" s="76" t="str">
        <f t="shared" si="2621"/>
        <v/>
      </c>
      <c r="HB558" s="76"/>
      <c r="HC558" s="76" t="str">
        <f t="shared" si="2622"/>
        <v/>
      </c>
      <c r="HD558" s="76"/>
      <c r="HE558" s="78" t="str">
        <f>IF(GX555="","",HE554)</f>
        <v/>
      </c>
      <c r="HF558" s="79" t="str">
        <f>IF(GX555="","",HF554)</f>
        <v/>
      </c>
      <c r="HG558" s="76" t="str">
        <f t="shared" si="2623"/>
        <v/>
      </c>
      <c r="HH558" s="80" t="str">
        <f t="shared" si="2624"/>
        <v/>
      </c>
      <c r="HI558" s="37"/>
      <c r="HK558" s="75"/>
      <c r="HL558" s="76"/>
      <c r="HM558" s="76" t="str">
        <f t="shared" si="2625"/>
        <v/>
      </c>
      <c r="HN558" s="76"/>
      <c r="HO558" s="76" t="str">
        <f t="shared" si="2626"/>
        <v/>
      </c>
      <c r="HP558" s="76"/>
      <c r="HQ558" s="76" t="str">
        <f t="shared" si="2627"/>
        <v/>
      </c>
      <c r="HR558" s="76"/>
      <c r="HS558" s="78" t="str">
        <f t="shared" si="2628"/>
        <v/>
      </c>
      <c r="HT558" s="79" t="str">
        <f t="shared" si="2604"/>
        <v/>
      </c>
      <c r="HU558" s="76" t="str">
        <f t="shared" si="2629"/>
        <v/>
      </c>
      <c r="HV558" s="80" t="str">
        <f t="shared" si="2630"/>
        <v/>
      </c>
      <c r="HW558" s="37"/>
      <c r="HX558" s="360"/>
      <c r="HY558" s="75"/>
      <c r="HZ558" s="76"/>
      <c r="IA558" s="76" t="str">
        <f t="shared" si="2631"/>
        <v/>
      </c>
      <c r="IB558" s="76"/>
      <c r="IC558" s="76" t="str">
        <f t="shared" si="2632"/>
        <v/>
      </c>
      <c r="ID558" s="76"/>
      <c r="IE558" s="76" t="str">
        <f t="shared" si="2633"/>
        <v/>
      </c>
      <c r="IF558" s="76"/>
      <c r="IG558" s="78" t="str">
        <f t="shared" si="2560"/>
        <v/>
      </c>
      <c r="IH558" s="79" t="str">
        <f t="shared" si="2592"/>
        <v/>
      </c>
      <c r="II558" s="76" t="str">
        <f t="shared" si="2634"/>
        <v/>
      </c>
      <c r="IJ558" s="80" t="str">
        <f t="shared" si="2635"/>
        <v/>
      </c>
      <c r="IK558" s="37"/>
      <c r="IL558" s="29"/>
      <c r="IM558" s="75"/>
      <c r="IN558" s="76"/>
      <c r="IO558" s="76" t="str">
        <f t="shared" si="2636"/>
        <v/>
      </c>
      <c r="IP558" s="76"/>
      <c r="IQ558" s="76" t="str">
        <f t="shared" si="2637"/>
        <v/>
      </c>
      <c r="IR558" s="76"/>
      <c r="IS558" s="76" t="str">
        <f t="shared" si="2638"/>
        <v/>
      </c>
      <c r="IT558" s="76"/>
      <c r="IU558" s="78" t="str">
        <f t="shared" si="2561"/>
        <v/>
      </c>
      <c r="IV558" s="79" t="str">
        <f t="shared" si="2593"/>
        <v/>
      </c>
      <c r="IW558" s="76" t="str">
        <f t="shared" si="2639"/>
        <v/>
      </c>
      <c r="IX558" s="80" t="str">
        <f t="shared" si="2640"/>
        <v/>
      </c>
      <c r="IY558" s="37"/>
      <c r="IZ558" s="61"/>
      <c r="JA558" s="75"/>
      <c r="JB558" s="76"/>
      <c r="JC558" s="76" t="str">
        <f t="shared" si="2641"/>
        <v/>
      </c>
      <c r="JD558" s="76"/>
      <c r="JE558" s="76" t="str">
        <f t="shared" si="2642"/>
        <v/>
      </c>
      <c r="JF558" s="76"/>
      <c r="JG558" s="76" t="str">
        <f t="shared" si="2643"/>
        <v/>
      </c>
      <c r="JH558" s="76"/>
      <c r="JI558" s="78" t="str">
        <f t="shared" si="2562"/>
        <v/>
      </c>
      <c r="JJ558" s="79" t="str">
        <f t="shared" si="2594"/>
        <v/>
      </c>
      <c r="JK558" s="76" t="str">
        <f t="shared" si="2644"/>
        <v/>
      </c>
      <c r="JL558" s="80" t="str">
        <f t="shared" si="2645"/>
        <v/>
      </c>
      <c r="JM558" s="37"/>
      <c r="JN558" s="29"/>
      <c r="JO558" s="75"/>
      <c r="JP558" s="76"/>
      <c r="JQ558" s="76" t="str">
        <f t="shared" si="2646"/>
        <v/>
      </c>
      <c r="JR558" s="76"/>
      <c r="JS558" s="76" t="str">
        <f t="shared" si="2647"/>
        <v/>
      </c>
      <c r="JT558" s="76"/>
      <c r="JU558" s="76" t="str">
        <f t="shared" si="2648"/>
        <v/>
      </c>
      <c r="JV558" s="76"/>
      <c r="JW558" s="78" t="str">
        <f t="shared" si="2563"/>
        <v/>
      </c>
      <c r="JX558" s="79" t="str">
        <f t="shared" si="2595"/>
        <v/>
      </c>
      <c r="JY558" s="76" t="str">
        <f t="shared" si="2649"/>
        <v/>
      </c>
      <c r="JZ558" s="80" t="str">
        <f t="shared" si="2650"/>
        <v/>
      </c>
      <c r="KA558" s="37"/>
      <c r="KB558" s="51"/>
      <c r="KC558" s="75"/>
      <c r="KD558" s="76"/>
      <c r="KE558" s="76" t="str">
        <f>IF(KD558="","",KD558-KD554)</f>
        <v/>
      </c>
      <c r="KF558" s="76"/>
      <c r="KG558" s="76" t="str">
        <f>IF(KF558="","",KF558-KF554)</f>
        <v/>
      </c>
      <c r="KH558" s="76"/>
      <c r="KI558" s="76" t="str">
        <f>IF(KH558="","",KH554+KJ554-KH558)</f>
        <v/>
      </c>
      <c r="KJ558" s="76"/>
      <c r="KK558" s="78" t="str">
        <f>IF(KD558="","",KK554)</f>
        <v/>
      </c>
      <c r="KL558" s="79" t="str">
        <f>IF(KE558="","",KL554)</f>
        <v/>
      </c>
      <c r="KM558" s="76" t="str">
        <f>IF(KH558="","",KI558*KL558)</f>
        <v/>
      </c>
      <c r="KN558" s="80" t="str">
        <f>IF(KI558="","",KM558/(KE558*100))</f>
        <v/>
      </c>
      <c r="KO558" s="37"/>
      <c r="KP558" s="29"/>
      <c r="KQ558" s="75"/>
      <c r="KR558" s="76"/>
      <c r="KS558" s="76" t="str">
        <f>IF(KR558="","",KR558-KR554)</f>
        <v/>
      </c>
      <c r="KT558" s="76"/>
      <c r="KU558" s="76" t="str">
        <f>IF(KT558="","",KT558-KT554)</f>
        <v/>
      </c>
      <c r="KV558" s="76"/>
      <c r="KW558" s="76" t="str">
        <f>IF(KV558="","",KV554+KX554-KV558)</f>
        <v/>
      </c>
      <c r="KX558" s="76"/>
      <c r="KY558" s="78" t="str">
        <f>IF(KR558="","",KY554)</f>
        <v/>
      </c>
      <c r="KZ558" s="79" t="str">
        <f>IF(KS558="","",KZ554)</f>
        <v/>
      </c>
      <c r="LA558" s="76" t="str">
        <f>IF(KV558="","",KW558*KZ558)</f>
        <v/>
      </c>
      <c r="LB558" s="80" t="str">
        <f>IF(KW558="","",LA558/(KS558*100))</f>
        <v/>
      </c>
      <c r="LC558" s="37"/>
      <c r="LD558" s="29"/>
      <c r="LE558" s="101"/>
      <c r="LF558" s="87"/>
      <c r="LG558" s="87"/>
      <c r="LH558" s="87"/>
      <c r="LI558" s="87"/>
      <c r="LJ558" s="87"/>
      <c r="LK558" s="87" t="str">
        <f>IF(LJ558="","",LJ555+LL555-LJ558)</f>
        <v/>
      </c>
      <c r="LL558" s="87"/>
      <c r="LM558" s="102"/>
      <c r="LN558" s="103"/>
      <c r="LO558" s="87"/>
      <c r="LP558" s="89"/>
      <c r="LQ558" s="37"/>
      <c r="LR558" s="29"/>
      <c r="LS558" s="47"/>
      <c r="LT558" s="67"/>
      <c r="LU558" s="45" t="str">
        <f>IF(LT558="","",LT558-LT557)</f>
        <v/>
      </c>
      <c r="LV558" s="45"/>
      <c r="LW558" s="45"/>
      <c r="LX558" s="45"/>
      <c r="LY558" s="45" t="str">
        <f>IF(LX558="","",LX557+LZ557-LX558)</f>
        <v/>
      </c>
      <c r="LZ558" s="45"/>
      <c r="MA558" s="45"/>
      <c r="MB558" s="45"/>
      <c r="MC558" s="45" t="str">
        <f>IF(MB558="","",LY558*MB558)</f>
        <v/>
      </c>
      <c r="MD558" s="46" t="str">
        <f>IF(MC558="","",MC558/(LU558*100))</f>
        <v/>
      </c>
      <c r="ME558" s="37"/>
      <c r="MF558" s="29"/>
      <c r="MG558" s="47"/>
      <c r="MH558" s="67"/>
      <c r="MI558" s="45" t="str">
        <f>IF(MH558="","",MH558-MH557)</f>
        <v/>
      </c>
      <c r="MJ558" s="45"/>
      <c r="MK558" s="45"/>
      <c r="ML558" s="45"/>
      <c r="MM558" s="45" t="str">
        <f>IF(ML558="","",ML557+MN557-ML558)</f>
        <v/>
      </c>
      <c r="MN558" s="45"/>
      <c r="MO558" s="45"/>
      <c r="MP558" s="45"/>
      <c r="MQ558" s="45" t="str">
        <f>IF(MP558="","",MM558*MP558)</f>
        <v/>
      </c>
      <c r="MR558" s="46" t="str">
        <f>IF(MQ558="","",MQ558/(MI558*100))</f>
        <v/>
      </c>
      <c r="MS558" s="37"/>
      <c r="MT558" s="29"/>
      <c r="MU558" s="47"/>
      <c r="MV558" s="67"/>
      <c r="MW558" s="45" t="str">
        <f>IF(MV558="","",MV558-MV557)</f>
        <v/>
      </c>
      <c r="MX558" s="45"/>
      <c r="MY558" s="45"/>
      <c r="MZ558" s="45"/>
      <c r="NA558" s="45" t="str">
        <f>IF(MZ558="","",MZ557+NB557-MZ558)</f>
        <v/>
      </c>
      <c r="NB558" s="45"/>
      <c r="NC558" s="45"/>
      <c r="ND558" s="45"/>
      <c r="NE558" s="45" t="str">
        <f>IF(ND558="","",NA558*ND558)</f>
        <v/>
      </c>
      <c r="NF558" s="46" t="str">
        <f>IF(NE558="","",NE558/(MW558*100))</f>
        <v/>
      </c>
      <c r="NG558" s="37"/>
      <c r="NH558" s="29"/>
      <c r="NI558" s="47"/>
      <c r="NJ558" s="67"/>
      <c r="NK558" s="45" t="str">
        <f>IF(NJ558="","",NJ558-NJ557)</f>
        <v/>
      </c>
      <c r="NL558" s="45"/>
      <c r="NM558" s="45"/>
      <c r="NN558" s="45"/>
      <c r="NO558" s="45" t="str">
        <f>IF(NN558="","",NN557+NP557-NN558)</f>
        <v/>
      </c>
      <c r="NP558" s="45"/>
      <c r="NQ558" s="45"/>
      <c r="NR558" s="45"/>
      <c r="NS558" s="45" t="str">
        <f>IF(NR558="","",NO558*NR558)</f>
        <v/>
      </c>
      <c r="NT558" s="46" t="str">
        <f>IF(NS558="","",NS558/(NK558*100))</f>
        <v/>
      </c>
      <c r="NU558" s="37"/>
    </row>
    <row r="559" spans="1:385" ht="15" customHeight="1" thickTop="1" x14ac:dyDescent="0.25">
      <c r="A559" s="38"/>
      <c r="B559" s="39"/>
      <c r="C559" s="40"/>
      <c r="D559" s="40"/>
      <c r="E559" s="41"/>
      <c r="F559" s="40"/>
      <c r="G559" s="208"/>
      <c r="H559" s="42"/>
      <c r="I559" s="45"/>
      <c r="J559" s="45"/>
      <c r="K559" s="45"/>
      <c r="L559" s="45"/>
      <c r="M559" s="45"/>
      <c r="N559" s="45" t="str">
        <f t="shared" si="2565"/>
        <v/>
      </c>
      <c r="O559" s="45"/>
      <c r="P559" s="45"/>
      <c r="Q559" s="45"/>
      <c r="R559" s="45" t="str">
        <f t="shared" si="2527"/>
        <v/>
      </c>
      <c r="S559" s="46" t="str">
        <f t="shared" si="2528"/>
        <v/>
      </c>
      <c r="T559" s="37"/>
      <c r="U559" s="29"/>
      <c r="V559" s="47"/>
      <c r="W559" s="67"/>
      <c r="X559" s="45"/>
      <c r="Y559" s="45"/>
      <c r="Z559" s="45"/>
      <c r="AA559" s="45"/>
      <c r="AB559" s="45" t="str">
        <f>IF(AA559="","",AA558+AC558-AA559)</f>
        <v/>
      </c>
      <c r="AC559" s="45"/>
      <c r="AD559" s="45"/>
      <c r="AE559" s="45"/>
      <c r="AF559" s="45" t="str">
        <f>IF(AE559="","",AB559*AE559)</f>
        <v/>
      </c>
      <c r="AG559" s="46" t="str">
        <f>IF(AF559="","",AF559/(X559*100))</f>
        <v/>
      </c>
      <c r="AH559" s="37"/>
      <c r="AI559" s="29"/>
      <c r="AJ559" s="47"/>
      <c r="AK559" s="45"/>
      <c r="AL559" s="45"/>
      <c r="AM559" s="45"/>
      <c r="AN559" s="45" t="str">
        <f t="shared" si="2569"/>
        <v/>
      </c>
      <c r="AO559" s="45"/>
      <c r="AP559" s="45" t="str">
        <f t="shared" si="2570"/>
        <v/>
      </c>
      <c r="AQ559" s="45"/>
      <c r="AR559" s="45"/>
      <c r="AS559" s="45"/>
      <c r="AT559" s="45" t="str">
        <f t="shared" si="2531"/>
        <v/>
      </c>
      <c r="AU559" s="46" t="str">
        <f t="shared" si="2532"/>
        <v/>
      </c>
      <c r="AV559" s="37"/>
      <c r="AW559" s="29"/>
      <c r="AX559" s="47"/>
      <c r="AY559" s="45"/>
      <c r="AZ559" s="45"/>
      <c r="BA559" s="45"/>
      <c r="BB559" s="45" t="str">
        <f t="shared" si="2572"/>
        <v/>
      </c>
      <c r="BC559" s="45"/>
      <c r="BD559" s="45" t="str">
        <f t="shared" si="2573"/>
        <v/>
      </c>
      <c r="BE559" s="45"/>
      <c r="BF559" s="45"/>
      <c r="BG559" s="45"/>
      <c r="BH559" s="45" t="str">
        <f t="shared" si="2533"/>
        <v/>
      </c>
      <c r="BI559" s="46" t="str">
        <f t="shared" si="2534"/>
        <v/>
      </c>
      <c r="BJ559" s="37"/>
      <c r="BK559" s="29"/>
      <c r="BL559" s="52" t="str">
        <f>IF($A520="","",$A520)</f>
        <v/>
      </c>
      <c r="BM559" s="43"/>
      <c r="BN559" s="43" t="str">
        <f t="shared" si="2605"/>
        <v/>
      </c>
      <c r="BO559" s="43"/>
      <c r="BP559" s="87" t="str">
        <f t="shared" si="2606"/>
        <v/>
      </c>
      <c r="BQ559" s="43"/>
      <c r="BR559" s="43" t="str">
        <f t="shared" si="2607"/>
        <v/>
      </c>
      <c r="BS559" s="43"/>
      <c r="BT559" s="44" t="str">
        <f t="shared" si="2557"/>
        <v/>
      </c>
      <c r="BU559" s="48" t="str">
        <f t="shared" si="2574"/>
        <v/>
      </c>
      <c r="BV559" s="87" t="str">
        <f t="shared" si="2608"/>
        <v/>
      </c>
      <c r="BW559" s="89" t="str">
        <f t="shared" si="2609"/>
        <v/>
      </c>
      <c r="BX559" s="37"/>
      <c r="BY559" s="57"/>
      <c r="BZ559" s="52" t="str">
        <f>IF($A520="","",$A520)</f>
        <v/>
      </c>
      <c r="CA559" s="43"/>
      <c r="CB559" s="43" t="str">
        <f t="shared" si="2610"/>
        <v/>
      </c>
      <c r="CC559" s="43"/>
      <c r="CD559" s="87" t="str">
        <f t="shared" si="2611"/>
        <v/>
      </c>
      <c r="CE559" s="43"/>
      <c r="CF559" s="43" t="str">
        <f t="shared" si="2612"/>
        <v/>
      </c>
      <c r="CG559" s="43"/>
      <c r="CH559" s="44" t="str">
        <f t="shared" si="2558"/>
        <v/>
      </c>
      <c r="CI559" s="48" t="str">
        <f t="shared" si="2575"/>
        <v/>
      </c>
      <c r="CJ559" s="87" t="str">
        <f t="shared" si="2613"/>
        <v/>
      </c>
      <c r="CK559" s="89" t="str">
        <f t="shared" si="2614"/>
        <v/>
      </c>
      <c r="CL559" s="37"/>
      <c r="CM559" s="29"/>
      <c r="CN559" s="52" t="str">
        <f>IF($A520="","",$A520)</f>
        <v/>
      </c>
      <c r="CO559" s="43"/>
      <c r="CP559" s="43" t="str">
        <f t="shared" si="2615"/>
        <v/>
      </c>
      <c r="CQ559" s="43"/>
      <c r="CR559" s="87" t="str">
        <f t="shared" si="2616"/>
        <v/>
      </c>
      <c r="CS559" s="43"/>
      <c r="CT559" s="43" t="str">
        <f t="shared" si="2617"/>
        <v/>
      </c>
      <c r="CU559" s="43"/>
      <c r="CV559" s="44" t="str">
        <f t="shared" si="2559"/>
        <v/>
      </c>
      <c r="CW559" s="48" t="str">
        <f t="shared" si="2576"/>
        <v/>
      </c>
      <c r="CX559" s="87" t="str">
        <f t="shared" si="2618"/>
        <v/>
      </c>
      <c r="CY559" s="89" t="str">
        <f t="shared" si="2619"/>
        <v/>
      </c>
      <c r="CZ559" s="37"/>
      <c r="DA559" s="29"/>
      <c r="DB559" s="47"/>
      <c r="DC559" s="67"/>
      <c r="DD559" s="45"/>
      <c r="DE559" s="45"/>
      <c r="DF559" s="45"/>
      <c r="DG559" s="45"/>
      <c r="DH559" s="45" t="str">
        <f>IF(DG559="","",DG558+DI558-DG559)</f>
        <v/>
      </c>
      <c r="DI559" s="45"/>
      <c r="DJ559" s="45"/>
      <c r="DK559" s="45"/>
      <c r="DL559" s="45" t="str">
        <f>IF(DK559="","",DH559*DK559)</f>
        <v/>
      </c>
      <c r="DM559" s="46" t="str">
        <f>IF(DL559="","",DL559/(DD559*100))</f>
        <v/>
      </c>
      <c r="DN559" s="37"/>
      <c r="DO559" s="29"/>
      <c r="DP559" s="47"/>
      <c r="DQ559" s="45"/>
      <c r="DR559" s="45"/>
      <c r="DS559" s="45"/>
      <c r="DT559" s="45" t="str">
        <f t="shared" si="2580"/>
        <v/>
      </c>
      <c r="DU559" s="45"/>
      <c r="DV559" s="45" t="str">
        <f t="shared" si="2581"/>
        <v/>
      </c>
      <c r="DW559" s="45"/>
      <c r="DX559" s="45"/>
      <c r="DY559" s="45"/>
      <c r="DZ559" s="45" t="str">
        <f t="shared" si="2537"/>
        <v/>
      </c>
      <c r="EA559" s="46" t="str">
        <f t="shared" si="2538"/>
        <v/>
      </c>
      <c r="EB559" s="37"/>
      <c r="ED559" s="47"/>
      <c r="EE559" s="67"/>
      <c r="EF559" s="45"/>
      <c r="EG559" s="45"/>
      <c r="EH559" s="45"/>
      <c r="EI559" s="45"/>
      <c r="EJ559" s="45" t="str">
        <f>IF(EI559="","",EI558+EK558-EI559)</f>
        <v/>
      </c>
      <c r="EK559" s="45"/>
      <c r="EL559" s="45"/>
      <c r="EM559" s="45"/>
      <c r="EN559" s="45" t="str">
        <f>IF(EM559="","",EJ559*EM559)</f>
        <v/>
      </c>
      <c r="EO559" s="46" t="str">
        <f>IF(EN559="","",EN559/(EF559*100))</f>
        <v/>
      </c>
      <c r="EP559" s="37"/>
      <c r="ER559" s="47"/>
      <c r="ES559" s="67"/>
      <c r="ET559" s="45"/>
      <c r="EU559" s="45"/>
      <c r="EV559" s="45"/>
      <c r="EW559" s="45"/>
      <c r="EX559" s="45" t="str">
        <f>IF(EW559="","",EW558+EY558-EW559)</f>
        <v/>
      </c>
      <c r="EY559" s="45"/>
      <c r="EZ559" s="45"/>
      <c r="FA559" s="45"/>
      <c r="FB559" s="45" t="str">
        <f>IF(FA559="","",EX559*FA559)</f>
        <v/>
      </c>
      <c r="FC559" s="46" t="str">
        <f>IF(FB559="","",FB559/(ET559*100))</f>
        <v/>
      </c>
      <c r="FD559" s="37"/>
      <c r="FF559" s="47"/>
      <c r="FG559" s="67"/>
      <c r="FH559" s="45"/>
      <c r="FI559" s="45"/>
      <c r="FJ559" s="45"/>
      <c r="FK559" s="45"/>
      <c r="FL559" s="45" t="str">
        <f>IF(FK559="","",FK558+FM558-FK559)</f>
        <v/>
      </c>
      <c r="FM559" s="45"/>
      <c r="FN559" s="45"/>
      <c r="FO559" s="45"/>
      <c r="FP559" s="45" t="str">
        <f>IF(FO559="","",FL559*FO559)</f>
        <v/>
      </c>
      <c r="FQ559" s="46" t="str">
        <f>IF(FP559="","",FP559/(FH559*100))</f>
        <v/>
      </c>
      <c r="FR559" s="37"/>
      <c r="FS559" s="29"/>
      <c r="FT559" s="47"/>
      <c r="FU559" s="67"/>
      <c r="FV559" s="45"/>
      <c r="FW559" s="45"/>
      <c r="FX559" s="45"/>
      <c r="FY559" s="45"/>
      <c r="FZ559" s="45" t="str">
        <f>IF(FY559="","",FY558+GA558-FY559)</f>
        <v/>
      </c>
      <c r="GA559" s="45"/>
      <c r="GB559" s="45"/>
      <c r="GC559" s="45"/>
      <c r="GD559" s="45" t="str">
        <f>IF(GC559="","",FZ559*GC559)</f>
        <v/>
      </c>
      <c r="GE559" s="46" t="str">
        <f>IF(GD559="","",GD559/(FV559*100))</f>
        <v/>
      </c>
      <c r="GF559" s="37"/>
      <c r="GH559" s="47"/>
      <c r="GI559" s="67"/>
      <c r="GJ559" s="45"/>
      <c r="GK559" s="45"/>
      <c r="GL559" s="45"/>
      <c r="GM559" s="45"/>
      <c r="GN559" s="45" t="str">
        <f>IF(GM559="","",GM558+GO558-GM559)</f>
        <v/>
      </c>
      <c r="GO559" s="45"/>
      <c r="GP559" s="45"/>
      <c r="GQ559" s="45"/>
      <c r="GR559" s="45" t="str">
        <f>IF(GQ559="","",GN559*GQ559)</f>
        <v/>
      </c>
      <c r="GS559" s="46" t="str">
        <f>IF(GR559="","",GR559/(GJ559*100))</f>
        <v/>
      </c>
      <c r="GT559" s="37"/>
      <c r="GU559" s="61"/>
      <c r="GV559" s="52" t="str">
        <f>IF($A520="","",$A520)</f>
        <v/>
      </c>
      <c r="GW559" s="62"/>
      <c r="GX559" s="43"/>
      <c r="GY559" s="43" t="str">
        <f t="shared" si="2620"/>
        <v/>
      </c>
      <c r="GZ559" s="43"/>
      <c r="HA559" s="87" t="str">
        <f t="shared" si="2621"/>
        <v/>
      </c>
      <c r="HB559" s="43"/>
      <c r="HC559" s="43" t="str">
        <f t="shared" si="2622"/>
        <v/>
      </c>
      <c r="HD559" s="43"/>
      <c r="HE559" s="44" t="str">
        <f t="shared" ref="HE559:HF562" si="2651">IF(GX559="","",HE555)</f>
        <v/>
      </c>
      <c r="HF559" s="48" t="str">
        <f t="shared" si="2651"/>
        <v/>
      </c>
      <c r="HG559" s="87" t="str">
        <f t="shared" si="2623"/>
        <v/>
      </c>
      <c r="HH559" s="89" t="str">
        <f t="shared" si="2624"/>
        <v/>
      </c>
      <c r="HI559" s="37"/>
      <c r="HK559" s="52" t="str">
        <f>IF($A520="","",$A520)</f>
        <v/>
      </c>
      <c r="HL559" s="43"/>
      <c r="HM559" s="43" t="str">
        <f t="shared" si="2625"/>
        <v/>
      </c>
      <c r="HN559" s="43"/>
      <c r="HO559" s="87" t="str">
        <f t="shared" si="2626"/>
        <v/>
      </c>
      <c r="HP559" s="43"/>
      <c r="HQ559" s="43" t="str">
        <f t="shared" si="2627"/>
        <v/>
      </c>
      <c r="HR559" s="43"/>
      <c r="HS559" s="44" t="str">
        <f t="shared" si="2628"/>
        <v/>
      </c>
      <c r="HT559" s="48" t="str">
        <f t="shared" si="2604"/>
        <v/>
      </c>
      <c r="HU559" s="87" t="str">
        <f t="shared" si="2629"/>
        <v/>
      </c>
      <c r="HV559" s="89" t="str">
        <f t="shared" si="2630"/>
        <v/>
      </c>
      <c r="HW559" s="37"/>
      <c r="HX559" s="360"/>
      <c r="HY559" s="52" t="str">
        <f>IF($A520="","",$A520)</f>
        <v/>
      </c>
      <c r="HZ559" s="43"/>
      <c r="IA559" s="43" t="str">
        <f t="shared" si="2631"/>
        <v/>
      </c>
      <c r="IB559" s="43"/>
      <c r="IC559" s="87" t="str">
        <f t="shared" si="2632"/>
        <v/>
      </c>
      <c r="ID559" s="43"/>
      <c r="IE559" s="43" t="str">
        <f t="shared" si="2633"/>
        <v/>
      </c>
      <c r="IF559" s="43"/>
      <c r="IG559" s="44" t="str">
        <f t="shared" si="2560"/>
        <v/>
      </c>
      <c r="IH559" s="48" t="str">
        <f t="shared" si="2592"/>
        <v/>
      </c>
      <c r="II559" s="87" t="str">
        <f t="shared" si="2634"/>
        <v/>
      </c>
      <c r="IJ559" s="89" t="str">
        <f t="shared" si="2635"/>
        <v/>
      </c>
      <c r="IK559" s="37"/>
      <c r="IL559" s="29"/>
      <c r="IM559" s="52" t="str">
        <f>IF($A520="","",$A520)</f>
        <v/>
      </c>
      <c r="IN559" s="43"/>
      <c r="IO559" s="43" t="str">
        <f t="shared" si="2636"/>
        <v/>
      </c>
      <c r="IP559" s="43"/>
      <c r="IQ559" s="87" t="str">
        <f t="shared" si="2637"/>
        <v/>
      </c>
      <c r="IR559" s="43"/>
      <c r="IS559" s="43" t="str">
        <f t="shared" si="2638"/>
        <v/>
      </c>
      <c r="IT559" s="43"/>
      <c r="IU559" s="44" t="str">
        <f t="shared" si="2561"/>
        <v/>
      </c>
      <c r="IV559" s="48" t="str">
        <f t="shared" si="2593"/>
        <v/>
      </c>
      <c r="IW559" s="87" t="str">
        <f t="shared" si="2639"/>
        <v/>
      </c>
      <c r="IX559" s="89" t="str">
        <f t="shared" si="2640"/>
        <v/>
      </c>
      <c r="IY559" s="37"/>
      <c r="IZ559" s="61"/>
      <c r="JA559" s="52" t="str">
        <f>IF($A520="","",$A520)</f>
        <v/>
      </c>
      <c r="JB559" s="43"/>
      <c r="JC559" s="43" t="str">
        <f t="shared" si="2641"/>
        <v/>
      </c>
      <c r="JD559" s="43"/>
      <c r="JE559" s="87" t="str">
        <f t="shared" si="2642"/>
        <v/>
      </c>
      <c r="JF559" s="43"/>
      <c r="JG559" s="43" t="str">
        <f t="shared" si="2643"/>
        <v/>
      </c>
      <c r="JH559" s="43"/>
      <c r="JI559" s="44" t="str">
        <f t="shared" si="2562"/>
        <v/>
      </c>
      <c r="JJ559" s="48" t="str">
        <f t="shared" si="2594"/>
        <v/>
      </c>
      <c r="JK559" s="87" t="str">
        <f t="shared" si="2644"/>
        <v/>
      </c>
      <c r="JL559" s="89" t="str">
        <f t="shared" si="2645"/>
        <v/>
      </c>
      <c r="JM559" s="37"/>
      <c r="JN559" s="29"/>
      <c r="JO559" s="52" t="str">
        <f>IF($A520="","",$A520)</f>
        <v/>
      </c>
      <c r="JP559" s="43"/>
      <c r="JQ559" s="43" t="str">
        <f t="shared" si="2646"/>
        <v/>
      </c>
      <c r="JR559" s="43"/>
      <c r="JS559" s="87" t="str">
        <f t="shared" si="2647"/>
        <v/>
      </c>
      <c r="JT559" s="43"/>
      <c r="JU559" s="43" t="str">
        <f t="shared" si="2648"/>
        <v/>
      </c>
      <c r="JV559" s="43"/>
      <c r="JW559" s="44" t="str">
        <f t="shared" si="2563"/>
        <v/>
      </c>
      <c r="JX559" s="48" t="str">
        <f t="shared" si="2595"/>
        <v/>
      </c>
      <c r="JY559" s="87" t="str">
        <f t="shared" si="2649"/>
        <v/>
      </c>
      <c r="JZ559" s="89" t="str">
        <f t="shared" si="2650"/>
        <v/>
      </c>
      <c r="KA559" s="37"/>
      <c r="KB559" s="51"/>
      <c r="KC559" s="52" t="str">
        <f>IF($A520="","",$A520)</f>
        <v/>
      </c>
      <c r="KD559" s="43"/>
      <c r="KE559" s="43" t="str">
        <f>IF(KD559="","",KD559-KD555)</f>
        <v/>
      </c>
      <c r="KF559" s="43"/>
      <c r="KG559" s="87" t="str">
        <f>IF(KF559="","",KF559-KF555)</f>
        <v/>
      </c>
      <c r="KH559" s="43"/>
      <c r="KI559" s="43" t="str">
        <f>IF(KH559="","",KH555+KJ555-KH559)</f>
        <v/>
      </c>
      <c r="KJ559" s="43"/>
      <c r="KK559" s="44" t="str">
        <f>IF(KD559="","",KK555)</f>
        <v/>
      </c>
      <c r="KL559" s="48" t="str">
        <f>IF(KE559="","",KL555)</f>
        <v/>
      </c>
      <c r="KM559" s="87" t="str">
        <f>IF(KH559="","",KI559*KL559)</f>
        <v/>
      </c>
      <c r="KN559" s="89" t="str">
        <f>IF(KI559="","",KM559/(KE559*100))</f>
        <v/>
      </c>
      <c r="KO559" s="37"/>
      <c r="KP559" s="29"/>
      <c r="KQ559" s="52" t="str">
        <f>IF($A520="","",$A520)</f>
        <v/>
      </c>
      <c r="KR559" s="43"/>
      <c r="KS559" s="43" t="str">
        <f>IF(KR559="","",KR559-KR555)</f>
        <v/>
      </c>
      <c r="KT559" s="43"/>
      <c r="KU559" s="87" t="str">
        <f>IF(KT559="","",KT559-KT555)</f>
        <v/>
      </c>
      <c r="KV559" s="43"/>
      <c r="KW559" s="43" t="str">
        <f>IF(KV559="","",KV555+KX555-KV559)</f>
        <v/>
      </c>
      <c r="KX559" s="43"/>
      <c r="KY559" s="44" t="str">
        <f>IF(KR559="","",KY555)</f>
        <v/>
      </c>
      <c r="KZ559" s="48" t="str">
        <f>IF(KS559="","",KZ555)</f>
        <v/>
      </c>
      <c r="LA559" s="87" t="str">
        <f>IF(KV559="","",KW559*KZ559)</f>
        <v/>
      </c>
      <c r="LB559" s="89" t="str">
        <f>IF(KW559="","",LA559/(KS559*100))</f>
        <v/>
      </c>
      <c r="LC559" s="37"/>
      <c r="LD559" s="29"/>
      <c r="LE559" s="47"/>
      <c r="LF559" s="45"/>
      <c r="LG559" s="45"/>
      <c r="LH559" s="45"/>
      <c r="LI559" s="45"/>
      <c r="LJ559" s="45"/>
      <c r="LK559" s="45"/>
      <c r="LL559" s="45"/>
      <c r="LM559" s="63"/>
      <c r="LN559" s="45"/>
      <c r="LO559" s="45"/>
      <c r="LP559" s="45"/>
      <c r="LQ559" s="37"/>
      <c r="LR559" s="29"/>
      <c r="LS559" s="47"/>
      <c r="LT559" s="67"/>
      <c r="LU559" s="45"/>
      <c r="LV559" s="45"/>
      <c r="LW559" s="45"/>
      <c r="LX559" s="45"/>
      <c r="LY559" s="45" t="str">
        <f>IF(LX559="","",LX558+LZ558-LX559)</f>
        <v/>
      </c>
      <c r="LZ559" s="45"/>
      <c r="MA559" s="45"/>
      <c r="MB559" s="45"/>
      <c r="MC559" s="45" t="str">
        <f>IF(MB559="","",LY559*MB559)</f>
        <v/>
      </c>
      <c r="MD559" s="46" t="str">
        <f>IF(MC559="","",MC559/(LU559*100))</f>
        <v/>
      </c>
      <c r="ME559" s="37"/>
      <c r="MF559" s="29"/>
      <c r="MG559" s="47"/>
      <c r="MH559" s="67"/>
      <c r="MI559" s="45"/>
      <c r="MJ559" s="45"/>
      <c r="MK559" s="45"/>
      <c r="ML559" s="45"/>
      <c r="MM559" s="45" t="str">
        <f>IF(ML559="","",ML558+MN558-ML559)</f>
        <v/>
      </c>
      <c r="MN559" s="45"/>
      <c r="MO559" s="45"/>
      <c r="MP559" s="45"/>
      <c r="MQ559" s="45" t="str">
        <f>IF(MP559="","",MM559*MP559)</f>
        <v/>
      </c>
      <c r="MR559" s="46" t="str">
        <f>IF(MQ559="","",MQ559/(MI559*100))</f>
        <v/>
      </c>
      <c r="MS559" s="37"/>
      <c r="MT559" s="29"/>
      <c r="MU559" s="47"/>
      <c r="MV559" s="67"/>
      <c r="MW559" s="45"/>
      <c r="MX559" s="45"/>
      <c r="MY559" s="45"/>
      <c r="MZ559" s="45"/>
      <c r="NA559" s="45" t="str">
        <f>IF(MZ559="","",MZ558+NB558-MZ559)</f>
        <v/>
      </c>
      <c r="NB559" s="45"/>
      <c r="NC559" s="45"/>
      <c r="ND559" s="45"/>
      <c r="NE559" s="45" t="str">
        <f>IF(ND559="","",NA559*ND559)</f>
        <v/>
      </c>
      <c r="NF559" s="46" t="str">
        <f>IF(NE559="","",NE559/(MW559*100))</f>
        <v/>
      </c>
      <c r="NG559" s="37"/>
      <c r="NH559" s="29"/>
      <c r="NI559" s="47"/>
      <c r="NJ559" s="67"/>
      <c r="NK559" s="45"/>
      <c r="NL559" s="45"/>
      <c r="NM559" s="45"/>
      <c r="NN559" s="45"/>
      <c r="NO559" s="45" t="str">
        <f>IF(NN559="","",NN558+NP558-NN559)</f>
        <v/>
      </c>
      <c r="NP559" s="45"/>
      <c r="NQ559" s="45"/>
      <c r="NR559" s="45"/>
      <c r="NS559" s="45" t="str">
        <f>IF(NR559="","",NO559*NR559)</f>
        <v/>
      </c>
      <c r="NT559" s="46" t="str">
        <f>IF(NS559="","",NS559/(NK559*100))</f>
        <v/>
      </c>
      <c r="NU559" s="37"/>
    </row>
    <row r="560" spans="1:385" x14ac:dyDescent="0.25">
      <c r="A560" s="38"/>
      <c r="B560" s="39"/>
      <c r="C560" s="40"/>
      <c r="D560" s="40"/>
      <c r="E560" s="41"/>
      <c r="F560" s="40"/>
      <c r="G560" s="208"/>
      <c r="H560" s="42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6"/>
      <c r="T560" s="37"/>
      <c r="U560" s="29"/>
      <c r="V560" s="47"/>
      <c r="W560" s="67"/>
      <c r="X560" s="45"/>
      <c r="Y560" s="45"/>
      <c r="Z560" s="45"/>
      <c r="AA560" s="45"/>
      <c r="AB560" s="45"/>
      <c r="AC560" s="45"/>
      <c r="AD560" s="45"/>
      <c r="AE560" s="45"/>
      <c r="AF560" s="45"/>
      <c r="AG560" s="46"/>
      <c r="AH560" s="37"/>
      <c r="AI560" s="29"/>
      <c r="AJ560" s="47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6"/>
      <c r="AV560" s="37"/>
      <c r="AW560" s="29"/>
      <c r="AX560" s="47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6"/>
      <c r="BJ560" s="37"/>
      <c r="BK560" s="29"/>
      <c r="BL560" s="52"/>
      <c r="BM560" s="43"/>
      <c r="BN560" s="45" t="str">
        <f t="shared" si="2605"/>
        <v/>
      </c>
      <c r="BO560" s="43"/>
      <c r="BP560" s="45" t="str">
        <f t="shared" si="2606"/>
        <v/>
      </c>
      <c r="BQ560" s="43"/>
      <c r="BR560" s="45" t="str">
        <f t="shared" si="2607"/>
        <v/>
      </c>
      <c r="BS560" s="43"/>
      <c r="BT560" s="63" t="str">
        <f t="shared" si="2557"/>
        <v/>
      </c>
      <c r="BU560" s="67" t="str">
        <f t="shared" si="2574"/>
        <v/>
      </c>
      <c r="BV560" s="45" t="str">
        <f t="shared" si="2608"/>
        <v/>
      </c>
      <c r="BW560" s="46" t="str">
        <f t="shared" si="2609"/>
        <v/>
      </c>
      <c r="BX560" s="37"/>
      <c r="BY560" s="57"/>
      <c r="BZ560" s="52"/>
      <c r="CA560" s="43"/>
      <c r="CB560" s="45" t="str">
        <f t="shared" si="2610"/>
        <v/>
      </c>
      <c r="CC560" s="43"/>
      <c r="CD560" s="45" t="str">
        <f t="shared" si="2611"/>
        <v/>
      </c>
      <c r="CE560" s="43"/>
      <c r="CF560" s="45" t="str">
        <f t="shared" si="2612"/>
        <v/>
      </c>
      <c r="CG560" s="43"/>
      <c r="CH560" s="63" t="str">
        <f t="shared" si="2558"/>
        <v/>
      </c>
      <c r="CI560" s="67" t="str">
        <f t="shared" si="2575"/>
        <v/>
      </c>
      <c r="CJ560" s="45" t="str">
        <f t="shared" si="2613"/>
        <v/>
      </c>
      <c r="CK560" s="46" t="str">
        <f t="shared" si="2614"/>
        <v/>
      </c>
      <c r="CL560" s="37"/>
      <c r="CM560" s="29"/>
      <c r="CN560" s="52"/>
      <c r="CO560" s="43"/>
      <c r="CP560" s="45" t="str">
        <f t="shared" si="2615"/>
        <v/>
      </c>
      <c r="CQ560" s="43"/>
      <c r="CR560" s="45" t="str">
        <f t="shared" si="2616"/>
        <v/>
      </c>
      <c r="CS560" s="43"/>
      <c r="CT560" s="45" t="str">
        <f t="shared" si="2617"/>
        <v/>
      </c>
      <c r="CU560" s="43"/>
      <c r="CV560" s="63" t="str">
        <f t="shared" si="2559"/>
        <v/>
      </c>
      <c r="CW560" s="67" t="str">
        <f t="shared" si="2576"/>
        <v/>
      </c>
      <c r="CX560" s="45" t="str">
        <f t="shared" si="2618"/>
        <v/>
      </c>
      <c r="CY560" s="46" t="str">
        <f t="shared" si="2619"/>
        <v/>
      </c>
      <c r="CZ560" s="37"/>
      <c r="DA560" s="29"/>
      <c r="DB560" s="47"/>
      <c r="DC560" s="67"/>
      <c r="DD560" s="45"/>
      <c r="DE560" s="45"/>
      <c r="DF560" s="45"/>
      <c r="DG560" s="45"/>
      <c r="DH560" s="45"/>
      <c r="DI560" s="45"/>
      <c r="DJ560" s="45"/>
      <c r="DK560" s="45"/>
      <c r="DL560" s="45"/>
      <c r="DM560" s="46"/>
      <c r="DN560" s="37"/>
      <c r="DO560" s="29"/>
      <c r="DP560" s="47"/>
      <c r="DQ560" s="45"/>
      <c r="DR560" s="45"/>
      <c r="DS560" s="45"/>
      <c r="DT560" s="45"/>
      <c r="DU560" s="45"/>
      <c r="DV560" s="45"/>
      <c r="DW560" s="45"/>
      <c r="DX560" s="45"/>
      <c r="DY560" s="45"/>
      <c r="DZ560" s="45"/>
      <c r="EA560" s="46"/>
      <c r="EB560" s="37"/>
      <c r="ED560" s="47"/>
      <c r="EE560" s="67"/>
      <c r="EF560" s="45"/>
      <c r="EG560" s="45"/>
      <c r="EH560" s="45"/>
      <c r="EI560" s="45"/>
      <c r="EJ560" s="45"/>
      <c r="EK560" s="45"/>
      <c r="EL560" s="45"/>
      <c r="EM560" s="45"/>
      <c r="EN560" s="45"/>
      <c r="EO560" s="46"/>
      <c r="EP560" s="37"/>
      <c r="ER560" s="47"/>
      <c r="ES560" s="67"/>
      <c r="ET560" s="45"/>
      <c r="EU560" s="45"/>
      <c r="EV560" s="45"/>
      <c r="EW560" s="45"/>
      <c r="EX560" s="45"/>
      <c r="EY560" s="45"/>
      <c r="EZ560" s="45"/>
      <c r="FA560" s="45"/>
      <c r="FB560" s="45"/>
      <c r="FC560" s="46"/>
      <c r="FD560" s="37"/>
      <c r="FF560" s="47"/>
      <c r="FG560" s="67"/>
      <c r="FH560" s="45"/>
      <c r="FI560" s="45"/>
      <c r="FJ560" s="45"/>
      <c r="FK560" s="45"/>
      <c r="FL560" s="45"/>
      <c r="FM560" s="45"/>
      <c r="FN560" s="45"/>
      <c r="FO560" s="45"/>
      <c r="FP560" s="45"/>
      <c r="FQ560" s="46"/>
      <c r="FR560" s="37"/>
      <c r="FS560" s="29"/>
      <c r="FT560" s="47"/>
      <c r="FU560" s="67"/>
      <c r="FV560" s="45"/>
      <c r="FW560" s="45"/>
      <c r="FX560" s="45"/>
      <c r="FY560" s="45"/>
      <c r="FZ560" s="45"/>
      <c r="GA560" s="45"/>
      <c r="GB560" s="45"/>
      <c r="GC560" s="45"/>
      <c r="GD560" s="45"/>
      <c r="GE560" s="46"/>
      <c r="GF560" s="37"/>
      <c r="GH560" s="47"/>
      <c r="GI560" s="67"/>
      <c r="GJ560" s="45"/>
      <c r="GK560" s="45"/>
      <c r="GL560" s="45"/>
      <c r="GM560" s="45"/>
      <c r="GN560" s="45"/>
      <c r="GO560" s="45"/>
      <c r="GP560" s="45"/>
      <c r="GQ560" s="45"/>
      <c r="GR560" s="45"/>
      <c r="GS560" s="46"/>
      <c r="GT560" s="37"/>
      <c r="GU560" s="61"/>
      <c r="GV560" s="52"/>
      <c r="GW560" s="62"/>
      <c r="GX560" s="43"/>
      <c r="GY560" s="45" t="str">
        <f t="shared" si="2620"/>
        <v/>
      </c>
      <c r="GZ560" s="43"/>
      <c r="HA560" s="45" t="str">
        <f t="shared" si="2621"/>
        <v/>
      </c>
      <c r="HB560" s="43"/>
      <c r="HC560" s="45" t="str">
        <f t="shared" si="2622"/>
        <v/>
      </c>
      <c r="HD560" s="43"/>
      <c r="HE560" s="63" t="str">
        <f t="shared" si="2651"/>
        <v/>
      </c>
      <c r="HF560" s="67" t="str">
        <f t="shared" si="2651"/>
        <v/>
      </c>
      <c r="HG560" s="45" t="str">
        <f t="shared" si="2623"/>
        <v/>
      </c>
      <c r="HH560" s="46" t="str">
        <f t="shared" si="2624"/>
        <v/>
      </c>
      <c r="HI560" s="37"/>
      <c r="HK560" s="52"/>
      <c r="HL560" s="43"/>
      <c r="HM560" s="45" t="str">
        <f t="shared" si="2625"/>
        <v/>
      </c>
      <c r="HN560" s="43"/>
      <c r="HO560" s="45" t="str">
        <f t="shared" si="2626"/>
        <v/>
      </c>
      <c r="HP560" s="43"/>
      <c r="HQ560" s="45" t="str">
        <f t="shared" si="2627"/>
        <v/>
      </c>
      <c r="HR560" s="43"/>
      <c r="HS560" s="63" t="str">
        <f t="shared" si="2628"/>
        <v/>
      </c>
      <c r="HT560" s="67" t="str">
        <f t="shared" si="2604"/>
        <v/>
      </c>
      <c r="HU560" s="45" t="str">
        <f t="shared" si="2629"/>
        <v/>
      </c>
      <c r="HV560" s="46" t="str">
        <f t="shared" si="2630"/>
        <v/>
      </c>
      <c r="HW560" s="37"/>
      <c r="HX560" s="360"/>
      <c r="HY560" s="52"/>
      <c r="HZ560" s="43"/>
      <c r="IA560" s="45" t="str">
        <f t="shared" si="2631"/>
        <v/>
      </c>
      <c r="IB560" s="43"/>
      <c r="IC560" s="45" t="str">
        <f t="shared" si="2632"/>
        <v/>
      </c>
      <c r="ID560" s="43"/>
      <c r="IE560" s="45" t="str">
        <f t="shared" si="2633"/>
        <v/>
      </c>
      <c r="IF560" s="43"/>
      <c r="IG560" s="63" t="str">
        <f t="shared" si="2560"/>
        <v/>
      </c>
      <c r="IH560" s="67" t="str">
        <f t="shared" si="2592"/>
        <v/>
      </c>
      <c r="II560" s="45" t="str">
        <f t="shared" si="2634"/>
        <v/>
      </c>
      <c r="IJ560" s="46" t="str">
        <f t="shared" si="2635"/>
        <v/>
      </c>
      <c r="IK560" s="37"/>
      <c r="IL560" s="29"/>
      <c r="IM560" s="52"/>
      <c r="IN560" s="43"/>
      <c r="IO560" s="45" t="str">
        <f t="shared" si="2636"/>
        <v/>
      </c>
      <c r="IP560" s="43"/>
      <c r="IQ560" s="45" t="str">
        <f t="shared" si="2637"/>
        <v/>
      </c>
      <c r="IR560" s="43"/>
      <c r="IS560" s="45" t="str">
        <f t="shared" si="2638"/>
        <v/>
      </c>
      <c r="IT560" s="43"/>
      <c r="IU560" s="63" t="str">
        <f t="shared" si="2561"/>
        <v/>
      </c>
      <c r="IV560" s="67" t="str">
        <f t="shared" si="2593"/>
        <v/>
      </c>
      <c r="IW560" s="45" t="str">
        <f t="shared" si="2639"/>
        <v/>
      </c>
      <c r="IX560" s="46" t="str">
        <f t="shared" si="2640"/>
        <v/>
      </c>
      <c r="IY560" s="37"/>
      <c r="IZ560" s="61"/>
      <c r="JA560" s="52"/>
      <c r="JB560" s="43"/>
      <c r="JC560" s="45" t="str">
        <f t="shared" si="2641"/>
        <v/>
      </c>
      <c r="JD560" s="43"/>
      <c r="JE560" s="45" t="str">
        <f t="shared" si="2642"/>
        <v/>
      </c>
      <c r="JF560" s="43"/>
      <c r="JG560" s="45" t="str">
        <f t="shared" si="2643"/>
        <v/>
      </c>
      <c r="JH560" s="43"/>
      <c r="JI560" s="63" t="str">
        <f t="shared" si="2562"/>
        <v/>
      </c>
      <c r="JJ560" s="67" t="str">
        <f t="shared" si="2594"/>
        <v/>
      </c>
      <c r="JK560" s="45" t="str">
        <f t="shared" si="2644"/>
        <v/>
      </c>
      <c r="JL560" s="46" t="str">
        <f t="shared" si="2645"/>
        <v/>
      </c>
      <c r="JM560" s="37"/>
      <c r="JN560" s="29"/>
      <c r="JO560" s="52"/>
      <c r="JP560" s="43"/>
      <c r="JQ560" s="45" t="str">
        <f t="shared" si="2646"/>
        <v/>
      </c>
      <c r="JR560" s="43"/>
      <c r="JS560" s="45" t="str">
        <f t="shared" si="2647"/>
        <v/>
      </c>
      <c r="JT560" s="43"/>
      <c r="JU560" s="45" t="str">
        <f t="shared" si="2648"/>
        <v/>
      </c>
      <c r="JV560" s="43"/>
      <c r="JW560" s="63" t="str">
        <f t="shared" si="2563"/>
        <v/>
      </c>
      <c r="JX560" s="67" t="str">
        <f t="shared" si="2595"/>
        <v/>
      </c>
      <c r="JY560" s="45" t="str">
        <f t="shared" si="2649"/>
        <v/>
      </c>
      <c r="JZ560" s="46" t="str">
        <f t="shared" si="2650"/>
        <v/>
      </c>
      <c r="KA560" s="37"/>
      <c r="KB560" s="51"/>
      <c r="KC560" s="52"/>
      <c r="KD560" s="43"/>
      <c r="KE560" s="45" t="str">
        <f>IF(KD560="","",KD560-KD556)</f>
        <v/>
      </c>
      <c r="KF560" s="43"/>
      <c r="KG560" s="45" t="str">
        <f>IF(KF560="","",KF560-KF556)</f>
        <v/>
      </c>
      <c r="KH560" s="43"/>
      <c r="KI560" s="45" t="str">
        <f>IF(KH560="","",KH556+KJ556-KH560)</f>
        <v/>
      </c>
      <c r="KJ560" s="43"/>
      <c r="KK560" s="63" t="str">
        <f>IF(KD560="","",KK556)</f>
        <v/>
      </c>
      <c r="KL560" s="67" t="str">
        <f>IF(KE560="","",KL556)</f>
        <v/>
      </c>
      <c r="KM560" s="45" t="str">
        <f>IF(KH560="","",KI560*KL560)</f>
        <v/>
      </c>
      <c r="KN560" s="46" t="str">
        <f>IF(KI560="","",KM560/(KE560*100))</f>
        <v/>
      </c>
      <c r="KO560" s="37"/>
      <c r="KP560" s="29"/>
      <c r="KQ560" s="52"/>
      <c r="KR560" s="43"/>
      <c r="KS560" s="45" t="str">
        <f>IF(KR560="","",KR560-KR556)</f>
        <v/>
      </c>
      <c r="KT560" s="43"/>
      <c r="KU560" s="45" t="str">
        <f>IF(KT560="","",KT560-KT556)</f>
        <v/>
      </c>
      <c r="KV560" s="43"/>
      <c r="KW560" s="45" t="str">
        <f>IF(KV560="","",KV556+KX556-KV560)</f>
        <v/>
      </c>
      <c r="KX560" s="43"/>
      <c r="KY560" s="63" t="str">
        <f>IF(KR560="","",KY556)</f>
        <v/>
      </c>
      <c r="KZ560" s="67" t="str">
        <f>IF(KS560="","",KZ556)</f>
        <v/>
      </c>
      <c r="LA560" s="45" t="str">
        <f>IF(KV560="","",KW560*KZ560)</f>
        <v/>
      </c>
      <c r="LB560" s="46" t="str">
        <f>IF(KW560="","",LA560/(KS560*100))</f>
        <v/>
      </c>
      <c r="LC560" s="37"/>
      <c r="LD560" s="29"/>
      <c r="LE560" s="47"/>
      <c r="LF560" s="45"/>
      <c r="LG560" s="45"/>
      <c r="LH560" s="45"/>
      <c r="LI560" s="45"/>
      <c r="LJ560" s="45"/>
      <c r="LK560" s="45"/>
      <c r="LL560" s="45"/>
      <c r="LM560" s="63"/>
      <c r="LN560" s="45"/>
      <c r="LO560" s="45"/>
      <c r="LP560" s="45"/>
      <c r="LQ560" s="37"/>
      <c r="LR560" s="29"/>
      <c r="LS560" s="47"/>
      <c r="LT560" s="67"/>
      <c r="LU560" s="45"/>
      <c r="LV560" s="45"/>
      <c r="LW560" s="45"/>
      <c r="LX560" s="45"/>
      <c r="LY560" s="45"/>
      <c r="LZ560" s="45"/>
      <c r="MA560" s="45"/>
      <c r="MB560" s="45"/>
      <c r="MC560" s="45"/>
      <c r="MD560" s="46"/>
      <c r="ME560" s="37"/>
      <c r="MF560" s="29"/>
      <c r="MG560" s="47"/>
      <c r="MH560" s="67"/>
      <c r="MI560" s="45"/>
      <c r="MJ560" s="45"/>
      <c r="MK560" s="45"/>
      <c r="ML560" s="45"/>
      <c r="MM560" s="45"/>
      <c r="MN560" s="45"/>
      <c r="MO560" s="45"/>
      <c r="MP560" s="45"/>
      <c r="MQ560" s="45"/>
      <c r="MR560" s="46"/>
      <c r="MS560" s="37"/>
      <c r="MT560" s="29"/>
      <c r="MU560" s="47"/>
      <c r="MV560" s="67"/>
      <c r="MW560" s="45"/>
      <c r="MX560" s="45"/>
      <c r="MY560" s="45"/>
      <c r="MZ560" s="45"/>
      <c r="NA560" s="45"/>
      <c r="NB560" s="45"/>
      <c r="NC560" s="45"/>
      <c r="ND560" s="45"/>
      <c r="NE560" s="45"/>
      <c r="NF560" s="46"/>
      <c r="NG560" s="37"/>
      <c r="NH560" s="29"/>
      <c r="NI560" s="47"/>
      <c r="NJ560" s="67"/>
      <c r="NK560" s="45"/>
      <c r="NL560" s="45"/>
      <c r="NM560" s="45"/>
      <c r="NN560" s="45"/>
      <c r="NO560" s="45"/>
      <c r="NP560" s="45"/>
      <c r="NQ560" s="45"/>
      <c r="NR560" s="45"/>
      <c r="NS560" s="45"/>
      <c r="NT560" s="46"/>
      <c r="NU560" s="37"/>
    </row>
    <row r="561" spans="1:385" x14ac:dyDescent="0.25">
      <c r="A561" s="38"/>
      <c r="B561" s="39"/>
      <c r="C561" s="40"/>
      <c r="D561" s="40"/>
      <c r="E561" s="41"/>
      <c r="F561" s="40"/>
      <c r="G561" s="208"/>
      <c r="H561" s="42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6"/>
      <c r="T561" s="37"/>
      <c r="U561" s="29"/>
      <c r="V561" s="47"/>
      <c r="W561" s="67"/>
      <c r="X561" s="45"/>
      <c r="Y561" s="45"/>
      <c r="Z561" s="45"/>
      <c r="AA561" s="45"/>
      <c r="AB561" s="45"/>
      <c r="AC561" s="45"/>
      <c r="AD561" s="45"/>
      <c r="AE561" s="45"/>
      <c r="AF561" s="45"/>
      <c r="AG561" s="46"/>
      <c r="AH561" s="37"/>
      <c r="AI561" s="29"/>
      <c r="AJ561" s="47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6"/>
      <c r="AV561" s="37"/>
      <c r="AW561" s="29"/>
      <c r="AX561" s="47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6"/>
      <c r="BJ561" s="37"/>
      <c r="BK561" s="29"/>
      <c r="BL561" s="52"/>
      <c r="BM561" s="43"/>
      <c r="BN561" s="45" t="str">
        <f t="shared" si="2605"/>
        <v/>
      </c>
      <c r="BO561" s="43"/>
      <c r="BP561" s="45" t="str">
        <f t="shared" si="2606"/>
        <v/>
      </c>
      <c r="BQ561" s="43"/>
      <c r="BR561" s="45" t="str">
        <f t="shared" si="2607"/>
        <v/>
      </c>
      <c r="BS561" s="43"/>
      <c r="BT561" s="63" t="str">
        <f t="shared" si="2557"/>
        <v/>
      </c>
      <c r="BU561" s="67" t="str">
        <f t="shared" si="2574"/>
        <v/>
      </c>
      <c r="BV561" s="45" t="str">
        <f t="shared" si="2608"/>
        <v/>
      </c>
      <c r="BW561" s="46" t="str">
        <f t="shared" si="2609"/>
        <v/>
      </c>
      <c r="BX561" s="37"/>
      <c r="BY561" s="57"/>
      <c r="BZ561" s="52"/>
      <c r="CA561" s="43"/>
      <c r="CB561" s="45" t="str">
        <f t="shared" si="2610"/>
        <v/>
      </c>
      <c r="CC561" s="43"/>
      <c r="CD561" s="45" t="str">
        <f t="shared" si="2611"/>
        <v/>
      </c>
      <c r="CE561" s="43"/>
      <c r="CF561" s="45" t="str">
        <f t="shared" si="2612"/>
        <v/>
      </c>
      <c r="CG561" s="43"/>
      <c r="CH561" s="63" t="str">
        <f t="shared" si="2558"/>
        <v/>
      </c>
      <c r="CI561" s="67" t="str">
        <f t="shared" si="2575"/>
        <v/>
      </c>
      <c r="CJ561" s="45" t="str">
        <f t="shared" si="2613"/>
        <v/>
      </c>
      <c r="CK561" s="46" t="str">
        <f t="shared" si="2614"/>
        <v/>
      </c>
      <c r="CL561" s="37"/>
      <c r="CM561" s="29"/>
      <c r="CN561" s="52"/>
      <c r="CO561" s="43"/>
      <c r="CP561" s="45" t="str">
        <f t="shared" si="2615"/>
        <v/>
      </c>
      <c r="CQ561" s="43"/>
      <c r="CR561" s="45" t="str">
        <f t="shared" si="2616"/>
        <v/>
      </c>
      <c r="CS561" s="43"/>
      <c r="CT561" s="45" t="str">
        <f t="shared" si="2617"/>
        <v/>
      </c>
      <c r="CU561" s="43"/>
      <c r="CV561" s="63" t="str">
        <f t="shared" si="2559"/>
        <v/>
      </c>
      <c r="CW561" s="67" t="str">
        <f t="shared" si="2576"/>
        <v/>
      </c>
      <c r="CX561" s="45" t="str">
        <f t="shared" si="2618"/>
        <v/>
      </c>
      <c r="CY561" s="46" t="str">
        <f t="shared" si="2619"/>
        <v/>
      </c>
      <c r="CZ561" s="37"/>
      <c r="DA561" s="29"/>
      <c r="DB561" s="47"/>
      <c r="DC561" s="67"/>
      <c r="DD561" s="45"/>
      <c r="DE561" s="45"/>
      <c r="DF561" s="45"/>
      <c r="DG561" s="45"/>
      <c r="DH561" s="45"/>
      <c r="DI561" s="45"/>
      <c r="DJ561" s="45"/>
      <c r="DK561" s="45"/>
      <c r="DL561" s="45"/>
      <c r="DM561" s="46"/>
      <c r="DN561" s="37"/>
      <c r="DO561" s="29"/>
      <c r="DP561" s="47"/>
      <c r="DQ561" s="45"/>
      <c r="DR561" s="45"/>
      <c r="DS561" s="45"/>
      <c r="DT561" s="45"/>
      <c r="DU561" s="45"/>
      <c r="DV561" s="45"/>
      <c r="DW561" s="45"/>
      <c r="DX561" s="45"/>
      <c r="DY561" s="45"/>
      <c r="DZ561" s="45"/>
      <c r="EA561" s="46"/>
      <c r="EB561" s="37"/>
      <c r="ED561" s="47"/>
      <c r="EE561" s="67"/>
      <c r="EF561" s="45"/>
      <c r="EG561" s="45"/>
      <c r="EH561" s="45"/>
      <c r="EI561" s="45"/>
      <c r="EJ561" s="45"/>
      <c r="EK561" s="45"/>
      <c r="EL561" s="45"/>
      <c r="EM561" s="45"/>
      <c r="EN561" s="45"/>
      <c r="EO561" s="46"/>
      <c r="EP561" s="37"/>
      <c r="ER561" s="47"/>
      <c r="ES561" s="67"/>
      <c r="ET561" s="45"/>
      <c r="EU561" s="45"/>
      <c r="EV561" s="45"/>
      <c r="EW561" s="45"/>
      <c r="EX561" s="45"/>
      <c r="EY561" s="45"/>
      <c r="EZ561" s="45"/>
      <c r="FA561" s="45"/>
      <c r="FB561" s="45"/>
      <c r="FC561" s="46"/>
      <c r="FD561" s="37"/>
      <c r="FF561" s="47"/>
      <c r="FG561" s="67"/>
      <c r="FH561" s="45"/>
      <c r="FI561" s="45"/>
      <c r="FJ561" s="45"/>
      <c r="FK561" s="45"/>
      <c r="FL561" s="45"/>
      <c r="FM561" s="45"/>
      <c r="FN561" s="45"/>
      <c r="FO561" s="45"/>
      <c r="FP561" s="45"/>
      <c r="FQ561" s="46"/>
      <c r="FR561" s="37"/>
      <c r="FS561" s="29"/>
      <c r="FT561" s="47"/>
      <c r="FU561" s="67"/>
      <c r="FV561" s="45"/>
      <c r="FW561" s="45"/>
      <c r="FX561" s="45"/>
      <c r="FY561" s="45"/>
      <c r="FZ561" s="45"/>
      <c r="GA561" s="45"/>
      <c r="GB561" s="45"/>
      <c r="GC561" s="45"/>
      <c r="GD561" s="45"/>
      <c r="GE561" s="46"/>
      <c r="GF561" s="37"/>
      <c r="GH561" s="47"/>
      <c r="GI561" s="67"/>
      <c r="GJ561" s="45"/>
      <c r="GK561" s="45"/>
      <c r="GL561" s="45"/>
      <c r="GM561" s="45"/>
      <c r="GN561" s="45"/>
      <c r="GO561" s="45"/>
      <c r="GP561" s="45"/>
      <c r="GQ561" s="45"/>
      <c r="GR561" s="45"/>
      <c r="GS561" s="46"/>
      <c r="GT561" s="37"/>
      <c r="GU561" s="61"/>
      <c r="GV561" s="52"/>
      <c r="GW561" s="62"/>
      <c r="GX561" s="43"/>
      <c r="GY561" s="45" t="str">
        <f t="shared" si="2620"/>
        <v/>
      </c>
      <c r="GZ561" s="43"/>
      <c r="HA561" s="45" t="str">
        <f t="shared" si="2621"/>
        <v/>
      </c>
      <c r="HB561" s="43"/>
      <c r="HC561" s="45" t="str">
        <f t="shared" si="2622"/>
        <v/>
      </c>
      <c r="HD561" s="43"/>
      <c r="HE561" s="63" t="str">
        <f t="shared" si="2651"/>
        <v/>
      </c>
      <c r="HF561" s="67" t="str">
        <f t="shared" si="2651"/>
        <v/>
      </c>
      <c r="HG561" s="45" t="str">
        <f t="shared" si="2623"/>
        <v/>
      </c>
      <c r="HH561" s="46" t="str">
        <f t="shared" si="2624"/>
        <v/>
      </c>
      <c r="HI561" s="37"/>
      <c r="HK561" s="52"/>
      <c r="HL561" s="43"/>
      <c r="HM561" s="45" t="str">
        <f t="shared" si="2625"/>
        <v/>
      </c>
      <c r="HN561" s="43"/>
      <c r="HO561" s="45" t="str">
        <f t="shared" si="2626"/>
        <v/>
      </c>
      <c r="HP561" s="43"/>
      <c r="HQ561" s="45" t="str">
        <f t="shared" si="2627"/>
        <v/>
      </c>
      <c r="HR561" s="43"/>
      <c r="HS561" s="63" t="str">
        <f t="shared" si="2628"/>
        <v/>
      </c>
      <c r="HT561" s="67" t="str">
        <f t="shared" si="2604"/>
        <v/>
      </c>
      <c r="HU561" s="45" t="str">
        <f t="shared" si="2629"/>
        <v/>
      </c>
      <c r="HV561" s="46" t="str">
        <f t="shared" si="2630"/>
        <v/>
      </c>
      <c r="HW561" s="37"/>
      <c r="HX561" s="360"/>
      <c r="HY561" s="52"/>
      <c r="HZ561" s="43"/>
      <c r="IA561" s="45" t="str">
        <f t="shared" si="2631"/>
        <v/>
      </c>
      <c r="IB561" s="43"/>
      <c r="IC561" s="45" t="str">
        <f t="shared" si="2632"/>
        <v/>
      </c>
      <c r="ID561" s="43"/>
      <c r="IE561" s="45" t="str">
        <f t="shared" si="2633"/>
        <v/>
      </c>
      <c r="IF561" s="43"/>
      <c r="IG561" s="63" t="str">
        <f t="shared" si="2560"/>
        <v/>
      </c>
      <c r="IH561" s="67" t="str">
        <f t="shared" si="2592"/>
        <v/>
      </c>
      <c r="II561" s="45" t="str">
        <f t="shared" si="2634"/>
        <v/>
      </c>
      <c r="IJ561" s="46" t="str">
        <f t="shared" si="2635"/>
        <v/>
      </c>
      <c r="IK561" s="37"/>
      <c r="IL561" s="29"/>
      <c r="IM561" s="52"/>
      <c r="IN561" s="43"/>
      <c r="IO561" s="45" t="str">
        <f t="shared" si="2636"/>
        <v/>
      </c>
      <c r="IP561" s="43"/>
      <c r="IQ561" s="45" t="str">
        <f t="shared" si="2637"/>
        <v/>
      </c>
      <c r="IR561" s="43"/>
      <c r="IS561" s="45" t="str">
        <f t="shared" si="2638"/>
        <v/>
      </c>
      <c r="IT561" s="43"/>
      <c r="IU561" s="63" t="str">
        <f t="shared" si="2561"/>
        <v/>
      </c>
      <c r="IV561" s="67" t="str">
        <f t="shared" si="2593"/>
        <v/>
      </c>
      <c r="IW561" s="45" t="str">
        <f t="shared" si="2639"/>
        <v/>
      </c>
      <c r="IX561" s="46" t="str">
        <f t="shared" si="2640"/>
        <v/>
      </c>
      <c r="IY561" s="37"/>
      <c r="IZ561" s="61"/>
      <c r="JA561" s="52"/>
      <c r="JB561" s="43"/>
      <c r="JC561" s="45" t="str">
        <f t="shared" si="2641"/>
        <v/>
      </c>
      <c r="JD561" s="43"/>
      <c r="JE561" s="45" t="str">
        <f t="shared" si="2642"/>
        <v/>
      </c>
      <c r="JF561" s="43"/>
      <c r="JG561" s="45" t="str">
        <f t="shared" si="2643"/>
        <v/>
      </c>
      <c r="JH561" s="43"/>
      <c r="JI561" s="63" t="str">
        <f t="shared" si="2562"/>
        <v/>
      </c>
      <c r="JJ561" s="67" t="str">
        <f t="shared" si="2594"/>
        <v/>
      </c>
      <c r="JK561" s="45" t="str">
        <f t="shared" si="2644"/>
        <v/>
      </c>
      <c r="JL561" s="46" t="str">
        <f t="shared" si="2645"/>
        <v/>
      </c>
      <c r="JM561" s="37"/>
      <c r="JN561" s="29"/>
      <c r="JO561" s="52"/>
      <c r="JP561" s="43"/>
      <c r="JQ561" s="45" t="str">
        <f t="shared" si="2646"/>
        <v/>
      </c>
      <c r="JR561" s="43"/>
      <c r="JS561" s="45" t="str">
        <f t="shared" si="2647"/>
        <v/>
      </c>
      <c r="JT561" s="43"/>
      <c r="JU561" s="45" t="str">
        <f t="shared" si="2648"/>
        <v/>
      </c>
      <c r="JV561" s="43"/>
      <c r="JW561" s="63" t="str">
        <f t="shared" si="2563"/>
        <v/>
      </c>
      <c r="JX561" s="67" t="str">
        <f t="shared" si="2595"/>
        <v/>
      </c>
      <c r="JY561" s="45" t="str">
        <f t="shared" si="2649"/>
        <v/>
      </c>
      <c r="JZ561" s="46" t="str">
        <f t="shared" si="2650"/>
        <v/>
      </c>
      <c r="KA561" s="37"/>
      <c r="KB561" s="51"/>
      <c r="KC561" s="52"/>
      <c r="KD561" s="43"/>
      <c r="KE561" s="45" t="str">
        <f>IF(KD561="","",KD561-KD557)</f>
        <v/>
      </c>
      <c r="KF561" s="43"/>
      <c r="KG561" s="45" t="str">
        <f>IF(KF561="","",KF561-KF557)</f>
        <v/>
      </c>
      <c r="KH561" s="43"/>
      <c r="KI561" s="45" t="str">
        <f>IF(KH561="","",KH557+KJ557-KH561)</f>
        <v/>
      </c>
      <c r="KJ561" s="43"/>
      <c r="KK561" s="63" t="str">
        <f>IF(KD561="","",KK557)</f>
        <v/>
      </c>
      <c r="KL561" s="67" t="str">
        <f>IF(KE561="","",KL557)</f>
        <v/>
      </c>
      <c r="KM561" s="45" t="str">
        <f>IF(KH561="","",KI561*KL561)</f>
        <v/>
      </c>
      <c r="KN561" s="46" t="str">
        <f>IF(KI561="","",KM561/(KE561*100))</f>
        <v/>
      </c>
      <c r="KO561" s="37"/>
      <c r="KP561" s="29"/>
      <c r="KQ561" s="52"/>
      <c r="KR561" s="43"/>
      <c r="KS561" s="45" t="str">
        <f>IF(KR561="","",KR561-KR557)</f>
        <v/>
      </c>
      <c r="KT561" s="43"/>
      <c r="KU561" s="45" t="str">
        <f>IF(KT561="","",KT561-KT557)</f>
        <v/>
      </c>
      <c r="KV561" s="43"/>
      <c r="KW561" s="45" t="str">
        <f>IF(KV561="","",KV557+KX557-KV561)</f>
        <v/>
      </c>
      <c r="KX561" s="43"/>
      <c r="KY561" s="63" t="str">
        <f>IF(KR561="","",KY557)</f>
        <v/>
      </c>
      <c r="KZ561" s="67" t="str">
        <f>IF(KS561="","",KZ557)</f>
        <v/>
      </c>
      <c r="LA561" s="45" t="str">
        <f>IF(KV561="","",KW561*KZ561)</f>
        <v/>
      </c>
      <c r="LB561" s="46" t="str">
        <f>IF(KW561="","",LA561/(KS561*100))</f>
        <v/>
      </c>
      <c r="LC561" s="37"/>
      <c r="LD561" s="29"/>
      <c r="LE561" s="47"/>
      <c r="LF561" s="45"/>
      <c r="LG561" s="45"/>
      <c r="LH561" s="45"/>
      <c r="LI561" s="45"/>
      <c r="LJ561" s="45"/>
      <c r="LK561" s="45"/>
      <c r="LL561" s="45"/>
      <c r="LM561" s="63"/>
      <c r="LN561" s="45"/>
      <c r="LO561" s="45"/>
      <c r="LP561" s="45"/>
      <c r="LQ561" s="37"/>
      <c r="LR561" s="29"/>
      <c r="LS561" s="47"/>
      <c r="LT561" s="67"/>
      <c r="LU561" s="45"/>
      <c r="LV561" s="45"/>
      <c r="LW561" s="45"/>
      <c r="LX561" s="45"/>
      <c r="LY561" s="45"/>
      <c r="LZ561" s="45"/>
      <c r="MA561" s="45"/>
      <c r="MB561" s="45"/>
      <c r="MC561" s="45"/>
      <c r="MD561" s="46"/>
      <c r="ME561" s="37"/>
      <c r="MF561" s="29"/>
      <c r="MG561" s="47"/>
      <c r="MH561" s="67"/>
      <c r="MI561" s="45"/>
      <c r="MJ561" s="45"/>
      <c r="MK561" s="45"/>
      <c r="ML561" s="45"/>
      <c r="MM561" s="45"/>
      <c r="MN561" s="45"/>
      <c r="MO561" s="45"/>
      <c r="MP561" s="45"/>
      <c r="MQ561" s="45"/>
      <c r="MR561" s="46"/>
      <c r="MS561" s="37"/>
      <c r="MT561" s="29"/>
      <c r="MU561" s="47"/>
      <c r="MV561" s="67"/>
      <c r="MW561" s="45"/>
      <c r="MX561" s="45"/>
      <c r="MY561" s="45"/>
      <c r="MZ561" s="45"/>
      <c r="NA561" s="45"/>
      <c r="NB561" s="45"/>
      <c r="NC561" s="45"/>
      <c r="ND561" s="45"/>
      <c r="NE561" s="45"/>
      <c r="NF561" s="46"/>
      <c r="NG561" s="37"/>
      <c r="NH561" s="29"/>
      <c r="NI561" s="47"/>
      <c r="NJ561" s="67"/>
      <c r="NK561" s="45"/>
      <c r="NL561" s="45"/>
      <c r="NM561" s="45"/>
      <c r="NN561" s="45"/>
      <c r="NO561" s="45"/>
      <c r="NP561" s="45"/>
      <c r="NQ561" s="45"/>
      <c r="NR561" s="45"/>
      <c r="NS561" s="45"/>
      <c r="NT561" s="46"/>
      <c r="NU561" s="37"/>
    </row>
    <row r="562" spans="1:385" ht="15" customHeight="1" thickBot="1" x14ac:dyDescent="0.3">
      <c r="A562" s="38"/>
      <c r="B562" s="39"/>
      <c r="C562" s="40"/>
      <c r="D562" s="40"/>
      <c r="E562" s="41"/>
      <c r="F562" s="40"/>
      <c r="G562" s="208"/>
      <c r="H562" s="42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6"/>
      <c r="T562" s="37"/>
      <c r="U562" s="29"/>
      <c r="V562" s="47"/>
      <c r="W562" s="67"/>
      <c r="X562" s="45"/>
      <c r="Y562" s="45"/>
      <c r="Z562" s="45"/>
      <c r="AA562" s="45"/>
      <c r="AB562" s="45"/>
      <c r="AC562" s="45"/>
      <c r="AD562" s="45"/>
      <c r="AE562" s="45"/>
      <c r="AF562" s="45"/>
      <c r="AG562" s="46"/>
      <c r="AH562" s="37"/>
      <c r="AI562" s="29"/>
      <c r="AJ562" s="47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6"/>
      <c r="AV562" s="37"/>
      <c r="AW562" s="29"/>
      <c r="AX562" s="47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6"/>
      <c r="BJ562" s="37"/>
      <c r="BK562" s="29"/>
      <c r="BL562" s="52"/>
      <c r="BM562" s="43"/>
      <c r="BN562" s="45" t="str">
        <f t="shared" si="2605"/>
        <v/>
      </c>
      <c r="BO562" s="45"/>
      <c r="BP562" s="45" t="str">
        <f t="shared" si="2606"/>
        <v/>
      </c>
      <c r="BQ562" s="45"/>
      <c r="BR562" s="45" t="str">
        <f t="shared" si="2607"/>
        <v/>
      </c>
      <c r="BS562" s="43"/>
      <c r="BT562" s="78" t="str">
        <f t="shared" si="2557"/>
        <v/>
      </c>
      <c r="BU562" s="79" t="str">
        <f t="shared" si="2574"/>
        <v/>
      </c>
      <c r="BV562" s="76" t="str">
        <f t="shared" si="2608"/>
        <v/>
      </c>
      <c r="BW562" s="80" t="str">
        <f t="shared" si="2609"/>
        <v/>
      </c>
      <c r="BX562" s="37"/>
      <c r="BY562" s="57"/>
      <c r="BZ562" s="52"/>
      <c r="CA562" s="43"/>
      <c r="CB562" s="45" t="str">
        <f t="shared" si="2610"/>
        <v/>
      </c>
      <c r="CC562" s="45"/>
      <c r="CD562" s="45" t="str">
        <f t="shared" si="2611"/>
        <v/>
      </c>
      <c r="CE562" s="45"/>
      <c r="CF562" s="45" t="str">
        <f t="shared" si="2612"/>
        <v/>
      </c>
      <c r="CG562" s="43"/>
      <c r="CH562" s="78" t="str">
        <f t="shared" si="2558"/>
        <v/>
      </c>
      <c r="CI562" s="79" t="str">
        <f t="shared" si="2575"/>
        <v/>
      </c>
      <c r="CJ562" s="76" t="str">
        <f t="shared" si="2613"/>
        <v/>
      </c>
      <c r="CK562" s="80" t="str">
        <f t="shared" si="2614"/>
        <v/>
      </c>
      <c r="CL562" s="37"/>
      <c r="CM562" s="29"/>
      <c r="CN562" s="52"/>
      <c r="CO562" s="43"/>
      <c r="CP562" s="45" t="str">
        <f t="shared" si="2615"/>
        <v/>
      </c>
      <c r="CQ562" s="45"/>
      <c r="CR562" s="45" t="str">
        <f t="shared" si="2616"/>
        <v/>
      </c>
      <c r="CS562" s="45"/>
      <c r="CT562" s="45" t="str">
        <f t="shared" si="2617"/>
        <v/>
      </c>
      <c r="CU562" s="43"/>
      <c r="CV562" s="78" t="str">
        <f t="shared" si="2559"/>
        <v/>
      </c>
      <c r="CW562" s="79" t="str">
        <f t="shared" si="2576"/>
        <v/>
      </c>
      <c r="CX562" s="76" t="str">
        <f t="shared" si="2618"/>
        <v/>
      </c>
      <c r="CY562" s="80" t="str">
        <f t="shared" si="2619"/>
        <v/>
      </c>
      <c r="CZ562" s="37"/>
      <c r="DA562" s="29"/>
      <c r="DB562" s="47"/>
      <c r="DC562" s="67"/>
      <c r="DD562" s="45"/>
      <c r="DE562" s="45"/>
      <c r="DF562" s="45"/>
      <c r="DG562" s="45"/>
      <c r="DH562" s="45"/>
      <c r="DI562" s="45"/>
      <c r="DJ562" s="45"/>
      <c r="DK562" s="45"/>
      <c r="DL562" s="45"/>
      <c r="DM562" s="46"/>
      <c r="DN562" s="37"/>
      <c r="DO562" s="29"/>
      <c r="DP562" s="47"/>
      <c r="DQ562" s="45"/>
      <c r="DR562" s="45"/>
      <c r="DS562" s="45"/>
      <c r="DT562" s="45"/>
      <c r="DU562" s="45"/>
      <c r="DV562" s="45"/>
      <c r="DW562" s="45"/>
      <c r="DX562" s="45"/>
      <c r="DY562" s="45"/>
      <c r="DZ562" s="45"/>
      <c r="EA562" s="46"/>
      <c r="EB562" s="37"/>
      <c r="ED562" s="47"/>
      <c r="EE562" s="67"/>
      <c r="EF562" s="45"/>
      <c r="EG562" s="45"/>
      <c r="EH562" s="45"/>
      <c r="EI562" s="45"/>
      <c r="EJ562" s="45"/>
      <c r="EK562" s="45"/>
      <c r="EL562" s="45"/>
      <c r="EM562" s="45"/>
      <c r="EN562" s="45"/>
      <c r="EO562" s="46"/>
      <c r="EP562" s="37"/>
      <c r="ER562" s="47"/>
      <c r="ES562" s="67"/>
      <c r="ET562" s="45"/>
      <c r="EU562" s="45"/>
      <c r="EV562" s="45"/>
      <c r="EW562" s="45"/>
      <c r="EX562" s="45"/>
      <c r="EY562" s="45"/>
      <c r="EZ562" s="45"/>
      <c r="FA562" s="45"/>
      <c r="FB562" s="45"/>
      <c r="FC562" s="46"/>
      <c r="FD562" s="37"/>
      <c r="FF562" s="47"/>
      <c r="FG562" s="67"/>
      <c r="FH562" s="45"/>
      <c r="FI562" s="45"/>
      <c r="FJ562" s="45"/>
      <c r="FK562" s="45"/>
      <c r="FL562" s="45"/>
      <c r="FM562" s="45"/>
      <c r="FN562" s="45"/>
      <c r="FO562" s="45"/>
      <c r="FP562" s="45"/>
      <c r="FQ562" s="46"/>
      <c r="FR562" s="37"/>
      <c r="FS562" s="29"/>
      <c r="FT562" s="47"/>
      <c r="FU562" s="67"/>
      <c r="FV562" s="45"/>
      <c r="FW562" s="45"/>
      <c r="FX562" s="45"/>
      <c r="FY562" s="45"/>
      <c r="FZ562" s="45"/>
      <c r="GA562" s="45"/>
      <c r="GB562" s="45"/>
      <c r="GC562" s="45"/>
      <c r="GD562" s="45"/>
      <c r="GE562" s="46"/>
      <c r="GF562" s="37"/>
      <c r="GH562" s="47"/>
      <c r="GI562" s="67"/>
      <c r="GJ562" s="45"/>
      <c r="GK562" s="45"/>
      <c r="GL562" s="45"/>
      <c r="GM562" s="45"/>
      <c r="GN562" s="45"/>
      <c r="GO562" s="45"/>
      <c r="GP562" s="45"/>
      <c r="GQ562" s="45"/>
      <c r="GR562" s="45"/>
      <c r="GS562" s="46"/>
      <c r="GT562" s="37"/>
      <c r="GU562" s="61"/>
      <c r="GV562" s="52"/>
      <c r="GW562" s="62"/>
      <c r="GX562" s="43"/>
      <c r="GY562" s="45" t="str">
        <f t="shared" si="2620"/>
        <v/>
      </c>
      <c r="GZ562" s="45"/>
      <c r="HA562" s="45"/>
      <c r="HB562" s="45"/>
      <c r="HC562" s="45"/>
      <c r="HD562" s="43"/>
      <c r="HE562" s="78" t="str">
        <f t="shared" si="2651"/>
        <v/>
      </c>
      <c r="HF562" s="79" t="str">
        <f t="shared" si="2651"/>
        <v/>
      </c>
      <c r="HG562" s="76" t="str">
        <f t="shared" si="2623"/>
        <v/>
      </c>
      <c r="HH562" s="80" t="str">
        <f t="shared" si="2624"/>
        <v/>
      </c>
      <c r="HI562" s="37"/>
      <c r="HK562" s="52"/>
      <c r="HL562" s="43"/>
      <c r="HM562" s="45" t="str">
        <f t="shared" si="2625"/>
        <v/>
      </c>
      <c r="HN562" s="45"/>
      <c r="HO562" s="45"/>
      <c r="HP562" s="45"/>
      <c r="HQ562" s="45"/>
      <c r="HR562" s="43"/>
      <c r="HS562" s="78" t="str">
        <f t="shared" si="2628"/>
        <v/>
      </c>
      <c r="HT562" s="79" t="str">
        <f t="shared" si="2604"/>
        <v/>
      </c>
      <c r="HU562" s="76" t="str">
        <f t="shared" si="2629"/>
        <v/>
      </c>
      <c r="HV562" s="80" t="str">
        <f t="shared" si="2630"/>
        <v/>
      </c>
      <c r="HW562" s="37"/>
      <c r="HX562" s="360"/>
      <c r="HY562" s="52"/>
      <c r="HZ562" s="43"/>
      <c r="IA562" s="45" t="str">
        <f t="shared" si="2631"/>
        <v/>
      </c>
      <c r="IB562" s="45"/>
      <c r="IC562" s="45" t="str">
        <f t="shared" si="2632"/>
        <v/>
      </c>
      <c r="ID562" s="45"/>
      <c r="IE562" s="45" t="str">
        <f t="shared" si="2633"/>
        <v/>
      </c>
      <c r="IF562" s="43"/>
      <c r="IG562" s="78" t="str">
        <f t="shared" si="2560"/>
        <v/>
      </c>
      <c r="IH562" s="79" t="str">
        <f t="shared" si="2592"/>
        <v/>
      </c>
      <c r="II562" s="76" t="str">
        <f t="shared" si="2634"/>
        <v/>
      </c>
      <c r="IJ562" s="80" t="str">
        <f t="shared" si="2635"/>
        <v/>
      </c>
      <c r="IK562" s="37"/>
      <c r="IL562" s="29"/>
      <c r="IM562" s="52"/>
      <c r="IN562" s="43"/>
      <c r="IO562" s="45" t="str">
        <f t="shared" si="2636"/>
        <v/>
      </c>
      <c r="IP562" s="45"/>
      <c r="IQ562" s="45" t="str">
        <f t="shared" si="2637"/>
        <v/>
      </c>
      <c r="IR562" s="45"/>
      <c r="IS562" s="45" t="str">
        <f t="shared" si="2638"/>
        <v/>
      </c>
      <c r="IT562" s="43"/>
      <c r="IU562" s="78" t="str">
        <f t="shared" si="2561"/>
        <v/>
      </c>
      <c r="IV562" s="79" t="str">
        <f t="shared" si="2593"/>
        <v/>
      </c>
      <c r="IW562" s="76" t="str">
        <f t="shared" si="2639"/>
        <v/>
      </c>
      <c r="IX562" s="80" t="str">
        <f t="shared" si="2640"/>
        <v/>
      </c>
      <c r="IY562" s="37"/>
      <c r="IZ562" s="61"/>
      <c r="JA562" s="52"/>
      <c r="JB562" s="43"/>
      <c r="JC562" s="45" t="str">
        <f t="shared" si="2641"/>
        <v/>
      </c>
      <c r="JD562" s="45"/>
      <c r="JE562" s="45" t="str">
        <f t="shared" si="2642"/>
        <v/>
      </c>
      <c r="JF562" s="45"/>
      <c r="JG562" s="45" t="str">
        <f t="shared" si="2643"/>
        <v/>
      </c>
      <c r="JH562" s="43"/>
      <c r="JI562" s="78" t="str">
        <f t="shared" si="2562"/>
        <v/>
      </c>
      <c r="JJ562" s="79" t="str">
        <f t="shared" si="2594"/>
        <v/>
      </c>
      <c r="JK562" s="76" t="str">
        <f t="shared" si="2644"/>
        <v/>
      </c>
      <c r="JL562" s="80" t="str">
        <f t="shared" si="2645"/>
        <v/>
      </c>
      <c r="JM562" s="37"/>
      <c r="JN562" s="29"/>
      <c r="JO562" s="52"/>
      <c r="JP562" s="43"/>
      <c r="JQ562" s="45" t="str">
        <f t="shared" si="2646"/>
        <v/>
      </c>
      <c r="JR562" s="45"/>
      <c r="JS562" s="45"/>
      <c r="JT562" s="45"/>
      <c r="JU562" s="45"/>
      <c r="JV562" s="43"/>
      <c r="JW562" s="78" t="str">
        <f t="shared" si="2563"/>
        <v/>
      </c>
      <c r="JX562" s="79" t="str">
        <f t="shared" si="2595"/>
        <v/>
      </c>
      <c r="JY562" s="76" t="str">
        <f t="shared" si="2649"/>
        <v/>
      </c>
      <c r="JZ562" s="80" t="str">
        <f t="shared" si="2650"/>
        <v/>
      </c>
      <c r="KA562" s="37"/>
      <c r="KB562" s="51"/>
      <c r="KC562" s="52"/>
      <c r="KD562" s="43"/>
      <c r="KE562" s="45" t="str">
        <f>IF(KD562="","",KD562-KD558)</f>
        <v/>
      </c>
      <c r="KF562" s="45"/>
      <c r="KG562" s="45" t="str">
        <f>IF(KF562="","",KF562-KF558)</f>
        <v/>
      </c>
      <c r="KH562" s="45"/>
      <c r="KI562" s="45" t="str">
        <f>IF(KH562="","",KH558+KJ558-KH562)</f>
        <v/>
      </c>
      <c r="KJ562" s="43"/>
      <c r="KK562" s="78" t="str">
        <f>IF(KD562="","",KK558)</f>
        <v/>
      </c>
      <c r="KL562" s="79" t="str">
        <f>IF(KE562="","",KL558)</f>
        <v/>
      </c>
      <c r="KM562" s="76" t="str">
        <f>IF(KH562="","",KI562*KL562)</f>
        <v/>
      </c>
      <c r="KN562" s="80" t="str">
        <f>IF(KI562="","",KM562/(KE562*100))</f>
        <v/>
      </c>
      <c r="KO562" s="37"/>
      <c r="KP562" s="29"/>
      <c r="KQ562" s="52"/>
      <c r="KR562" s="43"/>
      <c r="KS562" s="45" t="str">
        <f>IF(KR562="","",KR562-KR558)</f>
        <v/>
      </c>
      <c r="KT562" s="45"/>
      <c r="KU562" s="45" t="str">
        <f>IF(KT562="","",KT562-KT558)</f>
        <v/>
      </c>
      <c r="KV562" s="45"/>
      <c r="KW562" s="45" t="str">
        <f>IF(KV562="","",KV558+KX558-KV562)</f>
        <v/>
      </c>
      <c r="KX562" s="43"/>
      <c r="KY562" s="78" t="str">
        <f>IF(KR562="","",KY558)</f>
        <v/>
      </c>
      <c r="KZ562" s="79" t="str">
        <f>IF(KS562="","",KZ558)</f>
        <v/>
      </c>
      <c r="LA562" s="76" t="str">
        <f>IF(KV562="","",KW562*KZ562)</f>
        <v/>
      </c>
      <c r="LB562" s="80" t="str">
        <f>IF(KW562="","",LA562/(KS562*100))</f>
        <v/>
      </c>
      <c r="LC562" s="37"/>
      <c r="LD562" s="29"/>
      <c r="LE562" s="47"/>
      <c r="LF562" s="45"/>
      <c r="LG562" s="45"/>
      <c r="LH562" s="45"/>
      <c r="LI562" s="45"/>
      <c r="LJ562" s="45"/>
      <c r="LK562" s="45"/>
      <c r="LL562" s="45"/>
      <c r="LM562" s="63"/>
      <c r="LN562" s="45"/>
      <c r="LO562" s="45"/>
      <c r="LP562" s="45"/>
      <c r="LQ562" s="37"/>
      <c r="LR562" s="29"/>
      <c r="LS562" s="47"/>
      <c r="LT562" s="67"/>
      <c r="LU562" s="45"/>
      <c r="LV562" s="45"/>
      <c r="LW562" s="45"/>
      <c r="LX562" s="45"/>
      <c r="LY562" s="45"/>
      <c r="LZ562" s="45"/>
      <c r="MA562" s="45"/>
      <c r="MB562" s="45"/>
      <c r="MC562" s="45"/>
      <c r="MD562" s="46"/>
      <c r="ME562" s="37"/>
      <c r="MF562" s="29"/>
      <c r="MG562" s="47"/>
      <c r="MH562" s="67"/>
      <c r="MI562" s="45"/>
      <c r="MJ562" s="45"/>
      <c r="MK562" s="45"/>
      <c r="ML562" s="45"/>
      <c r="MM562" s="45"/>
      <c r="MN562" s="45"/>
      <c r="MO562" s="45"/>
      <c r="MP562" s="45"/>
      <c r="MQ562" s="45"/>
      <c r="MR562" s="46"/>
      <c r="MS562" s="37"/>
      <c r="MT562" s="29"/>
      <c r="MU562" s="47"/>
      <c r="MV562" s="67"/>
      <c r="MW562" s="45"/>
      <c r="MX562" s="45"/>
      <c r="MY562" s="45"/>
      <c r="MZ562" s="45"/>
      <c r="NA562" s="45"/>
      <c r="NB562" s="45"/>
      <c r="NC562" s="45"/>
      <c r="ND562" s="45"/>
      <c r="NE562" s="45"/>
      <c r="NF562" s="46"/>
      <c r="NG562" s="37"/>
      <c r="NH562" s="29"/>
      <c r="NI562" s="47"/>
      <c r="NJ562" s="67"/>
      <c r="NK562" s="45"/>
      <c r="NL562" s="45"/>
      <c r="NM562" s="45"/>
      <c r="NN562" s="45"/>
      <c r="NO562" s="45"/>
      <c r="NP562" s="45"/>
      <c r="NQ562" s="45"/>
      <c r="NR562" s="45"/>
      <c r="NS562" s="45"/>
      <c r="NT562" s="46"/>
      <c r="NU562" s="37"/>
    </row>
    <row r="563" spans="1:385" ht="15" customHeight="1" thickTop="1" x14ac:dyDescent="0.25">
      <c r="A563" s="104" t="s">
        <v>1189</v>
      </c>
      <c r="B563" s="39"/>
      <c r="C563" s="40"/>
      <c r="D563" s="40"/>
      <c r="E563" s="41"/>
      <c r="F563" s="40"/>
      <c r="G563" s="208"/>
      <c r="H563" s="42"/>
      <c r="I563" s="25" t="s">
        <v>29</v>
      </c>
      <c r="J563" s="45">
        <f>SUM(J507:J559)*100</f>
        <v>52500</v>
      </c>
      <c r="K563" s="45"/>
      <c r="L563" s="45"/>
      <c r="M563" s="25"/>
      <c r="N563" s="45"/>
      <c r="O563" s="45"/>
      <c r="P563" s="45"/>
      <c r="Q563" s="45"/>
      <c r="R563" s="45"/>
      <c r="S563" s="45"/>
      <c r="T563" s="37"/>
      <c r="U563" s="29"/>
      <c r="V563" s="47"/>
      <c r="W563" s="105" t="s">
        <v>29</v>
      </c>
      <c r="X563" s="45">
        <f>SUM(X507:X559)*100</f>
        <v>73600</v>
      </c>
      <c r="Y563" s="45"/>
      <c r="Z563" s="45"/>
      <c r="AA563" s="25"/>
      <c r="AB563" s="45"/>
      <c r="AC563" s="45"/>
      <c r="AD563" s="45"/>
      <c r="AE563" s="45"/>
      <c r="AF563" s="45"/>
      <c r="AG563" s="45"/>
      <c r="AH563" s="37"/>
      <c r="AI563" s="29"/>
      <c r="AJ563" s="47"/>
      <c r="AK563" s="25" t="s">
        <v>29</v>
      </c>
      <c r="AL563" s="45">
        <f>SUM(AL507:AL559)*100</f>
        <v>125900</v>
      </c>
      <c r="AM563" s="45"/>
      <c r="AN563" s="45"/>
      <c r="AO563" s="25"/>
      <c r="AP563" s="45"/>
      <c r="AQ563" s="45"/>
      <c r="AR563" s="45"/>
      <c r="AS563" s="45"/>
      <c r="AT563" s="45"/>
      <c r="AU563" s="45"/>
      <c r="AV563" s="37"/>
      <c r="AW563" s="29"/>
      <c r="AX563" s="47"/>
      <c r="AY563" s="25" t="s">
        <v>29</v>
      </c>
      <c r="AZ563" s="45">
        <f>SUM(AZ507:AZ559)*100</f>
        <v>153800</v>
      </c>
      <c r="BA563" s="45"/>
      <c r="BB563" s="45"/>
      <c r="BC563" s="25"/>
      <c r="BD563" s="45"/>
      <c r="BE563" s="45"/>
      <c r="BF563" s="45"/>
      <c r="BG563" s="45"/>
      <c r="BH563" s="45"/>
      <c r="BI563" s="45"/>
      <c r="BJ563" s="37"/>
      <c r="BK563" s="29"/>
      <c r="BL563" s="47"/>
      <c r="BM563" s="25" t="s">
        <v>29</v>
      </c>
      <c r="BN563" s="43">
        <f>SUM(BN507:BN559)*100</f>
        <v>159000</v>
      </c>
      <c r="BO563" s="43"/>
      <c r="BP563" s="43"/>
      <c r="BQ563" s="25"/>
      <c r="BR563" s="45"/>
      <c r="BS563" s="45"/>
      <c r="BT563" s="319" t="s">
        <v>31</v>
      </c>
      <c r="BU563" s="319"/>
      <c r="BV563" s="45">
        <f>SUM(BV507:BV559)</f>
        <v>17990</v>
      </c>
      <c r="BW563" s="45"/>
      <c r="BX563" s="37"/>
      <c r="BY563" s="57"/>
      <c r="BZ563" s="47"/>
      <c r="CA563" s="25" t="s">
        <v>29</v>
      </c>
      <c r="CB563" s="43">
        <f>SUM(CB507:CB559)*100</f>
        <v>124200</v>
      </c>
      <c r="CC563" s="43"/>
      <c r="CD563" s="43"/>
      <c r="CE563" s="106"/>
      <c r="CF563" s="43"/>
      <c r="CG563" s="45"/>
      <c r="CH563" s="329" t="s">
        <v>31</v>
      </c>
      <c r="CI563" s="329"/>
      <c r="CJ563" s="45">
        <f>SUM(CJ507:CJ559)</f>
        <v>20996</v>
      </c>
      <c r="CK563" s="107"/>
      <c r="CL563" s="37"/>
      <c r="CM563" s="29"/>
      <c r="CN563" s="47"/>
      <c r="CO563" s="25" t="s">
        <v>29</v>
      </c>
      <c r="CP563" s="43">
        <f>SUM(CP507:CP559)*100</f>
        <v>144300</v>
      </c>
      <c r="CQ563" s="43"/>
      <c r="CR563" s="43"/>
      <c r="CS563" s="106"/>
      <c r="CT563" s="43"/>
      <c r="CU563" s="45"/>
      <c r="CV563" s="329" t="s">
        <v>31</v>
      </c>
      <c r="CW563" s="329"/>
      <c r="CX563" s="45">
        <f>SUM(CX507:CX559)</f>
        <v>21028</v>
      </c>
      <c r="CY563" s="107"/>
      <c r="CZ563" s="37"/>
      <c r="DA563" s="29"/>
      <c r="DB563" s="47"/>
      <c r="DC563" s="105" t="s">
        <v>29</v>
      </c>
      <c r="DD563" s="45">
        <f>SUM(DD507:DD559)*100</f>
        <v>114500</v>
      </c>
      <c r="DE563" s="45"/>
      <c r="DF563" s="45"/>
      <c r="DG563" s="25"/>
      <c r="DH563" s="45"/>
      <c r="DI563" s="45"/>
      <c r="DJ563" s="45"/>
      <c r="DK563" s="45"/>
      <c r="DL563" s="45"/>
      <c r="DM563" s="45"/>
      <c r="DN563" s="37"/>
      <c r="DO563" s="29"/>
      <c r="DP563" s="47"/>
      <c r="DQ563" s="25" t="s">
        <v>29</v>
      </c>
      <c r="DR563" s="45">
        <f>SUM(DR507:DR559)*100</f>
        <v>51100</v>
      </c>
      <c r="DS563" s="45"/>
      <c r="DT563" s="45"/>
      <c r="DU563" s="25"/>
      <c r="DV563" s="45"/>
      <c r="DW563" s="45"/>
      <c r="DX563" s="45"/>
      <c r="DY563" s="45"/>
      <c r="DZ563" s="45"/>
      <c r="EA563" s="45"/>
      <c r="EB563" s="37"/>
      <c r="ED563" s="47"/>
      <c r="EE563" s="105" t="s">
        <v>29</v>
      </c>
      <c r="EF563" s="45">
        <f>SUM(EF507:EF559)*100</f>
        <v>55200</v>
      </c>
      <c r="EG563" s="45"/>
      <c r="EH563" s="45">
        <f>SUM(EH507:EH554)</f>
        <v>217</v>
      </c>
      <c r="EI563" s="25" t="s">
        <v>30</v>
      </c>
      <c r="EJ563" s="45"/>
      <c r="EK563" s="45"/>
      <c r="EL563" s="45"/>
      <c r="EM563" s="45"/>
      <c r="EN563" s="45"/>
      <c r="EO563" s="45"/>
      <c r="EP563" s="37"/>
      <c r="ER563" s="47"/>
      <c r="ES563" s="105" t="s">
        <v>29</v>
      </c>
      <c r="ET563" s="45">
        <f>SUM(ET507:ET559)*100</f>
        <v>55200</v>
      </c>
      <c r="EU563" s="45"/>
      <c r="EV563" s="45">
        <f>SUM(EV507:EV554)</f>
        <v>217</v>
      </c>
      <c r="EW563" s="25" t="s">
        <v>30</v>
      </c>
      <c r="EX563" s="45"/>
      <c r="EY563" s="45"/>
      <c r="EZ563" s="45"/>
      <c r="FA563" s="45"/>
      <c r="FB563" s="45"/>
      <c r="FC563" s="45"/>
      <c r="FD563" s="37"/>
      <c r="FF563" s="47"/>
      <c r="FG563" s="105" t="s">
        <v>29</v>
      </c>
      <c r="FH563" s="45">
        <f>SUM(FH507:FH559)*100</f>
        <v>44500</v>
      </c>
      <c r="FI563" s="45"/>
      <c r="FJ563" s="45">
        <f>SUM(FJ507:FJ554)</f>
        <v>11</v>
      </c>
      <c r="FK563" s="25" t="s">
        <v>30</v>
      </c>
      <c r="FL563" s="45"/>
      <c r="FM563" s="45"/>
      <c r="FN563" s="45"/>
      <c r="FO563" s="45"/>
      <c r="FP563" s="45"/>
      <c r="FQ563" s="45"/>
      <c r="FR563" s="37"/>
      <c r="FS563" s="29"/>
      <c r="FT563" s="47"/>
      <c r="FU563" s="105" t="s">
        <v>29</v>
      </c>
      <c r="FV563" s="45">
        <f>SUM(FV507:FV559)*100</f>
        <v>67500</v>
      </c>
      <c r="FW563" s="45"/>
      <c r="FX563" s="45"/>
      <c r="FY563" s="25"/>
      <c r="FZ563" s="45"/>
      <c r="GA563" s="45"/>
      <c r="GB563" s="45"/>
      <c r="GC563" s="45"/>
      <c r="GD563" s="45"/>
      <c r="GE563" s="45"/>
      <c r="GF563" s="37"/>
      <c r="GH563" s="47"/>
      <c r="GI563" s="105" t="s">
        <v>29</v>
      </c>
      <c r="GJ563" s="45">
        <f>SUM(GJ507:GJ559)*100</f>
        <v>55200</v>
      </c>
      <c r="GK563" s="45"/>
      <c r="GL563" s="45">
        <f>SUM(GL507:GL554)</f>
        <v>217</v>
      </c>
      <c r="GM563" s="25" t="s">
        <v>30</v>
      </c>
      <c r="GN563" s="45"/>
      <c r="GO563" s="45"/>
      <c r="GP563" s="45"/>
      <c r="GQ563" s="45"/>
      <c r="GR563" s="45"/>
      <c r="GS563" s="45"/>
      <c r="GT563" s="37"/>
      <c r="GU563" s="61"/>
      <c r="GV563" s="47"/>
      <c r="GW563" s="30"/>
      <c r="GX563" s="25" t="s">
        <v>29</v>
      </c>
      <c r="GY563" s="43">
        <f>SUM(GY507:GY559)*100</f>
        <v>128900</v>
      </c>
      <c r="GZ563" s="43"/>
      <c r="HA563" s="43"/>
      <c r="HB563" s="25"/>
      <c r="HC563" s="45"/>
      <c r="HD563" s="45"/>
      <c r="HE563" s="319" t="s">
        <v>31</v>
      </c>
      <c r="HF563" s="319"/>
      <c r="HG563" s="45">
        <f>SUM(HG507:HG559)</f>
        <v>9405</v>
      </c>
      <c r="HH563" s="45"/>
      <c r="HI563" s="37"/>
      <c r="HK563" s="47"/>
      <c r="HL563" s="25" t="s">
        <v>29</v>
      </c>
      <c r="HM563" s="43">
        <f>SUM(HM507:HM559)*100</f>
        <v>133400</v>
      </c>
      <c r="HN563" s="43">
        <v>71</v>
      </c>
      <c r="HO563" s="43"/>
      <c r="HP563" s="25"/>
      <c r="HQ563" s="45"/>
      <c r="HR563" s="45"/>
      <c r="HS563" s="319" t="s">
        <v>31</v>
      </c>
      <c r="HT563" s="319"/>
      <c r="HU563" s="45">
        <f>SUM(HU507:HU559)</f>
        <v>11084</v>
      </c>
      <c r="HV563" s="45"/>
      <c r="HW563" s="37"/>
      <c r="HX563" s="360"/>
      <c r="HY563" s="47"/>
      <c r="HZ563" s="25" t="s">
        <v>29</v>
      </c>
      <c r="IA563" s="43">
        <f>SUM(IA507:IA559)*100</f>
        <v>211800</v>
      </c>
      <c r="IB563" s="43"/>
      <c r="IC563" s="43"/>
      <c r="ID563" s="25"/>
      <c r="IE563" s="45"/>
      <c r="IF563" s="45"/>
      <c r="IG563" s="319" t="s">
        <v>31</v>
      </c>
      <c r="IH563" s="319"/>
      <c r="II563" s="45">
        <f>SUM(II507:II559)</f>
        <v>5800</v>
      </c>
      <c r="IJ563" s="45"/>
      <c r="IK563" s="37"/>
      <c r="IL563" s="29"/>
      <c r="IM563" s="47"/>
      <c r="IN563" s="25" t="s">
        <v>29</v>
      </c>
      <c r="IO563" s="43">
        <f>SUM(IO507:IO559)*100</f>
        <v>121200</v>
      </c>
      <c r="IP563" s="43"/>
      <c r="IQ563" s="43"/>
      <c r="IR563" s="25"/>
      <c r="IS563" s="45"/>
      <c r="IT563" s="45"/>
      <c r="IU563" s="319" t="s">
        <v>31</v>
      </c>
      <c r="IV563" s="319"/>
      <c r="IW563" s="45">
        <f>SUM(IW507:IW559)</f>
        <v>11064</v>
      </c>
      <c r="IX563" s="45"/>
      <c r="IY563" s="37"/>
      <c r="IZ563" s="61"/>
      <c r="JA563" s="47"/>
      <c r="JB563" s="25" t="s">
        <v>29</v>
      </c>
      <c r="JC563" s="43">
        <f>SUM(JC507:JC559)*100</f>
        <v>163100</v>
      </c>
      <c r="JD563" s="43"/>
      <c r="JE563" s="43"/>
      <c r="JF563" s="25"/>
      <c r="JG563" s="45"/>
      <c r="JH563" s="45"/>
      <c r="JI563" s="319" t="s">
        <v>31</v>
      </c>
      <c r="JJ563" s="319"/>
      <c r="JK563" s="45">
        <f>SUM(JK507:JK559)</f>
        <v>22178</v>
      </c>
      <c r="JL563" s="45"/>
      <c r="JM563" s="37"/>
      <c r="JN563" s="29"/>
      <c r="JO563" s="47"/>
      <c r="JP563" s="25" t="s">
        <v>29</v>
      </c>
      <c r="JQ563" s="43">
        <f>SUM(JQ507:JQ559)*100</f>
        <v>98900</v>
      </c>
      <c r="JR563" s="43"/>
      <c r="JS563" s="43"/>
      <c r="JT563" s="25"/>
      <c r="JU563" s="45"/>
      <c r="JV563" s="45"/>
      <c r="JW563" s="319" t="s">
        <v>31</v>
      </c>
      <c r="JX563" s="319"/>
      <c r="JY563" s="45">
        <f>SUM(JY507:JY559)</f>
        <v>18286</v>
      </c>
      <c r="JZ563" s="45"/>
      <c r="KA563" s="37"/>
      <c r="KB563" s="51"/>
      <c r="KC563" s="47"/>
      <c r="KD563" s="25" t="s">
        <v>29</v>
      </c>
      <c r="KE563" s="43">
        <f>SUM(KE507:KE559)*100</f>
        <v>163600</v>
      </c>
      <c r="KF563" s="43"/>
      <c r="KG563" s="43"/>
      <c r="KH563" s="106"/>
      <c r="KI563" s="43"/>
      <c r="KJ563" s="45"/>
      <c r="KK563" s="319" t="s">
        <v>31</v>
      </c>
      <c r="KL563" s="319"/>
      <c r="KM563" s="45">
        <f>SUM(KM507:KM559)</f>
        <v>29856</v>
      </c>
      <c r="KN563" s="107"/>
      <c r="KO563" s="37"/>
      <c r="KP563" s="29"/>
      <c r="KQ563" s="47"/>
      <c r="KR563" s="25" t="s">
        <v>29</v>
      </c>
      <c r="KS563" s="43">
        <f>SUM(KS507:KS559)*100</f>
        <v>189700</v>
      </c>
      <c r="KT563" s="43"/>
      <c r="KU563" s="43"/>
      <c r="KV563" s="25"/>
      <c r="KW563" s="45"/>
      <c r="KX563" s="45"/>
      <c r="KY563" s="319" t="s">
        <v>31</v>
      </c>
      <c r="KZ563" s="319"/>
      <c r="LA563" s="45">
        <f>SUM(LA507:LA559)</f>
        <v>24230</v>
      </c>
      <c r="LB563" s="45"/>
      <c r="LC563" s="37"/>
      <c r="LD563" s="29"/>
      <c r="LE563" s="47"/>
      <c r="LF563" s="45"/>
      <c r="LG563" s="45"/>
      <c r="LH563" s="45"/>
      <c r="LI563" s="45"/>
      <c r="LJ563" s="45"/>
      <c r="LK563" s="45"/>
      <c r="LL563" s="45"/>
      <c r="LM563" s="63"/>
      <c r="LN563" s="45"/>
      <c r="LO563" s="45"/>
      <c r="LP563" s="45"/>
      <c r="LQ563" s="37"/>
      <c r="LR563" s="29"/>
      <c r="LS563" s="47"/>
      <c r="LT563" s="105" t="s">
        <v>29</v>
      </c>
      <c r="LU563" s="45">
        <f>SUM(LU507:LU559)*100</f>
        <v>52500</v>
      </c>
      <c r="LV563" s="45"/>
      <c r="LW563" s="45"/>
      <c r="LX563" s="25"/>
      <c r="LY563" s="45"/>
      <c r="LZ563" s="45"/>
      <c r="MA563" s="45"/>
      <c r="MB563" s="45"/>
      <c r="MC563" s="45"/>
      <c r="MD563" s="45"/>
      <c r="ME563" s="37"/>
      <c r="MF563" s="29"/>
      <c r="MG563" s="47"/>
      <c r="MH563" s="105" t="s">
        <v>29</v>
      </c>
      <c r="MI563" s="45">
        <f>SUM(MI507:MI559)*100</f>
        <v>59200</v>
      </c>
      <c r="MJ563" s="45"/>
      <c r="MK563" s="45">
        <f>SUM(MK507:MK554)</f>
        <v>9</v>
      </c>
      <c r="ML563" s="25" t="s">
        <v>30</v>
      </c>
      <c r="MM563" s="45"/>
      <c r="MN563" s="45"/>
      <c r="MO563" s="45"/>
      <c r="MP563" s="45"/>
      <c r="MQ563" s="45"/>
      <c r="MR563" s="45"/>
      <c r="MS563" s="37"/>
      <c r="MT563" s="29"/>
      <c r="MU563" s="47"/>
      <c r="MV563" s="105" t="s">
        <v>29</v>
      </c>
      <c r="MW563" s="45">
        <f>SUM(MW507:MW559)*100</f>
        <v>115100</v>
      </c>
      <c r="MX563" s="45"/>
      <c r="MY563" s="45"/>
      <c r="MZ563" s="25"/>
      <c r="NA563" s="45"/>
      <c r="NB563" s="45"/>
      <c r="NC563" s="45"/>
      <c r="ND563" s="45"/>
      <c r="NE563" s="45"/>
      <c r="NF563" s="45"/>
      <c r="NG563" s="37"/>
      <c r="NH563" s="29"/>
      <c r="NI563" s="47"/>
      <c r="NJ563" s="105" t="s">
        <v>29</v>
      </c>
      <c r="NK563" s="45">
        <f>SUM(NK507:NK559)*100</f>
        <v>79000</v>
      </c>
      <c r="NL563" s="45"/>
      <c r="NM563" s="45"/>
      <c r="NN563" s="25"/>
      <c r="NO563" s="45"/>
      <c r="NP563" s="45"/>
      <c r="NQ563" s="45"/>
      <c r="NR563" s="45"/>
      <c r="NS563" s="45"/>
      <c r="NT563" s="45"/>
      <c r="NU563" s="37"/>
    </row>
    <row r="564" spans="1:385" x14ac:dyDescent="0.25">
      <c r="A564" s="108">
        <v>30</v>
      </c>
      <c r="B564" s="39"/>
      <c r="C564" s="40"/>
      <c r="D564" s="40"/>
      <c r="E564" s="41"/>
      <c r="F564" s="40"/>
      <c r="G564" s="208"/>
      <c r="H564" s="42"/>
      <c r="I564" s="25" t="s">
        <v>32</v>
      </c>
      <c r="J564" s="45">
        <f>J563/A564</f>
        <v>1750</v>
      </c>
      <c r="K564" s="45">
        <f>J564*$A565</f>
        <v>49000</v>
      </c>
      <c r="L564" s="45"/>
      <c r="M564" s="25"/>
      <c r="N564" s="45"/>
      <c r="O564" s="45"/>
      <c r="P564" s="45"/>
      <c r="Q564" s="45"/>
      <c r="R564" s="45"/>
      <c r="S564" s="45"/>
      <c r="T564" s="37"/>
      <c r="U564" s="29"/>
      <c r="V564" s="47"/>
      <c r="W564" s="105" t="s">
        <v>32</v>
      </c>
      <c r="X564" s="45">
        <f>X563/A564</f>
        <v>2453.3333333333335</v>
      </c>
      <c r="Y564" s="45">
        <f>X564*$A565</f>
        <v>68693.333333333343</v>
      </c>
      <c r="Z564" s="45"/>
      <c r="AA564" s="25"/>
      <c r="AB564" s="45"/>
      <c r="AC564" s="45"/>
      <c r="AD564" s="45"/>
      <c r="AE564" s="45"/>
      <c r="AF564" s="45"/>
      <c r="AG564" s="45"/>
      <c r="AH564" s="37"/>
      <c r="AI564" s="29"/>
      <c r="AJ564" s="47"/>
      <c r="AK564" s="25" t="s">
        <v>32</v>
      </c>
      <c r="AL564" s="45">
        <f>AL563/A564</f>
        <v>4196.666666666667</v>
      </c>
      <c r="AM564" s="45">
        <f>AL564*$A565</f>
        <v>117506.66666666667</v>
      </c>
      <c r="AN564" s="45"/>
      <c r="AO564" s="25"/>
      <c r="AP564" s="45"/>
      <c r="AQ564" s="45"/>
      <c r="AR564" s="45"/>
      <c r="AS564" s="45"/>
      <c r="AT564" s="45"/>
      <c r="AU564" s="45"/>
      <c r="AV564" s="37"/>
      <c r="AW564" s="29"/>
      <c r="AX564" s="47"/>
      <c r="AY564" s="25" t="s">
        <v>32</v>
      </c>
      <c r="AZ564" s="45">
        <f>AZ563/A564</f>
        <v>5126.666666666667</v>
      </c>
      <c r="BA564" s="45">
        <f>AZ564*$A565</f>
        <v>143546.66666666669</v>
      </c>
      <c r="BB564" s="45"/>
      <c r="BC564" s="25"/>
      <c r="BD564" s="45"/>
      <c r="BE564" s="45"/>
      <c r="BF564" s="45"/>
      <c r="BG564" s="45"/>
      <c r="BH564" s="45"/>
      <c r="BI564" s="45"/>
      <c r="BJ564" s="37"/>
      <c r="BK564" s="29"/>
      <c r="BL564" s="47"/>
      <c r="BM564" s="25" t="s">
        <v>32</v>
      </c>
      <c r="BN564" s="45">
        <f>BN563/A564</f>
        <v>5300</v>
      </c>
      <c r="BO564" s="45">
        <f>BN564*$A565</f>
        <v>148400</v>
      </c>
      <c r="BP564" s="45"/>
      <c r="BQ564" s="25"/>
      <c r="BR564" s="45"/>
      <c r="BS564" s="45"/>
      <c r="BT564" s="319" t="s">
        <v>33</v>
      </c>
      <c r="BU564" s="319"/>
      <c r="BV564" s="45"/>
      <c r="BW564" s="107">
        <f>BV563/BN563</f>
        <v>0.11314465408805031</v>
      </c>
      <c r="BX564" s="37"/>
      <c r="BY564" s="57"/>
      <c r="BZ564" s="47"/>
      <c r="CA564" s="25" t="s">
        <v>32</v>
      </c>
      <c r="CB564" s="45">
        <f>CB563/A564</f>
        <v>4140</v>
      </c>
      <c r="CC564" s="45">
        <f>CB564*$A565</f>
        <v>115920</v>
      </c>
      <c r="CD564" s="45"/>
      <c r="CE564" s="25"/>
      <c r="CF564" s="45"/>
      <c r="CG564" s="45"/>
      <c r="CH564" s="329" t="s">
        <v>33</v>
      </c>
      <c r="CI564" s="329"/>
      <c r="CJ564" s="45"/>
      <c r="CK564" s="107">
        <f>CJ563/CB563</f>
        <v>0.1690499194847021</v>
      </c>
      <c r="CL564" s="37"/>
      <c r="CM564" s="29"/>
      <c r="CN564" s="47"/>
      <c r="CO564" s="25" t="s">
        <v>32</v>
      </c>
      <c r="CP564" s="45">
        <f>CP563/A564</f>
        <v>4810</v>
      </c>
      <c r="CQ564" s="45">
        <f>CP564*$A565</f>
        <v>134680</v>
      </c>
      <c r="CR564" s="45"/>
      <c r="CS564" s="25"/>
      <c r="CT564" s="45"/>
      <c r="CU564" s="45"/>
      <c r="CV564" s="329" t="s">
        <v>33</v>
      </c>
      <c r="CW564" s="329"/>
      <c r="CX564" s="45"/>
      <c r="CY564" s="107">
        <f>CX563/CP563</f>
        <v>0.14572418572418572</v>
      </c>
      <c r="CZ564" s="37"/>
      <c r="DA564" s="29"/>
      <c r="DB564" s="47"/>
      <c r="DC564" s="105" t="s">
        <v>32</v>
      </c>
      <c r="DD564" s="45">
        <f>DD563/A564</f>
        <v>3816.6666666666665</v>
      </c>
      <c r="DE564" s="45">
        <f>DD564*$A565</f>
        <v>106866.66666666666</v>
      </c>
      <c r="DF564" s="45"/>
      <c r="DG564" s="25"/>
      <c r="DH564" s="45"/>
      <c r="DI564" s="45"/>
      <c r="DJ564" s="45"/>
      <c r="DK564" s="45"/>
      <c r="DL564" s="45"/>
      <c r="DM564" s="45"/>
      <c r="DN564" s="37"/>
      <c r="DO564" s="29"/>
      <c r="DP564" s="47"/>
      <c r="DQ564" s="25" t="s">
        <v>32</v>
      </c>
      <c r="DR564" s="45">
        <f>DR563/A564</f>
        <v>1703.3333333333333</v>
      </c>
      <c r="DS564" s="45">
        <f>DR564*$A565</f>
        <v>47693.333333333328</v>
      </c>
      <c r="DT564" s="45"/>
      <c r="DU564" s="25"/>
      <c r="DV564" s="45"/>
      <c r="DW564" s="45"/>
      <c r="DX564" s="45"/>
      <c r="DY564" s="45"/>
      <c r="DZ564" s="45"/>
      <c r="EA564" s="45"/>
      <c r="EB564" s="37"/>
      <c r="ED564" s="47"/>
      <c r="EE564" s="105" t="s">
        <v>32</v>
      </c>
      <c r="EF564" s="45" t="e">
        <f>EF563/O564</f>
        <v>#DIV/0!</v>
      </c>
      <c r="EG564" s="45" t="e">
        <f>EF564*$A565</f>
        <v>#DIV/0!</v>
      </c>
      <c r="EH564" s="45"/>
      <c r="EI564" s="25"/>
      <c r="EJ564" s="45"/>
      <c r="EK564" s="45"/>
      <c r="EL564" s="45"/>
      <c r="EM564" s="45"/>
      <c r="EN564" s="45"/>
      <c r="EO564" s="45"/>
      <c r="EP564" s="37"/>
      <c r="ER564" s="47"/>
      <c r="ES564" s="105" t="s">
        <v>32</v>
      </c>
      <c r="ET564" s="45" t="e">
        <f>ET563/AC564</f>
        <v>#DIV/0!</v>
      </c>
      <c r="EU564" s="45" t="e">
        <f>ET564*$A565</f>
        <v>#DIV/0!</v>
      </c>
      <c r="EV564" s="45"/>
      <c r="EW564" s="25"/>
      <c r="EX564" s="45"/>
      <c r="EY564" s="45"/>
      <c r="EZ564" s="45"/>
      <c r="FA564" s="45"/>
      <c r="FB564" s="45"/>
      <c r="FC564" s="45"/>
      <c r="FD564" s="37"/>
      <c r="FF564" s="47"/>
      <c r="FG564" s="105" t="s">
        <v>32</v>
      </c>
      <c r="FH564" s="45">
        <f>FH563/A564</f>
        <v>1483.3333333333333</v>
      </c>
      <c r="FI564" s="45">
        <f>FH564*$A565</f>
        <v>41533.333333333328</v>
      </c>
      <c r="FJ564" s="45"/>
      <c r="FK564" s="25"/>
      <c r="FL564" s="45"/>
      <c r="FM564" s="45"/>
      <c r="FN564" s="45"/>
      <c r="FO564" s="45"/>
      <c r="FP564" s="45"/>
      <c r="FQ564" s="45"/>
      <c r="FR564" s="37"/>
      <c r="FS564" s="29"/>
      <c r="FT564" s="47"/>
      <c r="FU564" s="105" t="s">
        <v>32</v>
      </c>
      <c r="FV564" s="45">
        <f>FV563/A564</f>
        <v>2250</v>
      </c>
      <c r="FW564" s="45">
        <f>FV564*$A565</f>
        <v>63000</v>
      </c>
      <c r="FX564" s="45"/>
      <c r="FY564" s="25"/>
      <c r="FZ564" s="45"/>
      <c r="GA564" s="45"/>
      <c r="GB564" s="45"/>
      <c r="GC564" s="45"/>
      <c r="GD564" s="45"/>
      <c r="GE564" s="45"/>
      <c r="GF564" s="37"/>
      <c r="GH564" s="47"/>
      <c r="GI564" s="105" t="s">
        <v>32</v>
      </c>
      <c r="GJ564" s="45">
        <f>GJ563/A564</f>
        <v>1840</v>
      </c>
      <c r="GK564" s="45">
        <f>GJ564*$A565</f>
        <v>51520</v>
      </c>
      <c r="GL564" s="45"/>
      <c r="GM564" s="25"/>
      <c r="GN564" s="45"/>
      <c r="GO564" s="45"/>
      <c r="GP564" s="45"/>
      <c r="GQ564" s="45"/>
      <c r="GR564" s="45"/>
      <c r="GS564" s="45"/>
      <c r="GT564" s="37"/>
      <c r="GU564" s="61"/>
      <c r="GV564" s="47"/>
      <c r="GW564" s="30"/>
      <c r="GX564" s="25" t="s">
        <v>32</v>
      </c>
      <c r="GY564" s="45">
        <f>GY563/A564</f>
        <v>4296.666666666667</v>
      </c>
      <c r="GZ564" s="45">
        <f>GY564*$A565</f>
        <v>120306.66666666667</v>
      </c>
      <c r="HA564" s="45"/>
      <c r="HB564" s="25"/>
      <c r="HC564" s="45"/>
      <c r="HD564" s="45"/>
      <c r="HE564" s="319" t="s">
        <v>33</v>
      </c>
      <c r="HF564" s="319"/>
      <c r="HG564" s="45"/>
      <c r="HH564" s="107">
        <f>HG563/GY563</f>
        <v>7.2963537626066721E-2</v>
      </c>
      <c r="HI564" s="37"/>
      <c r="HK564" s="47"/>
      <c r="HL564" s="25" t="s">
        <v>32</v>
      </c>
      <c r="HM564" s="45">
        <f>HM563/A564</f>
        <v>4446.666666666667</v>
      </c>
      <c r="HN564" s="45">
        <f>HM564*$A565</f>
        <v>124506.66666666667</v>
      </c>
      <c r="HO564" s="45"/>
      <c r="HP564" s="25"/>
      <c r="HQ564" s="45"/>
      <c r="HR564" s="45"/>
      <c r="HS564" s="319" t="s">
        <v>33</v>
      </c>
      <c r="HT564" s="319"/>
      <c r="HU564" s="45"/>
      <c r="HV564" s="107">
        <f>HU563/HM563</f>
        <v>8.3088455772113948E-2</v>
      </c>
      <c r="HW564" s="37"/>
      <c r="HX564" s="360"/>
      <c r="HY564" s="47"/>
      <c r="HZ564" s="25" t="s">
        <v>32</v>
      </c>
      <c r="IA564" s="45">
        <f>IA563/A564</f>
        <v>7060</v>
      </c>
      <c r="IB564" s="45">
        <f>IA564*$A565</f>
        <v>197680</v>
      </c>
      <c r="IC564" s="45"/>
      <c r="ID564" s="25"/>
      <c r="IE564" s="45"/>
      <c r="IF564" s="45"/>
      <c r="IG564" s="319" t="s">
        <v>33</v>
      </c>
      <c r="IH564" s="319"/>
      <c r="II564" s="45"/>
      <c r="IJ564" s="107">
        <f>II563/IA563</f>
        <v>2.7384324834749764E-2</v>
      </c>
      <c r="IK564" s="37"/>
      <c r="IL564" s="29"/>
      <c r="IM564" s="47"/>
      <c r="IN564" s="25" t="s">
        <v>32</v>
      </c>
      <c r="IO564" s="45">
        <f>IO563/A564</f>
        <v>4040</v>
      </c>
      <c r="IP564" s="45">
        <f>IO564*$A565</f>
        <v>113120</v>
      </c>
      <c r="IQ564" s="45"/>
      <c r="IR564" s="25"/>
      <c r="IS564" s="45"/>
      <c r="IT564" s="45"/>
      <c r="IU564" s="319" t="s">
        <v>33</v>
      </c>
      <c r="IV564" s="319"/>
      <c r="IW564" s="45"/>
      <c r="IX564" s="107">
        <f>IW563/IO563</f>
        <v>9.1287128712871285E-2</v>
      </c>
      <c r="IY564" s="37"/>
      <c r="IZ564" s="61"/>
      <c r="JA564" s="47"/>
      <c r="JB564" s="25" t="s">
        <v>32</v>
      </c>
      <c r="JC564" s="45">
        <f>JC563/A564</f>
        <v>5436.666666666667</v>
      </c>
      <c r="JD564" s="45">
        <f>JC564*$A565</f>
        <v>152226.66666666669</v>
      </c>
      <c r="JE564" s="45"/>
      <c r="JF564" s="25"/>
      <c r="JG564" s="45"/>
      <c r="JH564" s="45"/>
      <c r="JI564" s="319" t="s">
        <v>33</v>
      </c>
      <c r="JJ564" s="319"/>
      <c r="JK564" s="45"/>
      <c r="JL564" s="107">
        <f>JK563/JC563</f>
        <v>0.1359779276517474</v>
      </c>
      <c r="JM564" s="37"/>
      <c r="JN564" s="29"/>
      <c r="JO564" s="47"/>
      <c r="JP564" s="25" t="s">
        <v>32</v>
      </c>
      <c r="JQ564" s="45">
        <f>JQ563/A564</f>
        <v>3296.6666666666665</v>
      </c>
      <c r="JR564" s="45">
        <f>JQ564*$A565</f>
        <v>92306.666666666657</v>
      </c>
      <c r="JS564" s="45"/>
      <c r="JT564" s="25"/>
      <c r="JU564" s="45"/>
      <c r="JV564" s="45"/>
      <c r="JW564" s="319" t="s">
        <v>33</v>
      </c>
      <c r="JX564" s="319"/>
      <c r="JY564" s="45"/>
      <c r="JZ564" s="107">
        <f>JY563/JQ563</f>
        <v>0.1848938321536906</v>
      </c>
      <c r="KA564" s="37"/>
      <c r="KB564" s="51"/>
      <c r="KC564" s="47"/>
      <c r="KD564" s="25" t="s">
        <v>32</v>
      </c>
      <c r="KE564" s="45">
        <f>KE563/A564</f>
        <v>5453.333333333333</v>
      </c>
      <c r="KF564" s="45">
        <f>KE564*$A565</f>
        <v>152693.33333333331</v>
      </c>
      <c r="KG564" s="45"/>
      <c r="KH564" s="25"/>
      <c r="KI564" s="45"/>
      <c r="KJ564" s="45"/>
      <c r="KK564" s="319" t="s">
        <v>33</v>
      </c>
      <c r="KL564" s="319"/>
      <c r="KM564" s="45"/>
      <c r="KN564" s="107">
        <f>KM563/KE563</f>
        <v>0.18249388753056234</v>
      </c>
      <c r="KO564" s="37"/>
      <c r="KP564" s="29"/>
      <c r="KQ564" s="47"/>
      <c r="KR564" s="25" t="s">
        <v>32</v>
      </c>
      <c r="KS564" s="45">
        <f>KS563/A564</f>
        <v>6323.333333333333</v>
      </c>
      <c r="KT564" s="45">
        <f>KS564*$A565</f>
        <v>177053.33333333331</v>
      </c>
      <c r="KU564" s="45"/>
      <c r="KV564" s="25"/>
      <c r="KW564" s="45"/>
      <c r="KX564" s="45"/>
      <c r="KY564" s="319" t="s">
        <v>33</v>
      </c>
      <c r="KZ564" s="319"/>
      <c r="LA564" s="45"/>
      <c r="LB564" s="107">
        <f>LA563/KS563</f>
        <v>0.12772799156562994</v>
      </c>
      <c r="LC564" s="37"/>
      <c r="LD564" s="29"/>
      <c r="LE564" s="47"/>
      <c r="LF564" s="25" t="s">
        <v>29</v>
      </c>
      <c r="LG564" s="45">
        <f>SUM(LG507:LG563)*100</f>
        <v>44300</v>
      </c>
      <c r="LH564" s="45"/>
      <c r="LI564" s="45"/>
      <c r="LJ564" s="25"/>
      <c r="LK564" s="45"/>
      <c r="LL564" s="45"/>
      <c r="LM564" s="63"/>
      <c r="LN564" s="25" t="s">
        <v>34</v>
      </c>
      <c r="LO564" s="109">
        <f>SUM(LO507:LO563)</f>
        <v>1000</v>
      </c>
      <c r="LP564" s="107">
        <f>LO564/LG564</f>
        <v>2.2573363431151242E-2</v>
      </c>
      <c r="LQ564" s="37"/>
      <c r="LR564" s="29"/>
      <c r="LS564" s="47"/>
      <c r="LT564" s="105" t="s">
        <v>32</v>
      </c>
      <c r="LU564" s="45">
        <f>LU563/A564</f>
        <v>1750</v>
      </c>
      <c r="LV564" s="45">
        <f>LU564*$A565</f>
        <v>49000</v>
      </c>
      <c r="LW564" s="45"/>
      <c r="LX564" s="25"/>
      <c r="LY564" s="45"/>
      <c r="LZ564" s="45"/>
      <c r="MA564" s="45"/>
      <c r="MB564" s="45"/>
      <c r="MC564" s="45"/>
      <c r="MD564" s="45"/>
      <c r="ME564" s="37"/>
      <c r="MF564" s="29"/>
      <c r="MG564" s="47"/>
      <c r="MH564" s="105" t="s">
        <v>32</v>
      </c>
      <c r="MI564" s="45">
        <f>MI563/A564</f>
        <v>1973.3333333333333</v>
      </c>
      <c r="MJ564" s="45">
        <f>MI564*$A565</f>
        <v>55253.333333333328</v>
      </c>
      <c r="MK564" s="45"/>
      <c r="ML564" s="25"/>
      <c r="MM564" s="45"/>
      <c r="MN564" s="45"/>
      <c r="MO564" s="45"/>
      <c r="MP564" s="45"/>
      <c r="MQ564" s="45"/>
      <c r="MR564" s="45"/>
      <c r="MS564" s="37"/>
      <c r="MT564" s="29"/>
      <c r="MU564" s="47"/>
      <c r="MV564" s="105" t="s">
        <v>32</v>
      </c>
      <c r="MW564" s="45">
        <f>MW563/A564</f>
        <v>3836.6666666666665</v>
      </c>
      <c r="MX564" s="45">
        <f>MW564*$A565</f>
        <v>107426.66666666666</v>
      </c>
      <c r="MY564" s="45"/>
      <c r="MZ564" s="25"/>
      <c r="NA564" s="45"/>
      <c r="NB564" s="45"/>
      <c r="NC564" s="45"/>
      <c r="ND564" s="45"/>
      <c r="NE564" s="45"/>
      <c r="NF564" s="45"/>
      <c r="NG564" s="37"/>
      <c r="NH564" s="29"/>
      <c r="NI564" s="47"/>
      <c r="NJ564" s="105" t="s">
        <v>32</v>
      </c>
      <c r="NK564" s="45">
        <f>NK563/A564</f>
        <v>2633.3333333333335</v>
      </c>
      <c r="NL564" s="45">
        <f>NK564*$A565</f>
        <v>73733.333333333343</v>
      </c>
      <c r="NM564" s="45"/>
      <c r="NN564" s="25"/>
      <c r="NO564" s="45"/>
      <c r="NP564" s="45"/>
      <c r="NQ564" s="45"/>
      <c r="NR564" s="45"/>
      <c r="NS564" s="45"/>
      <c r="NT564" s="45"/>
      <c r="NU564" s="37"/>
    </row>
    <row r="565" spans="1:385" x14ac:dyDescent="0.25">
      <c r="A565" s="110">
        <v>28</v>
      </c>
      <c r="B565" s="39"/>
      <c r="C565" s="40"/>
      <c r="D565" s="40"/>
      <c r="E565" s="41"/>
      <c r="F565" s="40"/>
      <c r="G565" s="208"/>
      <c r="H565" s="42"/>
      <c r="I565" s="25" t="s">
        <v>35</v>
      </c>
      <c r="J565" s="45">
        <f>J563*K573</f>
        <v>31500</v>
      </c>
      <c r="K565" s="45"/>
      <c r="L565" s="45"/>
      <c r="M565" s="25" t="s">
        <v>34</v>
      </c>
      <c r="N565" s="45">
        <f>SUM(R507:R559)</f>
        <v>7700</v>
      </c>
      <c r="O565" s="107">
        <f>N565/J563</f>
        <v>0.14666666666666667</v>
      </c>
      <c r="P565" s="107"/>
      <c r="Q565" s="45"/>
      <c r="R565" s="45"/>
      <c r="S565" s="45"/>
      <c r="T565" s="37"/>
      <c r="U565" s="29"/>
      <c r="V565" s="47"/>
      <c r="W565" s="105" t="s">
        <v>35</v>
      </c>
      <c r="X565" s="45">
        <f>X563*K573</f>
        <v>44160</v>
      </c>
      <c r="Y565" s="45"/>
      <c r="Z565" s="45"/>
      <c r="AA565" s="25" t="s">
        <v>34</v>
      </c>
      <c r="AB565" s="45">
        <f>SUM(AF507:AF559)</f>
        <v>22572</v>
      </c>
      <c r="AC565" s="107">
        <f>AB565/X563</f>
        <v>0.30668478260869564</v>
      </c>
      <c r="AD565" s="107"/>
      <c r="AE565" s="45"/>
      <c r="AF565" s="45"/>
      <c r="AG565" s="45"/>
      <c r="AH565" s="37"/>
      <c r="AI565" s="29"/>
      <c r="AJ565" s="47"/>
      <c r="AK565" s="25" t="s">
        <v>35</v>
      </c>
      <c r="AL565" s="45">
        <f>AL563*K573</f>
        <v>75540</v>
      </c>
      <c r="AM565" s="45"/>
      <c r="AN565" s="45"/>
      <c r="AO565" s="25" t="s">
        <v>34</v>
      </c>
      <c r="AP565" s="45">
        <f>SUM(AT506:AT558)</f>
        <v>18480</v>
      </c>
      <c r="AQ565" s="107">
        <f>AP565/AL563</f>
        <v>0.14678316123907864</v>
      </c>
      <c r="AR565" s="107"/>
      <c r="AS565" s="45"/>
      <c r="AT565" s="45"/>
      <c r="AU565" s="45"/>
      <c r="AV565" s="37"/>
      <c r="AW565" s="29"/>
      <c r="AX565" s="47"/>
      <c r="AY565" s="25"/>
      <c r="AZ565" s="45"/>
      <c r="BA565" s="45"/>
      <c r="BB565" s="45"/>
      <c r="BC565" s="25" t="s">
        <v>34</v>
      </c>
      <c r="BD565" s="45">
        <f>SUM(BH507:BH559)</f>
        <v>17875</v>
      </c>
      <c r="BE565" s="107">
        <f>BD565/AZ563</f>
        <v>0.116222366710013</v>
      </c>
      <c r="BF565" s="107"/>
      <c r="BG565" s="45"/>
      <c r="BH565" s="45"/>
      <c r="BI565" s="45"/>
      <c r="BJ565" s="37"/>
      <c r="BK565" s="29"/>
      <c r="BL565" s="47"/>
      <c r="BM565" s="25" t="s">
        <v>35</v>
      </c>
      <c r="BN565" s="45">
        <f>BN563*K573</f>
        <v>95400</v>
      </c>
      <c r="BO565" s="45"/>
      <c r="BP565" s="45"/>
      <c r="BQ565" s="25"/>
      <c r="BR565" s="45"/>
      <c r="BS565" s="45"/>
      <c r="BT565" s="319" t="s">
        <v>36</v>
      </c>
      <c r="BU565" s="319"/>
      <c r="BV565" s="45">
        <f>BN565-BV563</f>
        <v>77410</v>
      </c>
      <c r="BW565" s="107">
        <f>BV565/BN563</f>
        <v>0.48685534591194968</v>
      </c>
      <c r="BX565" s="37"/>
      <c r="BY565" s="57"/>
      <c r="BZ565" s="47"/>
      <c r="CA565" s="25" t="s">
        <v>35</v>
      </c>
      <c r="CB565" s="45">
        <f>CB563*K573</f>
        <v>74520</v>
      </c>
      <c r="CC565" s="45"/>
      <c r="CD565" s="45"/>
      <c r="CE565" s="25"/>
      <c r="CF565" s="45"/>
      <c r="CG565" s="45"/>
      <c r="CH565" s="329" t="s">
        <v>36</v>
      </c>
      <c r="CI565" s="329"/>
      <c r="CJ565" s="45">
        <f>CB565-CJ563</f>
        <v>53524</v>
      </c>
      <c r="CK565" s="107">
        <f>CJ565/CB563</f>
        <v>0.43095008051529793</v>
      </c>
      <c r="CL565" s="37"/>
      <c r="CM565" s="29"/>
      <c r="CN565" s="47"/>
      <c r="CO565" s="25" t="s">
        <v>35</v>
      </c>
      <c r="CP565" s="45">
        <f>CP563*K573</f>
        <v>86580</v>
      </c>
      <c r="CQ565" s="45"/>
      <c r="CR565" s="45"/>
      <c r="CS565" s="25"/>
      <c r="CT565" s="45"/>
      <c r="CU565" s="45"/>
      <c r="CV565" s="329" t="s">
        <v>36</v>
      </c>
      <c r="CW565" s="329"/>
      <c r="CX565" s="45">
        <f>CP565-CX563</f>
        <v>65552</v>
      </c>
      <c r="CY565" s="107">
        <f>CX565/CP563</f>
        <v>0.45427581427581426</v>
      </c>
      <c r="CZ565" s="37"/>
      <c r="DA565" s="29"/>
      <c r="DB565" s="47"/>
      <c r="DC565" s="105" t="s">
        <v>35</v>
      </c>
      <c r="DD565" s="45">
        <f>DD563*K573</f>
        <v>68700</v>
      </c>
      <c r="DE565" s="45"/>
      <c r="DF565" s="45"/>
      <c r="DG565" s="25" t="s">
        <v>34</v>
      </c>
      <c r="DH565" s="45">
        <f>SUM(DL507:DL559)</f>
        <v>18590</v>
      </c>
      <c r="DI565" s="107">
        <f>DH565/DD563</f>
        <v>0.16235807860262008</v>
      </c>
      <c r="DJ565" s="107"/>
      <c r="DK565" s="45"/>
      <c r="DL565" s="45"/>
      <c r="DM565" s="45"/>
      <c r="DN565" s="37"/>
      <c r="DO565" s="29"/>
      <c r="DP565" s="47"/>
      <c r="DQ565" s="25" t="s">
        <v>35</v>
      </c>
      <c r="DR565" s="45">
        <f>DR563*$K573</f>
        <v>30660</v>
      </c>
      <c r="DS565" s="45"/>
      <c r="DT565" s="45"/>
      <c r="DU565" s="25" t="s">
        <v>34</v>
      </c>
      <c r="DV565" s="45">
        <f>SUM(DZ507:DZ558)</f>
        <v>8712</v>
      </c>
      <c r="DW565" s="107">
        <f>DV565/DR563</f>
        <v>0.17048923679060665</v>
      </c>
      <c r="DX565" s="107"/>
      <c r="DY565" s="45"/>
      <c r="DZ565" s="45"/>
      <c r="EA565" s="45"/>
      <c r="EB565" s="37"/>
      <c r="ED565" s="47"/>
      <c r="EE565" s="105" t="s">
        <v>35</v>
      </c>
      <c r="EF565" s="45">
        <f>EF563*$K573</f>
        <v>33120</v>
      </c>
      <c r="EG565" s="45"/>
      <c r="EH565" s="45"/>
      <c r="EI565" s="25" t="s">
        <v>34</v>
      </c>
      <c r="EJ565" s="45">
        <f>SUM(EN507:EN559)</f>
        <v>91980</v>
      </c>
      <c r="EK565" s="107">
        <f>EJ565/EF563</f>
        <v>1.6663043478260871</v>
      </c>
      <c r="EL565" s="107"/>
      <c r="EM565" s="45"/>
      <c r="EN565" s="45"/>
      <c r="EO565" s="45"/>
      <c r="EP565" s="37"/>
      <c r="ER565" s="47"/>
      <c r="ES565" s="105" t="s">
        <v>35</v>
      </c>
      <c r="ET565" s="45">
        <f>ET563*$K573</f>
        <v>33120</v>
      </c>
      <c r="EU565" s="45"/>
      <c r="EV565" s="45"/>
      <c r="EW565" s="25" t="s">
        <v>34</v>
      </c>
      <c r="EX565" s="45">
        <f>SUM(FB507:FB559)</f>
        <v>91980</v>
      </c>
      <c r="EY565" s="107">
        <f>EX565/ET563</f>
        <v>1.6663043478260871</v>
      </c>
      <c r="EZ565" s="107"/>
      <c r="FA565" s="45"/>
      <c r="FB565" s="45"/>
      <c r="FC565" s="45"/>
      <c r="FD565" s="37"/>
      <c r="FF565" s="47"/>
      <c r="FG565" s="105" t="s">
        <v>35</v>
      </c>
      <c r="FH565" s="45">
        <f>FH563*$K573</f>
        <v>26700</v>
      </c>
      <c r="FI565" s="45"/>
      <c r="FJ565" s="45"/>
      <c r="FK565" s="25" t="s">
        <v>34</v>
      </c>
      <c r="FL565" s="45">
        <f>SUM(FP507:FP559)</f>
        <v>7700</v>
      </c>
      <c r="FM565" s="107">
        <f>FL565/FH563</f>
        <v>0.17303370786516853</v>
      </c>
      <c r="FN565" s="107"/>
      <c r="FO565" s="45"/>
      <c r="FP565" s="45"/>
      <c r="FQ565" s="45"/>
      <c r="FR565" s="37"/>
      <c r="FS565" s="29"/>
      <c r="FT565" s="47"/>
      <c r="FU565" s="105" t="s">
        <v>35</v>
      </c>
      <c r="FV565" s="45">
        <f>FV563*BB573</f>
        <v>0</v>
      </c>
      <c r="FW565" s="45"/>
      <c r="FX565" s="45"/>
      <c r="FY565" s="25" t="s">
        <v>34</v>
      </c>
      <c r="FZ565" s="45">
        <f>SUM(GD507:GD559)</f>
        <v>16600</v>
      </c>
      <c r="GA565" s="107">
        <f>FZ565/FV563</f>
        <v>0.24592592592592594</v>
      </c>
      <c r="GB565" s="107"/>
      <c r="GC565" s="45"/>
      <c r="GD565" s="45"/>
      <c r="GE565" s="45"/>
      <c r="GF565" s="37"/>
      <c r="GH565" s="47"/>
      <c r="GI565" s="105" t="s">
        <v>35</v>
      </c>
      <c r="GJ565" s="45">
        <f>GJ563*$K573</f>
        <v>33120</v>
      </c>
      <c r="GK565" s="45"/>
      <c r="GL565" s="45"/>
      <c r="GM565" s="25" t="s">
        <v>34</v>
      </c>
      <c r="GN565" s="45">
        <f>SUM(GR507:GR559)</f>
        <v>91980</v>
      </c>
      <c r="GO565" s="107">
        <f>GN565/GJ563</f>
        <v>1.6663043478260871</v>
      </c>
      <c r="GP565" s="107"/>
      <c r="GQ565" s="45"/>
      <c r="GR565" s="45"/>
      <c r="GS565" s="45"/>
      <c r="GT565" s="37"/>
      <c r="GU565" s="61"/>
      <c r="GV565" s="47"/>
      <c r="GW565" s="30"/>
      <c r="GX565" s="25" t="s">
        <v>35</v>
      </c>
      <c r="GY565" s="45">
        <f>GY563*$K573</f>
        <v>77340</v>
      </c>
      <c r="GZ565" s="45"/>
      <c r="HA565" s="45"/>
      <c r="HB565" s="25"/>
      <c r="HC565" s="45"/>
      <c r="HD565" s="45"/>
      <c r="HE565" s="319" t="s">
        <v>36</v>
      </c>
      <c r="HF565" s="319"/>
      <c r="HG565" s="45">
        <f>GY565-HG563</f>
        <v>67935</v>
      </c>
      <c r="HH565" s="107">
        <f>HG565/GY563</f>
        <v>0.52703646237393331</v>
      </c>
      <c r="HI565" s="37"/>
      <c r="HK565" s="47"/>
      <c r="HL565" s="25" t="s">
        <v>35</v>
      </c>
      <c r="HM565" s="45">
        <f>HM563*$K573</f>
        <v>80040</v>
      </c>
      <c r="HN565" s="45"/>
      <c r="HO565" s="45"/>
      <c r="HP565" s="25"/>
      <c r="HQ565" s="45"/>
      <c r="HR565" s="45"/>
      <c r="HS565" s="319" t="s">
        <v>36</v>
      </c>
      <c r="HT565" s="319"/>
      <c r="HU565" s="45">
        <f>HM565-HU563</f>
        <v>68956</v>
      </c>
      <c r="HV565" s="107">
        <f>HU565/HM563</f>
        <v>0.5169115442278861</v>
      </c>
      <c r="HW565" s="37"/>
      <c r="HX565" s="360"/>
      <c r="HY565" s="47"/>
      <c r="HZ565" s="25" t="s">
        <v>35</v>
      </c>
      <c r="IA565" s="45">
        <f>IA563*$K573</f>
        <v>127080</v>
      </c>
      <c r="IB565" s="45"/>
      <c r="IC565" s="45"/>
      <c r="ID565" s="25"/>
      <c r="IE565" s="45"/>
      <c r="IF565" s="45"/>
      <c r="IG565" s="319" t="s">
        <v>36</v>
      </c>
      <c r="IH565" s="319"/>
      <c r="II565" s="45">
        <f>IA565-II563</f>
        <v>121280</v>
      </c>
      <c r="IJ565" s="107">
        <f>II565/IA563</f>
        <v>0.57261567516525025</v>
      </c>
      <c r="IK565" s="37"/>
      <c r="IL565" s="29"/>
      <c r="IM565" s="47"/>
      <c r="IN565" s="25" t="s">
        <v>35</v>
      </c>
      <c r="IO565" s="45">
        <f>IO563*$K573</f>
        <v>72720</v>
      </c>
      <c r="IP565" s="45"/>
      <c r="IQ565" s="45"/>
      <c r="IR565" s="25"/>
      <c r="IS565" s="45"/>
      <c r="IT565" s="45"/>
      <c r="IU565" s="319" t="s">
        <v>36</v>
      </c>
      <c r="IV565" s="319"/>
      <c r="IW565" s="45">
        <f>IO565-IW563</f>
        <v>61656</v>
      </c>
      <c r="IX565" s="107">
        <f>IW565/IO563</f>
        <v>0.50871287128712872</v>
      </c>
      <c r="IY565" s="37"/>
      <c r="IZ565" s="61"/>
      <c r="JA565" s="47"/>
      <c r="JB565" s="25" t="s">
        <v>35</v>
      </c>
      <c r="JC565" s="45">
        <f>JC563*$K573</f>
        <v>97860</v>
      </c>
      <c r="JD565" s="45"/>
      <c r="JE565" s="45"/>
      <c r="JF565" s="25"/>
      <c r="JG565" s="45"/>
      <c r="JH565" s="45"/>
      <c r="JI565" s="319" t="s">
        <v>36</v>
      </c>
      <c r="JJ565" s="319"/>
      <c r="JK565" s="45">
        <f>JC565-JK563</f>
        <v>75682</v>
      </c>
      <c r="JL565" s="107">
        <f>JK565/JC563</f>
        <v>0.4640220723482526</v>
      </c>
      <c r="JM565" s="37"/>
      <c r="JN565" s="29"/>
      <c r="JO565" s="47"/>
      <c r="JP565" s="25" t="s">
        <v>35</v>
      </c>
      <c r="JQ565" s="45">
        <f>JQ563*$K573</f>
        <v>59340</v>
      </c>
      <c r="JR565" s="45"/>
      <c r="JS565" s="45"/>
      <c r="JT565" s="25"/>
      <c r="JU565" s="45"/>
      <c r="JV565" s="45"/>
      <c r="JW565" s="319" t="s">
        <v>36</v>
      </c>
      <c r="JX565" s="319"/>
      <c r="JY565" s="45">
        <f>JQ565-JY563</f>
        <v>41054</v>
      </c>
      <c r="JZ565" s="107">
        <f>JY565/JQ563</f>
        <v>0.41510616784630938</v>
      </c>
      <c r="KA565" s="37"/>
      <c r="KB565" s="51"/>
      <c r="KC565" s="47"/>
      <c r="KD565" s="25" t="s">
        <v>35</v>
      </c>
      <c r="KE565" s="45">
        <f>KE563*K573</f>
        <v>98160</v>
      </c>
      <c r="KF565" s="45"/>
      <c r="KG565" s="45"/>
      <c r="KH565" s="25"/>
      <c r="KI565" s="45"/>
      <c r="KJ565" s="45"/>
      <c r="KK565" s="319" t="s">
        <v>36</v>
      </c>
      <c r="KL565" s="319"/>
      <c r="KM565" s="45">
        <f>KE565-KM563</f>
        <v>68304</v>
      </c>
      <c r="KN565" s="107">
        <f>KM565/KE563</f>
        <v>0.41750611246943764</v>
      </c>
      <c r="KO565" s="37"/>
      <c r="KP565" s="29"/>
      <c r="KQ565" s="47"/>
      <c r="KR565" s="25" t="s">
        <v>35</v>
      </c>
      <c r="KS565" s="45">
        <f>KS563*K573</f>
        <v>113820</v>
      </c>
      <c r="KT565" s="45"/>
      <c r="KU565" s="45"/>
      <c r="KV565" s="25"/>
      <c r="KW565" s="45"/>
      <c r="KX565" s="45"/>
      <c r="KY565" s="319" t="s">
        <v>36</v>
      </c>
      <c r="KZ565" s="319"/>
      <c r="LA565" s="45">
        <f>KS565-LA563</f>
        <v>89590</v>
      </c>
      <c r="LB565" s="107">
        <f>LA565/KS563</f>
        <v>0.47227200843437006</v>
      </c>
      <c r="LC565" s="37"/>
      <c r="LD565" s="29"/>
      <c r="LE565" s="47"/>
      <c r="LF565" s="25" t="s">
        <v>32</v>
      </c>
      <c r="LG565" s="45">
        <f>LG564/A564</f>
        <v>1476.6666666666667</v>
      </c>
      <c r="LH565" s="45">
        <f>LG565*$A565</f>
        <v>41346.666666666672</v>
      </c>
      <c r="LI565" s="45"/>
      <c r="LJ565" s="25"/>
      <c r="LK565" s="45"/>
      <c r="LL565" s="45"/>
      <c r="LM565" s="63"/>
      <c r="LN565" s="25" t="s">
        <v>36</v>
      </c>
      <c r="LO565" s="45">
        <f>LG566-LO564</f>
        <v>25580</v>
      </c>
      <c r="LP565" s="107">
        <f>LO565/LG564</f>
        <v>0.57742663656884874</v>
      </c>
      <c r="LQ565" s="37"/>
      <c r="LR565" s="29"/>
      <c r="LS565" s="47"/>
      <c r="LT565" s="105" t="s">
        <v>35</v>
      </c>
      <c r="LU565" s="45">
        <f>LU563*K573</f>
        <v>31500</v>
      </c>
      <c r="LV565" s="45"/>
      <c r="LW565" s="45"/>
      <c r="LX565" s="25" t="s">
        <v>34</v>
      </c>
      <c r="LY565" s="45">
        <f>SUM(MC507:MC559)</f>
        <v>20295</v>
      </c>
      <c r="LZ565" s="107">
        <f>LY565/LU563</f>
        <v>0.38657142857142857</v>
      </c>
      <c r="MA565" s="107"/>
      <c r="MB565" s="45"/>
      <c r="MC565" s="45"/>
      <c r="MD565" s="45"/>
      <c r="ME565" s="37"/>
      <c r="MF565" s="29"/>
      <c r="MG565" s="47"/>
      <c r="MH565" s="105" t="s">
        <v>35</v>
      </c>
      <c r="MI565" s="45">
        <f>MI563*$K573</f>
        <v>35520</v>
      </c>
      <c r="MJ565" s="45"/>
      <c r="MK565" s="45"/>
      <c r="ML565" s="25" t="s">
        <v>34</v>
      </c>
      <c r="MM565" s="45">
        <f>SUM(MQ507:MQ559)</f>
        <v>16500</v>
      </c>
      <c r="MN565" s="107">
        <f>MM565/MI563</f>
        <v>0.27871621621621623</v>
      </c>
      <c r="MO565" s="107"/>
      <c r="MP565" s="45"/>
      <c r="MQ565" s="45"/>
      <c r="MR565" s="45"/>
      <c r="MS565" s="37"/>
      <c r="MT565" s="29"/>
      <c r="MU565" s="47"/>
      <c r="MV565" s="105" t="s">
        <v>35</v>
      </c>
      <c r="MW565" s="45">
        <f>MW563*$K573</f>
        <v>69060</v>
      </c>
      <c r="MX565" s="45"/>
      <c r="MY565" s="45"/>
      <c r="MZ565" s="25" t="s">
        <v>34</v>
      </c>
      <c r="NA565" s="45">
        <f>SUM(NE507:NE559)</f>
        <v>12155</v>
      </c>
      <c r="NB565" s="107">
        <f>NA565/MW563</f>
        <v>0.10560382276281495</v>
      </c>
      <c r="NC565" s="107"/>
      <c r="ND565" s="45"/>
      <c r="NE565" s="45"/>
      <c r="NF565" s="45"/>
      <c r="NG565" s="37"/>
      <c r="NH565" s="29"/>
      <c r="NI565" s="47"/>
      <c r="NJ565" s="105" t="s">
        <v>35</v>
      </c>
      <c r="NK565" s="45">
        <f>NK563*$K573</f>
        <v>47400</v>
      </c>
      <c r="NL565" s="45"/>
      <c r="NM565" s="45"/>
      <c r="NN565" s="25" t="s">
        <v>34</v>
      </c>
      <c r="NO565" s="45">
        <f>SUM(NS507:NS559)</f>
        <v>7700</v>
      </c>
      <c r="NP565" s="107">
        <f>NO565/NK563</f>
        <v>9.7468354430379753E-2</v>
      </c>
      <c r="NQ565" s="107"/>
      <c r="NR565" s="45"/>
      <c r="NS565" s="45"/>
      <c r="NT565" s="45"/>
      <c r="NU565" s="37"/>
    </row>
    <row r="566" spans="1:385" x14ac:dyDescent="0.25">
      <c r="A566" s="38"/>
      <c r="B566" s="39"/>
      <c r="C566" s="40"/>
      <c r="D566" s="40"/>
      <c r="E566" s="41"/>
      <c r="F566" s="40"/>
      <c r="G566" s="208"/>
      <c r="H566" s="42"/>
      <c r="I566" s="25" t="s">
        <v>37</v>
      </c>
      <c r="J566" s="45">
        <f>J637</f>
        <v>85400</v>
      </c>
      <c r="K566" s="45"/>
      <c r="L566" s="45"/>
      <c r="M566" s="25" t="s">
        <v>36</v>
      </c>
      <c r="N566" s="45">
        <f>J565-N565</f>
        <v>23800</v>
      </c>
      <c r="O566" s="107">
        <f>N566/J563</f>
        <v>0.45333333333333331</v>
      </c>
      <c r="P566" s="107"/>
      <c r="Q566" s="46"/>
      <c r="R566" s="46"/>
      <c r="S566" s="46"/>
      <c r="T566" s="37"/>
      <c r="U566" s="29"/>
      <c r="V566" s="47"/>
      <c r="W566" s="105" t="s">
        <v>37</v>
      </c>
      <c r="X566" s="45">
        <f>X637</f>
        <v>102500</v>
      </c>
      <c r="Y566" s="45"/>
      <c r="Z566" s="45"/>
      <c r="AA566" s="25" t="s">
        <v>36</v>
      </c>
      <c r="AB566" s="45">
        <f>X565-AB565</f>
        <v>21588</v>
      </c>
      <c r="AC566" s="107">
        <f>AB566/X563</f>
        <v>0.29331521739130434</v>
      </c>
      <c r="AD566" s="107"/>
      <c r="AE566" s="46"/>
      <c r="AF566" s="46"/>
      <c r="AG566" s="46"/>
      <c r="AH566" s="37"/>
      <c r="AI566" s="29"/>
      <c r="AJ566" s="47"/>
      <c r="AK566" s="25" t="s">
        <v>37</v>
      </c>
      <c r="AL566" s="45">
        <f>AL637</f>
        <v>94400</v>
      </c>
      <c r="AM566" s="45"/>
      <c r="AN566" s="45"/>
      <c r="AO566" s="25" t="s">
        <v>36</v>
      </c>
      <c r="AP566" s="45">
        <f>AL565-AP565</f>
        <v>57060</v>
      </c>
      <c r="AQ566" s="107">
        <f>AP566/AL563</f>
        <v>0.45321683876092139</v>
      </c>
      <c r="AR566" s="107"/>
      <c r="AS566" s="46"/>
      <c r="AT566" s="46"/>
      <c r="AU566" s="46"/>
      <c r="AV566" s="37"/>
      <c r="AW566" s="29"/>
      <c r="AX566" s="47"/>
      <c r="AY566" s="25" t="s">
        <v>35</v>
      </c>
      <c r="AZ566" s="45">
        <f>AZ563*K573</f>
        <v>92280</v>
      </c>
      <c r="BA566" s="45"/>
      <c r="BB566" s="45"/>
      <c r="BC566" s="25" t="s">
        <v>36</v>
      </c>
      <c r="BD566" s="45">
        <f>AZ566-BD565</f>
        <v>74405</v>
      </c>
      <c r="BE566" s="107">
        <f>BD566/AZ563</f>
        <v>0.48377763328998702</v>
      </c>
      <c r="BF566" s="107"/>
      <c r="BG566" s="46"/>
      <c r="BH566" s="46"/>
      <c r="BI566" s="46"/>
      <c r="BJ566" s="37"/>
      <c r="BK566" s="29"/>
      <c r="BL566" s="47"/>
      <c r="BM566" s="25" t="s">
        <v>37</v>
      </c>
      <c r="BN566" s="45">
        <f>BN637</f>
        <v>211400</v>
      </c>
      <c r="BO566" s="45"/>
      <c r="BP566" s="45"/>
      <c r="BQ566" s="25"/>
      <c r="BR566" s="45"/>
      <c r="BS566" s="45"/>
      <c r="BT566" s="325" t="s">
        <v>1190</v>
      </c>
      <c r="BU566" s="327"/>
      <c r="BV566" s="43">
        <f>(BQ539+BS539)*BU539+(BQ540+BS540)*BU540+(BQ541+BS541)*BU541+(BQ542+BS542)*BU542</f>
        <v>0</v>
      </c>
      <c r="BW566" s="46"/>
      <c r="BX566" s="37"/>
      <c r="BY566" s="57"/>
      <c r="BZ566" s="47"/>
      <c r="CA566" s="25" t="s">
        <v>37</v>
      </c>
      <c r="CB566" s="45">
        <f>CB637</f>
        <v>171300</v>
      </c>
      <c r="CC566" s="45"/>
      <c r="CD566" s="45"/>
      <c r="CE566" s="25"/>
      <c r="CF566" s="45"/>
      <c r="CG566" s="71"/>
      <c r="CH566" s="325" t="s">
        <v>1190</v>
      </c>
      <c r="CI566" s="327"/>
      <c r="CJ566" s="43">
        <f>(CE539+CG539)*CI539+(CE540+CG540)*CI540+(CE541+CG541)*CI541+(CE542+CG542)*CI542</f>
        <v>0</v>
      </c>
      <c r="CK566" s="46"/>
      <c r="CL566" s="37"/>
      <c r="CM566" s="29"/>
      <c r="CN566" s="47"/>
      <c r="CO566" s="25" t="s">
        <v>37</v>
      </c>
      <c r="CP566" s="45">
        <f>CP637</f>
        <v>210900</v>
      </c>
      <c r="CQ566" s="45"/>
      <c r="CR566" s="45"/>
      <c r="CS566" s="25"/>
      <c r="CT566" s="45"/>
      <c r="CU566" s="71"/>
      <c r="CV566" s="325" t="s">
        <v>1190</v>
      </c>
      <c r="CW566" s="327"/>
      <c r="CX566" s="43">
        <f>(CS539+CU539)*CW539+(CS540+CU540)*CW540+(CS541+CU541)*CW541+(CS542+CU542)*CW542</f>
        <v>0</v>
      </c>
      <c r="CY566" s="46"/>
      <c r="CZ566" s="37"/>
      <c r="DA566" s="29"/>
      <c r="DB566" s="47"/>
      <c r="DC566" s="105" t="s">
        <v>37</v>
      </c>
      <c r="DD566" s="45">
        <f>DD637</f>
        <v>143100</v>
      </c>
      <c r="DE566" s="45"/>
      <c r="DF566" s="45"/>
      <c r="DG566" s="25" t="s">
        <v>36</v>
      </c>
      <c r="DH566" s="45">
        <f>DD565-DH565</f>
        <v>50110</v>
      </c>
      <c r="DI566" s="107">
        <f>DH566/DD563</f>
        <v>0.4376419213973799</v>
      </c>
      <c r="DJ566" s="107"/>
      <c r="DK566" s="46"/>
      <c r="DL566" s="46"/>
      <c r="DM566" s="46"/>
      <c r="DN566" s="37"/>
      <c r="DO566" s="29"/>
      <c r="DP566" s="47"/>
      <c r="DQ566" s="25" t="s">
        <v>37</v>
      </c>
      <c r="DR566" s="45">
        <f>DR637</f>
        <v>73800</v>
      </c>
      <c r="DS566" s="45"/>
      <c r="DT566" s="45"/>
      <c r="DU566" s="25" t="s">
        <v>36</v>
      </c>
      <c r="DV566" s="45">
        <f>DR565-DV565</f>
        <v>21948</v>
      </c>
      <c r="DW566" s="107">
        <f>DV566/DR563</f>
        <v>0.42951076320939335</v>
      </c>
      <c r="DX566" s="107"/>
      <c r="DY566" s="46"/>
      <c r="DZ566" s="46"/>
      <c r="EA566" s="46"/>
      <c r="EB566" s="37"/>
      <c r="ED566" s="47"/>
      <c r="EE566" s="105" t="s">
        <v>37</v>
      </c>
      <c r="EF566" s="45">
        <f>HN637</f>
        <v>0</v>
      </c>
      <c r="EG566" s="45"/>
      <c r="EH566" s="45"/>
      <c r="EI566" s="25" t="s">
        <v>36</v>
      </c>
      <c r="EJ566" s="45">
        <f>EF565-EJ565</f>
        <v>-58860</v>
      </c>
      <c r="EK566" s="107">
        <f>EJ566/EF563</f>
        <v>-1.066304347826087</v>
      </c>
      <c r="EL566" s="107"/>
      <c r="EM566" s="46"/>
      <c r="EN566" s="46"/>
      <c r="EO566" s="46"/>
      <c r="EP566" s="37"/>
      <c r="ER566" s="47"/>
      <c r="ES566" s="105" t="s">
        <v>37</v>
      </c>
      <c r="ET566" s="45">
        <f>GJ637</f>
        <v>47100</v>
      </c>
      <c r="EU566" s="45"/>
      <c r="EV566" s="45"/>
      <c r="EW566" s="25" t="s">
        <v>36</v>
      </c>
      <c r="EX566" s="45">
        <f>ET565-EX565</f>
        <v>-58860</v>
      </c>
      <c r="EY566" s="107">
        <f>EX566/ET563</f>
        <v>-1.066304347826087</v>
      </c>
      <c r="EZ566" s="107"/>
      <c r="FA566" s="46"/>
      <c r="FB566" s="46"/>
      <c r="FC566" s="46"/>
      <c r="FD566" s="37"/>
      <c r="FF566" s="47"/>
      <c r="FG566" s="105" t="s">
        <v>37</v>
      </c>
      <c r="FH566" s="45">
        <f>HM637</f>
        <v>176500</v>
      </c>
      <c r="FI566" s="45"/>
      <c r="FJ566" s="45"/>
      <c r="FK566" s="25" t="s">
        <v>36</v>
      </c>
      <c r="FL566" s="45">
        <f>FH565-FL565</f>
        <v>19000</v>
      </c>
      <c r="FM566" s="107">
        <f>FL566/FH563</f>
        <v>0.42696629213483145</v>
      </c>
      <c r="FN566" s="107"/>
      <c r="FO566" s="46"/>
      <c r="FP566" s="46"/>
      <c r="FQ566" s="46"/>
      <c r="FR566" s="37"/>
      <c r="FS566" s="29"/>
      <c r="FT566" s="47"/>
      <c r="FU566" s="105" t="s">
        <v>37</v>
      </c>
      <c r="FV566" s="45" t="str">
        <f>FG637</f>
        <v>合計</v>
      </c>
      <c r="FW566" s="45"/>
      <c r="FX566" s="45"/>
      <c r="FY566" s="25" t="s">
        <v>36</v>
      </c>
      <c r="FZ566" s="45">
        <f>FV565-FZ565</f>
        <v>-16600</v>
      </c>
      <c r="GA566" s="107">
        <f>FZ566/FV563</f>
        <v>-0.24592592592592594</v>
      </c>
      <c r="GB566" s="107"/>
      <c r="GC566" s="46"/>
      <c r="GD566" s="46"/>
      <c r="GE566" s="46"/>
      <c r="GF566" s="37"/>
      <c r="GH566" s="47"/>
      <c r="GI566" s="105" t="s">
        <v>37</v>
      </c>
      <c r="GJ566" s="45">
        <f>HA637</f>
        <v>0</v>
      </c>
      <c r="GK566" s="45"/>
      <c r="GL566" s="45"/>
      <c r="GM566" s="25" t="s">
        <v>36</v>
      </c>
      <c r="GN566" s="45">
        <f>GJ565-GN565</f>
        <v>-58860</v>
      </c>
      <c r="GO566" s="107">
        <f>GN566/GJ563</f>
        <v>-1.066304347826087</v>
      </c>
      <c r="GP566" s="107"/>
      <c r="GQ566" s="46"/>
      <c r="GR566" s="46"/>
      <c r="GS566" s="46"/>
      <c r="GT566" s="37"/>
      <c r="GU566" s="61"/>
      <c r="GV566" s="47"/>
      <c r="GW566" s="30"/>
      <c r="GX566" s="25" t="s">
        <v>37</v>
      </c>
      <c r="GY566" s="45">
        <f>GY637</f>
        <v>164200</v>
      </c>
      <c r="GZ566" s="45"/>
      <c r="HA566" s="45"/>
      <c r="HB566" s="25"/>
      <c r="HC566" s="45"/>
      <c r="HD566" s="45"/>
      <c r="HE566" s="325" t="s">
        <v>1190</v>
      </c>
      <c r="HF566" s="327"/>
      <c r="HG566" s="43">
        <f>(HB539+HD539)*HF539+(HB540+HD540)*HF540+(HB541+HD541)*HF541+(HB542+HD542)*HF542</f>
        <v>0</v>
      </c>
      <c r="HH566" s="46"/>
      <c r="HI566" s="37"/>
      <c r="HK566" s="47"/>
      <c r="HL566" s="25" t="s">
        <v>37</v>
      </c>
      <c r="HM566" s="45">
        <f>HM637</f>
        <v>176500</v>
      </c>
      <c r="HN566" s="45"/>
      <c r="HO566" s="45"/>
      <c r="HP566" s="25"/>
      <c r="HQ566" s="45"/>
      <c r="HR566" s="45"/>
      <c r="HS566" s="325" t="s">
        <v>1190</v>
      </c>
      <c r="HT566" s="327"/>
      <c r="HU566" s="43">
        <f>(HP539+HR539)*HT539+(HP540+HR540)*HT540+(HP541+HR541)*HT541+(HP542+HR542)*HT542</f>
        <v>0</v>
      </c>
      <c r="HV566" s="46"/>
      <c r="HW566" s="37"/>
      <c r="HX566" s="360"/>
      <c r="HY566" s="47"/>
      <c r="HZ566" s="25" t="s">
        <v>37</v>
      </c>
      <c r="IA566" s="45">
        <f>IA637</f>
        <v>318400</v>
      </c>
      <c r="IB566" s="45"/>
      <c r="IC566" s="45"/>
      <c r="ID566" s="25"/>
      <c r="IE566" s="45"/>
      <c r="IF566" s="45"/>
      <c r="IG566" s="325" t="s">
        <v>1190</v>
      </c>
      <c r="IH566" s="327"/>
      <c r="II566" s="43">
        <f>(ID539+IF539)*IH539+(ID540+IF540)*IH540+(ID541+IF541)*IH541+(ID542+IF542)*IH542</f>
        <v>0</v>
      </c>
      <c r="IJ566" s="46"/>
      <c r="IK566" s="37"/>
      <c r="IL566" s="29"/>
      <c r="IM566" s="47"/>
      <c r="IN566" s="25" t="s">
        <v>37</v>
      </c>
      <c r="IO566" s="45">
        <f>IO637</f>
        <v>203800</v>
      </c>
      <c r="IP566" s="45"/>
      <c r="IQ566" s="45"/>
      <c r="IR566" s="25"/>
      <c r="IS566" s="45"/>
      <c r="IT566" s="45"/>
      <c r="IU566" s="325" t="s">
        <v>1190</v>
      </c>
      <c r="IV566" s="327"/>
      <c r="IW566" s="43">
        <f>(IR539+IT539)*IV539+(IR540+IT540)*IV540+(IR541+IT541)*IV541+(IR542+IT542)*IV542</f>
        <v>0</v>
      </c>
      <c r="IX566" s="46"/>
      <c r="IY566" s="37"/>
      <c r="IZ566" s="61"/>
      <c r="JA566" s="47"/>
      <c r="JB566" s="25" t="s">
        <v>37</v>
      </c>
      <c r="JC566" s="45">
        <f>JC637</f>
        <v>200500</v>
      </c>
      <c r="JD566" s="45"/>
      <c r="JE566" s="45"/>
      <c r="JF566" s="25"/>
      <c r="JG566" s="45"/>
      <c r="JH566" s="45"/>
      <c r="JI566" s="325" t="s">
        <v>1190</v>
      </c>
      <c r="JJ566" s="327"/>
      <c r="JK566" s="43">
        <f>(JF539+JH539)*JJ539+(JF540+JH540)*JJ540+(JF541+JH541)*JJ541+(JF542+JH542)*JJ542</f>
        <v>0</v>
      </c>
      <c r="JL566" s="46"/>
      <c r="JM566" s="37"/>
      <c r="JN566" s="29"/>
      <c r="JO566" s="47"/>
      <c r="JP566" s="25" t="s">
        <v>37</v>
      </c>
      <c r="JQ566" s="45">
        <f>JQ637</f>
        <v>136200</v>
      </c>
      <c r="JR566" s="45"/>
      <c r="JS566" s="45"/>
      <c r="JT566" s="25"/>
      <c r="JU566" s="45"/>
      <c r="JV566" s="45"/>
      <c r="JW566" s="325" t="s">
        <v>1190</v>
      </c>
      <c r="JX566" s="327"/>
      <c r="JY566" s="43">
        <f>(JT539+JV539)*JX539+(JT540+JV540)*JX540+(JT541+JV541)*JX541+(JT542+JV542)*JX542</f>
        <v>0</v>
      </c>
      <c r="JZ566" s="46"/>
      <c r="KA566" s="37"/>
      <c r="KB566" s="51"/>
      <c r="KC566" s="47"/>
      <c r="KD566" s="25" t="s">
        <v>37</v>
      </c>
      <c r="KE566" s="45">
        <f>KE637</f>
        <v>209900</v>
      </c>
      <c r="KF566" s="45"/>
      <c r="KG566" s="45"/>
      <c r="KH566" s="25"/>
      <c r="KI566" s="45"/>
      <c r="KJ566" s="71"/>
      <c r="KK566" s="325" t="s">
        <v>1190</v>
      </c>
      <c r="KL566" s="327"/>
      <c r="KM566" s="43">
        <f>(KH539+KJ539)*KL539+(KH540+KJ540)*KL540+(KH541+KJ541)*KL541+(KH542+KJ542)*KL542</f>
        <v>0</v>
      </c>
      <c r="KN566" s="46"/>
      <c r="KO566" s="37"/>
      <c r="KP566" s="29"/>
      <c r="KQ566" s="47"/>
      <c r="KR566" s="25" t="s">
        <v>37</v>
      </c>
      <c r="KS566" s="45">
        <f>KS637</f>
        <v>260000</v>
      </c>
      <c r="KT566" s="45"/>
      <c r="KU566" s="45"/>
      <c r="KV566" s="25"/>
      <c r="KW566" s="45"/>
      <c r="KX566" s="45"/>
      <c r="KY566" s="325" t="s">
        <v>1190</v>
      </c>
      <c r="KZ566" s="327"/>
      <c r="LA566" s="43">
        <f>(KV539+KX539)*KZ539+(KV540+KX540)*KZ540+(KV541+KX541)*KZ541+(KV542+KX542)*KZ542</f>
        <v>0</v>
      </c>
      <c r="LB566" s="46"/>
      <c r="LC566" s="37"/>
      <c r="LD566" s="29"/>
      <c r="LE566" s="47"/>
      <c r="LF566" s="25" t="s">
        <v>35</v>
      </c>
      <c r="LG566" s="45">
        <f>LG564*K573</f>
        <v>26580</v>
      </c>
      <c r="LH566" s="45"/>
      <c r="LI566" s="45"/>
      <c r="LJ566" s="25"/>
      <c r="LK566" s="45"/>
      <c r="LL566" s="45"/>
      <c r="LM566" s="71"/>
      <c r="LN566" s="319" t="s">
        <v>33</v>
      </c>
      <c r="LO566" s="328"/>
      <c r="LP566" s="107">
        <f>LO564/LG564</f>
        <v>2.2573363431151242E-2</v>
      </c>
      <c r="LQ566" s="37"/>
      <c r="LR566" s="29"/>
      <c r="LS566" s="47"/>
      <c r="LT566" s="105" t="s">
        <v>37</v>
      </c>
      <c r="LU566" s="45">
        <f>LU637</f>
        <v>66700</v>
      </c>
      <c r="LV566" s="45"/>
      <c r="LW566" s="45"/>
      <c r="LX566" s="25" t="s">
        <v>36</v>
      </c>
      <c r="LY566" s="45">
        <f>LU565-LY565</f>
        <v>11205</v>
      </c>
      <c r="LZ566" s="107">
        <f>LY566/LU563</f>
        <v>0.21342857142857144</v>
      </c>
      <c r="MA566" s="107"/>
      <c r="MB566" s="46"/>
      <c r="MC566" s="46"/>
      <c r="MD566" s="46"/>
      <c r="ME566" s="37"/>
      <c r="MF566" s="29"/>
      <c r="MG566" s="47"/>
      <c r="MH566" s="105" t="s">
        <v>37</v>
      </c>
      <c r="MI566" s="45">
        <f>MI637</f>
        <v>45400</v>
      </c>
      <c r="MJ566" s="45"/>
      <c r="MK566" s="45"/>
      <c r="ML566" s="25" t="s">
        <v>36</v>
      </c>
      <c r="MM566" s="45">
        <f>MI565-MM565</f>
        <v>19020</v>
      </c>
      <c r="MN566" s="107">
        <f>MM566/MI563</f>
        <v>0.32128378378378381</v>
      </c>
      <c r="MO566" s="107"/>
      <c r="MP566" s="46"/>
      <c r="MQ566" s="46"/>
      <c r="MR566" s="46"/>
      <c r="MS566" s="37"/>
      <c r="MT566" s="29"/>
      <c r="MU566" s="47"/>
      <c r="MV566" s="105" t="s">
        <v>37</v>
      </c>
      <c r="MW566" s="45">
        <f>MW637</f>
        <v>121600</v>
      </c>
      <c r="MX566" s="45"/>
      <c r="MY566" s="45"/>
      <c r="MZ566" s="25" t="s">
        <v>36</v>
      </c>
      <c r="NA566" s="45">
        <f>MW565-NA565</f>
        <v>56905</v>
      </c>
      <c r="NB566" s="107">
        <f>NA566/MW563</f>
        <v>0.49439617723718504</v>
      </c>
      <c r="NC566" s="107"/>
      <c r="ND566" s="46"/>
      <c r="NE566" s="46"/>
      <c r="NF566" s="46"/>
      <c r="NG566" s="37"/>
      <c r="NH566" s="29"/>
      <c r="NI566" s="47"/>
      <c r="NJ566" s="105" t="s">
        <v>37</v>
      </c>
      <c r="NK566" s="45">
        <f>NK637</f>
        <v>64200</v>
      </c>
      <c r="NL566" s="45"/>
      <c r="NM566" s="45"/>
      <c r="NN566" s="25" t="s">
        <v>36</v>
      </c>
      <c r="NO566" s="45">
        <f>NK565-NO565</f>
        <v>39700</v>
      </c>
      <c r="NP566" s="107">
        <f>NO566/NK563</f>
        <v>0.50253164556962027</v>
      </c>
      <c r="NQ566" s="107"/>
      <c r="NR566" s="46"/>
      <c r="NS566" s="46"/>
      <c r="NT566" s="46"/>
      <c r="NU566" s="37"/>
    </row>
    <row r="567" spans="1:385" x14ac:dyDescent="0.25">
      <c r="A567" s="38"/>
      <c r="B567" s="39"/>
      <c r="C567" s="40"/>
      <c r="D567" s="40"/>
      <c r="E567" s="41"/>
      <c r="F567" s="40"/>
      <c r="G567" s="208"/>
      <c r="H567" s="42"/>
      <c r="I567" s="45"/>
      <c r="J567" s="45"/>
      <c r="K567" s="45"/>
      <c r="L567" s="45"/>
      <c r="M567" s="319" t="s">
        <v>1190</v>
      </c>
      <c r="N567" s="326"/>
      <c r="O567" s="45">
        <f>(M515+O515)*Q515</f>
        <v>0</v>
      </c>
      <c r="P567" s="45"/>
      <c r="Q567" s="46"/>
      <c r="R567" s="46"/>
      <c r="S567" s="46"/>
      <c r="T567" s="37"/>
      <c r="U567" s="29"/>
      <c r="V567" s="47"/>
      <c r="W567" s="67"/>
      <c r="X567" s="45"/>
      <c r="Y567" s="45"/>
      <c r="Z567" s="45"/>
      <c r="AA567" s="319" t="s">
        <v>1190</v>
      </c>
      <c r="AB567" s="326"/>
      <c r="AC567" s="45">
        <f>(AA515+AC515)*AE515</f>
        <v>0</v>
      </c>
      <c r="AD567" s="45"/>
      <c r="AE567" s="46"/>
      <c r="AF567" s="46"/>
      <c r="AG567" s="46"/>
      <c r="AH567" s="37"/>
      <c r="AI567" s="29"/>
      <c r="AJ567" s="47"/>
      <c r="AK567" s="45"/>
      <c r="AL567" s="45"/>
      <c r="AM567" s="45"/>
      <c r="AN567" s="45"/>
      <c r="AO567" s="319" t="s">
        <v>1190</v>
      </c>
      <c r="AP567" s="326"/>
      <c r="AQ567" s="45">
        <f>(AO515+AQ515)*AS515</f>
        <v>0</v>
      </c>
      <c r="AR567" s="45"/>
      <c r="AS567" s="46"/>
      <c r="AT567" s="46"/>
      <c r="AU567" s="46"/>
      <c r="AV567" s="37"/>
      <c r="AW567" s="29"/>
      <c r="AX567" s="47"/>
      <c r="AY567" s="111" t="s">
        <v>37</v>
      </c>
      <c r="AZ567" s="99">
        <f>AZ637</f>
        <v>207000</v>
      </c>
      <c r="BA567" s="45"/>
      <c r="BB567" s="45"/>
      <c r="BC567" s="319" t="s">
        <v>1190</v>
      </c>
      <c r="BD567" s="326"/>
      <c r="BE567" s="45">
        <f>(BC515+BE515)*BG515</f>
        <v>0</v>
      </c>
      <c r="BF567" s="45"/>
      <c r="BG567" s="46"/>
      <c r="BH567" s="46"/>
      <c r="BI567" s="46"/>
      <c r="BJ567" s="37"/>
      <c r="BK567" s="29"/>
      <c r="BL567" s="47"/>
      <c r="BM567" s="45"/>
      <c r="BN567" s="99"/>
      <c r="BO567" s="45"/>
      <c r="BP567" s="45"/>
      <c r="BQ567" s="25"/>
      <c r="BR567" s="45"/>
      <c r="BS567" s="45"/>
      <c r="BT567" s="114"/>
      <c r="BU567" s="105"/>
      <c r="BV567" s="46"/>
      <c r="BW567" s="46"/>
      <c r="BX567" s="37"/>
      <c r="BY567" s="57"/>
      <c r="BZ567" s="47"/>
      <c r="CA567" s="45"/>
      <c r="CB567" s="45"/>
      <c r="CC567" s="45"/>
      <c r="CD567" s="45"/>
      <c r="CE567" s="25"/>
      <c r="CF567" s="45"/>
      <c r="CG567" s="71"/>
      <c r="CH567" s="115"/>
      <c r="CI567" s="112"/>
      <c r="CJ567" s="67"/>
      <c r="CK567" s="46"/>
      <c r="CL567" s="37"/>
      <c r="CM567" s="29"/>
      <c r="CN567" s="47"/>
      <c r="CO567" s="45"/>
      <c r="CP567" s="45"/>
      <c r="CQ567" s="45"/>
      <c r="CR567" s="45"/>
      <c r="CS567" s="25"/>
      <c r="CT567" s="45"/>
      <c r="CU567" s="71"/>
      <c r="CV567" s="115"/>
      <c r="CW567" s="112"/>
      <c r="CX567" s="67"/>
      <c r="CY567" s="46"/>
      <c r="CZ567" s="37"/>
      <c r="DA567" s="29"/>
      <c r="DB567" s="47"/>
      <c r="DC567" s="67"/>
      <c r="DD567" s="45"/>
      <c r="DE567" s="45"/>
      <c r="DF567" s="45"/>
      <c r="DG567" s="319" t="s">
        <v>1190</v>
      </c>
      <c r="DH567" s="326"/>
      <c r="DI567" s="45">
        <f>(DG515+DI515)*DK515</f>
        <v>0</v>
      </c>
      <c r="DJ567" s="45"/>
      <c r="DK567" s="46"/>
      <c r="DL567" s="46"/>
      <c r="DM567" s="46"/>
      <c r="DN567" s="37"/>
      <c r="DO567" s="29"/>
      <c r="DP567" s="47"/>
      <c r="DU567" s="319" t="s">
        <v>1190</v>
      </c>
      <c r="DV567" s="326"/>
      <c r="DW567" s="45">
        <f>(DU515+DW515)*DY515</f>
        <v>0</v>
      </c>
      <c r="DX567" s="45"/>
      <c r="DY567" s="46"/>
      <c r="DZ567" s="46"/>
      <c r="EA567" s="46"/>
      <c r="EB567" s="37"/>
      <c r="ED567" s="47"/>
      <c r="EE567" s="67"/>
      <c r="EF567" s="45"/>
      <c r="EG567" s="45"/>
      <c r="EH567" s="45"/>
      <c r="EI567" s="319" t="s">
        <v>1190</v>
      </c>
      <c r="EJ567" s="326"/>
      <c r="EK567" s="45">
        <f>(EI515+EK515)*EM515</f>
        <v>0</v>
      </c>
      <c r="EL567" s="45"/>
      <c r="EM567" s="46"/>
      <c r="EN567" s="46"/>
      <c r="EO567" s="46"/>
      <c r="EP567" s="37"/>
      <c r="ER567" s="47"/>
      <c r="ES567" s="67"/>
      <c r="ET567" s="45"/>
      <c r="EU567" s="45"/>
      <c r="EV567" s="45"/>
      <c r="EW567" s="319" t="s">
        <v>1190</v>
      </c>
      <c r="EX567" s="326"/>
      <c r="EY567" s="45">
        <f>(EW515+EY515)*FA515</f>
        <v>0</v>
      </c>
      <c r="EZ567" s="45"/>
      <c r="FA567" s="46"/>
      <c r="FB567" s="46"/>
      <c r="FC567" s="46"/>
      <c r="FD567" s="37"/>
      <c r="FF567" s="47"/>
      <c r="FG567" s="67"/>
      <c r="FH567" s="45"/>
      <c r="FI567" s="45"/>
      <c r="FJ567" s="45"/>
      <c r="FK567" s="319" t="s">
        <v>1190</v>
      </c>
      <c r="FL567" s="326"/>
      <c r="FM567" s="45">
        <f>(FK515+FM515)*FO515</f>
        <v>0</v>
      </c>
      <c r="FN567" s="45"/>
      <c r="FO567" s="46"/>
      <c r="FP567" s="46"/>
      <c r="FQ567" s="46"/>
      <c r="FR567" s="37"/>
      <c r="FS567" s="29"/>
      <c r="FT567" s="47"/>
      <c r="FU567" s="67"/>
      <c r="FV567" s="45"/>
      <c r="FW567" s="45"/>
      <c r="FX567" s="45"/>
      <c r="FY567" s="319" t="s">
        <v>1190</v>
      </c>
      <c r="FZ567" s="326"/>
      <c r="GA567" s="45">
        <f>(FY515+GA515)*GC515</f>
        <v>0</v>
      </c>
      <c r="GB567" s="45"/>
      <c r="GC567" s="46"/>
      <c r="GD567" s="46"/>
      <c r="GE567" s="46"/>
      <c r="GF567" s="37"/>
      <c r="GH567" s="47"/>
      <c r="GI567" s="67"/>
      <c r="GJ567" s="45"/>
      <c r="GK567" s="45"/>
      <c r="GL567" s="45"/>
      <c r="GM567" s="319" t="s">
        <v>1190</v>
      </c>
      <c r="GN567" s="326"/>
      <c r="GO567" s="45">
        <f>(GM515+GO515)*GQ515</f>
        <v>0</v>
      </c>
      <c r="GP567" s="45"/>
      <c r="GQ567" s="46"/>
      <c r="GR567" s="46"/>
      <c r="GS567" s="46"/>
      <c r="GT567" s="37"/>
      <c r="GU567" s="61"/>
      <c r="GV567" s="47"/>
      <c r="GW567" s="30"/>
      <c r="GX567" s="45"/>
      <c r="GY567" s="45"/>
      <c r="GZ567" s="45"/>
      <c r="HA567" s="45"/>
      <c r="HB567" s="25"/>
      <c r="HC567" s="45"/>
      <c r="HD567" s="45"/>
      <c r="HE567" s="71"/>
      <c r="HF567" s="112"/>
      <c r="HG567" s="67"/>
      <c r="HH567" s="46"/>
      <c r="HI567" s="37"/>
      <c r="HK567" s="47"/>
      <c r="HL567" s="45"/>
      <c r="HM567" s="45"/>
      <c r="HN567" s="45"/>
      <c r="HO567" s="45"/>
      <c r="HP567" s="25"/>
      <c r="HQ567" s="45"/>
      <c r="HR567" s="45"/>
      <c r="HS567" s="71"/>
      <c r="HT567" s="112"/>
      <c r="HU567" s="67"/>
      <c r="HV567" s="46"/>
      <c r="HW567" s="37"/>
      <c r="HX567" s="360"/>
      <c r="HY567" s="47"/>
      <c r="HZ567" s="45"/>
      <c r="IA567" s="99"/>
      <c r="IB567" s="45"/>
      <c r="IC567" s="45"/>
      <c r="ID567" s="25"/>
      <c r="IE567" s="45"/>
      <c r="IF567" s="45"/>
      <c r="IG567" s="116"/>
      <c r="IH567" s="105"/>
      <c r="II567" s="46"/>
      <c r="IJ567" s="46"/>
      <c r="IK567" s="37"/>
      <c r="IL567" s="29"/>
      <c r="IM567" s="47"/>
      <c r="IN567" s="45"/>
      <c r="IO567" s="45"/>
      <c r="IP567" s="45"/>
      <c r="IQ567" s="45"/>
      <c r="IR567" s="25"/>
      <c r="IS567" s="45"/>
      <c r="IT567" s="45"/>
      <c r="IU567" s="71"/>
      <c r="IV567" s="112"/>
      <c r="IW567" s="67"/>
      <c r="IX567" s="46"/>
      <c r="IY567" s="37"/>
      <c r="IZ567" s="61"/>
      <c r="JA567" s="47"/>
      <c r="JB567" s="45"/>
      <c r="JC567" s="99"/>
      <c r="JD567" s="45"/>
      <c r="JE567" s="45"/>
      <c r="JF567" s="25"/>
      <c r="JG567" s="45"/>
      <c r="JH567" s="45"/>
      <c r="JI567" s="116"/>
      <c r="JJ567" s="105"/>
      <c r="JK567" s="46"/>
      <c r="JL567" s="46"/>
      <c r="JM567" s="37"/>
      <c r="JN567" s="29"/>
      <c r="JO567" s="47"/>
      <c r="JP567" s="45"/>
      <c r="JQ567" s="45"/>
      <c r="JR567" s="45"/>
      <c r="JS567" s="45"/>
      <c r="JT567" s="25"/>
      <c r="JU567" s="45"/>
      <c r="JV567" s="45"/>
      <c r="JW567" s="71"/>
      <c r="JX567" s="112"/>
      <c r="JY567" s="67"/>
      <c r="JZ567" s="46"/>
      <c r="KA567" s="37"/>
      <c r="KB567" s="51"/>
      <c r="KC567" s="47"/>
      <c r="KD567" s="45"/>
      <c r="KE567" s="45"/>
      <c r="KF567" s="45"/>
      <c r="KG567" s="45"/>
      <c r="KH567" s="25"/>
      <c r="KI567" s="45"/>
      <c r="KJ567" s="71"/>
      <c r="KK567" s="59"/>
      <c r="KL567" s="112"/>
      <c r="KM567" s="67"/>
      <c r="KN567" s="46"/>
      <c r="KO567" s="37"/>
      <c r="KP567" s="29"/>
      <c r="KQ567" s="47"/>
      <c r="KR567" s="45"/>
      <c r="KS567" s="45"/>
      <c r="KT567" s="45"/>
      <c r="KU567" s="45"/>
      <c r="KV567" s="25"/>
      <c r="KW567" s="45"/>
      <c r="KX567" s="45"/>
      <c r="KY567" s="113"/>
      <c r="KZ567" s="112"/>
      <c r="LA567" s="67"/>
      <c r="LB567" s="46"/>
      <c r="LC567" s="37"/>
      <c r="LD567" s="29"/>
      <c r="LE567" s="47"/>
      <c r="LF567" s="25" t="s">
        <v>37</v>
      </c>
      <c r="LG567" s="45">
        <f>LG638</f>
        <v>40600</v>
      </c>
      <c r="LH567" s="45"/>
      <c r="LI567" s="45"/>
      <c r="LJ567" s="25"/>
      <c r="LK567" s="45"/>
      <c r="LL567" s="71"/>
      <c r="LM567" s="26"/>
      <c r="LN567" s="325" t="s">
        <v>1190</v>
      </c>
      <c r="LO567" s="327"/>
      <c r="LP567" s="43">
        <f>(LJ531+LL531)*LN531+(LJ532+LL532)*LN532+(LJ533+LL533)*LN533</f>
        <v>0</v>
      </c>
      <c r="LQ567" s="37"/>
      <c r="LR567" s="29"/>
      <c r="LS567" s="47"/>
      <c r="LT567" s="67"/>
      <c r="LU567" s="45"/>
      <c r="LV567" s="45"/>
      <c r="LW567" s="45"/>
      <c r="LX567" s="319" t="s">
        <v>1190</v>
      </c>
      <c r="LY567" s="326"/>
      <c r="LZ567" s="45">
        <f>(LX515+LZ515)*MB515</f>
        <v>0</v>
      </c>
      <c r="MA567" s="45"/>
      <c r="MB567" s="46"/>
      <c r="MC567" s="46"/>
      <c r="MD567" s="46"/>
      <c r="ME567" s="37"/>
      <c r="MF567" s="29"/>
      <c r="MG567" s="47"/>
      <c r="MH567" s="67"/>
      <c r="MI567" s="45"/>
      <c r="MJ567" s="45"/>
      <c r="MK567" s="45"/>
      <c r="ML567" s="319" t="s">
        <v>1190</v>
      </c>
      <c r="MM567" s="326"/>
      <c r="MN567" s="45">
        <f>(ML515+MN515)*MP515</f>
        <v>0</v>
      </c>
      <c r="MO567" s="45"/>
      <c r="MP567" s="46"/>
      <c r="MQ567" s="46"/>
      <c r="MR567" s="46"/>
      <c r="MS567" s="37"/>
      <c r="MT567" s="29"/>
      <c r="MU567" s="47"/>
      <c r="MV567" s="67"/>
      <c r="MW567" s="45"/>
      <c r="MX567" s="45"/>
      <c r="MY567" s="45"/>
      <c r="MZ567" s="319" t="s">
        <v>1190</v>
      </c>
      <c r="NA567" s="326"/>
      <c r="NB567" s="45">
        <f>(MZ515+NB515)*ND515</f>
        <v>0</v>
      </c>
      <c r="NC567" s="45"/>
      <c r="ND567" s="46"/>
      <c r="NE567" s="46"/>
      <c r="NF567" s="46"/>
      <c r="NG567" s="37"/>
      <c r="NH567" s="29"/>
      <c r="NI567" s="47"/>
      <c r="NJ567" s="67"/>
      <c r="NK567" s="45"/>
      <c r="NL567" s="45"/>
      <c r="NM567" s="45"/>
      <c r="NN567" s="319" t="s">
        <v>1190</v>
      </c>
      <c r="NO567" s="326"/>
      <c r="NP567" s="45">
        <f>(NN515+NP515)*NR515</f>
        <v>0</v>
      </c>
      <c r="NQ567" s="45"/>
      <c r="NR567" s="46"/>
      <c r="NS567" s="46"/>
      <c r="NT567" s="46"/>
      <c r="NU567" s="37"/>
    </row>
    <row r="568" spans="1:385" x14ac:dyDescent="0.25">
      <c r="A568" s="38"/>
      <c r="B568" s="39"/>
      <c r="C568" s="40"/>
      <c r="D568" s="40"/>
      <c r="E568" s="41"/>
      <c r="F568" s="40"/>
      <c r="G568" s="208"/>
      <c r="H568" s="42"/>
      <c r="I568" s="45"/>
      <c r="J568" s="45"/>
      <c r="K568" s="45"/>
      <c r="L568" s="45"/>
      <c r="M568" s="25"/>
      <c r="N568" s="45"/>
      <c r="O568" s="45"/>
      <c r="P568" s="45"/>
      <c r="Q568" s="46"/>
      <c r="R568" s="46"/>
      <c r="S568" s="46"/>
      <c r="T568" s="37"/>
      <c r="U568" s="29"/>
      <c r="V568" s="47"/>
      <c r="W568" s="67"/>
      <c r="X568" s="45"/>
      <c r="Y568" s="45"/>
      <c r="Z568" s="45"/>
      <c r="AA568" s="25"/>
      <c r="AB568" s="45"/>
      <c r="AC568" s="45"/>
      <c r="AD568" s="45"/>
      <c r="AE568" s="46"/>
      <c r="AF568" s="46"/>
      <c r="AG568" s="46"/>
      <c r="AH568" s="37"/>
      <c r="AI568" s="29"/>
      <c r="AJ568" s="47"/>
      <c r="AK568" s="45"/>
      <c r="AL568" s="45"/>
      <c r="AM568" s="45"/>
      <c r="AN568" s="45"/>
      <c r="AO568" s="25"/>
      <c r="AP568" s="45"/>
      <c r="AQ568" s="45"/>
      <c r="AR568" s="45"/>
      <c r="AS568" s="46"/>
      <c r="AT568" s="46"/>
      <c r="AU568" s="46"/>
      <c r="AV568" s="37"/>
      <c r="AW568" s="29"/>
      <c r="AX568" s="117"/>
      <c r="AY568" s="118"/>
      <c r="AZ568" s="118"/>
      <c r="BA568" s="67"/>
      <c r="BB568" s="45"/>
      <c r="BC568" s="25"/>
      <c r="BD568" s="45"/>
      <c r="BE568" s="107"/>
      <c r="BF568" s="107"/>
      <c r="BG568" s="46"/>
      <c r="BH568" s="46"/>
      <c r="BI568" s="46"/>
      <c r="BJ568" s="37"/>
      <c r="BK568" s="29"/>
      <c r="BL568" s="47"/>
      <c r="BM568" s="45"/>
      <c r="BN568" s="99"/>
      <c r="BO568" s="45"/>
      <c r="BP568" s="45"/>
      <c r="BQ568" s="25"/>
      <c r="BR568" s="45"/>
      <c r="BS568" s="45"/>
      <c r="BT568" s="114"/>
      <c r="BU568" s="124"/>
      <c r="BV568" s="46"/>
      <c r="BW568" s="46"/>
      <c r="BX568" s="37"/>
      <c r="BY568" s="57"/>
      <c r="BZ568" s="47"/>
      <c r="CA568" s="45"/>
      <c r="CB568" s="45"/>
      <c r="CC568" s="45"/>
      <c r="CD568" s="45"/>
      <c r="CE568" s="25"/>
      <c r="CF568" s="45"/>
      <c r="CG568" s="45"/>
      <c r="CH568" s="125"/>
      <c r="CI568" s="120"/>
      <c r="CJ568" s="121" t="s">
        <v>1191</v>
      </c>
      <c r="CK568" s="46"/>
      <c r="CL568" s="37"/>
      <c r="CM568" s="29"/>
      <c r="CN568" s="47"/>
      <c r="CO568" s="45"/>
      <c r="CP568" s="45"/>
      <c r="CQ568" s="45"/>
      <c r="CR568" s="45"/>
      <c r="CS568" s="25"/>
      <c r="CT568" s="45"/>
      <c r="CU568" s="45"/>
      <c r="CV568" s="125"/>
      <c r="CW568" s="120"/>
      <c r="CX568" s="121" t="s">
        <v>1191</v>
      </c>
      <c r="CY568" s="46"/>
      <c r="CZ568" s="37"/>
      <c r="DA568" s="29"/>
      <c r="DB568" s="47"/>
      <c r="DC568" s="67"/>
      <c r="DD568" s="45"/>
      <c r="DE568" s="45"/>
      <c r="DF568" s="45"/>
      <c r="DG568" s="25"/>
      <c r="DH568" s="45"/>
      <c r="DI568" s="45"/>
      <c r="DJ568" s="45"/>
      <c r="DK568" s="46"/>
      <c r="DL568" s="46"/>
      <c r="DM568" s="46"/>
      <c r="DN568" s="37"/>
      <c r="DO568" s="29"/>
      <c r="DP568" s="47"/>
      <c r="DQ568" s="25"/>
      <c r="DR568" s="45"/>
      <c r="DS568" s="45"/>
      <c r="DT568" s="45"/>
      <c r="DU568" s="25"/>
      <c r="DV568" s="45"/>
      <c r="DW568" s="107"/>
      <c r="DX568" s="107"/>
      <c r="DY568" s="46"/>
      <c r="DZ568" s="46"/>
      <c r="EA568" s="46"/>
      <c r="EB568" s="37"/>
      <c r="ED568" s="47"/>
      <c r="EE568" s="67"/>
      <c r="EF568" s="45"/>
      <c r="EG568" s="45"/>
      <c r="EH568" s="45"/>
      <c r="EI568" s="25"/>
      <c r="EJ568" s="45"/>
      <c r="EK568" s="45"/>
      <c r="EL568" s="45"/>
      <c r="EM568" s="46"/>
      <c r="EN568" s="46"/>
      <c r="EO568" s="46"/>
      <c r="EP568" s="37"/>
      <c r="ER568" s="47"/>
      <c r="ES568" s="67"/>
      <c r="ET568" s="45"/>
      <c r="EU568" s="45"/>
      <c r="EV568" s="45"/>
      <c r="EW568" s="25"/>
      <c r="EX568" s="45"/>
      <c r="EY568" s="45"/>
      <c r="EZ568" s="45"/>
      <c r="FA568" s="46"/>
      <c r="FB568" s="46"/>
      <c r="FC568" s="46"/>
      <c r="FD568" s="37"/>
      <c r="FF568" s="47"/>
      <c r="FG568" s="67"/>
      <c r="FH568" s="45"/>
      <c r="FI568" s="45"/>
      <c r="FJ568" s="45"/>
      <c r="FK568" s="25"/>
      <c r="FL568" s="45"/>
      <c r="FM568" s="45"/>
      <c r="FN568" s="45"/>
      <c r="FO568" s="46"/>
      <c r="FP568" s="46"/>
      <c r="FQ568" s="46"/>
      <c r="FR568" s="37"/>
      <c r="FS568" s="29"/>
      <c r="FT568" s="47"/>
      <c r="FU568" s="67"/>
      <c r="FV568" s="45"/>
      <c r="FW568" s="45"/>
      <c r="FX568" s="45"/>
      <c r="FY568" s="25"/>
      <c r="FZ568" s="45"/>
      <c r="GA568" s="45"/>
      <c r="GB568" s="45"/>
      <c r="GC568" s="46"/>
      <c r="GD568" s="46"/>
      <c r="GE568" s="46"/>
      <c r="GF568" s="37"/>
      <c r="GH568" s="47"/>
      <c r="GI568" s="67"/>
      <c r="GJ568" s="45"/>
      <c r="GK568" s="45"/>
      <c r="GL568" s="45"/>
      <c r="GM568" s="25"/>
      <c r="GN568" s="45"/>
      <c r="GO568" s="45"/>
      <c r="GP568" s="45"/>
      <c r="GQ568" s="46"/>
      <c r="GR568" s="46"/>
      <c r="GS568" s="46"/>
      <c r="GT568" s="37"/>
      <c r="GU568" s="61"/>
      <c r="GV568" s="47"/>
      <c r="GW568" s="30"/>
      <c r="GX568" s="45"/>
      <c r="GY568" s="45"/>
      <c r="GZ568" s="45"/>
      <c r="HA568" s="45"/>
      <c r="HB568" s="25"/>
      <c r="HC568" s="45"/>
      <c r="HD568" s="45"/>
      <c r="HE568" s="126"/>
      <c r="HF568" s="120"/>
      <c r="HG568" s="123"/>
      <c r="HH568" s="46"/>
      <c r="HI568" s="37"/>
      <c r="HK568" s="47"/>
      <c r="HL568" s="45"/>
      <c r="HM568" s="45"/>
      <c r="HN568" s="45"/>
      <c r="HO568" s="45"/>
      <c r="HP568" s="25"/>
      <c r="HQ568" s="45"/>
      <c r="HR568" s="45"/>
      <c r="HS568" s="126"/>
      <c r="HT568" s="120"/>
      <c r="HU568" s="123"/>
      <c r="HV568" s="46"/>
      <c r="HW568" s="37"/>
      <c r="HX568" s="360"/>
      <c r="HY568" s="47"/>
      <c r="HZ568" s="45"/>
      <c r="IA568" s="99"/>
      <c r="IB568" s="45"/>
      <c r="IC568" s="45"/>
      <c r="ID568" s="25"/>
      <c r="IE568" s="45"/>
      <c r="IF568" s="45"/>
      <c r="IG568" s="116"/>
      <c r="IH568" s="124"/>
      <c r="II568" s="46"/>
      <c r="IJ568" s="46"/>
      <c r="IK568" s="37"/>
      <c r="IL568" s="29"/>
      <c r="IM568" s="47"/>
      <c r="IN568" s="45"/>
      <c r="IO568" s="45"/>
      <c r="IP568" s="45"/>
      <c r="IQ568" s="45"/>
      <c r="IR568" s="25"/>
      <c r="IS568" s="45"/>
      <c r="IT568" s="45"/>
      <c r="IU568" s="126"/>
      <c r="IV568" s="120"/>
      <c r="IW568" s="123"/>
      <c r="IX568" s="46"/>
      <c r="IY568" s="37"/>
      <c r="IZ568" s="61"/>
      <c r="JA568" s="47"/>
      <c r="JB568" s="45"/>
      <c r="JC568" s="99"/>
      <c r="JD568" s="45"/>
      <c r="JE568" s="45"/>
      <c r="JF568" s="25"/>
      <c r="JG568" s="45"/>
      <c r="JH568" s="45"/>
      <c r="JI568" s="116"/>
      <c r="JJ568" s="124"/>
      <c r="JK568" s="46"/>
      <c r="JL568" s="46"/>
      <c r="JM568" s="37"/>
      <c r="JN568" s="29"/>
      <c r="JO568" s="47"/>
      <c r="JP568" s="45"/>
      <c r="JQ568" s="45"/>
      <c r="JR568" s="45"/>
      <c r="JS568" s="45"/>
      <c r="JT568" s="25"/>
      <c r="JU568" s="45"/>
      <c r="JV568" s="45"/>
      <c r="JW568" s="126"/>
      <c r="JX568" s="120"/>
      <c r="JY568" s="123"/>
      <c r="JZ568" s="46"/>
      <c r="KA568" s="37"/>
      <c r="KB568" s="51"/>
      <c r="KC568" s="47"/>
      <c r="KD568" s="45"/>
      <c r="KE568" s="45"/>
      <c r="KF568" s="45"/>
      <c r="KG568" s="45"/>
      <c r="KH568" s="25"/>
      <c r="KI568" s="45"/>
      <c r="KJ568" s="45"/>
      <c r="KK568" s="119"/>
      <c r="KL568" s="120"/>
      <c r="KM568" s="121" t="s">
        <v>1191</v>
      </c>
      <c r="KN568" s="46"/>
      <c r="KO568" s="37"/>
      <c r="KP568" s="29"/>
      <c r="KQ568" s="47"/>
      <c r="KR568" s="45"/>
      <c r="KS568" s="45"/>
      <c r="KT568" s="45"/>
      <c r="KU568" s="45"/>
      <c r="KV568" s="25"/>
      <c r="KW568" s="45"/>
      <c r="KX568" s="45"/>
      <c r="KY568" s="122"/>
      <c r="KZ568" s="120"/>
      <c r="LA568" s="123"/>
      <c r="LB568" s="46"/>
      <c r="LC568" s="37"/>
      <c r="LD568" s="29"/>
      <c r="LE568" s="47"/>
      <c r="LF568" s="25"/>
      <c r="LG568" s="45"/>
      <c r="LH568" s="45"/>
      <c r="LI568" s="45"/>
      <c r="LJ568" s="25"/>
      <c r="LK568" s="45"/>
      <c r="LL568" s="71"/>
      <c r="LM568" s="26"/>
      <c r="LN568" s="120"/>
      <c r="LO568" s="123"/>
      <c r="LP568" s="46"/>
      <c r="LQ568" s="37"/>
      <c r="LR568" s="29"/>
      <c r="LS568" s="47"/>
      <c r="LT568" s="67"/>
      <c r="LU568" s="45"/>
      <c r="LV568" s="45"/>
      <c r="LW568" s="45"/>
      <c r="LX568" s="25"/>
      <c r="LY568" s="45"/>
      <c r="LZ568" s="45"/>
      <c r="MA568" s="45"/>
      <c r="MB568" s="46"/>
      <c r="MC568" s="46"/>
      <c r="MD568" s="46"/>
      <c r="ME568" s="37"/>
      <c r="MF568" s="29"/>
      <c r="MG568" s="47"/>
      <c r="MH568" s="67"/>
      <c r="MI568" s="45"/>
      <c r="MJ568" s="45"/>
      <c r="MK568" s="45"/>
      <c r="ML568" s="25"/>
      <c r="MM568" s="45"/>
      <c r="MN568" s="45"/>
      <c r="MO568" s="45"/>
      <c r="MP568" s="46"/>
      <c r="MQ568" s="46"/>
      <c r="MR568" s="46"/>
      <c r="MS568" s="37"/>
      <c r="MT568" s="29"/>
      <c r="MU568" s="47"/>
      <c r="MV568" s="67"/>
      <c r="MW568" s="45"/>
      <c r="MX568" s="45"/>
      <c r="MY568" s="45"/>
      <c r="MZ568" s="25"/>
      <c r="NA568" s="45"/>
      <c r="NB568" s="45"/>
      <c r="NC568" s="45"/>
      <c r="ND568" s="46"/>
      <c r="NE568" s="46"/>
      <c r="NF568" s="46"/>
      <c r="NG568" s="37"/>
      <c r="NH568" s="29"/>
      <c r="NI568" s="47"/>
      <c r="NJ568" s="67"/>
      <c r="NK568" s="45"/>
      <c r="NL568" s="45"/>
      <c r="NM568" s="45"/>
      <c r="NN568" s="25"/>
      <c r="NO568" s="45"/>
      <c r="NP568" s="45"/>
      <c r="NQ568" s="45"/>
      <c r="NR568" s="46"/>
      <c r="NS568" s="46"/>
      <c r="NT568" s="46"/>
      <c r="NU568" s="37"/>
    </row>
    <row r="569" spans="1:385" x14ac:dyDescent="0.25">
      <c r="A569" s="38"/>
      <c r="B569" s="39"/>
      <c r="C569" s="40"/>
      <c r="D569" s="40"/>
      <c r="E569" s="41"/>
      <c r="F569" s="40"/>
      <c r="G569" s="208"/>
      <c r="H569" s="42"/>
      <c r="I569" s="45"/>
      <c r="J569" s="45"/>
      <c r="K569" s="45"/>
      <c r="L569" s="45"/>
      <c r="M569" s="25"/>
      <c r="N569" s="45"/>
      <c r="O569" s="107"/>
      <c r="P569" s="107"/>
      <c r="Q569" s="45"/>
      <c r="R569" s="45"/>
      <c r="S569" s="45"/>
      <c r="T569" s="37"/>
      <c r="U569" s="29"/>
      <c r="V569" s="47"/>
      <c r="W569" s="67"/>
      <c r="X569" s="45"/>
      <c r="Y569" s="45"/>
      <c r="Z569" s="45"/>
      <c r="AA569" s="25"/>
      <c r="AB569" s="45"/>
      <c r="AC569" s="107"/>
      <c r="AD569" s="107"/>
      <c r="AE569" s="45"/>
      <c r="AF569" s="45"/>
      <c r="AG569" s="45"/>
      <c r="AH569" s="37"/>
      <c r="AI569" s="29"/>
      <c r="AJ569" s="47"/>
      <c r="AK569" s="45"/>
      <c r="AL569" s="45"/>
      <c r="AM569" s="45"/>
      <c r="AN569" s="45"/>
      <c r="AO569" s="25"/>
      <c r="AP569" s="45"/>
      <c r="AQ569" s="45"/>
      <c r="AR569" s="45"/>
      <c r="AS569" s="45"/>
      <c r="AT569" s="45"/>
      <c r="AU569" s="45"/>
      <c r="AV569" s="37"/>
      <c r="AW569" s="29"/>
      <c r="AX569" s="47"/>
      <c r="AY569" s="43"/>
      <c r="AZ569" s="43"/>
      <c r="BA569" s="45"/>
      <c r="BB569" s="45"/>
      <c r="BC569" s="25"/>
      <c r="BD569" s="45"/>
      <c r="BE569" s="45"/>
      <c r="BF569" s="45"/>
      <c r="BG569" s="45"/>
      <c r="BH569" s="45"/>
      <c r="BI569" s="45"/>
      <c r="BJ569" s="37"/>
      <c r="BK569" s="29"/>
      <c r="BL569" s="322" t="s">
        <v>38</v>
      </c>
      <c r="BM569" s="322"/>
      <c r="BN569" s="127">
        <f>SUM(BN507,BN511,BN515,BN519,BN523,BN527,BN531,BN535,BN539,BN543,BN547,BN551,BN555)*100</f>
        <v>50900</v>
      </c>
      <c r="BO569" s="67"/>
      <c r="BP569" s="45"/>
      <c r="BQ569" s="25">
        <f>BN569/BR569</f>
        <v>6362.5</v>
      </c>
      <c r="BR569" s="127">
        <f>SUM(BR507,BR511,BR515,BR519,BR524,BR527,BR532,BR535,BR539,BR543,BR547,BR551,BR555)</f>
        <v>8</v>
      </c>
      <c r="BS569" s="45"/>
      <c r="BT569" s="44" t="str">
        <f t="shared" ref="BT569:BU572" si="2652">BT507</f>
        <v>液晶ミニカメラ</v>
      </c>
      <c r="BU569" s="43">
        <f t="shared" si="2652"/>
        <v>1079</v>
      </c>
      <c r="BV569" s="127">
        <f>SUM(BV507,BV511,BV515,BV519,BV523,BV527,BV531,BV535,BV539,BV543,BV547,BV551,BV555)</f>
        <v>10790</v>
      </c>
      <c r="BW569" s="107">
        <f>BV569/BN569</f>
        <v>0.21198428290766208</v>
      </c>
      <c r="BX569" s="37"/>
      <c r="BY569" s="57"/>
      <c r="BZ569" s="322" t="s">
        <v>38</v>
      </c>
      <c r="CA569" s="322"/>
      <c r="CB569" s="127">
        <f>SUM(CB507,CB511,CB515,CB519,CB523,CB527,CB531,CB535,CB539,CB543,CB547,CB551,CB555)*100</f>
        <v>21000</v>
      </c>
      <c r="CC569" s="67"/>
      <c r="CD569" s="45"/>
      <c r="CE569" s="25">
        <f>CB569/CF569</f>
        <v>3000</v>
      </c>
      <c r="CF569" s="127">
        <f>SUM(CF507,CF511,CF515,CF519,CF524,CF527,CF532,CF535,CF539,CF543,CF547,CF551,CF555)</f>
        <v>7</v>
      </c>
      <c r="CG569" s="45"/>
      <c r="CH569" s="44" t="str">
        <f t="shared" ref="CH569:CI572" si="2653">CH507</f>
        <v>クーリッシュイヤホン</v>
      </c>
      <c r="CI569" s="43">
        <f t="shared" si="2653"/>
        <v>1100</v>
      </c>
      <c r="CJ569" s="127">
        <f>SUM(CJ507,CJ511,CJ515,CJ519,CJ523,CJ527,CJ531,CJ535,CJ539,CJ543,CJ547,CJ551,CJ555)</f>
        <v>5500</v>
      </c>
      <c r="CK569" s="107">
        <f>CJ569/CB569</f>
        <v>0.26190476190476192</v>
      </c>
      <c r="CL569" s="37"/>
      <c r="CM569" s="29"/>
      <c r="CN569" s="322" t="s">
        <v>38</v>
      </c>
      <c r="CO569" s="322"/>
      <c r="CP569" s="127">
        <f>SUM(CP507,CP511,CP515,CP519,CP523,CP527,CP531,CP535,CP539,CP543,CP547,CP551,CP555)*100</f>
        <v>19400</v>
      </c>
      <c r="CQ569" s="67"/>
      <c r="CR569" s="45"/>
      <c r="CS569" s="25">
        <f>CP569/CT569</f>
        <v>2155.5555555555557</v>
      </c>
      <c r="CT569" s="127">
        <f>SUM(CT507,CT511,CT515,CT519,CT524,CT527,CT532,CT535,CT539,CT543,CT547,CT551,CT555)</f>
        <v>9</v>
      </c>
      <c r="CU569" s="45"/>
      <c r="CV569" s="44" t="str">
        <f t="shared" ref="CV569:CW572" si="2654">CV507</f>
        <v>デジタルミニカメラ</v>
      </c>
      <c r="CW569" s="43">
        <f t="shared" si="2654"/>
        <v>722</v>
      </c>
      <c r="CX569" s="127">
        <f>SUM(CX507,CX511,CX515,CX519,CX523,CX527,CX531,CX535,CX539,CX543,CX547,CX551,CX555)</f>
        <v>8664</v>
      </c>
      <c r="CY569" s="107">
        <f>CX569/CP569</f>
        <v>0.44659793814432991</v>
      </c>
      <c r="CZ569" s="37"/>
      <c r="DA569" s="29"/>
      <c r="DB569" s="47"/>
      <c r="DC569" s="67"/>
      <c r="DD569" s="45"/>
      <c r="DE569" s="45"/>
      <c r="DF569" s="45"/>
      <c r="DG569" s="25"/>
      <c r="DH569" s="45"/>
      <c r="DI569" s="107"/>
      <c r="DJ569" s="107"/>
      <c r="DK569" s="45"/>
      <c r="DL569" s="45"/>
      <c r="DM569" s="45"/>
      <c r="DN569" s="37"/>
      <c r="DO569" s="29"/>
      <c r="DP569" s="47"/>
      <c r="DY569" s="45"/>
      <c r="DZ569" s="45"/>
      <c r="EA569" s="45"/>
      <c r="EB569" s="37"/>
      <c r="EC569" s="128"/>
      <c r="ED569" s="47"/>
      <c r="EE569" s="67"/>
      <c r="EF569" s="45"/>
      <c r="EG569" s="45"/>
      <c r="EH569" s="45"/>
      <c r="EI569" s="25"/>
      <c r="EJ569" s="45"/>
      <c r="EK569" s="107"/>
      <c r="EL569" s="107"/>
      <c r="EM569" s="45"/>
      <c r="EN569" s="45"/>
      <c r="EO569" s="45"/>
      <c r="EP569" s="37"/>
      <c r="EQ569" s="128"/>
      <c r="ER569" s="47"/>
      <c r="ES569" s="67"/>
      <c r="ET569" s="45"/>
      <c r="EU569" s="45"/>
      <c r="EV569" s="45"/>
      <c r="EW569" s="25"/>
      <c r="EX569" s="45"/>
      <c r="EY569" s="107"/>
      <c r="EZ569" s="107"/>
      <c r="FA569" s="45"/>
      <c r="FB569" s="45"/>
      <c r="FC569" s="45"/>
      <c r="FD569" s="37"/>
      <c r="FE569" s="129"/>
      <c r="FF569" s="47"/>
      <c r="FG569" s="67"/>
      <c r="FH569" s="45"/>
      <c r="FI569" s="45"/>
      <c r="FJ569" s="45"/>
      <c r="FK569" s="25"/>
      <c r="FL569" s="45"/>
      <c r="FM569" s="107"/>
      <c r="FN569" s="107"/>
      <c r="FO569" s="45"/>
      <c r="FP569" s="45"/>
      <c r="FQ569" s="45"/>
      <c r="FR569" s="37"/>
      <c r="FS569" s="29"/>
      <c r="FT569" s="47"/>
      <c r="FU569" s="67"/>
      <c r="FV569" s="45"/>
      <c r="FW569" s="45"/>
      <c r="FX569" s="45"/>
      <c r="FY569" s="25"/>
      <c r="FZ569" s="45"/>
      <c r="GA569" s="107"/>
      <c r="GB569" s="107"/>
      <c r="GC569" s="45"/>
      <c r="GD569" s="45"/>
      <c r="GE569" s="45"/>
      <c r="GF569" s="37"/>
      <c r="GG569" s="128"/>
      <c r="GH569" s="47"/>
      <c r="GI569" s="67"/>
      <c r="GJ569" s="45"/>
      <c r="GK569" s="45"/>
      <c r="GL569" s="45"/>
      <c r="GM569" s="25"/>
      <c r="GN569" s="45"/>
      <c r="GO569" s="107"/>
      <c r="GP569" s="107"/>
      <c r="GQ569" s="45"/>
      <c r="GR569" s="45"/>
      <c r="GS569" s="45"/>
      <c r="GT569" s="37"/>
      <c r="GU569" s="130"/>
      <c r="GV569" s="322" t="s">
        <v>38</v>
      </c>
      <c r="GW569" s="322"/>
      <c r="GX569" s="322"/>
      <c r="GY569" s="127">
        <f>SUM(GY507,GY511,GY515,GY519,GY523,GY527,GY531,GY535,GY539,GY543,GY547,GY551,GY555)*100</f>
        <v>79000</v>
      </c>
      <c r="GZ569" s="67"/>
      <c r="HA569" s="45"/>
      <c r="HB569" s="25">
        <f>GY569/HC569</f>
        <v>19750</v>
      </c>
      <c r="HC569" s="127">
        <f>SUM(HC507,HC511,HC515,HC519,HC524,HC527,HC532,HC535,HC539,HC543,HC547,HC551,HC555)</f>
        <v>4</v>
      </c>
      <c r="HD569" s="45"/>
      <c r="HE569" s="44" t="str">
        <f t="shared" ref="HE569:HF572" si="2655">HE507</f>
        <v>ルララ</v>
      </c>
      <c r="HF569" s="43">
        <f t="shared" si="2655"/>
        <v>715</v>
      </c>
      <c r="HG569" s="127">
        <f>SUM(HG507,HG511,HG515,HG519,HG523,HG527,HG531,HG535,HG539,HG543,HG547,HG551,HG555)</f>
        <v>2860</v>
      </c>
      <c r="HH569" s="107">
        <f>HG569/GY569</f>
        <v>3.6202531645569622E-2</v>
      </c>
      <c r="HI569" s="37"/>
      <c r="HJ569" s="128"/>
      <c r="HK569" s="322" t="s">
        <v>38</v>
      </c>
      <c r="HL569" s="322"/>
      <c r="HM569" s="127">
        <f>SUM(HM507,HM511,HM515,HM519,HM523,HM527,HM531,HM535,HM539,HM543,HM547,HM551,HM555)*100</f>
        <v>44500</v>
      </c>
      <c r="HN569" s="67"/>
      <c r="HO569" s="45"/>
      <c r="HP569" s="25">
        <f>HM569/HQ569</f>
        <v>7416.666666666667</v>
      </c>
      <c r="HQ569" s="127">
        <f>SUM(HQ507,HQ511,HQ515,HQ519,HQ524,HQ527,HQ532,HQ535,HQ539,HQ543,HQ547,HQ551,HQ555)</f>
        <v>6</v>
      </c>
      <c r="HR569" s="45"/>
      <c r="HS569" s="44" t="str">
        <f t="shared" ref="HS569:HT572" si="2656">HS507</f>
        <v>ラブブマスコット</v>
      </c>
      <c r="HT569" s="43">
        <f t="shared" si="2656"/>
        <v>400</v>
      </c>
      <c r="HU569" s="127">
        <f>SUM(HU507,HU511,HU515,HU519,HU523,HU527,HU531,HU535,HU539,HU543,HU547,HU551,HU555)</f>
        <v>2000</v>
      </c>
      <c r="HV569" s="107">
        <f>HU569/HM569</f>
        <v>4.49438202247191E-2</v>
      </c>
      <c r="HW569" s="37"/>
      <c r="HX569" s="360"/>
      <c r="HY569" s="322" t="s">
        <v>38</v>
      </c>
      <c r="HZ569" s="322"/>
      <c r="IA569" s="127">
        <f>SUM(IA507,IA511,IA515,IA519,IA523,IA527,IA531,IA535,IA539,IA543,IA547,IA551,IA555)*100</f>
        <v>75600</v>
      </c>
      <c r="IB569" s="67"/>
      <c r="IC569" s="45"/>
      <c r="ID569" s="25">
        <f>IA569/IE569</f>
        <v>15120</v>
      </c>
      <c r="IE569" s="127">
        <f>SUM(IE507,IE511,IE515,IE519,IE524,IE527,IE532,IE535,IE539,IE543,IE547,IE551,IE555)</f>
        <v>5</v>
      </c>
      <c r="IF569" s="45"/>
      <c r="IG569" s="44" t="str">
        <f t="shared" ref="IG569:IH572" si="2657">IG507</f>
        <v>サンリオメタルミニポーチ</v>
      </c>
      <c r="IH569" s="43">
        <f t="shared" si="2657"/>
        <v>0</v>
      </c>
      <c r="II569" s="127">
        <f>SUM(II507,II511,II515,II519,II523,II527,II531,II535,II539,II543,II547,II551,II555)</f>
        <v>0</v>
      </c>
      <c r="IJ569" s="107">
        <f>II569/IA569</f>
        <v>0</v>
      </c>
      <c r="IK569" s="37"/>
      <c r="IL569" s="29"/>
      <c r="IM569" s="322" t="s">
        <v>38</v>
      </c>
      <c r="IN569" s="322"/>
      <c r="IO569" s="127">
        <f>SUM(IO507,IO511,IO515,IO519,IO523,IO527,IO531,IO535,IO539,IO543,IO547,IO551,IO555)*100</f>
        <v>35100</v>
      </c>
      <c r="IP569" s="67"/>
      <c r="IQ569" s="45"/>
      <c r="IR569" s="25">
        <f>IO569/IS569</f>
        <v>3900</v>
      </c>
      <c r="IS569" s="127">
        <f>SUM(IS507,IS511,IS515,IS519,IS524,IS527,IS532,IS535,IS539,IS543,IS547,IS551,IS555)</f>
        <v>9</v>
      </c>
      <c r="IT569" s="45"/>
      <c r="IU569" s="44" t="str">
        <f t="shared" ref="IU569:IV572" si="2658">IU507</f>
        <v>北斗イヤホン</v>
      </c>
      <c r="IV569" s="43">
        <f t="shared" si="2658"/>
        <v>1100</v>
      </c>
      <c r="IW569" s="127">
        <f>SUM(IW507,IW511,IW515,IW519,IW523,IW527,IW531,IW535,IW539,IW543,IW547,IW551,IW555)</f>
        <v>4400</v>
      </c>
      <c r="IX569" s="107">
        <f>IW569/IO569</f>
        <v>0.12535612535612536</v>
      </c>
      <c r="IY569" s="37"/>
      <c r="IZ569" s="130"/>
      <c r="JA569" s="322" t="s">
        <v>38</v>
      </c>
      <c r="JB569" s="322"/>
      <c r="JC569" s="127">
        <f>SUM(JC507,JC511,JC515,JC519,JC523,JC527,JC531,JC535,JC539,JC543,JC547,JC551,JC555)*100</f>
        <v>31900</v>
      </c>
      <c r="JD569" s="67"/>
      <c r="JE569" s="45"/>
      <c r="JF569" s="25">
        <f>JC569/JG569</f>
        <v>6380</v>
      </c>
      <c r="JG569" s="127">
        <f>SUM(JG507,JG511,JG515,JG519,JG524,JG527,JG532,JG535,JG539,JG543,JG547,JG551,JG555)</f>
        <v>5</v>
      </c>
      <c r="JH569" s="45"/>
      <c r="JI569" s="44" t="str">
        <f t="shared" ref="JI569:JJ572" si="2659">JI507</f>
        <v>液晶ミニカメラ</v>
      </c>
      <c r="JJ569" s="43">
        <f t="shared" si="2659"/>
        <v>1074</v>
      </c>
      <c r="JK569" s="127">
        <f>SUM(JK507,JK511,JK515,JK519,JK523,JK527,JK531,JK535,JK539,JK543,JK547,JK551,JK555)</f>
        <v>5370</v>
      </c>
      <c r="JL569" s="107">
        <f>JK569/JC569</f>
        <v>0.1683385579937304</v>
      </c>
      <c r="JM569" s="37"/>
      <c r="JN569" s="29"/>
      <c r="JO569" s="322" t="s">
        <v>38</v>
      </c>
      <c r="JP569" s="322"/>
      <c r="JQ569" s="127">
        <f>SUM(JQ507,JQ511,JQ515,JQ519,JQ523,JQ527,JQ531,JQ535,JQ539,JQ543,JQ547,JQ551,JQ555)*100</f>
        <v>20400</v>
      </c>
      <c r="JR569" s="67"/>
      <c r="JS569" s="45"/>
      <c r="JT569" s="25">
        <f>JQ569/JU569</f>
        <v>2550</v>
      </c>
      <c r="JU569" s="127">
        <f>SUM(JU507,JU511,JU515,JU519,JU524,JU527,JU532,JU535,JU539,JU543,JU547,JU551,JU555)</f>
        <v>8</v>
      </c>
      <c r="JV569" s="45"/>
      <c r="JW569" s="44" t="str">
        <f t="shared" ref="JW569:JX572" si="2660">JW507</f>
        <v>LOTTEチョコイヤホン</v>
      </c>
      <c r="JX569" s="43">
        <f t="shared" si="2660"/>
        <v>1100</v>
      </c>
      <c r="JY569" s="127">
        <f>SUM(JY507,JY511,JY515,JY519,JY523,JY527,JY531,JY535,JY539,JY543,JY547,JY551,JY555)</f>
        <v>7700</v>
      </c>
      <c r="JZ569" s="107">
        <f>JY569/JQ569</f>
        <v>0.37745098039215685</v>
      </c>
      <c r="KA569" s="37"/>
      <c r="KB569" s="51"/>
      <c r="KC569" s="322" t="s">
        <v>38</v>
      </c>
      <c r="KD569" s="322"/>
      <c r="KE569" s="127">
        <f>SUM(KE507,KE511,KE515,KE519,KE523,KE527,KE531,KE535,KE539,KE543,KE547,KE551,KE555)*100</f>
        <v>35800</v>
      </c>
      <c r="KF569" s="67"/>
      <c r="KG569" s="45"/>
      <c r="KH569" s="25">
        <f>KE569/KI569</f>
        <v>2386.6666666666665</v>
      </c>
      <c r="KI569" s="127">
        <f>SUM(KI507,KI511,KI515,KI519,KI524,KI527,KI532,KI535,KI539,KI543,KI547,KI551,KI555)</f>
        <v>15</v>
      </c>
      <c r="KJ569" s="45"/>
      <c r="KK569" s="44" t="str">
        <f>KK507</f>
        <v>キティヒョウ柄マスコット</v>
      </c>
      <c r="KL569" s="43">
        <f>KL507</f>
        <v>996</v>
      </c>
      <c r="KM569" s="127">
        <f>SUM(KM507,KM511,KM515,KM519,KM523,KM527,KM531,KM535,KM539,KM543,KM547,KM551,KM555)</f>
        <v>14940</v>
      </c>
      <c r="KN569" s="107">
        <f>KM569/KE569</f>
        <v>0.41731843575418992</v>
      </c>
      <c r="KO569" s="37"/>
      <c r="KP569" s="29"/>
      <c r="KQ569" s="322" t="s">
        <v>38</v>
      </c>
      <c r="KR569" s="322"/>
      <c r="KS569" s="127">
        <f>SUM(KS507,KS511,KS515,KS519,KS523,KS527,KS531,KS535,KS539,KS543,KS547,KS551,KS555)*100</f>
        <v>50600</v>
      </c>
      <c r="KT569" s="67"/>
      <c r="KU569" s="45"/>
      <c r="KV569" s="25">
        <f>KS569/KW569</f>
        <v>3892.3076923076924</v>
      </c>
      <c r="KW569" s="127">
        <f>SUM(KW507,KW511,KW515,KW519,KW524,KW527,KW532,KW535,KW539,KW543,KW547,KW551,KW555)</f>
        <v>13</v>
      </c>
      <c r="KX569" s="45"/>
      <c r="KY569" s="68" t="str">
        <f>KY507</f>
        <v>サンリオフェイスポーチ</v>
      </c>
      <c r="KZ569" s="43">
        <f>KZ507</f>
        <v>900</v>
      </c>
      <c r="LA569" s="127">
        <f>SUM(LA507,LA511,LA515,LA519,LA523,LA527,LA531,LA535,LA539,LA543,LA547,LA551,LA555)</f>
        <v>11700</v>
      </c>
      <c r="LB569" s="107">
        <f>LA569/KS569</f>
        <v>0.23122529644268774</v>
      </c>
      <c r="LC569" s="37"/>
      <c r="LD569" s="29"/>
      <c r="LE569" s="47"/>
      <c r="LH569" s="45"/>
      <c r="LI569" s="45"/>
      <c r="LJ569" s="25"/>
      <c r="LK569" s="45"/>
      <c r="LL569" s="45"/>
      <c r="LM569" s="44"/>
      <c r="LN569" s="43"/>
      <c r="LO569" s="131"/>
      <c r="LP569" s="107"/>
      <c r="LQ569" s="37"/>
      <c r="LR569" s="29"/>
      <c r="LS569" s="47"/>
      <c r="LT569" s="67"/>
      <c r="LU569" s="45"/>
      <c r="LV569" s="45"/>
      <c r="LW569" s="45"/>
      <c r="LX569" s="25"/>
      <c r="LY569" s="45"/>
      <c r="LZ569" s="107"/>
      <c r="MA569" s="107"/>
      <c r="MB569" s="45"/>
      <c r="MC569" s="45"/>
      <c r="MD569" s="45"/>
      <c r="ME569" s="37"/>
      <c r="MF569" s="29"/>
      <c r="MG569" s="47"/>
      <c r="MH569" s="67"/>
      <c r="MI569" s="45"/>
      <c r="MJ569" s="45"/>
      <c r="MK569" s="45"/>
      <c r="ML569" s="25"/>
      <c r="MM569" s="45"/>
      <c r="MN569" s="107"/>
      <c r="MO569" s="107"/>
      <c r="MP569" s="45"/>
      <c r="MQ569" s="45"/>
      <c r="MR569" s="45"/>
      <c r="MS569" s="37"/>
      <c r="MT569" s="29"/>
      <c r="MU569" s="47"/>
      <c r="MV569" s="67"/>
      <c r="MW569" s="45"/>
      <c r="MX569" s="45"/>
      <c r="MY569" s="45"/>
      <c r="MZ569" s="25"/>
      <c r="NA569" s="45"/>
      <c r="NB569" s="107"/>
      <c r="NC569" s="107"/>
      <c r="ND569" s="45"/>
      <c r="NE569" s="45"/>
      <c r="NF569" s="45"/>
      <c r="NG569" s="37"/>
      <c r="NH569" s="29"/>
      <c r="NI569" s="47"/>
      <c r="NJ569" s="67"/>
      <c r="NK569" s="45"/>
      <c r="NL569" s="45"/>
      <c r="NM569" s="45"/>
      <c r="NN569" s="25"/>
      <c r="NO569" s="45"/>
      <c r="NP569" s="107"/>
      <c r="NQ569" s="107"/>
      <c r="NR569" s="45"/>
      <c r="NS569" s="45"/>
      <c r="NT569" s="45"/>
      <c r="NU569" s="37"/>
    </row>
    <row r="570" spans="1:385" x14ac:dyDescent="0.25">
      <c r="A570" s="38"/>
      <c r="B570" s="132"/>
      <c r="C570" s="40"/>
      <c r="D570" s="40"/>
      <c r="E570" s="41"/>
      <c r="F570" s="134"/>
      <c r="G570" s="208"/>
      <c r="H570" s="135"/>
      <c r="I570" s="71"/>
      <c r="J570" s="67"/>
      <c r="K570" s="45"/>
      <c r="L570" s="45"/>
      <c r="M570" s="25"/>
      <c r="N570" s="45"/>
      <c r="O570" s="107"/>
      <c r="P570" s="107"/>
      <c r="Q570" s="45"/>
      <c r="R570" s="45"/>
      <c r="S570" s="45"/>
      <c r="T570" s="37"/>
      <c r="U570" s="29"/>
      <c r="V570" s="47"/>
      <c r="W570" s="45"/>
      <c r="X570" s="45"/>
      <c r="Y570" s="45"/>
      <c r="Z570" s="45"/>
      <c r="AA570" s="25"/>
      <c r="AB570" s="45"/>
      <c r="AC570" s="107"/>
      <c r="AD570" s="107"/>
      <c r="AE570" s="45"/>
      <c r="AF570" s="45"/>
      <c r="AG570" s="45"/>
      <c r="AH570" s="37"/>
      <c r="AI570" s="29"/>
      <c r="AJ570" s="47"/>
      <c r="AK570" s="45"/>
      <c r="AL570" s="45"/>
      <c r="AM570" s="45"/>
      <c r="AN570" s="45"/>
      <c r="AO570" s="25"/>
      <c r="AP570" s="45"/>
      <c r="AQ570" s="45"/>
      <c r="AR570" s="45"/>
      <c r="AS570" s="45"/>
      <c r="AT570" s="45"/>
      <c r="AU570" s="45"/>
      <c r="AV570" s="37"/>
      <c r="AW570" s="29"/>
      <c r="AX570" s="47"/>
      <c r="AY570" s="45"/>
      <c r="AZ570" s="45"/>
      <c r="BA570" s="45"/>
      <c r="BB570" s="45"/>
      <c r="BC570" s="25"/>
      <c r="BD570" s="45"/>
      <c r="BE570" s="45"/>
      <c r="BF570" s="45"/>
      <c r="BG570" s="45"/>
      <c r="BH570" s="45"/>
      <c r="BI570" s="45"/>
      <c r="BJ570" s="37"/>
      <c r="BK570" s="29"/>
      <c r="BL570" s="322" t="s">
        <v>38</v>
      </c>
      <c r="BM570" s="322"/>
      <c r="BN570" s="127">
        <f>SUM(BN508,BN512,BN516,BN520,BN524,BN528,BN532,BN536,BN540,BN544,BN548,BN552,BN556)*100</f>
        <v>21000</v>
      </c>
      <c r="BO570" s="67"/>
      <c r="BP570" s="45"/>
      <c r="BQ570" s="25">
        <f>BN570/BR570</f>
        <v>3500</v>
      </c>
      <c r="BR570" s="127">
        <f>SUM(BR508,BR512,BR516,BR520,BR524,BR528,BR531,BR536,BR540,BR544,BR548,BR552,BR556)</f>
        <v>6</v>
      </c>
      <c r="BS570" s="45"/>
      <c r="BT570" s="44" t="str">
        <f t="shared" si="2652"/>
        <v>サンリオミニリュック</v>
      </c>
      <c r="BU570" s="43">
        <f t="shared" si="2652"/>
        <v>600</v>
      </c>
      <c r="BV570" s="127">
        <f>SUM(BV508,BV512,BV516,BV520,BV524,BV528,BV531,BV536,BV540,BV544,BV548,BV552,BV556)</f>
        <v>4958</v>
      </c>
      <c r="BW570" s="107">
        <f>BV570/BN570</f>
        <v>0.23609523809523811</v>
      </c>
      <c r="BX570" s="37"/>
      <c r="BY570" s="57"/>
      <c r="BZ570" s="322" t="s">
        <v>38</v>
      </c>
      <c r="CA570" s="322"/>
      <c r="CB570" s="127">
        <f>SUM(CB508,CB512,CB516,CB520,CB524,CB528,CB532,CB536,CB540,CB544,CB548,CB552,CB556)*100</f>
        <v>28800</v>
      </c>
      <c r="CC570" s="67"/>
      <c r="CD570" s="45"/>
      <c r="CE570" s="25">
        <f>CB570/CF570</f>
        <v>3200</v>
      </c>
      <c r="CF570" s="127">
        <f>SUM(CF508,CF512,CF516,CF520,CF524,CF528,CF531,CF536,CF540,CF544,CF548,CF552,CF556)</f>
        <v>9</v>
      </c>
      <c r="CG570" s="45"/>
      <c r="CH570" s="44" t="str">
        <f t="shared" si="2653"/>
        <v>ジャグラーサウンドボタン</v>
      </c>
      <c r="CI570" s="43">
        <f t="shared" si="2653"/>
        <v>682</v>
      </c>
      <c r="CJ570" s="127">
        <f>SUM(CJ508,CJ512,CJ516,CJ520,CJ524,CJ528,CJ531,CJ536,CJ540,CJ544,CJ548,CJ552,CJ556)</f>
        <v>6556</v>
      </c>
      <c r="CK570" s="107">
        <f>CJ570/CB570</f>
        <v>0.22763888888888889</v>
      </c>
      <c r="CL570" s="37"/>
      <c r="CM570" s="29"/>
      <c r="CN570" s="322" t="s">
        <v>38</v>
      </c>
      <c r="CO570" s="322"/>
      <c r="CP570" s="127">
        <f>SUM(CP508,CP512,CP516,CP520,CP524,CP528,CP532,CP536,CP540,CP544,CP548,CP552,CP556)*100</f>
        <v>35000</v>
      </c>
      <c r="CQ570" s="67"/>
      <c r="CR570" s="45"/>
      <c r="CS570" s="25">
        <f>CP570/CT570</f>
        <v>3888.8888888888887</v>
      </c>
      <c r="CT570" s="127">
        <f>SUM(CT508,CT512,CT516,CT520,CT524,CT528,CT531,CT536,CT540,CT544,CT548,CT552,CT556)</f>
        <v>9</v>
      </c>
      <c r="CU570" s="45"/>
      <c r="CV570" s="44" t="str">
        <f t="shared" si="2654"/>
        <v>キティヒョウ柄マスコット</v>
      </c>
      <c r="CW570" s="43">
        <f t="shared" si="2654"/>
        <v>996</v>
      </c>
      <c r="CX570" s="127">
        <f>SUM(CX508,CX512,CX516,CX520,CX524,CX528,CX531,CX536,CX540,CX544,CX548,CX552,CX556)</f>
        <v>4432</v>
      </c>
      <c r="CY570" s="107">
        <f>CX570/CP570</f>
        <v>0.12662857142857142</v>
      </c>
      <c r="CZ570" s="37"/>
      <c r="DA570" s="29"/>
      <c r="DB570" s="47"/>
      <c r="DC570" s="45"/>
      <c r="DD570" s="45"/>
      <c r="DE570" s="45"/>
      <c r="DF570" s="45"/>
      <c r="DG570" s="25"/>
      <c r="DH570" s="45"/>
      <c r="DI570" s="107"/>
      <c r="DJ570" s="107"/>
      <c r="DK570" s="45"/>
      <c r="DL570" s="45"/>
      <c r="DM570" s="45"/>
      <c r="DN570" s="37"/>
      <c r="DO570" s="29"/>
      <c r="DP570" s="47"/>
      <c r="DQ570" s="45"/>
      <c r="DR570" s="45"/>
      <c r="DS570" s="45"/>
      <c r="DT570" s="45"/>
      <c r="DU570" s="25"/>
      <c r="DV570" s="45"/>
      <c r="DW570" s="45"/>
      <c r="DX570" s="45"/>
      <c r="DY570" s="45"/>
      <c r="DZ570" s="45"/>
      <c r="EA570" s="45"/>
      <c r="EB570" s="37"/>
      <c r="EC570" s="29"/>
      <c r="ED570" s="47"/>
      <c r="EE570" s="45"/>
      <c r="EF570" s="45"/>
      <c r="EG570" s="45"/>
      <c r="EH570" s="45"/>
      <c r="EI570" s="25"/>
      <c r="EJ570" s="45"/>
      <c r="EK570" s="107"/>
      <c r="EL570" s="107"/>
      <c r="EM570" s="45"/>
      <c r="EN570" s="45"/>
      <c r="EO570" s="45"/>
      <c r="EP570" s="37"/>
      <c r="EQ570" s="29"/>
      <c r="ER570" s="47"/>
      <c r="ES570" s="45"/>
      <c r="ET570" s="45"/>
      <c r="EU570" s="45"/>
      <c r="EV570" s="45"/>
      <c r="EW570" s="25"/>
      <c r="EX570" s="45"/>
      <c r="EY570" s="107"/>
      <c r="EZ570" s="107"/>
      <c r="FA570" s="45"/>
      <c r="FB570" s="45"/>
      <c r="FC570" s="45"/>
      <c r="FD570" s="37"/>
      <c r="FE570" s="60"/>
      <c r="FF570" s="47"/>
      <c r="FG570" s="45"/>
      <c r="FH570" s="45"/>
      <c r="FI570" s="45"/>
      <c r="FJ570" s="45"/>
      <c r="FK570" s="25"/>
      <c r="FL570" s="45"/>
      <c r="FM570" s="107"/>
      <c r="FN570" s="107"/>
      <c r="FO570" s="45"/>
      <c r="FP570" s="45"/>
      <c r="FQ570" s="45"/>
      <c r="FR570" s="37"/>
      <c r="FS570" s="29"/>
      <c r="FT570" s="47"/>
      <c r="FU570" s="45"/>
      <c r="FV570" s="45"/>
      <c r="FW570" s="45"/>
      <c r="FX570" s="45"/>
      <c r="FY570" s="25"/>
      <c r="FZ570" s="45"/>
      <c r="GA570" s="107"/>
      <c r="GB570" s="107"/>
      <c r="GC570" s="45"/>
      <c r="GD570" s="45"/>
      <c r="GE570" s="45"/>
      <c r="GF570" s="37"/>
      <c r="GG570" s="29"/>
      <c r="GH570" s="47"/>
      <c r="GI570" s="45"/>
      <c r="GJ570" s="45"/>
      <c r="GK570" s="45"/>
      <c r="GL570" s="45"/>
      <c r="GM570" s="25"/>
      <c r="GN570" s="45"/>
      <c r="GO570" s="107"/>
      <c r="GP570" s="107"/>
      <c r="GQ570" s="45"/>
      <c r="GR570" s="45"/>
      <c r="GS570" s="45"/>
      <c r="GT570" s="37"/>
      <c r="GU570" s="130"/>
      <c r="GV570" s="322" t="s">
        <v>38</v>
      </c>
      <c r="GW570" s="322"/>
      <c r="GX570" s="322"/>
      <c r="GY570" s="127">
        <f>SUM(GY508,GY512,GY516,GY520,GY524,GY528,GY532,GY536,GY540,GY544,GY548,GY552,GY556)*100</f>
        <v>49900</v>
      </c>
      <c r="GZ570" s="67"/>
      <c r="HA570" s="45"/>
      <c r="HB570" s="25">
        <f>GY570/HC570</f>
        <v>16633.333333333332</v>
      </c>
      <c r="HC570" s="127">
        <f>SUM(HC508,HC512,HC516,HC520,HC524,HC528,HC531,HC536,HC540,HC544,HC548,HC552,HC556)</f>
        <v>3</v>
      </c>
      <c r="HD570" s="45"/>
      <c r="HE570" s="44" t="str">
        <f t="shared" si="2655"/>
        <v>サンリオ浴衣BIG</v>
      </c>
      <c r="HF570" s="43">
        <f t="shared" si="2655"/>
        <v>1100</v>
      </c>
      <c r="HG570" s="127">
        <f>SUM(HG508,HG512,HG516,HG520,HG524,HG528,HG531,HG536,HG540,HG544,HG548,HG552,HG556)</f>
        <v>2915</v>
      </c>
      <c r="HH570" s="107">
        <f>HG570/GY570</f>
        <v>5.8416833667334668E-2</v>
      </c>
      <c r="HI570" s="37"/>
      <c r="HJ570" s="29"/>
      <c r="HK570" s="322" t="s">
        <v>38</v>
      </c>
      <c r="HL570" s="322"/>
      <c r="HM570" s="127">
        <f>SUM(HM508,HM512,HM516,HM520,HM524,HM528,HM532,HM536,HM540,HM544,HM548,HM552,HM556)*100</f>
        <v>28900</v>
      </c>
      <c r="HN570" s="67"/>
      <c r="HO570" s="45"/>
      <c r="HP570" s="25">
        <f>HM570/HQ570</f>
        <v>9633.3333333333339</v>
      </c>
      <c r="HQ570" s="127">
        <f>SUM(HQ508,HQ512,HQ516,HQ520,HQ524,HQ528,HQ531,HQ536,HQ540,HQ544,HQ548,HQ552,HQ556)</f>
        <v>3</v>
      </c>
      <c r="HR570" s="45"/>
      <c r="HS570" s="44" t="str">
        <f t="shared" si="2656"/>
        <v>キティヒョウ柄マスコット</v>
      </c>
      <c r="HT570" s="43">
        <f t="shared" si="2656"/>
        <v>996</v>
      </c>
      <c r="HU570" s="127">
        <f>SUM(HU508,HU512,HU516,HU520,HU524,HU528,HU531,HU536,HU540,HU544,HU548,HU552,HU556)</f>
        <v>2988</v>
      </c>
      <c r="HV570" s="107">
        <f>HU570/HM570</f>
        <v>0.10339100346020762</v>
      </c>
      <c r="HW570" s="37"/>
      <c r="HX570" s="360"/>
      <c r="HY570" s="322" t="s">
        <v>38</v>
      </c>
      <c r="HZ570" s="322"/>
      <c r="IA570" s="127">
        <f>SUM(IA508,IA512,IA516,IA520,IA524,IA528,IA532,IA536,IA540,IA544,IA548,IA552,IA556)*100</f>
        <v>19000</v>
      </c>
      <c r="IB570" s="67"/>
      <c r="IC570" s="45"/>
      <c r="ID570" s="25">
        <f>IA570/IE570</f>
        <v>2714.2857142857142</v>
      </c>
      <c r="IE570" s="127">
        <f>SUM(IE508,IE512,IE516,IE520,IE524,IE528,IE531,IE536,IE540,IE544,IE548,IE552,IE556)</f>
        <v>7</v>
      </c>
      <c r="IF570" s="45"/>
      <c r="IG570" s="44" t="str">
        <f t="shared" si="2657"/>
        <v>ミニ香水</v>
      </c>
      <c r="IH570" s="43">
        <f t="shared" si="2657"/>
        <v>1100</v>
      </c>
      <c r="II570" s="127">
        <f>SUM(II508,II512,II516,II520,II524,II528,II531,II536,II540,II544,II548,II552,II556)</f>
        <v>3300</v>
      </c>
      <c r="IJ570" s="107">
        <f>II570/IA570</f>
        <v>0.1736842105263158</v>
      </c>
      <c r="IK570" s="37"/>
      <c r="IL570" s="29"/>
      <c r="IM570" s="322" t="s">
        <v>38</v>
      </c>
      <c r="IN570" s="322"/>
      <c r="IO570" s="127">
        <f>SUM(IO508,IO512,IO516,IO520,IO524,IO528,IO532,IO536,IO540,IO544,IO548,IO552,IO556)*100</f>
        <v>23100</v>
      </c>
      <c r="IP570" s="67"/>
      <c r="IQ570" s="45"/>
      <c r="IR570" s="25">
        <f>IO570/IS570</f>
        <v>2310</v>
      </c>
      <c r="IS570" s="127">
        <f>SUM(IS508,IS512,IS516,IS520,IS524,IS528,IS531,IS536,IS540,IS544,IS548,IS552,IS556)</f>
        <v>10</v>
      </c>
      <c r="IT570" s="45"/>
      <c r="IU570" s="44" t="str">
        <f t="shared" si="2658"/>
        <v>ジャグラーサウンドボタン</v>
      </c>
      <c r="IV570" s="43">
        <f t="shared" si="2658"/>
        <v>748</v>
      </c>
      <c r="IW570" s="127">
        <f>SUM(IW508,IW512,IW516,IW520,IW524,IW528,IW531,IW536,IW540,IW544,IW548,IW552,IW556)</f>
        <v>6732</v>
      </c>
      <c r="IX570" s="107">
        <f>IW570/IO570</f>
        <v>0.29142857142857143</v>
      </c>
      <c r="IY570" s="37"/>
      <c r="IZ570" s="130"/>
      <c r="JA570" s="322" t="s">
        <v>38</v>
      </c>
      <c r="JB570" s="322"/>
      <c r="JC570" s="127">
        <f>SUM(JC508,JC512,JC516,JC520,JC524,JC528,JC532,JC536,JC540,JC544,JC548,JC552,JC556)*100</f>
        <v>23200</v>
      </c>
      <c r="JD570" s="67"/>
      <c r="JE570" s="45"/>
      <c r="JF570" s="25">
        <f>JC570/JG570</f>
        <v>5800</v>
      </c>
      <c r="JG570" s="127">
        <f>SUM(JG508,JG512,JG516,JG520,JG524,JG528,JG531,JG536,JG540,JG544,JG548,JG552,JG556)</f>
        <v>4</v>
      </c>
      <c r="JH570" s="45"/>
      <c r="JI570" s="44" t="str">
        <f t="shared" si="2659"/>
        <v>サンリオスカーフ付ポーチ</v>
      </c>
      <c r="JJ570" s="43">
        <f t="shared" si="2659"/>
        <v>0</v>
      </c>
      <c r="JK570" s="127">
        <f>SUM(JK508,JK512,JK516,JK520,JK524,JK528,JK531,JK536,JK540,JK544,JK548,JK552,JK556)</f>
        <v>4400</v>
      </c>
      <c r="JL570" s="107">
        <f>JK570/JC570</f>
        <v>0.18965517241379309</v>
      </c>
      <c r="JM570" s="37"/>
      <c r="JN570" s="29"/>
      <c r="JO570" s="322" t="s">
        <v>38</v>
      </c>
      <c r="JP570" s="322"/>
      <c r="JQ570" s="127">
        <f>SUM(JQ508,JQ512,JQ516,JQ520,JQ524,JQ528,JQ532,JQ536,JQ540,JQ544,JQ548,JQ552,JQ556)*100</f>
        <v>24600</v>
      </c>
      <c r="JR570" s="67"/>
      <c r="JS570" s="45"/>
      <c r="JT570" s="25">
        <f>JQ570/JU570</f>
        <v>6150</v>
      </c>
      <c r="JU570" s="127">
        <f>SUM(JU508,JU512,JU516,JU520,JU524,JU528,JU531,JU536,JU540,JU544,JU548,JU552,JU556)</f>
        <v>4</v>
      </c>
      <c r="JV570" s="45"/>
      <c r="JW570" s="44" t="str">
        <f t="shared" si="2660"/>
        <v>デジタルミニカメラ</v>
      </c>
      <c r="JX570" s="43">
        <f t="shared" si="2660"/>
        <v>722</v>
      </c>
      <c r="JY570" s="127">
        <f>SUM(JY508,JY512,JY516,JY520,JY524,JY528,JY531,JY536,JY540,JY544,JY548,JY552,JY556)</f>
        <v>2544</v>
      </c>
      <c r="JZ570" s="107">
        <f>JY570/JQ570</f>
        <v>0.10341463414634146</v>
      </c>
      <c r="KA570" s="37"/>
      <c r="KB570" s="51"/>
      <c r="KC570" s="322" t="s">
        <v>38</v>
      </c>
      <c r="KD570" s="322"/>
      <c r="KE570" s="127">
        <f>SUM(KE508,KE512,KE516,KE520,KE524,KE528,KE532,KE536,KE540,KE544,KE548,KE552,KE556)*100</f>
        <v>40800</v>
      </c>
      <c r="KF570" s="67"/>
      <c r="KG570" s="45"/>
      <c r="KH570" s="25">
        <f>KE570/KI570</f>
        <v>5828.5714285714284</v>
      </c>
      <c r="KI570" s="127">
        <f>SUM(KI508,KI512,KI516,KI520,KI524,KI528,KI531,KI536,KI540,KI544,KI548,KI552,KI556)</f>
        <v>7</v>
      </c>
      <c r="KJ570" s="45"/>
      <c r="KK570" s="44" t="str">
        <f>KK508</f>
        <v>モンチッチマスコット</v>
      </c>
      <c r="KL570" s="43">
        <f>KL508</f>
        <v>660</v>
      </c>
      <c r="KM570" s="127">
        <f>SUM(KM508,KM512,KM516,KM520,KM524,KM528,KM531,KM536,KM540,KM544,KM548,KM552,KM556)</f>
        <v>5628</v>
      </c>
      <c r="KN570" s="107">
        <f>KM570/KE570</f>
        <v>0.13794117647058823</v>
      </c>
      <c r="KO570" s="37"/>
      <c r="KP570" s="29"/>
      <c r="KQ570" s="322" t="s">
        <v>38</v>
      </c>
      <c r="KR570" s="322"/>
      <c r="KS570" s="127">
        <f>SUM(KS508,KS512,KS516,KS520,KS524,KS528,KS532,KS536,KS540,KS544,KS548,KS552,KS556)*100</f>
        <v>63700</v>
      </c>
      <c r="KT570" s="67"/>
      <c r="KU570" s="45"/>
      <c r="KV570" s="25">
        <f>KS570/KW570</f>
        <v>5790.909090909091</v>
      </c>
      <c r="KW570" s="127">
        <f>SUM(KW508,KW512,KW516,KW520,KW524,KW528,KW531,KW536,KW540,KW544,KW548,KW552,KW556)</f>
        <v>11</v>
      </c>
      <c r="KX570" s="45"/>
      <c r="KY570" s="68" t="str">
        <f>KY508</f>
        <v>ラブブマスコット</v>
      </c>
      <c r="KZ570" s="43">
        <f>KZ508</f>
        <v>500</v>
      </c>
      <c r="LA570" s="127">
        <f>SUM(LA508,LA512,LA516,LA520,LA524,LA528,LA531,LA536,LA540,LA544,LA548,LA552,LA556)</f>
        <v>6700</v>
      </c>
      <c r="LB570" s="107">
        <f>LA570/KS570</f>
        <v>0.10518053375196232</v>
      </c>
      <c r="LC570" s="37"/>
      <c r="LD570" s="29"/>
      <c r="LE570" s="47"/>
      <c r="LF570" s="45"/>
      <c r="LG570" s="45"/>
      <c r="LH570" s="45"/>
      <c r="LI570" s="45"/>
      <c r="LJ570" s="25"/>
      <c r="LK570" s="45"/>
      <c r="LL570" s="45"/>
      <c r="LM570" s="63"/>
      <c r="LN570" s="67"/>
      <c r="LO570" s="45"/>
      <c r="LP570" s="46"/>
      <c r="LQ570" s="37"/>
      <c r="LR570" s="29"/>
      <c r="LS570" s="47"/>
      <c r="LT570" s="45"/>
      <c r="LU570" s="45"/>
      <c r="LV570" s="45"/>
      <c r="LW570" s="45"/>
      <c r="LX570" s="25"/>
      <c r="LY570" s="45"/>
      <c r="LZ570" s="107"/>
      <c r="MA570" s="107"/>
      <c r="MB570" s="45"/>
      <c r="MC570" s="45"/>
      <c r="MD570" s="45"/>
      <c r="ME570" s="37"/>
      <c r="MF570" s="29"/>
      <c r="MG570" s="47"/>
      <c r="MH570" s="45"/>
      <c r="MI570" s="45"/>
      <c r="MJ570" s="45"/>
      <c r="MK570" s="45"/>
      <c r="ML570" s="25"/>
      <c r="MM570" s="45"/>
      <c r="MN570" s="107"/>
      <c r="MO570" s="107"/>
      <c r="MP570" s="45"/>
      <c r="MQ570" s="45"/>
      <c r="MR570" s="45"/>
      <c r="MS570" s="37"/>
      <c r="MT570" s="29"/>
      <c r="MU570" s="47"/>
      <c r="MV570" s="45"/>
      <c r="MW570" s="45"/>
      <c r="MX570" s="45"/>
      <c r="MY570" s="45"/>
      <c r="MZ570" s="25"/>
      <c r="NA570" s="45"/>
      <c r="NB570" s="107"/>
      <c r="NC570" s="107"/>
      <c r="ND570" s="45"/>
      <c r="NE570" s="45"/>
      <c r="NF570" s="45"/>
      <c r="NG570" s="37"/>
      <c r="NH570" s="29"/>
      <c r="NI570" s="47"/>
      <c r="NJ570" s="45"/>
      <c r="NK570" s="45"/>
      <c r="NL570" s="45"/>
      <c r="NM570" s="45"/>
      <c r="NN570" s="25"/>
      <c r="NO570" s="45"/>
      <c r="NP570" s="107"/>
      <c r="NQ570" s="107"/>
      <c r="NR570" s="45"/>
      <c r="NS570" s="45"/>
      <c r="NT570" s="45"/>
      <c r="NU570" s="37"/>
    </row>
    <row r="571" spans="1:385" x14ac:dyDescent="0.25">
      <c r="A571" s="136" t="s">
        <v>1192</v>
      </c>
      <c r="B571" s="137">
        <f>SUMIF(B507:B570,"&gt;=0")</f>
        <v>27268</v>
      </c>
      <c r="C571" s="137">
        <f>SUMIF(C507:C570,"&gt;=0")</f>
        <v>9181</v>
      </c>
      <c r="D571" s="137">
        <f>SUMIF(D507:D570,"&gt;=0")</f>
        <v>4341</v>
      </c>
      <c r="E571" s="137">
        <f>SUMIF(E507:E570,"&gt;=0")</f>
        <v>9454</v>
      </c>
      <c r="F571" s="142">
        <f>SUMIF(F507:F570,"&gt;=0")</f>
        <v>4295</v>
      </c>
      <c r="G571" s="229"/>
      <c r="H571" s="135"/>
      <c r="I571" s="319">
        <f>J563+AL563+DR563+AZ563+BN563+KS563+CP563+LG564+DD563+LU563+KE563+CB563+IA563+IO563+JC563+JQ563+NK563+MW563+MI563+X563+FH563+FV563+GY563+HM563+GJ563</f>
        <v>2726800</v>
      </c>
      <c r="J571" s="319"/>
      <c r="K571" s="33" t="s">
        <v>45</v>
      </c>
      <c r="L571" s="45"/>
      <c r="M571" s="325" t="s">
        <v>1190</v>
      </c>
      <c r="N571" s="325"/>
      <c r="O571" s="139">
        <f>O567+LP567+DI567+LZ567+CX566+CJ566+KM566+BV566+AQ567+BE567+DW567+LA566+AC567+II566+IW566+JK566+JY566+NP567+NB567+MN567</f>
        <v>0</v>
      </c>
      <c r="P571" s="139"/>
      <c r="Q571" s="45"/>
      <c r="R571" s="45"/>
      <c r="S571" s="45"/>
      <c r="T571" s="37"/>
      <c r="U571" s="29"/>
      <c r="V571" s="47"/>
      <c r="W571" s="319"/>
      <c r="X571" s="319"/>
      <c r="Y571" s="33"/>
      <c r="Z571" s="45"/>
      <c r="AA571" s="25"/>
      <c r="AB571" s="45"/>
      <c r="AC571" s="107"/>
      <c r="AD571" s="107"/>
      <c r="AE571" s="45"/>
      <c r="AF571" s="45"/>
      <c r="AG571" s="45"/>
      <c r="AH571" s="37"/>
      <c r="AI571" s="29"/>
      <c r="AJ571" s="47"/>
      <c r="AK571" s="45"/>
      <c r="AL571" s="45"/>
      <c r="AM571" s="45"/>
      <c r="AN571" s="45"/>
      <c r="AO571" s="25"/>
      <c r="AP571" s="45"/>
      <c r="AQ571" s="45"/>
      <c r="AR571" s="45"/>
      <c r="AS571" s="45"/>
      <c r="AT571" s="45"/>
      <c r="AU571" s="45"/>
      <c r="AV571" s="37"/>
      <c r="AW571" s="29"/>
      <c r="AX571" s="47"/>
      <c r="AY571" s="45"/>
      <c r="AZ571" s="45"/>
      <c r="BA571" s="45"/>
      <c r="BB571" s="45"/>
      <c r="BC571" s="25"/>
      <c r="BD571" s="45"/>
      <c r="BE571" s="45"/>
      <c r="BF571" s="45"/>
      <c r="BG571" s="45"/>
      <c r="BH571" s="45"/>
      <c r="BI571" s="45"/>
      <c r="BJ571" s="37"/>
      <c r="BK571" s="29"/>
      <c r="BL571" s="322" t="s">
        <v>38</v>
      </c>
      <c r="BM571" s="322"/>
      <c r="BN571" s="127">
        <f>SUM(BN509,BN513,BN517,BN521,BN525,BN529,BN533,BN537,BN541,BN545,BN549,BN553,BN557)*100</f>
        <v>52300</v>
      </c>
      <c r="BO571" s="67"/>
      <c r="BP571" s="45"/>
      <c r="BQ571" s="25">
        <f>BN571/BR571</f>
        <v>5811.1111111111113</v>
      </c>
      <c r="BR571" s="127">
        <f>SUM(BR509,BR513,BR517,BR521,BR525,BR529,BR533,BR537,BR541,BR545,BR549,BR553,BR557)</f>
        <v>9</v>
      </c>
      <c r="BS571" s="45"/>
      <c r="BT571" s="44" t="str">
        <f t="shared" si="2652"/>
        <v>ラブブキーホルダー</v>
      </c>
      <c r="BU571" s="43">
        <f t="shared" si="2652"/>
        <v>400</v>
      </c>
      <c r="BV571" s="127">
        <f>SUM(BV509,BV513,BV517,BV521,BV525,BV529,BV533,BV537,BV541,BV545,BV549,BV553,BV557)</f>
        <v>2800</v>
      </c>
      <c r="BW571" s="107">
        <f>BV571/BN571</f>
        <v>5.3537284894837479E-2</v>
      </c>
      <c r="BX571" s="37"/>
      <c r="BY571" s="57"/>
      <c r="BZ571" s="322" t="s">
        <v>38</v>
      </c>
      <c r="CA571" s="322"/>
      <c r="CB571" s="127">
        <f>SUM(CB509,CB513,CB517,CB521,CB525,CB529,CB533,CB537,CB541,CB545,CB549,CB553,CB557)*100</f>
        <v>41100</v>
      </c>
      <c r="CC571" s="67"/>
      <c r="CD571" s="45"/>
      <c r="CE571" s="25">
        <f>CB571/CF571</f>
        <v>13700</v>
      </c>
      <c r="CF571" s="127">
        <f>SUM(CF509,CF513,CF517,CF521,CF525,CF529,CF533,CF537,CF541,CF545,CF549,CF553,CF557)</f>
        <v>3</v>
      </c>
      <c r="CG571" s="45"/>
      <c r="CH571" s="44" t="str">
        <f t="shared" si="2653"/>
        <v>ラブブマスコット</v>
      </c>
      <c r="CI571" s="43">
        <f t="shared" si="2653"/>
        <v>450</v>
      </c>
      <c r="CJ571" s="127">
        <f>SUM(CJ509,CJ513,CJ517,CJ521,CJ525,CJ529,CJ533,CJ537,CJ541,CJ545,CJ549,CJ553,CJ557)</f>
        <v>1350</v>
      </c>
      <c r="CK571" s="107">
        <f>CJ571/CB571</f>
        <v>3.2846715328467155E-2</v>
      </c>
      <c r="CL571" s="37"/>
      <c r="CM571" s="29"/>
      <c r="CN571" s="322" t="s">
        <v>38</v>
      </c>
      <c r="CO571" s="322"/>
      <c r="CP571" s="127">
        <f>SUM(CP509,CP513,CP517,CP521,CP525,CP529,CP533,CP537,CP541,CP545,CP549,CP553,CP557)*100</f>
        <v>52300</v>
      </c>
      <c r="CQ571" s="67"/>
      <c r="CR571" s="45"/>
      <c r="CS571" s="25">
        <f>CP571/CT571</f>
        <v>3076.4705882352941</v>
      </c>
      <c r="CT571" s="127">
        <f>SUM(CT509,CT513,CT517,CT521,CT525,CT529,CT533,CT537,CT541,CT545,CT549,CT553,CT557)</f>
        <v>17</v>
      </c>
      <c r="CU571" s="45"/>
      <c r="CV571" s="44" t="str">
        <f t="shared" si="2654"/>
        <v>ラブブキーホルダー</v>
      </c>
      <c r="CW571" s="43">
        <f t="shared" si="2654"/>
        <v>500</v>
      </c>
      <c r="CX571" s="127">
        <f>SUM(CX509,CX513,CX517,CX521,CX525,CX529,CX533,CX537,CX541,CX545,CX549,CX553,CX557)</f>
        <v>7000</v>
      </c>
      <c r="CY571" s="107">
        <f>CX571/CP571</f>
        <v>0.13384321223709369</v>
      </c>
      <c r="CZ571" s="37"/>
      <c r="DA571" s="29"/>
      <c r="DB571" s="47"/>
      <c r="DC571" s="319"/>
      <c r="DD571" s="319"/>
      <c r="DE571" s="33"/>
      <c r="DF571" s="45"/>
      <c r="DG571" s="25"/>
      <c r="DH571" s="45"/>
      <c r="DI571" s="107"/>
      <c r="DJ571" s="107"/>
      <c r="DK571" s="45"/>
      <c r="DL571" s="45"/>
      <c r="DM571" s="45"/>
      <c r="DN571" s="37"/>
      <c r="DO571" s="29"/>
      <c r="DP571" s="47"/>
      <c r="DQ571" s="45"/>
      <c r="DR571" s="45"/>
      <c r="DS571" s="45"/>
      <c r="DT571" s="45"/>
      <c r="DU571" s="25"/>
      <c r="DV571" s="45"/>
      <c r="DW571" s="45"/>
      <c r="DX571" s="45"/>
      <c r="DY571" s="45"/>
      <c r="DZ571" s="45"/>
      <c r="EA571" s="45"/>
      <c r="EB571" s="37"/>
      <c r="EC571" s="29"/>
      <c r="ED571" s="47"/>
      <c r="EE571" s="319"/>
      <c r="EF571" s="319"/>
      <c r="EG571" s="33"/>
      <c r="EH571" s="45"/>
      <c r="EI571" s="25"/>
      <c r="EJ571" s="45"/>
      <c r="EK571" s="107"/>
      <c r="EL571" s="107"/>
      <c r="EM571" s="45"/>
      <c r="EN571" s="45"/>
      <c r="EO571" s="45"/>
      <c r="EP571" s="37"/>
      <c r="EQ571" s="29"/>
      <c r="ER571" s="47"/>
      <c r="ES571" s="319"/>
      <c r="ET571" s="319"/>
      <c r="EU571" s="33"/>
      <c r="EV571" s="45"/>
      <c r="EW571" s="25"/>
      <c r="EX571" s="45"/>
      <c r="EY571" s="107"/>
      <c r="EZ571" s="107"/>
      <c r="FA571" s="45"/>
      <c r="FB571" s="45"/>
      <c r="FC571" s="45"/>
      <c r="FD571" s="37"/>
      <c r="FE571" s="60"/>
      <c r="FF571" s="47"/>
      <c r="FG571" s="319"/>
      <c r="FH571" s="319"/>
      <c r="FI571" s="33"/>
      <c r="FJ571" s="45"/>
      <c r="FK571" s="25"/>
      <c r="FL571" s="45"/>
      <c r="FM571" s="107"/>
      <c r="FN571" s="107"/>
      <c r="FO571" s="45"/>
      <c r="FP571" s="45"/>
      <c r="FQ571" s="45"/>
      <c r="FR571" s="37"/>
      <c r="FS571" s="29"/>
      <c r="FT571" s="47"/>
      <c r="FU571" s="319"/>
      <c r="FV571" s="319"/>
      <c r="FW571" s="33"/>
      <c r="FX571" s="45"/>
      <c r="FY571" s="25"/>
      <c r="FZ571" s="45"/>
      <c r="GA571" s="107"/>
      <c r="GB571" s="107"/>
      <c r="GC571" s="45"/>
      <c r="GD571" s="45"/>
      <c r="GE571" s="45"/>
      <c r="GF571" s="37"/>
      <c r="GG571" s="29"/>
      <c r="GH571" s="47"/>
      <c r="GI571" s="319"/>
      <c r="GJ571" s="319"/>
      <c r="GK571" s="33"/>
      <c r="GL571" s="45"/>
      <c r="GM571" s="25"/>
      <c r="GN571" s="45"/>
      <c r="GO571" s="107"/>
      <c r="GP571" s="107"/>
      <c r="GQ571" s="45"/>
      <c r="GR571" s="45"/>
      <c r="GS571" s="45"/>
      <c r="GT571" s="37"/>
      <c r="GU571" s="130"/>
      <c r="GV571" s="322" t="s">
        <v>38</v>
      </c>
      <c r="GW571" s="322"/>
      <c r="GX571" s="322"/>
      <c r="GY571" s="127">
        <f>SUM(GY509,GY513,GY517,GY521,GY525,GY529,GY533,GY537,GY541,GY545,GY549,GY553,GY557)*100</f>
        <v>0</v>
      </c>
      <c r="GZ571" s="67"/>
      <c r="HA571" s="45"/>
      <c r="HB571" s="25">
        <f>GY571/HC571</f>
        <v>0</v>
      </c>
      <c r="HC571" s="127">
        <f>SUM(HC509,HC513,HC517,HC521,HC525,HC529,HC533,HC537,HC541,HC545,HC549,HC553,HC557)</f>
        <v>1</v>
      </c>
      <c r="HD571" s="45"/>
      <c r="HE571" s="44" t="str">
        <f t="shared" si="2655"/>
        <v>すみっこ時計</v>
      </c>
      <c r="HF571" s="43">
        <f t="shared" si="2655"/>
        <v>1100</v>
      </c>
      <c r="HG571" s="127">
        <f>SUM(HG509,HG513,HG517,HG521,HG525,HG529,HG533,HG537,HG541,HG545,HG549,HG553,HG557)</f>
        <v>1100</v>
      </c>
      <c r="HH571" s="107" t="e">
        <f>HG571/GY571</f>
        <v>#DIV/0!</v>
      </c>
      <c r="HI571" s="37"/>
      <c r="HJ571" s="29"/>
      <c r="HK571" s="322" t="s">
        <v>38</v>
      </c>
      <c r="HL571" s="322"/>
      <c r="HM571" s="127">
        <f>SUM(HM509,HM513,HM517,HM521,HM525,HM529,HM533,HM537,HM541,HM545,HM549,HM553,HM557)*100</f>
        <v>40600</v>
      </c>
      <c r="HN571" s="67"/>
      <c r="HO571" s="45"/>
      <c r="HP571" s="25">
        <f>HM571/HQ571</f>
        <v>5800</v>
      </c>
      <c r="HQ571" s="127">
        <f>SUM(HQ509,HQ513,HQ517,HQ521,HQ525,HQ529,HQ533,HQ537,HQ541,HQ545,HQ549,HQ553,HQ557)</f>
        <v>7</v>
      </c>
      <c r="HR571" s="45"/>
      <c r="HS571" s="44" t="str">
        <f t="shared" si="2656"/>
        <v>ゲームアーク</v>
      </c>
      <c r="HT571" s="43">
        <f t="shared" si="2656"/>
        <v>950</v>
      </c>
      <c r="HU571" s="127">
        <f>SUM(HU509,HU513,HU517,HU521,HU525,HU529,HU533,HU537,HU541,HU545,HU549,HU553,HU557)</f>
        <v>4750</v>
      </c>
      <c r="HV571" s="107">
        <f>HU571/HM571</f>
        <v>0.11699507389162561</v>
      </c>
      <c r="HW571" s="37"/>
      <c r="HX571" s="360"/>
      <c r="HY571" s="322" t="s">
        <v>38</v>
      </c>
      <c r="HZ571" s="322"/>
      <c r="IA571" s="127">
        <f>SUM(IA509,IA513,IA517,IA521,IA525,IA529,IA533,IA537,IA541,IA545,IA549,IA553,IA557)*100</f>
        <v>66200</v>
      </c>
      <c r="IB571" s="67"/>
      <c r="IC571" s="45"/>
      <c r="ID571" s="25">
        <f>IA571/IE571</f>
        <v>13240</v>
      </c>
      <c r="IE571" s="127">
        <f>SUM(IE509,IE513,IE517,IE521,IE525,IE529,IE533,IE537,IE541,IE545,IE549,IE553,IE557)</f>
        <v>5</v>
      </c>
      <c r="IF571" s="45"/>
      <c r="IG571" s="44" t="str">
        <f t="shared" si="2657"/>
        <v>ラブブマスコット</v>
      </c>
      <c r="IH571" s="43">
        <f t="shared" si="2657"/>
        <v>500</v>
      </c>
      <c r="II571" s="127">
        <f>SUM(II509,II513,II517,II521,II525,II529,II533,II537,II541,II545,II549,II553,II557)</f>
        <v>2000</v>
      </c>
      <c r="IJ571" s="107">
        <f>II571/IA571</f>
        <v>3.0211480362537766E-2</v>
      </c>
      <c r="IK571" s="37"/>
      <c r="IL571" s="29"/>
      <c r="IM571" s="322" t="s">
        <v>38</v>
      </c>
      <c r="IN571" s="322"/>
      <c r="IO571" s="127">
        <f>SUM(IO509,IO513,IO517,IO521,IO525,IO529,IO533,IO537,IO541,IO545,IO549,IO553,IO557)*100</f>
        <v>32400</v>
      </c>
      <c r="IP571" s="67"/>
      <c r="IQ571" s="45"/>
      <c r="IR571" s="25">
        <f>IO571/IS571</f>
        <v>1905.8823529411766</v>
      </c>
      <c r="IS571" s="127">
        <f>SUM(IS509,IS513,IS517,IS521,IS525,IS529,IS533,IS537,IS541,IS545,IS549,IS553,IS557)</f>
        <v>17</v>
      </c>
      <c r="IT571" s="45"/>
      <c r="IU571" s="44" t="str">
        <f t="shared" si="2658"/>
        <v>アングリーキーホルダー</v>
      </c>
      <c r="IV571" s="43">
        <f t="shared" si="2658"/>
        <v>198</v>
      </c>
      <c r="IW571" s="127">
        <f>SUM(IW509,IW513,IW517,IW521,IW525,IW529,IW533,IW537,IW541,IW545,IW549,IW553,IW557)</f>
        <v>2178</v>
      </c>
      <c r="IX571" s="107">
        <f>IW571/IO571</f>
        <v>6.7222222222222225E-2</v>
      </c>
      <c r="IY571" s="37"/>
      <c r="IZ571" s="130"/>
      <c r="JA571" s="322" t="s">
        <v>38</v>
      </c>
      <c r="JB571" s="322"/>
      <c r="JC571" s="127">
        <f>SUM(JC509,JC513,JC517,JC521,JC525,JC529,JC533,JC537,JC541,JC545,JC549,JC553,JC557)*100</f>
        <v>67300</v>
      </c>
      <c r="JD571" s="67"/>
      <c r="JE571" s="45"/>
      <c r="JF571" s="25">
        <f>JC571/JG571</f>
        <v>841.25</v>
      </c>
      <c r="JG571" s="127">
        <f>SUM(JG509,JG513,JG517,JG521,JG525,JG529,JG533,JG537,JG541,JG545,JG549,JG553,JG557)</f>
        <v>80</v>
      </c>
      <c r="JH571" s="45"/>
      <c r="JI571" s="44" t="str">
        <f t="shared" si="2659"/>
        <v>AIモンスターラバー</v>
      </c>
      <c r="JJ571" s="43">
        <f t="shared" si="2659"/>
        <v>198</v>
      </c>
      <c r="JK571" s="127">
        <f>SUM(JK509,JK513,JK517,JK521,JK525,JK529,JK533,JK537,JK541,JK545,JK549,JK553,JK557)</f>
        <v>10692</v>
      </c>
      <c r="JL571" s="107">
        <f>JK571/JC571</f>
        <v>0.15887072808320951</v>
      </c>
      <c r="JM571" s="37"/>
      <c r="JN571" s="29"/>
      <c r="JO571" s="322" t="s">
        <v>38</v>
      </c>
      <c r="JP571" s="322"/>
      <c r="JQ571" s="127">
        <f>SUM(JQ509,JQ513,JQ517,JQ521,JQ525,JQ529,JQ533,JQ537,JQ541,JQ545,JQ549,JQ553,JQ557)*100</f>
        <v>20800</v>
      </c>
      <c r="JR571" s="67"/>
      <c r="JS571" s="45"/>
      <c r="JT571" s="25">
        <f>JQ571/JU571</f>
        <v>904.3478260869565</v>
      </c>
      <c r="JU571" s="127">
        <f>SUM(JU509,JU513,JU517,JU521,JU525,JU529,JU533,JU537,JU541,JU545,JU549,JU553,JU557)</f>
        <v>23</v>
      </c>
      <c r="JV571" s="45"/>
      <c r="JW571" s="44" t="str">
        <f t="shared" si="2660"/>
        <v>キティサンダルKH</v>
      </c>
      <c r="JX571" s="43">
        <f t="shared" si="2660"/>
        <v>605</v>
      </c>
      <c r="JY571" s="127">
        <f>SUM(JY509,JY513,JY517,JY521,JY525,JY529,JY533,JY537,JY541,JY545,JY549,JY553,JY557)</f>
        <v>8420</v>
      </c>
      <c r="JZ571" s="107">
        <f>JY571/JQ571</f>
        <v>0.40480769230769231</v>
      </c>
      <c r="KA571" s="37"/>
      <c r="KB571" s="51"/>
      <c r="KC571" s="322" t="s">
        <v>38</v>
      </c>
      <c r="KD571" s="322"/>
      <c r="KE571" s="127">
        <f>SUM(KE509,KE513,KE517,KE521,KE525,KE529,KE533,KE537,KE541,KE545,KE549,KE553,KE557)*100</f>
        <v>31700</v>
      </c>
      <c r="KF571" s="67"/>
      <c r="KG571" s="45"/>
      <c r="KH571" s="25">
        <f>KE571/KI571</f>
        <v>3522.2222222222222</v>
      </c>
      <c r="KI571" s="127">
        <f>SUM(KI509,KI513,KI517,KI521,KI525,KI529,KI533,KI537,KI541,KI545,KI549,KI553,KI557)</f>
        <v>9</v>
      </c>
      <c r="KJ571" s="45"/>
      <c r="KK571" s="44" t="str">
        <f>KK509</f>
        <v>ポケモンシリコンフェイス</v>
      </c>
      <c r="KL571" s="43">
        <f>KL509</f>
        <v>0</v>
      </c>
      <c r="KM571" s="127">
        <f>SUM(KM509,KM513,KM517,KM521,KM525,KM529,KM533,KM537,KM541,KM545,KM549,KM553,KM557)</f>
        <v>0</v>
      </c>
      <c r="KN571" s="107">
        <f>KM571/KE571</f>
        <v>0</v>
      </c>
      <c r="KO571" s="37"/>
      <c r="KP571" s="29"/>
      <c r="KQ571" s="322" t="s">
        <v>38</v>
      </c>
      <c r="KR571" s="322"/>
      <c r="KS571" s="127">
        <f>SUM(KS509,KS513,KS517,KS521,KS525,KS529,KS533,KS537,KS541,KS545,KS549,KS553,KS557)*100</f>
        <v>38900</v>
      </c>
      <c r="KT571" s="67"/>
      <c r="KU571" s="45"/>
      <c r="KV571" s="25">
        <f>KS571/KW571</f>
        <v>1215.625</v>
      </c>
      <c r="KW571" s="127">
        <f>SUM(KW509,KW513,KW517,KW521,KW525,KW529,KW533,KW537,KW541,KW545,KW549,KW553,KW557)</f>
        <v>32</v>
      </c>
      <c r="KX571" s="45"/>
      <c r="KY571" s="68" t="str">
        <f>KY509</f>
        <v>サンリオアイスドーム</v>
      </c>
      <c r="KZ571" s="43">
        <f>KZ509</f>
        <v>300</v>
      </c>
      <c r="LA571" s="127">
        <f>SUM(LA509,LA513,LA517,LA521,LA525,LA529,LA533,LA537,LA541,LA545,LA549,LA553,LA557)</f>
        <v>6600</v>
      </c>
      <c r="LB571" s="107">
        <f>LA571/KS571</f>
        <v>0.16966580976863754</v>
      </c>
      <c r="LC571" s="37"/>
      <c r="LD571" s="29"/>
      <c r="LE571" s="47"/>
      <c r="LF571" s="45"/>
      <c r="LG571" s="45"/>
      <c r="LH571" s="45"/>
      <c r="LI571" s="45"/>
      <c r="LJ571" s="25"/>
      <c r="LK571" s="45"/>
      <c r="LL571" s="45"/>
      <c r="LM571" s="63"/>
      <c r="LN571" s="67"/>
      <c r="LO571" s="45"/>
      <c r="LP571" s="46"/>
      <c r="LQ571" s="37"/>
      <c r="LR571" s="29"/>
      <c r="LS571" s="47"/>
      <c r="LT571" s="319"/>
      <c r="LU571" s="319"/>
      <c r="LV571" s="33"/>
      <c r="LW571" s="45"/>
      <c r="LX571" s="25"/>
      <c r="LY571" s="45"/>
      <c r="LZ571" s="107"/>
      <c r="MA571" s="107"/>
      <c r="MB571" s="45"/>
      <c r="MC571" s="45"/>
      <c r="MD571" s="45"/>
      <c r="ME571" s="37"/>
      <c r="MF571" s="29"/>
      <c r="MG571" s="47"/>
      <c r="MH571" s="319"/>
      <c r="MI571" s="319"/>
      <c r="MJ571" s="33"/>
      <c r="MK571" s="45"/>
      <c r="ML571" s="25"/>
      <c r="MM571" s="45"/>
      <c r="MN571" s="107"/>
      <c r="MO571" s="107"/>
      <c r="MP571" s="45"/>
      <c r="MQ571" s="45"/>
      <c r="MR571" s="45"/>
      <c r="MS571" s="37"/>
      <c r="MT571" s="29"/>
      <c r="MU571" s="47"/>
      <c r="MV571" s="319"/>
      <c r="MW571" s="319"/>
      <c r="MX571" s="33"/>
      <c r="MY571" s="45"/>
      <c r="MZ571" s="25"/>
      <c r="NA571" s="45"/>
      <c r="NB571" s="107"/>
      <c r="NC571" s="107"/>
      <c r="ND571" s="45"/>
      <c r="NE571" s="45"/>
      <c r="NF571" s="45"/>
      <c r="NG571" s="37"/>
      <c r="NH571" s="29"/>
      <c r="NI571" s="47"/>
      <c r="NJ571" s="319"/>
      <c r="NK571" s="319"/>
      <c r="NL571" s="33"/>
      <c r="NM571" s="45"/>
      <c r="NN571" s="25"/>
      <c r="NO571" s="45"/>
      <c r="NP571" s="107"/>
      <c r="NQ571" s="107"/>
      <c r="NR571" s="45"/>
      <c r="NS571" s="45"/>
      <c r="NT571" s="45"/>
      <c r="NU571" s="37"/>
    </row>
    <row r="572" spans="1:385" ht="15" customHeight="1" thickBot="1" x14ac:dyDescent="0.3">
      <c r="A572" s="140" t="s">
        <v>40</v>
      </c>
      <c r="B572" s="141">
        <f>B571/A564</f>
        <v>908.93333333333328</v>
      </c>
      <c r="C572" s="142">
        <f>C571/A564</f>
        <v>306.03333333333336</v>
      </c>
      <c r="D572" s="142">
        <f>D571/A564</f>
        <v>144.69999999999999</v>
      </c>
      <c r="E572" s="143">
        <f>E571/A564</f>
        <v>315.13333333333333</v>
      </c>
      <c r="F572" s="142">
        <f>F571/A564</f>
        <v>143.16666666666666</v>
      </c>
      <c r="G572" s="229"/>
      <c r="H572" s="135"/>
      <c r="I572" s="319">
        <f>I571/A564</f>
        <v>90893.333333333328</v>
      </c>
      <c r="J572" s="319"/>
      <c r="K572" s="45">
        <f>I572*A565</f>
        <v>2545013.333333333</v>
      </c>
      <c r="L572" s="45"/>
      <c r="M572" s="25" t="s">
        <v>41</v>
      </c>
      <c r="N572" s="45">
        <f>N565+AP565+DV566+BD566+BV563+LA563+CX563+LO564+DH565+LY565+KM563+CJ563+II563+IW563+JK563+JY563+NA565+MM565+AB565+NO565</f>
        <v>392773</v>
      </c>
      <c r="O572" s="107">
        <f>N572/I571</f>
        <v>0.14404173390054276</v>
      </c>
      <c r="P572" s="107"/>
      <c r="Q572" s="46"/>
      <c r="R572" s="46"/>
      <c r="S572" s="46"/>
      <c r="T572" s="37"/>
      <c r="U572" s="29"/>
      <c r="V572" s="47"/>
      <c r="W572" s="319"/>
      <c r="X572" s="319"/>
      <c r="Y572" s="45"/>
      <c r="Z572" s="45"/>
      <c r="AA572" s="25"/>
      <c r="AB572" s="45"/>
      <c r="AC572" s="107"/>
      <c r="AD572" s="107"/>
      <c r="AE572" s="46"/>
      <c r="AF572" s="46"/>
      <c r="AG572" s="46"/>
      <c r="AH572" s="37"/>
      <c r="AI572" s="29"/>
      <c r="AJ572" s="47"/>
      <c r="AK572" s="45"/>
      <c r="AL572" s="45"/>
      <c r="AM572" s="45"/>
      <c r="AN572" s="45"/>
      <c r="AO572" s="25"/>
      <c r="AP572" s="45"/>
      <c r="AQ572" s="45"/>
      <c r="AR572" s="45"/>
      <c r="AS572" s="45"/>
      <c r="AT572" s="45"/>
      <c r="AU572" s="45"/>
      <c r="AV572" s="37"/>
      <c r="AW572" s="29"/>
      <c r="AX572" s="47"/>
      <c r="AY572" s="45"/>
      <c r="AZ572" s="45"/>
      <c r="BA572" s="45"/>
      <c r="BB572" s="45"/>
      <c r="BC572" s="25"/>
      <c r="BD572" s="45"/>
      <c r="BE572" s="45"/>
      <c r="BF572" s="45"/>
      <c r="BG572" s="45"/>
      <c r="BH572" s="45"/>
      <c r="BI572" s="45"/>
      <c r="BJ572" s="37"/>
      <c r="BK572" s="29"/>
      <c r="BL572" s="322" t="s">
        <v>38</v>
      </c>
      <c r="BM572" s="322"/>
      <c r="BN572" s="127">
        <f>SUM(BN510,BN514,BN518,BN522,BN526,BN530,BN534,BN538,BN542,BN546,BN550,BN554,BN558)*100</f>
        <v>34800</v>
      </c>
      <c r="BO572" s="67"/>
      <c r="BP572" s="45"/>
      <c r="BQ572" s="25">
        <f>BN572/BR572</f>
        <v>8700</v>
      </c>
      <c r="BR572" s="127">
        <f>SUM(BR510,BR514,BR518,BR522,BR526,BR530,BR534,BR538,BR542,BR546,BR550,BR554,BR558)</f>
        <v>4</v>
      </c>
      <c r="BS572" s="45"/>
      <c r="BT572" s="44" t="str">
        <f t="shared" si="2652"/>
        <v>ラブブポンポンフェイス</v>
      </c>
      <c r="BU572" s="43">
        <f t="shared" si="2652"/>
        <v>400</v>
      </c>
      <c r="BV572" s="127">
        <f>SUM(BV510,BV514,BV518,BV522,BV526,BV530,BV534,BV538,BV542,BV546,BV550,BV554,BV558)</f>
        <v>1600</v>
      </c>
      <c r="BW572" s="107">
        <f>BV572/BN572</f>
        <v>4.5977011494252873E-2</v>
      </c>
      <c r="BX572" s="37"/>
      <c r="BY572" s="57"/>
      <c r="BZ572" s="322" t="s">
        <v>38</v>
      </c>
      <c r="CA572" s="322"/>
      <c r="CB572" s="127">
        <f>SUM(CB510,CB514,CB518,CB522,CB526,CB530,CB534,CB538,CB542,CB546,CB550,CB554,CB558)*100</f>
        <v>33300</v>
      </c>
      <c r="CC572" s="67"/>
      <c r="CD572" s="45"/>
      <c r="CE572" s="25">
        <f>CB572/CF572</f>
        <v>900</v>
      </c>
      <c r="CF572" s="127">
        <f>SUM(CF510,CF514,CF518,CF522,CF526,CF530,CF534,CF538,CF542,CF546,CF550,CF554,CF558)</f>
        <v>37</v>
      </c>
      <c r="CG572" s="45"/>
      <c r="CH572" s="44" t="str">
        <f t="shared" si="2653"/>
        <v>ＡＩラバー</v>
      </c>
      <c r="CI572" s="43">
        <f t="shared" si="2653"/>
        <v>198</v>
      </c>
      <c r="CJ572" s="127">
        <f>SUM(CJ510,CJ514,CJ518,CJ522,CJ526,CJ530,CJ534,CJ538,CJ542,CJ546,CJ550,CJ554,CJ558)</f>
        <v>7326</v>
      </c>
      <c r="CK572" s="107">
        <f>CJ572/CB572</f>
        <v>0.22</v>
      </c>
      <c r="CL572" s="37"/>
      <c r="CM572" s="29"/>
      <c r="CN572" s="322" t="s">
        <v>38</v>
      </c>
      <c r="CO572" s="322"/>
      <c r="CP572" s="127">
        <f>SUM(CP510,CP514,CP518,CP522,CP526,CP530,CP534,CP538,CP542,CP546,CP550,CP554,CP558)*100</f>
        <v>37600</v>
      </c>
      <c r="CQ572" s="67"/>
      <c r="CR572" s="45"/>
      <c r="CS572" s="25">
        <f>CP572/CT572</f>
        <v>3133.3333333333335</v>
      </c>
      <c r="CT572" s="127">
        <f>SUM(CT510,CT514,CT518,CT522,CT526,CT530,CT534,CT538,CT542,CT546,CT550,CT554,CT558)</f>
        <v>12</v>
      </c>
      <c r="CU572" s="45"/>
      <c r="CV572" s="44" t="str">
        <f t="shared" si="2654"/>
        <v>アングリーキーホルダー</v>
      </c>
      <c r="CW572" s="43">
        <f t="shared" si="2654"/>
        <v>198</v>
      </c>
      <c r="CX572" s="127">
        <f>SUM(CX510,CX514,CX518,CX522,CX526,CX530,CX534,CX538,CX542,CX546,CX550,CX554,CX558)</f>
        <v>2376</v>
      </c>
      <c r="CY572" s="107">
        <f>CX572/CP572</f>
        <v>6.319148936170213E-2</v>
      </c>
      <c r="CZ572" s="37"/>
      <c r="DA572" s="29"/>
      <c r="DB572" s="47"/>
      <c r="DC572" s="319"/>
      <c r="DD572" s="319"/>
      <c r="DE572" s="45"/>
      <c r="DF572" s="45"/>
      <c r="DG572" s="25"/>
      <c r="DH572" s="45"/>
      <c r="DI572" s="107"/>
      <c r="DJ572" s="107"/>
      <c r="DK572" s="46"/>
      <c r="DL572" s="46"/>
      <c r="DM572" s="46"/>
      <c r="DN572" s="37"/>
      <c r="DO572" s="29"/>
      <c r="DP572" s="47"/>
      <c r="DQ572" s="45"/>
      <c r="DR572" s="45"/>
      <c r="DS572" s="45"/>
      <c r="DT572" s="45"/>
      <c r="DU572" s="25"/>
      <c r="DV572" s="45"/>
      <c r="DW572" s="45"/>
      <c r="DX572" s="45"/>
      <c r="DY572" s="45"/>
      <c r="DZ572" s="45"/>
      <c r="EA572" s="45"/>
      <c r="EB572" s="37"/>
      <c r="EC572" s="29"/>
      <c r="ED572" s="47"/>
      <c r="EE572" s="319"/>
      <c r="EF572" s="319"/>
      <c r="EG572" s="45"/>
      <c r="EH572" s="45"/>
      <c r="EI572" s="25"/>
      <c r="EJ572" s="45"/>
      <c r="EK572" s="107"/>
      <c r="EL572" s="107"/>
      <c r="EM572" s="46"/>
      <c r="EN572" s="46"/>
      <c r="EO572" s="46"/>
      <c r="EP572" s="37"/>
      <c r="EQ572" s="29"/>
      <c r="ER572" s="47"/>
      <c r="ES572" s="319"/>
      <c r="ET572" s="319"/>
      <c r="EU572" s="45"/>
      <c r="EV572" s="45"/>
      <c r="EW572" s="25"/>
      <c r="EX572" s="45"/>
      <c r="EY572" s="107"/>
      <c r="EZ572" s="107"/>
      <c r="FA572" s="46"/>
      <c r="FB572" s="46"/>
      <c r="FC572" s="46"/>
      <c r="FD572" s="37"/>
      <c r="FE572" s="60"/>
      <c r="FF572" s="47"/>
      <c r="FG572" s="319"/>
      <c r="FH572" s="319"/>
      <c r="FI572" s="45"/>
      <c r="FJ572" s="45"/>
      <c r="FK572" s="25"/>
      <c r="FL572" s="45"/>
      <c r="FM572" s="107"/>
      <c r="FN572" s="107"/>
      <c r="FO572" s="46"/>
      <c r="FP572" s="46"/>
      <c r="FQ572" s="46"/>
      <c r="FR572" s="37"/>
      <c r="FS572" s="29"/>
      <c r="FT572" s="47"/>
      <c r="FU572" s="319"/>
      <c r="FV572" s="319"/>
      <c r="FW572" s="45"/>
      <c r="FX572" s="45"/>
      <c r="FY572" s="25"/>
      <c r="FZ572" s="45"/>
      <c r="GA572" s="107"/>
      <c r="GB572" s="107"/>
      <c r="GC572" s="46"/>
      <c r="GD572" s="46"/>
      <c r="GE572" s="46"/>
      <c r="GF572" s="37"/>
      <c r="GG572" s="29"/>
      <c r="GH572" s="47"/>
      <c r="GI572" s="319"/>
      <c r="GJ572" s="319"/>
      <c r="GK572" s="45"/>
      <c r="GL572" s="45"/>
      <c r="GM572" s="25"/>
      <c r="GN572" s="45"/>
      <c r="GO572" s="107"/>
      <c r="GP572" s="107"/>
      <c r="GQ572" s="46"/>
      <c r="GR572" s="46"/>
      <c r="GS572" s="46"/>
      <c r="GT572" s="37"/>
      <c r="GU572" s="130"/>
      <c r="GV572" s="322" t="s">
        <v>38</v>
      </c>
      <c r="GW572" s="322"/>
      <c r="GX572" s="322"/>
      <c r="GY572" s="127">
        <f>SUM(GY510,GY514,GY518,GY522,GY526,GY530,GY534,GY538,GY542,GY546,GY550,GY554,GY558)*100</f>
        <v>0</v>
      </c>
      <c r="GZ572" s="67"/>
      <c r="HA572" s="45"/>
      <c r="HB572" s="25">
        <f>GY572/HC572</f>
        <v>0</v>
      </c>
      <c r="HC572" s="127">
        <f>SUM(HC510,HC514,HC518,HC522,HC526,HC530,HC534,HC538,HC542,HC546,HC550,HC554,HC558)</f>
        <v>3</v>
      </c>
      <c r="HD572" s="45"/>
      <c r="HE572" s="44" t="str">
        <f t="shared" si="2655"/>
        <v>ルララ</v>
      </c>
      <c r="HF572" s="43">
        <f t="shared" si="2655"/>
        <v>715</v>
      </c>
      <c r="HG572" s="127">
        <f>SUM(HG510,HG514,HG518,HG522,HG526,HG530,HG534,HG538,HG542,HG546,HG550,HG554,HG558)</f>
        <v>2145</v>
      </c>
      <c r="HH572" s="107" t="e">
        <f>HG572/GY572</f>
        <v>#DIV/0!</v>
      </c>
      <c r="HI572" s="37"/>
      <c r="HJ572" s="29"/>
      <c r="HK572" s="322" t="s">
        <v>38</v>
      </c>
      <c r="HL572" s="322"/>
      <c r="HM572" s="127">
        <f>SUM(HM510,HM514,HM518,HM522,HM526,HM530,HM534,HM538,HM542,HM546,HM550,HM554,HM558)*100</f>
        <v>19400</v>
      </c>
      <c r="HN572" s="67"/>
      <c r="HO572" s="45"/>
      <c r="HP572" s="25">
        <f>HM572/HQ572</f>
        <v>4850</v>
      </c>
      <c r="HQ572" s="127">
        <f>SUM(HQ510,HQ514,HQ518,HQ522,HQ526,HQ530,HQ534,HQ538,HQ542,HQ546,HQ550,HQ554,HQ558)</f>
        <v>4</v>
      </c>
      <c r="HR572" s="45"/>
      <c r="HS572" s="44" t="str">
        <f t="shared" si="2656"/>
        <v>アンパンマンもちふわ</v>
      </c>
      <c r="HT572" s="43">
        <f t="shared" si="2656"/>
        <v>673</v>
      </c>
      <c r="HU572" s="127">
        <f>SUM(HU510,HU514,HU518,HU522,HU526,HU530,HU534,HU538,HU542,HU546,HU550,HU554,HU558)</f>
        <v>1346</v>
      </c>
      <c r="HV572" s="107">
        <f>HU572/HM572</f>
        <v>6.9381443298969073E-2</v>
      </c>
      <c r="HW572" s="37"/>
      <c r="HX572" s="360"/>
      <c r="HY572" s="322" t="s">
        <v>38</v>
      </c>
      <c r="HZ572" s="322"/>
      <c r="IA572" s="127">
        <f>SUM(IA510,IA514,IA518,IA522,IA526,IA530,IA534,IA538,IA542,IA546,IA550,IA554,IA558)*100</f>
        <v>51000</v>
      </c>
      <c r="IB572" s="67"/>
      <c r="IC572" s="45"/>
      <c r="ID572" s="25">
        <f>IA572/IE572</f>
        <v>51000</v>
      </c>
      <c r="IE572" s="127">
        <f>SUM(IE510,IE514,IE518,IE522,IE526,IE530,IE534,IE538,IE542,IE546,IE550,IE554,IE558)</f>
        <v>1</v>
      </c>
      <c r="IF572" s="45"/>
      <c r="IG572" s="44" t="str">
        <f t="shared" si="2657"/>
        <v>ラブブキーホルダー</v>
      </c>
      <c r="IH572" s="43">
        <f t="shared" si="2657"/>
        <v>500</v>
      </c>
      <c r="II572" s="127">
        <f>SUM(II510,II514,II518,II522,II526,II530,II534,II538,II542,II546,II550,II554,II558)</f>
        <v>500</v>
      </c>
      <c r="IJ572" s="107">
        <f>II572/IA572</f>
        <v>9.8039215686274508E-3</v>
      </c>
      <c r="IK572" s="37"/>
      <c r="IL572" s="29"/>
      <c r="IM572" s="322" t="s">
        <v>38</v>
      </c>
      <c r="IN572" s="322"/>
      <c r="IO572" s="127">
        <f>SUM(IO510,IO514,IO518,IO522,IO526,IO530,IO534,IO538,IO542,IO546,IO550,IO554,IO558)*100</f>
        <v>30600</v>
      </c>
      <c r="IP572" s="67"/>
      <c r="IQ572" s="45"/>
      <c r="IR572" s="25">
        <f>IO572/IS572</f>
        <v>4371.4285714285716</v>
      </c>
      <c r="IS572" s="127">
        <f>SUM(IS510,IS514,IS518,IS522,IS526,IS530,IS534,IS538,IS542,IS546,IS550,IS554,IS558)</f>
        <v>7</v>
      </c>
      <c r="IT572" s="45"/>
      <c r="IU572" s="44" t="str">
        <f t="shared" si="2658"/>
        <v>キティヒョウ柄マスコット</v>
      </c>
      <c r="IV572" s="43">
        <f t="shared" si="2658"/>
        <v>998</v>
      </c>
      <c r="IW572" s="127">
        <f>SUM(IW510,IW514,IW518,IW522,IW526,IW530,IW534,IW538,IW542,IW546,IW550,IW554,IW558)</f>
        <v>-2994</v>
      </c>
      <c r="IX572" s="107">
        <f>IW572/IO572</f>
        <v>-9.7843137254901957E-2</v>
      </c>
      <c r="IY572" s="37"/>
      <c r="IZ572" s="130"/>
      <c r="JA572" s="322" t="s">
        <v>38</v>
      </c>
      <c r="JB572" s="322"/>
      <c r="JC572" s="127">
        <f>SUM(JC510,JC514,JC518,JC522,JC526,JC530,JC534,JC538,JC542,JC546,JC550,JC554,JC558)*100</f>
        <v>40700</v>
      </c>
      <c r="JD572" s="67"/>
      <c r="JE572" s="45"/>
      <c r="JF572" s="25">
        <f>JC572/JG572</f>
        <v>3700</v>
      </c>
      <c r="JG572" s="127">
        <f>SUM(JG510,JG514,JG518,JG522,JG526,JG530,JG534,JG538,JG542,JG546,JG550,JG554,JG558)</f>
        <v>11</v>
      </c>
      <c r="JH572" s="45"/>
      <c r="JI572" s="44" t="str">
        <f t="shared" si="2659"/>
        <v>ＡＩマスコット</v>
      </c>
      <c r="JJ572" s="43">
        <f t="shared" si="2659"/>
        <v>286</v>
      </c>
      <c r="JK572" s="127">
        <f>SUM(JK510,JK514,JK518,JK522,JK526,JK530,JK534,JK538,JK542,JK546,JK550,JK554,JK558)</f>
        <v>1716</v>
      </c>
      <c r="JL572" s="107">
        <f>JK572/JC572</f>
        <v>4.2162162162162162E-2</v>
      </c>
      <c r="JM572" s="37"/>
      <c r="JN572" s="29"/>
      <c r="JO572" s="322" t="s">
        <v>38</v>
      </c>
      <c r="JP572" s="322"/>
      <c r="JQ572" s="127">
        <f>SUM(JQ510,JQ514,JQ518,JQ522,JQ526,JQ530,JQ534,JQ538,JQ542,JQ546,JQ550,JQ554,JQ558)*100</f>
        <v>33100</v>
      </c>
      <c r="JR572" s="67"/>
      <c r="JS572" s="45"/>
      <c r="JT572" s="25">
        <f>JQ572/JU572</f>
        <v>16550</v>
      </c>
      <c r="JU572" s="127">
        <f>SUM(JU510,JU514,JU518,JU522,JU526,JU530,JU534,JU538,JU542,JU546,JU550,JU554,JU558)</f>
        <v>2</v>
      </c>
      <c r="JV572" s="45"/>
      <c r="JW572" s="44" t="str">
        <f t="shared" si="2660"/>
        <v>キティフェイスポーチ</v>
      </c>
      <c r="JX572" s="43">
        <f t="shared" si="2660"/>
        <v>0</v>
      </c>
      <c r="JY572" s="127">
        <f>SUM(JY510,JY514,JY518,JY522,JY526,JY530,JY534,JY538,JY542,JY546,JY550,JY554,JY558)</f>
        <v>0</v>
      </c>
      <c r="JZ572" s="107">
        <f>JY572/JQ572</f>
        <v>0</v>
      </c>
      <c r="KA572" s="37"/>
      <c r="KB572" s="51"/>
      <c r="KC572" s="322" t="s">
        <v>38</v>
      </c>
      <c r="KD572" s="322"/>
      <c r="KE572" s="127">
        <f>SUM(KE510,KE514,KE518,KE522,KE526,KE530,KE534,KE538,KE542,KE546,KE550,KE554,KE558)*100</f>
        <v>55300</v>
      </c>
      <c r="KF572" s="67"/>
      <c r="KG572" s="45"/>
      <c r="KH572" s="25">
        <f>KE572/KI572</f>
        <v>1063.4615384615386</v>
      </c>
      <c r="KI572" s="127">
        <f>SUM(KI510,KI514,KI518,KI522,KI526,KI530,KI534,KI538,KI542,KI546,KI550,KI554,KI558)</f>
        <v>52</v>
      </c>
      <c r="KJ572" s="45"/>
      <c r="KK572" s="44" t="str">
        <f>KK510</f>
        <v>ＡＩモンスターラバー</v>
      </c>
      <c r="KL572" s="43">
        <f>KL510</f>
        <v>198</v>
      </c>
      <c r="KM572" s="127">
        <f>SUM(KM510,KM514,KM518,KM522,KM526,KM530,KM534,KM538,KM542,KM546,KM550,KM554,KM558)</f>
        <v>10296</v>
      </c>
      <c r="KN572" s="107">
        <f>KM572/KE572</f>
        <v>0.18618444846292947</v>
      </c>
      <c r="KO572" s="37"/>
      <c r="KP572" s="29"/>
      <c r="KQ572" s="322" t="s">
        <v>38</v>
      </c>
      <c r="KR572" s="322"/>
      <c r="KS572" s="127">
        <f>SUM(KS510,KS514,KS518,KS522,KS526,KS530,KS534,KS538,KS542,KS546,KS550,KS554,KS558)*100</f>
        <v>36500</v>
      </c>
      <c r="KT572" s="67"/>
      <c r="KU572" s="45"/>
      <c r="KV572" s="25">
        <f>KS572/KW572</f>
        <v>7300</v>
      </c>
      <c r="KW572" s="127">
        <f>SUM(KW510,KW514,KW518,KW522,KW526,KW530,KW534,KW538,KW542,KW546,KW550,KW554,KW558)</f>
        <v>5</v>
      </c>
      <c r="KX572" s="45"/>
      <c r="KY572" s="68" t="str">
        <f>KY510</f>
        <v>AIモンスターマスコット</v>
      </c>
      <c r="KZ572" s="43">
        <f>KZ510</f>
        <v>286</v>
      </c>
      <c r="LA572" s="127">
        <f>SUM(LA510,LA514,LA518,LA522,LA526,LA530,LA534,LA538,LA542,LA546,LA550,LA554,LA558)</f>
        <v>1430</v>
      </c>
      <c r="LB572" s="107">
        <f>LA572/KS572</f>
        <v>3.9178082191780823E-2</v>
      </c>
      <c r="LC572" s="37"/>
      <c r="LD572" s="29"/>
      <c r="LE572" s="47"/>
      <c r="LF572" s="45"/>
      <c r="LG572" s="45"/>
      <c r="LH572" s="45"/>
      <c r="LI572" s="45"/>
      <c r="LJ572" s="25"/>
      <c r="LK572" s="45"/>
      <c r="LL572" s="45"/>
      <c r="LM572" s="63"/>
      <c r="LN572" s="67"/>
      <c r="LO572" s="45"/>
      <c r="LP572" s="46"/>
      <c r="LQ572" s="37"/>
      <c r="LR572" s="29"/>
      <c r="LS572" s="47"/>
      <c r="LT572" s="319"/>
      <c r="LU572" s="319"/>
      <c r="LV572" s="45"/>
      <c r="LW572" s="45"/>
      <c r="LX572" s="25"/>
      <c r="LY572" s="45"/>
      <c r="LZ572" s="107"/>
      <c r="MA572" s="107"/>
      <c r="MB572" s="46"/>
      <c r="MC572" s="46"/>
      <c r="MD572" s="46"/>
      <c r="ME572" s="37"/>
      <c r="MF572" s="29"/>
      <c r="MG572" s="47"/>
      <c r="MH572" s="319"/>
      <c r="MI572" s="319"/>
      <c r="MJ572" s="45"/>
      <c r="MK572" s="45"/>
      <c r="ML572" s="25"/>
      <c r="MM572" s="45"/>
      <c r="MN572" s="107"/>
      <c r="MO572" s="107"/>
      <c r="MP572" s="46"/>
      <c r="MQ572" s="46"/>
      <c r="MR572" s="46"/>
      <c r="MS572" s="37"/>
      <c r="MT572" s="29"/>
      <c r="MU572" s="47"/>
      <c r="MV572" s="319"/>
      <c r="MW572" s="319"/>
      <c r="MX572" s="45"/>
      <c r="MY572" s="45"/>
      <c r="MZ572" s="25"/>
      <c r="NA572" s="45"/>
      <c r="NB572" s="107"/>
      <c r="NC572" s="107"/>
      <c r="ND572" s="46"/>
      <c r="NE572" s="46"/>
      <c r="NF572" s="46"/>
      <c r="NG572" s="37"/>
      <c r="NH572" s="29"/>
      <c r="NI572" s="47"/>
      <c r="NJ572" s="319"/>
      <c r="NK572" s="319"/>
      <c r="NL572" s="45"/>
      <c r="NM572" s="45"/>
      <c r="NN572" s="25"/>
      <c r="NO572" s="45"/>
      <c r="NP572" s="107"/>
      <c r="NQ572" s="107"/>
      <c r="NR572" s="46"/>
      <c r="NS572" s="46"/>
      <c r="NT572" s="46"/>
      <c r="NU572" s="37"/>
    </row>
    <row r="573" spans="1:385" ht="15" customHeight="1" thickTop="1" x14ac:dyDescent="0.25">
      <c r="A573" s="144" t="s">
        <v>1193</v>
      </c>
      <c r="B573" s="145">
        <f>B572*$A565</f>
        <v>25450.133333333331</v>
      </c>
      <c r="C573" s="146">
        <f>C572*$A565</f>
        <v>8568.9333333333343</v>
      </c>
      <c r="D573" s="146">
        <f>D572*$A565</f>
        <v>4051.5999999999995</v>
      </c>
      <c r="E573" s="137">
        <f>E572*$A565</f>
        <v>8823.7333333333336</v>
      </c>
      <c r="F573" s="142">
        <f>F572*$A565</f>
        <v>4008.6666666666665</v>
      </c>
      <c r="G573" s="229"/>
      <c r="H573" s="42"/>
      <c r="I573" s="319">
        <f>I571*K573</f>
        <v>1636080</v>
      </c>
      <c r="J573" s="319"/>
      <c r="K573" s="147">
        <v>0.6</v>
      </c>
      <c r="L573" s="99"/>
      <c r="M573" s="111" t="s">
        <v>36</v>
      </c>
      <c r="N573" s="99">
        <f>I573-N572</f>
        <v>1243307</v>
      </c>
      <c r="O573" s="147">
        <f>N573/I571</f>
        <v>0.45595826609945722</v>
      </c>
      <c r="P573" s="147"/>
      <c r="Q573" s="148"/>
      <c r="R573" s="148"/>
      <c r="S573" s="148"/>
      <c r="T573" s="149"/>
      <c r="U573" s="29"/>
      <c r="V573" s="47"/>
      <c r="W573" s="319"/>
      <c r="X573" s="319"/>
      <c r="Y573" s="107"/>
      <c r="Z573" s="45"/>
      <c r="AA573" s="25"/>
      <c r="AB573" s="45"/>
      <c r="AC573" s="107"/>
      <c r="AD573" s="107"/>
      <c r="AE573" s="46"/>
      <c r="AF573" s="46"/>
      <c r="AG573" s="46"/>
      <c r="AH573" s="37"/>
      <c r="AI573" s="29"/>
      <c r="AJ573" s="47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37"/>
      <c r="AW573" s="29"/>
      <c r="AX573" s="47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37"/>
      <c r="BK573" s="29"/>
      <c r="BL573" s="47"/>
      <c r="BM573" s="25" t="s">
        <v>29</v>
      </c>
      <c r="BN573" s="45">
        <f>SUM(BN569:BN572)</f>
        <v>159000</v>
      </c>
      <c r="BO573" s="45"/>
      <c r="BP573" s="45"/>
      <c r="BQ573" s="45"/>
      <c r="BR573" s="45">
        <f>SUM(BR569:BR572)</f>
        <v>27</v>
      </c>
      <c r="BS573" s="45"/>
      <c r="BT573" s="318" t="s">
        <v>43</v>
      </c>
      <c r="BU573" s="318"/>
      <c r="BV573" s="43">
        <f>SUM(BV569:BV572)</f>
        <v>20148</v>
      </c>
      <c r="BW573" s="150">
        <f>BV573/BN573</f>
        <v>0.12671698113207547</v>
      </c>
      <c r="BX573" s="37"/>
      <c r="BY573" s="57"/>
      <c r="BZ573" s="47"/>
      <c r="CA573" s="25" t="s">
        <v>29</v>
      </c>
      <c r="CB573" s="45">
        <f>SUM(CB569:CB572)</f>
        <v>124200</v>
      </c>
      <c r="CC573" s="45"/>
      <c r="CD573" s="45"/>
      <c r="CE573" s="45"/>
      <c r="CF573" s="45">
        <f>SUM(CF569:CF572)</f>
        <v>56</v>
      </c>
      <c r="CG573" s="45"/>
      <c r="CH573" s="323" t="s">
        <v>43</v>
      </c>
      <c r="CI573" s="323"/>
      <c r="CJ573" s="43">
        <f>SUM(CJ569:CJ572)</f>
        <v>20732</v>
      </c>
      <c r="CK573" s="150">
        <f>CJ573/CB573</f>
        <v>0.16692431561996779</v>
      </c>
      <c r="CL573" s="55"/>
      <c r="CM573" s="29"/>
      <c r="CN573" s="47"/>
      <c r="CO573" s="25" t="s">
        <v>29</v>
      </c>
      <c r="CP573" s="45">
        <f>SUM(CP569:CP572)</f>
        <v>144300</v>
      </c>
      <c r="CQ573" s="45"/>
      <c r="CR573" s="45"/>
      <c r="CS573" s="45"/>
      <c r="CT573" s="45">
        <f>SUM(CT569:CT572)</f>
        <v>47</v>
      </c>
      <c r="CU573" s="45"/>
      <c r="CV573" s="324" t="s">
        <v>43</v>
      </c>
      <c r="CW573" s="324"/>
      <c r="CX573" s="43">
        <f>SUM(CX569:CX572)</f>
        <v>22472</v>
      </c>
      <c r="CY573" s="150">
        <f>CX573/CP573</f>
        <v>0.15573111573111573</v>
      </c>
      <c r="CZ573" s="55"/>
      <c r="DA573" s="29"/>
      <c r="DB573" s="47"/>
      <c r="DC573" s="319"/>
      <c r="DD573" s="319"/>
      <c r="DE573" s="107"/>
      <c r="DF573" s="45"/>
      <c r="DG573" s="25"/>
      <c r="DH573" s="45"/>
      <c r="DI573" s="107"/>
      <c r="DJ573" s="107"/>
      <c r="DK573" s="46"/>
      <c r="DL573" s="46"/>
      <c r="DM573" s="46"/>
      <c r="DN573" s="37"/>
      <c r="DO573" s="29"/>
      <c r="DP573" s="47"/>
      <c r="DQ573" s="45"/>
      <c r="DR573" s="45"/>
      <c r="DS573" s="45"/>
      <c r="DT573" s="45"/>
      <c r="DU573" s="45"/>
      <c r="DV573" s="45"/>
      <c r="DW573" s="45"/>
      <c r="DX573" s="45"/>
      <c r="DY573" s="45"/>
      <c r="DZ573" s="45"/>
      <c r="EA573" s="45"/>
      <c r="EB573" s="37"/>
      <c r="EC573" s="29"/>
      <c r="ED573" s="47"/>
      <c r="EE573" s="319"/>
      <c r="EF573" s="319"/>
      <c r="EG573" s="107"/>
      <c r="EH573" s="45"/>
      <c r="EI573" s="25"/>
      <c r="EJ573" s="45"/>
      <c r="EK573" s="107"/>
      <c r="EL573" s="107"/>
      <c r="EM573" s="46"/>
      <c r="EN573" s="46"/>
      <c r="EO573" s="46"/>
      <c r="EP573" s="37"/>
      <c r="EQ573" s="29"/>
      <c r="ER573" s="47"/>
      <c r="ES573" s="319"/>
      <c r="ET573" s="319"/>
      <c r="EU573" s="107"/>
      <c r="EV573" s="45"/>
      <c r="EW573" s="25"/>
      <c r="EX573" s="45"/>
      <c r="EY573" s="107"/>
      <c r="EZ573" s="107"/>
      <c r="FA573" s="46"/>
      <c r="FB573" s="46"/>
      <c r="FC573" s="46"/>
      <c r="FD573" s="37"/>
      <c r="FE573" s="60"/>
      <c r="FF573" s="47"/>
      <c r="FG573" s="319"/>
      <c r="FH573" s="319"/>
      <c r="FI573" s="107"/>
      <c r="FJ573" s="45"/>
      <c r="FK573" s="25"/>
      <c r="FL573" s="45"/>
      <c r="FM573" s="107"/>
      <c r="FN573" s="107"/>
      <c r="FO573" s="46"/>
      <c r="FP573" s="46"/>
      <c r="FQ573" s="46"/>
      <c r="FR573" s="37"/>
      <c r="FS573" s="29"/>
      <c r="FT573" s="47"/>
      <c r="FU573" s="319"/>
      <c r="FV573" s="319"/>
      <c r="FW573" s="107"/>
      <c r="FX573" s="45"/>
      <c r="FY573" s="25"/>
      <c r="FZ573" s="45"/>
      <c r="GA573" s="107"/>
      <c r="GB573" s="107"/>
      <c r="GC573" s="46"/>
      <c r="GD573" s="46"/>
      <c r="GE573" s="46"/>
      <c r="GF573" s="37"/>
      <c r="GG573" s="29"/>
      <c r="GH573" s="47"/>
      <c r="GI573" s="319"/>
      <c r="GJ573" s="319"/>
      <c r="GK573" s="107"/>
      <c r="GL573" s="45"/>
      <c r="GM573" s="25"/>
      <c r="GN573" s="45"/>
      <c r="GO573" s="107"/>
      <c r="GP573" s="107"/>
      <c r="GQ573" s="46"/>
      <c r="GR573" s="46"/>
      <c r="GS573" s="46"/>
      <c r="GT573" s="37"/>
      <c r="GU573" s="61"/>
      <c r="GV573" s="47"/>
      <c r="GW573" s="30"/>
      <c r="GX573" s="25" t="s">
        <v>29</v>
      </c>
      <c r="GY573" s="45">
        <f>SUM(GY569:GY572)</f>
        <v>128900</v>
      </c>
      <c r="GZ573" s="45"/>
      <c r="HA573" s="45"/>
      <c r="HB573" s="45"/>
      <c r="HC573" s="45">
        <f>SUM(HC569:HC572)</f>
        <v>11</v>
      </c>
      <c r="HD573" s="45"/>
      <c r="HE573" s="318" t="s">
        <v>43</v>
      </c>
      <c r="HF573" s="318"/>
      <c r="HG573" s="43">
        <f>SUM(HG569:HG572)</f>
        <v>9020</v>
      </c>
      <c r="HH573" s="150">
        <f>HG573/GY573</f>
        <v>6.997672614429791E-2</v>
      </c>
      <c r="HI573" s="37"/>
      <c r="HJ573" s="29"/>
      <c r="HK573" s="47"/>
      <c r="HL573" s="25" t="s">
        <v>29</v>
      </c>
      <c r="HM573" s="45">
        <f>SUM(HM569:HM572)</f>
        <v>133400</v>
      </c>
      <c r="HN573" s="45"/>
      <c r="HO573" s="45"/>
      <c r="HP573" s="45"/>
      <c r="HQ573" s="45">
        <f>SUM(HQ569:HQ572)</f>
        <v>20</v>
      </c>
      <c r="HR573" s="45"/>
      <c r="HS573" s="318" t="s">
        <v>43</v>
      </c>
      <c r="HT573" s="318"/>
      <c r="HU573" s="43">
        <f>SUM(HU569:HU572)</f>
        <v>11084</v>
      </c>
      <c r="HV573" s="150">
        <f>HU573/HM573</f>
        <v>8.3088455772113948E-2</v>
      </c>
      <c r="HW573" s="37"/>
      <c r="HX573" s="360"/>
      <c r="HY573" s="47"/>
      <c r="HZ573" s="25" t="s">
        <v>29</v>
      </c>
      <c r="IA573" s="45">
        <f>SUM(IA569:IA572)</f>
        <v>211800</v>
      </c>
      <c r="IB573" s="45"/>
      <c r="IC573" s="45"/>
      <c r="ID573" s="45"/>
      <c r="IE573" s="45">
        <f>SUM(IE569:IE572)</f>
        <v>18</v>
      </c>
      <c r="IF573" s="45"/>
      <c r="IG573" s="318" t="s">
        <v>43</v>
      </c>
      <c r="IH573" s="318"/>
      <c r="II573" s="43">
        <f>SUM(II569:II572)</f>
        <v>5800</v>
      </c>
      <c r="IJ573" s="150">
        <f>II573/IA573</f>
        <v>2.7384324834749764E-2</v>
      </c>
      <c r="IK573" s="37"/>
      <c r="IL573" s="29"/>
      <c r="IM573" s="47"/>
      <c r="IN573" s="25" t="s">
        <v>29</v>
      </c>
      <c r="IO573" s="45">
        <f>SUM(IO569:IO572)</f>
        <v>121200</v>
      </c>
      <c r="IP573" s="45"/>
      <c r="IQ573" s="45"/>
      <c r="IR573" s="45"/>
      <c r="IS573" s="45">
        <f>SUM(IS569:IS572)</f>
        <v>43</v>
      </c>
      <c r="IT573" s="45"/>
      <c r="IU573" s="318" t="s">
        <v>43</v>
      </c>
      <c r="IV573" s="318"/>
      <c r="IW573" s="43">
        <f>SUM(IW569:IW572)</f>
        <v>10316</v>
      </c>
      <c r="IX573" s="150">
        <f>IW573/IO573</f>
        <v>8.5115511551155112E-2</v>
      </c>
      <c r="IY573" s="37"/>
      <c r="IZ573" s="61"/>
      <c r="JA573" s="47"/>
      <c r="JB573" s="25" t="s">
        <v>29</v>
      </c>
      <c r="JC573" s="45">
        <f>SUM(JC569:JC572)</f>
        <v>163100</v>
      </c>
      <c r="JD573" s="45"/>
      <c r="JE573" s="45"/>
      <c r="JF573" s="45"/>
      <c r="JG573" s="45">
        <f>SUM(JG569:JG572)</f>
        <v>100</v>
      </c>
      <c r="JH573" s="45"/>
      <c r="JI573" s="318" t="s">
        <v>43</v>
      </c>
      <c r="JJ573" s="318"/>
      <c r="JK573" s="43">
        <f>SUM(JK569:JK572)</f>
        <v>22178</v>
      </c>
      <c r="JL573" s="150">
        <f>JK573/JC573</f>
        <v>0.1359779276517474</v>
      </c>
      <c r="JM573" s="37"/>
      <c r="JN573" s="29"/>
      <c r="JO573" s="47"/>
      <c r="JP573" s="25" t="s">
        <v>29</v>
      </c>
      <c r="JQ573" s="45">
        <f>SUM(JQ569:JQ572)</f>
        <v>98900</v>
      </c>
      <c r="JR573" s="45"/>
      <c r="JS573" s="45"/>
      <c r="JT573" s="45"/>
      <c r="JU573" s="45">
        <f>SUM(JU569:JU572)</f>
        <v>37</v>
      </c>
      <c r="JV573" s="45"/>
      <c r="JW573" s="318" t="s">
        <v>43</v>
      </c>
      <c r="JX573" s="318"/>
      <c r="JY573" s="43">
        <f>SUM(JY569:JY572)</f>
        <v>18664</v>
      </c>
      <c r="JZ573" s="150">
        <f>JY573/JQ573</f>
        <v>0.18871587462082912</v>
      </c>
      <c r="KA573" s="37"/>
      <c r="KB573" s="51"/>
      <c r="KC573" s="47"/>
      <c r="KD573" s="25" t="s">
        <v>29</v>
      </c>
      <c r="KE573" s="45">
        <f>SUM(KE569:KE572)</f>
        <v>163600</v>
      </c>
      <c r="KF573" s="45"/>
      <c r="KG573" s="45"/>
      <c r="KH573" s="45"/>
      <c r="KI573" s="45">
        <f>SUM(KI569:KI572)</f>
        <v>83</v>
      </c>
      <c r="KJ573" s="45"/>
      <c r="KK573" s="322" t="s">
        <v>43</v>
      </c>
      <c r="KL573" s="322"/>
      <c r="KM573" s="43">
        <f>SUM(KM569:KM572)</f>
        <v>30864</v>
      </c>
      <c r="KN573" s="150">
        <f>KM573/KE573</f>
        <v>0.18865525672371639</v>
      </c>
      <c r="KO573" s="55"/>
      <c r="KP573" s="29"/>
      <c r="KQ573" s="47"/>
      <c r="KR573" s="25" t="s">
        <v>29</v>
      </c>
      <c r="KS573" s="45">
        <f>SUM(KS569:KS572)</f>
        <v>189700</v>
      </c>
      <c r="KT573" s="45"/>
      <c r="KU573" s="45"/>
      <c r="KV573" s="45"/>
      <c r="KW573" s="45">
        <f>SUM(KW569:KW572)</f>
        <v>61</v>
      </c>
      <c r="KX573" s="45"/>
      <c r="KY573" s="318" t="s">
        <v>43</v>
      </c>
      <c r="KZ573" s="318"/>
      <c r="LA573" s="43">
        <f>SUM(LA569:LA572)</f>
        <v>26430</v>
      </c>
      <c r="LB573" s="150">
        <f>LA573/KS573</f>
        <v>0.13932525039536109</v>
      </c>
      <c r="LC573" s="37"/>
      <c r="LD573" s="29"/>
      <c r="LE573" s="47"/>
      <c r="LF573" s="45"/>
      <c r="LG573" s="45"/>
      <c r="LH573" s="45"/>
      <c r="LI573" s="45"/>
      <c r="LJ573" s="45"/>
      <c r="LK573" s="45"/>
      <c r="LL573" s="45"/>
      <c r="LM573" s="44"/>
      <c r="LN573" s="43"/>
      <c r="LO573" s="43"/>
      <c r="LP573" s="43"/>
      <c r="LQ573" s="37"/>
      <c r="LR573" s="29"/>
      <c r="LS573" s="47"/>
      <c r="LT573" s="319"/>
      <c r="LU573" s="319"/>
      <c r="LV573" s="107"/>
      <c r="LW573" s="45"/>
      <c r="LX573" s="25"/>
      <c r="LY573" s="45"/>
      <c r="LZ573" s="107"/>
      <c r="MA573" s="107"/>
      <c r="MB573" s="46"/>
      <c r="MC573" s="46"/>
      <c r="MD573" s="46"/>
      <c r="ME573" s="37"/>
      <c r="MF573" s="29"/>
      <c r="MG573" s="47"/>
      <c r="MH573" s="319"/>
      <c r="MI573" s="319"/>
      <c r="MJ573" s="107"/>
      <c r="MK573" s="45"/>
      <c r="ML573" s="25"/>
      <c r="MM573" s="45"/>
      <c r="MN573" s="107"/>
      <c r="MO573" s="107"/>
      <c r="MP573" s="46"/>
      <c r="MQ573" s="46"/>
      <c r="MR573" s="46"/>
      <c r="MS573" s="37"/>
      <c r="MT573" s="29"/>
      <c r="MU573" s="47"/>
      <c r="MV573" s="319"/>
      <c r="MW573" s="319"/>
      <c r="MX573" s="107"/>
      <c r="MY573" s="45"/>
      <c r="MZ573" s="25"/>
      <c r="NA573" s="45"/>
      <c r="NB573" s="107"/>
      <c r="NC573" s="107"/>
      <c r="ND573" s="46"/>
      <c r="NE573" s="46"/>
      <c r="NF573" s="46"/>
      <c r="NG573" s="37"/>
      <c r="NH573" s="29"/>
      <c r="NI573" s="47"/>
      <c r="NJ573" s="319"/>
      <c r="NK573" s="319"/>
      <c r="NL573" s="107"/>
      <c r="NM573" s="45"/>
      <c r="NN573" s="25"/>
      <c r="NO573" s="45"/>
      <c r="NP573" s="107"/>
      <c r="NQ573" s="107"/>
      <c r="NR573" s="46"/>
      <c r="NS573" s="46"/>
      <c r="NT573" s="46"/>
      <c r="NU573" s="37"/>
    </row>
    <row r="574" spans="1:385" x14ac:dyDescent="0.25">
      <c r="A574" s="151" t="s">
        <v>639</v>
      </c>
      <c r="B574" s="142">
        <f>SUM(C574:E574)</f>
        <v>8480</v>
      </c>
      <c r="C574" s="152">
        <v>1750</v>
      </c>
      <c r="D574" s="142">
        <v>1510</v>
      </c>
      <c r="E574" s="153">
        <v>5220</v>
      </c>
      <c r="F574" s="230">
        <v>0</v>
      </c>
      <c r="G574" s="229"/>
      <c r="H574" s="135"/>
      <c r="I574" s="231"/>
      <c r="J574" s="232"/>
      <c r="K574" s="233"/>
      <c r="L574" s="234"/>
      <c r="M574" s="231"/>
      <c r="N574" s="234"/>
      <c r="O574" s="235"/>
      <c r="P574" s="235"/>
      <c r="Q574" s="235"/>
      <c r="R574" s="235"/>
      <c r="S574" s="235"/>
      <c r="T574" s="236"/>
      <c r="U574" s="29"/>
      <c r="V574" s="161"/>
      <c r="W574" s="31"/>
      <c r="Y574" s="162"/>
      <c r="Z574" s="29"/>
      <c r="AA574" s="31"/>
      <c r="AB574" s="29"/>
      <c r="AC574" s="128"/>
      <c r="AD574" s="128"/>
      <c r="AE574" s="128"/>
      <c r="AF574" s="128"/>
      <c r="AG574" s="128"/>
      <c r="AH574" s="51"/>
      <c r="AI574" s="29"/>
      <c r="AJ574" s="161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1"/>
      <c r="AW574" s="29"/>
      <c r="AX574" s="161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51"/>
      <c r="BK574" s="29"/>
      <c r="BL574" s="161"/>
      <c r="BM574" s="31"/>
      <c r="BN574" s="29"/>
      <c r="BO574" s="29"/>
      <c r="BP574" s="29"/>
      <c r="BQ574" s="29"/>
      <c r="BR574" s="29"/>
      <c r="BS574" s="29"/>
      <c r="BT574" s="164"/>
      <c r="BV574" s="29"/>
      <c r="BW574" s="162"/>
      <c r="BX574" s="51"/>
      <c r="BY574" s="57"/>
      <c r="BZ574" s="51"/>
      <c r="CA574" s="51"/>
      <c r="CB574" s="51"/>
      <c r="CC574" s="51"/>
      <c r="CD574" s="51"/>
      <c r="CE574" s="51"/>
      <c r="CF574" s="51"/>
      <c r="CG574" s="51"/>
      <c r="CH574" s="165"/>
      <c r="CI574" s="51"/>
      <c r="CJ574" s="51"/>
      <c r="CK574" s="51"/>
      <c r="CL574" s="51"/>
      <c r="CM574" s="29"/>
      <c r="CN574" s="161"/>
      <c r="CO574" s="31"/>
      <c r="CP574" s="29"/>
      <c r="CQ574" s="29"/>
      <c r="CR574" s="29"/>
      <c r="CS574" s="29"/>
      <c r="CT574" s="29"/>
      <c r="CU574" s="29"/>
      <c r="CV574" s="164"/>
      <c r="CX574" s="29"/>
      <c r="CY574" s="162"/>
      <c r="CZ574" s="51"/>
      <c r="DA574" s="29"/>
      <c r="DB574" s="161"/>
      <c r="DC574" s="31"/>
      <c r="DE574" s="162"/>
      <c r="DF574" s="29"/>
      <c r="DG574" s="31"/>
      <c r="DH574" s="29"/>
      <c r="DI574" s="128"/>
      <c r="DJ574" s="128"/>
      <c r="DK574" s="128"/>
      <c r="DL574" s="128"/>
      <c r="DM574" s="128"/>
      <c r="DN574" s="51"/>
      <c r="DO574" s="29"/>
      <c r="DP574" s="161"/>
      <c r="DQ574" s="29"/>
      <c r="DR574" s="29"/>
      <c r="DS574" s="29"/>
      <c r="DT574" s="29"/>
      <c r="DU574" s="29"/>
      <c r="DV574" s="29"/>
      <c r="DW574" s="29"/>
      <c r="DX574" s="29"/>
      <c r="DY574" s="29"/>
      <c r="DZ574" s="29"/>
      <c r="EA574" s="29"/>
      <c r="EB574" s="51"/>
      <c r="GU574" s="51"/>
      <c r="GV574" s="29"/>
      <c r="GW574" s="31"/>
      <c r="GX574" s="29"/>
      <c r="GY574" s="29"/>
      <c r="GZ574" s="29"/>
      <c r="HB574" s="166"/>
      <c r="HC574" s="29"/>
      <c r="HD574" s="29"/>
      <c r="HE574" s="29"/>
      <c r="HF574" s="29"/>
      <c r="HG574" s="29"/>
      <c r="HK574" s="29"/>
      <c r="HL574" s="29"/>
      <c r="HM574" s="29"/>
      <c r="HN574" s="29"/>
      <c r="HP574" s="166"/>
      <c r="HQ574" s="29"/>
      <c r="HR574" s="29"/>
      <c r="HS574" s="29"/>
      <c r="HT574" s="29"/>
      <c r="HU574" s="29"/>
      <c r="HX574" s="360"/>
      <c r="HY574" s="161"/>
      <c r="HZ574" s="31"/>
      <c r="IA574" s="29"/>
      <c r="IB574" s="29"/>
      <c r="IC574" s="29"/>
      <c r="ID574" s="29"/>
      <c r="IE574" s="29"/>
      <c r="IF574" s="29"/>
      <c r="IG574" s="167"/>
      <c r="II574" s="29"/>
      <c r="IJ574" s="162"/>
      <c r="IK574" s="51"/>
      <c r="IL574" s="29"/>
      <c r="IM574" s="161"/>
      <c r="IN574" s="31"/>
      <c r="IR574" s="29"/>
      <c r="IS574" s="29"/>
      <c r="IT574" s="29"/>
      <c r="IU574" s="29"/>
      <c r="IW574" s="29"/>
      <c r="IX574" s="162"/>
      <c r="IY574" s="51"/>
      <c r="IZ574" s="51"/>
      <c r="JA574" s="161"/>
      <c r="JB574" s="31"/>
      <c r="JC574" s="29"/>
      <c r="JD574" s="29"/>
      <c r="JE574" s="29"/>
      <c r="JF574" s="29"/>
      <c r="JG574" s="29"/>
      <c r="JH574" s="29"/>
      <c r="JI574" s="167"/>
      <c r="JK574" s="29"/>
      <c r="JL574" s="162"/>
      <c r="JM574" s="51"/>
      <c r="JN574" s="29"/>
      <c r="JO574" s="161"/>
      <c r="JP574" s="31"/>
      <c r="JT574" s="29"/>
      <c r="JU574" s="29"/>
      <c r="JV574" s="29"/>
      <c r="JW574" s="29"/>
      <c r="JY574" s="29"/>
      <c r="JZ574" s="162"/>
      <c r="KA574" s="51"/>
      <c r="KB574" s="51"/>
      <c r="KC574" s="51"/>
      <c r="KD574" s="51"/>
      <c r="KE574" s="51"/>
      <c r="KF574" s="51"/>
      <c r="KG574" s="51"/>
      <c r="KH574" s="51"/>
      <c r="KI574" s="51"/>
      <c r="KJ574" s="51"/>
      <c r="KK574" s="51"/>
      <c r="KL574" s="51"/>
      <c r="KM574" s="51"/>
      <c r="KN574" s="51"/>
      <c r="KO574" s="51"/>
      <c r="KP574" s="29"/>
      <c r="KQ574" s="161"/>
      <c r="KR574" s="31"/>
      <c r="KV574" s="29"/>
      <c r="KW574" s="29"/>
      <c r="KX574" s="29"/>
      <c r="KY574" s="163"/>
      <c r="LA574" s="29"/>
      <c r="LB574" s="162"/>
      <c r="LC574" s="51"/>
      <c r="LD574" s="29"/>
      <c r="LE574" s="161"/>
      <c r="LF574" s="29"/>
      <c r="LG574" s="29"/>
      <c r="LH574" s="29"/>
      <c r="LI574" s="29"/>
      <c r="LJ574" s="29"/>
      <c r="LK574" s="29"/>
      <c r="LL574" s="29"/>
      <c r="LM574" s="168"/>
      <c r="LN574" s="29"/>
      <c r="LO574" s="29"/>
      <c r="LP574" s="29"/>
      <c r="LQ574" s="51"/>
      <c r="LR574" s="29"/>
      <c r="LS574" s="161"/>
      <c r="LT574" s="31"/>
      <c r="LV574" s="162"/>
      <c r="LW574" s="29"/>
      <c r="LX574" s="31"/>
      <c r="LY574" s="29"/>
      <c r="LZ574" s="128"/>
      <c r="MA574" s="128"/>
      <c r="MB574" s="128"/>
      <c r="MC574" s="128"/>
      <c r="MD574" s="128"/>
      <c r="ME574" s="51"/>
      <c r="MF574" s="29"/>
      <c r="MG574" s="161"/>
      <c r="MH574" s="31"/>
      <c r="MJ574" s="162"/>
      <c r="MK574" s="29"/>
      <c r="ML574" s="31"/>
      <c r="MM574" s="29"/>
      <c r="MN574" s="128"/>
      <c r="MO574" s="128"/>
      <c r="MP574" s="128"/>
      <c r="MQ574" s="128"/>
      <c r="MR574" s="128"/>
      <c r="MS574" s="51"/>
      <c r="MT574" s="29"/>
      <c r="MU574" s="161"/>
      <c r="MV574" s="31"/>
      <c r="MX574" s="162"/>
      <c r="MY574" s="29"/>
      <c r="MZ574" s="31"/>
      <c r="NA574" s="29"/>
      <c r="NB574" s="128"/>
      <c r="NC574" s="128"/>
      <c r="ND574" s="128"/>
      <c r="NE574" s="128"/>
      <c r="NF574" s="128"/>
      <c r="NG574" s="51"/>
      <c r="NH574" s="29"/>
      <c r="NI574" s="161"/>
      <c r="NJ574" s="31"/>
      <c r="NL574" s="162"/>
      <c r="NM574" s="29"/>
      <c r="NN574" s="31"/>
      <c r="NO574" s="29"/>
      <c r="NP574" s="128"/>
      <c r="NQ574" s="128"/>
      <c r="NR574" s="128"/>
      <c r="NS574" s="128"/>
      <c r="NT574" s="128"/>
      <c r="NU574" s="51"/>
    </row>
    <row r="575" spans="1:385" x14ac:dyDescent="0.25">
      <c r="A575" s="169" t="s">
        <v>44</v>
      </c>
      <c r="B575" s="170">
        <f>SUM(B573:B574)</f>
        <v>33930.133333333331</v>
      </c>
      <c r="C575" s="170">
        <f>SUM(C573:C574)</f>
        <v>10318.933333333334</v>
      </c>
      <c r="D575" s="170">
        <f>SUM(D573:D574)</f>
        <v>5561.5999999999995</v>
      </c>
      <c r="E575" s="170">
        <f>SUM(E573:E574)</f>
        <v>14043.733333333334</v>
      </c>
      <c r="F575" s="138">
        <f>SUM(F573:F574)</f>
        <v>4008.6666666666665</v>
      </c>
      <c r="G575" s="229"/>
      <c r="H575" s="208"/>
      <c r="I575" s="319" t="e">
        <f>I571+#REF!*100+#REF!*100</f>
        <v>#REF!</v>
      </c>
      <c r="J575" s="319"/>
      <c r="K575" s="107"/>
      <c r="L575" s="45"/>
      <c r="M575" s="325" t="s">
        <v>1190</v>
      </c>
      <c r="N575" s="325"/>
      <c r="O575" s="45" t="e">
        <f>O571+#REF!+#REF!</f>
        <v>#REF!</v>
      </c>
      <c r="P575" s="45"/>
      <c r="Q575" s="46"/>
      <c r="R575" s="46"/>
      <c r="S575" s="46"/>
      <c r="T575" s="37"/>
      <c r="U575" s="29"/>
      <c r="V575" s="172"/>
      <c r="W575" s="320"/>
      <c r="X575" s="320"/>
      <c r="Y575" s="162"/>
      <c r="Z575" s="29"/>
      <c r="AA575" s="31"/>
      <c r="AB575" s="29"/>
      <c r="AC575" s="128"/>
      <c r="AD575" s="128"/>
      <c r="AE575" s="128"/>
      <c r="AF575" s="128"/>
      <c r="AG575" s="128"/>
      <c r="AH575" s="51"/>
      <c r="AI575" s="29"/>
      <c r="AJ575" s="161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1"/>
      <c r="AW575" s="29"/>
      <c r="AX575" s="161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51"/>
      <c r="BK575" s="29"/>
      <c r="BL575" s="161"/>
      <c r="BM575" s="31"/>
      <c r="BN575" s="29"/>
      <c r="BO575" s="29"/>
      <c r="BP575" s="29"/>
      <c r="BQ575" s="29"/>
      <c r="BR575" s="29"/>
      <c r="BS575" s="29"/>
      <c r="BT575" s="164"/>
      <c r="BV575" s="29"/>
      <c r="BW575" s="162"/>
      <c r="BX575" s="51"/>
      <c r="BY575" s="57"/>
      <c r="BZ575" s="51"/>
      <c r="CA575" s="51"/>
      <c r="CB575" s="51"/>
      <c r="CC575" s="51"/>
      <c r="CD575" s="51"/>
      <c r="CE575" s="51"/>
      <c r="CF575" s="51"/>
      <c r="CG575" s="51"/>
      <c r="CH575" s="165"/>
      <c r="CI575" s="51"/>
      <c r="CJ575" s="51"/>
      <c r="CK575" s="51"/>
      <c r="CL575" s="51"/>
      <c r="CM575" s="29"/>
      <c r="CN575" s="161"/>
      <c r="CO575" s="31"/>
      <c r="CP575" s="29"/>
      <c r="CQ575" s="29"/>
      <c r="CR575" s="29"/>
      <c r="CS575" s="29"/>
      <c r="CT575" s="29"/>
      <c r="CU575" s="29"/>
      <c r="CV575" s="164"/>
      <c r="CX575" s="29"/>
      <c r="CY575" s="162"/>
      <c r="CZ575" s="51"/>
      <c r="DA575" s="29"/>
      <c r="DB575" s="172"/>
      <c r="DC575" s="320"/>
      <c r="DD575" s="320"/>
      <c r="DE575" s="162"/>
      <c r="DF575" s="29"/>
      <c r="DG575" s="31"/>
      <c r="DH575" s="29"/>
      <c r="DI575" s="128"/>
      <c r="DJ575" s="128"/>
      <c r="DK575" s="128"/>
      <c r="DL575" s="128"/>
      <c r="DM575" s="128"/>
      <c r="DN575" s="51"/>
      <c r="DO575" s="29"/>
      <c r="DP575" s="161"/>
      <c r="DQ575" s="29"/>
      <c r="DR575" s="29"/>
      <c r="DS575" s="29"/>
      <c r="DT575" s="29"/>
      <c r="DU575" s="29"/>
      <c r="DV575" s="29"/>
      <c r="DW575" s="29"/>
      <c r="DX575" s="29"/>
      <c r="DY575" s="29"/>
      <c r="DZ575" s="29"/>
      <c r="EA575" s="29"/>
      <c r="EB575" s="51"/>
      <c r="GU575" s="51"/>
      <c r="HX575" s="360"/>
      <c r="HY575" s="161"/>
      <c r="HZ575" s="31"/>
      <c r="IA575" s="29"/>
      <c r="IB575" s="29"/>
      <c r="IC575" s="29"/>
      <c r="ID575" s="29"/>
      <c r="IE575" s="29"/>
      <c r="IF575" s="29"/>
      <c r="IG575" s="167"/>
      <c r="II575" s="29"/>
      <c r="IJ575" s="162"/>
      <c r="IK575" s="51"/>
      <c r="IL575" s="29"/>
      <c r="IM575" s="161"/>
      <c r="IN575" s="31"/>
      <c r="IR575" s="29"/>
      <c r="IS575" s="29"/>
      <c r="IT575" s="29"/>
      <c r="IU575" s="29"/>
      <c r="IW575" s="29"/>
      <c r="IX575" s="162"/>
      <c r="IY575" s="51"/>
      <c r="IZ575" s="51"/>
      <c r="JA575" s="161"/>
      <c r="JB575" s="31"/>
      <c r="JC575" s="29"/>
      <c r="JD575" s="29"/>
      <c r="JE575" s="29"/>
      <c r="JF575" s="29"/>
      <c r="JG575" s="29"/>
      <c r="JH575" s="29"/>
      <c r="JI575" s="167"/>
      <c r="JK575" s="29"/>
      <c r="JL575" s="162"/>
      <c r="JM575" s="51"/>
      <c r="JN575" s="29"/>
      <c r="JO575" s="161"/>
      <c r="JP575" s="31"/>
      <c r="JT575" s="29"/>
      <c r="JU575" s="29"/>
      <c r="JV575" s="29"/>
      <c r="JW575" s="29"/>
      <c r="JY575" s="29"/>
      <c r="JZ575" s="162"/>
      <c r="KA575" s="51"/>
      <c r="KB575" s="51"/>
      <c r="KC575" s="51"/>
      <c r="KD575" s="51"/>
      <c r="KE575" s="51"/>
      <c r="KF575" s="51"/>
      <c r="KG575" s="51"/>
      <c r="KH575" s="51"/>
      <c r="KI575" s="51"/>
      <c r="KJ575" s="51"/>
      <c r="KK575" s="51"/>
      <c r="KL575" s="51"/>
      <c r="KM575" s="51"/>
      <c r="KN575" s="51"/>
      <c r="KO575" s="51"/>
      <c r="KP575" s="29"/>
      <c r="KQ575" s="161"/>
      <c r="KR575" s="31"/>
      <c r="KV575" s="29"/>
      <c r="KW575" s="29"/>
      <c r="KX575" s="29"/>
      <c r="KY575" s="163"/>
      <c r="LA575" s="29"/>
      <c r="LB575" s="162"/>
      <c r="LC575" s="51"/>
      <c r="LD575" s="29"/>
      <c r="LE575" s="161"/>
      <c r="LF575" s="29"/>
      <c r="LG575" s="29"/>
      <c r="LH575" s="29"/>
      <c r="LI575" s="29"/>
      <c r="LJ575" s="29"/>
      <c r="LK575" s="29"/>
      <c r="LL575" s="29"/>
      <c r="LM575" s="168"/>
      <c r="LN575" s="29"/>
      <c r="LO575" s="29"/>
      <c r="LP575" s="29"/>
      <c r="LQ575" s="51"/>
      <c r="LR575" s="29"/>
      <c r="LS575" s="172"/>
      <c r="LT575" s="320"/>
      <c r="LU575" s="320"/>
      <c r="LV575" s="162"/>
      <c r="LW575" s="29"/>
      <c r="LX575" s="31"/>
      <c r="LY575" s="29"/>
      <c r="LZ575" s="128"/>
      <c r="MA575" s="128"/>
      <c r="MB575" s="128"/>
      <c r="MC575" s="128"/>
      <c r="MD575" s="128"/>
      <c r="ME575" s="51"/>
      <c r="MF575" s="29"/>
      <c r="MG575" s="172"/>
      <c r="MH575" s="320"/>
      <c r="MI575" s="320"/>
      <c r="MJ575" s="162"/>
      <c r="MK575" s="29"/>
      <c r="ML575" s="31"/>
      <c r="MM575" s="29"/>
      <c r="MN575" s="128"/>
      <c r="MO575" s="128"/>
      <c r="MP575" s="128"/>
      <c r="MQ575" s="128"/>
      <c r="MR575" s="128"/>
      <c r="MS575" s="51"/>
      <c r="MT575" s="29"/>
      <c r="MU575" s="172"/>
      <c r="MV575" s="320"/>
      <c r="MW575" s="320"/>
      <c r="MX575" s="162"/>
      <c r="MY575" s="29"/>
      <c r="MZ575" s="31"/>
      <c r="NA575" s="29"/>
      <c r="NB575" s="128"/>
      <c r="NC575" s="128"/>
      <c r="ND575" s="128"/>
      <c r="NE575" s="128"/>
      <c r="NF575" s="128"/>
      <c r="NG575" s="51"/>
      <c r="NH575" s="29"/>
      <c r="NI575" s="172"/>
      <c r="NJ575" s="320"/>
      <c r="NK575" s="320"/>
      <c r="NL575" s="162"/>
      <c r="NM575" s="29"/>
      <c r="NN575" s="31"/>
      <c r="NO575" s="29"/>
      <c r="NP575" s="128"/>
      <c r="NQ575" s="128"/>
      <c r="NR575" s="128"/>
      <c r="NS575" s="128"/>
      <c r="NT575" s="128"/>
      <c r="NU575" s="51"/>
    </row>
    <row r="576" spans="1:385" x14ac:dyDescent="0.25">
      <c r="A576" s="18"/>
      <c r="B576" s="39"/>
      <c r="C576" s="40"/>
      <c r="D576" s="40"/>
      <c r="E576" s="41"/>
      <c r="F576" s="91"/>
      <c r="G576" s="208"/>
      <c r="H576" s="135"/>
      <c r="I576" s="319"/>
      <c r="J576" s="319"/>
      <c r="K576" s="107"/>
      <c r="L576" s="45"/>
      <c r="M576" s="319" t="s">
        <v>45</v>
      </c>
      <c r="N576" s="319"/>
      <c r="O576" s="45" t="e">
        <f>K572+#REF!+#REF!</f>
        <v>#REF!</v>
      </c>
      <c r="P576" s="45"/>
      <c r="Q576" s="46"/>
      <c r="R576" s="46"/>
      <c r="S576" s="46"/>
      <c r="T576" s="37"/>
      <c r="U576" s="29"/>
      <c r="V576" s="172"/>
      <c r="W576" s="31"/>
      <c r="Y576" s="162"/>
      <c r="Z576" s="29"/>
      <c r="AA576" s="31"/>
      <c r="AB576" s="29"/>
      <c r="AC576" s="128"/>
      <c r="AD576" s="128"/>
      <c r="AE576" s="128"/>
      <c r="AF576" s="128"/>
      <c r="AG576" s="128"/>
      <c r="AH576" s="51"/>
      <c r="AI576" s="29"/>
      <c r="AJ576" s="161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1"/>
      <c r="AW576" s="29"/>
      <c r="AX576" s="161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51"/>
      <c r="BK576" s="29"/>
      <c r="BL576" s="161"/>
      <c r="BM576" s="31"/>
      <c r="BN576" s="29"/>
      <c r="BO576" s="29"/>
      <c r="BP576" s="29"/>
      <c r="BQ576" s="29"/>
      <c r="BR576" s="29"/>
      <c r="BS576" s="29"/>
      <c r="BT576" s="164"/>
      <c r="BV576" s="29"/>
      <c r="BW576" s="162"/>
      <c r="BX576" s="51"/>
      <c r="BY576" s="57"/>
      <c r="BZ576" s="51"/>
      <c r="CA576" s="51"/>
      <c r="CB576" s="51"/>
      <c r="CC576" s="51"/>
      <c r="CD576" s="51"/>
      <c r="CE576" s="51"/>
      <c r="CF576" s="51"/>
      <c r="CG576" s="51"/>
      <c r="CH576" s="165"/>
      <c r="CI576" s="51"/>
      <c r="CJ576" s="51"/>
      <c r="CK576" s="51"/>
      <c r="CL576" s="51"/>
      <c r="CM576" s="29"/>
      <c r="CN576" s="161"/>
      <c r="CO576" s="31"/>
      <c r="CP576" s="29"/>
      <c r="CQ576" s="29"/>
      <c r="CR576" s="29"/>
      <c r="CS576" s="29"/>
      <c r="CT576" s="29"/>
      <c r="CU576" s="29"/>
      <c r="CV576" s="164"/>
      <c r="CX576" s="29"/>
      <c r="CY576" s="162"/>
      <c r="CZ576" s="51"/>
      <c r="DA576" s="29"/>
      <c r="DB576" s="172"/>
      <c r="DC576" s="31"/>
      <c r="DE576" s="162"/>
      <c r="DF576" s="29"/>
      <c r="DG576" s="31"/>
      <c r="DH576" s="29"/>
      <c r="DI576" s="128"/>
      <c r="DJ576" s="128"/>
      <c r="DK576" s="128"/>
      <c r="DL576" s="128"/>
      <c r="DM576" s="128"/>
      <c r="DN576" s="51"/>
      <c r="DO576" s="29"/>
      <c r="DP576" s="161"/>
      <c r="DQ576" s="29"/>
      <c r="DR576" s="29"/>
      <c r="DS576" s="29"/>
      <c r="DT576" s="29"/>
      <c r="DU576" s="29"/>
      <c r="DV576" s="29"/>
      <c r="DW576" s="29"/>
      <c r="DX576" s="29"/>
      <c r="DY576" s="29"/>
      <c r="DZ576" s="29"/>
      <c r="EA576" s="29"/>
      <c r="EB576" s="51"/>
      <c r="GU576" s="51"/>
      <c r="HX576" s="360"/>
      <c r="HY576" s="161"/>
      <c r="HZ576" s="31"/>
      <c r="IA576" s="29"/>
      <c r="IB576" s="29"/>
      <c r="IC576" s="29"/>
      <c r="ID576" s="29"/>
      <c r="IE576" s="29"/>
      <c r="IF576" s="29"/>
      <c r="IG576" s="167"/>
      <c r="II576" s="29"/>
      <c r="IJ576" s="162"/>
      <c r="IK576" s="51"/>
      <c r="IL576" s="29"/>
      <c r="IM576" s="161"/>
      <c r="IN576" s="31"/>
      <c r="IR576" s="29"/>
      <c r="IS576" s="29"/>
      <c r="IT576" s="29"/>
      <c r="IU576" s="29"/>
      <c r="IW576" s="29"/>
      <c r="IX576" s="162"/>
      <c r="IY576" s="51"/>
      <c r="IZ576" s="51"/>
      <c r="JA576" s="161"/>
      <c r="JB576" s="31"/>
      <c r="JC576" s="29"/>
      <c r="JD576" s="29"/>
      <c r="JE576" s="29"/>
      <c r="JF576" s="29"/>
      <c r="JG576" s="29"/>
      <c r="JH576" s="29"/>
      <c r="JI576" s="167"/>
      <c r="JK576" s="29"/>
      <c r="JL576" s="162"/>
      <c r="JM576" s="51"/>
      <c r="JN576" s="29"/>
      <c r="JO576" s="161"/>
      <c r="JP576" s="31"/>
      <c r="JT576" s="29"/>
      <c r="JU576" s="29"/>
      <c r="JV576" s="29"/>
      <c r="JW576" s="29"/>
      <c r="JY576" s="29"/>
      <c r="JZ576" s="162"/>
      <c r="KA576" s="51"/>
      <c r="KB576" s="51"/>
      <c r="KC576" s="51"/>
      <c r="KD576" s="51"/>
      <c r="KE576" s="51"/>
      <c r="KF576" s="51"/>
      <c r="KG576" s="51"/>
      <c r="KH576" s="51"/>
      <c r="KI576" s="51"/>
      <c r="KJ576" s="51"/>
      <c r="KK576" s="51"/>
      <c r="KL576" s="51"/>
      <c r="KM576" s="51"/>
      <c r="KN576" s="51"/>
      <c r="KO576" s="51"/>
      <c r="KP576" s="29"/>
      <c r="KQ576" s="161"/>
      <c r="KR576" s="31"/>
      <c r="KV576" s="29"/>
      <c r="KW576" s="29"/>
      <c r="KX576" s="29"/>
      <c r="KY576" s="163"/>
      <c r="LA576" s="29"/>
      <c r="LB576" s="162"/>
      <c r="LC576" s="51"/>
      <c r="LD576" s="29"/>
      <c r="LE576" s="161"/>
      <c r="LF576" s="29"/>
      <c r="LG576" s="29"/>
      <c r="LH576" s="29"/>
      <c r="LI576" s="29"/>
      <c r="LJ576" s="29"/>
      <c r="LK576" s="29"/>
      <c r="LL576" s="29"/>
      <c r="LM576" s="168"/>
      <c r="LN576" s="29"/>
      <c r="LO576" s="29"/>
      <c r="LP576" s="29"/>
      <c r="LQ576" s="51"/>
      <c r="LR576" s="29"/>
      <c r="LS576" s="172"/>
      <c r="LT576" s="31"/>
      <c r="LV576" s="162"/>
      <c r="LW576" s="29"/>
      <c r="LX576" s="31"/>
      <c r="LY576" s="29"/>
      <c r="LZ576" s="128"/>
      <c r="MA576" s="128"/>
      <c r="MB576" s="128"/>
      <c r="MC576" s="128"/>
      <c r="MD576" s="128"/>
      <c r="ME576" s="51"/>
      <c r="MF576" s="29"/>
      <c r="MG576" s="172"/>
      <c r="MH576" s="31"/>
      <c r="MJ576" s="162"/>
      <c r="MK576" s="29"/>
      <c r="ML576" s="31"/>
      <c r="MM576" s="29"/>
      <c r="MN576" s="128"/>
      <c r="MO576" s="128"/>
      <c r="MP576" s="128"/>
      <c r="MQ576" s="128"/>
      <c r="MR576" s="128"/>
      <c r="MS576" s="51"/>
      <c r="MT576" s="29"/>
      <c r="MU576" s="172"/>
      <c r="MV576" s="31"/>
      <c r="MX576" s="162"/>
      <c r="MY576" s="29"/>
      <c r="MZ576" s="31"/>
      <c r="NA576" s="29"/>
      <c r="NB576" s="128"/>
      <c r="NC576" s="128"/>
      <c r="ND576" s="128"/>
      <c r="NE576" s="128"/>
      <c r="NF576" s="128"/>
      <c r="NG576" s="51"/>
      <c r="NH576" s="29"/>
      <c r="NI576" s="172"/>
      <c r="NJ576" s="31"/>
      <c r="NL576" s="162"/>
      <c r="NM576" s="29"/>
      <c r="NN576" s="31"/>
      <c r="NO576" s="29"/>
      <c r="NP576" s="128"/>
      <c r="NQ576" s="128"/>
      <c r="NR576" s="128"/>
      <c r="NS576" s="128"/>
      <c r="NT576" s="128"/>
      <c r="NU576" s="51"/>
    </row>
    <row r="577" spans="1:385" x14ac:dyDescent="0.25">
      <c r="A577" s="18"/>
      <c r="B577" s="39"/>
      <c r="C577" s="40"/>
      <c r="D577" s="40"/>
      <c r="E577" s="41"/>
      <c r="F577" s="40"/>
      <c r="G577" s="208"/>
      <c r="H577" s="135"/>
      <c r="I577" s="343"/>
      <c r="J577" s="343"/>
      <c r="K577" s="147"/>
      <c r="L577" s="99"/>
      <c r="M577" s="344" t="s">
        <v>1202</v>
      </c>
      <c r="N577" s="325"/>
      <c r="O577" s="71" t="e">
        <f>N572+#REF!+#REF!</f>
        <v>#REF!</v>
      </c>
      <c r="P577" s="71"/>
      <c r="Q577" s="107" t="e">
        <f>O577/I575</f>
        <v>#REF!</v>
      </c>
      <c r="R577" s="46"/>
      <c r="S577" s="46"/>
      <c r="T577" s="37"/>
      <c r="U577" s="29"/>
      <c r="V577" s="161"/>
      <c r="W577" s="320"/>
      <c r="X577" s="320"/>
      <c r="Y577" s="162"/>
      <c r="Z577" s="29"/>
      <c r="AA577" s="31"/>
      <c r="AB577" s="29"/>
      <c r="AC577" s="128"/>
      <c r="AD577" s="128"/>
      <c r="AE577" s="128"/>
      <c r="AF577" s="128"/>
      <c r="AG577" s="128"/>
      <c r="AH577" s="51"/>
      <c r="AI577" s="29"/>
      <c r="AJ577" s="161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1"/>
      <c r="AW577" s="29"/>
      <c r="AX577" s="161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51"/>
      <c r="BK577" s="29"/>
      <c r="BL577" s="161"/>
      <c r="BM577" s="31"/>
      <c r="BN577" s="29"/>
      <c r="BO577" s="29"/>
      <c r="BP577" s="29"/>
      <c r="BQ577" s="29"/>
      <c r="BR577" s="29"/>
      <c r="BS577" s="29"/>
      <c r="BT577" s="164"/>
      <c r="BV577" s="29"/>
      <c r="BW577" s="162"/>
      <c r="BX577" s="51"/>
      <c r="BY577" s="57"/>
      <c r="BZ577" s="51"/>
      <c r="CA577" s="51"/>
      <c r="CB577" s="51"/>
      <c r="CC577" s="51"/>
      <c r="CD577" s="51"/>
      <c r="CE577" s="51"/>
      <c r="CF577" s="51"/>
      <c r="CG577" s="51"/>
      <c r="CH577" s="165"/>
      <c r="CI577" s="51"/>
      <c r="CJ577" s="51"/>
      <c r="CK577" s="51"/>
      <c r="CL577" s="51"/>
      <c r="CM577" s="29"/>
      <c r="CN577" s="161"/>
      <c r="CO577" s="31"/>
      <c r="CP577" s="29"/>
      <c r="CQ577" s="29"/>
      <c r="CR577" s="29"/>
      <c r="CS577" s="29"/>
      <c r="CT577" s="29"/>
      <c r="CU577" s="29"/>
      <c r="CV577" s="164"/>
      <c r="CX577" s="29"/>
      <c r="CY577" s="162"/>
      <c r="CZ577" s="51"/>
      <c r="DA577" s="29"/>
      <c r="DB577" s="161"/>
      <c r="DC577" s="320"/>
      <c r="DD577" s="320"/>
      <c r="DE577" s="162"/>
      <c r="DF577" s="29"/>
      <c r="DG577" s="31"/>
      <c r="DH577" s="29"/>
      <c r="DI577" s="128"/>
      <c r="DJ577" s="128"/>
      <c r="DK577" s="128"/>
      <c r="DL577" s="128"/>
      <c r="DM577" s="128"/>
      <c r="DN577" s="51"/>
      <c r="DO577" s="29"/>
      <c r="DP577" s="161"/>
      <c r="DQ577" s="29"/>
      <c r="DR577" s="29"/>
      <c r="DS577" s="29"/>
      <c r="DT577" s="29"/>
      <c r="DU577" s="29"/>
      <c r="DV577" s="29"/>
      <c r="DW577" s="29"/>
      <c r="DX577" s="29"/>
      <c r="DY577" s="29"/>
      <c r="DZ577" s="29"/>
      <c r="EA577" s="29"/>
      <c r="EB577" s="51"/>
      <c r="GU577" s="51"/>
      <c r="HX577" s="360"/>
      <c r="HY577" s="161"/>
      <c r="HZ577" s="31"/>
      <c r="IA577" s="29"/>
      <c r="IB577" s="29"/>
      <c r="IC577" s="29"/>
      <c r="ID577" s="29"/>
      <c r="IE577" s="29"/>
      <c r="IF577" s="29"/>
      <c r="IG577" s="167"/>
      <c r="II577" s="29"/>
      <c r="IJ577" s="162"/>
      <c r="IK577" s="51"/>
      <c r="IL577" s="29"/>
      <c r="IM577" s="161"/>
      <c r="IN577" s="31"/>
      <c r="IO577" s="29"/>
      <c r="IP577" s="29"/>
      <c r="IQ577" s="29"/>
      <c r="IR577" s="29"/>
      <c r="IS577" s="29"/>
      <c r="IT577" s="29"/>
      <c r="IU577" s="176"/>
      <c r="IW577" s="29"/>
      <c r="IX577" s="162"/>
      <c r="IY577" s="51"/>
      <c r="IZ577" s="51"/>
      <c r="JA577" s="161"/>
      <c r="JB577" s="31"/>
      <c r="JC577" s="29"/>
      <c r="JD577" s="29"/>
      <c r="JE577" s="29"/>
      <c r="JF577" s="29"/>
      <c r="JG577" s="29"/>
      <c r="JH577" s="29"/>
      <c r="JI577" s="167"/>
      <c r="JK577" s="29"/>
      <c r="JL577" s="162"/>
      <c r="JM577" s="51"/>
      <c r="JN577" s="29"/>
      <c r="JO577" s="161"/>
      <c r="JP577" s="31"/>
      <c r="JQ577" s="29"/>
      <c r="JR577" s="29"/>
      <c r="JS577" s="29"/>
      <c r="JT577" s="29"/>
      <c r="JU577" s="29"/>
      <c r="JV577" s="29"/>
      <c r="JW577" s="176"/>
      <c r="JY577" s="29"/>
      <c r="JZ577" s="162"/>
      <c r="KA577" s="51"/>
      <c r="KB577" s="51"/>
      <c r="KC577" s="51"/>
      <c r="KD577" s="51"/>
      <c r="KE577" s="51"/>
      <c r="KF577" s="51"/>
      <c r="KG577" s="51"/>
      <c r="KH577" s="51"/>
      <c r="KI577" s="51"/>
      <c r="KJ577" s="51"/>
      <c r="KK577" s="51"/>
      <c r="KL577" s="51"/>
      <c r="KM577" s="51"/>
      <c r="KN577" s="51"/>
      <c r="KO577" s="51"/>
      <c r="KP577" s="29"/>
      <c r="KQ577" s="161"/>
      <c r="KR577" s="31"/>
      <c r="KS577" s="29"/>
      <c r="KT577" s="29"/>
      <c r="KU577" s="29"/>
      <c r="KV577" s="29"/>
      <c r="KW577" s="29"/>
      <c r="KX577" s="29"/>
      <c r="KY577" s="175"/>
      <c r="LA577" s="29"/>
      <c r="LB577" s="162"/>
      <c r="LC577" s="51"/>
      <c r="LD577" s="29"/>
      <c r="LE577" s="161"/>
      <c r="LF577" s="29"/>
      <c r="LG577" s="29"/>
      <c r="LH577" s="29"/>
      <c r="LI577" s="29"/>
      <c r="LJ577" s="29"/>
      <c r="LK577" s="29"/>
      <c r="LL577" s="29"/>
      <c r="LM577" s="168"/>
      <c r="LN577" s="29"/>
      <c r="LO577" s="29"/>
      <c r="LP577" s="29"/>
      <c r="LQ577" s="51"/>
      <c r="LR577" s="29"/>
      <c r="LS577" s="161"/>
      <c r="LT577" s="320"/>
      <c r="LU577" s="320"/>
      <c r="LV577" s="162"/>
      <c r="LW577" s="29"/>
      <c r="LX577" s="31"/>
      <c r="LY577" s="29"/>
      <c r="LZ577" s="128"/>
      <c r="MA577" s="128"/>
      <c r="MB577" s="128"/>
      <c r="MC577" s="128"/>
      <c r="MD577" s="128"/>
      <c r="ME577" s="51"/>
      <c r="MF577" s="29"/>
      <c r="MG577" s="161"/>
      <c r="MH577" s="320"/>
      <c r="MI577" s="320"/>
      <c r="MJ577" s="162"/>
      <c r="MK577" s="29"/>
      <c r="ML577" s="31"/>
      <c r="MM577" s="29"/>
      <c r="MN577" s="128"/>
      <c r="MO577" s="128"/>
      <c r="MP577" s="128"/>
      <c r="MQ577" s="128"/>
      <c r="MR577" s="128"/>
      <c r="MS577" s="51"/>
      <c r="MT577" s="29"/>
      <c r="MU577" s="161"/>
      <c r="MV577" s="320"/>
      <c r="MW577" s="320"/>
      <c r="MX577" s="162"/>
      <c r="MY577" s="29"/>
      <c r="MZ577" s="31"/>
      <c r="NA577" s="29"/>
      <c r="NB577" s="128"/>
      <c r="NC577" s="128"/>
      <c r="ND577" s="128"/>
      <c r="NE577" s="128"/>
      <c r="NF577" s="128"/>
      <c r="NG577" s="51"/>
      <c r="NH577" s="29"/>
      <c r="NI577" s="161"/>
      <c r="NJ577" s="320"/>
      <c r="NK577" s="320"/>
      <c r="NL577" s="162"/>
      <c r="NM577" s="29"/>
      <c r="NN577" s="31"/>
      <c r="NO577" s="29"/>
      <c r="NP577" s="128"/>
      <c r="NQ577" s="128"/>
      <c r="NR577" s="128"/>
      <c r="NS577" s="128"/>
      <c r="NT577" s="128"/>
      <c r="NU577" s="51"/>
    </row>
    <row r="578" spans="1:385" x14ac:dyDescent="0.25">
      <c r="A578" s="174"/>
      <c r="B578" s="135"/>
      <c r="C578" s="135"/>
      <c r="D578" s="135"/>
      <c r="E578" s="135"/>
      <c r="F578" s="135"/>
      <c r="G578" s="135"/>
      <c r="H578" s="135"/>
      <c r="I578" s="155"/>
      <c r="J578" s="156"/>
      <c r="K578" s="157"/>
      <c r="L578" s="158"/>
      <c r="M578" s="155"/>
      <c r="N578" s="29"/>
      <c r="O578" s="128"/>
      <c r="P578" s="128"/>
      <c r="Q578" s="128"/>
      <c r="R578" s="128"/>
      <c r="S578" s="128"/>
      <c r="T578" s="51"/>
      <c r="U578" s="29"/>
      <c r="V578" s="161"/>
      <c r="W578" s="31"/>
      <c r="Y578" s="162"/>
      <c r="Z578" s="29"/>
      <c r="AA578" s="31"/>
      <c r="AB578" s="29"/>
      <c r="AC578" s="128"/>
      <c r="AD578" s="128"/>
      <c r="AE578" s="128"/>
      <c r="AF578" s="128"/>
      <c r="AG578" s="128"/>
      <c r="AH578" s="51"/>
      <c r="AI578" s="29"/>
      <c r="AJ578" s="161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1"/>
      <c r="AW578" s="29"/>
      <c r="AX578" s="161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51"/>
      <c r="BK578" s="29"/>
      <c r="BL578" s="161"/>
      <c r="BM578" s="31"/>
      <c r="BN578" s="29"/>
      <c r="BO578" s="29"/>
      <c r="BP578" s="29"/>
      <c r="BQ578" s="29"/>
      <c r="BR578" s="29"/>
      <c r="BS578" s="29"/>
      <c r="BT578" s="164"/>
      <c r="BV578" s="29"/>
      <c r="BW578" s="162"/>
      <c r="BX578" s="51"/>
      <c r="BY578" s="57"/>
      <c r="BZ578" s="51"/>
      <c r="CA578" s="51"/>
      <c r="CB578" s="51"/>
      <c r="CC578" s="51"/>
      <c r="CD578" s="51"/>
      <c r="CE578" s="51"/>
      <c r="CF578" s="51"/>
      <c r="CG578" s="51"/>
      <c r="CH578" s="165"/>
      <c r="CI578" s="51"/>
      <c r="CJ578" s="51"/>
      <c r="CK578" s="51"/>
      <c r="CL578" s="51"/>
      <c r="CM578" s="29"/>
      <c r="CN578" s="161"/>
      <c r="CO578" s="31"/>
      <c r="CP578" s="29"/>
      <c r="CQ578" s="29"/>
      <c r="CR578" s="29"/>
      <c r="CS578" s="29"/>
      <c r="CT578" s="29"/>
      <c r="CU578" s="29"/>
      <c r="CV578" s="164"/>
      <c r="CX578" s="29"/>
      <c r="CY578" s="162"/>
      <c r="CZ578" s="51"/>
      <c r="DA578" s="29"/>
      <c r="DB578" s="161"/>
      <c r="DC578" s="31"/>
      <c r="DE578" s="162"/>
      <c r="DF578" s="29"/>
      <c r="DG578" s="31"/>
      <c r="DH578" s="29"/>
      <c r="DI578" s="128"/>
      <c r="DJ578" s="128"/>
      <c r="DK578" s="128"/>
      <c r="DL578" s="128"/>
      <c r="DM578" s="128"/>
      <c r="DN578" s="51"/>
      <c r="DO578" s="29"/>
      <c r="DP578" s="161"/>
      <c r="DQ578" s="29"/>
      <c r="DR578" s="29"/>
      <c r="DS578" s="29"/>
      <c r="DT578" s="29"/>
      <c r="DU578" s="29"/>
      <c r="DV578" s="29"/>
      <c r="DW578" s="29"/>
      <c r="DX578" s="29"/>
      <c r="DY578" s="29"/>
      <c r="DZ578" s="29"/>
      <c r="EA578" s="29"/>
      <c r="EB578" s="51"/>
      <c r="GU578" s="51"/>
      <c r="HX578" s="360"/>
      <c r="HY578" s="161"/>
      <c r="HZ578" s="31"/>
      <c r="IA578" s="29"/>
      <c r="IB578" s="29"/>
      <c r="IC578" s="29"/>
      <c r="ID578" s="29"/>
      <c r="IE578" s="29"/>
      <c r="IF578" s="29"/>
      <c r="IG578" s="167"/>
      <c r="II578" s="29"/>
      <c r="IJ578" s="162"/>
      <c r="IK578" s="51"/>
      <c r="IL578" s="29"/>
      <c r="IM578" s="161"/>
      <c r="IN578" s="31"/>
      <c r="IO578" s="29"/>
      <c r="IP578" s="29"/>
      <c r="IQ578" s="29"/>
      <c r="IR578" s="29"/>
      <c r="IS578" s="29"/>
      <c r="IT578" s="29"/>
      <c r="IU578" s="176"/>
      <c r="IW578" s="29"/>
      <c r="IX578" s="162"/>
      <c r="IY578" s="51"/>
      <c r="IZ578" s="51"/>
      <c r="JA578" s="161"/>
      <c r="JB578" s="31"/>
      <c r="JC578" s="29"/>
      <c r="JD578" s="29"/>
      <c r="JE578" s="29"/>
      <c r="JF578" s="29"/>
      <c r="JG578" s="29"/>
      <c r="JH578" s="29"/>
      <c r="JI578" s="167"/>
      <c r="JK578" s="29"/>
      <c r="JL578" s="162"/>
      <c r="JM578" s="51"/>
      <c r="JN578" s="29"/>
      <c r="JO578" s="161"/>
      <c r="JP578" s="31"/>
      <c r="JQ578" s="29"/>
      <c r="JR578" s="29"/>
      <c r="JS578" s="29"/>
      <c r="JT578" s="29"/>
      <c r="JU578" s="29"/>
      <c r="JV578" s="29"/>
      <c r="JW578" s="176"/>
      <c r="JY578" s="29"/>
      <c r="JZ578" s="162"/>
      <c r="KA578" s="51"/>
      <c r="KB578" s="51"/>
      <c r="KC578" s="51"/>
      <c r="KD578" s="51"/>
      <c r="KE578" s="51"/>
      <c r="KF578" s="51"/>
      <c r="KG578" s="51"/>
      <c r="KH578" s="51"/>
      <c r="KI578" s="51"/>
      <c r="KJ578" s="51"/>
      <c r="KK578" s="51"/>
      <c r="KL578" s="51"/>
      <c r="KM578" s="51"/>
      <c r="KN578" s="51"/>
      <c r="KO578" s="51"/>
      <c r="KP578" s="29"/>
      <c r="KQ578" s="161"/>
      <c r="KR578" s="31"/>
      <c r="KS578" s="29"/>
      <c r="KT578" s="29"/>
      <c r="KU578" s="29"/>
      <c r="KV578" s="29"/>
      <c r="KW578" s="29"/>
      <c r="KX578" s="29"/>
      <c r="KY578" s="175"/>
      <c r="LA578" s="29"/>
      <c r="LB578" s="162"/>
      <c r="LC578" s="51"/>
      <c r="LD578" s="29"/>
      <c r="LE578" s="161"/>
      <c r="LF578" s="29"/>
      <c r="LG578" s="29"/>
      <c r="LH578" s="29"/>
      <c r="LI578" s="29"/>
      <c r="LJ578" s="29"/>
      <c r="LK578" s="29"/>
      <c r="LL578" s="29"/>
      <c r="LM578" s="168"/>
      <c r="LN578" s="29"/>
      <c r="LO578" s="29"/>
      <c r="LP578" s="29"/>
      <c r="LQ578" s="51"/>
      <c r="LR578" s="29"/>
      <c r="LS578" s="161"/>
      <c r="LT578" s="31"/>
      <c r="LV578" s="162"/>
      <c r="LW578" s="29"/>
      <c r="LX578" s="31"/>
      <c r="LY578" s="29"/>
      <c r="LZ578" s="128"/>
      <c r="MA578" s="128"/>
      <c r="MB578" s="128"/>
      <c r="MC578" s="128"/>
      <c r="MD578" s="128"/>
      <c r="ME578" s="51"/>
      <c r="MF578" s="29"/>
      <c r="MG578" s="161"/>
      <c r="MH578" s="31"/>
      <c r="MJ578" s="162"/>
      <c r="MK578" s="29"/>
      <c r="ML578" s="31"/>
      <c r="MM578" s="29"/>
      <c r="MN578" s="128"/>
      <c r="MO578" s="128"/>
      <c r="MP578" s="128"/>
      <c r="MQ578" s="128"/>
      <c r="MR578" s="128"/>
      <c r="MS578" s="51"/>
      <c r="MT578" s="29"/>
      <c r="MU578" s="161"/>
      <c r="MV578" s="31"/>
      <c r="MX578" s="162"/>
      <c r="MY578" s="29"/>
      <c r="MZ578" s="31"/>
      <c r="NA578" s="29"/>
      <c r="NB578" s="128"/>
      <c r="NC578" s="128"/>
      <c r="ND578" s="128"/>
      <c r="NE578" s="128"/>
      <c r="NF578" s="128"/>
      <c r="NG578" s="51"/>
      <c r="NH578" s="29"/>
      <c r="NI578" s="161"/>
      <c r="NJ578" s="31"/>
      <c r="NL578" s="162"/>
      <c r="NM578" s="29"/>
      <c r="NN578" s="31"/>
      <c r="NO578" s="29"/>
      <c r="NP578" s="128"/>
      <c r="NQ578" s="128"/>
      <c r="NR578" s="128"/>
      <c r="NS578" s="128"/>
      <c r="NT578" s="128"/>
      <c r="NU578" s="51"/>
    </row>
    <row r="579" spans="1:385" s="17" customFormat="1" ht="20.25" customHeight="1" x14ac:dyDescent="0.25">
      <c r="A579" s="1"/>
      <c r="B579" s="2"/>
      <c r="C579" s="2"/>
      <c r="D579" s="2"/>
      <c r="E579" s="2"/>
      <c r="F579" s="209"/>
      <c r="G579" s="209"/>
      <c r="H579" s="2"/>
      <c r="I579" s="333" t="s">
        <v>1159</v>
      </c>
      <c r="J579" s="333"/>
      <c r="K579" s="333"/>
      <c r="L579" s="333"/>
      <c r="M579" s="3" t="s">
        <v>1</v>
      </c>
      <c r="N579" s="3"/>
      <c r="O579" s="3"/>
      <c r="P579" s="3"/>
      <c r="Q579" s="3"/>
      <c r="R579" s="3"/>
      <c r="S579" s="3"/>
      <c r="T579" s="3"/>
      <c r="U579" s="4"/>
      <c r="V579" s="5"/>
      <c r="W579" s="334" t="s">
        <v>1160</v>
      </c>
      <c r="X579" s="334"/>
      <c r="Y579" s="334"/>
      <c r="Z579" s="334"/>
      <c r="AA579" s="4" t="s">
        <v>72</v>
      </c>
      <c r="AB579" s="4"/>
      <c r="AC579" s="4"/>
      <c r="AD579" s="4"/>
      <c r="AE579" s="4"/>
      <c r="AF579" s="4"/>
      <c r="AG579" s="4"/>
      <c r="AH579" s="4"/>
      <c r="AI579" s="3"/>
      <c r="AJ579" s="335" t="s">
        <v>1161</v>
      </c>
      <c r="AK579" s="335"/>
      <c r="AL579" s="335"/>
      <c r="AM579" s="3" t="s">
        <v>1</v>
      </c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36" t="s">
        <v>1162</v>
      </c>
      <c r="AY579" s="336"/>
      <c r="AZ579" s="336"/>
      <c r="BA579" s="3" t="s">
        <v>1</v>
      </c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36" t="s">
        <v>1200</v>
      </c>
      <c r="BM579" s="336"/>
      <c r="BN579" s="336"/>
      <c r="BO579" s="3" t="s">
        <v>1</v>
      </c>
      <c r="BP579" s="3"/>
      <c r="BQ579" s="3"/>
      <c r="BR579" s="3"/>
      <c r="BS579" s="3"/>
      <c r="BT579" s="3"/>
      <c r="BU579" s="3"/>
      <c r="BV579" s="3"/>
      <c r="BW579" s="3"/>
      <c r="BX579" s="3"/>
      <c r="BY579" s="6"/>
      <c r="BZ579" s="337" t="s">
        <v>1165</v>
      </c>
      <c r="CA579" s="337"/>
      <c r="CB579" s="337"/>
      <c r="CC579" s="7" t="s">
        <v>73</v>
      </c>
      <c r="CD579" s="7"/>
      <c r="CE579" s="6"/>
      <c r="CF579" s="6"/>
      <c r="CG579" s="6"/>
      <c r="CH579" s="6"/>
      <c r="CI579" s="6"/>
      <c r="CJ579" s="6"/>
      <c r="CK579" s="6"/>
      <c r="CL579" s="6"/>
      <c r="CM579" s="6"/>
      <c r="CN579" s="337" t="s">
        <v>1166</v>
      </c>
      <c r="CO579" s="337"/>
      <c r="CP579" s="337"/>
      <c r="CQ579" s="6" t="s">
        <v>4</v>
      </c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8"/>
      <c r="DC579" s="338" t="s">
        <v>1167</v>
      </c>
      <c r="DD579" s="338"/>
      <c r="DE579" s="338"/>
      <c r="DF579" s="338"/>
      <c r="DG579" s="6" t="s">
        <v>4</v>
      </c>
      <c r="DH579" s="6"/>
      <c r="DI579" s="6"/>
      <c r="DJ579" s="6"/>
      <c r="DK579" s="6"/>
      <c r="DL579" s="6"/>
      <c r="DM579" s="6"/>
      <c r="DN579" s="6"/>
      <c r="DO579" s="6"/>
      <c r="DP579" s="337" t="s">
        <v>1168</v>
      </c>
      <c r="DQ579" s="337"/>
      <c r="DR579" s="337"/>
      <c r="DS579" s="6" t="s">
        <v>73</v>
      </c>
      <c r="DT579" s="6"/>
      <c r="DU579" s="6"/>
      <c r="DV579" s="6"/>
      <c r="DW579" s="6"/>
      <c r="DX579" s="6"/>
      <c r="DY579" s="6"/>
      <c r="DZ579" s="6"/>
      <c r="EA579" s="6"/>
      <c r="EB579" s="6"/>
      <c r="EC579" s="11"/>
      <c r="ED579" s="12"/>
      <c r="EE579" s="340" t="s">
        <v>1201</v>
      </c>
      <c r="EF579" s="340"/>
      <c r="EG579" s="340"/>
      <c r="EH579" s="340"/>
      <c r="EI579" s="13" t="s">
        <v>4</v>
      </c>
      <c r="EJ579" s="13"/>
      <c r="EK579" s="13"/>
      <c r="EL579" s="13"/>
      <c r="EM579" s="13"/>
      <c r="EN579" s="13"/>
      <c r="EO579" s="13"/>
      <c r="EP579" s="13"/>
      <c r="EQ579" s="11"/>
      <c r="ER579" s="12"/>
      <c r="ES579" s="340" t="s">
        <v>1201</v>
      </c>
      <c r="ET579" s="340"/>
      <c r="EU579" s="340"/>
      <c r="EV579" s="340"/>
      <c r="EW579" s="13" t="s">
        <v>4</v>
      </c>
      <c r="EX579" s="13"/>
      <c r="EY579" s="13"/>
      <c r="EZ579" s="13"/>
      <c r="FA579" s="13"/>
      <c r="FB579" s="13"/>
      <c r="FC579" s="13"/>
      <c r="FD579" s="13"/>
      <c r="FE579" s="11"/>
      <c r="FF579" s="12"/>
      <c r="FG579" s="340" t="s">
        <v>1171</v>
      </c>
      <c r="FH579" s="340"/>
      <c r="FI579" s="340"/>
      <c r="FJ579" s="340"/>
      <c r="FK579" s="13" t="s">
        <v>4</v>
      </c>
      <c r="FL579" s="13"/>
      <c r="FM579" s="13"/>
      <c r="FN579" s="13"/>
      <c r="FO579" s="13"/>
      <c r="FP579" s="13"/>
      <c r="FQ579" s="13"/>
      <c r="FR579" s="13"/>
      <c r="FS579" s="13"/>
      <c r="FT579" s="12"/>
      <c r="FU579" s="340" t="s">
        <v>1172</v>
      </c>
      <c r="FV579" s="340"/>
      <c r="FW579" s="340"/>
      <c r="FX579" s="340"/>
      <c r="FY579" s="13" t="s">
        <v>4</v>
      </c>
      <c r="FZ579" s="13"/>
      <c r="GA579" s="13"/>
      <c r="GB579" s="13"/>
      <c r="GC579" s="13"/>
      <c r="GD579" s="13"/>
      <c r="GE579" s="13"/>
      <c r="GF579" s="13"/>
      <c r="GG579" s="11"/>
      <c r="GH579" s="12"/>
      <c r="GI579" s="340" t="s">
        <v>1201</v>
      </c>
      <c r="GJ579" s="340"/>
      <c r="GK579" s="340"/>
      <c r="GL579" s="340"/>
      <c r="GM579" s="13" t="s">
        <v>4</v>
      </c>
      <c r="GN579" s="13"/>
      <c r="GO579" s="13"/>
      <c r="GP579" s="13"/>
      <c r="GQ579" s="13"/>
      <c r="GR579" s="13"/>
      <c r="GS579" s="13"/>
      <c r="GT579" s="13"/>
      <c r="GU579" s="13"/>
      <c r="GV579" s="330" t="s">
        <v>1174</v>
      </c>
      <c r="GW579" s="330"/>
      <c r="GX579" s="330"/>
      <c r="GY579" s="330"/>
      <c r="GZ579" s="13" t="s">
        <v>4</v>
      </c>
      <c r="HA579" s="13"/>
      <c r="HB579" s="13"/>
      <c r="HC579" s="13"/>
      <c r="HD579" s="13"/>
      <c r="HE579" s="13"/>
      <c r="HF579" s="13"/>
      <c r="HG579" s="13"/>
      <c r="HH579" s="13"/>
      <c r="HI579" s="13"/>
      <c r="HJ579" s="11"/>
      <c r="HK579" s="330" t="s">
        <v>1175</v>
      </c>
      <c r="HL579" s="330"/>
      <c r="HM579" s="330"/>
      <c r="HN579" s="13" t="s">
        <v>4</v>
      </c>
      <c r="HO579" s="13"/>
      <c r="HP579" s="13"/>
      <c r="HQ579" s="13"/>
      <c r="HR579" s="13"/>
      <c r="HS579" s="13"/>
      <c r="HT579" s="13"/>
      <c r="HU579" s="13"/>
      <c r="HV579" s="13"/>
      <c r="HW579" s="13"/>
      <c r="HX579" s="355"/>
      <c r="HY579" s="331" t="s">
        <v>1176</v>
      </c>
      <c r="HZ579" s="331"/>
      <c r="IA579" s="331"/>
      <c r="IB579" s="14" t="s">
        <v>4</v>
      </c>
      <c r="IC579" s="14"/>
      <c r="ID579" s="14"/>
      <c r="IE579" s="14"/>
      <c r="IF579" s="14"/>
      <c r="IG579" s="14"/>
      <c r="IH579" s="14"/>
      <c r="II579" s="14"/>
      <c r="IJ579" s="14"/>
      <c r="IK579" s="14"/>
      <c r="IL579" s="14"/>
      <c r="IM579" s="331" t="s">
        <v>1177</v>
      </c>
      <c r="IN579" s="331"/>
      <c r="IO579" s="331"/>
      <c r="IP579" s="14" t="s">
        <v>4</v>
      </c>
      <c r="IQ579" s="14"/>
      <c r="IR579" s="14"/>
      <c r="IS579" s="14"/>
      <c r="IT579" s="14"/>
      <c r="IU579" s="14"/>
      <c r="IV579" s="14"/>
      <c r="IW579" s="14"/>
      <c r="IX579" s="14"/>
      <c r="IY579" s="14"/>
      <c r="IZ579" s="14"/>
      <c r="JA579" s="331" t="s">
        <v>1178</v>
      </c>
      <c r="JB579" s="331"/>
      <c r="JC579" s="331"/>
      <c r="JD579" s="14" t="s">
        <v>4</v>
      </c>
      <c r="JE579" s="14"/>
      <c r="JF579" s="14"/>
      <c r="JG579" s="14"/>
      <c r="JH579" s="14"/>
      <c r="JI579" s="14"/>
      <c r="JJ579" s="14"/>
      <c r="JK579" s="14"/>
      <c r="JL579" s="14"/>
      <c r="JM579" s="14"/>
      <c r="JN579" s="14"/>
      <c r="JO579" s="331" t="s">
        <v>1179</v>
      </c>
      <c r="JP579" s="331"/>
      <c r="JQ579" s="331"/>
      <c r="JR579" s="14" t="s">
        <v>4</v>
      </c>
      <c r="JS579" s="14"/>
      <c r="JT579" s="14"/>
      <c r="JU579" s="14"/>
      <c r="JV579" s="14"/>
      <c r="JW579" s="14"/>
      <c r="JX579" s="14"/>
      <c r="JY579" s="14"/>
      <c r="JZ579" s="14"/>
      <c r="KA579" s="14"/>
      <c r="KB579" s="3"/>
      <c r="KC579" s="336" t="s">
        <v>1163</v>
      </c>
      <c r="KD579" s="336"/>
      <c r="KE579" s="336"/>
      <c r="KF579" s="3" t="s">
        <v>1</v>
      </c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36" t="s">
        <v>1199</v>
      </c>
      <c r="KR579" s="336"/>
      <c r="KS579" s="336"/>
      <c r="KT579" s="3" t="s">
        <v>1</v>
      </c>
      <c r="KU579" s="3"/>
      <c r="KV579" s="3"/>
      <c r="KW579" s="3"/>
      <c r="KX579" s="3"/>
      <c r="KY579" s="3"/>
      <c r="KZ579" s="3"/>
      <c r="LA579" s="3"/>
      <c r="LB579" s="3"/>
      <c r="LC579" s="3"/>
      <c r="LD579" s="14"/>
      <c r="LE579" s="331" t="s">
        <v>6</v>
      </c>
      <c r="LF579" s="331"/>
      <c r="LG579" s="331"/>
      <c r="LH579" s="14" t="s">
        <v>4</v>
      </c>
      <c r="LI579" s="14"/>
      <c r="LJ579" s="14"/>
      <c r="LK579" s="14"/>
      <c r="LL579" s="14"/>
      <c r="LM579" s="15"/>
      <c r="LN579" s="14"/>
      <c r="LO579" s="14"/>
      <c r="LP579" s="14"/>
      <c r="LQ579" s="14"/>
      <c r="LR579" s="14"/>
      <c r="LS579" s="16"/>
      <c r="LT579" s="332" t="s">
        <v>1180</v>
      </c>
      <c r="LU579" s="332"/>
      <c r="LV579" s="332"/>
      <c r="LW579" s="332"/>
      <c r="LX579" s="14" t="s">
        <v>4</v>
      </c>
      <c r="LY579" s="14"/>
      <c r="LZ579" s="14"/>
      <c r="MA579" s="14"/>
      <c r="MB579" s="14"/>
      <c r="MC579" s="14"/>
      <c r="MD579" s="14"/>
      <c r="ME579" s="14"/>
      <c r="MF579" s="14"/>
      <c r="MG579" s="16"/>
      <c r="MH579" s="332" t="s">
        <v>1181</v>
      </c>
      <c r="MI579" s="332"/>
      <c r="MJ579" s="332"/>
      <c r="MK579" s="332"/>
      <c r="ML579" s="14" t="s">
        <v>4</v>
      </c>
      <c r="MM579" s="14"/>
      <c r="MN579" s="14"/>
      <c r="MO579" s="14"/>
      <c r="MP579" s="14"/>
      <c r="MQ579" s="14"/>
      <c r="MR579" s="14"/>
      <c r="MS579" s="14"/>
      <c r="MT579" s="14"/>
      <c r="MU579" s="16"/>
      <c r="MV579" s="332" t="s">
        <v>1182</v>
      </c>
      <c r="MW579" s="332"/>
      <c r="MX579" s="332"/>
      <c r="MY579" s="332"/>
      <c r="MZ579" s="14" t="s">
        <v>4</v>
      </c>
      <c r="NA579" s="14"/>
      <c r="NB579" s="14"/>
      <c r="NC579" s="14"/>
      <c r="ND579" s="14"/>
      <c r="NE579" s="14"/>
      <c r="NF579" s="14"/>
      <c r="NG579" s="14"/>
      <c r="NH579" s="14"/>
      <c r="NI579" s="16"/>
      <c r="NJ579" s="332" t="s">
        <v>1183</v>
      </c>
      <c r="NK579" s="332"/>
      <c r="NL579" s="332"/>
      <c r="NM579" s="332"/>
      <c r="NN579" s="14" t="s">
        <v>4</v>
      </c>
      <c r="NO579" s="14"/>
      <c r="NP579" s="14"/>
      <c r="NQ579" s="14"/>
      <c r="NR579" s="14"/>
      <c r="NS579" s="14"/>
      <c r="NT579" s="14"/>
      <c r="NU579" s="14"/>
    </row>
    <row r="580" spans="1:385" x14ac:dyDescent="0.25">
      <c r="A580" s="18" t="s">
        <v>7</v>
      </c>
      <c r="B580" s="19" t="s">
        <v>1184</v>
      </c>
      <c r="C580" s="20" t="s">
        <v>1185</v>
      </c>
      <c r="D580" s="20" t="s">
        <v>1186</v>
      </c>
      <c r="E580" s="21" t="s">
        <v>1187</v>
      </c>
      <c r="F580" s="23" t="s">
        <v>1188</v>
      </c>
      <c r="G580" s="224"/>
      <c r="H580" s="24"/>
      <c r="I580" s="25" t="s">
        <v>8</v>
      </c>
      <c r="J580" s="25" t="s">
        <v>9</v>
      </c>
      <c r="K580" s="26" t="s">
        <v>10</v>
      </c>
      <c r="L580" s="25" t="s">
        <v>9</v>
      </c>
      <c r="M580" s="25" t="s">
        <v>11</v>
      </c>
      <c r="N580" s="25" t="s">
        <v>12</v>
      </c>
      <c r="O580" s="25" t="s">
        <v>13</v>
      </c>
      <c r="P580" s="25"/>
      <c r="Q580" s="25" t="s">
        <v>14</v>
      </c>
      <c r="R580" s="25" t="s">
        <v>15</v>
      </c>
      <c r="S580" s="25" t="s">
        <v>16</v>
      </c>
      <c r="T580" s="25" t="s">
        <v>17</v>
      </c>
      <c r="U580" s="27"/>
      <c r="V580" s="28" t="s">
        <v>7</v>
      </c>
      <c r="W580" s="25" t="s">
        <v>8</v>
      </c>
      <c r="X580" s="25" t="s">
        <v>9</v>
      </c>
      <c r="Y580" s="26" t="s">
        <v>10</v>
      </c>
      <c r="Z580" s="25" t="s">
        <v>9</v>
      </c>
      <c r="AA580" s="25" t="s">
        <v>11</v>
      </c>
      <c r="AB580" s="25" t="s">
        <v>12</v>
      </c>
      <c r="AC580" s="25" t="s">
        <v>13</v>
      </c>
      <c r="AD580" s="25"/>
      <c r="AE580" s="25" t="s">
        <v>14</v>
      </c>
      <c r="AF580" s="25" t="s">
        <v>15</v>
      </c>
      <c r="AG580" s="25" t="s">
        <v>16</v>
      </c>
      <c r="AH580" s="25" t="s">
        <v>17</v>
      </c>
      <c r="AI580" s="29"/>
      <c r="AJ580" s="30" t="s">
        <v>7</v>
      </c>
      <c r="AK580" s="25" t="s">
        <v>8</v>
      </c>
      <c r="AL580" s="25" t="s">
        <v>9</v>
      </c>
      <c r="AM580" s="26" t="s">
        <v>10</v>
      </c>
      <c r="AN580" s="25" t="s">
        <v>9</v>
      </c>
      <c r="AO580" s="25" t="s">
        <v>11</v>
      </c>
      <c r="AP580" s="25" t="s">
        <v>12</v>
      </c>
      <c r="AQ580" s="25" t="s">
        <v>13</v>
      </c>
      <c r="AR580" s="25"/>
      <c r="AS580" s="25" t="s">
        <v>14</v>
      </c>
      <c r="AT580" s="25" t="s">
        <v>15</v>
      </c>
      <c r="AU580" s="25" t="s">
        <v>16</v>
      </c>
      <c r="AV580" s="25" t="s">
        <v>17</v>
      </c>
      <c r="AW580" s="29"/>
      <c r="AX580" s="30" t="s">
        <v>7</v>
      </c>
      <c r="AY580" s="25" t="s">
        <v>8</v>
      </c>
      <c r="AZ580" s="25" t="s">
        <v>9</v>
      </c>
      <c r="BA580" s="26" t="s">
        <v>10</v>
      </c>
      <c r="BB580" s="25" t="s">
        <v>9</v>
      </c>
      <c r="BC580" s="25" t="s">
        <v>11</v>
      </c>
      <c r="BD580" s="25" t="s">
        <v>12</v>
      </c>
      <c r="BE580" s="25" t="s">
        <v>13</v>
      </c>
      <c r="BF580" s="25"/>
      <c r="BG580" s="25" t="s">
        <v>14</v>
      </c>
      <c r="BH580" s="25" t="s">
        <v>15</v>
      </c>
      <c r="BI580" s="25" t="s">
        <v>16</v>
      </c>
      <c r="BJ580" s="25" t="s">
        <v>17</v>
      </c>
      <c r="BK580" s="29"/>
      <c r="BL580" s="30" t="s">
        <v>7</v>
      </c>
      <c r="BM580" s="25" t="s">
        <v>8</v>
      </c>
      <c r="BN580" s="25" t="s">
        <v>9</v>
      </c>
      <c r="BO580" s="26" t="s">
        <v>10</v>
      </c>
      <c r="BP580" s="25" t="s">
        <v>9</v>
      </c>
      <c r="BQ580" s="25" t="s">
        <v>11</v>
      </c>
      <c r="BR580" s="25" t="s">
        <v>12</v>
      </c>
      <c r="BS580" s="25" t="s">
        <v>13</v>
      </c>
      <c r="BT580" s="33" t="s">
        <v>18</v>
      </c>
      <c r="BU580" s="25" t="s">
        <v>14</v>
      </c>
      <c r="BV580" s="25" t="s">
        <v>12</v>
      </c>
      <c r="BW580" s="25" t="s">
        <v>19</v>
      </c>
      <c r="BX580" s="25" t="s">
        <v>17</v>
      </c>
      <c r="BY580" s="34"/>
      <c r="BZ580" s="30" t="s">
        <v>7</v>
      </c>
      <c r="CA580" s="25" t="s">
        <v>8</v>
      </c>
      <c r="CB580" s="25" t="s">
        <v>9</v>
      </c>
      <c r="CC580" s="26" t="s">
        <v>10</v>
      </c>
      <c r="CD580" s="25" t="s">
        <v>9</v>
      </c>
      <c r="CE580" s="25" t="s">
        <v>11</v>
      </c>
      <c r="CF580" s="25" t="s">
        <v>12</v>
      </c>
      <c r="CG580" s="25" t="s">
        <v>13</v>
      </c>
      <c r="CH580" s="33" t="s">
        <v>18</v>
      </c>
      <c r="CI580" s="25" t="s">
        <v>14</v>
      </c>
      <c r="CJ580" s="25" t="s">
        <v>12</v>
      </c>
      <c r="CK580" s="25" t="s">
        <v>19</v>
      </c>
      <c r="CL580" s="25" t="s">
        <v>17</v>
      </c>
      <c r="CM580" s="27"/>
      <c r="CN580" s="30" t="s">
        <v>7</v>
      </c>
      <c r="CO580" s="25" t="s">
        <v>8</v>
      </c>
      <c r="CP580" s="25" t="s">
        <v>9</v>
      </c>
      <c r="CQ580" s="26" t="s">
        <v>10</v>
      </c>
      <c r="CR580" s="25" t="s">
        <v>9</v>
      </c>
      <c r="CS580" s="25" t="s">
        <v>11</v>
      </c>
      <c r="CT580" s="25" t="s">
        <v>12</v>
      </c>
      <c r="CU580" s="25" t="s">
        <v>13</v>
      </c>
      <c r="CV580" s="33" t="s">
        <v>18</v>
      </c>
      <c r="CW580" s="25" t="s">
        <v>14</v>
      </c>
      <c r="CX580" s="25" t="s">
        <v>12</v>
      </c>
      <c r="CY580" s="25" t="s">
        <v>19</v>
      </c>
      <c r="CZ580" s="25" t="s">
        <v>17</v>
      </c>
      <c r="DA580" s="29"/>
      <c r="DB580" s="28" t="s">
        <v>7</v>
      </c>
      <c r="DC580" s="25" t="s">
        <v>8</v>
      </c>
      <c r="DD580" s="25" t="s">
        <v>9</v>
      </c>
      <c r="DE580" s="26" t="s">
        <v>10</v>
      </c>
      <c r="DF580" s="25" t="s">
        <v>9</v>
      </c>
      <c r="DG580" s="25" t="s">
        <v>11</v>
      </c>
      <c r="DH580" s="25" t="s">
        <v>12</v>
      </c>
      <c r="DI580" s="25" t="s">
        <v>13</v>
      </c>
      <c r="DJ580" s="25"/>
      <c r="DK580" s="25" t="s">
        <v>14</v>
      </c>
      <c r="DL580" s="25" t="s">
        <v>15</v>
      </c>
      <c r="DM580" s="25" t="s">
        <v>16</v>
      </c>
      <c r="DN580" s="25" t="s">
        <v>17</v>
      </c>
      <c r="DO580" s="29"/>
      <c r="DP580" s="30" t="s">
        <v>7</v>
      </c>
      <c r="DQ580" s="25" t="s">
        <v>8</v>
      </c>
      <c r="DR580" s="25" t="s">
        <v>9</v>
      </c>
      <c r="DS580" s="26" t="s">
        <v>10</v>
      </c>
      <c r="DT580" s="25" t="s">
        <v>9</v>
      </c>
      <c r="DU580" s="25" t="s">
        <v>11</v>
      </c>
      <c r="DV580" s="25" t="s">
        <v>12</v>
      </c>
      <c r="DW580" s="25" t="s">
        <v>13</v>
      </c>
      <c r="DX580" s="25"/>
      <c r="DY580" s="25" t="s">
        <v>14</v>
      </c>
      <c r="DZ580" s="25" t="s">
        <v>15</v>
      </c>
      <c r="EA580" s="25" t="s">
        <v>16</v>
      </c>
      <c r="EB580" s="25" t="s">
        <v>17</v>
      </c>
      <c r="EC580" s="31"/>
      <c r="ED580" s="28" t="s">
        <v>7</v>
      </c>
      <c r="EE580" s="25" t="s">
        <v>8</v>
      </c>
      <c r="EF580" s="25" t="s">
        <v>9</v>
      </c>
      <c r="EG580" s="26" t="s">
        <v>10</v>
      </c>
      <c r="EH580" s="25" t="s">
        <v>9</v>
      </c>
      <c r="EI580" s="25" t="s">
        <v>11</v>
      </c>
      <c r="EJ580" s="25" t="s">
        <v>12</v>
      </c>
      <c r="EK580" s="25" t="s">
        <v>13</v>
      </c>
      <c r="EL580" s="25"/>
      <c r="EM580" s="25" t="s">
        <v>14</v>
      </c>
      <c r="EN580" s="25" t="s">
        <v>15</v>
      </c>
      <c r="EO580" s="25" t="s">
        <v>16</v>
      </c>
      <c r="EP580" s="25" t="s">
        <v>17</v>
      </c>
      <c r="EQ580" s="31"/>
      <c r="ER580" s="28" t="s">
        <v>7</v>
      </c>
      <c r="ES580" s="25" t="s">
        <v>8</v>
      </c>
      <c r="ET580" s="25" t="s">
        <v>9</v>
      </c>
      <c r="EU580" s="26" t="s">
        <v>10</v>
      </c>
      <c r="EV580" s="25" t="s">
        <v>9</v>
      </c>
      <c r="EW580" s="25" t="s">
        <v>11</v>
      </c>
      <c r="EX580" s="25" t="s">
        <v>12</v>
      </c>
      <c r="EY580" s="25" t="s">
        <v>13</v>
      </c>
      <c r="EZ580" s="25"/>
      <c r="FA580" s="25" t="s">
        <v>14</v>
      </c>
      <c r="FB580" s="25" t="s">
        <v>15</v>
      </c>
      <c r="FC580" s="25" t="s">
        <v>16</v>
      </c>
      <c r="FD580" s="25" t="s">
        <v>17</v>
      </c>
      <c r="FE580" s="35"/>
      <c r="FF580" s="28" t="s">
        <v>7</v>
      </c>
      <c r="FG580" s="25" t="s">
        <v>8</v>
      </c>
      <c r="FH580" s="25" t="s">
        <v>9</v>
      </c>
      <c r="FI580" s="26" t="s">
        <v>10</v>
      </c>
      <c r="FJ580" s="25" t="s">
        <v>9</v>
      </c>
      <c r="FK580" s="25" t="s">
        <v>11</v>
      </c>
      <c r="FL580" s="25" t="s">
        <v>12</v>
      </c>
      <c r="FM580" s="25" t="s">
        <v>13</v>
      </c>
      <c r="FN580" s="25"/>
      <c r="FO580" s="25" t="s">
        <v>14</v>
      </c>
      <c r="FP580" s="25" t="s">
        <v>15</v>
      </c>
      <c r="FQ580" s="25" t="s">
        <v>16</v>
      </c>
      <c r="FR580" s="25" t="s">
        <v>17</v>
      </c>
      <c r="FS580" s="27"/>
      <c r="FT580" s="28" t="s">
        <v>7</v>
      </c>
      <c r="FU580" s="25" t="s">
        <v>8</v>
      </c>
      <c r="FV580" s="25" t="s">
        <v>9</v>
      </c>
      <c r="FW580" s="26" t="s">
        <v>10</v>
      </c>
      <c r="FX580" s="25" t="s">
        <v>9</v>
      </c>
      <c r="FY580" s="25" t="s">
        <v>11</v>
      </c>
      <c r="FZ580" s="25" t="s">
        <v>12</v>
      </c>
      <c r="GA580" s="25" t="s">
        <v>13</v>
      </c>
      <c r="GB580" s="25"/>
      <c r="GC580" s="25" t="s">
        <v>14</v>
      </c>
      <c r="GD580" s="25" t="s">
        <v>15</v>
      </c>
      <c r="GE580" s="25" t="s">
        <v>16</v>
      </c>
      <c r="GF580" s="25" t="s">
        <v>17</v>
      </c>
      <c r="GG580" s="31"/>
      <c r="GH580" s="28" t="s">
        <v>7</v>
      </c>
      <c r="GI580" s="25" t="s">
        <v>8</v>
      </c>
      <c r="GJ580" s="25" t="s">
        <v>9</v>
      </c>
      <c r="GK580" s="26" t="s">
        <v>10</v>
      </c>
      <c r="GL580" s="25" t="s">
        <v>9</v>
      </c>
      <c r="GM580" s="25" t="s">
        <v>11</v>
      </c>
      <c r="GN580" s="25" t="s">
        <v>12</v>
      </c>
      <c r="GO580" s="25" t="s">
        <v>13</v>
      </c>
      <c r="GP580" s="25"/>
      <c r="GQ580" s="25" t="s">
        <v>14</v>
      </c>
      <c r="GR580" s="25" t="s">
        <v>15</v>
      </c>
      <c r="GS580" s="25" t="s">
        <v>16</v>
      </c>
      <c r="GT580" s="25" t="s">
        <v>17</v>
      </c>
      <c r="GU580" s="36"/>
      <c r="GV580" s="30" t="s">
        <v>7</v>
      </c>
      <c r="GW580" s="30"/>
      <c r="GX580" s="25" t="s">
        <v>8</v>
      </c>
      <c r="GY580" s="25" t="s">
        <v>9</v>
      </c>
      <c r="GZ580" s="26" t="s">
        <v>10</v>
      </c>
      <c r="HA580" s="25" t="s">
        <v>9</v>
      </c>
      <c r="HB580" s="25" t="s">
        <v>11</v>
      </c>
      <c r="HC580" s="25" t="s">
        <v>12</v>
      </c>
      <c r="HD580" s="25" t="s">
        <v>13</v>
      </c>
      <c r="HE580" s="25" t="s">
        <v>18</v>
      </c>
      <c r="HF580" s="25" t="s">
        <v>14</v>
      </c>
      <c r="HG580" s="25" t="s">
        <v>12</v>
      </c>
      <c r="HH580" s="25" t="s">
        <v>19</v>
      </c>
      <c r="HI580" s="25" t="s">
        <v>17</v>
      </c>
      <c r="HJ580" s="31"/>
      <c r="HK580" s="30" t="s">
        <v>7</v>
      </c>
      <c r="HL580" s="25" t="s">
        <v>8</v>
      </c>
      <c r="HM580" s="25" t="s">
        <v>9</v>
      </c>
      <c r="HN580" s="26" t="s">
        <v>10</v>
      </c>
      <c r="HO580" s="25" t="s">
        <v>9</v>
      </c>
      <c r="HP580" s="25" t="s">
        <v>11</v>
      </c>
      <c r="HQ580" s="25" t="s">
        <v>12</v>
      </c>
      <c r="HR580" s="25" t="s">
        <v>13</v>
      </c>
      <c r="HS580" s="25" t="s">
        <v>18</v>
      </c>
      <c r="HT580" s="25" t="s">
        <v>14</v>
      </c>
      <c r="HU580" s="25" t="s">
        <v>12</v>
      </c>
      <c r="HV580" s="25" t="s">
        <v>19</v>
      </c>
      <c r="HW580" s="25" t="s">
        <v>17</v>
      </c>
      <c r="HX580" s="360"/>
      <c r="HY580" s="30" t="s">
        <v>7</v>
      </c>
      <c r="HZ580" s="25" t="s">
        <v>8</v>
      </c>
      <c r="IA580" s="25" t="s">
        <v>9</v>
      </c>
      <c r="IB580" s="26" t="s">
        <v>10</v>
      </c>
      <c r="IC580" s="25" t="s">
        <v>9</v>
      </c>
      <c r="ID580" s="25" t="s">
        <v>11</v>
      </c>
      <c r="IE580" s="25" t="s">
        <v>12</v>
      </c>
      <c r="IF580" s="25" t="s">
        <v>13</v>
      </c>
      <c r="IG580" s="26" t="s">
        <v>18</v>
      </c>
      <c r="IH580" s="25" t="s">
        <v>14</v>
      </c>
      <c r="II580" s="25" t="s">
        <v>12</v>
      </c>
      <c r="IJ580" s="25" t="s">
        <v>19</v>
      </c>
      <c r="IK580" s="25" t="s">
        <v>17</v>
      </c>
      <c r="IL580" s="29"/>
      <c r="IM580" s="30" t="s">
        <v>7</v>
      </c>
      <c r="IN580" s="25" t="s">
        <v>8</v>
      </c>
      <c r="IO580" s="25" t="s">
        <v>9</v>
      </c>
      <c r="IP580" s="26" t="s">
        <v>10</v>
      </c>
      <c r="IQ580" s="25" t="s">
        <v>9</v>
      </c>
      <c r="IR580" s="25" t="s">
        <v>11</v>
      </c>
      <c r="IS580" s="25" t="s">
        <v>12</v>
      </c>
      <c r="IT580" s="25" t="s">
        <v>13</v>
      </c>
      <c r="IU580" s="25" t="s">
        <v>18</v>
      </c>
      <c r="IV580" s="25" t="s">
        <v>14</v>
      </c>
      <c r="IW580" s="25" t="s">
        <v>12</v>
      </c>
      <c r="IX580" s="25" t="s">
        <v>19</v>
      </c>
      <c r="IY580" s="25" t="s">
        <v>17</v>
      </c>
      <c r="IZ580" s="36"/>
      <c r="JA580" s="30" t="s">
        <v>7</v>
      </c>
      <c r="JB580" s="25" t="s">
        <v>8</v>
      </c>
      <c r="JC580" s="25" t="s">
        <v>9</v>
      </c>
      <c r="JD580" s="26" t="s">
        <v>10</v>
      </c>
      <c r="JE580" s="25" t="s">
        <v>9</v>
      </c>
      <c r="JF580" s="25" t="s">
        <v>11</v>
      </c>
      <c r="JG580" s="25" t="s">
        <v>12</v>
      </c>
      <c r="JH580" s="25" t="s">
        <v>13</v>
      </c>
      <c r="JI580" s="26" t="s">
        <v>18</v>
      </c>
      <c r="JJ580" s="25" t="s">
        <v>14</v>
      </c>
      <c r="JK580" s="25" t="s">
        <v>12</v>
      </c>
      <c r="JL580" s="25" t="s">
        <v>19</v>
      </c>
      <c r="JM580" s="25" t="s">
        <v>17</v>
      </c>
      <c r="JN580" s="29"/>
      <c r="JO580" s="30" t="s">
        <v>7</v>
      </c>
      <c r="JP580" s="25" t="s">
        <v>8</v>
      </c>
      <c r="JQ580" s="25" t="s">
        <v>9</v>
      </c>
      <c r="JR580" s="26" t="s">
        <v>10</v>
      </c>
      <c r="JS580" s="25" t="s">
        <v>9</v>
      </c>
      <c r="JT580" s="25" t="s">
        <v>11</v>
      </c>
      <c r="JU580" s="25" t="s">
        <v>12</v>
      </c>
      <c r="JV580" s="25" t="s">
        <v>13</v>
      </c>
      <c r="JW580" s="25" t="s">
        <v>18</v>
      </c>
      <c r="JX580" s="25" t="s">
        <v>14</v>
      </c>
      <c r="JY580" s="25" t="s">
        <v>12</v>
      </c>
      <c r="JZ580" s="25" t="s">
        <v>19</v>
      </c>
      <c r="KA580" s="25" t="s">
        <v>17</v>
      </c>
      <c r="KB580" s="31"/>
      <c r="KC580" s="30" t="s">
        <v>7</v>
      </c>
      <c r="KD580" s="25" t="s">
        <v>8</v>
      </c>
      <c r="KE580" s="25" t="s">
        <v>9</v>
      </c>
      <c r="KF580" s="26" t="s">
        <v>10</v>
      </c>
      <c r="KG580" s="25" t="s">
        <v>9</v>
      </c>
      <c r="KH580" s="25" t="s">
        <v>11</v>
      </c>
      <c r="KI580" s="25" t="s">
        <v>12</v>
      </c>
      <c r="KJ580" s="25" t="s">
        <v>13</v>
      </c>
      <c r="KK580" s="25" t="s">
        <v>18</v>
      </c>
      <c r="KL580" s="25" t="s">
        <v>14</v>
      </c>
      <c r="KM580" s="25" t="s">
        <v>12</v>
      </c>
      <c r="KN580" s="25" t="s">
        <v>19</v>
      </c>
      <c r="KO580" s="25" t="s">
        <v>17</v>
      </c>
      <c r="KP580" s="29"/>
      <c r="KQ580" s="30" t="s">
        <v>7</v>
      </c>
      <c r="KR580" s="25" t="s">
        <v>8</v>
      </c>
      <c r="KS580" s="25" t="s">
        <v>9</v>
      </c>
      <c r="KT580" s="26" t="s">
        <v>10</v>
      </c>
      <c r="KU580" s="25" t="s">
        <v>9</v>
      </c>
      <c r="KV580" s="25" t="s">
        <v>11</v>
      </c>
      <c r="KW580" s="25" t="s">
        <v>12</v>
      </c>
      <c r="KX580" s="25" t="s">
        <v>13</v>
      </c>
      <c r="KY580" s="32" t="s">
        <v>18</v>
      </c>
      <c r="KZ580" s="25" t="s">
        <v>14</v>
      </c>
      <c r="LA580" s="25" t="s">
        <v>12</v>
      </c>
      <c r="LB580" s="25" t="s">
        <v>19</v>
      </c>
      <c r="LC580" s="25" t="s">
        <v>17</v>
      </c>
      <c r="LD580" s="27"/>
      <c r="LE580" s="30" t="s">
        <v>7</v>
      </c>
      <c r="LF580" s="25" t="s">
        <v>8</v>
      </c>
      <c r="LG580" s="25" t="s">
        <v>9</v>
      </c>
      <c r="LH580" s="26" t="s">
        <v>10</v>
      </c>
      <c r="LI580" s="25" t="s">
        <v>9</v>
      </c>
      <c r="LJ580" s="25" t="s">
        <v>11</v>
      </c>
      <c r="LK580" s="25" t="s">
        <v>12</v>
      </c>
      <c r="LL580" s="25" t="s">
        <v>13</v>
      </c>
      <c r="LM580" s="26" t="s">
        <v>18</v>
      </c>
      <c r="LN580" s="25" t="s">
        <v>14</v>
      </c>
      <c r="LO580" s="25" t="s">
        <v>12</v>
      </c>
      <c r="LP580" s="25" t="s">
        <v>19</v>
      </c>
      <c r="LQ580" s="25" t="s">
        <v>17</v>
      </c>
      <c r="LR580" s="27"/>
      <c r="LS580" s="28" t="s">
        <v>7</v>
      </c>
      <c r="LT580" s="25" t="s">
        <v>8</v>
      </c>
      <c r="LU580" s="25" t="s">
        <v>9</v>
      </c>
      <c r="LV580" s="26" t="s">
        <v>10</v>
      </c>
      <c r="LW580" s="25" t="s">
        <v>9</v>
      </c>
      <c r="LX580" s="25" t="s">
        <v>11</v>
      </c>
      <c r="LY580" s="25" t="s">
        <v>12</v>
      </c>
      <c r="LZ580" s="25" t="s">
        <v>13</v>
      </c>
      <c r="MA580" s="25"/>
      <c r="MB580" s="25" t="s">
        <v>14</v>
      </c>
      <c r="MC580" s="25" t="s">
        <v>15</v>
      </c>
      <c r="MD580" s="25" t="s">
        <v>16</v>
      </c>
      <c r="ME580" s="25" t="s">
        <v>17</v>
      </c>
      <c r="MF580" s="29"/>
      <c r="MG580" s="28" t="s">
        <v>7</v>
      </c>
      <c r="MH580" s="25" t="s">
        <v>8</v>
      </c>
      <c r="MI580" s="25" t="s">
        <v>9</v>
      </c>
      <c r="MJ580" s="26" t="s">
        <v>10</v>
      </c>
      <c r="MK580" s="25" t="s">
        <v>9</v>
      </c>
      <c r="ML580" s="25" t="s">
        <v>11</v>
      </c>
      <c r="MM580" s="25" t="s">
        <v>12</v>
      </c>
      <c r="MN580" s="25" t="s">
        <v>13</v>
      </c>
      <c r="MO580" s="25"/>
      <c r="MP580" s="25" t="s">
        <v>14</v>
      </c>
      <c r="MQ580" s="25" t="s">
        <v>15</v>
      </c>
      <c r="MR580" s="25" t="s">
        <v>16</v>
      </c>
      <c r="MS580" s="37"/>
      <c r="MT580" s="27"/>
      <c r="MU580" s="28" t="s">
        <v>7</v>
      </c>
      <c r="MV580" s="25" t="s">
        <v>8</v>
      </c>
      <c r="MW580" s="25" t="s">
        <v>9</v>
      </c>
      <c r="MX580" s="26" t="s">
        <v>10</v>
      </c>
      <c r="MY580" s="25" t="s">
        <v>9</v>
      </c>
      <c r="MZ580" s="25" t="s">
        <v>11</v>
      </c>
      <c r="NA580" s="25" t="s">
        <v>12</v>
      </c>
      <c r="NB580" s="25" t="s">
        <v>13</v>
      </c>
      <c r="NC580" s="25"/>
      <c r="ND580" s="25" t="s">
        <v>14</v>
      </c>
      <c r="NE580" s="25" t="s">
        <v>15</v>
      </c>
      <c r="NF580" s="25" t="s">
        <v>16</v>
      </c>
      <c r="NG580" s="25" t="s">
        <v>17</v>
      </c>
      <c r="NH580" s="29"/>
      <c r="NI580" s="28" t="s">
        <v>7</v>
      </c>
      <c r="NJ580" s="25" t="s">
        <v>8</v>
      </c>
      <c r="NK580" s="25" t="s">
        <v>9</v>
      </c>
      <c r="NL580" s="26" t="s">
        <v>10</v>
      </c>
      <c r="NM580" s="25" t="s">
        <v>9</v>
      </c>
      <c r="NN580" s="25" t="s">
        <v>11</v>
      </c>
      <c r="NO580" s="25" t="s">
        <v>12</v>
      </c>
      <c r="NP580" s="25" t="s">
        <v>13</v>
      </c>
      <c r="NQ580" s="25"/>
      <c r="NR580" s="25" t="s">
        <v>14</v>
      </c>
      <c r="NS580" s="25" t="s">
        <v>15</v>
      </c>
      <c r="NT580" s="25" t="s">
        <v>16</v>
      </c>
      <c r="NU580" s="25" t="s">
        <v>17</v>
      </c>
    </row>
    <row r="581" spans="1:385" x14ac:dyDescent="0.25">
      <c r="A581" s="38">
        <v>45919</v>
      </c>
      <c r="B581" s="39">
        <v>2095</v>
      </c>
      <c r="C581" s="40">
        <v>753</v>
      </c>
      <c r="D581" s="40">
        <v>476</v>
      </c>
      <c r="E581" s="41">
        <v>866</v>
      </c>
      <c r="F581" s="40"/>
      <c r="G581" s="208"/>
      <c r="H581" s="42"/>
      <c r="I581" s="43">
        <v>2548</v>
      </c>
      <c r="J581" s="43">
        <v>91</v>
      </c>
      <c r="K581" s="43">
        <v>107</v>
      </c>
      <c r="L581" s="43">
        <v>3</v>
      </c>
      <c r="M581" s="43">
        <v>13</v>
      </c>
      <c r="N581" s="43">
        <v>5</v>
      </c>
      <c r="O581" s="43">
        <v>0</v>
      </c>
      <c r="P581" s="43"/>
      <c r="Q581" s="45">
        <v>550</v>
      </c>
      <c r="R581" s="45">
        <v>2750</v>
      </c>
      <c r="S581" s="46">
        <v>0.30219780219780218</v>
      </c>
      <c r="T581" s="37" t="s">
        <v>480</v>
      </c>
      <c r="U581" s="29"/>
      <c r="V581" s="47">
        <v>45919</v>
      </c>
      <c r="W581" s="48">
        <v>11163</v>
      </c>
      <c r="X581" s="43">
        <v>61</v>
      </c>
      <c r="Y581" s="43">
        <v>459</v>
      </c>
      <c r="Z581" s="43">
        <v>1</v>
      </c>
      <c r="AA581" s="43">
        <v>21</v>
      </c>
      <c r="AB581" s="43">
        <v>1</v>
      </c>
      <c r="AC581" s="43">
        <v>0</v>
      </c>
      <c r="AD581" s="43"/>
      <c r="AE581" s="45">
        <v>1026</v>
      </c>
      <c r="AF581" s="45">
        <v>1026</v>
      </c>
      <c r="AG581" s="46">
        <v>0.16819672131147542</v>
      </c>
      <c r="AH581" s="37" t="s">
        <v>338</v>
      </c>
      <c r="AI581" s="29"/>
      <c r="AJ581" s="47">
        <v>45919</v>
      </c>
      <c r="AK581" s="43">
        <v>13828</v>
      </c>
      <c r="AL581" s="43">
        <v>54</v>
      </c>
      <c r="AM581" s="43">
        <v>317</v>
      </c>
      <c r="AN581" s="43">
        <v>1</v>
      </c>
      <c r="AO581" s="43">
        <v>38</v>
      </c>
      <c r="AP581" s="43">
        <v>1</v>
      </c>
      <c r="AQ581" s="43">
        <v>0</v>
      </c>
      <c r="AR581" s="43"/>
      <c r="AS581" s="43">
        <v>880</v>
      </c>
      <c r="AT581" s="45">
        <v>880</v>
      </c>
      <c r="AU581" s="46">
        <v>0.16296296296296298</v>
      </c>
      <c r="AV581" s="37" t="s">
        <v>212</v>
      </c>
      <c r="AW581" s="29"/>
      <c r="AX581" s="47">
        <v>45919</v>
      </c>
      <c r="AY581" s="49">
        <v>14696</v>
      </c>
      <c r="AZ581" s="49">
        <v>59</v>
      </c>
      <c r="BA581" s="49">
        <v>479</v>
      </c>
      <c r="BB581" s="49">
        <v>2</v>
      </c>
      <c r="BC581" s="49">
        <v>8</v>
      </c>
      <c r="BD581" s="49">
        <v>2</v>
      </c>
      <c r="BE581" s="49">
        <v>0</v>
      </c>
      <c r="BF581" s="49"/>
      <c r="BG581" s="49">
        <v>1012</v>
      </c>
      <c r="BH581" s="49">
        <v>2024</v>
      </c>
      <c r="BI581" s="50">
        <v>0.34305084745762709</v>
      </c>
      <c r="BJ581" s="37" t="s">
        <v>221</v>
      </c>
      <c r="BK581" s="29"/>
      <c r="BL581" s="52">
        <v>45919</v>
      </c>
      <c r="BM581" s="43">
        <v>308</v>
      </c>
      <c r="BN581" s="43">
        <v>7</v>
      </c>
      <c r="BO581" s="43">
        <v>999</v>
      </c>
      <c r="BP581" s="43">
        <v>0</v>
      </c>
      <c r="BQ581" s="43">
        <v>22</v>
      </c>
      <c r="BR581" s="43">
        <v>2</v>
      </c>
      <c r="BS581" s="43">
        <v>0</v>
      </c>
      <c r="BT581" s="56" t="s">
        <v>470</v>
      </c>
      <c r="BU581" s="43">
        <v>0</v>
      </c>
      <c r="BV581" s="43">
        <v>0</v>
      </c>
      <c r="BW581" s="53">
        <v>0</v>
      </c>
      <c r="BX581" s="55"/>
      <c r="BY581" s="57"/>
      <c r="BZ581" s="52">
        <v>45919</v>
      </c>
      <c r="CA581" s="45">
        <v>7107</v>
      </c>
      <c r="CB581" s="58">
        <v>4</v>
      </c>
      <c r="CC581" s="43">
        <v>257</v>
      </c>
      <c r="CD581" s="43">
        <v>0</v>
      </c>
      <c r="CE581" s="43">
        <v>20</v>
      </c>
      <c r="CF581" s="43">
        <v>0</v>
      </c>
      <c r="CG581" s="59">
        <v>0</v>
      </c>
      <c r="CH581" s="44" t="s">
        <v>466</v>
      </c>
      <c r="CI581" s="48">
        <v>1100</v>
      </c>
      <c r="CJ581" s="43">
        <v>0</v>
      </c>
      <c r="CK581" s="53">
        <v>0</v>
      </c>
      <c r="CL581" s="37"/>
      <c r="CM581" s="29"/>
      <c r="CN581" s="52">
        <v>45919</v>
      </c>
      <c r="CO581" s="43">
        <v>1059</v>
      </c>
      <c r="CP581" s="43">
        <v>9</v>
      </c>
      <c r="CQ581" s="43">
        <v>46</v>
      </c>
      <c r="CR581" s="43">
        <v>0</v>
      </c>
      <c r="CS581" s="43">
        <v>15</v>
      </c>
      <c r="CT581" s="43">
        <v>0</v>
      </c>
      <c r="CU581" s="59">
        <v>0</v>
      </c>
      <c r="CV581" s="44" t="s">
        <v>97</v>
      </c>
      <c r="CW581" s="48">
        <v>722</v>
      </c>
      <c r="CX581" s="43">
        <v>0</v>
      </c>
      <c r="CY581" s="53">
        <v>0</v>
      </c>
      <c r="CZ581" s="37"/>
      <c r="DA581" s="29"/>
      <c r="DB581" s="47">
        <v>45919</v>
      </c>
      <c r="DC581" s="48">
        <v>26708</v>
      </c>
      <c r="DD581" s="43">
        <v>51</v>
      </c>
      <c r="DE581" s="43">
        <v>1445</v>
      </c>
      <c r="DF581" s="43">
        <v>5</v>
      </c>
      <c r="DG581" s="43">
        <v>6</v>
      </c>
      <c r="DH581" s="43">
        <v>6</v>
      </c>
      <c r="DI581" s="43">
        <v>4</v>
      </c>
      <c r="DJ581" s="43"/>
      <c r="DK581" s="43">
        <v>550</v>
      </c>
      <c r="DL581" s="45">
        <v>3300</v>
      </c>
      <c r="DM581" s="46">
        <v>0.6470588235294118</v>
      </c>
      <c r="DN581" s="37" t="s">
        <v>487</v>
      </c>
      <c r="DO581" s="29"/>
      <c r="DP581" s="47">
        <v>45919</v>
      </c>
      <c r="DQ581" s="43">
        <v>6811</v>
      </c>
      <c r="DR581" s="43">
        <v>90</v>
      </c>
      <c r="DS581" s="43">
        <v>198</v>
      </c>
      <c r="DT581" s="43">
        <v>3</v>
      </c>
      <c r="DU581" s="43">
        <v>32</v>
      </c>
      <c r="DV581" s="43">
        <v>5</v>
      </c>
      <c r="DW581" s="43">
        <v>0</v>
      </c>
      <c r="DX581" s="43"/>
      <c r="DY581" s="45">
        <v>726</v>
      </c>
      <c r="DZ581" s="45">
        <v>3630</v>
      </c>
      <c r="EA581" s="46">
        <v>0.40333333333333332</v>
      </c>
      <c r="EB581" s="37" t="s">
        <v>518</v>
      </c>
      <c r="EC581" s="29"/>
      <c r="ED581" s="47">
        <v>45919</v>
      </c>
      <c r="EE581" s="48"/>
      <c r="EF581" s="43"/>
      <c r="EG581" s="43"/>
      <c r="EH581" s="43"/>
      <c r="EI581" s="43"/>
      <c r="EJ581" s="43"/>
      <c r="EK581" s="43"/>
      <c r="EL581" s="43"/>
      <c r="EM581" s="43"/>
      <c r="EN581" s="45"/>
      <c r="EO581" s="46"/>
      <c r="EP581" s="37"/>
      <c r="EQ581" s="29"/>
      <c r="ER581" s="47">
        <v>45919</v>
      </c>
      <c r="ES581" s="48"/>
      <c r="ET581" s="43"/>
      <c r="EU581" s="43"/>
      <c r="EV581" s="43"/>
      <c r="EW581" s="43"/>
      <c r="EX581" s="43"/>
      <c r="EY581" s="43"/>
      <c r="EZ581" s="43"/>
      <c r="FA581" s="43"/>
      <c r="FB581" s="45"/>
      <c r="FC581" s="46"/>
      <c r="FD581" s="37"/>
      <c r="FE581" s="60"/>
      <c r="FF581" s="47">
        <v>45919</v>
      </c>
      <c r="FG581" s="48"/>
      <c r="FH581" s="43"/>
      <c r="FI581" s="43"/>
      <c r="FJ581" s="43"/>
      <c r="FK581" s="43"/>
      <c r="FL581" s="43"/>
      <c r="FM581" s="43"/>
      <c r="FN581" s="43"/>
      <c r="FO581" s="43">
        <v>550</v>
      </c>
      <c r="FP581" s="45"/>
      <c r="FQ581" s="46"/>
      <c r="FR581" s="37"/>
      <c r="FS581" s="29"/>
      <c r="FT581" s="47">
        <v>45919</v>
      </c>
      <c r="FU581" s="48"/>
      <c r="FV581" s="43"/>
      <c r="FW581" s="43"/>
      <c r="FX581" s="43"/>
      <c r="FY581" s="43"/>
      <c r="FZ581" s="43"/>
      <c r="GA581" s="43"/>
      <c r="GB581" s="43"/>
      <c r="GC581" s="45"/>
      <c r="GD581" s="45"/>
      <c r="GE581" s="46"/>
      <c r="GF581" s="37"/>
      <c r="GG581" s="29"/>
      <c r="GH581" s="47">
        <v>45919</v>
      </c>
      <c r="GI581" s="48"/>
      <c r="GJ581" s="43"/>
      <c r="GK581" s="43"/>
      <c r="GL581" s="43"/>
      <c r="GM581" s="43"/>
      <c r="GN581" s="43"/>
      <c r="GO581" s="43"/>
      <c r="GP581" s="43"/>
      <c r="GQ581" s="43"/>
      <c r="GR581" s="45"/>
      <c r="GS581" s="46"/>
      <c r="GT581" s="37"/>
      <c r="GU581" s="61"/>
      <c r="GV581" s="52">
        <v>45885</v>
      </c>
      <c r="GW581" s="62"/>
      <c r="GX581" s="43"/>
      <c r="GY581" s="43"/>
      <c r="GZ581" s="45"/>
      <c r="HA581" s="43"/>
      <c r="HB581" s="43"/>
      <c r="HC581" s="43"/>
      <c r="HD581" s="43"/>
      <c r="HE581" s="63" t="s">
        <v>508</v>
      </c>
      <c r="HF581" s="43">
        <v>770</v>
      </c>
      <c r="HG581" s="43"/>
      <c r="HH581" s="53"/>
      <c r="HI581" s="55"/>
      <c r="HJ581" s="29"/>
      <c r="HK581" s="52">
        <v>45885</v>
      </c>
      <c r="HL581" s="43"/>
      <c r="HM581" s="43"/>
      <c r="HN581" s="45"/>
      <c r="HO581" s="43"/>
      <c r="HP581" s="43"/>
      <c r="HQ581" s="43"/>
      <c r="HR581" s="43"/>
      <c r="HS581" s="63" t="s">
        <v>484</v>
      </c>
      <c r="HT581" s="43"/>
      <c r="HU581" s="43"/>
      <c r="HV581" s="53"/>
      <c r="HW581" s="55"/>
      <c r="HX581" s="360"/>
      <c r="HY581" s="52">
        <v>45919</v>
      </c>
      <c r="HZ581" s="43">
        <v>5949</v>
      </c>
      <c r="IA581" s="43"/>
      <c r="IB581" s="45">
        <v>298</v>
      </c>
      <c r="IC581" s="43">
        <v>1</v>
      </c>
      <c r="ID581" s="43">
        <v>20</v>
      </c>
      <c r="IE581" s="43">
        <v>1</v>
      </c>
      <c r="IF581" s="43">
        <v>2</v>
      </c>
      <c r="IG581" s="44" t="s">
        <v>388</v>
      </c>
      <c r="IH581" s="43">
        <v>660</v>
      </c>
      <c r="II581" s="43">
        <v>660</v>
      </c>
      <c r="IJ581" s="53">
        <v>0.41249999999999998</v>
      </c>
      <c r="IK581" s="55" t="s">
        <v>414</v>
      </c>
      <c r="IL581" s="29"/>
      <c r="IM581" s="52">
        <v>45885</v>
      </c>
      <c r="IN581" s="43">
        <v>4857</v>
      </c>
      <c r="IO581" s="43"/>
      <c r="IP581" s="45">
        <v>166</v>
      </c>
      <c r="IQ581" s="43">
        <v>0</v>
      </c>
      <c r="IR581" s="43">
        <v>19</v>
      </c>
      <c r="IS581" s="43">
        <v>0</v>
      </c>
      <c r="IT581" s="43">
        <v>0</v>
      </c>
      <c r="IU581" s="63" t="s">
        <v>349</v>
      </c>
      <c r="IV581" s="43">
        <v>465</v>
      </c>
      <c r="IW581" s="43">
        <v>0</v>
      </c>
      <c r="IX581" s="53">
        <v>0</v>
      </c>
      <c r="IY581" s="55"/>
      <c r="IZ581" s="61"/>
      <c r="JA581" s="52">
        <v>45885</v>
      </c>
      <c r="JB581" s="43">
        <v>5056</v>
      </c>
      <c r="JC581" s="43"/>
      <c r="JD581" s="45">
        <v>192</v>
      </c>
      <c r="JE581" s="43">
        <v>3</v>
      </c>
      <c r="JF581" s="43">
        <v>8</v>
      </c>
      <c r="JG581" s="43">
        <v>1</v>
      </c>
      <c r="JH581" s="43">
        <v>0</v>
      </c>
      <c r="JI581" s="44" t="s">
        <v>377</v>
      </c>
      <c r="JJ581" s="43">
        <v>710</v>
      </c>
      <c r="JK581" s="43">
        <v>710</v>
      </c>
      <c r="JL581" s="53">
        <v>0.22903225806451613</v>
      </c>
      <c r="JM581" s="55"/>
      <c r="JN581" s="29"/>
      <c r="JO581" s="52">
        <v>45885</v>
      </c>
      <c r="JP581" s="43">
        <v>3678</v>
      </c>
      <c r="JQ581" s="43"/>
      <c r="JR581" s="45">
        <v>246</v>
      </c>
      <c r="JS581" s="43">
        <v>3</v>
      </c>
      <c r="JT581" s="43">
        <v>66</v>
      </c>
      <c r="JU581" s="43">
        <v>4</v>
      </c>
      <c r="JV581" s="43">
        <v>0</v>
      </c>
      <c r="JW581" s="64" t="s">
        <v>79</v>
      </c>
      <c r="JX581" s="43">
        <v>387</v>
      </c>
      <c r="JY581" s="43">
        <v>1548</v>
      </c>
      <c r="JZ581" s="53">
        <v>0.4993548387096774</v>
      </c>
      <c r="KA581" s="55"/>
      <c r="KB581" s="51"/>
      <c r="KC581" s="52">
        <v>45919</v>
      </c>
      <c r="KD581" s="45">
        <v>11945</v>
      </c>
      <c r="KE581" s="43">
        <v>14</v>
      </c>
      <c r="KF581" s="43">
        <v>452</v>
      </c>
      <c r="KG581" s="43">
        <v>0</v>
      </c>
      <c r="KH581" s="43">
        <v>24</v>
      </c>
      <c r="KI581" s="43">
        <v>0</v>
      </c>
      <c r="KJ581" s="59">
        <v>0</v>
      </c>
      <c r="KK581" s="44" t="s">
        <v>388</v>
      </c>
      <c r="KL581" s="48">
        <v>660</v>
      </c>
      <c r="KM581" s="43">
        <v>0</v>
      </c>
      <c r="KN581" s="53">
        <v>0</v>
      </c>
      <c r="KO581" s="37"/>
      <c r="KP581" s="29"/>
      <c r="KQ581" s="52">
        <v>45919</v>
      </c>
      <c r="KR581" s="43">
        <v>643</v>
      </c>
      <c r="KS581" s="43">
        <v>58</v>
      </c>
      <c r="KT581" s="43">
        <v>2</v>
      </c>
      <c r="KU581" s="43">
        <v>1</v>
      </c>
      <c r="KV581" s="43">
        <v>8</v>
      </c>
      <c r="KW581" s="43">
        <v>1</v>
      </c>
      <c r="KX581" s="43">
        <v>0</v>
      </c>
      <c r="KY581" s="54" t="s">
        <v>421</v>
      </c>
      <c r="KZ581" s="43">
        <v>900</v>
      </c>
      <c r="LA581" s="43">
        <v>900</v>
      </c>
      <c r="LB581" s="53">
        <v>0.15517241379310345</v>
      </c>
      <c r="LC581" s="55"/>
      <c r="LD581" s="29"/>
      <c r="LE581" s="52">
        <v>45919</v>
      </c>
      <c r="LF581" s="43">
        <v>67902</v>
      </c>
      <c r="LG581" s="43">
        <v>40</v>
      </c>
      <c r="LH581" s="43">
        <v>445</v>
      </c>
      <c r="LI581" s="43">
        <v>0</v>
      </c>
      <c r="LJ581" s="43">
        <v>1</v>
      </c>
      <c r="LK581" s="43">
        <v>0</v>
      </c>
      <c r="LL581" s="43">
        <v>0</v>
      </c>
      <c r="LM581" s="65" t="s">
        <v>385</v>
      </c>
      <c r="LN581" s="48">
        <v>1000</v>
      </c>
      <c r="LO581" s="43">
        <v>0</v>
      </c>
      <c r="LP581" s="53"/>
      <c r="LQ581" s="55"/>
      <c r="LR581" s="29"/>
      <c r="LS581" s="47">
        <v>45919</v>
      </c>
      <c r="LT581" s="48">
        <v>19452</v>
      </c>
      <c r="LU581" s="43">
        <v>99</v>
      </c>
      <c r="LV581" s="43">
        <v>987</v>
      </c>
      <c r="LW581" s="43">
        <v>5</v>
      </c>
      <c r="LX581" s="43">
        <v>8</v>
      </c>
      <c r="LY581" s="43">
        <v>6</v>
      </c>
      <c r="LZ581" s="43">
        <v>0</v>
      </c>
      <c r="MA581" s="43"/>
      <c r="MB581" s="45">
        <v>495</v>
      </c>
      <c r="MC581" s="45">
        <v>2970</v>
      </c>
      <c r="MD581" s="46">
        <v>0.3</v>
      </c>
      <c r="ME581" s="37" t="s">
        <v>443</v>
      </c>
      <c r="MF581" s="29"/>
      <c r="MG581" s="47">
        <v>45919</v>
      </c>
      <c r="MH581" s="48">
        <v>6128</v>
      </c>
      <c r="MI581" s="58">
        <v>30</v>
      </c>
      <c r="MJ581" s="43">
        <v>352</v>
      </c>
      <c r="MK581" s="43">
        <v>0</v>
      </c>
      <c r="ML581" s="43">
        <v>12</v>
      </c>
      <c r="MM581" s="43">
        <v>0</v>
      </c>
      <c r="MN581" s="43">
        <v>0</v>
      </c>
      <c r="MO581" s="43"/>
      <c r="MP581" s="43">
        <v>1100</v>
      </c>
      <c r="MQ581" s="45">
        <v>0</v>
      </c>
      <c r="MR581" s="46">
        <v>0</v>
      </c>
      <c r="MS581" s="37" t="s">
        <v>573</v>
      </c>
      <c r="MT581" s="29"/>
      <c r="MU581" s="47">
        <v>45919</v>
      </c>
      <c r="MV581" s="48">
        <v>8094</v>
      </c>
      <c r="MW581" s="58">
        <v>30</v>
      </c>
      <c r="MX581" s="43">
        <v>378</v>
      </c>
      <c r="MY581" s="43">
        <v>0</v>
      </c>
      <c r="MZ581" s="43">
        <v>24</v>
      </c>
      <c r="NA581" s="43">
        <v>0</v>
      </c>
      <c r="NB581" s="43">
        <v>0</v>
      </c>
      <c r="NC581" s="43"/>
      <c r="ND581" s="45">
        <v>1100</v>
      </c>
      <c r="NE581" s="45">
        <v>0</v>
      </c>
      <c r="NF581" s="46">
        <v>0</v>
      </c>
      <c r="NG581" s="37" t="s">
        <v>476</v>
      </c>
      <c r="NH581" s="29"/>
      <c r="NI581" s="47">
        <v>45919</v>
      </c>
      <c r="NJ581" s="48">
        <v>9012</v>
      </c>
      <c r="NK581" s="43">
        <v>74</v>
      </c>
      <c r="NL581" s="43">
        <v>187</v>
      </c>
      <c r="NM581" s="43">
        <v>1</v>
      </c>
      <c r="NN581" s="43">
        <v>40</v>
      </c>
      <c r="NO581" s="43">
        <v>1</v>
      </c>
      <c r="NP581" s="43">
        <v>0</v>
      </c>
      <c r="NQ581" s="43"/>
      <c r="NR581" s="43">
        <v>1100</v>
      </c>
      <c r="NS581" s="45">
        <v>1100</v>
      </c>
      <c r="NT581" s="46">
        <v>0.14864864864864866</v>
      </c>
      <c r="NU581" s="37" t="s">
        <v>86</v>
      </c>
    </row>
    <row r="582" spans="1:385" x14ac:dyDescent="0.25">
      <c r="A582" s="38">
        <v>45922</v>
      </c>
      <c r="B582" s="39">
        <v>2701</v>
      </c>
      <c r="C582" s="40">
        <f>IF(A582="","",SUM(J582,X582,AL582,AZ582)+SUM(KE585:KE588)+SUM(KS585:KS588)+SUM(BN585:BN588))</f>
        <v>1294</v>
      </c>
      <c r="D582" s="40">
        <f>IF(A582="","",SUM(DD582,DR582)+SUM(CB585:CB588)+SUM(CP585:CP588))</f>
        <v>604</v>
      </c>
      <c r="E582" s="41">
        <v>803</v>
      </c>
      <c r="F582" s="40"/>
      <c r="G582" s="208"/>
      <c r="H582" s="42"/>
      <c r="I582" s="45">
        <v>2636</v>
      </c>
      <c r="J582" s="45">
        <f t="shared" ref="J582:J594" si="2661">IF(I582="","",I582-I581)</f>
        <v>88</v>
      </c>
      <c r="K582" s="45">
        <v>108</v>
      </c>
      <c r="L582" s="45">
        <f t="shared" ref="L582:L594" si="2662">IF(K582="","",K582-K581)</f>
        <v>1</v>
      </c>
      <c r="M582" s="45">
        <v>10</v>
      </c>
      <c r="N582" s="45">
        <f t="shared" ref="N582:N594" si="2663">IF(M582="","",M581+O581-M582)</f>
        <v>3</v>
      </c>
      <c r="O582" s="45">
        <v>6</v>
      </c>
      <c r="P582" s="43"/>
      <c r="Q582" s="43">
        <f t="shared" ref="Q582:Q594" si="2664">IF(I582="","",Q581)</f>
        <v>550</v>
      </c>
      <c r="R582" s="45">
        <f t="shared" ref="R582:R594" si="2665">IF(Q582="","",N582*Q582)</f>
        <v>1650</v>
      </c>
      <c r="S582" s="46">
        <f t="shared" ref="S582:S594" si="2666">IF(R582="","",R582/(J582*100))</f>
        <v>0.1875</v>
      </c>
      <c r="T582" s="37"/>
      <c r="U582" s="29"/>
      <c r="V582" s="52">
        <f t="shared" ref="V582:V601" si="2667">IF($A582="","",$A582)</f>
        <v>45922</v>
      </c>
      <c r="W582" s="45">
        <v>11269</v>
      </c>
      <c r="X582" s="45">
        <f t="shared" ref="X582:X594" si="2668">IF(W582="","",W582-W581)</f>
        <v>106</v>
      </c>
      <c r="Y582" s="45">
        <v>461</v>
      </c>
      <c r="Z582" s="45">
        <f t="shared" ref="Z582:Z594" si="2669">IF(Y582="","",Y582-Y581)</f>
        <v>2</v>
      </c>
      <c r="AA582" s="45">
        <v>19</v>
      </c>
      <c r="AB582" s="45">
        <f t="shared" ref="AB582:AB594" si="2670">IF(AA582="","",AA581+AC581-AA582)</f>
        <v>2</v>
      </c>
      <c r="AC582" s="45">
        <v>0</v>
      </c>
      <c r="AD582" s="43"/>
      <c r="AE582" s="43">
        <f t="shared" ref="AE582:AE594" si="2671">IF(W582="","",AE581)</f>
        <v>1026</v>
      </c>
      <c r="AF582" s="45">
        <f t="shared" ref="AF582:AF594" si="2672">IF(AE582="","",AB582*AE582)</f>
        <v>2052</v>
      </c>
      <c r="AG582" s="46">
        <f t="shared" ref="AG582:AG594" si="2673">IF(AF582="","",AF582/(X582*100))</f>
        <v>0.19358490566037737</v>
      </c>
      <c r="AH582" s="37"/>
      <c r="AI582" s="29"/>
      <c r="AJ582" s="52">
        <f t="shared" ref="AJ582:AJ601" si="2674">IF($A582="","",$A582)</f>
        <v>45922</v>
      </c>
      <c r="AK582" s="45">
        <v>13933</v>
      </c>
      <c r="AL582" s="45">
        <f t="shared" ref="AL582:AL594" si="2675">IF(AK582="","",AK582-AK581)</f>
        <v>105</v>
      </c>
      <c r="AM582" s="45">
        <v>318</v>
      </c>
      <c r="AN582" s="45">
        <f t="shared" ref="AN582:AN594" si="2676">IF(AM582="","",AM582-AM581)</f>
        <v>1</v>
      </c>
      <c r="AO582" s="45">
        <v>37</v>
      </c>
      <c r="AP582" s="45">
        <f t="shared" ref="AP582:AP594" si="2677">IF(AO582="","",AO581+AQ581-AO582)</f>
        <v>1</v>
      </c>
      <c r="AQ582" s="45">
        <v>2</v>
      </c>
      <c r="AR582" s="43"/>
      <c r="AS582" s="43">
        <f t="shared" ref="AS582:AS594" si="2678">IF(AK582="","",AS581)</f>
        <v>880</v>
      </c>
      <c r="AT582" s="45">
        <f t="shared" ref="AT582:AT594" si="2679">IF(AS582="","",AP582*AS582)</f>
        <v>880</v>
      </c>
      <c r="AU582" s="46">
        <f t="shared" ref="AU582:AU594" si="2680">IF(AT582="","",AT582/(AL582*100))</f>
        <v>8.3809523809523806E-2</v>
      </c>
      <c r="AV582" s="37"/>
      <c r="AW582" s="29"/>
      <c r="AX582" s="52">
        <f t="shared" ref="AX582:AX601" si="2681">IF($A582="","",$A582)</f>
        <v>45922</v>
      </c>
      <c r="AY582" s="45">
        <v>14779</v>
      </c>
      <c r="AZ582" s="45">
        <f t="shared" ref="AZ582:AZ594" si="2682">IF(AY582="","",AY582-AY581)</f>
        <v>83</v>
      </c>
      <c r="BA582" s="45">
        <v>480</v>
      </c>
      <c r="BB582" s="45">
        <f t="shared" ref="BB582:BB594" si="2683">IF(BA582="","",BA582-BA581)</f>
        <v>1</v>
      </c>
      <c r="BC582" s="45">
        <v>7</v>
      </c>
      <c r="BD582" s="45">
        <f t="shared" ref="BD582:BD594" si="2684">IF(BC582="","",BC581+BE581-BC582)</f>
        <v>1</v>
      </c>
      <c r="BE582" s="45">
        <v>3</v>
      </c>
      <c r="BF582" s="43"/>
      <c r="BG582" s="43">
        <f t="shared" ref="BG582:BG594" si="2685">IF(AY582="","",BG581)</f>
        <v>1012</v>
      </c>
      <c r="BH582" s="45">
        <f t="shared" ref="BH582:BH594" si="2686">IF(BG582="","",BD582*BG582)</f>
        <v>1012</v>
      </c>
      <c r="BI582" s="46">
        <f t="shared" ref="BI582:BI594" si="2687">IF(BH582="","",BH582/(AZ582*100))</f>
        <v>0.12192771084337349</v>
      </c>
      <c r="BJ582" s="37"/>
      <c r="BK582" s="29"/>
      <c r="BL582" s="47"/>
      <c r="BM582" s="45">
        <v>428</v>
      </c>
      <c r="BN582" s="45">
        <v>5</v>
      </c>
      <c r="BO582" s="45">
        <v>1</v>
      </c>
      <c r="BP582" s="45">
        <v>0</v>
      </c>
      <c r="BQ582" s="45">
        <v>11</v>
      </c>
      <c r="BR582" s="43">
        <v>0</v>
      </c>
      <c r="BS582" s="45">
        <v>0</v>
      </c>
      <c r="BT582" s="70" t="s">
        <v>438</v>
      </c>
      <c r="BU582" s="45">
        <v>600</v>
      </c>
      <c r="BV582" s="45">
        <v>0</v>
      </c>
      <c r="BW582" s="46">
        <v>0</v>
      </c>
      <c r="BX582" s="37"/>
      <c r="BY582" s="57"/>
      <c r="BZ582" s="47"/>
      <c r="CA582" s="45">
        <v>6851</v>
      </c>
      <c r="CB582" s="69">
        <v>14</v>
      </c>
      <c r="CC582" s="43">
        <v>221</v>
      </c>
      <c r="CD582" s="45">
        <v>0</v>
      </c>
      <c r="CE582" s="45">
        <v>13</v>
      </c>
      <c r="CF582" s="43">
        <v>0</v>
      </c>
      <c r="CG582" s="71">
        <v>0</v>
      </c>
      <c r="CH582" s="63" t="s">
        <v>76</v>
      </c>
      <c r="CI582" s="67">
        <v>682</v>
      </c>
      <c r="CJ582" s="45">
        <v>0</v>
      </c>
      <c r="CK582" s="46">
        <v>0</v>
      </c>
      <c r="CL582" s="37"/>
      <c r="CM582" s="29"/>
      <c r="CN582" s="47"/>
      <c r="CO582" s="45">
        <v>2178</v>
      </c>
      <c r="CP582" s="45">
        <v>23</v>
      </c>
      <c r="CQ582" s="45">
        <v>60</v>
      </c>
      <c r="CR582" s="45">
        <v>2</v>
      </c>
      <c r="CS582" s="45">
        <v>4</v>
      </c>
      <c r="CT582" s="43">
        <v>2</v>
      </c>
      <c r="CU582" s="71">
        <v>0</v>
      </c>
      <c r="CV582" s="63" t="s">
        <v>143</v>
      </c>
      <c r="CW582" s="67">
        <v>1100</v>
      </c>
      <c r="CX582" s="45">
        <v>2200</v>
      </c>
      <c r="CY582" s="46">
        <v>0.95652173913043481</v>
      </c>
      <c r="CZ582" s="37"/>
      <c r="DA582" s="29"/>
      <c r="DB582" s="52">
        <f t="shared" ref="DB582:DB601" si="2688">IF($A582="","",$A582)</f>
        <v>45922</v>
      </c>
      <c r="DC582" s="45">
        <v>26863</v>
      </c>
      <c r="DD582" s="45">
        <f t="shared" ref="DD582:DD594" si="2689">IF(DC582="","",DC582-DC581)</f>
        <v>155</v>
      </c>
      <c r="DE582" s="45">
        <v>1447</v>
      </c>
      <c r="DF582" s="45">
        <f t="shared" ref="DF582:DF594" si="2690">IF(DE582="","",DE582-DE581)</f>
        <v>2</v>
      </c>
      <c r="DG582" s="45">
        <v>6</v>
      </c>
      <c r="DH582" s="45">
        <f t="shared" ref="DH582:DH594" si="2691">IF(DG582="","",DG581+DI581-DG582)</f>
        <v>4</v>
      </c>
      <c r="DI582" s="45">
        <v>6</v>
      </c>
      <c r="DJ582" s="43"/>
      <c r="DK582" s="43">
        <f t="shared" ref="DK582:DK594" si="2692">IF(DC582="","",DK581)</f>
        <v>550</v>
      </c>
      <c r="DL582" s="45">
        <f t="shared" ref="DL582:DL594" si="2693">IF(DK582="","",DH582*DK582)</f>
        <v>2200</v>
      </c>
      <c r="DM582" s="46">
        <f t="shared" ref="DM582:DM594" si="2694">IF(DL582="","",DL582/(DD582*100))</f>
        <v>0.14193548387096774</v>
      </c>
      <c r="DN582" s="37"/>
      <c r="DO582" s="29"/>
      <c r="DP582" s="52">
        <f t="shared" ref="DP582:DP601" si="2695">IF($A582="","",$A582)</f>
        <v>45922</v>
      </c>
      <c r="DQ582" s="45">
        <v>6878</v>
      </c>
      <c r="DR582" s="45">
        <f t="shared" ref="DR582:DR594" si="2696">IF(DQ582="","",DQ582-DQ581)</f>
        <v>67</v>
      </c>
      <c r="DS582" s="45">
        <v>199</v>
      </c>
      <c r="DT582" s="45">
        <f t="shared" ref="DT582:DT594" si="2697">IF(DS582="","",DS582-DS581)</f>
        <v>1</v>
      </c>
      <c r="DU582" s="45">
        <v>31</v>
      </c>
      <c r="DV582" s="45">
        <f t="shared" ref="DV582:DV594" si="2698">IF(DU582="","",DU581+DW581-DU582)</f>
        <v>1</v>
      </c>
      <c r="DW582" s="45">
        <v>7</v>
      </c>
      <c r="DX582" s="43"/>
      <c r="DY582" s="43">
        <f t="shared" ref="DY582:DY594" si="2699">IF(DQ582="","",DY581)</f>
        <v>726</v>
      </c>
      <c r="DZ582" s="45">
        <f t="shared" ref="DZ582:DZ594" si="2700">IF(DY582="","",DV582*DY582)</f>
        <v>726</v>
      </c>
      <c r="EA582" s="46">
        <f t="shared" ref="EA582:EA594" si="2701">IF(DZ582="","",DZ582/(DR582*100))</f>
        <v>0.10835820895522388</v>
      </c>
      <c r="EB582" s="37" t="s">
        <v>1203</v>
      </c>
      <c r="EC582" s="29"/>
      <c r="ED582" s="52">
        <f t="shared" ref="ED582:ED601" si="2702">IF($A582="","",$A582)</f>
        <v>45922</v>
      </c>
      <c r="EE582" s="45">
        <v>29</v>
      </c>
      <c r="EF582" s="45"/>
      <c r="EG582" s="45">
        <v>28</v>
      </c>
      <c r="EH582" s="45"/>
      <c r="EI582" s="45"/>
      <c r="EJ582" s="45" t="str">
        <f t="shared" ref="EJ582:EJ589" si="2703">IF(EI582="","",EI581+EK581-EI582)</f>
        <v/>
      </c>
      <c r="EK582" s="45"/>
      <c r="EL582" s="43"/>
      <c r="EM582" s="43"/>
      <c r="EN582" s="45" t="str">
        <f>IF(EM582="","",EJ582*EM582)</f>
        <v/>
      </c>
      <c r="EO582" s="46" t="str">
        <f>IF(EN582="","",EN582/(EF582*100))</f>
        <v/>
      </c>
      <c r="EP582" s="37"/>
      <c r="EQ582" s="29"/>
      <c r="ER582" s="52">
        <f t="shared" ref="ER582:ER601" si="2704">IF($A582="","",$A582)</f>
        <v>45922</v>
      </c>
      <c r="ES582" s="45">
        <v>29</v>
      </c>
      <c r="ET582" s="45"/>
      <c r="EU582" s="45">
        <v>28</v>
      </c>
      <c r="EV582" s="45"/>
      <c r="EW582" s="45"/>
      <c r="EX582" s="45" t="str">
        <f t="shared" ref="EX582:EX589" si="2705">IF(EW582="","",EW581+EY581-EW582)</f>
        <v/>
      </c>
      <c r="EY582" s="45"/>
      <c r="EZ582" s="43"/>
      <c r="FA582" s="43"/>
      <c r="FB582" s="45" t="str">
        <f>IF(FA582="","",EX582*FA582)</f>
        <v/>
      </c>
      <c r="FC582" s="46" t="str">
        <f>IF(FB582="","",FB582/(ET582*100))</f>
        <v/>
      </c>
      <c r="FD582" s="37"/>
      <c r="FE582" s="60"/>
      <c r="FF582" s="52">
        <f t="shared" ref="FF582:FF601" si="2706">IF($A582="","",$A582)</f>
        <v>45922</v>
      </c>
      <c r="FG582" s="45">
        <v>230</v>
      </c>
      <c r="FH582" s="45"/>
      <c r="FI582" s="45">
        <v>228</v>
      </c>
      <c r="FJ582" s="45"/>
      <c r="FK582" s="45"/>
      <c r="FL582" s="45" t="str">
        <f t="shared" ref="FL582:FL594" si="2707">IF(FK582="","",FK581+FM581-FK582)</f>
        <v/>
      </c>
      <c r="FM582" s="45">
        <v>0</v>
      </c>
      <c r="FN582" s="43"/>
      <c r="FO582" s="43">
        <f>IF(FG582="","",FO581)</f>
        <v>550</v>
      </c>
      <c r="FP582" s="45"/>
      <c r="FQ582" s="46"/>
      <c r="FR582" s="37"/>
      <c r="FS582" s="29"/>
      <c r="FT582" s="52">
        <f t="shared" ref="FT582:FT601" si="2708">IF($A582="","",$A582)</f>
        <v>45922</v>
      </c>
      <c r="FU582" s="45">
        <v>0</v>
      </c>
      <c r="FV582" s="45"/>
      <c r="FW582" s="45">
        <v>991</v>
      </c>
      <c r="FX582" s="45"/>
      <c r="FY582" s="45"/>
      <c r="FZ582" s="45" t="str">
        <f t="shared" ref="FZ582:FZ594" si="2709">IF(FY582="","",FY581+GA581-FY582)</f>
        <v/>
      </c>
      <c r="GA582" s="45"/>
      <c r="GB582" s="43"/>
      <c r="GC582" s="43"/>
      <c r="GD582" s="45" t="str">
        <f t="shared" ref="GD582:GD594" si="2710">IF(GC582="","",FZ582*GC582)</f>
        <v/>
      </c>
      <c r="GE582" s="46" t="str">
        <f t="shared" ref="GE582:GE594" si="2711">IF(GD582="","",GD582/(FV582*100))</f>
        <v/>
      </c>
      <c r="GF582" s="37"/>
      <c r="GG582" s="29"/>
      <c r="GH582" s="52">
        <f t="shared" ref="GH582:GH601" si="2712">IF($A582="","",$A582)</f>
        <v>45922</v>
      </c>
      <c r="GI582" s="45">
        <v>29</v>
      </c>
      <c r="GJ582" s="45"/>
      <c r="GK582" s="45">
        <v>28</v>
      </c>
      <c r="GL582" s="45"/>
      <c r="GM582" s="45"/>
      <c r="GN582" s="45" t="str">
        <f t="shared" ref="GN582:GN594" si="2713">IF(GM582="","",GM581+GO581-GM582)</f>
        <v/>
      </c>
      <c r="GO582" s="45"/>
      <c r="GP582" s="43"/>
      <c r="GQ582" s="43"/>
      <c r="GR582" s="45" t="str">
        <f t="shared" ref="GR582:GR594" si="2714">IF(GQ582="","",GN582*GQ582)</f>
        <v/>
      </c>
      <c r="GS582" s="46" t="str">
        <f t="shared" ref="GS582:GS594" si="2715">IF(GR582="","",GR582/(GJ582*100))</f>
        <v/>
      </c>
      <c r="GT582" s="37"/>
      <c r="GU582" s="61"/>
      <c r="GV582" s="47"/>
      <c r="GW582" s="30"/>
      <c r="GX582" s="45"/>
      <c r="GY582" s="45"/>
      <c r="GZ582" s="43"/>
      <c r="HA582" s="45"/>
      <c r="HB582" s="45"/>
      <c r="HC582" s="43"/>
      <c r="HD582" s="45"/>
      <c r="HE582" s="44" t="s">
        <v>507</v>
      </c>
      <c r="HF582" s="43">
        <v>1100</v>
      </c>
      <c r="HG582" s="45"/>
      <c r="HH582" s="46"/>
      <c r="HI582" s="37"/>
      <c r="HJ582" s="29"/>
      <c r="HK582" s="47"/>
      <c r="HL582" s="45"/>
      <c r="HM582" s="45"/>
      <c r="HN582" s="43"/>
      <c r="HO582" s="45"/>
      <c r="HP582" s="45"/>
      <c r="HQ582" s="43"/>
      <c r="HR582" s="45"/>
      <c r="HS582" s="44" t="s">
        <v>498</v>
      </c>
      <c r="HT582" s="43"/>
      <c r="HU582" s="45"/>
      <c r="HV582" s="46"/>
      <c r="HW582" s="37"/>
      <c r="HX582" s="360"/>
      <c r="HY582" s="47"/>
      <c r="HZ582" s="45">
        <v>4157</v>
      </c>
      <c r="IA582" s="45"/>
      <c r="IB582" s="43">
        <v>121</v>
      </c>
      <c r="IC582" s="45">
        <v>1</v>
      </c>
      <c r="ID582" s="45">
        <v>33</v>
      </c>
      <c r="IE582" s="43">
        <v>1</v>
      </c>
      <c r="IF582" s="45">
        <v>3</v>
      </c>
      <c r="IG582" s="63" t="s">
        <v>23</v>
      </c>
      <c r="IH582" s="45">
        <v>1100</v>
      </c>
      <c r="II582" s="45">
        <v>1100</v>
      </c>
      <c r="IJ582" s="46">
        <v>0.28947368421052633</v>
      </c>
      <c r="IK582" s="37"/>
      <c r="IL582" s="29"/>
      <c r="IM582" s="47"/>
      <c r="IN582" s="45">
        <v>4936</v>
      </c>
      <c r="IO582" s="45"/>
      <c r="IP582" s="43">
        <v>102</v>
      </c>
      <c r="IQ582" s="45">
        <v>1</v>
      </c>
      <c r="IR582" s="45">
        <v>16</v>
      </c>
      <c r="IS582" s="43">
        <v>0</v>
      </c>
      <c r="IT582" s="45">
        <v>4</v>
      </c>
      <c r="IU582" s="44" t="s">
        <v>76</v>
      </c>
      <c r="IV582" s="43">
        <v>748</v>
      </c>
      <c r="IW582" s="45">
        <v>0</v>
      </c>
      <c r="IX582" s="46">
        <v>0</v>
      </c>
      <c r="IY582" s="37" t="s">
        <v>411</v>
      </c>
      <c r="IZ582" s="61"/>
      <c r="JA582" s="47"/>
      <c r="JB582" s="45">
        <v>3749</v>
      </c>
      <c r="JC582" s="45"/>
      <c r="JD582" s="43">
        <v>106</v>
      </c>
      <c r="JE582" s="45">
        <v>0</v>
      </c>
      <c r="JF582" s="45">
        <v>10</v>
      </c>
      <c r="JG582" s="43">
        <v>0</v>
      </c>
      <c r="JH582" s="45">
        <v>0</v>
      </c>
      <c r="JI582" s="63" t="s">
        <v>283</v>
      </c>
      <c r="JJ582" s="45">
        <v>698</v>
      </c>
      <c r="JK582" s="45">
        <v>0</v>
      </c>
      <c r="JL582" s="46">
        <v>0</v>
      </c>
      <c r="JM582" s="37" t="s">
        <v>411</v>
      </c>
      <c r="JN582" s="29"/>
      <c r="JO582" s="47"/>
      <c r="JP582" s="45">
        <v>4461</v>
      </c>
      <c r="JQ582" s="45"/>
      <c r="JR582" s="43">
        <v>90</v>
      </c>
      <c r="JS582" s="45">
        <v>2</v>
      </c>
      <c r="JT582" s="45">
        <v>9</v>
      </c>
      <c r="JU582" s="43">
        <v>2</v>
      </c>
      <c r="JV582" s="45">
        <v>0</v>
      </c>
      <c r="JW582" s="72" t="s">
        <v>97</v>
      </c>
      <c r="JX582" s="43">
        <v>722</v>
      </c>
      <c r="JY582" s="45">
        <v>1444</v>
      </c>
      <c r="JZ582" s="46">
        <v>0.18753246753246752</v>
      </c>
      <c r="KA582" s="37"/>
      <c r="KB582" s="51"/>
      <c r="KC582" s="47"/>
      <c r="KD582" s="45">
        <v>9684</v>
      </c>
      <c r="KE582" s="45">
        <v>29</v>
      </c>
      <c r="KF582" s="43">
        <v>286</v>
      </c>
      <c r="KG582" s="45">
        <v>0</v>
      </c>
      <c r="KH582" s="45">
        <v>12</v>
      </c>
      <c r="KI582" s="43">
        <v>0</v>
      </c>
      <c r="KJ582" s="71">
        <v>0</v>
      </c>
      <c r="KK582" s="63" t="s">
        <v>441</v>
      </c>
      <c r="KL582" s="67">
        <v>660</v>
      </c>
      <c r="KM582" s="45">
        <v>0</v>
      </c>
      <c r="KN582" s="46">
        <v>0</v>
      </c>
      <c r="KO582" s="37"/>
      <c r="KP582" s="29"/>
      <c r="KQ582" s="47"/>
      <c r="KR582" s="45">
        <v>356</v>
      </c>
      <c r="KS582" s="45">
        <v>85</v>
      </c>
      <c r="KT582" s="45">
        <v>2</v>
      </c>
      <c r="KU582" s="45">
        <v>2</v>
      </c>
      <c r="KV582" s="45">
        <v>12</v>
      </c>
      <c r="KW582" s="43">
        <v>2</v>
      </c>
      <c r="KX582" s="45">
        <v>0</v>
      </c>
      <c r="KY582" s="68" t="s">
        <v>484</v>
      </c>
      <c r="KZ582" s="43">
        <v>500</v>
      </c>
      <c r="LA582" s="45">
        <v>1000</v>
      </c>
      <c r="LB582" s="46">
        <v>0.11764705882352941</v>
      </c>
      <c r="LC582" s="37"/>
      <c r="LD582" s="29"/>
      <c r="LE582" s="47"/>
      <c r="LF582" s="45"/>
      <c r="LG582" s="45"/>
      <c r="LH582" s="45">
        <v>530</v>
      </c>
      <c r="LI582" s="45">
        <v>0</v>
      </c>
      <c r="LJ582" s="43">
        <v>2</v>
      </c>
      <c r="LK582" s="45">
        <v>0</v>
      </c>
      <c r="LL582" s="45">
        <v>0</v>
      </c>
      <c r="LM582" s="73" t="s">
        <v>386</v>
      </c>
      <c r="LN582" s="67">
        <v>1000</v>
      </c>
      <c r="LO582" s="45">
        <v>0</v>
      </c>
      <c r="LP582" s="46"/>
      <c r="LQ582" s="37"/>
      <c r="LR582" s="27"/>
      <c r="LS582" s="52">
        <f t="shared" ref="LS582:LS601" si="2716">IF($A582="","",$A582)</f>
        <v>45922</v>
      </c>
      <c r="LT582" s="45">
        <v>19525</v>
      </c>
      <c r="LU582" s="45">
        <f t="shared" ref="LU582:LU594" si="2717">IF(LT582="","",LT582-LT581)</f>
        <v>73</v>
      </c>
      <c r="LV582" s="45">
        <v>988</v>
      </c>
      <c r="LW582" s="45">
        <f t="shared" ref="LW582:LW594" si="2718">IF(LV582="","",LV582-LV581)</f>
        <v>1</v>
      </c>
      <c r="LX582" s="45">
        <v>6</v>
      </c>
      <c r="LY582" s="45">
        <f t="shared" ref="LY582:LY594" si="2719">IF(LX582="","",LX581+LZ581-LX582)</f>
        <v>2</v>
      </c>
      <c r="LZ582" s="45">
        <v>2</v>
      </c>
      <c r="MA582" s="43"/>
      <c r="MB582" s="43">
        <f t="shared" ref="MB582:MB594" si="2720">IF(LT582="","",MB581)</f>
        <v>495</v>
      </c>
      <c r="MC582" s="45">
        <f t="shared" ref="MC582:MC594" si="2721">IF(MB582="","",LY582*MB582)</f>
        <v>990</v>
      </c>
      <c r="MD582" s="46">
        <f t="shared" ref="MD582:MD594" si="2722">IF(MC582="","",MC582/(LU582*100))</f>
        <v>0.13561643835616438</v>
      </c>
      <c r="ME582" s="37"/>
      <c r="MF582" s="29"/>
      <c r="MG582" s="52">
        <f t="shared" ref="MG582:MG601" si="2723">IF($A582="","",$A582)</f>
        <v>45922</v>
      </c>
      <c r="MH582" s="45">
        <v>6166</v>
      </c>
      <c r="MI582" s="69">
        <f t="shared" ref="MI582:MI594" si="2724">IF(MH582="","",MH582-MH581)</f>
        <v>38</v>
      </c>
      <c r="MJ582" s="45">
        <v>352</v>
      </c>
      <c r="MK582" s="45">
        <f t="shared" ref="MK582:MK594" si="2725">IF(MJ582="","",MJ582-MJ581)</f>
        <v>0</v>
      </c>
      <c r="ML582" s="45">
        <v>12</v>
      </c>
      <c r="MM582" s="45">
        <f t="shared" ref="MM582:MM594" si="2726">IF(ML582="","",ML581+MN581-ML582)</f>
        <v>0</v>
      </c>
      <c r="MN582" s="45">
        <v>0</v>
      </c>
      <c r="MO582" s="43"/>
      <c r="MP582" s="43">
        <f t="shared" ref="MP582:MP594" si="2727">IF(MH582="","",MP581)</f>
        <v>1100</v>
      </c>
      <c r="MQ582" s="45">
        <f t="shared" ref="MQ582:MQ594" si="2728">IF(MP582="","",MM582*MP582)</f>
        <v>0</v>
      </c>
      <c r="MR582" s="46">
        <f t="shared" ref="MR582:MR594" si="2729">IF(MQ582="","",MQ582/(MI582*100))</f>
        <v>0</v>
      </c>
      <c r="MS582" s="37"/>
      <c r="MT582" s="29"/>
      <c r="MU582" s="52">
        <f t="shared" ref="MU582:MU601" si="2730">IF($A582="","",$A582)</f>
        <v>45922</v>
      </c>
      <c r="MV582" s="45">
        <v>8103</v>
      </c>
      <c r="MW582" s="69">
        <f t="shared" ref="MW582:MW594" si="2731">IF(MV582="","",MV582-MV581)</f>
        <v>9</v>
      </c>
      <c r="MX582" s="45">
        <v>379</v>
      </c>
      <c r="MY582" s="45">
        <f t="shared" ref="MY582:MY594" si="2732">IF(MX582="","",MX582-MX581)</f>
        <v>1</v>
      </c>
      <c r="MZ582" s="45">
        <v>23</v>
      </c>
      <c r="NA582" s="45">
        <f t="shared" ref="NA582:NA594" si="2733">IF(MZ582="","",MZ581+NB581-MZ582)</f>
        <v>1</v>
      </c>
      <c r="NB582" s="45">
        <v>0</v>
      </c>
      <c r="NC582" s="43"/>
      <c r="ND582" s="43">
        <f t="shared" ref="ND582:ND594" si="2734">IF(MV582="","",ND581)</f>
        <v>1100</v>
      </c>
      <c r="NE582" s="45">
        <f t="shared" ref="NE582:NE594" si="2735">IF(ND582="","",NA582*ND582)</f>
        <v>1100</v>
      </c>
      <c r="NF582" s="46">
        <f t="shared" ref="NF582:NF594" si="2736">IF(NE582="","",NE582/(MW582*100))</f>
        <v>1.2222222222222223</v>
      </c>
      <c r="NG582" s="37"/>
      <c r="NH582" s="29"/>
      <c r="NI582" s="52">
        <f t="shared" ref="NI582:NI601" si="2737">IF($A582="","",$A582)</f>
        <v>45922</v>
      </c>
      <c r="NJ582" s="45">
        <v>9137</v>
      </c>
      <c r="NK582" s="45">
        <f t="shared" ref="NK582:NK594" si="2738">IF(NJ582="","",NJ582-NJ581)</f>
        <v>125</v>
      </c>
      <c r="NL582" s="45">
        <v>189</v>
      </c>
      <c r="NM582" s="45">
        <f t="shared" ref="NM582:NM594" si="2739">IF(NL582="","",NL582-NL581)</f>
        <v>2</v>
      </c>
      <c r="NN582" s="45">
        <v>38</v>
      </c>
      <c r="NO582" s="45">
        <f t="shared" ref="NO582:NO594" si="2740">IF(NN582="","",NN581+NP581-NN582)</f>
        <v>2</v>
      </c>
      <c r="NP582" s="45">
        <v>0</v>
      </c>
      <c r="NQ582" s="43"/>
      <c r="NR582" s="43">
        <f t="shared" ref="NR582:NR594" si="2741">IF(NJ582="","",NR581)</f>
        <v>1100</v>
      </c>
      <c r="NS582" s="45">
        <f t="shared" ref="NS582:NS594" si="2742">IF(NR582="","",NO582*NR582)</f>
        <v>2200</v>
      </c>
      <c r="NT582" s="46">
        <f t="shared" ref="NT582:NT594" si="2743">IF(NS582="","",NS582/(NK582*100))</f>
        <v>0.17599999999999999</v>
      </c>
      <c r="NU582" s="37"/>
    </row>
    <row r="583" spans="1:385" ht="15" customHeight="1" thickBot="1" x14ac:dyDescent="0.3">
      <c r="A583" s="38">
        <v>45924</v>
      </c>
      <c r="B583" s="39">
        <f>IF(A583="","",SUM(J583,LG587,AL583,DR583,AZ583,DD583,LU583,NK583,MW583,MI583,X583)+SUM(CP589:CP592)+SUM(BN589:BN592)+SUM(KS589:KS592)+SUM(KE589:KE592)+SUM(CB589:CB592)+SUM(IA589:IA592)+SUM(IO589:IO592)+SUM(JC589:JC592)+SUM(JQ589:JQ592))</f>
        <v>0</v>
      </c>
      <c r="C583" s="40">
        <f>IF(A583="","",SUM(J583,X583,AL583,AZ583)+SUM(KE589:KE592)+SUM(KS589:KS592)+SUM(BN589:BN592))</f>
        <v>0</v>
      </c>
      <c r="D583" s="40">
        <f>IF(A583="","",SUM(DD583,DR583)+SUM(CB589:CB592)+SUM(CP589:CP592))</f>
        <v>0</v>
      </c>
      <c r="E583" s="41">
        <f>IF(A583="","",SUM(NK583,MW583,MI583,LG587,LU583)+SUM(IA589:IA592)+SUM(IO589:IO592)+SUM(JC589:JC592)+SUM(JQ589:JQ592)+SUM(GY589:GY592)+SUM(HM589:HM592)+SUM(GJ583,FH583,FV583))</f>
        <v>0</v>
      </c>
      <c r="F583" s="134"/>
      <c r="G583" s="208"/>
      <c r="H583" s="42"/>
      <c r="I583" s="45">
        <v>2636</v>
      </c>
      <c r="J583" s="45">
        <f t="shared" si="2661"/>
        <v>0</v>
      </c>
      <c r="K583" s="45">
        <v>108</v>
      </c>
      <c r="L583" s="45">
        <f t="shared" si="2662"/>
        <v>0</v>
      </c>
      <c r="M583" s="45">
        <v>16</v>
      </c>
      <c r="N583" s="45">
        <f t="shared" si="2663"/>
        <v>0</v>
      </c>
      <c r="O583" s="45"/>
      <c r="P583" s="43"/>
      <c r="Q583" s="43">
        <f t="shared" si="2664"/>
        <v>550</v>
      </c>
      <c r="R583" s="45">
        <f t="shared" si="2665"/>
        <v>0</v>
      </c>
      <c r="S583" s="46" t="e">
        <f t="shared" si="2666"/>
        <v>#DIV/0!</v>
      </c>
      <c r="T583" s="37"/>
      <c r="U583" s="29"/>
      <c r="V583" s="52">
        <f t="shared" si="2667"/>
        <v>45924</v>
      </c>
      <c r="W583" s="45">
        <v>11269</v>
      </c>
      <c r="X583" s="45">
        <f t="shared" si="2668"/>
        <v>0</v>
      </c>
      <c r="Y583" s="45">
        <v>461</v>
      </c>
      <c r="Z583" s="45">
        <f t="shared" si="2669"/>
        <v>0</v>
      </c>
      <c r="AA583" s="45">
        <v>19</v>
      </c>
      <c r="AB583" s="45">
        <f t="shared" si="2670"/>
        <v>0</v>
      </c>
      <c r="AC583" s="45">
        <v>3</v>
      </c>
      <c r="AD583" s="43"/>
      <c r="AE583" s="43">
        <f t="shared" si="2671"/>
        <v>1026</v>
      </c>
      <c r="AF583" s="45">
        <f t="shared" si="2672"/>
        <v>0</v>
      </c>
      <c r="AG583" s="46" t="e">
        <f t="shared" si="2673"/>
        <v>#DIV/0!</v>
      </c>
      <c r="AH583" s="37"/>
      <c r="AI583" s="29"/>
      <c r="AJ583" s="52">
        <f t="shared" si="2674"/>
        <v>45924</v>
      </c>
      <c r="AK583" s="45">
        <v>13933</v>
      </c>
      <c r="AL583" s="45">
        <f t="shared" si="2675"/>
        <v>0</v>
      </c>
      <c r="AM583" s="45">
        <v>318</v>
      </c>
      <c r="AN583" s="45">
        <f t="shared" si="2676"/>
        <v>0</v>
      </c>
      <c r="AO583" s="45">
        <v>39</v>
      </c>
      <c r="AP583" s="45">
        <f t="shared" si="2677"/>
        <v>0</v>
      </c>
      <c r="AQ583" s="45"/>
      <c r="AR583" s="43"/>
      <c r="AS583" s="43">
        <f t="shared" si="2678"/>
        <v>880</v>
      </c>
      <c r="AT583" s="45">
        <f t="shared" si="2679"/>
        <v>0</v>
      </c>
      <c r="AU583" s="46" t="e">
        <f t="shared" si="2680"/>
        <v>#DIV/0!</v>
      </c>
      <c r="AV583" s="37"/>
      <c r="AW583" s="29"/>
      <c r="AX583" s="52">
        <f t="shared" si="2681"/>
        <v>45924</v>
      </c>
      <c r="AY583" s="45">
        <v>14779</v>
      </c>
      <c r="AZ583" s="45">
        <f t="shared" si="2682"/>
        <v>0</v>
      </c>
      <c r="BA583" s="45">
        <v>480</v>
      </c>
      <c r="BB583" s="45">
        <f t="shared" si="2683"/>
        <v>0</v>
      </c>
      <c r="BC583" s="45">
        <v>10</v>
      </c>
      <c r="BD583" s="45">
        <f t="shared" si="2684"/>
        <v>0</v>
      </c>
      <c r="BE583" s="45">
        <v>0</v>
      </c>
      <c r="BF583" s="43"/>
      <c r="BG583" s="43">
        <f t="shared" si="2685"/>
        <v>1012</v>
      </c>
      <c r="BH583" s="45">
        <f t="shared" si="2686"/>
        <v>0</v>
      </c>
      <c r="BI583" s="46" t="e">
        <f t="shared" si="2687"/>
        <v>#DIV/0!</v>
      </c>
      <c r="BJ583" s="37"/>
      <c r="BK583" s="29"/>
      <c r="BL583" s="47"/>
      <c r="BM583" s="45">
        <v>748</v>
      </c>
      <c r="BN583" s="45">
        <v>103</v>
      </c>
      <c r="BO583" s="45">
        <v>8</v>
      </c>
      <c r="BP583" s="45">
        <v>0</v>
      </c>
      <c r="BQ583" s="45">
        <v>14</v>
      </c>
      <c r="BR583" s="43">
        <v>0</v>
      </c>
      <c r="BS583" s="45">
        <v>0</v>
      </c>
      <c r="BT583" s="70" t="s">
        <v>483</v>
      </c>
      <c r="BU583" s="45">
        <v>400</v>
      </c>
      <c r="BV583" s="45">
        <v>0</v>
      </c>
      <c r="BW583" s="46">
        <v>0</v>
      </c>
      <c r="BX583" s="37"/>
      <c r="BY583" s="57"/>
      <c r="BZ583" s="47"/>
      <c r="CA583" s="45">
        <v>7405</v>
      </c>
      <c r="CB583" s="45">
        <v>101</v>
      </c>
      <c r="CC583" s="45">
        <v>427</v>
      </c>
      <c r="CD583" s="45">
        <v>3</v>
      </c>
      <c r="CE583" s="45">
        <v>7</v>
      </c>
      <c r="CF583" s="43">
        <v>3</v>
      </c>
      <c r="CG583" s="71">
        <v>4</v>
      </c>
      <c r="CH583" s="63" t="s">
        <v>484</v>
      </c>
      <c r="CI583" s="45">
        <v>450</v>
      </c>
      <c r="CJ583">
        <v>1350</v>
      </c>
      <c r="CK583" s="46">
        <v>0.13366336633663367</v>
      </c>
      <c r="CL583" s="37"/>
      <c r="CM583" s="29"/>
      <c r="CN583" s="47"/>
      <c r="CO583" s="45">
        <v>1598</v>
      </c>
      <c r="CP583" s="45">
        <v>84</v>
      </c>
      <c r="CQ583" s="45">
        <v>49</v>
      </c>
      <c r="CR583" s="45">
        <v>5</v>
      </c>
      <c r="CS583" s="45">
        <v>16</v>
      </c>
      <c r="CT583" s="43">
        <v>3</v>
      </c>
      <c r="CU583" s="71">
        <v>0</v>
      </c>
      <c r="CV583" s="63" t="s">
        <v>483</v>
      </c>
      <c r="CW583" s="45">
        <v>500</v>
      </c>
      <c r="CX583" s="45">
        <v>1500</v>
      </c>
      <c r="CY583" s="46">
        <v>0.17857142857142858</v>
      </c>
      <c r="CZ583" s="37"/>
      <c r="DA583" s="29"/>
      <c r="DB583" s="52">
        <f t="shared" si="2688"/>
        <v>45924</v>
      </c>
      <c r="DC583" s="45">
        <v>26863</v>
      </c>
      <c r="DD583" s="45">
        <f t="shared" si="2689"/>
        <v>0</v>
      </c>
      <c r="DE583" s="45">
        <v>1447</v>
      </c>
      <c r="DF583" s="45">
        <f t="shared" si="2690"/>
        <v>0</v>
      </c>
      <c r="DG583" s="45">
        <v>12</v>
      </c>
      <c r="DH583" s="45">
        <f t="shared" si="2691"/>
        <v>0</v>
      </c>
      <c r="DI583" s="45">
        <v>0</v>
      </c>
      <c r="DJ583" s="43"/>
      <c r="DK583" s="43">
        <f t="shared" si="2692"/>
        <v>550</v>
      </c>
      <c r="DL583" s="45">
        <f t="shared" si="2693"/>
        <v>0</v>
      </c>
      <c r="DM583" s="46" t="e">
        <f t="shared" si="2694"/>
        <v>#DIV/0!</v>
      </c>
      <c r="DN583" s="37" t="s">
        <v>509</v>
      </c>
      <c r="DO583" s="29"/>
      <c r="DP583" s="52">
        <f t="shared" si="2695"/>
        <v>45924</v>
      </c>
      <c r="DQ583" s="45">
        <v>6878</v>
      </c>
      <c r="DR583" s="45">
        <f t="shared" si="2696"/>
        <v>0</v>
      </c>
      <c r="DS583" s="45">
        <v>199</v>
      </c>
      <c r="DT583" s="45">
        <f t="shared" si="2697"/>
        <v>0</v>
      </c>
      <c r="DU583" s="45">
        <v>38</v>
      </c>
      <c r="DV583" s="45">
        <f t="shared" si="2698"/>
        <v>0</v>
      </c>
      <c r="DW583" s="45">
        <v>0</v>
      </c>
      <c r="DX583" s="43"/>
      <c r="DY583" s="43">
        <f t="shared" si="2699"/>
        <v>726</v>
      </c>
      <c r="DZ583" s="45">
        <f t="shared" si="2700"/>
        <v>0</v>
      </c>
      <c r="EA583" s="46" t="e">
        <f t="shared" si="2701"/>
        <v>#DIV/0!</v>
      </c>
      <c r="EB583" s="37"/>
      <c r="EC583" s="29"/>
      <c r="ED583" s="52">
        <f t="shared" si="2702"/>
        <v>45924</v>
      </c>
      <c r="EE583" s="45">
        <v>29</v>
      </c>
      <c r="EF583" s="45">
        <f t="shared" ref="EF583:EF589" si="2744">IF(EE583="","",EE583-EE582)</f>
        <v>0</v>
      </c>
      <c r="EG583" s="45">
        <v>28</v>
      </c>
      <c r="EH583" s="45">
        <f t="shared" ref="EH583:EH589" si="2745">IF(EG583="","",EG583-EG582)</f>
        <v>0</v>
      </c>
      <c r="EI583" s="45"/>
      <c r="EJ583" s="45" t="str">
        <f t="shared" si="2703"/>
        <v/>
      </c>
      <c r="EK583" s="45">
        <v>192</v>
      </c>
      <c r="EL583" s="43"/>
      <c r="EM583" s="43">
        <v>420</v>
      </c>
      <c r="EN583" s="45"/>
      <c r="EO583" s="46"/>
      <c r="EP583" s="37" t="s">
        <v>1204</v>
      </c>
      <c r="EQ583" s="29"/>
      <c r="ER583" s="52">
        <f t="shared" si="2704"/>
        <v>45924</v>
      </c>
      <c r="ES583" s="45">
        <v>29</v>
      </c>
      <c r="ET583" s="45">
        <f t="shared" ref="ET583:ET589" si="2746">IF(ES583="","",ES583-ES582)</f>
        <v>0</v>
      </c>
      <c r="EU583" s="45">
        <v>28</v>
      </c>
      <c r="EV583" s="45">
        <f t="shared" ref="EV583:EV589" si="2747">IF(EU583="","",EU583-EU582)</f>
        <v>0</v>
      </c>
      <c r="EW583" s="45"/>
      <c r="EX583" s="45" t="str">
        <f t="shared" si="2705"/>
        <v/>
      </c>
      <c r="EY583" s="45">
        <v>192</v>
      </c>
      <c r="EZ583" s="43"/>
      <c r="FA583" s="43">
        <v>420</v>
      </c>
      <c r="FB583" s="45"/>
      <c r="FC583" s="46"/>
      <c r="FD583" s="37" t="s">
        <v>1204</v>
      </c>
      <c r="FE583" s="60"/>
      <c r="FF583" s="52">
        <f t="shared" si="2706"/>
        <v>45924</v>
      </c>
      <c r="FG583" s="45">
        <v>230</v>
      </c>
      <c r="FH583" s="45">
        <f t="shared" ref="FH583:FH594" si="2748">IF(FG583="","",FG583-FG582)</f>
        <v>0</v>
      </c>
      <c r="FI583" s="45">
        <v>228</v>
      </c>
      <c r="FJ583" s="45">
        <f t="shared" ref="FJ583:FJ594" si="2749">IF(FI583="","",FI583-FI582)</f>
        <v>0</v>
      </c>
      <c r="FK583" s="45">
        <v>0</v>
      </c>
      <c r="FL583" s="45">
        <f t="shared" si="2707"/>
        <v>0</v>
      </c>
      <c r="FM583" s="45">
        <v>16</v>
      </c>
      <c r="FN583" s="43"/>
      <c r="FO583" s="43">
        <f t="shared" ref="FO583:FO594" si="2750">IF(FG583="","",FO582)</f>
        <v>550</v>
      </c>
      <c r="FP583" s="45"/>
      <c r="FQ583" s="46"/>
      <c r="FR583" s="37" t="s">
        <v>501</v>
      </c>
      <c r="FS583" s="29"/>
      <c r="FT583" s="52">
        <f t="shared" si="2708"/>
        <v>45924</v>
      </c>
      <c r="FU583" s="45">
        <v>0</v>
      </c>
      <c r="FV583" s="45">
        <f t="shared" ref="FV583:FV594" si="2751">IF(FU583="","",FU583-FU582)</f>
        <v>0</v>
      </c>
      <c r="FW583" s="45">
        <v>991</v>
      </c>
      <c r="FX583" s="45">
        <f t="shared" ref="FX583:FX594" si="2752">IF(FW583="","",FW583-FW582)</f>
        <v>0</v>
      </c>
      <c r="FY583" s="45">
        <v>0</v>
      </c>
      <c r="FZ583" s="45">
        <f t="shared" si="2709"/>
        <v>0</v>
      </c>
      <c r="GA583" s="45">
        <v>500</v>
      </c>
      <c r="GB583" s="43"/>
      <c r="GC583" s="43">
        <v>200</v>
      </c>
      <c r="GD583" s="45"/>
      <c r="GE583" s="46"/>
      <c r="GF583" s="37" t="s">
        <v>1205</v>
      </c>
      <c r="GG583" s="29"/>
      <c r="GH583" s="52">
        <f t="shared" si="2712"/>
        <v>45924</v>
      </c>
      <c r="GI583" s="45">
        <v>29</v>
      </c>
      <c r="GJ583" s="45">
        <f t="shared" ref="GJ583:GJ594" si="2753">IF(GI583="","",GI583-GI582)</f>
        <v>0</v>
      </c>
      <c r="GK583" s="45">
        <v>28</v>
      </c>
      <c r="GL583" s="45">
        <f t="shared" ref="GL583:GL594" si="2754">IF(GK583="","",GK583-GK582)</f>
        <v>0</v>
      </c>
      <c r="GM583" s="45"/>
      <c r="GN583" s="45" t="str">
        <f t="shared" si="2713"/>
        <v/>
      </c>
      <c r="GO583" s="45">
        <v>192</v>
      </c>
      <c r="GP583" s="43"/>
      <c r="GQ583" s="43">
        <v>420</v>
      </c>
      <c r="GR583" s="45"/>
      <c r="GS583" s="46"/>
      <c r="GT583" s="37" t="s">
        <v>1204</v>
      </c>
      <c r="GU583" s="61"/>
      <c r="GV583" s="47"/>
      <c r="GW583" s="30"/>
      <c r="GX583" s="45"/>
      <c r="GY583" s="45"/>
      <c r="GZ583" s="45"/>
      <c r="HA583" s="45"/>
      <c r="HB583" s="45"/>
      <c r="HC583" s="43"/>
      <c r="HD583" s="45"/>
      <c r="HE583" s="63" t="s">
        <v>505</v>
      </c>
      <c r="HF583" s="45">
        <v>572</v>
      </c>
      <c r="HG583" s="45"/>
      <c r="HH583" s="46"/>
      <c r="HI583" s="37"/>
      <c r="HJ583" s="29"/>
      <c r="HK583" s="47"/>
      <c r="HL583" s="45"/>
      <c r="HM583" s="45"/>
      <c r="HN583" s="45"/>
      <c r="HO583" s="45"/>
      <c r="HP583" s="45"/>
      <c r="HQ583" s="43"/>
      <c r="HR583" s="45"/>
      <c r="HS583" s="63" t="s">
        <v>279</v>
      </c>
      <c r="HT583" s="45"/>
      <c r="HU583" s="45"/>
      <c r="HV583" s="46"/>
      <c r="HW583" s="37"/>
      <c r="HX583" s="360"/>
      <c r="HY583" s="47"/>
      <c r="HZ583" s="45">
        <v>4117</v>
      </c>
      <c r="IA583" s="45"/>
      <c r="IB583" s="45">
        <v>117</v>
      </c>
      <c r="IC583" s="45">
        <v>0</v>
      </c>
      <c r="ID583" s="45">
        <v>18</v>
      </c>
      <c r="IE583" s="43">
        <v>0</v>
      </c>
      <c r="IF583" s="45">
        <v>0</v>
      </c>
      <c r="IG583" s="63" t="s">
        <v>64</v>
      </c>
      <c r="IH583" s="45">
        <v>673</v>
      </c>
      <c r="II583" s="45">
        <v>0</v>
      </c>
      <c r="IJ583" s="46">
        <v>0</v>
      </c>
      <c r="IK583" s="37"/>
      <c r="IL583" s="29"/>
      <c r="IM583" s="47"/>
      <c r="IN583" s="45">
        <v>3096</v>
      </c>
      <c r="IO583" s="45"/>
      <c r="IP583" s="45">
        <v>198</v>
      </c>
      <c r="IQ583" s="45">
        <v>6</v>
      </c>
      <c r="IR583" s="45">
        <v>40</v>
      </c>
      <c r="IS583" s="43">
        <v>8</v>
      </c>
      <c r="IT583" s="45">
        <v>0</v>
      </c>
      <c r="IU583" s="63" t="s">
        <v>396</v>
      </c>
      <c r="IV583" s="45">
        <v>182</v>
      </c>
      <c r="IW583" s="45">
        <v>1456</v>
      </c>
      <c r="IX583" s="46">
        <v>0.29714285714285715</v>
      </c>
      <c r="IY583" s="37"/>
      <c r="IZ583" s="61"/>
      <c r="JA583" s="47"/>
      <c r="JB583" s="45">
        <v>5788</v>
      </c>
      <c r="JC583" s="45"/>
      <c r="JD583" s="45">
        <v>355</v>
      </c>
      <c r="JE583" s="45">
        <v>8</v>
      </c>
      <c r="JF583" s="45">
        <v>44</v>
      </c>
      <c r="JG583" s="43">
        <v>36</v>
      </c>
      <c r="JH583" s="45">
        <v>36</v>
      </c>
      <c r="JI583" s="63" t="s">
        <v>257</v>
      </c>
      <c r="JJ583" s="45">
        <v>198</v>
      </c>
      <c r="JK583" s="45">
        <v>7128</v>
      </c>
      <c r="JL583" s="46">
        <v>0.64800000000000002</v>
      </c>
      <c r="JM583" s="37" t="s">
        <v>413</v>
      </c>
      <c r="JN583" s="29"/>
      <c r="JO583" s="47"/>
      <c r="JP583" s="45">
        <v>5187</v>
      </c>
      <c r="JQ583" s="45"/>
      <c r="JR583" s="45">
        <v>247</v>
      </c>
      <c r="JS583" s="45">
        <v>1</v>
      </c>
      <c r="JT583" s="45">
        <v>60</v>
      </c>
      <c r="JU583" s="43">
        <v>2</v>
      </c>
      <c r="JV583" s="45">
        <v>0</v>
      </c>
      <c r="JW583" s="63" t="s">
        <v>240</v>
      </c>
      <c r="JX583" s="45">
        <v>605</v>
      </c>
      <c r="JY583" s="45">
        <v>1210</v>
      </c>
      <c r="JZ583" s="46">
        <v>0.24693877551020407</v>
      </c>
      <c r="KA583" s="37"/>
      <c r="KB583" s="51"/>
      <c r="KC583" s="47"/>
      <c r="KD583" s="45">
        <v>11500</v>
      </c>
      <c r="KE583" s="45">
        <v>30</v>
      </c>
      <c r="KF583" s="45">
        <v>607</v>
      </c>
      <c r="KG583" s="45">
        <v>1</v>
      </c>
      <c r="KH583" s="45">
        <v>11</v>
      </c>
      <c r="KI583" s="74">
        <v>1</v>
      </c>
      <c r="KJ583" s="71">
        <v>0</v>
      </c>
      <c r="KK583" s="63" t="s">
        <v>143</v>
      </c>
      <c r="KL583" s="45">
        <v>1100</v>
      </c>
      <c r="KM583">
        <v>1100</v>
      </c>
      <c r="KN583" s="46">
        <v>0.36666666666666664</v>
      </c>
      <c r="KO583" s="37"/>
      <c r="KP583" s="29"/>
      <c r="KQ583" s="47"/>
      <c r="KR583" s="45">
        <v>728</v>
      </c>
      <c r="KS583" s="45">
        <v>9</v>
      </c>
      <c r="KT583" s="45">
        <v>45</v>
      </c>
      <c r="KU583" s="45">
        <v>0</v>
      </c>
      <c r="KV583" s="45">
        <v>220</v>
      </c>
      <c r="KW583" s="43">
        <v>0</v>
      </c>
      <c r="KX583" s="45">
        <v>0</v>
      </c>
      <c r="KY583" s="54" t="s">
        <v>423</v>
      </c>
      <c r="KZ583" s="45">
        <v>300</v>
      </c>
      <c r="LA583" s="45">
        <v>0</v>
      </c>
      <c r="LB583" s="46">
        <v>0</v>
      </c>
      <c r="LC583" s="37"/>
      <c r="LD583" s="29"/>
      <c r="LE583" s="75"/>
      <c r="LF583" s="76"/>
      <c r="LG583" s="76"/>
      <c r="LH583" s="76">
        <v>1166</v>
      </c>
      <c r="LI583" s="76">
        <v>0</v>
      </c>
      <c r="LJ583" s="77">
        <v>2</v>
      </c>
      <c r="LK583" s="76">
        <v>0</v>
      </c>
      <c r="LL583" s="76">
        <v>0</v>
      </c>
      <c r="LM583" s="78" t="s">
        <v>387</v>
      </c>
      <c r="LN583" s="79">
        <v>1000</v>
      </c>
      <c r="LO583" s="76">
        <v>0</v>
      </c>
      <c r="LP583" s="80"/>
      <c r="LQ583" s="37"/>
      <c r="LR583" s="29"/>
      <c r="LS583" s="52">
        <f t="shared" si="2716"/>
        <v>45924</v>
      </c>
      <c r="LT583" s="45">
        <v>19525</v>
      </c>
      <c r="LU583" s="45">
        <f t="shared" si="2717"/>
        <v>0</v>
      </c>
      <c r="LV583" s="45">
        <v>988</v>
      </c>
      <c r="LW583" s="45">
        <f t="shared" si="2718"/>
        <v>0</v>
      </c>
      <c r="LX583" s="45">
        <v>8</v>
      </c>
      <c r="LY583" s="45">
        <f t="shared" si="2719"/>
        <v>0</v>
      </c>
      <c r="LZ583" s="45">
        <v>0</v>
      </c>
      <c r="MA583" s="43"/>
      <c r="MB583" s="43">
        <f t="shared" si="2720"/>
        <v>495</v>
      </c>
      <c r="MC583" s="45">
        <f t="shared" si="2721"/>
        <v>0</v>
      </c>
      <c r="MD583" s="46" t="e">
        <f t="shared" si="2722"/>
        <v>#DIV/0!</v>
      </c>
      <c r="ME583" s="37"/>
      <c r="MF583" s="29"/>
      <c r="MG583" s="52">
        <f t="shared" si="2723"/>
        <v>45924</v>
      </c>
      <c r="MH583" s="45">
        <v>6166</v>
      </c>
      <c r="MI583" s="45">
        <f t="shared" si="2724"/>
        <v>0</v>
      </c>
      <c r="MJ583" s="45">
        <v>352</v>
      </c>
      <c r="MK583" s="45">
        <f t="shared" si="2725"/>
        <v>0</v>
      </c>
      <c r="ML583" s="45">
        <v>12</v>
      </c>
      <c r="MM583" s="45">
        <f t="shared" si="2726"/>
        <v>0</v>
      </c>
      <c r="MN583" s="45">
        <v>0</v>
      </c>
      <c r="MO583" s="43"/>
      <c r="MP583" s="43">
        <f t="shared" si="2727"/>
        <v>1100</v>
      </c>
      <c r="MQ583" s="45">
        <f t="shared" si="2728"/>
        <v>0</v>
      </c>
      <c r="MR583" s="46" t="e">
        <f t="shared" si="2729"/>
        <v>#DIV/0!</v>
      </c>
      <c r="MS583" s="37"/>
      <c r="MT583" s="29"/>
      <c r="MU583" s="52">
        <f t="shared" si="2730"/>
        <v>45924</v>
      </c>
      <c r="MV583" s="45">
        <v>8103</v>
      </c>
      <c r="MW583" s="45">
        <f t="shared" si="2731"/>
        <v>0</v>
      </c>
      <c r="MX583" s="45">
        <v>379</v>
      </c>
      <c r="MY583" s="45">
        <f t="shared" si="2732"/>
        <v>0</v>
      </c>
      <c r="MZ583" s="45">
        <v>23</v>
      </c>
      <c r="NA583" s="45">
        <f t="shared" si="2733"/>
        <v>0</v>
      </c>
      <c r="NB583" s="45">
        <v>0</v>
      </c>
      <c r="NC583" s="43"/>
      <c r="ND583" s="43">
        <f t="shared" si="2734"/>
        <v>1100</v>
      </c>
      <c r="NE583" s="45">
        <f t="shared" si="2735"/>
        <v>0</v>
      </c>
      <c r="NF583" s="46" t="e">
        <f t="shared" si="2736"/>
        <v>#DIV/0!</v>
      </c>
      <c r="NG583" s="37"/>
      <c r="NH583" s="29"/>
      <c r="NI583" s="52">
        <f t="shared" si="2737"/>
        <v>45924</v>
      </c>
      <c r="NJ583" s="45">
        <v>9137</v>
      </c>
      <c r="NK583" s="45">
        <f t="shared" si="2738"/>
        <v>0</v>
      </c>
      <c r="NL583" s="45">
        <v>189</v>
      </c>
      <c r="NM583" s="45">
        <f t="shared" si="2739"/>
        <v>0</v>
      </c>
      <c r="NN583" s="45">
        <v>38</v>
      </c>
      <c r="NO583" s="45">
        <f t="shared" si="2740"/>
        <v>0</v>
      </c>
      <c r="NP583" s="45">
        <v>0</v>
      </c>
      <c r="NQ583" s="43"/>
      <c r="NR583" s="43">
        <f t="shared" si="2741"/>
        <v>1100</v>
      </c>
      <c r="NS583" s="45">
        <f t="shared" si="2742"/>
        <v>0</v>
      </c>
      <c r="NT583" s="46" t="e">
        <f t="shared" si="2743"/>
        <v>#DIV/0!</v>
      </c>
      <c r="NU583" s="37"/>
    </row>
    <row r="584" spans="1:385" ht="15" customHeight="1" thickTop="1" thickBot="1" x14ac:dyDescent="0.3">
      <c r="A584" s="38">
        <v>45926</v>
      </c>
      <c r="B584" s="39">
        <f>IF(A584="","",SUM(J584,LG590,AL584,DR584,AZ584,DD584,LU584,NK584,MW584,MI584,X584,FH584,FV584,GJ584)+SUM(GY593:GY594)+SUM(HM593:HM596)+SUM(CP593:CP596)+SUM(BN593:BN596)+SUM(KS593:KS596)+SUM(KE593:KE596)+SUM(CB593:CB596)+SUM(IA593:IA596)+SUM(IO593:IO596)+SUM(JC593:JC596)+SUM(JQ593:JQ596))</f>
        <v>4036</v>
      </c>
      <c r="C584" s="40">
        <f>IF(A584="","",SUM(J584,X584,AL584,AZ584)+SUM(KE593:KE596)+SUM(KS593:KS596)+SUM(BN593:BN596))</f>
        <v>1482</v>
      </c>
      <c r="D584" s="40">
        <f>IF(A584="","",SUM(DD584,DR584)+SUM(CB593:CB596)+SUM(CP593:CP596))</f>
        <v>714</v>
      </c>
      <c r="E584" s="41">
        <f>IF(A584="","",SUM(NK584,MW584,MI584,LG590,LU584)+SUM(IA593:IA596)+SUM(IO593:IO596)+SUM(JC593:JC596)+SUM(JQ593:JQ596))</f>
        <v>1506</v>
      </c>
      <c r="F584" s="40">
        <f>IF(B584="","",SUM(FH584,FV584,GJ584)+SUM(HM593:HM596)+SUM(GY593:GY594))</f>
        <v>334</v>
      </c>
      <c r="G584" s="208"/>
      <c r="H584" s="42"/>
      <c r="I584" s="45">
        <v>2853</v>
      </c>
      <c r="J584" s="45">
        <f t="shared" si="2661"/>
        <v>217</v>
      </c>
      <c r="K584" s="45">
        <v>113</v>
      </c>
      <c r="L584" s="45">
        <f t="shared" si="2662"/>
        <v>5</v>
      </c>
      <c r="M584" s="45">
        <v>10</v>
      </c>
      <c r="N584" s="45">
        <f t="shared" si="2663"/>
        <v>6</v>
      </c>
      <c r="O584" s="45">
        <v>0</v>
      </c>
      <c r="P584" s="43"/>
      <c r="Q584" s="43">
        <f t="shared" si="2664"/>
        <v>550</v>
      </c>
      <c r="R584" s="45">
        <f t="shared" si="2665"/>
        <v>3300</v>
      </c>
      <c r="S584" s="46">
        <f t="shared" si="2666"/>
        <v>0.15207373271889402</v>
      </c>
      <c r="T584" s="237" t="s">
        <v>520</v>
      </c>
      <c r="U584" s="29"/>
      <c r="V584" s="52">
        <f t="shared" si="2667"/>
        <v>45926</v>
      </c>
      <c r="W584" s="45">
        <v>11458</v>
      </c>
      <c r="X584" s="45">
        <f t="shared" si="2668"/>
        <v>189</v>
      </c>
      <c r="Y584" s="45">
        <v>463</v>
      </c>
      <c r="Z584" s="45">
        <f t="shared" si="2669"/>
        <v>2</v>
      </c>
      <c r="AA584" s="45">
        <v>20</v>
      </c>
      <c r="AB584" s="45">
        <f t="shared" si="2670"/>
        <v>2</v>
      </c>
      <c r="AC584" s="45"/>
      <c r="AD584" s="43"/>
      <c r="AE584" s="43">
        <f t="shared" si="2671"/>
        <v>1026</v>
      </c>
      <c r="AF584" s="45">
        <f t="shared" si="2672"/>
        <v>2052</v>
      </c>
      <c r="AG584" s="46">
        <f t="shared" si="2673"/>
        <v>0.10857142857142857</v>
      </c>
      <c r="AH584" s="37"/>
      <c r="AI584" s="29"/>
      <c r="AJ584" s="52">
        <f t="shared" si="2674"/>
        <v>45926</v>
      </c>
      <c r="AK584" s="45">
        <v>14025</v>
      </c>
      <c r="AL584" s="45">
        <f t="shared" si="2675"/>
        <v>92</v>
      </c>
      <c r="AM584" s="45">
        <v>320</v>
      </c>
      <c r="AN584" s="45">
        <f t="shared" si="2676"/>
        <v>2</v>
      </c>
      <c r="AO584" s="45">
        <v>36</v>
      </c>
      <c r="AP584" s="45">
        <f t="shared" si="2677"/>
        <v>3</v>
      </c>
      <c r="AQ584" s="45"/>
      <c r="AR584" s="43"/>
      <c r="AS584" s="43">
        <f t="shared" si="2678"/>
        <v>880</v>
      </c>
      <c r="AT584" s="45">
        <f t="shared" si="2679"/>
        <v>2640</v>
      </c>
      <c r="AU584" s="46">
        <f t="shared" si="2680"/>
        <v>0.28695652173913044</v>
      </c>
      <c r="AV584" s="37"/>
      <c r="AW584" s="29"/>
      <c r="AX584" s="52">
        <f t="shared" si="2681"/>
        <v>45926</v>
      </c>
      <c r="AY584" s="45">
        <v>14842</v>
      </c>
      <c r="AZ584" s="45">
        <f t="shared" si="2682"/>
        <v>63</v>
      </c>
      <c r="BA584" s="45">
        <v>481</v>
      </c>
      <c r="BB584" s="45">
        <f t="shared" si="2683"/>
        <v>1</v>
      </c>
      <c r="BC584" s="45">
        <v>9</v>
      </c>
      <c r="BD584" s="45">
        <f t="shared" si="2684"/>
        <v>1</v>
      </c>
      <c r="BE584" s="45"/>
      <c r="BF584" s="43"/>
      <c r="BG584" s="43">
        <f t="shared" si="2685"/>
        <v>1012</v>
      </c>
      <c r="BH584" s="45">
        <f t="shared" si="2686"/>
        <v>1012</v>
      </c>
      <c r="BI584" s="46">
        <f t="shared" si="2687"/>
        <v>0.16063492063492063</v>
      </c>
      <c r="BJ584" s="37" t="s">
        <v>521</v>
      </c>
      <c r="BK584" s="29"/>
      <c r="BL584" s="75"/>
      <c r="BM584" s="76">
        <v>497</v>
      </c>
      <c r="BN584" s="76">
        <v>13</v>
      </c>
      <c r="BO584" s="76">
        <v>996</v>
      </c>
      <c r="BP584" s="76">
        <v>0</v>
      </c>
      <c r="BQ584" s="76">
        <v>18</v>
      </c>
      <c r="BR584" s="76">
        <v>0</v>
      </c>
      <c r="BS584" s="76">
        <v>0</v>
      </c>
      <c r="BT584" s="82" t="s">
        <v>367</v>
      </c>
      <c r="BU584" s="76">
        <v>550</v>
      </c>
      <c r="BV584" s="76">
        <v>0</v>
      </c>
      <c r="BW584" s="80">
        <v>0</v>
      </c>
      <c r="BX584" s="37"/>
      <c r="BY584" s="57"/>
      <c r="BZ584" s="75"/>
      <c r="CA584" s="76">
        <v>5677</v>
      </c>
      <c r="CB584" s="76">
        <v>33</v>
      </c>
      <c r="CC584" s="76">
        <v>303</v>
      </c>
      <c r="CD584" s="76">
        <v>1</v>
      </c>
      <c r="CE584" s="76">
        <v>76</v>
      </c>
      <c r="CF584" s="76">
        <v>2</v>
      </c>
      <c r="CG584" s="83">
        <v>0</v>
      </c>
      <c r="CH584" s="78" t="s">
        <v>341</v>
      </c>
      <c r="CI584" s="79">
        <v>198</v>
      </c>
      <c r="CJ584" s="76">
        <v>396</v>
      </c>
      <c r="CK584" s="80">
        <v>0.12</v>
      </c>
      <c r="CL584" s="37"/>
      <c r="CM584" s="29"/>
      <c r="CN584" s="75"/>
      <c r="CO584" s="76">
        <v>1257</v>
      </c>
      <c r="CP584" s="76">
        <v>67</v>
      </c>
      <c r="CQ584" s="76">
        <v>46</v>
      </c>
      <c r="CR584" s="76">
        <v>1</v>
      </c>
      <c r="CS584" s="76">
        <v>6</v>
      </c>
      <c r="CT584" s="76">
        <v>1</v>
      </c>
      <c r="CU584" s="83">
        <v>0</v>
      </c>
      <c r="CV584" s="78" t="s">
        <v>330</v>
      </c>
      <c r="CW584" s="79">
        <v>605</v>
      </c>
      <c r="CX584" s="76">
        <v>605</v>
      </c>
      <c r="CY584" s="80">
        <v>9.029850746268657E-2</v>
      </c>
      <c r="CZ584" s="37"/>
      <c r="DA584" s="29"/>
      <c r="DB584" s="52">
        <f t="shared" si="2688"/>
        <v>45926</v>
      </c>
      <c r="DC584" s="45">
        <v>26971</v>
      </c>
      <c r="DD584" s="45">
        <f t="shared" si="2689"/>
        <v>108</v>
      </c>
      <c r="DE584" s="45">
        <v>1456</v>
      </c>
      <c r="DF584" s="45">
        <f t="shared" si="2690"/>
        <v>9</v>
      </c>
      <c r="DG584" s="45">
        <v>3</v>
      </c>
      <c r="DH584" s="45">
        <f t="shared" si="2691"/>
        <v>9</v>
      </c>
      <c r="DI584" s="45">
        <v>5</v>
      </c>
      <c r="DJ584" s="43"/>
      <c r="DK584" s="43">
        <f t="shared" si="2692"/>
        <v>550</v>
      </c>
      <c r="DL584" s="45">
        <f t="shared" si="2693"/>
        <v>4950</v>
      </c>
      <c r="DM584" s="46">
        <f t="shared" si="2694"/>
        <v>0.45833333333333331</v>
      </c>
      <c r="DN584" s="37" t="s">
        <v>519</v>
      </c>
      <c r="DO584" s="29"/>
      <c r="DP584" s="52">
        <f t="shared" si="2695"/>
        <v>45926</v>
      </c>
      <c r="DQ584" s="45">
        <v>7039</v>
      </c>
      <c r="DR584" s="45">
        <f>IF(DQ584="","",DQ584-DQ583)</f>
        <v>161</v>
      </c>
      <c r="DS584" s="45">
        <v>202</v>
      </c>
      <c r="DT584" s="45">
        <f>IF(DS584="","",DS584-DS583)</f>
        <v>3</v>
      </c>
      <c r="DU584" s="45">
        <v>35</v>
      </c>
      <c r="DV584" s="45">
        <f>IF(DU584="","",DU583+DW583-DU584)</f>
        <v>3</v>
      </c>
      <c r="DW584" s="45">
        <v>0</v>
      </c>
      <c r="DX584" s="43"/>
      <c r="DY584" s="43">
        <f>IF(DQ584="","",DY583)</f>
        <v>726</v>
      </c>
      <c r="DZ584" s="45">
        <f>IF(DY584="","",DV584*DY584)</f>
        <v>2178</v>
      </c>
      <c r="EA584" s="46">
        <f>IF(DZ584="","",DZ584/(DR584*100))</f>
        <v>0.13527950310559006</v>
      </c>
      <c r="EB584" s="37"/>
      <c r="EC584" s="29"/>
      <c r="ED584" s="52">
        <f t="shared" si="2702"/>
        <v>45926</v>
      </c>
      <c r="EE584" s="45">
        <v>99</v>
      </c>
      <c r="EF584" s="45">
        <f t="shared" si="2744"/>
        <v>70</v>
      </c>
      <c r="EG584" s="45">
        <v>61</v>
      </c>
      <c r="EH584" s="45">
        <f t="shared" si="2745"/>
        <v>33</v>
      </c>
      <c r="EI584" s="45">
        <v>155</v>
      </c>
      <c r="EJ584" s="45">
        <f t="shared" si="2703"/>
        <v>37</v>
      </c>
      <c r="EK584" s="45">
        <v>0</v>
      </c>
      <c r="EL584" s="43"/>
      <c r="EM584" s="43">
        <f t="shared" ref="EM584:EM589" si="2755">IF(EE584="","",EM583)</f>
        <v>420</v>
      </c>
      <c r="EN584" s="45">
        <f t="shared" ref="EN584:EN589" si="2756">IF(EM584="","",EJ584*EM584)</f>
        <v>15540</v>
      </c>
      <c r="EO584" s="46">
        <f t="shared" ref="EO584:EO589" si="2757">IF(EN584="","",EN584/(EF584*100))</f>
        <v>2.2200000000000002</v>
      </c>
      <c r="EP584" s="37" t="s">
        <v>511</v>
      </c>
      <c r="EQ584" s="29"/>
      <c r="ER584" s="52">
        <f t="shared" si="2704"/>
        <v>45926</v>
      </c>
      <c r="ES584" s="45">
        <v>99</v>
      </c>
      <c r="ET584" s="45">
        <f t="shared" si="2746"/>
        <v>70</v>
      </c>
      <c r="EU584" s="45">
        <v>61</v>
      </c>
      <c r="EV584" s="45">
        <f t="shared" si="2747"/>
        <v>33</v>
      </c>
      <c r="EW584" s="45">
        <v>155</v>
      </c>
      <c r="EX584" s="45">
        <f t="shared" si="2705"/>
        <v>37</v>
      </c>
      <c r="EY584" s="45">
        <v>0</v>
      </c>
      <c r="EZ584" s="43"/>
      <c r="FA584" s="43">
        <f t="shared" ref="FA584:FA589" si="2758">IF(ES584="","",FA583)</f>
        <v>420</v>
      </c>
      <c r="FB584" s="45">
        <f t="shared" ref="FB584:FB589" si="2759">IF(FA584="","",EX584*FA584)</f>
        <v>15540</v>
      </c>
      <c r="FC584" s="46">
        <f t="shared" ref="FC584:FC589" si="2760">IF(FB584="","",FB584/(ET584*100))</f>
        <v>2.2200000000000002</v>
      </c>
      <c r="FD584" s="37" t="s">
        <v>511</v>
      </c>
      <c r="FE584" s="60"/>
      <c r="FF584" s="52">
        <f t="shared" si="2706"/>
        <v>45926</v>
      </c>
      <c r="FG584" s="45">
        <v>333</v>
      </c>
      <c r="FH584" s="45">
        <f t="shared" si="2748"/>
        <v>103</v>
      </c>
      <c r="FI584" s="45">
        <v>230</v>
      </c>
      <c r="FJ584" s="45">
        <f t="shared" si="2749"/>
        <v>2</v>
      </c>
      <c r="FK584" s="45">
        <v>13</v>
      </c>
      <c r="FL584" s="45">
        <f t="shared" si="2707"/>
        <v>3</v>
      </c>
      <c r="FM584" s="45">
        <v>0</v>
      </c>
      <c r="FN584" s="43"/>
      <c r="FO584" s="43">
        <f t="shared" si="2750"/>
        <v>550</v>
      </c>
      <c r="FP584" s="45">
        <f t="shared" ref="FP584:FP594" si="2761">IF(FO584="","",FL584*FO584)</f>
        <v>1650</v>
      </c>
      <c r="FQ584" s="46">
        <f t="shared" ref="FQ584:FQ594" si="2762">IF(FP584="","",FP584/(FH584*100))</f>
        <v>0.16019417475728157</v>
      </c>
      <c r="FR584" s="37"/>
      <c r="FS584" s="29"/>
      <c r="FT584" s="52">
        <f t="shared" si="2708"/>
        <v>45926</v>
      </c>
      <c r="FU584" s="45">
        <v>25</v>
      </c>
      <c r="FV584" s="45">
        <f t="shared" si="2751"/>
        <v>25</v>
      </c>
      <c r="FW584" s="45">
        <v>993</v>
      </c>
      <c r="FX584" s="45">
        <f t="shared" si="2752"/>
        <v>2</v>
      </c>
      <c r="FY584" s="45">
        <v>495</v>
      </c>
      <c r="FZ584" s="45">
        <f t="shared" si="2709"/>
        <v>5</v>
      </c>
      <c r="GA584" s="45">
        <v>0</v>
      </c>
      <c r="GB584" s="43"/>
      <c r="GC584" s="43">
        <f t="shared" ref="GC584:GC594" si="2763">IF(FU584="","",GC583)</f>
        <v>200</v>
      </c>
      <c r="GD584" s="45">
        <f t="shared" si="2710"/>
        <v>1000</v>
      </c>
      <c r="GE584" s="46">
        <f t="shared" si="2711"/>
        <v>0.4</v>
      </c>
      <c r="GF584" s="37" t="s">
        <v>527</v>
      </c>
      <c r="GG584" s="29"/>
      <c r="GH584" s="52">
        <f t="shared" si="2712"/>
        <v>45926</v>
      </c>
      <c r="GI584" s="45">
        <v>99</v>
      </c>
      <c r="GJ584" s="45">
        <f t="shared" si="2753"/>
        <v>70</v>
      </c>
      <c r="GK584" s="45">
        <v>61</v>
      </c>
      <c r="GL584" s="45">
        <f t="shared" si="2754"/>
        <v>33</v>
      </c>
      <c r="GM584" s="45">
        <v>155</v>
      </c>
      <c r="GN584" s="45">
        <f t="shared" si="2713"/>
        <v>37</v>
      </c>
      <c r="GO584" s="45">
        <v>0</v>
      </c>
      <c r="GP584" s="43"/>
      <c r="GQ584" s="43">
        <f t="shared" ref="GQ584:GQ594" si="2764">IF(GI584="","",GQ583)</f>
        <v>420</v>
      </c>
      <c r="GR584" s="45">
        <f t="shared" si="2714"/>
        <v>15540</v>
      </c>
      <c r="GS584" s="46">
        <f t="shared" si="2715"/>
        <v>2.2200000000000002</v>
      </c>
      <c r="GT584" s="37" t="s">
        <v>511</v>
      </c>
      <c r="GU584" s="61"/>
      <c r="GV584" s="75"/>
      <c r="GW584" s="84"/>
      <c r="GX584" s="76"/>
      <c r="GY584" s="76"/>
      <c r="GZ584" s="76"/>
      <c r="HA584" s="76"/>
      <c r="HB584" s="76"/>
      <c r="HC584" s="76"/>
      <c r="HD584" s="76"/>
      <c r="HE584" s="78" t="s">
        <v>506</v>
      </c>
      <c r="HF584" s="76">
        <v>600</v>
      </c>
      <c r="HG584" s="76"/>
      <c r="HH584" s="80"/>
      <c r="HI584" s="37"/>
      <c r="HJ584" s="29"/>
      <c r="HK584" s="75"/>
      <c r="HL584" s="76"/>
      <c r="HM584" s="76"/>
      <c r="HN584" s="76"/>
      <c r="HO584" s="76"/>
      <c r="HP584" s="76"/>
      <c r="HQ584" s="76"/>
      <c r="HR584" s="76"/>
      <c r="HS584" s="78" t="s">
        <v>64</v>
      </c>
      <c r="HT584" s="76"/>
      <c r="HU584" s="76"/>
      <c r="HV584" s="80"/>
      <c r="HW584" s="37"/>
      <c r="HX584" s="360"/>
      <c r="HY584" s="75"/>
      <c r="HZ584" s="76">
        <v>5497</v>
      </c>
      <c r="IA584" s="76"/>
      <c r="IB584" s="76">
        <v>277</v>
      </c>
      <c r="IC584" s="76">
        <v>3</v>
      </c>
      <c r="ID584" s="76">
        <v>120</v>
      </c>
      <c r="IE584" s="76">
        <v>4</v>
      </c>
      <c r="IF584" s="76">
        <v>20</v>
      </c>
      <c r="IG584" s="78" t="s">
        <v>99</v>
      </c>
      <c r="IH584" s="76">
        <v>200</v>
      </c>
      <c r="II584" s="76">
        <v>800</v>
      </c>
      <c r="IJ584" s="80">
        <v>0.24242424242424243</v>
      </c>
      <c r="IK584" s="37"/>
      <c r="IL584" s="29"/>
      <c r="IM584" s="75"/>
      <c r="IN584" s="76">
        <v>5109</v>
      </c>
      <c r="IO584" s="76"/>
      <c r="IP584" s="76">
        <v>228</v>
      </c>
      <c r="IQ584" s="76">
        <v>1</v>
      </c>
      <c r="IR584" s="76">
        <v>8</v>
      </c>
      <c r="IS584" s="76">
        <v>1</v>
      </c>
      <c r="IT584" s="76">
        <v>0</v>
      </c>
      <c r="IU584" s="78" t="s">
        <v>392</v>
      </c>
      <c r="IV584" s="76">
        <v>682</v>
      </c>
      <c r="IW584" s="76">
        <v>682</v>
      </c>
      <c r="IX584" s="80">
        <v>0.18432432432432433</v>
      </c>
      <c r="IY584" s="37"/>
      <c r="IZ584" s="61"/>
      <c r="JA584" s="75"/>
      <c r="JB584" s="76">
        <v>3545</v>
      </c>
      <c r="JC584" s="76"/>
      <c r="JD584" s="76">
        <v>188</v>
      </c>
      <c r="JE584" s="76">
        <v>2</v>
      </c>
      <c r="JF584" s="76">
        <v>12</v>
      </c>
      <c r="JG584" s="76">
        <v>2</v>
      </c>
      <c r="JH584" s="76">
        <v>0</v>
      </c>
      <c r="JI584" s="85" t="s">
        <v>370</v>
      </c>
      <c r="JJ584" s="76">
        <v>286</v>
      </c>
      <c r="JK584" s="76">
        <v>572</v>
      </c>
      <c r="JL584" s="80">
        <v>7.5263157894736837E-2</v>
      </c>
      <c r="JM584" s="37"/>
      <c r="JN584" s="29"/>
      <c r="JO584" s="75"/>
      <c r="JP584" s="76">
        <v>4271</v>
      </c>
      <c r="JQ584" s="76"/>
      <c r="JR584" s="76">
        <v>189</v>
      </c>
      <c r="JS584" s="76">
        <v>0</v>
      </c>
      <c r="JT584" s="76">
        <v>5</v>
      </c>
      <c r="JU584" s="76">
        <v>1</v>
      </c>
      <c r="JV584" s="76">
        <v>6</v>
      </c>
      <c r="JW584" s="78" t="s">
        <v>138</v>
      </c>
      <c r="JX584" s="76">
        <v>1100</v>
      </c>
      <c r="JY584" s="76">
        <v>1100</v>
      </c>
      <c r="JZ584" s="80">
        <v>0.1864406779661017</v>
      </c>
      <c r="KA584" s="37"/>
      <c r="KB584" s="51"/>
      <c r="KC584" s="75"/>
      <c r="KD584" s="76">
        <v>12620</v>
      </c>
      <c r="KE584" s="76">
        <v>98</v>
      </c>
      <c r="KF584" s="76">
        <v>628</v>
      </c>
      <c r="KG584" s="76">
        <v>2</v>
      </c>
      <c r="KH584" s="76">
        <v>96</v>
      </c>
      <c r="KI584" s="76">
        <v>4</v>
      </c>
      <c r="KJ584" s="83">
        <v>0</v>
      </c>
      <c r="KK584" s="78" t="s">
        <v>277</v>
      </c>
      <c r="KL584" s="79">
        <v>198</v>
      </c>
      <c r="KM584" s="76">
        <v>792</v>
      </c>
      <c r="KN584" s="80">
        <v>8.0816326530612242E-2</v>
      </c>
      <c r="KO584" s="37"/>
      <c r="KP584" s="29"/>
      <c r="KQ584" s="75"/>
      <c r="KR584" s="76">
        <v>994</v>
      </c>
      <c r="KS584" s="76">
        <v>37</v>
      </c>
      <c r="KT584" s="76">
        <v>6</v>
      </c>
      <c r="KU584" s="76">
        <v>1</v>
      </c>
      <c r="KV584" s="76">
        <v>7</v>
      </c>
      <c r="KW584" s="76">
        <v>1</v>
      </c>
      <c r="KX584" s="76">
        <v>0</v>
      </c>
      <c r="KY584" s="81" t="s">
        <v>369</v>
      </c>
      <c r="KZ584" s="76">
        <v>286</v>
      </c>
      <c r="LA584" s="76">
        <v>286</v>
      </c>
      <c r="LB584" s="80">
        <v>7.7297297297297299E-2</v>
      </c>
      <c r="LC584" s="37"/>
      <c r="LD584" s="29"/>
      <c r="LE584" s="52">
        <f>IF(A582="","",A582)</f>
        <v>45922</v>
      </c>
      <c r="LF584" s="43">
        <v>67982</v>
      </c>
      <c r="LG584" s="86">
        <f>IF(LF584="","",LF584-LF581)</f>
        <v>80</v>
      </c>
      <c r="LH584" s="43">
        <v>445</v>
      </c>
      <c r="LI584" s="43">
        <v>0</v>
      </c>
      <c r="LJ584" s="43">
        <v>1</v>
      </c>
      <c r="LK584" s="43">
        <v>0</v>
      </c>
      <c r="LL584" s="43">
        <v>0</v>
      </c>
      <c r="LM584" s="65" t="str">
        <f>IF(LF584="","",LM581)</f>
        <v>キティ浴衣、クロミ浴衣</v>
      </c>
      <c r="LN584" s="48">
        <f>IF(LG584="","",LN581)</f>
        <v>1000</v>
      </c>
      <c r="LO584" s="87">
        <f t="shared" ref="LO584:LO628" si="2765">IF(LJ584="","",LK584*LN584)</f>
        <v>0</v>
      </c>
      <c r="LP584" s="53"/>
      <c r="LQ584" s="37"/>
      <c r="LR584" s="29"/>
      <c r="LS584" s="52">
        <f t="shared" si="2716"/>
        <v>45926</v>
      </c>
      <c r="LT584" s="45">
        <v>19624</v>
      </c>
      <c r="LU584" s="45">
        <f t="shared" si="2717"/>
        <v>99</v>
      </c>
      <c r="LV584" s="45">
        <v>989</v>
      </c>
      <c r="LW584" s="45">
        <f t="shared" si="2718"/>
        <v>1</v>
      </c>
      <c r="LX584" s="45">
        <v>6</v>
      </c>
      <c r="LY584" s="45">
        <f t="shared" si="2719"/>
        <v>2</v>
      </c>
      <c r="LZ584" s="45">
        <v>7</v>
      </c>
      <c r="MA584" s="43"/>
      <c r="MB584" s="43">
        <f t="shared" si="2720"/>
        <v>495</v>
      </c>
      <c r="MC584" s="45">
        <f t="shared" si="2721"/>
        <v>990</v>
      </c>
      <c r="MD584" s="46">
        <f t="shared" si="2722"/>
        <v>0.1</v>
      </c>
      <c r="ME584" s="37"/>
      <c r="MF584" s="29"/>
      <c r="MG584" s="52">
        <f t="shared" si="2723"/>
        <v>45926</v>
      </c>
      <c r="MH584" s="45">
        <v>6240</v>
      </c>
      <c r="MI584" s="45">
        <f t="shared" si="2724"/>
        <v>74</v>
      </c>
      <c r="MJ584" s="45">
        <v>354</v>
      </c>
      <c r="MK584" s="45">
        <f t="shared" si="2725"/>
        <v>2</v>
      </c>
      <c r="ML584" s="45">
        <v>10</v>
      </c>
      <c r="MM584" s="45">
        <f t="shared" si="2726"/>
        <v>2</v>
      </c>
      <c r="MN584" s="45">
        <v>1</v>
      </c>
      <c r="MO584" s="43"/>
      <c r="MP584" s="43">
        <f t="shared" si="2727"/>
        <v>1100</v>
      </c>
      <c r="MQ584" s="45">
        <f t="shared" si="2728"/>
        <v>2200</v>
      </c>
      <c r="MR584" s="46">
        <f t="shared" si="2729"/>
        <v>0.29729729729729731</v>
      </c>
      <c r="MS584" s="37"/>
      <c r="MT584" s="29"/>
      <c r="MU584" s="52">
        <f t="shared" si="2730"/>
        <v>45926</v>
      </c>
      <c r="MV584" s="45">
        <v>8148</v>
      </c>
      <c r="MW584" s="45">
        <f t="shared" si="2731"/>
        <v>45</v>
      </c>
      <c r="MX584" s="45">
        <v>379</v>
      </c>
      <c r="MY584" s="45">
        <f t="shared" si="2732"/>
        <v>0</v>
      </c>
      <c r="MZ584" s="45">
        <v>23</v>
      </c>
      <c r="NA584" s="45">
        <f t="shared" si="2733"/>
        <v>0</v>
      </c>
      <c r="NB584" s="45">
        <v>10</v>
      </c>
      <c r="NC584" s="43"/>
      <c r="ND584" s="43">
        <f t="shared" si="2734"/>
        <v>1100</v>
      </c>
      <c r="NE584" s="45">
        <f t="shared" si="2735"/>
        <v>0</v>
      </c>
      <c r="NF584" s="46">
        <f t="shared" si="2736"/>
        <v>0</v>
      </c>
      <c r="NG584" s="37"/>
      <c r="NH584" s="29"/>
      <c r="NI584" s="52">
        <f t="shared" si="2737"/>
        <v>45926</v>
      </c>
      <c r="NJ584" s="45">
        <v>9198</v>
      </c>
      <c r="NK584" s="45">
        <f t="shared" si="2738"/>
        <v>61</v>
      </c>
      <c r="NL584" s="45">
        <v>191</v>
      </c>
      <c r="NM584" s="45">
        <f t="shared" si="2739"/>
        <v>2</v>
      </c>
      <c r="NN584" s="45">
        <v>36</v>
      </c>
      <c r="NO584" s="45">
        <f t="shared" si="2740"/>
        <v>2</v>
      </c>
      <c r="NP584" s="45">
        <v>0</v>
      </c>
      <c r="NQ584" s="43"/>
      <c r="NR584" s="43">
        <f t="shared" si="2741"/>
        <v>1100</v>
      </c>
      <c r="NS584" s="45">
        <f t="shared" si="2742"/>
        <v>2200</v>
      </c>
      <c r="NT584" s="46">
        <f t="shared" si="2743"/>
        <v>0.36065573770491804</v>
      </c>
      <c r="NU584" s="37"/>
    </row>
    <row r="585" spans="1:385" ht="15" customHeight="1" thickTop="1" x14ac:dyDescent="0.25">
      <c r="A585" s="38">
        <v>45929</v>
      </c>
      <c r="B585" s="39">
        <f>IF(A585="","",SUM(J585,LG593,AL585,DR585,AZ585,DD585,LU585,NK585,MW585,MI585,X585,FH585,GJ585,FV585)+SUM(GY597:GY598)+SUM(HM597:HM600)+SUM(CP597:CP600)+SUM(BN597:BN600)+SUM(KS597:KS600)+SUM(KE597:KE600)+SUM(CB597:CB600)+SUM(IA597:IA600)+SUM(IO597:IO600)+SUM(JC597:JC600)+SUM(JQ597:JQ600))</f>
        <v>4670</v>
      </c>
      <c r="C585" s="40">
        <f>IF(A585="","",SUM(J585,X585,AL585,AZ585)+SUM(KE597:KE600)+SUM(KS597:KS600)+SUM(BN597:BN600))</f>
        <v>1344</v>
      </c>
      <c r="D585" s="40">
        <f>IF(A585="","",SUM(DD585,DR585)+SUM(CB597:CB600)+SUM(CP597:CP600))</f>
        <v>621</v>
      </c>
      <c r="E585" s="41">
        <f>IF(A585="","",SUM(NK585,MW585,MI585,LG593,LU585)+SUM(IA597:IA600)+SUM(IO597:IO600)+SUM(JC597:JC600)+SUM(JQ597:JQ600))</f>
        <v>1502</v>
      </c>
      <c r="F585" s="91">
        <f>IF(B585="","",SUM(FH585,FV585,GJ585)+SUM(HM597:HM600)+SUM(GY597:GY598))</f>
        <v>1203</v>
      </c>
      <c r="G585" s="208"/>
      <c r="H585" s="42"/>
      <c r="I585" s="45">
        <v>2945</v>
      </c>
      <c r="J585" s="45">
        <f t="shared" si="2661"/>
        <v>92</v>
      </c>
      <c r="K585" s="45">
        <v>113</v>
      </c>
      <c r="L585" s="45">
        <f t="shared" si="2662"/>
        <v>0</v>
      </c>
      <c r="M585" s="45">
        <v>10</v>
      </c>
      <c r="N585" s="45">
        <f t="shared" si="2663"/>
        <v>0</v>
      </c>
      <c r="O585" s="45">
        <v>0</v>
      </c>
      <c r="P585" s="43"/>
      <c r="Q585" s="43">
        <f t="shared" si="2664"/>
        <v>550</v>
      </c>
      <c r="R585" s="45">
        <f t="shared" si="2665"/>
        <v>0</v>
      </c>
      <c r="S585" s="238">
        <f t="shared" si="2666"/>
        <v>0</v>
      </c>
      <c r="T585" s="37"/>
      <c r="U585" s="29"/>
      <c r="V585" s="52">
        <f t="shared" si="2667"/>
        <v>45929</v>
      </c>
      <c r="W585" s="45">
        <v>11573</v>
      </c>
      <c r="X585" s="45">
        <f t="shared" si="2668"/>
        <v>115</v>
      </c>
      <c r="Y585" s="45">
        <v>465</v>
      </c>
      <c r="Z585" s="45">
        <f t="shared" si="2669"/>
        <v>2</v>
      </c>
      <c r="AA585" s="45">
        <v>18</v>
      </c>
      <c r="AB585" s="45">
        <f t="shared" si="2670"/>
        <v>2</v>
      </c>
      <c r="AC585" s="45">
        <v>0</v>
      </c>
      <c r="AD585" s="43"/>
      <c r="AE585" s="43">
        <f t="shared" si="2671"/>
        <v>1026</v>
      </c>
      <c r="AF585" s="45">
        <f t="shared" si="2672"/>
        <v>2052</v>
      </c>
      <c r="AG585" s="46">
        <f t="shared" si="2673"/>
        <v>0.17843478260869566</v>
      </c>
      <c r="AH585" s="37"/>
      <c r="AI585" s="29"/>
      <c r="AJ585" s="52">
        <f t="shared" si="2674"/>
        <v>45929</v>
      </c>
      <c r="AK585" s="45">
        <v>14238</v>
      </c>
      <c r="AL585" s="45">
        <f t="shared" si="2675"/>
        <v>213</v>
      </c>
      <c r="AM585" s="45">
        <v>322</v>
      </c>
      <c r="AN585" s="45">
        <f t="shared" si="2676"/>
        <v>2</v>
      </c>
      <c r="AO585" s="45">
        <v>37</v>
      </c>
      <c r="AP585" s="45">
        <f t="shared" si="2677"/>
        <v>-1</v>
      </c>
      <c r="AQ585" s="45">
        <v>0</v>
      </c>
      <c r="AR585" s="43"/>
      <c r="AS585" s="43">
        <f t="shared" si="2678"/>
        <v>880</v>
      </c>
      <c r="AT585" s="45">
        <f t="shared" si="2679"/>
        <v>-880</v>
      </c>
      <c r="AU585" s="46">
        <f t="shared" si="2680"/>
        <v>-4.1314553990610327E-2</v>
      </c>
      <c r="AV585" s="37"/>
      <c r="AW585" s="29"/>
      <c r="AX585" s="52">
        <f t="shared" si="2681"/>
        <v>45929</v>
      </c>
      <c r="AY585" s="45">
        <v>15048</v>
      </c>
      <c r="AZ585" s="45">
        <f t="shared" si="2682"/>
        <v>206</v>
      </c>
      <c r="BA585" s="45">
        <v>487</v>
      </c>
      <c r="BB585" s="45">
        <f t="shared" si="2683"/>
        <v>6</v>
      </c>
      <c r="BC585" s="45">
        <v>0</v>
      </c>
      <c r="BD585" s="45">
        <f t="shared" si="2684"/>
        <v>9</v>
      </c>
      <c r="BE585" s="45">
        <v>6</v>
      </c>
      <c r="BF585" s="43"/>
      <c r="BG585" s="43">
        <v>715</v>
      </c>
      <c r="BH585" s="45">
        <f t="shared" si="2686"/>
        <v>6435</v>
      </c>
      <c r="BI585" s="46">
        <f t="shared" si="2687"/>
        <v>0.31237864077669902</v>
      </c>
      <c r="BJ585" s="37" t="s">
        <v>522</v>
      </c>
      <c r="BK585" s="29"/>
      <c r="BL585" s="52">
        <f>IF($A582="","",$A582)</f>
        <v>45922</v>
      </c>
      <c r="BM585" s="45">
        <v>338</v>
      </c>
      <c r="BN585" s="58">
        <f t="shared" ref="BN585:BN616" si="2766">IF(BM585="","",BM585-BM581)</f>
        <v>30</v>
      </c>
      <c r="BO585" s="45">
        <v>0</v>
      </c>
      <c r="BP585" s="87">
        <f t="shared" ref="BP585:BP615" si="2767">IF(BO585="","",BO585-BO581)</f>
        <v>-999</v>
      </c>
      <c r="BQ585" s="43">
        <v>21</v>
      </c>
      <c r="BR585" s="43">
        <f t="shared" ref="BR585:BR616" si="2768">IF(BQ585="","",BQ581+BS581-BQ585)</f>
        <v>1</v>
      </c>
      <c r="BS585" s="43"/>
      <c r="BT585" s="44" t="str">
        <f t="shared" ref="BT585:BT616" si="2769">IF(BM585="","",BT581)</f>
        <v>スティッチリボンポーチ</v>
      </c>
      <c r="BU585" s="48">
        <f t="shared" ref="BU585:BU616" si="2770">IF(BN585="","",BU581)</f>
        <v>0</v>
      </c>
      <c r="BV585" s="45">
        <f t="shared" ref="BV585:BV616" si="2771">IF(BQ585="","",BR585*BU585)</f>
        <v>0</v>
      </c>
      <c r="BW585" s="89">
        <f t="shared" ref="BW585:BW616" si="2772">IF(BR585="","",BV585/(BN585*100))</f>
        <v>0</v>
      </c>
      <c r="BX585" s="37"/>
      <c r="BY585" s="57"/>
      <c r="BZ585" s="52">
        <f>IF($A582="","",$A582)</f>
        <v>45922</v>
      </c>
      <c r="CA585" s="45">
        <v>7133</v>
      </c>
      <c r="CB585" s="43">
        <f t="shared" ref="CB585:CB616" si="2773">IF(CA585="","",CA585-CA581)</f>
        <v>26</v>
      </c>
      <c r="CC585" s="45">
        <v>257</v>
      </c>
      <c r="CD585" s="87">
        <f t="shared" ref="CD585:CD616" si="2774">IF(CC585="","",CC585-CC581)</f>
        <v>0</v>
      </c>
      <c r="CE585" s="43">
        <v>20</v>
      </c>
      <c r="CF585" s="43">
        <f t="shared" ref="CF585:CF616" si="2775">IF(CE585="","",CE581+CG581-CE585)</f>
        <v>0</v>
      </c>
      <c r="CG585" s="43">
        <v>0</v>
      </c>
      <c r="CH585" s="44" t="str">
        <f t="shared" ref="CH585:CH616" si="2776">IF(CA585="","",CH581)</f>
        <v>クーリッシュイヤホン</v>
      </c>
      <c r="CI585" s="48">
        <f t="shared" ref="CI585:CI616" si="2777">IF(CB585="","",CI581)</f>
        <v>1100</v>
      </c>
      <c r="CJ585" s="45">
        <f t="shared" ref="CJ585:CJ616" si="2778">IF(CE585="","",CF585*CI585)</f>
        <v>0</v>
      </c>
      <c r="CK585" s="89">
        <f t="shared" ref="CK585:CK616" si="2779">IF(CF585="","",CJ585/(CB585*100))</f>
        <v>0</v>
      </c>
      <c r="CL585" s="37" t="s">
        <v>206</v>
      </c>
      <c r="CM585" s="29"/>
      <c r="CN585" s="52">
        <f>IF($A582="","",$A582)</f>
        <v>45922</v>
      </c>
      <c r="CO585" s="45">
        <v>1128</v>
      </c>
      <c r="CP585" s="43">
        <f t="shared" ref="CP585:CP616" si="2780">IF(CO585="","",CO585-CO581)</f>
        <v>69</v>
      </c>
      <c r="CQ585" s="45">
        <v>48</v>
      </c>
      <c r="CR585" s="87">
        <f t="shared" ref="CR585:CR616" si="2781">IF(CQ585="","",CQ585-CQ581)</f>
        <v>2</v>
      </c>
      <c r="CS585" s="43">
        <v>12</v>
      </c>
      <c r="CT585" s="43">
        <f t="shared" ref="CT585:CT616" si="2782">IF(CS585="","",CS581+CU581-CS585)</f>
        <v>3</v>
      </c>
      <c r="CU585" s="43">
        <v>3</v>
      </c>
      <c r="CV585" s="44" t="str">
        <f t="shared" ref="CV585:CV616" si="2783">IF(CO585="","",CV581)</f>
        <v>デジタルミニカメラ</v>
      </c>
      <c r="CW585" s="48">
        <f t="shared" ref="CW585:CW616" si="2784">IF(CP585="","",CW581)</f>
        <v>722</v>
      </c>
      <c r="CX585" s="45">
        <f t="shared" ref="CX585:CX616" si="2785">IF(CS585="","",CT585*CW585)</f>
        <v>2166</v>
      </c>
      <c r="CY585" s="89">
        <f t="shared" ref="CY585:CY616" si="2786">IF(CT585="","",CX585/(CP585*100))</f>
        <v>0.31391304347826088</v>
      </c>
      <c r="CZ585" s="37"/>
      <c r="DA585" s="29"/>
      <c r="DB585" s="52">
        <f t="shared" si="2688"/>
        <v>45929</v>
      </c>
      <c r="DC585" s="45">
        <v>27065</v>
      </c>
      <c r="DD585" s="45">
        <f t="shared" si="2689"/>
        <v>94</v>
      </c>
      <c r="DE585" s="45">
        <v>1464</v>
      </c>
      <c r="DF585" s="45">
        <f t="shared" si="2690"/>
        <v>8</v>
      </c>
      <c r="DG585" s="45">
        <v>0</v>
      </c>
      <c r="DH585" s="45">
        <f t="shared" si="2691"/>
        <v>8</v>
      </c>
      <c r="DI585" s="45">
        <v>6</v>
      </c>
      <c r="DJ585" s="43"/>
      <c r="DK585" s="43">
        <v>715</v>
      </c>
      <c r="DL585" s="45">
        <f t="shared" si="2693"/>
        <v>5720</v>
      </c>
      <c r="DM585" s="238">
        <f t="shared" si="2694"/>
        <v>0.60851063829787233</v>
      </c>
      <c r="DN585" s="37" t="s">
        <v>526</v>
      </c>
      <c r="DO585" s="29"/>
      <c r="DP585" s="52">
        <f t="shared" si="2695"/>
        <v>45929</v>
      </c>
      <c r="DQ585" s="45">
        <v>7095</v>
      </c>
      <c r="DR585" s="69">
        <f t="shared" si="2696"/>
        <v>56</v>
      </c>
      <c r="DS585" s="45">
        <v>205</v>
      </c>
      <c r="DT585" s="45">
        <f t="shared" si="2697"/>
        <v>3</v>
      </c>
      <c r="DU585" s="45">
        <v>33</v>
      </c>
      <c r="DV585" s="45">
        <f t="shared" si="2698"/>
        <v>2</v>
      </c>
      <c r="DW585" s="45">
        <v>0</v>
      </c>
      <c r="DX585" s="43"/>
      <c r="DY585" s="43">
        <f t="shared" si="2699"/>
        <v>726</v>
      </c>
      <c r="DZ585" s="45">
        <f t="shared" si="2700"/>
        <v>1452</v>
      </c>
      <c r="EA585" s="46">
        <f t="shared" si="2701"/>
        <v>0.25928571428571429</v>
      </c>
      <c r="EB585" s="37"/>
      <c r="EC585" s="29"/>
      <c r="ED585" s="52">
        <f t="shared" si="2702"/>
        <v>45929</v>
      </c>
      <c r="EE585" s="45">
        <v>246</v>
      </c>
      <c r="EF585" s="45">
        <f t="shared" si="2744"/>
        <v>147</v>
      </c>
      <c r="EG585" s="45">
        <v>107</v>
      </c>
      <c r="EH585" s="45">
        <f t="shared" si="2745"/>
        <v>46</v>
      </c>
      <c r="EI585" s="45">
        <v>110</v>
      </c>
      <c r="EJ585" s="45">
        <f t="shared" si="2703"/>
        <v>45</v>
      </c>
      <c r="EK585" s="45">
        <v>0</v>
      </c>
      <c r="EL585" s="43"/>
      <c r="EM585" s="43">
        <f t="shared" si="2755"/>
        <v>420</v>
      </c>
      <c r="EN585" s="45">
        <f t="shared" si="2756"/>
        <v>18900</v>
      </c>
      <c r="EO585" s="46">
        <f t="shared" si="2757"/>
        <v>1.2857142857142858</v>
      </c>
      <c r="EP585" s="37" t="s">
        <v>525</v>
      </c>
      <c r="EQ585" s="29"/>
      <c r="ER585" s="52">
        <f t="shared" si="2704"/>
        <v>45929</v>
      </c>
      <c r="ES585" s="45">
        <v>246</v>
      </c>
      <c r="ET585" s="45">
        <f t="shared" si="2746"/>
        <v>147</v>
      </c>
      <c r="EU585" s="45">
        <v>107</v>
      </c>
      <c r="EV585" s="45">
        <f t="shared" si="2747"/>
        <v>46</v>
      </c>
      <c r="EW585" s="45">
        <v>110</v>
      </c>
      <c r="EX585" s="45">
        <f t="shared" si="2705"/>
        <v>45</v>
      </c>
      <c r="EY585" s="45">
        <v>0</v>
      </c>
      <c r="EZ585" s="43"/>
      <c r="FA585" s="43">
        <f t="shared" si="2758"/>
        <v>420</v>
      </c>
      <c r="FB585" s="45">
        <f t="shared" si="2759"/>
        <v>18900</v>
      </c>
      <c r="FC585" s="46">
        <f t="shared" si="2760"/>
        <v>1.2857142857142858</v>
      </c>
      <c r="FD585" s="37" t="s">
        <v>525</v>
      </c>
      <c r="FE585" s="60"/>
      <c r="FF585" s="52">
        <f t="shared" si="2706"/>
        <v>45929</v>
      </c>
      <c r="FG585" s="45">
        <v>541</v>
      </c>
      <c r="FH585" s="45">
        <f t="shared" si="2748"/>
        <v>208</v>
      </c>
      <c r="FI585" s="45">
        <v>233</v>
      </c>
      <c r="FJ585" s="45">
        <f t="shared" si="2749"/>
        <v>3</v>
      </c>
      <c r="FK585" s="45">
        <v>8</v>
      </c>
      <c r="FL585" s="45">
        <f t="shared" si="2707"/>
        <v>5</v>
      </c>
      <c r="FM585" s="45">
        <v>0</v>
      </c>
      <c r="FN585" s="43"/>
      <c r="FO585" s="43">
        <f t="shared" si="2750"/>
        <v>550</v>
      </c>
      <c r="FP585" s="45">
        <f t="shared" si="2761"/>
        <v>2750</v>
      </c>
      <c r="FQ585" s="46">
        <f t="shared" si="2762"/>
        <v>0.13221153846153846</v>
      </c>
      <c r="FR585" s="37"/>
      <c r="FS585" s="29"/>
      <c r="FT585" s="52">
        <f t="shared" si="2708"/>
        <v>45929</v>
      </c>
      <c r="FU585" s="45">
        <v>132</v>
      </c>
      <c r="FV585" s="45">
        <f t="shared" si="2751"/>
        <v>107</v>
      </c>
      <c r="FW585" s="45">
        <v>998</v>
      </c>
      <c r="FX585" s="45">
        <f t="shared" si="2752"/>
        <v>5</v>
      </c>
      <c r="FY585" s="45">
        <v>485</v>
      </c>
      <c r="FZ585" s="45">
        <f t="shared" si="2709"/>
        <v>10</v>
      </c>
      <c r="GA585" s="45">
        <v>0</v>
      </c>
      <c r="GB585" s="43"/>
      <c r="GC585" s="43">
        <f t="shared" si="2763"/>
        <v>200</v>
      </c>
      <c r="GD585" s="45">
        <f t="shared" si="2710"/>
        <v>2000</v>
      </c>
      <c r="GE585" s="46">
        <f t="shared" si="2711"/>
        <v>0.18691588785046728</v>
      </c>
      <c r="GF585" s="37"/>
      <c r="GG585" s="29"/>
      <c r="GH585" s="52">
        <f t="shared" si="2712"/>
        <v>45929</v>
      </c>
      <c r="GI585" s="45">
        <v>246</v>
      </c>
      <c r="GJ585" s="45">
        <f t="shared" si="2753"/>
        <v>147</v>
      </c>
      <c r="GK585" s="45">
        <v>107</v>
      </c>
      <c r="GL585" s="45">
        <f t="shared" si="2754"/>
        <v>46</v>
      </c>
      <c r="GM585" s="45">
        <v>110</v>
      </c>
      <c r="GN585" s="45">
        <f t="shared" si="2713"/>
        <v>45</v>
      </c>
      <c r="GO585" s="45">
        <v>0</v>
      </c>
      <c r="GP585" s="43"/>
      <c r="GQ585" s="43">
        <f t="shared" si="2764"/>
        <v>420</v>
      </c>
      <c r="GR585" s="45">
        <f t="shared" si="2714"/>
        <v>18900</v>
      </c>
      <c r="GS585" s="46">
        <f t="shared" si="2715"/>
        <v>1.2857142857142858</v>
      </c>
      <c r="GT585" s="37" t="s">
        <v>525</v>
      </c>
      <c r="GU585" s="61"/>
      <c r="GV585" s="52">
        <f>IF($A582="","",$A582)</f>
        <v>45922</v>
      </c>
      <c r="GW585" s="62"/>
      <c r="GX585" s="45">
        <v>27683</v>
      </c>
      <c r="GY585" s="43"/>
      <c r="GZ585" s="45"/>
      <c r="HA585" s="87"/>
      <c r="HB585" s="43"/>
      <c r="HC585" s="43" t="str">
        <f t="shared" ref="HC585:HC635" si="2787">IF(HB585="","",HB581+HD581-HB585)</f>
        <v/>
      </c>
      <c r="HD585" s="43"/>
      <c r="HE585" s="44" t="str">
        <f t="shared" ref="HE585:HE636" si="2788">IF(GX585="","",HE581)</f>
        <v>メタリックイヤホン</v>
      </c>
      <c r="HF585" s="48">
        <f>IF(GX585="","",HF581)</f>
        <v>770</v>
      </c>
      <c r="HG585" s="45" t="str">
        <f t="shared" ref="HG585:HG636" si="2789">IF(HB585="","",HC585*HF585)</f>
        <v/>
      </c>
      <c r="HH585" s="89" t="str">
        <f t="shared" ref="HH585:HH636" si="2790">IF(HC585="","",HG585/(GY585*100))</f>
        <v/>
      </c>
      <c r="HI585" s="37"/>
      <c r="HJ585" s="29"/>
      <c r="HK585" s="52">
        <f>IF($A582="","",$A582)</f>
        <v>45922</v>
      </c>
      <c r="HL585" s="45">
        <v>0</v>
      </c>
      <c r="HM585" s="43"/>
      <c r="HN585" s="45">
        <v>992</v>
      </c>
      <c r="HO585" s="87"/>
      <c r="HP585" s="43"/>
      <c r="HQ585" s="43" t="str">
        <f t="shared" ref="HQ585:HQ635" si="2791">IF(HP585="","",HP581+HR581-HP585)</f>
        <v/>
      </c>
      <c r="HR585" s="43"/>
      <c r="HS585" s="44" t="str">
        <f t="shared" ref="HS585:HS636" si="2792">IF(HL585="","",HS581)</f>
        <v>ラブブマスコット</v>
      </c>
      <c r="HT585" s="48">
        <v>400</v>
      </c>
      <c r="HU585" s="45" t="str">
        <f t="shared" ref="HU585:HU636" si="2793">IF(HP585="","",HQ585*HT585)</f>
        <v/>
      </c>
      <c r="HV585" s="89" t="str">
        <f t="shared" ref="HV585:HV636" si="2794">IF(HQ585="","",HU585/(HM585*100))</f>
        <v/>
      </c>
      <c r="HW585" s="37"/>
      <c r="HX585" s="360"/>
      <c r="HY585" s="52">
        <f>IF($A582="","",$A582)</f>
        <v>45922</v>
      </c>
      <c r="HZ585" s="45">
        <v>6029</v>
      </c>
      <c r="IA585" s="43">
        <f t="shared" ref="IA585:IA616" si="2795">IF(HZ585="","",HZ585-HZ581)</f>
        <v>80</v>
      </c>
      <c r="IB585" s="45">
        <v>300</v>
      </c>
      <c r="IC585" s="87">
        <f t="shared" ref="IC585:IC616" si="2796">IF(IB585="","",IB585-IB581)</f>
        <v>2</v>
      </c>
      <c r="ID585" s="43">
        <v>21</v>
      </c>
      <c r="IE585" s="43">
        <f t="shared" ref="IE585:IE616" si="2797">IF(ID585="","",ID581+IF581-ID585)</f>
        <v>1</v>
      </c>
      <c r="IF585" s="43">
        <v>3</v>
      </c>
      <c r="IG585" s="44" t="str">
        <f>IF(HZ585="","",IG581)</f>
        <v>サンリオでかぱっちん</v>
      </c>
      <c r="IH585" s="48">
        <f>IF(IA585="","",IH581)</f>
        <v>660</v>
      </c>
      <c r="II585" s="45">
        <f t="shared" ref="II585:II616" si="2798">IF(ID585="","",IE585*IH585)</f>
        <v>660</v>
      </c>
      <c r="IJ585" s="89">
        <f t="shared" ref="IJ585:IJ616" si="2799">IF(IE585="","",II585/(IA585*100))</f>
        <v>8.2500000000000004E-2</v>
      </c>
      <c r="IK585" s="37"/>
      <c r="IL585" s="29"/>
      <c r="IM585" s="52">
        <f>IF($A582="","",$A582)</f>
        <v>45922</v>
      </c>
      <c r="IN585" s="45">
        <v>4891</v>
      </c>
      <c r="IO585" s="43">
        <f t="shared" ref="IO585:IO616" si="2800">IF(IN585="","",IN585-IN581)</f>
        <v>34</v>
      </c>
      <c r="IP585" s="45">
        <v>169</v>
      </c>
      <c r="IQ585" s="87">
        <f t="shared" ref="IQ585:IQ616" si="2801">IF(IP585="","",IP585-IP581)</f>
        <v>3</v>
      </c>
      <c r="IR585" s="43">
        <v>11</v>
      </c>
      <c r="IS585" s="43">
        <f t="shared" ref="IS585:IS616" si="2802">IF(IR585="","",IR581+IT581-IR585)</f>
        <v>8</v>
      </c>
      <c r="IT585" s="43">
        <v>-7</v>
      </c>
      <c r="IU585" s="44" t="s">
        <v>481</v>
      </c>
      <c r="IV585" s="48">
        <v>1100</v>
      </c>
      <c r="IW585" s="45">
        <f t="shared" ref="IW585:IW616" si="2803">IF(IR585="","",IS585*IV585)</f>
        <v>8800</v>
      </c>
      <c r="IX585" s="89">
        <f t="shared" ref="IX585:IX616" si="2804">IF(IS585="","",IW585/(IO585*100))</f>
        <v>2.5882352941176472</v>
      </c>
      <c r="IY585" s="37" t="s">
        <v>495</v>
      </c>
      <c r="IZ585" s="61"/>
      <c r="JA585" s="52">
        <f>IF($A582="","",$A582)</f>
        <v>45922</v>
      </c>
      <c r="JB585" s="45">
        <v>5079</v>
      </c>
      <c r="JC585" s="43">
        <f t="shared" ref="JC585:JC616" si="2805">IF(JB585="","",JB585-JB581)</f>
        <v>23</v>
      </c>
      <c r="JD585" s="45">
        <v>193</v>
      </c>
      <c r="JE585" s="87">
        <f t="shared" ref="JE585:JE616" si="2806">IF(JD585="","",JD585-JD581)</f>
        <v>1</v>
      </c>
      <c r="JF585" s="43">
        <v>6</v>
      </c>
      <c r="JG585" s="43">
        <f t="shared" ref="JG585:JG616" si="2807">IF(JF585="","",JF581+JH581-JF585)</f>
        <v>2</v>
      </c>
      <c r="JH585" s="43">
        <v>2</v>
      </c>
      <c r="JI585" s="44" t="str">
        <f t="shared" ref="JI585:JI616" si="2808">IF(JB585="","",JI581)</f>
        <v>スティック＆ボタンK／H</v>
      </c>
      <c r="JJ585" s="48">
        <f t="shared" ref="JJ585:JJ616" si="2809">IF(JC585="","",JJ581)</f>
        <v>710</v>
      </c>
      <c r="JK585" s="45">
        <f t="shared" ref="JK585:JK616" si="2810">IF(JF585="","",JG585*JJ585)</f>
        <v>1420</v>
      </c>
      <c r="JL585" s="89">
        <f t="shared" ref="JL585:JL616" si="2811">IF(JG585="","",JK585/(JC585*100))</f>
        <v>0.61739130434782608</v>
      </c>
      <c r="JM585" s="37" t="s">
        <v>493</v>
      </c>
      <c r="JN585" s="29"/>
      <c r="JO585" s="52">
        <f>IF($A582="","",$A582)</f>
        <v>45922</v>
      </c>
      <c r="JP585" s="45">
        <v>3716</v>
      </c>
      <c r="JQ585" s="43">
        <f t="shared" ref="JQ585:JQ616" si="2812">IF(JP585="","",JP585-JP581)</f>
        <v>38</v>
      </c>
      <c r="JR585" s="45">
        <v>248</v>
      </c>
      <c r="JS585" s="87">
        <f t="shared" ref="JS585:JS616" si="2813">IF(JR585="","",JR585-JR581)</f>
        <v>2</v>
      </c>
      <c r="JT585" s="43">
        <v>54</v>
      </c>
      <c r="JU585" s="43">
        <f t="shared" ref="JU585:JU616" si="2814">IF(JT585="","",JT581+JV581-JT585)</f>
        <v>12</v>
      </c>
      <c r="JV585" s="43">
        <v>-40</v>
      </c>
      <c r="JW585" s="44" t="str">
        <f t="shared" ref="JW585:JW616" si="2815">IF(JP585="","",JW581)</f>
        <v>サンリオシューズキーホルダー</v>
      </c>
      <c r="JX585" s="48">
        <f t="shared" ref="JX585:JX616" si="2816">IF(JQ585="","",JX581)</f>
        <v>387</v>
      </c>
      <c r="JY585" s="45">
        <f t="shared" ref="JY585:JY616" si="2817">IF(JT585="","",JU585*JX585)</f>
        <v>4644</v>
      </c>
      <c r="JZ585" s="89">
        <f t="shared" ref="JZ585:JZ616" si="2818">IF(JU585="","",JY585/(JQ585*100))</f>
        <v>1.2221052631578948</v>
      </c>
      <c r="KA585" s="37" t="s">
        <v>492</v>
      </c>
      <c r="KB585" s="51"/>
      <c r="KC585" s="52">
        <f>IF($A582="","",$A582)</f>
        <v>45922</v>
      </c>
      <c r="KD585" s="45">
        <v>11963</v>
      </c>
      <c r="KE585" s="58">
        <f>IF(KD585="","",KD585-KD581)</f>
        <v>18</v>
      </c>
      <c r="KF585" s="45">
        <v>453</v>
      </c>
      <c r="KG585" s="87">
        <f>IF(KF585="","",KF585-KF581)</f>
        <v>1</v>
      </c>
      <c r="KH585" s="43">
        <v>23</v>
      </c>
      <c r="KI585" s="43">
        <f>IF(KH585="","",KH581+KJ581-KH585)</f>
        <v>1</v>
      </c>
      <c r="KJ585" s="43">
        <v>-11</v>
      </c>
      <c r="KK585" s="44" t="str">
        <f>IF(KD585="","",KK581)</f>
        <v>サンリオでかぱっちん</v>
      </c>
      <c r="KL585" s="48">
        <f>IF(KE585="","",KL581)</f>
        <v>660</v>
      </c>
      <c r="KM585" s="45">
        <f>IF(KH585="","",KI585*KL585)</f>
        <v>660</v>
      </c>
      <c r="KN585" s="89">
        <f>IF(KI585="","",KM585/(KE585*100))</f>
        <v>0.36666666666666664</v>
      </c>
      <c r="KO585" s="37" t="s">
        <v>488</v>
      </c>
      <c r="KP585" s="29"/>
      <c r="KQ585" s="52">
        <f>IF($A582="","",$A582)</f>
        <v>45922</v>
      </c>
      <c r="KR585" s="45">
        <v>718</v>
      </c>
      <c r="KS585" s="43">
        <f>IF(KR585="","",KR585-KR581)</f>
        <v>75</v>
      </c>
      <c r="KT585" s="45">
        <v>2</v>
      </c>
      <c r="KU585" s="87">
        <f>IF(KT585="","",KT585-KT581)</f>
        <v>0</v>
      </c>
      <c r="KV585" s="43">
        <v>8</v>
      </c>
      <c r="KW585" s="43">
        <f>IF(KV585="","",KV581+KX581-KV585)</f>
        <v>0</v>
      </c>
      <c r="KX585" s="43">
        <v>0</v>
      </c>
      <c r="KY585" s="44" t="str">
        <f>IF(KR585="","",KY581)</f>
        <v>サンリオフェイスポーチ</v>
      </c>
      <c r="KZ585" s="48">
        <f>IF(KS585="","",KZ581)</f>
        <v>900</v>
      </c>
      <c r="LA585" s="45">
        <f>IF(KV585="","",KW585*KZ585)</f>
        <v>0</v>
      </c>
      <c r="LB585" s="89">
        <f>IF(KW585="","",LA585/(KS585*100))</f>
        <v>0</v>
      </c>
      <c r="LC585" s="37"/>
      <c r="LD585" s="29"/>
      <c r="LE585" s="47"/>
      <c r="LF585" s="45"/>
      <c r="LG585" s="45"/>
      <c r="LH585" s="45">
        <v>530</v>
      </c>
      <c r="LI585" s="45">
        <v>0</v>
      </c>
      <c r="LJ585" s="43">
        <v>2</v>
      </c>
      <c r="LK585" s="45">
        <v>0</v>
      </c>
      <c r="LL585" s="45">
        <v>0</v>
      </c>
      <c r="LM585" s="73" t="str">
        <f>IF(LF584="","",LM582)</f>
        <v>アンパンティッシュカバー、キティヒョウ柄</v>
      </c>
      <c r="LN585" s="67">
        <f>IF(LG584="","",LN582)</f>
        <v>1000</v>
      </c>
      <c r="LO585" s="45">
        <f t="shared" si="2765"/>
        <v>0</v>
      </c>
      <c r="LP585" s="46"/>
      <c r="LQ585" s="37"/>
      <c r="LR585" s="29"/>
      <c r="LS585" s="52">
        <f t="shared" si="2716"/>
        <v>45929</v>
      </c>
      <c r="LT585" s="45">
        <v>19734</v>
      </c>
      <c r="LU585" s="45">
        <f t="shared" si="2717"/>
        <v>110</v>
      </c>
      <c r="LV585" s="45">
        <v>996</v>
      </c>
      <c r="LW585" s="45">
        <f t="shared" si="2718"/>
        <v>7</v>
      </c>
      <c r="LX585" s="45">
        <v>6</v>
      </c>
      <c r="LY585" s="45">
        <f t="shared" si="2719"/>
        <v>7</v>
      </c>
      <c r="LZ585" s="45">
        <v>12</v>
      </c>
      <c r="MA585" s="43"/>
      <c r="MB585" s="43">
        <f t="shared" si="2720"/>
        <v>495</v>
      </c>
      <c r="MC585" s="45">
        <f t="shared" si="2721"/>
        <v>3465</v>
      </c>
      <c r="MD585" s="46">
        <f t="shared" si="2722"/>
        <v>0.315</v>
      </c>
      <c r="ME585" s="37"/>
      <c r="MF585" s="29"/>
      <c r="MG585" s="52">
        <f t="shared" si="2723"/>
        <v>45929</v>
      </c>
      <c r="MH585" s="45">
        <v>6263</v>
      </c>
      <c r="MI585" s="69">
        <f t="shared" si="2724"/>
        <v>23</v>
      </c>
      <c r="MJ585" s="45">
        <v>354</v>
      </c>
      <c r="MK585" s="45">
        <f t="shared" si="2725"/>
        <v>0</v>
      </c>
      <c r="ML585" s="45">
        <v>11</v>
      </c>
      <c r="MM585" s="45">
        <f t="shared" si="2726"/>
        <v>0</v>
      </c>
      <c r="MN585" s="45">
        <v>0</v>
      </c>
      <c r="MO585" s="43"/>
      <c r="MP585" s="43">
        <f t="shared" si="2727"/>
        <v>1100</v>
      </c>
      <c r="MQ585" s="45">
        <f t="shared" si="2728"/>
        <v>0</v>
      </c>
      <c r="MR585" s="46">
        <f t="shared" si="2729"/>
        <v>0</v>
      </c>
      <c r="MS585" s="37"/>
      <c r="MT585" s="29"/>
      <c r="MU585" s="52">
        <f t="shared" si="2730"/>
        <v>45929</v>
      </c>
      <c r="MV585" s="45">
        <v>8197</v>
      </c>
      <c r="MW585" s="45">
        <f t="shared" si="2731"/>
        <v>49</v>
      </c>
      <c r="MX585" s="45">
        <v>383</v>
      </c>
      <c r="MY585" s="45">
        <f t="shared" si="2732"/>
        <v>4</v>
      </c>
      <c r="MZ585" s="45">
        <v>30</v>
      </c>
      <c r="NA585" s="45">
        <f t="shared" si="2733"/>
        <v>3</v>
      </c>
      <c r="NB585" s="45">
        <v>-21</v>
      </c>
      <c r="NC585" s="43"/>
      <c r="ND585" s="43">
        <f t="shared" si="2734"/>
        <v>1100</v>
      </c>
      <c r="NE585" s="45">
        <f t="shared" si="2735"/>
        <v>3300</v>
      </c>
      <c r="NF585" s="46">
        <f t="shared" si="2736"/>
        <v>0.67346938775510201</v>
      </c>
      <c r="NG585" s="37" t="s">
        <v>531</v>
      </c>
      <c r="NH585" s="29"/>
      <c r="NI585" s="52">
        <f t="shared" si="2737"/>
        <v>45929</v>
      </c>
      <c r="NJ585" s="45">
        <v>9247</v>
      </c>
      <c r="NK585" s="69">
        <f t="shared" si="2738"/>
        <v>49</v>
      </c>
      <c r="NL585" s="45">
        <v>192</v>
      </c>
      <c r="NM585" s="45">
        <f t="shared" si="2739"/>
        <v>1</v>
      </c>
      <c r="NN585" s="45">
        <v>36</v>
      </c>
      <c r="NO585" s="45">
        <f t="shared" si="2740"/>
        <v>0</v>
      </c>
      <c r="NP585" s="45">
        <v>0</v>
      </c>
      <c r="NQ585" s="43"/>
      <c r="NR585" s="43">
        <f t="shared" si="2741"/>
        <v>1100</v>
      </c>
      <c r="NS585" s="45">
        <f t="shared" si="2742"/>
        <v>0</v>
      </c>
      <c r="NT585" s="46">
        <f t="shared" si="2743"/>
        <v>0</v>
      </c>
      <c r="NU585" s="37"/>
    </row>
    <row r="586" spans="1:385" ht="15" customHeight="1" thickBot="1" x14ac:dyDescent="0.3">
      <c r="A586" s="38">
        <v>45933</v>
      </c>
      <c r="B586" s="39">
        <f>IF(A586="","",SUM(J586,LG596,AL586,DR586,AZ586,DD586,LU586,NK586,MW586,MI586,X586,FH586,GJ586,FV586)+SUM(GY601:GY602)+SUM(HM601:HM604)+SUM(CP601:CP604)+SUM(BN601:BN604)+SUM(KS601:KS604)+SUM(KE601:KE604)+SUM(CB601:CB604)+SUM(IA601:IA604)+SUM(IO601:IO604)+SUM(JC601:JC604)+SUM(JQ601:JQ604))</f>
        <v>3120</v>
      </c>
      <c r="C586" s="40">
        <f>IF(A586="","",SUM(J586,X586,AL586,AZ586)+SUM(KE601:KE604)+SUM(KS601:KS604)+SUM(BN601:BN604))</f>
        <v>966</v>
      </c>
      <c r="D586" s="40">
        <f>IF(A586="","",SUM(DD586,DR586)+SUM(CB601:CB604)+SUM(CP601:CP604))</f>
        <v>693</v>
      </c>
      <c r="E586" s="41">
        <f>IF(A586="","",SUM(NK586,MW586,MI586,LG596,LU586)+SUM(IA601:IA604)+SUM(IO601:IO604)+SUM(JC601:JC604)+SUM(JQ601:JQ604))</f>
        <v>1031</v>
      </c>
      <c r="F586" s="40">
        <f>IF(B586="","",SUM(FH586,FV586,GJ586)+SUM(HM601:HM604)+SUM(GY601:GY602))</f>
        <v>430</v>
      </c>
      <c r="G586" s="208"/>
      <c r="H586" s="42"/>
      <c r="I586" s="45">
        <v>2966</v>
      </c>
      <c r="J586" s="69">
        <f t="shared" si="2661"/>
        <v>21</v>
      </c>
      <c r="K586" s="45">
        <v>115</v>
      </c>
      <c r="L586" s="45">
        <f t="shared" si="2662"/>
        <v>2</v>
      </c>
      <c r="M586" s="45">
        <v>8</v>
      </c>
      <c r="N586" s="45">
        <f t="shared" si="2663"/>
        <v>2</v>
      </c>
      <c r="O586" s="45">
        <v>4</v>
      </c>
      <c r="P586" s="43"/>
      <c r="Q586" s="43">
        <f t="shared" si="2664"/>
        <v>550</v>
      </c>
      <c r="R586" s="45">
        <f t="shared" si="2665"/>
        <v>1100</v>
      </c>
      <c r="S586" s="46">
        <f t="shared" si="2666"/>
        <v>0.52380952380952384</v>
      </c>
      <c r="T586" s="37" t="s">
        <v>544</v>
      </c>
      <c r="U586" s="29"/>
      <c r="V586" s="52">
        <f t="shared" si="2667"/>
        <v>45933</v>
      </c>
      <c r="W586" s="45">
        <v>11631</v>
      </c>
      <c r="X586" s="45">
        <f t="shared" si="2668"/>
        <v>58</v>
      </c>
      <c r="Y586" s="45">
        <v>467</v>
      </c>
      <c r="Z586" s="45">
        <f t="shared" si="2669"/>
        <v>2</v>
      </c>
      <c r="AA586" s="45">
        <v>16</v>
      </c>
      <c r="AB586" s="45">
        <f t="shared" si="2670"/>
        <v>2</v>
      </c>
      <c r="AC586" s="45">
        <v>0</v>
      </c>
      <c r="AD586" s="43"/>
      <c r="AE586" s="43">
        <f t="shared" si="2671"/>
        <v>1026</v>
      </c>
      <c r="AF586" s="45">
        <f t="shared" si="2672"/>
        <v>2052</v>
      </c>
      <c r="AG586" s="46">
        <f t="shared" si="2673"/>
        <v>0.35379310344827586</v>
      </c>
      <c r="AH586" s="37"/>
      <c r="AI586" s="29"/>
      <c r="AJ586" s="52">
        <f t="shared" si="2674"/>
        <v>45933</v>
      </c>
      <c r="AK586" s="45">
        <v>14317</v>
      </c>
      <c r="AL586" s="45">
        <f t="shared" si="2675"/>
        <v>79</v>
      </c>
      <c r="AM586" s="45">
        <v>322</v>
      </c>
      <c r="AN586" s="45">
        <f t="shared" si="2676"/>
        <v>0</v>
      </c>
      <c r="AO586" s="45">
        <v>36</v>
      </c>
      <c r="AP586" s="45">
        <f t="shared" si="2677"/>
        <v>1</v>
      </c>
      <c r="AQ586" s="45">
        <v>0</v>
      </c>
      <c r="AR586" s="43"/>
      <c r="AS586" s="43">
        <f t="shared" si="2678"/>
        <v>880</v>
      </c>
      <c r="AT586" s="45">
        <f t="shared" si="2679"/>
        <v>880</v>
      </c>
      <c r="AU586" s="46">
        <f t="shared" si="2680"/>
        <v>0.11139240506329114</v>
      </c>
      <c r="AV586" s="37"/>
      <c r="AW586" s="29"/>
      <c r="AX586" s="52">
        <f t="shared" si="2681"/>
        <v>45933</v>
      </c>
      <c r="AY586" s="45">
        <v>15289</v>
      </c>
      <c r="AZ586" s="45">
        <f t="shared" si="2682"/>
        <v>241</v>
      </c>
      <c r="BA586" s="45">
        <v>491</v>
      </c>
      <c r="BB586" s="45">
        <f t="shared" si="2683"/>
        <v>4</v>
      </c>
      <c r="BC586" s="45">
        <v>0</v>
      </c>
      <c r="BD586" s="45">
        <f t="shared" si="2684"/>
        <v>6</v>
      </c>
      <c r="BE586" s="45">
        <v>8</v>
      </c>
      <c r="BF586" s="43"/>
      <c r="BG586" s="43">
        <f t="shared" si="2685"/>
        <v>715</v>
      </c>
      <c r="BH586" s="45">
        <f t="shared" si="2686"/>
        <v>4290</v>
      </c>
      <c r="BI586" s="46">
        <f t="shared" si="2687"/>
        <v>0.17800829875518673</v>
      </c>
      <c r="BJ586" s="37"/>
      <c r="BK586" s="29"/>
      <c r="BL586" s="47"/>
      <c r="BM586" s="43">
        <v>477</v>
      </c>
      <c r="BN586" s="45">
        <f t="shared" si="2766"/>
        <v>49</v>
      </c>
      <c r="BO586" s="43">
        <v>2</v>
      </c>
      <c r="BP586" s="45">
        <f t="shared" si="2767"/>
        <v>1</v>
      </c>
      <c r="BQ586" s="45">
        <v>10</v>
      </c>
      <c r="BR586" s="45">
        <f t="shared" si="2768"/>
        <v>1</v>
      </c>
      <c r="BS586" s="43"/>
      <c r="BT586" s="63" t="str">
        <f t="shared" si="2769"/>
        <v>サンリオミニリュック</v>
      </c>
      <c r="BU586" s="67">
        <f t="shared" si="2770"/>
        <v>600</v>
      </c>
      <c r="BV586" s="43">
        <f t="shared" si="2771"/>
        <v>600</v>
      </c>
      <c r="BW586" s="46">
        <f t="shared" si="2772"/>
        <v>0.12244897959183673</v>
      </c>
      <c r="BX586" s="37"/>
      <c r="BY586" s="57"/>
      <c r="BZ586" s="47"/>
      <c r="CA586" s="43">
        <v>6870</v>
      </c>
      <c r="CB586" s="69">
        <f t="shared" si="2773"/>
        <v>19</v>
      </c>
      <c r="CC586" s="43">
        <v>221</v>
      </c>
      <c r="CD586" s="45">
        <f t="shared" si="2774"/>
        <v>0</v>
      </c>
      <c r="CE586" s="45">
        <v>13</v>
      </c>
      <c r="CF586" s="45">
        <f t="shared" si="2775"/>
        <v>0</v>
      </c>
      <c r="CG586" s="43">
        <v>0</v>
      </c>
      <c r="CH586" s="63" t="str">
        <f t="shared" si="2776"/>
        <v>ジャグラーサウンドボタン</v>
      </c>
      <c r="CI586" s="67">
        <f t="shared" si="2777"/>
        <v>682</v>
      </c>
      <c r="CJ586" s="43">
        <f t="shared" si="2778"/>
        <v>0</v>
      </c>
      <c r="CK586" s="46">
        <f t="shared" si="2779"/>
        <v>0</v>
      </c>
      <c r="CL586" s="37"/>
      <c r="CM586" s="29"/>
      <c r="CN586" s="47"/>
      <c r="CO586" s="43">
        <v>2220</v>
      </c>
      <c r="CP586" s="45">
        <f t="shared" si="2780"/>
        <v>42</v>
      </c>
      <c r="CQ586" s="43">
        <v>61</v>
      </c>
      <c r="CR586" s="45">
        <f t="shared" si="2781"/>
        <v>1</v>
      </c>
      <c r="CS586" s="45">
        <v>3</v>
      </c>
      <c r="CT586" s="45">
        <f t="shared" si="2782"/>
        <v>1</v>
      </c>
      <c r="CU586" s="43">
        <v>6</v>
      </c>
      <c r="CV586" s="63" t="str">
        <f t="shared" si="2783"/>
        <v>サンリオFAN</v>
      </c>
      <c r="CW586" s="67">
        <f t="shared" si="2784"/>
        <v>1100</v>
      </c>
      <c r="CX586" s="43">
        <f t="shared" si="2785"/>
        <v>1100</v>
      </c>
      <c r="CY586" s="46">
        <f t="shared" si="2786"/>
        <v>0.26190476190476192</v>
      </c>
      <c r="CZ586" s="37" t="s">
        <v>489</v>
      </c>
      <c r="DA586" s="29"/>
      <c r="DB586" s="52">
        <f t="shared" si="2688"/>
        <v>45933</v>
      </c>
      <c r="DC586" s="45">
        <v>27221</v>
      </c>
      <c r="DD586" s="45">
        <f t="shared" si="2689"/>
        <v>156</v>
      </c>
      <c r="DE586" s="45">
        <v>1467</v>
      </c>
      <c r="DF586" s="45">
        <f t="shared" si="2690"/>
        <v>3</v>
      </c>
      <c r="DG586" s="45">
        <v>2</v>
      </c>
      <c r="DH586" s="45">
        <f t="shared" si="2691"/>
        <v>4</v>
      </c>
      <c r="DI586" s="45">
        <v>6</v>
      </c>
      <c r="DJ586" s="43"/>
      <c r="DK586" s="43">
        <f t="shared" si="2692"/>
        <v>715</v>
      </c>
      <c r="DL586" s="45">
        <f t="shared" si="2693"/>
        <v>2860</v>
      </c>
      <c r="DM586" s="46">
        <f t="shared" si="2694"/>
        <v>0.18333333333333332</v>
      </c>
      <c r="DN586" s="37"/>
      <c r="DO586" s="29"/>
      <c r="DP586" s="52">
        <f t="shared" si="2695"/>
        <v>45933</v>
      </c>
      <c r="DQ586" s="45">
        <v>7224</v>
      </c>
      <c r="DR586" s="45">
        <f t="shared" si="2696"/>
        <v>129</v>
      </c>
      <c r="DS586" s="45">
        <v>209</v>
      </c>
      <c r="DT586" s="45">
        <f t="shared" si="2697"/>
        <v>4</v>
      </c>
      <c r="DU586" s="45">
        <v>29</v>
      </c>
      <c r="DV586" s="45">
        <f t="shared" si="2698"/>
        <v>4</v>
      </c>
      <c r="DW586" s="45">
        <v>12</v>
      </c>
      <c r="DX586" s="43"/>
      <c r="DY586" s="43">
        <f t="shared" si="2699"/>
        <v>726</v>
      </c>
      <c r="DZ586" s="45">
        <f t="shared" si="2700"/>
        <v>2904</v>
      </c>
      <c r="EA586" s="46">
        <f t="shared" si="2701"/>
        <v>0.22511627906976744</v>
      </c>
      <c r="EB586" s="37" t="s">
        <v>275</v>
      </c>
      <c r="EC586" s="29"/>
      <c r="ED586" s="52">
        <f t="shared" si="2702"/>
        <v>45933</v>
      </c>
      <c r="EE586" s="45">
        <v>306</v>
      </c>
      <c r="EF586" s="45">
        <f t="shared" si="2744"/>
        <v>60</v>
      </c>
      <c r="EG586" s="45">
        <v>122</v>
      </c>
      <c r="EH586" s="45">
        <f t="shared" si="2745"/>
        <v>15</v>
      </c>
      <c r="EI586" s="45">
        <v>100</v>
      </c>
      <c r="EJ586" s="45">
        <f t="shared" si="2703"/>
        <v>10</v>
      </c>
      <c r="EK586" s="45">
        <v>24</v>
      </c>
      <c r="EL586" s="43"/>
      <c r="EM586" s="43">
        <f t="shared" si="2755"/>
        <v>420</v>
      </c>
      <c r="EN586" s="45">
        <f t="shared" si="2756"/>
        <v>4200</v>
      </c>
      <c r="EO586" s="46">
        <f t="shared" si="2757"/>
        <v>0.7</v>
      </c>
      <c r="EP586" s="37" t="s">
        <v>553</v>
      </c>
      <c r="EQ586" s="29"/>
      <c r="ER586" s="52">
        <f t="shared" si="2704"/>
        <v>45933</v>
      </c>
      <c r="ES586" s="45">
        <v>306</v>
      </c>
      <c r="ET586" s="45">
        <f t="shared" si="2746"/>
        <v>60</v>
      </c>
      <c r="EU586" s="45">
        <v>122</v>
      </c>
      <c r="EV586" s="45">
        <f t="shared" si="2747"/>
        <v>15</v>
      </c>
      <c r="EW586" s="45">
        <v>100</v>
      </c>
      <c r="EX586" s="45">
        <f t="shared" si="2705"/>
        <v>10</v>
      </c>
      <c r="EY586" s="45">
        <v>24</v>
      </c>
      <c r="EZ586" s="43"/>
      <c r="FA586" s="43">
        <f t="shared" si="2758"/>
        <v>420</v>
      </c>
      <c r="FB586" s="45">
        <f t="shared" si="2759"/>
        <v>4200</v>
      </c>
      <c r="FC586" s="46">
        <f t="shared" si="2760"/>
        <v>0.7</v>
      </c>
      <c r="FD586" s="37" t="s">
        <v>553</v>
      </c>
      <c r="FE586" s="60"/>
      <c r="FF586" s="52">
        <f t="shared" si="2706"/>
        <v>45933</v>
      </c>
      <c r="FG586" s="45">
        <v>573</v>
      </c>
      <c r="FH586" s="45">
        <f t="shared" si="2748"/>
        <v>32</v>
      </c>
      <c r="FI586" s="45">
        <v>233</v>
      </c>
      <c r="FJ586" s="45">
        <f t="shared" si="2749"/>
        <v>0</v>
      </c>
      <c r="FK586" s="45">
        <v>8</v>
      </c>
      <c r="FL586" s="45">
        <f t="shared" si="2707"/>
        <v>0</v>
      </c>
      <c r="FM586" s="45">
        <v>3</v>
      </c>
      <c r="FN586" s="43"/>
      <c r="FO586" s="43">
        <f t="shared" si="2750"/>
        <v>550</v>
      </c>
      <c r="FP586" s="45">
        <f t="shared" si="2761"/>
        <v>0</v>
      </c>
      <c r="FQ586" s="46">
        <f t="shared" si="2762"/>
        <v>0</v>
      </c>
      <c r="FR586" s="37"/>
      <c r="FS586" s="29"/>
      <c r="FT586" s="52">
        <f t="shared" si="2708"/>
        <v>45933</v>
      </c>
      <c r="FU586" s="45">
        <v>138</v>
      </c>
      <c r="FV586" s="45">
        <f t="shared" si="2751"/>
        <v>6</v>
      </c>
      <c r="FW586" s="45">
        <v>999</v>
      </c>
      <c r="FX586" s="45">
        <f t="shared" si="2752"/>
        <v>1</v>
      </c>
      <c r="FY586" s="45">
        <v>484</v>
      </c>
      <c r="FZ586" s="45">
        <f t="shared" si="2709"/>
        <v>1</v>
      </c>
      <c r="GA586" s="45">
        <v>0</v>
      </c>
      <c r="GB586" s="43"/>
      <c r="GC586" s="43">
        <f t="shared" si="2763"/>
        <v>200</v>
      </c>
      <c r="GD586" s="45">
        <f t="shared" si="2710"/>
        <v>200</v>
      </c>
      <c r="GE586" s="46">
        <f t="shared" si="2711"/>
        <v>0.33333333333333331</v>
      </c>
      <c r="GF586" s="37"/>
      <c r="GG586" s="29"/>
      <c r="GH586" s="52">
        <f t="shared" si="2712"/>
        <v>45933</v>
      </c>
      <c r="GI586" s="45">
        <v>306</v>
      </c>
      <c r="GJ586" s="45">
        <f t="shared" si="2753"/>
        <v>60</v>
      </c>
      <c r="GK586" s="45">
        <v>122</v>
      </c>
      <c r="GL586" s="45">
        <f t="shared" si="2754"/>
        <v>15</v>
      </c>
      <c r="GM586" s="45">
        <v>100</v>
      </c>
      <c r="GN586" s="45">
        <f t="shared" si="2713"/>
        <v>10</v>
      </c>
      <c r="GO586" s="45">
        <v>24</v>
      </c>
      <c r="GP586" s="43"/>
      <c r="GQ586" s="43">
        <f t="shared" si="2764"/>
        <v>420</v>
      </c>
      <c r="GR586" s="45">
        <f t="shared" si="2714"/>
        <v>4200</v>
      </c>
      <c r="GS586" s="46">
        <f t="shared" si="2715"/>
        <v>0.7</v>
      </c>
      <c r="GT586" s="37" t="s">
        <v>553</v>
      </c>
      <c r="GU586" s="61"/>
      <c r="GV586" s="47"/>
      <c r="GW586" s="62"/>
      <c r="GX586" s="43">
        <v>19912</v>
      </c>
      <c r="GY586" s="45"/>
      <c r="GZ586" s="43"/>
      <c r="HA586" s="45"/>
      <c r="HB586" s="45"/>
      <c r="HC586" s="45" t="str">
        <f t="shared" si="2787"/>
        <v/>
      </c>
      <c r="HD586" s="43"/>
      <c r="HE586" s="63" t="str">
        <f>IF(GX585="","",HE582)</f>
        <v>サンリオ浴衣BIG</v>
      </c>
      <c r="HF586" s="67">
        <f>IF(GX585="","",HF582)</f>
        <v>1100</v>
      </c>
      <c r="HG586" s="43" t="str">
        <f t="shared" si="2789"/>
        <v/>
      </c>
      <c r="HH586" s="46" t="str">
        <f t="shared" si="2790"/>
        <v/>
      </c>
      <c r="HI586" s="37"/>
      <c r="HJ586" s="29"/>
      <c r="HK586" s="47"/>
      <c r="HL586" s="43">
        <v>0</v>
      </c>
      <c r="HM586" s="45"/>
      <c r="HN586" s="43">
        <v>992</v>
      </c>
      <c r="HO586" s="45"/>
      <c r="HP586" s="45"/>
      <c r="HQ586" s="45" t="str">
        <f t="shared" si="2791"/>
        <v/>
      </c>
      <c r="HR586" s="43"/>
      <c r="HS586" s="63" t="str">
        <f t="shared" si="2792"/>
        <v>キティヒョウ柄マスコット</v>
      </c>
      <c r="HT586" s="67">
        <v>996</v>
      </c>
      <c r="HU586" s="43" t="str">
        <f t="shared" si="2793"/>
        <v/>
      </c>
      <c r="HV586" s="46" t="str">
        <f t="shared" si="2794"/>
        <v/>
      </c>
      <c r="HW586" s="37"/>
      <c r="HX586" s="360"/>
      <c r="HY586" s="47"/>
      <c r="HZ586" s="43">
        <v>4219</v>
      </c>
      <c r="IA586" s="45">
        <f t="shared" si="2795"/>
        <v>62</v>
      </c>
      <c r="IB586" s="43">
        <v>123</v>
      </c>
      <c r="IC586" s="45">
        <f t="shared" si="2796"/>
        <v>2</v>
      </c>
      <c r="ID586" s="45">
        <v>28</v>
      </c>
      <c r="IE586" s="45">
        <f t="shared" si="2797"/>
        <v>8</v>
      </c>
      <c r="IF586" s="43">
        <v>4</v>
      </c>
      <c r="IG586" s="63" t="str">
        <f>IF(HZ586="","",IG582)</f>
        <v>ミニ香水</v>
      </c>
      <c r="IH586" s="67">
        <f>IF(IA586="","",IH582)</f>
        <v>1100</v>
      </c>
      <c r="II586" s="43">
        <f t="shared" si="2798"/>
        <v>8800</v>
      </c>
      <c r="IJ586" s="46">
        <f t="shared" si="2799"/>
        <v>1.4193548387096775</v>
      </c>
      <c r="IK586" s="37"/>
      <c r="IL586" s="29"/>
      <c r="IM586" s="47"/>
      <c r="IN586" s="43">
        <v>5054</v>
      </c>
      <c r="IO586" s="45">
        <f t="shared" si="2800"/>
        <v>118</v>
      </c>
      <c r="IP586" s="43">
        <v>105</v>
      </c>
      <c r="IQ586" s="45">
        <f t="shared" si="2801"/>
        <v>3</v>
      </c>
      <c r="IR586" s="45">
        <v>16</v>
      </c>
      <c r="IS586" s="45">
        <f t="shared" si="2802"/>
        <v>4</v>
      </c>
      <c r="IT586" s="43">
        <v>0</v>
      </c>
      <c r="IU586" s="63" t="str">
        <f t="shared" ref="IU586:IU616" si="2819">IF(IN586="","",IU582)</f>
        <v>ジャグラーサウンドボタン</v>
      </c>
      <c r="IV586" s="67">
        <f t="shared" ref="IV586:IV616" si="2820">IF(IO586="","",IV582)</f>
        <v>748</v>
      </c>
      <c r="IW586" s="43">
        <f t="shared" si="2803"/>
        <v>2992</v>
      </c>
      <c r="IX586" s="46">
        <f t="shared" si="2804"/>
        <v>0.2535593220338983</v>
      </c>
      <c r="IY586" s="37"/>
      <c r="IZ586" s="61"/>
      <c r="JA586" s="47"/>
      <c r="JB586" s="43">
        <v>3797</v>
      </c>
      <c r="JC586" s="45">
        <f t="shared" si="2805"/>
        <v>48</v>
      </c>
      <c r="JD586" s="43">
        <v>106</v>
      </c>
      <c r="JE586" s="45">
        <f t="shared" si="2806"/>
        <v>0</v>
      </c>
      <c r="JF586" s="45">
        <v>11</v>
      </c>
      <c r="JG586" s="45">
        <f t="shared" si="2807"/>
        <v>-1</v>
      </c>
      <c r="JH586" s="43"/>
      <c r="JI586" s="63" t="str">
        <f t="shared" si="2808"/>
        <v>こびとづかんキーケース</v>
      </c>
      <c r="JJ586" s="67">
        <f t="shared" si="2809"/>
        <v>698</v>
      </c>
      <c r="JK586" s="43">
        <f t="shared" si="2810"/>
        <v>-698</v>
      </c>
      <c r="JL586" s="46">
        <f t="shared" si="2811"/>
        <v>-0.14541666666666667</v>
      </c>
      <c r="JM586" s="37"/>
      <c r="JN586" s="29"/>
      <c r="JO586" s="47"/>
      <c r="JP586" s="43">
        <v>4512</v>
      </c>
      <c r="JQ586" s="45">
        <f t="shared" si="2812"/>
        <v>51</v>
      </c>
      <c r="JR586" s="43">
        <v>90</v>
      </c>
      <c r="JS586" s="45">
        <f t="shared" si="2813"/>
        <v>0</v>
      </c>
      <c r="JT586" s="45">
        <v>14</v>
      </c>
      <c r="JU586" s="45">
        <f t="shared" si="2814"/>
        <v>-5</v>
      </c>
      <c r="JV586" s="43">
        <v>0</v>
      </c>
      <c r="JW586" s="63" t="str">
        <f t="shared" si="2815"/>
        <v>デジタルミニカメラ</v>
      </c>
      <c r="JX586" s="67">
        <f t="shared" si="2816"/>
        <v>722</v>
      </c>
      <c r="JY586" s="43">
        <f t="shared" si="2817"/>
        <v>-3610</v>
      </c>
      <c r="JZ586" s="46">
        <f t="shared" si="2818"/>
        <v>-0.707843137254902</v>
      </c>
      <c r="KA586" s="37"/>
      <c r="KB586" s="51"/>
      <c r="KC586" s="47"/>
      <c r="KD586" s="43">
        <v>9741</v>
      </c>
      <c r="KE586" s="45">
        <f>IF(KD586="","",KD586-KD582)</f>
        <v>57</v>
      </c>
      <c r="KF586" s="43">
        <v>287</v>
      </c>
      <c r="KG586" s="45">
        <f>IF(KF586="","",KF586-KF582)</f>
        <v>1</v>
      </c>
      <c r="KH586" s="45">
        <v>11</v>
      </c>
      <c r="KI586" s="45">
        <f>IF(KH586="","",KH582+KJ582-KH586)</f>
        <v>1</v>
      </c>
      <c r="KJ586" s="43">
        <v>0</v>
      </c>
      <c r="KK586" s="63" t="str">
        <f>IF(KD586="","",KK582)</f>
        <v>モンチッチマスコット</v>
      </c>
      <c r="KL586" s="67">
        <f>IF(KE586="","",KL582)</f>
        <v>660</v>
      </c>
      <c r="KM586" s="43">
        <f>IF(KH586="","",KI586*KL586)</f>
        <v>660</v>
      </c>
      <c r="KN586" s="46">
        <f>IF(KI586="","",KM586/(KE586*100))</f>
        <v>0.11578947368421053</v>
      </c>
      <c r="KO586" s="37"/>
      <c r="KP586" s="29"/>
      <c r="KQ586" s="47"/>
      <c r="KR586" s="43">
        <v>535</v>
      </c>
      <c r="KS586" s="45">
        <f>IF(KR586="","",KR586-KR582)</f>
        <v>179</v>
      </c>
      <c r="KT586" s="43">
        <v>4</v>
      </c>
      <c r="KU586" s="45">
        <f>IF(KT586="","",KT586-KT582)</f>
        <v>2</v>
      </c>
      <c r="KV586" s="45">
        <v>10</v>
      </c>
      <c r="KW586" s="45">
        <f>IF(KV586="","",KV582+KX582-KV586)</f>
        <v>2</v>
      </c>
      <c r="KX586" s="43">
        <v>6</v>
      </c>
      <c r="KY586" s="63" t="str">
        <f>IF(KR586="","",KY582)</f>
        <v>ラブブマスコット</v>
      </c>
      <c r="KZ586" s="67">
        <f>IF(KS586="","",KZ582)</f>
        <v>500</v>
      </c>
      <c r="LA586" s="43">
        <f>IF(KV586="","",KW586*KZ586)</f>
        <v>1000</v>
      </c>
      <c r="LB586" s="46">
        <f>IF(KW586="","",LA586/(KS586*100))</f>
        <v>5.5865921787709494E-2</v>
      </c>
      <c r="LC586" s="37"/>
      <c r="LD586" s="29"/>
      <c r="LE586" s="75"/>
      <c r="LF586" s="76"/>
      <c r="LG586" s="76"/>
      <c r="LH586" s="76">
        <v>1166</v>
      </c>
      <c r="LI586" s="76">
        <v>0</v>
      </c>
      <c r="LJ586" s="77">
        <v>1</v>
      </c>
      <c r="LK586" s="76">
        <v>0</v>
      </c>
      <c r="LL586" s="76">
        <v>0</v>
      </c>
      <c r="LM586" s="78" t="str">
        <f>IF(LF584="","",LM583)</f>
        <v>バイキンティッシュカバー、ダダンダン</v>
      </c>
      <c r="LN586" s="79">
        <f>IF(LG584="","",LN583)</f>
        <v>1000</v>
      </c>
      <c r="LO586" s="76">
        <f t="shared" si="2765"/>
        <v>0</v>
      </c>
      <c r="LP586" s="80"/>
      <c r="LQ586" s="37"/>
      <c r="LR586" s="29"/>
      <c r="LS586" s="52">
        <f t="shared" si="2716"/>
        <v>45933</v>
      </c>
      <c r="LT586" s="45">
        <v>19776</v>
      </c>
      <c r="LU586" s="69">
        <f t="shared" si="2717"/>
        <v>42</v>
      </c>
      <c r="LV586" s="45">
        <v>1000</v>
      </c>
      <c r="LW586" s="45">
        <f t="shared" si="2718"/>
        <v>4</v>
      </c>
      <c r="LX586" s="45">
        <v>14</v>
      </c>
      <c r="LY586" s="45">
        <f t="shared" si="2719"/>
        <v>4</v>
      </c>
      <c r="LZ586" s="45">
        <v>2</v>
      </c>
      <c r="MA586" s="43"/>
      <c r="MB586" s="43">
        <f t="shared" si="2720"/>
        <v>495</v>
      </c>
      <c r="MC586" s="45">
        <f t="shared" si="2721"/>
        <v>1980</v>
      </c>
      <c r="MD586" s="46">
        <f t="shared" si="2722"/>
        <v>0.47142857142857142</v>
      </c>
      <c r="ME586" s="37" t="s">
        <v>536</v>
      </c>
      <c r="MF586" s="29"/>
      <c r="MG586" s="52">
        <f t="shared" si="2723"/>
        <v>45933</v>
      </c>
      <c r="MH586" s="45">
        <v>6302</v>
      </c>
      <c r="MI586" s="69">
        <f t="shared" si="2724"/>
        <v>39</v>
      </c>
      <c r="MJ586" s="45">
        <v>355</v>
      </c>
      <c r="MK586" s="45">
        <f t="shared" si="2725"/>
        <v>1</v>
      </c>
      <c r="ML586" s="45">
        <v>10</v>
      </c>
      <c r="MM586" s="45">
        <f t="shared" si="2726"/>
        <v>1</v>
      </c>
      <c r="MN586" s="45">
        <v>20</v>
      </c>
      <c r="MO586" s="43"/>
      <c r="MP586" s="43">
        <f t="shared" si="2727"/>
        <v>1100</v>
      </c>
      <c r="MQ586" s="45">
        <f t="shared" si="2728"/>
        <v>1100</v>
      </c>
      <c r="MR586" s="46">
        <f t="shared" si="2729"/>
        <v>0.28205128205128205</v>
      </c>
      <c r="MS586" s="37"/>
      <c r="MT586" s="29"/>
      <c r="MU586" s="52">
        <f t="shared" si="2730"/>
        <v>45933</v>
      </c>
      <c r="MV586" s="45">
        <v>8329</v>
      </c>
      <c r="MW586" s="45">
        <f t="shared" si="2731"/>
        <v>132</v>
      </c>
      <c r="MX586" s="45">
        <v>384</v>
      </c>
      <c r="MY586" s="45">
        <f t="shared" si="2732"/>
        <v>1</v>
      </c>
      <c r="MZ586" s="45">
        <v>7</v>
      </c>
      <c r="NA586" s="45">
        <f t="shared" si="2733"/>
        <v>2</v>
      </c>
      <c r="NB586" s="45">
        <v>3</v>
      </c>
      <c r="NC586" s="43"/>
      <c r="ND586" s="43">
        <v>715</v>
      </c>
      <c r="NE586" s="45">
        <f t="shared" si="2735"/>
        <v>1430</v>
      </c>
      <c r="NF586" s="46">
        <f t="shared" si="2736"/>
        <v>0.10833333333333334</v>
      </c>
      <c r="NG586" s="37"/>
      <c r="NH586" s="29"/>
      <c r="NI586" s="52">
        <f t="shared" si="2737"/>
        <v>45933</v>
      </c>
      <c r="NJ586" s="45">
        <v>9293</v>
      </c>
      <c r="NK586" s="69">
        <f t="shared" si="2738"/>
        <v>46</v>
      </c>
      <c r="NL586" s="45">
        <v>192</v>
      </c>
      <c r="NM586" s="45">
        <f t="shared" si="2739"/>
        <v>0</v>
      </c>
      <c r="NN586" s="45">
        <v>36</v>
      </c>
      <c r="NO586" s="45">
        <f t="shared" si="2740"/>
        <v>0</v>
      </c>
      <c r="NP586" s="45">
        <v>0</v>
      </c>
      <c r="NQ586" s="43"/>
      <c r="NR586" s="43">
        <f t="shared" si="2741"/>
        <v>1100</v>
      </c>
      <c r="NS586" s="45">
        <f t="shared" si="2742"/>
        <v>0</v>
      </c>
      <c r="NT586" s="46">
        <f t="shared" si="2743"/>
        <v>0</v>
      </c>
      <c r="NU586" s="37" t="s">
        <v>538</v>
      </c>
    </row>
    <row r="587" spans="1:385" ht="15" customHeight="1" thickTop="1" x14ac:dyDescent="0.25">
      <c r="A587" s="38">
        <v>45935</v>
      </c>
      <c r="B587" s="39">
        <f>IF(A587="","",SUM(J587,LG599,AL587,DR587,AZ587,DD587,LU587,NK587,MW587,MI587,X587,FH587,FV587,GJ587)+SUM(GY605:GY606)+SUM(HM605:HM608)+SUM(CP605:CP608)+SUM(BN605:BN608)+SUM(KS605:KS608)+SUM(KE605:KE608)+SUM(CB605:CB608)+SUM(IA605:IA608)+SUM(IO605:IO608)+SUM(JC605:JC608)+SUM(JQ605:JQ608))</f>
        <v>4640</v>
      </c>
      <c r="C587" s="40">
        <f>IF(A587="","",SUM(J587,X587,AL587,AZ587)+SUM(KE605:KE608)+SUM(KS605:KS608)+SUM(BN605:BN608))</f>
        <v>1422</v>
      </c>
      <c r="D587" s="40">
        <f>IF(A587="","",SUM(DD587,DR587)+SUM(CB605:CB608)+SUM(CP605:CP608))</f>
        <v>600</v>
      </c>
      <c r="E587" s="41">
        <f>IF(A587="","",SUM(NK587,MW587,MI587,LU587,LG599)+SUM(IA605:IA608)+SUM(IO605:IO608)+SUM(JC605:JC608)+SUM(JQ605:JQ608))</f>
        <v>1750</v>
      </c>
      <c r="F587" s="40">
        <f>IF(B587="","",SUM(FH587,FV587,GJ587)+SUM(HM605:HM608)+SUM(GY605:GY606))</f>
        <v>868</v>
      </c>
      <c r="G587" s="208"/>
      <c r="H587" s="42"/>
      <c r="I587" s="45">
        <v>3030</v>
      </c>
      <c r="J587" s="69">
        <f t="shared" si="2661"/>
        <v>64</v>
      </c>
      <c r="K587" s="45">
        <v>116</v>
      </c>
      <c r="L587" s="45">
        <f t="shared" si="2662"/>
        <v>1</v>
      </c>
      <c r="M587" s="45">
        <v>10</v>
      </c>
      <c r="N587" s="45">
        <f t="shared" si="2663"/>
        <v>2</v>
      </c>
      <c r="O587" s="45">
        <v>4</v>
      </c>
      <c r="P587" s="43"/>
      <c r="Q587" s="43">
        <f t="shared" si="2664"/>
        <v>550</v>
      </c>
      <c r="R587" s="45">
        <f t="shared" si="2665"/>
        <v>1100</v>
      </c>
      <c r="S587" s="46">
        <f t="shared" si="2666"/>
        <v>0.171875</v>
      </c>
      <c r="T587" s="37"/>
      <c r="U587" s="29"/>
      <c r="V587" s="52">
        <f t="shared" si="2667"/>
        <v>45935</v>
      </c>
      <c r="W587" s="45">
        <v>11705</v>
      </c>
      <c r="X587" s="69">
        <f t="shared" si="2668"/>
        <v>74</v>
      </c>
      <c r="Y587" s="45">
        <v>468</v>
      </c>
      <c r="Z587" s="45">
        <f t="shared" si="2669"/>
        <v>1</v>
      </c>
      <c r="AA587" s="45">
        <v>16</v>
      </c>
      <c r="AB587" s="45">
        <f t="shared" si="2670"/>
        <v>0</v>
      </c>
      <c r="AC587" s="45">
        <v>3</v>
      </c>
      <c r="AD587" s="43"/>
      <c r="AE587" s="43">
        <f t="shared" si="2671"/>
        <v>1026</v>
      </c>
      <c r="AF587" s="45">
        <f t="shared" si="2672"/>
        <v>0</v>
      </c>
      <c r="AG587" s="46">
        <f t="shared" si="2673"/>
        <v>0</v>
      </c>
      <c r="AH587" s="37"/>
      <c r="AI587" s="29"/>
      <c r="AJ587" s="52">
        <f t="shared" si="2674"/>
        <v>45935</v>
      </c>
      <c r="AK587" s="45">
        <v>14413</v>
      </c>
      <c r="AL587" s="45">
        <f t="shared" si="2675"/>
        <v>96</v>
      </c>
      <c r="AM587" s="45">
        <v>324</v>
      </c>
      <c r="AN587" s="45">
        <f t="shared" si="2676"/>
        <v>2</v>
      </c>
      <c r="AO587" s="45">
        <v>34</v>
      </c>
      <c r="AP587" s="45">
        <f t="shared" si="2677"/>
        <v>2</v>
      </c>
      <c r="AQ587" s="45">
        <v>4</v>
      </c>
      <c r="AR587" s="43"/>
      <c r="AS587" s="43">
        <f t="shared" si="2678"/>
        <v>880</v>
      </c>
      <c r="AT587" s="45">
        <f t="shared" si="2679"/>
        <v>1760</v>
      </c>
      <c r="AU587" s="46">
        <f t="shared" si="2680"/>
        <v>0.18333333333333332</v>
      </c>
      <c r="AV587" s="37" t="s">
        <v>547</v>
      </c>
      <c r="AW587" s="29"/>
      <c r="AX587" s="52">
        <f t="shared" si="2681"/>
        <v>45935</v>
      </c>
      <c r="AY587" s="45">
        <v>15690</v>
      </c>
      <c r="AZ587" s="45">
        <f t="shared" si="2682"/>
        <v>401</v>
      </c>
      <c r="BA587" s="45">
        <v>497</v>
      </c>
      <c r="BB587" s="45">
        <f t="shared" si="2683"/>
        <v>6</v>
      </c>
      <c r="BC587" s="45">
        <v>2</v>
      </c>
      <c r="BD587" s="45">
        <f t="shared" si="2684"/>
        <v>6</v>
      </c>
      <c r="BE587" s="45">
        <v>6</v>
      </c>
      <c r="BF587" s="43"/>
      <c r="BG587" s="43">
        <f t="shared" si="2685"/>
        <v>715</v>
      </c>
      <c r="BH587" s="45">
        <f t="shared" si="2686"/>
        <v>4290</v>
      </c>
      <c r="BI587" s="46">
        <f t="shared" si="2687"/>
        <v>0.10698254364089775</v>
      </c>
      <c r="BJ587" s="37"/>
      <c r="BK587" s="29"/>
      <c r="BL587" s="47"/>
      <c r="BM587" s="45">
        <v>1063</v>
      </c>
      <c r="BN587" s="45">
        <f t="shared" si="2766"/>
        <v>315</v>
      </c>
      <c r="BO587" s="45">
        <v>10</v>
      </c>
      <c r="BP587" s="45">
        <f t="shared" si="2767"/>
        <v>2</v>
      </c>
      <c r="BQ587" s="45">
        <v>11</v>
      </c>
      <c r="BR587" s="45">
        <f t="shared" si="2768"/>
        <v>3</v>
      </c>
      <c r="BS587" s="27">
        <v>3</v>
      </c>
      <c r="BT587" s="63" t="str">
        <f t="shared" si="2769"/>
        <v>ラブブキーホルダー</v>
      </c>
      <c r="BU587" s="67">
        <f t="shared" si="2770"/>
        <v>400</v>
      </c>
      <c r="BV587" s="45">
        <f t="shared" si="2771"/>
        <v>1200</v>
      </c>
      <c r="BW587" s="46">
        <f t="shared" si="2772"/>
        <v>3.8095238095238099E-2</v>
      </c>
      <c r="BX587" s="94"/>
      <c r="BY587" s="57"/>
      <c r="BZ587" s="47"/>
      <c r="CA587" s="45">
        <v>7493</v>
      </c>
      <c r="CB587" s="45">
        <f t="shared" si="2773"/>
        <v>88</v>
      </c>
      <c r="CC587" s="45">
        <v>429</v>
      </c>
      <c r="CD587" s="45">
        <f t="shared" si="2774"/>
        <v>2</v>
      </c>
      <c r="CE587" s="45">
        <v>10</v>
      </c>
      <c r="CF587" s="45">
        <f t="shared" si="2775"/>
        <v>1</v>
      </c>
      <c r="CG587" s="27">
        <v>0</v>
      </c>
      <c r="CH587" s="63" t="str">
        <f t="shared" si="2776"/>
        <v>ラブブマスコット</v>
      </c>
      <c r="CI587" s="67">
        <f t="shared" si="2777"/>
        <v>450</v>
      </c>
      <c r="CJ587" s="45">
        <f t="shared" si="2778"/>
        <v>450</v>
      </c>
      <c r="CK587" s="46">
        <f t="shared" si="2779"/>
        <v>5.113636363636364E-2</v>
      </c>
      <c r="CL587" s="94"/>
      <c r="CM587" s="29"/>
      <c r="CN587" s="47"/>
      <c r="CO587" s="45">
        <v>1690</v>
      </c>
      <c r="CP587" s="45">
        <f t="shared" si="2780"/>
        <v>92</v>
      </c>
      <c r="CQ587" s="45">
        <v>51</v>
      </c>
      <c r="CR587" s="45">
        <f t="shared" si="2781"/>
        <v>2</v>
      </c>
      <c r="CS587" s="45">
        <v>16</v>
      </c>
      <c r="CT587" s="45">
        <f t="shared" si="2782"/>
        <v>0</v>
      </c>
      <c r="CU587" s="27">
        <v>5</v>
      </c>
      <c r="CV587" s="63" t="str">
        <f t="shared" si="2783"/>
        <v>ラブブキーホルダー</v>
      </c>
      <c r="CW587" s="67">
        <f t="shared" si="2784"/>
        <v>500</v>
      </c>
      <c r="CX587" s="45">
        <f t="shared" si="2785"/>
        <v>0</v>
      </c>
      <c r="CY587" s="46">
        <f t="shared" si="2786"/>
        <v>0</v>
      </c>
      <c r="CZ587" s="94"/>
      <c r="DA587" s="29"/>
      <c r="DB587" s="52">
        <f t="shared" si="2688"/>
        <v>45935</v>
      </c>
      <c r="DC587" s="45">
        <v>27364</v>
      </c>
      <c r="DD587" s="45">
        <f t="shared" si="2689"/>
        <v>143</v>
      </c>
      <c r="DE587" s="45">
        <v>1471</v>
      </c>
      <c r="DF587" s="45">
        <f t="shared" si="2690"/>
        <v>4</v>
      </c>
      <c r="DG587" s="45">
        <v>4</v>
      </c>
      <c r="DH587" s="45">
        <f t="shared" si="2691"/>
        <v>4</v>
      </c>
      <c r="DI587" s="45">
        <v>8</v>
      </c>
      <c r="DJ587" s="43"/>
      <c r="DK587" s="43">
        <f t="shared" si="2692"/>
        <v>715</v>
      </c>
      <c r="DL587" s="45">
        <f t="shared" si="2693"/>
        <v>2860</v>
      </c>
      <c r="DM587" s="46">
        <f t="shared" si="2694"/>
        <v>0.2</v>
      </c>
      <c r="DN587" s="37"/>
      <c r="DO587" s="29"/>
      <c r="DP587" s="52">
        <f t="shared" si="2695"/>
        <v>45935</v>
      </c>
      <c r="DQ587" s="45">
        <v>7294</v>
      </c>
      <c r="DR587" s="69">
        <f t="shared" si="2696"/>
        <v>70</v>
      </c>
      <c r="DS587" s="45">
        <v>210</v>
      </c>
      <c r="DT587" s="45">
        <f t="shared" si="2697"/>
        <v>1</v>
      </c>
      <c r="DU587" s="45">
        <v>40</v>
      </c>
      <c r="DV587" s="45">
        <f t="shared" si="2698"/>
        <v>1</v>
      </c>
      <c r="DW587" s="45">
        <v>2</v>
      </c>
      <c r="DX587" s="43"/>
      <c r="DY587" s="43">
        <f t="shared" si="2699"/>
        <v>726</v>
      </c>
      <c r="DZ587" s="45">
        <f t="shared" si="2700"/>
        <v>726</v>
      </c>
      <c r="EA587" s="46">
        <f t="shared" si="2701"/>
        <v>0.10371428571428572</v>
      </c>
      <c r="EB587" s="37" t="s">
        <v>550</v>
      </c>
      <c r="EC587" s="29"/>
      <c r="ED587" s="52">
        <f t="shared" si="2702"/>
        <v>45935</v>
      </c>
      <c r="EE587" s="45">
        <v>355</v>
      </c>
      <c r="EF587" s="45">
        <f t="shared" si="2744"/>
        <v>49</v>
      </c>
      <c r="EG587" s="45">
        <v>139</v>
      </c>
      <c r="EH587" s="45">
        <f t="shared" si="2745"/>
        <v>17</v>
      </c>
      <c r="EI587" s="45">
        <v>110</v>
      </c>
      <c r="EJ587" s="45">
        <f t="shared" si="2703"/>
        <v>14</v>
      </c>
      <c r="EK587" s="45">
        <v>60</v>
      </c>
      <c r="EL587" s="43"/>
      <c r="EM587" s="43">
        <f t="shared" si="2755"/>
        <v>420</v>
      </c>
      <c r="EN587" s="45">
        <f t="shared" si="2756"/>
        <v>5880</v>
      </c>
      <c r="EO587" s="46">
        <f t="shared" si="2757"/>
        <v>1.2</v>
      </c>
      <c r="EP587" s="37" t="s">
        <v>559</v>
      </c>
      <c r="EQ587" s="29"/>
      <c r="ER587" s="52">
        <f t="shared" si="2704"/>
        <v>45935</v>
      </c>
      <c r="ES587" s="45">
        <v>355</v>
      </c>
      <c r="ET587" s="45">
        <f t="shared" si="2746"/>
        <v>49</v>
      </c>
      <c r="EU587" s="45">
        <v>139</v>
      </c>
      <c r="EV587" s="45">
        <f t="shared" si="2747"/>
        <v>17</v>
      </c>
      <c r="EW587" s="45">
        <v>110</v>
      </c>
      <c r="EX587" s="45">
        <f t="shared" si="2705"/>
        <v>14</v>
      </c>
      <c r="EY587" s="45">
        <v>60</v>
      </c>
      <c r="EZ587" s="43"/>
      <c r="FA587" s="43">
        <f t="shared" si="2758"/>
        <v>420</v>
      </c>
      <c r="FB587" s="45">
        <f t="shared" si="2759"/>
        <v>5880</v>
      </c>
      <c r="FC587" s="46">
        <f t="shared" si="2760"/>
        <v>1.2</v>
      </c>
      <c r="FD587" s="37" t="s">
        <v>559</v>
      </c>
      <c r="FE587" s="60"/>
      <c r="FF587" s="52">
        <f t="shared" si="2706"/>
        <v>45935</v>
      </c>
      <c r="FG587" s="45">
        <v>648</v>
      </c>
      <c r="FH587" s="45">
        <f t="shared" si="2748"/>
        <v>75</v>
      </c>
      <c r="FI587" s="45">
        <v>234</v>
      </c>
      <c r="FJ587" s="45">
        <f t="shared" si="2749"/>
        <v>1</v>
      </c>
      <c r="FK587" s="45">
        <v>9</v>
      </c>
      <c r="FL587" s="45">
        <f t="shared" si="2707"/>
        <v>2</v>
      </c>
      <c r="FM587" s="45">
        <v>0</v>
      </c>
      <c r="FN587" s="43"/>
      <c r="FO587" s="43">
        <f t="shared" si="2750"/>
        <v>550</v>
      </c>
      <c r="FP587" s="45">
        <f t="shared" si="2761"/>
        <v>1100</v>
      </c>
      <c r="FQ587" s="46">
        <f t="shared" si="2762"/>
        <v>0.14666666666666667</v>
      </c>
      <c r="FR587" s="37"/>
      <c r="FS587" s="29"/>
      <c r="FT587" s="52">
        <f t="shared" si="2708"/>
        <v>45935</v>
      </c>
      <c r="FU587" s="45">
        <v>216</v>
      </c>
      <c r="FV587" s="45">
        <f t="shared" si="2751"/>
        <v>78</v>
      </c>
      <c r="FW587" s="45">
        <v>4</v>
      </c>
      <c r="FX587" s="45">
        <f>IF(FW587="","",FW587-FW586)+1000</f>
        <v>5</v>
      </c>
      <c r="FY587" s="45">
        <v>478</v>
      </c>
      <c r="FZ587" s="45">
        <f t="shared" si="2709"/>
        <v>6</v>
      </c>
      <c r="GA587" s="45">
        <v>2</v>
      </c>
      <c r="GB587" s="43"/>
      <c r="GC587" s="43">
        <f t="shared" si="2763"/>
        <v>200</v>
      </c>
      <c r="GD587" s="45">
        <f t="shared" si="2710"/>
        <v>1200</v>
      </c>
      <c r="GE587" s="46">
        <f t="shared" si="2711"/>
        <v>0.15384615384615385</v>
      </c>
      <c r="GF587" s="37"/>
      <c r="GG587" s="29"/>
      <c r="GH587" s="52">
        <f t="shared" si="2712"/>
        <v>45935</v>
      </c>
      <c r="GI587" s="45">
        <v>355</v>
      </c>
      <c r="GJ587" s="45">
        <f t="shared" si="2753"/>
        <v>49</v>
      </c>
      <c r="GK587" s="45">
        <v>139</v>
      </c>
      <c r="GL587" s="45">
        <f t="shared" si="2754"/>
        <v>17</v>
      </c>
      <c r="GM587" s="45">
        <v>110</v>
      </c>
      <c r="GN587" s="45">
        <f t="shared" si="2713"/>
        <v>14</v>
      </c>
      <c r="GO587" s="45">
        <v>60</v>
      </c>
      <c r="GP587" s="43"/>
      <c r="GQ587" s="43">
        <f t="shared" si="2764"/>
        <v>420</v>
      </c>
      <c r="GR587" s="45">
        <f t="shared" si="2714"/>
        <v>5880</v>
      </c>
      <c r="GS587" s="46">
        <f t="shared" si="2715"/>
        <v>1.2</v>
      </c>
      <c r="GT587" s="37" t="s">
        <v>559</v>
      </c>
      <c r="GU587" s="61"/>
      <c r="GV587" s="47"/>
      <c r="GW587" s="30"/>
      <c r="GX587" s="45"/>
      <c r="GY587" s="45"/>
      <c r="GZ587" s="45"/>
      <c r="HA587" s="45"/>
      <c r="HB587" s="45"/>
      <c r="HC587" s="45" t="str">
        <f t="shared" si="2787"/>
        <v/>
      </c>
      <c r="HD587" s="27"/>
      <c r="HE587" s="63" t="str">
        <f>IF(GX585="","",HE583)</f>
        <v>カムカムレモン</v>
      </c>
      <c r="HF587" s="67">
        <f>IF(GX585="","",HF583)</f>
        <v>572</v>
      </c>
      <c r="HG587" s="45" t="str">
        <f t="shared" si="2789"/>
        <v/>
      </c>
      <c r="HH587" s="46" t="str">
        <f t="shared" si="2790"/>
        <v/>
      </c>
      <c r="HI587" s="94"/>
      <c r="HJ587" s="29"/>
      <c r="HK587" s="47"/>
      <c r="HL587" s="45">
        <v>0</v>
      </c>
      <c r="HM587" s="45"/>
      <c r="HN587" s="45">
        <v>992</v>
      </c>
      <c r="HO587" s="45"/>
      <c r="HP587" s="45"/>
      <c r="HQ587" s="45" t="str">
        <f t="shared" si="2791"/>
        <v/>
      </c>
      <c r="HR587" s="27"/>
      <c r="HS587" s="63" t="str">
        <f t="shared" si="2792"/>
        <v>ジョージファン</v>
      </c>
      <c r="HT587" s="67">
        <v>950</v>
      </c>
      <c r="HU587" s="45" t="str">
        <f t="shared" si="2793"/>
        <v/>
      </c>
      <c r="HV587" s="46" t="str">
        <f t="shared" si="2794"/>
        <v/>
      </c>
      <c r="HW587" s="94"/>
      <c r="HX587" s="360"/>
      <c r="HY587" s="47"/>
      <c r="HZ587" s="45">
        <v>4436</v>
      </c>
      <c r="IA587" s="45">
        <f t="shared" si="2795"/>
        <v>319</v>
      </c>
      <c r="IB587" s="45">
        <v>119</v>
      </c>
      <c r="IC587" s="45">
        <f t="shared" si="2796"/>
        <v>2</v>
      </c>
      <c r="ID587" s="45">
        <v>14</v>
      </c>
      <c r="IE587" s="45">
        <f t="shared" si="2797"/>
        <v>4</v>
      </c>
      <c r="IF587" s="27">
        <v>0</v>
      </c>
      <c r="IG587" s="63" t="s">
        <v>484</v>
      </c>
      <c r="IH587" s="67">
        <v>500</v>
      </c>
      <c r="II587" s="45">
        <f t="shared" si="2798"/>
        <v>2000</v>
      </c>
      <c r="IJ587" s="46">
        <f t="shared" si="2799"/>
        <v>6.2695924764890276E-2</v>
      </c>
      <c r="IK587" s="94" t="s">
        <v>491</v>
      </c>
      <c r="IL587" s="29"/>
      <c r="IM587" s="47"/>
      <c r="IN587" s="45">
        <v>3124</v>
      </c>
      <c r="IO587" s="45">
        <f t="shared" si="2800"/>
        <v>28</v>
      </c>
      <c r="IP587" s="45">
        <v>200</v>
      </c>
      <c r="IQ587" s="45">
        <f t="shared" si="2801"/>
        <v>2</v>
      </c>
      <c r="IR587" s="45">
        <v>36</v>
      </c>
      <c r="IS587" s="45">
        <f t="shared" si="2802"/>
        <v>4</v>
      </c>
      <c r="IT587" s="27">
        <v>-20</v>
      </c>
      <c r="IU587" s="63" t="str">
        <f t="shared" si="2819"/>
        <v>AIスクイーズ</v>
      </c>
      <c r="IV587" s="67">
        <f t="shared" si="2820"/>
        <v>182</v>
      </c>
      <c r="IW587" s="45">
        <f t="shared" si="2803"/>
        <v>728</v>
      </c>
      <c r="IX587" s="46">
        <f t="shared" si="2804"/>
        <v>0.26</v>
      </c>
      <c r="IY587" s="94" t="s">
        <v>496</v>
      </c>
      <c r="IZ587" s="61"/>
      <c r="JA587" s="47"/>
      <c r="JB587" s="45">
        <v>5865</v>
      </c>
      <c r="JC587" s="45">
        <f t="shared" si="2805"/>
        <v>77</v>
      </c>
      <c r="JD587" s="45">
        <v>357</v>
      </c>
      <c r="JE587" s="45">
        <f t="shared" si="2806"/>
        <v>2</v>
      </c>
      <c r="JF587" s="45">
        <v>78</v>
      </c>
      <c r="JG587" s="45">
        <f t="shared" si="2807"/>
        <v>2</v>
      </c>
      <c r="JH587" s="27">
        <v>36</v>
      </c>
      <c r="JI587" s="63" t="str">
        <f t="shared" si="2808"/>
        <v>AIモンスターラバー</v>
      </c>
      <c r="JJ587" s="67">
        <f t="shared" si="2809"/>
        <v>198</v>
      </c>
      <c r="JK587" s="45">
        <f t="shared" si="2810"/>
        <v>396</v>
      </c>
      <c r="JL587" s="46">
        <f t="shared" si="2811"/>
        <v>5.1428571428571428E-2</v>
      </c>
      <c r="JM587" s="94"/>
      <c r="JN587" s="29"/>
      <c r="JO587" s="47"/>
      <c r="JP587" s="45">
        <v>5222</v>
      </c>
      <c r="JQ587" s="45">
        <f t="shared" si="2812"/>
        <v>35</v>
      </c>
      <c r="JR587" s="45">
        <v>247</v>
      </c>
      <c r="JS587" s="45">
        <f t="shared" si="2813"/>
        <v>0</v>
      </c>
      <c r="JT587" s="45">
        <v>76</v>
      </c>
      <c r="JU587" s="45">
        <f t="shared" si="2814"/>
        <v>-16</v>
      </c>
      <c r="JV587" s="27">
        <v>0</v>
      </c>
      <c r="JW587" s="63" t="str">
        <f t="shared" si="2815"/>
        <v>キティサンダルKH</v>
      </c>
      <c r="JX587" s="67">
        <f t="shared" si="2816"/>
        <v>605</v>
      </c>
      <c r="JY587" s="45">
        <f t="shared" si="2817"/>
        <v>-9680</v>
      </c>
      <c r="JZ587" s="46">
        <f t="shared" si="2818"/>
        <v>-2.7657142857142856</v>
      </c>
      <c r="KA587" s="94"/>
      <c r="KB587" s="51"/>
      <c r="KC587" s="47"/>
      <c r="KD587" s="45">
        <v>11529</v>
      </c>
      <c r="KE587" s="69">
        <f>IF(KD587="","",KD587-KD583)</f>
        <v>29</v>
      </c>
      <c r="KF587" s="45">
        <v>607</v>
      </c>
      <c r="KG587" s="45">
        <f>IF(KF587="","",KF587-KF583)</f>
        <v>0</v>
      </c>
      <c r="KH587" s="45">
        <v>11</v>
      </c>
      <c r="KI587" s="45">
        <f>IF(KH587="","",KH583+KJ583-KH587)</f>
        <v>0</v>
      </c>
      <c r="KJ587" s="27">
        <v>0</v>
      </c>
      <c r="KK587" s="63" t="str">
        <f>IF(KD587="","",KK583)</f>
        <v>サンリオFAN</v>
      </c>
      <c r="KL587" s="67">
        <f>IF(KE587="","",KL583)</f>
        <v>1100</v>
      </c>
      <c r="KM587" s="45">
        <f>IF(KH587="","",KI587*KL587)</f>
        <v>0</v>
      </c>
      <c r="KN587" s="46">
        <f>IF(KI587="","",KM587/(KE587*100))</f>
        <v>0</v>
      </c>
      <c r="KO587" s="94"/>
      <c r="KP587" s="29"/>
      <c r="KQ587" s="47"/>
      <c r="KR587" s="45">
        <v>766</v>
      </c>
      <c r="KS587" s="69">
        <f>IF(KR587="","",KR587-KR583)</f>
        <v>38</v>
      </c>
      <c r="KT587" s="45">
        <v>48</v>
      </c>
      <c r="KU587" s="45">
        <f>IF(KT587="","",KT587-KT583)</f>
        <v>3</v>
      </c>
      <c r="KV587" s="45">
        <v>214</v>
      </c>
      <c r="KW587" s="45">
        <f>IF(KV587="","",KV583+KX583-KV587)</f>
        <v>6</v>
      </c>
      <c r="KX587" s="27">
        <v>0</v>
      </c>
      <c r="KY587" s="63" t="str">
        <f>IF(KR587="","",KY583)</f>
        <v>サンリオアイスドーム</v>
      </c>
      <c r="KZ587" s="67">
        <f>IF(KS587="","",KZ583)</f>
        <v>300</v>
      </c>
      <c r="LA587" s="45">
        <f>IF(KV587="","",KW587*KZ587)</f>
        <v>1800</v>
      </c>
      <c r="LB587" s="46">
        <f>IF(KW587="","",LA587/(KS587*100))</f>
        <v>0.47368421052631576</v>
      </c>
      <c r="LC587" s="94"/>
      <c r="LD587" s="29"/>
      <c r="LE587" s="52">
        <f>IF(A583="","",A583)</f>
        <v>45924</v>
      </c>
      <c r="LF587" s="43">
        <v>67982</v>
      </c>
      <c r="LG587" s="86">
        <f>IF(LF587="","",LF587-LF584)</f>
        <v>0</v>
      </c>
      <c r="LH587" s="43">
        <v>445</v>
      </c>
      <c r="LI587" s="43">
        <f t="shared" ref="LI587:LI622" si="2821">IF(LH587="","",LH587-LH584)</f>
        <v>0</v>
      </c>
      <c r="LJ587" s="43">
        <v>1</v>
      </c>
      <c r="LK587" s="87">
        <f t="shared" ref="LK587:LK622" si="2822">IF(LJ587="","",LJ584+LL584-LJ587)</f>
        <v>0</v>
      </c>
      <c r="LL587" s="43">
        <v>0</v>
      </c>
      <c r="LM587" s="65" t="str">
        <f>IF(LF587="","",LM584)</f>
        <v>キティ浴衣、クロミ浴衣</v>
      </c>
      <c r="LN587" s="48">
        <f>IF(LG587="","",LN584)</f>
        <v>1000</v>
      </c>
      <c r="LO587" s="87">
        <f t="shared" si="2765"/>
        <v>0</v>
      </c>
      <c r="LP587" s="53"/>
      <c r="LQ587" s="37"/>
      <c r="LR587" s="29"/>
      <c r="LS587" s="52">
        <f t="shared" si="2716"/>
        <v>45935</v>
      </c>
      <c r="LT587" s="45">
        <v>19841</v>
      </c>
      <c r="LU587" s="69">
        <f t="shared" si="2717"/>
        <v>65</v>
      </c>
      <c r="LV587" s="45">
        <v>1004</v>
      </c>
      <c r="LW587" s="45">
        <f t="shared" si="2718"/>
        <v>4</v>
      </c>
      <c r="LX587" s="45">
        <v>12</v>
      </c>
      <c r="LY587" s="45">
        <f t="shared" si="2719"/>
        <v>4</v>
      </c>
      <c r="LZ587" s="45">
        <v>3</v>
      </c>
      <c r="MA587" s="43"/>
      <c r="MB587" s="43">
        <f t="shared" si="2720"/>
        <v>495</v>
      </c>
      <c r="MC587" s="45">
        <f t="shared" si="2721"/>
        <v>1980</v>
      </c>
      <c r="MD587" s="46">
        <f t="shared" si="2722"/>
        <v>0.30461538461538462</v>
      </c>
      <c r="ME587" s="37"/>
      <c r="MF587" s="29"/>
      <c r="MG587" s="52">
        <f t="shared" si="2723"/>
        <v>45935</v>
      </c>
      <c r="MH587" s="45">
        <v>6407</v>
      </c>
      <c r="MI587" s="45">
        <f t="shared" si="2724"/>
        <v>105</v>
      </c>
      <c r="MJ587" s="45">
        <v>355</v>
      </c>
      <c r="MK587" s="45">
        <f t="shared" si="2725"/>
        <v>0</v>
      </c>
      <c r="ML587" s="45">
        <v>29</v>
      </c>
      <c r="MM587" s="45">
        <f t="shared" si="2726"/>
        <v>1</v>
      </c>
      <c r="MN587" s="45">
        <v>9</v>
      </c>
      <c r="MO587" s="43"/>
      <c r="MP587" s="43">
        <f t="shared" si="2727"/>
        <v>1100</v>
      </c>
      <c r="MQ587" s="45">
        <f t="shared" si="2728"/>
        <v>1100</v>
      </c>
      <c r="MR587" s="46">
        <f t="shared" si="2729"/>
        <v>0.10476190476190476</v>
      </c>
      <c r="MS587" s="37"/>
      <c r="MT587" s="29"/>
      <c r="MU587" s="52">
        <f t="shared" si="2730"/>
        <v>45935</v>
      </c>
      <c r="MV587" s="45">
        <v>8489</v>
      </c>
      <c r="MW587" s="45">
        <f t="shared" si="2731"/>
        <v>160</v>
      </c>
      <c r="MX587" s="45">
        <v>389</v>
      </c>
      <c r="MY587" s="45">
        <f t="shared" si="2732"/>
        <v>5</v>
      </c>
      <c r="MZ587" s="45">
        <v>5</v>
      </c>
      <c r="NA587" s="45">
        <f t="shared" si="2733"/>
        <v>5</v>
      </c>
      <c r="NB587" s="45">
        <v>4</v>
      </c>
      <c r="NC587" s="43"/>
      <c r="ND587" s="43">
        <f t="shared" si="2734"/>
        <v>715</v>
      </c>
      <c r="NE587" s="45">
        <f t="shared" si="2735"/>
        <v>3575</v>
      </c>
      <c r="NF587" s="46">
        <f t="shared" si="2736"/>
        <v>0.22343750000000001</v>
      </c>
      <c r="NG587" s="37"/>
      <c r="NH587" s="29"/>
      <c r="NI587" s="52">
        <f t="shared" si="2737"/>
        <v>45935</v>
      </c>
      <c r="NJ587" s="45">
        <v>9365</v>
      </c>
      <c r="NK587" s="69">
        <f t="shared" si="2738"/>
        <v>72</v>
      </c>
      <c r="NL587" s="45">
        <v>193</v>
      </c>
      <c r="NM587" s="45">
        <f t="shared" si="2739"/>
        <v>1</v>
      </c>
      <c r="NN587" s="45">
        <v>35</v>
      </c>
      <c r="NO587" s="45">
        <f t="shared" si="2740"/>
        <v>1</v>
      </c>
      <c r="NP587" s="45">
        <v>2</v>
      </c>
      <c r="NQ587" s="43"/>
      <c r="NR587" s="43">
        <f t="shared" si="2741"/>
        <v>1100</v>
      </c>
      <c r="NS587" s="45">
        <f t="shared" si="2742"/>
        <v>1100</v>
      </c>
      <c r="NT587" s="46">
        <f t="shared" si="2743"/>
        <v>0.15277777777777779</v>
      </c>
      <c r="NU587" s="37"/>
    </row>
    <row r="588" spans="1:385" ht="15" customHeight="1" thickBot="1" x14ac:dyDescent="0.3">
      <c r="A588" s="38">
        <v>45940</v>
      </c>
      <c r="B588" s="39">
        <f>IF(A588="","",SUM(J588,LG602,AL588,DR588,AZ588,DD588,LU588,NK588,MW588,MI588,X588)+SUM(CP609:CP612,FH588,FV588,GJ588)+SUM(GY609:GY610)+SUM(HM609:HM612)+SUM(BN609:BN612)+SUM(KS609:KS612)+SUM(KE609:KE612)+SUM(CB609:CB612)+SUM(IA609:IA612)+SUM(IO609:IO612)+SUM(JC609:JC612)+SUM(JQ609:JQ612))</f>
        <v>4885</v>
      </c>
      <c r="C588" s="40">
        <f>IF(A588="","",SUM(J588,X588,AL588,AZ588)+SUM(KE609:KE612)+SUM(KS609:KS612)+SUM(BN609:BN612))</f>
        <v>1410</v>
      </c>
      <c r="D588" s="40">
        <f>IF(A588="","",SUM(DD588,DR588)+SUM(CB609:CB612)+SUM(CP609:CP612))</f>
        <v>912</v>
      </c>
      <c r="E588" s="41">
        <f>IF(A588="","",SUM(NK588,MW588,MI588,LG602,LU588)+SUM(IA609:IA612)+SUM(IO609:IO612)+SUM(JC609:JC612)+SUM(JQ609:JQ612))</f>
        <v>1631</v>
      </c>
      <c r="F588" s="40">
        <f>IF(B588="","",SUM(FH588,FV588,GJ588)+SUM(HM609:HM612)+SUM(GY609:GY610))</f>
        <v>932</v>
      </c>
      <c r="G588" s="208"/>
      <c r="H588" s="42"/>
      <c r="I588" s="45">
        <v>3097</v>
      </c>
      <c r="J588" s="45">
        <f t="shared" si="2661"/>
        <v>67</v>
      </c>
      <c r="K588" s="45">
        <v>118</v>
      </c>
      <c r="L588" s="45">
        <f t="shared" si="2662"/>
        <v>2</v>
      </c>
      <c r="M588" s="45">
        <v>11</v>
      </c>
      <c r="N588" s="45">
        <f t="shared" si="2663"/>
        <v>3</v>
      </c>
      <c r="O588" s="45">
        <v>0</v>
      </c>
      <c r="P588" s="43"/>
      <c r="Q588" s="43">
        <f t="shared" si="2664"/>
        <v>550</v>
      </c>
      <c r="R588" s="45">
        <f t="shared" si="2665"/>
        <v>1650</v>
      </c>
      <c r="S588" s="46">
        <f t="shared" si="2666"/>
        <v>0.2462686567164179</v>
      </c>
      <c r="T588" s="37"/>
      <c r="U588" s="29"/>
      <c r="V588" s="52">
        <f t="shared" si="2667"/>
        <v>45940</v>
      </c>
      <c r="W588" s="45">
        <v>11775</v>
      </c>
      <c r="X588" s="45">
        <f t="shared" si="2668"/>
        <v>70</v>
      </c>
      <c r="Y588" s="45">
        <v>470</v>
      </c>
      <c r="Z588" s="45">
        <f t="shared" si="2669"/>
        <v>2</v>
      </c>
      <c r="AA588" s="45">
        <v>15</v>
      </c>
      <c r="AB588" s="45">
        <f t="shared" si="2670"/>
        <v>4</v>
      </c>
      <c r="AC588" s="45">
        <v>9</v>
      </c>
      <c r="AD588" s="43"/>
      <c r="AE588" s="43">
        <f t="shared" si="2671"/>
        <v>1026</v>
      </c>
      <c r="AF588" s="45">
        <f t="shared" si="2672"/>
        <v>4104</v>
      </c>
      <c r="AG588" s="46">
        <f t="shared" si="2673"/>
        <v>0.5862857142857143</v>
      </c>
      <c r="AH588" s="37" t="s">
        <v>516</v>
      </c>
      <c r="AI588" s="29"/>
      <c r="AJ588" s="52">
        <f t="shared" si="2674"/>
        <v>45940</v>
      </c>
      <c r="AK588" s="45">
        <v>14478</v>
      </c>
      <c r="AL588" s="45">
        <f t="shared" si="2675"/>
        <v>65</v>
      </c>
      <c r="AM588" s="45">
        <v>326</v>
      </c>
      <c r="AN588" s="45">
        <f t="shared" si="2676"/>
        <v>2</v>
      </c>
      <c r="AO588" s="45">
        <v>39</v>
      </c>
      <c r="AP588" s="45">
        <f t="shared" si="2677"/>
        <v>-1</v>
      </c>
      <c r="AQ588" s="45">
        <v>0</v>
      </c>
      <c r="AR588" s="43"/>
      <c r="AS588" s="43">
        <f t="shared" si="2678"/>
        <v>880</v>
      </c>
      <c r="AT588" s="45">
        <f t="shared" si="2679"/>
        <v>-880</v>
      </c>
      <c r="AU588" s="46">
        <f t="shared" si="2680"/>
        <v>-0.13538461538461538</v>
      </c>
      <c r="AV588" s="37"/>
      <c r="AW588" s="29"/>
      <c r="AX588" s="52">
        <f t="shared" si="2681"/>
        <v>45940</v>
      </c>
      <c r="AY588" s="45">
        <v>16083</v>
      </c>
      <c r="AZ588" s="45">
        <f t="shared" si="2682"/>
        <v>393</v>
      </c>
      <c r="BA588" s="45">
        <v>504</v>
      </c>
      <c r="BB588" s="45">
        <f t="shared" si="2683"/>
        <v>7</v>
      </c>
      <c r="BC588" s="45">
        <v>1</v>
      </c>
      <c r="BD588" s="45">
        <f t="shared" si="2684"/>
        <v>7</v>
      </c>
      <c r="BE588" s="45">
        <v>11</v>
      </c>
      <c r="BF588" s="43"/>
      <c r="BG588" s="43">
        <f t="shared" si="2685"/>
        <v>715</v>
      </c>
      <c r="BH588" s="45">
        <f t="shared" si="2686"/>
        <v>5005</v>
      </c>
      <c r="BI588" s="46">
        <f t="shared" si="2687"/>
        <v>0.12735368956743001</v>
      </c>
      <c r="BJ588" s="37"/>
      <c r="BK588" s="29"/>
      <c r="BL588" s="75"/>
      <c r="BM588" s="76">
        <v>521</v>
      </c>
      <c r="BN588" s="180">
        <f t="shared" si="2766"/>
        <v>24</v>
      </c>
      <c r="BO588" s="76">
        <v>996</v>
      </c>
      <c r="BP588" s="76">
        <f t="shared" si="2767"/>
        <v>0</v>
      </c>
      <c r="BQ588" s="76">
        <v>18</v>
      </c>
      <c r="BR588" s="76">
        <f t="shared" si="2768"/>
        <v>0</v>
      </c>
      <c r="BS588" s="76"/>
      <c r="BT588" s="78" t="str">
        <f t="shared" si="2769"/>
        <v>スティッチキーケース</v>
      </c>
      <c r="BU588" s="79">
        <f t="shared" si="2770"/>
        <v>550</v>
      </c>
      <c r="BV588" s="76">
        <f t="shared" si="2771"/>
        <v>0</v>
      </c>
      <c r="BW588" s="80">
        <f t="shared" si="2772"/>
        <v>0</v>
      </c>
      <c r="BX588" s="37"/>
      <c r="BY588" s="57"/>
      <c r="BZ588" s="75"/>
      <c r="CA588" s="76">
        <v>5718</v>
      </c>
      <c r="CB588" s="76">
        <f t="shared" si="2773"/>
        <v>41</v>
      </c>
      <c r="CC588" s="76">
        <v>304</v>
      </c>
      <c r="CD588" s="76">
        <f t="shared" si="2774"/>
        <v>1</v>
      </c>
      <c r="CE588" s="76">
        <v>74</v>
      </c>
      <c r="CF588" s="76">
        <f t="shared" si="2775"/>
        <v>2</v>
      </c>
      <c r="CG588" s="76">
        <v>17</v>
      </c>
      <c r="CH588" s="78" t="str">
        <f t="shared" si="2776"/>
        <v>ＡＩラバー</v>
      </c>
      <c r="CI588" s="79">
        <f t="shared" si="2777"/>
        <v>198</v>
      </c>
      <c r="CJ588" s="76">
        <f t="shared" si="2778"/>
        <v>396</v>
      </c>
      <c r="CK588" s="80">
        <f t="shared" si="2779"/>
        <v>9.6585365853658539E-2</v>
      </c>
      <c r="CL588" s="37"/>
      <c r="CM588" s="29"/>
      <c r="CN588" s="75"/>
      <c r="CO588" s="76">
        <v>1262</v>
      </c>
      <c r="CP588" s="180">
        <f t="shared" si="2780"/>
        <v>5</v>
      </c>
      <c r="CQ588" s="76">
        <v>46</v>
      </c>
      <c r="CR588" s="76">
        <f t="shared" si="2781"/>
        <v>0</v>
      </c>
      <c r="CS588" s="76">
        <v>6</v>
      </c>
      <c r="CT588" s="76">
        <f t="shared" si="2782"/>
        <v>0</v>
      </c>
      <c r="CU588" s="76">
        <v>10</v>
      </c>
      <c r="CV588" s="78" t="str">
        <f t="shared" si="2783"/>
        <v>サンリオトイカメラ</v>
      </c>
      <c r="CW588" s="79">
        <f t="shared" si="2784"/>
        <v>605</v>
      </c>
      <c r="CX588" s="76">
        <f t="shared" si="2785"/>
        <v>0</v>
      </c>
      <c r="CY588" s="80">
        <f t="shared" si="2786"/>
        <v>0</v>
      </c>
      <c r="CZ588" s="37" t="s">
        <v>490</v>
      </c>
      <c r="DA588" s="29"/>
      <c r="DB588" s="52">
        <f t="shared" si="2688"/>
        <v>45940</v>
      </c>
      <c r="DC588" s="45">
        <v>27807</v>
      </c>
      <c r="DD588" s="45">
        <f t="shared" si="2689"/>
        <v>443</v>
      </c>
      <c r="DE588" s="45">
        <v>1478</v>
      </c>
      <c r="DF588" s="45">
        <f t="shared" si="2690"/>
        <v>7</v>
      </c>
      <c r="DG588" s="45">
        <v>4</v>
      </c>
      <c r="DH588" s="45">
        <f t="shared" si="2691"/>
        <v>8</v>
      </c>
      <c r="DI588" s="45">
        <v>9</v>
      </c>
      <c r="DJ588" s="43"/>
      <c r="DK588" s="43">
        <f t="shared" si="2692"/>
        <v>715</v>
      </c>
      <c r="DL588" s="45">
        <f t="shared" si="2693"/>
        <v>5720</v>
      </c>
      <c r="DM588" s="46">
        <f t="shared" si="2694"/>
        <v>0.1291196388261851</v>
      </c>
      <c r="DN588" s="37" t="s">
        <v>563</v>
      </c>
      <c r="DO588" s="29"/>
      <c r="DP588" s="52">
        <f t="shared" si="2695"/>
        <v>45940</v>
      </c>
      <c r="DQ588" s="45">
        <v>7371</v>
      </c>
      <c r="DR588" s="45">
        <f t="shared" si="2696"/>
        <v>77</v>
      </c>
      <c r="DS588" s="45">
        <v>211</v>
      </c>
      <c r="DT588" s="45">
        <f t="shared" si="2697"/>
        <v>1</v>
      </c>
      <c r="DU588" s="45">
        <v>40</v>
      </c>
      <c r="DV588" s="45">
        <f t="shared" si="2698"/>
        <v>2</v>
      </c>
      <c r="DW588" s="45">
        <v>14</v>
      </c>
      <c r="DX588" s="43"/>
      <c r="DY588" s="43">
        <f t="shared" si="2699"/>
        <v>726</v>
      </c>
      <c r="DZ588" s="45">
        <f t="shared" si="2700"/>
        <v>1452</v>
      </c>
      <c r="EA588" s="46">
        <f t="shared" si="2701"/>
        <v>0.18857142857142858</v>
      </c>
      <c r="EB588" s="37" t="s">
        <v>562</v>
      </c>
      <c r="EC588" s="29"/>
      <c r="ED588" s="52">
        <f t="shared" si="2702"/>
        <v>45940</v>
      </c>
      <c r="EE588" s="45">
        <v>431</v>
      </c>
      <c r="EF588" s="45">
        <f t="shared" si="2744"/>
        <v>76</v>
      </c>
      <c r="EG588" s="45">
        <v>162</v>
      </c>
      <c r="EH588" s="45">
        <f t="shared" si="2745"/>
        <v>23</v>
      </c>
      <c r="EI588" s="45">
        <v>148</v>
      </c>
      <c r="EJ588" s="45">
        <f t="shared" si="2703"/>
        <v>22</v>
      </c>
      <c r="EK588" s="45">
        <v>10</v>
      </c>
      <c r="EL588" s="43"/>
      <c r="EM588" s="43">
        <f t="shared" si="2755"/>
        <v>420</v>
      </c>
      <c r="EN588" s="45">
        <f t="shared" si="2756"/>
        <v>9240</v>
      </c>
      <c r="EO588" s="46">
        <f t="shared" si="2757"/>
        <v>1.2157894736842105</v>
      </c>
      <c r="EP588" s="37"/>
      <c r="EQ588" s="29"/>
      <c r="ER588" s="52">
        <f t="shared" si="2704"/>
        <v>45940</v>
      </c>
      <c r="ES588" s="45">
        <v>431</v>
      </c>
      <c r="ET588" s="45">
        <f t="shared" si="2746"/>
        <v>76</v>
      </c>
      <c r="EU588" s="45">
        <v>162</v>
      </c>
      <c r="EV588" s="45">
        <f t="shared" si="2747"/>
        <v>23</v>
      </c>
      <c r="EW588" s="45">
        <v>148</v>
      </c>
      <c r="EX588" s="45">
        <f t="shared" si="2705"/>
        <v>22</v>
      </c>
      <c r="EY588" s="45">
        <v>10</v>
      </c>
      <c r="EZ588" s="43"/>
      <c r="FA588" s="43">
        <f t="shared" si="2758"/>
        <v>420</v>
      </c>
      <c r="FB588" s="45">
        <f t="shared" si="2759"/>
        <v>9240</v>
      </c>
      <c r="FC588" s="46">
        <f t="shared" si="2760"/>
        <v>1.2157894736842105</v>
      </c>
      <c r="FD588" s="37"/>
      <c r="FE588" s="60"/>
      <c r="FF588" s="52">
        <f t="shared" si="2706"/>
        <v>45940</v>
      </c>
      <c r="FG588" s="45">
        <v>742</v>
      </c>
      <c r="FH588" s="45">
        <f t="shared" si="2748"/>
        <v>94</v>
      </c>
      <c r="FI588" s="45">
        <v>236</v>
      </c>
      <c r="FJ588" s="45">
        <f t="shared" si="2749"/>
        <v>2</v>
      </c>
      <c r="FK588" s="45">
        <v>7</v>
      </c>
      <c r="FL588" s="45">
        <f t="shared" si="2707"/>
        <v>2</v>
      </c>
      <c r="FM588" s="45">
        <v>1</v>
      </c>
      <c r="FN588" s="43"/>
      <c r="FO588" s="43">
        <f t="shared" si="2750"/>
        <v>550</v>
      </c>
      <c r="FP588" s="45">
        <f t="shared" si="2761"/>
        <v>1100</v>
      </c>
      <c r="FQ588" s="46">
        <f t="shared" si="2762"/>
        <v>0.11702127659574468</v>
      </c>
      <c r="FR588" s="37"/>
      <c r="FS588" s="29"/>
      <c r="FT588" s="52">
        <f t="shared" si="2708"/>
        <v>45940</v>
      </c>
      <c r="FU588" s="45">
        <v>322</v>
      </c>
      <c r="FV588" s="45">
        <f t="shared" si="2751"/>
        <v>106</v>
      </c>
      <c r="FW588" s="45">
        <v>12</v>
      </c>
      <c r="FX588" s="45">
        <f t="shared" si="2752"/>
        <v>8</v>
      </c>
      <c r="FY588" s="45">
        <v>470</v>
      </c>
      <c r="FZ588" s="45">
        <f t="shared" si="2709"/>
        <v>10</v>
      </c>
      <c r="GA588" s="45">
        <v>70</v>
      </c>
      <c r="GB588" s="43"/>
      <c r="GC588" s="43">
        <f t="shared" si="2763"/>
        <v>200</v>
      </c>
      <c r="GD588" s="45">
        <f t="shared" si="2710"/>
        <v>2000</v>
      </c>
      <c r="GE588" s="46">
        <f t="shared" si="2711"/>
        <v>0.18867924528301888</v>
      </c>
      <c r="GF588" s="37"/>
      <c r="GG588" s="29"/>
      <c r="GH588" s="52">
        <f t="shared" si="2712"/>
        <v>45940</v>
      </c>
      <c r="GI588" s="45">
        <v>431</v>
      </c>
      <c r="GJ588" s="45">
        <f t="shared" si="2753"/>
        <v>76</v>
      </c>
      <c r="GK588" s="45">
        <v>162</v>
      </c>
      <c r="GL588" s="45">
        <f t="shared" si="2754"/>
        <v>23</v>
      </c>
      <c r="GM588" s="45">
        <v>148</v>
      </c>
      <c r="GN588" s="45">
        <f t="shared" si="2713"/>
        <v>22</v>
      </c>
      <c r="GO588" s="45">
        <v>10</v>
      </c>
      <c r="GP588" s="43"/>
      <c r="GQ588" s="43">
        <f t="shared" si="2764"/>
        <v>420</v>
      </c>
      <c r="GR588" s="45">
        <f t="shared" si="2714"/>
        <v>9240</v>
      </c>
      <c r="GS588" s="46">
        <f t="shared" si="2715"/>
        <v>1.2157894736842105</v>
      </c>
      <c r="GT588" s="37"/>
      <c r="GU588" s="61"/>
      <c r="GV588" s="75"/>
      <c r="GW588" s="84"/>
      <c r="GX588" s="76"/>
      <c r="GY588" s="76"/>
      <c r="GZ588" s="76"/>
      <c r="HA588" s="76"/>
      <c r="HB588" s="76"/>
      <c r="HC588" s="76" t="str">
        <f t="shared" si="2787"/>
        <v/>
      </c>
      <c r="HD588" s="76"/>
      <c r="HE588" s="78" t="str">
        <f>IF(GX585="","",HE584)</f>
        <v>サンリオスカーフ付ポーチ</v>
      </c>
      <c r="HF588" s="79">
        <f>IF(GX585="","",HF584)</f>
        <v>600</v>
      </c>
      <c r="HG588" s="76" t="str">
        <f t="shared" si="2789"/>
        <v/>
      </c>
      <c r="HH588" s="80" t="str">
        <f t="shared" si="2790"/>
        <v/>
      </c>
      <c r="HI588" s="37"/>
      <c r="HJ588" s="29"/>
      <c r="HK588" s="75"/>
      <c r="HL588" s="76">
        <v>0</v>
      </c>
      <c r="HM588" s="76"/>
      <c r="HN588" s="76">
        <v>992</v>
      </c>
      <c r="HO588" s="76"/>
      <c r="HP588" s="76"/>
      <c r="HQ588" s="76" t="str">
        <f t="shared" si="2791"/>
        <v/>
      </c>
      <c r="HR588" s="76"/>
      <c r="HS588" s="78" t="str">
        <f t="shared" si="2792"/>
        <v>アンパンマンもちふわ</v>
      </c>
      <c r="HT588" s="79">
        <v>673</v>
      </c>
      <c r="HU588" s="76" t="str">
        <f t="shared" si="2793"/>
        <v/>
      </c>
      <c r="HV588" s="80" t="str">
        <f t="shared" si="2794"/>
        <v/>
      </c>
      <c r="HW588" s="37"/>
      <c r="HX588" s="360"/>
      <c r="HY588" s="75"/>
      <c r="HZ588" s="76">
        <v>5808</v>
      </c>
      <c r="IA588" s="76">
        <f t="shared" si="2795"/>
        <v>311</v>
      </c>
      <c r="IB588" s="76">
        <v>279</v>
      </c>
      <c r="IC588" s="76">
        <f t="shared" si="2796"/>
        <v>2</v>
      </c>
      <c r="ID588" s="76">
        <v>19</v>
      </c>
      <c r="IE588" s="76">
        <f t="shared" si="2797"/>
        <v>121</v>
      </c>
      <c r="IF588" s="76">
        <v>0</v>
      </c>
      <c r="IG588" s="78" t="s">
        <v>483</v>
      </c>
      <c r="IH588" s="79">
        <v>500</v>
      </c>
      <c r="II588" s="76">
        <f t="shared" si="2798"/>
        <v>60500</v>
      </c>
      <c r="IJ588" s="80">
        <f t="shared" si="2799"/>
        <v>1.9453376205787782</v>
      </c>
      <c r="IK588" s="37"/>
      <c r="IL588" s="29"/>
      <c r="IM588" s="75"/>
      <c r="IN588" s="76">
        <v>5124</v>
      </c>
      <c r="IO588" s="76">
        <f t="shared" si="2800"/>
        <v>15</v>
      </c>
      <c r="IP588" s="76">
        <v>229</v>
      </c>
      <c r="IQ588" s="76">
        <f t="shared" si="2801"/>
        <v>1</v>
      </c>
      <c r="IR588" s="76">
        <v>7</v>
      </c>
      <c r="IS588" s="76">
        <f t="shared" si="2802"/>
        <v>1</v>
      </c>
      <c r="IT588" s="76">
        <v>8</v>
      </c>
      <c r="IU588" s="78" t="str">
        <f t="shared" si="2819"/>
        <v>しなこくま</v>
      </c>
      <c r="IV588" s="79">
        <f t="shared" si="2820"/>
        <v>682</v>
      </c>
      <c r="IW588" s="76">
        <f t="shared" si="2803"/>
        <v>682</v>
      </c>
      <c r="IX588" s="80">
        <f t="shared" si="2804"/>
        <v>0.45466666666666666</v>
      </c>
      <c r="IY588" s="37" t="s">
        <v>494</v>
      </c>
      <c r="IZ588" s="61"/>
      <c r="JA588" s="75"/>
      <c r="JB588" s="76">
        <v>3611</v>
      </c>
      <c r="JC588" s="76">
        <f t="shared" si="2805"/>
        <v>66</v>
      </c>
      <c r="JD588" s="76">
        <v>190</v>
      </c>
      <c r="JE588" s="76">
        <f t="shared" si="2806"/>
        <v>2</v>
      </c>
      <c r="JF588" s="76">
        <v>5</v>
      </c>
      <c r="JG588" s="76">
        <f t="shared" si="2807"/>
        <v>7</v>
      </c>
      <c r="JH588" s="76">
        <v>6</v>
      </c>
      <c r="JI588" s="78" t="str">
        <f t="shared" si="2808"/>
        <v>ＡＩマスコット</v>
      </c>
      <c r="JJ588" s="79">
        <f t="shared" si="2809"/>
        <v>286</v>
      </c>
      <c r="JK588" s="76">
        <f t="shared" si="2810"/>
        <v>2002</v>
      </c>
      <c r="JL588" s="80">
        <f t="shared" si="2811"/>
        <v>0.30333333333333334</v>
      </c>
      <c r="JM588" s="37"/>
      <c r="JN588" s="29"/>
      <c r="JO588" s="75"/>
      <c r="JP588" s="76">
        <v>4310</v>
      </c>
      <c r="JQ588" s="76">
        <f t="shared" si="2812"/>
        <v>39</v>
      </c>
      <c r="JR588" s="76">
        <v>191</v>
      </c>
      <c r="JS588" s="76">
        <f t="shared" si="2813"/>
        <v>2</v>
      </c>
      <c r="JT588" s="76">
        <v>12</v>
      </c>
      <c r="JU588" s="76">
        <f t="shared" si="2814"/>
        <v>-1</v>
      </c>
      <c r="JV588" s="76"/>
      <c r="JW588" s="78" t="str">
        <f t="shared" si="2815"/>
        <v>サンリオファン</v>
      </c>
      <c r="JX588" s="79">
        <f t="shared" si="2816"/>
        <v>1100</v>
      </c>
      <c r="JY588" s="76">
        <f t="shared" si="2817"/>
        <v>-1100</v>
      </c>
      <c r="JZ588" s="80">
        <f t="shared" si="2818"/>
        <v>-0.28205128205128205</v>
      </c>
      <c r="KA588" s="37"/>
      <c r="KB588" s="51"/>
      <c r="KC588" s="75"/>
      <c r="KD588" s="76">
        <v>12705</v>
      </c>
      <c r="KE588" s="76">
        <f>IF(KD588="","",KD588-KD584)</f>
        <v>85</v>
      </c>
      <c r="KF588" s="76">
        <v>634</v>
      </c>
      <c r="KG588" s="76">
        <f>IF(KF588="","",KF588-KF584)</f>
        <v>6</v>
      </c>
      <c r="KH588" s="76">
        <v>90</v>
      </c>
      <c r="KI588" s="76">
        <f>IF(KH588="","",KH584+KJ584-KH588)</f>
        <v>6</v>
      </c>
      <c r="KJ588" s="76">
        <v>3</v>
      </c>
      <c r="KK588" s="78" t="str">
        <f>IF(KD588="","",KK584)</f>
        <v>ＡＩモンスターラバー</v>
      </c>
      <c r="KL588" s="79">
        <f>IF(KE588="","",KL584)</f>
        <v>198</v>
      </c>
      <c r="KM588" s="76">
        <f>IF(KH588="","",KI588*KL588)</f>
        <v>1188</v>
      </c>
      <c r="KN588" s="80">
        <f>IF(KI588="","",KM588/(KE588*100))</f>
        <v>0.13976470588235293</v>
      </c>
      <c r="KO588" s="37"/>
      <c r="KP588" s="29"/>
      <c r="KQ588" s="75"/>
      <c r="KR588" s="76">
        <v>1007</v>
      </c>
      <c r="KS588" s="180">
        <f>IF(KR588="","",KR588-KR584)</f>
        <v>13</v>
      </c>
      <c r="KT588" s="76">
        <v>6</v>
      </c>
      <c r="KU588" s="76">
        <f>IF(KT588="","",KT588-KT584)</f>
        <v>0</v>
      </c>
      <c r="KV588" s="76">
        <v>7</v>
      </c>
      <c r="KW588" s="76">
        <f>IF(KV588="","",KV584+KX584-KV588)</f>
        <v>0</v>
      </c>
      <c r="KX588" s="76">
        <v>2</v>
      </c>
      <c r="KY588" s="78" t="str">
        <f>IF(KR588="","",KY584)</f>
        <v>AIモンスターマスコット</v>
      </c>
      <c r="KZ588" s="79">
        <f>IF(KS588="","",KZ584)</f>
        <v>286</v>
      </c>
      <c r="LA588" s="76">
        <f>IF(KV588="","",KW588*KZ588)</f>
        <v>0</v>
      </c>
      <c r="LB588" s="80">
        <f>IF(KW588="","",LA588/(KS588*100))</f>
        <v>0</v>
      </c>
      <c r="LC588" s="37"/>
      <c r="LD588" s="29"/>
      <c r="LE588" s="47"/>
      <c r="LF588" s="45"/>
      <c r="LG588" s="45"/>
      <c r="LH588" s="45">
        <v>530</v>
      </c>
      <c r="LI588" s="45">
        <f t="shared" si="2821"/>
        <v>0</v>
      </c>
      <c r="LJ588" s="43">
        <v>2</v>
      </c>
      <c r="LK588" s="45">
        <f t="shared" si="2822"/>
        <v>0</v>
      </c>
      <c r="LL588" s="45">
        <v>0</v>
      </c>
      <c r="LM588" s="73" t="str">
        <f>IF(LF587="","",LM585)</f>
        <v>アンパンティッシュカバー、キティヒョウ柄</v>
      </c>
      <c r="LN588" s="67">
        <f>IF(LG587="","",LN585)</f>
        <v>1000</v>
      </c>
      <c r="LO588" s="45">
        <f t="shared" si="2765"/>
        <v>0</v>
      </c>
      <c r="LP588" s="46"/>
      <c r="LQ588" s="37"/>
      <c r="LR588" s="29"/>
      <c r="LS588" s="52">
        <f t="shared" si="2716"/>
        <v>45940</v>
      </c>
      <c r="LT588" s="45">
        <v>19921</v>
      </c>
      <c r="LU588" s="45">
        <f t="shared" si="2717"/>
        <v>80</v>
      </c>
      <c r="LV588" s="45">
        <v>1008</v>
      </c>
      <c r="LW588" s="45">
        <f t="shared" si="2718"/>
        <v>4</v>
      </c>
      <c r="LX588" s="45">
        <v>10</v>
      </c>
      <c r="LY588" s="45">
        <f t="shared" si="2719"/>
        <v>5</v>
      </c>
      <c r="LZ588" s="45">
        <v>0</v>
      </c>
      <c r="MA588" s="43"/>
      <c r="MB588" s="43">
        <f t="shared" si="2720"/>
        <v>495</v>
      </c>
      <c r="MC588" s="45">
        <f t="shared" si="2721"/>
        <v>2475</v>
      </c>
      <c r="MD588" s="46">
        <f t="shared" si="2722"/>
        <v>0.30937500000000001</v>
      </c>
      <c r="ME588" s="37"/>
      <c r="MF588" s="29"/>
      <c r="MG588" s="52">
        <f t="shared" si="2723"/>
        <v>45940</v>
      </c>
      <c r="MH588" s="45">
        <v>6447</v>
      </c>
      <c r="MI588" s="45">
        <f t="shared" si="2724"/>
        <v>40</v>
      </c>
      <c r="MJ588" s="45">
        <v>358</v>
      </c>
      <c r="MK588" s="45">
        <f t="shared" si="2725"/>
        <v>3</v>
      </c>
      <c r="ML588" s="45">
        <v>35</v>
      </c>
      <c r="MM588" s="45">
        <f t="shared" si="2726"/>
        <v>3</v>
      </c>
      <c r="MN588" s="45">
        <v>0</v>
      </c>
      <c r="MO588" s="43"/>
      <c r="MP588" s="43">
        <f t="shared" si="2727"/>
        <v>1100</v>
      </c>
      <c r="MQ588" s="45">
        <f t="shared" si="2728"/>
        <v>3300</v>
      </c>
      <c r="MR588" s="46">
        <f t="shared" si="2729"/>
        <v>0.82499999999999996</v>
      </c>
      <c r="MS588" s="37"/>
      <c r="MT588" s="29"/>
      <c r="MU588" s="52">
        <f t="shared" si="2730"/>
        <v>45940</v>
      </c>
      <c r="MV588" s="45">
        <v>8747</v>
      </c>
      <c r="MW588" s="45">
        <f t="shared" si="2731"/>
        <v>258</v>
      </c>
      <c r="MX588" s="45">
        <v>393</v>
      </c>
      <c r="MY588" s="45">
        <f t="shared" si="2732"/>
        <v>4</v>
      </c>
      <c r="MZ588" s="45">
        <v>5</v>
      </c>
      <c r="NA588" s="45">
        <f t="shared" si="2733"/>
        <v>4</v>
      </c>
      <c r="NB588" s="45">
        <v>4</v>
      </c>
      <c r="NC588" s="43"/>
      <c r="ND588" s="43">
        <f t="shared" si="2734"/>
        <v>715</v>
      </c>
      <c r="NE588" s="45">
        <f t="shared" si="2735"/>
        <v>2860</v>
      </c>
      <c r="NF588" s="46">
        <f t="shared" si="2736"/>
        <v>0.11085271317829458</v>
      </c>
      <c r="NG588" s="37"/>
      <c r="NH588" s="29"/>
      <c r="NI588" s="52">
        <f t="shared" si="2737"/>
        <v>45940</v>
      </c>
      <c r="NJ588" s="45">
        <v>9460</v>
      </c>
      <c r="NK588" s="45">
        <f t="shared" si="2738"/>
        <v>95</v>
      </c>
      <c r="NL588" s="45">
        <v>194</v>
      </c>
      <c r="NM588" s="45">
        <f t="shared" si="2739"/>
        <v>1</v>
      </c>
      <c r="NN588" s="45">
        <v>36</v>
      </c>
      <c r="NO588" s="45">
        <f t="shared" si="2740"/>
        <v>1</v>
      </c>
      <c r="NP588" s="45">
        <v>0</v>
      </c>
      <c r="NQ588" s="43"/>
      <c r="NR588" s="43">
        <f t="shared" si="2741"/>
        <v>1100</v>
      </c>
      <c r="NS588" s="45">
        <f t="shared" si="2742"/>
        <v>1100</v>
      </c>
      <c r="NT588" s="46">
        <f t="shared" si="2743"/>
        <v>0.11578947368421053</v>
      </c>
      <c r="NU588" s="37"/>
    </row>
    <row r="589" spans="1:385" ht="15" customHeight="1" thickTop="1" thickBot="1" x14ac:dyDescent="0.3">
      <c r="A589" s="38">
        <v>45946</v>
      </c>
      <c r="B589" s="39">
        <f>IF(A589="","",SUM(J589,LG605,AL589,DR589,AZ589,DD589,LU589,NK589,MW589,MI589,X589,FH589,FV589,GJ589)+SUM(GY613:GY614)+SUM(HM613:HM616)+SUM(CP613:CP616)+SUM(BN613:BN616)+SUM(KS613:KS616)+SUM(KE613:KE616)+SUM(CB613:CB616)+SUM(IA613:IA616)+SUM(IO613:IO616)+SUM(JC613:JC616)+SUM(JQ613:JQ616))</f>
        <v>8282</v>
      </c>
      <c r="C589" s="40">
        <f>IF(A589="","",SUM(J589,X589,AL589,AZ589)+SUM(KE613:KE616)+SUM(KS613:KS616)+SUM(BN613:BN616))</f>
        <v>3035</v>
      </c>
      <c r="D589" s="40">
        <f>IF(A589="","",SUM(DD589,DR589)+SUM(CB613:CB616)+SUM(CP613:CP616))</f>
        <v>1371</v>
      </c>
      <c r="E589" s="41">
        <f>IF(A589="","",SUM(NK589,MW589,MI589,LU589,LG605)+SUM(IA613:IA616)+SUM(IO613:IO616)+SUM(JC613:JC616)+SUM(JQ613:JQ616))</f>
        <v>2612</v>
      </c>
      <c r="F589" s="40">
        <f>IF(B589="","",SUM(FH589,FV589,GJ589)+SUM(HM613:HM616)+SUM(GY613:GY614))</f>
        <v>1264</v>
      </c>
      <c r="G589" s="208"/>
      <c r="H589" s="42"/>
      <c r="I589" s="45">
        <v>3311</v>
      </c>
      <c r="J589" s="45">
        <f t="shared" si="2661"/>
        <v>214</v>
      </c>
      <c r="K589" s="45">
        <v>120</v>
      </c>
      <c r="L589" s="45">
        <f t="shared" si="2662"/>
        <v>2</v>
      </c>
      <c r="M589" s="45">
        <v>7</v>
      </c>
      <c r="N589" s="45">
        <f t="shared" si="2663"/>
        <v>4</v>
      </c>
      <c r="O589" s="45">
        <v>0</v>
      </c>
      <c r="P589" s="43"/>
      <c r="Q589" s="43">
        <f t="shared" si="2664"/>
        <v>550</v>
      </c>
      <c r="R589" s="45">
        <f t="shared" si="2665"/>
        <v>2200</v>
      </c>
      <c r="S589" s="46">
        <f t="shared" si="2666"/>
        <v>0.10280373831775701</v>
      </c>
      <c r="T589" s="37"/>
      <c r="U589" s="29"/>
      <c r="V589" s="52">
        <f t="shared" si="2667"/>
        <v>45946</v>
      </c>
      <c r="W589" s="45">
        <v>12127</v>
      </c>
      <c r="X589" s="45">
        <f t="shared" si="2668"/>
        <v>352</v>
      </c>
      <c r="Y589" s="45">
        <v>476</v>
      </c>
      <c r="Z589" s="45">
        <f t="shared" si="2669"/>
        <v>6</v>
      </c>
      <c r="AA589" s="45">
        <v>18</v>
      </c>
      <c r="AB589" s="45">
        <f t="shared" si="2670"/>
        <v>6</v>
      </c>
      <c r="AC589" s="45">
        <v>6</v>
      </c>
      <c r="AD589" s="43"/>
      <c r="AE589" s="43">
        <f t="shared" si="2671"/>
        <v>1026</v>
      </c>
      <c r="AF589" s="45">
        <f t="shared" si="2672"/>
        <v>6156</v>
      </c>
      <c r="AG589" s="46">
        <f t="shared" si="2673"/>
        <v>0.17488636363636365</v>
      </c>
      <c r="AH589" s="37"/>
      <c r="AI589" s="29"/>
      <c r="AJ589" s="52">
        <f t="shared" si="2674"/>
        <v>45946</v>
      </c>
      <c r="AK589" s="45">
        <v>14718</v>
      </c>
      <c r="AL589" s="45">
        <f t="shared" si="2675"/>
        <v>240</v>
      </c>
      <c r="AM589" s="45">
        <v>329</v>
      </c>
      <c r="AN589" s="45">
        <f t="shared" si="2676"/>
        <v>3</v>
      </c>
      <c r="AO589" s="45">
        <v>36</v>
      </c>
      <c r="AP589" s="45">
        <f t="shared" si="2677"/>
        <v>3</v>
      </c>
      <c r="AQ589" s="45">
        <v>0</v>
      </c>
      <c r="AR589" s="43"/>
      <c r="AS589" s="43">
        <f t="shared" si="2678"/>
        <v>880</v>
      </c>
      <c r="AT589" s="45">
        <f t="shared" si="2679"/>
        <v>2640</v>
      </c>
      <c r="AU589" s="46">
        <f t="shared" si="2680"/>
        <v>0.11</v>
      </c>
      <c r="AV589" s="37"/>
      <c r="AW589" s="29"/>
      <c r="AX589" s="52">
        <f t="shared" si="2681"/>
        <v>45946</v>
      </c>
      <c r="AY589" s="45">
        <v>16707</v>
      </c>
      <c r="AZ589" s="45">
        <f t="shared" si="2682"/>
        <v>624</v>
      </c>
      <c r="BA589" s="45">
        <v>511</v>
      </c>
      <c r="BB589" s="45">
        <f t="shared" si="2683"/>
        <v>7</v>
      </c>
      <c r="BC589" s="45">
        <v>4</v>
      </c>
      <c r="BD589" s="45">
        <f t="shared" si="2684"/>
        <v>8</v>
      </c>
      <c r="BE589" s="45">
        <v>5</v>
      </c>
      <c r="BF589" s="43"/>
      <c r="BG589" s="43">
        <f t="shared" si="2685"/>
        <v>715</v>
      </c>
      <c r="BH589" s="45">
        <f t="shared" si="2686"/>
        <v>5720</v>
      </c>
      <c r="BI589" s="46">
        <f t="shared" si="2687"/>
        <v>9.166666666666666E-2</v>
      </c>
      <c r="BJ589" s="37"/>
      <c r="BK589" s="29"/>
      <c r="BL589" s="52">
        <f>IF($A583="","",$A583)</f>
        <v>45924</v>
      </c>
      <c r="BM589" s="45">
        <v>338</v>
      </c>
      <c r="BN589" s="43">
        <f t="shared" si="2766"/>
        <v>0</v>
      </c>
      <c r="BO589" s="45">
        <v>0</v>
      </c>
      <c r="BP589" s="87">
        <f t="shared" si="2767"/>
        <v>0</v>
      </c>
      <c r="BQ589" s="43">
        <v>21</v>
      </c>
      <c r="BR589" s="43">
        <f t="shared" si="2768"/>
        <v>0</v>
      </c>
      <c r="BS589" s="43">
        <v>0</v>
      </c>
      <c r="BT589" s="44" t="str">
        <f t="shared" si="2769"/>
        <v>スティッチリボンポーチ</v>
      </c>
      <c r="BU589" s="48">
        <f t="shared" si="2770"/>
        <v>0</v>
      </c>
      <c r="BV589" s="45">
        <f t="shared" si="2771"/>
        <v>0</v>
      </c>
      <c r="BW589" s="89" t="e">
        <f t="shared" si="2772"/>
        <v>#DIV/0!</v>
      </c>
      <c r="BX589" s="37"/>
      <c r="BY589" s="57"/>
      <c r="BZ589" s="52">
        <f>IF($A583="","",$A583)</f>
        <v>45924</v>
      </c>
      <c r="CA589" s="45">
        <v>7133</v>
      </c>
      <c r="CB589" s="43">
        <f t="shared" si="2773"/>
        <v>0</v>
      </c>
      <c r="CC589" s="45">
        <v>257</v>
      </c>
      <c r="CD589" s="87">
        <f t="shared" si="2774"/>
        <v>0</v>
      </c>
      <c r="CE589" s="43">
        <v>20</v>
      </c>
      <c r="CF589" s="43">
        <f t="shared" si="2775"/>
        <v>0</v>
      </c>
      <c r="CG589" s="59">
        <v>0</v>
      </c>
      <c r="CH589" s="44" t="str">
        <f t="shared" si="2776"/>
        <v>クーリッシュイヤホン</v>
      </c>
      <c r="CI589" s="48">
        <f t="shared" si="2777"/>
        <v>1100</v>
      </c>
      <c r="CJ589" s="45">
        <f t="shared" si="2778"/>
        <v>0</v>
      </c>
      <c r="CK589" s="89" t="e">
        <f t="shared" si="2779"/>
        <v>#DIV/0!</v>
      </c>
      <c r="CL589" s="37"/>
      <c r="CM589" s="29"/>
      <c r="CN589" s="52">
        <f>IF($A583="","",$A583)</f>
        <v>45924</v>
      </c>
      <c r="CO589" s="45">
        <v>1128</v>
      </c>
      <c r="CP589" s="43">
        <f t="shared" si="2780"/>
        <v>0</v>
      </c>
      <c r="CQ589" s="45">
        <v>48</v>
      </c>
      <c r="CR589" s="87">
        <f t="shared" si="2781"/>
        <v>0</v>
      </c>
      <c r="CS589" s="43">
        <v>15</v>
      </c>
      <c r="CT589" s="43">
        <f t="shared" si="2782"/>
        <v>0</v>
      </c>
      <c r="CU589" s="59">
        <v>0</v>
      </c>
      <c r="CV589" s="44" t="str">
        <f t="shared" si="2783"/>
        <v>デジタルミニカメラ</v>
      </c>
      <c r="CW589" s="48">
        <f t="shared" si="2784"/>
        <v>722</v>
      </c>
      <c r="CX589" s="45">
        <f t="shared" si="2785"/>
        <v>0</v>
      </c>
      <c r="CY589" s="89" t="e">
        <f t="shared" si="2786"/>
        <v>#DIV/0!</v>
      </c>
      <c r="CZ589" s="37"/>
      <c r="DA589" s="29"/>
      <c r="DB589" s="52">
        <f t="shared" si="2688"/>
        <v>45946</v>
      </c>
      <c r="DC589" s="45">
        <v>28088</v>
      </c>
      <c r="DD589" s="45">
        <f t="shared" si="2689"/>
        <v>281</v>
      </c>
      <c r="DE589" s="45">
        <v>1484</v>
      </c>
      <c r="DF589" s="45">
        <f t="shared" si="2690"/>
        <v>6</v>
      </c>
      <c r="DG589" s="45">
        <v>7</v>
      </c>
      <c r="DH589" s="45">
        <f t="shared" si="2691"/>
        <v>6</v>
      </c>
      <c r="DI589" s="45">
        <v>4</v>
      </c>
      <c r="DJ589" s="43"/>
      <c r="DK589" s="43">
        <f t="shared" si="2692"/>
        <v>715</v>
      </c>
      <c r="DL589" s="45">
        <f t="shared" si="2693"/>
        <v>4290</v>
      </c>
      <c r="DM589" s="238">
        <f t="shared" si="2694"/>
        <v>0.15266903914590749</v>
      </c>
      <c r="DN589" s="37"/>
      <c r="DO589" s="29"/>
      <c r="DP589" s="52">
        <f t="shared" si="2695"/>
        <v>45946</v>
      </c>
      <c r="DQ589" s="45">
        <v>7459</v>
      </c>
      <c r="DR589" s="45">
        <f t="shared" si="2696"/>
        <v>88</v>
      </c>
      <c r="DS589" s="45">
        <v>216</v>
      </c>
      <c r="DT589" s="45">
        <f t="shared" si="2697"/>
        <v>5</v>
      </c>
      <c r="DU589" s="45">
        <v>49</v>
      </c>
      <c r="DV589" s="45">
        <f t="shared" si="2698"/>
        <v>5</v>
      </c>
      <c r="DW589" s="45">
        <v>0</v>
      </c>
      <c r="DX589" s="43"/>
      <c r="DY589" s="43">
        <f t="shared" si="2699"/>
        <v>726</v>
      </c>
      <c r="DZ589" s="45">
        <f t="shared" si="2700"/>
        <v>3630</v>
      </c>
      <c r="EA589" s="46">
        <f t="shared" si="2701"/>
        <v>0.41249999999999998</v>
      </c>
      <c r="EB589" s="37"/>
      <c r="EC589" s="29"/>
      <c r="ED589" s="52">
        <f t="shared" si="2702"/>
        <v>45946</v>
      </c>
      <c r="EE589" s="45">
        <v>500</v>
      </c>
      <c r="EF589" s="45">
        <f t="shared" si="2744"/>
        <v>69</v>
      </c>
      <c r="EG589" s="45">
        <v>190</v>
      </c>
      <c r="EH589" s="45">
        <f t="shared" si="2745"/>
        <v>28</v>
      </c>
      <c r="EI589" s="45">
        <v>110</v>
      </c>
      <c r="EJ589" s="45">
        <f t="shared" si="2703"/>
        <v>48</v>
      </c>
      <c r="EK589" s="45">
        <v>24</v>
      </c>
      <c r="EL589" s="43"/>
      <c r="EM589" s="43">
        <f t="shared" si="2755"/>
        <v>420</v>
      </c>
      <c r="EN589" s="45">
        <f t="shared" si="2756"/>
        <v>20160</v>
      </c>
      <c r="EO589" s="46">
        <f t="shared" si="2757"/>
        <v>2.9217391304347826</v>
      </c>
      <c r="EP589" s="37" t="s">
        <v>568</v>
      </c>
      <c r="EQ589" s="29"/>
      <c r="ER589" s="52">
        <f t="shared" si="2704"/>
        <v>45946</v>
      </c>
      <c r="ES589" s="45">
        <v>500</v>
      </c>
      <c r="ET589" s="45">
        <f t="shared" si="2746"/>
        <v>69</v>
      </c>
      <c r="EU589" s="45">
        <v>190</v>
      </c>
      <c r="EV589" s="45">
        <f t="shared" si="2747"/>
        <v>28</v>
      </c>
      <c r="EW589" s="45">
        <v>110</v>
      </c>
      <c r="EX589" s="45">
        <f t="shared" si="2705"/>
        <v>48</v>
      </c>
      <c r="EY589" s="45">
        <v>24</v>
      </c>
      <c r="EZ589" s="43"/>
      <c r="FA589" s="43">
        <f t="shared" si="2758"/>
        <v>420</v>
      </c>
      <c r="FB589" s="45">
        <f t="shared" si="2759"/>
        <v>20160</v>
      </c>
      <c r="FC589" s="46">
        <f t="shared" si="2760"/>
        <v>2.9217391304347826</v>
      </c>
      <c r="FD589" s="37" t="s">
        <v>568</v>
      </c>
      <c r="FE589" s="60"/>
      <c r="FF589" s="52">
        <f t="shared" si="2706"/>
        <v>45946</v>
      </c>
      <c r="FG589" s="45">
        <v>965</v>
      </c>
      <c r="FH589" s="45">
        <f t="shared" si="2748"/>
        <v>223</v>
      </c>
      <c r="FI589" s="45">
        <v>239</v>
      </c>
      <c r="FJ589" s="45">
        <f t="shared" si="2749"/>
        <v>3</v>
      </c>
      <c r="FK589" s="45">
        <v>5</v>
      </c>
      <c r="FL589" s="45">
        <f t="shared" si="2707"/>
        <v>3</v>
      </c>
      <c r="FM589" s="45">
        <v>0</v>
      </c>
      <c r="FN589" s="43"/>
      <c r="FO589" s="43">
        <f t="shared" si="2750"/>
        <v>550</v>
      </c>
      <c r="FP589" s="45">
        <f t="shared" si="2761"/>
        <v>1650</v>
      </c>
      <c r="FQ589" s="46">
        <f t="shared" si="2762"/>
        <v>7.3991031390134535E-2</v>
      </c>
      <c r="FR589" s="37"/>
      <c r="FS589" s="29"/>
      <c r="FT589" s="52">
        <f t="shared" si="2708"/>
        <v>45946</v>
      </c>
      <c r="FU589" s="45">
        <v>418</v>
      </c>
      <c r="FV589" s="45">
        <f t="shared" si="2751"/>
        <v>96</v>
      </c>
      <c r="FW589" s="45">
        <v>16</v>
      </c>
      <c r="FX589" s="45">
        <f t="shared" si="2752"/>
        <v>4</v>
      </c>
      <c r="FY589" s="45">
        <v>530</v>
      </c>
      <c r="FZ589" s="45">
        <f t="shared" si="2709"/>
        <v>10</v>
      </c>
      <c r="GA589" s="45">
        <v>48</v>
      </c>
      <c r="GB589" s="43"/>
      <c r="GC589" s="43">
        <f t="shared" si="2763"/>
        <v>200</v>
      </c>
      <c r="GD589" s="45">
        <f t="shared" si="2710"/>
        <v>2000</v>
      </c>
      <c r="GE589" s="46">
        <f t="shared" si="2711"/>
        <v>0.20833333333333334</v>
      </c>
      <c r="GF589" s="37"/>
      <c r="GG589" s="29"/>
      <c r="GH589" s="52">
        <f t="shared" si="2712"/>
        <v>45946</v>
      </c>
      <c r="GI589" s="45">
        <v>500</v>
      </c>
      <c r="GJ589" s="45">
        <f t="shared" si="2753"/>
        <v>69</v>
      </c>
      <c r="GK589" s="45">
        <v>190</v>
      </c>
      <c r="GL589" s="45">
        <f t="shared" si="2754"/>
        <v>28</v>
      </c>
      <c r="GM589" s="45">
        <v>110</v>
      </c>
      <c r="GN589" s="45">
        <f t="shared" si="2713"/>
        <v>48</v>
      </c>
      <c r="GO589" s="45">
        <v>24</v>
      </c>
      <c r="GP589" s="43"/>
      <c r="GQ589" s="43">
        <f t="shared" si="2764"/>
        <v>420</v>
      </c>
      <c r="GR589" s="45">
        <f t="shared" si="2714"/>
        <v>20160</v>
      </c>
      <c r="GS589" s="46">
        <f t="shared" si="2715"/>
        <v>2.9217391304347826</v>
      </c>
      <c r="GT589" s="37" t="s">
        <v>568</v>
      </c>
      <c r="GU589" s="61"/>
      <c r="GV589" s="52">
        <f>IF($A583="","",$A583)</f>
        <v>45924</v>
      </c>
      <c r="GW589" s="62"/>
      <c r="GX589" s="45">
        <v>27683</v>
      </c>
      <c r="GY589" s="43"/>
      <c r="GZ589" s="45"/>
      <c r="HA589" s="87" t="str">
        <f t="shared" ref="HA589:HA635" si="2823">IF(GZ589="","",GZ589-GZ585)</f>
        <v/>
      </c>
      <c r="HB589" s="43"/>
      <c r="HC589" s="43" t="str">
        <f t="shared" si="2787"/>
        <v/>
      </c>
      <c r="HD589" s="43">
        <v>4</v>
      </c>
      <c r="HE589" s="44" t="str">
        <f t="shared" si="2788"/>
        <v>メタリックイヤホン</v>
      </c>
      <c r="HF589" s="48">
        <f>IF(GX589="","",HF585)</f>
        <v>770</v>
      </c>
      <c r="HG589" s="45" t="str">
        <f t="shared" si="2789"/>
        <v/>
      </c>
      <c r="HH589" s="89" t="str">
        <f t="shared" si="2790"/>
        <v/>
      </c>
      <c r="HI589" s="37"/>
      <c r="HJ589" s="29"/>
      <c r="HK589" s="52">
        <f>IF($A583="","",$A583)</f>
        <v>45924</v>
      </c>
      <c r="HL589" s="43">
        <v>0</v>
      </c>
      <c r="HM589" s="43">
        <f t="shared" ref="HM589:HM636" si="2824">IF(HL589="","",HL589-HL585)</f>
        <v>0</v>
      </c>
      <c r="HN589" s="43">
        <v>992</v>
      </c>
      <c r="HO589" s="87">
        <f t="shared" ref="HO589:HO635" si="2825">IF(HN589="","",HN589-HN585)</f>
        <v>0</v>
      </c>
      <c r="HP589" s="43"/>
      <c r="HQ589" s="43" t="str">
        <f t="shared" si="2791"/>
        <v/>
      </c>
      <c r="HR589" s="43">
        <v>12</v>
      </c>
      <c r="HS589" s="44" t="str">
        <f t="shared" si="2792"/>
        <v>ラブブマスコット</v>
      </c>
      <c r="HT589" s="48">
        <f t="shared" ref="HT589:HT636" si="2826">IF(HM589="","",HT585)</f>
        <v>400</v>
      </c>
      <c r="HU589" s="45" t="str">
        <f t="shared" si="2793"/>
        <v/>
      </c>
      <c r="HV589" s="89" t="str">
        <f t="shared" si="2794"/>
        <v/>
      </c>
      <c r="HW589" s="55" t="s">
        <v>500</v>
      </c>
      <c r="HX589" s="360"/>
      <c r="HY589" s="52">
        <f>IF($A583="","",$A583)</f>
        <v>45924</v>
      </c>
      <c r="HZ589" s="45">
        <v>6029</v>
      </c>
      <c r="IA589" s="43">
        <f t="shared" si="2795"/>
        <v>0</v>
      </c>
      <c r="IB589" s="45">
        <v>300</v>
      </c>
      <c r="IC589" s="87">
        <f t="shared" si="2796"/>
        <v>0</v>
      </c>
      <c r="ID589" s="43">
        <v>24</v>
      </c>
      <c r="IE589" s="43">
        <f t="shared" si="2797"/>
        <v>0</v>
      </c>
      <c r="IF589" s="59">
        <v>0</v>
      </c>
      <c r="IG589" s="44" t="str">
        <f t="shared" ref="IG589:IG636" si="2827">IF(HZ589="","",IG585)</f>
        <v>サンリオでかぱっちん</v>
      </c>
      <c r="IH589" s="48">
        <f t="shared" ref="IH589:IH636" si="2828">IF(IA589="","",IH585)</f>
        <v>660</v>
      </c>
      <c r="II589" s="45">
        <f t="shared" si="2798"/>
        <v>0</v>
      </c>
      <c r="IJ589" s="89" t="e">
        <f t="shared" si="2799"/>
        <v>#DIV/0!</v>
      </c>
      <c r="IK589" s="37"/>
      <c r="IL589" s="29"/>
      <c r="IM589" s="52">
        <f>IF($A583="","",$A583)</f>
        <v>45924</v>
      </c>
      <c r="IN589" s="45">
        <v>4891</v>
      </c>
      <c r="IO589" s="43">
        <f t="shared" si="2800"/>
        <v>0</v>
      </c>
      <c r="IP589" s="45">
        <v>169</v>
      </c>
      <c r="IQ589" s="87">
        <f t="shared" si="2801"/>
        <v>0</v>
      </c>
      <c r="IR589" s="43">
        <v>4</v>
      </c>
      <c r="IS589" s="43">
        <f t="shared" si="2802"/>
        <v>0</v>
      </c>
      <c r="IT589" s="59">
        <v>0</v>
      </c>
      <c r="IU589" s="44" t="str">
        <f t="shared" si="2819"/>
        <v>北斗イヤホン</v>
      </c>
      <c r="IV589" s="48">
        <f t="shared" si="2820"/>
        <v>1100</v>
      </c>
      <c r="IW589" s="45">
        <f t="shared" si="2803"/>
        <v>0</v>
      </c>
      <c r="IX589" s="89" t="e">
        <f t="shared" si="2804"/>
        <v>#DIV/0!</v>
      </c>
      <c r="IY589" s="37"/>
      <c r="IZ589" s="61"/>
      <c r="JA589" s="52">
        <f>IF($A583="","",$A583)</f>
        <v>45924</v>
      </c>
      <c r="JB589" s="45">
        <v>5079</v>
      </c>
      <c r="JC589" s="43">
        <f t="shared" si="2805"/>
        <v>0</v>
      </c>
      <c r="JD589" s="45">
        <v>193</v>
      </c>
      <c r="JE589" s="87">
        <f t="shared" si="2806"/>
        <v>0</v>
      </c>
      <c r="JF589" s="43">
        <v>8</v>
      </c>
      <c r="JG589" s="43">
        <f t="shared" si="2807"/>
        <v>0</v>
      </c>
      <c r="JH589" s="59">
        <v>0</v>
      </c>
      <c r="JI589" s="44" t="s">
        <v>514</v>
      </c>
      <c r="JJ589" s="48">
        <v>1074</v>
      </c>
      <c r="JK589" s="45">
        <f t="shared" si="2810"/>
        <v>0</v>
      </c>
      <c r="JL589" s="89" t="e">
        <f t="shared" si="2811"/>
        <v>#DIV/0!</v>
      </c>
      <c r="JM589" s="37"/>
      <c r="JN589" s="29"/>
      <c r="JO589" s="52">
        <f>IF($A583="","",$A583)</f>
        <v>45924</v>
      </c>
      <c r="JP589" s="45">
        <v>3716</v>
      </c>
      <c r="JQ589" s="43">
        <f t="shared" si="2812"/>
        <v>0</v>
      </c>
      <c r="JR589" s="45">
        <v>248</v>
      </c>
      <c r="JS589" s="87">
        <f t="shared" si="2813"/>
        <v>0</v>
      </c>
      <c r="JT589" s="43">
        <v>14</v>
      </c>
      <c r="JU589" s="43">
        <f t="shared" si="2814"/>
        <v>0</v>
      </c>
      <c r="JV589" s="59">
        <v>0</v>
      </c>
      <c r="JW589" s="44" t="s">
        <v>499</v>
      </c>
      <c r="JX589" s="48">
        <v>1100</v>
      </c>
      <c r="JY589" s="45">
        <f t="shared" si="2817"/>
        <v>0</v>
      </c>
      <c r="JZ589" s="89" t="e">
        <f t="shared" si="2818"/>
        <v>#DIV/0!</v>
      </c>
      <c r="KA589" s="37"/>
      <c r="KB589" s="51"/>
      <c r="KC589" s="52">
        <f>IF($A583="","",$A583)</f>
        <v>45924</v>
      </c>
      <c r="KD589" s="45">
        <v>11963</v>
      </c>
      <c r="KE589" s="43">
        <f>IF(KD589="","",KD589-KD585)</f>
        <v>0</v>
      </c>
      <c r="KF589" s="45">
        <v>453</v>
      </c>
      <c r="KG589" s="87">
        <f>IF(KF589="","",KF589-KF585)</f>
        <v>0</v>
      </c>
      <c r="KH589" s="43">
        <v>12</v>
      </c>
      <c r="KI589" s="43">
        <f>IF(KH589="","",KH585+KJ585-KH589)</f>
        <v>0</v>
      </c>
      <c r="KJ589" s="59">
        <v>0</v>
      </c>
      <c r="KK589" s="44" t="s">
        <v>498</v>
      </c>
      <c r="KL589" s="48">
        <v>996</v>
      </c>
      <c r="KM589" s="45">
        <f>IF(KH589="","",KI589*KL589)</f>
        <v>0</v>
      </c>
      <c r="KN589" s="89" t="e">
        <f>IF(KI589="","",KM589/(KE589*100))</f>
        <v>#DIV/0!</v>
      </c>
      <c r="KO589" s="37"/>
      <c r="KP589" s="29"/>
      <c r="KQ589" s="52">
        <f>IF($A583="","",$A583)</f>
        <v>45924</v>
      </c>
      <c r="KR589" s="45">
        <v>718</v>
      </c>
      <c r="KS589" s="43">
        <f>IF(KR589="","",KR589-KR585)</f>
        <v>0</v>
      </c>
      <c r="KT589" s="45">
        <v>2</v>
      </c>
      <c r="KU589" s="87">
        <f>IF(KT589="","",KT589-KT585)</f>
        <v>0</v>
      </c>
      <c r="KV589" s="43">
        <v>8</v>
      </c>
      <c r="KW589" s="43">
        <f>IF(KV589="","",KV585+KX585-KV589)</f>
        <v>0</v>
      </c>
      <c r="KX589" s="43">
        <v>0</v>
      </c>
      <c r="KY589" s="44" t="str">
        <f>IF(KR589="","",KY585)</f>
        <v>サンリオフェイスポーチ</v>
      </c>
      <c r="KZ589" s="48">
        <f>IF(KS589="","",KZ585)</f>
        <v>900</v>
      </c>
      <c r="LA589" s="45">
        <f>IF(KV589="","",KW589*KZ589)</f>
        <v>0</v>
      </c>
      <c r="LB589" s="89" t="e">
        <f>IF(KW589="","",LA589/(KS589*100))</f>
        <v>#DIV/0!</v>
      </c>
      <c r="LC589" s="37"/>
      <c r="LD589" s="29"/>
      <c r="LE589" s="75"/>
      <c r="LF589" s="76"/>
      <c r="LG589" s="76"/>
      <c r="LH589" s="76">
        <v>1166</v>
      </c>
      <c r="LI589" s="76">
        <f t="shared" si="2821"/>
        <v>0</v>
      </c>
      <c r="LJ589" s="77">
        <v>1</v>
      </c>
      <c r="LK589" s="76">
        <f t="shared" si="2822"/>
        <v>0</v>
      </c>
      <c r="LL589" s="76">
        <v>0</v>
      </c>
      <c r="LM589" s="78" t="str">
        <f>IF(LF587="","",LM586)</f>
        <v>バイキンティッシュカバー、ダダンダン</v>
      </c>
      <c r="LN589" s="79">
        <f>IF(LG587="","",LN586)</f>
        <v>1000</v>
      </c>
      <c r="LO589" s="76">
        <f t="shared" si="2765"/>
        <v>0</v>
      </c>
      <c r="LP589" s="80"/>
      <c r="LQ589" s="37"/>
      <c r="LR589" s="29"/>
      <c r="LS589" s="52">
        <f t="shared" si="2716"/>
        <v>45946</v>
      </c>
      <c r="LT589" s="45">
        <v>20020</v>
      </c>
      <c r="LU589" s="45">
        <f t="shared" si="2717"/>
        <v>99</v>
      </c>
      <c r="LV589" s="45">
        <v>1011</v>
      </c>
      <c r="LW589" s="45">
        <f t="shared" si="2718"/>
        <v>3</v>
      </c>
      <c r="LX589" s="45">
        <v>8</v>
      </c>
      <c r="LY589" s="45">
        <f t="shared" si="2719"/>
        <v>2</v>
      </c>
      <c r="LZ589" s="45">
        <v>0</v>
      </c>
      <c r="MA589" s="43"/>
      <c r="MB589" s="43">
        <f t="shared" si="2720"/>
        <v>495</v>
      </c>
      <c r="MC589" s="45">
        <f t="shared" si="2721"/>
        <v>990</v>
      </c>
      <c r="MD589" s="46">
        <f t="shared" si="2722"/>
        <v>0.1</v>
      </c>
      <c r="ME589" s="37"/>
      <c r="MF589" s="29"/>
      <c r="MG589" s="52">
        <f t="shared" si="2723"/>
        <v>45946</v>
      </c>
      <c r="MH589" s="45">
        <v>6552</v>
      </c>
      <c r="MI589" s="45">
        <f t="shared" si="2724"/>
        <v>105</v>
      </c>
      <c r="MJ589" s="45">
        <v>359</v>
      </c>
      <c r="MK589" s="45">
        <f t="shared" si="2725"/>
        <v>1</v>
      </c>
      <c r="ML589" s="45">
        <v>34</v>
      </c>
      <c r="MM589" s="45">
        <f t="shared" si="2726"/>
        <v>1</v>
      </c>
      <c r="MN589" s="45">
        <v>8</v>
      </c>
      <c r="MO589" s="43"/>
      <c r="MP589" s="43">
        <f t="shared" si="2727"/>
        <v>1100</v>
      </c>
      <c r="MQ589" s="45">
        <f t="shared" si="2728"/>
        <v>1100</v>
      </c>
      <c r="MR589" s="46">
        <f t="shared" si="2729"/>
        <v>0.10476190476190476</v>
      </c>
      <c r="MS589" s="37"/>
      <c r="MT589" s="29"/>
      <c r="MU589" s="52">
        <f t="shared" si="2730"/>
        <v>45946</v>
      </c>
      <c r="MV589" s="45">
        <v>9280</v>
      </c>
      <c r="MW589" s="45">
        <f t="shared" si="2731"/>
        <v>533</v>
      </c>
      <c r="MX589" s="45">
        <v>400</v>
      </c>
      <c r="MY589" s="45">
        <f t="shared" si="2732"/>
        <v>7</v>
      </c>
      <c r="MZ589" s="45">
        <v>5</v>
      </c>
      <c r="NA589" s="45">
        <f t="shared" si="2733"/>
        <v>4</v>
      </c>
      <c r="NB589" s="45">
        <v>6</v>
      </c>
      <c r="NC589" s="43"/>
      <c r="ND589" s="43">
        <f t="shared" si="2734"/>
        <v>715</v>
      </c>
      <c r="NE589" s="45">
        <f t="shared" si="2735"/>
        <v>2860</v>
      </c>
      <c r="NF589" s="46">
        <f t="shared" si="2736"/>
        <v>5.3658536585365853E-2</v>
      </c>
      <c r="NG589" s="37"/>
      <c r="NH589" s="29"/>
      <c r="NI589" s="52">
        <f t="shared" si="2737"/>
        <v>45946</v>
      </c>
      <c r="NJ589" s="45">
        <v>9580</v>
      </c>
      <c r="NK589" s="45">
        <f t="shared" si="2738"/>
        <v>120</v>
      </c>
      <c r="NL589" s="45">
        <v>195</v>
      </c>
      <c r="NM589" s="45">
        <f t="shared" si="2739"/>
        <v>1</v>
      </c>
      <c r="NN589" s="45">
        <v>34</v>
      </c>
      <c r="NO589" s="45">
        <f t="shared" si="2740"/>
        <v>2</v>
      </c>
      <c r="NP589" s="45">
        <v>0</v>
      </c>
      <c r="NQ589" s="43"/>
      <c r="NR589" s="43">
        <f t="shared" si="2741"/>
        <v>1100</v>
      </c>
      <c r="NS589" s="45">
        <f t="shared" si="2742"/>
        <v>2200</v>
      </c>
      <c r="NT589" s="46">
        <f t="shared" si="2743"/>
        <v>0.18333333333333332</v>
      </c>
      <c r="NU589" s="37"/>
    </row>
    <row r="590" spans="1:385" ht="15" customHeight="1" thickTop="1" x14ac:dyDescent="0.25">
      <c r="A590" s="38"/>
      <c r="B590" s="39"/>
      <c r="C590" s="40"/>
      <c r="D590" s="40"/>
      <c r="E590" s="41"/>
      <c r="F590" s="40"/>
      <c r="G590" s="208"/>
      <c r="H590" s="42"/>
      <c r="I590" s="45"/>
      <c r="J590" s="45"/>
      <c r="K590" s="45"/>
      <c r="L590" s="45"/>
      <c r="M590" s="45"/>
      <c r="N590" s="45"/>
      <c r="O590" s="45"/>
      <c r="P590" s="43"/>
      <c r="Q590" s="43"/>
      <c r="R590" s="45"/>
      <c r="S590" s="46"/>
      <c r="T590" s="37"/>
      <c r="U590" s="29"/>
      <c r="V590" s="52"/>
      <c r="W590" s="45"/>
      <c r="X590" s="45"/>
      <c r="Y590" s="45"/>
      <c r="Z590" s="45"/>
      <c r="AA590" s="45"/>
      <c r="AB590" s="45"/>
      <c r="AC590" s="45"/>
      <c r="AD590" s="43"/>
      <c r="AE590" s="43"/>
      <c r="AF590" s="45"/>
      <c r="AG590" s="46"/>
      <c r="AH590" s="37"/>
      <c r="AI590" s="29"/>
      <c r="AJ590" s="52"/>
      <c r="AK590" s="45"/>
      <c r="AL590" s="45"/>
      <c r="AM590" s="45"/>
      <c r="AN590" s="45"/>
      <c r="AO590" s="45"/>
      <c r="AP590" s="45"/>
      <c r="AQ590" s="45"/>
      <c r="AR590" s="43"/>
      <c r="AS590" s="43"/>
      <c r="AT590" s="45"/>
      <c r="AU590" s="46"/>
      <c r="AV590" s="37"/>
      <c r="AW590" s="29"/>
      <c r="AX590" s="52"/>
      <c r="AY590" s="45"/>
      <c r="AZ590" s="45"/>
      <c r="BA590" s="45"/>
      <c r="BB590" s="45"/>
      <c r="BC590" s="45"/>
      <c r="BD590" s="45"/>
      <c r="BE590" s="45"/>
      <c r="BF590" s="43"/>
      <c r="BG590" s="43"/>
      <c r="BH590" s="45"/>
      <c r="BI590" s="46"/>
      <c r="BJ590" s="37"/>
      <c r="BK590" s="29"/>
      <c r="BL590" s="47"/>
      <c r="BM590" s="43">
        <v>477</v>
      </c>
      <c r="BN590" s="45">
        <f t="shared" si="2766"/>
        <v>0</v>
      </c>
      <c r="BO590" s="43">
        <v>2</v>
      </c>
      <c r="BP590" s="45">
        <f t="shared" si="2767"/>
        <v>0</v>
      </c>
      <c r="BQ590" s="45">
        <v>10</v>
      </c>
      <c r="BR590" s="45">
        <f t="shared" si="2768"/>
        <v>0</v>
      </c>
      <c r="BS590" s="45">
        <v>0</v>
      </c>
      <c r="BT590" s="63" t="str">
        <f t="shared" si="2769"/>
        <v>サンリオミニリュック</v>
      </c>
      <c r="BU590" s="67">
        <f t="shared" si="2770"/>
        <v>600</v>
      </c>
      <c r="BV590" s="43">
        <f t="shared" si="2771"/>
        <v>0</v>
      </c>
      <c r="BW590" s="46" t="e">
        <f t="shared" si="2772"/>
        <v>#DIV/0!</v>
      </c>
      <c r="BX590" s="37"/>
      <c r="BY590" s="57"/>
      <c r="BZ590" s="47"/>
      <c r="CA590" s="43">
        <v>6870</v>
      </c>
      <c r="CB590" s="45">
        <f t="shared" si="2773"/>
        <v>0</v>
      </c>
      <c r="CC590" s="43">
        <v>221</v>
      </c>
      <c r="CD590" s="45">
        <f t="shared" si="2774"/>
        <v>0</v>
      </c>
      <c r="CE590" s="45">
        <v>13</v>
      </c>
      <c r="CF590" s="45">
        <f t="shared" si="2775"/>
        <v>0</v>
      </c>
      <c r="CG590" s="71">
        <v>0</v>
      </c>
      <c r="CH590" s="63" t="str">
        <f t="shared" si="2776"/>
        <v>ジャグラーサウンドボタン</v>
      </c>
      <c r="CI590" s="67">
        <f t="shared" si="2777"/>
        <v>682</v>
      </c>
      <c r="CJ590" s="43">
        <f t="shared" si="2778"/>
        <v>0</v>
      </c>
      <c r="CK590" s="46" t="e">
        <f t="shared" si="2779"/>
        <v>#DIV/0!</v>
      </c>
      <c r="CL590" s="37"/>
      <c r="CM590" s="29"/>
      <c r="CN590" s="47"/>
      <c r="CO590" s="43">
        <v>2220</v>
      </c>
      <c r="CP590" s="45">
        <f t="shared" si="2780"/>
        <v>0</v>
      </c>
      <c r="CQ590" s="43">
        <v>61</v>
      </c>
      <c r="CR590" s="45">
        <f t="shared" si="2781"/>
        <v>0</v>
      </c>
      <c r="CS590" s="45">
        <v>9</v>
      </c>
      <c r="CT590" s="45">
        <f t="shared" si="2782"/>
        <v>0</v>
      </c>
      <c r="CU590" s="71">
        <v>0</v>
      </c>
      <c r="CV590" s="37" t="s">
        <v>498</v>
      </c>
      <c r="CW590" s="67">
        <v>996</v>
      </c>
      <c r="CX590" s="43">
        <f t="shared" si="2785"/>
        <v>0</v>
      </c>
      <c r="CY590" s="46" t="e">
        <f t="shared" si="2786"/>
        <v>#DIV/0!</v>
      </c>
      <c r="CZ590" s="37"/>
      <c r="DA590" s="29"/>
      <c r="DB590" s="52" t="str">
        <f t="shared" si="2688"/>
        <v/>
      </c>
      <c r="DC590" s="45"/>
      <c r="DD590" s="45"/>
      <c r="DE590" s="45"/>
      <c r="DF590" s="45"/>
      <c r="DG590" s="45"/>
      <c r="DH590" s="45"/>
      <c r="DI590" s="45"/>
      <c r="DJ590" s="43"/>
      <c r="DK590" s="43"/>
      <c r="DL590" s="45"/>
      <c r="DM590" s="46"/>
      <c r="DN590" s="37"/>
      <c r="DO590" s="29"/>
      <c r="DP590" s="52"/>
      <c r="DQ590" s="45"/>
      <c r="DR590" s="69"/>
      <c r="DS590" s="45"/>
      <c r="DT590" s="45"/>
      <c r="DU590" s="45"/>
      <c r="DV590" s="45"/>
      <c r="DW590" s="45"/>
      <c r="DX590" s="43"/>
      <c r="DY590" s="43"/>
      <c r="DZ590" s="45"/>
      <c r="EA590" s="46"/>
      <c r="EB590" s="37"/>
      <c r="EC590" s="29"/>
      <c r="ED590" s="52" t="str">
        <f t="shared" si="2702"/>
        <v/>
      </c>
      <c r="EE590" s="45"/>
      <c r="EF590" s="45"/>
      <c r="EG590" s="45"/>
      <c r="EH590" s="45"/>
      <c r="EI590" s="45"/>
      <c r="EJ590" s="45"/>
      <c r="EK590" s="45"/>
      <c r="EL590" s="43"/>
      <c r="EM590" s="43"/>
      <c r="EN590" s="45"/>
      <c r="EO590" s="46"/>
      <c r="EP590" s="37"/>
      <c r="EQ590" s="29"/>
      <c r="ER590" s="52" t="str">
        <f t="shared" si="2704"/>
        <v/>
      </c>
      <c r="ES590" s="45"/>
      <c r="ET590" s="45"/>
      <c r="EU590" s="45"/>
      <c r="EV590" s="45"/>
      <c r="EW590" s="45"/>
      <c r="EX590" s="45"/>
      <c r="EY590" s="45"/>
      <c r="EZ590" s="43"/>
      <c r="FA590" s="43"/>
      <c r="FB590" s="45"/>
      <c r="FC590" s="46"/>
      <c r="FD590" s="37"/>
      <c r="FE590" s="60"/>
      <c r="FF590" s="52" t="str">
        <f t="shared" si="2706"/>
        <v/>
      </c>
      <c r="FG590" s="45"/>
      <c r="FH590" s="45"/>
      <c r="FI590" s="45"/>
      <c r="FJ590" s="45"/>
      <c r="FK590" s="45"/>
      <c r="FL590" s="45"/>
      <c r="FM590" s="45"/>
      <c r="FN590" s="43"/>
      <c r="FO590" s="43"/>
      <c r="FP590" s="45"/>
      <c r="FQ590" s="46"/>
      <c r="FR590" s="37"/>
      <c r="FS590" s="29"/>
      <c r="FT590" s="52"/>
      <c r="FU590" s="45"/>
      <c r="FV590" s="45"/>
      <c r="FW590" s="45"/>
      <c r="FX590" s="45"/>
      <c r="FY590" s="45"/>
      <c r="FZ590" s="45"/>
      <c r="GA590" s="45"/>
      <c r="GB590" s="43"/>
      <c r="GC590" s="43"/>
      <c r="GD590" s="45"/>
      <c r="GE590" s="46"/>
      <c r="GF590" s="37"/>
      <c r="GG590" s="29"/>
      <c r="GH590" s="52" t="str">
        <f t="shared" si="2712"/>
        <v/>
      </c>
      <c r="GI590" s="45"/>
      <c r="GJ590" s="45"/>
      <c r="GK590" s="45"/>
      <c r="GL590" s="45"/>
      <c r="GM590" s="45"/>
      <c r="GN590" s="45"/>
      <c r="GO590" s="45"/>
      <c r="GP590" s="43"/>
      <c r="GQ590" s="43"/>
      <c r="GR590" s="45"/>
      <c r="GS590" s="46"/>
      <c r="GT590" s="37"/>
      <c r="GU590" s="61"/>
      <c r="GV590" s="47"/>
      <c r="GW590" s="62"/>
      <c r="GX590" s="43">
        <v>19912</v>
      </c>
      <c r="GY590" s="45"/>
      <c r="GZ590" s="43"/>
      <c r="HA590" s="45" t="str">
        <f t="shared" si="2823"/>
        <v/>
      </c>
      <c r="HB590" s="45"/>
      <c r="HC590" s="45" t="str">
        <f t="shared" si="2787"/>
        <v/>
      </c>
      <c r="HD590" s="45">
        <v>2</v>
      </c>
      <c r="HE590" s="63" t="str">
        <f>IF(GX589="","",HE586)</f>
        <v>サンリオ浴衣BIG</v>
      </c>
      <c r="HF590" s="67">
        <f>IF(GX589="","",HF586)</f>
        <v>1100</v>
      </c>
      <c r="HG590" s="43" t="str">
        <f t="shared" si="2789"/>
        <v/>
      </c>
      <c r="HH590" s="46" t="str">
        <f t="shared" si="2790"/>
        <v/>
      </c>
      <c r="HI590" s="37"/>
      <c r="HJ590" s="29"/>
      <c r="HK590" s="47"/>
      <c r="HL590" s="45">
        <v>0</v>
      </c>
      <c r="HM590" s="45">
        <f t="shared" si="2824"/>
        <v>0</v>
      </c>
      <c r="HN590" s="45">
        <v>992</v>
      </c>
      <c r="HO590" s="45">
        <f t="shared" si="2825"/>
        <v>0</v>
      </c>
      <c r="HP590" s="45"/>
      <c r="HQ590" s="45" t="str">
        <f t="shared" si="2791"/>
        <v/>
      </c>
      <c r="HR590" s="45">
        <v>12</v>
      </c>
      <c r="HS590" s="63" t="str">
        <f t="shared" si="2792"/>
        <v>キティヒョウ柄マスコット</v>
      </c>
      <c r="HT590" s="67">
        <f t="shared" si="2826"/>
        <v>996</v>
      </c>
      <c r="HU590" s="43" t="str">
        <f t="shared" si="2793"/>
        <v/>
      </c>
      <c r="HV590" s="46" t="str">
        <f t="shared" si="2794"/>
        <v/>
      </c>
      <c r="HW590" s="37" t="s">
        <v>502</v>
      </c>
      <c r="HX590" s="360"/>
      <c r="HY590" s="47"/>
      <c r="HZ590" s="43">
        <v>4219</v>
      </c>
      <c r="IA590" s="45">
        <f t="shared" si="2795"/>
        <v>0</v>
      </c>
      <c r="IB590" s="43">
        <v>123</v>
      </c>
      <c r="IC590" s="45">
        <f t="shared" si="2796"/>
        <v>0</v>
      </c>
      <c r="ID590" s="45">
        <v>32</v>
      </c>
      <c r="IE590" s="45">
        <f t="shared" si="2797"/>
        <v>0</v>
      </c>
      <c r="IF590" s="71">
        <v>0</v>
      </c>
      <c r="IG590" s="63" t="str">
        <f t="shared" si="2827"/>
        <v>ミニ香水</v>
      </c>
      <c r="IH590" s="67">
        <f t="shared" si="2828"/>
        <v>1100</v>
      </c>
      <c r="II590" s="43">
        <f t="shared" si="2798"/>
        <v>0</v>
      </c>
      <c r="IJ590" s="46" t="e">
        <f t="shared" si="2799"/>
        <v>#DIV/0!</v>
      </c>
      <c r="IK590" s="37"/>
      <c r="IL590" s="29"/>
      <c r="IM590" s="47"/>
      <c r="IN590" s="43">
        <v>5054</v>
      </c>
      <c r="IO590" s="45">
        <f t="shared" si="2800"/>
        <v>0</v>
      </c>
      <c r="IP590" s="43">
        <v>105</v>
      </c>
      <c r="IQ590" s="45">
        <f t="shared" si="2801"/>
        <v>0</v>
      </c>
      <c r="IR590" s="45">
        <v>16</v>
      </c>
      <c r="IS590" s="45">
        <f t="shared" si="2802"/>
        <v>0</v>
      </c>
      <c r="IT590" s="71">
        <v>0</v>
      </c>
      <c r="IU590" s="63" t="str">
        <f t="shared" si="2819"/>
        <v>ジャグラーサウンドボタン</v>
      </c>
      <c r="IV590" s="67">
        <f t="shared" si="2820"/>
        <v>748</v>
      </c>
      <c r="IW590" s="43">
        <f t="shared" si="2803"/>
        <v>0</v>
      </c>
      <c r="IX590" s="46" t="e">
        <f t="shared" si="2804"/>
        <v>#DIV/0!</v>
      </c>
      <c r="IY590" s="37"/>
      <c r="IZ590" s="61"/>
      <c r="JA590" s="47"/>
      <c r="JB590" s="43">
        <v>3797</v>
      </c>
      <c r="JC590" s="45">
        <f t="shared" si="2805"/>
        <v>0</v>
      </c>
      <c r="JD590" s="43">
        <v>106</v>
      </c>
      <c r="JE590" s="45">
        <f t="shared" si="2806"/>
        <v>0</v>
      </c>
      <c r="JF590" s="45">
        <v>11</v>
      </c>
      <c r="JG590" s="45">
        <f t="shared" si="2807"/>
        <v>0</v>
      </c>
      <c r="JH590" s="71">
        <v>0</v>
      </c>
      <c r="JI590" s="63" t="s">
        <v>506</v>
      </c>
      <c r="JJ590" s="67"/>
      <c r="JK590" s="43">
        <f t="shared" si="2810"/>
        <v>0</v>
      </c>
      <c r="JL590" s="46" t="e">
        <f t="shared" si="2811"/>
        <v>#DIV/0!</v>
      </c>
      <c r="JM590" s="37"/>
      <c r="JN590" s="29"/>
      <c r="JO590" s="47"/>
      <c r="JP590" s="43">
        <v>4512</v>
      </c>
      <c r="JQ590" s="45">
        <f t="shared" si="2812"/>
        <v>0</v>
      </c>
      <c r="JR590" s="43">
        <v>90</v>
      </c>
      <c r="JS590" s="45">
        <f t="shared" si="2813"/>
        <v>0</v>
      </c>
      <c r="JT590" s="45">
        <v>14</v>
      </c>
      <c r="JU590" s="45">
        <f t="shared" si="2814"/>
        <v>0</v>
      </c>
      <c r="JV590" s="71">
        <v>0</v>
      </c>
      <c r="JW590" s="63" t="str">
        <f t="shared" si="2815"/>
        <v>デジタルミニカメラ</v>
      </c>
      <c r="JX590" s="67">
        <f t="shared" si="2816"/>
        <v>722</v>
      </c>
      <c r="JY590" s="43">
        <f t="shared" si="2817"/>
        <v>0</v>
      </c>
      <c r="JZ590" s="46" t="e">
        <f t="shared" si="2818"/>
        <v>#DIV/0!</v>
      </c>
      <c r="KA590" s="37"/>
      <c r="KB590" s="51"/>
      <c r="KC590" s="47"/>
      <c r="KD590" s="43">
        <v>9741</v>
      </c>
      <c r="KE590" s="45">
        <f>IF(KD590="","",KD590-KD586)</f>
        <v>0</v>
      </c>
      <c r="KF590" s="43">
        <v>287</v>
      </c>
      <c r="KG590" s="45">
        <f>IF(KF590="","",KF590-KF586)</f>
        <v>0</v>
      </c>
      <c r="KH590" s="45">
        <v>11</v>
      </c>
      <c r="KI590" s="45">
        <f>IF(KH590="","",KH586+KJ586-KH590)</f>
        <v>0</v>
      </c>
      <c r="KJ590" s="71">
        <v>0</v>
      </c>
      <c r="KK590" s="63" t="str">
        <f>IF(KD590="","",KK586)</f>
        <v>モンチッチマスコット</v>
      </c>
      <c r="KL590" s="67">
        <f>IF(KE590="","",KL586)</f>
        <v>660</v>
      </c>
      <c r="KM590" s="43">
        <f>IF(KH590="","",KI590*KL590)</f>
        <v>0</v>
      </c>
      <c r="KN590" s="46" t="e">
        <f>IF(KI590="","",KM590/(KE590*100))</f>
        <v>#DIV/0!</v>
      </c>
      <c r="KO590" s="37"/>
      <c r="KP590" s="29"/>
      <c r="KQ590" s="47"/>
      <c r="KR590" s="43">
        <v>535</v>
      </c>
      <c r="KS590" s="45">
        <f>IF(KR590="","",KR590-KR586)</f>
        <v>0</v>
      </c>
      <c r="KT590" s="43">
        <v>4</v>
      </c>
      <c r="KU590" s="45">
        <f>IF(KT590="","",KT590-KT586)</f>
        <v>0</v>
      </c>
      <c r="KV590" s="45">
        <v>16</v>
      </c>
      <c r="KW590" s="45">
        <f>IF(KV590="","",KV586+KX586-KV590)</f>
        <v>0</v>
      </c>
      <c r="KX590" s="45">
        <v>0</v>
      </c>
      <c r="KY590" s="63" t="str">
        <f>IF(KR590="","",KY586)</f>
        <v>ラブブマスコット</v>
      </c>
      <c r="KZ590" s="67">
        <f>IF(KS590="","",KZ586)</f>
        <v>500</v>
      </c>
      <c r="LA590" s="43">
        <f>IF(KV590="","",KW590*KZ590)</f>
        <v>0</v>
      </c>
      <c r="LB590" s="46" t="e">
        <f>IF(KW590="","",LA590/(KS590*100))</f>
        <v>#DIV/0!</v>
      </c>
      <c r="LC590" s="37"/>
      <c r="LD590" s="29"/>
      <c r="LE590" s="52">
        <f>IF(A584="","",A584)</f>
        <v>45926</v>
      </c>
      <c r="LF590" s="43">
        <v>68013</v>
      </c>
      <c r="LG590" s="86">
        <f>IF(LF590="","",LF590-LF587)</f>
        <v>31</v>
      </c>
      <c r="LH590" s="43">
        <v>445</v>
      </c>
      <c r="LI590" s="43">
        <f t="shared" si="2821"/>
        <v>0</v>
      </c>
      <c r="LJ590" s="43">
        <v>1</v>
      </c>
      <c r="LK590" s="87">
        <f t="shared" si="2822"/>
        <v>0</v>
      </c>
      <c r="LL590" s="43">
        <v>0</v>
      </c>
      <c r="LM590" s="65" t="str">
        <f>IF(LF590="","",LM587)</f>
        <v>キティ浴衣、クロミ浴衣</v>
      </c>
      <c r="LN590" s="48">
        <f>IF(LG590="","",LN587)</f>
        <v>1000</v>
      </c>
      <c r="LO590" s="87">
        <f t="shared" si="2765"/>
        <v>0</v>
      </c>
      <c r="LP590" s="53"/>
      <c r="LQ590" s="37"/>
      <c r="LR590" s="29"/>
      <c r="LS590" s="52"/>
      <c r="LT590" s="45"/>
      <c r="LU590" s="45"/>
      <c r="LV590" s="45"/>
      <c r="LW590" s="45"/>
      <c r="LX590" s="45"/>
      <c r="LY590" s="45"/>
      <c r="LZ590" s="45"/>
      <c r="MA590" s="43"/>
      <c r="MB590" s="43"/>
      <c r="MC590" s="45"/>
      <c r="MD590" s="46"/>
      <c r="ME590" s="37"/>
      <c r="MF590" s="29"/>
      <c r="MG590" s="52"/>
      <c r="MH590" s="45"/>
      <c r="MI590" s="45"/>
      <c r="MJ590" s="45"/>
      <c r="MK590" s="45"/>
      <c r="ML590" s="45"/>
      <c r="MM590" s="45"/>
      <c r="MN590" s="45"/>
      <c r="MO590" s="43"/>
      <c r="MP590" s="43"/>
      <c r="MQ590" s="45"/>
      <c r="MR590" s="46"/>
      <c r="MS590" s="37"/>
      <c r="MT590" s="29"/>
      <c r="MU590" s="52"/>
      <c r="MV590" s="45"/>
      <c r="MW590" s="45"/>
      <c r="MX590" s="45"/>
      <c r="MY590" s="45"/>
      <c r="MZ590" s="45"/>
      <c r="NA590" s="45"/>
      <c r="NB590" s="45"/>
      <c r="NC590" s="43"/>
      <c r="ND590" s="43"/>
      <c r="NE590" s="45"/>
      <c r="NF590" s="46"/>
      <c r="NG590" s="37"/>
      <c r="NH590" s="29"/>
      <c r="NI590" s="52" t="str">
        <f t="shared" si="2737"/>
        <v/>
      </c>
      <c r="NJ590" s="45"/>
      <c r="NK590" s="45"/>
      <c r="NL590" s="45"/>
      <c r="NM590" s="45"/>
      <c r="NN590" s="45"/>
      <c r="NO590" s="45"/>
      <c r="NP590" s="45"/>
      <c r="NQ590" s="43"/>
      <c r="NR590" s="43"/>
      <c r="NS590" s="45"/>
      <c r="NT590" s="46"/>
      <c r="NU590" s="37"/>
    </row>
    <row r="591" spans="1:385" x14ac:dyDescent="0.25">
      <c r="A591" s="38"/>
      <c r="B591" s="39" t="str">
        <f>IF(A591="","",SUM(J591,LG611,AL591,DR591,AZ591,DD591,LU591,NK591,MW591,MI591,X591)+SUM(CP621:CP624)+SUM(BN621:BN624)+SUM(KS621:KS624)+SUM(KE621:KE624)+SUM(CB621:CB624)+SUM(IA621:IA624)+SUM(IO621:IO624)+SUM(JC621:JC624)+SUM(JQ621:JQ624))</f>
        <v/>
      </c>
      <c r="C591" s="40" t="str">
        <f>IF(A591="","",SUM(J591,X591,AL591,AZ591)+SUM(KE621:KE624)+SUM(KS621:KS624)+SUM(BN621:BN624))</f>
        <v/>
      </c>
      <c r="D591" s="40" t="str">
        <f>IF(A591="","",SUM(DD591,DR591)+SUM(CB621:CB624)+SUM(CP621:CP624))</f>
        <v/>
      </c>
      <c r="E591" s="41" t="str">
        <f>IF(A591="","",SUM(NK591,MW591,MI591,LU591,LG611)+SUM(IA621:IA624)+SUM(IO621:IO624)+SUM(JC621:JC624)+SUM(JQ621:JQ624))</f>
        <v/>
      </c>
      <c r="F591" s="40"/>
      <c r="G591" s="208"/>
      <c r="H591" s="42"/>
      <c r="I591" s="45"/>
      <c r="J591" s="45" t="str">
        <f t="shared" si="2661"/>
        <v/>
      </c>
      <c r="K591" s="45"/>
      <c r="L591" s="45" t="str">
        <f t="shared" si="2662"/>
        <v/>
      </c>
      <c r="M591" s="45"/>
      <c r="N591" s="45" t="str">
        <f t="shared" si="2663"/>
        <v/>
      </c>
      <c r="O591" s="45"/>
      <c r="P591" s="43"/>
      <c r="Q591" s="43" t="str">
        <f t="shared" si="2664"/>
        <v/>
      </c>
      <c r="R591" s="45" t="str">
        <f t="shared" si="2665"/>
        <v/>
      </c>
      <c r="S591" s="46" t="str">
        <f t="shared" si="2666"/>
        <v/>
      </c>
      <c r="T591" s="37"/>
      <c r="U591" s="29"/>
      <c r="V591" s="52" t="str">
        <f t="shared" si="2667"/>
        <v/>
      </c>
      <c r="W591" s="45"/>
      <c r="X591" s="45" t="str">
        <f t="shared" si="2668"/>
        <v/>
      </c>
      <c r="Y591" s="45"/>
      <c r="Z591" s="45" t="str">
        <f t="shared" si="2669"/>
        <v/>
      </c>
      <c r="AA591" s="45"/>
      <c r="AB591" s="45" t="str">
        <f t="shared" si="2670"/>
        <v/>
      </c>
      <c r="AC591" s="45"/>
      <c r="AD591" s="43"/>
      <c r="AE591" s="43" t="str">
        <f t="shared" si="2671"/>
        <v/>
      </c>
      <c r="AF591" s="45" t="str">
        <f t="shared" si="2672"/>
        <v/>
      </c>
      <c r="AG591" s="46" t="str">
        <f t="shared" si="2673"/>
        <v/>
      </c>
      <c r="AH591" s="37"/>
      <c r="AI591" s="29"/>
      <c r="AJ591" s="52" t="str">
        <f t="shared" si="2674"/>
        <v/>
      </c>
      <c r="AK591" s="45"/>
      <c r="AL591" s="45" t="str">
        <f t="shared" si="2675"/>
        <v/>
      </c>
      <c r="AM591" s="45"/>
      <c r="AN591" s="45" t="str">
        <f t="shared" si="2676"/>
        <v/>
      </c>
      <c r="AO591" s="45"/>
      <c r="AP591" s="45" t="str">
        <f t="shared" si="2677"/>
        <v/>
      </c>
      <c r="AQ591" s="45"/>
      <c r="AR591" s="43"/>
      <c r="AS591" s="43" t="str">
        <f t="shared" si="2678"/>
        <v/>
      </c>
      <c r="AT591" s="45" t="str">
        <f t="shared" si="2679"/>
        <v/>
      </c>
      <c r="AU591" s="46" t="str">
        <f t="shared" si="2680"/>
        <v/>
      </c>
      <c r="AV591" s="37"/>
      <c r="AW591" s="29"/>
      <c r="AX591" s="52" t="str">
        <f t="shared" si="2681"/>
        <v/>
      </c>
      <c r="AY591" s="45"/>
      <c r="AZ591" s="45" t="str">
        <f t="shared" si="2682"/>
        <v/>
      </c>
      <c r="BA591" s="45"/>
      <c r="BB591" s="45" t="str">
        <f t="shared" si="2683"/>
        <v/>
      </c>
      <c r="BC591" s="45"/>
      <c r="BD591" s="45" t="str">
        <f t="shared" si="2684"/>
        <v/>
      </c>
      <c r="BE591" s="45"/>
      <c r="BF591" s="43"/>
      <c r="BG591" s="43" t="str">
        <f t="shared" si="2685"/>
        <v/>
      </c>
      <c r="BH591" s="45" t="str">
        <f t="shared" si="2686"/>
        <v/>
      </c>
      <c r="BI591" s="46" t="str">
        <f t="shared" si="2687"/>
        <v/>
      </c>
      <c r="BJ591" s="37"/>
      <c r="BK591" s="29"/>
      <c r="BL591" s="47"/>
      <c r="BM591" s="45">
        <v>1063</v>
      </c>
      <c r="BN591" s="45">
        <f t="shared" si="2766"/>
        <v>0</v>
      </c>
      <c r="BO591" s="45">
        <v>10</v>
      </c>
      <c r="BP591" s="45">
        <f t="shared" si="2767"/>
        <v>0</v>
      </c>
      <c r="BQ591" s="45">
        <v>14</v>
      </c>
      <c r="BR591" s="45">
        <f t="shared" si="2768"/>
        <v>0</v>
      </c>
      <c r="BS591" s="45">
        <v>0</v>
      </c>
      <c r="BT591" s="63" t="str">
        <f t="shared" si="2769"/>
        <v>ラブブキーホルダー</v>
      </c>
      <c r="BU591" s="67">
        <f t="shared" si="2770"/>
        <v>400</v>
      </c>
      <c r="BV591" s="45">
        <f t="shared" si="2771"/>
        <v>0</v>
      </c>
      <c r="BW591" s="46" t="e">
        <f t="shared" si="2772"/>
        <v>#DIV/0!</v>
      </c>
      <c r="BX591" s="37"/>
      <c r="BY591" s="57"/>
      <c r="BZ591" s="47"/>
      <c r="CA591" s="45">
        <v>7493</v>
      </c>
      <c r="CB591" s="45">
        <f t="shared" si="2773"/>
        <v>0</v>
      </c>
      <c r="CC591" s="45">
        <v>429</v>
      </c>
      <c r="CD591" s="45">
        <f t="shared" si="2774"/>
        <v>0</v>
      </c>
      <c r="CE591" s="45">
        <v>10</v>
      </c>
      <c r="CF591" s="45">
        <f t="shared" si="2775"/>
        <v>0</v>
      </c>
      <c r="CG591" s="71">
        <v>0</v>
      </c>
      <c r="CH591" s="63" t="str">
        <f t="shared" si="2776"/>
        <v>ラブブマスコット</v>
      </c>
      <c r="CI591" s="67">
        <f t="shared" si="2777"/>
        <v>450</v>
      </c>
      <c r="CJ591" s="45">
        <f t="shared" si="2778"/>
        <v>0</v>
      </c>
      <c r="CK591" s="46" t="e">
        <f t="shared" si="2779"/>
        <v>#DIV/0!</v>
      </c>
      <c r="CL591" s="37"/>
      <c r="CM591" s="29"/>
      <c r="CN591" s="47"/>
      <c r="CO591" s="45">
        <v>1690</v>
      </c>
      <c r="CP591" s="45">
        <f t="shared" si="2780"/>
        <v>0</v>
      </c>
      <c r="CQ591" s="45">
        <v>51</v>
      </c>
      <c r="CR591" s="45">
        <f t="shared" si="2781"/>
        <v>0</v>
      </c>
      <c r="CS591" s="45">
        <v>21</v>
      </c>
      <c r="CT591" s="45">
        <f t="shared" si="2782"/>
        <v>0</v>
      </c>
      <c r="CU591" s="71">
        <v>0</v>
      </c>
      <c r="CV591" s="63" t="str">
        <f t="shared" si="2783"/>
        <v>ラブブキーホルダー</v>
      </c>
      <c r="CW591" s="67">
        <f t="shared" si="2784"/>
        <v>500</v>
      </c>
      <c r="CX591" s="45">
        <f t="shared" si="2785"/>
        <v>0</v>
      </c>
      <c r="CY591" s="46" t="e">
        <f t="shared" si="2786"/>
        <v>#DIV/0!</v>
      </c>
      <c r="CZ591" s="37"/>
      <c r="DA591" s="29"/>
      <c r="DB591" s="52" t="str">
        <f t="shared" si="2688"/>
        <v/>
      </c>
      <c r="DC591" s="45"/>
      <c r="DD591" s="45" t="str">
        <f t="shared" si="2689"/>
        <v/>
      </c>
      <c r="DE591" s="45"/>
      <c r="DF591" s="45" t="str">
        <f t="shared" si="2690"/>
        <v/>
      </c>
      <c r="DG591" s="45"/>
      <c r="DH591" s="45" t="str">
        <f t="shared" si="2691"/>
        <v/>
      </c>
      <c r="DI591" s="45"/>
      <c r="DJ591" s="43"/>
      <c r="DK591" s="43" t="str">
        <f t="shared" si="2692"/>
        <v/>
      </c>
      <c r="DL591" s="45" t="str">
        <f t="shared" si="2693"/>
        <v/>
      </c>
      <c r="DM591" s="46" t="str">
        <f t="shared" si="2694"/>
        <v/>
      </c>
      <c r="DN591" s="37"/>
      <c r="DO591" s="29"/>
      <c r="DP591" s="52" t="str">
        <f t="shared" si="2695"/>
        <v/>
      </c>
      <c r="DQ591" s="45"/>
      <c r="DR591" s="45" t="str">
        <f t="shared" si="2696"/>
        <v/>
      </c>
      <c r="DS591" s="45"/>
      <c r="DT591" s="45" t="str">
        <f t="shared" si="2697"/>
        <v/>
      </c>
      <c r="DU591" s="45"/>
      <c r="DV591" s="45" t="str">
        <f t="shared" si="2698"/>
        <v/>
      </c>
      <c r="DW591" s="45"/>
      <c r="DX591" s="43"/>
      <c r="DY591" s="43" t="str">
        <f t="shared" si="2699"/>
        <v/>
      </c>
      <c r="DZ591" s="45" t="str">
        <f t="shared" si="2700"/>
        <v/>
      </c>
      <c r="EA591" s="46" t="str">
        <f t="shared" si="2701"/>
        <v/>
      </c>
      <c r="EB591" s="37"/>
      <c r="EC591" s="29"/>
      <c r="ED591" s="52" t="str">
        <f t="shared" si="2702"/>
        <v/>
      </c>
      <c r="EE591" s="45"/>
      <c r="EF591" s="45" t="str">
        <f>IF(EE591="","",EE591-EE590)</f>
        <v/>
      </c>
      <c r="EG591" s="45"/>
      <c r="EH591" s="45" t="str">
        <f>IF(EG591="","",EG591-EG590)</f>
        <v/>
      </c>
      <c r="EI591" s="45"/>
      <c r="EJ591" s="45" t="str">
        <f>IF(EI591="","",EI590+EK590-EI591)</f>
        <v/>
      </c>
      <c r="EK591" s="45"/>
      <c r="EL591" s="43"/>
      <c r="EM591" s="43" t="str">
        <f>IF(EE591="","",EM590)</f>
        <v/>
      </c>
      <c r="EN591" s="45" t="str">
        <f>IF(EM591="","",EJ591*EM591)</f>
        <v/>
      </c>
      <c r="EO591" s="46" t="str">
        <f>IF(EN591="","",EN591/(EF591*100))</f>
        <v/>
      </c>
      <c r="EP591" s="37"/>
      <c r="EQ591" s="29"/>
      <c r="ER591" s="52" t="str">
        <f t="shared" si="2704"/>
        <v/>
      </c>
      <c r="ES591" s="45"/>
      <c r="ET591" s="45" t="str">
        <f>IF(ES591="","",ES591-ES590)</f>
        <v/>
      </c>
      <c r="EU591" s="45"/>
      <c r="EV591" s="45" t="str">
        <f>IF(EU591="","",EU591-EU590)</f>
        <v/>
      </c>
      <c r="EW591" s="45"/>
      <c r="EX591" s="45" t="str">
        <f>IF(EW591="","",EW590+EY590-EW591)</f>
        <v/>
      </c>
      <c r="EY591" s="45"/>
      <c r="EZ591" s="43"/>
      <c r="FA591" s="43" t="str">
        <f>IF(ES591="","",FA590)</f>
        <v/>
      </c>
      <c r="FB591" s="45" t="str">
        <f>IF(FA591="","",EX591*FA591)</f>
        <v/>
      </c>
      <c r="FC591" s="46" t="str">
        <f>IF(FB591="","",FB591/(ET591*100))</f>
        <v/>
      </c>
      <c r="FD591" s="37"/>
      <c r="FE591" s="60"/>
      <c r="FF591" s="52" t="str">
        <f t="shared" si="2706"/>
        <v/>
      </c>
      <c r="FG591" s="45"/>
      <c r="FH591" s="45" t="str">
        <f t="shared" si="2748"/>
        <v/>
      </c>
      <c r="FI591" s="45"/>
      <c r="FJ591" s="45" t="str">
        <f t="shared" si="2749"/>
        <v/>
      </c>
      <c r="FK591" s="45"/>
      <c r="FL591" s="45" t="str">
        <f t="shared" si="2707"/>
        <v/>
      </c>
      <c r="FM591" s="45"/>
      <c r="FN591" s="43"/>
      <c r="FO591" s="43" t="str">
        <f t="shared" si="2750"/>
        <v/>
      </c>
      <c r="FP591" s="45" t="str">
        <f t="shared" si="2761"/>
        <v/>
      </c>
      <c r="FQ591" s="46" t="str">
        <f t="shared" si="2762"/>
        <v/>
      </c>
      <c r="FR591" s="37"/>
      <c r="FS591" s="29"/>
      <c r="FT591" s="52" t="str">
        <f t="shared" si="2708"/>
        <v/>
      </c>
      <c r="FU591" s="45"/>
      <c r="FV591" s="45" t="str">
        <f t="shared" si="2751"/>
        <v/>
      </c>
      <c r="FW591" s="45"/>
      <c r="FX591" s="45" t="str">
        <f t="shared" si="2752"/>
        <v/>
      </c>
      <c r="FY591" s="45"/>
      <c r="FZ591" s="45" t="str">
        <f t="shared" si="2709"/>
        <v/>
      </c>
      <c r="GA591" s="45"/>
      <c r="GB591" s="43"/>
      <c r="GC591" s="43" t="str">
        <f t="shared" si="2763"/>
        <v/>
      </c>
      <c r="GD591" s="45" t="str">
        <f t="shared" si="2710"/>
        <v/>
      </c>
      <c r="GE591" s="46" t="str">
        <f t="shared" si="2711"/>
        <v/>
      </c>
      <c r="GF591" s="37"/>
      <c r="GG591" s="29"/>
      <c r="GH591" s="52" t="str">
        <f t="shared" si="2712"/>
        <v/>
      </c>
      <c r="GI591" s="45"/>
      <c r="GJ591" s="45" t="str">
        <f t="shared" si="2753"/>
        <v/>
      </c>
      <c r="GK591" s="45"/>
      <c r="GL591" s="45" t="str">
        <f t="shared" si="2754"/>
        <v/>
      </c>
      <c r="GM591" s="45"/>
      <c r="GN591" s="45" t="str">
        <f t="shared" si="2713"/>
        <v/>
      </c>
      <c r="GO591" s="45"/>
      <c r="GP591" s="43"/>
      <c r="GQ591" s="43" t="str">
        <f t="shared" si="2764"/>
        <v/>
      </c>
      <c r="GR591" s="45" t="str">
        <f t="shared" si="2714"/>
        <v/>
      </c>
      <c r="GS591" s="46" t="str">
        <f t="shared" si="2715"/>
        <v/>
      </c>
      <c r="GT591" s="37"/>
      <c r="GU591" s="61"/>
      <c r="GV591" s="47"/>
      <c r="GW591" s="30"/>
      <c r="GX591" s="45"/>
      <c r="GY591" s="45"/>
      <c r="GZ591" s="45"/>
      <c r="HA591" s="45" t="str">
        <f t="shared" si="2823"/>
        <v/>
      </c>
      <c r="HB591" s="45"/>
      <c r="HC591" s="45" t="str">
        <f t="shared" si="2787"/>
        <v/>
      </c>
      <c r="HD591" s="45">
        <v>4</v>
      </c>
      <c r="HE591" s="63" t="str">
        <f>IF(GX589="","",HE587)</f>
        <v>カムカムレモン</v>
      </c>
      <c r="HF591" s="67">
        <f>IF(GX589="","",HF587)</f>
        <v>572</v>
      </c>
      <c r="HG591" s="45" t="str">
        <f t="shared" si="2789"/>
        <v/>
      </c>
      <c r="HH591" s="46" t="str">
        <f t="shared" si="2790"/>
        <v/>
      </c>
      <c r="HI591" s="37"/>
      <c r="HJ591" s="29"/>
      <c r="HK591" s="47"/>
      <c r="HL591" s="45">
        <v>0</v>
      </c>
      <c r="HM591" s="45">
        <f t="shared" si="2824"/>
        <v>0</v>
      </c>
      <c r="HN591" s="45">
        <v>992</v>
      </c>
      <c r="HO591" s="45">
        <f t="shared" si="2825"/>
        <v>0</v>
      </c>
      <c r="HP591" s="45"/>
      <c r="HQ591" s="45" t="str">
        <f t="shared" si="2791"/>
        <v/>
      </c>
      <c r="HR591" s="45">
        <v>6</v>
      </c>
      <c r="HS591" s="63" t="str">
        <f t="shared" si="2792"/>
        <v>ジョージファン</v>
      </c>
      <c r="HT591" s="67">
        <f t="shared" si="2826"/>
        <v>950</v>
      </c>
      <c r="HU591" s="45" t="str">
        <f t="shared" si="2793"/>
        <v/>
      </c>
      <c r="HV591" s="46" t="str">
        <f t="shared" si="2794"/>
        <v/>
      </c>
      <c r="HW591" s="37" t="s">
        <v>504</v>
      </c>
      <c r="HX591" s="360"/>
      <c r="HY591" s="47"/>
      <c r="HZ591" s="45">
        <v>4436</v>
      </c>
      <c r="IA591" s="45">
        <f t="shared" si="2795"/>
        <v>0</v>
      </c>
      <c r="IB591" s="45">
        <v>119</v>
      </c>
      <c r="IC591" s="45">
        <f t="shared" si="2796"/>
        <v>0</v>
      </c>
      <c r="ID591" s="45">
        <v>14</v>
      </c>
      <c r="IE591" s="45">
        <f t="shared" si="2797"/>
        <v>0</v>
      </c>
      <c r="IF591" s="71">
        <v>0</v>
      </c>
      <c r="IG591" s="63" t="str">
        <f t="shared" si="2827"/>
        <v>ラブブマスコット</v>
      </c>
      <c r="IH591" s="67">
        <f t="shared" si="2828"/>
        <v>500</v>
      </c>
      <c r="II591" s="45">
        <f t="shared" si="2798"/>
        <v>0</v>
      </c>
      <c r="IJ591" s="46" t="e">
        <f t="shared" si="2799"/>
        <v>#DIV/0!</v>
      </c>
      <c r="IK591" s="37"/>
      <c r="IL591" s="29"/>
      <c r="IM591" s="47"/>
      <c r="IN591" s="45">
        <v>3124</v>
      </c>
      <c r="IO591" s="45">
        <f t="shared" si="2800"/>
        <v>0</v>
      </c>
      <c r="IP591" s="45">
        <v>200</v>
      </c>
      <c r="IQ591" s="45">
        <f t="shared" si="2801"/>
        <v>0</v>
      </c>
      <c r="IR591" s="45">
        <v>16</v>
      </c>
      <c r="IS591" s="45">
        <f t="shared" si="2802"/>
        <v>0</v>
      </c>
      <c r="IT591" s="71">
        <v>0</v>
      </c>
      <c r="IU591" s="63" t="s">
        <v>1206</v>
      </c>
      <c r="IV591" s="67">
        <v>198</v>
      </c>
      <c r="IW591" s="45">
        <f t="shared" si="2803"/>
        <v>0</v>
      </c>
      <c r="IX591" s="46" t="e">
        <f t="shared" si="2804"/>
        <v>#DIV/0!</v>
      </c>
      <c r="IY591" s="37"/>
      <c r="IZ591" s="61"/>
      <c r="JA591" s="47"/>
      <c r="JB591" s="45">
        <v>5865</v>
      </c>
      <c r="JC591" s="45">
        <f t="shared" si="2805"/>
        <v>0</v>
      </c>
      <c r="JD591" s="45">
        <v>357</v>
      </c>
      <c r="JE591" s="45">
        <f t="shared" si="2806"/>
        <v>0</v>
      </c>
      <c r="JF591" s="45">
        <v>114</v>
      </c>
      <c r="JG591" s="45">
        <f t="shared" si="2807"/>
        <v>0</v>
      </c>
      <c r="JH591" s="71">
        <v>0</v>
      </c>
      <c r="JI591" s="63" t="str">
        <f t="shared" si="2808"/>
        <v>AIモンスターラバー</v>
      </c>
      <c r="JJ591" s="67">
        <f t="shared" si="2809"/>
        <v>198</v>
      </c>
      <c r="JK591" s="45">
        <f t="shared" si="2810"/>
        <v>0</v>
      </c>
      <c r="JL591" s="46" t="e">
        <f t="shared" si="2811"/>
        <v>#DIV/0!</v>
      </c>
      <c r="JM591" s="37"/>
      <c r="JN591" s="29"/>
      <c r="JO591" s="47"/>
      <c r="JP591" s="45">
        <v>5222</v>
      </c>
      <c r="JQ591" s="45">
        <f t="shared" si="2812"/>
        <v>0</v>
      </c>
      <c r="JR591" s="45">
        <v>247</v>
      </c>
      <c r="JS591" s="45">
        <f t="shared" si="2813"/>
        <v>0</v>
      </c>
      <c r="JT591" s="45">
        <v>76</v>
      </c>
      <c r="JU591" s="45">
        <f t="shared" si="2814"/>
        <v>0</v>
      </c>
      <c r="JV591" s="71">
        <v>0</v>
      </c>
      <c r="JW591" s="63" t="str">
        <f t="shared" si="2815"/>
        <v>キティサンダルKH</v>
      </c>
      <c r="JX591" s="67">
        <f t="shared" si="2816"/>
        <v>605</v>
      </c>
      <c r="JY591" s="45">
        <f t="shared" si="2817"/>
        <v>0</v>
      </c>
      <c r="JZ591" s="46" t="e">
        <f t="shared" si="2818"/>
        <v>#DIV/0!</v>
      </c>
      <c r="KA591" s="37"/>
      <c r="KB591" s="51"/>
      <c r="KC591" s="47"/>
      <c r="KD591" s="45">
        <v>11529</v>
      </c>
      <c r="KE591" s="45">
        <f>IF(KD591="","",KD591-KD587)</f>
        <v>0</v>
      </c>
      <c r="KF591" s="45">
        <v>607</v>
      </c>
      <c r="KG591" s="45">
        <f>IF(KF591="","",KF591-KF587)</f>
        <v>0</v>
      </c>
      <c r="KH591" s="45">
        <v>11</v>
      </c>
      <c r="KI591" s="45">
        <f>IF(KH591="","",KH587+KJ587-KH591)</f>
        <v>0</v>
      </c>
      <c r="KJ591" s="71">
        <v>0</v>
      </c>
      <c r="KK591" s="63" t="str">
        <f>IF(KD591="","",KK587)</f>
        <v>サンリオFAN</v>
      </c>
      <c r="KL591" s="67">
        <f>IF(KE591="","",KL587)</f>
        <v>1100</v>
      </c>
      <c r="KM591" s="45">
        <f>IF(KH591="","",KI591*KL591)</f>
        <v>0</v>
      </c>
      <c r="KN591" s="46" t="e">
        <f>IF(KI591="","",KM591/(KE591*100))</f>
        <v>#DIV/0!</v>
      </c>
      <c r="KO591" s="37"/>
      <c r="KP591" s="29"/>
      <c r="KQ591" s="47"/>
      <c r="KR591" s="45">
        <v>766</v>
      </c>
      <c r="KS591" s="45">
        <f>IF(KR591="","",KR591-KR587)</f>
        <v>0</v>
      </c>
      <c r="KT591" s="45">
        <v>48</v>
      </c>
      <c r="KU591" s="45">
        <f>IF(KT591="","",KT591-KT587)</f>
        <v>0</v>
      </c>
      <c r="KV591" s="45">
        <v>214</v>
      </c>
      <c r="KW591" s="45">
        <f>IF(KV591="","",KV587+KX587-KV591)</f>
        <v>0</v>
      </c>
      <c r="KX591" s="45">
        <v>0</v>
      </c>
      <c r="KY591" s="63" t="str">
        <f>IF(KR591="","",KY587)</f>
        <v>サンリオアイスドーム</v>
      </c>
      <c r="KZ591" s="67">
        <f>IF(KS591="","",KZ587)</f>
        <v>300</v>
      </c>
      <c r="LA591" s="45">
        <f>IF(KV591="","",KW591*KZ591)</f>
        <v>0</v>
      </c>
      <c r="LB591" s="46" t="e">
        <f>IF(KW591="","",LA591/(KS591*100))</f>
        <v>#DIV/0!</v>
      </c>
      <c r="LC591" s="37"/>
      <c r="LD591" s="29"/>
      <c r="LE591" s="47"/>
      <c r="LF591" s="45"/>
      <c r="LG591" s="45"/>
      <c r="LH591" s="45">
        <v>530</v>
      </c>
      <c r="LI591" s="45">
        <f t="shared" si="2821"/>
        <v>0</v>
      </c>
      <c r="LJ591" s="43">
        <v>2</v>
      </c>
      <c r="LK591" s="45">
        <f t="shared" si="2822"/>
        <v>0</v>
      </c>
      <c r="LL591" s="45">
        <v>0</v>
      </c>
      <c r="LM591" s="73" t="str">
        <f>IF(LF590="","",LM588)</f>
        <v>アンパンティッシュカバー、キティヒョウ柄</v>
      </c>
      <c r="LN591" s="67">
        <f>IF(LG590="","",LN588)</f>
        <v>1000</v>
      </c>
      <c r="LO591" s="45">
        <f t="shared" si="2765"/>
        <v>0</v>
      </c>
      <c r="LP591" s="46"/>
      <c r="LQ591" s="37"/>
      <c r="LR591" s="29"/>
      <c r="LS591" s="52" t="str">
        <f t="shared" si="2716"/>
        <v/>
      </c>
      <c r="LT591" s="45"/>
      <c r="LU591" s="45" t="str">
        <f t="shared" si="2717"/>
        <v/>
      </c>
      <c r="LV591" s="45"/>
      <c r="LW591" s="45" t="str">
        <f t="shared" si="2718"/>
        <v/>
      </c>
      <c r="LX591" s="45"/>
      <c r="LY591" s="45" t="str">
        <f t="shared" si="2719"/>
        <v/>
      </c>
      <c r="LZ591" s="45"/>
      <c r="MA591" s="43"/>
      <c r="MB591" s="43" t="str">
        <f t="shared" si="2720"/>
        <v/>
      </c>
      <c r="MC591" s="45" t="str">
        <f t="shared" si="2721"/>
        <v/>
      </c>
      <c r="MD591" s="46" t="str">
        <f t="shared" si="2722"/>
        <v/>
      </c>
      <c r="ME591" s="37"/>
      <c r="MF591" s="29"/>
      <c r="MG591" s="52" t="str">
        <f t="shared" si="2723"/>
        <v/>
      </c>
      <c r="MH591" s="45"/>
      <c r="MI591" s="45" t="str">
        <f t="shared" si="2724"/>
        <v/>
      </c>
      <c r="MJ591" s="45"/>
      <c r="MK591" s="45" t="str">
        <f t="shared" si="2725"/>
        <v/>
      </c>
      <c r="ML591" s="45"/>
      <c r="MM591" s="45" t="str">
        <f t="shared" si="2726"/>
        <v/>
      </c>
      <c r="MN591" s="45"/>
      <c r="MO591" s="43"/>
      <c r="MP591" s="43" t="str">
        <f t="shared" si="2727"/>
        <v/>
      </c>
      <c r="MQ591" s="45" t="str">
        <f t="shared" si="2728"/>
        <v/>
      </c>
      <c r="MR591" s="46" t="str">
        <f t="shared" si="2729"/>
        <v/>
      </c>
      <c r="MS591" s="37"/>
      <c r="MT591" s="29"/>
      <c r="MU591" s="52" t="str">
        <f t="shared" si="2730"/>
        <v/>
      </c>
      <c r="MV591" s="45"/>
      <c r="MW591" s="45" t="str">
        <f t="shared" si="2731"/>
        <v/>
      </c>
      <c r="MX591" s="45"/>
      <c r="MY591" s="45" t="str">
        <f t="shared" si="2732"/>
        <v/>
      </c>
      <c r="MZ591" s="45"/>
      <c r="NA591" s="45" t="str">
        <f t="shared" si="2733"/>
        <v/>
      </c>
      <c r="NB591" s="45"/>
      <c r="NC591" s="43"/>
      <c r="ND591" s="43" t="str">
        <f t="shared" si="2734"/>
        <v/>
      </c>
      <c r="NE591" s="45" t="str">
        <f t="shared" si="2735"/>
        <v/>
      </c>
      <c r="NF591" s="46" t="str">
        <f t="shared" si="2736"/>
        <v/>
      </c>
      <c r="NG591" s="37"/>
      <c r="NH591" s="29"/>
      <c r="NI591" s="52" t="str">
        <f t="shared" si="2737"/>
        <v/>
      </c>
      <c r="NJ591" s="45"/>
      <c r="NK591" s="45" t="str">
        <f t="shared" si="2738"/>
        <v/>
      </c>
      <c r="NL591" s="45"/>
      <c r="NM591" s="45" t="str">
        <f t="shared" si="2739"/>
        <v/>
      </c>
      <c r="NN591" s="45"/>
      <c r="NO591" s="45" t="str">
        <f t="shared" si="2740"/>
        <v/>
      </c>
      <c r="NP591" s="45"/>
      <c r="NQ591" s="43"/>
      <c r="NR591" s="43" t="str">
        <f t="shared" si="2741"/>
        <v/>
      </c>
      <c r="NS591" s="45" t="str">
        <f t="shared" si="2742"/>
        <v/>
      </c>
      <c r="NT591" s="46" t="str">
        <f t="shared" si="2743"/>
        <v/>
      </c>
      <c r="NU591" s="37"/>
    </row>
    <row r="592" spans="1:385" ht="15" customHeight="1" thickBot="1" x14ac:dyDescent="0.3">
      <c r="A592" s="38"/>
      <c r="B592" s="39" t="str">
        <f>IF(A592="","",SUM(J592,LG614,AL592,DR592,AZ592,DD592,LU592,NK592,MW592,MI592,X592)+SUM(CP625:CP628)+SUM(BN625:BN628)+SUM(KS625:KS628)+SUM(KE625:KE628)+SUM(CB625:CB628)+SUM(IA625:IA628)+SUM(IO625:IO628)+SUM(JC625:JC628)+SUM(JQ625:JQ628))</f>
        <v/>
      </c>
      <c r="C592" s="40" t="str">
        <f>IF(A592="","",SUM(J592,X592,AL592,AZ592)+SUM(KE625:KE628)+SUM(KS625:KS628)+SUM(BN625:BN628))</f>
        <v/>
      </c>
      <c r="D592" s="40" t="str">
        <f>IF(A592="","",SUM(DD592,LU592)+SUM(CB625:CB628)+SUM(CP625:CP628))</f>
        <v/>
      </c>
      <c r="E592" s="41" t="str">
        <f>IF(A592="","",SUM(NK592,MW592,MI592,DR592,LG614)+SUM(IA625:IA628)+SUM(IO625:IO628)+SUM(JC625:JC628)+SUM(JQ625:JQ628))</f>
        <v/>
      </c>
      <c r="F592" s="40"/>
      <c r="G592" s="208"/>
      <c r="H592" s="42"/>
      <c r="I592" s="45"/>
      <c r="J592" s="45" t="str">
        <f t="shared" si="2661"/>
        <v/>
      </c>
      <c r="K592" s="45"/>
      <c r="L592" s="45" t="str">
        <f t="shared" si="2662"/>
        <v/>
      </c>
      <c r="M592" s="45"/>
      <c r="N592" s="45" t="str">
        <f t="shared" si="2663"/>
        <v/>
      </c>
      <c r="O592" s="45"/>
      <c r="P592" s="43"/>
      <c r="Q592" s="43" t="str">
        <f t="shared" si="2664"/>
        <v/>
      </c>
      <c r="R592" s="45" t="str">
        <f t="shared" si="2665"/>
        <v/>
      </c>
      <c r="S592" s="46" t="str">
        <f t="shared" si="2666"/>
        <v/>
      </c>
      <c r="T592" s="37"/>
      <c r="U592" s="29"/>
      <c r="V592" s="52" t="str">
        <f t="shared" si="2667"/>
        <v/>
      </c>
      <c r="W592" s="45"/>
      <c r="X592" s="45" t="str">
        <f t="shared" si="2668"/>
        <v/>
      </c>
      <c r="Y592" s="45"/>
      <c r="Z592" s="45" t="str">
        <f t="shared" si="2669"/>
        <v/>
      </c>
      <c r="AA592" s="45"/>
      <c r="AB592" s="45" t="str">
        <f t="shared" si="2670"/>
        <v/>
      </c>
      <c r="AC592" s="45"/>
      <c r="AD592" s="43"/>
      <c r="AE592" s="43" t="str">
        <f t="shared" si="2671"/>
        <v/>
      </c>
      <c r="AF592" s="45" t="str">
        <f t="shared" si="2672"/>
        <v/>
      </c>
      <c r="AG592" s="46" t="str">
        <f t="shared" si="2673"/>
        <v/>
      </c>
      <c r="AH592" s="37"/>
      <c r="AI592" s="29"/>
      <c r="AJ592" s="52" t="str">
        <f t="shared" si="2674"/>
        <v/>
      </c>
      <c r="AK592" s="45"/>
      <c r="AL592" s="45" t="str">
        <f t="shared" si="2675"/>
        <v/>
      </c>
      <c r="AM592" s="45"/>
      <c r="AN592" s="45" t="str">
        <f t="shared" si="2676"/>
        <v/>
      </c>
      <c r="AO592" s="45"/>
      <c r="AP592" s="45" t="str">
        <f t="shared" si="2677"/>
        <v/>
      </c>
      <c r="AQ592" s="45"/>
      <c r="AR592" s="43"/>
      <c r="AS592" s="43" t="str">
        <f t="shared" si="2678"/>
        <v/>
      </c>
      <c r="AT592" s="45" t="str">
        <f t="shared" si="2679"/>
        <v/>
      </c>
      <c r="AU592" s="46" t="str">
        <f t="shared" si="2680"/>
        <v/>
      </c>
      <c r="AV592" s="37"/>
      <c r="AW592" s="29"/>
      <c r="AX592" s="52" t="str">
        <f t="shared" si="2681"/>
        <v/>
      </c>
      <c r="AY592" s="45"/>
      <c r="AZ592" s="45" t="str">
        <f t="shared" si="2682"/>
        <v/>
      </c>
      <c r="BA592" s="45"/>
      <c r="BB592" s="45" t="str">
        <f t="shared" si="2683"/>
        <v/>
      </c>
      <c r="BC592" s="45"/>
      <c r="BD592" s="45" t="str">
        <f t="shared" si="2684"/>
        <v/>
      </c>
      <c r="BE592" s="45"/>
      <c r="BF592" s="43"/>
      <c r="BG592" s="43" t="str">
        <f t="shared" si="2685"/>
        <v/>
      </c>
      <c r="BH592" s="45" t="str">
        <f t="shared" si="2686"/>
        <v/>
      </c>
      <c r="BI592" s="46" t="str">
        <f t="shared" si="2687"/>
        <v/>
      </c>
      <c r="BJ592" s="37"/>
      <c r="BK592" s="29"/>
      <c r="BL592" s="75"/>
      <c r="BM592" s="76">
        <v>521</v>
      </c>
      <c r="BN592" s="76">
        <f t="shared" si="2766"/>
        <v>0</v>
      </c>
      <c r="BO592" s="76">
        <v>996</v>
      </c>
      <c r="BP592" s="76">
        <f t="shared" si="2767"/>
        <v>0</v>
      </c>
      <c r="BQ592" s="76">
        <v>18</v>
      </c>
      <c r="BR592" s="76">
        <f t="shared" si="2768"/>
        <v>0</v>
      </c>
      <c r="BS592" s="76">
        <v>0</v>
      </c>
      <c r="BT592" s="78" t="str">
        <f t="shared" si="2769"/>
        <v>スティッチキーケース</v>
      </c>
      <c r="BU592" s="79">
        <f t="shared" si="2770"/>
        <v>550</v>
      </c>
      <c r="BV592" s="76">
        <f t="shared" si="2771"/>
        <v>0</v>
      </c>
      <c r="BW592" s="80" t="e">
        <f t="shared" si="2772"/>
        <v>#DIV/0!</v>
      </c>
      <c r="BX592" s="37"/>
      <c r="BY592" s="57"/>
      <c r="BZ592" s="75"/>
      <c r="CA592" s="76">
        <v>5718</v>
      </c>
      <c r="CB592" s="76">
        <f t="shared" si="2773"/>
        <v>0</v>
      </c>
      <c r="CC592" s="76">
        <v>304</v>
      </c>
      <c r="CD592" s="76">
        <f t="shared" si="2774"/>
        <v>0</v>
      </c>
      <c r="CE592" s="76">
        <v>91</v>
      </c>
      <c r="CF592" s="76">
        <f t="shared" si="2775"/>
        <v>0</v>
      </c>
      <c r="CG592" s="83">
        <v>0</v>
      </c>
      <c r="CH592" s="78" t="str">
        <f t="shared" si="2776"/>
        <v>ＡＩラバー</v>
      </c>
      <c r="CI592" s="79">
        <f t="shared" si="2777"/>
        <v>198</v>
      </c>
      <c r="CJ592" s="76">
        <f t="shared" si="2778"/>
        <v>0</v>
      </c>
      <c r="CK592" s="80" t="e">
        <f t="shared" si="2779"/>
        <v>#DIV/0!</v>
      </c>
      <c r="CL592" s="37"/>
      <c r="CM592" s="29"/>
      <c r="CN592" s="75"/>
      <c r="CO592" s="76">
        <v>1262</v>
      </c>
      <c r="CP592" s="76">
        <f t="shared" si="2780"/>
        <v>0</v>
      </c>
      <c r="CQ592" s="76">
        <v>46</v>
      </c>
      <c r="CR592" s="76">
        <f t="shared" si="2781"/>
        <v>0</v>
      </c>
      <c r="CS592" s="76">
        <v>16</v>
      </c>
      <c r="CT592" s="76">
        <f t="shared" si="2782"/>
        <v>0</v>
      </c>
      <c r="CU592" s="83">
        <v>0</v>
      </c>
      <c r="CV592" s="78" t="s">
        <v>1206</v>
      </c>
      <c r="CW592" s="79">
        <v>198</v>
      </c>
      <c r="CX592" s="76">
        <f t="shared" si="2785"/>
        <v>0</v>
      </c>
      <c r="CY592" s="80" t="e">
        <f t="shared" si="2786"/>
        <v>#DIV/0!</v>
      </c>
      <c r="CZ592" s="37"/>
      <c r="DA592" s="29"/>
      <c r="DB592" s="52" t="str">
        <f t="shared" si="2688"/>
        <v/>
      </c>
      <c r="DC592" s="45"/>
      <c r="DD592" s="45" t="str">
        <f t="shared" si="2689"/>
        <v/>
      </c>
      <c r="DE592" s="45"/>
      <c r="DF592" s="45" t="str">
        <f t="shared" si="2690"/>
        <v/>
      </c>
      <c r="DG592" s="45"/>
      <c r="DH592" s="45" t="str">
        <f t="shared" si="2691"/>
        <v/>
      </c>
      <c r="DI592" s="45"/>
      <c r="DJ592" s="43"/>
      <c r="DK592" s="43" t="str">
        <f t="shared" si="2692"/>
        <v/>
      </c>
      <c r="DL592" s="45" t="str">
        <f t="shared" si="2693"/>
        <v/>
      </c>
      <c r="DM592" s="46" t="str">
        <f t="shared" si="2694"/>
        <v/>
      </c>
      <c r="DN592" s="37"/>
      <c r="DO592" s="29"/>
      <c r="DP592" s="52" t="str">
        <f t="shared" si="2695"/>
        <v/>
      </c>
      <c r="DQ592" s="45"/>
      <c r="DR592" s="45" t="str">
        <f t="shared" si="2696"/>
        <v/>
      </c>
      <c r="DS592" s="45"/>
      <c r="DT592" s="45" t="str">
        <f t="shared" si="2697"/>
        <v/>
      </c>
      <c r="DU592" s="45"/>
      <c r="DV592" s="45" t="str">
        <f t="shared" si="2698"/>
        <v/>
      </c>
      <c r="DW592" s="45"/>
      <c r="DX592" s="43"/>
      <c r="DY592" s="43" t="str">
        <f t="shared" si="2699"/>
        <v/>
      </c>
      <c r="DZ592" s="45" t="str">
        <f t="shared" si="2700"/>
        <v/>
      </c>
      <c r="EA592" s="46" t="str">
        <f t="shared" si="2701"/>
        <v/>
      </c>
      <c r="EB592" s="37"/>
      <c r="EC592" s="29"/>
      <c r="ED592" s="52" t="str">
        <f t="shared" si="2702"/>
        <v/>
      </c>
      <c r="EE592" s="45"/>
      <c r="EF592" s="45" t="str">
        <f>IF(EE592="","",EE592-EE591)</f>
        <v/>
      </c>
      <c r="EG592" s="45"/>
      <c r="EH592" s="45" t="str">
        <f>IF(EG592="","",EG592-EG591)</f>
        <v/>
      </c>
      <c r="EI592" s="45"/>
      <c r="EJ592" s="45" t="str">
        <f>IF(EI592="","",EI591+EK591-EI592)</f>
        <v/>
      </c>
      <c r="EK592" s="45"/>
      <c r="EL592" s="43"/>
      <c r="EM592" s="43" t="str">
        <f>IF(EE592="","",EM591)</f>
        <v/>
      </c>
      <c r="EN592" s="45" t="str">
        <f>IF(EM592="","",EJ592*EM592)</f>
        <v/>
      </c>
      <c r="EO592" s="46" t="str">
        <f>IF(EN592="","",EN592/(EF592*100))</f>
        <v/>
      </c>
      <c r="EP592" s="37"/>
      <c r="EQ592" s="29"/>
      <c r="ER592" s="52" t="str">
        <f t="shared" si="2704"/>
        <v/>
      </c>
      <c r="ES592" s="45"/>
      <c r="ET592" s="45" t="str">
        <f>IF(ES592="","",ES592-ES591)</f>
        <v/>
      </c>
      <c r="EU592" s="45"/>
      <c r="EV592" s="45" t="str">
        <f>IF(EU592="","",EU592-EU591)</f>
        <v/>
      </c>
      <c r="EW592" s="45"/>
      <c r="EX592" s="45" t="str">
        <f>IF(EW592="","",EW591+EY591-EW592)</f>
        <v/>
      </c>
      <c r="EY592" s="45"/>
      <c r="EZ592" s="43"/>
      <c r="FA592" s="43" t="str">
        <f>IF(ES592="","",FA591)</f>
        <v/>
      </c>
      <c r="FB592" s="45" t="str">
        <f>IF(FA592="","",EX592*FA592)</f>
        <v/>
      </c>
      <c r="FC592" s="46" t="str">
        <f>IF(FB592="","",FB592/(ET592*100))</f>
        <v/>
      </c>
      <c r="FD592" s="37"/>
      <c r="FE592" s="60"/>
      <c r="FF592" s="52" t="str">
        <f t="shared" si="2706"/>
        <v/>
      </c>
      <c r="FG592" s="45"/>
      <c r="FH592" s="45" t="str">
        <f t="shared" si="2748"/>
        <v/>
      </c>
      <c r="FI592" s="45"/>
      <c r="FJ592" s="45" t="str">
        <f t="shared" si="2749"/>
        <v/>
      </c>
      <c r="FK592" s="45"/>
      <c r="FL592" s="45" t="str">
        <f t="shared" si="2707"/>
        <v/>
      </c>
      <c r="FM592" s="45"/>
      <c r="FN592" s="43"/>
      <c r="FO592" s="43" t="str">
        <f t="shared" si="2750"/>
        <v/>
      </c>
      <c r="FP592" s="45" t="str">
        <f t="shared" si="2761"/>
        <v/>
      </c>
      <c r="FQ592" s="46" t="str">
        <f t="shared" si="2762"/>
        <v/>
      </c>
      <c r="FR592" s="37"/>
      <c r="FS592" s="29"/>
      <c r="FT592" s="52" t="str">
        <f t="shared" si="2708"/>
        <v/>
      </c>
      <c r="FU592" s="45"/>
      <c r="FV592" s="45" t="str">
        <f t="shared" si="2751"/>
        <v/>
      </c>
      <c r="FW592" s="45"/>
      <c r="FX592" s="45" t="str">
        <f t="shared" si="2752"/>
        <v/>
      </c>
      <c r="FY592" s="45"/>
      <c r="FZ592" s="45" t="str">
        <f t="shared" si="2709"/>
        <v/>
      </c>
      <c r="GA592" s="45"/>
      <c r="GB592" s="43"/>
      <c r="GC592" s="43" t="str">
        <f t="shared" si="2763"/>
        <v/>
      </c>
      <c r="GD592" s="45" t="str">
        <f t="shared" si="2710"/>
        <v/>
      </c>
      <c r="GE592" s="46" t="str">
        <f t="shared" si="2711"/>
        <v/>
      </c>
      <c r="GF592" s="37"/>
      <c r="GG592" s="29"/>
      <c r="GH592" s="52" t="str">
        <f t="shared" si="2712"/>
        <v/>
      </c>
      <c r="GI592" s="45"/>
      <c r="GJ592" s="45" t="str">
        <f t="shared" si="2753"/>
        <v/>
      </c>
      <c r="GK592" s="45"/>
      <c r="GL592" s="45" t="str">
        <f t="shared" si="2754"/>
        <v/>
      </c>
      <c r="GM592" s="45"/>
      <c r="GN592" s="45" t="str">
        <f t="shared" si="2713"/>
        <v/>
      </c>
      <c r="GO592" s="45"/>
      <c r="GP592" s="43"/>
      <c r="GQ592" s="43" t="str">
        <f t="shared" si="2764"/>
        <v/>
      </c>
      <c r="GR592" s="45" t="str">
        <f t="shared" si="2714"/>
        <v/>
      </c>
      <c r="GS592" s="46" t="str">
        <f t="shared" si="2715"/>
        <v/>
      </c>
      <c r="GT592" s="37"/>
      <c r="GU592" s="61"/>
      <c r="GV592" s="75"/>
      <c r="GW592" s="84"/>
      <c r="GX592" s="76"/>
      <c r="GY592" s="76"/>
      <c r="GZ592" s="76"/>
      <c r="HA592" s="76" t="str">
        <f t="shared" si="2823"/>
        <v/>
      </c>
      <c r="HB592" s="76"/>
      <c r="HC592" s="76" t="str">
        <f t="shared" si="2787"/>
        <v/>
      </c>
      <c r="HD592" s="76">
        <v>3</v>
      </c>
      <c r="HE592" s="78" t="str">
        <f>IF(GX589="","",HE588)</f>
        <v>サンリオスカーフ付ポーチ</v>
      </c>
      <c r="HF592" s="79">
        <f>IF(GX589="","",HF588)</f>
        <v>600</v>
      </c>
      <c r="HG592" s="76" t="str">
        <f t="shared" si="2789"/>
        <v/>
      </c>
      <c r="HH592" s="80" t="str">
        <f t="shared" si="2790"/>
        <v/>
      </c>
      <c r="HI592" s="37"/>
      <c r="HJ592" s="29"/>
      <c r="HK592" s="75"/>
      <c r="HL592" s="76">
        <v>0</v>
      </c>
      <c r="HM592" s="76">
        <f t="shared" si="2824"/>
        <v>0</v>
      </c>
      <c r="HN592" s="76">
        <v>992</v>
      </c>
      <c r="HO592" s="76">
        <f t="shared" si="2825"/>
        <v>0</v>
      </c>
      <c r="HP592" s="76"/>
      <c r="HQ592" s="76" t="str">
        <f t="shared" si="2791"/>
        <v/>
      </c>
      <c r="HR592" s="76">
        <v>22</v>
      </c>
      <c r="HS592" s="78" t="str">
        <f t="shared" si="2792"/>
        <v>アンパンマンもちふわ</v>
      </c>
      <c r="HT592" s="79">
        <f t="shared" si="2826"/>
        <v>673</v>
      </c>
      <c r="HU592" s="76" t="str">
        <f t="shared" si="2793"/>
        <v/>
      </c>
      <c r="HV592" s="80" t="str">
        <f t="shared" si="2794"/>
        <v/>
      </c>
      <c r="HW592" s="37" t="s">
        <v>503</v>
      </c>
      <c r="HX592" s="360"/>
      <c r="HY592" s="75"/>
      <c r="HZ592" s="76">
        <v>5808</v>
      </c>
      <c r="IA592" s="76">
        <f t="shared" si="2795"/>
        <v>0</v>
      </c>
      <c r="IB592" s="76">
        <v>279</v>
      </c>
      <c r="IC592" s="76">
        <f t="shared" si="2796"/>
        <v>0</v>
      </c>
      <c r="ID592" s="76">
        <v>19</v>
      </c>
      <c r="IE592" s="76">
        <f t="shared" si="2797"/>
        <v>0</v>
      </c>
      <c r="IF592" s="83">
        <v>0</v>
      </c>
      <c r="IG592" s="78" t="str">
        <f t="shared" si="2827"/>
        <v>ラブブキーホルダー</v>
      </c>
      <c r="IH592" s="79">
        <f t="shared" si="2828"/>
        <v>500</v>
      </c>
      <c r="II592" s="76">
        <f t="shared" si="2798"/>
        <v>0</v>
      </c>
      <c r="IJ592" s="80" t="e">
        <f t="shared" si="2799"/>
        <v>#DIV/0!</v>
      </c>
      <c r="IK592" s="37"/>
      <c r="IL592" s="29"/>
      <c r="IM592" s="75"/>
      <c r="IN592" s="76">
        <v>5124</v>
      </c>
      <c r="IO592" s="76">
        <f t="shared" si="2800"/>
        <v>0</v>
      </c>
      <c r="IP592" s="76">
        <v>229</v>
      </c>
      <c r="IQ592" s="76">
        <f t="shared" si="2801"/>
        <v>0</v>
      </c>
      <c r="IR592" s="76">
        <v>15</v>
      </c>
      <c r="IS592" s="76">
        <f t="shared" si="2802"/>
        <v>0</v>
      </c>
      <c r="IT592" s="83">
        <v>0</v>
      </c>
      <c r="IU592" s="78" t="s">
        <v>498</v>
      </c>
      <c r="IV592" s="79">
        <v>998</v>
      </c>
      <c r="IW592" s="76">
        <f t="shared" si="2803"/>
        <v>0</v>
      </c>
      <c r="IX592" s="80" t="e">
        <f t="shared" si="2804"/>
        <v>#DIV/0!</v>
      </c>
      <c r="IY592" s="37"/>
      <c r="IZ592" s="61"/>
      <c r="JA592" s="75"/>
      <c r="JB592" s="76">
        <v>3611</v>
      </c>
      <c r="JC592" s="76">
        <f t="shared" si="2805"/>
        <v>0</v>
      </c>
      <c r="JD592" s="76">
        <v>190</v>
      </c>
      <c r="JE592" s="76">
        <f t="shared" si="2806"/>
        <v>0</v>
      </c>
      <c r="JF592" s="76">
        <v>11</v>
      </c>
      <c r="JG592" s="76">
        <f t="shared" si="2807"/>
        <v>0</v>
      </c>
      <c r="JH592" s="83">
        <v>0</v>
      </c>
      <c r="JI592" s="78" t="str">
        <f t="shared" si="2808"/>
        <v>ＡＩマスコット</v>
      </c>
      <c r="JJ592" s="79">
        <f t="shared" si="2809"/>
        <v>286</v>
      </c>
      <c r="JK592" s="76">
        <f t="shared" si="2810"/>
        <v>0</v>
      </c>
      <c r="JL592" s="80" t="e">
        <f t="shared" si="2811"/>
        <v>#DIV/0!</v>
      </c>
      <c r="JM592" s="37"/>
      <c r="JN592" s="29"/>
      <c r="JO592" s="75"/>
      <c r="JP592" s="76">
        <v>4310</v>
      </c>
      <c r="JQ592" s="76">
        <f t="shared" si="2812"/>
        <v>0</v>
      </c>
      <c r="JR592" s="76">
        <v>191</v>
      </c>
      <c r="JS592" s="76">
        <f t="shared" si="2813"/>
        <v>0</v>
      </c>
      <c r="JT592" s="76">
        <v>12</v>
      </c>
      <c r="JU592" s="76">
        <f t="shared" si="2814"/>
        <v>0</v>
      </c>
      <c r="JV592" s="83">
        <v>0</v>
      </c>
      <c r="JW592" s="78" t="str">
        <f t="shared" si="2815"/>
        <v>サンリオファン</v>
      </c>
      <c r="JX592" s="79">
        <f t="shared" si="2816"/>
        <v>1100</v>
      </c>
      <c r="JY592" s="76">
        <f t="shared" si="2817"/>
        <v>0</v>
      </c>
      <c r="JZ592" s="80" t="e">
        <f t="shared" si="2818"/>
        <v>#DIV/0!</v>
      </c>
      <c r="KA592" s="37"/>
      <c r="KB592" s="51"/>
      <c r="KC592" s="75"/>
      <c r="KD592" s="76">
        <v>12705</v>
      </c>
      <c r="KE592" s="76">
        <f>IF(KD592="","",KD592-KD588)</f>
        <v>0</v>
      </c>
      <c r="KF592" s="76">
        <v>634</v>
      </c>
      <c r="KG592" s="76">
        <f>IF(KF592="","",KF592-KF588)</f>
        <v>0</v>
      </c>
      <c r="KH592" s="76">
        <v>93</v>
      </c>
      <c r="KI592" s="76">
        <f>IF(KH592="","",KH588+KJ588-KH592)</f>
        <v>0</v>
      </c>
      <c r="KJ592" s="83">
        <v>0</v>
      </c>
      <c r="KK592" s="78" t="str">
        <f>IF(KD592="","",KK588)</f>
        <v>ＡＩモンスターラバー</v>
      </c>
      <c r="KL592" s="79">
        <f>IF(KE592="","",KL588)</f>
        <v>198</v>
      </c>
      <c r="KM592" s="76">
        <f>IF(KH592="","",KI592*KL592)</f>
        <v>0</v>
      </c>
      <c r="KN592" s="80" t="e">
        <f>IF(KI592="","",KM592/(KE592*100))</f>
        <v>#DIV/0!</v>
      </c>
      <c r="KO592" s="37"/>
      <c r="KP592" s="29"/>
      <c r="KQ592" s="75"/>
      <c r="KR592" s="76">
        <v>1007</v>
      </c>
      <c r="KS592" s="76">
        <f>IF(KR592="","",KR592-KR588)</f>
        <v>0</v>
      </c>
      <c r="KT592" s="76">
        <v>6</v>
      </c>
      <c r="KU592" s="76">
        <f>IF(KT592="","",KT592-KT588)</f>
        <v>0</v>
      </c>
      <c r="KV592" s="76">
        <v>9</v>
      </c>
      <c r="KW592" s="76">
        <f>IF(KV592="","",KV588+KX588-KV592)</f>
        <v>0</v>
      </c>
      <c r="KX592" s="76">
        <v>0</v>
      </c>
      <c r="KY592" s="78" t="str">
        <f>IF(KR592="","",KY588)</f>
        <v>AIモンスターマスコット</v>
      </c>
      <c r="KZ592" s="79">
        <f>IF(KS592="","",KZ588)</f>
        <v>286</v>
      </c>
      <c r="LA592" s="76">
        <f>IF(KV592="","",KW592*KZ592)</f>
        <v>0</v>
      </c>
      <c r="LB592" s="80" t="e">
        <f>IF(KW592="","",LA592/(KS592*100))</f>
        <v>#DIV/0!</v>
      </c>
      <c r="LC592" s="37"/>
      <c r="LD592" s="29"/>
      <c r="LE592" s="92"/>
      <c r="LF592" s="76"/>
      <c r="LG592" s="76"/>
      <c r="LH592" s="76">
        <v>1166</v>
      </c>
      <c r="LI592" s="76">
        <f t="shared" si="2821"/>
        <v>0</v>
      </c>
      <c r="LJ592" s="77">
        <v>1</v>
      </c>
      <c r="LK592" s="76">
        <f t="shared" si="2822"/>
        <v>0</v>
      </c>
      <c r="LL592" s="76">
        <v>0</v>
      </c>
      <c r="LM592" s="78" t="str">
        <f>IF(LF590="","",LM589)</f>
        <v>バイキンティッシュカバー、ダダンダン</v>
      </c>
      <c r="LN592" s="79">
        <f>IF(LG590="","",LN589)</f>
        <v>1000</v>
      </c>
      <c r="LO592" s="76">
        <f t="shared" si="2765"/>
        <v>0</v>
      </c>
      <c r="LP592" s="80"/>
      <c r="LQ592" s="37"/>
      <c r="LR592" s="29"/>
      <c r="LS592" s="52" t="str">
        <f t="shared" si="2716"/>
        <v/>
      </c>
      <c r="LT592" s="45"/>
      <c r="LU592" s="45" t="str">
        <f t="shared" si="2717"/>
        <v/>
      </c>
      <c r="LV592" s="45"/>
      <c r="LW592" s="45" t="str">
        <f t="shared" si="2718"/>
        <v/>
      </c>
      <c r="LX592" s="45"/>
      <c r="LY592" s="45" t="str">
        <f t="shared" si="2719"/>
        <v/>
      </c>
      <c r="LZ592" s="45"/>
      <c r="MA592" s="43"/>
      <c r="MB592" s="43" t="str">
        <f t="shared" si="2720"/>
        <v/>
      </c>
      <c r="MC592" s="45" t="str">
        <f t="shared" si="2721"/>
        <v/>
      </c>
      <c r="MD592" s="46" t="str">
        <f t="shared" si="2722"/>
        <v/>
      </c>
      <c r="ME592" s="37"/>
      <c r="MF592" s="29"/>
      <c r="MG592" s="52" t="str">
        <f t="shared" si="2723"/>
        <v/>
      </c>
      <c r="MH592" s="45"/>
      <c r="MI592" s="45" t="str">
        <f t="shared" si="2724"/>
        <v/>
      </c>
      <c r="MJ592" s="45"/>
      <c r="MK592" s="45" t="str">
        <f t="shared" si="2725"/>
        <v/>
      </c>
      <c r="ML592" s="45"/>
      <c r="MM592" s="45" t="str">
        <f t="shared" si="2726"/>
        <v/>
      </c>
      <c r="MN592" s="45"/>
      <c r="MO592" s="43"/>
      <c r="MP592" s="43" t="str">
        <f t="shared" si="2727"/>
        <v/>
      </c>
      <c r="MQ592" s="45" t="str">
        <f t="shared" si="2728"/>
        <v/>
      </c>
      <c r="MR592" s="46" t="str">
        <f t="shared" si="2729"/>
        <v/>
      </c>
      <c r="MS592" s="37"/>
      <c r="MT592" s="29"/>
      <c r="MU592" s="52" t="str">
        <f t="shared" si="2730"/>
        <v/>
      </c>
      <c r="MV592" s="45"/>
      <c r="MW592" s="45" t="str">
        <f t="shared" si="2731"/>
        <v/>
      </c>
      <c r="MX592" s="45"/>
      <c r="MY592" s="45" t="str">
        <f t="shared" si="2732"/>
        <v/>
      </c>
      <c r="MZ592" s="45"/>
      <c r="NA592" s="45" t="str">
        <f t="shared" si="2733"/>
        <v/>
      </c>
      <c r="NB592" s="45"/>
      <c r="NC592" s="43"/>
      <c r="ND592" s="43" t="str">
        <f t="shared" si="2734"/>
        <v/>
      </c>
      <c r="NE592" s="45" t="str">
        <f t="shared" si="2735"/>
        <v/>
      </c>
      <c r="NF592" s="46" t="str">
        <f t="shared" si="2736"/>
        <v/>
      </c>
      <c r="NG592" s="37"/>
      <c r="NH592" s="29"/>
      <c r="NI592" s="52" t="str">
        <f t="shared" si="2737"/>
        <v/>
      </c>
      <c r="NJ592" s="45"/>
      <c r="NK592" s="45" t="str">
        <f t="shared" si="2738"/>
        <v/>
      </c>
      <c r="NL592" s="45"/>
      <c r="NM592" s="45" t="str">
        <f t="shared" si="2739"/>
        <v/>
      </c>
      <c r="NN592" s="45"/>
      <c r="NO592" s="45" t="str">
        <f t="shared" si="2740"/>
        <v/>
      </c>
      <c r="NP592" s="45"/>
      <c r="NQ592" s="43"/>
      <c r="NR592" s="43" t="str">
        <f t="shared" si="2741"/>
        <v/>
      </c>
      <c r="NS592" s="45" t="str">
        <f t="shared" si="2742"/>
        <v/>
      </c>
      <c r="NT592" s="46" t="str">
        <f t="shared" si="2743"/>
        <v/>
      </c>
      <c r="NU592" s="37"/>
    </row>
    <row r="593" spans="1:385" ht="15" customHeight="1" thickTop="1" x14ac:dyDescent="0.25">
      <c r="A593" s="38"/>
      <c r="B593" s="39" t="str">
        <f>IF(A593="","",SUM(J593,LG617,AL593,DR593,AZ593,DD593,LU593,NK593,MW593,MI593,X593)+SUM(CP629:CP632)+SUM(BN629:BN632)+SUM(KS629:KS632)+SUM(KE629:KE632)+SUM(CB629:CB632)+SUM(IA629:IA632)+SUM(IO629:IO632)+SUM(JC629:JC632)+SUM(JQ629:JQ632))</f>
        <v/>
      </c>
      <c r="C593" s="40" t="str">
        <f>IF(A593="","",SUM(J593,X593,AL593,AZ593)+SUM(KE629:KE632)+SUM(KS629:KS632)+SUM(BN629:BN632))</f>
        <v/>
      </c>
      <c r="D593" s="40" t="str">
        <f>IF(A593="","",SUM(DD593,LU593)+SUM(CB629:CB632)+SUM(CP629:CP632))</f>
        <v/>
      </c>
      <c r="E593" s="41" t="str">
        <f>IF(A593="","",SUM(NK593,MW593,MI593,DR593,LG617)+SUM(IA629:IA632)+SUM(IO629:IO632)+SUM(JC629:JC632)+SUM(JQ629:JQ632))</f>
        <v/>
      </c>
      <c r="F593" s="40"/>
      <c r="G593" s="208"/>
      <c r="H593" s="42"/>
      <c r="I593" s="45"/>
      <c r="J593" s="45" t="str">
        <f t="shared" si="2661"/>
        <v/>
      </c>
      <c r="K593" s="45"/>
      <c r="L593" s="45" t="str">
        <f t="shared" si="2662"/>
        <v/>
      </c>
      <c r="M593" s="45"/>
      <c r="N593" s="45" t="str">
        <f t="shared" si="2663"/>
        <v/>
      </c>
      <c r="O593" s="45"/>
      <c r="P593" s="43"/>
      <c r="Q593" s="43" t="str">
        <f t="shared" si="2664"/>
        <v/>
      </c>
      <c r="R593" s="45" t="str">
        <f t="shared" si="2665"/>
        <v/>
      </c>
      <c r="S593" s="46" t="str">
        <f t="shared" si="2666"/>
        <v/>
      </c>
      <c r="T593" s="37"/>
      <c r="U593" s="29"/>
      <c r="V593" s="52" t="str">
        <f t="shared" si="2667"/>
        <v/>
      </c>
      <c r="W593" s="45"/>
      <c r="X593" s="45" t="str">
        <f t="shared" si="2668"/>
        <v/>
      </c>
      <c r="Y593" s="45"/>
      <c r="Z593" s="45" t="str">
        <f t="shared" si="2669"/>
        <v/>
      </c>
      <c r="AA593" s="45"/>
      <c r="AB593" s="45" t="str">
        <f t="shared" si="2670"/>
        <v/>
      </c>
      <c r="AC593" s="45"/>
      <c r="AD593" s="43"/>
      <c r="AE593" s="43" t="str">
        <f t="shared" si="2671"/>
        <v/>
      </c>
      <c r="AF593" s="45" t="str">
        <f t="shared" si="2672"/>
        <v/>
      </c>
      <c r="AG593" s="46" t="str">
        <f t="shared" si="2673"/>
        <v/>
      </c>
      <c r="AH593" s="37"/>
      <c r="AI593" s="29"/>
      <c r="AJ593" s="52" t="str">
        <f t="shared" si="2674"/>
        <v/>
      </c>
      <c r="AK593" s="45"/>
      <c r="AL593" s="45" t="str">
        <f t="shared" si="2675"/>
        <v/>
      </c>
      <c r="AM593" s="45"/>
      <c r="AN593" s="45" t="str">
        <f t="shared" si="2676"/>
        <v/>
      </c>
      <c r="AO593" s="45"/>
      <c r="AP593" s="45" t="str">
        <f t="shared" si="2677"/>
        <v/>
      </c>
      <c r="AQ593" s="45"/>
      <c r="AR593" s="43"/>
      <c r="AS593" s="43" t="str">
        <f t="shared" si="2678"/>
        <v/>
      </c>
      <c r="AT593" s="45" t="str">
        <f t="shared" si="2679"/>
        <v/>
      </c>
      <c r="AU593" s="46" t="str">
        <f t="shared" si="2680"/>
        <v/>
      </c>
      <c r="AV593" s="37"/>
      <c r="AW593" s="29"/>
      <c r="AX593" s="52" t="str">
        <f t="shared" si="2681"/>
        <v/>
      </c>
      <c r="AY593" s="45"/>
      <c r="AZ593" s="45" t="str">
        <f t="shared" si="2682"/>
        <v/>
      </c>
      <c r="BA593" s="45"/>
      <c r="BB593" s="45" t="str">
        <f t="shared" si="2683"/>
        <v/>
      </c>
      <c r="BC593" s="45"/>
      <c r="BD593" s="45" t="str">
        <f t="shared" si="2684"/>
        <v/>
      </c>
      <c r="BE593" s="45"/>
      <c r="BF593" s="43"/>
      <c r="BG593" s="43" t="str">
        <f t="shared" si="2685"/>
        <v/>
      </c>
      <c r="BH593" s="45" t="str">
        <f t="shared" si="2686"/>
        <v/>
      </c>
      <c r="BI593" s="46" t="str">
        <f t="shared" si="2687"/>
        <v/>
      </c>
      <c r="BJ593" s="37"/>
      <c r="BK593" s="29"/>
      <c r="BL593" s="52">
        <f>IF($A584="","",$A584)</f>
        <v>45926</v>
      </c>
      <c r="BM593" s="43">
        <v>354</v>
      </c>
      <c r="BN593" s="58">
        <f t="shared" si="2766"/>
        <v>16</v>
      </c>
      <c r="BO593" s="43">
        <v>0</v>
      </c>
      <c r="BP593" s="87">
        <f t="shared" si="2767"/>
        <v>0</v>
      </c>
      <c r="BQ593" s="43">
        <v>21</v>
      </c>
      <c r="BR593" s="43">
        <f t="shared" si="2768"/>
        <v>0</v>
      </c>
      <c r="BS593" s="43">
        <v>0</v>
      </c>
      <c r="BT593" s="72" t="str">
        <f t="shared" si="2769"/>
        <v>スティッチリボンポーチ</v>
      </c>
      <c r="BU593" s="48">
        <f t="shared" si="2770"/>
        <v>0</v>
      </c>
      <c r="BV593" s="45">
        <f t="shared" si="2771"/>
        <v>0</v>
      </c>
      <c r="BW593" s="89">
        <f t="shared" si="2772"/>
        <v>0</v>
      </c>
      <c r="BX593" s="37"/>
      <c r="BY593" s="57"/>
      <c r="BZ593" s="52">
        <f>IF($A584="","",$A584)</f>
        <v>45926</v>
      </c>
      <c r="CA593" s="43">
        <v>7202</v>
      </c>
      <c r="CB593" s="43">
        <f t="shared" si="2773"/>
        <v>69</v>
      </c>
      <c r="CC593" s="43">
        <v>259</v>
      </c>
      <c r="CD593" s="87">
        <f t="shared" si="2774"/>
        <v>2</v>
      </c>
      <c r="CE593" s="43">
        <v>18</v>
      </c>
      <c r="CF593" s="43">
        <f t="shared" si="2775"/>
        <v>2</v>
      </c>
      <c r="CG593" s="43">
        <v>2</v>
      </c>
      <c r="CH593" s="44" t="str">
        <f t="shared" si="2776"/>
        <v>クーリッシュイヤホン</v>
      </c>
      <c r="CI593" s="48">
        <f t="shared" si="2777"/>
        <v>1100</v>
      </c>
      <c r="CJ593" s="45">
        <f t="shared" si="2778"/>
        <v>2200</v>
      </c>
      <c r="CK593" s="89">
        <f t="shared" si="2779"/>
        <v>0.3188405797101449</v>
      </c>
      <c r="CL593" s="37"/>
      <c r="CM593" s="29"/>
      <c r="CN593" s="52">
        <f>IF($A584="","",$A584)</f>
        <v>45926</v>
      </c>
      <c r="CO593" s="43">
        <v>1149</v>
      </c>
      <c r="CP593" s="58">
        <f t="shared" si="2780"/>
        <v>21</v>
      </c>
      <c r="CQ593" s="43">
        <v>48</v>
      </c>
      <c r="CR593" s="87">
        <f t="shared" si="2781"/>
        <v>0</v>
      </c>
      <c r="CS593" s="43">
        <v>15</v>
      </c>
      <c r="CT593" s="43">
        <f t="shared" si="2782"/>
        <v>0</v>
      </c>
      <c r="CU593" s="43">
        <v>0</v>
      </c>
      <c r="CV593" s="44" t="str">
        <f t="shared" si="2783"/>
        <v>デジタルミニカメラ</v>
      </c>
      <c r="CW593" s="48">
        <f t="shared" si="2784"/>
        <v>722</v>
      </c>
      <c r="CX593" s="45">
        <f t="shared" si="2785"/>
        <v>0</v>
      </c>
      <c r="CY593" s="89">
        <f t="shared" si="2786"/>
        <v>0</v>
      </c>
      <c r="CZ593" s="37"/>
      <c r="DA593" s="29"/>
      <c r="DB593" s="52" t="str">
        <f t="shared" si="2688"/>
        <v/>
      </c>
      <c r="DC593" s="45"/>
      <c r="DD593" s="45" t="str">
        <f t="shared" si="2689"/>
        <v/>
      </c>
      <c r="DE593" s="45"/>
      <c r="DF593" s="45" t="str">
        <f t="shared" si="2690"/>
        <v/>
      </c>
      <c r="DG593" s="45"/>
      <c r="DH593" s="45" t="str">
        <f t="shared" si="2691"/>
        <v/>
      </c>
      <c r="DI593" s="45"/>
      <c r="DJ593" s="43"/>
      <c r="DK593" s="43" t="str">
        <f t="shared" si="2692"/>
        <v/>
      </c>
      <c r="DL593" s="45" t="str">
        <f t="shared" si="2693"/>
        <v/>
      </c>
      <c r="DM593" s="46" t="str">
        <f t="shared" si="2694"/>
        <v/>
      </c>
      <c r="DN593" s="37"/>
      <c r="DO593" s="29"/>
      <c r="DP593" s="52" t="str">
        <f t="shared" si="2695"/>
        <v/>
      </c>
      <c r="DQ593" s="45"/>
      <c r="DR593" s="45" t="str">
        <f t="shared" si="2696"/>
        <v/>
      </c>
      <c r="DS593" s="45"/>
      <c r="DT593" s="45" t="str">
        <f t="shared" si="2697"/>
        <v/>
      </c>
      <c r="DU593" s="45"/>
      <c r="DV593" s="45" t="str">
        <f t="shared" si="2698"/>
        <v/>
      </c>
      <c r="DW593" s="45"/>
      <c r="DX593" s="43"/>
      <c r="DY593" s="43" t="str">
        <f t="shared" si="2699"/>
        <v/>
      </c>
      <c r="DZ593" s="45" t="str">
        <f t="shared" si="2700"/>
        <v/>
      </c>
      <c r="EA593" s="46" t="str">
        <f t="shared" si="2701"/>
        <v/>
      </c>
      <c r="EB593" s="37"/>
      <c r="EC593" s="29"/>
      <c r="ED593" s="52" t="str">
        <f t="shared" si="2702"/>
        <v/>
      </c>
      <c r="EE593" s="45"/>
      <c r="EF593" s="45" t="str">
        <f>IF(EE593="","",EE593-EE592)</f>
        <v/>
      </c>
      <c r="EG593" s="45"/>
      <c r="EH593" s="45" t="str">
        <f>IF(EG593="","",EG593-EG592)</f>
        <v/>
      </c>
      <c r="EI593" s="45"/>
      <c r="EJ593" s="45" t="str">
        <f>IF(EI593="","",EI592+EK592-EI593)</f>
        <v/>
      </c>
      <c r="EK593" s="45"/>
      <c r="EL593" s="43"/>
      <c r="EM593" s="43" t="str">
        <f>IF(EE593="","",EM592)</f>
        <v/>
      </c>
      <c r="EN593" s="45" t="str">
        <f>IF(EM593="","",EJ593*EM593)</f>
        <v/>
      </c>
      <c r="EO593" s="46" t="str">
        <f>IF(EN593="","",EN593/(EF593*100))</f>
        <v/>
      </c>
      <c r="EP593" s="37"/>
      <c r="EQ593" s="29"/>
      <c r="ER593" s="52" t="str">
        <f t="shared" si="2704"/>
        <v/>
      </c>
      <c r="ES593" s="45"/>
      <c r="ET593" s="45" t="str">
        <f>IF(ES593="","",ES593-ES592)</f>
        <v/>
      </c>
      <c r="EU593" s="45"/>
      <c r="EV593" s="45" t="str">
        <f>IF(EU593="","",EU593-EU592)</f>
        <v/>
      </c>
      <c r="EW593" s="45"/>
      <c r="EX593" s="45" t="str">
        <f>IF(EW593="","",EW592+EY592-EW593)</f>
        <v/>
      </c>
      <c r="EY593" s="45"/>
      <c r="EZ593" s="43"/>
      <c r="FA593" s="43" t="str">
        <f>IF(ES593="","",FA592)</f>
        <v/>
      </c>
      <c r="FB593" s="45" t="str">
        <f>IF(FA593="","",EX593*FA593)</f>
        <v/>
      </c>
      <c r="FC593" s="46" t="str">
        <f>IF(FB593="","",FB593/(ET593*100))</f>
        <v/>
      </c>
      <c r="FD593" s="37"/>
      <c r="FE593" s="60"/>
      <c r="FF593" s="52" t="str">
        <f t="shared" si="2706"/>
        <v/>
      </c>
      <c r="FG593" s="45"/>
      <c r="FH593" s="45" t="str">
        <f t="shared" si="2748"/>
        <v/>
      </c>
      <c r="FI593" s="45"/>
      <c r="FJ593" s="45" t="str">
        <f t="shared" si="2749"/>
        <v/>
      </c>
      <c r="FK593" s="45"/>
      <c r="FL593" s="45" t="str">
        <f t="shared" si="2707"/>
        <v/>
      </c>
      <c r="FM593" s="45"/>
      <c r="FN593" s="43"/>
      <c r="FO593" s="43" t="str">
        <f t="shared" si="2750"/>
        <v/>
      </c>
      <c r="FP593" s="45" t="str">
        <f t="shared" si="2761"/>
        <v/>
      </c>
      <c r="FQ593" s="46" t="str">
        <f t="shared" si="2762"/>
        <v/>
      </c>
      <c r="FR593" s="37"/>
      <c r="FS593" s="29"/>
      <c r="FT593" s="52" t="str">
        <f t="shared" si="2708"/>
        <v/>
      </c>
      <c r="FU593" s="45"/>
      <c r="FV593" s="45" t="str">
        <f t="shared" si="2751"/>
        <v/>
      </c>
      <c r="FW593" s="45"/>
      <c r="FX593" s="45" t="str">
        <f t="shared" si="2752"/>
        <v/>
      </c>
      <c r="FY593" s="45"/>
      <c r="FZ593" s="45" t="str">
        <f t="shared" si="2709"/>
        <v/>
      </c>
      <c r="GA593" s="45"/>
      <c r="GB593" s="43"/>
      <c r="GC593" s="43" t="str">
        <f t="shared" si="2763"/>
        <v/>
      </c>
      <c r="GD593" s="45" t="str">
        <f t="shared" si="2710"/>
        <v/>
      </c>
      <c r="GE593" s="46" t="str">
        <f t="shared" si="2711"/>
        <v/>
      </c>
      <c r="GF593" s="37"/>
      <c r="GG593" s="29"/>
      <c r="GH593" s="52" t="str">
        <f t="shared" si="2712"/>
        <v/>
      </c>
      <c r="GI593" s="45"/>
      <c r="GJ593" s="45" t="str">
        <f t="shared" si="2753"/>
        <v/>
      </c>
      <c r="GK593" s="45"/>
      <c r="GL593" s="45" t="str">
        <f t="shared" si="2754"/>
        <v/>
      </c>
      <c r="GM593" s="45"/>
      <c r="GN593" s="45" t="str">
        <f t="shared" si="2713"/>
        <v/>
      </c>
      <c r="GO593" s="45"/>
      <c r="GP593" s="43"/>
      <c r="GQ593" s="43" t="str">
        <f t="shared" si="2764"/>
        <v/>
      </c>
      <c r="GR593" s="45" t="str">
        <f t="shared" si="2714"/>
        <v/>
      </c>
      <c r="GS593" s="46" t="str">
        <f t="shared" si="2715"/>
        <v/>
      </c>
      <c r="GT593" s="37"/>
      <c r="GU593" s="61"/>
      <c r="GV593" s="52">
        <f>IF($A584="","",$A584)</f>
        <v>45926</v>
      </c>
      <c r="GW593" s="62"/>
      <c r="GX593" s="43">
        <v>27696</v>
      </c>
      <c r="GY593" s="43">
        <f t="shared" ref="GY593:GY636" si="2829">IF(GX593="","",GX593-GX589)</f>
        <v>13</v>
      </c>
      <c r="GZ593" s="43"/>
      <c r="HA593" s="87" t="str">
        <f t="shared" si="2823"/>
        <v/>
      </c>
      <c r="HB593" s="43">
        <v>3</v>
      </c>
      <c r="HC593" s="43">
        <f t="shared" si="2787"/>
        <v>1</v>
      </c>
      <c r="HD593" s="43">
        <v>-1</v>
      </c>
      <c r="HE593" s="44" t="s">
        <v>524</v>
      </c>
      <c r="HF593" s="48">
        <v>715</v>
      </c>
      <c r="HG593" s="45">
        <f t="shared" si="2789"/>
        <v>715</v>
      </c>
      <c r="HH593" s="89">
        <f t="shared" si="2790"/>
        <v>0.55000000000000004</v>
      </c>
      <c r="HI593" s="37"/>
      <c r="HJ593" s="29"/>
      <c r="HK593" s="52">
        <f>IF($A584="","",$A584)</f>
        <v>45926</v>
      </c>
      <c r="HL593" s="43">
        <v>43</v>
      </c>
      <c r="HM593" s="43">
        <f t="shared" si="2824"/>
        <v>43</v>
      </c>
      <c r="HN593" s="43">
        <v>992</v>
      </c>
      <c r="HO593" s="87">
        <f t="shared" si="2825"/>
        <v>0</v>
      </c>
      <c r="HP593" s="43">
        <v>12</v>
      </c>
      <c r="HQ593" s="43">
        <f t="shared" si="2791"/>
        <v>0</v>
      </c>
      <c r="HR593" s="43">
        <v>0</v>
      </c>
      <c r="HS593" s="44" t="str">
        <f t="shared" si="2792"/>
        <v>ラブブマスコット</v>
      </c>
      <c r="HT593" s="48">
        <f t="shared" si="2826"/>
        <v>400</v>
      </c>
      <c r="HU593" s="45">
        <f t="shared" si="2793"/>
        <v>0</v>
      </c>
      <c r="HV593" s="89">
        <f t="shared" si="2794"/>
        <v>0</v>
      </c>
      <c r="HW593" s="37" t="s">
        <v>517</v>
      </c>
      <c r="HX593" s="360"/>
      <c r="HY593" s="52">
        <f>IF($A584="","",$A584)</f>
        <v>45926</v>
      </c>
      <c r="HZ593" s="43">
        <v>6070</v>
      </c>
      <c r="IA593" s="43">
        <f t="shared" si="2795"/>
        <v>41</v>
      </c>
      <c r="IB593" s="43">
        <v>301</v>
      </c>
      <c r="IC593" s="87">
        <f t="shared" si="2796"/>
        <v>1</v>
      </c>
      <c r="ID593" s="43">
        <v>23</v>
      </c>
      <c r="IE593" s="43">
        <f t="shared" si="2797"/>
        <v>1</v>
      </c>
      <c r="IF593" s="43">
        <v>0</v>
      </c>
      <c r="IG593" s="44" t="str">
        <f t="shared" si="2827"/>
        <v>サンリオでかぱっちん</v>
      </c>
      <c r="IH593" s="48">
        <f t="shared" si="2828"/>
        <v>660</v>
      </c>
      <c r="II593" s="45">
        <f t="shared" si="2798"/>
        <v>660</v>
      </c>
      <c r="IJ593" s="89">
        <f t="shared" si="2799"/>
        <v>0.16097560975609757</v>
      </c>
      <c r="IK593" s="37"/>
      <c r="IL593" s="29"/>
      <c r="IM593" s="52">
        <f>IF($A584="","",$A584)</f>
        <v>45926</v>
      </c>
      <c r="IN593" s="43">
        <v>5030</v>
      </c>
      <c r="IO593" s="43">
        <f t="shared" si="2800"/>
        <v>139</v>
      </c>
      <c r="IP593" s="43">
        <v>172</v>
      </c>
      <c r="IQ593" s="87">
        <f t="shared" si="2801"/>
        <v>3</v>
      </c>
      <c r="IR593" s="43">
        <v>1</v>
      </c>
      <c r="IS593" s="43">
        <f t="shared" si="2802"/>
        <v>3</v>
      </c>
      <c r="IT593" s="43">
        <v>14</v>
      </c>
      <c r="IU593" s="44" t="str">
        <f t="shared" si="2819"/>
        <v>北斗イヤホン</v>
      </c>
      <c r="IV593" s="48">
        <f t="shared" si="2820"/>
        <v>1100</v>
      </c>
      <c r="IW593" s="45">
        <f t="shared" si="2803"/>
        <v>3300</v>
      </c>
      <c r="IX593" s="89">
        <f t="shared" si="2804"/>
        <v>0.23741007194244604</v>
      </c>
      <c r="IY593" s="37"/>
      <c r="IZ593" s="61"/>
      <c r="JA593" s="52">
        <f>IF($A584="","",$A584)</f>
        <v>45926</v>
      </c>
      <c r="JB593" s="43">
        <v>5132</v>
      </c>
      <c r="JC593" s="43">
        <f t="shared" si="2805"/>
        <v>53</v>
      </c>
      <c r="JD593" s="43">
        <v>197</v>
      </c>
      <c r="JE593" s="87">
        <f t="shared" si="2806"/>
        <v>4</v>
      </c>
      <c r="JF593" s="43">
        <v>5</v>
      </c>
      <c r="JG593" s="43">
        <f t="shared" si="2807"/>
        <v>3</v>
      </c>
      <c r="JH593" s="43">
        <v>11</v>
      </c>
      <c r="JI593" s="44" t="str">
        <f t="shared" si="2808"/>
        <v>液晶ミニカメラ</v>
      </c>
      <c r="JJ593" s="48">
        <f t="shared" si="2809"/>
        <v>1074</v>
      </c>
      <c r="JK593" s="45">
        <f t="shared" si="2810"/>
        <v>3222</v>
      </c>
      <c r="JL593" s="89">
        <f t="shared" si="2811"/>
        <v>0.60792452830188681</v>
      </c>
      <c r="JM593" s="37" t="s">
        <v>510</v>
      </c>
      <c r="JN593" s="29"/>
      <c r="JO593" s="52">
        <f>IF($A584="","",$A584)</f>
        <v>45926</v>
      </c>
      <c r="JP593" s="43">
        <v>3757</v>
      </c>
      <c r="JQ593" s="43">
        <f t="shared" si="2812"/>
        <v>41</v>
      </c>
      <c r="JR593" s="43">
        <v>251</v>
      </c>
      <c r="JS593" s="87">
        <f t="shared" si="2813"/>
        <v>3</v>
      </c>
      <c r="JT593" s="43">
        <v>11</v>
      </c>
      <c r="JU593" s="43">
        <f t="shared" si="2814"/>
        <v>3</v>
      </c>
      <c r="JV593" s="43">
        <v>0</v>
      </c>
      <c r="JW593" s="44" t="str">
        <f t="shared" si="2815"/>
        <v>LOTTEチョコイヤホン</v>
      </c>
      <c r="JX593" s="48">
        <f t="shared" si="2816"/>
        <v>1100</v>
      </c>
      <c r="JY593" s="45">
        <f t="shared" si="2817"/>
        <v>3300</v>
      </c>
      <c r="JZ593" s="89">
        <f t="shared" si="2818"/>
        <v>0.80487804878048785</v>
      </c>
      <c r="KA593" s="37" t="s">
        <v>515</v>
      </c>
      <c r="KB593" s="51"/>
      <c r="KC593" s="52">
        <f>IF($A584="","",$A584)</f>
        <v>45926</v>
      </c>
      <c r="KD593" s="43">
        <v>12037</v>
      </c>
      <c r="KE593" s="43">
        <f>IF(KD593="","",KD593-KD589)</f>
        <v>74</v>
      </c>
      <c r="KF593" s="43">
        <v>455</v>
      </c>
      <c r="KG593" s="87">
        <f>IF(KF593="","",KF593-KF589)</f>
        <v>2</v>
      </c>
      <c r="KH593" s="43">
        <v>10</v>
      </c>
      <c r="KI593" s="43">
        <f>IF(KH593="","",KH589+KJ589-KH593)</f>
        <v>2</v>
      </c>
      <c r="KJ593" s="43">
        <v>4</v>
      </c>
      <c r="KK593" s="44" t="str">
        <f>IF(KD593="","",KK589)</f>
        <v>キティヒョウ柄マスコット</v>
      </c>
      <c r="KL593" s="48">
        <f>IF(KE593="","",KL589)</f>
        <v>996</v>
      </c>
      <c r="KM593" s="45">
        <f>IF(KH593="","",KI593*KL593)</f>
        <v>1992</v>
      </c>
      <c r="KN593" s="89">
        <f>IF(KI593="","",KM593/(KE593*100))</f>
        <v>0.26918918918918922</v>
      </c>
      <c r="KO593" s="37"/>
      <c r="KP593" s="29"/>
      <c r="KQ593" s="52">
        <f>IF($A584="","",$A584)</f>
        <v>45926</v>
      </c>
      <c r="KR593" s="43">
        <v>753</v>
      </c>
      <c r="KS593" s="58">
        <f>IF(KR593="","",KR593-KR589)</f>
        <v>35</v>
      </c>
      <c r="KT593" s="43">
        <v>3</v>
      </c>
      <c r="KU593" s="87">
        <f>IF(KT593="","",KT593-KT589)</f>
        <v>1</v>
      </c>
      <c r="KV593" s="43">
        <v>7</v>
      </c>
      <c r="KW593" s="43">
        <f>IF(KV593="","",KV589+KX589-KV593)</f>
        <v>1</v>
      </c>
      <c r="KX593" s="43">
        <v>2</v>
      </c>
      <c r="KY593" s="44" t="str">
        <f>IF(KR593="","",KY589)</f>
        <v>サンリオフェイスポーチ</v>
      </c>
      <c r="KZ593" s="48">
        <f>IF(KS593="","",KZ589)</f>
        <v>900</v>
      </c>
      <c r="LA593" s="45">
        <f>IF(KV593="","",KW593*KZ593)</f>
        <v>900</v>
      </c>
      <c r="LB593" s="89">
        <f>IF(KW593="","",LA593/(KS593*100))</f>
        <v>0.25714285714285712</v>
      </c>
      <c r="LC593" s="37"/>
      <c r="LD593" s="29"/>
      <c r="LE593" s="52">
        <f>IF(A585="","",A585)</f>
        <v>45929</v>
      </c>
      <c r="LF593" s="43">
        <v>68044</v>
      </c>
      <c r="LG593" s="211">
        <f>IF(LF593="","",LF593-LF590)</f>
        <v>31</v>
      </c>
      <c r="LH593" s="43">
        <v>445</v>
      </c>
      <c r="LI593" s="43">
        <f t="shared" si="2821"/>
        <v>0</v>
      </c>
      <c r="LJ593" s="43">
        <v>1</v>
      </c>
      <c r="LK593" s="87">
        <f t="shared" si="2822"/>
        <v>0</v>
      </c>
      <c r="LL593" s="43">
        <v>1</v>
      </c>
      <c r="LM593" s="65" t="s">
        <v>532</v>
      </c>
      <c r="LN593" s="48">
        <f>IF(LG593="","",LN590)</f>
        <v>1000</v>
      </c>
      <c r="LO593" s="87">
        <f t="shared" si="2765"/>
        <v>0</v>
      </c>
      <c r="LP593" s="53"/>
      <c r="LQ593" s="37"/>
      <c r="LR593" s="29"/>
      <c r="LS593" s="52" t="str">
        <f t="shared" si="2716"/>
        <v/>
      </c>
      <c r="LT593" s="45"/>
      <c r="LU593" s="45" t="str">
        <f t="shared" si="2717"/>
        <v/>
      </c>
      <c r="LV593" s="45"/>
      <c r="LW593" s="45" t="str">
        <f t="shared" si="2718"/>
        <v/>
      </c>
      <c r="LX593" s="45"/>
      <c r="LY593" s="45" t="str">
        <f t="shared" si="2719"/>
        <v/>
      </c>
      <c r="LZ593" s="45"/>
      <c r="MA593" s="43"/>
      <c r="MB593" s="43" t="str">
        <f t="shared" si="2720"/>
        <v/>
      </c>
      <c r="MC593" s="45" t="str">
        <f t="shared" si="2721"/>
        <v/>
      </c>
      <c r="MD593" s="46" t="str">
        <f t="shared" si="2722"/>
        <v/>
      </c>
      <c r="ME593" s="37"/>
      <c r="MF593" s="29"/>
      <c r="MG593" s="52" t="str">
        <f t="shared" si="2723"/>
        <v/>
      </c>
      <c r="MH593" s="45"/>
      <c r="MI593" s="45" t="str">
        <f t="shared" si="2724"/>
        <v/>
      </c>
      <c r="MJ593" s="45"/>
      <c r="MK593" s="45" t="str">
        <f t="shared" si="2725"/>
        <v/>
      </c>
      <c r="ML593" s="45"/>
      <c r="MM593" s="45" t="str">
        <f t="shared" si="2726"/>
        <v/>
      </c>
      <c r="MN593" s="45"/>
      <c r="MO593" s="43"/>
      <c r="MP593" s="43" t="str">
        <f t="shared" si="2727"/>
        <v/>
      </c>
      <c r="MQ593" s="45" t="str">
        <f t="shared" si="2728"/>
        <v/>
      </c>
      <c r="MR593" s="46" t="str">
        <f t="shared" si="2729"/>
        <v/>
      </c>
      <c r="MS593" s="37"/>
      <c r="MT593" s="29"/>
      <c r="MU593" s="52" t="str">
        <f t="shared" si="2730"/>
        <v/>
      </c>
      <c r="MV593" s="45"/>
      <c r="MW593" s="45" t="str">
        <f t="shared" si="2731"/>
        <v/>
      </c>
      <c r="MX593" s="45"/>
      <c r="MY593" s="45" t="str">
        <f t="shared" si="2732"/>
        <v/>
      </c>
      <c r="MZ593" s="45"/>
      <c r="NA593" s="45" t="str">
        <f t="shared" si="2733"/>
        <v/>
      </c>
      <c r="NB593" s="45"/>
      <c r="NC593" s="43"/>
      <c r="ND593" s="43" t="str">
        <f t="shared" si="2734"/>
        <v/>
      </c>
      <c r="NE593" s="45" t="str">
        <f t="shared" si="2735"/>
        <v/>
      </c>
      <c r="NF593" s="46" t="str">
        <f t="shared" si="2736"/>
        <v/>
      </c>
      <c r="NG593" s="37"/>
      <c r="NH593" s="29"/>
      <c r="NI593" s="52" t="str">
        <f t="shared" si="2737"/>
        <v/>
      </c>
      <c r="NJ593" s="45"/>
      <c r="NK593" s="45" t="str">
        <f t="shared" si="2738"/>
        <v/>
      </c>
      <c r="NL593" s="45"/>
      <c r="NM593" s="45" t="str">
        <f t="shared" si="2739"/>
        <v/>
      </c>
      <c r="NN593" s="45"/>
      <c r="NO593" s="45" t="str">
        <f t="shared" si="2740"/>
        <v/>
      </c>
      <c r="NP593" s="45"/>
      <c r="NQ593" s="43"/>
      <c r="NR593" s="43" t="str">
        <f t="shared" si="2741"/>
        <v/>
      </c>
      <c r="NS593" s="45" t="str">
        <f t="shared" si="2742"/>
        <v/>
      </c>
      <c r="NT593" s="46" t="str">
        <f t="shared" si="2743"/>
        <v/>
      </c>
      <c r="NU593" s="37"/>
    </row>
    <row r="594" spans="1:385" ht="15" customHeight="1" x14ac:dyDescent="0.25">
      <c r="A594" s="38"/>
      <c r="B594" s="39" t="str">
        <f>IF(A594="","",SUM(J594,LG620,AL594,DR594,AZ594,DD594,LU594,NK594,MW594,MI594,X594)+SUM(CP633:CP636)+SUM(BN633:BN636)+SUM(KS633:KS636)+SUM(KE633:KE636)+SUM(CB633:CB636)+SUM(IA633:IA636)+SUM(IO633:IO636)+SUM(JC633:JC636)+SUM(JQ633:JQ636))</f>
        <v/>
      </c>
      <c r="C594" s="40" t="str">
        <f>IF(A594="","",SUM(J594,X594,AL594,AZ594)+SUM(KE633:KE636)+SUM(KS633:KS636)+SUM(BN633:BN636))</f>
        <v/>
      </c>
      <c r="D594" s="40" t="str">
        <f>IF(A594="","",SUM(DD594,LU594)+SUM(CB633:CB636)+SUM(CP633:CP636))</f>
        <v/>
      </c>
      <c r="E594" s="41" t="str">
        <f>IF(A594="","",SUM(NK594,MW594,MI594,DR594,LG620)+SUM(IA633:IA636)+SUM(IO633:IO636)+SUM(JC633:JC636)+SUM(JQ633:JQ636))</f>
        <v/>
      </c>
      <c r="F594" s="40"/>
      <c r="G594" s="208"/>
      <c r="H594" s="42"/>
      <c r="I594" s="45"/>
      <c r="J594" s="45" t="str">
        <f t="shared" si="2661"/>
        <v/>
      </c>
      <c r="K594" s="45"/>
      <c r="L594" s="45" t="str">
        <f t="shared" si="2662"/>
        <v/>
      </c>
      <c r="M594" s="45"/>
      <c r="N594" s="45" t="str">
        <f t="shared" si="2663"/>
        <v/>
      </c>
      <c r="O594" s="45"/>
      <c r="P594" s="43"/>
      <c r="Q594" s="43" t="str">
        <f t="shared" si="2664"/>
        <v/>
      </c>
      <c r="R594" s="45" t="str">
        <f t="shared" si="2665"/>
        <v/>
      </c>
      <c r="S594" s="46" t="str">
        <f t="shared" si="2666"/>
        <v/>
      </c>
      <c r="T594" s="37"/>
      <c r="U594" s="29"/>
      <c r="V594" s="52" t="str">
        <f t="shared" si="2667"/>
        <v/>
      </c>
      <c r="W594" s="45"/>
      <c r="X594" s="45" t="str">
        <f t="shared" si="2668"/>
        <v/>
      </c>
      <c r="Y594" s="45"/>
      <c r="Z594" s="45" t="str">
        <f t="shared" si="2669"/>
        <v/>
      </c>
      <c r="AA594" s="45"/>
      <c r="AB594" s="45" t="str">
        <f t="shared" si="2670"/>
        <v/>
      </c>
      <c r="AC594" s="45"/>
      <c r="AD594" s="43"/>
      <c r="AE594" s="43" t="str">
        <f t="shared" si="2671"/>
        <v/>
      </c>
      <c r="AF594" s="45" t="str">
        <f t="shared" si="2672"/>
        <v/>
      </c>
      <c r="AG594" s="46" t="str">
        <f t="shared" si="2673"/>
        <v/>
      </c>
      <c r="AH594" s="37"/>
      <c r="AI594" s="29"/>
      <c r="AJ594" s="52" t="str">
        <f t="shared" si="2674"/>
        <v/>
      </c>
      <c r="AK594" s="45"/>
      <c r="AL594" s="45" t="str">
        <f t="shared" si="2675"/>
        <v/>
      </c>
      <c r="AM594" s="45"/>
      <c r="AN594" s="45" t="str">
        <f t="shared" si="2676"/>
        <v/>
      </c>
      <c r="AO594" s="45"/>
      <c r="AP594" s="45" t="str">
        <f t="shared" si="2677"/>
        <v/>
      </c>
      <c r="AQ594" s="45"/>
      <c r="AR594" s="43"/>
      <c r="AS594" s="43" t="str">
        <f t="shared" si="2678"/>
        <v/>
      </c>
      <c r="AT594" s="45" t="str">
        <f t="shared" si="2679"/>
        <v/>
      </c>
      <c r="AU594" s="46" t="str">
        <f t="shared" si="2680"/>
        <v/>
      </c>
      <c r="AV594" s="37"/>
      <c r="AW594" s="29"/>
      <c r="AX594" s="52" t="str">
        <f t="shared" si="2681"/>
        <v/>
      </c>
      <c r="AY594" s="45"/>
      <c r="AZ594" s="45" t="str">
        <f t="shared" si="2682"/>
        <v/>
      </c>
      <c r="BA594" s="45"/>
      <c r="BB594" s="45" t="str">
        <f t="shared" si="2683"/>
        <v/>
      </c>
      <c r="BC594" s="45"/>
      <c r="BD594" s="45" t="str">
        <f t="shared" si="2684"/>
        <v/>
      </c>
      <c r="BE594" s="45"/>
      <c r="BF594" s="43"/>
      <c r="BG594" s="43" t="str">
        <f t="shared" si="2685"/>
        <v/>
      </c>
      <c r="BH594" s="45" t="str">
        <f t="shared" si="2686"/>
        <v/>
      </c>
      <c r="BI594" s="46" t="str">
        <f t="shared" si="2687"/>
        <v/>
      </c>
      <c r="BJ594" s="37"/>
      <c r="BK594" s="29"/>
      <c r="BL594" s="52"/>
      <c r="BM594" s="43">
        <v>497</v>
      </c>
      <c r="BN594" s="69">
        <f t="shared" si="2766"/>
        <v>20</v>
      </c>
      <c r="BO594" s="43">
        <v>2</v>
      </c>
      <c r="BP594" s="45">
        <f t="shared" si="2767"/>
        <v>0</v>
      </c>
      <c r="BQ594" s="43">
        <v>10</v>
      </c>
      <c r="BR594" s="45">
        <f t="shared" si="2768"/>
        <v>0</v>
      </c>
      <c r="BS594" s="45">
        <v>0</v>
      </c>
      <c r="BT594" s="64" t="str">
        <f t="shared" si="2769"/>
        <v>サンリオミニリュック</v>
      </c>
      <c r="BU594" s="67">
        <f t="shared" si="2770"/>
        <v>600</v>
      </c>
      <c r="BV594" s="43">
        <f t="shared" si="2771"/>
        <v>0</v>
      </c>
      <c r="BW594" s="46">
        <f t="shared" si="2772"/>
        <v>0</v>
      </c>
      <c r="BX594" s="37"/>
      <c r="BY594" s="57"/>
      <c r="BZ594" s="52"/>
      <c r="CA594" s="43">
        <v>6887</v>
      </c>
      <c r="CB594" s="69">
        <f t="shared" si="2773"/>
        <v>17</v>
      </c>
      <c r="CC594" s="43">
        <v>221</v>
      </c>
      <c r="CD594" s="45">
        <f t="shared" si="2774"/>
        <v>0</v>
      </c>
      <c r="CE594" s="43">
        <v>13</v>
      </c>
      <c r="CF594" s="45">
        <f t="shared" si="2775"/>
        <v>0</v>
      </c>
      <c r="CG594" s="45">
        <v>0</v>
      </c>
      <c r="CH594" s="63" t="str">
        <f t="shared" si="2776"/>
        <v>ジャグラーサウンドボタン</v>
      </c>
      <c r="CI594" s="67">
        <f t="shared" si="2777"/>
        <v>682</v>
      </c>
      <c r="CJ594" s="43">
        <f t="shared" si="2778"/>
        <v>0</v>
      </c>
      <c r="CK594" s="46">
        <f t="shared" si="2779"/>
        <v>0</v>
      </c>
      <c r="CL594" s="37"/>
      <c r="CM594" s="29"/>
      <c r="CN594" s="52"/>
      <c r="CO594" s="43">
        <v>2344</v>
      </c>
      <c r="CP594" s="45">
        <f t="shared" si="2780"/>
        <v>124</v>
      </c>
      <c r="CQ594" s="43">
        <v>64</v>
      </c>
      <c r="CR594" s="45">
        <f t="shared" si="2781"/>
        <v>3</v>
      </c>
      <c r="CS594" s="43">
        <v>6</v>
      </c>
      <c r="CT594" s="45">
        <f t="shared" si="2782"/>
        <v>3</v>
      </c>
      <c r="CU594" s="45">
        <v>8</v>
      </c>
      <c r="CV594" s="63" t="str">
        <f t="shared" si="2783"/>
        <v>キティヒョウ柄マスコット</v>
      </c>
      <c r="CW594" s="67">
        <f t="shared" si="2784"/>
        <v>996</v>
      </c>
      <c r="CX594" s="43">
        <f t="shared" si="2785"/>
        <v>2988</v>
      </c>
      <c r="CY594" s="46">
        <f t="shared" si="2786"/>
        <v>0.24096774193548387</v>
      </c>
      <c r="CZ594" s="37"/>
      <c r="DA594" s="29"/>
      <c r="DB594" s="52" t="str">
        <f t="shared" si="2688"/>
        <v/>
      </c>
      <c r="DC594" s="45"/>
      <c r="DD594" s="45" t="str">
        <f t="shared" si="2689"/>
        <v/>
      </c>
      <c r="DE594" s="45"/>
      <c r="DF594" s="45" t="str">
        <f t="shared" si="2690"/>
        <v/>
      </c>
      <c r="DG594" s="45"/>
      <c r="DH594" s="45" t="str">
        <f t="shared" si="2691"/>
        <v/>
      </c>
      <c r="DI594" s="45"/>
      <c r="DJ594" s="43"/>
      <c r="DK594" s="43" t="str">
        <f t="shared" si="2692"/>
        <v/>
      </c>
      <c r="DL594" s="45" t="str">
        <f t="shared" si="2693"/>
        <v/>
      </c>
      <c r="DM594" s="46" t="str">
        <f t="shared" si="2694"/>
        <v/>
      </c>
      <c r="DN594" s="37"/>
      <c r="DO594" s="29"/>
      <c r="DP594" s="52" t="str">
        <f t="shared" si="2695"/>
        <v/>
      </c>
      <c r="DQ594" s="45"/>
      <c r="DR594" s="45" t="str">
        <f t="shared" si="2696"/>
        <v/>
      </c>
      <c r="DS594" s="45"/>
      <c r="DT594" s="45" t="str">
        <f t="shared" si="2697"/>
        <v/>
      </c>
      <c r="DU594" s="45"/>
      <c r="DV594" s="45" t="str">
        <f t="shared" si="2698"/>
        <v/>
      </c>
      <c r="DW594" s="45"/>
      <c r="DX594" s="43"/>
      <c r="DY594" s="43" t="str">
        <f t="shared" si="2699"/>
        <v/>
      </c>
      <c r="DZ594" s="45" t="str">
        <f t="shared" si="2700"/>
        <v/>
      </c>
      <c r="EA594" s="46" t="str">
        <f t="shared" si="2701"/>
        <v/>
      </c>
      <c r="EB594" s="37"/>
      <c r="EC594" s="29"/>
      <c r="ED594" s="52" t="str">
        <f t="shared" si="2702"/>
        <v/>
      </c>
      <c r="EE594" s="45"/>
      <c r="EF594" s="45" t="str">
        <f>IF(EE594="","",EE594-EE593)</f>
        <v/>
      </c>
      <c r="EG594" s="45"/>
      <c r="EH594" s="45" t="str">
        <f>IF(EG594="","",EG594-EG593)</f>
        <v/>
      </c>
      <c r="EI594" s="45"/>
      <c r="EJ594" s="45" t="str">
        <f>IF(EI594="","",EI593+EK593-EI594)</f>
        <v/>
      </c>
      <c r="EK594" s="45"/>
      <c r="EL594" s="43"/>
      <c r="EM594" s="43" t="str">
        <f>IF(EE594="","",EM593)</f>
        <v/>
      </c>
      <c r="EN594" s="45" t="str">
        <f>IF(EM594="","",EJ594*EM594)</f>
        <v/>
      </c>
      <c r="EO594" s="46" t="str">
        <f>IF(EN594="","",EN594/(EF594*100))</f>
        <v/>
      </c>
      <c r="EP594" s="37"/>
      <c r="EQ594" s="29"/>
      <c r="ER594" s="52" t="str">
        <f t="shared" si="2704"/>
        <v/>
      </c>
      <c r="ES594" s="45"/>
      <c r="ET594" s="45" t="str">
        <f>IF(ES594="","",ES594-ES593)</f>
        <v/>
      </c>
      <c r="EU594" s="45"/>
      <c r="EV594" s="45" t="str">
        <f>IF(EU594="","",EU594-EU593)</f>
        <v/>
      </c>
      <c r="EW594" s="45"/>
      <c r="EX594" s="45" t="str">
        <f>IF(EW594="","",EW593+EY593-EW594)</f>
        <v/>
      </c>
      <c r="EY594" s="45"/>
      <c r="EZ594" s="43"/>
      <c r="FA594" s="43" t="str">
        <f>IF(ES594="","",FA593)</f>
        <v/>
      </c>
      <c r="FB594" s="45" t="str">
        <f>IF(FA594="","",EX594*FA594)</f>
        <v/>
      </c>
      <c r="FC594" s="46" t="str">
        <f>IF(FB594="","",FB594/(ET594*100))</f>
        <v/>
      </c>
      <c r="FD594" s="37"/>
      <c r="FE594" s="60"/>
      <c r="FF594" s="52" t="str">
        <f t="shared" si="2706"/>
        <v/>
      </c>
      <c r="FG594" s="45"/>
      <c r="FH594" s="45" t="str">
        <f t="shared" si="2748"/>
        <v/>
      </c>
      <c r="FI594" s="45"/>
      <c r="FJ594" s="45" t="str">
        <f t="shared" si="2749"/>
        <v/>
      </c>
      <c r="FK594" s="45"/>
      <c r="FL594" s="45" t="str">
        <f t="shared" si="2707"/>
        <v/>
      </c>
      <c r="FM594" s="45"/>
      <c r="FN594" s="43"/>
      <c r="FO594" s="43" t="str">
        <f t="shared" si="2750"/>
        <v/>
      </c>
      <c r="FP594" s="45" t="str">
        <f t="shared" si="2761"/>
        <v/>
      </c>
      <c r="FQ594" s="46" t="str">
        <f t="shared" si="2762"/>
        <v/>
      </c>
      <c r="FR594" s="37"/>
      <c r="FS594" s="29"/>
      <c r="FT594" s="52" t="str">
        <f t="shared" si="2708"/>
        <v/>
      </c>
      <c r="FU594" s="45"/>
      <c r="FV594" s="45" t="str">
        <f t="shared" si="2751"/>
        <v/>
      </c>
      <c r="FW594" s="45"/>
      <c r="FX594" s="45" t="str">
        <f t="shared" si="2752"/>
        <v/>
      </c>
      <c r="FY594" s="45"/>
      <c r="FZ594" s="45" t="str">
        <f t="shared" si="2709"/>
        <v/>
      </c>
      <c r="GA594" s="45"/>
      <c r="GB594" s="43"/>
      <c r="GC594" s="43" t="str">
        <f t="shared" si="2763"/>
        <v/>
      </c>
      <c r="GD594" s="45" t="str">
        <f t="shared" si="2710"/>
        <v/>
      </c>
      <c r="GE594" s="46" t="str">
        <f t="shared" si="2711"/>
        <v/>
      </c>
      <c r="GF594" s="37"/>
      <c r="GG594" s="29"/>
      <c r="GH594" s="52" t="str">
        <f t="shared" si="2712"/>
        <v/>
      </c>
      <c r="GI594" s="45"/>
      <c r="GJ594" s="45" t="str">
        <f t="shared" si="2753"/>
        <v/>
      </c>
      <c r="GK594" s="45"/>
      <c r="GL594" s="45" t="str">
        <f t="shared" si="2754"/>
        <v/>
      </c>
      <c r="GM594" s="45"/>
      <c r="GN594" s="45" t="str">
        <f t="shared" si="2713"/>
        <v/>
      </c>
      <c r="GO594" s="45"/>
      <c r="GP594" s="43"/>
      <c r="GQ594" s="43" t="str">
        <f t="shared" si="2764"/>
        <v/>
      </c>
      <c r="GR594" s="45" t="str">
        <f t="shared" si="2714"/>
        <v/>
      </c>
      <c r="GS594" s="46" t="str">
        <f t="shared" si="2715"/>
        <v/>
      </c>
      <c r="GT594" s="37"/>
      <c r="GU594" s="61"/>
      <c r="GV594" s="52"/>
      <c r="GW594" s="62"/>
      <c r="GX594" s="43">
        <v>19943</v>
      </c>
      <c r="GY594" s="45">
        <f t="shared" si="2829"/>
        <v>31</v>
      </c>
      <c r="GZ594" s="43"/>
      <c r="HA594" s="45" t="str">
        <f t="shared" si="2823"/>
        <v/>
      </c>
      <c r="HB594" s="43">
        <v>2</v>
      </c>
      <c r="HC594" s="45">
        <f t="shared" si="2787"/>
        <v>0</v>
      </c>
      <c r="HD594" s="45">
        <v>2</v>
      </c>
      <c r="HE594" s="63" t="str">
        <f t="shared" ref="HE594" si="2830">IF(GX593="","",HE590)</f>
        <v>サンリオ浴衣BIG</v>
      </c>
      <c r="HF594" s="67">
        <f>IF(GX593="","",HF590)</f>
        <v>1100</v>
      </c>
      <c r="HG594" s="43">
        <f t="shared" si="2789"/>
        <v>0</v>
      </c>
      <c r="HH594" s="46">
        <f t="shared" si="2790"/>
        <v>0</v>
      </c>
      <c r="HI594" s="37"/>
      <c r="HJ594" s="29"/>
      <c r="HK594" s="52"/>
      <c r="HL594" s="43">
        <v>231</v>
      </c>
      <c r="HM594" s="45">
        <v>40</v>
      </c>
      <c r="HN594" s="43">
        <v>994</v>
      </c>
      <c r="HO594" s="45">
        <f t="shared" si="2825"/>
        <v>2</v>
      </c>
      <c r="HP594" s="43">
        <v>10</v>
      </c>
      <c r="HQ594" s="45">
        <f t="shared" si="2791"/>
        <v>2</v>
      </c>
      <c r="HR594" s="45">
        <v>2</v>
      </c>
      <c r="HS594" s="63" t="str">
        <f t="shared" si="2792"/>
        <v>キティヒョウ柄マスコット</v>
      </c>
      <c r="HT594" s="67">
        <f t="shared" si="2826"/>
        <v>996</v>
      </c>
      <c r="HU594" s="43">
        <f t="shared" si="2793"/>
        <v>1992</v>
      </c>
      <c r="HV594" s="46">
        <f t="shared" si="2794"/>
        <v>0.498</v>
      </c>
      <c r="HW594" s="37"/>
      <c r="HX594" s="360"/>
      <c r="HY594" s="52"/>
      <c r="HZ594" s="43">
        <v>4269</v>
      </c>
      <c r="IA594" s="45">
        <f t="shared" si="2795"/>
        <v>50</v>
      </c>
      <c r="IB594" s="43">
        <v>125</v>
      </c>
      <c r="IC594" s="45">
        <f t="shared" si="2796"/>
        <v>2</v>
      </c>
      <c r="ID594" s="43">
        <v>30</v>
      </c>
      <c r="IE594" s="45">
        <f t="shared" si="2797"/>
        <v>2</v>
      </c>
      <c r="IF594" s="45">
        <v>0</v>
      </c>
      <c r="IG594" s="63" t="str">
        <f t="shared" si="2827"/>
        <v>ミニ香水</v>
      </c>
      <c r="IH594" s="67">
        <f t="shared" si="2828"/>
        <v>1100</v>
      </c>
      <c r="II594" s="43">
        <f t="shared" si="2798"/>
        <v>2200</v>
      </c>
      <c r="IJ594" s="46">
        <f t="shared" si="2799"/>
        <v>0.44</v>
      </c>
      <c r="IK594" s="37"/>
      <c r="IL594" s="29"/>
      <c r="IM594" s="52"/>
      <c r="IN594" s="43">
        <v>5078</v>
      </c>
      <c r="IO594" s="69">
        <f t="shared" si="2800"/>
        <v>24</v>
      </c>
      <c r="IP594" s="43">
        <v>105</v>
      </c>
      <c r="IQ594" s="45">
        <f t="shared" si="2801"/>
        <v>0</v>
      </c>
      <c r="IR594" s="43">
        <v>16</v>
      </c>
      <c r="IS594" s="45">
        <f t="shared" si="2802"/>
        <v>0</v>
      </c>
      <c r="IT594" s="45">
        <v>0</v>
      </c>
      <c r="IU594" s="63" t="str">
        <f t="shared" si="2819"/>
        <v>ジャグラーサウンドボタン</v>
      </c>
      <c r="IV594" s="67">
        <f t="shared" si="2820"/>
        <v>748</v>
      </c>
      <c r="IW594" s="43">
        <f t="shared" si="2803"/>
        <v>0</v>
      </c>
      <c r="IX594" s="46">
        <f t="shared" si="2804"/>
        <v>0</v>
      </c>
      <c r="IY594" s="37"/>
      <c r="IZ594" s="61"/>
      <c r="JA594" s="52"/>
      <c r="JB594" s="43">
        <v>3836</v>
      </c>
      <c r="JC594" s="69">
        <f t="shared" si="2805"/>
        <v>39</v>
      </c>
      <c r="JD594" s="43">
        <v>106</v>
      </c>
      <c r="JE594" s="45">
        <f t="shared" si="2806"/>
        <v>0</v>
      </c>
      <c r="JF594" s="43">
        <v>10</v>
      </c>
      <c r="JG594" s="45">
        <f t="shared" si="2807"/>
        <v>1</v>
      </c>
      <c r="JH594" s="45"/>
      <c r="JI594" s="63" t="str">
        <f t="shared" si="2808"/>
        <v>サンリオスカーフ付ポーチ</v>
      </c>
      <c r="JJ594" s="67">
        <f t="shared" si="2809"/>
        <v>0</v>
      </c>
      <c r="JK594" s="43">
        <f t="shared" si="2810"/>
        <v>0</v>
      </c>
      <c r="JL594" s="46">
        <f t="shared" si="2811"/>
        <v>0</v>
      </c>
      <c r="JM594" s="37"/>
      <c r="JN594" s="29"/>
      <c r="JO594" s="52"/>
      <c r="JP594" s="43">
        <v>4550</v>
      </c>
      <c r="JQ594" s="45">
        <f t="shared" si="2812"/>
        <v>38</v>
      </c>
      <c r="JR594" s="43">
        <v>90</v>
      </c>
      <c r="JS594" s="45">
        <f t="shared" si="2813"/>
        <v>0</v>
      </c>
      <c r="JT594" s="43">
        <v>14</v>
      </c>
      <c r="JU594" s="45">
        <f t="shared" si="2814"/>
        <v>0</v>
      </c>
      <c r="JV594" s="45">
        <v>0</v>
      </c>
      <c r="JW594" s="63" t="str">
        <f t="shared" si="2815"/>
        <v>デジタルミニカメラ</v>
      </c>
      <c r="JX594" s="67">
        <f t="shared" si="2816"/>
        <v>722</v>
      </c>
      <c r="JY594" s="43">
        <f t="shared" si="2817"/>
        <v>0</v>
      </c>
      <c r="JZ594" s="46">
        <f t="shared" si="2818"/>
        <v>0</v>
      </c>
      <c r="KA594" s="37"/>
      <c r="KB594" s="51"/>
      <c r="KC594" s="52"/>
      <c r="KD594" s="43">
        <v>9771</v>
      </c>
      <c r="KE594" s="69">
        <f>IF(KD594="","",KD594-KD590)</f>
        <v>30</v>
      </c>
      <c r="KF594" s="43">
        <v>287</v>
      </c>
      <c r="KG594" s="45">
        <f>IF(KF594="","",KF594-KF590)</f>
        <v>0</v>
      </c>
      <c r="KH594" s="43">
        <v>10</v>
      </c>
      <c r="KI594" s="45">
        <f>IF(KH594="","",KH590+KJ590-KH594)</f>
        <v>1</v>
      </c>
      <c r="KJ594" s="45">
        <v>0</v>
      </c>
      <c r="KK594" s="63" t="str">
        <f>IF(KD594="","",KK590)</f>
        <v>モンチッチマスコット</v>
      </c>
      <c r="KL594" s="67">
        <f>IF(KE594="","",KL590)</f>
        <v>660</v>
      </c>
      <c r="KM594" s="43">
        <f>IF(KH594="","",KI594*KL594)</f>
        <v>660</v>
      </c>
      <c r="KN594" s="46">
        <f>IF(KI594="","",KM594/(KE594*100))</f>
        <v>0.22</v>
      </c>
      <c r="KO594" s="37"/>
      <c r="KP594" s="29"/>
      <c r="KQ594" s="52"/>
      <c r="KR594" s="43">
        <v>754</v>
      </c>
      <c r="KS594" s="45">
        <f>IF(KR594="","",KR594-KR590)</f>
        <v>219</v>
      </c>
      <c r="KT594" s="43">
        <v>5</v>
      </c>
      <c r="KU594" s="45">
        <f>IF(KT594="","",KT594-KT590)</f>
        <v>1</v>
      </c>
      <c r="KV594" s="43">
        <v>15</v>
      </c>
      <c r="KW594" s="45">
        <f>IF(KV594="","",KV590+KX590-KV594)</f>
        <v>1</v>
      </c>
      <c r="KX594" s="45">
        <v>0</v>
      </c>
      <c r="KY594" s="63" t="str">
        <f>IF(KR594="","",KY590)</f>
        <v>ラブブマスコット</v>
      </c>
      <c r="KZ594" s="67">
        <f>IF(KS594="","",KZ590)</f>
        <v>500</v>
      </c>
      <c r="LA594" s="43">
        <f>IF(KV594="","",KW594*KZ594)</f>
        <v>500</v>
      </c>
      <c r="LB594" s="46">
        <f>IF(KW594="","",LA594/(KS594*100))</f>
        <v>2.2831050228310501E-2</v>
      </c>
      <c r="LC594" s="37"/>
      <c r="LD594" s="29"/>
      <c r="LE594" s="93"/>
      <c r="LF594" s="45"/>
      <c r="LG594" s="45"/>
      <c r="LH594" s="45">
        <v>530</v>
      </c>
      <c r="LI594" s="45">
        <f t="shared" si="2821"/>
        <v>0</v>
      </c>
      <c r="LJ594" s="43">
        <v>2</v>
      </c>
      <c r="LK594" s="45">
        <f t="shared" si="2822"/>
        <v>0</v>
      </c>
      <c r="LL594" s="45">
        <v>0</v>
      </c>
      <c r="LM594" s="73" t="s">
        <v>533</v>
      </c>
      <c r="LN594" s="67">
        <f>IF(LG593="","",LN591)</f>
        <v>1000</v>
      </c>
      <c r="LO594" s="45">
        <f t="shared" si="2765"/>
        <v>0</v>
      </c>
      <c r="LP594" s="46"/>
      <c r="LQ594" s="37"/>
      <c r="LR594" s="29"/>
      <c r="LS594" s="52" t="str">
        <f t="shared" si="2716"/>
        <v/>
      </c>
      <c r="LT594" s="45"/>
      <c r="LU594" s="45" t="str">
        <f t="shared" si="2717"/>
        <v/>
      </c>
      <c r="LV594" s="45"/>
      <c r="LW594" s="45" t="str">
        <f t="shared" si="2718"/>
        <v/>
      </c>
      <c r="LX594" s="45"/>
      <c r="LY594" s="45" t="str">
        <f t="shared" si="2719"/>
        <v/>
      </c>
      <c r="LZ594" s="45"/>
      <c r="MA594" s="43"/>
      <c r="MB594" s="43" t="str">
        <f t="shared" si="2720"/>
        <v/>
      </c>
      <c r="MC594" s="45" t="str">
        <f t="shared" si="2721"/>
        <v/>
      </c>
      <c r="MD594" s="46" t="str">
        <f t="shared" si="2722"/>
        <v/>
      </c>
      <c r="ME594" s="37"/>
      <c r="MF594" s="29"/>
      <c r="MG594" s="52" t="str">
        <f t="shared" si="2723"/>
        <v/>
      </c>
      <c r="MH594" s="45"/>
      <c r="MI594" s="45" t="str">
        <f t="shared" si="2724"/>
        <v/>
      </c>
      <c r="MJ594" s="45"/>
      <c r="MK594" s="45" t="str">
        <f t="shared" si="2725"/>
        <v/>
      </c>
      <c r="ML594" s="45"/>
      <c r="MM594" s="45" t="str">
        <f t="shared" si="2726"/>
        <v/>
      </c>
      <c r="MN594" s="45"/>
      <c r="MO594" s="43"/>
      <c r="MP594" s="43" t="str">
        <f t="shared" si="2727"/>
        <v/>
      </c>
      <c r="MQ594" s="45" t="str">
        <f t="shared" si="2728"/>
        <v/>
      </c>
      <c r="MR594" s="46" t="str">
        <f t="shared" si="2729"/>
        <v/>
      </c>
      <c r="MS594" s="37"/>
      <c r="MT594" s="29"/>
      <c r="MU594" s="52" t="str">
        <f t="shared" si="2730"/>
        <v/>
      </c>
      <c r="MV594" s="45"/>
      <c r="MW594" s="45" t="str">
        <f t="shared" si="2731"/>
        <v/>
      </c>
      <c r="MX594" s="45"/>
      <c r="MY594" s="45" t="str">
        <f t="shared" si="2732"/>
        <v/>
      </c>
      <c r="MZ594" s="45"/>
      <c r="NA594" s="45" t="str">
        <f t="shared" si="2733"/>
        <v/>
      </c>
      <c r="NB594" s="45"/>
      <c r="NC594" s="43"/>
      <c r="ND594" s="43" t="str">
        <f t="shared" si="2734"/>
        <v/>
      </c>
      <c r="NE594" s="45" t="str">
        <f t="shared" si="2735"/>
        <v/>
      </c>
      <c r="NF594" s="46" t="str">
        <f t="shared" si="2736"/>
        <v/>
      </c>
      <c r="NG594" s="37"/>
      <c r="NH594" s="29"/>
      <c r="NI594" s="52" t="str">
        <f t="shared" si="2737"/>
        <v/>
      </c>
      <c r="NJ594" s="45"/>
      <c r="NK594" s="45" t="str">
        <f t="shared" si="2738"/>
        <v/>
      </c>
      <c r="NL594" s="45"/>
      <c r="NM594" s="45" t="str">
        <f t="shared" si="2739"/>
        <v/>
      </c>
      <c r="NN594" s="45"/>
      <c r="NO594" s="45" t="str">
        <f t="shared" si="2740"/>
        <v/>
      </c>
      <c r="NP594" s="45"/>
      <c r="NQ594" s="43"/>
      <c r="NR594" s="43" t="str">
        <f t="shared" si="2741"/>
        <v/>
      </c>
      <c r="NS594" s="45" t="str">
        <f t="shared" si="2742"/>
        <v/>
      </c>
      <c r="NT594" s="46" t="str">
        <f t="shared" si="2743"/>
        <v/>
      </c>
      <c r="NU594" s="37"/>
    </row>
    <row r="595" spans="1:385" ht="15" customHeight="1" thickBot="1" x14ac:dyDescent="0.3">
      <c r="A595" s="38"/>
      <c r="B595" s="39"/>
      <c r="C595" s="40"/>
      <c r="D595" s="40"/>
      <c r="E595" s="41"/>
      <c r="F595" s="40"/>
      <c r="G595" s="208"/>
      <c r="H595" s="42"/>
      <c r="I595" s="45"/>
      <c r="J595" s="45"/>
      <c r="K595" s="45"/>
      <c r="L595" s="45"/>
      <c r="M595" s="45"/>
      <c r="N595" s="45"/>
      <c r="O595" s="45"/>
      <c r="P595" s="43"/>
      <c r="Q595" s="43"/>
      <c r="R595" s="45"/>
      <c r="S595" s="46"/>
      <c r="T595" s="37"/>
      <c r="U595" s="29"/>
      <c r="V595" s="52" t="str">
        <f t="shared" si="2667"/>
        <v/>
      </c>
      <c r="W595" s="45"/>
      <c r="X595" s="45"/>
      <c r="Y595" s="45"/>
      <c r="Z595" s="45"/>
      <c r="AA595" s="45"/>
      <c r="AB595" s="45"/>
      <c r="AC595" s="45"/>
      <c r="AD595" s="43"/>
      <c r="AE595" s="43"/>
      <c r="AF595" s="45"/>
      <c r="AG595" s="46"/>
      <c r="AH595" s="37"/>
      <c r="AI595" s="29"/>
      <c r="AJ595" s="52" t="str">
        <f t="shared" si="2674"/>
        <v/>
      </c>
      <c r="AK595" s="45"/>
      <c r="AL595" s="45"/>
      <c r="AM595" s="45"/>
      <c r="AN595" s="45"/>
      <c r="AO595" s="45"/>
      <c r="AP595" s="45"/>
      <c r="AQ595" s="45"/>
      <c r="AR595" s="43"/>
      <c r="AS595" s="43"/>
      <c r="AT595" s="45"/>
      <c r="AU595" s="46"/>
      <c r="AV595" s="37"/>
      <c r="AW595" s="29"/>
      <c r="AX595" s="52" t="str">
        <f t="shared" si="2681"/>
        <v/>
      </c>
      <c r="AY595" s="45"/>
      <c r="AZ595" s="45"/>
      <c r="BA595" s="45"/>
      <c r="BB595" s="45"/>
      <c r="BC595" s="45"/>
      <c r="BD595" s="45"/>
      <c r="BE595" s="45"/>
      <c r="BF595" s="43"/>
      <c r="BG595" s="43"/>
      <c r="BH595" s="45"/>
      <c r="BI595" s="46"/>
      <c r="BJ595" s="37"/>
      <c r="BK595" s="29"/>
      <c r="BL595" s="95"/>
      <c r="BM595" s="27">
        <v>1241</v>
      </c>
      <c r="BN595" s="45">
        <f t="shared" si="2766"/>
        <v>178</v>
      </c>
      <c r="BO595" s="27">
        <v>12</v>
      </c>
      <c r="BP595" s="45">
        <f t="shared" si="2767"/>
        <v>2</v>
      </c>
      <c r="BQ595" s="27">
        <v>12</v>
      </c>
      <c r="BR595" s="45">
        <f t="shared" si="2768"/>
        <v>2</v>
      </c>
      <c r="BS595" s="45">
        <v>0</v>
      </c>
      <c r="BT595" s="63" t="str">
        <f t="shared" si="2769"/>
        <v>ラブブキーホルダー</v>
      </c>
      <c r="BU595" s="67">
        <f t="shared" si="2770"/>
        <v>400</v>
      </c>
      <c r="BV595" s="45">
        <f t="shared" si="2771"/>
        <v>800</v>
      </c>
      <c r="BW595" s="46">
        <f t="shared" si="2772"/>
        <v>4.49438202247191E-2</v>
      </c>
      <c r="BX595" s="37"/>
      <c r="BY595" s="57"/>
      <c r="BZ595" s="95"/>
      <c r="CA595" s="27">
        <v>7583</v>
      </c>
      <c r="CB595" s="45">
        <f t="shared" si="2773"/>
        <v>90</v>
      </c>
      <c r="CC595" s="27">
        <v>429</v>
      </c>
      <c r="CD595" s="45">
        <f t="shared" si="2774"/>
        <v>0</v>
      </c>
      <c r="CE595" s="27">
        <v>10</v>
      </c>
      <c r="CF595" s="45">
        <f t="shared" si="2775"/>
        <v>0</v>
      </c>
      <c r="CG595" s="45">
        <v>6</v>
      </c>
      <c r="CH595" s="63" t="str">
        <f t="shared" si="2776"/>
        <v>ラブブマスコット</v>
      </c>
      <c r="CI595" s="67">
        <f t="shared" si="2777"/>
        <v>450</v>
      </c>
      <c r="CJ595" s="45">
        <f t="shared" si="2778"/>
        <v>0</v>
      </c>
      <c r="CK595" s="46">
        <f t="shared" si="2779"/>
        <v>0</v>
      </c>
      <c r="CL595" s="37"/>
      <c r="CM595" s="29"/>
      <c r="CN595" s="95"/>
      <c r="CO595" s="27">
        <v>1751</v>
      </c>
      <c r="CP595" s="45">
        <f t="shared" si="2780"/>
        <v>61</v>
      </c>
      <c r="CQ595" s="27">
        <v>52</v>
      </c>
      <c r="CR595" s="45">
        <f t="shared" si="2781"/>
        <v>1</v>
      </c>
      <c r="CS595" s="27">
        <v>21</v>
      </c>
      <c r="CT595" s="45">
        <f t="shared" si="2782"/>
        <v>0</v>
      </c>
      <c r="CU595" s="45">
        <v>6</v>
      </c>
      <c r="CV595" s="63" t="str">
        <f t="shared" si="2783"/>
        <v>ラブブキーホルダー</v>
      </c>
      <c r="CW595" s="67">
        <f t="shared" si="2784"/>
        <v>500</v>
      </c>
      <c r="CX595" s="45">
        <f t="shared" si="2785"/>
        <v>0</v>
      </c>
      <c r="CY595" s="46">
        <f t="shared" si="2786"/>
        <v>0</v>
      </c>
      <c r="CZ595" s="37"/>
      <c r="DA595" s="29"/>
      <c r="DB595" s="52" t="str">
        <f t="shared" si="2688"/>
        <v/>
      </c>
      <c r="DC595" s="45"/>
      <c r="DD595" s="45"/>
      <c r="DE595" s="45"/>
      <c r="DF595" s="45"/>
      <c r="DG595" s="45"/>
      <c r="DH595" s="45"/>
      <c r="DI595" s="45"/>
      <c r="DJ595" s="43"/>
      <c r="DK595" s="43"/>
      <c r="DL595" s="45"/>
      <c r="DM595" s="46"/>
      <c r="DN595" s="37"/>
      <c r="DO595" s="29"/>
      <c r="DP595" s="52" t="str">
        <f t="shared" si="2695"/>
        <v/>
      </c>
      <c r="DQ595" s="45"/>
      <c r="DR595" s="45"/>
      <c r="DS595" s="45"/>
      <c r="DT595" s="45"/>
      <c r="DU595" s="45"/>
      <c r="DV595" s="45"/>
      <c r="DW595" s="45"/>
      <c r="DX595" s="43"/>
      <c r="DY595" s="43"/>
      <c r="DZ595" s="45"/>
      <c r="EA595" s="46"/>
      <c r="EB595" s="37"/>
      <c r="ED595" s="52" t="str">
        <f t="shared" si="2702"/>
        <v/>
      </c>
      <c r="EE595" s="45"/>
      <c r="EF595" s="45"/>
      <c r="EG595" s="45"/>
      <c r="EH595" s="45"/>
      <c r="EI595" s="45"/>
      <c r="EJ595" s="45"/>
      <c r="EK595" s="45"/>
      <c r="EL595" s="43"/>
      <c r="EM595" s="43"/>
      <c r="EN595" s="45"/>
      <c r="EO595" s="46"/>
      <c r="EP595" s="37"/>
      <c r="ER595" s="52" t="str">
        <f t="shared" si="2704"/>
        <v/>
      </c>
      <c r="ES595" s="45"/>
      <c r="ET595" s="45"/>
      <c r="EU595" s="45"/>
      <c r="EV595" s="45"/>
      <c r="EW595" s="45"/>
      <c r="EX595" s="45"/>
      <c r="EY595" s="45"/>
      <c r="EZ595" s="43"/>
      <c r="FA595" s="43"/>
      <c r="FB595" s="45"/>
      <c r="FC595" s="46"/>
      <c r="FD595" s="37"/>
      <c r="FF595" s="52" t="str">
        <f t="shared" si="2706"/>
        <v/>
      </c>
      <c r="FG595" s="45"/>
      <c r="FH595" s="45"/>
      <c r="FI595" s="45"/>
      <c r="FJ595" s="45"/>
      <c r="FK595" s="45"/>
      <c r="FL595" s="45"/>
      <c r="FM595" s="45"/>
      <c r="FN595" s="43"/>
      <c r="FO595" s="43"/>
      <c r="FP595" s="45"/>
      <c r="FQ595" s="46"/>
      <c r="FR595" s="37"/>
      <c r="FS595" s="29"/>
      <c r="FT595" s="52" t="str">
        <f t="shared" si="2708"/>
        <v/>
      </c>
      <c r="FU595" s="45"/>
      <c r="FV595" s="45"/>
      <c r="FW595" s="45"/>
      <c r="FX595" s="45"/>
      <c r="FY595" s="45"/>
      <c r="FZ595" s="45"/>
      <c r="GA595" s="45"/>
      <c r="GB595" s="43"/>
      <c r="GC595" s="43"/>
      <c r="GD595" s="45"/>
      <c r="GE595" s="46"/>
      <c r="GF595" s="37"/>
      <c r="GH595" s="52" t="str">
        <f t="shared" si="2712"/>
        <v/>
      </c>
      <c r="GI595" s="45"/>
      <c r="GJ595" s="45"/>
      <c r="GK595" s="45"/>
      <c r="GL595" s="45"/>
      <c r="GM595" s="45"/>
      <c r="GN595" s="45"/>
      <c r="GO595" s="45"/>
      <c r="GP595" s="43"/>
      <c r="GQ595" s="43"/>
      <c r="GR595" s="45"/>
      <c r="GS595" s="46"/>
      <c r="GT595" s="37"/>
      <c r="GU595" s="61"/>
      <c r="GV595" s="95"/>
      <c r="GW595" s="200"/>
      <c r="GX595" s="27"/>
      <c r="GY595" s="45" t="str">
        <f t="shared" si="2829"/>
        <v/>
      </c>
      <c r="GZ595" s="27"/>
      <c r="HA595" s="45" t="str">
        <f t="shared" si="2823"/>
        <v/>
      </c>
      <c r="HB595" s="27">
        <v>4</v>
      </c>
      <c r="HC595" s="45">
        <f t="shared" si="2787"/>
        <v>0</v>
      </c>
      <c r="HD595" s="45">
        <v>12</v>
      </c>
      <c r="HE595" s="63" t="str">
        <f t="shared" ref="HE595" si="2831">IF(GX593="","",HE591)</f>
        <v>カムカムレモン</v>
      </c>
      <c r="HF595" s="67">
        <f>IF(GX593="","",HF591)</f>
        <v>572</v>
      </c>
      <c r="HG595" s="45">
        <f t="shared" si="2789"/>
        <v>0</v>
      </c>
      <c r="HH595" s="46" t="e">
        <f t="shared" si="2790"/>
        <v>#VALUE!</v>
      </c>
      <c r="HI595" s="37"/>
      <c r="HK595" s="95"/>
      <c r="HL595" s="27">
        <v>9</v>
      </c>
      <c r="HM595" s="45">
        <f t="shared" si="2824"/>
        <v>9</v>
      </c>
      <c r="HN595" s="27">
        <v>994</v>
      </c>
      <c r="HO595" s="45">
        <f t="shared" si="2825"/>
        <v>2</v>
      </c>
      <c r="HP595" s="27">
        <v>4</v>
      </c>
      <c r="HQ595" s="45">
        <f t="shared" si="2791"/>
        <v>2</v>
      </c>
      <c r="HR595" s="45">
        <v>0</v>
      </c>
      <c r="HS595" s="63" t="str">
        <f t="shared" si="2792"/>
        <v>ジョージファン</v>
      </c>
      <c r="HT595" s="67">
        <f t="shared" si="2826"/>
        <v>950</v>
      </c>
      <c r="HU595" s="45">
        <f t="shared" si="2793"/>
        <v>1900</v>
      </c>
      <c r="HV595" s="46">
        <f t="shared" si="2794"/>
        <v>2.1111111111111112</v>
      </c>
      <c r="HW595" s="37" t="s">
        <v>513</v>
      </c>
      <c r="HX595" s="360"/>
      <c r="HY595" s="95"/>
      <c r="HZ595" s="27">
        <v>4565</v>
      </c>
      <c r="IA595" s="45">
        <f t="shared" si="2795"/>
        <v>129</v>
      </c>
      <c r="IB595" s="27">
        <v>120</v>
      </c>
      <c r="IC595" s="45">
        <f t="shared" si="2796"/>
        <v>1</v>
      </c>
      <c r="ID595" s="27">
        <v>13</v>
      </c>
      <c r="IE595" s="45">
        <f t="shared" si="2797"/>
        <v>1</v>
      </c>
      <c r="IF595" s="45">
        <v>4</v>
      </c>
      <c r="IG595" s="63" t="str">
        <f t="shared" si="2827"/>
        <v>ラブブマスコット</v>
      </c>
      <c r="IH595" s="67">
        <f t="shared" si="2828"/>
        <v>500</v>
      </c>
      <c r="II595" s="45">
        <f t="shared" si="2798"/>
        <v>500</v>
      </c>
      <c r="IJ595" s="46">
        <f t="shared" si="2799"/>
        <v>3.875968992248062E-2</v>
      </c>
      <c r="IK595" s="37"/>
      <c r="IL595" s="29"/>
      <c r="IM595" s="95"/>
      <c r="IN595" s="27">
        <v>3160</v>
      </c>
      <c r="IO595" s="69">
        <f t="shared" si="2800"/>
        <v>36</v>
      </c>
      <c r="IP595" s="27">
        <v>203</v>
      </c>
      <c r="IQ595" s="45">
        <f t="shared" si="2801"/>
        <v>3</v>
      </c>
      <c r="IR595" s="27">
        <v>13</v>
      </c>
      <c r="IS595" s="45">
        <f t="shared" si="2802"/>
        <v>3</v>
      </c>
      <c r="IT595" s="45">
        <v>32</v>
      </c>
      <c r="IU595" s="63" t="str">
        <f t="shared" si="2819"/>
        <v>アングリーキーホルダー</v>
      </c>
      <c r="IV595" s="67">
        <f t="shared" si="2820"/>
        <v>198</v>
      </c>
      <c r="IW595" s="45">
        <f t="shared" si="2803"/>
        <v>594</v>
      </c>
      <c r="IX595" s="46">
        <f t="shared" si="2804"/>
        <v>0.16500000000000001</v>
      </c>
      <c r="IY595" s="37" t="s">
        <v>516</v>
      </c>
      <c r="IZ595" s="61"/>
      <c r="JA595" s="95"/>
      <c r="JB595" s="27">
        <v>6044</v>
      </c>
      <c r="JC595" s="45">
        <f t="shared" si="2805"/>
        <v>179</v>
      </c>
      <c r="JD595" s="27">
        <v>365</v>
      </c>
      <c r="JE595" s="45">
        <f t="shared" si="2806"/>
        <v>8</v>
      </c>
      <c r="JF595" s="27">
        <v>104</v>
      </c>
      <c r="JG595" s="45">
        <f t="shared" si="2807"/>
        <v>10</v>
      </c>
      <c r="JH595" s="45">
        <v>0</v>
      </c>
      <c r="JI595" s="63" t="str">
        <f t="shared" si="2808"/>
        <v>AIモンスターラバー</v>
      </c>
      <c r="JJ595" s="67">
        <f t="shared" si="2809"/>
        <v>198</v>
      </c>
      <c r="JK595" s="45">
        <f t="shared" si="2810"/>
        <v>1980</v>
      </c>
      <c r="JL595" s="46">
        <f t="shared" si="2811"/>
        <v>0.1106145251396648</v>
      </c>
      <c r="JM595" s="37"/>
      <c r="JN595" s="29"/>
      <c r="JO595" s="95"/>
      <c r="JP595" s="27">
        <v>5278</v>
      </c>
      <c r="JQ595" s="45">
        <f t="shared" si="2812"/>
        <v>56</v>
      </c>
      <c r="JR595" s="27">
        <v>250</v>
      </c>
      <c r="JS595" s="45">
        <f t="shared" si="2813"/>
        <v>3</v>
      </c>
      <c r="JT595" s="27">
        <v>72</v>
      </c>
      <c r="JU595" s="45">
        <f t="shared" si="2814"/>
        <v>4</v>
      </c>
      <c r="JV595" s="45">
        <v>0</v>
      </c>
      <c r="JW595" s="63" t="str">
        <f t="shared" si="2815"/>
        <v>キティサンダルKH</v>
      </c>
      <c r="JX595" s="67">
        <f t="shared" si="2816"/>
        <v>605</v>
      </c>
      <c r="JY595" s="45">
        <f t="shared" si="2817"/>
        <v>2420</v>
      </c>
      <c r="JZ595" s="46">
        <f t="shared" si="2818"/>
        <v>0.43214285714285716</v>
      </c>
      <c r="KA595" s="37"/>
      <c r="KB595" s="51"/>
      <c r="KC595" s="94"/>
      <c r="KD595" s="27">
        <v>11570</v>
      </c>
      <c r="KE595" s="69">
        <f>IF(KD595="","",KD595-KD591)</f>
        <v>41</v>
      </c>
      <c r="KF595" s="27">
        <v>607</v>
      </c>
      <c r="KG595" s="45">
        <f>IF(KF595="","",KF595-KF591)</f>
        <v>0</v>
      </c>
      <c r="KH595" s="27">
        <v>11</v>
      </c>
      <c r="KI595" s="45">
        <f>IF(KH595="","",KH591+KJ591-KH595)</f>
        <v>0</v>
      </c>
      <c r="KJ595" s="45">
        <v>0</v>
      </c>
      <c r="KK595" s="63" t="str">
        <f>IF(KD595="","",KK591)</f>
        <v>サンリオFAN</v>
      </c>
      <c r="KL595" s="67">
        <f>IF(KE595="","",KL591)</f>
        <v>1100</v>
      </c>
      <c r="KM595" s="45">
        <f>IF(KH595="","",KI595*KL595)</f>
        <v>0</v>
      </c>
      <c r="KN595" s="46">
        <f>IF(KI595="","",KM595/(KE595*100))</f>
        <v>0</v>
      </c>
      <c r="KO595" s="37"/>
      <c r="KP595" s="29"/>
      <c r="KQ595" s="95"/>
      <c r="KR595" s="27">
        <v>816</v>
      </c>
      <c r="KS595" s="45">
        <f>IF(KR595="","",KR595-KR591)</f>
        <v>50</v>
      </c>
      <c r="KT595" s="27">
        <v>50</v>
      </c>
      <c r="KU595" s="45">
        <f>IF(KT595="","",KT595-KT591)</f>
        <v>2</v>
      </c>
      <c r="KV595" s="27">
        <v>210</v>
      </c>
      <c r="KW595" s="45">
        <f>IF(KV595="","",KV591+KX591-KV595)</f>
        <v>4</v>
      </c>
      <c r="KX595" s="45">
        <v>0</v>
      </c>
      <c r="KY595" s="63" t="str">
        <f>IF(KR595="","",KY591)</f>
        <v>サンリオアイスドーム</v>
      </c>
      <c r="KZ595" s="67">
        <f>IF(KS595="","",KZ591)</f>
        <v>300</v>
      </c>
      <c r="LA595" s="45">
        <f>IF(KV595="","",KW595*KZ595)</f>
        <v>1200</v>
      </c>
      <c r="LB595" s="46">
        <f>IF(KW595="","",LA595/(KS595*100))</f>
        <v>0.24</v>
      </c>
      <c r="LC595" s="37" t="s">
        <v>1207</v>
      </c>
      <c r="LD595" s="29"/>
      <c r="LE595" s="75"/>
      <c r="LF595" s="76"/>
      <c r="LG595" s="76"/>
      <c r="LH595" s="76">
        <v>1166</v>
      </c>
      <c r="LI595" s="76">
        <f t="shared" si="2821"/>
        <v>0</v>
      </c>
      <c r="LJ595" s="77">
        <v>1</v>
      </c>
      <c r="LK595" s="76">
        <f t="shared" si="2822"/>
        <v>0</v>
      </c>
      <c r="LL595" s="76">
        <v>1</v>
      </c>
      <c r="LM595" s="78" t="s">
        <v>534</v>
      </c>
      <c r="LN595" s="79">
        <f>IF(LG593="","",LN592)</f>
        <v>1000</v>
      </c>
      <c r="LO595" s="76">
        <f t="shared" si="2765"/>
        <v>0</v>
      </c>
      <c r="LP595" s="80"/>
      <c r="LQ595" s="37"/>
      <c r="LR595" s="29"/>
      <c r="LS595" s="52" t="str">
        <f t="shared" si="2716"/>
        <v/>
      </c>
      <c r="LT595" s="45"/>
      <c r="LU595" s="45"/>
      <c r="LV595" s="45"/>
      <c r="LW595" s="45"/>
      <c r="LX595" s="45"/>
      <c r="LY595" s="45"/>
      <c r="LZ595" s="45"/>
      <c r="MA595" s="43"/>
      <c r="MB595" s="43"/>
      <c r="MC595" s="45"/>
      <c r="MD595" s="46"/>
      <c r="ME595" s="37"/>
      <c r="MF595" s="29"/>
      <c r="MG595" s="52" t="str">
        <f t="shared" si="2723"/>
        <v/>
      </c>
      <c r="MH595" s="45"/>
      <c r="MI595" s="45"/>
      <c r="MJ595" s="45"/>
      <c r="MK595" s="45"/>
      <c r="ML595" s="45"/>
      <c r="MM595" s="45"/>
      <c r="MN595" s="45"/>
      <c r="MO595" s="43"/>
      <c r="MP595" s="43"/>
      <c r="MQ595" s="45"/>
      <c r="MR595" s="46"/>
      <c r="MS595" s="37"/>
      <c r="MT595" s="29"/>
      <c r="MU595" s="52" t="str">
        <f t="shared" si="2730"/>
        <v/>
      </c>
      <c r="MV595" s="45"/>
      <c r="MW595" s="45"/>
      <c r="MX595" s="45"/>
      <c r="MY595" s="45"/>
      <c r="MZ595" s="45"/>
      <c r="NA595" s="45"/>
      <c r="NB595" s="45"/>
      <c r="NC595" s="43"/>
      <c r="ND595" s="43"/>
      <c r="NE595" s="45"/>
      <c r="NF595" s="46"/>
      <c r="NG595" s="37"/>
      <c r="NH595" s="29"/>
      <c r="NI595" s="52" t="str">
        <f t="shared" si="2737"/>
        <v/>
      </c>
      <c r="NJ595" s="45"/>
      <c r="NK595" s="45"/>
      <c r="NL595" s="45"/>
      <c r="NM595" s="45"/>
      <c r="NN595" s="45"/>
      <c r="NO595" s="45"/>
      <c r="NP595" s="45"/>
      <c r="NQ595" s="43"/>
      <c r="NR595" s="43"/>
      <c r="NS595" s="45"/>
      <c r="NT595" s="46"/>
      <c r="NU595" s="37"/>
    </row>
    <row r="596" spans="1:385" ht="15" customHeight="1" thickTop="1" thickBot="1" x14ac:dyDescent="0.3">
      <c r="A596" s="38"/>
      <c r="B596" s="39"/>
      <c r="C596" s="40"/>
      <c r="D596" s="40"/>
      <c r="E596" s="41"/>
      <c r="F596" s="40"/>
      <c r="G596" s="208"/>
      <c r="H596" s="42"/>
      <c r="I596" s="45"/>
      <c r="J596" s="45" t="str">
        <f>IF(I596="","",I596-I597)</f>
        <v/>
      </c>
      <c r="K596" s="45"/>
      <c r="L596" s="45" t="str">
        <f>IF(K596="","",K596-K597)</f>
        <v/>
      </c>
      <c r="M596" s="45"/>
      <c r="N596" s="45" t="str">
        <f>IF(M596="","",M597+O597-M596)</f>
        <v/>
      </c>
      <c r="O596" s="45"/>
      <c r="P596" s="43"/>
      <c r="Q596" s="43" t="str">
        <f>IF(I596="","",Q597)</f>
        <v/>
      </c>
      <c r="R596" s="45" t="str">
        <f t="shared" ref="R596:R633" si="2832">IF(Q596="","",N596*Q596)</f>
        <v/>
      </c>
      <c r="S596" s="46" t="str">
        <f t="shared" ref="S596:S633" si="2833">IF(R596="","",R596/(J596*100))</f>
        <v/>
      </c>
      <c r="T596" s="37"/>
      <c r="U596" s="29"/>
      <c r="V596" s="52" t="str">
        <f t="shared" si="2667"/>
        <v/>
      </c>
      <c r="W596" s="67"/>
      <c r="X596" s="45" t="str">
        <f>IF(W596="","",W596-W597)</f>
        <v/>
      </c>
      <c r="Y596" s="45"/>
      <c r="Z596" s="45" t="str">
        <f>IF(Y596="","",Y596-Y597)</f>
        <v/>
      </c>
      <c r="AA596" s="45"/>
      <c r="AB596" s="45" t="str">
        <f>IF(AA596="","",AA597+AC597-AA596)</f>
        <v/>
      </c>
      <c r="AC596" s="45"/>
      <c r="AD596" s="43"/>
      <c r="AE596" s="43" t="str">
        <f>IF(W596="","",AE597)</f>
        <v/>
      </c>
      <c r="AF596" s="45" t="str">
        <f t="shared" ref="AF596:AF628" si="2834">IF(AE596="","",AB596*AE596)</f>
        <v/>
      </c>
      <c r="AG596" s="46" t="str">
        <f t="shared" ref="AG596:AG628" si="2835">IF(AF596="","",AF596/(X596*100))</f>
        <v/>
      </c>
      <c r="AH596" s="37"/>
      <c r="AI596" s="29"/>
      <c r="AJ596" s="52" t="str">
        <f t="shared" si="2674"/>
        <v/>
      </c>
      <c r="AK596" s="45"/>
      <c r="AL596" s="45" t="str">
        <f>IF(AK596="","",AK596-AK597)</f>
        <v/>
      </c>
      <c r="AM596" s="45"/>
      <c r="AN596" s="45" t="str">
        <f>IF(AM596="","",AM596-AM597)</f>
        <v/>
      </c>
      <c r="AO596" s="45"/>
      <c r="AP596" s="45" t="str">
        <f>IF(AO596="","",AO597+AQ597-AO596)</f>
        <v/>
      </c>
      <c r="AQ596" s="45"/>
      <c r="AR596" s="43"/>
      <c r="AS596" s="43" t="str">
        <f>IF(AK596="","",AS597)</f>
        <v/>
      </c>
      <c r="AT596" s="45" t="str">
        <f t="shared" ref="AT596:AT633" si="2836">IF(AS596="","",AP596*AS596)</f>
        <v/>
      </c>
      <c r="AU596" s="46" t="str">
        <f t="shared" ref="AU596:AU633" si="2837">IF(AT596="","",AT596/(AL596*100))</f>
        <v/>
      </c>
      <c r="AV596" s="37"/>
      <c r="AW596" s="29"/>
      <c r="AX596" s="52" t="str">
        <f t="shared" si="2681"/>
        <v/>
      </c>
      <c r="AY596" s="45"/>
      <c r="AZ596" s="45" t="str">
        <f>IF(AY596="","",AY596-AY597)</f>
        <v/>
      </c>
      <c r="BA596" s="45"/>
      <c r="BB596" s="45" t="str">
        <f>IF(BA596="","",BA596-BA597)</f>
        <v/>
      </c>
      <c r="BC596" s="45"/>
      <c r="BD596" s="45" t="str">
        <f>IF(BC596="","",BC597+BE597-BC596)</f>
        <v/>
      </c>
      <c r="BE596" s="45"/>
      <c r="BF596" s="43"/>
      <c r="BG596" s="43" t="str">
        <f>IF(AY596="","",BG597)</f>
        <v/>
      </c>
      <c r="BH596" s="45" t="str">
        <f t="shared" ref="BH596:BH633" si="2838">IF(BG596="","",BD596*BG596)</f>
        <v/>
      </c>
      <c r="BI596" s="46" t="str">
        <f t="shared" ref="BI596:BI633" si="2839">IF(BH596="","",BH596/(AZ596*100))</f>
        <v/>
      </c>
      <c r="BJ596" s="37"/>
      <c r="BK596" s="29"/>
      <c r="BL596" s="75"/>
      <c r="BM596" s="76">
        <v>582</v>
      </c>
      <c r="BN596" s="76">
        <f t="shared" si="2766"/>
        <v>61</v>
      </c>
      <c r="BO596" s="76">
        <v>996</v>
      </c>
      <c r="BP596" s="76">
        <f t="shared" si="2767"/>
        <v>0</v>
      </c>
      <c r="BQ596" s="76">
        <v>18</v>
      </c>
      <c r="BR596" s="76">
        <f t="shared" si="2768"/>
        <v>0</v>
      </c>
      <c r="BS596" s="76">
        <v>0</v>
      </c>
      <c r="BT596" s="78" t="str">
        <f t="shared" si="2769"/>
        <v>スティッチキーケース</v>
      </c>
      <c r="BU596" s="79">
        <f t="shared" si="2770"/>
        <v>550</v>
      </c>
      <c r="BV596" s="76">
        <f t="shared" si="2771"/>
        <v>0</v>
      </c>
      <c r="BW596" s="80">
        <f t="shared" si="2772"/>
        <v>0</v>
      </c>
      <c r="BX596" s="37"/>
      <c r="BY596" s="57"/>
      <c r="BZ596" s="75"/>
      <c r="CA596" s="76">
        <v>5776</v>
      </c>
      <c r="CB596" s="76">
        <f t="shared" si="2773"/>
        <v>58</v>
      </c>
      <c r="CC596" s="76">
        <v>307</v>
      </c>
      <c r="CD596" s="76">
        <f t="shared" si="2774"/>
        <v>3</v>
      </c>
      <c r="CE596" s="76">
        <v>86</v>
      </c>
      <c r="CF596" s="76">
        <f t="shared" si="2775"/>
        <v>5</v>
      </c>
      <c r="CG596" s="76">
        <v>0</v>
      </c>
      <c r="CH596" s="78" t="str">
        <f t="shared" si="2776"/>
        <v>ＡＩラバー</v>
      </c>
      <c r="CI596" s="79">
        <f t="shared" si="2777"/>
        <v>198</v>
      </c>
      <c r="CJ596" s="76">
        <f t="shared" si="2778"/>
        <v>990</v>
      </c>
      <c r="CK596" s="80">
        <f t="shared" si="2779"/>
        <v>0.1706896551724138</v>
      </c>
      <c r="CL596" s="37"/>
      <c r="CM596" s="29"/>
      <c r="CN596" s="75"/>
      <c r="CO596" s="76">
        <v>1267</v>
      </c>
      <c r="CP596" s="180">
        <f t="shared" si="2780"/>
        <v>5</v>
      </c>
      <c r="CQ596" s="76">
        <v>46</v>
      </c>
      <c r="CR596" s="76">
        <f t="shared" si="2781"/>
        <v>0</v>
      </c>
      <c r="CS596" s="76">
        <v>16</v>
      </c>
      <c r="CT596" s="76">
        <f t="shared" si="2782"/>
        <v>0</v>
      </c>
      <c r="CU596" s="76">
        <v>32</v>
      </c>
      <c r="CV596" s="78" t="str">
        <f t="shared" si="2783"/>
        <v>アングリーキーホルダー</v>
      </c>
      <c r="CW596" s="79">
        <f t="shared" si="2784"/>
        <v>198</v>
      </c>
      <c r="CX596" s="76">
        <f t="shared" si="2785"/>
        <v>0</v>
      </c>
      <c r="CY596" s="80">
        <f t="shared" si="2786"/>
        <v>0</v>
      </c>
      <c r="CZ596" s="37"/>
      <c r="DA596" s="29"/>
      <c r="DB596" s="52" t="str">
        <f t="shared" si="2688"/>
        <v/>
      </c>
      <c r="DC596" s="45"/>
      <c r="DD596" s="45" t="str">
        <f>IF(DC596="","",DC596-DC597)</f>
        <v/>
      </c>
      <c r="DE596" s="45"/>
      <c r="DF596" s="45" t="str">
        <f>IF(DE596="","",DE596-DE597)</f>
        <v/>
      </c>
      <c r="DG596" s="45"/>
      <c r="DH596" s="45" t="str">
        <f>IF(DG596="","",DG597+DI597-DG596)</f>
        <v/>
      </c>
      <c r="DI596" s="45"/>
      <c r="DJ596" s="43"/>
      <c r="DK596" s="43" t="str">
        <f>IF(DC596="","",DK597)</f>
        <v/>
      </c>
      <c r="DL596" s="45" t="str">
        <f t="shared" ref="DL596:DL628" si="2840">IF(DK596="","",DH596*DK596)</f>
        <v/>
      </c>
      <c r="DM596" s="46" t="str">
        <f t="shared" ref="DM596:DM628" si="2841">IF(DL596="","",DL596/(DD596*100))</f>
        <v/>
      </c>
      <c r="DN596" s="37"/>
      <c r="DO596" s="29"/>
      <c r="DP596" s="52" t="str">
        <f t="shared" si="2695"/>
        <v/>
      </c>
      <c r="DQ596" s="45"/>
      <c r="DR596" s="45" t="str">
        <f>IF(DQ596="","",DQ596-DQ597)</f>
        <v/>
      </c>
      <c r="DS596" s="45"/>
      <c r="DT596" s="45" t="str">
        <f>IF(DS596="","",DS596-DS597)</f>
        <v/>
      </c>
      <c r="DU596" s="45"/>
      <c r="DV596" s="45" t="str">
        <f>IF(DU596="","",DU597+DW597-DU596)</f>
        <v/>
      </c>
      <c r="DW596" s="45"/>
      <c r="DX596" s="43"/>
      <c r="DY596" s="43" t="str">
        <f>IF(DQ596="","",DY597)</f>
        <v/>
      </c>
      <c r="DZ596" s="45" t="str">
        <f t="shared" ref="DZ596:DZ633" si="2842">IF(DY596="","",DV596*DY596)</f>
        <v/>
      </c>
      <c r="EA596" s="46" t="str">
        <f t="shared" ref="EA596:EA633" si="2843">IF(DZ596="","",DZ596/(DR596*100))</f>
        <v/>
      </c>
      <c r="EB596" s="37"/>
      <c r="ED596" s="52" t="str">
        <f t="shared" si="2702"/>
        <v/>
      </c>
      <c r="EE596" s="45"/>
      <c r="EF596" s="45" t="str">
        <f>IF(EE596="","",EE596-EE597)</f>
        <v/>
      </c>
      <c r="EG596" s="45"/>
      <c r="EH596" s="45" t="str">
        <f>IF(EG596="","",EG596-EG597)</f>
        <v/>
      </c>
      <c r="EI596" s="45"/>
      <c r="EJ596" s="45" t="str">
        <f>IF(EI596="","",EI597+EK597-EI596)</f>
        <v/>
      </c>
      <c r="EK596" s="45"/>
      <c r="EL596" s="43"/>
      <c r="EM596" s="43" t="str">
        <f>IF(EE596="","",EM597)</f>
        <v/>
      </c>
      <c r="EN596" s="45" t="str">
        <f t="shared" ref="EN596:EN616" si="2844">IF(EM596="","",EJ596*EM596)</f>
        <v/>
      </c>
      <c r="EO596" s="46" t="str">
        <f t="shared" ref="EO596:EO616" si="2845">IF(EN596="","",EN596/(EF596*100))</f>
        <v/>
      </c>
      <c r="EP596" s="37"/>
      <c r="ER596" s="52" t="str">
        <f t="shared" si="2704"/>
        <v/>
      </c>
      <c r="ES596" s="45"/>
      <c r="ET596" s="45" t="str">
        <f>IF(ES596="","",ES596-ES597)</f>
        <v/>
      </c>
      <c r="EU596" s="45"/>
      <c r="EV596" s="45" t="str">
        <f>IF(EU596="","",EU596-EU597)</f>
        <v/>
      </c>
      <c r="EW596" s="45"/>
      <c r="EX596" s="45" t="str">
        <f>IF(EW596="","",EW597+EY597-EW596)</f>
        <v/>
      </c>
      <c r="EY596" s="45"/>
      <c r="EZ596" s="43"/>
      <c r="FA596" s="43" t="str">
        <f>IF(ES596="","",FA597)</f>
        <v/>
      </c>
      <c r="FB596" s="45" t="str">
        <f t="shared" ref="FB596:FB616" si="2846">IF(FA596="","",EX596*FA596)</f>
        <v/>
      </c>
      <c r="FC596" s="46" t="str">
        <f t="shared" ref="FC596:FC616" si="2847">IF(FB596="","",FB596/(ET596*100))</f>
        <v/>
      </c>
      <c r="FD596" s="37"/>
      <c r="FF596" s="52" t="str">
        <f t="shared" si="2706"/>
        <v/>
      </c>
      <c r="FG596" s="45"/>
      <c r="FH596" s="45" t="str">
        <f>IF(FG596="","",FG596-FG597)</f>
        <v/>
      </c>
      <c r="FI596" s="45"/>
      <c r="FJ596" s="45" t="str">
        <f>IF(FI596="","",FI596-FI597)</f>
        <v/>
      </c>
      <c r="FK596" s="45"/>
      <c r="FL596" s="45" t="str">
        <f>IF(FK596="","",FK597+FM597-FK596)</f>
        <v/>
      </c>
      <c r="FM596" s="45"/>
      <c r="FN596" s="43"/>
      <c r="FO596" s="43" t="str">
        <f>IF(FG596="","",FO597)</f>
        <v/>
      </c>
      <c r="FP596" s="45" t="str">
        <f t="shared" ref="FP596:FP628" si="2848">IF(FO596="","",FL596*FO596)</f>
        <v/>
      </c>
      <c r="FQ596" s="46" t="str">
        <f t="shared" ref="FQ596:FQ628" si="2849">IF(FP596="","",FP596/(FH596*100))</f>
        <v/>
      </c>
      <c r="FR596" s="37"/>
      <c r="FS596" s="29"/>
      <c r="FT596" s="52" t="str">
        <f t="shared" si="2708"/>
        <v/>
      </c>
      <c r="FU596" s="45"/>
      <c r="FV596" s="45" t="str">
        <f>IF(FU596="","",FU596-FU597)</f>
        <v/>
      </c>
      <c r="FW596" s="45"/>
      <c r="FX596" s="45" t="str">
        <f>IF(FW596="","",FW596-FW597)</f>
        <v/>
      </c>
      <c r="FY596" s="45"/>
      <c r="FZ596" s="45" t="str">
        <f>IF(FY596="","",FY597+GA597-FY596)</f>
        <v/>
      </c>
      <c r="GA596" s="45"/>
      <c r="GB596" s="43"/>
      <c r="GC596" s="43" t="str">
        <f>IF(FU596="","",GC597)</f>
        <v/>
      </c>
      <c r="GD596" s="45" t="str">
        <f t="shared" ref="GD596:GD628" si="2850">IF(GC596="","",FZ596*GC596)</f>
        <v/>
      </c>
      <c r="GE596" s="46" t="str">
        <f t="shared" ref="GE596:GE628" si="2851">IF(GD596="","",GD596/(FV596*100))</f>
        <v/>
      </c>
      <c r="GF596" s="37"/>
      <c r="GH596" s="52" t="str">
        <f t="shared" si="2712"/>
        <v/>
      </c>
      <c r="GI596" s="45"/>
      <c r="GJ596" s="45" t="str">
        <f>IF(GI596="","",GI596-GI597)</f>
        <v/>
      </c>
      <c r="GK596" s="45"/>
      <c r="GL596" s="45" t="str">
        <f>IF(GK596="","",GK596-GK597)</f>
        <v/>
      </c>
      <c r="GM596" s="45"/>
      <c r="GN596" s="45" t="str">
        <f>IF(GM596="","",GM597+GO597-GM596)</f>
        <v/>
      </c>
      <c r="GO596" s="45"/>
      <c r="GP596" s="43"/>
      <c r="GQ596" s="43" t="str">
        <f>IF(GI596="","",GQ597)</f>
        <v/>
      </c>
      <c r="GR596" s="45" t="str">
        <f t="shared" ref="GR596:GR628" si="2852">IF(GQ596="","",GN596*GQ596)</f>
        <v/>
      </c>
      <c r="GS596" s="46" t="str">
        <f t="shared" ref="GS596:GS628" si="2853">IF(GR596="","",GR596/(GJ596*100))</f>
        <v/>
      </c>
      <c r="GT596" s="37"/>
      <c r="GU596" s="61"/>
      <c r="GV596" s="75"/>
      <c r="GW596" s="84"/>
      <c r="GX596" s="76"/>
      <c r="GY596" s="76" t="str">
        <f t="shared" si="2829"/>
        <v/>
      </c>
      <c r="GZ596" s="76"/>
      <c r="HA596" s="76" t="str">
        <f t="shared" si="2823"/>
        <v/>
      </c>
      <c r="HB596" s="76">
        <v>3</v>
      </c>
      <c r="HC596" s="76">
        <f t="shared" si="2787"/>
        <v>0</v>
      </c>
      <c r="HD596" s="76">
        <v>16</v>
      </c>
      <c r="HE596" s="78" t="s">
        <v>514</v>
      </c>
      <c r="HF596" s="79">
        <v>1075</v>
      </c>
      <c r="HG596" s="76">
        <f t="shared" si="2789"/>
        <v>0</v>
      </c>
      <c r="HH596" s="80" t="e">
        <f t="shared" si="2790"/>
        <v>#VALUE!</v>
      </c>
      <c r="HI596" s="37"/>
      <c r="HK596" s="75"/>
      <c r="HL596" s="76">
        <v>0</v>
      </c>
      <c r="HM596" s="76">
        <f t="shared" si="2824"/>
        <v>0</v>
      </c>
      <c r="HN596" s="76">
        <v>992</v>
      </c>
      <c r="HO596" s="76">
        <f t="shared" si="2825"/>
        <v>0</v>
      </c>
      <c r="HP596" s="76">
        <v>22</v>
      </c>
      <c r="HQ596" s="76">
        <f t="shared" si="2791"/>
        <v>0</v>
      </c>
      <c r="HR596" s="76">
        <v>0</v>
      </c>
      <c r="HS596" s="78" t="str">
        <f t="shared" si="2792"/>
        <v>アンパンマンもちふわ</v>
      </c>
      <c r="HT596" s="79">
        <f t="shared" si="2826"/>
        <v>673</v>
      </c>
      <c r="HU596" s="76">
        <f t="shared" si="2793"/>
        <v>0</v>
      </c>
      <c r="HV596" s="80" t="e">
        <f t="shared" si="2794"/>
        <v>#DIV/0!</v>
      </c>
      <c r="HW596" s="37" t="s">
        <v>512</v>
      </c>
      <c r="HX596" s="360"/>
      <c r="HY596" s="75"/>
      <c r="HZ596" s="76">
        <v>5950</v>
      </c>
      <c r="IA596" s="76">
        <f t="shared" si="2795"/>
        <v>142</v>
      </c>
      <c r="IB596" s="76">
        <v>282</v>
      </c>
      <c r="IC596" s="76">
        <f t="shared" si="2796"/>
        <v>3</v>
      </c>
      <c r="ID596" s="76">
        <v>15</v>
      </c>
      <c r="IE596" s="76">
        <f t="shared" si="2797"/>
        <v>4</v>
      </c>
      <c r="IF596" s="76">
        <v>4</v>
      </c>
      <c r="IG596" s="78" t="str">
        <f t="shared" si="2827"/>
        <v>ラブブキーホルダー</v>
      </c>
      <c r="IH596" s="79">
        <f t="shared" si="2828"/>
        <v>500</v>
      </c>
      <c r="II596" s="76">
        <f t="shared" si="2798"/>
        <v>2000</v>
      </c>
      <c r="IJ596" s="80">
        <f t="shared" si="2799"/>
        <v>0.14084507042253522</v>
      </c>
      <c r="IK596" s="37"/>
      <c r="IL596" s="29"/>
      <c r="IM596" s="75"/>
      <c r="IN596" s="76">
        <v>5241</v>
      </c>
      <c r="IO596" s="76">
        <f t="shared" si="2800"/>
        <v>117</v>
      </c>
      <c r="IP596" s="76">
        <v>232</v>
      </c>
      <c r="IQ596" s="76">
        <f t="shared" si="2801"/>
        <v>3</v>
      </c>
      <c r="IR596" s="76">
        <v>12</v>
      </c>
      <c r="IS596" s="76">
        <f t="shared" si="2802"/>
        <v>3</v>
      </c>
      <c r="IT596" s="76">
        <v>2</v>
      </c>
      <c r="IU596" s="78" t="str">
        <f t="shared" si="2819"/>
        <v>キティヒョウ柄マスコット</v>
      </c>
      <c r="IV596" s="79">
        <f t="shared" si="2820"/>
        <v>998</v>
      </c>
      <c r="IW596" s="76">
        <f t="shared" si="2803"/>
        <v>2994</v>
      </c>
      <c r="IX596" s="80">
        <f t="shared" si="2804"/>
        <v>0.25589743589743591</v>
      </c>
      <c r="IY596" s="37"/>
      <c r="IZ596" s="61"/>
      <c r="JA596" s="75"/>
      <c r="JB596" s="76">
        <v>3707</v>
      </c>
      <c r="JC596" s="76">
        <f t="shared" si="2805"/>
        <v>96</v>
      </c>
      <c r="JD596" s="76">
        <v>193</v>
      </c>
      <c r="JE596" s="76">
        <f t="shared" si="2806"/>
        <v>3</v>
      </c>
      <c r="JF596" s="76">
        <v>7</v>
      </c>
      <c r="JG596" s="76">
        <f t="shared" si="2807"/>
        <v>4</v>
      </c>
      <c r="JH596" s="76">
        <v>3</v>
      </c>
      <c r="JI596" s="78" t="str">
        <f t="shared" si="2808"/>
        <v>ＡＩマスコット</v>
      </c>
      <c r="JJ596" s="79">
        <f t="shared" si="2809"/>
        <v>286</v>
      </c>
      <c r="JK596" s="76">
        <f t="shared" si="2810"/>
        <v>1144</v>
      </c>
      <c r="JL596" s="80">
        <f t="shared" si="2811"/>
        <v>0.11916666666666667</v>
      </c>
      <c r="JM596" s="37"/>
      <c r="JN596" s="29"/>
      <c r="JO596" s="75"/>
      <c r="JP596" s="76">
        <v>4326</v>
      </c>
      <c r="JQ596" s="180">
        <f t="shared" si="2812"/>
        <v>16</v>
      </c>
      <c r="JR596" s="76">
        <v>191</v>
      </c>
      <c r="JS596" s="76">
        <f t="shared" si="2813"/>
        <v>0</v>
      </c>
      <c r="JT596" s="76">
        <v>12</v>
      </c>
      <c r="JU596" s="76">
        <f t="shared" si="2814"/>
        <v>0</v>
      </c>
      <c r="JV596" s="76">
        <v>-4</v>
      </c>
      <c r="JW596" s="78" t="str">
        <f t="shared" si="2815"/>
        <v>サンリオファン</v>
      </c>
      <c r="JX596" s="79">
        <f t="shared" si="2816"/>
        <v>1100</v>
      </c>
      <c r="JY596" s="76">
        <f t="shared" si="2817"/>
        <v>0</v>
      </c>
      <c r="JZ596" s="80">
        <f t="shared" si="2818"/>
        <v>0</v>
      </c>
      <c r="KA596" s="37" t="s">
        <v>495</v>
      </c>
      <c r="KB596" s="51"/>
      <c r="KC596" s="75"/>
      <c r="KD596" s="76">
        <v>12809</v>
      </c>
      <c r="KE596" s="76">
        <f>IF(KD596="","",KD596-KD592)</f>
        <v>104</v>
      </c>
      <c r="KF596" s="76">
        <v>640</v>
      </c>
      <c r="KG596" s="76">
        <f>IF(KF596="","",KF596-KF592)</f>
        <v>6</v>
      </c>
      <c r="KH596" s="76">
        <v>88</v>
      </c>
      <c r="KI596" s="76">
        <f>IF(KH596="","",KH592+KJ592-KH596)</f>
        <v>5</v>
      </c>
      <c r="KJ596" s="76">
        <v>0</v>
      </c>
      <c r="KK596" s="78" t="str">
        <f>IF(KD596="","",KK592)</f>
        <v>ＡＩモンスターラバー</v>
      </c>
      <c r="KL596" s="79">
        <f>IF(KE596="","",KL592)</f>
        <v>198</v>
      </c>
      <c r="KM596" s="76">
        <f>IF(KH596="","",KI596*KL596)</f>
        <v>990</v>
      </c>
      <c r="KN596" s="80">
        <f>IF(KI596="","",KM596/(KE596*100))</f>
        <v>9.5192307692307687E-2</v>
      </c>
      <c r="KO596" s="37"/>
      <c r="KP596" s="29"/>
      <c r="KQ596" s="75"/>
      <c r="KR596" s="76">
        <v>1100</v>
      </c>
      <c r="KS596" s="76">
        <f>IF(KR596="","",KR596-KR592)</f>
        <v>93</v>
      </c>
      <c r="KT596" s="76">
        <v>8</v>
      </c>
      <c r="KU596" s="76">
        <f>IF(KT596="","",KT596-KT592)</f>
        <v>2</v>
      </c>
      <c r="KV596" s="76">
        <v>6</v>
      </c>
      <c r="KW596" s="76">
        <f>IF(KV596="","",KV592+KX592-KV596)</f>
        <v>3</v>
      </c>
      <c r="KX596" s="76">
        <v>0</v>
      </c>
      <c r="KY596" s="78" t="str">
        <f>IF(KR596="","",KY592)</f>
        <v>AIモンスターマスコット</v>
      </c>
      <c r="KZ596" s="79">
        <f>IF(KS596="","",KZ592)</f>
        <v>286</v>
      </c>
      <c r="LA596" s="76">
        <f>IF(KV596="","",KW596*KZ596)</f>
        <v>858</v>
      </c>
      <c r="LB596" s="80">
        <f>IF(KW596="","",LA596/(KS596*100))</f>
        <v>9.2258064516129029E-2</v>
      </c>
      <c r="LC596" s="37"/>
      <c r="LD596" s="29"/>
      <c r="LE596" s="52">
        <f>IF(A586="","",A586)</f>
        <v>45933</v>
      </c>
      <c r="LF596" s="43">
        <v>68059</v>
      </c>
      <c r="LG596" s="211">
        <f>IF(LF596="","",LF596-LF593)</f>
        <v>15</v>
      </c>
      <c r="LH596" s="43">
        <v>445</v>
      </c>
      <c r="LI596" s="43">
        <f t="shared" ref="LI596:LI601" si="2854">IF(LH596="","",LH596-LH593)</f>
        <v>0</v>
      </c>
      <c r="LJ596" s="43">
        <v>2</v>
      </c>
      <c r="LK596" s="87">
        <f t="shared" ref="LK596:LK601" si="2855">IF(LJ596="","",LJ593+LL593-LJ596)</f>
        <v>0</v>
      </c>
      <c r="LL596" s="43">
        <v>0</v>
      </c>
      <c r="LM596" s="65" t="str">
        <f>IF(LF596="","",LM593)</f>
        <v>スヌーピーぬいぐるみ、コキンちゃん</v>
      </c>
      <c r="LN596" s="48">
        <f>IF(LG596="","",LN593)</f>
        <v>1000</v>
      </c>
      <c r="LO596" s="87">
        <f t="shared" si="2765"/>
        <v>0</v>
      </c>
      <c r="LP596" s="53"/>
      <c r="LQ596" s="37"/>
      <c r="LR596" s="29"/>
      <c r="LS596" s="52" t="str">
        <f t="shared" si="2716"/>
        <v/>
      </c>
      <c r="LT596" s="45"/>
      <c r="LU596" s="45" t="str">
        <f>IF(LT596="","",LT596-LT597)</f>
        <v/>
      </c>
      <c r="LV596" s="45"/>
      <c r="LW596" s="45" t="str">
        <f>IF(LV596="","",LV596-LV597)</f>
        <v/>
      </c>
      <c r="LX596" s="45"/>
      <c r="LY596" s="45" t="str">
        <f>IF(LX596="","",LX597+LZ597-LX596)</f>
        <v/>
      </c>
      <c r="LZ596" s="45"/>
      <c r="MA596" s="43"/>
      <c r="MB596" s="43" t="str">
        <f>IF(LT596="","",MB597)</f>
        <v/>
      </c>
      <c r="MC596" s="45" t="str">
        <f t="shared" ref="MC596:MC628" si="2856">IF(MB596="","",LY596*MB596)</f>
        <v/>
      </c>
      <c r="MD596" s="46" t="str">
        <f t="shared" ref="MD596:MD628" si="2857">IF(MC596="","",MC596/(LU596*100))</f>
        <v/>
      </c>
      <c r="ME596" s="37"/>
      <c r="MF596" s="29"/>
      <c r="MG596" s="52" t="str">
        <f t="shared" si="2723"/>
        <v/>
      </c>
      <c r="MH596" s="45"/>
      <c r="MI596" s="45" t="str">
        <f>IF(MH596="","",MH596-MH597)</f>
        <v/>
      </c>
      <c r="MJ596" s="45"/>
      <c r="MK596" s="45" t="str">
        <f>IF(MJ596="","",MJ596-MJ597)</f>
        <v/>
      </c>
      <c r="ML596" s="45"/>
      <c r="MM596" s="45" t="str">
        <f>IF(ML596="","",ML597+MN597-ML596)</f>
        <v/>
      </c>
      <c r="MN596" s="45"/>
      <c r="MO596" s="43"/>
      <c r="MP596" s="43" t="str">
        <f>IF(MH596="","",MP597)</f>
        <v/>
      </c>
      <c r="MQ596" s="45" t="str">
        <f t="shared" ref="MQ596:MQ628" si="2858">IF(MP596="","",MM596*MP596)</f>
        <v/>
      </c>
      <c r="MR596" s="46" t="str">
        <f t="shared" ref="MR596:MR628" si="2859">IF(MQ596="","",MQ596/(MI596*100))</f>
        <v/>
      </c>
      <c r="MS596" s="37"/>
      <c r="MT596" s="29"/>
      <c r="MU596" s="52" t="str">
        <f t="shared" si="2730"/>
        <v/>
      </c>
      <c r="MV596" s="45"/>
      <c r="MW596" s="45" t="str">
        <f>IF(MV596="","",MV596-MV597)</f>
        <v/>
      </c>
      <c r="MX596" s="45"/>
      <c r="MY596" s="45" t="str">
        <f>IF(MX596="","",MX596-MX597)</f>
        <v/>
      </c>
      <c r="MZ596" s="45"/>
      <c r="NA596" s="45" t="str">
        <f>IF(MZ596="","",MZ597+NB597-MZ596)</f>
        <v/>
      </c>
      <c r="NB596" s="45"/>
      <c r="NC596" s="43"/>
      <c r="ND596" s="43" t="str">
        <f>IF(MV596="","",ND597)</f>
        <v/>
      </c>
      <c r="NE596" s="45" t="str">
        <f t="shared" ref="NE596:NE628" si="2860">IF(ND596="","",NA596*ND596)</f>
        <v/>
      </c>
      <c r="NF596" s="46" t="str">
        <f t="shared" ref="NF596:NF628" si="2861">IF(NE596="","",NE596/(MW596*100))</f>
        <v/>
      </c>
      <c r="NG596" s="37"/>
      <c r="NH596" s="29"/>
      <c r="NI596" s="52" t="str">
        <f t="shared" si="2737"/>
        <v/>
      </c>
      <c r="NJ596" s="45"/>
      <c r="NK596" s="45" t="str">
        <f>IF(NJ596="","",NJ596-NJ597)</f>
        <v/>
      </c>
      <c r="NL596" s="45"/>
      <c r="NM596" s="45" t="str">
        <f>IF(NL596="","",NL596-NL597)</f>
        <v/>
      </c>
      <c r="NN596" s="45"/>
      <c r="NO596" s="45" t="str">
        <f>IF(NN596="","",NN597+NP597-NN596)</f>
        <v/>
      </c>
      <c r="NP596" s="45"/>
      <c r="NQ596" s="43"/>
      <c r="NR596" s="43" t="str">
        <f>IF(NJ596="","",NR597)</f>
        <v/>
      </c>
      <c r="NS596" s="45" t="str">
        <f t="shared" ref="NS596:NS628" si="2862">IF(NR596="","",NO596*NR596)</f>
        <v/>
      </c>
      <c r="NT596" s="46" t="str">
        <f t="shared" ref="NT596:NT628" si="2863">IF(NS596="","",NS596/(NK596*100))</f>
        <v/>
      </c>
      <c r="NU596" s="37"/>
    </row>
    <row r="597" spans="1:385" ht="15" customHeight="1" thickTop="1" x14ac:dyDescent="0.25">
      <c r="A597" s="38"/>
      <c r="B597" s="39"/>
      <c r="C597" s="40"/>
      <c r="D597" s="40"/>
      <c r="E597" s="41"/>
      <c r="F597" s="40"/>
      <c r="G597" s="208"/>
      <c r="H597" s="42"/>
      <c r="I597" s="45"/>
      <c r="J597" s="45" t="str">
        <f>IF(I597="","",I597-I594)</f>
        <v/>
      </c>
      <c r="K597" s="45"/>
      <c r="L597" s="45" t="str">
        <f>IF(K597="","",K597-K594)</f>
        <v/>
      </c>
      <c r="M597" s="45"/>
      <c r="N597" s="45" t="str">
        <f>IF(M597="","",M594+O594-M597)</f>
        <v/>
      </c>
      <c r="O597" s="45"/>
      <c r="P597" s="43"/>
      <c r="Q597" s="43" t="str">
        <f>IF(I597="","",Q594)</f>
        <v/>
      </c>
      <c r="R597" s="45" t="str">
        <f t="shared" si="2832"/>
        <v/>
      </c>
      <c r="S597" s="46" t="str">
        <f t="shared" si="2833"/>
        <v/>
      </c>
      <c r="T597" s="37"/>
      <c r="U597" s="29"/>
      <c r="V597" s="52" t="str">
        <f t="shared" si="2667"/>
        <v/>
      </c>
      <c r="W597" s="67"/>
      <c r="X597" s="45" t="str">
        <f>IF(W597="","",W597-W594)</f>
        <v/>
      </c>
      <c r="Y597" s="45"/>
      <c r="Z597" s="45" t="str">
        <f>IF(Y597="","",Y597-Y594)</f>
        <v/>
      </c>
      <c r="AA597" s="45"/>
      <c r="AB597" s="45" t="str">
        <f>IF(AA597="","",AA594+AC594-AA597)</f>
        <v/>
      </c>
      <c r="AC597" s="45"/>
      <c r="AD597" s="43"/>
      <c r="AE597" s="43" t="str">
        <f>IF(W597="","",AE594)</f>
        <v/>
      </c>
      <c r="AF597" s="45" t="str">
        <f t="shared" si="2834"/>
        <v/>
      </c>
      <c r="AG597" s="46" t="str">
        <f t="shared" si="2835"/>
        <v/>
      </c>
      <c r="AH597" s="37"/>
      <c r="AI597" s="29"/>
      <c r="AJ597" s="52" t="str">
        <f t="shared" si="2674"/>
        <v/>
      </c>
      <c r="AK597" s="45"/>
      <c r="AL597" s="45" t="str">
        <f>IF(AK597="","",AK597-AK594)</f>
        <v/>
      </c>
      <c r="AM597" s="45"/>
      <c r="AN597" s="45" t="str">
        <f>IF(AM597="","",AM597-AM594)</f>
        <v/>
      </c>
      <c r="AO597" s="45"/>
      <c r="AP597" s="45" t="str">
        <f>IF(AO597="","",AO594+AQ594-AO597)</f>
        <v/>
      </c>
      <c r="AQ597" s="45"/>
      <c r="AR597" s="43"/>
      <c r="AS597" s="43" t="str">
        <f>IF(AK597="","",AS594)</f>
        <v/>
      </c>
      <c r="AT597" s="45" t="str">
        <f t="shared" si="2836"/>
        <v/>
      </c>
      <c r="AU597" s="46" t="str">
        <f t="shared" si="2837"/>
        <v/>
      </c>
      <c r="AV597" s="37"/>
      <c r="AW597" s="29"/>
      <c r="AX597" s="52" t="str">
        <f t="shared" si="2681"/>
        <v/>
      </c>
      <c r="AY597" s="45"/>
      <c r="AZ597" s="45" t="str">
        <f>IF(AY597="","",AY597-AY594)</f>
        <v/>
      </c>
      <c r="BA597" s="45"/>
      <c r="BB597" s="45" t="str">
        <f>IF(BA597="","",BA597-BA594)</f>
        <v/>
      </c>
      <c r="BC597" s="45"/>
      <c r="BD597" s="45" t="str">
        <f>IF(BC597="","",BC594+BE594-BC597)</f>
        <v/>
      </c>
      <c r="BE597" s="45"/>
      <c r="BF597" s="43"/>
      <c r="BG597" s="43" t="str">
        <f>IF(AY597="","",BG594)</f>
        <v/>
      </c>
      <c r="BH597" s="45" t="str">
        <f t="shared" si="2838"/>
        <v/>
      </c>
      <c r="BI597" s="46" t="str">
        <f t="shared" si="2839"/>
        <v/>
      </c>
      <c r="BJ597" s="37"/>
      <c r="BK597" s="29"/>
      <c r="BL597" s="52">
        <f>IF($A585="","",$A585)</f>
        <v>45929</v>
      </c>
      <c r="BM597" s="43">
        <v>368</v>
      </c>
      <c r="BN597" s="58">
        <f t="shared" si="2766"/>
        <v>14</v>
      </c>
      <c r="BO597" s="43">
        <v>1</v>
      </c>
      <c r="BP597" s="87">
        <f t="shared" si="2767"/>
        <v>1</v>
      </c>
      <c r="BQ597" s="43">
        <v>22</v>
      </c>
      <c r="BR597" s="43">
        <f t="shared" si="2768"/>
        <v>-1</v>
      </c>
      <c r="BS597" s="43">
        <v>0</v>
      </c>
      <c r="BT597" s="44" t="str">
        <f t="shared" si="2769"/>
        <v>スティッチリボンポーチ</v>
      </c>
      <c r="BU597" s="48">
        <f t="shared" si="2770"/>
        <v>0</v>
      </c>
      <c r="BV597" s="45">
        <f t="shared" si="2771"/>
        <v>0</v>
      </c>
      <c r="BW597" s="89">
        <f t="shared" si="2772"/>
        <v>0</v>
      </c>
      <c r="BX597" s="37"/>
      <c r="BY597" s="57"/>
      <c r="BZ597" s="52">
        <f>IF($A585="","",$A585)</f>
        <v>45929</v>
      </c>
      <c r="CA597" s="43">
        <v>7242</v>
      </c>
      <c r="CB597" s="43">
        <f t="shared" si="2773"/>
        <v>40</v>
      </c>
      <c r="CC597" s="43">
        <v>260</v>
      </c>
      <c r="CD597" s="87">
        <f t="shared" si="2774"/>
        <v>1</v>
      </c>
      <c r="CE597" s="43">
        <v>19</v>
      </c>
      <c r="CF597" s="43">
        <f t="shared" si="2775"/>
        <v>1</v>
      </c>
      <c r="CG597" s="43">
        <v>0</v>
      </c>
      <c r="CH597" s="44" t="str">
        <f t="shared" si="2776"/>
        <v>クーリッシュイヤホン</v>
      </c>
      <c r="CI597" s="48">
        <f t="shared" si="2777"/>
        <v>1100</v>
      </c>
      <c r="CJ597" s="45">
        <f t="shared" si="2778"/>
        <v>1100</v>
      </c>
      <c r="CK597" s="89">
        <f t="shared" si="2779"/>
        <v>0.27500000000000002</v>
      </c>
      <c r="CL597" s="37"/>
      <c r="CM597" s="29"/>
      <c r="CN597" s="52">
        <f>IF($A585="","",$A585)</f>
        <v>45929</v>
      </c>
      <c r="CO597" s="43">
        <v>1181</v>
      </c>
      <c r="CP597" s="58">
        <f t="shared" si="2780"/>
        <v>32</v>
      </c>
      <c r="CQ597" s="43">
        <v>48</v>
      </c>
      <c r="CR597" s="87">
        <f t="shared" si="2781"/>
        <v>0</v>
      </c>
      <c r="CS597" s="43">
        <v>15</v>
      </c>
      <c r="CT597" s="43">
        <f t="shared" si="2782"/>
        <v>0</v>
      </c>
      <c r="CU597" s="43">
        <v>0</v>
      </c>
      <c r="CV597" s="44" t="str">
        <f t="shared" si="2783"/>
        <v>デジタルミニカメラ</v>
      </c>
      <c r="CW597" s="48">
        <f t="shared" si="2784"/>
        <v>722</v>
      </c>
      <c r="CX597" s="45">
        <f t="shared" si="2785"/>
        <v>0</v>
      </c>
      <c r="CY597" s="89">
        <f t="shared" si="2786"/>
        <v>0</v>
      </c>
      <c r="CZ597" s="37" t="s">
        <v>206</v>
      </c>
      <c r="DA597" s="29"/>
      <c r="DB597" s="52" t="str">
        <f t="shared" si="2688"/>
        <v/>
      </c>
      <c r="DC597" s="45"/>
      <c r="DD597" s="45" t="str">
        <f>IF(DC597="","",DC597-DC594)</f>
        <v/>
      </c>
      <c r="DE597" s="45"/>
      <c r="DF597" s="45" t="str">
        <f>IF(DE597="","",DE597-DE594)</f>
        <v/>
      </c>
      <c r="DG597" s="45"/>
      <c r="DH597" s="45" t="str">
        <f>IF(DG597="","",DG594+DI594-DG597)</f>
        <v/>
      </c>
      <c r="DI597" s="45"/>
      <c r="DJ597" s="43"/>
      <c r="DK597" s="43" t="str">
        <f>IF(DC597="","",DK594)</f>
        <v/>
      </c>
      <c r="DL597" s="45" t="str">
        <f t="shared" si="2840"/>
        <v/>
      </c>
      <c r="DM597" s="46" t="str">
        <f t="shared" si="2841"/>
        <v/>
      </c>
      <c r="DN597" s="37"/>
      <c r="DO597" s="29"/>
      <c r="DP597" s="52" t="str">
        <f t="shared" si="2695"/>
        <v/>
      </c>
      <c r="DQ597" s="45"/>
      <c r="DR597" s="45" t="str">
        <f>IF(DQ597="","",DQ597-DQ594)</f>
        <v/>
      </c>
      <c r="DS597" s="45"/>
      <c r="DT597" s="45" t="str">
        <f>IF(DS597="","",DS597-DS594)</f>
        <v/>
      </c>
      <c r="DU597" s="45"/>
      <c r="DV597" s="45" t="str">
        <f>IF(DU597="","",DU594+DW594-DU597)</f>
        <v/>
      </c>
      <c r="DW597" s="45"/>
      <c r="DX597" s="43"/>
      <c r="DY597" s="43" t="str">
        <f>IF(DQ597="","",DY594)</f>
        <v/>
      </c>
      <c r="DZ597" s="45" t="str">
        <f t="shared" si="2842"/>
        <v/>
      </c>
      <c r="EA597" s="46" t="str">
        <f t="shared" si="2843"/>
        <v/>
      </c>
      <c r="EB597" s="37"/>
      <c r="ED597" s="52" t="str">
        <f t="shared" si="2702"/>
        <v/>
      </c>
      <c r="EE597" s="45"/>
      <c r="EF597" s="45" t="str">
        <f>IF(EE597="","",EE597-EE594)</f>
        <v/>
      </c>
      <c r="EG597" s="45"/>
      <c r="EH597" s="45" t="str">
        <f>IF(EG597="","",EG597-EG594)</f>
        <v/>
      </c>
      <c r="EI597" s="45"/>
      <c r="EJ597" s="45" t="str">
        <f>IF(EI597="","",EI594+EK594-EI597)</f>
        <v/>
      </c>
      <c r="EK597" s="45"/>
      <c r="EL597" s="43"/>
      <c r="EM597" s="43" t="str">
        <f>IF(EE597="","",EM594)</f>
        <v/>
      </c>
      <c r="EN597" s="45" t="str">
        <f t="shared" si="2844"/>
        <v/>
      </c>
      <c r="EO597" s="46" t="str">
        <f t="shared" si="2845"/>
        <v/>
      </c>
      <c r="EP597" s="37"/>
      <c r="ER597" s="52" t="str">
        <f t="shared" si="2704"/>
        <v/>
      </c>
      <c r="ES597" s="45"/>
      <c r="ET597" s="45" t="str">
        <f>IF(ES597="","",ES597-ES594)</f>
        <v/>
      </c>
      <c r="EU597" s="45"/>
      <c r="EV597" s="45" t="str">
        <f>IF(EU597="","",EU597-EU594)</f>
        <v/>
      </c>
      <c r="EW597" s="45"/>
      <c r="EX597" s="45" t="str">
        <f>IF(EW597="","",EW594+EY594-EW597)</f>
        <v/>
      </c>
      <c r="EY597" s="45"/>
      <c r="EZ597" s="43"/>
      <c r="FA597" s="43" t="str">
        <f>IF(ES597="","",FA594)</f>
        <v/>
      </c>
      <c r="FB597" s="45" t="str">
        <f t="shared" si="2846"/>
        <v/>
      </c>
      <c r="FC597" s="46" t="str">
        <f t="shared" si="2847"/>
        <v/>
      </c>
      <c r="FD597" s="37"/>
      <c r="FF597" s="52" t="str">
        <f t="shared" si="2706"/>
        <v/>
      </c>
      <c r="FG597" s="45"/>
      <c r="FH597" s="45" t="str">
        <f>IF(FG597="","",FG597-FG594)</f>
        <v/>
      </c>
      <c r="FI597" s="45"/>
      <c r="FJ597" s="45" t="str">
        <f>IF(FI597="","",FI597-FI594)</f>
        <v/>
      </c>
      <c r="FK597" s="45"/>
      <c r="FL597" s="45" t="str">
        <f>IF(FK597="","",FK594+FM594-FK597)</f>
        <v/>
      </c>
      <c r="FM597" s="45"/>
      <c r="FN597" s="43"/>
      <c r="FO597" s="43" t="str">
        <f>IF(FG597="","",FO594)</f>
        <v/>
      </c>
      <c r="FP597" s="45" t="str">
        <f t="shared" si="2848"/>
        <v/>
      </c>
      <c r="FQ597" s="46" t="str">
        <f t="shared" si="2849"/>
        <v/>
      </c>
      <c r="FR597" s="37"/>
      <c r="FS597" s="29"/>
      <c r="FT597" s="52" t="str">
        <f t="shared" si="2708"/>
        <v/>
      </c>
      <c r="FU597" s="45"/>
      <c r="FV597" s="45" t="str">
        <f>IF(FU597="","",FU597-FU594)</f>
        <v/>
      </c>
      <c r="FW597" s="45"/>
      <c r="FX597" s="45" t="str">
        <f>IF(FW597="","",FW597-FW594)</f>
        <v/>
      </c>
      <c r="FY597" s="45"/>
      <c r="FZ597" s="45" t="str">
        <f>IF(FY597="","",FY594+GA594-FY597)</f>
        <v/>
      </c>
      <c r="GA597" s="45"/>
      <c r="GB597" s="43"/>
      <c r="GC597" s="43" t="str">
        <f>IF(FU597="","",GC594)</f>
        <v/>
      </c>
      <c r="GD597" s="45" t="str">
        <f t="shared" si="2850"/>
        <v/>
      </c>
      <c r="GE597" s="46" t="str">
        <f t="shared" si="2851"/>
        <v/>
      </c>
      <c r="GF597" s="37"/>
      <c r="GH597" s="52" t="str">
        <f t="shared" si="2712"/>
        <v/>
      </c>
      <c r="GI597" s="45"/>
      <c r="GJ597" s="45" t="str">
        <f>IF(GI597="","",GI597-GI594)</f>
        <v/>
      </c>
      <c r="GK597" s="45"/>
      <c r="GL597" s="45" t="str">
        <f>IF(GK597="","",GK597-GK594)</f>
        <v/>
      </c>
      <c r="GM597" s="45"/>
      <c r="GN597" s="45" t="str">
        <f>IF(GM597="","",GM594+GO594-GM597)</f>
        <v/>
      </c>
      <c r="GO597" s="45"/>
      <c r="GP597" s="43"/>
      <c r="GQ597" s="43" t="str">
        <f>IF(GI597="","",GQ594)</f>
        <v/>
      </c>
      <c r="GR597" s="45" t="str">
        <f t="shared" si="2852"/>
        <v/>
      </c>
      <c r="GS597" s="46" t="str">
        <f t="shared" si="2853"/>
        <v/>
      </c>
      <c r="GT597" s="37"/>
      <c r="GU597" s="61"/>
      <c r="GV597" s="52">
        <f>IF($A585="","",$A585)</f>
        <v>45929</v>
      </c>
      <c r="GW597" s="62"/>
      <c r="GX597" s="43">
        <v>27863</v>
      </c>
      <c r="GY597" s="43">
        <f t="shared" si="2829"/>
        <v>167</v>
      </c>
      <c r="GZ597" s="43"/>
      <c r="HA597" s="87" t="str">
        <f t="shared" si="2823"/>
        <v/>
      </c>
      <c r="HB597" s="43">
        <v>0</v>
      </c>
      <c r="HC597" s="43">
        <f t="shared" si="2787"/>
        <v>2</v>
      </c>
      <c r="HD597" s="43">
        <v>3</v>
      </c>
      <c r="HE597" s="44" t="str">
        <f t="shared" si="2788"/>
        <v>ルララ</v>
      </c>
      <c r="HF597" s="48">
        <v>715</v>
      </c>
      <c r="HG597" s="45">
        <f t="shared" si="2789"/>
        <v>1430</v>
      </c>
      <c r="HH597" s="89">
        <f t="shared" si="2790"/>
        <v>8.562874251497006E-2</v>
      </c>
      <c r="HI597" s="37"/>
      <c r="HK597" s="52">
        <f>IF($A585="","",$A585)</f>
        <v>45929</v>
      </c>
      <c r="HL597" s="43">
        <v>233</v>
      </c>
      <c r="HM597" s="43">
        <f t="shared" si="2824"/>
        <v>190</v>
      </c>
      <c r="HN597" s="43">
        <v>997</v>
      </c>
      <c r="HO597" s="87">
        <f t="shared" si="2825"/>
        <v>5</v>
      </c>
      <c r="HP597" s="43">
        <v>7</v>
      </c>
      <c r="HQ597" s="43">
        <f t="shared" si="2791"/>
        <v>5</v>
      </c>
      <c r="HR597" s="43">
        <v>4</v>
      </c>
      <c r="HS597" s="44" t="str">
        <f t="shared" si="2792"/>
        <v>ラブブマスコット</v>
      </c>
      <c r="HT597" s="48">
        <f t="shared" si="2826"/>
        <v>400</v>
      </c>
      <c r="HU597" s="45">
        <f t="shared" si="2793"/>
        <v>2000</v>
      </c>
      <c r="HV597" s="89">
        <f t="shared" si="2794"/>
        <v>0.10526315789473684</v>
      </c>
      <c r="HW597" s="37"/>
      <c r="HX597" s="360"/>
      <c r="HY597" s="52">
        <f>IF($A585="","",$A585)</f>
        <v>45929</v>
      </c>
      <c r="HZ597" s="43">
        <v>6092</v>
      </c>
      <c r="IA597" s="58">
        <f t="shared" si="2795"/>
        <v>22</v>
      </c>
      <c r="IB597" s="43">
        <v>301</v>
      </c>
      <c r="IC597" s="87">
        <f t="shared" si="2796"/>
        <v>0</v>
      </c>
      <c r="ID597" s="43">
        <v>23</v>
      </c>
      <c r="IE597" s="43">
        <f t="shared" si="2797"/>
        <v>0</v>
      </c>
      <c r="IF597" s="43">
        <v>0</v>
      </c>
      <c r="IG597" s="44" t="str">
        <f t="shared" si="2827"/>
        <v>サンリオでかぱっちん</v>
      </c>
      <c r="IH597" s="48">
        <f t="shared" si="2828"/>
        <v>660</v>
      </c>
      <c r="II597" s="45">
        <f t="shared" si="2798"/>
        <v>0</v>
      </c>
      <c r="IJ597" s="89">
        <f t="shared" si="2799"/>
        <v>0</v>
      </c>
      <c r="IK597" s="37"/>
      <c r="IL597" s="29"/>
      <c r="IM597" s="52">
        <f>IF($A585="","",$A585)</f>
        <v>45929</v>
      </c>
      <c r="IN597" s="43">
        <v>5071</v>
      </c>
      <c r="IO597" s="43">
        <f t="shared" si="2800"/>
        <v>41</v>
      </c>
      <c r="IP597" s="43">
        <v>173</v>
      </c>
      <c r="IQ597" s="87">
        <f t="shared" si="2801"/>
        <v>1</v>
      </c>
      <c r="IR597" s="43">
        <v>14</v>
      </c>
      <c r="IS597" s="43">
        <f t="shared" si="2802"/>
        <v>1</v>
      </c>
      <c r="IT597" s="43">
        <v>0</v>
      </c>
      <c r="IU597" s="44" t="str">
        <f t="shared" si="2819"/>
        <v>北斗イヤホン</v>
      </c>
      <c r="IV597" s="48">
        <f t="shared" si="2820"/>
        <v>1100</v>
      </c>
      <c r="IW597" s="45">
        <f t="shared" si="2803"/>
        <v>1100</v>
      </c>
      <c r="IX597" s="89">
        <f t="shared" si="2804"/>
        <v>0.26829268292682928</v>
      </c>
      <c r="IY597" s="37"/>
      <c r="IZ597" s="61"/>
      <c r="JA597" s="52">
        <f>IF($A585="","",$A585)</f>
        <v>45929</v>
      </c>
      <c r="JB597" s="43">
        <v>5245</v>
      </c>
      <c r="JC597" s="43">
        <f t="shared" si="2805"/>
        <v>113</v>
      </c>
      <c r="JD597" s="43">
        <v>199</v>
      </c>
      <c r="JE597" s="87">
        <f t="shared" si="2806"/>
        <v>2</v>
      </c>
      <c r="JF597" s="43">
        <v>14</v>
      </c>
      <c r="JG597" s="43">
        <f t="shared" si="2807"/>
        <v>2</v>
      </c>
      <c r="JH597" s="43">
        <v>0</v>
      </c>
      <c r="JI597" s="44" t="str">
        <f t="shared" si="2808"/>
        <v>液晶ミニカメラ</v>
      </c>
      <c r="JJ597" s="48">
        <f t="shared" si="2809"/>
        <v>1074</v>
      </c>
      <c r="JK597" s="45">
        <f t="shared" si="2810"/>
        <v>2148</v>
      </c>
      <c r="JL597" s="89">
        <f t="shared" si="2811"/>
        <v>0.19008849557522123</v>
      </c>
      <c r="JM597" s="37" t="s">
        <v>464</v>
      </c>
      <c r="JN597" s="29"/>
      <c r="JO597" s="52">
        <f>IF($A585="","",$A585)</f>
        <v>45929</v>
      </c>
      <c r="JP597" s="43">
        <v>3784</v>
      </c>
      <c r="JQ597" s="58">
        <f t="shared" si="2812"/>
        <v>27</v>
      </c>
      <c r="JR597" s="43">
        <v>251</v>
      </c>
      <c r="JS597" s="87">
        <f t="shared" si="2813"/>
        <v>0</v>
      </c>
      <c r="JT597" s="43">
        <v>11</v>
      </c>
      <c r="JU597" s="43">
        <f t="shared" si="2814"/>
        <v>0</v>
      </c>
      <c r="JV597" s="43">
        <v>0</v>
      </c>
      <c r="JW597" s="44" t="str">
        <f t="shared" si="2815"/>
        <v>LOTTEチョコイヤホン</v>
      </c>
      <c r="JX597" s="48">
        <f t="shared" si="2816"/>
        <v>1100</v>
      </c>
      <c r="JY597" s="45">
        <f t="shared" si="2817"/>
        <v>0</v>
      </c>
      <c r="JZ597" s="89">
        <f t="shared" si="2818"/>
        <v>0</v>
      </c>
      <c r="KA597" s="37" t="s">
        <v>273</v>
      </c>
      <c r="KB597" s="51"/>
      <c r="KC597" s="52">
        <f>IF($A585="","",$A585)</f>
        <v>45929</v>
      </c>
      <c r="KD597" s="43">
        <v>12093</v>
      </c>
      <c r="KE597" s="43">
        <f>IF(KD597="","",KD597-KD593)</f>
        <v>56</v>
      </c>
      <c r="KF597" s="43">
        <v>458</v>
      </c>
      <c r="KG597" s="87">
        <f>IF(KF597="","",KF597-KF593)</f>
        <v>3</v>
      </c>
      <c r="KH597" s="43">
        <v>11</v>
      </c>
      <c r="KI597" s="43">
        <f>IF(KH597="","",KH593+KJ593-KH597)</f>
        <v>3</v>
      </c>
      <c r="KJ597" s="43">
        <v>0</v>
      </c>
      <c r="KK597" s="44" t="str">
        <f>IF(KD597="","",KK593)</f>
        <v>キティヒョウ柄マスコット</v>
      </c>
      <c r="KL597" s="48">
        <f>IF(KE597="","",KL593)</f>
        <v>996</v>
      </c>
      <c r="KM597" s="45">
        <f>IF(KH597="","",KI597*KL597)</f>
        <v>2988</v>
      </c>
      <c r="KN597" s="239">
        <f>IF(KI597="","",KM597/(KE597*100))</f>
        <v>0.53357142857142859</v>
      </c>
      <c r="KO597" s="37" t="s">
        <v>464</v>
      </c>
      <c r="KP597" s="29"/>
      <c r="KQ597" s="52">
        <f>IF($A585="","",$A585)</f>
        <v>45929</v>
      </c>
      <c r="KR597" s="43">
        <v>783</v>
      </c>
      <c r="KS597" s="58">
        <f>IF(KR597="","",KR597-KR593)</f>
        <v>30</v>
      </c>
      <c r="KT597" s="43">
        <v>3</v>
      </c>
      <c r="KU597" s="87">
        <f>IF(KT597="","",KT597-KT593)</f>
        <v>0</v>
      </c>
      <c r="KV597" s="43">
        <v>9</v>
      </c>
      <c r="KW597" s="43">
        <f>IF(KV597="","",KV593+KX593-KV597)</f>
        <v>0</v>
      </c>
      <c r="KX597" s="43">
        <v>3</v>
      </c>
      <c r="KY597" s="44" t="str">
        <f>IF(KR597="","",KY593)</f>
        <v>サンリオフェイスポーチ</v>
      </c>
      <c r="KZ597" s="48">
        <f>IF(KS597="","",KZ593)</f>
        <v>900</v>
      </c>
      <c r="LA597" s="45">
        <f>IF(KV597="","",KW597*KZ597)</f>
        <v>0</v>
      </c>
      <c r="LB597" s="89">
        <f>IF(KW597="","",LA597/(KS597*100))</f>
        <v>0</v>
      </c>
      <c r="LC597" s="37"/>
      <c r="LD597" s="29"/>
      <c r="LE597" s="93"/>
      <c r="LF597" s="45"/>
      <c r="LG597" s="45"/>
      <c r="LH597" s="45">
        <v>530</v>
      </c>
      <c r="LI597" s="45">
        <f t="shared" si="2854"/>
        <v>0</v>
      </c>
      <c r="LJ597" s="43">
        <v>2</v>
      </c>
      <c r="LK597" s="45">
        <f t="shared" si="2855"/>
        <v>0</v>
      </c>
      <c r="LL597" s="45">
        <v>0</v>
      </c>
      <c r="LM597" s="73" t="str">
        <f>IF(LF596="","",LM594)</f>
        <v>アンパンティッシュカバー、アンパンぬいぐるみ</v>
      </c>
      <c r="LN597" s="67">
        <f>IF(LG596="","",LN594)</f>
        <v>1000</v>
      </c>
      <c r="LO597" s="45">
        <f t="shared" si="2765"/>
        <v>0</v>
      </c>
      <c r="LP597" s="46"/>
      <c r="LQ597" s="37"/>
      <c r="LR597" s="29"/>
      <c r="LS597" s="52" t="str">
        <f t="shared" si="2716"/>
        <v/>
      </c>
      <c r="LT597" s="45"/>
      <c r="LU597" s="45" t="str">
        <f>IF(LT597="","",LT597-LT594)</f>
        <v/>
      </c>
      <c r="LV597" s="45"/>
      <c r="LW597" s="45" t="str">
        <f>IF(LV597="","",LV597-LV594)</f>
        <v/>
      </c>
      <c r="LX597" s="45"/>
      <c r="LY597" s="45" t="str">
        <f>IF(LX597="","",LX594+LZ594-LX597)</f>
        <v/>
      </c>
      <c r="LZ597" s="45"/>
      <c r="MA597" s="43"/>
      <c r="MB597" s="43" t="str">
        <f>IF(LT597="","",MB594)</f>
        <v/>
      </c>
      <c r="MC597" s="45" t="str">
        <f t="shared" si="2856"/>
        <v/>
      </c>
      <c r="MD597" s="46" t="str">
        <f t="shared" si="2857"/>
        <v/>
      </c>
      <c r="ME597" s="37"/>
      <c r="MF597" s="29"/>
      <c r="MG597" s="52" t="str">
        <f t="shared" si="2723"/>
        <v/>
      </c>
      <c r="MH597" s="45"/>
      <c r="MI597" s="45" t="str">
        <f>IF(MH597="","",MH597-MH594)</f>
        <v/>
      </c>
      <c r="MJ597" s="45"/>
      <c r="MK597" s="45" t="str">
        <f>IF(MJ597="","",MJ597-MJ594)</f>
        <v/>
      </c>
      <c r="ML597" s="45"/>
      <c r="MM597" s="45" t="str">
        <f>IF(ML597="","",ML594+MN594-ML597)</f>
        <v/>
      </c>
      <c r="MN597" s="45"/>
      <c r="MO597" s="43"/>
      <c r="MP597" s="43" t="str">
        <f>IF(MH597="","",MP594)</f>
        <v/>
      </c>
      <c r="MQ597" s="45" t="str">
        <f t="shared" si="2858"/>
        <v/>
      </c>
      <c r="MR597" s="46" t="str">
        <f t="shared" si="2859"/>
        <v/>
      </c>
      <c r="MS597" s="37"/>
      <c r="MT597" s="29"/>
      <c r="MU597" s="52" t="str">
        <f t="shared" si="2730"/>
        <v/>
      </c>
      <c r="MV597" s="45"/>
      <c r="MW597" s="45" t="str">
        <f>IF(MV597="","",MV597-MV594)</f>
        <v/>
      </c>
      <c r="MX597" s="45"/>
      <c r="MY597" s="45" t="str">
        <f>IF(MX597="","",MX597-MX594)</f>
        <v/>
      </c>
      <c r="MZ597" s="45"/>
      <c r="NA597" s="45" t="str">
        <f>IF(MZ597="","",MZ594+NB594-MZ597)</f>
        <v/>
      </c>
      <c r="NB597" s="45"/>
      <c r="NC597" s="43"/>
      <c r="ND597" s="43" t="str">
        <f>IF(MV597="","",ND594)</f>
        <v/>
      </c>
      <c r="NE597" s="45" t="str">
        <f t="shared" si="2860"/>
        <v/>
      </c>
      <c r="NF597" s="46" t="str">
        <f t="shared" si="2861"/>
        <v/>
      </c>
      <c r="NG597" s="37"/>
      <c r="NH597" s="29"/>
      <c r="NI597" s="52" t="str">
        <f t="shared" si="2737"/>
        <v/>
      </c>
      <c r="NJ597" s="45"/>
      <c r="NK597" s="45" t="str">
        <f>IF(NJ597="","",NJ597-NJ594)</f>
        <v/>
      </c>
      <c r="NL597" s="45"/>
      <c r="NM597" s="45" t="str">
        <f>IF(NL597="","",NL597-NL594)</f>
        <v/>
      </c>
      <c r="NN597" s="45"/>
      <c r="NO597" s="45" t="str">
        <f>IF(NN597="","",NN594+NP594-NN597)</f>
        <v/>
      </c>
      <c r="NP597" s="45"/>
      <c r="NQ597" s="43"/>
      <c r="NR597" s="43" t="str">
        <f>IF(NJ597="","",NR594)</f>
        <v/>
      </c>
      <c r="NS597" s="45" t="str">
        <f t="shared" si="2862"/>
        <v/>
      </c>
      <c r="NT597" s="46" t="str">
        <f t="shared" si="2863"/>
        <v/>
      </c>
      <c r="NU597" s="37"/>
    </row>
    <row r="598" spans="1:385" ht="15" customHeight="1" thickBot="1" x14ac:dyDescent="0.3">
      <c r="A598" s="38"/>
      <c r="B598" s="39"/>
      <c r="C598" s="40"/>
      <c r="D598" s="40"/>
      <c r="E598" s="41"/>
      <c r="F598" s="40"/>
      <c r="G598" s="208"/>
      <c r="H598" s="42"/>
      <c r="I598" s="45"/>
      <c r="J598" s="45" t="str">
        <f>IF(I598="","",I598-I596)</f>
        <v/>
      </c>
      <c r="K598" s="45"/>
      <c r="L598" s="45" t="str">
        <f>IF(K598="","",K598-K596)</f>
        <v/>
      </c>
      <c r="M598" s="45"/>
      <c r="N598" s="45" t="str">
        <f>IF(M598="","",M596+O596-M598)</f>
        <v/>
      </c>
      <c r="O598" s="45"/>
      <c r="P598" s="43"/>
      <c r="Q598" s="43" t="str">
        <f>IF(I598="","",Q596)</f>
        <v/>
      </c>
      <c r="R598" s="45" t="str">
        <f t="shared" si="2832"/>
        <v/>
      </c>
      <c r="S598" s="46" t="str">
        <f t="shared" si="2833"/>
        <v/>
      </c>
      <c r="T598" s="37"/>
      <c r="U598" s="29"/>
      <c r="V598" s="52" t="str">
        <f t="shared" si="2667"/>
        <v/>
      </c>
      <c r="W598" s="67"/>
      <c r="X598" s="45" t="str">
        <f>IF(W598="","",W598-W596)</f>
        <v/>
      </c>
      <c r="Y598" s="45"/>
      <c r="Z598" s="45" t="str">
        <f>IF(Y598="","",Y598-Y596)</f>
        <v/>
      </c>
      <c r="AA598" s="45"/>
      <c r="AB598" s="45" t="str">
        <f>IF(AA598="","",AA596+AC596-AA598)</f>
        <v/>
      </c>
      <c r="AC598" s="45"/>
      <c r="AD598" s="43"/>
      <c r="AE598" s="43" t="str">
        <f>IF(W598="","",AE596)</f>
        <v/>
      </c>
      <c r="AF598" s="45" t="str">
        <f t="shared" si="2834"/>
        <v/>
      </c>
      <c r="AG598" s="46" t="str">
        <f t="shared" si="2835"/>
        <v/>
      </c>
      <c r="AH598" s="37"/>
      <c r="AI598" s="29"/>
      <c r="AJ598" s="52" t="str">
        <f t="shared" si="2674"/>
        <v/>
      </c>
      <c r="AK598" s="45"/>
      <c r="AL598" s="45" t="str">
        <f>IF(AK598="","",AK598-AK596)</f>
        <v/>
      </c>
      <c r="AM598" s="45"/>
      <c r="AN598" s="45" t="str">
        <f>IF(AM598="","",AM598-AM596)</f>
        <v/>
      </c>
      <c r="AO598" s="45"/>
      <c r="AP598" s="45" t="str">
        <f>IF(AO598="","",AO596+AQ596-AO598)</f>
        <v/>
      </c>
      <c r="AQ598" s="45"/>
      <c r="AR598" s="43"/>
      <c r="AS598" s="43" t="str">
        <f>IF(AK598="","",AS596)</f>
        <v/>
      </c>
      <c r="AT598" s="45" t="str">
        <f t="shared" si="2836"/>
        <v/>
      </c>
      <c r="AU598" s="46" t="str">
        <f t="shared" si="2837"/>
        <v/>
      </c>
      <c r="AV598" s="37"/>
      <c r="AW598" s="29"/>
      <c r="AX598" s="52" t="str">
        <f t="shared" si="2681"/>
        <v/>
      </c>
      <c r="AY598" s="45"/>
      <c r="AZ598" s="45" t="str">
        <f>IF(AY598="","",AY598-AY596)</f>
        <v/>
      </c>
      <c r="BA598" s="45"/>
      <c r="BB598" s="45" t="str">
        <f>IF(BA598="","",BA598-BA596)</f>
        <v/>
      </c>
      <c r="BC598" s="45"/>
      <c r="BD598" s="45" t="str">
        <f>IF(BC598="","",BC596+BE596-BC598)</f>
        <v/>
      </c>
      <c r="BE598" s="45"/>
      <c r="BF598" s="43"/>
      <c r="BG598" s="43" t="str">
        <f>IF(AY598="","",BG596)</f>
        <v/>
      </c>
      <c r="BH598" s="45" t="str">
        <f t="shared" si="2838"/>
        <v/>
      </c>
      <c r="BI598" s="46" t="str">
        <f t="shared" si="2839"/>
        <v/>
      </c>
      <c r="BJ598" s="37"/>
      <c r="BK598" s="29"/>
      <c r="BL598" s="47"/>
      <c r="BM598" s="43">
        <v>520</v>
      </c>
      <c r="BN598" s="69">
        <f t="shared" si="2766"/>
        <v>23</v>
      </c>
      <c r="BO598" s="43">
        <v>2</v>
      </c>
      <c r="BP598" s="45">
        <f t="shared" si="2767"/>
        <v>0</v>
      </c>
      <c r="BQ598" s="43">
        <v>10</v>
      </c>
      <c r="BR598" s="45">
        <f t="shared" si="2768"/>
        <v>0</v>
      </c>
      <c r="BS598" s="45">
        <v>1</v>
      </c>
      <c r="BT598" s="63" t="str">
        <f t="shared" si="2769"/>
        <v>サンリオミニリュック</v>
      </c>
      <c r="BU598" s="67">
        <f t="shared" si="2770"/>
        <v>600</v>
      </c>
      <c r="BV598" s="43">
        <f t="shared" si="2771"/>
        <v>0</v>
      </c>
      <c r="BW598" s="46">
        <f t="shared" si="2772"/>
        <v>0</v>
      </c>
      <c r="BX598" s="37"/>
      <c r="BY598" s="98"/>
      <c r="BZ598" s="47"/>
      <c r="CA598" s="43">
        <v>6923</v>
      </c>
      <c r="CB598" s="45">
        <f t="shared" si="2773"/>
        <v>36</v>
      </c>
      <c r="CC598" s="43">
        <v>222</v>
      </c>
      <c r="CD598" s="45">
        <f t="shared" si="2774"/>
        <v>1</v>
      </c>
      <c r="CE598" s="43">
        <v>10</v>
      </c>
      <c r="CF598" s="45">
        <f t="shared" si="2775"/>
        <v>3</v>
      </c>
      <c r="CG598" s="45">
        <v>2</v>
      </c>
      <c r="CH598" s="63" t="str">
        <f t="shared" si="2776"/>
        <v>ジャグラーサウンドボタン</v>
      </c>
      <c r="CI598" s="67">
        <f t="shared" si="2777"/>
        <v>682</v>
      </c>
      <c r="CJ598" s="43">
        <f t="shared" si="2778"/>
        <v>2046</v>
      </c>
      <c r="CK598" s="46">
        <f t="shared" si="2779"/>
        <v>0.56833333333333336</v>
      </c>
      <c r="CL598" s="37" t="s">
        <v>464</v>
      </c>
      <c r="CM598" s="29"/>
      <c r="CN598" s="47"/>
      <c r="CO598" s="43">
        <v>2398</v>
      </c>
      <c r="CP598" s="45">
        <f t="shared" si="2780"/>
        <v>54</v>
      </c>
      <c r="CQ598" s="43">
        <v>70</v>
      </c>
      <c r="CR598" s="45">
        <f t="shared" si="2781"/>
        <v>6</v>
      </c>
      <c r="CS598" s="43">
        <v>6</v>
      </c>
      <c r="CT598" s="45">
        <f t="shared" si="2782"/>
        <v>8</v>
      </c>
      <c r="CU598" s="45">
        <v>0</v>
      </c>
      <c r="CV598" s="63" t="str">
        <f t="shared" si="2783"/>
        <v>キティヒョウ柄マスコット</v>
      </c>
      <c r="CW598" s="67">
        <f t="shared" si="2784"/>
        <v>996</v>
      </c>
      <c r="CX598" s="43">
        <f t="shared" si="2785"/>
        <v>7968</v>
      </c>
      <c r="CY598" s="46">
        <f t="shared" si="2786"/>
        <v>1.4755555555555555</v>
      </c>
      <c r="CZ598" s="37" t="s">
        <v>523</v>
      </c>
      <c r="DA598" s="29"/>
      <c r="DB598" s="52" t="str">
        <f t="shared" si="2688"/>
        <v/>
      </c>
      <c r="DC598" s="45"/>
      <c r="DD598" s="45" t="str">
        <f>IF(DC598="","",DC598-DC596)</f>
        <v/>
      </c>
      <c r="DE598" s="45"/>
      <c r="DF598" s="45" t="str">
        <f>IF(DE598="","",DE598-DE596)</f>
        <v/>
      </c>
      <c r="DG598" s="45"/>
      <c r="DH598" s="45" t="str">
        <f>IF(DG598="","",DG596+DI596-DG598)</f>
        <v/>
      </c>
      <c r="DI598" s="45"/>
      <c r="DJ598" s="43"/>
      <c r="DK598" s="43" t="str">
        <f>IF(DC598="","",DK596)</f>
        <v/>
      </c>
      <c r="DL598" s="45" t="str">
        <f t="shared" si="2840"/>
        <v/>
      </c>
      <c r="DM598" s="46" t="str">
        <f t="shared" si="2841"/>
        <v/>
      </c>
      <c r="DN598" s="37"/>
      <c r="DO598" s="29"/>
      <c r="DP598" s="52" t="str">
        <f t="shared" si="2695"/>
        <v/>
      </c>
      <c r="DQ598" s="45"/>
      <c r="DR598" s="45" t="str">
        <f>IF(DQ598="","",DQ598-DQ596)</f>
        <v/>
      </c>
      <c r="DS598" s="45"/>
      <c r="DT598" s="45" t="str">
        <f>IF(DS598="","",DS598-DS596)</f>
        <v/>
      </c>
      <c r="DU598" s="45"/>
      <c r="DV598" s="45" t="str">
        <f>IF(DU598="","",DU596+DW596-DU598)</f>
        <v/>
      </c>
      <c r="DW598" s="45"/>
      <c r="DX598" s="43"/>
      <c r="DY598" s="43" t="str">
        <f>IF(DQ598="","",DY596)</f>
        <v/>
      </c>
      <c r="DZ598" s="45" t="str">
        <f t="shared" si="2842"/>
        <v/>
      </c>
      <c r="EA598" s="46" t="str">
        <f t="shared" si="2843"/>
        <v/>
      </c>
      <c r="EB598" s="37"/>
      <c r="ED598" s="52" t="str">
        <f t="shared" si="2702"/>
        <v/>
      </c>
      <c r="EE598" s="45"/>
      <c r="EF598" s="45" t="str">
        <f>IF(EE598="","",EE598-EE596)</f>
        <v/>
      </c>
      <c r="EG598" s="45"/>
      <c r="EH598" s="45" t="str">
        <f>IF(EG598="","",EG598-EG596)</f>
        <v/>
      </c>
      <c r="EI598" s="45"/>
      <c r="EJ598" s="45" t="str">
        <f>IF(EI598="","",EI596+EK596-EI598)</f>
        <v/>
      </c>
      <c r="EK598" s="45"/>
      <c r="EL598" s="43"/>
      <c r="EM598" s="43" t="str">
        <f>IF(EE598="","",EM596)</f>
        <v/>
      </c>
      <c r="EN598" s="45" t="str">
        <f t="shared" si="2844"/>
        <v/>
      </c>
      <c r="EO598" s="46" t="str">
        <f t="shared" si="2845"/>
        <v/>
      </c>
      <c r="EP598" s="37"/>
      <c r="ER598" s="52" t="str">
        <f t="shared" si="2704"/>
        <v/>
      </c>
      <c r="ES598" s="45"/>
      <c r="ET598" s="45" t="str">
        <f>IF(ES598="","",ES598-ES596)</f>
        <v/>
      </c>
      <c r="EU598" s="45"/>
      <c r="EV598" s="45" t="str">
        <f>IF(EU598="","",EU598-EU596)</f>
        <v/>
      </c>
      <c r="EW598" s="45"/>
      <c r="EX598" s="45" t="str">
        <f>IF(EW598="","",EW596+EY596-EW598)</f>
        <v/>
      </c>
      <c r="EY598" s="45"/>
      <c r="EZ598" s="43"/>
      <c r="FA598" s="43" t="str">
        <f>IF(ES598="","",FA596)</f>
        <v/>
      </c>
      <c r="FB598" s="45" t="str">
        <f t="shared" si="2846"/>
        <v/>
      </c>
      <c r="FC598" s="46" t="str">
        <f t="shared" si="2847"/>
        <v/>
      </c>
      <c r="FD598" s="37"/>
      <c r="FF598" s="52" t="str">
        <f t="shared" si="2706"/>
        <v/>
      </c>
      <c r="FG598" s="45"/>
      <c r="FH598" s="45" t="str">
        <f>IF(FG598="","",FG598-FG596)</f>
        <v/>
      </c>
      <c r="FI598" s="45"/>
      <c r="FJ598" s="45" t="str">
        <f>IF(FI598="","",FI598-FI596)</f>
        <v/>
      </c>
      <c r="FK598" s="45"/>
      <c r="FL598" s="45" t="str">
        <f>IF(FK598="","",FK596+FM596-FK598)</f>
        <v/>
      </c>
      <c r="FM598" s="45"/>
      <c r="FN598" s="43"/>
      <c r="FO598" s="43" t="str">
        <f>IF(FG598="","",FO596)</f>
        <v/>
      </c>
      <c r="FP598" s="45" t="str">
        <f t="shared" si="2848"/>
        <v/>
      </c>
      <c r="FQ598" s="46" t="str">
        <f t="shared" si="2849"/>
        <v/>
      </c>
      <c r="FR598" s="37"/>
      <c r="FS598" s="29"/>
      <c r="FT598" s="52" t="str">
        <f t="shared" si="2708"/>
        <v/>
      </c>
      <c r="FU598" s="45"/>
      <c r="FV598" s="45" t="str">
        <f>IF(FU598="","",FU598-FU596)</f>
        <v/>
      </c>
      <c r="FW598" s="45"/>
      <c r="FX598" s="45" t="str">
        <f>IF(FW598="","",FW598-FW596)</f>
        <v/>
      </c>
      <c r="FY598" s="45"/>
      <c r="FZ598" s="45" t="str">
        <f>IF(FY598="","",FY596+GA596-FY598)</f>
        <v/>
      </c>
      <c r="GA598" s="45"/>
      <c r="GB598" s="43"/>
      <c r="GC598" s="43" t="str">
        <f>IF(FU598="","",GC596)</f>
        <v/>
      </c>
      <c r="GD598" s="45" t="str">
        <f t="shared" si="2850"/>
        <v/>
      </c>
      <c r="GE598" s="46" t="str">
        <f t="shared" si="2851"/>
        <v/>
      </c>
      <c r="GF598" s="37"/>
      <c r="GH598" s="52" t="str">
        <f t="shared" si="2712"/>
        <v/>
      </c>
      <c r="GI598" s="45"/>
      <c r="GJ598" s="45" t="str">
        <f>IF(GI598="","",GI598-GI596)</f>
        <v/>
      </c>
      <c r="GK598" s="45"/>
      <c r="GL598" s="45" t="str">
        <f>IF(GK598="","",GK598-GK596)</f>
        <v/>
      </c>
      <c r="GM598" s="45"/>
      <c r="GN598" s="45" t="str">
        <f>IF(GM598="","",GM596+GO596-GM598)</f>
        <v/>
      </c>
      <c r="GO598" s="45"/>
      <c r="GP598" s="43"/>
      <c r="GQ598" s="43" t="str">
        <f>IF(GI598="","",GQ596)</f>
        <v/>
      </c>
      <c r="GR598" s="45" t="str">
        <f t="shared" si="2852"/>
        <v/>
      </c>
      <c r="GS598" s="46" t="str">
        <f t="shared" si="2853"/>
        <v/>
      </c>
      <c r="GT598" s="37"/>
      <c r="GU598" s="61"/>
      <c r="GV598" s="47"/>
      <c r="GW598" s="62"/>
      <c r="GX598" s="43">
        <v>20071</v>
      </c>
      <c r="GY598" s="45">
        <f>IF(GX598="","",GX598-GX594)</f>
        <v>128</v>
      </c>
      <c r="GZ598" s="43"/>
      <c r="HA598" s="45" t="str">
        <f t="shared" si="2823"/>
        <v/>
      </c>
      <c r="HB598" s="43">
        <v>3</v>
      </c>
      <c r="HC598" s="45">
        <f t="shared" si="2787"/>
        <v>1</v>
      </c>
      <c r="HD598" s="45">
        <v>1</v>
      </c>
      <c r="HE598" s="63" t="str">
        <f t="shared" ref="HE598" si="2864">IF(GX597="","",HE594)</f>
        <v>サンリオ浴衣BIG</v>
      </c>
      <c r="HF598" s="67">
        <f>IF(GX597="","",HF594)</f>
        <v>1100</v>
      </c>
      <c r="HG598" s="43">
        <f t="shared" si="2789"/>
        <v>1100</v>
      </c>
      <c r="HH598" s="46">
        <f t="shared" si="2790"/>
        <v>8.59375E-2</v>
      </c>
      <c r="HI598" s="37"/>
      <c r="HK598" s="47"/>
      <c r="HL598" s="43">
        <v>378</v>
      </c>
      <c r="HM598" s="45">
        <f t="shared" si="2824"/>
        <v>147</v>
      </c>
      <c r="HN598" s="43">
        <v>998</v>
      </c>
      <c r="HO598" s="45">
        <f t="shared" si="2825"/>
        <v>4</v>
      </c>
      <c r="HP598" s="43">
        <v>8</v>
      </c>
      <c r="HQ598" s="45">
        <f t="shared" si="2791"/>
        <v>4</v>
      </c>
      <c r="HR598" s="45">
        <v>4</v>
      </c>
      <c r="HS598" s="63" t="str">
        <f t="shared" si="2792"/>
        <v>キティヒョウ柄マスコット</v>
      </c>
      <c r="HT598" s="67">
        <f t="shared" si="2826"/>
        <v>996</v>
      </c>
      <c r="HU598" s="43">
        <f t="shared" si="2793"/>
        <v>3984</v>
      </c>
      <c r="HV598" s="46">
        <f t="shared" si="2794"/>
        <v>0.27102040816326528</v>
      </c>
      <c r="HW598" s="37"/>
      <c r="HX598" s="360"/>
      <c r="HY598" s="47"/>
      <c r="HZ598" s="43">
        <v>4340</v>
      </c>
      <c r="IA598" s="45">
        <f t="shared" si="2795"/>
        <v>71</v>
      </c>
      <c r="IB598" s="43">
        <v>127</v>
      </c>
      <c r="IC598" s="45">
        <f t="shared" si="2796"/>
        <v>2</v>
      </c>
      <c r="ID598" s="43">
        <v>28</v>
      </c>
      <c r="IE598" s="45">
        <f t="shared" si="2797"/>
        <v>2</v>
      </c>
      <c r="IF598" s="45">
        <v>10</v>
      </c>
      <c r="IG598" s="63" t="str">
        <f t="shared" si="2827"/>
        <v>ミニ香水</v>
      </c>
      <c r="IH598" s="67">
        <f t="shared" si="2828"/>
        <v>1100</v>
      </c>
      <c r="II598" s="43">
        <f t="shared" si="2798"/>
        <v>2200</v>
      </c>
      <c r="IJ598" s="46">
        <f t="shared" si="2799"/>
        <v>0.30985915492957744</v>
      </c>
      <c r="IK598" s="37"/>
      <c r="IL598" s="29"/>
      <c r="IM598" s="47"/>
      <c r="IN598" s="43">
        <v>5095</v>
      </c>
      <c r="IO598" s="69">
        <f t="shared" si="2800"/>
        <v>17</v>
      </c>
      <c r="IP598" s="43">
        <v>105</v>
      </c>
      <c r="IQ598" s="45">
        <f t="shared" si="2801"/>
        <v>0</v>
      </c>
      <c r="IR598" s="43">
        <v>16</v>
      </c>
      <c r="IS598" s="45">
        <f t="shared" si="2802"/>
        <v>0</v>
      </c>
      <c r="IT598" s="45">
        <v>0</v>
      </c>
      <c r="IU598" s="63" t="str">
        <f t="shared" si="2819"/>
        <v>ジャグラーサウンドボタン</v>
      </c>
      <c r="IV598" s="67">
        <f t="shared" si="2820"/>
        <v>748</v>
      </c>
      <c r="IW598" s="43">
        <f t="shared" si="2803"/>
        <v>0</v>
      </c>
      <c r="IX598" s="46">
        <f t="shared" si="2804"/>
        <v>0</v>
      </c>
      <c r="IY598" s="37" t="s">
        <v>530</v>
      </c>
      <c r="IZ598" s="61"/>
      <c r="JA598" s="47"/>
      <c r="JB598" s="43">
        <v>3882</v>
      </c>
      <c r="JC598" s="69">
        <f t="shared" si="2805"/>
        <v>46</v>
      </c>
      <c r="JD598" s="43">
        <v>106</v>
      </c>
      <c r="JE598" s="45">
        <f t="shared" si="2806"/>
        <v>0</v>
      </c>
      <c r="JF598" s="43">
        <v>11</v>
      </c>
      <c r="JG598" s="45">
        <f t="shared" si="2807"/>
        <v>-1</v>
      </c>
      <c r="JH598" s="45">
        <v>0</v>
      </c>
      <c r="JI598" s="63" t="str">
        <f t="shared" si="2808"/>
        <v>サンリオスカーフ付ポーチ</v>
      </c>
      <c r="JJ598" s="67">
        <f t="shared" si="2809"/>
        <v>0</v>
      </c>
      <c r="JK598" s="43">
        <f t="shared" si="2810"/>
        <v>0</v>
      </c>
      <c r="JL598" s="46">
        <f t="shared" si="2811"/>
        <v>0</v>
      </c>
      <c r="JM598" s="37"/>
      <c r="JN598" s="29"/>
      <c r="JO598" s="47"/>
      <c r="JP598" s="43">
        <v>4598</v>
      </c>
      <c r="JQ598" s="45">
        <f t="shared" si="2812"/>
        <v>48</v>
      </c>
      <c r="JR598" s="43">
        <v>93</v>
      </c>
      <c r="JS598" s="45">
        <f t="shared" si="2813"/>
        <v>3</v>
      </c>
      <c r="JT598" s="43">
        <v>11</v>
      </c>
      <c r="JU598" s="45">
        <f t="shared" si="2814"/>
        <v>3</v>
      </c>
      <c r="JV598" s="45">
        <v>0</v>
      </c>
      <c r="JW598" s="63" t="str">
        <f t="shared" si="2815"/>
        <v>デジタルミニカメラ</v>
      </c>
      <c r="JX598" s="67">
        <f t="shared" si="2816"/>
        <v>722</v>
      </c>
      <c r="JY598" s="43">
        <f t="shared" si="2817"/>
        <v>2166</v>
      </c>
      <c r="JZ598" s="46">
        <f t="shared" si="2818"/>
        <v>0.45124999999999998</v>
      </c>
      <c r="KA598" s="37" t="s">
        <v>464</v>
      </c>
      <c r="KB598" s="97"/>
      <c r="KC598" s="47"/>
      <c r="KD598" s="43">
        <v>9819</v>
      </c>
      <c r="KE598" s="45">
        <f>IF(KD598="","",KD598-KD594)</f>
        <v>48</v>
      </c>
      <c r="KF598" s="43">
        <v>287</v>
      </c>
      <c r="KG598" s="45">
        <f>IF(KF598="","",KF598-KF594)</f>
        <v>0</v>
      </c>
      <c r="KH598" s="43">
        <v>10</v>
      </c>
      <c r="KI598" s="45">
        <f>IF(KH598="","",KH594+KJ594-KH598)</f>
        <v>0</v>
      </c>
      <c r="KJ598" s="45">
        <v>0</v>
      </c>
      <c r="KK598" s="63" t="str">
        <f>IF(KD598="","",KK594)</f>
        <v>モンチッチマスコット</v>
      </c>
      <c r="KL598" s="67">
        <f>IF(KE598="","",KL594)</f>
        <v>660</v>
      </c>
      <c r="KM598" s="43">
        <f>IF(KH598="","",KI598*KL598)</f>
        <v>0</v>
      </c>
      <c r="KN598" s="46">
        <f>IF(KI598="","",KM598/(KE598*100))</f>
        <v>0</v>
      </c>
      <c r="KO598" s="37" t="s">
        <v>464</v>
      </c>
      <c r="KP598" s="29"/>
      <c r="KQ598" s="47"/>
      <c r="KR598" s="43">
        <v>892</v>
      </c>
      <c r="KS598" s="45">
        <f>IF(KR598="","",KR598-KR594)</f>
        <v>138</v>
      </c>
      <c r="KT598" s="43">
        <v>5</v>
      </c>
      <c r="KU598" s="45">
        <f>IF(KT598="","",KT598-KT594)</f>
        <v>0</v>
      </c>
      <c r="KV598" s="43">
        <v>15</v>
      </c>
      <c r="KW598" s="45">
        <f>IF(KV598="","",KV594+KX594-KV598)</f>
        <v>0</v>
      </c>
      <c r="KX598" s="45">
        <v>0</v>
      </c>
      <c r="KY598" s="63" t="str">
        <f>IF(KR598="","",KY594)</f>
        <v>ラブブマスコット</v>
      </c>
      <c r="KZ598" s="67">
        <f>IF(KS598="","",KZ594)</f>
        <v>500</v>
      </c>
      <c r="LA598" s="43">
        <f>IF(KV598="","",KW598*KZ598)</f>
        <v>0</v>
      </c>
      <c r="LB598" s="46">
        <f>IF(KW598="","",LA598/(KS598*100))</f>
        <v>0</v>
      </c>
      <c r="LC598" s="37" t="s">
        <v>164</v>
      </c>
      <c r="LD598" s="29"/>
      <c r="LE598" s="75"/>
      <c r="LF598" s="76"/>
      <c r="LG598" s="76"/>
      <c r="LH598" s="76">
        <v>1166</v>
      </c>
      <c r="LI598" s="76">
        <f t="shared" si="2854"/>
        <v>0</v>
      </c>
      <c r="LJ598" s="77">
        <v>2</v>
      </c>
      <c r="LK598" s="76">
        <f t="shared" si="2855"/>
        <v>0</v>
      </c>
      <c r="LL598" s="76">
        <v>0</v>
      </c>
      <c r="LM598" s="78" t="str">
        <f>IF(LF596="","",LM595)</f>
        <v>バイキンティッシュカバー、アンパンぬいぐるみ</v>
      </c>
      <c r="LN598" s="79">
        <f>IF(LG596="","",LN595)</f>
        <v>1000</v>
      </c>
      <c r="LO598" s="76">
        <f t="shared" si="2765"/>
        <v>0</v>
      </c>
      <c r="LP598" s="80"/>
      <c r="LQ598" s="37"/>
      <c r="LR598" s="29"/>
      <c r="LS598" s="52" t="str">
        <f t="shared" si="2716"/>
        <v/>
      </c>
      <c r="LT598" s="45"/>
      <c r="LU598" s="45" t="str">
        <f>IF(LT598="","",LT598-LT596)</f>
        <v/>
      </c>
      <c r="LV598" s="45"/>
      <c r="LW598" s="45" t="str">
        <f>IF(LV598="","",LV598-LV596)</f>
        <v/>
      </c>
      <c r="LX598" s="45"/>
      <c r="LY598" s="45" t="str">
        <f>IF(LX598="","",LX596+LZ596-LX598)</f>
        <v/>
      </c>
      <c r="LZ598" s="45"/>
      <c r="MA598" s="43"/>
      <c r="MB598" s="43" t="str">
        <f>IF(LT598="","",MB596)</f>
        <v/>
      </c>
      <c r="MC598" s="45" t="str">
        <f t="shared" si="2856"/>
        <v/>
      </c>
      <c r="MD598" s="46" t="str">
        <f t="shared" si="2857"/>
        <v/>
      </c>
      <c r="ME598" s="37"/>
      <c r="MF598" s="29"/>
      <c r="MG598" s="52" t="str">
        <f t="shared" si="2723"/>
        <v/>
      </c>
      <c r="MH598" s="45"/>
      <c r="MI598" s="45" t="str">
        <f>IF(MH598="","",MH598-MH596)</f>
        <v/>
      </c>
      <c r="MJ598" s="45"/>
      <c r="MK598" s="45" t="str">
        <f>IF(MJ598="","",MJ598-MJ596)</f>
        <v/>
      </c>
      <c r="ML598" s="45"/>
      <c r="MM598" s="45" t="str">
        <f>IF(ML598="","",ML596+MN596-ML598)</f>
        <v/>
      </c>
      <c r="MN598" s="45"/>
      <c r="MO598" s="43"/>
      <c r="MP598" s="43" t="str">
        <f>IF(MH598="","",MP596)</f>
        <v/>
      </c>
      <c r="MQ598" s="45" t="str">
        <f t="shared" si="2858"/>
        <v/>
      </c>
      <c r="MR598" s="46" t="str">
        <f t="shared" si="2859"/>
        <v/>
      </c>
      <c r="MS598" s="37"/>
      <c r="MT598" s="29"/>
      <c r="MU598" s="52" t="str">
        <f t="shared" si="2730"/>
        <v/>
      </c>
      <c r="MV598" s="45"/>
      <c r="MW598" s="45" t="str">
        <f>IF(MV598="","",MV598-MV596)</f>
        <v/>
      </c>
      <c r="MX598" s="45"/>
      <c r="MY598" s="45" t="str">
        <f>IF(MX598="","",MX598-MX596)</f>
        <v/>
      </c>
      <c r="MZ598" s="45"/>
      <c r="NA598" s="45" t="str">
        <f>IF(MZ598="","",MZ596+NB596-MZ598)</f>
        <v/>
      </c>
      <c r="NB598" s="45"/>
      <c r="NC598" s="43"/>
      <c r="ND598" s="43" t="str">
        <f>IF(MV598="","",ND596)</f>
        <v/>
      </c>
      <c r="NE598" s="45" t="str">
        <f t="shared" si="2860"/>
        <v/>
      </c>
      <c r="NF598" s="46" t="str">
        <f t="shared" si="2861"/>
        <v/>
      </c>
      <c r="NG598" s="37"/>
      <c r="NH598" s="29"/>
      <c r="NI598" s="52" t="str">
        <f t="shared" si="2737"/>
        <v/>
      </c>
      <c r="NJ598" s="45"/>
      <c r="NK598" s="45" t="str">
        <f>IF(NJ598="","",NJ598-NJ596)</f>
        <v/>
      </c>
      <c r="NL598" s="45"/>
      <c r="NM598" s="45" t="str">
        <f>IF(NL598="","",NL598-NL596)</f>
        <v/>
      </c>
      <c r="NN598" s="45"/>
      <c r="NO598" s="45" t="str">
        <f>IF(NN598="","",NN596+NP596-NN598)</f>
        <v/>
      </c>
      <c r="NP598" s="45"/>
      <c r="NQ598" s="43"/>
      <c r="NR598" s="43" t="str">
        <f>IF(NJ598="","",NR596)</f>
        <v/>
      </c>
      <c r="NS598" s="45" t="str">
        <f t="shared" si="2862"/>
        <v/>
      </c>
      <c r="NT598" s="46" t="str">
        <f t="shared" si="2863"/>
        <v/>
      </c>
      <c r="NU598" s="37"/>
    </row>
    <row r="599" spans="1:385" ht="15" customHeight="1" thickTop="1" x14ac:dyDescent="0.25">
      <c r="A599" s="38"/>
      <c r="B599" s="39"/>
      <c r="C599" s="40"/>
      <c r="D599" s="40"/>
      <c r="E599" s="41"/>
      <c r="F599" s="40"/>
      <c r="G599" s="208"/>
      <c r="H599" s="42"/>
      <c r="I599" s="45"/>
      <c r="J599" s="45" t="str">
        <f>IF(I599="","",I599-#REF!)</f>
        <v/>
      </c>
      <c r="K599" s="45"/>
      <c r="L599" s="45" t="str">
        <f>IF(K599="","",K599-#REF!)</f>
        <v/>
      </c>
      <c r="M599" s="45"/>
      <c r="N599" s="45" t="str">
        <f>IF(M599="","",#REF!+#REF!-M599)</f>
        <v/>
      </c>
      <c r="O599" s="45"/>
      <c r="P599" s="43"/>
      <c r="Q599" s="43" t="str">
        <f>IF(I599="","",#REF!)</f>
        <v/>
      </c>
      <c r="R599" s="45" t="str">
        <f t="shared" si="2832"/>
        <v/>
      </c>
      <c r="S599" s="46" t="str">
        <f t="shared" si="2833"/>
        <v/>
      </c>
      <c r="T599" s="37"/>
      <c r="U599" s="29"/>
      <c r="V599" s="52" t="str">
        <f t="shared" si="2667"/>
        <v/>
      </c>
      <c r="W599" s="67"/>
      <c r="X599" s="45" t="str">
        <f>IF(W599="","",W599-#REF!)</f>
        <v/>
      </c>
      <c r="Y599" s="45"/>
      <c r="Z599" s="45" t="str">
        <f>IF(Y599="","",Y599-#REF!)</f>
        <v/>
      </c>
      <c r="AA599" s="45"/>
      <c r="AB599" s="45" t="str">
        <f>IF(AA599="","",#REF!+#REF!-AA599)</f>
        <v/>
      </c>
      <c r="AC599" s="45"/>
      <c r="AD599" s="43"/>
      <c r="AE599" s="43" t="str">
        <f>IF(W599="","",#REF!)</f>
        <v/>
      </c>
      <c r="AF599" s="45" t="str">
        <f t="shared" si="2834"/>
        <v/>
      </c>
      <c r="AG599" s="46" t="str">
        <f t="shared" si="2835"/>
        <v/>
      </c>
      <c r="AH599" s="37"/>
      <c r="AI599" s="29"/>
      <c r="AJ599" s="52" t="str">
        <f t="shared" si="2674"/>
        <v/>
      </c>
      <c r="AK599" s="45"/>
      <c r="AL599" s="45" t="str">
        <f>IF(AK599="","",AK599-#REF!)</f>
        <v/>
      </c>
      <c r="AM599" s="45"/>
      <c r="AN599" s="45" t="str">
        <f>IF(AM599="","",AM599-#REF!)</f>
        <v/>
      </c>
      <c r="AO599" s="45"/>
      <c r="AP599" s="45" t="str">
        <f>IF(AO599="","",#REF!+#REF!-AO599)</f>
        <v/>
      </c>
      <c r="AQ599" s="45"/>
      <c r="AR599" s="43"/>
      <c r="AS599" s="43" t="str">
        <f>IF(AK599="","",#REF!)</f>
        <v/>
      </c>
      <c r="AT599" s="45" t="str">
        <f t="shared" si="2836"/>
        <v/>
      </c>
      <c r="AU599" s="46" t="str">
        <f t="shared" si="2837"/>
        <v/>
      </c>
      <c r="AV599" s="37"/>
      <c r="AW599" s="29"/>
      <c r="AX599" s="52" t="str">
        <f t="shared" si="2681"/>
        <v/>
      </c>
      <c r="AY599" s="45"/>
      <c r="AZ599" s="45" t="str">
        <f>IF(AY599="","",AY599-#REF!)</f>
        <v/>
      </c>
      <c r="BA599" s="45"/>
      <c r="BB599" s="45" t="str">
        <f>IF(BA599="","",BA599-#REF!)</f>
        <v/>
      </c>
      <c r="BC599" s="45"/>
      <c r="BD599" s="45" t="str">
        <f>IF(BC599="","",#REF!+#REF!-BC599)</f>
        <v/>
      </c>
      <c r="BE599" s="45"/>
      <c r="BF599" s="43"/>
      <c r="BG599" s="43" t="str">
        <f>IF(AY599="","",#REF!)</f>
        <v/>
      </c>
      <c r="BH599" s="45" t="str">
        <f t="shared" si="2838"/>
        <v/>
      </c>
      <c r="BI599" s="46" t="str">
        <f t="shared" si="2839"/>
        <v/>
      </c>
      <c r="BJ599" s="37"/>
      <c r="BK599" s="29"/>
      <c r="BL599" s="47"/>
      <c r="BM599" s="27">
        <v>1365</v>
      </c>
      <c r="BN599" s="45">
        <f t="shared" si="2766"/>
        <v>124</v>
      </c>
      <c r="BO599" s="27">
        <v>14</v>
      </c>
      <c r="BP599" s="45">
        <f t="shared" si="2767"/>
        <v>2</v>
      </c>
      <c r="BQ599" s="27">
        <v>11</v>
      </c>
      <c r="BR599" s="45">
        <f t="shared" si="2768"/>
        <v>1</v>
      </c>
      <c r="BS599" s="45">
        <v>2</v>
      </c>
      <c r="BT599" s="63" t="str">
        <f t="shared" si="2769"/>
        <v>ラブブキーホルダー</v>
      </c>
      <c r="BU599" s="67">
        <f t="shared" si="2770"/>
        <v>400</v>
      </c>
      <c r="BV599" s="45">
        <f t="shared" si="2771"/>
        <v>400</v>
      </c>
      <c r="BW599" s="46">
        <f t="shared" si="2772"/>
        <v>3.2258064516129031E-2</v>
      </c>
      <c r="BX599" s="37"/>
      <c r="BY599" s="57"/>
      <c r="BZ599" s="47"/>
      <c r="CA599" s="27">
        <v>7654</v>
      </c>
      <c r="CB599" s="45">
        <f t="shared" si="2773"/>
        <v>71</v>
      </c>
      <c r="CC599" s="27">
        <v>429</v>
      </c>
      <c r="CD599" s="45">
        <f t="shared" si="2774"/>
        <v>0</v>
      </c>
      <c r="CE599" s="27">
        <v>16</v>
      </c>
      <c r="CF599" s="45">
        <f t="shared" si="2775"/>
        <v>0</v>
      </c>
      <c r="CG599" s="45">
        <v>0</v>
      </c>
      <c r="CH599" s="63" t="str">
        <f t="shared" si="2776"/>
        <v>ラブブマスコット</v>
      </c>
      <c r="CI599" s="67">
        <f t="shared" si="2777"/>
        <v>450</v>
      </c>
      <c r="CJ599" s="45">
        <f t="shared" si="2778"/>
        <v>0</v>
      </c>
      <c r="CK599" s="46">
        <f t="shared" si="2779"/>
        <v>0</v>
      </c>
      <c r="CL599" s="37"/>
      <c r="CM599" s="29"/>
      <c r="CN599" s="47"/>
      <c r="CO599" s="27">
        <v>1855</v>
      </c>
      <c r="CP599" s="45">
        <f t="shared" si="2780"/>
        <v>104</v>
      </c>
      <c r="CQ599" s="27">
        <v>54</v>
      </c>
      <c r="CR599" s="45">
        <f t="shared" si="2781"/>
        <v>2</v>
      </c>
      <c r="CS599" s="27">
        <v>25</v>
      </c>
      <c r="CT599" s="45">
        <f t="shared" si="2782"/>
        <v>2</v>
      </c>
      <c r="CU599" s="45">
        <v>0</v>
      </c>
      <c r="CV599" s="63" t="str">
        <f t="shared" si="2783"/>
        <v>ラブブキーホルダー</v>
      </c>
      <c r="CW599" s="67">
        <f t="shared" si="2784"/>
        <v>500</v>
      </c>
      <c r="CX599" s="45">
        <f t="shared" si="2785"/>
        <v>1000</v>
      </c>
      <c r="CY599" s="46">
        <f t="shared" si="2786"/>
        <v>9.6153846153846159E-2</v>
      </c>
      <c r="CZ599" s="37"/>
      <c r="DA599" s="29"/>
      <c r="DB599" s="52" t="str">
        <f t="shared" si="2688"/>
        <v/>
      </c>
      <c r="DC599" s="45"/>
      <c r="DD599" s="45" t="str">
        <f>IF(DC599="","",DC599-#REF!)</f>
        <v/>
      </c>
      <c r="DE599" s="45"/>
      <c r="DF599" s="45" t="str">
        <f>IF(DE599="","",DE599-#REF!)</f>
        <v/>
      </c>
      <c r="DG599" s="45"/>
      <c r="DH599" s="45" t="str">
        <f>IF(DG599="","",#REF!+#REF!-DG599)</f>
        <v/>
      </c>
      <c r="DI599" s="45"/>
      <c r="DJ599" s="43"/>
      <c r="DK599" s="43" t="str">
        <f>IF(DC599="","",#REF!)</f>
        <v/>
      </c>
      <c r="DL599" s="45" t="str">
        <f t="shared" si="2840"/>
        <v/>
      </c>
      <c r="DM599" s="46" t="str">
        <f t="shared" si="2841"/>
        <v/>
      </c>
      <c r="DN599" s="37"/>
      <c r="DO599" s="29"/>
      <c r="DP599" s="52" t="str">
        <f t="shared" si="2695"/>
        <v/>
      </c>
      <c r="DQ599" s="45"/>
      <c r="DR599" s="45" t="str">
        <f>IF(DQ599="","",DQ599-#REF!)</f>
        <v/>
      </c>
      <c r="DS599" s="45"/>
      <c r="DT599" s="45" t="str">
        <f>IF(DS599="","",DS599-#REF!)</f>
        <v/>
      </c>
      <c r="DU599" s="45"/>
      <c r="DV599" s="45" t="str">
        <f>IF(DU599="","",#REF!+#REF!-DU599)</f>
        <v/>
      </c>
      <c r="DW599" s="45"/>
      <c r="DX599" s="43"/>
      <c r="DY599" s="43" t="str">
        <f>IF(DQ599="","",#REF!)</f>
        <v/>
      </c>
      <c r="DZ599" s="45" t="str">
        <f t="shared" si="2842"/>
        <v/>
      </c>
      <c r="EA599" s="46" t="str">
        <f t="shared" si="2843"/>
        <v/>
      </c>
      <c r="EB599" s="37"/>
      <c r="ED599" s="52" t="str">
        <f t="shared" si="2702"/>
        <v/>
      </c>
      <c r="EE599" s="45"/>
      <c r="EF599" s="45" t="str">
        <f>IF(EE599="","",EE599-#REF!)</f>
        <v/>
      </c>
      <c r="EG599" s="45"/>
      <c r="EH599" s="45" t="str">
        <f>IF(EG599="","",EG599-#REF!)</f>
        <v/>
      </c>
      <c r="EI599" s="45"/>
      <c r="EJ599" s="45" t="str">
        <f>IF(EI599="","",#REF!+#REF!-EI599)</f>
        <v/>
      </c>
      <c r="EK599" s="45"/>
      <c r="EL599" s="43"/>
      <c r="EM599" s="43" t="str">
        <f>IF(EE599="","",#REF!)</f>
        <v/>
      </c>
      <c r="EN599" s="45" t="str">
        <f t="shared" si="2844"/>
        <v/>
      </c>
      <c r="EO599" s="46" t="str">
        <f t="shared" si="2845"/>
        <v/>
      </c>
      <c r="EP599" s="37"/>
      <c r="ER599" s="52" t="str">
        <f t="shared" si="2704"/>
        <v/>
      </c>
      <c r="ES599" s="45"/>
      <c r="ET599" s="45" t="str">
        <f>IF(ES599="","",ES599-#REF!)</f>
        <v/>
      </c>
      <c r="EU599" s="45"/>
      <c r="EV599" s="45" t="str">
        <f>IF(EU599="","",EU599-#REF!)</f>
        <v/>
      </c>
      <c r="EW599" s="45"/>
      <c r="EX599" s="45" t="str">
        <f>IF(EW599="","",#REF!+#REF!-EW599)</f>
        <v/>
      </c>
      <c r="EY599" s="45"/>
      <c r="EZ599" s="43"/>
      <c r="FA599" s="43" t="str">
        <f>IF(ES599="","",#REF!)</f>
        <v/>
      </c>
      <c r="FB599" s="45" t="str">
        <f t="shared" si="2846"/>
        <v/>
      </c>
      <c r="FC599" s="46" t="str">
        <f t="shared" si="2847"/>
        <v/>
      </c>
      <c r="FD599" s="37"/>
      <c r="FF599" s="52" t="str">
        <f t="shared" si="2706"/>
        <v/>
      </c>
      <c r="FG599" s="45"/>
      <c r="FH599" s="45" t="str">
        <f>IF(FG599="","",FG599-#REF!)</f>
        <v/>
      </c>
      <c r="FI599" s="45"/>
      <c r="FJ599" s="45" t="str">
        <f>IF(FI599="","",FI599-#REF!)</f>
        <v/>
      </c>
      <c r="FK599" s="45"/>
      <c r="FL599" s="45" t="str">
        <f>IF(FK599="","",#REF!+#REF!-FK599)</f>
        <v/>
      </c>
      <c r="FM599" s="45"/>
      <c r="FN599" s="43"/>
      <c r="FO599" s="43" t="str">
        <f>IF(FG599="","",#REF!)</f>
        <v/>
      </c>
      <c r="FP599" s="45" t="str">
        <f t="shared" si="2848"/>
        <v/>
      </c>
      <c r="FQ599" s="46" t="str">
        <f t="shared" si="2849"/>
        <v/>
      </c>
      <c r="FR599" s="37"/>
      <c r="FS599" s="29"/>
      <c r="FT599" s="52" t="str">
        <f t="shared" si="2708"/>
        <v/>
      </c>
      <c r="FU599" s="45"/>
      <c r="FV599" s="45" t="str">
        <f>IF(FU599="","",FU599-#REF!)</f>
        <v/>
      </c>
      <c r="FW599" s="45"/>
      <c r="FX599" s="45" t="str">
        <f>IF(FW599="","",FW599-#REF!)</f>
        <v/>
      </c>
      <c r="FY599" s="45"/>
      <c r="FZ599" s="45" t="str">
        <f>IF(FY599="","",#REF!+#REF!-FY599)</f>
        <v/>
      </c>
      <c r="GA599" s="45"/>
      <c r="GB599" s="43"/>
      <c r="GC599" s="43" t="str">
        <f>IF(FU599="","",#REF!)</f>
        <v/>
      </c>
      <c r="GD599" s="45" t="str">
        <f t="shared" si="2850"/>
        <v/>
      </c>
      <c r="GE599" s="46" t="str">
        <f t="shared" si="2851"/>
        <v/>
      </c>
      <c r="GF599" s="37"/>
      <c r="GH599" s="52" t="str">
        <f t="shared" si="2712"/>
        <v/>
      </c>
      <c r="GI599" s="45"/>
      <c r="GJ599" s="45" t="str">
        <f>IF(GI599="","",GI599-#REF!)</f>
        <v/>
      </c>
      <c r="GK599" s="45"/>
      <c r="GL599" s="45" t="str">
        <f>IF(GK599="","",GK599-#REF!)</f>
        <v/>
      </c>
      <c r="GM599" s="45"/>
      <c r="GN599" s="45" t="str">
        <f>IF(GM599="","",#REF!+#REF!-GM599)</f>
        <v/>
      </c>
      <c r="GO599" s="45"/>
      <c r="GP599" s="43"/>
      <c r="GQ599" s="43" t="str">
        <f>IF(GI599="","",#REF!)</f>
        <v/>
      </c>
      <c r="GR599" s="45" t="str">
        <f t="shared" si="2852"/>
        <v/>
      </c>
      <c r="GS599" s="46" t="str">
        <f t="shared" si="2853"/>
        <v/>
      </c>
      <c r="GT599" s="37"/>
      <c r="GU599" s="61"/>
      <c r="GV599" s="47"/>
      <c r="GW599" s="200"/>
      <c r="GX599" s="27"/>
      <c r="GY599" s="45" t="str">
        <f t="shared" si="2829"/>
        <v/>
      </c>
      <c r="GZ599" s="27"/>
      <c r="HA599" s="45" t="str">
        <f t="shared" si="2823"/>
        <v/>
      </c>
      <c r="HB599" s="27">
        <v>16</v>
      </c>
      <c r="HC599" s="45">
        <f t="shared" si="2787"/>
        <v>0</v>
      </c>
      <c r="HD599" s="45">
        <v>0</v>
      </c>
      <c r="HE599" s="63" t="str">
        <f t="shared" ref="HE599" si="2865">IF(GX597="","",HE595)</f>
        <v>カムカムレモン</v>
      </c>
      <c r="HF599" s="67">
        <f>IF(GX597="","",HF595)</f>
        <v>572</v>
      </c>
      <c r="HG599" s="45">
        <f t="shared" si="2789"/>
        <v>0</v>
      </c>
      <c r="HH599" s="46" t="e">
        <f t="shared" si="2790"/>
        <v>#VALUE!</v>
      </c>
      <c r="HI599" s="37"/>
      <c r="HK599" s="47"/>
      <c r="HL599" s="27">
        <v>56</v>
      </c>
      <c r="HM599" s="45">
        <f t="shared" si="2824"/>
        <v>47</v>
      </c>
      <c r="HN599" s="27">
        <v>997</v>
      </c>
      <c r="HO599" s="45">
        <f t="shared" si="2825"/>
        <v>3</v>
      </c>
      <c r="HP599" s="27">
        <v>0</v>
      </c>
      <c r="HQ599" s="45">
        <f t="shared" si="2791"/>
        <v>4</v>
      </c>
      <c r="HR599" s="45">
        <v>4</v>
      </c>
      <c r="HS599" s="63" t="str">
        <f t="shared" si="2792"/>
        <v>ジョージファン</v>
      </c>
      <c r="HT599" s="67">
        <f t="shared" si="2826"/>
        <v>950</v>
      </c>
      <c r="HU599" s="45">
        <f t="shared" si="2793"/>
        <v>3800</v>
      </c>
      <c r="HV599" s="46">
        <f t="shared" si="2794"/>
        <v>0.80851063829787229</v>
      </c>
      <c r="HW599" s="37" t="s">
        <v>528</v>
      </c>
      <c r="HX599" s="360"/>
      <c r="HY599" s="47"/>
      <c r="HZ599" s="27">
        <v>4675</v>
      </c>
      <c r="IA599" s="45">
        <f t="shared" si="2795"/>
        <v>110</v>
      </c>
      <c r="IB599" s="27">
        <v>120</v>
      </c>
      <c r="IC599" s="45">
        <f t="shared" si="2796"/>
        <v>0</v>
      </c>
      <c r="ID599" s="27">
        <v>17</v>
      </c>
      <c r="IE599" s="45">
        <f t="shared" si="2797"/>
        <v>0</v>
      </c>
      <c r="IF599" s="45">
        <v>1</v>
      </c>
      <c r="IG599" s="63" t="str">
        <f t="shared" si="2827"/>
        <v>ラブブマスコット</v>
      </c>
      <c r="IH599" s="67">
        <f t="shared" si="2828"/>
        <v>500</v>
      </c>
      <c r="II599" s="45">
        <f t="shared" si="2798"/>
        <v>0</v>
      </c>
      <c r="IJ599" s="46">
        <f t="shared" si="2799"/>
        <v>0</v>
      </c>
      <c r="IK599" s="37"/>
      <c r="IL599" s="29"/>
      <c r="IM599" s="47"/>
      <c r="IN599" s="27">
        <v>3271</v>
      </c>
      <c r="IO599" s="45">
        <f t="shared" si="2800"/>
        <v>111</v>
      </c>
      <c r="IP599" s="27">
        <v>205</v>
      </c>
      <c r="IQ599" s="45">
        <f t="shared" si="2801"/>
        <v>2</v>
      </c>
      <c r="IR599" s="27">
        <v>43</v>
      </c>
      <c r="IS599" s="45">
        <f t="shared" si="2802"/>
        <v>2</v>
      </c>
      <c r="IT599" s="45">
        <v>0</v>
      </c>
      <c r="IU599" s="63" t="str">
        <f t="shared" si="2819"/>
        <v>アングリーキーホルダー</v>
      </c>
      <c r="IV599" s="67">
        <f t="shared" si="2820"/>
        <v>198</v>
      </c>
      <c r="IW599" s="45">
        <f t="shared" si="2803"/>
        <v>396</v>
      </c>
      <c r="IX599" s="46">
        <f t="shared" si="2804"/>
        <v>3.5675675675675679E-2</v>
      </c>
      <c r="IY599" s="37"/>
      <c r="IZ599" s="61"/>
      <c r="JA599" s="47"/>
      <c r="JB599" s="27">
        <v>6125</v>
      </c>
      <c r="JC599" s="45">
        <f t="shared" si="2805"/>
        <v>81</v>
      </c>
      <c r="JD599" s="27">
        <v>371</v>
      </c>
      <c r="JE599" s="45">
        <f t="shared" si="2806"/>
        <v>6</v>
      </c>
      <c r="JF599" s="27">
        <v>98</v>
      </c>
      <c r="JG599" s="45">
        <f t="shared" si="2807"/>
        <v>6</v>
      </c>
      <c r="JH599" s="45">
        <v>0</v>
      </c>
      <c r="JI599" s="63" t="str">
        <f t="shared" si="2808"/>
        <v>AIモンスターラバー</v>
      </c>
      <c r="JJ599" s="67">
        <f t="shared" si="2809"/>
        <v>198</v>
      </c>
      <c r="JK599" s="45">
        <f t="shared" si="2810"/>
        <v>1188</v>
      </c>
      <c r="JL599" s="46">
        <f t="shared" si="2811"/>
        <v>0.14666666666666667</v>
      </c>
      <c r="JM599" s="37"/>
      <c r="JN599" s="29"/>
      <c r="JO599" s="47"/>
      <c r="JP599" s="27">
        <v>5385</v>
      </c>
      <c r="JQ599" s="45">
        <f t="shared" si="2812"/>
        <v>107</v>
      </c>
      <c r="JR599" s="27">
        <v>253</v>
      </c>
      <c r="JS599" s="45">
        <f t="shared" si="2813"/>
        <v>3</v>
      </c>
      <c r="JT599" s="27">
        <v>69</v>
      </c>
      <c r="JU599" s="45">
        <f t="shared" si="2814"/>
        <v>3</v>
      </c>
      <c r="JV599" s="45">
        <v>0</v>
      </c>
      <c r="JW599" s="63" t="str">
        <f t="shared" si="2815"/>
        <v>キティサンダルKH</v>
      </c>
      <c r="JX599" s="67">
        <f t="shared" si="2816"/>
        <v>605</v>
      </c>
      <c r="JY599" s="45">
        <f t="shared" si="2817"/>
        <v>1815</v>
      </c>
      <c r="JZ599" s="46">
        <f t="shared" si="2818"/>
        <v>0.16962616822429907</v>
      </c>
      <c r="KA599" s="37"/>
      <c r="KB599" s="51"/>
      <c r="KC599" s="47"/>
      <c r="KD599" s="27">
        <v>11596</v>
      </c>
      <c r="KE599" s="69">
        <f>IF(KD599="","",KD599-KD595)</f>
        <v>26</v>
      </c>
      <c r="KF599" s="27">
        <v>608</v>
      </c>
      <c r="KG599" s="45">
        <f>IF(KF599="","",KF599-KF595)</f>
        <v>1</v>
      </c>
      <c r="KH599" s="27">
        <v>10</v>
      </c>
      <c r="KI599" s="45">
        <f>IF(KH599="","",KH595+KJ595-KH599)</f>
        <v>1</v>
      </c>
      <c r="KJ599" s="45">
        <v>0</v>
      </c>
      <c r="KK599" s="63" t="str">
        <f>IF(KD599="","",KK595)</f>
        <v>サンリオFAN</v>
      </c>
      <c r="KL599" s="67">
        <f>IF(KE599="","",KL595)</f>
        <v>1100</v>
      </c>
      <c r="KM599" s="45">
        <f>IF(KH599="","",KI599*KL599)</f>
        <v>1100</v>
      </c>
      <c r="KN599" s="238">
        <f>IF(KI599="","",KM599/(KE599*100))</f>
        <v>0.42307692307692307</v>
      </c>
      <c r="KO599" s="37"/>
      <c r="KP599" s="29"/>
      <c r="KQ599" s="47"/>
      <c r="KR599" s="27">
        <v>857</v>
      </c>
      <c r="KS599" s="69">
        <f>IF(KR599="","",KR599-KR595)</f>
        <v>41</v>
      </c>
      <c r="KT599" s="27">
        <v>57</v>
      </c>
      <c r="KU599" s="45">
        <f>IF(KT599="","",KT599-KT595)</f>
        <v>7</v>
      </c>
      <c r="KV599" s="27">
        <v>203</v>
      </c>
      <c r="KW599" s="45">
        <f>IF(KV599="","",KV595+KX595-KV599)</f>
        <v>7</v>
      </c>
      <c r="KX599" s="45">
        <v>0</v>
      </c>
      <c r="KY599" s="63" t="str">
        <f>IF(KR599="","",KY595)</f>
        <v>サンリオアイスドーム</v>
      </c>
      <c r="KZ599" s="67">
        <f>IF(KS599="","",KZ595)</f>
        <v>300</v>
      </c>
      <c r="LA599" s="45">
        <f>IF(KV599="","",KW599*KZ599)</f>
        <v>2100</v>
      </c>
      <c r="LB599" s="46">
        <f>IF(KW599="","",LA599/(KS599*100))</f>
        <v>0.51219512195121952</v>
      </c>
      <c r="LC599" s="37"/>
      <c r="LD599" s="29"/>
      <c r="LE599" s="52">
        <f>IF(A587="","",A587)</f>
        <v>45935</v>
      </c>
      <c r="LF599" s="43">
        <v>68118</v>
      </c>
      <c r="LG599" s="86">
        <f>IF(LF599="","",LF599-LF596)</f>
        <v>59</v>
      </c>
      <c r="LH599" s="43">
        <v>445</v>
      </c>
      <c r="LI599" s="43">
        <f t="shared" si="2854"/>
        <v>0</v>
      </c>
      <c r="LJ599" s="43">
        <v>2</v>
      </c>
      <c r="LK599" s="87">
        <f t="shared" si="2855"/>
        <v>0</v>
      </c>
      <c r="LL599" s="43">
        <v>0</v>
      </c>
      <c r="LM599" s="65" t="str">
        <f>IF(LF599="","",LM596)</f>
        <v>スヌーピーぬいぐるみ、コキンちゃん</v>
      </c>
      <c r="LN599" s="48">
        <f>IF(LG599="","",LN596)</f>
        <v>1000</v>
      </c>
      <c r="LO599" s="87">
        <f t="shared" si="2765"/>
        <v>0</v>
      </c>
      <c r="LP599" s="53"/>
      <c r="LQ599" s="37"/>
      <c r="LR599" s="29"/>
      <c r="LS599" s="52" t="str">
        <f t="shared" si="2716"/>
        <v/>
      </c>
      <c r="LT599" s="45"/>
      <c r="LU599" s="45" t="str">
        <f>IF(LT599="","",LT599-#REF!)</f>
        <v/>
      </c>
      <c r="LV599" s="45"/>
      <c r="LW599" s="45" t="str">
        <f>IF(LV599="","",LV599-#REF!)</f>
        <v/>
      </c>
      <c r="LX599" s="45"/>
      <c r="LY599" s="45" t="str">
        <f>IF(LX599="","",#REF!+#REF!-LX599)</f>
        <v/>
      </c>
      <c r="LZ599" s="45"/>
      <c r="MA599" s="43"/>
      <c r="MB599" s="43" t="str">
        <f>IF(LT599="","",#REF!)</f>
        <v/>
      </c>
      <c r="MC599" s="45" t="str">
        <f t="shared" si="2856"/>
        <v/>
      </c>
      <c r="MD599" s="46" t="str">
        <f t="shared" si="2857"/>
        <v/>
      </c>
      <c r="ME599" s="37"/>
      <c r="MF599" s="29"/>
      <c r="MG599" s="52" t="str">
        <f t="shared" si="2723"/>
        <v/>
      </c>
      <c r="MH599" s="45"/>
      <c r="MI599" s="45" t="str">
        <f>IF(MH599="","",MH599-#REF!)</f>
        <v/>
      </c>
      <c r="MJ599" s="45"/>
      <c r="MK599" s="45" t="str">
        <f>IF(MJ599="","",MJ599-#REF!)</f>
        <v/>
      </c>
      <c r="ML599" s="45"/>
      <c r="MM599" s="45" t="str">
        <f>IF(ML599="","",#REF!+#REF!-ML599)</f>
        <v/>
      </c>
      <c r="MN599" s="45"/>
      <c r="MO599" s="43"/>
      <c r="MP599" s="43" t="str">
        <f>IF(MH599="","",#REF!)</f>
        <v/>
      </c>
      <c r="MQ599" s="45" t="str">
        <f t="shared" si="2858"/>
        <v/>
      </c>
      <c r="MR599" s="46" t="str">
        <f t="shared" si="2859"/>
        <v/>
      </c>
      <c r="MS599" s="37"/>
      <c r="MT599" s="29"/>
      <c r="MU599" s="52" t="str">
        <f t="shared" si="2730"/>
        <v/>
      </c>
      <c r="MV599" s="45"/>
      <c r="MW599" s="45" t="str">
        <f>IF(MV599="","",MV599-#REF!)</f>
        <v/>
      </c>
      <c r="MX599" s="45"/>
      <c r="MY599" s="45" t="str">
        <f>IF(MX599="","",MX599-#REF!)</f>
        <v/>
      </c>
      <c r="MZ599" s="45"/>
      <c r="NA599" s="45" t="str">
        <f>IF(MZ599="","",#REF!+#REF!-MZ599)</f>
        <v/>
      </c>
      <c r="NB599" s="45"/>
      <c r="NC599" s="43"/>
      <c r="ND599" s="43" t="str">
        <f>IF(MV599="","",#REF!)</f>
        <v/>
      </c>
      <c r="NE599" s="45" t="str">
        <f t="shared" si="2860"/>
        <v/>
      </c>
      <c r="NF599" s="46" t="str">
        <f t="shared" si="2861"/>
        <v/>
      </c>
      <c r="NG599" s="37"/>
      <c r="NH599" s="29"/>
      <c r="NI599" s="52" t="str">
        <f t="shared" si="2737"/>
        <v/>
      </c>
      <c r="NJ599" s="45"/>
      <c r="NK599" s="45" t="str">
        <f>IF(NJ599="","",NJ599-#REF!)</f>
        <v/>
      </c>
      <c r="NL599" s="45"/>
      <c r="NM599" s="45" t="str">
        <f>IF(NL599="","",NL599-#REF!)</f>
        <v/>
      </c>
      <c r="NN599" s="45"/>
      <c r="NO599" s="45" t="str">
        <f>IF(NN599="","",#REF!+#REF!-NN599)</f>
        <v/>
      </c>
      <c r="NP599" s="45"/>
      <c r="NQ599" s="43"/>
      <c r="NR599" s="43" t="str">
        <f>IF(NJ599="","",#REF!)</f>
        <v/>
      </c>
      <c r="NS599" s="45" t="str">
        <f t="shared" si="2862"/>
        <v/>
      </c>
      <c r="NT599" s="46" t="str">
        <f t="shared" si="2863"/>
        <v/>
      </c>
      <c r="NU599" s="37"/>
    </row>
    <row r="600" spans="1:385" ht="15" customHeight="1" thickBot="1" x14ac:dyDescent="0.3">
      <c r="A600" s="38"/>
      <c r="B600" s="39"/>
      <c r="C600" s="40"/>
      <c r="D600" s="40"/>
      <c r="E600" s="41"/>
      <c r="F600" s="40"/>
      <c r="G600" s="208"/>
      <c r="H600" s="42"/>
      <c r="I600" s="45"/>
      <c r="J600" s="45" t="str">
        <f>IF(I600="","",I600-I599)</f>
        <v/>
      </c>
      <c r="K600" s="45"/>
      <c r="L600" s="45" t="str">
        <f>IF(K600="","",K600-K599)</f>
        <v/>
      </c>
      <c r="M600" s="45"/>
      <c r="N600" s="45" t="str">
        <f>IF(M600="","",M599+O599-M600)</f>
        <v/>
      </c>
      <c r="O600" s="45"/>
      <c r="P600" s="43"/>
      <c r="Q600" s="43" t="str">
        <f>IF(I600="","",Q599)</f>
        <v/>
      </c>
      <c r="R600" s="45" t="str">
        <f t="shared" si="2832"/>
        <v/>
      </c>
      <c r="S600" s="46" t="str">
        <f t="shared" si="2833"/>
        <v/>
      </c>
      <c r="T600" s="37"/>
      <c r="U600" s="29"/>
      <c r="V600" s="52" t="str">
        <f t="shared" si="2667"/>
        <v/>
      </c>
      <c r="W600" s="67"/>
      <c r="X600" s="45" t="str">
        <f>IF(W600="","",W600-W599)</f>
        <v/>
      </c>
      <c r="Y600" s="45"/>
      <c r="Z600" s="45" t="str">
        <f>IF(Y600="","",Y600-Y599)</f>
        <v/>
      </c>
      <c r="AA600" s="45"/>
      <c r="AB600" s="45" t="str">
        <f>IF(AA600="","",AA599+AC599-AA600)</f>
        <v/>
      </c>
      <c r="AC600" s="45"/>
      <c r="AD600" s="43"/>
      <c r="AE600" s="43" t="str">
        <f>IF(W600="","",AE599)</f>
        <v/>
      </c>
      <c r="AF600" s="45" t="str">
        <f t="shared" si="2834"/>
        <v/>
      </c>
      <c r="AG600" s="46" t="str">
        <f t="shared" si="2835"/>
        <v/>
      </c>
      <c r="AH600" s="37"/>
      <c r="AI600" s="29"/>
      <c r="AJ600" s="52" t="str">
        <f t="shared" si="2674"/>
        <v/>
      </c>
      <c r="AK600" s="45"/>
      <c r="AL600" s="45" t="str">
        <f>IF(AK600="","",AK600-AK599)</f>
        <v/>
      </c>
      <c r="AM600" s="45"/>
      <c r="AN600" s="45" t="str">
        <f>IF(AM600="","",AM600-AM599)</f>
        <v/>
      </c>
      <c r="AO600" s="45"/>
      <c r="AP600" s="45" t="str">
        <f>IF(AO600="","",AO599+AQ599-AO600)</f>
        <v/>
      </c>
      <c r="AQ600" s="45"/>
      <c r="AR600" s="43"/>
      <c r="AS600" s="43" t="str">
        <f>IF(AK600="","",AS599)</f>
        <v/>
      </c>
      <c r="AT600" s="45" t="str">
        <f t="shared" si="2836"/>
        <v/>
      </c>
      <c r="AU600" s="46" t="str">
        <f t="shared" si="2837"/>
        <v/>
      </c>
      <c r="AV600" s="37"/>
      <c r="AW600" s="29"/>
      <c r="AX600" s="52" t="str">
        <f t="shared" si="2681"/>
        <v/>
      </c>
      <c r="AY600" s="45"/>
      <c r="AZ600" s="45" t="str">
        <f>IF(AY600="","",AY600-AY599)</f>
        <v/>
      </c>
      <c r="BA600" s="45"/>
      <c r="BB600" s="45" t="str">
        <f>IF(BA600="","",BA600-BA599)</f>
        <v/>
      </c>
      <c r="BC600" s="45"/>
      <c r="BD600" s="45" t="str">
        <f>IF(BC600="","",BC599+BE599-BC600)</f>
        <v/>
      </c>
      <c r="BE600" s="45"/>
      <c r="BF600" s="43"/>
      <c r="BG600" s="43" t="str">
        <f>IF(AY600="","",BG599)</f>
        <v/>
      </c>
      <c r="BH600" s="45" t="str">
        <f t="shared" si="2838"/>
        <v/>
      </c>
      <c r="BI600" s="46" t="str">
        <f t="shared" si="2839"/>
        <v/>
      </c>
      <c r="BJ600" s="37"/>
      <c r="BK600" s="29"/>
      <c r="BL600" s="75"/>
      <c r="BM600" s="76">
        <v>605</v>
      </c>
      <c r="BN600" s="180">
        <f t="shared" si="2766"/>
        <v>23</v>
      </c>
      <c r="BO600" s="76">
        <v>997</v>
      </c>
      <c r="BP600" s="76">
        <f t="shared" si="2767"/>
        <v>1</v>
      </c>
      <c r="BQ600" s="76">
        <v>17</v>
      </c>
      <c r="BR600" s="76">
        <f t="shared" si="2768"/>
        <v>1</v>
      </c>
      <c r="BS600" s="76">
        <v>0</v>
      </c>
      <c r="BT600" s="78" t="str">
        <f t="shared" si="2769"/>
        <v>スティッチキーケース</v>
      </c>
      <c r="BU600" s="79">
        <f t="shared" si="2770"/>
        <v>550</v>
      </c>
      <c r="BV600" s="76">
        <f t="shared" si="2771"/>
        <v>550</v>
      </c>
      <c r="BW600" s="80">
        <f t="shared" si="2772"/>
        <v>0.2391304347826087</v>
      </c>
      <c r="BX600" s="37"/>
      <c r="BY600" s="57"/>
      <c r="BZ600" s="75"/>
      <c r="CA600" s="76">
        <v>5846</v>
      </c>
      <c r="CB600" s="76">
        <f t="shared" si="2773"/>
        <v>70</v>
      </c>
      <c r="CC600" s="76">
        <v>309</v>
      </c>
      <c r="CD600" s="76">
        <f t="shared" si="2774"/>
        <v>2</v>
      </c>
      <c r="CE600" s="76">
        <v>84</v>
      </c>
      <c r="CF600" s="76">
        <f t="shared" si="2775"/>
        <v>2</v>
      </c>
      <c r="CG600" s="76">
        <v>0</v>
      </c>
      <c r="CH600" s="78" t="str">
        <f t="shared" si="2776"/>
        <v>ＡＩラバー</v>
      </c>
      <c r="CI600" s="79">
        <f t="shared" si="2777"/>
        <v>198</v>
      </c>
      <c r="CJ600" s="76">
        <f t="shared" si="2778"/>
        <v>396</v>
      </c>
      <c r="CK600" s="80">
        <f t="shared" si="2779"/>
        <v>5.6571428571428571E-2</v>
      </c>
      <c r="CL600" s="37" t="s">
        <v>464</v>
      </c>
      <c r="CM600" s="29"/>
      <c r="CN600" s="75"/>
      <c r="CO600" s="76">
        <v>1331</v>
      </c>
      <c r="CP600" s="76">
        <f t="shared" si="2780"/>
        <v>64</v>
      </c>
      <c r="CQ600" s="76">
        <v>46</v>
      </c>
      <c r="CR600" s="76">
        <f t="shared" si="2781"/>
        <v>0</v>
      </c>
      <c r="CS600" s="76">
        <v>48</v>
      </c>
      <c r="CT600" s="76">
        <f t="shared" si="2782"/>
        <v>0</v>
      </c>
      <c r="CU600" s="76">
        <v>0</v>
      </c>
      <c r="CV600" s="78" t="str">
        <f t="shared" si="2783"/>
        <v>アングリーキーホルダー</v>
      </c>
      <c r="CW600" s="79">
        <f t="shared" si="2784"/>
        <v>198</v>
      </c>
      <c r="CX600" s="76">
        <f t="shared" si="2785"/>
        <v>0</v>
      </c>
      <c r="CY600" s="80">
        <f t="shared" si="2786"/>
        <v>0</v>
      </c>
      <c r="CZ600" s="37"/>
      <c r="DA600" s="29"/>
      <c r="DB600" s="52" t="str">
        <f t="shared" si="2688"/>
        <v/>
      </c>
      <c r="DC600" s="45"/>
      <c r="DD600" s="45" t="str">
        <f>IF(DC600="","",DC600-DC599)</f>
        <v/>
      </c>
      <c r="DE600" s="45"/>
      <c r="DF600" s="45" t="str">
        <f>IF(DE600="","",DE600-DE599)</f>
        <v/>
      </c>
      <c r="DG600" s="45"/>
      <c r="DH600" s="45" t="str">
        <f>IF(DG600="","",DG599+DI599-DG600)</f>
        <v/>
      </c>
      <c r="DI600" s="45"/>
      <c r="DJ600" s="43"/>
      <c r="DK600" s="43" t="str">
        <f>IF(DC600="","",DK599)</f>
        <v/>
      </c>
      <c r="DL600" s="45" t="str">
        <f t="shared" si="2840"/>
        <v/>
      </c>
      <c r="DM600" s="46" t="str">
        <f t="shared" si="2841"/>
        <v/>
      </c>
      <c r="DN600" s="37"/>
      <c r="DO600" s="29"/>
      <c r="DP600" s="52" t="str">
        <f t="shared" si="2695"/>
        <v/>
      </c>
      <c r="DQ600" s="45"/>
      <c r="DR600" s="45" t="str">
        <f>IF(DQ600="","",DQ600-DQ599)</f>
        <v/>
      </c>
      <c r="DS600" s="45"/>
      <c r="DT600" s="45" t="str">
        <f>IF(DS600="","",DS600-DS599)</f>
        <v/>
      </c>
      <c r="DU600" s="45"/>
      <c r="DV600" s="45" t="str">
        <f>IF(DU600="","",DU599+DW599-DU600)</f>
        <v/>
      </c>
      <c r="DW600" s="45"/>
      <c r="DX600" s="43"/>
      <c r="DY600" s="43" t="str">
        <f>IF(DQ600="","",DY599)</f>
        <v/>
      </c>
      <c r="DZ600" s="45" t="str">
        <f t="shared" si="2842"/>
        <v/>
      </c>
      <c r="EA600" s="46" t="str">
        <f t="shared" si="2843"/>
        <v/>
      </c>
      <c r="EB600" s="37"/>
      <c r="ED600" s="52" t="str">
        <f t="shared" si="2702"/>
        <v/>
      </c>
      <c r="EE600" s="45"/>
      <c r="EF600" s="45" t="str">
        <f>IF(EE600="","",EE600-EE599)</f>
        <v/>
      </c>
      <c r="EG600" s="45"/>
      <c r="EH600" s="45" t="str">
        <f>IF(EG600="","",EG600-EG599)</f>
        <v/>
      </c>
      <c r="EI600" s="45"/>
      <c r="EJ600" s="45" t="str">
        <f>IF(EI600="","",EI599+EK599-EI600)</f>
        <v/>
      </c>
      <c r="EK600" s="45"/>
      <c r="EL600" s="43"/>
      <c r="EM600" s="43" t="str">
        <f>IF(EE600="","",EM599)</f>
        <v/>
      </c>
      <c r="EN600" s="45" t="str">
        <f t="shared" si="2844"/>
        <v/>
      </c>
      <c r="EO600" s="46" t="str">
        <f t="shared" si="2845"/>
        <v/>
      </c>
      <c r="EP600" s="37"/>
      <c r="ER600" s="52" t="str">
        <f t="shared" si="2704"/>
        <v/>
      </c>
      <c r="ES600" s="45"/>
      <c r="ET600" s="45" t="str">
        <f>IF(ES600="","",ES600-ES599)</f>
        <v/>
      </c>
      <c r="EU600" s="45"/>
      <c r="EV600" s="45" t="str">
        <f>IF(EU600="","",EU600-EU599)</f>
        <v/>
      </c>
      <c r="EW600" s="45"/>
      <c r="EX600" s="45" t="str">
        <f>IF(EW600="","",EW599+EY599-EW600)</f>
        <v/>
      </c>
      <c r="EY600" s="45"/>
      <c r="EZ600" s="43"/>
      <c r="FA600" s="43" t="str">
        <f>IF(ES600="","",FA599)</f>
        <v/>
      </c>
      <c r="FB600" s="45" t="str">
        <f t="shared" si="2846"/>
        <v/>
      </c>
      <c r="FC600" s="46" t="str">
        <f t="shared" si="2847"/>
        <v/>
      </c>
      <c r="FD600" s="37"/>
      <c r="FF600" s="52" t="str">
        <f t="shared" si="2706"/>
        <v/>
      </c>
      <c r="FG600" s="45"/>
      <c r="FH600" s="45" t="str">
        <f>IF(FG600="","",FG600-FG599)</f>
        <v/>
      </c>
      <c r="FI600" s="45"/>
      <c r="FJ600" s="45" t="str">
        <f>IF(FI600="","",FI600-FI599)</f>
        <v/>
      </c>
      <c r="FK600" s="45"/>
      <c r="FL600" s="45" t="str">
        <f>IF(FK600="","",FK599+FM599-FK600)</f>
        <v/>
      </c>
      <c r="FM600" s="45"/>
      <c r="FN600" s="43"/>
      <c r="FO600" s="43" t="str">
        <f>IF(FG600="","",FO599)</f>
        <v/>
      </c>
      <c r="FP600" s="45" t="str">
        <f t="shared" si="2848"/>
        <v/>
      </c>
      <c r="FQ600" s="46" t="str">
        <f t="shared" si="2849"/>
        <v/>
      </c>
      <c r="FR600" s="37"/>
      <c r="FS600" s="29"/>
      <c r="FT600" s="52" t="str">
        <f t="shared" si="2708"/>
        <v/>
      </c>
      <c r="FU600" s="45"/>
      <c r="FV600" s="45" t="str">
        <f>IF(FU600="","",FU600-FU599)</f>
        <v/>
      </c>
      <c r="FW600" s="45"/>
      <c r="FX600" s="45" t="str">
        <f>IF(FW600="","",FW600-FW599)</f>
        <v/>
      </c>
      <c r="FY600" s="45"/>
      <c r="FZ600" s="45" t="str">
        <f>IF(FY600="","",FY599+GA599-FY600)</f>
        <v/>
      </c>
      <c r="GA600" s="45"/>
      <c r="GB600" s="43"/>
      <c r="GC600" s="43" t="str">
        <f>IF(FU600="","",GC599)</f>
        <v/>
      </c>
      <c r="GD600" s="45" t="str">
        <f t="shared" si="2850"/>
        <v/>
      </c>
      <c r="GE600" s="46" t="str">
        <f t="shared" si="2851"/>
        <v/>
      </c>
      <c r="GF600" s="37"/>
      <c r="GH600" s="52" t="str">
        <f t="shared" si="2712"/>
        <v/>
      </c>
      <c r="GI600" s="45"/>
      <c r="GJ600" s="45" t="str">
        <f>IF(GI600="","",GI600-GI599)</f>
        <v/>
      </c>
      <c r="GK600" s="45"/>
      <c r="GL600" s="45" t="str">
        <f>IF(GK600="","",GK600-GK599)</f>
        <v/>
      </c>
      <c r="GM600" s="45"/>
      <c r="GN600" s="45" t="str">
        <f>IF(GM600="","",GM599+GO599-GM600)</f>
        <v/>
      </c>
      <c r="GO600" s="45"/>
      <c r="GP600" s="43"/>
      <c r="GQ600" s="43" t="str">
        <f>IF(GI600="","",GQ599)</f>
        <v/>
      </c>
      <c r="GR600" s="45" t="str">
        <f t="shared" si="2852"/>
        <v/>
      </c>
      <c r="GS600" s="46" t="str">
        <f t="shared" si="2853"/>
        <v/>
      </c>
      <c r="GT600" s="37"/>
      <c r="GU600" s="61"/>
      <c r="GV600" s="75"/>
      <c r="GW600" s="84"/>
      <c r="GX600" s="76"/>
      <c r="GY600" s="76" t="str">
        <f t="shared" si="2829"/>
        <v/>
      </c>
      <c r="GZ600" s="76"/>
      <c r="HA600" s="76" t="str">
        <f t="shared" si="2823"/>
        <v/>
      </c>
      <c r="HB600" s="76">
        <v>19</v>
      </c>
      <c r="HC600" s="76">
        <f t="shared" si="2787"/>
        <v>0</v>
      </c>
      <c r="HD600" s="76">
        <v>0</v>
      </c>
      <c r="HE600" s="78" t="str">
        <f t="shared" ref="HE600" si="2866">IF(GX597="","",HE596)</f>
        <v>液晶ミニカメラ</v>
      </c>
      <c r="HF600" s="79">
        <f>IF(GX597="","",HF596)</f>
        <v>1075</v>
      </c>
      <c r="HG600" s="76">
        <f t="shared" si="2789"/>
        <v>0</v>
      </c>
      <c r="HH600" s="80" t="e">
        <f t="shared" si="2790"/>
        <v>#VALUE!</v>
      </c>
      <c r="HI600" s="37"/>
      <c r="HK600" s="75"/>
      <c r="HL600" s="76">
        <v>62</v>
      </c>
      <c r="HM600" s="76">
        <f t="shared" si="2824"/>
        <v>62</v>
      </c>
      <c r="HN600" s="76">
        <v>995</v>
      </c>
      <c r="HO600" s="76">
        <f t="shared" si="2825"/>
        <v>3</v>
      </c>
      <c r="HP600" s="76">
        <v>19</v>
      </c>
      <c r="HQ600" s="76">
        <f t="shared" si="2791"/>
        <v>3</v>
      </c>
      <c r="HR600" s="76">
        <v>0</v>
      </c>
      <c r="HS600" s="78" t="str">
        <f t="shared" si="2792"/>
        <v>アンパンマンもちふわ</v>
      </c>
      <c r="HT600" s="79">
        <f t="shared" si="2826"/>
        <v>673</v>
      </c>
      <c r="HU600" s="76">
        <f t="shared" si="2793"/>
        <v>2019</v>
      </c>
      <c r="HV600" s="80">
        <f t="shared" si="2794"/>
        <v>0.32564516129032256</v>
      </c>
      <c r="HW600" s="37"/>
      <c r="HX600" s="360"/>
      <c r="HY600" s="75"/>
      <c r="HZ600" s="76">
        <v>6119</v>
      </c>
      <c r="IA600" s="76">
        <f t="shared" si="2795"/>
        <v>169</v>
      </c>
      <c r="IB600" s="76">
        <v>282</v>
      </c>
      <c r="IC600" s="76">
        <f t="shared" si="2796"/>
        <v>0</v>
      </c>
      <c r="ID600" s="76">
        <v>19</v>
      </c>
      <c r="IE600" s="76">
        <f t="shared" si="2797"/>
        <v>0</v>
      </c>
      <c r="IF600" s="76">
        <v>6</v>
      </c>
      <c r="IG600" s="78" t="str">
        <f t="shared" si="2827"/>
        <v>ラブブキーホルダー</v>
      </c>
      <c r="IH600" s="79">
        <f t="shared" si="2828"/>
        <v>500</v>
      </c>
      <c r="II600" s="76">
        <f t="shared" si="2798"/>
        <v>0</v>
      </c>
      <c r="IJ600" s="80">
        <f t="shared" si="2799"/>
        <v>0</v>
      </c>
      <c r="IK600" s="37"/>
      <c r="IL600" s="29"/>
      <c r="IM600" s="75"/>
      <c r="IN600" s="76">
        <v>5417</v>
      </c>
      <c r="IO600" s="76">
        <f t="shared" si="2800"/>
        <v>176</v>
      </c>
      <c r="IP600" s="76">
        <v>237</v>
      </c>
      <c r="IQ600" s="76">
        <f t="shared" si="2801"/>
        <v>5</v>
      </c>
      <c r="IR600" s="76">
        <v>9</v>
      </c>
      <c r="IS600" s="76">
        <f t="shared" si="2802"/>
        <v>5</v>
      </c>
      <c r="IT600" s="76">
        <v>4</v>
      </c>
      <c r="IU600" s="78" t="str">
        <f t="shared" si="2819"/>
        <v>キティヒョウ柄マスコット</v>
      </c>
      <c r="IV600" s="79">
        <f t="shared" si="2820"/>
        <v>998</v>
      </c>
      <c r="IW600" s="76">
        <f t="shared" si="2803"/>
        <v>4990</v>
      </c>
      <c r="IX600" s="80">
        <f t="shared" si="2804"/>
        <v>0.28352272727272726</v>
      </c>
      <c r="IY600" s="37" t="s">
        <v>529</v>
      </c>
      <c r="IZ600" s="61"/>
      <c r="JA600" s="75"/>
      <c r="JB600" s="76">
        <v>3785</v>
      </c>
      <c r="JC600" s="76">
        <f t="shared" si="2805"/>
        <v>78</v>
      </c>
      <c r="JD600" s="76">
        <v>195</v>
      </c>
      <c r="JE600" s="76">
        <f t="shared" si="2806"/>
        <v>2</v>
      </c>
      <c r="JF600" s="76">
        <v>7</v>
      </c>
      <c r="JG600" s="76">
        <f t="shared" si="2807"/>
        <v>3</v>
      </c>
      <c r="JH600" s="76">
        <v>0</v>
      </c>
      <c r="JI600" s="78" t="str">
        <f t="shared" si="2808"/>
        <v>ＡＩマスコット</v>
      </c>
      <c r="JJ600" s="79">
        <f t="shared" si="2809"/>
        <v>286</v>
      </c>
      <c r="JK600" s="76">
        <f t="shared" si="2810"/>
        <v>858</v>
      </c>
      <c r="JL600" s="80">
        <f t="shared" si="2811"/>
        <v>0.11</v>
      </c>
      <c r="JM600" s="37" t="s">
        <v>464</v>
      </c>
      <c r="JN600" s="29"/>
      <c r="JO600" s="75"/>
      <c r="JP600" s="76">
        <v>4349</v>
      </c>
      <c r="JQ600" s="180">
        <f t="shared" si="2812"/>
        <v>23</v>
      </c>
      <c r="JR600" s="76">
        <v>192</v>
      </c>
      <c r="JS600" s="76">
        <f t="shared" si="2813"/>
        <v>1</v>
      </c>
      <c r="JT600" s="76">
        <v>7</v>
      </c>
      <c r="JU600" s="76">
        <f t="shared" si="2814"/>
        <v>1</v>
      </c>
      <c r="JV600" s="76">
        <v>0</v>
      </c>
      <c r="JW600" s="78" t="str">
        <f t="shared" si="2815"/>
        <v>サンリオファン</v>
      </c>
      <c r="JX600" s="79">
        <f t="shared" si="2816"/>
        <v>1100</v>
      </c>
      <c r="JY600" s="76">
        <f t="shared" si="2817"/>
        <v>1100</v>
      </c>
      <c r="JZ600" s="80">
        <f t="shared" si="2818"/>
        <v>0.47826086956521741</v>
      </c>
      <c r="KA600" s="37"/>
      <c r="KB600" s="51"/>
      <c r="KC600" s="75"/>
      <c r="KD600" s="76">
        <v>12940</v>
      </c>
      <c r="KE600" s="76">
        <f>IF(KD600="","",KD600-KD596)</f>
        <v>131</v>
      </c>
      <c r="KF600" s="76">
        <v>641</v>
      </c>
      <c r="KG600" s="76">
        <f>IF(KF600="","",KF600-KF596)</f>
        <v>1</v>
      </c>
      <c r="KH600" s="76">
        <v>87</v>
      </c>
      <c r="KI600" s="76">
        <f>IF(KH600="","",KH596+KJ596-KH600)</f>
        <v>1</v>
      </c>
      <c r="KJ600" s="76">
        <v>8</v>
      </c>
      <c r="KK600" s="78" t="str">
        <f>IF(KD600="","",KK596)</f>
        <v>ＡＩモンスターラバー</v>
      </c>
      <c r="KL600" s="79">
        <f>IF(KE600="","",KL596)</f>
        <v>198</v>
      </c>
      <c r="KM600" s="76">
        <f>IF(KH600="","",KI600*KL600)</f>
        <v>198</v>
      </c>
      <c r="KN600" s="80">
        <f>IF(KI600="","",KM600/(KE600*100))</f>
        <v>1.5114503816793893E-2</v>
      </c>
      <c r="KO600" s="37"/>
      <c r="KP600" s="29"/>
      <c r="KQ600" s="75"/>
      <c r="KR600" s="76">
        <v>1164</v>
      </c>
      <c r="KS600" s="76">
        <f>IF(KR600="","",KR600-KR596)</f>
        <v>64</v>
      </c>
      <c r="KT600" s="76">
        <v>10</v>
      </c>
      <c r="KU600" s="76">
        <f>IF(KT600="","",KT600-KT596)</f>
        <v>2</v>
      </c>
      <c r="KV600" s="76">
        <v>5</v>
      </c>
      <c r="KW600" s="76">
        <f>IF(KV600="","",KV596+KX596-KV600)</f>
        <v>1</v>
      </c>
      <c r="KX600" s="76">
        <v>2</v>
      </c>
      <c r="KY600" s="78" t="str">
        <f>IF(KR600="","",KY596)</f>
        <v>AIモンスターマスコット</v>
      </c>
      <c r="KZ600" s="79">
        <f>IF(KS600="","",KZ596)</f>
        <v>286</v>
      </c>
      <c r="LA600" s="76">
        <f>IF(KV600="","",KW600*KZ600)</f>
        <v>286</v>
      </c>
      <c r="LB600" s="80">
        <f>IF(KW600="","",LA600/(KS600*100))</f>
        <v>4.4687499999999998E-2</v>
      </c>
      <c r="LC600" s="37" t="s">
        <v>464</v>
      </c>
      <c r="LD600" s="29"/>
      <c r="LE600" s="47"/>
      <c r="LF600" s="45"/>
      <c r="LG600" s="45"/>
      <c r="LH600" s="45">
        <v>530</v>
      </c>
      <c r="LI600" s="45">
        <f t="shared" si="2854"/>
        <v>0</v>
      </c>
      <c r="LJ600" s="43">
        <v>2</v>
      </c>
      <c r="LK600" s="45">
        <f t="shared" si="2855"/>
        <v>0</v>
      </c>
      <c r="LL600" s="45">
        <v>0</v>
      </c>
      <c r="LM600" s="73" t="str">
        <f>IF(LF599="","",LM597)</f>
        <v>アンパンティッシュカバー、アンパンぬいぐるみ</v>
      </c>
      <c r="LN600" s="67">
        <f>IF(LG599="","",LN597)</f>
        <v>1000</v>
      </c>
      <c r="LO600" s="45">
        <f t="shared" si="2765"/>
        <v>0</v>
      </c>
      <c r="LP600" s="46"/>
      <c r="LQ600" s="37" t="s">
        <v>558</v>
      </c>
      <c r="LR600" s="29"/>
      <c r="LS600" s="52" t="str">
        <f t="shared" si="2716"/>
        <v/>
      </c>
      <c r="LT600" s="45"/>
      <c r="LU600" s="45" t="str">
        <f>IF(LT600="","",LT600-LT599)</f>
        <v/>
      </c>
      <c r="LV600" s="45"/>
      <c r="LW600" s="45" t="str">
        <f>IF(LV600="","",LV600-LV599)</f>
        <v/>
      </c>
      <c r="LX600" s="45"/>
      <c r="LY600" s="45" t="str">
        <f>IF(LX600="","",LX599+LZ599-LX600)</f>
        <v/>
      </c>
      <c r="LZ600" s="45"/>
      <c r="MA600" s="43"/>
      <c r="MB600" s="43" t="str">
        <f>IF(LT600="","",MB599)</f>
        <v/>
      </c>
      <c r="MC600" s="45" t="str">
        <f t="shared" si="2856"/>
        <v/>
      </c>
      <c r="MD600" s="46" t="str">
        <f t="shared" si="2857"/>
        <v/>
      </c>
      <c r="ME600" s="37"/>
      <c r="MF600" s="29"/>
      <c r="MG600" s="52" t="str">
        <f t="shared" si="2723"/>
        <v/>
      </c>
      <c r="MH600" s="45"/>
      <c r="MI600" s="45" t="str">
        <f>IF(MH600="","",MH600-MH599)</f>
        <v/>
      </c>
      <c r="MJ600" s="45"/>
      <c r="MK600" s="45" t="str">
        <f>IF(MJ600="","",MJ600-MJ599)</f>
        <v/>
      </c>
      <c r="ML600" s="45"/>
      <c r="MM600" s="45" t="str">
        <f>IF(ML600="","",ML599+MN599-ML600)</f>
        <v/>
      </c>
      <c r="MN600" s="45"/>
      <c r="MO600" s="43"/>
      <c r="MP600" s="43" t="str">
        <f>IF(MH600="","",MP599)</f>
        <v/>
      </c>
      <c r="MQ600" s="45" t="str">
        <f t="shared" si="2858"/>
        <v/>
      </c>
      <c r="MR600" s="46" t="str">
        <f t="shared" si="2859"/>
        <v/>
      </c>
      <c r="MS600" s="37"/>
      <c r="MT600" s="29"/>
      <c r="MU600" s="52" t="str">
        <f t="shared" si="2730"/>
        <v/>
      </c>
      <c r="MV600" s="45"/>
      <c r="MW600" s="45" t="str">
        <f>IF(MV600="","",MV600-MV599)</f>
        <v/>
      </c>
      <c r="MX600" s="45"/>
      <c r="MY600" s="45" t="str">
        <f>IF(MX600="","",MX600-MX599)</f>
        <v/>
      </c>
      <c r="MZ600" s="45"/>
      <c r="NA600" s="45" t="str">
        <f>IF(MZ600="","",MZ599+NB599-MZ600)</f>
        <v/>
      </c>
      <c r="NB600" s="45"/>
      <c r="NC600" s="43"/>
      <c r="ND600" s="43" t="str">
        <f>IF(MV600="","",ND599)</f>
        <v/>
      </c>
      <c r="NE600" s="45" t="str">
        <f t="shared" si="2860"/>
        <v/>
      </c>
      <c r="NF600" s="46" t="str">
        <f t="shared" si="2861"/>
        <v/>
      </c>
      <c r="NG600" s="37"/>
      <c r="NH600" s="29"/>
      <c r="NI600" s="52" t="str">
        <f t="shared" si="2737"/>
        <v/>
      </c>
      <c r="NJ600" s="45"/>
      <c r="NK600" s="45" t="str">
        <f>IF(NJ600="","",NJ600-NJ599)</f>
        <v/>
      </c>
      <c r="NL600" s="45"/>
      <c r="NM600" s="45" t="str">
        <f>IF(NL600="","",NL600-NL599)</f>
        <v/>
      </c>
      <c r="NN600" s="45"/>
      <c r="NO600" s="45" t="str">
        <f>IF(NN600="","",NN599+NP599-NN600)</f>
        <v/>
      </c>
      <c r="NP600" s="45"/>
      <c r="NQ600" s="43"/>
      <c r="NR600" s="43" t="str">
        <f>IF(NJ600="","",NR599)</f>
        <v/>
      </c>
      <c r="NS600" s="45" t="str">
        <f t="shared" si="2862"/>
        <v/>
      </c>
      <c r="NT600" s="46" t="str">
        <f t="shared" si="2863"/>
        <v/>
      </c>
      <c r="NU600" s="37"/>
    </row>
    <row r="601" spans="1:385" ht="15" customHeight="1" thickTop="1" thickBot="1" x14ac:dyDescent="0.3">
      <c r="A601" s="38"/>
      <c r="B601" s="39"/>
      <c r="C601" s="40"/>
      <c r="D601" s="40"/>
      <c r="E601" s="41"/>
      <c r="F601" s="40"/>
      <c r="G601" s="208"/>
      <c r="H601" s="42"/>
      <c r="I601" s="45"/>
      <c r="J601" s="45" t="str">
        <f>IF(I601="","",I601-I600)</f>
        <v/>
      </c>
      <c r="K601" s="45"/>
      <c r="L601" s="45" t="str">
        <f>IF(K601="","",K601-K600)</f>
        <v/>
      </c>
      <c r="M601" s="45"/>
      <c r="N601" s="45" t="str">
        <f>IF(M601="","",M600+O600-M601)</f>
        <v/>
      </c>
      <c r="O601" s="45"/>
      <c r="P601" s="43"/>
      <c r="Q601" s="43" t="str">
        <f>IF(I601="","",Q600)</f>
        <v/>
      </c>
      <c r="R601" s="45" t="str">
        <f t="shared" si="2832"/>
        <v/>
      </c>
      <c r="S601" s="46" t="str">
        <f t="shared" si="2833"/>
        <v/>
      </c>
      <c r="T601" s="37"/>
      <c r="U601" s="29"/>
      <c r="V601" s="52" t="str">
        <f t="shared" si="2667"/>
        <v/>
      </c>
      <c r="W601" s="67"/>
      <c r="X601" s="45" t="str">
        <f>IF(W601="","",W601-W600)</f>
        <v/>
      </c>
      <c r="Y601" s="45"/>
      <c r="Z601" s="45" t="str">
        <f>IF(Y601="","",Y601-Y600)</f>
        <v/>
      </c>
      <c r="AA601" s="45"/>
      <c r="AB601" s="45" t="str">
        <f>IF(AA601="","",AA600+AC600-AA601)</f>
        <v/>
      </c>
      <c r="AC601" s="45"/>
      <c r="AD601" s="43"/>
      <c r="AE601" s="43" t="str">
        <f>IF(W601="","",AE600)</f>
        <v/>
      </c>
      <c r="AF601" s="45" t="str">
        <f t="shared" si="2834"/>
        <v/>
      </c>
      <c r="AG601" s="46" t="str">
        <f t="shared" si="2835"/>
        <v/>
      </c>
      <c r="AH601" s="37"/>
      <c r="AI601" s="29"/>
      <c r="AJ601" s="52" t="str">
        <f t="shared" si="2674"/>
        <v/>
      </c>
      <c r="AK601" s="45"/>
      <c r="AL601" s="45" t="str">
        <f>IF(AK601="","",AK601-AK600)</f>
        <v/>
      </c>
      <c r="AM601" s="45"/>
      <c r="AN601" s="45" t="str">
        <f>IF(AM601="","",AM601-AM600)</f>
        <v/>
      </c>
      <c r="AO601" s="45"/>
      <c r="AP601" s="45" t="str">
        <f>IF(AO601="","",AO600+AQ600-AO601)</f>
        <v/>
      </c>
      <c r="AQ601" s="45"/>
      <c r="AR601" s="43"/>
      <c r="AS601" s="43" t="str">
        <f>IF(AK601="","",AS600)</f>
        <v/>
      </c>
      <c r="AT601" s="45" t="str">
        <f t="shared" si="2836"/>
        <v/>
      </c>
      <c r="AU601" s="46" t="str">
        <f t="shared" si="2837"/>
        <v/>
      </c>
      <c r="AV601" s="37"/>
      <c r="AW601" s="29"/>
      <c r="AX601" s="52" t="str">
        <f t="shared" si="2681"/>
        <v/>
      </c>
      <c r="AY601" s="45"/>
      <c r="AZ601" s="45" t="str">
        <f>IF(AY601="","",AY601-AY600)</f>
        <v/>
      </c>
      <c r="BA601" s="45"/>
      <c r="BB601" s="45" t="str">
        <f>IF(BA601="","",BA601-BA600)</f>
        <v/>
      </c>
      <c r="BC601" s="45"/>
      <c r="BD601" s="45" t="str">
        <f>IF(BC601="","",BC600+BE600-BC601)</f>
        <v/>
      </c>
      <c r="BE601" s="45"/>
      <c r="BF601" s="43"/>
      <c r="BG601" s="43" t="str">
        <f>IF(AY601="","",BG600)</f>
        <v/>
      </c>
      <c r="BH601" s="45" t="str">
        <f t="shared" si="2838"/>
        <v/>
      </c>
      <c r="BI601" s="46" t="str">
        <f t="shared" si="2839"/>
        <v/>
      </c>
      <c r="BJ601" s="37"/>
      <c r="BK601" s="29"/>
      <c r="BL601" s="52">
        <f>IF($A586="","",$A586)</f>
        <v>45933</v>
      </c>
      <c r="BM601" s="43">
        <v>376</v>
      </c>
      <c r="BN601" s="58">
        <f t="shared" si="2766"/>
        <v>8</v>
      </c>
      <c r="BO601" s="43">
        <v>1</v>
      </c>
      <c r="BP601" s="87">
        <f t="shared" si="2767"/>
        <v>0</v>
      </c>
      <c r="BQ601" s="43">
        <v>22</v>
      </c>
      <c r="BR601" s="43">
        <f t="shared" si="2768"/>
        <v>0</v>
      </c>
      <c r="BS601" s="43">
        <v>-14</v>
      </c>
      <c r="BT601" s="44" t="str">
        <f t="shared" si="2769"/>
        <v>スティッチリボンポーチ</v>
      </c>
      <c r="BU601" s="48">
        <f t="shared" si="2770"/>
        <v>0</v>
      </c>
      <c r="BV601" s="45">
        <f t="shared" si="2771"/>
        <v>0</v>
      </c>
      <c r="BW601" s="89">
        <f t="shared" si="2772"/>
        <v>0</v>
      </c>
      <c r="BX601" s="37" t="s">
        <v>543</v>
      </c>
      <c r="BY601" s="57"/>
      <c r="BZ601" s="52">
        <f>IF($A586="","",$A586)</f>
        <v>45933</v>
      </c>
      <c r="CA601" s="43">
        <v>7259</v>
      </c>
      <c r="CB601" s="58">
        <f t="shared" si="2773"/>
        <v>17</v>
      </c>
      <c r="CC601" s="43">
        <v>260</v>
      </c>
      <c r="CD601" s="87">
        <f t="shared" si="2774"/>
        <v>0</v>
      </c>
      <c r="CE601" s="43">
        <v>19</v>
      </c>
      <c r="CF601" s="43">
        <f t="shared" si="2775"/>
        <v>0</v>
      </c>
      <c r="CG601" s="43">
        <v>0</v>
      </c>
      <c r="CH601" s="44" t="str">
        <f t="shared" si="2776"/>
        <v>クーリッシュイヤホン</v>
      </c>
      <c r="CI601" s="48">
        <f t="shared" si="2777"/>
        <v>1100</v>
      </c>
      <c r="CJ601" s="45">
        <f t="shared" si="2778"/>
        <v>0</v>
      </c>
      <c r="CK601" s="89">
        <f t="shared" si="2779"/>
        <v>0</v>
      </c>
      <c r="CL601" s="37"/>
      <c r="CM601" s="29"/>
      <c r="CN601" s="52">
        <f>IF($A586="","",$A586)</f>
        <v>45933</v>
      </c>
      <c r="CO601" s="43">
        <v>1205</v>
      </c>
      <c r="CP601" s="58">
        <f t="shared" si="2780"/>
        <v>24</v>
      </c>
      <c r="CQ601" s="43">
        <v>48</v>
      </c>
      <c r="CR601" s="87">
        <f t="shared" si="2781"/>
        <v>0</v>
      </c>
      <c r="CS601" s="43">
        <v>15</v>
      </c>
      <c r="CT601" s="43">
        <f t="shared" si="2782"/>
        <v>0</v>
      </c>
      <c r="CU601" s="43">
        <v>0</v>
      </c>
      <c r="CV601" s="44" t="str">
        <f t="shared" si="2783"/>
        <v>デジタルミニカメラ</v>
      </c>
      <c r="CW601" s="48">
        <f t="shared" si="2784"/>
        <v>722</v>
      </c>
      <c r="CX601" s="45">
        <f t="shared" si="2785"/>
        <v>0</v>
      </c>
      <c r="CY601" s="89">
        <f t="shared" si="2786"/>
        <v>0</v>
      </c>
      <c r="CZ601" s="37" t="s">
        <v>542</v>
      </c>
      <c r="DA601" s="29"/>
      <c r="DB601" s="52" t="str">
        <f t="shared" si="2688"/>
        <v/>
      </c>
      <c r="DC601" s="45"/>
      <c r="DD601" s="45" t="str">
        <f>IF(DC601="","",DC601-DC600)</f>
        <v/>
      </c>
      <c r="DE601" s="45"/>
      <c r="DF601" s="45" t="str">
        <f>IF(DE601="","",DE601-DE600)</f>
        <v/>
      </c>
      <c r="DG601" s="45"/>
      <c r="DH601" s="45" t="str">
        <f>IF(DG601="","",DG600+DI600-DG601)</f>
        <v/>
      </c>
      <c r="DI601" s="45"/>
      <c r="DJ601" s="43"/>
      <c r="DK601" s="43" t="str">
        <f>IF(DC601="","",DK600)</f>
        <v/>
      </c>
      <c r="DL601" s="45" t="str">
        <f t="shared" si="2840"/>
        <v/>
      </c>
      <c r="DM601" s="46" t="str">
        <f t="shared" si="2841"/>
        <v/>
      </c>
      <c r="DN601" s="37"/>
      <c r="DO601" s="29"/>
      <c r="DP601" s="52" t="str">
        <f t="shared" si="2695"/>
        <v/>
      </c>
      <c r="DQ601" s="45"/>
      <c r="DR601" s="45" t="str">
        <f>IF(DQ601="","",DQ601-DQ600)</f>
        <v/>
      </c>
      <c r="DS601" s="45"/>
      <c r="DT601" s="45" t="str">
        <f>IF(DS601="","",DS601-DS600)</f>
        <v/>
      </c>
      <c r="DU601" s="45"/>
      <c r="DV601" s="45" t="str">
        <f>IF(DU601="","",DU600+DW600-DU601)</f>
        <v/>
      </c>
      <c r="DW601" s="45"/>
      <c r="DX601" s="43"/>
      <c r="DY601" s="43" t="str">
        <f>IF(DQ601="","",DY600)</f>
        <v/>
      </c>
      <c r="DZ601" s="45" t="str">
        <f t="shared" si="2842"/>
        <v/>
      </c>
      <c r="EA601" s="46" t="str">
        <f t="shared" si="2843"/>
        <v/>
      </c>
      <c r="EB601" s="37"/>
      <c r="ED601" s="52" t="str">
        <f t="shared" si="2702"/>
        <v/>
      </c>
      <c r="EE601" s="45"/>
      <c r="EF601" s="45" t="str">
        <f>IF(EE601="","",EE601-EE600)</f>
        <v/>
      </c>
      <c r="EG601" s="45"/>
      <c r="EH601" s="45" t="str">
        <f>IF(EG601="","",EG601-EG600)</f>
        <v/>
      </c>
      <c r="EI601" s="45"/>
      <c r="EJ601" s="45" t="str">
        <f>IF(EI601="","",EI600+EK600-EI601)</f>
        <v/>
      </c>
      <c r="EK601" s="45"/>
      <c r="EL601" s="43"/>
      <c r="EM601" s="43" t="str">
        <f>IF(EE601="","",EM600)</f>
        <v/>
      </c>
      <c r="EN601" s="45" t="str">
        <f t="shared" si="2844"/>
        <v/>
      </c>
      <c r="EO601" s="46" t="str">
        <f t="shared" si="2845"/>
        <v/>
      </c>
      <c r="EP601" s="37"/>
      <c r="ER601" s="52" t="str">
        <f t="shared" si="2704"/>
        <v/>
      </c>
      <c r="ES601" s="45"/>
      <c r="ET601" s="45" t="str">
        <f>IF(ES601="","",ES601-ES600)</f>
        <v/>
      </c>
      <c r="EU601" s="45"/>
      <c r="EV601" s="45" t="str">
        <f>IF(EU601="","",EU601-EU600)</f>
        <v/>
      </c>
      <c r="EW601" s="45"/>
      <c r="EX601" s="45" t="str">
        <f>IF(EW601="","",EW600+EY600-EW601)</f>
        <v/>
      </c>
      <c r="EY601" s="45"/>
      <c r="EZ601" s="43"/>
      <c r="FA601" s="43" t="str">
        <f>IF(ES601="","",FA600)</f>
        <v/>
      </c>
      <c r="FB601" s="45" t="str">
        <f t="shared" si="2846"/>
        <v/>
      </c>
      <c r="FC601" s="46" t="str">
        <f t="shared" si="2847"/>
        <v/>
      </c>
      <c r="FD601" s="37"/>
      <c r="FF601" s="52" t="str">
        <f t="shared" si="2706"/>
        <v/>
      </c>
      <c r="FG601" s="45"/>
      <c r="FH601" s="45" t="str">
        <f>IF(FG601="","",FG601-FG600)</f>
        <v/>
      </c>
      <c r="FI601" s="45"/>
      <c r="FJ601" s="45" t="str">
        <f>IF(FI601="","",FI601-FI600)</f>
        <v/>
      </c>
      <c r="FK601" s="45"/>
      <c r="FL601" s="45" t="str">
        <f>IF(FK601="","",FK600+FM600-FK601)</f>
        <v/>
      </c>
      <c r="FM601" s="45"/>
      <c r="FN601" s="43"/>
      <c r="FO601" s="43" t="str">
        <f>IF(FG601="","",FO600)</f>
        <v/>
      </c>
      <c r="FP601" s="45" t="str">
        <f t="shared" si="2848"/>
        <v/>
      </c>
      <c r="FQ601" s="46" t="str">
        <f t="shared" si="2849"/>
        <v/>
      </c>
      <c r="FR601" s="37"/>
      <c r="FS601" s="29"/>
      <c r="FT601" s="52" t="str">
        <f t="shared" si="2708"/>
        <v/>
      </c>
      <c r="FU601" s="45"/>
      <c r="FV601" s="45" t="str">
        <f>IF(FU601="","",FU601-FU600)</f>
        <v/>
      </c>
      <c r="FW601" s="45"/>
      <c r="FX601" s="45" t="str">
        <f>IF(FW601="","",FW601-FW600)</f>
        <v/>
      </c>
      <c r="FY601" s="45"/>
      <c r="FZ601" s="45" t="str">
        <f>IF(FY601="","",FY600+GA600-FY601)</f>
        <v/>
      </c>
      <c r="GA601" s="45"/>
      <c r="GB601" s="43"/>
      <c r="GC601" s="43" t="str">
        <f>IF(FU601="","",GC600)</f>
        <v/>
      </c>
      <c r="GD601" s="45" t="str">
        <f t="shared" si="2850"/>
        <v/>
      </c>
      <c r="GE601" s="46" t="str">
        <f t="shared" si="2851"/>
        <v/>
      </c>
      <c r="GF601" s="37"/>
      <c r="GH601" s="52" t="str">
        <f t="shared" si="2712"/>
        <v/>
      </c>
      <c r="GI601" s="45"/>
      <c r="GJ601" s="45" t="str">
        <f>IF(GI601="","",GI601-GI600)</f>
        <v/>
      </c>
      <c r="GK601" s="45"/>
      <c r="GL601" s="45" t="str">
        <f>IF(GK601="","",GK601-GK600)</f>
        <v/>
      </c>
      <c r="GM601" s="45"/>
      <c r="GN601" s="45" t="str">
        <f>IF(GM601="","",GM600+GO600-GM601)</f>
        <v/>
      </c>
      <c r="GO601" s="45"/>
      <c r="GP601" s="43"/>
      <c r="GQ601" s="43" t="str">
        <f>IF(GI601="","",GQ600)</f>
        <v/>
      </c>
      <c r="GR601" s="45" t="str">
        <f t="shared" si="2852"/>
        <v/>
      </c>
      <c r="GS601" s="46" t="str">
        <f t="shared" si="2853"/>
        <v/>
      </c>
      <c r="GT601" s="37"/>
      <c r="GU601" s="61"/>
      <c r="GV601" s="52">
        <f>IF($A586="","",$A586)</f>
        <v>45933</v>
      </c>
      <c r="GW601" s="62"/>
      <c r="GX601" s="43">
        <v>27901</v>
      </c>
      <c r="GY601" s="43">
        <f t="shared" si="2829"/>
        <v>38</v>
      </c>
      <c r="GZ601" s="43"/>
      <c r="HA601" s="87" t="str">
        <f t="shared" si="2823"/>
        <v/>
      </c>
      <c r="HB601" s="43">
        <v>3</v>
      </c>
      <c r="HC601" s="43">
        <f t="shared" si="2787"/>
        <v>0</v>
      </c>
      <c r="HD601" s="43">
        <v>0</v>
      </c>
      <c r="HE601" s="44" t="str">
        <f t="shared" si="2788"/>
        <v>ルララ</v>
      </c>
      <c r="HF601" s="48">
        <f>IF(GX601="","",HF597)</f>
        <v>715</v>
      </c>
      <c r="HG601" s="45">
        <f t="shared" si="2789"/>
        <v>0</v>
      </c>
      <c r="HH601" s="89">
        <f t="shared" si="2790"/>
        <v>0</v>
      </c>
      <c r="HI601" s="37"/>
      <c r="HK601" s="52">
        <f>IF($A586="","",$A586)</f>
        <v>45933</v>
      </c>
      <c r="HL601" s="43">
        <v>326</v>
      </c>
      <c r="HM601" s="43">
        <f t="shared" si="2824"/>
        <v>93</v>
      </c>
      <c r="HN601" s="43">
        <v>999</v>
      </c>
      <c r="HO601" s="87">
        <f t="shared" si="2825"/>
        <v>2</v>
      </c>
      <c r="HP601" s="43">
        <v>10</v>
      </c>
      <c r="HQ601" s="43">
        <f t="shared" si="2791"/>
        <v>1</v>
      </c>
      <c r="HR601" s="43">
        <v>7</v>
      </c>
      <c r="HS601" s="44" t="str">
        <f t="shared" si="2792"/>
        <v>ラブブマスコット</v>
      </c>
      <c r="HT601" s="48">
        <f t="shared" si="2826"/>
        <v>400</v>
      </c>
      <c r="HU601" s="45">
        <f t="shared" si="2793"/>
        <v>400</v>
      </c>
      <c r="HV601" s="89">
        <f t="shared" si="2794"/>
        <v>4.3010752688172046E-2</v>
      </c>
      <c r="HW601" s="37"/>
      <c r="HX601" s="360"/>
      <c r="HY601" s="52">
        <f>IF($A586="","",$A586)</f>
        <v>45933</v>
      </c>
      <c r="HZ601" s="43">
        <v>6198</v>
      </c>
      <c r="IA601" s="43">
        <f t="shared" si="2795"/>
        <v>106</v>
      </c>
      <c r="IB601" s="43">
        <v>306</v>
      </c>
      <c r="IC601" s="87">
        <f t="shared" si="2796"/>
        <v>5</v>
      </c>
      <c r="ID601" s="43">
        <v>18</v>
      </c>
      <c r="IE601" s="43">
        <f t="shared" si="2797"/>
        <v>5</v>
      </c>
      <c r="IF601" s="43">
        <v>6</v>
      </c>
      <c r="IG601" s="44" t="str">
        <f t="shared" si="2827"/>
        <v>サンリオでかぱっちん</v>
      </c>
      <c r="IH601" s="48">
        <f t="shared" si="2828"/>
        <v>660</v>
      </c>
      <c r="II601" s="45">
        <f t="shared" si="2798"/>
        <v>3300</v>
      </c>
      <c r="IJ601" s="89">
        <f t="shared" si="2799"/>
        <v>0.31132075471698112</v>
      </c>
      <c r="IK601" s="37"/>
      <c r="IL601" s="29"/>
      <c r="IM601" s="52">
        <f>IF($A586="","",$A586)</f>
        <v>45933</v>
      </c>
      <c r="IN601" s="43">
        <v>5071</v>
      </c>
      <c r="IO601" s="43">
        <f t="shared" si="2800"/>
        <v>0</v>
      </c>
      <c r="IP601" s="43">
        <v>173</v>
      </c>
      <c r="IQ601" s="87">
        <f t="shared" si="2801"/>
        <v>0</v>
      </c>
      <c r="IR601" s="43">
        <v>14</v>
      </c>
      <c r="IS601" s="43">
        <f t="shared" si="2802"/>
        <v>0</v>
      </c>
      <c r="IT601" s="43">
        <v>8</v>
      </c>
      <c r="IU601" s="44" t="str">
        <f t="shared" si="2819"/>
        <v>北斗イヤホン</v>
      </c>
      <c r="IV601" s="48">
        <f t="shared" si="2820"/>
        <v>1100</v>
      </c>
      <c r="IW601" s="45">
        <f t="shared" si="2803"/>
        <v>0</v>
      </c>
      <c r="IX601" s="89" t="e">
        <f t="shared" si="2804"/>
        <v>#DIV/0!</v>
      </c>
      <c r="IY601" s="37" t="s">
        <v>537</v>
      </c>
      <c r="IZ601" s="61"/>
      <c r="JA601" s="52">
        <f>IF($A586="","",$A586)</f>
        <v>45933</v>
      </c>
      <c r="JB601" s="43">
        <v>5287</v>
      </c>
      <c r="JC601" s="43">
        <f t="shared" si="2805"/>
        <v>42</v>
      </c>
      <c r="JD601" s="43">
        <v>199</v>
      </c>
      <c r="JE601" s="87">
        <f t="shared" si="2806"/>
        <v>0</v>
      </c>
      <c r="JF601" s="43">
        <v>14</v>
      </c>
      <c r="JG601" s="43">
        <f t="shared" si="2807"/>
        <v>0</v>
      </c>
      <c r="JH601" s="43">
        <v>2</v>
      </c>
      <c r="JI601" s="44" t="str">
        <f t="shared" si="2808"/>
        <v>液晶ミニカメラ</v>
      </c>
      <c r="JJ601" s="48">
        <f t="shared" si="2809"/>
        <v>1074</v>
      </c>
      <c r="JK601" s="45">
        <f t="shared" si="2810"/>
        <v>0</v>
      </c>
      <c r="JL601" s="89">
        <f t="shared" si="2811"/>
        <v>0</v>
      </c>
      <c r="JM601" s="37"/>
      <c r="JN601" s="29"/>
      <c r="JO601" s="52">
        <f>IF($A586="","",$A586)</f>
        <v>45933</v>
      </c>
      <c r="JP601" s="43">
        <v>3816</v>
      </c>
      <c r="JQ601" s="43">
        <f t="shared" si="2812"/>
        <v>32</v>
      </c>
      <c r="JR601" s="43">
        <v>252</v>
      </c>
      <c r="JS601" s="87">
        <f t="shared" si="2813"/>
        <v>1</v>
      </c>
      <c r="JT601" s="43">
        <v>10</v>
      </c>
      <c r="JU601" s="43">
        <f t="shared" si="2814"/>
        <v>1</v>
      </c>
      <c r="JV601" s="43">
        <v>2</v>
      </c>
      <c r="JW601" s="44" t="str">
        <f t="shared" si="2815"/>
        <v>LOTTEチョコイヤホン</v>
      </c>
      <c r="JX601" s="48">
        <f t="shared" si="2816"/>
        <v>1100</v>
      </c>
      <c r="JY601" s="45">
        <f t="shared" si="2817"/>
        <v>1100</v>
      </c>
      <c r="JZ601" s="89">
        <f t="shared" si="2818"/>
        <v>0.34375</v>
      </c>
      <c r="KA601" s="37"/>
      <c r="KB601" s="51"/>
      <c r="KC601" s="52">
        <f>IF($A586="","",$A586)</f>
        <v>45933</v>
      </c>
      <c r="KD601" s="43">
        <v>12164</v>
      </c>
      <c r="KE601" s="43">
        <f>IF(KD601="","",KD601-KD597)</f>
        <v>71</v>
      </c>
      <c r="KF601" s="43">
        <v>464</v>
      </c>
      <c r="KG601" s="87">
        <f>IF(KF601="","",KF601-KF597)</f>
        <v>6</v>
      </c>
      <c r="KH601" s="43">
        <v>5</v>
      </c>
      <c r="KI601" s="43">
        <f>IF(KH601="","",KH597+KJ597-KH601)</f>
        <v>6</v>
      </c>
      <c r="KJ601" s="43">
        <v>8</v>
      </c>
      <c r="KK601" s="44" t="str">
        <f>IF(KD601="","",KK597)</f>
        <v>キティヒョウ柄マスコット</v>
      </c>
      <c r="KL601" s="48">
        <f>IF(KE601="","",KL597)</f>
        <v>996</v>
      </c>
      <c r="KM601" s="45">
        <f>IF(KH601="","",KI601*KL601)</f>
        <v>5976</v>
      </c>
      <c r="KN601" s="89">
        <f>IF(KI601="","",KM601/(KE601*100))</f>
        <v>0.84169014084507043</v>
      </c>
      <c r="KO601" s="37" t="s">
        <v>161</v>
      </c>
      <c r="KP601" s="29"/>
      <c r="KQ601" s="52">
        <f>IF($A586="","",$A586)</f>
        <v>45933</v>
      </c>
      <c r="KR601" s="43">
        <v>825</v>
      </c>
      <c r="KS601" s="43">
        <f>IF(KR601="","",KR601-KR597)</f>
        <v>42</v>
      </c>
      <c r="KT601" s="43">
        <v>5</v>
      </c>
      <c r="KU601" s="87">
        <f>IF(KT601="","",KT601-KT597)</f>
        <v>2</v>
      </c>
      <c r="KV601" s="43">
        <v>10</v>
      </c>
      <c r="KW601" s="43">
        <f>IF(KV601="","",KV597+KX597-KV601)</f>
        <v>2</v>
      </c>
      <c r="KX601" s="43">
        <v>0</v>
      </c>
      <c r="KY601" s="44" t="str">
        <f>IF(KR601="","",KY597)</f>
        <v>サンリオフェイスポーチ</v>
      </c>
      <c r="KZ601" s="48">
        <f>IF(KS601="","",KZ597)</f>
        <v>900</v>
      </c>
      <c r="LA601" s="45">
        <f>IF(KV601="","",KW601*KZ601)</f>
        <v>1800</v>
      </c>
      <c r="LB601" s="89">
        <f>IF(KW601="","",LA601/(KS601*100))</f>
        <v>0.42857142857142855</v>
      </c>
      <c r="LC601" s="37"/>
      <c r="LD601" s="29"/>
      <c r="LE601" s="75"/>
      <c r="LF601" s="76"/>
      <c r="LG601" s="76"/>
      <c r="LH601" s="76">
        <v>1166</v>
      </c>
      <c r="LI601" s="76">
        <f t="shared" si="2854"/>
        <v>0</v>
      </c>
      <c r="LJ601" s="77">
        <v>2</v>
      </c>
      <c r="LK601" s="76">
        <f t="shared" si="2855"/>
        <v>0</v>
      </c>
      <c r="LL601" s="76">
        <v>0</v>
      </c>
      <c r="LM601" s="78" t="str">
        <f>IF(LF599="","",LM598)</f>
        <v>バイキンティッシュカバー、アンパンぬいぐるみ</v>
      </c>
      <c r="LN601" s="79">
        <f>IF(LG599="","",LN598)</f>
        <v>1000</v>
      </c>
      <c r="LO601" s="76">
        <f t="shared" si="2765"/>
        <v>0</v>
      </c>
      <c r="LP601" s="80"/>
      <c r="LQ601" s="37"/>
      <c r="LR601" s="29"/>
      <c r="LS601" s="52" t="str">
        <f t="shared" si="2716"/>
        <v/>
      </c>
      <c r="LT601" s="45"/>
      <c r="LU601" s="45" t="str">
        <f>IF(LT601="","",LT601-LT600)</f>
        <v/>
      </c>
      <c r="LV601" s="45"/>
      <c r="LW601" s="45" t="str">
        <f>IF(LV601="","",LV601-LV600)</f>
        <v/>
      </c>
      <c r="LX601" s="45"/>
      <c r="LY601" s="45" t="str">
        <f>IF(LX601="","",LX600+LZ600-LX601)</f>
        <v/>
      </c>
      <c r="LZ601" s="45"/>
      <c r="MA601" s="43"/>
      <c r="MB601" s="43" t="str">
        <f>IF(LT601="","",MB600)</f>
        <v/>
      </c>
      <c r="MC601" s="45" t="str">
        <f t="shared" si="2856"/>
        <v/>
      </c>
      <c r="MD601" s="46" t="str">
        <f t="shared" si="2857"/>
        <v/>
      </c>
      <c r="ME601" s="37"/>
      <c r="MF601" s="29"/>
      <c r="MG601" s="52" t="str">
        <f t="shared" si="2723"/>
        <v/>
      </c>
      <c r="MH601" s="45"/>
      <c r="MI601" s="45" t="str">
        <f>IF(MH601="","",MH601-MH600)</f>
        <v/>
      </c>
      <c r="MJ601" s="45"/>
      <c r="MK601" s="45" t="str">
        <f>IF(MJ601="","",MJ601-MJ600)</f>
        <v/>
      </c>
      <c r="ML601" s="45"/>
      <c r="MM601" s="45" t="str">
        <f>IF(ML601="","",ML600+MN600-ML601)</f>
        <v/>
      </c>
      <c r="MN601" s="45"/>
      <c r="MO601" s="43"/>
      <c r="MP601" s="43" t="str">
        <f>IF(MH601="","",MP600)</f>
        <v/>
      </c>
      <c r="MQ601" s="45" t="str">
        <f t="shared" si="2858"/>
        <v/>
      </c>
      <c r="MR601" s="46" t="str">
        <f t="shared" si="2859"/>
        <v/>
      </c>
      <c r="MS601" s="37"/>
      <c r="MT601" s="29"/>
      <c r="MU601" s="52" t="str">
        <f t="shared" si="2730"/>
        <v/>
      </c>
      <c r="MV601" s="45"/>
      <c r="MW601" s="45" t="str">
        <f>IF(MV601="","",MV601-MV600)</f>
        <v/>
      </c>
      <c r="MX601" s="45"/>
      <c r="MY601" s="45" t="str">
        <f>IF(MX601="","",MX601-MX600)</f>
        <v/>
      </c>
      <c r="MZ601" s="45"/>
      <c r="NA601" s="45" t="str">
        <f>IF(MZ601="","",MZ600+NB600-MZ601)</f>
        <v/>
      </c>
      <c r="NB601" s="45"/>
      <c r="NC601" s="43"/>
      <c r="ND601" s="43" t="str">
        <f>IF(MV601="","",ND600)</f>
        <v/>
      </c>
      <c r="NE601" s="45" t="str">
        <f t="shared" si="2860"/>
        <v/>
      </c>
      <c r="NF601" s="46" t="str">
        <f t="shared" si="2861"/>
        <v/>
      </c>
      <c r="NG601" s="37"/>
      <c r="NH601" s="29"/>
      <c r="NI601" s="52" t="str">
        <f t="shared" si="2737"/>
        <v/>
      </c>
      <c r="NJ601" s="45"/>
      <c r="NK601" s="45" t="str">
        <f>IF(NJ601="","",NJ601-NJ600)</f>
        <v/>
      </c>
      <c r="NL601" s="45"/>
      <c r="NM601" s="45" t="str">
        <f>IF(NL601="","",NL601-NL600)</f>
        <v/>
      </c>
      <c r="NN601" s="45"/>
      <c r="NO601" s="45" t="str">
        <f>IF(NN601="","",NN600+NP600-NN601)</f>
        <v/>
      </c>
      <c r="NP601" s="45"/>
      <c r="NQ601" s="43"/>
      <c r="NR601" s="43" t="str">
        <f>IF(NJ601="","",NR600)</f>
        <v/>
      </c>
      <c r="NS601" s="45" t="str">
        <f t="shared" si="2862"/>
        <v/>
      </c>
      <c r="NT601" s="46" t="str">
        <f t="shared" si="2863"/>
        <v/>
      </c>
      <c r="NU601" s="37"/>
    </row>
    <row r="602" spans="1:385" ht="15" customHeight="1" thickTop="1" x14ac:dyDescent="0.25">
      <c r="A602" s="38"/>
      <c r="B602" s="39"/>
      <c r="C602" s="40"/>
      <c r="D602" s="40"/>
      <c r="E602" s="41"/>
      <c r="F602" s="40"/>
      <c r="G602" s="208"/>
      <c r="H602" s="42"/>
      <c r="I602" s="45"/>
      <c r="J602" s="45" t="str">
        <f>IF(I602="","",I602-I601)</f>
        <v/>
      </c>
      <c r="K602" s="45"/>
      <c r="L602" s="45" t="str">
        <f>IF(K602="","",K602-K601)</f>
        <v/>
      </c>
      <c r="M602" s="45"/>
      <c r="N602" s="45" t="str">
        <f>IF(M602="","",M601+O601-M602)</f>
        <v/>
      </c>
      <c r="O602" s="45"/>
      <c r="P602" s="43"/>
      <c r="Q602" s="43" t="str">
        <f>IF(I602="","",Q601)</f>
        <v/>
      </c>
      <c r="R602" s="45" t="str">
        <f t="shared" si="2832"/>
        <v/>
      </c>
      <c r="S602" s="46" t="str">
        <f t="shared" si="2833"/>
        <v/>
      </c>
      <c r="T602" s="37"/>
      <c r="U602" s="29"/>
      <c r="V602" s="47"/>
      <c r="W602" s="67"/>
      <c r="X602" s="45" t="str">
        <f>IF(W602="","",W602-W601)</f>
        <v/>
      </c>
      <c r="Y602" s="45"/>
      <c r="Z602" s="45" t="str">
        <f>IF(Y602="","",Y602-Y601)</f>
        <v/>
      </c>
      <c r="AA602" s="45"/>
      <c r="AB602" s="45" t="str">
        <f>IF(AA602="","",AA601+AC601-AA602)</f>
        <v/>
      </c>
      <c r="AC602" s="45"/>
      <c r="AD602" s="45"/>
      <c r="AE602" s="45"/>
      <c r="AF602" s="45" t="str">
        <f t="shared" si="2834"/>
        <v/>
      </c>
      <c r="AG602" s="46" t="str">
        <f t="shared" si="2835"/>
        <v/>
      </c>
      <c r="AH602" s="37"/>
      <c r="AI602" s="29"/>
      <c r="AJ602" s="47"/>
      <c r="AK602" s="45"/>
      <c r="AL602" s="45" t="str">
        <f>IF(AK602="","",AK602-AK601)</f>
        <v/>
      </c>
      <c r="AM602" s="45"/>
      <c r="AN602" s="45" t="str">
        <f>IF(AM602="","",AM602-AM601)</f>
        <v/>
      </c>
      <c r="AO602" s="45"/>
      <c r="AP602" s="45" t="str">
        <f>IF(AO602="","",AO601+AQ601-AO602)</f>
        <v/>
      </c>
      <c r="AQ602" s="45"/>
      <c r="AR602" s="45"/>
      <c r="AS602" s="45"/>
      <c r="AT602" s="45" t="str">
        <f t="shared" si="2836"/>
        <v/>
      </c>
      <c r="AU602" s="46" t="str">
        <f t="shared" si="2837"/>
        <v/>
      </c>
      <c r="AV602" s="37"/>
      <c r="AW602" s="29"/>
      <c r="AX602" s="47"/>
      <c r="AY602" s="45"/>
      <c r="AZ602" s="45" t="str">
        <f>IF(AY602="","",AY602-AY601)</f>
        <v/>
      </c>
      <c r="BA602" s="45"/>
      <c r="BB602" s="45" t="str">
        <f>IF(BA602="","",BA602-BA601)</f>
        <v/>
      </c>
      <c r="BC602" s="45"/>
      <c r="BD602" s="45" t="str">
        <f>IF(BC602="","",BC601+BE601-BC602)</f>
        <v/>
      </c>
      <c r="BE602" s="45"/>
      <c r="BF602" s="45"/>
      <c r="BG602" s="45"/>
      <c r="BH602" s="45" t="str">
        <f t="shared" si="2838"/>
        <v/>
      </c>
      <c r="BI602" s="46" t="str">
        <f t="shared" si="2839"/>
        <v/>
      </c>
      <c r="BJ602" s="37"/>
      <c r="BK602" s="29"/>
      <c r="BL602" s="47"/>
      <c r="BM602" s="45">
        <v>596</v>
      </c>
      <c r="BN602" s="45">
        <f t="shared" si="2766"/>
        <v>76</v>
      </c>
      <c r="BO602" s="45">
        <v>3</v>
      </c>
      <c r="BP602" s="45">
        <f t="shared" si="2767"/>
        <v>1</v>
      </c>
      <c r="BQ602" s="45">
        <v>10</v>
      </c>
      <c r="BR602" s="45">
        <f t="shared" si="2768"/>
        <v>1</v>
      </c>
      <c r="BS602" s="43">
        <v>0</v>
      </c>
      <c r="BT602" s="63" t="str">
        <f t="shared" si="2769"/>
        <v>サンリオミニリュック</v>
      </c>
      <c r="BU602" s="67">
        <f t="shared" si="2770"/>
        <v>600</v>
      </c>
      <c r="BV602" s="43">
        <f t="shared" si="2771"/>
        <v>600</v>
      </c>
      <c r="BW602" s="46">
        <f t="shared" si="2772"/>
        <v>7.8947368421052627E-2</v>
      </c>
      <c r="BX602" s="37"/>
      <c r="BY602" s="57"/>
      <c r="BZ602" s="47"/>
      <c r="CA602" s="45">
        <v>6952</v>
      </c>
      <c r="CB602" s="69">
        <f t="shared" si="2773"/>
        <v>29</v>
      </c>
      <c r="CC602" s="45">
        <v>222</v>
      </c>
      <c r="CD602" s="45">
        <f t="shared" si="2774"/>
        <v>0</v>
      </c>
      <c r="CE602" s="45">
        <v>12</v>
      </c>
      <c r="CF602" s="45">
        <f t="shared" si="2775"/>
        <v>0</v>
      </c>
      <c r="CG602" s="43">
        <v>0</v>
      </c>
      <c r="CH602" s="63" t="str">
        <f t="shared" si="2776"/>
        <v>ジャグラーサウンドボタン</v>
      </c>
      <c r="CI602" s="67">
        <f t="shared" si="2777"/>
        <v>682</v>
      </c>
      <c r="CJ602" s="43">
        <f t="shared" si="2778"/>
        <v>0</v>
      </c>
      <c r="CK602" s="46">
        <f t="shared" si="2779"/>
        <v>0</v>
      </c>
      <c r="CL602" s="37"/>
      <c r="CM602" s="29"/>
      <c r="CN602" s="47"/>
      <c r="CO602" s="45">
        <v>2461</v>
      </c>
      <c r="CP602" s="45">
        <f t="shared" si="2780"/>
        <v>63</v>
      </c>
      <c r="CQ602" s="45">
        <v>71</v>
      </c>
      <c r="CR602" s="45">
        <f t="shared" si="2781"/>
        <v>1</v>
      </c>
      <c r="CS602" s="45">
        <v>5</v>
      </c>
      <c r="CT602" s="45">
        <f t="shared" si="2782"/>
        <v>1</v>
      </c>
      <c r="CU602" s="43">
        <v>7</v>
      </c>
      <c r="CV602" s="63" t="str">
        <f t="shared" si="2783"/>
        <v>キティヒョウ柄マスコット</v>
      </c>
      <c r="CW602" s="67">
        <f t="shared" si="2784"/>
        <v>996</v>
      </c>
      <c r="CX602" s="43">
        <f t="shared" si="2785"/>
        <v>996</v>
      </c>
      <c r="CY602" s="46">
        <f t="shared" si="2786"/>
        <v>0.15809523809523809</v>
      </c>
      <c r="CZ602" s="37"/>
      <c r="DA602" s="29"/>
      <c r="DB602" s="47"/>
      <c r="DC602" s="45"/>
      <c r="DD602" s="45" t="str">
        <f>IF(DC602="","",DC602-DC601)</f>
        <v/>
      </c>
      <c r="DE602" s="45"/>
      <c r="DF602" s="45" t="str">
        <f>IF(DE602="","",DE602-DE601)</f>
        <v/>
      </c>
      <c r="DG602" s="45"/>
      <c r="DH602" s="45" t="str">
        <f>IF(DG602="","",DG601+DI601-DG602)</f>
        <v/>
      </c>
      <c r="DI602" s="45"/>
      <c r="DJ602" s="43"/>
      <c r="DK602" s="43" t="str">
        <f>IF(DC602="","",DK601)</f>
        <v/>
      </c>
      <c r="DL602" s="45" t="str">
        <f t="shared" si="2840"/>
        <v/>
      </c>
      <c r="DM602" s="46" t="str">
        <f t="shared" si="2841"/>
        <v/>
      </c>
      <c r="DN602" s="37"/>
      <c r="DO602" s="29"/>
      <c r="DP602" s="47"/>
      <c r="DQ602" s="45"/>
      <c r="DR602" s="45" t="str">
        <f>IF(DQ602="","",DQ602-DQ601)</f>
        <v/>
      </c>
      <c r="DS602" s="45"/>
      <c r="DT602" s="45" t="str">
        <f>IF(DS602="","",DS602-DS601)</f>
        <v/>
      </c>
      <c r="DU602" s="45"/>
      <c r="DV602" s="45" t="str">
        <f>IF(DU602="","",DU601+DW601-DU602)</f>
        <v/>
      </c>
      <c r="DW602" s="45"/>
      <c r="DX602" s="43"/>
      <c r="DY602" s="43" t="str">
        <f>IF(DQ602="","",DY601)</f>
        <v/>
      </c>
      <c r="DZ602" s="45" t="str">
        <f t="shared" si="2842"/>
        <v/>
      </c>
      <c r="EA602" s="46" t="str">
        <f t="shared" si="2843"/>
        <v/>
      </c>
      <c r="EB602" s="37"/>
      <c r="ED602" s="47"/>
      <c r="EE602" s="45"/>
      <c r="EF602" s="45" t="str">
        <f>IF(EE602="","",EE602-EE601)</f>
        <v/>
      </c>
      <c r="EG602" s="45"/>
      <c r="EH602" s="45" t="str">
        <f>IF(EG602="","",EG602-EG601)</f>
        <v/>
      </c>
      <c r="EI602" s="45"/>
      <c r="EJ602" s="45" t="str">
        <f>IF(EI602="","",EI601+EK601-EI602)</f>
        <v/>
      </c>
      <c r="EK602" s="45"/>
      <c r="EL602" s="43"/>
      <c r="EM602" s="43" t="str">
        <f>IF(EE602="","",EM601)</f>
        <v/>
      </c>
      <c r="EN602" s="45" t="str">
        <f t="shared" si="2844"/>
        <v/>
      </c>
      <c r="EO602" s="46" t="str">
        <f t="shared" si="2845"/>
        <v/>
      </c>
      <c r="EP602" s="37"/>
      <c r="ER602" s="47"/>
      <c r="ES602" s="45"/>
      <c r="ET602" s="45" t="str">
        <f>IF(ES602="","",ES602-ES601)</f>
        <v/>
      </c>
      <c r="EU602" s="45"/>
      <c r="EV602" s="45" t="str">
        <f>IF(EU602="","",EU602-EU601)</f>
        <v/>
      </c>
      <c r="EW602" s="45"/>
      <c r="EX602" s="45" t="str">
        <f>IF(EW602="","",EW601+EY601-EW602)</f>
        <v/>
      </c>
      <c r="EY602" s="45"/>
      <c r="EZ602" s="43"/>
      <c r="FA602" s="43" t="str">
        <f>IF(ES602="","",FA601)</f>
        <v/>
      </c>
      <c r="FB602" s="45" t="str">
        <f t="shared" si="2846"/>
        <v/>
      </c>
      <c r="FC602" s="46" t="str">
        <f t="shared" si="2847"/>
        <v/>
      </c>
      <c r="FD602" s="37"/>
      <c r="FF602" s="47"/>
      <c r="FG602" s="45"/>
      <c r="FH602" s="45" t="str">
        <f>IF(FG602="","",FG602-FG601)</f>
        <v/>
      </c>
      <c r="FI602" s="45"/>
      <c r="FJ602" s="45" t="str">
        <f>IF(FI602="","",FI602-FI601)</f>
        <v/>
      </c>
      <c r="FK602" s="45"/>
      <c r="FL602" s="45" t="str">
        <f>IF(FK602="","",FK601+FM601-FK602)</f>
        <v/>
      </c>
      <c r="FM602" s="45"/>
      <c r="FN602" s="43"/>
      <c r="FO602" s="43" t="str">
        <f>IF(FG602="","",FO601)</f>
        <v/>
      </c>
      <c r="FP602" s="45" t="str">
        <f t="shared" si="2848"/>
        <v/>
      </c>
      <c r="FQ602" s="46" t="str">
        <f t="shared" si="2849"/>
        <v/>
      </c>
      <c r="FR602" s="37"/>
      <c r="FS602" s="29"/>
      <c r="FT602" s="47"/>
      <c r="FU602" s="45"/>
      <c r="FV602" s="45" t="str">
        <f>IF(FU602="","",FU602-FU601)</f>
        <v/>
      </c>
      <c r="FW602" s="45"/>
      <c r="FX602" s="45" t="str">
        <f>IF(FW602="","",FW602-FW601)</f>
        <v/>
      </c>
      <c r="FY602" s="45"/>
      <c r="FZ602" s="45" t="str">
        <f>IF(FY602="","",FY601+GA601-FY602)</f>
        <v/>
      </c>
      <c r="GA602" s="45"/>
      <c r="GB602" s="43"/>
      <c r="GC602" s="43" t="str">
        <f>IF(FU602="","",GC601)</f>
        <v/>
      </c>
      <c r="GD602" s="45" t="str">
        <f t="shared" si="2850"/>
        <v/>
      </c>
      <c r="GE602" s="46" t="str">
        <f t="shared" si="2851"/>
        <v/>
      </c>
      <c r="GF602" s="37"/>
      <c r="GH602" s="47"/>
      <c r="GI602" s="45"/>
      <c r="GJ602" s="45" t="str">
        <f>IF(GI602="","",GI602-GI601)</f>
        <v/>
      </c>
      <c r="GK602" s="45"/>
      <c r="GL602" s="45" t="str">
        <f>IF(GK602="","",GK602-GK601)</f>
        <v/>
      </c>
      <c r="GM602" s="45"/>
      <c r="GN602" s="45" t="str">
        <f>IF(GM602="","",GM601+GO601-GM602)</f>
        <v/>
      </c>
      <c r="GO602" s="45"/>
      <c r="GP602" s="43"/>
      <c r="GQ602" s="43" t="str">
        <f>IF(GI602="","",GQ601)</f>
        <v/>
      </c>
      <c r="GR602" s="45" t="str">
        <f t="shared" si="2852"/>
        <v/>
      </c>
      <c r="GS602" s="46" t="str">
        <f t="shared" si="2853"/>
        <v/>
      </c>
      <c r="GT602" s="37"/>
      <c r="GU602" s="61"/>
      <c r="GV602" s="47"/>
      <c r="GW602" s="30"/>
      <c r="GX602" s="45">
        <v>20189</v>
      </c>
      <c r="GY602" s="45">
        <f t="shared" si="2829"/>
        <v>118</v>
      </c>
      <c r="GZ602" s="45"/>
      <c r="HA602" s="45" t="str">
        <f t="shared" si="2823"/>
        <v/>
      </c>
      <c r="HB602" s="45">
        <v>4</v>
      </c>
      <c r="HC602" s="45">
        <f t="shared" si="2787"/>
        <v>0</v>
      </c>
      <c r="HD602" s="43">
        <v>1</v>
      </c>
      <c r="HE602" s="63" t="str">
        <f t="shared" ref="HE602" si="2867">IF(GX601="","",HE598)</f>
        <v>サンリオ浴衣BIG</v>
      </c>
      <c r="HF602" s="67">
        <f>IF(GX601="","",HF598)</f>
        <v>1100</v>
      </c>
      <c r="HG602" s="43">
        <f t="shared" si="2789"/>
        <v>0</v>
      </c>
      <c r="HH602" s="46">
        <f t="shared" si="2790"/>
        <v>0</v>
      </c>
      <c r="HI602" s="37"/>
      <c r="HK602" s="47"/>
      <c r="HL602" s="45">
        <v>423</v>
      </c>
      <c r="HM602" s="45">
        <f t="shared" si="2824"/>
        <v>45</v>
      </c>
      <c r="HN602" s="45">
        <v>1</v>
      </c>
      <c r="HO602" s="45">
        <f>IF(HN602="","",HN602-HN598)+1000</f>
        <v>3</v>
      </c>
      <c r="HP602" s="45">
        <v>11</v>
      </c>
      <c r="HQ602" s="45">
        <f t="shared" si="2791"/>
        <v>1</v>
      </c>
      <c r="HR602" s="43">
        <v>1</v>
      </c>
      <c r="HS602" s="63" t="str">
        <f t="shared" si="2792"/>
        <v>キティヒョウ柄マスコット</v>
      </c>
      <c r="HT602" s="67">
        <f t="shared" si="2826"/>
        <v>996</v>
      </c>
      <c r="HU602" s="43">
        <f t="shared" si="2793"/>
        <v>996</v>
      </c>
      <c r="HV602" s="46">
        <f t="shared" si="2794"/>
        <v>0.22133333333333333</v>
      </c>
      <c r="HW602" s="37"/>
      <c r="HX602" s="360"/>
      <c r="HY602" s="47"/>
      <c r="HZ602" s="45">
        <v>4360</v>
      </c>
      <c r="IA602" s="45">
        <f t="shared" si="2795"/>
        <v>20</v>
      </c>
      <c r="IB602" s="45">
        <v>127</v>
      </c>
      <c r="IC602" s="45">
        <f t="shared" si="2796"/>
        <v>0</v>
      </c>
      <c r="ID602" s="45">
        <v>38</v>
      </c>
      <c r="IE602" s="45">
        <f t="shared" si="2797"/>
        <v>0</v>
      </c>
      <c r="IF602" s="43">
        <v>0</v>
      </c>
      <c r="IG602" s="63" t="str">
        <f t="shared" si="2827"/>
        <v>ミニ香水</v>
      </c>
      <c r="IH602" s="67">
        <f t="shared" si="2828"/>
        <v>1100</v>
      </c>
      <c r="II602" s="43">
        <f t="shared" si="2798"/>
        <v>0</v>
      </c>
      <c r="IJ602" s="46">
        <f t="shared" si="2799"/>
        <v>0</v>
      </c>
      <c r="IK602" s="37"/>
      <c r="IL602" s="29"/>
      <c r="IM602" s="47"/>
      <c r="IN602" s="45">
        <v>5160</v>
      </c>
      <c r="IO602" s="45">
        <f t="shared" si="2800"/>
        <v>65</v>
      </c>
      <c r="IP602" s="45">
        <v>108</v>
      </c>
      <c r="IQ602" s="45">
        <f t="shared" si="2801"/>
        <v>3</v>
      </c>
      <c r="IR602" s="45">
        <v>10</v>
      </c>
      <c r="IS602" s="45">
        <f t="shared" si="2802"/>
        <v>6</v>
      </c>
      <c r="IT602" s="43">
        <v>8</v>
      </c>
      <c r="IU602" s="63" t="str">
        <f t="shared" si="2819"/>
        <v>ジャグラーサウンドボタン</v>
      </c>
      <c r="IV602" s="67">
        <f t="shared" si="2820"/>
        <v>748</v>
      </c>
      <c r="IW602" s="43">
        <f t="shared" si="2803"/>
        <v>4488</v>
      </c>
      <c r="IX602" s="46">
        <f t="shared" si="2804"/>
        <v>0.69046153846153846</v>
      </c>
      <c r="IY602" s="37"/>
      <c r="IZ602" s="61"/>
      <c r="JA602" s="47"/>
      <c r="JB602" s="45">
        <v>3900</v>
      </c>
      <c r="JC602" s="45">
        <f t="shared" si="2805"/>
        <v>18</v>
      </c>
      <c r="JD602" s="45">
        <v>107</v>
      </c>
      <c r="JE602" s="45">
        <f t="shared" si="2806"/>
        <v>1</v>
      </c>
      <c r="JF602" s="45">
        <v>9</v>
      </c>
      <c r="JG602" s="45">
        <f t="shared" si="2807"/>
        <v>2</v>
      </c>
      <c r="JH602" s="43">
        <v>2</v>
      </c>
      <c r="JI602" s="63" t="str">
        <f t="shared" si="2808"/>
        <v>サンリオスカーフ付ポーチ</v>
      </c>
      <c r="JJ602" s="67">
        <f t="shared" si="2809"/>
        <v>0</v>
      </c>
      <c r="JK602" s="43">
        <f t="shared" si="2810"/>
        <v>0</v>
      </c>
      <c r="JL602" s="46">
        <f t="shared" si="2811"/>
        <v>0</v>
      </c>
      <c r="JM602" s="37"/>
      <c r="JN602" s="29"/>
      <c r="JO602" s="47"/>
      <c r="JP602" s="45">
        <v>4612</v>
      </c>
      <c r="JQ602" s="45">
        <f t="shared" si="2812"/>
        <v>14</v>
      </c>
      <c r="JR602" s="45">
        <v>93</v>
      </c>
      <c r="JS602" s="45">
        <f t="shared" si="2813"/>
        <v>0</v>
      </c>
      <c r="JT602" s="45">
        <v>11</v>
      </c>
      <c r="JU602" s="45">
        <f t="shared" si="2814"/>
        <v>0</v>
      </c>
      <c r="JV602" s="43">
        <v>1</v>
      </c>
      <c r="JW602" s="63" t="str">
        <f t="shared" si="2815"/>
        <v>デジタルミニカメラ</v>
      </c>
      <c r="JX602" s="67">
        <f t="shared" si="2816"/>
        <v>722</v>
      </c>
      <c r="JY602" s="43">
        <f t="shared" si="2817"/>
        <v>0</v>
      </c>
      <c r="JZ602" s="46">
        <f t="shared" si="2818"/>
        <v>0</v>
      </c>
      <c r="KA602" s="37"/>
      <c r="KB602" s="51"/>
      <c r="KC602" s="47"/>
      <c r="KD602" s="45">
        <v>9850</v>
      </c>
      <c r="KE602" s="45">
        <f>IF(KD602="","",KD602-KD598)</f>
        <v>31</v>
      </c>
      <c r="KF602" s="45">
        <v>288</v>
      </c>
      <c r="KG602" s="45">
        <f>IF(KF602="","",KF602-KF598)</f>
        <v>1</v>
      </c>
      <c r="KH602" s="45">
        <v>9</v>
      </c>
      <c r="KI602" s="45">
        <f>IF(KH602="","",KH598+KJ598-KH602)</f>
        <v>1</v>
      </c>
      <c r="KJ602" s="43">
        <v>4</v>
      </c>
      <c r="KK602" s="63" t="str">
        <f>IF(KD602="","",KK598)</f>
        <v>モンチッチマスコット</v>
      </c>
      <c r="KL602" s="67">
        <f>IF(KE602="","",KL598)</f>
        <v>660</v>
      </c>
      <c r="KM602" s="43">
        <f>IF(KH602="","",KI602*KL602)</f>
        <v>660</v>
      </c>
      <c r="KN602" s="46">
        <f>IF(KI602="","",KM602/(KE602*100))</f>
        <v>0.2129032258064516</v>
      </c>
      <c r="KO602" s="37"/>
      <c r="KP602" s="29"/>
      <c r="KQ602" s="47"/>
      <c r="KR602" s="45">
        <v>1002</v>
      </c>
      <c r="KS602" s="45">
        <f>IF(KR602="","",KR602-KR598)</f>
        <v>110</v>
      </c>
      <c r="KT602" s="45">
        <v>6</v>
      </c>
      <c r="KU602" s="45">
        <f>IF(KT602="","",KT602-KT598)</f>
        <v>1</v>
      </c>
      <c r="KV602" s="45">
        <v>14</v>
      </c>
      <c r="KW602" s="45">
        <f>IF(KV602="","",KV598+KX598-KV602)</f>
        <v>1</v>
      </c>
      <c r="KX602" s="43">
        <v>0</v>
      </c>
      <c r="KY602" s="63" t="str">
        <f>IF(KR602="","",KY598)</f>
        <v>ラブブマスコット</v>
      </c>
      <c r="KZ602" s="67">
        <f>IF(KS602="","",KZ598)</f>
        <v>500</v>
      </c>
      <c r="LA602" s="43">
        <f>IF(KV602="","",KW602*KZ602)</f>
        <v>500</v>
      </c>
      <c r="LB602" s="46">
        <f>IF(KW602="","",LA602/(KS602*100))</f>
        <v>4.5454545454545456E-2</v>
      </c>
      <c r="LC602" s="37"/>
      <c r="LD602" s="29"/>
      <c r="LE602" s="52">
        <f>IF(A588="","",A588)</f>
        <v>45940</v>
      </c>
      <c r="LF602" s="43">
        <v>68190</v>
      </c>
      <c r="LG602" s="86">
        <f>IF(LF602="","",LF602-LF599)</f>
        <v>72</v>
      </c>
      <c r="LH602" s="43">
        <v>445</v>
      </c>
      <c r="LI602" s="43">
        <f t="shared" si="2821"/>
        <v>0</v>
      </c>
      <c r="LJ602" s="43">
        <v>2</v>
      </c>
      <c r="LK602" s="87">
        <f t="shared" si="2822"/>
        <v>0</v>
      </c>
      <c r="LL602" s="43">
        <v>0</v>
      </c>
      <c r="LM602" s="65" t="str">
        <f>IF(LF602="","",LM599)</f>
        <v>スヌーピーぬいぐるみ、コキンちゃん</v>
      </c>
      <c r="LN602" s="48">
        <f>IF(LG602="","",LN599)</f>
        <v>1000</v>
      </c>
      <c r="LO602" s="87">
        <f t="shared" si="2765"/>
        <v>0</v>
      </c>
      <c r="LP602" s="53"/>
      <c r="LQ602" s="37"/>
      <c r="LR602" s="29"/>
      <c r="LS602" s="47"/>
      <c r="LT602" s="45"/>
      <c r="LU602" s="45" t="str">
        <f>IF(LT602="","",LT602-LT601)</f>
        <v/>
      </c>
      <c r="LV602" s="45"/>
      <c r="LW602" s="45" t="str">
        <f>IF(LV602="","",LV602-LV601)</f>
        <v/>
      </c>
      <c r="LX602" s="45"/>
      <c r="LY602" s="45" t="str">
        <f>IF(LX602="","",LX601+LZ601-LX602)</f>
        <v/>
      </c>
      <c r="LZ602" s="45"/>
      <c r="MA602" s="43"/>
      <c r="MB602" s="43" t="str">
        <f>IF(LT602="","",MB601)</f>
        <v/>
      </c>
      <c r="MC602" s="45" t="str">
        <f t="shared" si="2856"/>
        <v/>
      </c>
      <c r="MD602" s="46" t="str">
        <f t="shared" si="2857"/>
        <v/>
      </c>
      <c r="ME602" s="37"/>
      <c r="MF602" s="29"/>
      <c r="MG602" s="47"/>
      <c r="MH602" s="45"/>
      <c r="MI602" s="45" t="str">
        <f>IF(MH602="","",MH602-MH601)</f>
        <v/>
      </c>
      <c r="MJ602" s="45"/>
      <c r="MK602" s="45" t="str">
        <f>IF(MJ602="","",MJ602-MJ601)</f>
        <v/>
      </c>
      <c r="ML602" s="45"/>
      <c r="MM602" s="45" t="str">
        <f>IF(ML602="","",ML601+MN601-ML602)</f>
        <v/>
      </c>
      <c r="MN602" s="45"/>
      <c r="MO602" s="43"/>
      <c r="MP602" s="43" t="str">
        <f>IF(MH602="","",MP601)</f>
        <v/>
      </c>
      <c r="MQ602" s="45" t="str">
        <f t="shared" si="2858"/>
        <v/>
      </c>
      <c r="MR602" s="46" t="str">
        <f t="shared" si="2859"/>
        <v/>
      </c>
      <c r="MS602" s="37"/>
      <c r="MT602" s="29"/>
      <c r="MU602" s="47"/>
      <c r="MV602" s="45"/>
      <c r="MW602" s="45" t="str">
        <f>IF(MV602="","",MV602-MV601)</f>
        <v/>
      </c>
      <c r="MX602" s="45"/>
      <c r="MY602" s="45" t="str">
        <f>IF(MX602="","",MX602-MX601)</f>
        <v/>
      </c>
      <c r="MZ602" s="45"/>
      <c r="NA602" s="45" t="str">
        <f>IF(MZ602="","",MZ601+NB601-MZ602)</f>
        <v/>
      </c>
      <c r="NB602" s="45"/>
      <c r="NC602" s="43"/>
      <c r="ND602" s="43" t="str">
        <f>IF(MV602="","",ND601)</f>
        <v/>
      </c>
      <c r="NE602" s="45" t="str">
        <f t="shared" si="2860"/>
        <v/>
      </c>
      <c r="NF602" s="46" t="str">
        <f t="shared" si="2861"/>
        <v/>
      </c>
      <c r="NG602" s="37"/>
      <c r="NH602" s="29"/>
      <c r="NI602" s="47"/>
      <c r="NJ602" s="45"/>
      <c r="NK602" s="45" t="str">
        <f>IF(NJ602="","",NJ602-NJ601)</f>
        <v/>
      </c>
      <c r="NL602" s="45"/>
      <c r="NM602" s="45" t="str">
        <f>IF(NL602="","",NL602-NL601)</f>
        <v/>
      </c>
      <c r="NN602" s="45"/>
      <c r="NO602" s="45" t="str">
        <f>IF(NN602="","",NN601+NP601-NN602)</f>
        <v/>
      </c>
      <c r="NP602" s="45"/>
      <c r="NQ602" s="43"/>
      <c r="NR602" s="43" t="str">
        <f>IF(NJ602="","",NR601)</f>
        <v/>
      </c>
      <c r="NS602" s="45" t="str">
        <f t="shared" si="2862"/>
        <v/>
      </c>
      <c r="NT602" s="46" t="str">
        <f t="shared" si="2863"/>
        <v/>
      </c>
      <c r="NU602" s="37"/>
    </row>
    <row r="603" spans="1:385" x14ac:dyDescent="0.25">
      <c r="A603" s="38"/>
      <c r="B603" s="39"/>
      <c r="C603" s="40"/>
      <c r="D603" s="40"/>
      <c r="E603" s="41"/>
      <c r="F603" s="40"/>
      <c r="G603" s="208"/>
      <c r="H603" s="42"/>
      <c r="I603" s="45"/>
      <c r="J603" s="45" t="str">
        <f>IF(I603="","",I603-I602)</f>
        <v/>
      </c>
      <c r="K603" s="45"/>
      <c r="L603" s="45" t="str">
        <f>IF(K603="","",K603-K602)</f>
        <v/>
      </c>
      <c r="M603" s="45"/>
      <c r="N603" s="45" t="str">
        <f>IF(M603="","",M602+O602-M603)</f>
        <v/>
      </c>
      <c r="O603" s="45"/>
      <c r="P603" s="43"/>
      <c r="Q603" s="43" t="str">
        <f>IF(I603="","",Q602)</f>
        <v/>
      </c>
      <c r="R603" s="45" t="str">
        <f t="shared" si="2832"/>
        <v/>
      </c>
      <c r="S603" s="46" t="str">
        <f t="shared" si="2833"/>
        <v/>
      </c>
      <c r="T603" s="37"/>
      <c r="U603" s="29"/>
      <c r="V603" s="47"/>
      <c r="W603" s="67"/>
      <c r="X603" s="45" t="str">
        <f>IF(W603="","",W603-W602)</f>
        <v/>
      </c>
      <c r="Y603" s="45"/>
      <c r="Z603" s="45" t="str">
        <f>IF(Y603="","",Y603-Y602)</f>
        <v/>
      </c>
      <c r="AA603" s="45"/>
      <c r="AB603" s="45" t="str">
        <f>IF(AA603="","",AA602+AC602-AA603)</f>
        <v/>
      </c>
      <c r="AC603" s="45"/>
      <c r="AD603" s="45"/>
      <c r="AE603" s="45"/>
      <c r="AF603" s="45" t="str">
        <f t="shared" si="2834"/>
        <v/>
      </c>
      <c r="AG603" s="46" t="str">
        <f t="shared" si="2835"/>
        <v/>
      </c>
      <c r="AH603" s="37"/>
      <c r="AI603" s="29"/>
      <c r="AJ603" s="47"/>
      <c r="AK603" s="45"/>
      <c r="AL603" s="45" t="str">
        <f>IF(AK603="","",AK603-AK602)</f>
        <v/>
      </c>
      <c r="AM603" s="45"/>
      <c r="AN603" s="45" t="str">
        <f>IF(AM603="","",AM603-AM602)</f>
        <v/>
      </c>
      <c r="AO603" s="45"/>
      <c r="AP603" s="45" t="str">
        <f>IF(AO603="","",AO602+AQ602-AO603)</f>
        <v/>
      </c>
      <c r="AQ603" s="45"/>
      <c r="AR603" s="45"/>
      <c r="AS603" s="45"/>
      <c r="AT603" s="45" t="str">
        <f t="shared" si="2836"/>
        <v/>
      </c>
      <c r="AU603" s="46" t="str">
        <f t="shared" si="2837"/>
        <v/>
      </c>
      <c r="AV603" s="37"/>
      <c r="AW603" s="29"/>
      <c r="AX603" s="47"/>
      <c r="AY603" s="45"/>
      <c r="AZ603" s="45" t="str">
        <f>IF(AY603="","",AY603-AY602)</f>
        <v/>
      </c>
      <c r="BA603" s="45"/>
      <c r="BB603" s="45" t="str">
        <f>IF(BA603="","",BA603-BA602)</f>
        <v/>
      </c>
      <c r="BC603" s="45"/>
      <c r="BD603" s="45" t="str">
        <f>IF(BC603="","",BC602+BE602-BC603)</f>
        <v/>
      </c>
      <c r="BE603" s="45"/>
      <c r="BF603" s="45"/>
      <c r="BG603" s="45"/>
      <c r="BH603" s="45" t="str">
        <f t="shared" si="2838"/>
        <v/>
      </c>
      <c r="BI603" s="46" t="str">
        <f t="shared" si="2839"/>
        <v/>
      </c>
      <c r="BJ603" s="37"/>
      <c r="BK603" s="29"/>
      <c r="BL603" s="47"/>
      <c r="BM603" s="45">
        <v>1428</v>
      </c>
      <c r="BN603" s="45">
        <f t="shared" si="2766"/>
        <v>63</v>
      </c>
      <c r="BO603" s="45">
        <v>14</v>
      </c>
      <c r="BP603" s="45">
        <f t="shared" si="2767"/>
        <v>0</v>
      </c>
      <c r="BQ603" s="45">
        <v>13</v>
      </c>
      <c r="BR603" s="45">
        <f t="shared" si="2768"/>
        <v>0</v>
      </c>
      <c r="BS603" s="27">
        <v>10</v>
      </c>
      <c r="BT603" s="63" t="str">
        <f t="shared" si="2769"/>
        <v>ラブブキーホルダー</v>
      </c>
      <c r="BU603" s="67">
        <f t="shared" si="2770"/>
        <v>400</v>
      </c>
      <c r="BV603" s="45">
        <f t="shared" si="2771"/>
        <v>0</v>
      </c>
      <c r="BW603" s="46">
        <f t="shared" si="2772"/>
        <v>0</v>
      </c>
      <c r="BX603" s="37"/>
      <c r="BY603" s="57"/>
      <c r="BZ603" s="47"/>
      <c r="CA603" s="45">
        <v>7766</v>
      </c>
      <c r="CB603" s="45">
        <f t="shared" si="2773"/>
        <v>112</v>
      </c>
      <c r="CC603" s="45">
        <v>431</v>
      </c>
      <c r="CD603" s="45">
        <f t="shared" si="2774"/>
        <v>2</v>
      </c>
      <c r="CE603" s="45">
        <v>14</v>
      </c>
      <c r="CF603" s="45">
        <f t="shared" si="2775"/>
        <v>2</v>
      </c>
      <c r="CG603" s="27">
        <v>2</v>
      </c>
      <c r="CH603" s="63" t="str">
        <f t="shared" si="2776"/>
        <v>ラブブマスコット</v>
      </c>
      <c r="CI603" s="67">
        <f t="shared" si="2777"/>
        <v>450</v>
      </c>
      <c r="CJ603" s="45">
        <f t="shared" si="2778"/>
        <v>900</v>
      </c>
      <c r="CK603" s="46">
        <f t="shared" si="2779"/>
        <v>8.0357142857142863E-2</v>
      </c>
      <c r="CL603" s="37"/>
      <c r="CM603" s="29"/>
      <c r="CN603" s="47"/>
      <c r="CO603" s="45">
        <v>1935</v>
      </c>
      <c r="CP603" s="45">
        <f t="shared" si="2780"/>
        <v>80</v>
      </c>
      <c r="CQ603" s="45">
        <v>57</v>
      </c>
      <c r="CR603" s="45">
        <f t="shared" si="2781"/>
        <v>3</v>
      </c>
      <c r="CS603" s="45">
        <v>24</v>
      </c>
      <c r="CT603" s="45">
        <f t="shared" si="2782"/>
        <v>1</v>
      </c>
      <c r="CU603" s="27">
        <v>10</v>
      </c>
      <c r="CV603" s="63" t="str">
        <f t="shared" si="2783"/>
        <v>ラブブキーホルダー</v>
      </c>
      <c r="CW603" s="67">
        <f t="shared" si="2784"/>
        <v>500</v>
      </c>
      <c r="CX603" s="45">
        <f t="shared" si="2785"/>
        <v>500</v>
      </c>
      <c r="CY603" s="46">
        <f t="shared" si="2786"/>
        <v>6.25E-2</v>
      </c>
      <c r="CZ603" s="37"/>
      <c r="DA603" s="29"/>
      <c r="DB603" s="47"/>
      <c r="DC603" s="45"/>
      <c r="DD603" s="45" t="str">
        <f>IF(DC603="","",DC603-DC602)</f>
        <v/>
      </c>
      <c r="DE603" s="45"/>
      <c r="DF603" s="45" t="str">
        <f>IF(DE603="","",DE603-DE602)</f>
        <v/>
      </c>
      <c r="DG603" s="45"/>
      <c r="DH603" s="45" t="str">
        <f>IF(DG603="","",DG602+DI602-DG603)</f>
        <v/>
      </c>
      <c r="DI603" s="45"/>
      <c r="DJ603" s="43"/>
      <c r="DK603" s="43" t="str">
        <f>IF(DC603="","",DK602)</f>
        <v/>
      </c>
      <c r="DL603" s="45" t="str">
        <f t="shared" si="2840"/>
        <v/>
      </c>
      <c r="DM603" s="46" t="str">
        <f t="shared" si="2841"/>
        <v/>
      </c>
      <c r="DN603" s="37"/>
      <c r="DO603" s="29"/>
      <c r="DP603" s="47"/>
      <c r="DQ603" s="45"/>
      <c r="DR603" s="45" t="str">
        <f>IF(DQ603="","",DQ603-DQ602)</f>
        <v/>
      </c>
      <c r="DS603" s="45"/>
      <c r="DT603" s="45" t="str">
        <f>IF(DS603="","",DS603-DS602)</f>
        <v/>
      </c>
      <c r="DU603" s="45"/>
      <c r="DV603" s="45" t="str">
        <f>IF(DU603="","",DU602+DW602-DU603)</f>
        <v/>
      </c>
      <c r="DW603" s="45"/>
      <c r="DX603" s="43"/>
      <c r="DY603" s="43" t="str">
        <f>IF(DQ603="","",DY602)</f>
        <v/>
      </c>
      <c r="DZ603" s="45" t="str">
        <f t="shared" si="2842"/>
        <v/>
      </c>
      <c r="EA603" s="46" t="str">
        <f t="shared" si="2843"/>
        <v/>
      </c>
      <c r="EB603" s="37"/>
      <c r="ED603" s="47"/>
      <c r="EE603" s="45"/>
      <c r="EF603" s="45" t="str">
        <f>IF(EE603="","",EE603-EE602)</f>
        <v/>
      </c>
      <c r="EG603" s="45"/>
      <c r="EH603" s="45" t="str">
        <f>IF(EG603="","",EG603-EG602)</f>
        <v/>
      </c>
      <c r="EI603" s="45"/>
      <c r="EJ603" s="45" t="str">
        <f>IF(EI603="","",EI602+EK602-EI603)</f>
        <v/>
      </c>
      <c r="EK603" s="45"/>
      <c r="EL603" s="43"/>
      <c r="EM603" s="43" t="str">
        <f>IF(EE603="","",EM602)</f>
        <v/>
      </c>
      <c r="EN603" s="45" t="str">
        <f t="shared" si="2844"/>
        <v/>
      </c>
      <c r="EO603" s="46" t="str">
        <f t="shared" si="2845"/>
        <v/>
      </c>
      <c r="EP603" s="37"/>
      <c r="ER603" s="47"/>
      <c r="ES603" s="45"/>
      <c r="ET603" s="45" t="str">
        <f>IF(ES603="","",ES603-ES602)</f>
        <v/>
      </c>
      <c r="EU603" s="45"/>
      <c r="EV603" s="45" t="str">
        <f>IF(EU603="","",EU603-EU602)</f>
        <v/>
      </c>
      <c r="EW603" s="45"/>
      <c r="EX603" s="45" t="str">
        <f>IF(EW603="","",EW602+EY602-EW603)</f>
        <v/>
      </c>
      <c r="EY603" s="45"/>
      <c r="EZ603" s="43"/>
      <c r="FA603" s="43" t="str">
        <f>IF(ES603="","",FA602)</f>
        <v/>
      </c>
      <c r="FB603" s="45" t="str">
        <f t="shared" si="2846"/>
        <v/>
      </c>
      <c r="FC603" s="46" t="str">
        <f t="shared" si="2847"/>
        <v/>
      </c>
      <c r="FD603" s="37"/>
      <c r="FF603" s="47"/>
      <c r="FG603" s="45"/>
      <c r="FH603" s="45" t="str">
        <f>IF(FG603="","",FG603-FG602)</f>
        <v/>
      </c>
      <c r="FI603" s="45"/>
      <c r="FJ603" s="45" t="str">
        <f>IF(FI603="","",FI603-FI602)</f>
        <v/>
      </c>
      <c r="FK603" s="45"/>
      <c r="FL603" s="45" t="str">
        <f>IF(FK603="","",FK602+FM602-FK603)</f>
        <v/>
      </c>
      <c r="FM603" s="45"/>
      <c r="FN603" s="43"/>
      <c r="FO603" s="43" t="str">
        <f>IF(FG603="","",FO602)</f>
        <v/>
      </c>
      <c r="FP603" s="45" t="str">
        <f t="shared" si="2848"/>
        <v/>
      </c>
      <c r="FQ603" s="46" t="str">
        <f t="shared" si="2849"/>
        <v/>
      </c>
      <c r="FR603" s="37"/>
      <c r="FS603" s="29"/>
      <c r="FT603" s="47"/>
      <c r="FU603" s="45"/>
      <c r="FV603" s="45" t="str">
        <f>IF(FU603="","",FU603-FU602)</f>
        <v/>
      </c>
      <c r="FW603" s="45"/>
      <c r="FX603" s="45" t="str">
        <f>IF(FW603="","",FW603-FW602)</f>
        <v/>
      </c>
      <c r="FY603" s="45"/>
      <c r="FZ603" s="45" t="str">
        <f>IF(FY603="","",FY602+GA602-FY603)</f>
        <v/>
      </c>
      <c r="GA603" s="45"/>
      <c r="GB603" s="43"/>
      <c r="GC603" s="43" t="str">
        <f>IF(FU603="","",GC602)</f>
        <v/>
      </c>
      <c r="GD603" s="45" t="str">
        <f t="shared" si="2850"/>
        <v/>
      </c>
      <c r="GE603" s="46" t="str">
        <f t="shared" si="2851"/>
        <v/>
      </c>
      <c r="GF603" s="37"/>
      <c r="GH603" s="47"/>
      <c r="GI603" s="45"/>
      <c r="GJ603" s="45" t="str">
        <f>IF(GI603="","",GI603-GI602)</f>
        <v/>
      </c>
      <c r="GK603" s="45"/>
      <c r="GL603" s="45" t="str">
        <f>IF(GK603="","",GK603-GK602)</f>
        <v/>
      </c>
      <c r="GM603" s="45"/>
      <c r="GN603" s="45" t="str">
        <f>IF(GM603="","",GM602+GO602-GM603)</f>
        <v/>
      </c>
      <c r="GO603" s="45"/>
      <c r="GP603" s="43"/>
      <c r="GQ603" s="43" t="str">
        <f>IF(GI603="","",GQ602)</f>
        <v/>
      </c>
      <c r="GR603" s="45" t="str">
        <f t="shared" si="2852"/>
        <v/>
      </c>
      <c r="GS603" s="46" t="str">
        <f t="shared" si="2853"/>
        <v/>
      </c>
      <c r="GT603" s="37"/>
      <c r="GU603" s="61"/>
      <c r="GV603" s="47"/>
      <c r="GW603" s="30"/>
      <c r="GX603" s="45"/>
      <c r="GY603" s="45" t="str">
        <f t="shared" si="2829"/>
        <v/>
      </c>
      <c r="GZ603" s="45"/>
      <c r="HA603" s="45" t="str">
        <f t="shared" si="2823"/>
        <v/>
      </c>
      <c r="HB603" s="45">
        <v>16</v>
      </c>
      <c r="HC603" s="45">
        <f t="shared" si="2787"/>
        <v>0</v>
      </c>
      <c r="HD603" s="27">
        <v>-10</v>
      </c>
      <c r="HE603" s="63" t="str">
        <f t="shared" ref="HE603" si="2868">IF(GX601="","",HE599)</f>
        <v>カムカムレモン</v>
      </c>
      <c r="HF603" s="67">
        <f>IF(GX601="","",HF599)</f>
        <v>572</v>
      </c>
      <c r="HG603" s="45">
        <f t="shared" si="2789"/>
        <v>0</v>
      </c>
      <c r="HH603" s="46" t="e">
        <f t="shared" si="2790"/>
        <v>#VALUE!</v>
      </c>
      <c r="HI603" s="37" t="s">
        <v>540</v>
      </c>
      <c r="HK603" s="47"/>
      <c r="HL603" s="45">
        <v>66</v>
      </c>
      <c r="HM603" s="45">
        <f t="shared" si="2824"/>
        <v>10</v>
      </c>
      <c r="HN603" s="45">
        <v>998</v>
      </c>
      <c r="HO603" s="45">
        <f t="shared" si="2825"/>
        <v>1</v>
      </c>
      <c r="HP603" s="45">
        <v>3</v>
      </c>
      <c r="HQ603" s="45">
        <f t="shared" si="2791"/>
        <v>1</v>
      </c>
      <c r="HR603" s="27">
        <v>20</v>
      </c>
      <c r="HS603" s="63" t="str">
        <f t="shared" si="2792"/>
        <v>ジョージファン</v>
      </c>
      <c r="HT603" s="67">
        <f t="shared" si="2826"/>
        <v>950</v>
      </c>
      <c r="HU603" s="45">
        <f t="shared" si="2793"/>
        <v>950</v>
      </c>
      <c r="HV603" s="46">
        <f t="shared" si="2794"/>
        <v>0.95</v>
      </c>
      <c r="HW603" s="37" t="s">
        <v>541</v>
      </c>
      <c r="HX603" s="360"/>
      <c r="HY603" s="47"/>
      <c r="HZ603" s="45">
        <v>4722</v>
      </c>
      <c r="IA603" s="45">
        <f t="shared" si="2795"/>
        <v>47</v>
      </c>
      <c r="IB603" s="45">
        <v>121</v>
      </c>
      <c r="IC603" s="45">
        <f t="shared" si="2796"/>
        <v>1</v>
      </c>
      <c r="ID603" s="45">
        <v>17</v>
      </c>
      <c r="IE603" s="45">
        <f t="shared" si="2797"/>
        <v>1</v>
      </c>
      <c r="IF603" s="27">
        <v>0</v>
      </c>
      <c r="IG603" s="63" t="str">
        <f t="shared" si="2827"/>
        <v>ラブブマスコット</v>
      </c>
      <c r="IH603" s="67">
        <f t="shared" si="2828"/>
        <v>500</v>
      </c>
      <c r="II603" s="45">
        <f t="shared" si="2798"/>
        <v>500</v>
      </c>
      <c r="IJ603" s="46">
        <f t="shared" si="2799"/>
        <v>0.10638297872340426</v>
      </c>
      <c r="IK603" s="37" t="s">
        <v>497</v>
      </c>
      <c r="IL603" s="29"/>
      <c r="IM603" s="47"/>
      <c r="IN603" s="45">
        <v>3319</v>
      </c>
      <c r="IO603" s="45">
        <f t="shared" si="2800"/>
        <v>48</v>
      </c>
      <c r="IP603" s="45">
        <v>206</v>
      </c>
      <c r="IQ603" s="45">
        <f t="shared" si="2801"/>
        <v>1</v>
      </c>
      <c r="IR603" s="45">
        <v>42</v>
      </c>
      <c r="IS603" s="45">
        <f t="shared" si="2802"/>
        <v>1</v>
      </c>
      <c r="IT603" s="27">
        <v>16</v>
      </c>
      <c r="IU603" s="63" t="str">
        <f t="shared" si="2819"/>
        <v>アングリーキーホルダー</v>
      </c>
      <c r="IV603" s="67">
        <f t="shared" si="2820"/>
        <v>198</v>
      </c>
      <c r="IW603" s="45">
        <f t="shared" si="2803"/>
        <v>198</v>
      </c>
      <c r="IX603" s="46">
        <f t="shared" si="2804"/>
        <v>4.1250000000000002E-2</v>
      </c>
      <c r="IY603" s="37"/>
      <c r="IZ603" s="61"/>
      <c r="JA603" s="47"/>
      <c r="JB603" s="45">
        <v>6164</v>
      </c>
      <c r="JC603" s="45">
        <f t="shared" si="2805"/>
        <v>39</v>
      </c>
      <c r="JD603" s="45">
        <v>373</v>
      </c>
      <c r="JE603" s="45">
        <f t="shared" si="2806"/>
        <v>2</v>
      </c>
      <c r="JF603" s="45">
        <v>96</v>
      </c>
      <c r="JG603" s="45">
        <f t="shared" si="2807"/>
        <v>2</v>
      </c>
      <c r="JH603" s="27">
        <v>8</v>
      </c>
      <c r="JI603" s="63" t="str">
        <f t="shared" si="2808"/>
        <v>AIモンスターラバー</v>
      </c>
      <c r="JJ603" s="67">
        <f t="shared" si="2809"/>
        <v>198</v>
      </c>
      <c r="JK603" s="45">
        <f t="shared" si="2810"/>
        <v>396</v>
      </c>
      <c r="JL603" s="46">
        <f t="shared" si="2811"/>
        <v>0.10153846153846154</v>
      </c>
      <c r="JM603" s="37"/>
      <c r="JN603" s="29"/>
      <c r="JO603" s="47"/>
      <c r="JP603" s="45">
        <v>5461</v>
      </c>
      <c r="JQ603" s="45">
        <f t="shared" si="2812"/>
        <v>76</v>
      </c>
      <c r="JR603" s="45">
        <v>254</v>
      </c>
      <c r="JS603" s="45">
        <f t="shared" si="2813"/>
        <v>1</v>
      </c>
      <c r="JT603" s="45">
        <v>68</v>
      </c>
      <c r="JU603" s="45">
        <f t="shared" si="2814"/>
        <v>1</v>
      </c>
      <c r="JV603" s="27">
        <v>0</v>
      </c>
      <c r="JW603" s="63" t="str">
        <f t="shared" si="2815"/>
        <v>キティサンダルKH</v>
      </c>
      <c r="JX603" s="67">
        <f t="shared" si="2816"/>
        <v>605</v>
      </c>
      <c r="JY603" s="45">
        <f t="shared" si="2817"/>
        <v>605</v>
      </c>
      <c r="JZ603" s="46">
        <f t="shared" si="2818"/>
        <v>7.9605263157894735E-2</v>
      </c>
      <c r="KA603" s="37"/>
      <c r="KB603" s="51"/>
      <c r="KC603" s="47"/>
      <c r="KD603" s="45">
        <v>11613</v>
      </c>
      <c r="KE603" s="45">
        <f>IF(KD603="","",KD603-KD599)</f>
        <v>17</v>
      </c>
      <c r="KF603" s="45">
        <v>609</v>
      </c>
      <c r="KG603" s="45">
        <f>IF(KF603="","",KF603-KF599)</f>
        <v>1</v>
      </c>
      <c r="KH603" s="45">
        <v>9</v>
      </c>
      <c r="KI603" s="45">
        <f>IF(KH603="","",KH599+KJ599-KH603)</f>
        <v>1</v>
      </c>
      <c r="KJ603" s="27">
        <v>9</v>
      </c>
      <c r="KK603" s="63" t="str">
        <f>IF(KD603="","",KK599)</f>
        <v>サンリオFAN</v>
      </c>
      <c r="KL603" s="67">
        <f>IF(KE603="","",KL599)</f>
        <v>1100</v>
      </c>
      <c r="KM603" s="45">
        <f>IF(KH603="","",KI603*KL603)</f>
        <v>1100</v>
      </c>
      <c r="KN603" s="46">
        <f>IF(KI603="","",KM603/(KE603*100))</f>
        <v>0.6470588235294118</v>
      </c>
      <c r="KO603" s="37" t="s">
        <v>546</v>
      </c>
      <c r="KP603" s="29"/>
      <c r="KQ603" s="47"/>
      <c r="KR603" s="45">
        <v>897</v>
      </c>
      <c r="KS603" s="45">
        <f>IF(KR603="","",KR603-KR599)</f>
        <v>40</v>
      </c>
      <c r="KT603" s="45">
        <v>57</v>
      </c>
      <c r="KU603" s="45">
        <f>IF(KT603="","",KT603-KT599)</f>
        <v>0</v>
      </c>
      <c r="KV603" s="45">
        <v>203</v>
      </c>
      <c r="KW603" s="45">
        <f>IF(KV603="","",KV599+KX599-KV603)</f>
        <v>0</v>
      </c>
      <c r="KX603" s="27">
        <v>30</v>
      </c>
      <c r="KY603" s="63" t="str">
        <f>IF(KR603="","",KY599)</f>
        <v>サンリオアイスドーム</v>
      </c>
      <c r="KZ603" s="67">
        <f>IF(KS603="","",KZ599)</f>
        <v>300</v>
      </c>
      <c r="LA603" s="45">
        <f>IF(KV603="","",KW603*KZ603)</f>
        <v>0</v>
      </c>
      <c r="LB603" s="46">
        <f>IF(KW603="","",LA603/(KS603*100))</f>
        <v>0</v>
      </c>
      <c r="LC603" s="37"/>
      <c r="LD603" s="29"/>
      <c r="LE603" s="47"/>
      <c r="LF603" s="45"/>
      <c r="LG603" s="45"/>
      <c r="LH603" s="45">
        <v>530</v>
      </c>
      <c r="LI603" s="45">
        <f t="shared" si="2821"/>
        <v>0</v>
      </c>
      <c r="LJ603" s="43">
        <v>2</v>
      </c>
      <c r="LK603" s="45">
        <f t="shared" si="2822"/>
        <v>0</v>
      </c>
      <c r="LL603" s="45">
        <v>0</v>
      </c>
      <c r="LM603" s="73" t="str">
        <f>IF(LF602="","",LM600)</f>
        <v>アンパンティッシュカバー、アンパンぬいぐるみ</v>
      </c>
      <c r="LN603" s="67">
        <f>IF(LG602="","",LN600)</f>
        <v>1000</v>
      </c>
      <c r="LO603" s="45">
        <f t="shared" si="2765"/>
        <v>0</v>
      </c>
      <c r="LP603" s="46"/>
      <c r="LQ603" s="37"/>
      <c r="LR603" s="29"/>
      <c r="LS603" s="47"/>
      <c r="LT603" s="45"/>
      <c r="LU603" s="45" t="str">
        <f>IF(LT603="","",LT603-LT602)</f>
        <v/>
      </c>
      <c r="LV603" s="45"/>
      <c r="LW603" s="45" t="str">
        <f>IF(LV603="","",LV603-LV602)</f>
        <v/>
      </c>
      <c r="LX603" s="45"/>
      <c r="LY603" s="45" t="str">
        <f>IF(LX603="","",LX602+LZ602-LX603)</f>
        <v/>
      </c>
      <c r="LZ603" s="45"/>
      <c r="MA603" s="43"/>
      <c r="MB603" s="43" t="str">
        <f>IF(LT603="","",MB602)</f>
        <v/>
      </c>
      <c r="MC603" s="45" t="str">
        <f t="shared" si="2856"/>
        <v/>
      </c>
      <c r="MD603" s="46" t="str">
        <f t="shared" si="2857"/>
        <v/>
      </c>
      <c r="ME603" s="37"/>
      <c r="MF603" s="29"/>
      <c r="MG603" s="47"/>
      <c r="MH603" s="45"/>
      <c r="MI603" s="45" t="str">
        <f>IF(MH603="","",MH603-MH602)</f>
        <v/>
      </c>
      <c r="MJ603" s="45"/>
      <c r="MK603" s="45" t="str">
        <f>IF(MJ603="","",MJ603-MJ602)</f>
        <v/>
      </c>
      <c r="ML603" s="45"/>
      <c r="MM603" s="45" t="str">
        <f>IF(ML603="","",ML602+MN602-ML603)</f>
        <v/>
      </c>
      <c r="MN603" s="45"/>
      <c r="MO603" s="43"/>
      <c r="MP603" s="43" t="str">
        <f>IF(MH603="","",MP602)</f>
        <v/>
      </c>
      <c r="MQ603" s="45" t="str">
        <f t="shared" si="2858"/>
        <v/>
      </c>
      <c r="MR603" s="46" t="str">
        <f t="shared" si="2859"/>
        <v/>
      </c>
      <c r="MS603" s="37"/>
      <c r="MT603" s="29"/>
      <c r="MU603" s="47"/>
      <c r="MV603" s="45"/>
      <c r="MW603" s="45" t="str">
        <f>IF(MV603="","",MV603-MV602)</f>
        <v/>
      </c>
      <c r="MX603" s="45"/>
      <c r="MY603" s="45" t="str">
        <f>IF(MX603="","",MX603-MX602)</f>
        <v/>
      </c>
      <c r="MZ603" s="45"/>
      <c r="NA603" s="45" t="str">
        <f>IF(MZ603="","",MZ602+NB602-MZ603)</f>
        <v/>
      </c>
      <c r="NB603" s="45"/>
      <c r="NC603" s="43"/>
      <c r="ND603" s="43" t="str">
        <f>IF(MV603="","",ND602)</f>
        <v/>
      </c>
      <c r="NE603" s="45" t="str">
        <f t="shared" si="2860"/>
        <v/>
      </c>
      <c r="NF603" s="46" t="str">
        <f t="shared" si="2861"/>
        <v/>
      </c>
      <c r="NG603" s="37"/>
      <c r="NH603" s="29"/>
      <c r="NI603" s="47"/>
      <c r="NJ603" s="45"/>
      <c r="NK603" s="45" t="str">
        <f>IF(NJ603="","",NJ603-NJ602)</f>
        <v/>
      </c>
      <c r="NL603" s="45"/>
      <c r="NM603" s="45" t="str">
        <f>IF(NL603="","",NL603-NL602)</f>
        <v/>
      </c>
      <c r="NN603" s="45"/>
      <c r="NO603" s="45" t="str">
        <f>IF(NN603="","",NN602+NP602-NN603)</f>
        <v/>
      </c>
      <c r="NP603" s="45"/>
      <c r="NQ603" s="43"/>
      <c r="NR603" s="43" t="str">
        <f>IF(NJ603="","",NR602)</f>
        <v/>
      </c>
      <c r="NS603" s="45" t="str">
        <f t="shared" si="2862"/>
        <v/>
      </c>
      <c r="NT603" s="46" t="str">
        <f t="shared" si="2863"/>
        <v/>
      </c>
      <c r="NU603" s="37"/>
    </row>
    <row r="604" spans="1:385" ht="15" customHeight="1" thickBot="1" x14ac:dyDescent="0.3">
      <c r="A604" s="38"/>
      <c r="B604" s="39"/>
      <c r="C604" s="40"/>
      <c r="D604" s="40"/>
      <c r="E604" s="41"/>
      <c r="F604" s="40"/>
      <c r="G604" s="208"/>
      <c r="H604" s="42"/>
      <c r="I604" s="45"/>
      <c r="J604" s="45" t="str">
        <f>IF(I604="","",I604-I603)</f>
        <v/>
      </c>
      <c r="K604" s="45"/>
      <c r="L604" s="45"/>
      <c r="M604" s="45"/>
      <c r="N604" s="45" t="str">
        <f>IF(M604="","",M603+O603-M604)</f>
        <v/>
      </c>
      <c r="O604" s="45"/>
      <c r="P604" s="43"/>
      <c r="Q604" s="43" t="str">
        <f>IF(I604="","",Q603)</f>
        <v/>
      </c>
      <c r="R604" s="45" t="str">
        <f t="shared" si="2832"/>
        <v/>
      </c>
      <c r="S604" s="46" t="str">
        <f t="shared" si="2833"/>
        <v/>
      </c>
      <c r="T604" s="37"/>
      <c r="U604" s="29"/>
      <c r="V604" s="47"/>
      <c r="W604" s="67"/>
      <c r="X604" s="45" t="str">
        <f>IF(W604="","",W604-W603)</f>
        <v/>
      </c>
      <c r="Y604" s="45"/>
      <c r="Z604" s="45"/>
      <c r="AA604" s="45"/>
      <c r="AB604" s="45" t="str">
        <f>IF(AA604="","",AA603+AC603-AA604)</f>
        <v/>
      </c>
      <c r="AC604" s="45"/>
      <c r="AD604" s="45"/>
      <c r="AE604" s="45"/>
      <c r="AF604" s="45" t="str">
        <f t="shared" si="2834"/>
        <v/>
      </c>
      <c r="AG604" s="46" t="str">
        <f t="shared" si="2835"/>
        <v/>
      </c>
      <c r="AH604" s="37"/>
      <c r="AI604" s="29"/>
      <c r="AJ604" s="47"/>
      <c r="AK604" s="45"/>
      <c r="AL604" s="45" t="str">
        <f>IF(AK604="","",AK604-AK603)</f>
        <v/>
      </c>
      <c r="AM604" s="45"/>
      <c r="AN604" s="45" t="str">
        <f>IF(AM604="","",AM604-AM603)</f>
        <v/>
      </c>
      <c r="AO604" s="45"/>
      <c r="AP604" s="45" t="str">
        <f>IF(AO604="","",AO603+AQ603-AO604)</f>
        <v/>
      </c>
      <c r="AQ604" s="45"/>
      <c r="AR604" s="45"/>
      <c r="AS604" s="45"/>
      <c r="AT604" s="45" t="str">
        <f t="shared" si="2836"/>
        <v/>
      </c>
      <c r="AU604" s="46" t="str">
        <f t="shared" si="2837"/>
        <v/>
      </c>
      <c r="AV604" s="37"/>
      <c r="AW604" s="29"/>
      <c r="AX604" s="47"/>
      <c r="AY604" s="45"/>
      <c r="AZ604" s="45" t="str">
        <f>IF(AY604="","",AY604-AY603)</f>
        <v/>
      </c>
      <c r="BA604" s="45"/>
      <c r="BB604" s="45" t="str">
        <f>IF(BA604="","",BA604-BA603)</f>
        <v/>
      </c>
      <c r="BC604" s="45"/>
      <c r="BD604" s="45" t="str">
        <f>IF(BC604="","",BC603+BE603-BC604)</f>
        <v/>
      </c>
      <c r="BE604" s="45"/>
      <c r="BF604" s="45"/>
      <c r="BG604" s="45"/>
      <c r="BH604" s="45" t="str">
        <f t="shared" si="2838"/>
        <v/>
      </c>
      <c r="BI604" s="46" t="str">
        <f t="shared" si="2839"/>
        <v/>
      </c>
      <c r="BJ604" s="37"/>
      <c r="BK604" s="29"/>
      <c r="BL604" s="75"/>
      <c r="BM604" s="76">
        <v>632</v>
      </c>
      <c r="BN604" s="180">
        <f t="shared" si="2766"/>
        <v>27</v>
      </c>
      <c r="BO604" s="76">
        <v>998</v>
      </c>
      <c r="BP604" s="76">
        <f t="shared" si="2767"/>
        <v>1</v>
      </c>
      <c r="BQ604" s="76">
        <v>16</v>
      </c>
      <c r="BR604" s="76">
        <f t="shared" si="2768"/>
        <v>1</v>
      </c>
      <c r="BS604" s="76">
        <v>-8</v>
      </c>
      <c r="BT604" s="78" t="str">
        <f t="shared" si="2769"/>
        <v>スティッチキーケース</v>
      </c>
      <c r="BU604" s="79">
        <f t="shared" si="2770"/>
        <v>550</v>
      </c>
      <c r="BV604" s="76">
        <f t="shared" si="2771"/>
        <v>550</v>
      </c>
      <c r="BW604" s="80">
        <f t="shared" si="2772"/>
        <v>0.20370370370370369</v>
      </c>
      <c r="BX604" s="37"/>
      <c r="BY604" s="57"/>
      <c r="BZ604" s="75"/>
      <c r="CA604" s="76">
        <v>5890</v>
      </c>
      <c r="CB604" s="76">
        <f t="shared" si="2773"/>
        <v>44</v>
      </c>
      <c r="CC604" s="76">
        <v>309</v>
      </c>
      <c r="CD604" s="76">
        <f t="shared" si="2774"/>
        <v>0</v>
      </c>
      <c r="CE604" s="76">
        <v>84</v>
      </c>
      <c r="CF604" s="76">
        <f t="shared" si="2775"/>
        <v>0</v>
      </c>
      <c r="CG604" s="76">
        <v>8</v>
      </c>
      <c r="CH604" s="78" t="str">
        <f t="shared" si="2776"/>
        <v>ＡＩラバー</v>
      </c>
      <c r="CI604" s="79">
        <f t="shared" si="2777"/>
        <v>198</v>
      </c>
      <c r="CJ604" s="76">
        <f t="shared" si="2778"/>
        <v>0</v>
      </c>
      <c r="CK604" s="80">
        <f t="shared" si="2779"/>
        <v>0</v>
      </c>
      <c r="CL604" s="37"/>
      <c r="CM604" s="29"/>
      <c r="CN604" s="75"/>
      <c r="CO604" s="76">
        <v>1370</v>
      </c>
      <c r="CP604" s="76">
        <f t="shared" si="2780"/>
        <v>39</v>
      </c>
      <c r="CQ604" s="76">
        <v>46</v>
      </c>
      <c r="CR604" s="76">
        <f t="shared" si="2781"/>
        <v>0</v>
      </c>
      <c r="CS604" s="76">
        <v>48</v>
      </c>
      <c r="CT604" s="76">
        <f t="shared" si="2782"/>
        <v>0</v>
      </c>
      <c r="CU604" s="76">
        <v>8</v>
      </c>
      <c r="CV604" s="78" t="str">
        <f t="shared" si="2783"/>
        <v>アングリーキーホルダー</v>
      </c>
      <c r="CW604" s="79">
        <f t="shared" si="2784"/>
        <v>198</v>
      </c>
      <c r="CX604" s="76">
        <f t="shared" si="2785"/>
        <v>0</v>
      </c>
      <c r="CY604" s="80">
        <f t="shared" si="2786"/>
        <v>0</v>
      </c>
      <c r="CZ604" s="37" t="s">
        <v>535</v>
      </c>
      <c r="DA604" s="29"/>
      <c r="DB604" s="47"/>
      <c r="DC604" s="45"/>
      <c r="DD604" s="45" t="str">
        <f>IF(DC604="","",DC604-DC603)</f>
        <v/>
      </c>
      <c r="DE604" s="45"/>
      <c r="DF604" s="45"/>
      <c r="DG604" s="45"/>
      <c r="DH604" s="45" t="str">
        <f>IF(DG604="","",DG603+DI603-DG604)</f>
        <v/>
      </c>
      <c r="DI604" s="45"/>
      <c r="DJ604" s="43"/>
      <c r="DK604" s="43" t="str">
        <f>IF(DC604="","",DK603)</f>
        <v/>
      </c>
      <c r="DL604" s="45" t="str">
        <f t="shared" si="2840"/>
        <v/>
      </c>
      <c r="DM604" s="46" t="str">
        <f t="shared" si="2841"/>
        <v/>
      </c>
      <c r="DN604" s="37"/>
      <c r="DO604" s="29"/>
      <c r="DP604" s="47"/>
      <c r="DQ604" s="45"/>
      <c r="DR604" s="45" t="str">
        <f>IF(DQ604="","",DQ604-DQ603)</f>
        <v/>
      </c>
      <c r="DS604" s="45"/>
      <c r="DT604" s="45"/>
      <c r="DU604" s="45"/>
      <c r="DV604" s="45" t="str">
        <f>IF(DU604="","",DU603+DW603-DU604)</f>
        <v/>
      </c>
      <c r="DW604" s="45"/>
      <c r="DX604" s="43"/>
      <c r="DY604" s="43" t="str">
        <f>IF(DQ604="","",DY603)</f>
        <v/>
      </c>
      <c r="DZ604" s="45" t="str">
        <f t="shared" si="2842"/>
        <v/>
      </c>
      <c r="EA604" s="46" t="str">
        <f t="shared" si="2843"/>
        <v/>
      </c>
      <c r="EB604" s="37"/>
      <c r="ED604" s="47"/>
      <c r="EE604" s="45"/>
      <c r="EF604" s="45" t="str">
        <f>IF(EE604="","",EE604-EE603)</f>
        <v/>
      </c>
      <c r="EG604" s="45"/>
      <c r="EH604" s="45"/>
      <c r="EI604" s="45"/>
      <c r="EJ604" s="45" t="str">
        <f>IF(EI604="","",EI603+EK603-EI604)</f>
        <v/>
      </c>
      <c r="EK604" s="45"/>
      <c r="EL604" s="43"/>
      <c r="EM604" s="43" t="str">
        <f>IF(EE604="","",EM603)</f>
        <v/>
      </c>
      <c r="EN604" s="45" t="str">
        <f t="shared" si="2844"/>
        <v/>
      </c>
      <c r="EO604" s="46" t="str">
        <f t="shared" si="2845"/>
        <v/>
      </c>
      <c r="EP604" s="37"/>
      <c r="ER604" s="47"/>
      <c r="ES604" s="45"/>
      <c r="ET604" s="45" t="str">
        <f>IF(ES604="","",ES604-ES603)</f>
        <v/>
      </c>
      <c r="EU604" s="45"/>
      <c r="EV604" s="45"/>
      <c r="EW604" s="45"/>
      <c r="EX604" s="45" t="str">
        <f>IF(EW604="","",EW603+EY603-EW604)</f>
        <v/>
      </c>
      <c r="EY604" s="45"/>
      <c r="EZ604" s="43"/>
      <c r="FA604" s="43" t="str">
        <f>IF(ES604="","",FA603)</f>
        <v/>
      </c>
      <c r="FB604" s="45" t="str">
        <f t="shared" si="2846"/>
        <v/>
      </c>
      <c r="FC604" s="46" t="str">
        <f t="shared" si="2847"/>
        <v/>
      </c>
      <c r="FD604" s="37"/>
      <c r="FF604" s="47"/>
      <c r="FG604" s="45"/>
      <c r="FH604" s="45" t="str">
        <f>IF(FG604="","",FG604-FG603)</f>
        <v/>
      </c>
      <c r="FI604" s="45"/>
      <c r="FJ604" s="45"/>
      <c r="FK604" s="45"/>
      <c r="FL604" s="45" t="str">
        <f>IF(FK604="","",FK603+FM603-FK604)</f>
        <v/>
      </c>
      <c r="FM604" s="45"/>
      <c r="FN604" s="43"/>
      <c r="FO604" s="43" t="str">
        <f>IF(FG604="","",FO603)</f>
        <v/>
      </c>
      <c r="FP604" s="45" t="str">
        <f t="shared" si="2848"/>
        <v/>
      </c>
      <c r="FQ604" s="46" t="str">
        <f t="shared" si="2849"/>
        <v/>
      </c>
      <c r="FR604" s="37"/>
      <c r="FS604" s="29"/>
      <c r="FT604" s="47"/>
      <c r="FU604" s="45"/>
      <c r="FV604" s="45" t="str">
        <f>IF(FU604="","",FU604-FU603)</f>
        <v/>
      </c>
      <c r="FW604" s="45"/>
      <c r="FX604" s="45"/>
      <c r="FY604" s="45"/>
      <c r="FZ604" s="45" t="str">
        <f>IF(FY604="","",FY603+GA603-FY604)</f>
        <v/>
      </c>
      <c r="GA604" s="45"/>
      <c r="GB604" s="43"/>
      <c r="GC604" s="43" t="str">
        <f>IF(FU604="","",GC603)</f>
        <v/>
      </c>
      <c r="GD604" s="45" t="str">
        <f t="shared" si="2850"/>
        <v/>
      </c>
      <c r="GE604" s="46" t="str">
        <f t="shared" si="2851"/>
        <v/>
      </c>
      <c r="GF604" s="37"/>
      <c r="GH604" s="47"/>
      <c r="GI604" s="45"/>
      <c r="GJ604" s="45" t="str">
        <f>IF(GI604="","",GI604-GI603)</f>
        <v/>
      </c>
      <c r="GK604" s="45"/>
      <c r="GL604" s="45"/>
      <c r="GM604" s="45"/>
      <c r="GN604" s="45" t="str">
        <f>IF(GM604="","",GM603+GO603-GM604)</f>
        <v/>
      </c>
      <c r="GO604" s="45"/>
      <c r="GP604" s="43"/>
      <c r="GQ604" s="43" t="str">
        <f>IF(GI604="","",GQ603)</f>
        <v/>
      </c>
      <c r="GR604" s="45" t="str">
        <f t="shared" si="2852"/>
        <v/>
      </c>
      <c r="GS604" s="46" t="str">
        <f t="shared" si="2853"/>
        <v/>
      </c>
      <c r="GT604" s="37"/>
      <c r="GU604" s="61"/>
      <c r="GV604" s="75"/>
      <c r="GW604" s="84"/>
      <c r="GX604" s="76"/>
      <c r="GY604" s="76" t="str">
        <f t="shared" si="2829"/>
        <v/>
      </c>
      <c r="GZ604" s="76"/>
      <c r="HA604" s="76" t="str">
        <f t="shared" si="2823"/>
        <v/>
      </c>
      <c r="HB604" s="76">
        <v>18</v>
      </c>
      <c r="HC604" s="76">
        <f t="shared" si="2787"/>
        <v>1</v>
      </c>
      <c r="HD604" s="76">
        <v>-15</v>
      </c>
      <c r="HE604" s="78" t="str">
        <f t="shared" ref="HE604" si="2869">IF(GX601="","",HE600)</f>
        <v>液晶ミニカメラ</v>
      </c>
      <c r="HF604" s="79">
        <f>IF(GX601="","",HF600)</f>
        <v>1075</v>
      </c>
      <c r="HG604" s="76">
        <f t="shared" si="2789"/>
        <v>1075</v>
      </c>
      <c r="HH604" s="80" t="e">
        <f t="shared" si="2790"/>
        <v>#VALUE!</v>
      </c>
      <c r="HI604" s="37" t="s">
        <v>524</v>
      </c>
      <c r="HK604" s="75"/>
      <c r="HL604" s="76">
        <v>90</v>
      </c>
      <c r="HM604" s="76">
        <f t="shared" si="2824"/>
        <v>28</v>
      </c>
      <c r="HN604" s="76">
        <v>998</v>
      </c>
      <c r="HO604" s="76">
        <f t="shared" si="2825"/>
        <v>3</v>
      </c>
      <c r="HP604" s="76">
        <v>16</v>
      </c>
      <c r="HQ604" s="76">
        <f>IF(HP604="",""+HS593,HP600+HR600-HP604)</f>
        <v>3</v>
      </c>
      <c r="HR604" s="76">
        <v>4</v>
      </c>
      <c r="HS604" s="78" t="str">
        <f t="shared" si="2792"/>
        <v>アンパンマンもちふわ</v>
      </c>
      <c r="HT604" s="79">
        <f t="shared" si="2826"/>
        <v>673</v>
      </c>
      <c r="HU604" s="76">
        <f t="shared" si="2793"/>
        <v>2019</v>
      </c>
      <c r="HV604" s="80">
        <f t="shared" si="2794"/>
        <v>0.72107142857142859</v>
      </c>
      <c r="HW604" s="37" t="s">
        <v>539</v>
      </c>
      <c r="HX604" s="360"/>
      <c r="HY604" s="75"/>
      <c r="HZ604" s="76">
        <v>6253</v>
      </c>
      <c r="IA604" s="76">
        <f t="shared" si="2795"/>
        <v>134</v>
      </c>
      <c r="IB604" s="76">
        <v>282</v>
      </c>
      <c r="IC604" s="76">
        <f t="shared" si="2796"/>
        <v>0</v>
      </c>
      <c r="ID604" s="76">
        <v>23</v>
      </c>
      <c r="IE604" s="76">
        <f t="shared" si="2797"/>
        <v>2</v>
      </c>
      <c r="IF604" s="76">
        <v>2</v>
      </c>
      <c r="IG604" s="78" t="str">
        <f t="shared" si="2827"/>
        <v>ラブブキーホルダー</v>
      </c>
      <c r="IH604" s="79">
        <f t="shared" si="2828"/>
        <v>500</v>
      </c>
      <c r="II604" s="76">
        <f t="shared" si="2798"/>
        <v>1000</v>
      </c>
      <c r="IJ604" s="80">
        <f t="shared" si="2799"/>
        <v>7.4626865671641784E-2</v>
      </c>
      <c r="IK604" s="37"/>
      <c r="IL604" s="29"/>
      <c r="IM604" s="75"/>
      <c r="IN604" s="76">
        <v>5496</v>
      </c>
      <c r="IO604" s="76">
        <f t="shared" si="2800"/>
        <v>79</v>
      </c>
      <c r="IP604" s="76">
        <v>238</v>
      </c>
      <c r="IQ604" s="76">
        <f t="shared" si="2801"/>
        <v>1</v>
      </c>
      <c r="IR604" s="76">
        <v>12</v>
      </c>
      <c r="IS604" s="76">
        <f t="shared" si="2802"/>
        <v>1</v>
      </c>
      <c r="IT604" s="76">
        <v>0</v>
      </c>
      <c r="IU604" s="78" t="str">
        <f t="shared" si="2819"/>
        <v>キティヒョウ柄マスコット</v>
      </c>
      <c r="IV604" s="79">
        <f t="shared" si="2820"/>
        <v>998</v>
      </c>
      <c r="IW604" s="76">
        <f t="shared" si="2803"/>
        <v>998</v>
      </c>
      <c r="IX604" s="80">
        <f t="shared" si="2804"/>
        <v>0.12632911392405063</v>
      </c>
      <c r="IY604" s="37"/>
      <c r="IZ604" s="61"/>
      <c r="JA604" s="75"/>
      <c r="JB604" s="76">
        <v>3818</v>
      </c>
      <c r="JC604" s="76">
        <f t="shared" si="2805"/>
        <v>33</v>
      </c>
      <c r="JD604" s="76">
        <v>196</v>
      </c>
      <c r="JE604" s="76">
        <f t="shared" si="2806"/>
        <v>1</v>
      </c>
      <c r="JF604" s="76">
        <v>6</v>
      </c>
      <c r="JG604" s="76">
        <f t="shared" si="2807"/>
        <v>1</v>
      </c>
      <c r="JH604" s="76">
        <v>3</v>
      </c>
      <c r="JI604" s="78" t="str">
        <f t="shared" si="2808"/>
        <v>ＡＩマスコット</v>
      </c>
      <c r="JJ604" s="79">
        <f t="shared" si="2809"/>
        <v>286</v>
      </c>
      <c r="JK604" s="76">
        <f t="shared" si="2810"/>
        <v>286</v>
      </c>
      <c r="JL604" s="80">
        <f t="shared" si="2811"/>
        <v>8.666666666666667E-2</v>
      </c>
      <c r="JM604" s="37"/>
      <c r="JN604" s="29"/>
      <c r="JO604" s="75"/>
      <c r="JP604" s="76">
        <v>4353</v>
      </c>
      <c r="JQ604" s="76">
        <f t="shared" si="2812"/>
        <v>4</v>
      </c>
      <c r="JR604" s="76">
        <v>192</v>
      </c>
      <c r="JS604" s="76">
        <f t="shared" si="2813"/>
        <v>0</v>
      </c>
      <c r="JT604" s="76">
        <v>7</v>
      </c>
      <c r="JU604" s="76">
        <f t="shared" si="2814"/>
        <v>0</v>
      </c>
      <c r="JV604" s="76">
        <v>1</v>
      </c>
      <c r="JW604" s="78" t="str">
        <f t="shared" si="2815"/>
        <v>サンリオファン</v>
      </c>
      <c r="JX604" s="79">
        <f t="shared" si="2816"/>
        <v>1100</v>
      </c>
      <c r="JY604" s="76">
        <f t="shared" si="2817"/>
        <v>0</v>
      </c>
      <c r="JZ604" s="80">
        <f t="shared" si="2818"/>
        <v>0</v>
      </c>
      <c r="KA604" s="37"/>
      <c r="KB604" s="51"/>
      <c r="KC604" s="75"/>
      <c r="KD604" s="76">
        <v>12997</v>
      </c>
      <c r="KE604" s="76">
        <f>IF(KD604="","",KD604-KD600)</f>
        <v>57</v>
      </c>
      <c r="KF604" s="76">
        <v>644</v>
      </c>
      <c r="KG604" s="76">
        <f>IF(KF604="","",KF604-KF600)</f>
        <v>3</v>
      </c>
      <c r="KH604" s="76">
        <v>90</v>
      </c>
      <c r="KI604" s="76">
        <f>IF(KH604="","",KH600+KJ600-KH604)</f>
        <v>5</v>
      </c>
      <c r="KJ604" s="76">
        <v>35</v>
      </c>
      <c r="KK604" s="78" t="str">
        <f>IF(KD604="","",KK600)</f>
        <v>ＡＩモンスターラバー</v>
      </c>
      <c r="KL604" s="79">
        <f>IF(KE604="","",KL600)</f>
        <v>198</v>
      </c>
      <c r="KM604" s="76">
        <f>IF(KH604="","",KI604*KL604)</f>
        <v>990</v>
      </c>
      <c r="KN604" s="80">
        <f>IF(KI604="","",KM604/(KE604*100))</f>
        <v>0.1736842105263158</v>
      </c>
      <c r="KO604" s="37"/>
      <c r="KP604" s="29"/>
      <c r="KQ604" s="75"/>
      <c r="KR604" s="76">
        <v>1189</v>
      </c>
      <c r="KS604" s="180">
        <f>IF(KR604="","",KR604-KR600)</f>
        <v>25</v>
      </c>
      <c r="KT604" s="76">
        <v>11</v>
      </c>
      <c r="KU604" s="76">
        <f>IF(KT604="","",KT604-KT600)</f>
        <v>1</v>
      </c>
      <c r="KV604" s="76">
        <v>6</v>
      </c>
      <c r="KW604" s="76">
        <f>IF(KV604="","",KV600+KX600-KV604)</f>
        <v>1</v>
      </c>
      <c r="KX604" s="76">
        <v>4</v>
      </c>
      <c r="KY604" s="78" t="str">
        <f>IF(KR604="","",KY600)</f>
        <v>AIモンスターマスコット</v>
      </c>
      <c r="KZ604" s="79">
        <f>IF(KS604="","",KZ600)</f>
        <v>286</v>
      </c>
      <c r="LA604" s="76">
        <f>IF(KV604="","",KW604*KZ604)</f>
        <v>286</v>
      </c>
      <c r="LB604" s="80">
        <f>IF(KW604="","",LA604/(KS604*100))</f>
        <v>0.1144</v>
      </c>
      <c r="LC604" s="37"/>
      <c r="LD604" s="29"/>
      <c r="LE604" s="75"/>
      <c r="LF604" s="76"/>
      <c r="LG604" s="76"/>
      <c r="LH604" s="76">
        <v>1166</v>
      </c>
      <c r="LI604" s="76">
        <f t="shared" si="2821"/>
        <v>0</v>
      </c>
      <c r="LJ604" s="77">
        <v>2</v>
      </c>
      <c r="LK604" s="76">
        <f t="shared" si="2822"/>
        <v>0</v>
      </c>
      <c r="LL604" s="76">
        <v>0</v>
      </c>
      <c r="LM604" s="78" t="str">
        <f>IF(LF602="","",LM601)</f>
        <v>バイキンティッシュカバー、アンパンぬいぐるみ</v>
      </c>
      <c r="LN604" s="79">
        <f>IF(LG602="","",LN601)</f>
        <v>1000</v>
      </c>
      <c r="LO604" s="76">
        <f t="shared" si="2765"/>
        <v>0</v>
      </c>
      <c r="LP604" s="80"/>
      <c r="LQ604" s="37"/>
      <c r="LR604" s="29"/>
      <c r="LS604" s="47"/>
      <c r="LT604" s="45"/>
      <c r="LU604" s="45" t="str">
        <f>IF(LT604="","",LT604-LT603)</f>
        <v/>
      </c>
      <c r="LV604" s="45"/>
      <c r="LW604" s="45"/>
      <c r="LX604" s="45"/>
      <c r="LY604" s="45" t="str">
        <f>IF(LX604="","",LX603+LZ603-LX604)</f>
        <v/>
      </c>
      <c r="LZ604" s="45"/>
      <c r="MA604" s="43"/>
      <c r="MB604" s="43" t="str">
        <f>IF(LT604="","",MB603)</f>
        <v/>
      </c>
      <c r="MC604" s="45" t="str">
        <f t="shared" si="2856"/>
        <v/>
      </c>
      <c r="MD604" s="46" t="str">
        <f t="shared" si="2857"/>
        <v/>
      </c>
      <c r="ME604" s="37"/>
      <c r="MF604" s="29"/>
      <c r="MG604" s="47"/>
      <c r="MH604" s="45"/>
      <c r="MI604" s="45" t="str">
        <f>IF(MH604="","",MH604-MH603)</f>
        <v/>
      </c>
      <c r="MJ604" s="45"/>
      <c r="MK604" s="45"/>
      <c r="ML604" s="45"/>
      <c r="MM604" s="45" t="str">
        <f>IF(ML604="","",ML603+MN603-ML604)</f>
        <v/>
      </c>
      <c r="MN604" s="45"/>
      <c r="MO604" s="43"/>
      <c r="MP604" s="43" t="str">
        <f>IF(MH604="","",MP603)</f>
        <v/>
      </c>
      <c r="MQ604" s="45" t="str">
        <f t="shared" si="2858"/>
        <v/>
      </c>
      <c r="MR604" s="46" t="str">
        <f t="shared" si="2859"/>
        <v/>
      </c>
      <c r="MS604" s="37"/>
      <c r="MT604" s="29"/>
      <c r="MU604" s="47"/>
      <c r="MV604" s="45"/>
      <c r="MW604" s="45" t="str">
        <f>IF(MV604="","",MV604-MV603)</f>
        <v/>
      </c>
      <c r="MX604" s="45"/>
      <c r="MY604" s="45"/>
      <c r="MZ604" s="45"/>
      <c r="NA604" s="45" t="str">
        <f>IF(MZ604="","",MZ603+NB603-MZ604)</f>
        <v/>
      </c>
      <c r="NB604" s="45"/>
      <c r="NC604" s="43"/>
      <c r="ND604" s="43" t="str">
        <f>IF(MV604="","",ND603)</f>
        <v/>
      </c>
      <c r="NE604" s="45" t="str">
        <f t="shared" si="2860"/>
        <v/>
      </c>
      <c r="NF604" s="46" t="str">
        <f t="shared" si="2861"/>
        <v/>
      </c>
      <c r="NG604" s="37"/>
      <c r="NH604" s="29"/>
      <c r="NI604" s="47"/>
      <c r="NJ604" s="45"/>
      <c r="NK604" s="45" t="str">
        <f>IF(NJ604="","",NJ604-NJ603)</f>
        <v/>
      </c>
      <c r="NL604" s="45"/>
      <c r="NM604" s="45"/>
      <c r="NN604" s="45"/>
      <c r="NO604" s="45" t="str">
        <f>IF(NN604="","",NN603+NP603-NN604)</f>
        <v/>
      </c>
      <c r="NP604" s="45"/>
      <c r="NQ604" s="43"/>
      <c r="NR604" s="43" t="str">
        <f>IF(NJ604="","",NR603)</f>
        <v/>
      </c>
      <c r="NS604" s="45" t="str">
        <f t="shared" si="2862"/>
        <v/>
      </c>
      <c r="NT604" s="46" t="str">
        <f t="shared" si="2863"/>
        <v/>
      </c>
      <c r="NU604" s="37"/>
    </row>
    <row r="605" spans="1:385" ht="15" customHeight="1" thickTop="1" x14ac:dyDescent="0.25">
      <c r="A605" s="38"/>
      <c r="B605" s="39"/>
      <c r="C605" s="40"/>
      <c r="D605" s="40"/>
      <c r="E605" s="41"/>
      <c r="F605" s="40"/>
      <c r="G605" s="208"/>
      <c r="H605" s="42"/>
      <c r="I605" s="45"/>
      <c r="J605" s="45" t="str">
        <f>IF(I605="","",I605-I606)</f>
        <v/>
      </c>
      <c r="K605" s="45"/>
      <c r="L605" s="45"/>
      <c r="M605" s="45"/>
      <c r="N605" s="45" t="str">
        <f>IF(M605="","",M606+O606-M605)</f>
        <v/>
      </c>
      <c r="O605" s="45"/>
      <c r="P605" s="43"/>
      <c r="Q605" s="43" t="str">
        <f>IF(I605="","",Q606)</f>
        <v/>
      </c>
      <c r="R605" s="45" t="str">
        <f t="shared" si="2832"/>
        <v/>
      </c>
      <c r="S605" s="46" t="str">
        <f t="shared" si="2833"/>
        <v/>
      </c>
      <c r="T605" s="37"/>
      <c r="U605" s="29"/>
      <c r="V605" s="47"/>
      <c r="W605" s="67"/>
      <c r="X605" s="45" t="str">
        <f>IF(W605="","",W605-W606)</f>
        <v/>
      </c>
      <c r="Y605" s="45"/>
      <c r="Z605" s="45"/>
      <c r="AA605" s="45"/>
      <c r="AB605" s="45" t="str">
        <f>IF(AA605="","",AA606+AC606-AA605)</f>
        <v/>
      </c>
      <c r="AC605" s="45"/>
      <c r="AD605" s="45"/>
      <c r="AE605" s="45"/>
      <c r="AF605" s="45" t="str">
        <f t="shared" si="2834"/>
        <v/>
      </c>
      <c r="AG605" s="46" t="str">
        <f t="shared" si="2835"/>
        <v/>
      </c>
      <c r="AH605" s="37"/>
      <c r="AI605" s="29"/>
      <c r="AJ605" s="47"/>
      <c r="AK605" s="45"/>
      <c r="AL605" s="45" t="str">
        <f>IF(AK605="","",AK605-AK606)</f>
        <v/>
      </c>
      <c r="AM605" s="45"/>
      <c r="AN605" s="45" t="str">
        <f>IF(AM605="","",AM605-AM606)</f>
        <v/>
      </c>
      <c r="AO605" s="45"/>
      <c r="AP605" s="45" t="str">
        <f>IF(AO605="","",AO606+AQ606-AO605)</f>
        <v/>
      </c>
      <c r="AQ605" s="45"/>
      <c r="AR605" s="45"/>
      <c r="AS605" s="45"/>
      <c r="AT605" s="45" t="str">
        <f t="shared" si="2836"/>
        <v/>
      </c>
      <c r="AU605" s="46" t="str">
        <f t="shared" si="2837"/>
        <v/>
      </c>
      <c r="AV605" s="37"/>
      <c r="AW605" s="29"/>
      <c r="AX605" s="47"/>
      <c r="AY605" s="45"/>
      <c r="AZ605" s="45" t="str">
        <f>IF(AY605="","",AY605-AY606)</f>
        <v/>
      </c>
      <c r="BA605" s="45"/>
      <c r="BB605" s="45" t="str">
        <f>IF(BA605="","",BA605-BA606)</f>
        <v/>
      </c>
      <c r="BC605" s="45"/>
      <c r="BD605" s="45" t="str">
        <f>IF(BC605="","",BC606+BE606-BC605)</f>
        <v/>
      </c>
      <c r="BE605" s="45"/>
      <c r="BF605" s="45"/>
      <c r="BG605" s="45"/>
      <c r="BH605" s="45" t="str">
        <f t="shared" si="2838"/>
        <v/>
      </c>
      <c r="BI605" s="46" t="str">
        <f t="shared" si="2839"/>
        <v/>
      </c>
      <c r="BJ605" s="37"/>
      <c r="BK605" s="29"/>
      <c r="BL605" s="52">
        <f>IF($A587="","",$A587)</f>
        <v>45935</v>
      </c>
      <c r="BM605" s="45">
        <v>483</v>
      </c>
      <c r="BN605" s="43">
        <f t="shared" si="2766"/>
        <v>107</v>
      </c>
      <c r="BO605" s="45">
        <v>1</v>
      </c>
      <c r="BP605" s="87">
        <f t="shared" si="2767"/>
        <v>0</v>
      </c>
      <c r="BQ605" s="45">
        <v>8</v>
      </c>
      <c r="BR605" s="43">
        <f t="shared" si="2768"/>
        <v>0</v>
      </c>
      <c r="BS605" s="43">
        <v>3</v>
      </c>
      <c r="BT605" s="44" t="s">
        <v>514</v>
      </c>
      <c r="BU605" s="48">
        <v>1079</v>
      </c>
      <c r="BV605" s="45">
        <f t="shared" si="2771"/>
        <v>0</v>
      </c>
      <c r="BW605" s="89">
        <f t="shared" si="2772"/>
        <v>0</v>
      </c>
      <c r="BX605" s="37"/>
      <c r="BY605" s="57"/>
      <c r="BZ605" s="52">
        <f>IF($A587="","",$A587)</f>
        <v>45935</v>
      </c>
      <c r="CA605" s="45">
        <v>7268</v>
      </c>
      <c r="CB605" s="58">
        <f t="shared" si="2773"/>
        <v>9</v>
      </c>
      <c r="CC605" s="45">
        <v>260</v>
      </c>
      <c r="CD605" s="87">
        <f t="shared" si="2774"/>
        <v>0</v>
      </c>
      <c r="CE605" s="45">
        <v>19</v>
      </c>
      <c r="CF605" s="43">
        <f t="shared" si="2775"/>
        <v>0</v>
      </c>
      <c r="CG605" s="43">
        <v>4</v>
      </c>
      <c r="CH605" s="44" t="str">
        <f t="shared" si="2776"/>
        <v>クーリッシュイヤホン</v>
      </c>
      <c r="CI605" s="48">
        <f t="shared" si="2777"/>
        <v>1100</v>
      </c>
      <c r="CJ605" s="45">
        <f t="shared" si="2778"/>
        <v>0</v>
      </c>
      <c r="CK605" s="89">
        <f t="shared" si="2779"/>
        <v>0</v>
      </c>
      <c r="CL605" s="37"/>
      <c r="CM605" s="29"/>
      <c r="CN605" s="52">
        <f>IF($A587="","",$A587)</f>
        <v>45935</v>
      </c>
      <c r="CO605" s="45">
        <v>1216</v>
      </c>
      <c r="CP605" s="58">
        <f t="shared" si="2780"/>
        <v>11</v>
      </c>
      <c r="CQ605" s="45">
        <v>52</v>
      </c>
      <c r="CR605" s="87">
        <f t="shared" si="2781"/>
        <v>4</v>
      </c>
      <c r="CS605" s="45">
        <v>11</v>
      </c>
      <c r="CT605" s="43">
        <f t="shared" si="2782"/>
        <v>4</v>
      </c>
      <c r="CU605" s="43">
        <v>0</v>
      </c>
      <c r="CV605" s="44" t="str">
        <f t="shared" si="2783"/>
        <v>デジタルミニカメラ</v>
      </c>
      <c r="CW605" s="48">
        <f t="shared" si="2784"/>
        <v>722</v>
      </c>
      <c r="CX605" s="45">
        <f t="shared" si="2785"/>
        <v>2888</v>
      </c>
      <c r="CY605" s="89">
        <f t="shared" si="2786"/>
        <v>2.6254545454545455</v>
      </c>
      <c r="CZ605" s="37" t="s">
        <v>551</v>
      </c>
      <c r="DA605" s="29"/>
      <c r="DB605" s="47"/>
      <c r="DC605" s="45"/>
      <c r="DD605" s="45" t="str">
        <f>IF(DC605="","",DC605-DC606)</f>
        <v/>
      </c>
      <c r="DE605" s="45"/>
      <c r="DF605" s="45" t="str">
        <f>IF(DE605="","",DE605-DE606)</f>
        <v/>
      </c>
      <c r="DG605" s="45"/>
      <c r="DH605" s="45" t="str">
        <f>IF(DG605="","",DG606+DI606-DG605)</f>
        <v/>
      </c>
      <c r="DI605" s="45"/>
      <c r="DJ605" s="45"/>
      <c r="DK605" s="45"/>
      <c r="DL605" s="45" t="str">
        <f t="shared" si="2840"/>
        <v/>
      </c>
      <c r="DM605" s="46" t="str">
        <f t="shared" si="2841"/>
        <v/>
      </c>
      <c r="DN605" s="37"/>
      <c r="DO605" s="29"/>
      <c r="DP605" s="47"/>
      <c r="DQ605" s="45"/>
      <c r="DR605" s="45" t="str">
        <f>IF(DQ605="","",DQ605-DQ606)</f>
        <v/>
      </c>
      <c r="DS605" s="45"/>
      <c r="DT605" s="45" t="str">
        <f>IF(DS605="","",DS605-DS606)</f>
        <v/>
      </c>
      <c r="DU605" s="45"/>
      <c r="DV605" s="45" t="str">
        <f>IF(DU605="","",DU606+DW606-DU605)</f>
        <v/>
      </c>
      <c r="DW605" s="45"/>
      <c r="DX605" s="45"/>
      <c r="DY605" s="45"/>
      <c r="DZ605" s="45" t="str">
        <f t="shared" si="2842"/>
        <v/>
      </c>
      <c r="EA605" s="46" t="str">
        <f t="shared" si="2843"/>
        <v/>
      </c>
      <c r="EB605" s="37"/>
      <c r="ED605" s="47"/>
      <c r="EE605" s="45"/>
      <c r="EF605" s="45" t="str">
        <f>IF(EE605="","",EE605-EE606)</f>
        <v/>
      </c>
      <c r="EG605" s="45"/>
      <c r="EH605" s="45" t="str">
        <f>IF(EG605="","",EG605-EG606)</f>
        <v/>
      </c>
      <c r="EI605" s="45"/>
      <c r="EJ605" s="45" t="str">
        <f>IF(EI605="","",EI606+EK606-EI605)</f>
        <v/>
      </c>
      <c r="EK605" s="45"/>
      <c r="EL605" s="45"/>
      <c r="EM605" s="45"/>
      <c r="EN605" s="45" t="str">
        <f t="shared" si="2844"/>
        <v/>
      </c>
      <c r="EO605" s="46" t="str">
        <f t="shared" si="2845"/>
        <v/>
      </c>
      <c r="EP605" s="37"/>
      <c r="ER605" s="47"/>
      <c r="ES605" s="45"/>
      <c r="ET605" s="45" t="str">
        <f>IF(ES605="","",ES605-ES606)</f>
        <v/>
      </c>
      <c r="EU605" s="45"/>
      <c r="EV605" s="45" t="str">
        <f>IF(EU605="","",EU605-EU606)</f>
        <v/>
      </c>
      <c r="EW605" s="45"/>
      <c r="EX605" s="45" t="str">
        <f>IF(EW605="","",EW606+EY606-EW605)</f>
        <v/>
      </c>
      <c r="EY605" s="45"/>
      <c r="EZ605" s="45"/>
      <c r="FA605" s="45"/>
      <c r="FB605" s="45" t="str">
        <f t="shared" si="2846"/>
        <v/>
      </c>
      <c r="FC605" s="46" t="str">
        <f t="shared" si="2847"/>
        <v/>
      </c>
      <c r="FD605" s="37"/>
      <c r="FF605" s="47"/>
      <c r="FG605" s="45"/>
      <c r="FH605" s="45" t="str">
        <f>IF(FG605="","",FG605-FG606)</f>
        <v/>
      </c>
      <c r="FI605" s="45"/>
      <c r="FJ605" s="45" t="str">
        <f>IF(FI605="","",FI605-FI606)</f>
        <v/>
      </c>
      <c r="FK605" s="45"/>
      <c r="FL605" s="45" t="str">
        <f>IF(FK605="","",FK606+FM606-FK605)</f>
        <v/>
      </c>
      <c r="FM605" s="45"/>
      <c r="FN605" s="45"/>
      <c r="FO605" s="45"/>
      <c r="FP605" s="45" t="str">
        <f t="shared" si="2848"/>
        <v/>
      </c>
      <c r="FQ605" s="46" t="str">
        <f t="shared" si="2849"/>
        <v/>
      </c>
      <c r="FR605" s="37"/>
      <c r="FS605" s="29"/>
      <c r="FT605" s="47"/>
      <c r="FU605" s="45"/>
      <c r="FV605" s="45" t="str">
        <f>IF(FU605="","",FU605-FU606)</f>
        <v/>
      </c>
      <c r="FW605" s="45"/>
      <c r="FX605" s="45" t="str">
        <f>IF(FW605="","",FW605-FW606)</f>
        <v/>
      </c>
      <c r="FY605" s="45"/>
      <c r="FZ605" s="45" t="str">
        <f>IF(FY605="","",FY606+GA606-FY605)</f>
        <v/>
      </c>
      <c r="GA605" s="45"/>
      <c r="GB605" s="45"/>
      <c r="GC605" s="45"/>
      <c r="GD605" s="45" t="str">
        <f t="shared" si="2850"/>
        <v/>
      </c>
      <c r="GE605" s="46" t="str">
        <f t="shared" si="2851"/>
        <v/>
      </c>
      <c r="GF605" s="37"/>
      <c r="GH605" s="47"/>
      <c r="GI605" s="45"/>
      <c r="GJ605" s="45" t="str">
        <f>IF(GI605="","",GI605-GI606)</f>
        <v/>
      </c>
      <c r="GK605" s="45"/>
      <c r="GL605" s="45" t="str">
        <f>IF(GK605="","",GK605-GK606)</f>
        <v/>
      </c>
      <c r="GM605" s="45"/>
      <c r="GN605" s="45" t="str">
        <f>IF(GM605="","",GM606+GO606-GM605)</f>
        <v/>
      </c>
      <c r="GO605" s="45"/>
      <c r="GP605" s="45"/>
      <c r="GQ605" s="45"/>
      <c r="GR605" s="45" t="str">
        <f t="shared" si="2852"/>
        <v/>
      </c>
      <c r="GS605" s="46" t="str">
        <f t="shared" si="2853"/>
        <v/>
      </c>
      <c r="GT605" s="37"/>
      <c r="GU605" s="61"/>
      <c r="GV605" s="52">
        <f>IF($A587="","",$A587)</f>
        <v>45935</v>
      </c>
      <c r="GW605" s="62"/>
      <c r="GX605" s="45">
        <v>28020</v>
      </c>
      <c r="GY605" s="43">
        <f t="shared" si="2829"/>
        <v>119</v>
      </c>
      <c r="GZ605" s="45"/>
      <c r="HA605" s="87" t="str">
        <f t="shared" si="2823"/>
        <v/>
      </c>
      <c r="HB605" s="45">
        <v>2</v>
      </c>
      <c r="HC605" s="43">
        <f t="shared" si="2787"/>
        <v>1</v>
      </c>
      <c r="HD605" s="43">
        <v>0</v>
      </c>
      <c r="HE605" s="44" t="str">
        <f t="shared" si="2788"/>
        <v>ルララ</v>
      </c>
      <c r="HF605" s="48">
        <f>IF(GX605="","",HF601)</f>
        <v>715</v>
      </c>
      <c r="HG605" s="45">
        <f t="shared" si="2789"/>
        <v>715</v>
      </c>
      <c r="HH605" s="89">
        <f t="shared" si="2790"/>
        <v>6.008403361344538E-2</v>
      </c>
      <c r="HI605" s="37"/>
      <c r="HK605" s="52">
        <f>IF($A587="","",$A587)</f>
        <v>45935</v>
      </c>
      <c r="HL605" s="45">
        <v>420</v>
      </c>
      <c r="HM605" s="43">
        <f t="shared" si="2824"/>
        <v>94</v>
      </c>
      <c r="HN605" s="45">
        <v>5</v>
      </c>
      <c r="HO605" s="87">
        <f>IF(HN605="","",HN605-HN601)+1000</f>
        <v>6</v>
      </c>
      <c r="HP605" s="45">
        <v>12</v>
      </c>
      <c r="HQ605" s="43">
        <f t="shared" si="2791"/>
        <v>5</v>
      </c>
      <c r="HR605" s="43">
        <v>5</v>
      </c>
      <c r="HS605" s="44" t="str">
        <f t="shared" si="2792"/>
        <v>ラブブマスコット</v>
      </c>
      <c r="HT605" s="48">
        <f t="shared" si="2826"/>
        <v>400</v>
      </c>
      <c r="HU605" s="45">
        <f t="shared" si="2793"/>
        <v>2000</v>
      </c>
      <c r="HV605" s="89">
        <f t="shared" si="2794"/>
        <v>0.21276595744680851</v>
      </c>
      <c r="HW605" s="37"/>
      <c r="HX605" s="360"/>
      <c r="HY605" s="52">
        <f>IF($A587="","",$A587)</f>
        <v>45935</v>
      </c>
      <c r="HZ605" s="45">
        <v>6237</v>
      </c>
      <c r="IA605" s="58">
        <f t="shared" si="2795"/>
        <v>39</v>
      </c>
      <c r="IB605" s="45">
        <v>310</v>
      </c>
      <c r="IC605" s="87">
        <f t="shared" si="2796"/>
        <v>4</v>
      </c>
      <c r="ID605" s="45">
        <v>20</v>
      </c>
      <c r="IE605" s="43">
        <f t="shared" si="2797"/>
        <v>4</v>
      </c>
      <c r="IF605" s="43">
        <v>3</v>
      </c>
      <c r="IG605" s="44" t="str">
        <f t="shared" si="2827"/>
        <v>サンリオでかぱっちん</v>
      </c>
      <c r="IH605" s="48">
        <f t="shared" si="2828"/>
        <v>660</v>
      </c>
      <c r="II605" s="45">
        <f t="shared" si="2798"/>
        <v>2640</v>
      </c>
      <c r="IJ605" s="89">
        <f t="shared" si="2799"/>
        <v>0.67692307692307696</v>
      </c>
      <c r="IK605" s="37"/>
      <c r="IL605" s="29"/>
      <c r="IM605" s="52">
        <f>IF($A587="","",$A587)</f>
        <v>45935</v>
      </c>
      <c r="IN605" s="45">
        <v>5190</v>
      </c>
      <c r="IO605" s="43">
        <f t="shared" si="2800"/>
        <v>119</v>
      </c>
      <c r="IP605" s="45">
        <v>176</v>
      </c>
      <c r="IQ605" s="87">
        <f t="shared" si="2801"/>
        <v>3</v>
      </c>
      <c r="IR605" s="45">
        <v>18</v>
      </c>
      <c r="IS605" s="43">
        <f t="shared" si="2802"/>
        <v>4</v>
      </c>
      <c r="IT605" s="43">
        <v>0</v>
      </c>
      <c r="IU605" s="44" t="str">
        <f t="shared" si="2819"/>
        <v>北斗イヤホン</v>
      </c>
      <c r="IV605" s="48">
        <f t="shared" si="2820"/>
        <v>1100</v>
      </c>
      <c r="IW605" s="45">
        <f t="shared" si="2803"/>
        <v>4400</v>
      </c>
      <c r="IX605" s="89">
        <f t="shared" si="2804"/>
        <v>0.36974789915966388</v>
      </c>
      <c r="IY605" s="37"/>
      <c r="IZ605" s="61"/>
      <c r="JA605" s="52">
        <f>IF($A587="","",$A587)</f>
        <v>45935</v>
      </c>
      <c r="JB605" s="45">
        <v>5382</v>
      </c>
      <c r="JC605" s="43">
        <f t="shared" si="2805"/>
        <v>95</v>
      </c>
      <c r="JD605" s="45">
        <v>201</v>
      </c>
      <c r="JE605" s="87">
        <f t="shared" si="2806"/>
        <v>2</v>
      </c>
      <c r="JF605" s="45">
        <v>14</v>
      </c>
      <c r="JG605" s="43">
        <f t="shared" si="2807"/>
        <v>2</v>
      </c>
      <c r="JH605" s="43">
        <v>0</v>
      </c>
      <c r="JI605" s="44" t="str">
        <f t="shared" si="2808"/>
        <v>液晶ミニカメラ</v>
      </c>
      <c r="JJ605" s="48">
        <f t="shared" si="2809"/>
        <v>1074</v>
      </c>
      <c r="JK605" s="45">
        <f t="shared" si="2810"/>
        <v>2148</v>
      </c>
      <c r="JL605" s="89">
        <f t="shared" si="2811"/>
        <v>0.22610526315789473</v>
      </c>
      <c r="JM605" s="37"/>
      <c r="JN605" s="29"/>
      <c r="JO605" s="52">
        <f>IF($A587="","",$A587)</f>
        <v>45935</v>
      </c>
      <c r="JP605" s="45">
        <v>3820</v>
      </c>
      <c r="JQ605" s="58">
        <f t="shared" si="2812"/>
        <v>4</v>
      </c>
      <c r="JR605" s="45">
        <v>254</v>
      </c>
      <c r="JS605" s="87">
        <f t="shared" si="2813"/>
        <v>2</v>
      </c>
      <c r="JT605" s="45">
        <v>10</v>
      </c>
      <c r="JU605" s="43">
        <f t="shared" si="2814"/>
        <v>2</v>
      </c>
      <c r="JV605" s="43">
        <v>4</v>
      </c>
      <c r="JW605" s="44" t="str">
        <f t="shared" si="2815"/>
        <v>LOTTEチョコイヤホン</v>
      </c>
      <c r="JX605" s="48">
        <f t="shared" si="2816"/>
        <v>1100</v>
      </c>
      <c r="JY605" s="45">
        <f t="shared" si="2817"/>
        <v>2200</v>
      </c>
      <c r="JZ605" s="89">
        <f t="shared" si="2818"/>
        <v>5.5</v>
      </c>
      <c r="KA605" s="37" t="s">
        <v>428</v>
      </c>
      <c r="KB605" s="51"/>
      <c r="KC605" s="52">
        <f>IF($A587="","",$A587)</f>
        <v>45935</v>
      </c>
      <c r="KD605" s="45">
        <v>12242</v>
      </c>
      <c r="KE605" s="43">
        <f>IF(KD605="","",KD605-KD601)</f>
        <v>78</v>
      </c>
      <c r="KF605" s="45">
        <v>467</v>
      </c>
      <c r="KG605" s="87">
        <f>IF(KF605="","",KF605-KF601)</f>
        <v>3</v>
      </c>
      <c r="KH605" s="45">
        <v>10</v>
      </c>
      <c r="KI605" s="43">
        <f>IF(KH605="","",KH601+KJ601-KH605)</f>
        <v>3</v>
      </c>
      <c r="KJ605" s="43">
        <v>4</v>
      </c>
      <c r="KK605" s="44" t="str">
        <f>IF(KD605="","",KK601)</f>
        <v>キティヒョウ柄マスコット</v>
      </c>
      <c r="KL605" s="48">
        <f>IF(KE605="","",KL601)</f>
        <v>996</v>
      </c>
      <c r="KM605" s="45">
        <f>IF(KH605="","",KI605*KL605)</f>
        <v>2988</v>
      </c>
      <c r="KN605" s="89">
        <f>IF(KI605="","",KM605/(KE605*100))</f>
        <v>0.38307692307692309</v>
      </c>
      <c r="KO605" s="37"/>
      <c r="KP605" s="29"/>
      <c r="KQ605" s="52">
        <f>IF($A587="","",$A587)</f>
        <v>45935</v>
      </c>
      <c r="KR605" s="45">
        <v>870</v>
      </c>
      <c r="KS605" s="58">
        <f>IF(KR605="","",KR605-KR601)</f>
        <v>45</v>
      </c>
      <c r="KT605" s="45">
        <v>6</v>
      </c>
      <c r="KU605" s="87">
        <f>IF(KT605="","",KT605-KT601)</f>
        <v>1</v>
      </c>
      <c r="KV605" s="45">
        <v>9</v>
      </c>
      <c r="KW605" s="43">
        <f>IF(KV605="","",KV601+KX601-KV605)</f>
        <v>1</v>
      </c>
      <c r="KX605" s="43">
        <v>3</v>
      </c>
      <c r="KY605" s="44" t="str">
        <f>IF(KR605="","",KY601)</f>
        <v>サンリオフェイスポーチ</v>
      </c>
      <c r="KZ605" s="48">
        <f>IF(KS605="","",KZ601)</f>
        <v>900</v>
      </c>
      <c r="LA605" s="45">
        <f>IF(KV605="","",KW605*KZ605)</f>
        <v>900</v>
      </c>
      <c r="LB605" s="89">
        <f>IF(KW605="","",LA605/(KS605*100))</f>
        <v>0.2</v>
      </c>
      <c r="LC605" s="37"/>
      <c r="LD605" s="29"/>
      <c r="LE605" s="52">
        <f>IF(A589="","",A589)</f>
        <v>45946</v>
      </c>
      <c r="LF605" s="43">
        <v>68268</v>
      </c>
      <c r="LG605" s="86">
        <f>IF(LF605="","",LF605-LF602)</f>
        <v>78</v>
      </c>
      <c r="LH605" s="43">
        <v>445</v>
      </c>
      <c r="LI605" s="43">
        <f t="shared" si="2821"/>
        <v>0</v>
      </c>
      <c r="LJ605" s="43">
        <v>2</v>
      </c>
      <c r="LK605" s="87">
        <f t="shared" si="2822"/>
        <v>0</v>
      </c>
      <c r="LL605" s="43">
        <v>0</v>
      </c>
      <c r="LM605" s="65" t="str">
        <f>IF(LF605="","",LM602)</f>
        <v>スヌーピーぬいぐるみ、コキンちゃん</v>
      </c>
      <c r="LN605" s="48">
        <f>IF(LG605="","",LN602)</f>
        <v>1000</v>
      </c>
      <c r="LO605" s="87">
        <f t="shared" si="2765"/>
        <v>0</v>
      </c>
      <c r="LP605" s="53"/>
      <c r="LQ605" s="37"/>
      <c r="LR605" s="29"/>
      <c r="LS605" s="47"/>
      <c r="LT605" s="45"/>
      <c r="LU605" s="45" t="str">
        <f>IF(LT605="","",LT605-LT606)</f>
        <v/>
      </c>
      <c r="LV605" s="45"/>
      <c r="LW605" s="45" t="str">
        <f>IF(LV605="","",LV605-LV606)</f>
        <v/>
      </c>
      <c r="LX605" s="45"/>
      <c r="LY605" s="45" t="str">
        <f>IF(LX605="","",LX606+LZ606-LX605)</f>
        <v/>
      </c>
      <c r="LZ605" s="45"/>
      <c r="MA605" s="45"/>
      <c r="MB605" s="45"/>
      <c r="MC605" s="45" t="str">
        <f t="shared" si="2856"/>
        <v/>
      </c>
      <c r="MD605" s="46" t="str">
        <f t="shared" si="2857"/>
        <v/>
      </c>
      <c r="ME605" s="37"/>
      <c r="MF605" s="29"/>
      <c r="MG605" s="47"/>
      <c r="MH605" s="45"/>
      <c r="MI605" s="45" t="str">
        <f>IF(MH605="","",MH605-MH606)</f>
        <v/>
      </c>
      <c r="MJ605" s="45"/>
      <c r="MK605" s="45" t="str">
        <f>IF(MJ605="","",MJ605-MJ606)</f>
        <v/>
      </c>
      <c r="ML605" s="45"/>
      <c r="MM605" s="45" t="str">
        <f>IF(ML605="","",ML606+MN606-ML605)</f>
        <v/>
      </c>
      <c r="MN605" s="45"/>
      <c r="MO605" s="45"/>
      <c r="MP605" s="45"/>
      <c r="MQ605" s="45" t="str">
        <f t="shared" si="2858"/>
        <v/>
      </c>
      <c r="MR605" s="46" t="str">
        <f t="shared" si="2859"/>
        <v/>
      </c>
      <c r="MS605" s="37"/>
      <c r="MT605" s="29"/>
      <c r="MU605" s="47"/>
      <c r="MV605" s="45"/>
      <c r="MW605" s="45" t="str">
        <f>IF(MV605="","",MV605-MV606)</f>
        <v/>
      </c>
      <c r="MX605" s="45"/>
      <c r="MY605" s="45" t="str">
        <f>IF(MX605="","",MX605-MX606)</f>
        <v/>
      </c>
      <c r="MZ605" s="45"/>
      <c r="NA605" s="45" t="str">
        <f>IF(MZ605="","",MZ606+NB606-MZ605)</f>
        <v/>
      </c>
      <c r="NB605" s="45"/>
      <c r="NC605" s="45"/>
      <c r="ND605" s="45"/>
      <c r="NE605" s="45" t="str">
        <f t="shared" si="2860"/>
        <v/>
      </c>
      <c r="NF605" s="46" t="str">
        <f t="shared" si="2861"/>
        <v/>
      </c>
      <c r="NG605" s="37"/>
      <c r="NH605" s="29"/>
      <c r="NI605" s="47"/>
      <c r="NJ605" s="45"/>
      <c r="NK605" s="45" t="str">
        <f>IF(NJ605="","",NJ605-NJ606)</f>
        <v/>
      </c>
      <c r="NL605" s="45"/>
      <c r="NM605" s="45" t="str">
        <f>IF(NL605="","",NL605-NL606)</f>
        <v/>
      </c>
      <c r="NN605" s="45"/>
      <c r="NO605" s="45" t="str">
        <f>IF(NN605="","",NN606+NP606-NN605)</f>
        <v/>
      </c>
      <c r="NP605" s="45"/>
      <c r="NQ605" s="45"/>
      <c r="NR605" s="45"/>
      <c r="NS605" s="45" t="str">
        <f t="shared" si="2862"/>
        <v/>
      </c>
      <c r="NT605" s="46" t="str">
        <f t="shared" si="2863"/>
        <v/>
      </c>
      <c r="NU605" s="37"/>
    </row>
    <row r="606" spans="1:385" x14ac:dyDescent="0.25">
      <c r="A606" s="38"/>
      <c r="B606" s="39"/>
      <c r="C606" s="40"/>
      <c r="D606" s="40"/>
      <c r="E606" s="41"/>
      <c r="F606" s="40"/>
      <c r="G606" s="208"/>
      <c r="H606" s="42"/>
      <c r="I606" s="45"/>
      <c r="J606" s="45" t="str">
        <f>IF(I606="","",I606-I604)</f>
        <v/>
      </c>
      <c r="K606" s="45"/>
      <c r="L606" s="45"/>
      <c r="M606" s="45"/>
      <c r="N606" s="45" t="str">
        <f>IF(M606="","",M604+O604-M606)</f>
        <v/>
      </c>
      <c r="O606" s="45"/>
      <c r="P606" s="43"/>
      <c r="Q606" s="43" t="str">
        <f>IF(I606="","",Q604)</f>
        <v/>
      </c>
      <c r="R606" s="45" t="str">
        <f t="shared" si="2832"/>
        <v/>
      </c>
      <c r="S606" s="46" t="str">
        <f t="shared" si="2833"/>
        <v/>
      </c>
      <c r="T606" s="37"/>
      <c r="U606" s="29"/>
      <c r="V606" s="47"/>
      <c r="W606" s="67"/>
      <c r="X606" s="45" t="str">
        <f>IF(W606="","",W606-W604)</f>
        <v/>
      </c>
      <c r="Y606" s="45"/>
      <c r="Z606" s="45"/>
      <c r="AA606" s="45"/>
      <c r="AB606" s="45" t="str">
        <f>IF(AA606="","",AA604+AC604-AA606)</f>
        <v/>
      </c>
      <c r="AC606" s="45"/>
      <c r="AD606" s="45"/>
      <c r="AE606" s="45"/>
      <c r="AF606" s="45" t="str">
        <f t="shared" si="2834"/>
        <v/>
      </c>
      <c r="AG606" s="46" t="str">
        <f t="shared" si="2835"/>
        <v/>
      </c>
      <c r="AH606" s="37"/>
      <c r="AI606" s="29"/>
      <c r="AJ606" s="47"/>
      <c r="AK606" s="45"/>
      <c r="AL606" s="45" t="str">
        <f>IF(AK606="","",AK606-AK604)</f>
        <v/>
      </c>
      <c r="AM606" s="45"/>
      <c r="AN606" s="45" t="str">
        <f>IF(AM606="","",AM606-AM604)</f>
        <v/>
      </c>
      <c r="AO606" s="45"/>
      <c r="AP606" s="45" t="str">
        <f>IF(AO606="","",AO604+AQ604-AO606)</f>
        <v/>
      </c>
      <c r="AQ606" s="45"/>
      <c r="AR606" s="45"/>
      <c r="AS606" s="45"/>
      <c r="AT606" s="45" t="str">
        <f t="shared" si="2836"/>
        <v/>
      </c>
      <c r="AU606" s="46" t="str">
        <f t="shared" si="2837"/>
        <v/>
      </c>
      <c r="AV606" s="37"/>
      <c r="AW606" s="29"/>
      <c r="AX606" s="47"/>
      <c r="AY606" s="45"/>
      <c r="AZ606" s="45" t="str">
        <f>IF(AY606="","",AY606-AY604)</f>
        <v/>
      </c>
      <c r="BA606" s="45"/>
      <c r="BB606" s="45" t="str">
        <f>IF(BA606="","",BA606-BA604)</f>
        <v/>
      </c>
      <c r="BC606" s="45"/>
      <c r="BD606" s="45" t="str">
        <f>IF(BC606="","",BC604+BE604-BC606)</f>
        <v/>
      </c>
      <c r="BE606" s="45"/>
      <c r="BF606" s="45"/>
      <c r="BG606" s="45"/>
      <c r="BH606" s="45" t="str">
        <f t="shared" si="2838"/>
        <v/>
      </c>
      <c r="BI606" s="46" t="str">
        <f t="shared" si="2839"/>
        <v/>
      </c>
      <c r="BJ606" s="37"/>
      <c r="BK606" s="29"/>
      <c r="BL606" s="52"/>
      <c r="BM606" s="43">
        <v>634</v>
      </c>
      <c r="BN606" s="58">
        <f t="shared" si="2766"/>
        <v>38</v>
      </c>
      <c r="BO606" s="43">
        <v>3</v>
      </c>
      <c r="BP606" s="45">
        <f t="shared" si="2767"/>
        <v>0</v>
      </c>
      <c r="BQ606" s="43">
        <v>10</v>
      </c>
      <c r="BR606" s="45">
        <f t="shared" si="2768"/>
        <v>0</v>
      </c>
      <c r="BS606" s="43">
        <v>0</v>
      </c>
      <c r="BT606" s="63" t="str">
        <f t="shared" si="2769"/>
        <v>サンリオミニリュック</v>
      </c>
      <c r="BU606" s="67">
        <f t="shared" si="2770"/>
        <v>600</v>
      </c>
      <c r="BV606" s="43">
        <f t="shared" si="2771"/>
        <v>0</v>
      </c>
      <c r="BW606" s="46">
        <f t="shared" si="2772"/>
        <v>0</v>
      </c>
      <c r="BX606" s="37"/>
      <c r="BY606" s="57"/>
      <c r="BZ606" s="52"/>
      <c r="CA606" s="43">
        <v>6957</v>
      </c>
      <c r="CB606" s="58">
        <f t="shared" si="2773"/>
        <v>5</v>
      </c>
      <c r="CC606" s="43">
        <v>222</v>
      </c>
      <c r="CD606" s="45">
        <f t="shared" si="2774"/>
        <v>0</v>
      </c>
      <c r="CE606" s="43">
        <v>12</v>
      </c>
      <c r="CF606" s="45">
        <f t="shared" si="2775"/>
        <v>0</v>
      </c>
      <c r="CG606" s="43">
        <v>0</v>
      </c>
      <c r="CH606" s="63" t="str">
        <f t="shared" si="2776"/>
        <v>ジャグラーサウンドボタン</v>
      </c>
      <c r="CI606" s="67">
        <f t="shared" si="2777"/>
        <v>682</v>
      </c>
      <c r="CJ606" s="43">
        <f t="shared" si="2778"/>
        <v>0</v>
      </c>
      <c r="CK606" s="46">
        <f t="shared" si="2779"/>
        <v>0</v>
      </c>
      <c r="CL606" s="37"/>
      <c r="CM606" s="29"/>
      <c r="CN606" s="52"/>
      <c r="CO606" s="43">
        <v>2501</v>
      </c>
      <c r="CP606" s="43">
        <f t="shared" si="2780"/>
        <v>40</v>
      </c>
      <c r="CQ606" s="43">
        <v>72</v>
      </c>
      <c r="CR606" s="45">
        <f t="shared" si="2781"/>
        <v>1</v>
      </c>
      <c r="CS606" s="43">
        <v>11</v>
      </c>
      <c r="CT606" s="45">
        <f t="shared" si="2782"/>
        <v>1</v>
      </c>
      <c r="CU606" s="43">
        <v>1</v>
      </c>
      <c r="CV606" s="63" t="str">
        <f t="shared" si="2783"/>
        <v>キティヒョウ柄マスコット</v>
      </c>
      <c r="CW606" s="67">
        <f t="shared" si="2784"/>
        <v>996</v>
      </c>
      <c r="CX606" s="43">
        <f t="shared" si="2785"/>
        <v>996</v>
      </c>
      <c r="CY606" s="46">
        <f t="shared" si="2786"/>
        <v>0.249</v>
      </c>
      <c r="CZ606" s="37"/>
      <c r="DA606" s="29"/>
      <c r="DB606" s="47"/>
      <c r="DC606" s="45"/>
      <c r="DD606" s="45" t="str">
        <f>IF(DC606="","",DC606-DC604)</f>
        <v/>
      </c>
      <c r="DE606" s="45"/>
      <c r="DF606" s="45" t="str">
        <f>IF(DE606="","",DE606-DE604)</f>
        <v/>
      </c>
      <c r="DG606" s="45"/>
      <c r="DH606" s="45" t="str">
        <f>IF(DG606="","",DG604+DI604-DG606)</f>
        <v/>
      </c>
      <c r="DI606" s="45"/>
      <c r="DJ606" s="45"/>
      <c r="DK606" s="45"/>
      <c r="DL606" s="45" t="str">
        <f t="shared" si="2840"/>
        <v/>
      </c>
      <c r="DM606" s="46" t="str">
        <f t="shared" si="2841"/>
        <v/>
      </c>
      <c r="DN606" s="37"/>
      <c r="DO606" s="29"/>
      <c r="DP606" s="47"/>
      <c r="DQ606" s="45"/>
      <c r="DR606" s="45" t="str">
        <f>IF(DQ606="","",DQ606-DQ604)</f>
        <v/>
      </c>
      <c r="DS606" s="45"/>
      <c r="DT606" s="45" t="str">
        <f>IF(DS606="","",DS606-DS604)</f>
        <v/>
      </c>
      <c r="DU606" s="45"/>
      <c r="DV606" s="45" t="str">
        <f>IF(DU606="","",DU604+DW604-DU606)</f>
        <v/>
      </c>
      <c r="DW606" s="45"/>
      <c r="DX606" s="45"/>
      <c r="DY606" s="45"/>
      <c r="DZ606" s="45" t="str">
        <f t="shared" si="2842"/>
        <v/>
      </c>
      <c r="EA606" s="46" t="str">
        <f t="shared" si="2843"/>
        <v/>
      </c>
      <c r="EB606" s="37"/>
      <c r="ED606" s="47"/>
      <c r="EE606" s="45"/>
      <c r="EF606" s="45" t="str">
        <f>IF(EE606="","",EE606-EE604)</f>
        <v/>
      </c>
      <c r="EG606" s="45"/>
      <c r="EH606" s="45" t="str">
        <f>IF(EG606="","",EG606-EG604)</f>
        <v/>
      </c>
      <c r="EI606" s="45"/>
      <c r="EJ606" s="45" t="str">
        <f>IF(EI606="","",EI604+EK604-EI606)</f>
        <v/>
      </c>
      <c r="EK606" s="45"/>
      <c r="EL606" s="45"/>
      <c r="EM606" s="45"/>
      <c r="EN606" s="45" t="str">
        <f t="shared" si="2844"/>
        <v/>
      </c>
      <c r="EO606" s="46" t="str">
        <f t="shared" si="2845"/>
        <v/>
      </c>
      <c r="EP606" s="37"/>
      <c r="ER606" s="47"/>
      <c r="ES606" s="45"/>
      <c r="ET606" s="45" t="str">
        <f>IF(ES606="","",ES606-ES604)</f>
        <v/>
      </c>
      <c r="EU606" s="45"/>
      <c r="EV606" s="45" t="str">
        <f>IF(EU606="","",EU606-EU604)</f>
        <v/>
      </c>
      <c r="EW606" s="45"/>
      <c r="EX606" s="45" t="str">
        <f>IF(EW606="","",EW604+EY604-EW606)</f>
        <v/>
      </c>
      <c r="EY606" s="45"/>
      <c r="EZ606" s="45"/>
      <c r="FA606" s="45"/>
      <c r="FB606" s="45" t="str">
        <f t="shared" si="2846"/>
        <v/>
      </c>
      <c r="FC606" s="46" t="str">
        <f t="shared" si="2847"/>
        <v/>
      </c>
      <c r="FD606" s="37"/>
      <c r="FF606" s="47"/>
      <c r="FG606" s="45"/>
      <c r="FH606" s="45" t="str">
        <f>IF(FG606="","",FG606-FG604)</f>
        <v/>
      </c>
      <c r="FI606" s="45"/>
      <c r="FJ606" s="45" t="str">
        <f>IF(FI606="","",FI606-FI604)</f>
        <v/>
      </c>
      <c r="FK606" s="45"/>
      <c r="FL606" s="45" t="str">
        <f>IF(FK606="","",FK604+FM604-FK606)</f>
        <v/>
      </c>
      <c r="FM606" s="45"/>
      <c r="FN606" s="45"/>
      <c r="FO606" s="45"/>
      <c r="FP606" s="45" t="str">
        <f t="shared" si="2848"/>
        <v/>
      </c>
      <c r="FQ606" s="46" t="str">
        <f t="shared" si="2849"/>
        <v/>
      </c>
      <c r="FR606" s="37"/>
      <c r="FS606" s="29"/>
      <c r="FT606" s="47"/>
      <c r="FU606" s="45"/>
      <c r="FV606" s="45" t="str">
        <f>IF(FU606="","",FU606-FU604)</f>
        <v/>
      </c>
      <c r="FW606" s="45"/>
      <c r="FX606" s="45" t="str">
        <f>IF(FW606="","",FW606-FW604)</f>
        <v/>
      </c>
      <c r="FY606" s="45"/>
      <c r="FZ606" s="45" t="str">
        <f>IF(FY606="","",FY604+GA604-FY606)</f>
        <v/>
      </c>
      <c r="GA606" s="45"/>
      <c r="GB606" s="45"/>
      <c r="GC606" s="45"/>
      <c r="GD606" s="45" t="str">
        <f t="shared" si="2850"/>
        <v/>
      </c>
      <c r="GE606" s="46" t="str">
        <f t="shared" si="2851"/>
        <v/>
      </c>
      <c r="GF606" s="37"/>
      <c r="GH606" s="47"/>
      <c r="GI606" s="45"/>
      <c r="GJ606" s="45" t="str">
        <f>IF(GI606="","",GI606-GI604)</f>
        <v/>
      </c>
      <c r="GK606" s="45"/>
      <c r="GL606" s="45" t="str">
        <f>IF(GK606="","",GK606-GK604)</f>
        <v/>
      </c>
      <c r="GM606" s="45"/>
      <c r="GN606" s="45" t="str">
        <f>IF(GM606="","",GM604+GO604-GM606)</f>
        <v/>
      </c>
      <c r="GO606" s="45"/>
      <c r="GP606" s="45"/>
      <c r="GQ606" s="45"/>
      <c r="GR606" s="45" t="str">
        <f t="shared" si="2852"/>
        <v/>
      </c>
      <c r="GS606" s="46" t="str">
        <f t="shared" si="2853"/>
        <v/>
      </c>
      <c r="GT606" s="37"/>
      <c r="GU606" s="61"/>
      <c r="GV606" s="52"/>
      <c r="GW606" s="62"/>
      <c r="GX606" s="43">
        <v>20345</v>
      </c>
      <c r="GY606" s="43">
        <f t="shared" si="2829"/>
        <v>156</v>
      </c>
      <c r="GZ606" s="43"/>
      <c r="HA606" s="45" t="str">
        <f t="shared" si="2823"/>
        <v/>
      </c>
      <c r="HB606" s="43">
        <v>4</v>
      </c>
      <c r="HC606" s="45">
        <f t="shared" si="2787"/>
        <v>1</v>
      </c>
      <c r="HD606" s="43">
        <v>0</v>
      </c>
      <c r="HE606" s="63" t="str">
        <f t="shared" ref="HE606" si="2870">IF(GX605="","",HE602)</f>
        <v>サンリオ浴衣BIG</v>
      </c>
      <c r="HF606" s="67">
        <f>IF(GX605="","",HF602)</f>
        <v>1100</v>
      </c>
      <c r="HG606" s="43">
        <f t="shared" si="2789"/>
        <v>1100</v>
      </c>
      <c r="HH606" s="46">
        <f t="shared" si="2790"/>
        <v>7.0512820512820512E-2</v>
      </c>
      <c r="HI606" s="37"/>
      <c r="HK606" s="52"/>
      <c r="HL606" s="43">
        <v>578</v>
      </c>
      <c r="HM606" s="43">
        <f t="shared" si="2824"/>
        <v>155</v>
      </c>
      <c r="HN606" s="43">
        <v>6</v>
      </c>
      <c r="HO606" s="45">
        <f t="shared" si="2825"/>
        <v>5</v>
      </c>
      <c r="HP606" s="43">
        <v>9</v>
      </c>
      <c r="HQ606" s="45">
        <f t="shared" si="2791"/>
        <v>3</v>
      </c>
      <c r="HR606" s="43">
        <v>3</v>
      </c>
      <c r="HS606" s="63" t="str">
        <f t="shared" si="2792"/>
        <v>キティヒョウ柄マスコット</v>
      </c>
      <c r="HT606" s="67">
        <f t="shared" si="2826"/>
        <v>996</v>
      </c>
      <c r="HU606" s="43">
        <f t="shared" si="2793"/>
        <v>2988</v>
      </c>
      <c r="HV606" s="46">
        <f t="shared" si="2794"/>
        <v>0.1927741935483871</v>
      </c>
      <c r="HW606" s="37"/>
      <c r="HX606" s="360"/>
      <c r="HY606" s="52"/>
      <c r="HZ606" s="43">
        <v>4384</v>
      </c>
      <c r="IA606" s="58">
        <f t="shared" si="2795"/>
        <v>24</v>
      </c>
      <c r="IB606" s="43">
        <v>128</v>
      </c>
      <c r="IC606" s="45">
        <f t="shared" si="2796"/>
        <v>1</v>
      </c>
      <c r="ID606" s="43">
        <v>37</v>
      </c>
      <c r="IE606" s="45">
        <f t="shared" si="2797"/>
        <v>1</v>
      </c>
      <c r="IF606" s="43">
        <v>0</v>
      </c>
      <c r="IG606" s="63" t="str">
        <f t="shared" si="2827"/>
        <v>ミニ香水</v>
      </c>
      <c r="IH606" s="67">
        <f t="shared" si="2828"/>
        <v>1100</v>
      </c>
      <c r="II606" s="43">
        <f t="shared" si="2798"/>
        <v>1100</v>
      </c>
      <c r="IJ606" s="46">
        <f t="shared" si="2799"/>
        <v>0.45833333333333331</v>
      </c>
      <c r="IK606" s="37"/>
      <c r="IL606" s="29"/>
      <c r="IM606" s="52"/>
      <c r="IN606" s="43">
        <v>5225</v>
      </c>
      <c r="IO606" s="43">
        <f t="shared" si="2800"/>
        <v>65</v>
      </c>
      <c r="IP606" s="43">
        <v>112</v>
      </c>
      <c r="IQ606" s="45">
        <f t="shared" si="2801"/>
        <v>4</v>
      </c>
      <c r="IR606" s="43">
        <v>18</v>
      </c>
      <c r="IS606" s="45">
        <f t="shared" si="2802"/>
        <v>0</v>
      </c>
      <c r="IT606" s="45">
        <v>3</v>
      </c>
      <c r="IU606" s="63" t="str">
        <f t="shared" si="2819"/>
        <v>ジャグラーサウンドボタン</v>
      </c>
      <c r="IV606" s="67">
        <f t="shared" si="2820"/>
        <v>748</v>
      </c>
      <c r="IW606" s="43">
        <f t="shared" si="2803"/>
        <v>0</v>
      </c>
      <c r="IX606" s="46">
        <f t="shared" si="2804"/>
        <v>0</v>
      </c>
      <c r="IY606" s="37"/>
      <c r="IZ606" s="61"/>
      <c r="JA606" s="52"/>
      <c r="JB606" s="43">
        <v>3918</v>
      </c>
      <c r="JC606" s="58">
        <f t="shared" si="2805"/>
        <v>18</v>
      </c>
      <c r="JD606" s="43">
        <v>108</v>
      </c>
      <c r="JE606" s="45">
        <f t="shared" si="2806"/>
        <v>1</v>
      </c>
      <c r="JF606" s="43">
        <v>10</v>
      </c>
      <c r="JG606" s="45">
        <f t="shared" si="2807"/>
        <v>1</v>
      </c>
      <c r="JH606" s="45">
        <v>0</v>
      </c>
      <c r="JI606" s="63" t="str">
        <f t="shared" si="2808"/>
        <v>サンリオスカーフ付ポーチ</v>
      </c>
      <c r="JJ606" s="67">
        <f t="shared" si="2809"/>
        <v>0</v>
      </c>
      <c r="JK606" s="43">
        <f t="shared" si="2810"/>
        <v>0</v>
      </c>
      <c r="JL606" s="46">
        <f t="shared" si="2811"/>
        <v>0</v>
      </c>
      <c r="JM606" s="37"/>
      <c r="JN606" s="29"/>
      <c r="JO606" s="52"/>
      <c r="JP606" s="43">
        <v>4667</v>
      </c>
      <c r="JQ606" s="43">
        <f t="shared" si="2812"/>
        <v>55</v>
      </c>
      <c r="JR606" s="43">
        <v>95</v>
      </c>
      <c r="JS606" s="45">
        <f t="shared" si="2813"/>
        <v>2</v>
      </c>
      <c r="JT606" s="43">
        <v>10</v>
      </c>
      <c r="JU606" s="45">
        <f t="shared" si="2814"/>
        <v>2</v>
      </c>
      <c r="JV606" s="43">
        <v>0</v>
      </c>
      <c r="JW606" s="63" t="str">
        <f t="shared" si="2815"/>
        <v>デジタルミニカメラ</v>
      </c>
      <c r="JX606" s="67">
        <f t="shared" si="2816"/>
        <v>722</v>
      </c>
      <c r="JY606" s="43">
        <f t="shared" si="2817"/>
        <v>1444</v>
      </c>
      <c r="JZ606" s="46">
        <f t="shared" si="2818"/>
        <v>0.26254545454545453</v>
      </c>
      <c r="KA606" s="37"/>
      <c r="KB606" s="51"/>
      <c r="KC606" s="52"/>
      <c r="KD606" s="43">
        <v>9880</v>
      </c>
      <c r="KE606" s="58">
        <f>IF(KD606="","",KD606-KD602)</f>
        <v>30</v>
      </c>
      <c r="KF606" s="43">
        <v>288</v>
      </c>
      <c r="KG606" s="45">
        <f>IF(KF606="","",KF606-KF602)</f>
        <v>0</v>
      </c>
      <c r="KH606" s="43">
        <v>13</v>
      </c>
      <c r="KI606" s="45">
        <f>IF(KH606="","",KH602+KJ602-KH606)</f>
        <v>0</v>
      </c>
      <c r="KJ606" s="43">
        <v>0</v>
      </c>
      <c r="KK606" s="63" t="str">
        <f>IF(KD606="","",KK602)</f>
        <v>モンチッチマスコット</v>
      </c>
      <c r="KL606" s="67">
        <f>IF(KE606="","",KL602)</f>
        <v>660</v>
      </c>
      <c r="KM606" s="43">
        <f>IF(KH606="","",KI606*KL606)</f>
        <v>0</v>
      </c>
      <c r="KN606" s="46">
        <f>IF(KI606="","",KM606/(KE606*100))</f>
        <v>0</v>
      </c>
      <c r="KO606" s="37"/>
      <c r="KP606" s="29"/>
      <c r="KQ606" s="52"/>
      <c r="KR606" s="43">
        <v>1110</v>
      </c>
      <c r="KS606" s="43">
        <f>IF(KR606="","",KR606-KR602)</f>
        <v>108</v>
      </c>
      <c r="KT606" s="43">
        <v>7</v>
      </c>
      <c r="KU606" s="45">
        <f>IF(KT606="","",KT606-KT602)</f>
        <v>1</v>
      </c>
      <c r="KV606" s="43">
        <v>13</v>
      </c>
      <c r="KW606" s="45">
        <f>IF(KV606="","",KV602+KX602-KV606)</f>
        <v>1</v>
      </c>
      <c r="KX606" s="43">
        <v>4</v>
      </c>
      <c r="KY606" s="63" t="str">
        <f>IF(KR606="","",KY602)</f>
        <v>ラブブマスコット</v>
      </c>
      <c r="KZ606" s="67">
        <f>IF(KS606="","",KZ602)</f>
        <v>500</v>
      </c>
      <c r="LA606" s="43">
        <f>IF(KV606="","",KW606*KZ606)</f>
        <v>500</v>
      </c>
      <c r="LB606" s="46">
        <f>IF(KW606="","",LA606/(KS606*100))</f>
        <v>4.6296296296296294E-2</v>
      </c>
      <c r="LC606" s="37"/>
      <c r="LD606" s="29"/>
      <c r="LE606" s="47"/>
      <c r="LF606" s="45"/>
      <c r="LG606" s="45"/>
      <c r="LH606" s="45">
        <v>530</v>
      </c>
      <c r="LI606" s="45">
        <f t="shared" si="2821"/>
        <v>0</v>
      </c>
      <c r="LJ606" s="43">
        <v>2</v>
      </c>
      <c r="LK606" s="45">
        <f t="shared" si="2822"/>
        <v>0</v>
      </c>
      <c r="LL606" s="45">
        <v>0</v>
      </c>
      <c r="LM606" s="73" t="str">
        <f>IF(LF605="","",LM603)</f>
        <v>アンパンティッシュカバー、アンパンぬいぐるみ</v>
      </c>
      <c r="LN606" s="67">
        <f>IF(LG605="","",LN603)</f>
        <v>1000</v>
      </c>
      <c r="LO606" s="45">
        <f t="shared" si="2765"/>
        <v>0</v>
      </c>
      <c r="LP606" s="46"/>
      <c r="LQ606" s="37"/>
      <c r="LR606" s="29"/>
      <c r="LS606" s="47"/>
      <c r="LT606" s="45"/>
      <c r="LU606" s="45" t="str">
        <f>IF(LT606="","",LT606-LT604)</f>
        <v/>
      </c>
      <c r="LV606" s="45"/>
      <c r="LW606" s="45" t="str">
        <f>IF(LV606="","",LV606-LV604)</f>
        <v/>
      </c>
      <c r="LX606" s="45"/>
      <c r="LY606" s="45" t="str">
        <f>IF(LX606="","",LX604+LZ604-LX606)</f>
        <v/>
      </c>
      <c r="LZ606" s="45"/>
      <c r="MA606" s="45"/>
      <c r="MB606" s="45"/>
      <c r="MC606" s="45" t="str">
        <f t="shared" si="2856"/>
        <v/>
      </c>
      <c r="MD606" s="46" t="str">
        <f t="shared" si="2857"/>
        <v/>
      </c>
      <c r="ME606" s="37"/>
      <c r="MF606" s="29"/>
      <c r="MG606" s="47"/>
      <c r="MH606" s="45"/>
      <c r="MI606" s="45" t="str">
        <f>IF(MH606="","",MH606-MH604)</f>
        <v/>
      </c>
      <c r="MJ606" s="45"/>
      <c r="MK606" s="45" t="str">
        <f>IF(MJ606="","",MJ606-MJ604)</f>
        <v/>
      </c>
      <c r="ML606" s="45"/>
      <c r="MM606" s="45" t="str">
        <f>IF(ML606="","",ML604+MN604-ML606)</f>
        <v/>
      </c>
      <c r="MN606" s="45"/>
      <c r="MO606" s="45"/>
      <c r="MP606" s="45"/>
      <c r="MQ606" s="45" t="str">
        <f t="shared" si="2858"/>
        <v/>
      </c>
      <c r="MR606" s="46" t="str">
        <f t="shared" si="2859"/>
        <v/>
      </c>
      <c r="MS606" s="37"/>
      <c r="MT606" s="29"/>
      <c r="MU606" s="47"/>
      <c r="MV606" s="45"/>
      <c r="MW606" s="45" t="str">
        <f>IF(MV606="","",MV606-MV604)</f>
        <v/>
      </c>
      <c r="MX606" s="45"/>
      <c r="MY606" s="45" t="str">
        <f>IF(MX606="","",MX606-MX604)</f>
        <v/>
      </c>
      <c r="MZ606" s="45"/>
      <c r="NA606" s="45" t="str">
        <f>IF(MZ606="","",MZ604+NB604-MZ606)</f>
        <v/>
      </c>
      <c r="NB606" s="45"/>
      <c r="NC606" s="45"/>
      <c r="ND606" s="45"/>
      <c r="NE606" s="45" t="str">
        <f t="shared" si="2860"/>
        <v/>
      </c>
      <c r="NF606" s="46" t="str">
        <f t="shared" si="2861"/>
        <v/>
      </c>
      <c r="NG606" s="37"/>
      <c r="NH606" s="29"/>
      <c r="NI606" s="47"/>
      <c r="NJ606" s="45"/>
      <c r="NK606" s="45" t="str">
        <f>IF(NJ606="","",NJ606-NJ604)</f>
        <v/>
      </c>
      <c r="NL606" s="45"/>
      <c r="NM606" s="45" t="str">
        <f>IF(NL606="","",NL606-NL604)</f>
        <v/>
      </c>
      <c r="NN606" s="45"/>
      <c r="NO606" s="45" t="str">
        <f>IF(NN606="","",NN604+NP604-NN606)</f>
        <v/>
      </c>
      <c r="NP606" s="45"/>
      <c r="NQ606" s="45"/>
      <c r="NR606" s="45"/>
      <c r="NS606" s="45" t="str">
        <f t="shared" si="2862"/>
        <v/>
      </c>
      <c r="NT606" s="46" t="str">
        <f t="shared" si="2863"/>
        <v/>
      </c>
      <c r="NU606" s="37"/>
    </row>
    <row r="607" spans="1:385" ht="15" customHeight="1" thickBot="1" x14ac:dyDescent="0.3">
      <c r="A607" s="38"/>
      <c r="B607" s="39"/>
      <c r="C607" s="40"/>
      <c r="D607" s="40"/>
      <c r="E607" s="41"/>
      <c r="F607" s="40"/>
      <c r="G607" s="208"/>
      <c r="H607" s="42"/>
      <c r="I607" s="45"/>
      <c r="J607" s="45" t="str">
        <f>IF(I607="","",I607-I605)</f>
        <v/>
      </c>
      <c r="K607" s="45"/>
      <c r="L607" s="45"/>
      <c r="M607" s="45"/>
      <c r="N607" s="45" t="str">
        <f>IF(M607="","",M605+O605-M607)</f>
        <v/>
      </c>
      <c r="O607" s="45"/>
      <c r="P607" s="45"/>
      <c r="Q607" s="45"/>
      <c r="R607" s="45" t="str">
        <f t="shared" si="2832"/>
        <v/>
      </c>
      <c r="S607" s="46" t="str">
        <f t="shared" si="2833"/>
        <v/>
      </c>
      <c r="T607" s="37"/>
      <c r="U607" s="29"/>
      <c r="V607" s="47"/>
      <c r="W607" s="67"/>
      <c r="X607" s="45" t="str">
        <f>IF(W607="","",W607-W605)</f>
        <v/>
      </c>
      <c r="Y607" s="45"/>
      <c r="Z607" s="45"/>
      <c r="AA607" s="45"/>
      <c r="AB607" s="45" t="str">
        <f>IF(AA607="","",AA605+AC605-AA607)</f>
        <v/>
      </c>
      <c r="AC607" s="45"/>
      <c r="AD607" s="45"/>
      <c r="AE607" s="45"/>
      <c r="AF607" s="45" t="str">
        <f t="shared" si="2834"/>
        <v/>
      </c>
      <c r="AG607" s="46" t="str">
        <f t="shared" si="2835"/>
        <v/>
      </c>
      <c r="AH607" s="37"/>
      <c r="AI607" s="29"/>
      <c r="AJ607" s="47"/>
      <c r="AK607" s="45"/>
      <c r="AL607" s="45" t="str">
        <f>IF(AK607="","",AK607-AK605)</f>
        <v/>
      </c>
      <c r="AM607" s="45"/>
      <c r="AN607" s="45" t="str">
        <f>IF(AM607="","",AM607-AM605)</f>
        <v/>
      </c>
      <c r="AO607" s="45"/>
      <c r="AP607" s="45" t="str">
        <f>IF(AO607="","",AO605+AQ605-AO607)</f>
        <v/>
      </c>
      <c r="AQ607" s="45"/>
      <c r="AR607" s="45"/>
      <c r="AS607" s="45"/>
      <c r="AT607" s="45" t="str">
        <f t="shared" si="2836"/>
        <v/>
      </c>
      <c r="AU607" s="46" t="str">
        <f t="shared" si="2837"/>
        <v/>
      </c>
      <c r="AV607" s="37"/>
      <c r="AW607" s="29"/>
      <c r="AX607" s="47"/>
      <c r="AY607" s="45"/>
      <c r="AZ607" s="45" t="str">
        <f>IF(AY607="","",AY607-AY605)</f>
        <v/>
      </c>
      <c r="BA607" s="45"/>
      <c r="BB607" s="45" t="str">
        <f>IF(BA607="","",BA607-BA605)</f>
        <v/>
      </c>
      <c r="BC607" s="45"/>
      <c r="BD607" s="45" t="str">
        <f>IF(BC607="","",BC605+BE605-BC607)</f>
        <v/>
      </c>
      <c r="BE607" s="45"/>
      <c r="BF607" s="45"/>
      <c r="BG607" s="45"/>
      <c r="BH607" s="45" t="str">
        <f t="shared" si="2838"/>
        <v/>
      </c>
      <c r="BI607" s="46" t="str">
        <f t="shared" si="2839"/>
        <v/>
      </c>
      <c r="BJ607" s="37"/>
      <c r="BK607" s="29"/>
      <c r="BL607" s="47"/>
      <c r="BM607" s="45">
        <v>1505</v>
      </c>
      <c r="BN607" s="27">
        <f t="shared" si="2766"/>
        <v>77</v>
      </c>
      <c r="BO607" s="45">
        <v>14</v>
      </c>
      <c r="BP607" s="45">
        <f t="shared" si="2767"/>
        <v>0</v>
      </c>
      <c r="BQ607" s="45">
        <v>21</v>
      </c>
      <c r="BR607" s="45">
        <f t="shared" si="2768"/>
        <v>2</v>
      </c>
      <c r="BS607" s="27">
        <v>6</v>
      </c>
      <c r="BT607" s="63" t="str">
        <f t="shared" si="2769"/>
        <v>ラブブキーホルダー</v>
      </c>
      <c r="BU607" s="67">
        <f t="shared" si="2770"/>
        <v>400</v>
      </c>
      <c r="BV607" s="45">
        <f t="shared" si="2771"/>
        <v>800</v>
      </c>
      <c r="BW607" s="46">
        <f t="shared" si="2772"/>
        <v>0.1038961038961039</v>
      </c>
      <c r="BX607" s="37"/>
      <c r="BY607" s="57"/>
      <c r="BZ607" s="47"/>
      <c r="CA607" s="45">
        <v>7836</v>
      </c>
      <c r="CB607" s="27">
        <f t="shared" si="2773"/>
        <v>70</v>
      </c>
      <c r="CC607" s="45">
        <v>431</v>
      </c>
      <c r="CD607" s="45">
        <f t="shared" si="2774"/>
        <v>0</v>
      </c>
      <c r="CE607" s="45">
        <v>16</v>
      </c>
      <c r="CF607" s="45">
        <f t="shared" si="2775"/>
        <v>0</v>
      </c>
      <c r="CG607" s="27">
        <v>2</v>
      </c>
      <c r="CH607" s="63" t="str">
        <f t="shared" si="2776"/>
        <v>ラブブマスコット</v>
      </c>
      <c r="CI607" s="67">
        <f t="shared" si="2777"/>
        <v>450</v>
      </c>
      <c r="CJ607" s="45">
        <f t="shared" si="2778"/>
        <v>0</v>
      </c>
      <c r="CK607" s="46">
        <f t="shared" si="2779"/>
        <v>0</v>
      </c>
      <c r="CL607" s="37"/>
      <c r="CM607" s="29"/>
      <c r="CN607" s="47"/>
      <c r="CO607" s="45">
        <v>2069</v>
      </c>
      <c r="CP607" s="27">
        <f t="shared" si="2780"/>
        <v>134</v>
      </c>
      <c r="CQ607" s="45">
        <v>60</v>
      </c>
      <c r="CR607" s="45">
        <f t="shared" si="2781"/>
        <v>3</v>
      </c>
      <c r="CS607" s="45">
        <v>18</v>
      </c>
      <c r="CT607" s="179">
        <f t="shared" si="2782"/>
        <v>16</v>
      </c>
      <c r="CU607" s="27">
        <v>13</v>
      </c>
      <c r="CV607" s="63" t="str">
        <f t="shared" si="2783"/>
        <v>ラブブキーホルダー</v>
      </c>
      <c r="CW607" s="67">
        <f t="shared" si="2784"/>
        <v>500</v>
      </c>
      <c r="CX607" s="45">
        <f t="shared" si="2785"/>
        <v>8000</v>
      </c>
      <c r="CY607" s="46">
        <f t="shared" si="2786"/>
        <v>0.59701492537313428</v>
      </c>
      <c r="CZ607" s="37"/>
      <c r="DA607" s="29"/>
      <c r="DB607" s="47"/>
      <c r="DC607" s="67"/>
      <c r="DD607" s="45" t="str">
        <f>IF(DC607="","",DC607-DC605)</f>
        <v/>
      </c>
      <c r="DE607" s="45"/>
      <c r="DF607" s="45"/>
      <c r="DG607" s="45"/>
      <c r="DH607" s="45" t="str">
        <f>IF(DG607="","",DG605+DI605-DG607)</f>
        <v/>
      </c>
      <c r="DI607" s="45"/>
      <c r="DJ607" s="45"/>
      <c r="DK607" s="45"/>
      <c r="DL607" s="45" t="str">
        <f t="shared" si="2840"/>
        <v/>
      </c>
      <c r="DM607" s="46" t="str">
        <f t="shared" si="2841"/>
        <v/>
      </c>
      <c r="DN607" s="37"/>
      <c r="DO607" s="29"/>
      <c r="DP607" s="47"/>
      <c r="DQ607" s="45"/>
      <c r="DR607" s="45" t="str">
        <f>IF(DQ607="","",DQ607-DQ605)</f>
        <v/>
      </c>
      <c r="DS607" s="45"/>
      <c r="DT607" s="45" t="str">
        <f>IF(DS607="","",DS607-DS605)</f>
        <v/>
      </c>
      <c r="DU607" s="45"/>
      <c r="DV607" s="45" t="str">
        <f>IF(DU607="","",DU605+DW605-DU607)</f>
        <v/>
      </c>
      <c r="DW607" s="45"/>
      <c r="DX607" s="45"/>
      <c r="DY607" s="45"/>
      <c r="DZ607" s="45" t="str">
        <f t="shared" si="2842"/>
        <v/>
      </c>
      <c r="EA607" s="46" t="str">
        <f t="shared" si="2843"/>
        <v/>
      </c>
      <c r="EB607" s="37"/>
      <c r="ED607" s="47"/>
      <c r="EE607" s="67"/>
      <c r="EF607" s="45" t="str">
        <f>IF(EE607="","",EE607-EE605)</f>
        <v/>
      </c>
      <c r="EG607" s="45"/>
      <c r="EH607" s="45"/>
      <c r="EI607" s="45"/>
      <c r="EJ607" s="45" t="str">
        <f>IF(EI607="","",EI605+EK605-EI607)</f>
        <v/>
      </c>
      <c r="EK607" s="45"/>
      <c r="EL607" s="45"/>
      <c r="EM607" s="45"/>
      <c r="EN607" s="45" t="str">
        <f t="shared" si="2844"/>
        <v/>
      </c>
      <c r="EO607" s="46" t="str">
        <f t="shared" si="2845"/>
        <v/>
      </c>
      <c r="EP607" s="37"/>
      <c r="ER607" s="47"/>
      <c r="ES607" s="67"/>
      <c r="ET607" s="45" t="str">
        <f>IF(ES607="","",ES607-ES605)</f>
        <v/>
      </c>
      <c r="EU607" s="45"/>
      <c r="EV607" s="45"/>
      <c r="EW607" s="45"/>
      <c r="EX607" s="45" t="str">
        <f>IF(EW607="","",EW605+EY605-EW607)</f>
        <v/>
      </c>
      <c r="EY607" s="45"/>
      <c r="EZ607" s="45"/>
      <c r="FA607" s="45"/>
      <c r="FB607" s="45" t="str">
        <f t="shared" si="2846"/>
        <v/>
      </c>
      <c r="FC607" s="46" t="str">
        <f t="shared" si="2847"/>
        <v/>
      </c>
      <c r="FD607" s="37"/>
      <c r="FF607" s="47"/>
      <c r="FG607" s="67"/>
      <c r="FH607" s="45" t="str">
        <f>IF(FG607="","",FG607-FG605)</f>
        <v/>
      </c>
      <c r="FI607" s="45"/>
      <c r="FJ607" s="45"/>
      <c r="FK607" s="45"/>
      <c r="FL607" s="45" t="str">
        <f>IF(FK607="","",FK605+FM605-FK607)</f>
        <v/>
      </c>
      <c r="FM607" s="45"/>
      <c r="FN607" s="45"/>
      <c r="FO607" s="45"/>
      <c r="FP607" s="45" t="str">
        <f t="shared" si="2848"/>
        <v/>
      </c>
      <c r="FQ607" s="46" t="str">
        <f t="shared" si="2849"/>
        <v/>
      </c>
      <c r="FR607" s="37"/>
      <c r="FS607" s="29"/>
      <c r="FT607" s="47"/>
      <c r="FU607" s="67"/>
      <c r="FV607" s="45" t="str">
        <f>IF(FU607="","",FU607-FU605)</f>
        <v/>
      </c>
      <c r="FW607" s="45"/>
      <c r="FX607" s="45"/>
      <c r="FY607" s="45"/>
      <c r="FZ607" s="45" t="str">
        <f>IF(FY607="","",FY605+GA605-FY607)</f>
        <v/>
      </c>
      <c r="GA607" s="45"/>
      <c r="GB607" s="45"/>
      <c r="GC607" s="45"/>
      <c r="GD607" s="45" t="str">
        <f t="shared" si="2850"/>
        <v/>
      </c>
      <c r="GE607" s="46" t="str">
        <f t="shared" si="2851"/>
        <v/>
      </c>
      <c r="GF607" s="37"/>
      <c r="GH607" s="47"/>
      <c r="GI607" s="67"/>
      <c r="GJ607" s="45" t="str">
        <f>IF(GI607="","",GI607-GI605)</f>
        <v/>
      </c>
      <c r="GK607" s="45"/>
      <c r="GL607" s="45"/>
      <c r="GM607" s="45"/>
      <c r="GN607" s="45" t="str">
        <f>IF(GM607="","",GM605+GO605-GM607)</f>
        <v/>
      </c>
      <c r="GO607" s="45"/>
      <c r="GP607" s="45"/>
      <c r="GQ607" s="45"/>
      <c r="GR607" s="45" t="str">
        <f t="shared" si="2852"/>
        <v/>
      </c>
      <c r="GS607" s="46" t="str">
        <f t="shared" si="2853"/>
        <v/>
      </c>
      <c r="GT607" s="37"/>
      <c r="GU607" s="61"/>
      <c r="GV607" s="47"/>
      <c r="GW607" s="30"/>
      <c r="GX607" s="45"/>
      <c r="GY607" s="27" t="str">
        <f t="shared" si="2829"/>
        <v/>
      </c>
      <c r="GZ607" s="45"/>
      <c r="HA607" s="45" t="str">
        <f t="shared" si="2823"/>
        <v/>
      </c>
      <c r="HB607" s="45">
        <v>6</v>
      </c>
      <c r="HC607" s="45">
        <f t="shared" si="2787"/>
        <v>0</v>
      </c>
      <c r="HD607" s="27">
        <v>0</v>
      </c>
      <c r="HE607" s="63" t="s">
        <v>552</v>
      </c>
      <c r="HF607" s="67">
        <v>1100</v>
      </c>
      <c r="HG607" s="45">
        <f t="shared" si="2789"/>
        <v>0</v>
      </c>
      <c r="HH607" s="46" t="e">
        <f t="shared" si="2790"/>
        <v>#VALUE!</v>
      </c>
      <c r="HI607" s="37"/>
      <c r="HK607" s="47"/>
      <c r="HL607" s="45">
        <v>129</v>
      </c>
      <c r="HM607" s="27">
        <f t="shared" si="2824"/>
        <v>63</v>
      </c>
      <c r="HN607" s="45">
        <v>999</v>
      </c>
      <c r="HO607" s="45">
        <f t="shared" si="2825"/>
        <v>1</v>
      </c>
      <c r="HP607" s="45">
        <v>22</v>
      </c>
      <c r="HQ607" s="45">
        <f t="shared" si="2791"/>
        <v>1</v>
      </c>
      <c r="HR607" s="27">
        <v>0</v>
      </c>
      <c r="HS607" s="63" t="s">
        <v>554</v>
      </c>
      <c r="HT607" s="67">
        <f t="shared" si="2826"/>
        <v>950</v>
      </c>
      <c r="HU607" s="45">
        <f t="shared" si="2793"/>
        <v>950</v>
      </c>
      <c r="HV607" s="46">
        <f t="shared" si="2794"/>
        <v>0.15079365079365079</v>
      </c>
      <c r="HW607" s="37"/>
      <c r="HX607" s="360"/>
      <c r="HY607" s="47"/>
      <c r="HZ607" s="45">
        <v>4875</v>
      </c>
      <c r="IA607" s="27">
        <f t="shared" si="2795"/>
        <v>153</v>
      </c>
      <c r="IB607" s="45">
        <v>123</v>
      </c>
      <c r="IC607" s="45">
        <f t="shared" si="2796"/>
        <v>2</v>
      </c>
      <c r="ID607" s="45">
        <v>15</v>
      </c>
      <c r="IE607" s="45">
        <f t="shared" si="2797"/>
        <v>2</v>
      </c>
      <c r="IF607" s="27">
        <v>2</v>
      </c>
      <c r="IG607" s="63" t="str">
        <f t="shared" si="2827"/>
        <v>ラブブマスコット</v>
      </c>
      <c r="IH607" s="67">
        <f t="shared" si="2828"/>
        <v>500</v>
      </c>
      <c r="II607" s="45">
        <f t="shared" si="2798"/>
        <v>1000</v>
      </c>
      <c r="IJ607" s="46">
        <f t="shared" si="2799"/>
        <v>6.535947712418301E-2</v>
      </c>
      <c r="IK607" s="37"/>
      <c r="IL607" s="29"/>
      <c r="IM607" s="47"/>
      <c r="IN607" s="45">
        <v>3437</v>
      </c>
      <c r="IO607" s="27">
        <f t="shared" si="2800"/>
        <v>118</v>
      </c>
      <c r="IP607" s="45">
        <v>210</v>
      </c>
      <c r="IQ607" s="45">
        <f t="shared" si="2801"/>
        <v>4</v>
      </c>
      <c r="IR607" s="45">
        <v>50</v>
      </c>
      <c r="IS607" s="45">
        <f t="shared" si="2802"/>
        <v>8</v>
      </c>
      <c r="IT607" s="45">
        <v>0</v>
      </c>
      <c r="IU607" s="63" t="str">
        <f t="shared" si="2819"/>
        <v>アングリーキーホルダー</v>
      </c>
      <c r="IV607" s="67">
        <f t="shared" si="2820"/>
        <v>198</v>
      </c>
      <c r="IW607" s="45">
        <f t="shared" si="2803"/>
        <v>1584</v>
      </c>
      <c r="IX607" s="46">
        <f t="shared" si="2804"/>
        <v>0.13423728813559321</v>
      </c>
      <c r="IY607" s="37"/>
      <c r="IZ607" s="61"/>
      <c r="JA607" s="47"/>
      <c r="JB607" s="45">
        <v>6367</v>
      </c>
      <c r="JC607" s="27">
        <f t="shared" si="2805"/>
        <v>203</v>
      </c>
      <c r="JD607" s="45">
        <v>379</v>
      </c>
      <c r="JE607" s="45">
        <f t="shared" si="2806"/>
        <v>6</v>
      </c>
      <c r="JF607" s="45">
        <v>90</v>
      </c>
      <c r="JG607" s="45">
        <f t="shared" si="2807"/>
        <v>14</v>
      </c>
      <c r="JH607" s="45">
        <v>0</v>
      </c>
      <c r="JI607" s="63" t="str">
        <f t="shared" si="2808"/>
        <v>AIモンスターラバー</v>
      </c>
      <c r="JJ607" s="67">
        <f t="shared" si="2809"/>
        <v>198</v>
      </c>
      <c r="JK607" s="45">
        <f t="shared" si="2810"/>
        <v>2772</v>
      </c>
      <c r="JL607" s="46">
        <f t="shared" si="2811"/>
        <v>0.13655172413793104</v>
      </c>
      <c r="JM607" s="37"/>
      <c r="JN607" s="29"/>
      <c r="JO607" s="47"/>
      <c r="JP607" s="45">
        <v>5516</v>
      </c>
      <c r="JQ607" s="187">
        <f t="shared" si="2812"/>
        <v>55</v>
      </c>
      <c r="JR607" s="45">
        <v>257</v>
      </c>
      <c r="JS607" s="45">
        <f t="shared" si="2813"/>
        <v>3</v>
      </c>
      <c r="JT607" s="45">
        <v>65</v>
      </c>
      <c r="JU607" s="45">
        <f t="shared" si="2814"/>
        <v>3</v>
      </c>
      <c r="JV607" s="27">
        <v>0</v>
      </c>
      <c r="JW607" s="63" t="str">
        <f t="shared" si="2815"/>
        <v>キティサンダルKH</v>
      </c>
      <c r="JX607" s="67">
        <f t="shared" si="2816"/>
        <v>605</v>
      </c>
      <c r="JY607" s="45">
        <f t="shared" si="2817"/>
        <v>1815</v>
      </c>
      <c r="JZ607" s="46">
        <f t="shared" si="2818"/>
        <v>0.33</v>
      </c>
      <c r="KA607" s="37"/>
      <c r="KB607" s="51"/>
      <c r="KC607" s="47"/>
      <c r="KD607" s="45">
        <v>11639</v>
      </c>
      <c r="KE607" s="187">
        <f>IF(KD607="","",KD607-KD603)</f>
        <v>26</v>
      </c>
      <c r="KF607" s="45">
        <v>611</v>
      </c>
      <c r="KG607" s="45">
        <f>IF(KF607="","",KF607-KF603)</f>
        <v>2</v>
      </c>
      <c r="KH607" s="45">
        <v>16</v>
      </c>
      <c r="KI607" s="45">
        <f>IF(KH607="","",KH603+KJ603-KH607)</f>
        <v>2</v>
      </c>
      <c r="KJ607" s="27">
        <v>0</v>
      </c>
      <c r="KK607" s="63" t="s">
        <v>548</v>
      </c>
      <c r="KL607" s="67"/>
      <c r="KM607" s="45">
        <f>IF(KH607="","",KI607*KL607)</f>
        <v>0</v>
      </c>
      <c r="KN607" s="46">
        <f>IF(KI607="","",KM607/(KE607*100))</f>
        <v>0</v>
      </c>
      <c r="KO607" s="37"/>
      <c r="KP607" s="29"/>
      <c r="KQ607" s="47"/>
      <c r="KR607" s="45">
        <v>932</v>
      </c>
      <c r="KS607" s="187">
        <f>IF(KR607="","",KR607-KR603)</f>
        <v>35</v>
      </c>
      <c r="KT607" s="45">
        <v>60</v>
      </c>
      <c r="KU607" s="45">
        <f>IF(KT607="","",KT607-KT603)</f>
        <v>3</v>
      </c>
      <c r="KV607" s="45">
        <v>230</v>
      </c>
      <c r="KW607" s="45">
        <f>IF(KV607="","",KV603+KX603-KV607)</f>
        <v>3</v>
      </c>
      <c r="KX607" s="27">
        <v>0</v>
      </c>
      <c r="KY607" s="63" t="str">
        <f>IF(KR607="","",KY603)</f>
        <v>サンリオアイスドーム</v>
      </c>
      <c r="KZ607" s="67">
        <f>IF(KS607="","",KZ603)</f>
        <v>300</v>
      </c>
      <c r="LA607" s="45">
        <f>IF(KV607="","",KW607*KZ607)</f>
        <v>900</v>
      </c>
      <c r="LB607" s="46">
        <f>IF(KW607="","",LA607/(KS607*100))</f>
        <v>0.25714285714285712</v>
      </c>
      <c r="LC607" s="37"/>
      <c r="LD607" s="29"/>
      <c r="LE607" s="75"/>
      <c r="LF607" s="76"/>
      <c r="LG607" s="76"/>
      <c r="LH607" s="76">
        <v>1166</v>
      </c>
      <c r="LI607" s="76">
        <f t="shared" si="2821"/>
        <v>0</v>
      </c>
      <c r="LJ607" s="77">
        <v>2</v>
      </c>
      <c r="LK607" s="76">
        <f t="shared" si="2822"/>
        <v>0</v>
      </c>
      <c r="LL607" s="76">
        <v>0</v>
      </c>
      <c r="LM607" s="78" t="str">
        <f>IF(LF605="","",LM604)</f>
        <v>バイキンティッシュカバー、アンパンぬいぐるみ</v>
      </c>
      <c r="LN607" s="79">
        <f>IF(LG605="","",LN604)</f>
        <v>1000</v>
      </c>
      <c r="LO607" s="76">
        <f t="shared" si="2765"/>
        <v>0</v>
      </c>
      <c r="LP607" s="80"/>
      <c r="LQ607" s="37"/>
      <c r="LR607" s="29"/>
      <c r="LS607" s="47"/>
      <c r="LT607" s="67"/>
      <c r="LU607" s="45" t="str">
        <f>IF(LT607="","",LT607-LT605)</f>
        <v/>
      </c>
      <c r="LV607" s="45"/>
      <c r="LW607" s="45"/>
      <c r="LX607" s="45"/>
      <c r="LY607" s="45" t="str">
        <f>IF(LX607="","",LX605+LZ605-LX607)</f>
        <v/>
      </c>
      <c r="LZ607" s="45"/>
      <c r="MA607" s="45"/>
      <c r="MB607" s="45"/>
      <c r="MC607" s="45" t="str">
        <f t="shared" si="2856"/>
        <v/>
      </c>
      <c r="MD607" s="46" t="str">
        <f t="shared" si="2857"/>
        <v/>
      </c>
      <c r="ME607" s="37"/>
      <c r="MF607" s="29"/>
      <c r="MG607" s="47"/>
      <c r="MH607" s="67"/>
      <c r="MI607" s="45" t="str">
        <f>IF(MH607="","",MH607-MH605)</f>
        <v/>
      </c>
      <c r="MJ607" s="45"/>
      <c r="MK607" s="45"/>
      <c r="ML607" s="45"/>
      <c r="MM607" s="45" t="str">
        <f>IF(ML607="","",ML605+MN605-ML607)</f>
        <v/>
      </c>
      <c r="MN607" s="45"/>
      <c r="MO607" s="45"/>
      <c r="MP607" s="45"/>
      <c r="MQ607" s="45" t="str">
        <f t="shared" si="2858"/>
        <v/>
      </c>
      <c r="MR607" s="46" t="str">
        <f t="shared" si="2859"/>
        <v/>
      </c>
      <c r="MS607" s="37"/>
      <c r="MT607" s="29"/>
      <c r="MU607" s="47"/>
      <c r="MV607" s="67"/>
      <c r="MW607" s="45" t="str">
        <f>IF(MV607="","",MV607-MV605)</f>
        <v/>
      </c>
      <c r="MX607" s="45"/>
      <c r="MY607" s="45"/>
      <c r="MZ607" s="45"/>
      <c r="NA607" s="45" t="str">
        <f>IF(MZ607="","",MZ605+NB605-MZ607)</f>
        <v/>
      </c>
      <c r="NB607" s="45"/>
      <c r="NC607" s="45"/>
      <c r="ND607" s="45"/>
      <c r="NE607" s="45" t="str">
        <f t="shared" si="2860"/>
        <v/>
      </c>
      <c r="NF607" s="46" t="str">
        <f t="shared" si="2861"/>
        <v/>
      </c>
      <c r="NG607" s="37"/>
      <c r="NH607" s="29"/>
      <c r="NI607" s="47"/>
      <c r="NJ607" s="67"/>
      <c r="NK607" s="45" t="str">
        <f>IF(NJ607="","",NJ607-NJ605)</f>
        <v/>
      </c>
      <c r="NL607" s="45"/>
      <c r="NM607" s="45"/>
      <c r="NN607" s="45"/>
      <c r="NO607" s="45" t="str">
        <f>IF(NN607="","",NN605+NP605-NN607)</f>
        <v/>
      </c>
      <c r="NP607" s="45"/>
      <c r="NQ607" s="45"/>
      <c r="NR607" s="45"/>
      <c r="NS607" s="45" t="str">
        <f t="shared" si="2862"/>
        <v/>
      </c>
      <c r="NT607" s="46" t="str">
        <f t="shared" si="2863"/>
        <v/>
      </c>
      <c r="NU607" s="37"/>
    </row>
    <row r="608" spans="1:385" ht="15" customHeight="1" thickTop="1" thickBot="1" x14ac:dyDescent="0.3">
      <c r="A608" s="38"/>
      <c r="B608" s="39"/>
      <c r="C608" s="40"/>
      <c r="D608" s="40"/>
      <c r="E608" s="41"/>
      <c r="F608" s="40"/>
      <c r="G608" s="208"/>
      <c r="H608" s="42"/>
      <c r="I608" s="45"/>
      <c r="J608" s="45" t="str">
        <f t="shared" ref="J608:J632" si="2871">IF(I608="","",I608-I607)</f>
        <v/>
      </c>
      <c r="K608" s="45"/>
      <c r="L608" s="45"/>
      <c r="M608" s="45"/>
      <c r="N608" s="45" t="str">
        <f t="shared" ref="N608:N633" si="2872">IF(M608="","",M607+O607-M608)</f>
        <v/>
      </c>
      <c r="O608" s="45"/>
      <c r="P608" s="45"/>
      <c r="Q608" s="45"/>
      <c r="R608" s="45" t="str">
        <f t="shared" si="2832"/>
        <v/>
      </c>
      <c r="S608" s="46" t="str">
        <f t="shared" si="2833"/>
        <v/>
      </c>
      <c r="T608" s="37"/>
      <c r="U608" s="29"/>
      <c r="V608" s="47"/>
      <c r="W608" s="67"/>
      <c r="X608" s="45" t="str">
        <f t="shared" ref="X608:X628" si="2873">IF(W608="","",W608-W607)</f>
        <v/>
      </c>
      <c r="Y608" s="45"/>
      <c r="Z608" s="45"/>
      <c r="AA608" s="45"/>
      <c r="AB608" s="45" t="str">
        <f t="shared" ref="AB608:AB628" si="2874">IF(AA608="","",AA607+AC607-AA608)</f>
        <v/>
      </c>
      <c r="AC608" s="45"/>
      <c r="AD608" s="45"/>
      <c r="AE608" s="45"/>
      <c r="AF608" s="45" t="str">
        <f t="shared" si="2834"/>
        <v/>
      </c>
      <c r="AG608" s="46" t="str">
        <f t="shared" si="2835"/>
        <v/>
      </c>
      <c r="AH608" s="37"/>
      <c r="AI608" s="29"/>
      <c r="AJ608" s="47"/>
      <c r="AK608" s="45"/>
      <c r="AL608" s="45" t="str">
        <f t="shared" ref="AL608:AL632" si="2875">IF(AK608="","",AK608-AK607)</f>
        <v/>
      </c>
      <c r="AM608" s="45"/>
      <c r="AN608" s="45" t="str">
        <f t="shared" ref="AN608:AN633" si="2876">IF(AM608="","",AM608-AM607)</f>
        <v/>
      </c>
      <c r="AO608" s="45"/>
      <c r="AP608" s="45" t="str">
        <f t="shared" ref="AP608:AP633" si="2877">IF(AO608="","",AO607+AQ607-AO608)</f>
        <v/>
      </c>
      <c r="AQ608" s="45"/>
      <c r="AR608" s="45"/>
      <c r="AS608" s="45"/>
      <c r="AT608" s="45" t="str">
        <f t="shared" si="2836"/>
        <v/>
      </c>
      <c r="AU608" s="46" t="str">
        <f t="shared" si="2837"/>
        <v/>
      </c>
      <c r="AV608" s="37"/>
      <c r="AW608" s="29"/>
      <c r="AX608" s="47"/>
      <c r="AY608" s="45"/>
      <c r="AZ608" s="45" t="str">
        <f t="shared" ref="AZ608:AZ632" si="2878">IF(AY608="","",AY608-AY607)</f>
        <v/>
      </c>
      <c r="BA608" s="45"/>
      <c r="BB608" s="45" t="str">
        <f t="shared" ref="BB608:BB633" si="2879">IF(BA608="","",BA608-BA607)</f>
        <v/>
      </c>
      <c r="BC608" s="45"/>
      <c r="BD608" s="45" t="str">
        <f t="shared" ref="BD608:BD633" si="2880">IF(BC608="","",BC607+BE607-BC608)</f>
        <v/>
      </c>
      <c r="BE608" s="45"/>
      <c r="BF608" s="45"/>
      <c r="BG608" s="45"/>
      <c r="BH608" s="45" t="str">
        <f t="shared" si="2838"/>
        <v/>
      </c>
      <c r="BI608" s="46" t="str">
        <f t="shared" si="2839"/>
        <v/>
      </c>
      <c r="BJ608" s="37"/>
      <c r="BK608" s="29"/>
      <c r="BL608" s="75"/>
      <c r="BM608" s="83">
        <v>682</v>
      </c>
      <c r="BN608" s="77">
        <f t="shared" si="2766"/>
        <v>50</v>
      </c>
      <c r="BO608" s="79">
        <v>998</v>
      </c>
      <c r="BP608" s="76">
        <f t="shared" si="2767"/>
        <v>0</v>
      </c>
      <c r="BQ608" s="76">
        <v>8</v>
      </c>
      <c r="BR608" s="76">
        <f t="shared" si="2768"/>
        <v>0</v>
      </c>
      <c r="BS608" s="76">
        <v>0</v>
      </c>
      <c r="BT608" s="78" t="s">
        <v>549</v>
      </c>
      <c r="BU608" s="79">
        <v>400</v>
      </c>
      <c r="BV608" s="76">
        <f t="shared" si="2771"/>
        <v>0</v>
      </c>
      <c r="BW608" s="80">
        <f t="shared" si="2772"/>
        <v>0</v>
      </c>
      <c r="BX608" s="37"/>
      <c r="BY608" s="57"/>
      <c r="BZ608" s="75"/>
      <c r="CA608" s="83">
        <v>5953</v>
      </c>
      <c r="CB608" s="77">
        <f t="shared" si="2773"/>
        <v>63</v>
      </c>
      <c r="CC608" s="79">
        <v>312</v>
      </c>
      <c r="CD608" s="76">
        <f t="shared" si="2774"/>
        <v>3</v>
      </c>
      <c r="CE608" s="76">
        <v>88</v>
      </c>
      <c r="CF608" s="76">
        <f t="shared" si="2775"/>
        <v>4</v>
      </c>
      <c r="CG608" s="76">
        <v>0</v>
      </c>
      <c r="CH608" s="78" t="str">
        <f t="shared" si="2776"/>
        <v>ＡＩラバー</v>
      </c>
      <c r="CI608" s="79">
        <f t="shared" si="2777"/>
        <v>198</v>
      </c>
      <c r="CJ608" s="76">
        <f t="shared" si="2778"/>
        <v>792</v>
      </c>
      <c r="CK608" s="80">
        <f t="shared" si="2779"/>
        <v>0.12571428571428572</v>
      </c>
      <c r="CL608" s="37" t="s">
        <v>557</v>
      </c>
      <c r="CM608" s="29"/>
      <c r="CN608" s="75"/>
      <c r="CO608" s="83">
        <v>1425</v>
      </c>
      <c r="CP608" s="77">
        <f t="shared" si="2780"/>
        <v>55</v>
      </c>
      <c r="CQ608" s="79">
        <v>46</v>
      </c>
      <c r="CR608" s="76">
        <f t="shared" si="2781"/>
        <v>0</v>
      </c>
      <c r="CS608" s="76">
        <v>56</v>
      </c>
      <c r="CT608" s="76">
        <f t="shared" si="2782"/>
        <v>0</v>
      </c>
      <c r="CU608" s="76">
        <v>6</v>
      </c>
      <c r="CV608" s="78" t="str">
        <f t="shared" si="2783"/>
        <v>アングリーキーホルダー</v>
      </c>
      <c r="CW608" s="79">
        <f t="shared" si="2784"/>
        <v>198</v>
      </c>
      <c r="CX608" s="76">
        <f t="shared" si="2785"/>
        <v>0</v>
      </c>
      <c r="CY608" s="80">
        <f t="shared" si="2786"/>
        <v>0</v>
      </c>
      <c r="CZ608" s="37"/>
      <c r="DA608" s="29"/>
      <c r="DB608" s="47"/>
      <c r="DC608" s="67"/>
      <c r="DD608" s="45" t="str">
        <f t="shared" ref="DD608:DD628" si="2881">IF(DC608="","",DC608-DC607)</f>
        <v/>
      </c>
      <c r="DE608" s="45"/>
      <c r="DF608" s="45"/>
      <c r="DG608" s="45"/>
      <c r="DH608" s="45" t="str">
        <f t="shared" ref="DH608:DH628" si="2882">IF(DG608="","",DG607+DI607-DG608)</f>
        <v/>
      </c>
      <c r="DI608" s="45"/>
      <c r="DJ608" s="45"/>
      <c r="DK608" s="45"/>
      <c r="DL608" s="45" t="str">
        <f t="shared" si="2840"/>
        <v/>
      </c>
      <c r="DM608" s="46" t="str">
        <f t="shared" si="2841"/>
        <v/>
      </c>
      <c r="DN608" s="37"/>
      <c r="DO608" s="29"/>
      <c r="DP608" s="47"/>
      <c r="DQ608" s="45"/>
      <c r="DR608" s="45" t="str">
        <f t="shared" ref="DR608:DR632" si="2883">IF(DQ608="","",DQ608-DQ607)</f>
        <v/>
      </c>
      <c r="DS608" s="45"/>
      <c r="DT608" s="45" t="str">
        <f t="shared" ref="DT608:DT633" si="2884">IF(DS608="","",DS608-DS607)</f>
        <v/>
      </c>
      <c r="DU608" s="45"/>
      <c r="DV608" s="45" t="str">
        <f t="shared" ref="DV608:DV633" si="2885">IF(DU608="","",DU607+DW607-DU608)</f>
        <v/>
      </c>
      <c r="DW608" s="45"/>
      <c r="DX608" s="45"/>
      <c r="DY608" s="45"/>
      <c r="DZ608" s="45" t="str">
        <f t="shared" si="2842"/>
        <v/>
      </c>
      <c r="EA608" s="46" t="str">
        <f t="shared" si="2843"/>
        <v/>
      </c>
      <c r="EB608" s="37"/>
      <c r="ED608" s="47"/>
      <c r="EE608" s="67"/>
      <c r="EF608" s="45" t="str">
        <f t="shared" ref="EF608:EF616" si="2886">IF(EE608="","",EE608-EE607)</f>
        <v/>
      </c>
      <c r="EG608" s="45"/>
      <c r="EH608" s="45"/>
      <c r="EI608" s="45"/>
      <c r="EJ608" s="45" t="str">
        <f t="shared" ref="EJ608:EJ616" si="2887">IF(EI608="","",EI607+EK607-EI608)</f>
        <v/>
      </c>
      <c r="EK608" s="45"/>
      <c r="EL608" s="45"/>
      <c r="EM608" s="45"/>
      <c r="EN608" s="45" t="str">
        <f t="shared" si="2844"/>
        <v/>
      </c>
      <c r="EO608" s="46" t="str">
        <f t="shared" si="2845"/>
        <v/>
      </c>
      <c r="EP608" s="37"/>
      <c r="ER608" s="47"/>
      <c r="ES608" s="67"/>
      <c r="ET608" s="45" t="str">
        <f t="shared" ref="ET608:ET616" si="2888">IF(ES608="","",ES608-ES607)</f>
        <v/>
      </c>
      <c r="EU608" s="45"/>
      <c r="EV608" s="45"/>
      <c r="EW608" s="45"/>
      <c r="EX608" s="45" t="str">
        <f t="shared" ref="EX608:EX616" si="2889">IF(EW608="","",EW607+EY607-EW608)</f>
        <v/>
      </c>
      <c r="EY608" s="45"/>
      <c r="EZ608" s="45"/>
      <c r="FA608" s="45"/>
      <c r="FB608" s="45" t="str">
        <f t="shared" si="2846"/>
        <v/>
      </c>
      <c r="FC608" s="46" t="str">
        <f t="shared" si="2847"/>
        <v/>
      </c>
      <c r="FD608" s="37"/>
      <c r="FF608" s="47"/>
      <c r="FG608" s="67"/>
      <c r="FH608" s="45" t="str">
        <f t="shared" ref="FH608:FH628" si="2890">IF(FG608="","",FG608-FG607)</f>
        <v/>
      </c>
      <c r="FI608" s="45"/>
      <c r="FJ608" s="45"/>
      <c r="FK608" s="45"/>
      <c r="FL608" s="45" t="str">
        <f t="shared" ref="FL608:FL628" si="2891">IF(FK608="","",FK607+FM607-FK608)</f>
        <v/>
      </c>
      <c r="FM608" s="45"/>
      <c r="FN608" s="45"/>
      <c r="FO608" s="45"/>
      <c r="FP608" s="45" t="str">
        <f t="shared" si="2848"/>
        <v/>
      </c>
      <c r="FQ608" s="46" t="str">
        <f t="shared" si="2849"/>
        <v/>
      </c>
      <c r="FR608" s="37"/>
      <c r="FS608" s="29"/>
      <c r="FT608" s="47"/>
      <c r="FU608" s="67"/>
      <c r="FV608" s="45" t="str">
        <f t="shared" ref="FV608:FV628" si="2892">IF(FU608="","",FU608-FU607)</f>
        <v/>
      </c>
      <c r="FW608" s="45"/>
      <c r="FX608" s="45"/>
      <c r="FY608" s="45"/>
      <c r="FZ608" s="45" t="str">
        <f t="shared" ref="FZ608:FZ628" si="2893">IF(FY608="","",FY607+GA607-FY608)</f>
        <v/>
      </c>
      <c r="GA608" s="45"/>
      <c r="GB608" s="45"/>
      <c r="GC608" s="45"/>
      <c r="GD608" s="45" t="str">
        <f t="shared" si="2850"/>
        <v/>
      </c>
      <c r="GE608" s="46" t="str">
        <f t="shared" si="2851"/>
        <v/>
      </c>
      <c r="GF608" s="37"/>
      <c r="GH608" s="47"/>
      <c r="GI608" s="67"/>
      <c r="GJ608" s="45" t="str">
        <f t="shared" ref="GJ608:GJ628" si="2894">IF(GI608="","",GI608-GI607)</f>
        <v/>
      </c>
      <c r="GK608" s="45"/>
      <c r="GL608" s="45"/>
      <c r="GM608" s="45"/>
      <c r="GN608" s="45" t="str">
        <f t="shared" ref="GN608:GN628" si="2895">IF(GM608="","",GM607+GO607-GM608)</f>
        <v/>
      </c>
      <c r="GO608" s="45"/>
      <c r="GP608" s="45"/>
      <c r="GQ608" s="45"/>
      <c r="GR608" s="45" t="str">
        <f t="shared" si="2852"/>
        <v/>
      </c>
      <c r="GS608" s="46" t="str">
        <f t="shared" si="2853"/>
        <v/>
      </c>
      <c r="GT608" s="37"/>
      <c r="GU608" s="61"/>
      <c r="GV608" s="75"/>
      <c r="GW608" s="201"/>
      <c r="GX608" s="83"/>
      <c r="GY608" s="77" t="str">
        <f t="shared" si="2829"/>
        <v/>
      </c>
      <c r="GZ608" s="79"/>
      <c r="HA608" s="76" t="str">
        <f t="shared" si="2823"/>
        <v/>
      </c>
      <c r="HB608" s="76">
        <v>3</v>
      </c>
      <c r="HC608" s="76">
        <f t="shared" si="2787"/>
        <v>0</v>
      </c>
      <c r="HD608" s="76">
        <v>0</v>
      </c>
      <c r="HE608" s="78" t="s">
        <v>524</v>
      </c>
      <c r="HF608" s="79">
        <v>715</v>
      </c>
      <c r="HG608" s="76">
        <f t="shared" si="2789"/>
        <v>0</v>
      </c>
      <c r="HH608" s="80" t="e">
        <f t="shared" si="2790"/>
        <v>#VALUE!</v>
      </c>
      <c r="HI608" s="37"/>
      <c r="HK608" s="75"/>
      <c r="HL608" s="83">
        <v>169</v>
      </c>
      <c r="HM608" s="77">
        <f t="shared" si="2824"/>
        <v>79</v>
      </c>
      <c r="HN608" s="79">
        <v>998</v>
      </c>
      <c r="HO608" s="76">
        <f t="shared" si="2825"/>
        <v>0</v>
      </c>
      <c r="HP608" s="76">
        <v>19</v>
      </c>
      <c r="HQ608" s="76">
        <f t="shared" si="2791"/>
        <v>1</v>
      </c>
      <c r="HR608" s="76">
        <v>0</v>
      </c>
      <c r="HS608" s="78" t="str">
        <f t="shared" si="2792"/>
        <v>アンパンマンもちふわ</v>
      </c>
      <c r="HT608" s="79">
        <f t="shared" si="2826"/>
        <v>673</v>
      </c>
      <c r="HU608" s="76">
        <f t="shared" si="2793"/>
        <v>673</v>
      </c>
      <c r="HV608" s="80">
        <f t="shared" si="2794"/>
        <v>8.5189873417721523E-2</v>
      </c>
      <c r="HW608" s="37"/>
      <c r="HX608" s="360"/>
      <c r="HY608" s="75"/>
      <c r="HZ608" s="83">
        <v>6393</v>
      </c>
      <c r="IA608" s="77">
        <f t="shared" si="2795"/>
        <v>140</v>
      </c>
      <c r="IB608" s="79">
        <v>282</v>
      </c>
      <c r="IC608" s="76">
        <f t="shared" si="2796"/>
        <v>0</v>
      </c>
      <c r="ID608" s="76">
        <v>22</v>
      </c>
      <c r="IE608" s="76">
        <f t="shared" si="2797"/>
        <v>3</v>
      </c>
      <c r="IF608" s="76">
        <v>11</v>
      </c>
      <c r="IG608" s="78" t="str">
        <f t="shared" si="2827"/>
        <v>ラブブキーホルダー</v>
      </c>
      <c r="IH608" s="79">
        <f t="shared" si="2828"/>
        <v>500</v>
      </c>
      <c r="II608" s="76">
        <f t="shared" si="2798"/>
        <v>1500</v>
      </c>
      <c r="IJ608" s="80">
        <f t="shared" si="2799"/>
        <v>0.10714285714285714</v>
      </c>
      <c r="IK608" s="37"/>
      <c r="IL608" s="29"/>
      <c r="IM608" s="75"/>
      <c r="IN608" s="83">
        <v>5577</v>
      </c>
      <c r="IO608" s="77">
        <f t="shared" si="2800"/>
        <v>81</v>
      </c>
      <c r="IP608" s="79">
        <v>240</v>
      </c>
      <c r="IQ608" s="76">
        <f t="shared" si="2801"/>
        <v>2</v>
      </c>
      <c r="IR608" s="76">
        <v>9</v>
      </c>
      <c r="IS608" s="76">
        <f t="shared" si="2802"/>
        <v>3</v>
      </c>
      <c r="IT608" s="76">
        <v>3</v>
      </c>
      <c r="IU608" s="78" t="str">
        <f t="shared" si="2819"/>
        <v>キティヒョウ柄マスコット</v>
      </c>
      <c r="IV608" s="79">
        <f t="shared" si="2820"/>
        <v>998</v>
      </c>
      <c r="IW608" s="76">
        <f t="shared" si="2803"/>
        <v>2994</v>
      </c>
      <c r="IX608" s="80">
        <f t="shared" si="2804"/>
        <v>0.36962962962962964</v>
      </c>
      <c r="IY608" s="37" t="s">
        <v>556</v>
      </c>
      <c r="IZ608" s="61"/>
      <c r="JA608" s="75"/>
      <c r="JB608" s="83">
        <v>3865</v>
      </c>
      <c r="JC608" s="188">
        <f t="shared" si="2805"/>
        <v>47</v>
      </c>
      <c r="JD608" s="79">
        <v>196</v>
      </c>
      <c r="JE608" s="76">
        <f t="shared" si="2806"/>
        <v>0</v>
      </c>
      <c r="JF608" s="76">
        <v>9</v>
      </c>
      <c r="JG608" s="76">
        <f t="shared" si="2807"/>
        <v>0</v>
      </c>
      <c r="JH608" s="76">
        <v>0</v>
      </c>
      <c r="JI608" s="78" t="str">
        <f t="shared" si="2808"/>
        <v>ＡＩマスコット</v>
      </c>
      <c r="JJ608" s="79">
        <f t="shared" si="2809"/>
        <v>286</v>
      </c>
      <c r="JK608" s="76">
        <f t="shared" si="2810"/>
        <v>0</v>
      </c>
      <c r="JL608" s="80">
        <f t="shared" si="2811"/>
        <v>0</v>
      </c>
      <c r="JM608" s="37"/>
      <c r="JN608" s="29"/>
      <c r="JO608" s="75"/>
      <c r="JP608" s="83">
        <v>4426</v>
      </c>
      <c r="JQ608" s="77">
        <f t="shared" si="2812"/>
        <v>73</v>
      </c>
      <c r="JR608" s="79">
        <v>193</v>
      </c>
      <c r="JS608" s="76">
        <f t="shared" si="2813"/>
        <v>1</v>
      </c>
      <c r="JT608" s="76">
        <v>4</v>
      </c>
      <c r="JU608" s="184">
        <f t="shared" si="2814"/>
        <v>4</v>
      </c>
      <c r="JV608" s="76">
        <v>6</v>
      </c>
      <c r="JW608" s="78" t="s">
        <v>245</v>
      </c>
      <c r="JX608" s="79"/>
      <c r="JY608" s="76">
        <f t="shared" si="2817"/>
        <v>0</v>
      </c>
      <c r="JZ608" s="80">
        <f t="shared" si="2818"/>
        <v>0</v>
      </c>
      <c r="KA608" s="37" t="s">
        <v>555</v>
      </c>
      <c r="KB608" s="51"/>
      <c r="KC608" s="75"/>
      <c r="KD608" s="83">
        <v>13103</v>
      </c>
      <c r="KE608" s="77">
        <f>IF(KD608="","",KD608-KD604)</f>
        <v>106</v>
      </c>
      <c r="KF608" s="79">
        <v>648</v>
      </c>
      <c r="KG608" s="76">
        <f>IF(KF608="","",KF608-KF604)</f>
        <v>4</v>
      </c>
      <c r="KH608" s="76">
        <v>120</v>
      </c>
      <c r="KI608" s="76">
        <f>IF(KH608="","",KH604+KJ604-KH608)</f>
        <v>5</v>
      </c>
      <c r="KJ608" s="76">
        <v>0</v>
      </c>
      <c r="KK608" s="78" t="str">
        <f>IF(KD608="","",KK604)</f>
        <v>ＡＩモンスターラバー</v>
      </c>
      <c r="KL608" s="79">
        <f>IF(KE608="","",KL604)</f>
        <v>198</v>
      </c>
      <c r="KM608" s="76">
        <f>IF(KH608="","",KI608*KL608)</f>
        <v>990</v>
      </c>
      <c r="KN608" s="80">
        <f>IF(KI608="","",KM608/(KE608*100))</f>
        <v>9.3396226415094333E-2</v>
      </c>
      <c r="KO608" s="37"/>
      <c r="KP608" s="29"/>
      <c r="KQ608" s="75"/>
      <c r="KR608" s="83">
        <v>1276</v>
      </c>
      <c r="KS608" s="77">
        <f>IF(KR608="","",KR608-KR604)</f>
        <v>87</v>
      </c>
      <c r="KT608" s="79">
        <v>13</v>
      </c>
      <c r="KU608" s="76">
        <f>IF(KT608="","",KT608-KT604)</f>
        <v>2</v>
      </c>
      <c r="KV608" s="76">
        <v>9</v>
      </c>
      <c r="KW608" s="76">
        <f>IF(KV608="","",KV604+KX604-KV608)</f>
        <v>1</v>
      </c>
      <c r="KX608" s="76">
        <v>0</v>
      </c>
      <c r="KY608" s="78" t="str">
        <f>IF(KR608="","",KY604)</f>
        <v>AIモンスターマスコット</v>
      </c>
      <c r="KZ608" s="79">
        <f>IF(KS608="","",KZ604)</f>
        <v>286</v>
      </c>
      <c r="LA608" s="76">
        <f>IF(KV608="","",KW608*KZ608)</f>
        <v>286</v>
      </c>
      <c r="LB608" s="80">
        <f>IF(KW608="","",LA608/(KS608*100))</f>
        <v>3.2873563218390807E-2</v>
      </c>
      <c r="LC608" s="37"/>
      <c r="LD608" s="29"/>
      <c r="LE608" s="52" t="str">
        <f>IF(A590="","",A590)</f>
        <v/>
      </c>
      <c r="LF608" s="43"/>
      <c r="LG608" s="86"/>
      <c r="LH608" s="43"/>
      <c r="LI608" s="43"/>
      <c r="LJ608" s="43"/>
      <c r="LK608" s="87"/>
      <c r="LL608" s="43"/>
      <c r="LM608" s="65"/>
      <c r="LN608" s="48"/>
      <c r="LO608" s="87"/>
      <c r="LP608" s="53"/>
      <c r="LQ608" s="37"/>
      <c r="LR608" s="29"/>
      <c r="LS608" s="47"/>
      <c r="LT608" s="67"/>
      <c r="LU608" s="45" t="str">
        <f t="shared" ref="LU608:LU628" si="2896">IF(LT608="","",LT608-LT607)</f>
        <v/>
      </c>
      <c r="LV608" s="45"/>
      <c r="LW608" s="45"/>
      <c r="LX608" s="45"/>
      <c r="LY608" s="45" t="str">
        <f t="shared" ref="LY608:LY628" si="2897">IF(LX608="","",LX607+LZ607-LX608)</f>
        <v/>
      </c>
      <c r="LZ608" s="45"/>
      <c r="MA608" s="45"/>
      <c r="MB608" s="45"/>
      <c r="MC608" s="45" t="str">
        <f t="shared" si="2856"/>
        <v/>
      </c>
      <c r="MD608" s="46" t="str">
        <f t="shared" si="2857"/>
        <v/>
      </c>
      <c r="ME608" s="37"/>
      <c r="MF608" s="29"/>
      <c r="MG608" s="47"/>
      <c r="MH608" s="67"/>
      <c r="MI608" s="45" t="str">
        <f t="shared" ref="MI608:MI628" si="2898">IF(MH608="","",MH608-MH607)</f>
        <v/>
      </c>
      <c r="MJ608" s="45"/>
      <c r="MK608" s="45"/>
      <c r="ML608" s="45"/>
      <c r="MM608" s="45" t="str">
        <f t="shared" ref="MM608:MM628" si="2899">IF(ML608="","",ML607+MN607-ML608)</f>
        <v/>
      </c>
      <c r="MN608" s="45"/>
      <c r="MO608" s="45"/>
      <c r="MP608" s="45"/>
      <c r="MQ608" s="45" t="str">
        <f t="shared" si="2858"/>
        <v/>
      </c>
      <c r="MR608" s="46" t="str">
        <f t="shared" si="2859"/>
        <v/>
      </c>
      <c r="MS608" s="37"/>
      <c r="MT608" s="29"/>
      <c r="MU608" s="47"/>
      <c r="MV608" s="67"/>
      <c r="MW608" s="45" t="str">
        <f t="shared" ref="MW608:MW628" si="2900">IF(MV608="","",MV608-MV607)</f>
        <v/>
      </c>
      <c r="MX608" s="45"/>
      <c r="MY608" s="45"/>
      <c r="MZ608" s="45"/>
      <c r="NA608" s="45" t="str">
        <f t="shared" ref="NA608:NA628" si="2901">IF(MZ608="","",MZ607+NB607-MZ608)</f>
        <v/>
      </c>
      <c r="NB608" s="45"/>
      <c r="NC608" s="45"/>
      <c r="ND608" s="45"/>
      <c r="NE608" s="45" t="str">
        <f t="shared" si="2860"/>
        <v/>
      </c>
      <c r="NF608" s="46" t="str">
        <f t="shared" si="2861"/>
        <v/>
      </c>
      <c r="NG608" s="37"/>
      <c r="NH608" s="29"/>
      <c r="NI608" s="47"/>
      <c r="NJ608" s="67"/>
      <c r="NK608" s="45" t="str">
        <f t="shared" ref="NK608:NK628" si="2902">IF(NJ608="","",NJ608-NJ607)</f>
        <v/>
      </c>
      <c r="NL608" s="45"/>
      <c r="NM608" s="45"/>
      <c r="NN608" s="45"/>
      <c r="NO608" s="45" t="str">
        <f t="shared" ref="NO608:NO628" si="2903">IF(NN608="","",NN607+NP607-NN608)</f>
        <v/>
      </c>
      <c r="NP608" s="45"/>
      <c r="NQ608" s="45"/>
      <c r="NR608" s="45"/>
      <c r="NS608" s="45" t="str">
        <f t="shared" si="2862"/>
        <v/>
      </c>
      <c r="NT608" s="46" t="str">
        <f t="shared" si="2863"/>
        <v/>
      </c>
      <c r="NU608" s="37"/>
    </row>
    <row r="609" spans="1:385" ht="15" customHeight="1" thickTop="1" x14ac:dyDescent="0.25">
      <c r="A609" s="38"/>
      <c r="B609" s="39"/>
      <c r="C609" s="40"/>
      <c r="D609" s="40"/>
      <c r="E609" s="41"/>
      <c r="F609" s="40"/>
      <c r="G609" s="208"/>
      <c r="H609" s="42"/>
      <c r="I609" s="45"/>
      <c r="J609" s="45" t="str">
        <f t="shared" si="2871"/>
        <v/>
      </c>
      <c r="K609" s="45"/>
      <c r="L609" s="45"/>
      <c r="M609" s="45"/>
      <c r="N609" s="45" t="str">
        <f t="shared" si="2872"/>
        <v/>
      </c>
      <c r="O609" s="45"/>
      <c r="P609" s="45"/>
      <c r="Q609" s="45"/>
      <c r="R609" s="45" t="str">
        <f t="shared" si="2832"/>
        <v/>
      </c>
      <c r="S609" s="46" t="str">
        <f t="shared" si="2833"/>
        <v/>
      </c>
      <c r="T609" s="37"/>
      <c r="U609" s="29"/>
      <c r="V609" s="47"/>
      <c r="W609" s="67"/>
      <c r="X609" s="45" t="str">
        <f t="shared" si="2873"/>
        <v/>
      </c>
      <c r="Y609" s="45"/>
      <c r="Z609" s="45"/>
      <c r="AA609" s="45"/>
      <c r="AB609" s="45" t="str">
        <f t="shared" si="2874"/>
        <v/>
      </c>
      <c r="AC609" s="45"/>
      <c r="AD609" s="45"/>
      <c r="AE609" s="45"/>
      <c r="AF609" s="45" t="str">
        <f t="shared" si="2834"/>
        <v/>
      </c>
      <c r="AG609" s="46" t="str">
        <f t="shared" si="2835"/>
        <v/>
      </c>
      <c r="AH609" s="37"/>
      <c r="AI609" s="29"/>
      <c r="AJ609" s="47"/>
      <c r="AK609" s="45"/>
      <c r="AL609" s="45" t="str">
        <f t="shared" si="2875"/>
        <v/>
      </c>
      <c r="AM609" s="45"/>
      <c r="AN609" s="45" t="str">
        <f t="shared" si="2876"/>
        <v/>
      </c>
      <c r="AO609" s="45"/>
      <c r="AP609" s="45" t="str">
        <f t="shared" si="2877"/>
        <v/>
      </c>
      <c r="AQ609" s="45"/>
      <c r="AR609" s="45"/>
      <c r="AS609" s="45"/>
      <c r="AT609" s="45" t="str">
        <f t="shared" si="2836"/>
        <v/>
      </c>
      <c r="AU609" s="46" t="str">
        <f t="shared" si="2837"/>
        <v/>
      </c>
      <c r="AV609" s="37"/>
      <c r="AW609" s="29"/>
      <c r="AX609" s="47"/>
      <c r="AY609" s="45"/>
      <c r="AZ609" s="45" t="str">
        <f t="shared" si="2878"/>
        <v/>
      </c>
      <c r="BA609" s="45"/>
      <c r="BB609" s="45" t="str">
        <f t="shared" si="2879"/>
        <v/>
      </c>
      <c r="BC609" s="45"/>
      <c r="BD609" s="45" t="str">
        <f t="shared" si="2880"/>
        <v/>
      </c>
      <c r="BE609" s="45"/>
      <c r="BF609" s="45"/>
      <c r="BG609" s="45"/>
      <c r="BH609" s="45" t="str">
        <f t="shared" si="2838"/>
        <v/>
      </c>
      <c r="BI609" s="46" t="str">
        <f t="shared" si="2839"/>
        <v/>
      </c>
      <c r="BJ609" s="37"/>
      <c r="BK609" s="29"/>
      <c r="BL609" s="52">
        <f>IF($A588="","",$A588)</f>
        <v>45940</v>
      </c>
      <c r="BM609" s="45">
        <v>537</v>
      </c>
      <c r="BN609" s="43">
        <f t="shared" si="2766"/>
        <v>54</v>
      </c>
      <c r="BO609" s="45">
        <v>2</v>
      </c>
      <c r="BP609" s="87">
        <f t="shared" si="2767"/>
        <v>1</v>
      </c>
      <c r="BQ609" s="45">
        <v>11</v>
      </c>
      <c r="BR609" s="43">
        <f t="shared" si="2768"/>
        <v>0</v>
      </c>
      <c r="BS609" s="43">
        <v>1</v>
      </c>
      <c r="BT609" s="44" t="str">
        <f t="shared" si="2769"/>
        <v>液晶ミニカメラ</v>
      </c>
      <c r="BU609" s="48">
        <f t="shared" si="2770"/>
        <v>1079</v>
      </c>
      <c r="BV609" s="45">
        <f t="shared" si="2771"/>
        <v>0</v>
      </c>
      <c r="BW609" s="89">
        <f t="shared" si="2772"/>
        <v>0</v>
      </c>
      <c r="BX609" s="37"/>
      <c r="BY609" s="57"/>
      <c r="BZ609" s="52">
        <f>IF($A588="","",$A588)</f>
        <v>45940</v>
      </c>
      <c r="CA609" s="45">
        <v>7295</v>
      </c>
      <c r="CB609" s="43">
        <f t="shared" si="2773"/>
        <v>27</v>
      </c>
      <c r="CC609" s="45">
        <v>261</v>
      </c>
      <c r="CD609" s="87">
        <f t="shared" si="2774"/>
        <v>1</v>
      </c>
      <c r="CE609" s="45">
        <v>22</v>
      </c>
      <c r="CF609" s="43">
        <f t="shared" si="2775"/>
        <v>1</v>
      </c>
      <c r="CG609" s="43">
        <v>0</v>
      </c>
      <c r="CH609" s="44" t="str">
        <f t="shared" si="2776"/>
        <v>クーリッシュイヤホン</v>
      </c>
      <c r="CI609" s="48">
        <f t="shared" si="2777"/>
        <v>1100</v>
      </c>
      <c r="CJ609" s="45">
        <f t="shared" si="2778"/>
        <v>1100</v>
      </c>
      <c r="CK609" s="89">
        <f t="shared" si="2779"/>
        <v>0.40740740740740738</v>
      </c>
      <c r="CL609" s="37" t="s">
        <v>561</v>
      </c>
      <c r="CM609" s="29"/>
      <c r="CN609" s="52">
        <f>IF($A588="","",$A588)</f>
        <v>45940</v>
      </c>
      <c r="CO609" s="45">
        <v>1258</v>
      </c>
      <c r="CP609" s="43">
        <f t="shared" si="2780"/>
        <v>42</v>
      </c>
      <c r="CQ609" s="45">
        <v>53</v>
      </c>
      <c r="CR609" s="87">
        <f t="shared" si="2781"/>
        <v>1</v>
      </c>
      <c r="CS609" s="45">
        <v>10</v>
      </c>
      <c r="CT609" s="43">
        <f t="shared" si="2782"/>
        <v>1</v>
      </c>
      <c r="CU609" s="43">
        <v>0</v>
      </c>
      <c r="CV609" s="44" t="str">
        <f t="shared" si="2783"/>
        <v>デジタルミニカメラ</v>
      </c>
      <c r="CW609" s="48">
        <f t="shared" si="2784"/>
        <v>722</v>
      </c>
      <c r="CX609" s="45">
        <f t="shared" si="2785"/>
        <v>722</v>
      </c>
      <c r="CY609" s="89">
        <f t="shared" si="2786"/>
        <v>0.17190476190476189</v>
      </c>
      <c r="CZ609" s="37"/>
      <c r="DA609" s="29"/>
      <c r="DB609" s="47"/>
      <c r="DC609" s="67"/>
      <c r="DD609" s="45" t="str">
        <f t="shared" si="2881"/>
        <v/>
      </c>
      <c r="DE609" s="45"/>
      <c r="DF609" s="45"/>
      <c r="DG609" s="45"/>
      <c r="DH609" s="45" t="str">
        <f t="shared" si="2882"/>
        <v/>
      </c>
      <c r="DI609" s="45"/>
      <c r="DJ609" s="45"/>
      <c r="DK609" s="45"/>
      <c r="DL609" s="45" t="str">
        <f t="shared" si="2840"/>
        <v/>
      </c>
      <c r="DM609" s="46" t="str">
        <f t="shared" si="2841"/>
        <v/>
      </c>
      <c r="DN609" s="37"/>
      <c r="DO609" s="29"/>
      <c r="DP609" s="47"/>
      <c r="DQ609" s="45"/>
      <c r="DR609" s="45" t="str">
        <f t="shared" si="2883"/>
        <v/>
      </c>
      <c r="DS609" s="45"/>
      <c r="DT609" s="45" t="str">
        <f t="shared" si="2884"/>
        <v/>
      </c>
      <c r="DU609" s="45"/>
      <c r="DV609" s="45" t="str">
        <f t="shared" si="2885"/>
        <v/>
      </c>
      <c r="DW609" s="45"/>
      <c r="DX609" s="45"/>
      <c r="DY609" s="45"/>
      <c r="DZ609" s="45" t="str">
        <f t="shared" si="2842"/>
        <v/>
      </c>
      <c r="EA609" s="46" t="str">
        <f t="shared" si="2843"/>
        <v/>
      </c>
      <c r="EB609" s="37"/>
      <c r="ED609" s="47"/>
      <c r="EE609" s="67"/>
      <c r="EF609" s="45" t="str">
        <f t="shared" si="2886"/>
        <v/>
      </c>
      <c r="EG609" s="45"/>
      <c r="EH609" s="45"/>
      <c r="EI609" s="45"/>
      <c r="EJ609" s="45" t="str">
        <f t="shared" si="2887"/>
        <v/>
      </c>
      <c r="EK609" s="45"/>
      <c r="EL609" s="45"/>
      <c r="EM609" s="45"/>
      <c r="EN609" s="45" t="str">
        <f t="shared" si="2844"/>
        <v/>
      </c>
      <c r="EO609" s="46" t="str">
        <f t="shared" si="2845"/>
        <v/>
      </c>
      <c r="EP609" s="37"/>
      <c r="ER609" s="47"/>
      <c r="ES609" s="67"/>
      <c r="ET609" s="45" t="str">
        <f t="shared" si="2888"/>
        <v/>
      </c>
      <c r="EU609" s="45"/>
      <c r="EV609" s="45"/>
      <c r="EW609" s="45"/>
      <c r="EX609" s="45" t="str">
        <f t="shared" si="2889"/>
        <v/>
      </c>
      <c r="EY609" s="45"/>
      <c r="EZ609" s="45"/>
      <c r="FA609" s="45"/>
      <c r="FB609" s="45" t="str">
        <f t="shared" si="2846"/>
        <v/>
      </c>
      <c r="FC609" s="46" t="str">
        <f t="shared" si="2847"/>
        <v/>
      </c>
      <c r="FD609" s="37"/>
      <c r="FF609" s="47"/>
      <c r="FG609" s="67"/>
      <c r="FH609" s="45" t="str">
        <f t="shared" si="2890"/>
        <v/>
      </c>
      <c r="FI609" s="45"/>
      <c r="FJ609" s="45"/>
      <c r="FK609" s="45"/>
      <c r="FL609" s="45" t="str">
        <f t="shared" si="2891"/>
        <v/>
      </c>
      <c r="FM609" s="45"/>
      <c r="FN609" s="45"/>
      <c r="FO609" s="45"/>
      <c r="FP609" s="45" t="str">
        <f t="shared" si="2848"/>
        <v/>
      </c>
      <c r="FQ609" s="46" t="str">
        <f t="shared" si="2849"/>
        <v/>
      </c>
      <c r="FR609" s="37"/>
      <c r="FS609" s="29"/>
      <c r="FT609" s="47"/>
      <c r="FU609" s="67"/>
      <c r="FV609" s="45" t="str">
        <f t="shared" si="2892"/>
        <v/>
      </c>
      <c r="FW609" s="45"/>
      <c r="FX609" s="45"/>
      <c r="FY609" s="45"/>
      <c r="FZ609" s="45" t="str">
        <f t="shared" si="2893"/>
        <v/>
      </c>
      <c r="GA609" s="45"/>
      <c r="GB609" s="45"/>
      <c r="GC609" s="45"/>
      <c r="GD609" s="45" t="str">
        <f t="shared" si="2850"/>
        <v/>
      </c>
      <c r="GE609" s="46" t="str">
        <f t="shared" si="2851"/>
        <v/>
      </c>
      <c r="GF609" s="37"/>
      <c r="GH609" s="47"/>
      <c r="GI609" s="67"/>
      <c r="GJ609" s="45" t="str">
        <f t="shared" si="2894"/>
        <v/>
      </c>
      <c r="GK609" s="45"/>
      <c r="GL609" s="45"/>
      <c r="GM609" s="45"/>
      <c r="GN609" s="45" t="str">
        <f t="shared" si="2895"/>
        <v/>
      </c>
      <c r="GO609" s="45"/>
      <c r="GP609" s="45"/>
      <c r="GQ609" s="45"/>
      <c r="GR609" s="45" t="str">
        <f t="shared" si="2852"/>
        <v/>
      </c>
      <c r="GS609" s="46" t="str">
        <f t="shared" si="2853"/>
        <v/>
      </c>
      <c r="GT609" s="37"/>
      <c r="GU609" s="61"/>
      <c r="GV609" s="52">
        <f>IF($A588="","",$A588)</f>
        <v>45940</v>
      </c>
      <c r="GW609" s="62"/>
      <c r="GX609" s="45">
        <v>28228</v>
      </c>
      <c r="GY609" s="43">
        <f t="shared" si="2829"/>
        <v>208</v>
      </c>
      <c r="GZ609" s="45"/>
      <c r="HA609" s="87" t="str">
        <f t="shared" si="2823"/>
        <v/>
      </c>
      <c r="HB609" s="45">
        <v>1</v>
      </c>
      <c r="HC609" s="43">
        <f t="shared" si="2787"/>
        <v>1</v>
      </c>
      <c r="HD609" s="43">
        <v>5</v>
      </c>
      <c r="HE609" s="44" t="str">
        <f t="shared" si="2788"/>
        <v>ルララ</v>
      </c>
      <c r="HF609" s="48">
        <f>IF(GX609="","",HF605)</f>
        <v>715</v>
      </c>
      <c r="HG609" s="45">
        <f t="shared" si="2789"/>
        <v>715</v>
      </c>
      <c r="HH609" s="89">
        <f t="shared" si="2790"/>
        <v>3.4375000000000003E-2</v>
      </c>
      <c r="HI609" s="37"/>
      <c r="HK609" s="52">
        <f>IF($A588="","",$A588)</f>
        <v>45940</v>
      </c>
      <c r="HL609" s="45">
        <v>544</v>
      </c>
      <c r="HM609" s="43">
        <f t="shared" si="2824"/>
        <v>124</v>
      </c>
      <c r="HN609" s="45">
        <v>7</v>
      </c>
      <c r="HO609" s="87">
        <f t="shared" si="2825"/>
        <v>2</v>
      </c>
      <c r="HP609" s="45">
        <v>15</v>
      </c>
      <c r="HQ609" s="43">
        <f t="shared" si="2791"/>
        <v>2</v>
      </c>
      <c r="HR609" s="43">
        <v>2</v>
      </c>
      <c r="HS609" s="44" t="str">
        <f t="shared" si="2792"/>
        <v>ラブブマスコット</v>
      </c>
      <c r="HT609" s="48">
        <f t="shared" si="2826"/>
        <v>400</v>
      </c>
      <c r="HU609" s="45">
        <f t="shared" si="2793"/>
        <v>800</v>
      </c>
      <c r="HV609" s="89">
        <f t="shared" si="2794"/>
        <v>6.4516129032258063E-2</v>
      </c>
      <c r="HW609" s="37"/>
      <c r="HX609" s="360"/>
      <c r="HY609" s="52">
        <v>45940</v>
      </c>
      <c r="HZ609" s="45">
        <v>6249</v>
      </c>
      <c r="IA609" s="43">
        <f t="shared" si="2795"/>
        <v>12</v>
      </c>
      <c r="IB609" s="45">
        <v>313</v>
      </c>
      <c r="IC609" s="87">
        <f t="shared" si="2796"/>
        <v>3</v>
      </c>
      <c r="ID609" s="45">
        <v>19</v>
      </c>
      <c r="IE609" s="43">
        <f t="shared" si="2797"/>
        <v>4</v>
      </c>
      <c r="IF609" s="43">
        <v>-1</v>
      </c>
      <c r="IG609" s="44" t="str">
        <f t="shared" si="2827"/>
        <v>サンリオでかぱっちん</v>
      </c>
      <c r="IH609" s="48">
        <f t="shared" si="2828"/>
        <v>660</v>
      </c>
      <c r="II609" s="45">
        <f t="shared" si="2798"/>
        <v>2640</v>
      </c>
      <c r="IJ609" s="89">
        <f t="shared" si="2799"/>
        <v>2.2000000000000002</v>
      </c>
      <c r="IK609" s="37" t="s">
        <v>560</v>
      </c>
      <c r="IL609" s="29"/>
      <c r="IM609" s="52">
        <f>IF($A588="","",$A588)</f>
        <v>45940</v>
      </c>
      <c r="IN609" s="45">
        <v>5208</v>
      </c>
      <c r="IO609" s="43">
        <f t="shared" si="2800"/>
        <v>18</v>
      </c>
      <c r="IP609" s="45">
        <v>177</v>
      </c>
      <c r="IQ609" s="87">
        <f t="shared" si="2801"/>
        <v>1</v>
      </c>
      <c r="IR609" s="45">
        <v>17</v>
      </c>
      <c r="IS609" s="43">
        <f t="shared" si="2802"/>
        <v>1</v>
      </c>
      <c r="IT609" s="43">
        <v>12</v>
      </c>
      <c r="IU609" s="44" t="str">
        <f t="shared" si="2819"/>
        <v>北斗イヤホン</v>
      </c>
      <c r="IV609" s="48">
        <f t="shared" si="2820"/>
        <v>1100</v>
      </c>
      <c r="IW609" s="45">
        <f t="shared" si="2803"/>
        <v>1100</v>
      </c>
      <c r="IX609" s="89">
        <f t="shared" si="2804"/>
        <v>0.61111111111111116</v>
      </c>
      <c r="IY609" s="37"/>
      <c r="IZ609" s="61"/>
      <c r="JA609" s="52">
        <f>IF($A588="","",$A588)</f>
        <v>45940</v>
      </c>
      <c r="JB609" s="45">
        <v>5497</v>
      </c>
      <c r="JC609" s="43">
        <f t="shared" si="2805"/>
        <v>115</v>
      </c>
      <c r="JD609" s="45">
        <v>202</v>
      </c>
      <c r="JE609" s="87">
        <f t="shared" si="2806"/>
        <v>1</v>
      </c>
      <c r="JF609" s="45">
        <v>13</v>
      </c>
      <c r="JG609" s="43">
        <f t="shared" si="2807"/>
        <v>1</v>
      </c>
      <c r="JH609" s="43">
        <v>4</v>
      </c>
      <c r="JI609" s="44" t="str">
        <f t="shared" si="2808"/>
        <v>液晶ミニカメラ</v>
      </c>
      <c r="JJ609" s="48">
        <f t="shared" si="2809"/>
        <v>1074</v>
      </c>
      <c r="JK609" s="45">
        <f t="shared" si="2810"/>
        <v>1074</v>
      </c>
      <c r="JL609" s="89">
        <f t="shared" si="2811"/>
        <v>9.3391304347826082E-2</v>
      </c>
      <c r="JM609" s="37"/>
      <c r="JN609" s="29"/>
      <c r="JO609" s="52">
        <f>IF($A588="","",$A588)</f>
        <v>45940</v>
      </c>
      <c r="JP609" s="45">
        <v>3886</v>
      </c>
      <c r="JQ609" s="43">
        <f t="shared" si="2812"/>
        <v>66</v>
      </c>
      <c r="JR609" s="45">
        <v>255</v>
      </c>
      <c r="JS609" s="87">
        <f t="shared" si="2813"/>
        <v>1</v>
      </c>
      <c r="JT609" s="45">
        <v>13</v>
      </c>
      <c r="JU609" s="43">
        <f t="shared" si="2814"/>
        <v>1</v>
      </c>
      <c r="JV609" s="43">
        <v>0</v>
      </c>
      <c r="JW609" s="44" t="str">
        <f t="shared" si="2815"/>
        <v>LOTTEチョコイヤホン</v>
      </c>
      <c r="JX609" s="48">
        <f t="shared" si="2816"/>
        <v>1100</v>
      </c>
      <c r="JY609" s="45">
        <f t="shared" si="2817"/>
        <v>1100</v>
      </c>
      <c r="JZ609" s="89">
        <f t="shared" si="2818"/>
        <v>0.16666666666666666</v>
      </c>
      <c r="KA609" s="37"/>
      <c r="KB609" s="51"/>
      <c r="KC609" s="52">
        <f>IF($A588="","",$A588)</f>
        <v>45940</v>
      </c>
      <c r="KD609" s="45">
        <v>12341</v>
      </c>
      <c r="KE609" s="43">
        <f>IF(KD609="","",KD609-KD605)</f>
        <v>99</v>
      </c>
      <c r="KF609" s="45">
        <v>471</v>
      </c>
      <c r="KG609" s="87">
        <f>IF(KF609="","",KF609-KF605)</f>
        <v>4</v>
      </c>
      <c r="KH609" s="45">
        <v>10</v>
      </c>
      <c r="KI609" s="43">
        <f>IF(KH609="","",KH605+KJ605-KH609)</f>
        <v>4</v>
      </c>
      <c r="KJ609" s="43">
        <v>4</v>
      </c>
      <c r="KK609" s="44" t="str">
        <f>IF(KD609="","",KK605)</f>
        <v>キティヒョウ柄マスコット</v>
      </c>
      <c r="KL609" s="48">
        <f>IF(KE609="","",KL605)</f>
        <v>996</v>
      </c>
      <c r="KM609" s="45">
        <f>IF(KH609="","",KI609*KL609)</f>
        <v>3984</v>
      </c>
      <c r="KN609" s="89">
        <f>IF(KI609="","",KM609/(KE609*100))</f>
        <v>0.40242424242424241</v>
      </c>
      <c r="KO609" s="37"/>
      <c r="KP609" s="29"/>
      <c r="KQ609" s="52">
        <f>IF($A588="","",$A588)</f>
        <v>45940</v>
      </c>
      <c r="KR609" s="45">
        <v>1003</v>
      </c>
      <c r="KS609" s="43">
        <f>IF(KR609="","",KR609-KR605)</f>
        <v>133</v>
      </c>
      <c r="KT609" s="45">
        <v>9</v>
      </c>
      <c r="KU609" s="87">
        <f>IF(KT609="","",KT609-KT605)</f>
        <v>3</v>
      </c>
      <c r="KV609" s="45">
        <v>11</v>
      </c>
      <c r="KW609" s="43">
        <f>IF(KV609="","",KV605+KX605-KV609)</f>
        <v>1</v>
      </c>
      <c r="KX609" s="43">
        <v>1</v>
      </c>
      <c r="KY609" s="44" t="str">
        <f>IF(KR609="","",KY605)</f>
        <v>サンリオフェイスポーチ</v>
      </c>
      <c r="KZ609" s="48">
        <f>IF(KS609="","",KZ605)</f>
        <v>900</v>
      </c>
      <c r="LA609" s="45">
        <f>IF(KV609="","",KW609*KZ609)</f>
        <v>900</v>
      </c>
      <c r="LB609" s="89">
        <f>IF(KW609="","",LA609/(KS609*100))</f>
        <v>6.7669172932330823E-2</v>
      </c>
      <c r="LC609" s="37"/>
      <c r="LD609" s="29"/>
      <c r="LE609" s="47"/>
      <c r="LF609" s="45"/>
      <c r="LG609" s="45"/>
      <c r="LH609" s="45"/>
      <c r="LI609" s="45"/>
      <c r="LJ609" s="43"/>
      <c r="LK609" s="45"/>
      <c r="LL609" s="45"/>
      <c r="LM609" s="73"/>
      <c r="LN609" s="67"/>
      <c r="LO609" s="45"/>
      <c r="LP609" s="46"/>
      <c r="LQ609" s="37"/>
      <c r="LR609" s="29"/>
      <c r="LS609" s="47"/>
      <c r="LT609" s="67"/>
      <c r="LU609" s="45" t="str">
        <f t="shared" si="2896"/>
        <v/>
      </c>
      <c r="LV609" s="45"/>
      <c r="LW609" s="45"/>
      <c r="LX609" s="45"/>
      <c r="LY609" s="45" t="str">
        <f t="shared" si="2897"/>
        <v/>
      </c>
      <c r="LZ609" s="45"/>
      <c r="MA609" s="45"/>
      <c r="MB609" s="45"/>
      <c r="MC609" s="45" t="str">
        <f t="shared" si="2856"/>
        <v/>
      </c>
      <c r="MD609" s="46" t="str">
        <f t="shared" si="2857"/>
        <v/>
      </c>
      <c r="ME609" s="37"/>
      <c r="MF609" s="29"/>
      <c r="MG609" s="47"/>
      <c r="MH609" s="67"/>
      <c r="MI609" s="45" t="str">
        <f t="shared" si="2898"/>
        <v/>
      </c>
      <c r="MJ609" s="45"/>
      <c r="MK609" s="45"/>
      <c r="ML609" s="45"/>
      <c r="MM609" s="45" t="str">
        <f t="shared" si="2899"/>
        <v/>
      </c>
      <c r="MN609" s="45"/>
      <c r="MO609" s="45"/>
      <c r="MP609" s="45"/>
      <c r="MQ609" s="45" t="str">
        <f t="shared" si="2858"/>
        <v/>
      </c>
      <c r="MR609" s="46" t="str">
        <f t="shared" si="2859"/>
        <v/>
      </c>
      <c r="MS609" s="37"/>
      <c r="MT609" s="29"/>
      <c r="MU609" s="47"/>
      <c r="MV609" s="67"/>
      <c r="MW609" s="45" t="str">
        <f t="shared" si="2900"/>
        <v/>
      </c>
      <c r="MX609" s="45"/>
      <c r="MY609" s="45"/>
      <c r="MZ609" s="45"/>
      <c r="NA609" s="45" t="str">
        <f t="shared" si="2901"/>
        <v/>
      </c>
      <c r="NB609" s="45"/>
      <c r="NC609" s="45"/>
      <c r="ND609" s="45"/>
      <c r="NE609" s="45" t="str">
        <f t="shared" si="2860"/>
        <v/>
      </c>
      <c r="NF609" s="46" t="str">
        <f t="shared" si="2861"/>
        <v/>
      </c>
      <c r="NG609" s="37"/>
      <c r="NH609" s="29"/>
      <c r="NI609" s="47"/>
      <c r="NJ609" s="67"/>
      <c r="NK609" s="45" t="str">
        <f t="shared" si="2902"/>
        <v/>
      </c>
      <c r="NL609" s="45"/>
      <c r="NM609" s="45"/>
      <c r="NN609" s="45"/>
      <c r="NO609" s="45" t="str">
        <f t="shared" si="2903"/>
        <v/>
      </c>
      <c r="NP609" s="45"/>
      <c r="NQ609" s="45"/>
      <c r="NR609" s="45"/>
      <c r="NS609" s="45" t="str">
        <f t="shared" si="2862"/>
        <v/>
      </c>
      <c r="NT609" s="46" t="str">
        <f t="shared" si="2863"/>
        <v/>
      </c>
      <c r="NU609" s="37"/>
    </row>
    <row r="610" spans="1:385" ht="15" customHeight="1" thickBot="1" x14ac:dyDescent="0.3">
      <c r="A610" s="38"/>
      <c r="B610" s="39"/>
      <c r="C610" s="40"/>
      <c r="D610" s="40"/>
      <c r="E610" s="41"/>
      <c r="F610" s="40"/>
      <c r="G610" s="208"/>
      <c r="H610" s="42"/>
      <c r="I610" s="45"/>
      <c r="J610" s="45" t="str">
        <f t="shared" si="2871"/>
        <v/>
      </c>
      <c r="K610" s="45"/>
      <c r="L610" s="45"/>
      <c r="M610" s="45"/>
      <c r="N610" s="45" t="str">
        <f t="shared" si="2872"/>
        <v/>
      </c>
      <c r="O610" s="45"/>
      <c r="P610" s="45"/>
      <c r="Q610" s="45"/>
      <c r="R610" s="45" t="str">
        <f t="shared" si="2832"/>
        <v/>
      </c>
      <c r="S610" s="46" t="str">
        <f t="shared" si="2833"/>
        <v/>
      </c>
      <c r="T610" s="37"/>
      <c r="U610" s="29"/>
      <c r="V610" s="47"/>
      <c r="W610" s="67"/>
      <c r="X610" s="45" t="str">
        <f t="shared" si="2873"/>
        <v/>
      </c>
      <c r="Y610" s="45"/>
      <c r="Z610" s="45"/>
      <c r="AA610" s="45"/>
      <c r="AB610" s="45" t="str">
        <f t="shared" si="2874"/>
        <v/>
      </c>
      <c r="AC610" s="45"/>
      <c r="AD610" s="45"/>
      <c r="AE610" s="45"/>
      <c r="AF610" s="45" t="str">
        <f t="shared" si="2834"/>
        <v/>
      </c>
      <c r="AG610" s="46" t="str">
        <f t="shared" si="2835"/>
        <v/>
      </c>
      <c r="AH610" s="37"/>
      <c r="AI610" s="29"/>
      <c r="AJ610" s="47"/>
      <c r="AK610" s="45"/>
      <c r="AL610" s="45" t="str">
        <f t="shared" si="2875"/>
        <v/>
      </c>
      <c r="AM610" s="45"/>
      <c r="AN610" s="45" t="str">
        <f t="shared" si="2876"/>
        <v/>
      </c>
      <c r="AO610" s="45"/>
      <c r="AP610" s="45" t="str">
        <f t="shared" si="2877"/>
        <v/>
      </c>
      <c r="AQ610" s="45"/>
      <c r="AR610" s="45"/>
      <c r="AS610" s="45"/>
      <c r="AT610" s="45" t="str">
        <f t="shared" si="2836"/>
        <v/>
      </c>
      <c r="AU610" s="46" t="str">
        <f t="shared" si="2837"/>
        <v/>
      </c>
      <c r="AV610" s="37"/>
      <c r="AW610" s="29"/>
      <c r="AX610" s="47"/>
      <c r="AY610" s="45"/>
      <c r="AZ610" s="45" t="str">
        <f t="shared" si="2878"/>
        <v/>
      </c>
      <c r="BA610" s="45"/>
      <c r="BB610" s="45" t="str">
        <f t="shared" si="2879"/>
        <v/>
      </c>
      <c r="BC610" s="45"/>
      <c r="BD610" s="45" t="str">
        <f t="shared" si="2880"/>
        <v/>
      </c>
      <c r="BE610" s="45"/>
      <c r="BF610" s="45"/>
      <c r="BG610" s="45"/>
      <c r="BH610" s="45" t="str">
        <f t="shared" si="2838"/>
        <v/>
      </c>
      <c r="BI610" s="46" t="str">
        <f t="shared" si="2839"/>
        <v/>
      </c>
      <c r="BJ610" s="37"/>
      <c r="BK610" s="29"/>
      <c r="BL610" s="47"/>
      <c r="BM610" s="43">
        <v>684</v>
      </c>
      <c r="BN610" s="45">
        <f t="shared" si="2766"/>
        <v>50</v>
      </c>
      <c r="BO610" s="43">
        <v>3</v>
      </c>
      <c r="BP610" s="45">
        <f t="shared" si="2767"/>
        <v>0</v>
      </c>
      <c r="BQ610" s="43">
        <v>8</v>
      </c>
      <c r="BR610" s="45">
        <f t="shared" si="2768"/>
        <v>2</v>
      </c>
      <c r="BS610" s="43">
        <v>2</v>
      </c>
      <c r="BT610" s="63" t="str">
        <f t="shared" si="2769"/>
        <v>サンリオミニリュック</v>
      </c>
      <c r="BU610" s="67">
        <f t="shared" si="2770"/>
        <v>600</v>
      </c>
      <c r="BV610" s="43">
        <f t="shared" si="2771"/>
        <v>1200</v>
      </c>
      <c r="BW610" s="46">
        <f t="shared" si="2772"/>
        <v>0.24</v>
      </c>
      <c r="BX610" s="37"/>
      <c r="BY610" s="57"/>
      <c r="BZ610" s="47"/>
      <c r="CA610" s="43">
        <v>7021</v>
      </c>
      <c r="CB610" s="45">
        <f t="shared" si="2773"/>
        <v>64</v>
      </c>
      <c r="CC610" s="43">
        <v>223</v>
      </c>
      <c r="CD610" s="45">
        <f t="shared" si="2774"/>
        <v>1</v>
      </c>
      <c r="CE610" s="43">
        <v>11</v>
      </c>
      <c r="CF610" s="45">
        <f t="shared" si="2775"/>
        <v>1</v>
      </c>
      <c r="CG610" s="43">
        <v>0</v>
      </c>
      <c r="CH610" s="63" t="str">
        <f t="shared" si="2776"/>
        <v>ジャグラーサウンドボタン</v>
      </c>
      <c r="CI610" s="67">
        <f t="shared" si="2777"/>
        <v>682</v>
      </c>
      <c r="CJ610" s="43">
        <f t="shared" si="2778"/>
        <v>682</v>
      </c>
      <c r="CK610" s="46">
        <f t="shared" si="2779"/>
        <v>0.1065625</v>
      </c>
      <c r="CL610" s="37"/>
      <c r="CM610" s="29"/>
      <c r="CN610" s="47"/>
      <c r="CO610" s="43">
        <v>2529</v>
      </c>
      <c r="CP610" s="45">
        <f t="shared" si="2780"/>
        <v>28</v>
      </c>
      <c r="CQ610" s="43">
        <v>73</v>
      </c>
      <c r="CR610" s="45">
        <f t="shared" si="2781"/>
        <v>1</v>
      </c>
      <c r="CS610" s="43">
        <v>11</v>
      </c>
      <c r="CT610" s="45">
        <f t="shared" si="2782"/>
        <v>1</v>
      </c>
      <c r="CU610" s="43">
        <v>1</v>
      </c>
      <c r="CV610" s="63" t="str">
        <f t="shared" si="2783"/>
        <v>キティヒョウ柄マスコット</v>
      </c>
      <c r="CW610" s="67">
        <f t="shared" si="2784"/>
        <v>996</v>
      </c>
      <c r="CX610" s="43">
        <f t="shared" si="2785"/>
        <v>996</v>
      </c>
      <c r="CY610" s="46">
        <f t="shared" si="2786"/>
        <v>0.35571428571428571</v>
      </c>
      <c r="CZ610" s="37"/>
      <c r="DA610" s="29"/>
      <c r="DB610" s="47"/>
      <c r="DC610" s="67"/>
      <c r="DD610" s="45" t="str">
        <f t="shared" si="2881"/>
        <v/>
      </c>
      <c r="DE610" s="45"/>
      <c r="DF610" s="45"/>
      <c r="DG610" s="45"/>
      <c r="DH610" s="45" t="str">
        <f t="shared" si="2882"/>
        <v/>
      </c>
      <c r="DI610" s="45"/>
      <c r="DJ610" s="45"/>
      <c r="DK610" s="45"/>
      <c r="DL610" s="45" t="str">
        <f t="shared" si="2840"/>
        <v/>
      </c>
      <c r="DM610" s="46" t="str">
        <f t="shared" si="2841"/>
        <v/>
      </c>
      <c r="DN610" s="37"/>
      <c r="DO610" s="29"/>
      <c r="DP610" s="47"/>
      <c r="DQ610" s="45"/>
      <c r="DR610" s="45" t="str">
        <f t="shared" si="2883"/>
        <v/>
      </c>
      <c r="DS610" s="45"/>
      <c r="DT610" s="45" t="str">
        <f t="shared" si="2884"/>
        <v/>
      </c>
      <c r="DU610" s="45"/>
      <c r="DV610" s="45" t="str">
        <f t="shared" si="2885"/>
        <v/>
      </c>
      <c r="DW610" s="45"/>
      <c r="DX610" s="45"/>
      <c r="DY610" s="45"/>
      <c r="DZ610" s="45" t="str">
        <f t="shared" si="2842"/>
        <v/>
      </c>
      <c r="EA610" s="46" t="str">
        <f t="shared" si="2843"/>
        <v/>
      </c>
      <c r="EB610" s="37"/>
      <c r="ED610" s="47"/>
      <c r="EE610" s="67"/>
      <c r="EF610" s="45" t="str">
        <f t="shared" si="2886"/>
        <v/>
      </c>
      <c r="EG610" s="45"/>
      <c r="EH610" s="45"/>
      <c r="EI610" s="45"/>
      <c r="EJ610" s="45" t="str">
        <f t="shared" si="2887"/>
        <v/>
      </c>
      <c r="EK610" s="45"/>
      <c r="EL610" s="45"/>
      <c r="EM610" s="45"/>
      <c r="EN610" s="45" t="str">
        <f t="shared" si="2844"/>
        <v/>
      </c>
      <c r="EO610" s="46" t="str">
        <f t="shared" si="2845"/>
        <v/>
      </c>
      <c r="EP610" s="37"/>
      <c r="ER610" s="47"/>
      <c r="ES610" s="67"/>
      <c r="ET610" s="45" t="str">
        <f t="shared" si="2888"/>
        <v/>
      </c>
      <c r="EU610" s="45"/>
      <c r="EV610" s="45"/>
      <c r="EW610" s="45"/>
      <c r="EX610" s="45" t="str">
        <f t="shared" si="2889"/>
        <v/>
      </c>
      <c r="EY610" s="45"/>
      <c r="EZ610" s="45"/>
      <c r="FA610" s="45"/>
      <c r="FB610" s="45" t="str">
        <f t="shared" si="2846"/>
        <v/>
      </c>
      <c r="FC610" s="46" t="str">
        <f t="shared" si="2847"/>
        <v/>
      </c>
      <c r="FD610" s="37"/>
      <c r="FF610" s="47"/>
      <c r="FG610" s="67"/>
      <c r="FH610" s="45" t="str">
        <f t="shared" si="2890"/>
        <v/>
      </c>
      <c r="FI610" s="45"/>
      <c r="FJ610" s="45"/>
      <c r="FK610" s="45"/>
      <c r="FL610" s="45" t="str">
        <f t="shared" si="2891"/>
        <v/>
      </c>
      <c r="FM610" s="45"/>
      <c r="FN610" s="45"/>
      <c r="FO610" s="45"/>
      <c r="FP610" s="45" t="str">
        <f t="shared" si="2848"/>
        <v/>
      </c>
      <c r="FQ610" s="46" t="str">
        <f t="shared" si="2849"/>
        <v/>
      </c>
      <c r="FR610" s="37"/>
      <c r="FS610" s="29"/>
      <c r="FT610" s="47"/>
      <c r="FU610" s="67"/>
      <c r="FV610" s="45" t="str">
        <f t="shared" si="2892"/>
        <v/>
      </c>
      <c r="FW610" s="45"/>
      <c r="FX610" s="45"/>
      <c r="FY610" s="45"/>
      <c r="FZ610" s="45" t="str">
        <f t="shared" si="2893"/>
        <v/>
      </c>
      <c r="GA610" s="45"/>
      <c r="GB610" s="45"/>
      <c r="GC610" s="45"/>
      <c r="GD610" s="45" t="str">
        <f t="shared" si="2850"/>
        <v/>
      </c>
      <c r="GE610" s="46" t="str">
        <f t="shared" si="2851"/>
        <v/>
      </c>
      <c r="GF610" s="37"/>
      <c r="GH610" s="47"/>
      <c r="GI610" s="67"/>
      <c r="GJ610" s="45" t="str">
        <f t="shared" si="2894"/>
        <v/>
      </c>
      <c r="GK610" s="45"/>
      <c r="GL610" s="45"/>
      <c r="GM610" s="45"/>
      <c r="GN610" s="45" t="str">
        <f t="shared" si="2895"/>
        <v/>
      </c>
      <c r="GO610" s="45"/>
      <c r="GP610" s="45"/>
      <c r="GQ610" s="45"/>
      <c r="GR610" s="45" t="str">
        <f t="shared" si="2852"/>
        <v/>
      </c>
      <c r="GS610" s="46" t="str">
        <f t="shared" si="2853"/>
        <v/>
      </c>
      <c r="GT610" s="37"/>
      <c r="GU610" s="61"/>
      <c r="GV610" s="47"/>
      <c r="GW610" s="62"/>
      <c r="GX610" s="43">
        <v>20537</v>
      </c>
      <c r="GY610" s="45">
        <f t="shared" si="2829"/>
        <v>192</v>
      </c>
      <c r="GZ610" s="43"/>
      <c r="HA610" s="45" t="str">
        <f t="shared" si="2823"/>
        <v/>
      </c>
      <c r="HB610" s="43">
        <v>4</v>
      </c>
      <c r="HC610" s="45">
        <f t="shared" si="2787"/>
        <v>0</v>
      </c>
      <c r="HD610" s="43">
        <v>0</v>
      </c>
      <c r="HE610" s="63" t="str">
        <f t="shared" ref="HE610" si="2904">IF(GX609="","",HE606)</f>
        <v>サンリオ浴衣BIG</v>
      </c>
      <c r="HF610" s="67">
        <f>IF(GX609="","",HF606)</f>
        <v>1100</v>
      </c>
      <c r="HG610" s="43">
        <f t="shared" si="2789"/>
        <v>0</v>
      </c>
      <c r="HH610" s="46">
        <f t="shared" si="2790"/>
        <v>0</v>
      </c>
      <c r="HI610" s="37"/>
      <c r="HK610" s="47"/>
      <c r="HL610" s="43">
        <v>636</v>
      </c>
      <c r="HM610" s="45">
        <f t="shared" si="2824"/>
        <v>58</v>
      </c>
      <c r="HN610" s="43">
        <v>7</v>
      </c>
      <c r="HO610" s="45">
        <f t="shared" si="2825"/>
        <v>1</v>
      </c>
      <c r="HP610" s="43">
        <v>11</v>
      </c>
      <c r="HQ610" s="45">
        <f t="shared" si="2791"/>
        <v>1</v>
      </c>
      <c r="HR610" s="43">
        <v>1</v>
      </c>
      <c r="HS610" s="63" t="str">
        <f t="shared" si="2792"/>
        <v>キティヒョウ柄マスコット</v>
      </c>
      <c r="HT610" s="67">
        <f t="shared" si="2826"/>
        <v>996</v>
      </c>
      <c r="HU610" s="43">
        <f t="shared" si="2793"/>
        <v>996</v>
      </c>
      <c r="HV610" s="46">
        <f t="shared" si="2794"/>
        <v>0.17172413793103447</v>
      </c>
      <c r="HW610" s="37"/>
      <c r="HX610" s="360"/>
      <c r="HY610" s="47"/>
      <c r="HZ610" s="43">
        <v>4399</v>
      </c>
      <c r="IA610" s="45">
        <f t="shared" si="2795"/>
        <v>15</v>
      </c>
      <c r="IB610" s="43">
        <v>128</v>
      </c>
      <c r="IC610" s="45">
        <f t="shared" si="2796"/>
        <v>0</v>
      </c>
      <c r="ID610" s="43">
        <v>37</v>
      </c>
      <c r="IE610" s="45">
        <f t="shared" si="2797"/>
        <v>0</v>
      </c>
      <c r="IF610" s="43">
        <v>0</v>
      </c>
      <c r="IG610" s="63" t="str">
        <f t="shared" si="2827"/>
        <v>ミニ香水</v>
      </c>
      <c r="IH610" s="67">
        <f t="shared" si="2828"/>
        <v>1100</v>
      </c>
      <c r="II610" s="43">
        <f t="shared" si="2798"/>
        <v>0</v>
      </c>
      <c r="IJ610" s="46">
        <f t="shared" si="2799"/>
        <v>0</v>
      </c>
      <c r="IK610" s="37"/>
      <c r="IL610" s="29"/>
      <c r="IM610" s="47"/>
      <c r="IN610" s="43">
        <v>5258</v>
      </c>
      <c r="IO610" s="45">
        <f t="shared" si="2800"/>
        <v>33</v>
      </c>
      <c r="IP610" s="43">
        <v>113</v>
      </c>
      <c r="IQ610" s="45">
        <f t="shared" si="2801"/>
        <v>1</v>
      </c>
      <c r="IR610" s="43">
        <v>19</v>
      </c>
      <c r="IS610" s="45">
        <f t="shared" si="2802"/>
        <v>2</v>
      </c>
      <c r="IT610" s="43">
        <v>0</v>
      </c>
      <c r="IU610" s="63" t="str">
        <f t="shared" si="2819"/>
        <v>ジャグラーサウンドボタン</v>
      </c>
      <c r="IV610" s="67">
        <f t="shared" si="2820"/>
        <v>748</v>
      </c>
      <c r="IW610" s="43">
        <f t="shared" si="2803"/>
        <v>1496</v>
      </c>
      <c r="IX610" s="46">
        <f t="shared" si="2804"/>
        <v>0.45333333333333331</v>
      </c>
      <c r="IY610" s="37"/>
      <c r="IZ610" s="61"/>
      <c r="JA610" s="47"/>
      <c r="JB610" s="43">
        <v>3955</v>
      </c>
      <c r="JC610" s="45">
        <f t="shared" si="2805"/>
        <v>37</v>
      </c>
      <c r="JD610" s="43">
        <v>109</v>
      </c>
      <c r="JE610" s="45">
        <f t="shared" si="2806"/>
        <v>1</v>
      </c>
      <c r="JF610" s="43">
        <v>9</v>
      </c>
      <c r="JG610" s="45">
        <f t="shared" si="2807"/>
        <v>1</v>
      </c>
      <c r="JH610" s="43">
        <v>4</v>
      </c>
      <c r="JI610" s="63" t="str">
        <f t="shared" si="2808"/>
        <v>サンリオスカーフ付ポーチ</v>
      </c>
      <c r="JJ610" s="67">
        <f t="shared" si="2809"/>
        <v>0</v>
      </c>
      <c r="JK610" s="43">
        <f t="shared" si="2810"/>
        <v>0</v>
      </c>
      <c r="JL610" s="46">
        <f t="shared" si="2811"/>
        <v>0</v>
      </c>
      <c r="JM610" s="37"/>
      <c r="JN610" s="29"/>
      <c r="JO610" s="47"/>
      <c r="JP610" s="43">
        <v>4763</v>
      </c>
      <c r="JQ610" s="45">
        <f t="shared" si="2812"/>
        <v>96</v>
      </c>
      <c r="JR610" s="43">
        <v>96</v>
      </c>
      <c r="JS610" s="45">
        <f t="shared" si="2813"/>
        <v>1</v>
      </c>
      <c r="JT610" s="43">
        <v>9</v>
      </c>
      <c r="JU610" s="45">
        <f t="shared" si="2814"/>
        <v>1</v>
      </c>
      <c r="JV610" s="45">
        <v>0</v>
      </c>
      <c r="JW610" s="63" t="str">
        <f t="shared" si="2815"/>
        <v>デジタルミニカメラ</v>
      </c>
      <c r="JX610" s="67">
        <f t="shared" si="2816"/>
        <v>722</v>
      </c>
      <c r="JY610" s="43">
        <f t="shared" si="2817"/>
        <v>722</v>
      </c>
      <c r="JZ610" s="46">
        <f t="shared" si="2818"/>
        <v>7.5208333333333335E-2</v>
      </c>
      <c r="KA610" s="37"/>
      <c r="KB610" s="51"/>
      <c r="KC610" s="47"/>
      <c r="KD610" s="43">
        <v>9939</v>
      </c>
      <c r="KE610" s="45">
        <f>IF(KD610="","",KD610-KD606)</f>
        <v>59</v>
      </c>
      <c r="KF610" s="43">
        <v>289</v>
      </c>
      <c r="KG610" s="45">
        <f>IF(KF610="","",KF610-KF606)</f>
        <v>1</v>
      </c>
      <c r="KH610" s="43">
        <v>12</v>
      </c>
      <c r="KI610" s="45">
        <f>IF(KH610="","",KH606+KJ606-KH610)</f>
        <v>1</v>
      </c>
      <c r="KJ610" s="43">
        <v>4</v>
      </c>
      <c r="KK610" s="63" t="str">
        <f>IF(KD610="","",KK606)</f>
        <v>モンチッチマスコット</v>
      </c>
      <c r="KL610" s="67">
        <f>IF(KE610="","",KL606)</f>
        <v>660</v>
      </c>
      <c r="KM610" s="43">
        <f>IF(KH610="","",KI610*KL610)</f>
        <v>660</v>
      </c>
      <c r="KN610" s="46">
        <f>IF(KI610="","",KM610/(KE610*100))</f>
        <v>0.11186440677966102</v>
      </c>
      <c r="KO610" s="37"/>
      <c r="KP610" s="29"/>
      <c r="KQ610" s="47"/>
      <c r="KR610" s="43">
        <v>1150</v>
      </c>
      <c r="KS610" s="45">
        <f>IF(KR610="","",KR610-KR606)</f>
        <v>40</v>
      </c>
      <c r="KT610" s="43">
        <v>8</v>
      </c>
      <c r="KU610" s="45">
        <f>IF(KT610="","",KT610-KT606)</f>
        <v>1</v>
      </c>
      <c r="KV610" s="43">
        <v>16</v>
      </c>
      <c r="KW610" s="45">
        <f>IF(KV610="","",KV606+KX606-KV610)</f>
        <v>1</v>
      </c>
      <c r="KX610" s="43">
        <v>0</v>
      </c>
      <c r="KY610" s="63" t="str">
        <f>IF(KR610="","",KY606)</f>
        <v>ラブブマスコット</v>
      </c>
      <c r="KZ610" s="67">
        <f>IF(KS610="","",KZ606)</f>
        <v>500</v>
      </c>
      <c r="LA610" s="43">
        <f>IF(KV610="","",KW610*KZ610)</f>
        <v>500</v>
      </c>
      <c r="LB610" s="46">
        <f>IF(KW610="","",LA610/(KS610*100))</f>
        <v>0.125</v>
      </c>
      <c r="LC610" s="37"/>
      <c r="LD610" s="29"/>
      <c r="LE610" s="75"/>
      <c r="LF610" s="76"/>
      <c r="LG610" s="76"/>
      <c r="LH610" s="76"/>
      <c r="LI610" s="76"/>
      <c r="LJ610" s="77"/>
      <c r="LK610" s="76"/>
      <c r="LL610" s="76"/>
      <c r="LM610" s="78"/>
      <c r="LN610" s="79"/>
      <c r="LO610" s="76"/>
      <c r="LP610" s="80"/>
      <c r="LQ610" s="37"/>
      <c r="LR610" s="29"/>
      <c r="LS610" s="47"/>
      <c r="LT610" s="67"/>
      <c r="LU610" s="45" t="str">
        <f t="shared" si="2896"/>
        <v/>
      </c>
      <c r="LV610" s="45"/>
      <c r="LW610" s="45"/>
      <c r="LX610" s="45"/>
      <c r="LY610" s="45" t="str">
        <f t="shared" si="2897"/>
        <v/>
      </c>
      <c r="LZ610" s="45"/>
      <c r="MA610" s="45"/>
      <c r="MB610" s="45"/>
      <c r="MC610" s="45" t="str">
        <f t="shared" si="2856"/>
        <v/>
      </c>
      <c r="MD610" s="46" t="str">
        <f t="shared" si="2857"/>
        <v/>
      </c>
      <c r="ME610" s="37"/>
      <c r="MF610" s="29"/>
      <c r="MG610" s="47"/>
      <c r="MH610" s="67"/>
      <c r="MI610" s="45" t="str">
        <f t="shared" si="2898"/>
        <v/>
      </c>
      <c r="MJ610" s="45"/>
      <c r="MK610" s="45"/>
      <c r="ML610" s="45"/>
      <c r="MM610" s="45" t="str">
        <f t="shared" si="2899"/>
        <v/>
      </c>
      <c r="MN610" s="45"/>
      <c r="MO610" s="45"/>
      <c r="MP610" s="45"/>
      <c r="MQ610" s="45" t="str">
        <f t="shared" si="2858"/>
        <v/>
      </c>
      <c r="MR610" s="46" t="str">
        <f t="shared" si="2859"/>
        <v/>
      </c>
      <c r="MS610" s="37"/>
      <c r="MT610" s="29"/>
      <c r="MU610" s="47"/>
      <c r="MV610" s="67"/>
      <c r="MW610" s="45" t="str">
        <f t="shared" si="2900"/>
        <v/>
      </c>
      <c r="MX610" s="45"/>
      <c r="MY610" s="45"/>
      <c r="MZ610" s="45"/>
      <c r="NA610" s="45" t="str">
        <f t="shared" si="2901"/>
        <v/>
      </c>
      <c r="NB610" s="45"/>
      <c r="NC610" s="45"/>
      <c r="ND610" s="45"/>
      <c r="NE610" s="45" t="str">
        <f t="shared" si="2860"/>
        <v/>
      </c>
      <c r="NF610" s="46" t="str">
        <f t="shared" si="2861"/>
        <v/>
      </c>
      <c r="NG610" s="37"/>
      <c r="NH610" s="29"/>
      <c r="NI610" s="47"/>
      <c r="NJ610" s="67"/>
      <c r="NK610" s="45" t="str">
        <f t="shared" si="2902"/>
        <v/>
      </c>
      <c r="NL610" s="45"/>
      <c r="NM610" s="45"/>
      <c r="NN610" s="45"/>
      <c r="NO610" s="45" t="str">
        <f t="shared" si="2903"/>
        <v/>
      </c>
      <c r="NP610" s="45"/>
      <c r="NQ610" s="45"/>
      <c r="NR610" s="45"/>
      <c r="NS610" s="45" t="str">
        <f t="shared" si="2862"/>
        <v/>
      </c>
      <c r="NT610" s="46" t="str">
        <f t="shared" si="2863"/>
        <v/>
      </c>
      <c r="NU610" s="37"/>
    </row>
    <row r="611" spans="1:385" ht="15" customHeight="1" thickTop="1" x14ac:dyDescent="0.25">
      <c r="A611" s="38"/>
      <c r="B611" s="39"/>
      <c r="C611" s="40"/>
      <c r="D611" s="40"/>
      <c r="E611" s="41"/>
      <c r="F611" s="40"/>
      <c r="G611" s="208"/>
      <c r="H611" s="42"/>
      <c r="I611" s="45"/>
      <c r="J611" s="45" t="str">
        <f t="shared" si="2871"/>
        <v/>
      </c>
      <c r="K611" s="45"/>
      <c r="L611" s="45"/>
      <c r="M611" s="45"/>
      <c r="N611" s="45" t="str">
        <f t="shared" si="2872"/>
        <v/>
      </c>
      <c r="O611" s="45"/>
      <c r="P611" s="45"/>
      <c r="Q611" s="45"/>
      <c r="R611" s="45" t="str">
        <f t="shared" si="2832"/>
        <v/>
      </c>
      <c r="S611" s="46" t="str">
        <f t="shared" si="2833"/>
        <v/>
      </c>
      <c r="T611" s="37"/>
      <c r="U611" s="29"/>
      <c r="V611" s="47"/>
      <c r="W611" s="67"/>
      <c r="X611" s="45" t="str">
        <f t="shared" si="2873"/>
        <v/>
      </c>
      <c r="Y611" s="45"/>
      <c r="Z611" s="45"/>
      <c r="AA611" s="45"/>
      <c r="AB611" s="45" t="str">
        <f t="shared" si="2874"/>
        <v/>
      </c>
      <c r="AC611" s="45"/>
      <c r="AD611" s="45"/>
      <c r="AE611" s="45"/>
      <c r="AF611" s="45" t="str">
        <f t="shared" si="2834"/>
        <v/>
      </c>
      <c r="AG611" s="46" t="str">
        <f t="shared" si="2835"/>
        <v/>
      </c>
      <c r="AH611" s="37"/>
      <c r="AI611" s="29"/>
      <c r="AJ611" s="47"/>
      <c r="AK611" s="45"/>
      <c r="AL611" s="45" t="str">
        <f t="shared" si="2875"/>
        <v/>
      </c>
      <c r="AM611" s="45"/>
      <c r="AN611" s="45" t="str">
        <f t="shared" si="2876"/>
        <v/>
      </c>
      <c r="AO611" s="45"/>
      <c r="AP611" s="45" t="str">
        <f t="shared" si="2877"/>
        <v/>
      </c>
      <c r="AQ611" s="45"/>
      <c r="AR611" s="45"/>
      <c r="AS611" s="45"/>
      <c r="AT611" s="45" t="str">
        <f t="shared" si="2836"/>
        <v/>
      </c>
      <c r="AU611" s="46" t="str">
        <f t="shared" si="2837"/>
        <v/>
      </c>
      <c r="AV611" s="37"/>
      <c r="AW611" s="29"/>
      <c r="AX611" s="47"/>
      <c r="AY611" s="45"/>
      <c r="AZ611" s="45" t="str">
        <f t="shared" si="2878"/>
        <v/>
      </c>
      <c r="BA611" s="45"/>
      <c r="BB611" s="45" t="str">
        <f t="shared" si="2879"/>
        <v/>
      </c>
      <c r="BC611" s="45"/>
      <c r="BD611" s="45" t="str">
        <f t="shared" si="2880"/>
        <v/>
      </c>
      <c r="BE611" s="45"/>
      <c r="BF611" s="45"/>
      <c r="BG611" s="45"/>
      <c r="BH611" s="45" t="str">
        <f t="shared" si="2838"/>
        <v/>
      </c>
      <c r="BI611" s="46" t="str">
        <f t="shared" si="2839"/>
        <v/>
      </c>
      <c r="BJ611" s="37"/>
      <c r="BK611" s="29"/>
      <c r="BL611" s="47"/>
      <c r="BM611" s="45">
        <v>1590</v>
      </c>
      <c r="BN611" s="45">
        <f t="shared" si="2766"/>
        <v>85</v>
      </c>
      <c r="BO611" s="45">
        <v>15</v>
      </c>
      <c r="BP611" s="45">
        <f t="shared" si="2767"/>
        <v>1</v>
      </c>
      <c r="BQ611" s="45">
        <v>26</v>
      </c>
      <c r="BR611" s="45">
        <f t="shared" si="2768"/>
        <v>1</v>
      </c>
      <c r="BS611" s="27">
        <v>6</v>
      </c>
      <c r="BT611" s="63" t="str">
        <f t="shared" si="2769"/>
        <v>ラブブキーホルダー</v>
      </c>
      <c r="BU611" s="67">
        <f t="shared" si="2770"/>
        <v>400</v>
      </c>
      <c r="BV611" s="45">
        <f t="shared" si="2771"/>
        <v>400</v>
      </c>
      <c r="BW611" s="46">
        <f t="shared" si="2772"/>
        <v>4.7058823529411764E-2</v>
      </c>
      <c r="BX611" s="37"/>
      <c r="BY611" s="57"/>
      <c r="BZ611" s="47"/>
      <c r="CA611" s="45">
        <v>7870</v>
      </c>
      <c r="CB611" s="45">
        <f t="shared" si="2773"/>
        <v>34</v>
      </c>
      <c r="CC611" s="45">
        <v>432</v>
      </c>
      <c r="CD611" s="45">
        <f t="shared" si="2774"/>
        <v>1</v>
      </c>
      <c r="CE611" s="45">
        <v>16</v>
      </c>
      <c r="CF611" s="45">
        <f t="shared" si="2775"/>
        <v>2</v>
      </c>
      <c r="CG611" s="27">
        <v>0</v>
      </c>
      <c r="CH611" s="63" t="str">
        <f t="shared" si="2776"/>
        <v>ラブブマスコット</v>
      </c>
      <c r="CI611" s="67">
        <f t="shared" si="2777"/>
        <v>450</v>
      </c>
      <c r="CJ611" s="45">
        <f t="shared" si="2778"/>
        <v>900</v>
      </c>
      <c r="CK611" s="46">
        <f t="shared" si="2779"/>
        <v>0.26470588235294118</v>
      </c>
      <c r="CL611" s="37"/>
      <c r="CM611" s="29"/>
      <c r="CN611" s="47"/>
      <c r="CO611" s="45">
        <v>2192</v>
      </c>
      <c r="CP611" s="45">
        <f t="shared" si="2780"/>
        <v>123</v>
      </c>
      <c r="CQ611" s="45">
        <v>62</v>
      </c>
      <c r="CR611" s="45">
        <f t="shared" si="2781"/>
        <v>2</v>
      </c>
      <c r="CS611" s="45">
        <v>31</v>
      </c>
      <c r="CT611" s="45">
        <f t="shared" si="2782"/>
        <v>0</v>
      </c>
      <c r="CU611" s="27">
        <v>0</v>
      </c>
      <c r="CV611" s="63" t="str">
        <f t="shared" si="2783"/>
        <v>ラブブキーホルダー</v>
      </c>
      <c r="CW611" s="67">
        <f t="shared" si="2784"/>
        <v>500</v>
      </c>
      <c r="CX611" s="45">
        <f t="shared" si="2785"/>
        <v>0</v>
      </c>
      <c r="CY611" s="46">
        <f t="shared" si="2786"/>
        <v>0</v>
      </c>
      <c r="CZ611" s="37"/>
      <c r="DA611" s="29"/>
      <c r="DB611" s="47"/>
      <c r="DC611" s="67"/>
      <c r="DD611" s="45" t="str">
        <f t="shared" si="2881"/>
        <v/>
      </c>
      <c r="DE611" s="45"/>
      <c r="DF611" s="45"/>
      <c r="DG611" s="45"/>
      <c r="DH611" s="45" t="str">
        <f t="shared" si="2882"/>
        <v/>
      </c>
      <c r="DI611" s="45"/>
      <c r="DJ611" s="45"/>
      <c r="DK611" s="45"/>
      <c r="DL611" s="45" t="str">
        <f t="shared" si="2840"/>
        <v/>
      </c>
      <c r="DM611" s="46" t="str">
        <f t="shared" si="2841"/>
        <v/>
      </c>
      <c r="DN611" s="37"/>
      <c r="DO611" s="29"/>
      <c r="DP611" s="47"/>
      <c r="DQ611" s="45"/>
      <c r="DR611" s="45" t="str">
        <f t="shared" si="2883"/>
        <v/>
      </c>
      <c r="DS611" s="45"/>
      <c r="DT611" s="45" t="str">
        <f t="shared" si="2884"/>
        <v/>
      </c>
      <c r="DU611" s="45"/>
      <c r="DV611" s="45" t="str">
        <f t="shared" si="2885"/>
        <v/>
      </c>
      <c r="DW611" s="45"/>
      <c r="DX611" s="45"/>
      <c r="DY611" s="45"/>
      <c r="DZ611" s="45" t="str">
        <f t="shared" si="2842"/>
        <v/>
      </c>
      <c r="EA611" s="46" t="str">
        <f t="shared" si="2843"/>
        <v/>
      </c>
      <c r="EB611" s="37"/>
      <c r="ED611" s="47"/>
      <c r="EE611" s="67"/>
      <c r="EF611" s="45" t="str">
        <f t="shared" si="2886"/>
        <v/>
      </c>
      <c r="EG611" s="45"/>
      <c r="EH611" s="45"/>
      <c r="EI611" s="45"/>
      <c r="EJ611" s="45" t="str">
        <f t="shared" si="2887"/>
        <v/>
      </c>
      <c r="EK611" s="45"/>
      <c r="EL611" s="45"/>
      <c r="EM611" s="45"/>
      <c r="EN611" s="45" t="str">
        <f t="shared" si="2844"/>
        <v/>
      </c>
      <c r="EO611" s="46" t="str">
        <f t="shared" si="2845"/>
        <v/>
      </c>
      <c r="EP611" s="37"/>
      <c r="ER611" s="47"/>
      <c r="ES611" s="67"/>
      <c r="ET611" s="45" t="str">
        <f t="shared" si="2888"/>
        <v/>
      </c>
      <c r="EU611" s="45"/>
      <c r="EV611" s="45"/>
      <c r="EW611" s="45"/>
      <c r="EX611" s="45" t="str">
        <f t="shared" si="2889"/>
        <v/>
      </c>
      <c r="EY611" s="45"/>
      <c r="EZ611" s="45"/>
      <c r="FA611" s="45"/>
      <c r="FB611" s="45" t="str">
        <f t="shared" si="2846"/>
        <v/>
      </c>
      <c r="FC611" s="46" t="str">
        <f t="shared" si="2847"/>
        <v/>
      </c>
      <c r="FD611" s="37"/>
      <c r="FF611" s="47"/>
      <c r="FG611" s="67"/>
      <c r="FH611" s="45" t="str">
        <f t="shared" si="2890"/>
        <v/>
      </c>
      <c r="FI611" s="45"/>
      <c r="FJ611" s="45"/>
      <c r="FK611" s="45"/>
      <c r="FL611" s="45" t="str">
        <f t="shared" si="2891"/>
        <v/>
      </c>
      <c r="FM611" s="45"/>
      <c r="FN611" s="45"/>
      <c r="FO611" s="45"/>
      <c r="FP611" s="45" t="str">
        <f t="shared" si="2848"/>
        <v/>
      </c>
      <c r="FQ611" s="46" t="str">
        <f t="shared" si="2849"/>
        <v/>
      </c>
      <c r="FR611" s="37"/>
      <c r="FS611" s="29"/>
      <c r="FT611" s="47"/>
      <c r="FU611" s="67"/>
      <c r="FV611" s="45" t="str">
        <f t="shared" si="2892"/>
        <v/>
      </c>
      <c r="FW611" s="45"/>
      <c r="FX611" s="45"/>
      <c r="FY611" s="45"/>
      <c r="FZ611" s="45" t="str">
        <f t="shared" si="2893"/>
        <v/>
      </c>
      <c r="GA611" s="45"/>
      <c r="GB611" s="45"/>
      <c r="GC611" s="45"/>
      <c r="GD611" s="45" t="str">
        <f t="shared" si="2850"/>
        <v/>
      </c>
      <c r="GE611" s="46" t="str">
        <f t="shared" si="2851"/>
        <v/>
      </c>
      <c r="GF611" s="37"/>
      <c r="GH611" s="47"/>
      <c r="GI611" s="67"/>
      <c r="GJ611" s="45" t="str">
        <f t="shared" si="2894"/>
        <v/>
      </c>
      <c r="GK611" s="45"/>
      <c r="GL611" s="45"/>
      <c r="GM611" s="45"/>
      <c r="GN611" s="45" t="str">
        <f t="shared" si="2895"/>
        <v/>
      </c>
      <c r="GO611" s="45"/>
      <c r="GP611" s="45"/>
      <c r="GQ611" s="45"/>
      <c r="GR611" s="45" t="str">
        <f t="shared" si="2852"/>
        <v/>
      </c>
      <c r="GS611" s="46" t="str">
        <f t="shared" si="2853"/>
        <v/>
      </c>
      <c r="GT611" s="37"/>
      <c r="GU611" s="61"/>
      <c r="GV611" s="47"/>
      <c r="GW611" s="30"/>
      <c r="GX611" s="45"/>
      <c r="GY611" s="45" t="str">
        <f t="shared" si="2829"/>
        <v/>
      </c>
      <c r="GZ611" s="45"/>
      <c r="HA611" s="45" t="str">
        <f t="shared" si="2823"/>
        <v/>
      </c>
      <c r="HB611" s="45">
        <v>5</v>
      </c>
      <c r="HC611" s="45">
        <f t="shared" si="2787"/>
        <v>1</v>
      </c>
      <c r="HD611" s="27">
        <v>1</v>
      </c>
      <c r="HE611" s="63" t="str">
        <f t="shared" ref="HE611" si="2905">IF(GX609="","",HE607)</f>
        <v>すみっこ時計</v>
      </c>
      <c r="HF611" s="67">
        <f>IF(GX609="","",HF607)</f>
        <v>1100</v>
      </c>
      <c r="HG611" s="45">
        <f t="shared" si="2789"/>
        <v>1100</v>
      </c>
      <c r="HH611" s="46" t="e">
        <f t="shared" si="2790"/>
        <v>#VALUE!</v>
      </c>
      <c r="HI611" s="37"/>
      <c r="HK611" s="47"/>
      <c r="HL611" s="45">
        <v>176</v>
      </c>
      <c r="HM611" s="45">
        <f t="shared" si="2824"/>
        <v>47</v>
      </c>
      <c r="HN611" s="45">
        <v>1</v>
      </c>
      <c r="HO611" s="45">
        <f>IF(HN611="","",HN611-HN607)+1000</f>
        <v>2</v>
      </c>
      <c r="HP611" s="45">
        <v>22</v>
      </c>
      <c r="HQ611" s="45">
        <f t="shared" si="2791"/>
        <v>0</v>
      </c>
      <c r="HR611" s="27">
        <v>1</v>
      </c>
      <c r="HS611" s="63" t="str">
        <f t="shared" si="2792"/>
        <v>ゲームアーク</v>
      </c>
      <c r="HT611" s="67">
        <f t="shared" si="2826"/>
        <v>950</v>
      </c>
      <c r="HU611" s="45">
        <f t="shared" si="2793"/>
        <v>0</v>
      </c>
      <c r="HV611" s="46">
        <f t="shared" si="2794"/>
        <v>0</v>
      </c>
      <c r="HW611" s="37"/>
      <c r="HX611" s="360"/>
      <c r="HY611" s="47"/>
      <c r="HZ611" s="45">
        <v>5135</v>
      </c>
      <c r="IA611" s="45">
        <f t="shared" si="2795"/>
        <v>260</v>
      </c>
      <c r="IB611" s="45">
        <v>126</v>
      </c>
      <c r="IC611" s="45">
        <f t="shared" si="2796"/>
        <v>3</v>
      </c>
      <c r="ID611" s="45">
        <v>14</v>
      </c>
      <c r="IE611" s="45">
        <f t="shared" si="2797"/>
        <v>3</v>
      </c>
      <c r="IF611" s="27">
        <v>4</v>
      </c>
      <c r="IG611" s="63" t="str">
        <f t="shared" si="2827"/>
        <v>ラブブマスコット</v>
      </c>
      <c r="IH611" s="67">
        <f t="shared" si="2828"/>
        <v>500</v>
      </c>
      <c r="II611" s="45">
        <f t="shared" si="2798"/>
        <v>1500</v>
      </c>
      <c r="IJ611" s="46">
        <f t="shared" si="2799"/>
        <v>5.7692307692307696E-2</v>
      </c>
      <c r="IK611" s="37"/>
      <c r="IL611" s="29"/>
      <c r="IM611" s="47"/>
      <c r="IN611" s="45">
        <v>3540</v>
      </c>
      <c r="IO611" s="45">
        <f t="shared" si="2800"/>
        <v>103</v>
      </c>
      <c r="IP611" s="45">
        <v>215</v>
      </c>
      <c r="IQ611" s="45">
        <f t="shared" si="2801"/>
        <v>5</v>
      </c>
      <c r="IR611" s="45">
        <v>44</v>
      </c>
      <c r="IS611" s="45">
        <f t="shared" si="2802"/>
        <v>6</v>
      </c>
      <c r="IT611" s="27">
        <v>32</v>
      </c>
      <c r="IU611" s="63" t="str">
        <f t="shared" si="2819"/>
        <v>アングリーキーホルダー</v>
      </c>
      <c r="IV611" s="67">
        <f t="shared" si="2820"/>
        <v>198</v>
      </c>
      <c r="IW611" s="45">
        <f t="shared" si="2803"/>
        <v>1188</v>
      </c>
      <c r="IX611" s="46">
        <f t="shared" si="2804"/>
        <v>0.11533980582524272</v>
      </c>
      <c r="IY611" s="37"/>
      <c r="IZ611" s="61"/>
      <c r="JA611" s="47"/>
      <c r="JB611" s="45">
        <v>6414</v>
      </c>
      <c r="JC611" s="45">
        <f t="shared" si="2805"/>
        <v>47</v>
      </c>
      <c r="JD611" s="45">
        <v>384</v>
      </c>
      <c r="JE611" s="45">
        <f t="shared" si="2806"/>
        <v>5</v>
      </c>
      <c r="JF611" s="45">
        <v>85</v>
      </c>
      <c r="JG611" s="45">
        <f t="shared" si="2807"/>
        <v>5</v>
      </c>
      <c r="JH611" s="27">
        <v>0</v>
      </c>
      <c r="JI611" s="63" t="str">
        <f t="shared" si="2808"/>
        <v>AIモンスターラバー</v>
      </c>
      <c r="JJ611" s="67">
        <f t="shared" si="2809"/>
        <v>198</v>
      </c>
      <c r="JK611" s="45">
        <f t="shared" si="2810"/>
        <v>990</v>
      </c>
      <c r="JL611" s="46">
        <f t="shared" si="2811"/>
        <v>0.21063829787234042</v>
      </c>
      <c r="JM611" s="37"/>
      <c r="JN611" s="29"/>
      <c r="JO611" s="47"/>
      <c r="JP611" s="45">
        <v>5620</v>
      </c>
      <c r="JQ611" s="45">
        <f t="shared" si="2812"/>
        <v>104</v>
      </c>
      <c r="JR611" s="45">
        <v>262</v>
      </c>
      <c r="JS611" s="45">
        <f t="shared" si="2813"/>
        <v>5</v>
      </c>
      <c r="JT611" s="45">
        <v>60</v>
      </c>
      <c r="JU611" s="45">
        <f t="shared" si="2814"/>
        <v>5</v>
      </c>
      <c r="JV611" s="45">
        <v>0</v>
      </c>
      <c r="JW611" s="63" t="str">
        <f t="shared" si="2815"/>
        <v>キティサンダルKH</v>
      </c>
      <c r="JX611" s="67">
        <f t="shared" si="2816"/>
        <v>605</v>
      </c>
      <c r="JY611" s="45">
        <f t="shared" si="2817"/>
        <v>3025</v>
      </c>
      <c r="JZ611" s="46">
        <f t="shared" si="2818"/>
        <v>0.29086538461538464</v>
      </c>
      <c r="KA611" s="37"/>
      <c r="KB611" s="51"/>
      <c r="KC611" s="47"/>
      <c r="KD611" s="45">
        <v>11684</v>
      </c>
      <c r="KE611" s="45">
        <f>IF(KD611="","",KD611-KD607)</f>
        <v>45</v>
      </c>
      <c r="KF611" s="45">
        <v>612</v>
      </c>
      <c r="KG611" s="45">
        <f>IF(KF611="","",KF611-KF607)</f>
        <v>1</v>
      </c>
      <c r="KH611" s="45">
        <v>15</v>
      </c>
      <c r="KI611" s="45">
        <f>IF(KH611="","",KH607+KJ607-KH611)</f>
        <v>1</v>
      </c>
      <c r="KJ611" s="27">
        <v>0</v>
      </c>
      <c r="KK611" s="63" t="str">
        <f>IF(KD611="","",KK607)</f>
        <v>ポケモンシリコンフェイス</v>
      </c>
      <c r="KL611" s="67">
        <f>IF(KE611="","",KL607)</f>
        <v>0</v>
      </c>
      <c r="KM611" s="45">
        <f>IF(KH611="","",KI611*KL611)</f>
        <v>0</v>
      </c>
      <c r="KN611" s="46">
        <f>IF(KI611="","",KM611/(KE611*100))</f>
        <v>0</v>
      </c>
      <c r="KO611" s="37"/>
      <c r="KP611" s="29"/>
      <c r="KQ611" s="47"/>
      <c r="KR611" s="45">
        <v>993</v>
      </c>
      <c r="KS611" s="45">
        <f>IF(KR611="","",KR611-KR607)</f>
        <v>61</v>
      </c>
      <c r="KT611" s="45">
        <v>64</v>
      </c>
      <c r="KU611" s="45">
        <f>IF(KT611="","",KT611-KT607)</f>
        <v>4</v>
      </c>
      <c r="KV611" s="45">
        <v>220</v>
      </c>
      <c r="KW611" s="45">
        <f>IF(KV611="","",KV607+KX607-KV611)</f>
        <v>10</v>
      </c>
      <c r="KX611" s="27">
        <v>0</v>
      </c>
      <c r="KY611" s="63" t="str">
        <f>IF(KR611="","",KY607)</f>
        <v>サンリオアイスドーム</v>
      </c>
      <c r="KZ611" s="67">
        <f>IF(KS611="","",KZ607)</f>
        <v>300</v>
      </c>
      <c r="LA611" s="45">
        <f>IF(KV611="","",KW611*KZ611)</f>
        <v>3000</v>
      </c>
      <c r="LB611" s="46">
        <f>IF(KW611="","",LA611/(KS611*100))</f>
        <v>0.49180327868852458</v>
      </c>
      <c r="LC611" s="37"/>
      <c r="LD611" s="29"/>
      <c r="LE611" s="52" t="str">
        <f>IF(A591="","",A591)</f>
        <v/>
      </c>
      <c r="LF611" s="43"/>
      <c r="LG611" s="86" t="str">
        <f>IF(LF611="","",LF611-LF608)</f>
        <v/>
      </c>
      <c r="LH611" s="43"/>
      <c r="LI611" s="43" t="str">
        <f t="shared" si="2821"/>
        <v/>
      </c>
      <c r="LJ611" s="43"/>
      <c r="LK611" s="87" t="str">
        <f t="shared" si="2822"/>
        <v/>
      </c>
      <c r="LL611" s="43"/>
      <c r="LM611" s="65" t="str">
        <f>IF(LF611="","",LM608)</f>
        <v/>
      </c>
      <c r="LN611" s="48" t="str">
        <f>IF(LG611="","",LN608)</f>
        <v/>
      </c>
      <c r="LO611" s="87" t="str">
        <f t="shared" si="2765"/>
        <v/>
      </c>
      <c r="LP611" s="53"/>
      <c r="LQ611" s="37"/>
      <c r="LR611" s="29"/>
      <c r="LS611" s="47"/>
      <c r="LT611" s="67"/>
      <c r="LU611" s="45" t="str">
        <f t="shared" si="2896"/>
        <v/>
      </c>
      <c r="LV611" s="45"/>
      <c r="LW611" s="45"/>
      <c r="LX611" s="45"/>
      <c r="LY611" s="45" t="str">
        <f t="shared" si="2897"/>
        <v/>
      </c>
      <c r="LZ611" s="45"/>
      <c r="MA611" s="45"/>
      <c r="MB611" s="45"/>
      <c r="MC611" s="45" t="str">
        <f t="shared" si="2856"/>
        <v/>
      </c>
      <c r="MD611" s="46" t="str">
        <f t="shared" si="2857"/>
        <v/>
      </c>
      <c r="ME611" s="37"/>
      <c r="MF611" s="29"/>
      <c r="MG611" s="47"/>
      <c r="MH611" s="67"/>
      <c r="MI611" s="45" t="str">
        <f t="shared" si="2898"/>
        <v/>
      </c>
      <c r="MJ611" s="45"/>
      <c r="MK611" s="45"/>
      <c r="ML611" s="45"/>
      <c r="MM611" s="45" t="str">
        <f t="shared" si="2899"/>
        <v/>
      </c>
      <c r="MN611" s="45"/>
      <c r="MO611" s="45"/>
      <c r="MP611" s="45"/>
      <c r="MQ611" s="45" t="str">
        <f t="shared" si="2858"/>
        <v/>
      </c>
      <c r="MR611" s="46" t="str">
        <f t="shared" si="2859"/>
        <v/>
      </c>
      <c r="MS611" s="37"/>
      <c r="MT611" s="29"/>
      <c r="MU611" s="47"/>
      <c r="MV611" s="67"/>
      <c r="MW611" s="45" t="str">
        <f t="shared" si="2900"/>
        <v/>
      </c>
      <c r="MX611" s="45"/>
      <c r="MY611" s="45"/>
      <c r="MZ611" s="45"/>
      <c r="NA611" s="45" t="str">
        <f t="shared" si="2901"/>
        <v/>
      </c>
      <c r="NB611" s="45"/>
      <c r="NC611" s="45"/>
      <c r="ND611" s="45"/>
      <c r="NE611" s="45" t="str">
        <f t="shared" si="2860"/>
        <v/>
      </c>
      <c r="NF611" s="46" t="str">
        <f t="shared" si="2861"/>
        <v/>
      </c>
      <c r="NG611" s="37"/>
      <c r="NH611" s="29"/>
      <c r="NI611" s="47"/>
      <c r="NJ611" s="67"/>
      <c r="NK611" s="45" t="str">
        <f t="shared" si="2902"/>
        <v/>
      </c>
      <c r="NL611" s="45"/>
      <c r="NM611" s="45"/>
      <c r="NN611" s="45"/>
      <c r="NO611" s="45" t="str">
        <f t="shared" si="2903"/>
        <v/>
      </c>
      <c r="NP611" s="45"/>
      <c r="NQ611" s="45"/>
      <c r="NR611" s="45"/>
      <c r="NS611" s="45" t="str">
        <f t="shared" si="2862"/>
        <v/>
      </c>
      <c r="NT611" s="46" t="str">
        <f t="shared" si="2863"/>
        <v/>
      </c>
      <c r="NU611" s="37"/>
    </row>
    <row r="612" spans="1:385" ht="15" customHeight="1" thickBot="1" x14ac:dyDescent="0.3">
      <c r="A612" s="38"/>
      <c r="B612" s="39"/>
      <c r="C612" s="40"/>
      <c r="D612" s="40"/>
      <c r="E612" s="41"/>
      <c r="F612" s="40"/>
      <c r="G612" s="208"/>
      <c r="H612" s="42"/>
      <c r="I612" s="45"/>
      <c r="J612" s="45" t="str">
        <f t="shared" si="2871"/>
        <v/>
      </c>
      <c r="K612" s="45"/>
      <c r="L612" s="45"/>
      <c r="M612" s="45"/>
      <c r="N612" s="45" t="str">
        <f t="shared" si="2872"/>
        <v/>
      </c>
      <c r="O612" s="45"/>
      <c r="P612" s="45"/>
      <c r="Q612" s="45"/>
      <c r="R612" s="45" t="str">
        <f t="shared" si="2832"/>
        <v/>
      </c>
      <c r="S612" s="46" t="str">
        <f t="shared" si="2833"/>
        <v/>
      </c>
      <c r="T612" s="37"/>
      <c r="U612" s="29"/>
      <c r="V612" s="47"/>
      <c r="W612" s="67"/>
      <c r="X612" s="45" t="str">
        <f t="shared" si="2873"/>
        <v/>
      </c>
      <c r="Y612" s="45"/>
      <c r="Z612" s="45"/>
      <c r="AA612" s="45"/>
      <c r="AB612" s="45" t="str">
        <f t="shared" si="2874"/>
        <v/>
      </c>
      <c r="AC612" s="45"/>
      <c r="AD612" s="45"/>
      <c r="AE612" s="45"/>
      <c r="AF612" s="45" t="str">
        <f t="shared" si="2834"/>
        <v/>
      </c>
      <c r="AG612" s="46" t="str">
        <f t="shared" si="2835"/>
        <v/>
      </c>
      <c r="AH612" s="37"/>
      <c r="AI612" s="29"/>
      <c r="AJ612" s="47"/>
      <c r="AK612" s="45"/>
      <c r="AL612" s="45" t="str">
        <f t="shared" si="2875"/>
        <v/>
      </c>
      <c r="AM612" s="45"/>
      <c r="AN612" s="45" t="str">
        <f t="shared" si="2876"/>
        <v/>
      </c>
      <c r="AO612" s="45"/>
      <c r="AP612" s="45" t="str">
        <f t="shared" si="2877"/>
        <v/>
      </c>
      <c r="AQ612" s="45"/>
      <c r="AR612" s="45"/>
      <c r="AS612" s="45"/>
      <c r="AT612" s="45" t="str">
        <f t="shared" si="2836"/>
        <v/>
      </c>
      <c r="AU612" s="46" t="str">
        <f t="shared" si="2837"/>
        <v/>
      </c>
      <c r="AV612" s="37"/>
      <c r="AW612" s="29"/>
      <c r="AX612" s="47"/>
      <c r="AY612" s="45"/>
      <c r="AZ612" s="45" t="str">
        <f t="shared" si="2878"/>
        <v/>
      </c>
      <c r="BA612" s="45"/>
      <c r="BB612" s="45" t="str">
        <f t="shared" si="2879"/>
        <v/>
      </c>
      <c r="BC612" s="45"/>
      <c r="BD612" s="45" t="str">
        <f t="shared" si="2880"/>
        <v/>
      </c>
      <c r="BE612" s="45"/>
      <c r="BF612" s="45"/>
      <c r="BG612" s="45"/>
      <c r="BH612" s="45" t="str">
        <f t="shared" si="2838"/>
        <v/>
      </c>
      <c r="BI612" s="46" t="str">
        <f t="shared" si="2839"/>
        <v/>
      </c>
      <c r="BJ612" s="37"/>
      <c r="BK612" s="29"/>
      <c r="BL612" s="75"/>
      <c r="BM612" s="76">
        <v>703</v>
      </c>
      <c r="BN612" s="180">
        <f t="shared" si="2766"/>
        <v>21</v>
      </c>
      <c r="BO612" s="76">
        <v>999</v>
      </c>
      <c r="BP612" s="76">
        <f t="shared" si="2767"/>
        <v>1</v>
      </c>
      <c r="BQ612" s="76">
        <v>7</v>
      </c>
      <c r="BR612" s="76">
        <f t="shared" si="2768"/>
        <v>1</v>
      </c>
      <c r="BS612" s="76">
        <v>6</v>
      </c>
      <c r="BT612" s="78" t="str">
        <f t="shared" si="2769"/>
        <v>ラブブポンポンフェイス</v>
      </c>
      <c r="BU612" s="79">
        <f t="shared" si="2770"/>
        <v>400</v>
      </c>
      <c r="BV612" s="76">
        <f t="shared" si="2771"/>
        <v>400</v>
      </c>
      <c r="BW612" s="80">
        <f t="shared" si="2772"/>
        <v>0.19047619047619047</v>
      </c>
      <c r="BX612" s="37"/>
      <c r="BY612" s="57"/>
      <c r="BZ612" s="75"/>
      <c r="CA612" s="76">
        <v>5975</v>
      </c>
      <c r="CB612" s="76">
        <f t="shared" si="2773"/>
        <v>22</v>
      </c>
      <c r="CC612" s="76">
        <v>313</v>
      </c>
      <c r="CD612" s="76">
        <f t="shared" si="2774"/>
        <v>1</v>
      </c>
      <c r="CE612" s="76">
        <v>85</v>
      </c>
      <c r="CF612" s="76">
        <f t="shared" si="2775"/>
        <v>3</v>
      </c>
      <c r="CG612" s="76">
        <v>0</v>
      </c>
      <c r="CH612" s="78" t="str">
        <f t="shared" si="2776"/>
        <v>ＡＩラバー</v>
      </c>
      <c r="CI612" s="79">
        <f t="shared" si="2777"/>
        <v>198</v>
      </c>
      <c r="CJ612" s="76">
        <f t="shared" si="2778"/>
        <v>594</v>
      </c>
      <c r="CK612" s="80">
        <f t="shared" si="2779"/>
        <v>0.27</v>
      </c>
      <c r="CL612" s="37"/>
      <c r="CM612" s="29"/>
      <c r="CN612" s="75"/>
      <c r="CO612" s="76">
        <v>1477</v>
      </c>
      <c r="CP612" s="76">
        <f t="shared" si="2780"/>
        <v>52</v>
      </c>
      <c r="CQ612" s="76">
        <v>48</v>
      </c>
      <c r="CR612" s="76">
        <f t="shared" si="2781"/>
        <v>2</v>
      </c>
      <c r="CS612" s="76">
        <v>60</v>
      </c>
      <c r="CT612" s="76">
        <f t="shared" si="2782"/>
        <v>2</v>
      </c>
      <c r="CU612" s="76">
        <v>16</v>
      </c>
      <c r="CV612" s="78" t="str">
        <f t="shared" si="2783"/>
        <v>アングリーキーホルダー</v>
      </c>
      <c r="CW612" s="79">
        <f t="shared" si="2784"/>
        <v>198</v>
      </c>
      <c r="CX612" s="76">
        <f t="shared" si="2785"/>
        <v>396</v>
      </c>
      <c r="CY612" s="80">
        <f t="shared" si="2786"/>
        <v>7.6153846153846155E-2</v>
      </c>
      <c r="CZ612" s="37"/>
      <c r="DA612" s="29"/>
      <c r="DB612" s="47"/>
      <c r="DC612" s="67"/>
      <c r="DD612" s="45" t="str">
        <f t="shared" si="2881"/>
        <v/>
      </c>
      <c r="DE612" s="45"/>
      <c r="DF612" s="45"/>
      <c r="DG612" s="45"/>
      <c r="DH612" s="45" t="str">
        <f t="shared" si="2882"/>
        <v/>
      </c>
      <c r="DI612" s="45"/>
      <c r="DJ612" s="45"/>
      <c r="DK612" s="45"/>
      <c r="DL612" s="45" t="str">
        <f t="shared" si="2840"/>
        <v/>
      </c>
      <c r="DM612" s="46" t="str">
        <f t="shared" si="2841"/>
        <v/>
      </c>
      <c r="DN612" s="37"/>
      <c r="DO612" s="29"/>
      <c r="DP612" s="47"/>
      <c r="DQ612" s="45"/>
      <c r="DR612" s="45" t="str">
        <f t="shared" si="2883"/>
        <v/>
      </c>
      <c r="DS612" s="45"/>
      <c r="DT612" s="45" t="str">
        <f t="shared" si="2884"/>
        <v/>
      </c>
      <c r="DU612" s="45"/>
      <c r="DV612" s="45" t="str">
        <f t="shared" si="2885"/>
        <v/>
      </c>
      <c r="DW612" s="45"/>
      <c r="DX612" s="45"/>
      <c r="DY612" s="45"/>
      <c r="DZ612" s="45" t="str">
        <f t="shared" si="2842"/>
        <v/>
      </c>
      <c r="EA612" s="46" t="str">
        <f t="shared" si="2843"/>
        <v/>
      </c>
      <c r="EB612" s="37"/>
      <c r="ED612" s="47"/>
      <c r="EE612" s="67"/>
      <c r="EF612" s="45" t="str">
        <f t="shared" si="2886"/>
        <v/>
      </c>
      <c r="EG612" s="45"/>
      <c r="EH612" s="45"/>
      <c r="EI612" s="45"/>
      <c r="EJ612" s="45" t="str">
        <f t="shared" si="2887"/>
        <v/>
      </c>
      <c r="EK612" s="45"/>
      <c r="EL612" s="45"/>
      <c r="EM612" s="45"/>
      <c r="EN612" s="45" t="str">
        <f t="shared" si="2844"/>
        <v/>
      </c>
      <c r="EO612" s="46" t="str">
        <f t="shared" si="2845"/>
        <v/>
      </c>
      <c r="EP612" s="37"/>
      <c r="ER612" s="47"/>
      <c r="ES612" s="67"/>
      <c r="ET612" s="45" t="str">
        <f t="shared" si="2888"/>
        <v/>
      </c>
      <c r="EU612" s="45"/>
      <c r="EV612" s="45"/>
      <c r="EW612" s="45"/>
      <c r="EX612" s="45" t="str">
        <f t="shared" si="2889"/>
        <v/>
      </c>
      <c r="EY612" s="45"/>
      <c r="EZ612" s="45"/>
      <c r="FA612" s="45"/>
      <c r="FB612" s="45" t="str">
        <f t="shared" si="2846"/>
        <v/>
      </c>
      <c r="FC612" s="46" t="str">
        <f t="shared" si="2847"/>
        <v/>
      </c>
      <c r="FD612" s="37"/>
      <c r="FF612" s="47"/>
      <c r="FG612" s="67"/>
      <c r="FH612" s="45" t="str">
        <f t="shared" si="2890"/>
        <v/>
      </c>
      <c r="FI612" s="45"/>
      <c r="FJ612" s="45"/>
      <c r="FK612" s="45"/>
      <c r="FL612" s="45" t="str">
        <f t="shared" si="2891"/>
        <v/>
      </c>
      <c r="FM612" s="45"/>
      <c r="FN612" s="45"/>
      <c r="FO612" s="45"/>
      <c r="FP612" s="45" t="str">
        <f t="shared" si="2848"/>
        <v/>
      </c>
      <c r="FQ612" s="46" t="str">
        <f t="shared" si="2849"/>
        <v/>
      </c>
      <c r="FR612" s="37"/>
      <c r="FS612" s="29"/>
      <c r="FT612" s="47"/>
      <c r="FU612" s="67"/>
      <c r="FV612" s="45" t="str">
        <f t="shared" si="2892"/>
        <v/>
      </c>
      <c r="FW612" s="45"/>
      <c r="FX612" s="45"/>
      <c r="FY612" s="45"/>
      <c r="FZ612" s="45" t="str">
        <f t="shared" si="2893"/>
        <v/>
      </c>
      <c r="GA612" s="45"/>
      <c r="GB612" s="45"/>
      <c r="GC612" s="45"/>
      <c r="GD612" s="45" t="str">
        <f t="shared" si="2850"/>
        <v/>
      </c>
      <c r="GE612" s="46" t="str">
        <f t="shared" si="2851"/>
        <v/>
      </c>
      <c r="GF612" s="37"/>
      <c r="GH612" s="47"/>
      <c r="GI612" s="67"/>
      <c r="GJ612" s="45" t="str">
        <f t="shared" si="2894"/>
        <v/>
      </c>
      <c r="GK612" s="45"/>
      <c r="GL612" s="45"/>
      <c r="GM612" s="45"/>
      <c r="GN612" s="45" t="str">
        <f t="shared" si="2895"/>
        <v/>
      </c>
      <c r="GO612" s="45"/>
      <c r="GP612" s="45"/>
      <c r="GQ612" s="45"/>
      <c r="GR612" s="45" t="str">
        <f t="shared" si="2852"/>
        <v/>
      </c>
      <c r="GS612" s="46" t="str">
        <f t="shared" si="2853"/>
        <v/>
      </c>
      <c r="GT612" s="37"/>
      <c r="GU612" s="61"/>
      <c r="GV612" s="75"/>
      <c r="GW612" s="84"/>
      <c r="GX612" s="76"/>
      <c r="GY612" s="76" t="str">
        <f t="shared" si="2829"/>
        <v/>
      </c>
      <c r="GZ612" s="76"/>
      <c r="HA612" s="76" t="str">
        <f t="shared" si="2823"/>
        <v/>
      </c>
      <c r="HB612" s="76">
        <v>2</v>
      </c>
      <c r="HC612" s="76">
        <f t="shared" si="2787"/>
        <v>1</v>
      </c>
      <c r="HD612" s="76">
        <v>1</v>
      </c>
      <c r="HE612" s="78" t="str">
        <f t="shared" ref="HE612" si="2906">IF(GX609="","",HE608)</f>
        <v>ルララ</v>
      </c>
      <c r="HF612" s="79">
        <f>IF(GX609="","",HF608)</f>
        <v>715</v>
      </c>
      <c r="HG612" s="76">
        <f t="shared" si="2789"/>
        <v>715</v>
      </c>
      <c r="HH612" s="80" t="e">
        <f t="shared" si="2790"/>
        <v>#VALUE!</v>
      </c>
      <c r="HI612" s="37"/>
      <c r="HK612" s="75"/>
      <c r="HL612" s="76">
        <v>196</v>
      </c>
      <c r="HM612" s="76">
        <f t="shared" si="2824"/>
        <v>27</v>
      </c>
      <c r="HN612" s="76">
        <v>998</v>
      </c>
      <c r="HO612" s="76">
        <f t="shared" si="2825"/>
        <v>0</v>
      </c>
      <c r="HP612" s="76">
        <v>18</v>
      </c>
      <c r="HQ612" s="76">
        <f t="shared" si="2791"/>
        <v>1</v>
      </c>
      <c r="HR612" s="76"/>
      <c r="HS612" s="78" t="str">
        <f t="shared" si="2792"/>
        <v>アンパンマンもちふわ</v>
      </c>
      <c r="HT612" s="79">
        <f t="shared" si="2826"/>
        <v>673</v>
      </c>
      <c r="HU612" s="76">
        <f t="shared" si="2793"/>
        <v>673</v>
      </c>
      <c r="HV612" s="80">
        <f t="shared" si="2794"/>
        <v>0.24925925925925926</v>
      </c>
      <c r="HW612" s="37"/>
      <c r="HX612" s="360"/>
      <c r="HY612" s="75"/>
      <c r="HZ612" s="76">
        <v>6457</v>
      </c>
      <c r="IA612" s="76">
        <f t="shared" si="2795"/>
        <v>64</v>
      </c>
      <c r="IB612" s="76">
        <v>282</v>
      </c>
      <c r="IC612" s="76">
        <f t="shared" si="2796"/>
        <v>0</v>
      </c>
      <c r="ID612" s="76">
        <v>33</v>
      </c>
      <c r="IE612" s="76">
        <f t="shared" si="2797"/>
        <v>0</v>
      </c>
      <c r="IF612" s="76"/>
      <c r="IG612" s="78" t="str">
        <f t="shared" si="2827"/>
        <v>ラブブキーホルダー</v>
      </c>
      <c r="IH612" s="79">
        <f t="shared" si="2828"/>
        <v>500</v>
      </c>
      <c r="II612" s="76">
        <f t="shared" si="2798"/>
        <v>0</v>
      </c>
      <c r="IJ612" s="80">
        <f t="shared" si="2799"/>
        <v>0</v>
      </c>
      <c r="IK612" s="37"/>
      <c r="IL612" s="29"/>
      <c r="IM612" s="75"/>
      <c r="IN612" s="76">
        <v>5602</v>
      </c>
      <c r="IO612" s="76">
        <f t="shared" si="2800"/>
        <v>25</v>
      </c>
      <c r="IP612" s="76">
        <v>240</v>
      </c>
      <c r="IQ612" s="76">
        <f t="shared" si="2801"/>
        <v>0</v>
      </c>
      <c r="IR612" s="76">
        <v>12</v>
      </c>
      <c r="IS612" s="76">
        <f t="shared" si="2802"/>
        <v>0</v>
      </c>
      <c r="IT612" s="76">
        <v>0</v>
      </c>
      <c r="IU612" s="78" t="str">
        <f t="shared" si="2819"/>
        <v>キティヒョウ柄マスコット</v>
      </c>
      <c r="IV612" s="79">
        <f t="shared" si="2820"/>
        <v>998</v>
      </c>
      <c r="IW612" s="76">
        <f t="shared" si="2803"/>
        <v>0</v>
      </c>
      <c r="IX612" s="80">
        <f t="shared" si="2804"/>
        <v>0</v>
      </c>
      <c r="IY612" s="37"/>
      <c r="IZ612" s="61"/>
      <c r="JA612" s="75"/>
      <c r="JB612" s="76">
        <v>3929</v>
      </c>
      <c r="JC612" s="76">
        <f t="shared" si="2805"/>
        <v>64</v>
      </c>
      <c r="JD612" s="76">
        <v>198</v>
      </c>
      <c r="JE612" s="76">
        <f t="shared" si="2806"/>
        <v>2</v>
      </c>
      <c r="JF612" s="76">
        <v>7</v>
      </c>
      <c r="JG612" s="76">
        <f t="shared" si="2807"/>
        <v>2</v>
      </c>
      <c r="JH612" s="76">
        <v>4</v>
      </c>
      <c r="JI612" s="78" t="str">
        <f t="shared" si="2808"/>
        <v>ＡＩマスコット</v>
      </c>
      <c r="JJ612" s="79">
        <f t="shared" si="2809"/>
        <v>286</v>
      </c>
      <c r="JK612" s="76">
        <f t="shared" si="2810"/>
        <v>572</v>
      </c>
      <c r="JL612" s="80">
        <f t="shared" si="2811"/>
        <v>8.9374999999999996E-2</v>
      </c>
      <c r="JM612" s="37"/>
      <c r="JN612" s="29"/>
      <c r="JO612" s="75"/>
      <c r="JP612" s="76">
        <v>4453</v>
      </c>
      <c r="JQ612" s="76">
        <f t="shared" si="2812"/>
        <v>27</v>
      </c>
      <c r="JR612" s="76">
        <v>194</v>
      </c>
      <c r="JS612" s="76">
        <f t="shared" si="2813"/>
        <v>1</v>
      </c>
      <c r="JT612" s="76">
        <v>10</v>
      </c>
      <c r="JU612" s="76">
        <f t="shared" si="2814"/>
        <v>0</v>
      </c>
      <c r="JV612" s="76">
        <v>0</v>
      </c>
      <c r="JW612" s="78" t="str">
        <f t="shared" si="2815"/>
        <v>キティフェイスポーチ</v>
      </c>
      <c r="JX612" s="79">
        <f t="shared" si="2816"/>
        <v>0</v>
      </c>
      <c r="JY612" s="76">
        <f t="shared" si="2817"/>
        <v>0</v>
      </c>
      <c r="JZ612" s="80">
        <f t="shared" si="2818"/>
        <v>0</v>
      </c>
      <c r="KA612" s="37"/>
      <c r="KB612" s="51"/>
      <c r="KC612" s="75"/>
      <c r="KD612" s="76">
        <v>13187</v>
      </c>
      <c r="KE612" s="76">
        <f>IF(KD612="","",KD612-KD608)</f>
        <v>84</v>
      </c>
      <c r="KF612" s="76">
        <v>656</v>
      </c>
      <c r="KG612" s="76">
        <f>IF(KF612="","",KF612-KF608)</f>
        <v>8</v>
      </c>
      <c r="KH612" s="76">
        <v>105</v>
      </c>
      <c r="KI612" s="76">
        <f>IF(KH612="","",KH608+KJ608-KH612)</f>
        <v>15</v>
      </c>
      <c r="KJ612" s="76">
        <v>0</v>
      </c>
      <c r="KK612" s="78" t="str">
        <f>IF(KD612="","",KK608)</f>
        <v>ＡＩモンスターラバー</v>
      </c>
      <c r="KL612" s="79">
        <f>IF(KE612="","",KL608)</f>
        <v>198</v>
      </c>
      <c r="KM612" s="76">
        <f>IF(KH612="","",KI612*KL612)</f>
        <v>2970</v>
      </c>
      <c r="KN612" s="80">
        <f>IF(KI612="","",KM612/(KE612*100))</f>
        <v>0.35357142857142859</v>
      </c>
      <c r="KO612" s="37"/>
      <c r="KP612" s="29"/>
      <c r="KQ612" s="75"/>
      <c r="KR612" s="76">
        <v>1360</v>
      </c>
      <c r="KS612" s="76">
        <f>IF(KR612="","",KR612-KR608)</f>
        <v>84</v>
      </c>
      <c r="KT612" s="76">
        <v>15</v>
      </c>
      <c r="KU612" s="76">
        <f>IF(KT612="","",KT612-KT608)</f>
        <v>2</v>
      </c>
      <c r="KV612" s="76">
        <v>8</v>
      </c>
      <c r="KW612" s="76">
        <f>IF(KV612="","",KV608+KX608-KV612)</f>
        <v>1</v>
      </c>
      <c r="KX612" s="76">
        <v>2</v>
      </c>
      <c r="KY612" s="78" t="str">
        <f>IF(KR612="","",KY608)</f>
        <v>AIモンスターマスコット</v>
      </c>
      <c r="KZ612" s="79">
        <f>IF(KS612="","",KZ608)</f>
        <v>286</v>
      </c>
      <c r="LA612" s="76">
        <f>IF(KV612="","",KW612*KZ612)</f>
        <v>286</v>
      </c>
      <c r="LB612" s="80">
        <f>IF(KW612="","",LA612/(KS612*100))</f>
        <v>3.4047619047619049E-2</v>
      </c>
      <c r="LC612" s="37"/>
      <c r="LD612" s="29"/>
      <c r="LE612" s="47"/>
      <c r="LF612" s="45"/>
      <c r="LG612" s="45"/>
      <c r="LH612" s="45"/>
      <c r="LI612" s="45" t="str">
        <f t="shared" si="2821"/>
        <v/>
      </c>
      <c r="LJ612" s="43"/>
      <c r="LK612" s="45" t="str">
        <f t="shared" si="2822"/>
        <v/>
      </c>
      <c r="LL612" s="45"/>
      <c r="LM612" s="73" t="str">
        <f>IF(LF611="","",LM609)</f>
        <v/>
      </c>
      <c r="LN612" s="67" t="str">
        <f>IF(LG611="","",LN609)</f>
        <v/>
      </c>
      <c r="LO612" s="45" t="str">
        <f t="shared" si="2765"/>
        <v/>
      </c>
      <c r="LP612" s="46"/>
      <c r="LQ612" s="37"/>
      <c r="LR612" s="29"/>
      <c r="LS612" s="47"/>
      <c r="LT612" s="67"/>
      <c r="LU612" s="45" t="str">
        <f t="shared" si="2896"/>
        <v/>
      </c>
      <c r="LV612" s="45"/>
      <c r="LW612" s="45"/>
      <c r="LX612" s="45"/>
      <c r="LY612" s="45" t="str">
        <f t="shared" si="2897"/>
        <v/>
      </c>
      <c r="LZ612" s="45"/>
      <c r="MA612" s="45"/>
      <c r="MB612" s="45"/>
      <c r="MC612" s="45" t="str">
        <f t="shared" si="2856"/>
        <v/>
      </c>
      <c r="MD612" s="46" t="str">
        <f t="shared" si="2857"/>
        <v/>
      </c>
      <c r="ME612" s="37"/>
      <c r="MF612" s="29"/>
      <c r="MG612" s="47"/>
      <c r="MH612" s="67"/>
      <c r="MI612" s="45" t="str">
        <f t="shared" si="2898"/>
        <v/>
      </c>
      <c r="MJ612" s="45"/>
      <c r="MK612" s="45"/>
      <c r="ML612" s="45"/>
      <c r="MM612" s="45" t="str">
        <f t="shared" si="2899"/>
        <v/>
      </c>
      <c r="MN612" s="45"/>
      <c r="MO612" s="45"/>
      <c r="MP612" s="45"/>
      <c r="MQ612" s="45" t="str">
        <f t="shared" si="2858"/>
        <v/>
      </c>
      <c r="MR612" s="46" t="str">
        <f t="shared" si="2859"/>
        <v/>
      </c>
      <c r="MS612" s="37"/>
      <c r="MT612" s="29"/>
      <c r="MU612" s="47"/>
      <c r="MV612" s="67"/>
      <c r="MW612" s="45" t="str">
        <f t="shared" si="2900"/>
        <v/>
      </c>
      <c r="MX612" s="45"/>
      <c r="MY612" s="45"/>
      <c r="MZ612" s="45"/>
      <c r="NA612" s="45" t="str">
        <f t="shared" si="2901"/>
        <v/>
      </c>
      <c r="NB612" s="45"/>
      <c r="NC612" s="45"/>
      <c r="ND612" s="45"/>
      <c r="NE612" s="45" t="str">
        <f t="shared" si="2860"/>
        <v/>
      </c>
      <c r="NF612" s="46" t="str">
        <f t="shared" si="2861"/>
        <v/>
      </c>
      <c r="NG612" s="37"/>
      <c r="NH612" s="29"/>
      <c r="NI612" s="47"/>
      <c r="NJ612" s="67"/>
      <c r="NK612" s="45" t="str">
        <f t="shared" si="2902"/>
        <v/>
      </c>
      <c r="NL612" s="45"/>
      <c r="NM612" s="45"/>
      <c r="NN612" s="45"/>
      <c r="NO612" s="45" t="str">
        <f t="shared" si="2903"/>
        <v/>
      </c>
      <c r="NP612" s="45"/>
      <c r="NQ612" s="45"/>
      <c r="NR612" s="45"/>
      <c r="NS612" s="45" t="str">
        <f t="shared" si="2862"/>
        <v/>
      </c>
      <c r="NT612" s="46" t="str">
        <f t="shared" si="2863"/>
        <v/>
      </c>
      <c r="NU612" s="37"/>
    </row>
    <row r="613" spans="1:385" ht="15" customHeight="1" thickTop="1" thickBot="1" x14ac:dyDescent="0.3">
      <c r="A613" s="38"/>
      <c r="B613" s="39"/>
      <c r="C613" s="40"/>
      <c r="D613" s="40"/>
      <c r="E613" s="41"/>
      <c r="F613" s="40"/>
      <c r="G613" s="208"/>
      <c r="H613" s="42"/>
      <c r="I613" s="45"/>
      <c r="J613" s="45" t="str">
        <f t="shared" si="2871"/>
        <v/>
      </c>
      <c r="K613" s="45"/>
      <c r="L613" s="45"/>
      <c r="M613" s="45"/>
      <c r="N613" s="45" t="str">
        <f t="shared" si="2872"/>
        <v/>
      </c>
      <c r="O613" s="45"/>
      <c r="P613" s="45"/>
      <c r="Q613" s="45"/>
      <c r="R613" s="45" t="str">
        <f t="shared" si="2832"/>
        <v/>
      </c>
      <c r="S613" s="46" t="str">
        <f t="shared" si="2833"/>
        <v/>
      </c>
      <c r="T613" s="37"/>
      <c r="U613" s="29"/>
      <c r="V613" s="47"/>
      <c r="W613" s="67"/>
      <c r="X613" s="45" t="str">
        <f t="shared" si="2873"/>
        <v/>
      </c>
      <c r="Y613" s="45"/>
      <c r="Z613" s="45"/>
      <c r="AA613" s="45"/>
      <c r="AB613" s="45" t="str">
        <f t="shared" si="2874"/>
        <v/>
      </c>
      <c r="AC613" s="45"/>
      <c r="AD613" s="45"/>
      <c r="AE613" s="45"/>
      <c r="AF613" s="45" t="str">
        <f t="shared" si="2834"/>
        <v/>
      </c>
      <c r="AG613" s="46" t="str">
        <f t="shared" si="2835"/>
        <v/>
      </c>
      <c r="AH613" s="37"/>
      <c r="AI613" s="29"/>
      <c r="AJ613" s="47"/>
      <c r="AK613" s="45"/>
      <c r="AL613" s="45" t="str">
        <f t="shared" si="2875"/>
        <v/>
      </c>
      <c r="AM613" s="45"/>
      <c r="AN613" s="45" t="str">
        <f t="shared" si="2876"/>
        <v/>
      </c>
      <c r="AO613" s="45"/>
      <c r="AP613" s="45" t="str">
        <f t="shared" si="2877"/>
        <v/>
      </c>
      <c r="AQ613" s="45"/>
      <c r="AR613" s="45"/>
      <c r="AS613" s="45"/>
      <c r="AT613" s="45" t="str">
        <f t="shared" si="2836"/>
        <v/>
      </c>
      <c r="AU613" s="46" t="str">
        <f t="shared" si="2837"/>
        <v/>
      </c>
      <c r="AV613" s="37"/>
      <c r="AW613" s="29"/>
      <c r="AX613" s="47"/>
      <c r="AY613" s="45"/>
      <c r="AZ613" s="45" t="str">
        <f t="shared" si="2878"/>
        <v/>
      </c>
      <c r="BA613" s="45"/>
      <c r="BB613" s="45" t="str">
        <f t="shared" si="2879"/>
        <v/>
      </c>
      <c r="BC613" s="45"/>
      <c r="BD613" s="45" t="str">
        <f t="shared" si="2880"/>
        <v/>
      </c>
      <c r="BE613" s="45"/>
      <c r="BF613" s="45"/>
      <c r="BG613" s="45"/>
      <c r="BH613" s="45" t="str">
        <f t="shared" si="2838"/>
        <v/>
      </c>
      <c r="BI613" s="46" t="str">
        <f t="shared" si="2839"/>
        <v/>
      </c>
      <c r="BJ613" s="37"/>
      <c r="BK613" s="29"/>
      <c r="BL613" s="52">
        <f>IF($A589="","",$A589)</f>
        <v>45946</v>
      </c>
      <c r="BM613" s="45">
        <v>639</v>
      </c>
      <c r="BN613" s="43">
        <f t="shared" si="2766"/>
        <v>102</v>
      </c>
      <c r="BO613" s="45">
        <v>5</v>
      </c>
      <c r="BP613" s="87">
        <f t="shared" si="2767"/>
        <v>3</v>
      </c>
      <c r="BQ613" s="99">
        <v>9</v>
      </c>
      <c r="BR613" s="43">
        <f t="shared" si="2768"/>
        <v>3</v>
      </c>
      <c r="BS613" s="43">
        <v>2</v>
      </c>
      <c r="BT613" s="44" t="str">
        <f t="shared" si="2769"/>
        <v>液晶ミニカメラ</v>
      </c>
      <c r="BU613" s="48">
        <f t="shared" si="2770"/>
        <v>1079</v>
      </c>
      <c r="BV613" s="45">
        <f t="shared" si="2771"/>
        <v>3237</v>
      </c>
      <c r="BW613" s="89">
        <f t="shared" si="2772"/>
        <v>0.31735294117647062</v>
      </c>
      <c r="BX613" s="37"/>
      <c r="BY613" s="57"/>
      <c r="BZ613" s="52">
        <f>IF($A589="","",$A589)</f>
        <v>45946</v>
      </c>
      <c r="CA613" s="45">
        <v>7345</v>
      </c>
      <c r="CB613" s="43">
        <f t="shared" si="2773"/>
        <v>50</v>
      </c>
      <c r="CC613" s="45">
        <v>262</v>
      </c>
      <c r="CD613" s="87">
        <f t="shared" si="2774"/>
        <v>1</v>
      </c>
      <c r="CE613" s="99">
        <v>21</v>
      </c>
      <c r="CF613" s="43">
        <f t="shared" si="2775"/>
        <v>1</v>
      </c>
      <c r="CG613" s="43">
        <v>4</v>
      </c>
      <c r="CH613" s="44" t="str">
        <f t="shared" si="2776"/>
        <v>クーリッシュイヤホン</v>
      </c>
      <c r="CI613" s="48">
        <f t="shared" si="2777"/>
        <v>1100</v>
      </c>
      <c r="CJ613" s="45">
        <f t="shared" si="2778"/>
        <v>1100</v>
      </c>
      <c r="CK613" s="89">
        <f t="shared" si="2779"/>
        <v>0.22</v>
      </c>
      <c r="CL613" s="37"/>
      <c r="CM613" s="29"/>
      <c r="CN613" s="52">
        <f>IF($A589="","",$A589)</f>
        <v>45946</v>
      </c>
      <c r="CO613" s="45">
        <v>1276</v>
      </c>
      <c r="CP613" s="43">
        <f t="shared" si="2780"/>
        <v>18</v>
      </c>
      <c r="CQ613" s="45">
        <v>57</v>
      </c>
      <c r="CR613" s="87">
        <f t="shared" si="2781"/>
        <v>4</v>
      </c>
      <c r="CS613" s="99">
        <v>6</v>
      </c>
      <c r="CT613" s="43">
        <f t="shared" si="2782"/>
        <v>4</v>
      </c>
      <c r="CU613" s="43">
        <v>4</v>
      </c>
      <c r="CV613" s="44" t="str">
        <f t="shared" si="2783"/>
        <v>デジタルミニカメラ</v>
      </c>
      <c r="CW613" s="48">
        <f t="shared" si="2784"/>
        <v>722</v>
      </c>
      <c r="CX613" s="45">
        <f t="shared" si="2785"/>
        <v>2888</v>
      </c>
      <c r="CY613" s="89">
        <f t="shared" si="2786"/>
        <v>1.6044444444444443</v>
      </c>
      <c r="CZ613" s="37" t="s">
        <v>566</v>
      </c>
      <c r="DA613" s="29"/>
      <c r="DB613" s="47"/>
      <c r="DC613" s="67"/>
      <c r="DD613" s="45" t="str">
        <f t="shared" si="2881"/>
        <v/>
      </c>
      <c r="DE613" s="45"/>
      <c r="DF613" s="45"/>
      <c r="DG613" s="45"/>
      <c r="DH613" s="45" t="str">
        <f t="shared" si="2882"/>
        <v/>
      </c>
      <c r="DI613" s="45"/>
      <c r="DJ613" s="45"/>
      <c r="DK613" s="45"/>
      <c r="DL613" s="45" t="str">
        <f t="shared" si="2840"/>
        <v/>
      </c>
      <c r="DM613" s="46" t="str">
        <f t="shared" si="2841"/>
        <v/>
      </c>
      <c r="DN613" s="37"/>
      <c r="DO613" s="29"/>
      <c r="DP613" s="47"/>
      <c r="DQ613" s="45"/>
      <c r="DR613" s="45" t="str">
        <f t="shared" si="2883"/>
        <v/>
      </c>
      <c r="DS613" s="45"/>
      <c r="DT613" s="45" t="str">
        <f t="shared" si="2884"/>
        <v/>
      </c>
      <c r="DU613" s="45"/>
      <c r="DV613" s="45" t="str">
        <f t="shared" si="2885"/>
        <v/>
      </c>
      <c r="DW613" s="45"/>
      <c r="DX613" s="45"/>
      <c r="DY613" s="45"/>
      <c r="DZ613" s="45" t="str">
        <f t="shared" si="2842"/>
        <v/>
      </c>
      <c r="EA613" s="46" t="str">
        <f t="shared" si="2843"/>
        <v/>
      </c>
      <c r="EB613" s="37"/>
      <c r="ED613" s="47"/>
      <c r="EE613" s="67"/>
      <c r="EF613" s="45" t="str">
        <f t="shared" si="2886"/>
        <v/>
      </c>
      <c r="EG613" s="45"/>
      <c r="EH613" s="45"/>
      <c r="EI613" s="45"/>
      <c r="EJ613" s="45" t="str">
        <f t="shared" si="2887"/>
        <v/>
      </c>
      <c r="EK613" s="45"/>
      <c r="EL613" s="45"/>
      <c r="EM613" s="45"/>
      <c r="EN613" s="45" t="str">
        <f t="shared" si="2844"/>
        <v/>
      </c>
      <c r="EO613" s="46" t="str">
        <f t="shared" si="2845"/>
        <v/>
      </c>
      <c r="EP613" s="37"/>
      <c r="ER613" s="47"/>
      <c r="ES613" s="67"/>
      <c r="ET613" s="45" t="str">
        <f t="shared" si="2888"/>
        <v/>
      </c>
      <c r="EU613" s="45"/>
      <c r="EV613" s="45"/>
      <c r="EW613" s="45"/>
      <c r="EX613" s="45" t="str">
        <f t="shared" si="2889"/>
        <v/>
      </c>
      <c r="EY613" s="45"/>
      <c r="EZ613" s="45"/>
      <c r="FA613" s="45"/>
      <c r="FB613" s="45" t="str">
        <f t="shared" si="2846"/>
        <v/>
      </c>
      <c r="FC613" s="46" t="str">
        <f t="shared" si="2847"/>
        <v/>
      </c>
      <c r="FD613" s="37"/>
      <c r="FF613" s="47"/>
      <c r="FG613" s="67"/>
      <c r="FH613" s="45" t="str">
        <f t="shared" si="2890"/>
        <v/>
      </c>
      <c r="FI613" s="45"/>
      <c r="FJ613" s="45"/>
      <c r="FK613" s="45"/>
      <c r="FL613" s="45" t="str">
        <f t="shared" si="2891"/>
        <v/>
      </c>
      <c r="FM613" s="45"/>
      <c r="FN613" s="45"/>
      <c r="FO613" s="45"/>
      <c r="FP613" s="45" t="str">
        <f t="shared" si="2848"/>
        <v/>
      </c>
      <c r="FQ613" s="46" t="str">
        <f t="shared" si="2849"/>
        <v/>
      </c>
      <c r="FR613" s="37"/>
      <c r="FS613" s="29"/>
      <c r="FT613" s="47"/>
      <c r="FU613" s="67"/>
      <c r="FV613" s="45" t="str">
        <f t="shared" si="2892"/>
        <v/>
      </c>
      <c r="FW613" s="45"/>
      <c r="FX613" s="45"/>
      <c r="FY613" s="45"/>
      <c r="FZ613" s="45" t="str">
        <f t="shared" si="2893"/>
        <v/>
      </c>
      <c r="GA613" s="45"/>
      <c r="GB613" s="45"/>
      <c r="GC613" s="45"/>
      <c r="GD613" s="45" t="str">
        <f t="shared" si="2850"/>
        <v/>
      </c>
      <c r="GE613" s="46" t="str">
        <f t="shared" si="2851"/>
        <v/>
      </c>
      <c r="GF613" s="37"/>
      <c r="GH613" s="47"/>
      <c r="GI613" s="67"/>
      <c r="GJ613" s="45" t="str">
        <f t="shared" si="2894"/>
        <v/>
      </c>
      <c r="GK613" s="45"/>
      <c r="GL613" s="45"/>
      <c r="GM613" s="45"/>
      <c r="GN613" s="45" t="str">
        <f t="shared" si="2895"/>
        <v/>
      </c>
      <c r="GO613" s="45"/>
      <c r="GP613" s="45"/>
      <c r="GQ613" s="45"/>
      <c r="GR613" s="45" t="str">
        <f t="shared" si="2852"/>
        <v/>
      </c>
      <c r="GS613" s="46" t="str">
        <f t="shared" si="2853"/>
        <v/>
      </c>
      <c r="GT613" s="37"/>
      <c r="GU613" s="61"/>
      <c r="GV613" s="52">
        <f>IF($A589="","",$A589)</f>
        <v>45946</v>
      </c>
      <c r="GW613" s="62"/>
      <c r="GX613" s="45">
        <v>28444</v>
      </c>
      <c r="GY613" s="43">
        <f t="shared" si="2829"/>
        <v>216</v>
      </c>
      <c r="GZ613" s="45"/>
      <c r="HA613" s="87" t="str">
        <f t="shared" si="2823"/>
        <v/>
      </c>
      <c r="HB613" s="99">
        <v>3</v>
      </c>
      <c r="HC613" s="43">
        <f t="shared" si="2787"/>
        <v>3</v>
      </c>
      <c r="HD613" s="43">
        <v>3</v>
      </c>
      <c r="HE613" s="44" t="str">
        <f t="shared" si="2788"/>
        <v>ルララ</v>
      </c>
      <c r="HF613" s="48">
        <f>IF(GX613="","",HF609)</f>
        <v>715</v>
      </c>
      <c r="HG613" s="45">
        <f t="shared" si="2789"/>
        <v>2145</v>
      </c>
      <c r="HH613" s="89">
        <f t="shared" si="2790"/>
        <v>9.930555555555555E-2</v>
      </c>
      <c r="HI613" s="37"/>
      <c r="HK613" s="52">
        <f>IF($A589="","",$A589)</f>
        <v>45946</v>
      </c>
      <c r="HL613" s="45">
        <v>673</v>
      </c>
      <c r="HM613" s="43">
        <f t="shared" si="2824"/>
        <v>129</v>
      </c>
      <c r="HN613" s="45">
        <v>14</v>
      </c>
      <c r="HO613" s="87">
        <f t="shared" si="2825"/>
        <v>7</v>
      </c>
      <c r="HP613" s="99">
        <v>10</v>
      </c>
      <c r="HQ613" s="43">
        <f t="shared" si="2791"/>
        <v>7</v>
      </c>
      <c r="HR613" s="43"/>
      <c r="HS613" s="44" t="str">
        <f t="shared" si="2792"/>
        <v>ラブブマスコット</v>
      </c>
      <c r="HT613" s="48">
        <f t="shared" si="2826"/>
        <v>400</v>
      </c>
      <c r="HU613" s="45">
        <f t="shared" si="2793"/>
        <v>2800</v>
      </c>
      <c r="HV613" s="89">
        <f t="shared" si="2794"/>
        <v>0.21705426356589147</v>
      </c>
      <c r="HW613" s="37" t="s">
        <v>418</v>
      </c>
      <c r="HX613" s="360"/>
      <c r="HY613" s="52">
        <f>IF($A589="","",$A589)</f>
        <v>45946</v>
      </c>
      <c r="HZ613" s="45">
        <v>6334</v>
      </c>
      <c r="IA613" s="43">
        <f t="shared" si="2795"/>
        <v>85</v>
      </c>
      <c r="IB613" s="45">
        <v>314</v>
      </c>
      <c r="IC613" s="87">
        <f t="shared" si="2796"/>
        <v>1</v>
      </c>
      <c r="ID613" s="99">
        <v>17</v>
      </c>
      <c r="IE613" s="43">
        <f t="shared" si="2797"/>
        <v>1</v>
      </c>
      <c r="IF613" s="43">
        <v>0</v>
      </c>
      <c r="IG613" s="44" t="s">
        <v>564</v>
      </c>
      <c r="IH613" s="48"/>
      <c r="II613" s="45">
        <f t="shared" si="2798"/>
        <v>0</v>
      </c>
      <c r="IJ613" s="89">
        <f t="shared" si="2799"/>
        <v>0</v>
      </c>
      <c r="IK613" s="37"/>
      <c r="IL613" s="29"/>
      <c r="IM613" s="52">
        <f>IF($A589="","",$A589)</f>
        <v>45946</v>
      </c>
      <c r="IN613" s="45">
        <v>5248</v>
      </c>
      <c r="IO613" s="43">
        <f t="shared" si="2800"/>
        <v>40</v>
      </c>
      <c r="IP613" s="45">
        <v>177</v>
      </c>
      <c r="IQ613" s="87">
        <f t="shared" si="2801"/>
        <v>0</v>
      </c>
      <c r="IR613" s="99">
        <v>29</v>
      </c>
      <c r="IS613" s="43">
        <f t="shared" si="2802"/>
        <v>0</v>
      </c>
      <c r="IT613" s="43">
        <v>0</v>
      </c>
      <c r="IU613" s="44" t="str">
        <f t="shared" si="2819"/>
        <v>北斗イヤホン</v>
      </c>
      <c r="IV613" s="48">
        <f t="shared" si="2820"/>
        <v>1100</v>
      </c>
      <c r="IW613" s="45">
        <f t="shared" si="2803"/>
        <v>0</v>
      </c>
      <c r="IX613" s="89">
        <f t="shared" si="2804"/>
        <v>0</v>
      </c>
      <c r="IY613" s="37"/>
      <c r="IZ613" s="61"/>
      <c r="JA613" s="52">
        <f>IF($A589="","",$A589)</f>
        <v>45946</v>
      </c>
      <c r="JB613" s="45">
        <v>5544</v>
      </c>
      <c r="JC613" s="43">
        <f t="shared" si="2805"/>
        <v>47</v>
      </c>
      <c r="JD613" s="45">
        <v>203</v>
      </c>
      <c r="JE613" s="87">
        <f t="shared" si="2806"/>
        <v>1</v>
      </c>
      <c r="JF613" s="99">
        <v>16</v>
      </c>
      <c r="JG613" s="43">
        <f t="shared" si="2807"/>
        <v>1</v>
      </c>
      <c r="JH613" s="43">
        <v>0</v>
      </c>
      <c r="JI613" s="44" t="str">
        <f t="shared" si="2808"/>
        <v>液晶ミニカメラ</v>
      </c>
      <c r="JJ613" s="48">
        <f t="shared" si="2809"/>
        <v>1074</v>
      </c>
      <c r="JK613" s="45">
        <f t="shared" si="2810"/>
        <v>1074</v>
      </c>
      <c r="JL613" s="89">
        <f t="shared" si="2811"/>
        <v>0.22851063829787235</v>
      </c>
      <c r="JM613" s="37"/>
      <c r="JN613" s="29"/>
      <c r="JO613" s="52">
        <f>IF($A589="","",$A589)</f>
        <v>45946</v>
      </c>
      <c r="JP613" s="45">
        <v>3908</v>
      </c>
      <c r="JQ613" s="43">
        <f t="shared" si="2812"/>
        <v>22</v>
      </c>
      <c r="JR613" s="45">
        <v>257</v>
      </c>
      <c r="JS613" s="87">
        <f t="shared" si="2813"/>
        <v>2</v>
      </c>
      <c r="JT613" s="99">
        <v>12</v>
      </c>
      <c r="JU613" s="43">
        <f t="shared" si="2814"/>
        <v>1</v>
      </c>
      <c r="JV613" s="43">
        <v>4</v>
      </c>
      <c r="JW613" s="44" t="str">
        <f t="shared" si="2815"/>
        <v>LOTTEチョコイヤホン</v>
      </c>
      <c r="JX613" s="48">
        <f t="shared" si="2816"/>
        <v>1100</v>
      </c>
      <c r="JY613" s="45">
        <f t="shared" si="2817"/>
        <v>1100</v>
      </c>
      <c r="JZ613" s="89">
        <f t="shared" si="2818"/>
        <v>0.5</v>
      </c>
      <c r="KA613" s="37"/>
      <c r="KB613" s="51"/>
      <c r="KC613" s="52">
        <f>IF($A589="","",$A589)</f>
        <v>45946</v>
      </c>
      <c r="KD613" s="45">
        <v>12534</v>
      </c>
      <c r="KE613" s="43">
        <f>IF(KD613="","",KD613-KD609)</f>
        <v>193</v>
      </c>
      <c r="KF613" s="45">
        <v>474</v>
      </c>
      <c r="KG613" s="87">
        <f>IF(KF613="","",KF613-KF609)</f>
        <v>3</v>
      </c>
      <c r="KH613" s="99">
        <v>11</v>
      </c>
      <c r="KI613" s="43">
        <f>IF(KH613="","",KH609+KJ609-KH613)</f>
        <v>3</v>
      </c>
      <c r="KJ613" s="43">
        <v>0</v>
      </c>
      <c r="KK613" s="44" t="str">
        <f>IF(KD613="","",KK609)</f>
        <v>キティヒョウ柄マスコット</v>
      </c>
      <c r="KL613" s="48">
        <f>IF(KE613="","",KL609)</f>
        <v>996</v>
      </c>
      <c r="KM613" s="45">
        <f>IF(KH613="","",KI613*KL613)</f>
        <v>2988</v>
      </c>
      <c r="KN613" s="89">
        <f>IF(KI613="","",KM613/(KE613*100))</f>
        <v>0.15481865284974095</v>
      </c>
      <c r="KO613" s="37"/>
      <c r="KP613" s="29"/>
      <c r="KQ613" s="52">
        <f>IF($A589="","",$A589)</f>
        <v>45946</v>
      </c>
      <c r="KR613" s="45">
        <v>1148</v>
      </c>
      <c r="KS613" s="43">
        <f>IF(KR613="","",KR613-KR609)</f>
        <v>145</v>
      </c>
      <c r="KT613" s="45">
        <v>10</v>
      </c>
      <c r="KU613" s="87">
        <f>IF(KT613="","",KT613-KT609)</f>
        <v>1</v>
      </c>
      <c r="KV613" s="99">
        <v>10</v>
      </c>
      <c r="KW613" s="43">
        <f>IF(KV613="","",KV609+KX609-KV613)</f>
        <v>2</v>
      </c>
      <c r="KX613" s="43">
        <v>0</v>
      </c>
      <c r="KY613" s="44" t="str">
        <f>IF(KR613="","",KY609)</f>
        <v>サンリオフェイスポーチ</v>
      </c>
      <c r="KZ613" s="48">
        <f>IF(KS613="","",KZ609)</f>
        <v>900</v>
      </c>
      <c r="LA613" s="45">
        <f>IF(KV613="","",KW613*KZ613)</f>
        <v>1800</v>
      </c>
      <c r="LB613" s="89">
        <f>IF(KW613="","",LA613/(KS613*100))</f>
        <v>0.12413793103448276</v>
      </c>
      <c r="LC613" s="37"/>
      <c r="LD613" s="29"/>
      <c r="LE613" s="75"/>
      <c r="LF613" s="76"/>
      <c r="LG613" s="76"/>
      <c r="LH613" s="76"/>
      <c r="LI613" s="76" t="str">
        <f t="shared" si="2821"/>
        <v/>
      </c>
      <c r="LJ613" s="77"/>
      <c r="LK613" s="76" t="str">
        <f t="shared" si="2822"/>
        <v/>
      </c>
      <c r="LL613" s="76"/>
      <c r="LM613" s="78" t="str">
        <f>IF(LF611="","",LM610)</f>
        <v/>
      </c>
      <c r="LN613" s="79" t="str">
        <f>IF(LG611="","",LN610)</f>
        <v/>
      </c>
      <c r="LO613" s="76" t="str">
        <f t="shared" si="2765"/>
        <v/>
      </c>
      <c r="LP613" s="80"/>
      <c r="LQ613" s="37"/>
      <c r="LR613" s="29"/>
      <c r="LS613" s="47"/>
      <c r="LT613" s="67"/>
      <c r="LU613" s="45" t="str">
        <f t="shared" si="2896"/>
        <v/>
      </c>
      <c r="LV613" s="45"/>
      <c r="LW613" s="45"/>
      <c r="LX613" s="45"/>
      <c r="LY613" s="45" t="str">
        <f t="shared" si="2897"/>
        <v/>
      </c>
      <c r="LZ613" s="45"/>
      <c r="MA613" s="45"/>
      <c r="MB613" s="45"/>
      <c r="MC613" s="45" t="str">
        <f t="shared" si="2856"/>
        <v/>
      </c>
      <c r="MD613" s="46" t="str">
        <f t="shared" si="2857"/>
        <v/>
      </c>
      <c r="ME613" s="37"/>
      <c r="MF613" s="29"/>
      <c r="MG613" s="47"/>
      <c r="MH613" s="67"/>
      <c r="MI613" s="45" t="str">
        <f t="shared" si="2898"/>
        <v/>
      </c>
      <c r="MJ613" s="45"/>
      <c r="MK613" s="45"/>
      <c r="ML613" s="45"/>
      <c r="MM613" s="45" t="str">
        <f t="shared" si="2899"/>
        <v/>
      </c>
      <c r="MN613" s="45"/>
      <c r="MO613" s="45"/>
      <c r="MP613" s="45"/>
      <c r="MQ613" s="45" t="str">
        <f t="shared" si="2858"/>
        <v/>
      </c>
      <c r="MR613" s="46" t="str">
        <f t="shared" si="2859"/>
        <v/>
      </c>
      <c r="MS613" s="37"/>
      <c r="MT613" s="29"/>
      <c r="MU613" s="47"/>
      <c r="MV613" s="67"/>
      <c r="MW613" s="45" t="str">
        <f t="shared" si="2900"/>
        <v/>
      </c>
      <c r="MX613" s="45"/>
      <c r="MY613" s="45"/>
      <c r="MZ613" s="45"/>
      <c r="NA613" s="45" t="str">
        <f t="shared" si="2901"/>
        <v/>
      </c>
      <c r="NB613" s="45"/>
      <c r="NC613" s="45"/>
      <c r="ND613" s="45"/>
      <c r="NE613" s="45" t="str">
        <f t="shared" si="2860"/>
        <v/>
      </c>
      <c r="NF613" s="46" t="str">
        <f t="shared" si="2861"/>
        <v/>
      </c>
      <c r="NG613" s="37"/>
      <c r="NH613" s="29"/>
      <c r="NI613" s="47"/>
      <c r="NJ613" s="67"/>
      <c r="NK613" s="45" t="str">
        <f t="shared" si="2902"/>
        <v/>
      </c>
      <c r="NL613" s="45"/>
      <c r="NM613" s="45"/>
      <c r="NN613" s="45"/>
      <c r="NO613" s="45" t="str">
        <f t="shared" si="2903"/>
        <v/>
      </c>
      <c r="NP613" s="45"/>
      <c r="NQ613" s="45"/>
      <c r="NR613" s="45"/>
      <c r="NS613" s="45" t="str">
        <f t="shared" si="2862"/>
        <v/>
      </c>
      <c r="NT613" s="46" t="str">
        <f t="shared" si="2863"/>
        <v/>
      </c>
      <c r="NU613" s="37"/>
    </row>
    <row r="614" spans="1:385" ht="15" customHeight="1" thickTop="1" x14ac:dyDescent="0.25">
      <c r="A614" s="38"/>
      <c r="B614" s="39"/>
      <c r="C614" s="40"/>
      <c r="D614" s="40"/>
      <c r="E614" s="41"/>
      <c r="F614" s="40"/>
      <c r="G614" s="208"/>
      <c r="H614" s="42"/>
      <c r="I614" s="45"/>
      <c r="J614" s="45" t="str">
        <f t="shared" si="2871"/>
        <v/>
      </c>
      <c r="K614" s="45"/>
      <c r="L614" s="45"/>
      <c r="M614" s="45"/>
      <c r="N614" s="45" t="str">
        <f t="shared" si="2872"/>
        <v/>
      </c>
      <c r="O614" s="45"/>
      <c r="P614" s="45"/>
      <c r="Q614" s="45"/>
      <c r="R614" s="45" t="str">
        <f t="shared" si="2832"/>
        <v/>
      </c>
      <c r="S614" s="46" t="str">
        <f t="shared" si="2833"/>
        <v/>
      </c>
      <c r="T614" s="37"/>
      <c r="U614" s="29"/>
      <c r="V614" s="47"/>
      <c r="W614" s="67"/>
      <c r="X614" s="45" t="str">
        <f t="shared" si="2873"/>
        <v/>
      </c>
      <c r="Y614" s="45"/>
      <c r="Z614" s="45"/>
      <c r="AA614" s="45"/>
      <c r="AB614" s="45" t="str">
        <f t="shared" si="2874"/>
        <v/>
      </c>
      <c r="AC614" s="45"/>
      <c r="AD614" s="45"/>
      <c r="AE614" s="45"/>
      <c r="AF614" s="45" t="str">
        <f t="shared" si="2834"/>
        <v/>
      </c>
      <c r="AG614" s="46" t="str">
        <f t="shared" si="2835"/>
        <v/>
      </c>
      <c r="AH614" s="37"/>
      <c r="AI614" s="29"/>
      <c r="AJ614" s="47"/>
      <c r="AK614" s="45"/>
      <c r="AL614" s="45" t="str">
        <f t="shared" si="2875"/>
        <v/>
      </c>
      <c r="AM614" s="45"/>
      <c r="AN614" s="45" t="str">
        <f t="shared" si="2876"/>
        <v/>
      </c>
      <c r="AO614" s="45"/>
      <c r="AP614" s="45" t="str">
        <f t="shared" si="2877"/>
        <v/>
      </c>
      <c r="AQ614" s="45"/>
      <c r="AR614" s="45"/>
      <c r="AS614" s="45"/>
      <c r="AT614" s="45" t="str">
        <f t="shared" si="2836"/>
        <v/>
      </c>
      <c r="AU614" s="46" t="str">
        <f t="shared" si="2837"/>
        <v/>
      </c>
      <c r="AV614" s="37"/>
      <c r="AW614" s="29"/>
      <c r="AX614" s="47"/>
      <c r="AY614" s="45"/>
      <c r="AZ614" s="45" t="str">
        <f t="shared" si="2878"/>
        <v/>
      </c>
      <c r="BA614" s="45"/>
      <c r="BB614" s="45" t="str">
        <f t="shared" si="2879"/>
        <v/>
      </c>
      <c r="BC614" s="45"/>
      <c r="BD614" s="45" t="str">
        <f t="shared" si="2880"/>
        <v/>
      </c>
      <c r="BE614" s="45"/>
      <c r="BF614" s="45"/>
      <c r="BG614" s="45"/>
      <c r="BH614" s="45" t="str">
        <f t="shared" si="2838"/>
        <v/>
      </c>
      <c r="BI614" s="46" t="str">
        <f t="shared" si="2839"/>
        <v/>
      </c>
      <c r="BJ614" s="37"/>
      <c r="BK614" s="29"/>
      <c r="BL614" s="47"/>
      <c r="BM614" s="43">
        <v>768</v>
      </c>
      <c r="BN614" s="45">
        <f t="shared" si="2766"/>
        <v>84</v>
      </c>
      <c r="BO614" s="43">
        <v>6</v>
      </c>
      <c r="BP614" s="71">
        <f t="shared" si="2767"/>
        <v>3</v>
      </c>
      <c r="BQ614" s="100">
        <v>6</v>
      </c>
      <c r="BR614" s="67">
        <f t="shared" si="2768"/>
        <v>4</v>
      </c>
      <c r="BS614" s="43">
        <v>0</v>
      </c>
      <c r="BT614" s="63" t="str">
        <f t="shared" si="2769"/>
        <v>サンリオミニリュック</v>
      </c>
      <c r="BU614" s="67">
        <f t="shared" si="2770"/>
        <v>600</v>
      </c>
      <c r="BV614" s="43">
        <f t="shared" si="2771"/>
        <v>2400</v>
      </c>
      <c r="BW614" s="46">
        <f t="shared" si="2772"/>
        <v>0.2857142857142857</v>
      </c>
      <c r="BX614" s="37"/>
      <c r="BY614" s="57"/>
      <c r="BZ614" s="47"/>
      <c r="CA614" s="43">
        <v>7052</v>
      </c>
      <c r="CB614" s="45">
        <f t="shared" si="2773"/>
        <v>31</v>
      </c>
      <c r="CC614" s="43">
        <v>224</v>
      </c>
      <c r="CD614" s="71">
        <f t="shared" si="2774"/>
        <v>1</v>
      </c>
      <c r="CE614" s="100">
        <v>10</v>
      </c>
      <c r="CF614" s="67">
        <f t="shared" si="2775"/>
        <v>1</v>
      </c>
      <c r="CG614" s="43">
        <v>0</v>
      </c>
      <c r="CH614" s="63" t="str">
        <f t="shared" si="2776"/>
        <v>ジャグラーサウンドボタン</v>
      </c>
      <c r="CI614" s="67">
        <f t="shared" si="2777"/>
        <v>682</v>
      </c>
      <c r="CJ614" s="43">
        <f t="shared" si="2778"/>
        <v>682</v>
      </c>
      <c r="CK614" s="46">
        <f t="shared" si="2779"/>
        <v>0.22</v>
      </c>
      <c r="CL614" s="37"/>
      <c r="CM614" s="29"/>
      <c r="CN614" s="47"/>
      <c r="CO614" s="43">
        <v>2636</v>
      </c>
      <c r="CP614" s="45">
        <f t="shared" si="2780"/>
        <v>107</v>
      </c>
      <c r="CQ614" s="43">
        <v>74</v>
      </c>
      <c r="CR614" s="71">
        <f t="shared" si="2781"/>
        <v>1</v>
      </c>
      <c r="CS614" s="100">
        <v>11</v>
      </c>
      <c r="CT614" s="67">
        <f t="shared" si="2782"/>
        <v>1</v>
      </c>
      <c r="CU614" s="43">
        <v>1</v>
      </c>
      <c r="CV614" s="63" t="str">
        <f t="shared" si="2783"/>
        <v>キティヒョウ柄マスコット</v>
      </c>
      <c r="CW614" s="67">
        <f t="shared" si="2784"/>
        <v>996</v>
      </c>
      <c r="CX614" s="43">
        <f t="shared" si="2785"/>
        <v>996</v>
      </c>
      <c r="CY614" s="46">
        <f t="shared" si="2786"/>
        <v>9.3084112149532716E-2</v>
      </c>
      <c r="CZ614" s="37"/>
      <c r="DA614" s="29"/>
      <c r="DB614" s="47"/>
      <c r="DC614" s="67"/>
      <c r="DD614" s="45" t="str">
        <f t="shared" si="2881"/>
        <v/>
      </c>
      <c r="DE614" s="45"/>
      <c r="DF614" s="45"/>
      <c r="DG614" s="45"/>
      <c r="DH614" s="45" t="str">
        <f t="shared" si="2882"/>
        <v/>
      </c>
      <c r="DI614" s="45"/>
      <c r="DJ614" s="45"/>
      <c r="DK614" s="45"/>
      <c r="DL614" s="45" t="str">
        <f t="shared" si="2840"/>
        <v/>
      </c>
      <c r="DM614" s="46" t="str">
        <f t="shared" si="2841"/>
        <v/>
      </c>
      <c r="DN614" s="37"/>
      <c r="DO614" s="29"/>
      <c r="DP614" s="47"/>
      <c r="DQ614" s="45"/>
      <c r="DR614" s="45" t="str">
        <f t="shared" si="2883"/>
        <v/>
      </c>
      <c r="DS614" s="45"/>
      <c r="DT614" s="45" t="str">
        <f t="shared" si="2884"/>
        <v/>
      </c>
      <c r="DU614" s="45"/>
      <c r="DV614" s="45" t="str">
        <f t="shared" si="2885"/>
        <v/>
      </c>
      <c r="DW614" s="45"/>
      <c r="DX614" s="45"/>
      <c r="DY614" s="45"/>
      <c r="DZ614" s="45" t="str">
        <f t="shared" si="2842"/>
        <v/>
      </c>
      <c r="EA614" s="46" t="str">
        <f t="shared" si="2843"/>
        <v/>
      </c>
      <c r="EB614" s="37"/>
      <c r="ED614" s="47"/>
      <c r="EE614" s="67"/>
      <c r="EF614" s="45" t="str">
        <f t="shared" si="2886"/>
        <v/>
      </c>
      <c r="EG614" s="45"/>
      <c r="EH614" s="45"/>
      <c r="EI614" s="45"/>
      <c r="EJ614" s="45" t="str">
        <f t="shared" si="2887"/>
        <v/>
      </c>
      <c r="EK614" s="45"/>
      <c r="EL614" s="45"/>
      <c r="EM614" s="45"/>
      <c r="EN614" s="45" t="str">
        <f t="shared" si="2844"/>
        <v/>
      </c>
      <c r="EO614" s="46" t="str">
        <f t="shared" si="2845"/>
        <v/>
      </c>
      <c r="EP614" s="37"/>
      <c r="ER614" s="47"/>
      <c r="ES614" s="67"/>
      <c r="ET614" s="45" t="str">
        <f t="shared" si="2888"/>
        <v/>
      </c>
      <c r="EU614" s="45"/>
      <c r="EV614" s="45"/>
      <c r="EW614" s="45"/>
      <c r="EX614" s="45" t="str">
        <f t="shared" si="2889"/>
        <v/>
      </c>
      <c r="EY614" s="45"/>
      <c r="EZ614" s="45"/>
      <c r="FA614" s="45"/>
      <c r="FB614" s="45" t="str">
        <f t="shared" si="2846"/>
        <v/>
      </c>
      <c r="FC614" s="46" t="str">
        <f t="shared" si="2847"/>
        <v/>
      </c>
      <c r="FD614" s="37"/>
      <c r="FF614" s="47"/>
      <c r="FG614" s="67"/>
      <c r="FH614" s="45" t="str">
        <f t="shared" si="2890"/>
        <v/>
      </c>
      <c r="FI614" s="45"/>
      <c r="FJ614" s="45"/>
      <c r="FK614" s="45"/>
      <c r="FL614" s="45" t="str">
        <f t="shared" si="2891"/>
        <v/>
      </c>
      <c r="FM614" s="45"/>
      <c r="FN614" s="45"/>
      <c r="FO614" s="45"/>
      <c r="FP614" s="45" t="str">
        <f t="shared" si="2848"/>
        <v/>
      </c>
      <c r="FQ614" s="46" t="str">
        <f t="shared" si="2849"/>
        <v/>
      </c>
      <c r="FR614" s="37"/>
      <c r="FS614" s="29"/>
      <c r="FT614" s="47"/>
      <c r="FU614" s="67"/>
      <c r="FV614" s="45" t="str">
        <f t="shared" si="2892"/>
        <v/>
      </c>
      <c r="FW614" s="45"/>
      <c r="FX614" s="45"/>
      <c r="FY614" s="45"/>
      <c r="FZ614" s="45" t="str">
        <f t="shared" si="2893"/>
        <v/>
      </c>
      <c r="GA614" s="45"/>
      <c r="GB614" s="45"/>
      <c r="GC614" s="45"/>
      <c r="GD614" s="45" t="str">
        <f t="shared" si="2850"/>
        <v/>
      </c>
      <c r="GE614" s="46" t="str">
        <f t="shared" si="2851"/>
        <v/>
      </c>
      <c r="GF614" s="37"/>
      <c r="GH614" s="47"/>
      <c r="GI614" s="67"/>
      <c r="GJ614" s="45" t="str">
        <f t="shared" si="2894"/>
        <v/>
      </c>
      <c r="GK614" s="45"/>
      <c r="GL614" s="45"/>
      <c r="GM614" s="45"/>
      <c r="GN614" s="45" t="str">
        <f t="shared" si="2895"/>
        <v/>
      </c>
      <c r="GO614" s="45"/>
      <c r="GP614" s="45"/>
      <c r="GQ614" s="45"/>
      <c r="GR614" s="45" t="str">
        <f t="shared" si="2852"/>
        <v/>
      </c>
      <c r="GS614" s="46" t="str">
        <f t="shared" si="2853"/>
        <v/>
      </c>
      <c r="GT614" s="37"/>
      <c r="GU614" s="61"/>
      <c r="GV614" s="47"/>
      <c r="GW614" s="62"/>
      <c r="GX614" s="43">
        <v>20793</v>
      </c>
      <c r="GY614" s="45">
        <f t="shared" si="2829"/>
        <v>256</v>
      </c>
      <c r="GZ614" s="43"/>
      <c r="HA614" s="71" t="str">
        <f t="shared" si="2823"/>
        <v/>
      </c>
      <c r="HB614" s="100">
        <v>3</v>
      </c>
      <c r="HC614" s="67">
        <f t="shared" si="2787"/>
        <v>1</v>
      </c>
      <c r="HD614" s="43">
        <v>0</v>
      </c>
      <c r="HE614" s="63" t="str">
        <f t="shared" ref="HE614" si="2907">IF(GX613="","",HE610)</f>
        <v>サンリオ浴衣BIG</v>
      </c>
      <c r="HF614" s="67">
        <f>IF(GX613="","",HF610)</f>
        <v>1100</v>
      </c>
      <c r="HG614" s="43">
        <f t="shared" si="2789"/>
        <v>1100</v>
      </c>
      <c r="HH614" s="46">
        <f t="shared" si="2790"/>
        <v>4.296875E-2</v>
      </c>
      <c r="HI614" s="37"/>
      <c r="HK614" s="47"/>
      <c r="HL614" s="43">
        <v>782</v>
      </c>
      <c r="HM614" s="45">
        <f t="shared" si="2824"/>
        <v>146</v>
      </c>
      <c r="HN614" s="43">
        <v>8</v>
      </c>
      <c r="HO614" s="71">
        <f t="shared" si="2825"/>
        <v>1</v>
      </c>
      <c r="HP614" s="100">
        <v>11</v>
      </c>
      <c r="HQ614" s="67">
        <f t="shared" si="2791"/>
        <v>1</v>
      </c>
      <c r="HR614" s="43"/>
      <c r="HS614" s="63" t="str">
        <f t="shared" si="2792"/>
        <v>キティヒョウ柄マスコット</v>
      </c>
      <c r="HT614" s="67">
        <f t="shared" si="2826"/>
        <v>996</v>
      </c>
      <c r="HU614" s="43">
        <f t="shared" si="2793"/>
        <v>996</v>
      </c>
      <c r="HV614" s="46">
        <f t="shared" si="2794"/>
        <v>6.8219178082191786E-2</v>
      </c>
      <c r="HW614" s="37"/>
      <c r="HX614" s="360"/>
      <c r="HY614" s="47"/>
      <c r="HZ614" s="43">
        <v>4489</v>
      </c>
      <c r="IA614" s="45">
        <f t="shared" si="2795"/>
        <v>90</v>
      </c>
      <c r="IB614" s="43">
        <v>129</v>
      </c>
      <c r="IC614" s="71">
        <f t="shared" si="2796"/>
        <v>1</v>
      </c>
      <c r="ID614" s="100">
        <v>36</v>
      </c>
      <c r="IE614" s="67">
        <f t="shared" si="2797"/>
        <v>1</v>
      </c>
      <c r="IF614" s="43">
        <v>0</v>
      </c>
      <c r="IG614" s="63" t="str">
        <f t="shared" si="2827"/>
        <v>ミニ香水</v>
      </c>
      <c r="IH614" s="67">
        <f t="shared" si="2828"/>
        <v>1100</v>
      </c>
      <c r="II614" s="43">
        <f t="shared" si="2798"/>
        <v>1100</v>
      </c>
      <c r="IJ614" s="46">
        <f t="shared" si="2799"/>
        <v>0.12222222222222222</v>
      </c>
      <c r="IK614" s="37"/>
      <c r="IL614" s="29"/>
      <c r="IM614" s="47"/>
      <c r="IN614" s="43">
        <v>5326</v>
      </c>
      <c r="IO614" s="45">
        <f t="shared" si="2800"/>
        <v>68</v>
      </c>
      <c r="IP614" s="43">
        <v>119</v>
      </c>
      <c r="IQ614" s="71">
        <f t="shared" si="2801"/>
        <v>6</v>
      </c>
      <c r="IR614" s="100">
        <v>13</v>
      </c>
      <c r="IS614" s="67">
        <f t="shared" si="2802"/>
        <v>6</v>
      </c>
      <c r="IT614" s="45">
        <v>0</v>
      </c>
      <c r="IU614" s="63" t="str">
        <f t="shared" si="2819"/>
        <v>ジャグラーサウンドボタン</v>
      </c>
      <c r="IV614" s="67">
        <f t="shared" si="2820"/>
        <v>748</v>
      </c>
      <c r="IW614" s="43">
        <f t="shared" si="2803"/>
        <v>4488</v>
      </c>
      <c r="IX614" s="46">
        <f t="shared" si="2804"/>
        <v>0.66</v>
      </c>
      <c r="IY614" s="37"/>
      <c r="IZ614" s="61"/>
      <c r="JA614" s="47"/>
      <c r="JB614" s="43">
        <v>4000</v>
      </c>
      <c r="JC614" s="45">
        <f t="shared" si="2805"/>
        <v>45</v>
      </c>
      <c r="JD614" s="43">
        <v>109</v>
      </c>
      <c r="JE614" s="71">
        <f t="shared" si="2806"/>
        <v>0</v>
      </c>
      <c r="JF614" s="100">
        <v>11</v>
      </c>
      <c r="JG614" s="67">
        <f t="shared" si="2807"/>
        <v>2</v>
      </c>
      <c r="JH614" s="45">
        <v>0</v>
      </c>
      <c r="JI614" s="63" t="str">
        <f t="shared" si="2808"/>
        <v>サンリオスカーフ付ポーチ</v>
      </c>
      <c r="JJ614" s="67">
        <f t="shared" si="2809"/>
        <v>0</v>
      </c>
      <c r="JK614" s="43">
        <f t="shared" si="2810"/>
        <v>0</v>
      </c>
      <c r="JL614" s="46">
        <f t="shared" si="2811"/>
        <v>0</v>
      </c>
      <c r="JM614" s="37"/>
      <c r="JN614" s="29"/>
      <c r="JO614" s="47"/>
      <c r="JP614" s="43">
        <v>4790</v>
      </c>
      <c r="JQ614" s="45">
        <f t="shared" si="2812"/>
        <v>27</v>
      </c>
      <c r="JR614" s="43">
        <v>98</v>
      </c>
      <c r="JS614" s="71">
        <f t="shared" si="2813"/>
        <v>2</v>
      </c>
      <c r="JT614" s="100">
        <v>8</v>
      </c>
      <c r="JU614" s="67">
        <f t="shared" si="2814"/>
        <v>1</v>
      </c>
      <c r="JV614" s="45">
        <v>6</v>
      </c>
      <c r="JW614" s="63" t="str">
        <f t="shared" si="2815"/>
        <v>デジタルミニカメラ</v>
      </c>
      <c r="JX614" s="67">
        <f t="shared" si="2816"/>
        <v>722</v>
      </c>
      <c r="JY614" s="43">
        <f t="shared" si="2817"/>
        <v>722</v>
      </c>
      <c r="JZ614" s="46">
        <f t="shared" si="2818"/>
        <v>0.26740740740740743</v>
      </c>
      <c r="KA614" s="37"/>
      <c r="KB614" s="51"/>
      <c r="KC614" s="47"/>
      <c r="KD614" s="43">
        <v>10003</v>
      </c>
      <c r="KE614" s="45">
        <f>IF(KD614="","",KD614-KD610)</f>
        <v>64</v>
      </c>
      <c r="KF614" s="43">
        <v>289</v>
      </c>
      <c r="KG614" s="71">
        <f>IF(KF614="","",KF614-KF610)</f>
        <v>0</v>
      </c>
      <c r="KH614" s="100">
        <v>16</v>
      </c>
      <c r="KI614" s="67">
        <f>IF(KH614="","",KH610+KJ610-KH614)</f>
        <v>0</v>
      </c>
      <c r="KJ614" s="43">
        <v>0</v>
      </c>
      <c r="KK614" s="63" t="str">
        <f>IF(KD614="","",KK610)</f>
        <v>モンチッチマスコット</v>
      </c>
      <c r="KL614" s="67">
        <f>IF(KE614="","",KL610)</f>
        <v>660</v>
      </c>
      <c r="KM614" s="43">
        <f>IF(KH614="","",KI614*KL614)</f>
        <v>0</v>
      </c>
      <c r="KN614" s="46">
        <f>IF(KI614="","",KM614/(KE614*100))</f>
        <v>0</v>
      </c>
      <c r="KO614" s="37"/>
      <c r="KP614" s="29"/>
      <c r="KQ614" s="47"/>
      <c r="KR614" s="43">
        <v>1422</v>
      </c>
      <c r="KS614" s="45">
        <f>IF(KR614="","",KR614-KR610)</f>
        <v>272</v>
      </c>
      <c r="KT614" s="43">
        <v>11</v>
      </c>
      <c r="KU614" s="71">
        <f>IF(KT614="","",KT614-KT610)</f>
        <v>3</v>
      </c>
      <c r="KV614" s="100">
        <v>13</v>
      </c>
      <c r="KW614" s="67">
        <f>IF(KV614="","",KV610+KX610-KV614)</f>
        <v>3</v>
      </c>
      <c r="KX614" s="43">
        <v>8</v>
      </c>
      <c r="KY614" s="63" t="str">
        <f>IF(KR614="","",KY610)</f>
        <v>ラブブマスコット</v>
      </c>
      <c r="KZ614" s="67">
        <f>IF(KS614="","",KZ610)</f>
        <v>500</v>
      </c>
      <c r="LA614" s="43">
        <f>IF(KV614="","",KW614*KZ614)</f>
        <v>1500</v>
      </c>
      <c r="LB614" s="46">
        <f>IF(KW614="","",LA614/(KS614*100))</f>
        <v>5.514705882352941E-2</v>
      </c>
      <c r="LC614" s="37"/>
      <c r="LD614" s="29"/>
      <c r="LE614" s="52" t="str">
        <f>IF(A592="","",A592)</f>
        <v/>
      </c>
      <c r="LF614" s="43"/>
      <c r="LG614" s="86" t="str">
        <f>IF(LF614="","",LF614-LF611)</f>
        <v/>
      </c>
      <c r="LH614" s="43"/>
      <c r="LI614" s="43" t="str">
        <f t="shared" si="2821"/>
        <v/>
      </c>
      <c r="LJ614" s="43"/>
      <c r="LK614" s="87" t="str">
        <f t="shared" si="2822"/>
        <v/>
      </c>
      <c r="LL614" s="43"/>
      <c r="LM614" s="65" t="str">
        <f>IF(LF614="","",LM611)</f>
        <v/>
      </c>
      <c r="LN614" s="48" t="str">
        <f>IF(LG614="","",LN611)</f>
        <v/>
      </c>
      <c r="LO614" s="87" t="str">
        <f t="shared" si="2765"/>
        <v/>
      </c>
      <c r="LP614" s="53"/>
      <c r="LQ614" s="37"/>
      <c r="LR614" s="29"/>
      <c r="LS614" s="47"/>
      <c r="LT614" s="67"/>
      <c r="LU614" s="45" t="str">
        <f t="shared" si="2896"/>
        <v/>
      </c>
      <c r="LV614" s="45"/>
      <c r="LW614" s="45"/>
      <c r="LX614" s="45"/>
      <c r="LY614" s="45" t="str">
        <f t="shared" si="2897"/>
        <v/>
      </c>
      <c r="LZ614" s="45"/>
      <c r="MA614" s="45"/>
      <c r="MB614" s="45"/>
      <c r="MC614" s="45" t="str">
        <f t="shared" si="2856"/>
        <v/>
      </c>
      <c r="MD614" s="46" t="str">
        <f t="shared" si="2857"/>
        <v/>
      </c>
      <c r="ME614" s="37"/>
      <c r="MF614" s="29"/>
      <c r="MG614" s="47"/>
      <c r="MH614" s="67"/>
      <c r="MI614" s="45" t="str">
        <f t="shared" si="2898"/>
        <v/>
      </c>
      <c r="MJ614" s="45"/>
      <c r="MK614" s="45"/>
      <c r="ML614" s="45"/>
      <c r="MM614" s="45" t="str">
        <f t="shared" si="2899"/>
        <v/>
      </c>
      <c r="MN614" s="45"/>
      <c r="MO614" s="45"/>
      <c r="MP614" s="45"/>
      <c r="MQ614" s="45" t="str">
        <f t="shared" si="2858"/>
        <v/>
      </c>
      <c r="MR614" s="46" t="str">
        <f t="shared" si="2859"/>
        <v/>
      </c>
      <c r="MS614" s="37"/>
      <c r="MT614" s="29"/>
      <c r="MU614" s="47"/>
      <c r="MV614" s="67"/>
      <c r="MW614" s="45" t="str">
        <f t="shared" si="2900"/>
        <v/>
      </c>
      <c r="MX614" s="45"/>
      <c r="MY614" s="45"/>
      <c r="MZ614" s="45"/>
      <c r="NA614" s="45" t="str">
        <f t="shared" si="2901"/>
        <v/>
      </c>
      <c r="NB614" s="45"/>
      <c r="NC614" s="45"/>
      <c r="ND614" s="45"/>
      <c r="NE614" s="45" t="str">
        <f t="shared" si="2860"/>
        <v/>
      </c>
      <c r="NF614" s="46" t="str">
        <f t="shared" si="2861"/>
        <v/>
      </c>
      <c r="NG614" s="37"/>
      <c r="NH614" s="29"/>
      <c r="NI614" s="47"/>
      <c r="NJ614" s="67"/>
      <c r="NK614" s="45" t="str">
        <f t="shared" si="2902"/>
        <v/>
      </c>
      <c r="NL614" s="45"/>
      <c r="NM614" s="45"/>
      <c r="NN614" s="45"/>
      <c r="NO614" s="45" t="str">
        <f t="shared" si="2903"/>
        <v/>
      </c>
      <c r="NP614" s="45"/>
      <c r="NQ614" s="45"/>
      <c r="NR614" s="45"/>
      <c r="NS614" s="45" t="str">
        <f t="shared" si="2862"/>
        <v/>
      </c>
      <c r="NT614" s="46" t="str">
        <f t="shared" si="2863"/>
        <v/>
      </c>
      <c r="NU614" s="37"/>
    </row>
    <row r="615" spans="1:385" x14ac:dyDescent="0.25">
      <c r="A615" s="38"/>
      <c r="B615" s="39"/>
      <c r="C615" s="40"/>
      <c r="D615" s="40"/>
      <c r="E615" s="41"/>
      <c r="F615" s="40"/>
      <c r="G615" s="208"/>
      <c r="H615" s="42"/>
      <c r="I615" s="45"/>
      <c r="J615" s="45" t="str">
        <f t="shared" si="2871"/>
        <v/>
      </c>
      <c r="K615" s="45"/>
      <c r="L615" s="45"/>
      <c r="M615" s="45"/>
      <c r="N615" s="45" t="str">
        <f t="shared" si="2872"/>
        <v/>
      </c>
      <c r="O615" s="45"/>
      <c r="P615" s="45"/>
      <c r="Q615" s="45"/>
      <c r="R615" s="45" t="str">
        <f t="shared" si="2832"/>
        <v/>
      </c>
      <c r="S615" s="46" t="str">
        <f t="shared" si="2833"/>
        <v/>
      </c>
      <c r="T615" s="37"/>
      <c r="U615" s="29"/>
      <c r="V615" s="47"/>
      <c r="W615" s="67"/>
      <c r="X615" s="45" t="str">
        <f t="shared" si="2873"/>
        <v/>
      </c>
      <c r="Y615" s="45"/>
      <c r="Z615" s="45"/>
      <c r="AA615" s="45"/>
      <c r="AB615" s="45" t="str">
        <f t="shared" si="2874"/>
        <v/>
      </c>
      <c r="AC615" s="45"/>
      <c r="AD615" s="45"/>
      <c r="AE615" s="45"/>
      <c r="AF615" s="45" t="str">
        <f t="shared" si="2834"/>
        <v/>
      </c>
      <c r="AG615" s="46" t="str">
        <f t="shared" si="2835"/>
        <v/>
      </c>
      <c r="AH615" s="37"/>
      <c r="AI615" s="29"/>
      <c r="AJ615" s="47"/>
      <c r="AK615" s="45"/>
      <c r="AL615" s="45" t="str">
        <f t="shared" si="2875"/>
        <v/>
      </c>
      <c r="AM615" s="45"/>
      <c r="AN615" s="45" t="str">
        <f t="shared" si="2876"/>
        <v/>
      </c>
      <c r="AO615" s="45"/>
      <c r="AP615" s="45" t="str">
        <f t="shared" si="2877"/>
        <v/>
      </c>
      <c r="AQ615" s="45"/>
      <c r="AR615" s="45"/>
      <c r="AS615" s="45"/>
      <c r="AT615" s="45" t="str">
        <f t="shared" si="2836"/>
        <v/>
      </c>
      <c r="AU615" s="46" t="str">
        <f t="shared" si="2837"/>
        <v/>
      </c>
      <c r="AV615" s="37"/>
      <c r="AW615" s="29"/>
      <c r="AX615" s="47"/>
      <c r="AY615" s="45"/>
      <c r="AZ615" s="45" t="str">
        <f t="shared" si="2878"/>
        <v/>
      </c>
      <c r="BA615" s="45"/>
      <c r="BB615" s="45" t="str">
        <f t="shared" si="2879"/>
        <v/>
      </c>
      <c r="BC615" s="45"/>
      <c r="BD615" s="45" t="str">
        <f t="shared" si="2880"/>
        <v/>
      </c>
      <c r="BE615" s="45"/>
      <c r="BF615" s="45"/>
      <c r="BG615" s="45"/>
      <c r="BH615" s="45" t="str">
        <f t="shared" si="2838"/>
        <v/>
      </c>
      <c r="BI615" s="46" t="str">
        <f t="shared" si="2839"/>
        <v/>
      </c>
      <c r="BJ615" s="37"/>
      <c r="BK615" s="29"/>
      <c r="BL615" s="47"/>
      <c r="BM615" s="45">
        <v>1734</v>
      </c>
      <c r="BN615" s="45">
        <f t="shared" si="2766"/>
        <v>144</v>
      </c>
      <c r="BO615" s="45">
        <v>16</v>
      </c>
      <c r="BP615" s="45">
        <f t="shared" si="2767"/>
        <v>1</v>
      </c>
      <c r="BQ615" s="43">
        <v>31</v>
      </c>
      <c r="BR615" s="45">
        <f t="shared" si="2768"/>
        <v>1</v>
      </c>
      <c r="BS615" s="27">
        <v>0</v>
      </c>
      <c r="BT615" s="63" t="str">
        <f t="shared" si="2769"/>
        <v>ラブブキーホルダー</v>
      </c>
      <c r="BU615" s="67">
        <f t="shared" si="2770"/>
        <v>400</v>
      </c>
      <c r="BV615" s="45">
        <f t="shared" si="2771"/>
        <v>400</v>
      </c>
      <c r="BW615" s="46">
        <f t="shared" si="2772"/>
        <v>2.7777777777777776E-2</v>
      </c>
      <c r="BX615" s="37"/>
      <c r="BY615" s="57"/>
      <c r="BZ615" s="47"/>
      <c r="CA615" s="45">
        <v>7980</v>
      </c>
      <c r="CB615" s="45">
        <f t="shared" si="2773"/>
        <v>110</v>
      </c>
      <c r="CC615" s="45">
        <v>433</v>
      </c>
      <c r="CD615" s="45">
        <f t="shared" si="2774"/>
        <v>1</v>
      </c>
      <c r="CE615" s="43">
        <v>15</v>
      </c>
      <c r="CF615" s="45">
        <f t="shared" si="2775"/>
        <v>1</v>
      </c>
      <c r="CG615" s="27">
        <v>2</v>
      </c>
      <c r="CH615" s="63" t="str">
        <f t="shared" si="2776"/>
        <v>ラブブマスコット</v>
      </c>
      <c r="CI615" s="67">
        <f t="shared" si="2777"/>
        <v>450</v>
      </c>
      <c r="CJ615" s="45">
        <f t="shared" si="2778"/>
        <v>450</v>
      </c>
      <c r="CK615" s="46">
        <f t="shared" si="2779"/>
        <v>4.0909090909090909E-2</v>
      </c>
      <c r="CL615" s="37"/>
      <c r="CM615" s="29"/>
      <c r="CN615" s="47"/>
      <c r="CO615" s="45">
        <v>2423</v>
      </c>
      <c r="CP615" s="45">
        <f t="shared" si="2780"/>
        <v>231</v>
      </c>
      <c r="CQ615" s="45">
        <v>68</v>
      </c>
      <c r="CR615" s="45">
        <f t="shared" si="2781"/>
        <v>6</v>
      </c>
      <c r="CS615" s="43">
        <v>25</v>
      </c>
      <c r="CT615" s="45">
        <f t="shared" si="2782"/>
        <v>6</v>
      </c>
      <c r="CU615" s="27">
        <v>0</v>
      </c>
      <c r="CV615" s="63" t="str">
        <f t="shared" si="2783"/>
        <v>ラブブキーホルダー</v>
      </c>
      <c r="CW615" s="67">
        <f t="shared" si="2784"/>
        <v>500</v>
      </c>
      <c r="CX615" s="45">
        <f t="shared" si="2785"/>
        <v>3000</v>
      </c>
      <c r="CY615" s="46">
        <f t="shared" si="2786"/>
        <v>0.12987012987012986</v>
      </c>
      <c r="CZ615" s="37"/>
      <c r="DA615" s="29"/>
      <c r="DB615" s="47"/>
      <c r="DC615" s="67"/>
      <c r="DD615" s="45" t="str">
        <f t="shared" si="2881"/>
        <v/>
      </c>
      <c r="DE615" s="45"/>
      <c r="DF615" s="45"/>
      <c r="DG615" s="45"/>
      <c r="DH615" s="45" t="str">
        <f t="shared" si="2882"/>
        <v/>
      </c>
      <c r="DI615" s="45"/>
      <c r="DJ615" s="45"/>
      <c r="DK615" s="45"/>
      <c r="DL615" s="45" t="str">
        <f t="shared" si="2840"/>
        <v/>
      </c>
      <c r="DM615" s="46" t="str">
        <f t="shared" si="2841"/>
        <v/>
      </c>
      <c r="DN615" s="37"/>
      <c r="DO615" s="29"/>
      <c r="DP615" s="47"/>
      <c r="DQ615" s="45"/>
      <c r="DR615" s="45" t="str">
        <f t="shared" si="2883"/>
        <v/>
      </c>
      <c r="DS615" s="45"/>
      <c r="DT615" s="45" t="str">
        <f t="shared" si="2884"/>
        <v/>
      </c>
      <c r="DU615" s="45"/>
      <c r="DV615" s="45" t="str">
        <f t="shared" si="2885"/>
        <v/>
      </c>
      <c r="DW615" s="45"/>
      <c r="DX615" s="45"/>
      <c r="DY615" s="45"/>
      <c r="DZ615" s="45" t="str">
        <f t="shared" si="2842"/>
        <v/>
      </c>
      <c r="EA615" s="46" t="str">
        <f t="shared" si="2843"/>
        <v/>
      </c>
      <c r="EB615" s="37"/>
      <c r="ED615" s="47"/>
      <c r="EE615" s="67"/>
      <c r="EF615" s="45" t="str">
        <f t="shared" si="2886"/>
        <v/>
      </c>
      <c r="EG615" s="45"/>
      <c r="EH615" s="45"/>
      <c r="EI615" s="45"/>
      <c r="EJ615" s="45" t="str">
        <f t="shared" si="2887"/>
        <v/>
      </c>
      <c r="EK615" s="45"/>
      <c r="EL615" s="45"/>
      <c r="EM615" s="45"/>
      <c r="EN615" s="45" t="str">
        <f t="shared" si="2844"/>
        <v/>
      </c>
      <c r="EO615" s="46" t="str">
        <f t="shared" si="2845"/>
        <v/>
      </c>
      <c r="EP615" s="37"/>
      <c r="ER615" s="47"/>
      <c r="ES615" s="67"/>
      <c r="ET615" s="45" t="str">
        <f t="shared" si="2888"/>
        <v/>
      </c>
      <c r="EU615" s="45"/>
      <c r="EV615" s="45"/>
      <c r="EW615" s="45"/>
      <c r="EX615" s="45" t="str">
        <f t="shared" si="2889"/>
        <v/>
      </c>
      <c r="EY615" s="45"/>
      <c r="EZ615" s="45"/>
      <c r="FA615" s="45"/>
      <c r="FB615" s="45" t="str">
        <f t="shared" si="2846"/>
        <v/>
      </c>
      <c r="FC615" s="46" t="str">
        <f t="shared" si="2847"/>
        <v/>
      </c>
      <c r="FD615" s="37"/>
      <c r="FF615" s="47"/>
      <c r="FG615" s="67"/>
      <c r="FH615" s="45" t="str">
        <f t="shared" si="2890"/>
        <v/>
      </c>
      <c r="FI615" s="45"/>
      <c r="FJ615" s="45"/>
      <c r="FK615" s="45"/>
      <c r="FL615" s="45" t="str">
        <f t="shared" si="2891"/>
        <v/>
      </c>
      <c r="FM615" s="45"/>
      <c r="FN615" s="45"/>
      <c r="FO615" s="45"/>
      <c r="FP615" s="45" t="str">
        <f t="shared" si="2848"/>
        <v/>
      </c>
      <c r="FQ615" s="46" t="str">
        <f t="shared" si="2849"/>
        <v/>
      </c>
      <c r="FR615" s="37"/>
      <c r="FS615" s="29"/>
      <c r="FT615" s="47"/>
      <c r="FU615" s="67"/>
      <c r="FV615" s="45" t="str">
        <f t="shared" si="2892"/>
        <v/>
      </c>
      <c r="FW615" s="45"/>
      <c r="FX615" s="45"/>
      <c r="FY615" s="45"/>
      <c r="FZ615" s="45" t="str">
        <f t="shared" si="2893"/>
        <v/>
      </c>
      <c r="GA615" s="45"/>
      <c r="GB615" s="45"/>
      <c r="GC615" s="45"/>
      <c r="GD615" s="45" t="str">
        <f t="shared" si="2850"/>
        <v/>
      </c>
      <c r="GE615" s="46" t="str">
        <f t="shared" si="2851"/>
        <v/>
      </c>
      <c r="GF615" s="37"/>
      <c r="GH615" s="47"/>
      <c r="GI615" s="67"/>
      <c r="GJ615" s="45" t="str">
        <f t="shared" si="2894"/>
        <v/>
      </c>
      <c r="GK615" s="45"/>
      <c r="GL615" s="45"/>
      <c r="GM615" s="45"/>
      <c r="GN615" s="45" t="str">
        <f t="shared" si="2895"/>
        <v/>
      </c>
      <c r="GO615" s="45"/>
      <c r="GP615" s="45"/>
      <c r="GQ615" s="45"/>
      <c r="GR615" s="45" t="str">
        <f t="shared" si="2852"/>
        <v/>
      </c>
      <c r="GS615" s="46" t="str">
        <f t="shared" si="2853"/>
        <v/>
      </c>
      <c r="GT615" s="37"/>
      <c r="GU615" s="61"/>
      <c r="GV615" s="47"/>
      <c r="GW615" s="30"/>
      <c r="GX615" s="45"/>
      <c r="GY615" s="45" t="str">
        <f t="shared" si="2829"/>
        <v/>
      </c>
      <c r="GZ615" s="45"/>
      <c r="HA615" s="45" t="str">
        <f t="shared" si="2823"/>
        <v/>
      </c>
      <c r="HB615" s="43">
        <v>6</v>
      </c>
      <c r="HC615" s="45">
        <f t="shared" si="2787"/>
        <v>0</v>
      </c>
      <c r="HD615" s="27">
        <v>0</v>
      </c>
      <c r="HE615" s="63" t="str">
        <f t="shared" ref="HE615" si="2908">IF(GX613="","",HE611)</f>
        <v>すみっこ時計</v>
      </c>
      <c r="HF615" s="67">
        <f>IF(GX613="","",HF611)</f>
        <v>1100</v>
      </c>
      <c r="HG615" s="45">
        <f t="shared" si="2789"/>
        <v>0</v>
      </c>
      <c r="HH615" s="46" t="e">
        <f t="shared" si="2790"/>
        <v>#VALUE!</v>
      </c>
      <c r="HI615" s="37"/>
      <c r="HK615" s="47"/>
      <c r="HL615" s="45">
        <v>252</v>
      </c>
      <c r="HM615" s="45">
        <f t="shared" si="2824"/>
        <v>76</v>
      </c>
      <c r="HN615" s="45">
        <v>4</v>
      </c>
      <c r="HO615" s="45">
        <f t="shared" si="2825"/>
        <v>3</v>
      </c>
      <c r="HP615" s="43">
        <v>21</v>
      </c>
      <c r="HQ615" s="45">
        <f t="shared" si="2791"/>
        <v>2</v>
      </c>
      <c r="HR615" s="27"/>
      <c r="HS615" s="63" t="str">
        <f t="shared" si="2792"/>
        <v>ゲームアーク</v>
      </c>
      <c r="HT615" s="67">
        <f t="shared" si="2826"/>
        <v>950</v>
      </c>
      <c r="HU615" s="45">
        <f t="shared" si="2793"/>
        <v>1900</v>
      </c>
      <c r="HV615" s="46">
        <f t="shared" si="2794"/>
        <v>0.25</v>
      </c>
      <c r="HW615" s="37"/>
      <c r="HX615" s="360"/>
      <c r="HY615" s="47"/>
      <c r="HZ615" s="45">
        <v>5373</v>
      </c>
      <c r="IA615" s="45">
        <f t="shared" si="2795"/>
        <v>238</v>
      </c>
      <c r="IB615" s="45">
        <v>129</v>
      </c>
      <c r="IC615" s="45">
        <f t="shared" si="2796"/>
        <v>3</v>
      </c>
      <c r="ID615" s="43">
        <v>15</v>
      </c>
      <c r="IE615" s="45">
        <f t="shared" si="2797"/>
        <v>3</v>
      </c>
      <c r="IF615" s="27">
        <v>5</v>
      </c>
      <c r="IG615" s="63" t="str">
        <f t="shared" si="2827"/>
        <v>ラブブマスコット</v>
      </c>
      <c r="IH615" s="67">
        <f t="shared" si="2828"/>
        <v>500</v>
      </c>
      <c r="II615" s="45">
        <f t="shared" si="2798"/>
        <v>1500</v>
      </c>
      <c r="IJ615" s="46">
        <f t="shared" si="2799"/>
        <v>6.3025210084033612E-2</v>
      </c>
      <c r="IK615" s="37"/>
      <c r="IL615" s="29"/>
      <c r="IM615" s="47"/>
      <c r="IN615" s="45">
        <v>3762</v>
      </c>
      <c r="IO615" s="45">
        <f t="shared" si="2800"/>
        <v>222</v>
      </c>
      <c r="IP615" s="45">
        <v>228</v>
      </c>
      <c r="IQ615" s="45">
        <f t="shared" si="2801"/>
        <v>13</v>
      </c>
      <c r="IR615" s="43">
        <v>61</v>
      </c>
      <c r="IS615" s="45">
        <f t="shared" si="2802"/>
        <v>15</v>
      </c>
      <c r="IT615" s="45">
        <v>0</v>
      </c>
      <c r="IU615" s="63" t="str">
        <f t="shared" si="2819"/>
        <v>アングリーキーホルダー</v>
      </c>
      <c r="IV615" s="67">
        <f t="shared" si="2820"/>
        <v>198</v>
      </c>
      <c r="IW615" s="45">
        <f t="shared" si="2803"/>
        <v>2970</v>
      </c>
      <c r="IX615" s="46">
        <f t="shared" si="2804"/>
        <v>0.13378378378378378</v>
      </c>
      <c r="IY615" s="37"/>
      <c r="IZ615" s="61"/>
      <c r="JA615" s="47"/>
      <c r="JB615" s="45">
        <v>6505</v>
      </c>
      <c r="JC615" s="45">
        <f t="shared" si="2805"/>
        <v>91</v>
      </c>
      <c r="JD615" s="45">
        <v>389</v>
      </c>
      <c r="JE615" s="45">
        <f t="shared" si="2806"/>
        <v>5</v>
      </c>
      <c r="JF615" s="43">
        <v>70</v>
      </c>
      <c r="JG615" s="45">
        <f t="shared" si="2807"/>
        <v>15</v>
      </c>
      <c r="JH615" s="45">
        <v>0</v>
      </c>
      <c r="JI615" s="63" t="str">
        <f t="shared" si="2808"/>
        <v>AIモンスターラバー</v>
      </c>
      <c r="JJ615" s="67">
        <f t="shared" si="2809"/>
        <v>198</v>
      </c>
      <c r="JK615" s="45">
        <f t="shared" si="2810"/>
        <v>2970</v>
      </c>
      <c r="JL615" s="46">
        <f t="shared" si="2811"/>
        <v>0.32637362637362638</v>
      </c>
      <c r="JM615" s="37"/>
      <c r="JN615" s="29"/>
      <c r="JO615" s="47"/>
      <c r="JP615" s="45">
        <v>5678</v>
      </c>
      <c r="JQ615" s="45">
        <f t="shared" si="2812"/>
        <v>58</v>
      </c>
      <c r="JR615" s="45">
        <v>268</v>
      </c>
      <c r="JS615" s="45">
        <f t="shared" si="2813"/>
        <v>6</v>
      </c>
      <c r="JT615" s="43">
        <v>54</v>
      </c>
      <c r="JU615" s="45">
        <f t="shared" si="2814"/>
        <v>6</v>
      </c>
      <c r="JV615" s="45">
        <v>16</v>
      </c>
      <c r="JW615" s="63" t="str">
        <f t="shared" si="2815"/>
        <v>キティサンダルKH</v>
      </c>
      <c r="JX615" s="67">
        <f t="shared" si="2816"/>
        <v>605</v>
      </c>
      <c r="JY615" s="45">
        <f t="shared" si="2817"/>
        <v>3630</v>
      </c>
      <c r="JZ615" s="46">
        <f t="shared" si="2818"/>
        <v>0.62586206896551722</v>
      </c>
      <c r="KA615" s="37"/>
      <c r="KB615" s="51"/>
      <c r="KC615" s="47"/>
      <c r="KD615" s="45">
        <v>11769</v>
      </c>
      <c r="KE615" s="45">
        <f>IF(KD615="","",KD615-KD611)</f>
        <v>85</v>
      </c>
      <c r="KF615" s="45">
        <v>617</v>
      </c>
      <c r="KG615" s="45">
        <f>IF(KF615="","",KF615-KF611)</f>
        <v>5</v>
      </c>
      <c r="KH615" s="43">
        <v>9</v>
      </c>
      <c r="KI615" s="45">
        <f>IF(KH615="","",KH611+KJ611-KH615)</f>
        <v>6</v>
      </c>
      <c r="KJ615" s="27">
        <v>0</v>
      </c>
      <c r="KK615" s="63" t="str">
        <f>IF(KD615="","",KK611)</f>
        <v>ポケモンシリコンフェイス</v>
      </c>
      <c r="KL615" s="67">
        <f>IF(KE615="","",KL611)</f>
        <v>0</v>
      </c>
      <c r="KM615" s="45">
        <f>IF(KH615="","",KI615*KL615)</f>
        <v>0</v>
      </c>
      <c r="KN615" s="46">
        <f>IF(KI615="","",KM615/(KE615*100))</f>
        <v>0</v>
      </c>
      <c r="KO615" s="37" t="s">
        <v>567</v>
      </c>
      <c r="KP615" s="29"/>
      <c r="KQ615" s="47"/>
      <c r="KR615" s="45">
        <v>1129</v>
      </c>
      <c r="KS615" s="45">
        <f>IF(KR615="","",KR615-KR611)</f>
        <v>136</v>
      </c>
      <c r="KT615" s="45">
        <v>73</v>
      </c>
      <c r="KU615" s="45">
        <f>IF(KT615="","",KT615-KT611)</f>
        <v>9</v>
      </c>
      <c r="KV615" s="43">
        <v>200</v>
      </c>
      <c r="KW615" s="45">
        <f>IF(KV615="","",KV611+KX611-KV615)</f>
        <v>20</v>
      </c>
      <c r="KX615" s="27">
        <v>0</v>
      </c>
      <c r="KY615" s="63" t="str">
        <f>IF(KR615="","",KY611)</f>
        <v>サンリオアイスドーム</v>
      </c>
      <c r="KZ615" s="67">
        <f>IF(KS615="","",KZ611)</f>
        <v>300</v>
      </c>
      <c r="LA615" s="45">
        <f>IF(KV615="","",KW615*KZ615)</f>
        <v>6000</v>
      </c>
      <c r="LB615" s="46">
        <f>IF(KW615="","",LA615/(KS615*100))</f>
        <v>0.44117647058823528</v>
      </c>
      <c r="LC615" s="37"/>
      <c r="LD615" s="29"/>
      <c r="LE615" s="47"/>
      <c r="LF615" s="45"/>
      <c r="LG615" s="45"/>
      <c r="LH615" s="45"/>
      <c r="LI615" s="45" t="str">
        <f t="shared" si="2821"/>
        <v/>
      </c>
      <c r="LJ615" s="45"/>
      <c r="LK615" s="45" t="str">
        <f t="shared" si="2822"/>
        <v/>
      </c>
      <c r="LL615" s="45"/>
      <c r="LM615" s="73" t="str">
        <f>IF(LF614="","",LM612)</f>
        <v/>
      </c>
      <c r="LN615" s="67" t="str">
        <f>IF(LG614="","",LN612)</f>
        <v/>
      </c>
      <c r="LO615" s="45" t="str">
        <f t="shared" si="2765"/>
        <v/>
      </c>
      <c r="LP615" s="46"/>
      <c r="LQ615" s="37"/>
      <c r="LR615" s="29"/>
      <c r="LS615" s="47"/>
      <c r="LT615" s="67"/>
      <c r="LU615" s="45" t="str">
        <f t="shared" si="2896"/>
        <v/>
      </c>
      <c r="LV615" s="45"/>
      <c r="LW615" s="45"/>
      <c r="LX615" s="45"/>
      <c r="LY615" s="45" t="str">
        <f t="shared" si="2897"/>
        <v/>
      </c>
      <c r="LZ615" s="45"/>
      <c r="MA615" s="45"/>
      <c r="MB615" s="45"/>
      <c r="MC615" s="45" t="str">
        <f t="shared" si="2856"/>
        <v/>
      </c>
      <c r="MD615" s="46" t="str">
        <f t="shared" si="2857"/>
        <v/>
      </c>
      <c r="ME615" s="37"/>
      <c r="MF615" s="29"/>
      <c r="MG615" s="47"/>
      <c r="MH615" s="67"/>
      <c r="MI615" s="45" t="str">
        <f t="shared" si="2898"/>
        <v/>
      </c>
      <c r="MJ615" s="45"/>
      <c r="MK615" s="45"/>
      <c r="ML615" s="45"/>
      <c r="MM615" s="45" t="str">
        <f t="shared" si="2899"/>
        <v/>
      </c>
      <c r="MN615" s="45"/>
      <c r="MO615" s="45"/>
      <c r="MP615" s="45"/>
      <c r="MQ615" s="45" t="str">
        <f t="shared" si="2858"/>
        <v/>
      </c>
      <c r="MR615" s="46" t="str">
        <f t="shared" si="2859"/>
        <v/>
      </c>
      <c r="MS615" s="37"/>
      <c r="MT615" s="29"/>
      <c r="MU615" s="47"/>
      <c r="MV615" s="67"/>
      <c r="MW615" s="45" t="str">
        <f t="shared" si="2900"/>
        <v/>
      </c>
      <c r="MX615" s="45"/>
      <c r="MY615" s="45"/>
      <c r="MZ615" s="45"/>
      <c r="NA615" s="45" t="str">
        <f t="shared" si="2901"/>
        <v/>
      </c>
      <c r="NB615" s="45"/>
      <c r="NC615" s="45"/>
      <c r="ND615" s="45"/>
      <c r="NE615" s="45" t="str">
        <f t="shared" si="2860"/>
        <v/>
      </c>
      <c r="NF615" s="46" t="str">
        <f t="shared" si="2861"/>
        <v/>
      </c>
      <c r="NG615" s="37"/>
      <c r="NH615" s="29"/>
      <c r="NI615" s="47"/>
      <c r="NJ615" s="67"/>
      <c r="NK615" s="45" t="str">
        <f t="shared" si="2902"/>
        <v/>
      </c>
      <c r="NL615" s="45"/>
      <c r="NM615" s="45"/>
      <c r="NN615" s="45"/>
      <c r="NO615" s="45" t="str">
        <f t="shared" si="2903"/>
        <v/>
      </c>
      <c r="NP615" s="45"/>
      <c r="NQ615" s="45"/>
      <c r="NR615" s="45"/>
      <c r="NS615" s="45" t="str">
        <f t="shared" si="2862"/>
        <v/>
      </c>
      <c r="NT615" s="46" t="str">
        <f t="shared" si="2863"/>
        <v/>
      </c>
      <c r="NU615" s="37"/>
    </row>
    <row r="616" spans="1:385" ht="15" customHeight="1" thickBot="1" x14ac:dyDescent="0.3">
      <c r="A616" s="38"/>
      <c r="B616" s="39"/>
      <c r="C616" s="40"/>
      <c r="D616" s="40"/>
      <c r="E616" s="41"/>
      <c r="F616" s="40"/>
      <c r="G616" s="208"/>
      <c r="H616" s="42"/>
      <c r="I616" s="45"/>
      <c r="J616" s="45" t="str">
        <f t="shared" si="2871"/>
        <v/>
      </c>
      <c r="K616" s="45"/>
      <c r="L616" s="45"/>
      <c r="M616" s="45"/>
      <c r="N616" s="45" t="str">
        <f t="shared" si="2872"/>
        <v/>
      </c>
      <c r="O616" s="45"/>
      <c r="P616" s="45"/>
      <c r="Q616" s="45"/>
      <c r="R616" s="45" t="str">
        <f t="shared" si="2832"/>
        <v/>
      </c>
      <c r="S616" s="46" t="str">
        <f t="shared" si="2833"/>
        <v/>
      </c>
      <c r="T616" s="37"/>
      <c r="U616" s="29"/>
      <c r="V616" s="47"/>
      <c r="W616" s="67"/>
      <c r="X616" s="45" t="str">
        <f t="shared" si="2873"/>
        <v/>
      </c>
      <c r="Y616" s="45"/>
      <c r="Z616" s="45"/>
      <c r="AA616" s="45"/>
      <c r="AB616" s="45" t="str">
        <f t="shared" si="2874"/>
        <v/>
      </c>
      <c r="AC616" s="45"/>
      <c r="AD616" s="45"/>
      <c r="AE616" s="45"/>
      <c r="AF616" s="45" t="str">
        <f t="shared" si="2834"/>
        <v/>
      </c>
      <c r="AG616" s="46" t="str">
        <f t="shared" si="2835"/>
        <v/>
      </c>
      <c r="AH616" s="37"/>
      <c r="AI616" s="29"/>
      <c r="AJ616" s="47"/>
      <c r="AK616" s="45"/>
      <c r="AL616" s="45" t="str">
        <f t="shared" si="2875"/>
        <v/>
      </c>
      <c r="AM616" s="45"/>
      <c r="AN616" s="45" t="str">
        <f t="shared" si="2876"/>
        <v/>
      </c>
      <c r="AO616" s="45"/>
      <c r="AP616" s="45" t="str">
        <f t="shared" si="2877"/>
        <v/>
      </c>
      <c r="AQ616" s="45"/>
      <c r="AR616" s="45"/>
      <c r="AS616" s="45"/>
      <c r="AT616" s="45" t="str">
        <f t="shared" si="2836"/>
        <v/>
      </c>
      <c r="AU616" s="46" t="str">
        <f t="shared" si="2837"/>
        <v/>
      </c>
      <c r="AV616" s="37"/>
      <c r="AW616" s="29"/>
      <c r="AX616" s="47"/>
      <c r="AY616" s="45"/>
      <c r="AZ616" s="45" t="str">
        <f t="shared" si="2878"/>
        <v/>
      </c>
      <c r="BA616" s="45"/>
      <c r="BB616" s="45" t="str">
        <f t="shared" si="2879"/>
        <v/>
      </c>
      <c r="BC616" s="45"/>
      <c r="BD616" s="45" t="str">
        <f t="shared" si="2880"/>
        <v/>
      </c>
      <c r="BE616" s="45"/>
      <c r="BF616" s="45"/>
      <c r="BG616" s="45"/>
      <c r="BH616" s="45" t="str">
        <f t="shared" si="2838"/>
        <v/>
      </c>
      <c r="BI616" s="46" t="str">
        <f t="shared" si="2839"/>
        <v/>
      </c>
      <c r="BJ616" s="37"/>
      <c r="BK616" s="29"/>
      <c r="BL616" s="75"/>
      <c r="BM616" s="76">
        <v>826</v>
      </c>
      <c r="BN616" s="76">
        <f t="shared" si="2766"/>
        <v>123</v>
      </c>
      <c r="BO616" s="76">
        <v>1</v>
      </c>
      <c r="BP616" s="76">
        <f>IF(BO616="","",BO616-BO612)+1000</f>
        <v>2</v>
      </c>
      <c r="BQ616" s="76">
        <v>11</v>
      </c>
      <c r="BR616" s="76">
        <f t="shared" si="2768"/>
        <v>2</v>
      </c>
      <c r="BS616" s="76">
        <v>2</v>
      </c>
      <c r="BT616" s="78" t="str">
        <f t="shared" si="2769"/>
        <v>ラブブポンポンフェイス</v>
      </c>
      <c r="BU616" s="79">
        <f t="shared" si="2770"/>
        <v>400</v>
      </c>
      <c r="BV616" s="76">
        <f t="shared" si="2771"/>
        <v>800</v>
      </c>
      <c r="BW616" s="80">
        <f t="shared" si="2772"/>
        <v>6.5040650406504072E-2</v>
      </c>
      <c r="BX616" s="37"/>
      <c r="BY616" s="57"/>
      <c r="BZ616" s="75"/>
      <c r="CA616" s="76">
        <v>6224</v>
      </c>
      <c r="CB616" s="76">
        <f t="shared" si="2773"/>
        <v>249</v>
      </c>
      <c r="CC616" s="76">
        <v>321</v>
      </c>
      <c r="CD616" s="76">
        <f t="shared" si="2774"/>
        <v>8</v>
      </c>
      <c r="CE616" s="76">
        <v>70</v>
      </c>
      <c r="CF616" s="76">
        <f t="shared" si="2775"/>
        <v>15</v>
      </c>
      <c r="CG616" s="76">
        <v>0</v>
      </c>
      <c r="CH616" s="78" t="str">
        <f t="shared" si="2776"/>
        <v>ＡＩラバー</v>
      </c>
      <c r="CI616" s="79">
        <f t="shared" si="2777"/>
        <v>198</v>
      </c>
      <c r="CJ616" s="76">
        <f t="shared" si="2778"/>
        <v>2970</v>
      </c>
      <c r="CK616" s="80">
        <f t="shared" si="2779"/>
        <v>0.11927710843373494</v>
      </c>
      <c r="CL616" s="37"/>
      <c r="CM616" s="29"/>
      <c r="CN616" s="75"/>
      <c r="CO616" s="76">
        <v>1683</v>
      </c>
      <c r="CP616" s="76">
        <f t="shared" si="2780"/>
        <v>206</v>
      </c>
      <c r="CQ616" s="76">
        <v>54</v>
      </c>
      <c r="CR616" s="76">
        <f t="shared" si="2781"/>
        <v>6</v>
      </c>
      <c r="CS616" s="76">
        <v>70</v>
      </c>
      <c r="CT616" s="76">
        <f t="shared" si="2782"/>
        <v>6</v>
      </c>
      <c r="CU616" s="76">
        <v>0</v>
      </c>
      <c r="CV616" s="78" t="str">
        <f t="shared" si="2783"/>
        <v>アングリーキーホルダー</v>
      </c>
      <c r="CW616" s="79">
        <f t="shared" si="2784"/>
        <v>198</v>
      </c>
      <c r="CX616" s="76">
        <f t="shared" si="2785"/>
        <v>1188</v>
      </c>
      <c r="CY616" s="80">
        <f t="shared" si="2786"/>
        <v>5.7669902912621362E-2</v>
      </c>
      <c r="CZ616" s="37"/>
      <c r="DA616" s="29"/>
      <c r="DB616" s="47"/>
      <c r="DC616" s="67"/>
      <c r="DD616" s="45" t="str">
        <f t="shared" si="2881"/>
        <v/>
      </c>
      <c r="DE616" s="45"/>
      <c r="DF616" s="45"/>
      <c r="DG616" s="45"/>
      <c r="DH616" s="45" t="str">
        <f t="shared" si="2882"/>
        <v/>
      </c>
      <c r="DI616" s="45"/>
      <c r="DJ616" s="45"/>
      <c r="DK616" s="45"/>
      <c r="DL616" s="45" t="str">
        <f t="shared" si="2840"/>
        <v/>
      </c>
      <c r="DM616" s="46" t="str">
        <f t="shared" si="2841"/>
        <v/>
      </c>
      <c r="DN616" s="37"/>
      <c r="DO616" s="29"/>
      <c r="DP616" s="47"/>
      <c r="DQ616" s="45"/>
      <c r="DR616" s="45" t="str">
        <f t="shared" si="2883"/>
        <v/>
      </c>
      <c r="DS616" s="45"/>
      <c r="DT616" s="45" t="str">
        <f t="shared" si="2884"/>
        <v/>
      </c>
      <c r="DU616" s="45"/>
      <c r="DV616" s="45" t="str">
        <f t="shared" si="2885"/>
        <v/>
      </c>
      <c r="DW616" s="45"/>
      <c r="DX616" s="45"/>
      <c r="DY616" s="45"/>
      <c r="DZ616" s="45" t="str">
        <f t="shared" si="2842"/>
        <v/>
      </c>
      <c r="EA616" s="46" t="str">
        <f t="shared" si="2843"/>
        <v/>
      </c>
      <c r="EB616" s="37"/>
      <c r="ED616" s="47"/>
      <c r="EE616" s="67"/>
      <c r="EF616" s="45" t="str">
        <f t="shared" si="2886"/>
        <v/>
      </c>
      <c r="EG616" s="45"/>
      <c r="EH616" s="45"/>
      <c r="EI616" s="45"/>
      <c r="EJ616" s="45" t="str">
        <f t="shared" si="2887"/>
        <v/>
      </c>
      <c r="EK616" s="45"/>
      <c r="EL616" s="45"/>
      <c r="EM616" s="45"/>
      <c r="EN616" s="45" t="str">
        <f t="shared" si="2844"/>
        <v/>
      </c>
      <c r="EO616" s="46" t="str">
        <f t="shared" si="2845"/>
        <v/>
      </c>
      <c r="EP616" s="37"/>
      <c r="ER616" s="47"/>
      <c r="ES616" s="67"/>
      <c r="ET616" s="45" t="str">
        <f t="shared" si="2888"/>
        <v/>
      </c>
      <c r="EU616" s="45"/>
      <c r="EV616" s="45"/>
      <c r="EW616" s="45"/>
      <c r="EX616" s="45" t="str">
        <f t="shared" si="2889"/>
        <v/>
      </c>
      <c r="EY616" s="45"/>
      <c r="EZ616" s="45"/>
      <c r="FA616" s="45"/>
      <c r="FB616" s="45" t="str">
        <f t="shared" si="2846"/>
        <v/>
      </c>
      <c r="FC616" s="46" t="str">
        <f t="shared" si="2847"/>
        <v/>
      </c>
      <c r="FD616" s="37"/>
      <c r="FF616" s="47"/>
      <c r="FG616" s="67"/>
      <c r="FH616" s="45" t="str">
        <f t="shared" si="2890"/>
        <v/>
      </c>
      <c r="FI616" s="45"/>
      <c r="FJ616" s="45"/>
      <c r="FK616" s="45"/>
      <c r="FL616" s="45" t="str">
        <f t="shared" si="2891"/>
        <v/>
      </c>
      <c r="FM616" s="45"/>
      <c r="FN616" s="45"/>
      <c r="FO616" s="45"/>
      <c r="FP616" s="45" t="str">
        <f t="shared" si="2848"/>
        <v/>
      </c>
      <c r="FQ616" s="46" t="str">
        <f t="shared" si="2849"/>
        <v/>
      </c>
      <c r="FR616" s="37"/>
      <c r="FS616" s="29"/>
      <c r="FT616" s="47"/>
      <c r="FU616" s="67"/>
      <c r="FV616" s="45" t="str">
        <f t="shared" si="2892"/>
        <v/>
      </c>
      <c r="FW616" s="45"/>
      <c r="FX616" s="45"/>
      <c r="FY616" s="45"/>
      <c r="FZ616" s="45" t="str">
        <f t="shared" si="2893"/>
        <v/>
      </c>
      <c r="GA616" s="45"/>
      <c r="GB616" s="45"/>
      <c r="GC616" s="45"/>
      <c r="GD616" s="45" t="str">
        <f t="shared" si="2850"/>
        <v/>
      </c>
      <c r="GE616" s="46" t="str">
        <f t="shared" si="2851"/>
        <v/>
      </c>
      <c r="GF616" s="37"/>
      <c r="GH616" s="47"/>
      <c r="GI616" s="67"/>
      <c r="GJ616" s="45" t="str">
        <f t="shared" si="2894"/>
        <v/>
      </c>
      <c r="GK616" s="45"/>
      <c r="GL616" s="45"/>
      <c r="GM616" s="45"/>
      <c r="GN616" s="45" t="str">
        <f t="shared" si="2895"/>
        <v/>
      </c>
      <c r="GO616" s="45"/>
      <c r="GP616" s="45"/>
      <c r="GQ616" s="45"/>
      <c r="GR616" s="45" t="str">
        <f t="shared" si="2852"/>
        <v/>
      </c>
      <c r="GS616" s="46" t="str">
        <f t="shared" si="2853"/>
        <v/>
      </c>
      <c r="GT616" s="37"/>
      <c r="GU616" s="61"/>
      <c r="GV616" s="75"/>
      <c r="GW616" s="84"/>
      <c r="GX616" s="76"/>
      <c r="GY616" s="76" t="str">
        <f t="shared" si="2829"/>
        <v/>
      </c>
      <c r="GZ616" s="76"/>
      <c r="HA616" s="76" t="str">
        <f t="shared" si="2823"/>
        <v/>
      </c>
      <c r="HB616" s="76">
        <v>2</v>
      </c>
      <c r="HC616" s="76">
        <f t="shared" si="2787"/>
        <v>1</v>
      </c>
      <c r="HD616" s="76">
        <v>4</v>
      </c>
      <c r="HE616" s="78" t="str">
        <f t="shared" ref="HE616" si="2909">IF(GX613="","",HE612)</f>
        <v>ルララ</v>
      </c>
      <c r="HF616" s="79">
        <f>IF(GX613="","",HF612)</f>
        <v>715</v>
      </c>
      <c r="HG616" s="76">
        <f t="shared" si="2789"/>
        <v>715</v>
      </c>
      <c r="HH616" s="80" t="e">
        <f t="shared" si="2790"/>
        <v>#VALUE!</v>
      </c>
      <c r="HI616" s="37"/>
      <c r="HK616" s="75"/>
      <c r="HL616" s="76">
        <v>249</v>
      </c>
      <c r="HM616" s="76">
        <f t="shared" si="2824"/>
        <v>53</v>
      </c>
      <c r="HN616" s="76">
        <v>1</v>
      </c>
      <c r="HO616" s="76">
        <f>IF(HN616="","",HN616-HN612)+1000</f>
        <v>3</v>
      </c>
      <c r="HP616" s="76">
        <v>16</v>
      </c>
      <c r="HQ616" s="76">
        <f t="shared" si="2791"/>
        <v>2</v>
      </c>
      <c r="HR616" s="76"/>
      <c r="HS616" s="78" t="str">
        <f t="shared" si="2792"/>
        <v>アンパンマンもちふわ</v>
      </c>
      <c r="HT616" s="79">
        <f t="shared" si="2826"/>
        <v>673</v>
      </c>
      <c r="HU616" s="76">
        <f t="shared" si="2793"/>
        <v>1346</v>
      </c>
      <c r="HV616" s="80">
        <f t="shared" si="2794"/>
        <v>0.25396226415094342</v>
      </c>
      <c r="HW616" s="37"/>
      <c r="HX616" s="360"/>
      <c r="HY616" s="75"/>
      <c r="HZ616" s="76">
        <v>6708</v>
      </c>
      <c r="IA616" s="76">
        <f t="shared" si="2795"/>
        <v>251</v>
      </c>
      <c r="IB616" s="76">
        <v>286</v>
      </c>
      <c r="IC616" s="76">
        <f t="shared" si="2796"/>
        <v>4</v>
      </c>
      <c r="ID616" s="76">
        <v>35</v>
      </c>
      <c r="IE616" s="76">
        <f t="shared" si="2797"/>
        <v>-2</v>
      </c>
      <c r="IF616" s="76">
        <v>0</v>
      </c>
      <c r="IG616" s="78" t="str">
        <f t="shared" si="2827"/>
        <v>ラブブキーホルダー</v>
      </c>
      <c r="IH616" s="79">
        <f t="shared" si="2828"/>
        <v>500</v>
      </c>
      <c r="II616" s="76">
        <f t="shared" si="2798"/>
        <v>-1000</v>
      </c>
      <c r="IJ616" s="80">
        <f t="shared" si="2799"/>
        <v>-3.9840637450199202E-2</v>
      </c>
      <c r="IK616" s="37"/>
      <c r="IL616" s="29"/>
      <c r="IM616" s="75"/>
      <c r="IN616" s="76">
        <v>5700</v>
      </c>
      <c r="IO616" s="76">
        <f t="shared" si="2800"/>
        <v>98</v>
      </c>
      <c r="IP616" s="76">
        <v>242</v>
      </c>
      <c r="IQ616" s="76">
        <f t="shared" si="2801"/>
        <v>2</v>
      </c>
      <c r="IR616" s="76">
        <v>10</v>
      </c>
      <c r="IS616" s="76">
        <f t="shared" si="2802"/>
        <v>2</v>
      </c>
      <c r="IT616" s="76">
        <v>0</v>
      </c>
      <c r="IU616" s="78" t="str">
        <f t="shared" si="2819"/>
        <v>キティヒョウ柄マスコット</v>
      </c>
      <c r="IV616" s="79">
        <f t="shared" si="2820"/>
        <v>998</v>
      </c>
      <c r="IW616" s="76">
        <f t="shared" si="2803"/>
        <v>1996</v>
      </c>
      <c r="IX616" s="80">
        <f t="shared" si="2804"/>
        <v>0.2036734693877551</v>
      </c>
      <c r="IY616" s="37"/>
      <c r="IZ616" s="61"/>
      <c r="JA616" s="75"/>
      <c r="JB616" s="76">
        <v>4094</v>
      </c>
      <c r="JC616" s="76">
        <f t="shared" si="2805"/>
        <v>165</v>
      </c>
      <c r="JD616" s="76">
        <v>201</v>
      </c>
      <c r="JE616" s="76">
        <f t="shared" si="2806"/>
        <v>3</v>
      </c>
      <c r="JF616" s="76">
        <v>7</v>
      </c>
      <c r="JG616" s="76">
        <f t="shared" si="2807"/>
        <v>4</v>
      </c>
      <c r="JH616" s="76">
        <v>0</v>
      </c>
      <c r="JI616" s="78" t="str">
        <f t="shared" si="2808"/>
        <v>ＡＩマスコット</v>
      </c>
      <c r="JJ616" s="79">
        <f t="shared" si="2809"/>
        <v>286</v>
      </c>
      <c r="JK616" s="76">
        <f t="shared" si="2810"/>
        <v>1144</v>
      </c>
      <c r="JL616" s="80">
        <f t="shared" si="2811"/>
        <v>6.933333333333333E-2</v>
      </c>
      <c r="JM616" s="37"/>
      <c r="JN616" s="29"/>
      <c r="JO616" s="75"/>
      <c r="JP616" s="76">
        <v>4583</v>
      </c>
      <c r="JQ616" s="76">
        <f t="shared" si="2812"/>
        <v>130</v>
      </c>
      <c r="JR616" s="76">
        <v>196</v>
      </c>
      <c r="JS616" s="76">
        <f t="shared" si="2813"/>
        <v>2</v>
      </c>
      <c r="JT616" s="76">
        <v>8</v>
      </c>
      <c r="JU616" s="76">
        <f t="shared" si="2814"/>
        <v>2</v>
      </c>
      <c r="JV616" s="76">
        <v>0</v>
      </c>
      <c r="JW616" s="78" t="str">
        <f t="shared" si="2815"/>
        <v>キティフェイスポーチ</v>
      </c>
      <c r="JX616" s="79">
        <f t="shared" si="2816"/>
        <v>0</v>
      </c>
      <c r="JY616" s="76">
        <f t="shared" si="2817"/>
        <v>0</v>
      </c>
      <c r="JZ616" s="80">
        <f t="shared" si="2818"/>
        <v>0</v>
      </c>
      <c r="KA616" s="37"/>
      <c r="KB616" s="51"/>
      <c r="KC616" s="75"/>
      <c r="KD616" s="76">
        <v>13371</v>
      </c>
      <c r="KE616" s="76">
        <f>IF(KD616="","",KD616-KD612)</f>
        <v>184</v>
      </c>
      <c r="KF616" s="76">
        <v>664</v>
      </c>
      <c r="KG616" s="76">
        <f>IF(KF616="","",KF616-KF612)</f>
        <v>8</v>
      </c>
      <c r="KH616" s="76">
        <v>98</v>
      </c>
      <c r="KI616" s="76">
        <f>IF(KH616="","",KH612+KJ612-KH616)</f>
        <v>7</v>
      </c>
      <c r="KJ616" s="76">
        <v>0</v>
      </c>
      <c r="KK616" s="78" t="str">
        <f>IF(KD616="","",KK612)</f>
        <v>ＡＩモンスターラバー</v>
      </c>
      <c r="KL616" s="79">
        <f>IF(KE616="","",KL612)</f>
        <v>198</v>
      </c>
      <c r="KM616" s="76">
        <f>IF(KH616="","",KI616*KL616)</f>
        <v>1386</v>
      </c>
      <c r="KN616" s="80">
        <f>IF(KI616="","",KM616/(KE616*100))</f>
        <v>7.5326086956521737E-2</v>
      </c>
      <c r="KO616" s="37"/>
      <c r="KP616" s="29"/>
      <c r="KQ616" s="75"/>
      <c r="KR616" s="76">
        <v>1433</v>
      </c>
      <c r="KS616" s="76">
        <f>IF(KR616="","",KR616-KR612)</f>
        <v>73</v>
      </c>
      <c r="KT616" s="76">
        <v>17</v>
      </c>
      <c r="KU616" s="76">
        <f>IF(KT616="","",KT616-KT612)</f>
        <v>2</v>
      </c>
      <c r="KV616" s="76">
        <v>8</v>
      </c>
      <c r="KW616" s="76">
        <f>IF(KV616="","",KV612+KX612-KV616)</f>
        <v>2</v>
      </c>
      <c r="KX616" s="76">
        <v>0</v>
      </c>
      <c r="KY616" s="78" t="str">
        <f>IF(KR616="","",KY612)</f>
        <v>AIモンスターマスコット</v>
      </c>
      <c r="KZ616" s="79">
        <f>IF(KS616="","",KZ612)</f>
        <v>286</v>
      </c>
      <c r="LA616" s="76">
        <f>IF(KV616="","",KW616*KZ616)</f>
        <v>572</v>
      </c>
      <c r="LB616" s="80">
        <f>IF(KW616="","",LA616/(KS616*100))</f>
        <v>7.8356164383561647E-2</v>
      </c>
      <c r="LC616" s="37"/>
      <c r="LD616" s="29"/>
      <c r="LE616" s="75"/>
      <c r="LF616" s="76"/>
      <c r="LG616" s="76"/>
      <c r="LH616" s="76"/>
      <c r="LI616" s="76" t="str">
        <f t="shared" si="2821"/>
        <v/>
      </c>
      <c r="LJ616" s="76"/>
      <c r="LK616" s="76" t="str">
        <f t="shared" si="2822"/>
        <v/>
      </c>
      <c r="LL616" s="76"/>
      <c r="LM616" s="78" t="str">
        <f>IF(LF614="","",LM613)</f>
        <v/>
      </c>
      <c r="LN616" s="79" t="str">
        <f>IF(LG614="","",LN613)</f>
        <v/>
      </c>
      <c r="LO616" s="76" t="str">
        <f t="shared" si="2765"/>
        <v/>
      </c>
      <c r="LP616" s="80"/>
      <c r="LQ616" s="37"/>
      <c r="LR616" s="29"/>
      <c r="LS616" s="47"/>
      <c r="LT616" s="67"/>
      <c r="LU616" s="45" t="str">
        <f t="shared" si="2896"/>
        <v/>
      </c>
      <c r="LV616" s="45"/>
      <c r="LW616" s="45"/>
      <c r="LX616" s="45"/>
      <c r="LY616" s="45" t="str">
        <f t="shared" si="2897"/>
        <v/>
      </c>
      <c r="LZ616" s="45"/>
      <c r="MA616" s="45"/>
      <c r="MB616" s="45"/>
      <c r="MC616" s="45" t="str">
        <f t="shared" si="2856"/>
        <v/>
      </c>
      <c r="MD616" s="46" t="str">
        <f t="shared" si="2857"/>
        <v/>
      </c>
      <c r="ME616" s="37"/>
      <c r="MF616" s="29"/>
      <c r="MG616" s="47"/>
      <c r="MH616" s="67"/>
      <c r="MI616" s="45" t="str">
        <f t="shared" si="2898"/>
        <v/>
      </c>
      <c r="MJ616" s="45"/>
      <c r="MK616" s="45"/>
      <c r="ML616" s="45"/>
      <c r="MM616" s="45" t="str">
        <f t="shared" si="2899"/>
        <v/>
      </c>
      <c r="MN616" s="45"/>
      <c r="MO616" s="45"/>
      <c r="MP616" s="45"/>
      <c r="MQ616" s="45" t="str">
        <f t="shared" si="2858"/>
        <v/>
      </c>
      <c r="MR616" s="46" t="str">
        <f t="shared" si="2859"/>
        <v/>
      </c>
      <c r="MS616" s="37"/>
      <c r="MT616" s="29"/>
      <c r="MU616" s="47"/>
      <c r="MV616" s="67"/>
      <c r="MW616" s="45" t="str">
        <f t="shared" si="2900"/>
        <v/>
      </c>
      <c r="MX616" s="45"/>
      <c r="MY616" s="45"/>
      <c r="MZ616" s="45"/>
      <c r="NA616" s="45" t="str">
        <f t="shared" si="2901"/>
        <v/>
      </c>
      <c r="NB616" s="45"/>
      <c r="NC616" s="45"/>
      <c r="ND616" s="45"/>
      <c r="NE616" s="45" t="str">
        <f t="shared" si="2860"/>
        <v/>
      </c>
      <c r="NF616" s="46" t="str">
        <f t="shared" si="2861"/>
        <v/>
      </c>
      <c r="NG616" s="37"/>
      <c r="NH616" s="29"/>
      <c r="NI616" s="47"/>
      <c r="NJ616" s="67"/>
      <c r="NK616" s="45" t="str">
        <f t="shared" si="2902"/>
        <v/>
      </c>
      <c r="NL616" s="45"/>
      <c r="NM616" s="45"/>
      <c r="NN616" s="45"/>
      <c r="NO616" s="45" t="str">
        <f t="shared" si="2903"/>
        <v/>
      </c>
      <c r="NP616" s="45"/>
      <c r="NQ616" s="45"/>
      <c r="NR616" s="45"/>
      <c r="NS616" s="45" t="str">
        <f t="shared" si="2862"/>
        <v/>
      </c>
      <c r="NT616" s="46" t="str">
        <f t="shared" si="2863"/>
        <v/>
      </c>
      <c r="NU616" s="37"/>
    </row>
    <row r="617" spans="1:385" ht="15" customHeight="1" thickTop="1" x14ac:dyDescent="0.25">
      <c r="A617" s="38"/>
      <c r="B617" s="39"/>
      <c r="C617" s="40"/>
      <c r="D617" s="40"/>
      <c r="E617" s="41"/>
      <c r="F617" s="40"/>
      <c r="G617" s="208"/>
      <c r="H617" s="42"/>
      <c r="I617" s="45"/>
      <c r="J617" s="45" t="str">
        <f t="shared" si="2871"/>
        <v/>
      </c>
      <c r="K617" s="45"/>
      <c r="L617" s="45"/>
      <c r="M617" s="45"/>
      <c r="N617" s="45" t="str">
        <f t="shared" si="2872"/>
        <v/>
      </c>
      <c r="O617" s="45"/>
      <c r="P617" s="45"/>
      <c r="Q617" s="45"/>
      <c r="R617" s="45" t="str">
        <f t="shared" si="2832"/>
        <v/>
      </c>
      <c r="S617" s="46" t="str">
        <f t="shared" si="2833"/>
        <v/>
      </c>
      <c r="T617" s="37"/>
      <c r="U617" s="29"/>
      <c r="V617" s="47"/>
      <c r="W617" s="67"/>
      <c r="X617" s="45" t="str">
        <f t="shared" si="2873"/>
        <v/>
      </c>
      <c r="Y617" s="45"/>
      <c r="Z617" s="45"/>
      <c r="AA617" s="45"/>
      <c r="AB617" s="45" t="str">
        <f t="shared" si="2874"/>
        <v/>
      </c>
      <c r="AC617" s="45"/>
      <c r="AD617" s="45"/>
      <c r="AE617" s="45"/>
      <c r="AF617" s="45" t="str">
        <f t="shared" si="2834"/>
        <v/>
      </c>
      <c r="AG617" s="46" t="str">
        <f t="shared" si="2835"/>
        <v/>
      </c>
      <c r="AH617" s="37"/>
      <c r="AI617" s="29"/>
      <c r="AJ617" s="47"/>
      <c r="AK617" s="45"/>
      <c r="AL617" s="45" t="str">
        <f t="shared" si="2875"/>
        <v/>
      </c>
      <c r="AM617" s="45"/>
      <c r="AN617" s="45" t="str">
        <f t="shared" si="2876"/>
        <v/>
      </c>
      <c r="AO617" s="45"/>
      <c r="AP617" s="45" t="str">
        <f t="shared" si="2877"/>
        <v/>
      </c>
      <c r="AQ617" s="45"/>
      <c r="AR617" s="45"/>
      <c r="AS617" s="45"/>
      <c r="AT617" s="45" t="str">
        <f t="shared" si="2836"/>
        <v/>
      </c>
      <c r="AU617" s="46" t="str">
        <f t="shared" si="2837"/>
        <v/>
      </c>
      <c r="AV617" s="37"/>
      <c r="AW617" s="29"/>
      <c r="AX617" s="47"/>
      <c r="AY617" s="45"/>
      <c r="AZ617" s="45" t="str">
        <f t="shared" si="2878"/>
        <v/>
      </c>
      <c r="BA617" s="45"/>
      <c r="BB617" s="45" t="str">
        <f t="shared" si="2879"/>
        <v/>
      </c>
      <c r="BC617" s="45"/>
      <c r="BD617" s="45" t="str">
        <f t="shared" si="2880"/>
        <v/>
      </c>
      <c r="BE617" s="45"/>
      <c r="BF617" s="45"/>
      <c r="BG617" s="45"/>
      <c r="BH617" s="45" t="str">
        <f t="shared" si="2838"/>
        <v/>
      </c>
      <c r="BI617" s="46" t="str">
        <f t="shared" si="2839"/>
        <v/>
      </c>
      <c r="BJ617" s="37"/>
      <c r="BK617" s="29"/>
      <c r="BL617" s="52"/>
      <c r="BM617" s="45"/>
      <c r="BN617" s="43"/>
      <c r="BO617" s="45"/>
      <c r="BP617" s="87"/>
      <c r="BQ617" s="43"/>
      <c r="BR617" s="43"/>
      <c r="BS617" s="43"/>
      <c r="BT617" s="44"/>
      <c r="BU617" s="48"/>
      <c r="BV617" s="45"/>
      <c r="BW617" s="89"/>
      <c r="BX617" s="37"/>
      <c r="BY617" s="57"/>
      <c r="BZ617" s="52"/>
      <c r="CA617" s="45"/>
      <c r="CB617" s="43"/>
      <c r="CC617" s="45"/>
      <c r="CD617" s="87"/>
      <c r="CE617" s="43"/>
      <c r="CF617" s="43"/>
      <c r="CG617" s="43"/>
      <c r="CH617" s="44"/>
      <c r="CI617" s="48"/>
      <c r="CJ617" s="45"/>
      <c r="CK617" s="89"/>
      <c r="CL617" s="37"/>
      <c r="CM617" s="29"/>
      <c r="CN617" s="52"/>
      <c r="CO617" s="45"/>
      <c r="CP617" s="58"/>
      <c r="CQ617" s="45"/>
      <c r="CR617" s="87"/>
      <c r="CS617" s="43"/>
      <c r="CT617" s="43"/>
      <c r="CU617" s="43"/>
      <c r="CV617" s="44"/>
      <c r="CW617" s="48"/>
      <c r="CX617" s="45"/>
      <c r="CY617" s="89"/>
      <c r="CZ617" s="37"/>
      <c r="DA617" s="29"/>
      <c r="DB617" s="47"/>
      <c r="DC617" s="67"/>
      <c r="DD617" s="45"/>
      <c r="DE617" s="45"/>
      <c r="DF617" s="45"/>
      <c r="DG617" s="45"/>
      <c r="DH617" s="45"/>
      <c r="DI617" s="45"/>
      <c r="DJ617" s="45"/>
      <c r="DK617" s="45"/>
      <c r="DL617" s="45"/>
      <c r="DM617" s="46"/>
      <c r="DN617" s="37"/>
      <c r="DO617" s="29"/>
      <c r="DP617" s="47"/>
      <c r="DQ617" s="45"/>
      <c r="DR617" s="45"/>
      <c r="DS617" s="45"/>
      <c r="DT617" s="45"/>
      <c r="DU617" s="45"/>
      <c r="DV617" s="45"/>
      <c r="DW617" s="45"/>
      <c r="DX617" s="45"/>
      <c r="DY617" s="45"/>
      <c r="DZ617" s="45"/>
      <c r="EA617" s="46"/>
      <c r="EB617" s="37"/>
      <c r="ED617" s="47"/>
      <c r="EE617" s="67"/>
      <c r="EF617" s="45"/>
      <c r="EG617" s="45"/>
      <c r="EH617" s="45"/>
      <c r="EI617" s="45"/>
      <c r="EJ617" s="45"/>
      <c r="EK617" s="45"/>
      <c r="EL617" s="45"/>
      <c r="EM617" s="45"/>
      <c r="EN617" s="45"/>
      <c r="EO617" s="46"/>
      <c r="EP617" s="37"/>
      <c r="ER617" s="47"/>
      <c r="ES617" s="67"/>
      <c r="ET617" s="45"/>
      <c r="EU617" s="45"/>
      <c r="EV617" s="45"/>
      <c r="EW617" s="45"/>
      <c r="EX617" s="45"/>
      <c r="EY617" s="45"/>
      <c r="EZ617" s="45"/>
      <c r="FA617" s="45"/>
      <c r="FB617" s="45"/>
      <c r="FC617" s="46"/>
      <c r="FD617" s="37"/>
      <c r="FF617" s="47"/>
      <c r="FG617" s="67"/>
      <c r="FH617" s="45"/>
      <c r="FI617" s="45"/>
      <c r="FJ617" s="45"/>
      <c r="FK617" s="45"/>
      <c r="FL617" s="45"/>
      <c r="FM617" s="45"/>
      <c r="FN617" s="45"/>
      <c r="FO617" s="45"/>
      <c r="FP617" s="45"/>
      <c r="FQ617" s="46"/>
      <c r="FR617" s="37"/>
      <c r="FS617" s="29"/>
      <c r="FT617" s="47"/>
      <c r="FU617" s="67"/>
      <c r="FV617" s="45"/>
      <c r="FW617" s="45"/>
      <c r="FX617" s="45"/>
      <c r="FY617" s="45"/>
      <c r="FZ617" s="45"/>
      <c r="GA617" s="45"/>
      <c r="GB617" s="45"/>
      <c r="GC617" s="45"/>
      <c r="GD617" s="45"/>
      <c r="GE617" s="46"/>
      <c r="GF617" s="37"/>
      <c r="GH617" s="47"/>
      <c r="GI617" s="67"/>
      <c r="GJ617" s="45"/>
      <c r="GK617" s="45"/>
      <c r="GL617" s="45"/>
      <c r="GM617" s="45"/>
      <c r="GN617" s="45"/>
      <c r="GO617" s="45"/>
      <c r="GP617" s="45"/>
      <c r="GQ617" s="45"/>
      <c r="GR617" s="45"/>
      <c r="GS617" s="46"/>
      <c r="GT617" s="37"/>
      <c r="GU617" s="61"/>
      <c r="GV617" s="52"/>
      <c r="GW617" s="62"/>
      <c r="GX617" s="45"/>
      <c r="GY617" s="43"/>
      <c r="GZ617" s="45"/>
      <c r="HA617" s="87"/>
      <c r="HB617" s="43"/>
      <c r="HC617" s="43"/>
      <c r="HD617" s="43"/>
      <c r="HE617" s="44"/>
      <c r="HF617" s="48"/>
      <c r="HG617" s="45"/>
      <c r="HH617" s="89"/>
      <c r="HI617" s="37"/>
      <c r="HK617" s="52"/>
      <c r="HL617" s="45"/>
      <c r="HM617" s="43"/>
      <c r="HN617" s="45"/>
      <c r="HO617" s="87"/>
      <c r="HP617" s="43"/>
      <c r="HQ617" s="43"/>
      <c r="HR617" s="43"/>
      <c r="HS617" s="44"/>
      <c r="HT617" s="48"/>
      <c r="HU617" s="45"/>
      <c r="HV617" s="89"/>
      <c r="HW617" s="37"/>
      <c r="HX617" s="360"/>
      <c r="HY617" s="52"/>
      <c r="HZ617" s="45"/>
      <c r="IA617" s="58"/>
      <c r="IB617" s="45"/>
      <c r="IC617" s="87"/>
      <c r="ID617" s="43"/>
      <c r="IE617" s="43"/>
      <c r="IF617" s="43"/>
      <c r="IG617" s="44"/>
      <c r="IH617" s="48"/>
      <c r="II617" s="45"/>
      <c r="IJ617" s="89"/>
      <c r="IK617" s="37"/>
      <c r="IL617" s="29"/>
      <c r="IM617" s="52"/>
      <c r="IN617" s="45"/>
      <c r="IO617" s="43"/>
      <c r="IP617" s="45"/>
      <c r="IQ617" s="87"/>
      <c r="IR617" s="43"/>
      <c r="IS617" s="43"/>
      <c r="IT617" s="43"/>
      <c r="IU617" s="44"/>
      <c r="IV617" s="48"/>
      <c r="IW617" s="45"/>
      <c r="IX617" s="89"/>
      <c r="IY617" s="37"/>
      <c r="IZ617" s="61"/>
      <c r="JA617" s="52"/>
      <c r="JB617" s="45"/>
      <c r="JC617" s="43"/>
      <c r="JD617" s="45"/>
      <c r="JE617" s="87"/>
      <c r="JF617" s="43"/>
      <c r="JG617" s="43"/>
      <c r="JH617" s="43"/>
      <c r="JI617" s="44"/>
      <c r="JJ617" s="48"/>
      <c r="JK617" s="45"/>
      <c r="JL617" s="89"/>
      <c r="JM617" s="37"/>
      <c r="JN617" s="29"/>
      <c r="JO617" s="52"/>
      <c r="JP617" s="45"/>
      <c r="JQ617" s="58"/>
      <c r="JR617" s="45"/>
      <c r="JS617" s="87"/>
      <c r="JT617" s="43"/>
      <c r="JU617" s="43"/>
      <c r="JV617" s="43"/>
      <c r="JW617" s="44"/>
      <c r="JX617" s="48"/>
      <c r="JY617" s="45"/>
      <c r="JZ617" s="89"/>
      <c r="KA617" s="37"/>
      <c r="KB617" s="51"/>
      <c r="KC617" s="52" t="str">
        <f>IF($A590="","",$A590)</f>
        <v/>
      </c>
      <c r="KD617" s="45"/>
      <c r="KE617" s="43"/>
      <c r="KF617" s="45"/>
      <c r="KG617" s="87"/>
      <c r="KH617" s="43"/>
      <c r="KI617" s="43"/>
      <c r="KJ617" s="43"/>
      <c r="KK617" s="44"/>
      <c r="KL617" s="48"/>
      <c r="KM617" s="45"/>
      <c r="KN617" s="89"/>
      <c r="KO617" s="37"/>
      <c r="KP617" s="29"/>
      <c r="KQ617" s="52"/>
      <c r="KR617" s="45"/>
      <c r="KS617" s="43"/>
      <c r="KT617" s="45"/>
      <c r="KU617" s="87"/>
      <c r="KV617" s="43"/>
      <c r="KW617" s="43"/>
      <c r="KX617" s="43"/>
      <c r="KY617" s="44"/>
      <c r="KZ617" s="48"/>
      <c r="LA617" s="45"/>
      <c r="LB617" s="89"/>
      <c r="LC617" s="37"/>
      <c r="LD617" s="29"/>
      <c r="LE617" s="52"/>
      <c r="LF617" s="43"/>
      <c r="LG617" s="86"/>
      <c r="LH617" s="43"/>
      <c r="LI617" s="43"/>
      <c r="LJ617" s="43"/>
      <c r="LK617" s="87"/>
      <c r="LL617" s="43"/>
      <c r="LM617" s="65"/>
      <c r="LN617" s="48"/>
      <c r="LO617" s="87"/>
      <c r="LP617" s="53"/>
      <c r="LQ617" s="37"/>
      <c r="LR617" s="29"/>
      <c r="LS617" s="47"/>
      <c r="LT617" s="67"/>
      <c r="LU617" s="45"/>
      <c r="LV617" s="45"/>
      <c r="LW617" s="45"/>
      <c r="LX617" s="45"/>
      <c r="LY617" s="45"/>
      <c r="LZ617" s="45"/>
      <c r="MA617" s="45"/>
      <c r="MB617" s="45"/>
      <c r="MC617" s="45"/>
      <c r="MD617" s="46"/>
      <c r="ME617" s="37"/>
      <c r="MF617" s="29"/>
      <c r="MG617" s="47"/>
      <c r="MH617" s="67"/>
      <c r="MI617" s="45"/>
      <c r="MJ617" s="45"/>
      <c r="MK617" s="45"/>
      <c r="ML617" s="45"/>
      <c r="MM617" s="45"/>
      <c r="MN617" s="45"/>
      <c r="MO617" s="45"/>
      <c r="MP617" s="45"/>
      <c r="MQ617" s="45"/>
      <c r="MR617" s="46"/>
      <c r="MS617" s="37"/>
      <c r="MT617" s="29"/>
      <c r="MU617" s="47"/>
      <c r="MV617" s="67"/>
      <c r="MW617" s="45"/>
      <c r="MX617" s="45"/>
      <c r="MY617" s="45"/>
      <c r="MZ617" s="45"/>
      <c r="NA617" s="45"/>
      <c r="NB617" s="45"/>
      <c r="NC617" s="45"/>
      <c r="ND617" s="45"/>
      <c r="NE617" s="45"/>
      <c r="NF617" s="46"/>
      <c r="NG617" s="37"/>
      <c r="NH617" s="29"/>
      <c r="NI617" s="47"/>
      <c r="NJ617" s="67"/>
      <c r="NK617" s="45"/>
      <c r="NL617" s="45"/>
      <c r="NM617" s="45"/>
      <c r="NN617" s="45"/>
      <c r="NO617" s="45"/>
      <c r="NP617" s="45"/>
      <c r="NQ617" s="45"/>
      <c r="NR617" s="45"/>
      <c r="NS617" s="45"/>
      <c r="NT617" s="46"/>
      <c r="NU617" s="37"/>
    </row>
    <row r="618" spans="1:385" x14ac:dyDescent="0.25">
      <c r="A618" s="38"/>
      <c r="B618" s="39"/>
      <c r="C618" s="40"/>
      <c r="D618" s="40"/>
      <c r="E618" s="41"/>
      <c r="F618" s="40"/>
      <c r="G618" s="208"/>
      <c r="H618" s="42"/>
      <c r="I618" s="45"/>
      <c r="J618" s="45" t="str">
        <f t="shared" si="2871"/>
        <v/>
      </c>
      <c r="K618" s="45"/>
      <c r="L618" s="45"/>
      <c r="M618" s="45"/>
      <c r="N618" s="45" t="str">
        <f t="shared" si="2872"/>
        <v/>
      </c>
      <c r="O618" s="45"/>
      <c r="P618" s="45"/>
      <c r="Q618" s="45"/>
      <c r="R618" s="45" t="str">
        <f t="shared" si="2832"/>
        <v/>
      </c>
      <c r="S618" s="46" t="str">
        <f t="shared" si="2833"/>
        <v/>
      </c>
      <c r="T618" s="37"/>
      <c r="U618" s="29"/>
      <c r="V618" s="47"/>
      <c r="W618" s="67"/>
      <c r="X618" s="45" t="str">
        <f t="shared" si="2873"/>
        <v/>
      </c>
      <c r="Y618" s="45"/>
      <c r="Z618" s="45"/>
      <c r="AA618" s="45"/>
      <c r="AB618" s="45" t="str">
        <f t="shared" si="2874"/>
        <v/>
      </c>
      <c r="AC618" s="45"/>
      <c r="AD618" s="45"/>
      <c r="AE618" s="45"/>
      <c r="AF618" s="45" t="str">
        <f t="shared" si="2834"/>
        <v/>
      </c>
      <c r="AG618" s="46" t="str">
        <f t="shared" si="2835"/>
        <v/>
      </c>
      <c r="AH618" s="37"/>
      <c r="AI618" s="29"/>
      <c r="AJ618" s="47"/>
      <c r="AK618" s="45"/>
      <c r="AL618" s="45" t="str">
        <f t="shared" si="2875"/>
        <v/>
      </c>
      <c r="AM618" s="45"/>
      <c r="AN618" s="45" t="str">
        <f t="shared" si="2876"/>
        <v/>
      </c>
      <c r="AO618" s="45"/>
      <c r="AP618" s="45" t="str">
        <f t="shared" si="2877"/>
        <v/>
      </c>
      <c r="AQ618" s="45"/>
      <c r="AR618" s="45"/>
      <c r="AS618" s="45"/>
      <c r="AT618" s="45" t="str">
        <f t="shared" si="2836"/>
        <v/>
      </c>
      <c r="AU618" s="46" t="str">
        <f t="shared" si="2837"/>
        <v/>
      </c>
      <c r="AV618" s="37"/>
      <c r="AW618" s="29"/>
      <c r="AX618" s="47"/>
      <c r="AY618" s="45"/>
      <c r="AZ618" s="45" t="str">
        <f t="shared" si="2878"/>
        <v/>
      </c>
      <c r="BA618" s="45"/>
      <c r="BB618" s="45" t="str">
        <f t="shared" si="2879"/>
        <v/>
      </c>
      <c r="BC618" s="45"/>
      <c r="BD618" s="45" t="str">
        <f t="shared" si="2880"/>
        <v/>
      </c>
      <c r="BE618" s="45"/>
      <c r="BF618" s="45"/>
      <c r="BG618" s="45"/>
      <c r="BH618" s="45" t="str">
        <f t="shared" si="2838"/>
        <v/>
      </c>
      <c r="BI618" s="46" t="str">
        <f t="shared" si="2839"/>
        <v/>
      </c>
      <c r="BJ618" s="37"/>
      <c r="BK618" s="29"/>
      <c r="BL618" s="47"/>
      <c r="BM618" s="43"/>
      <c r="BN618" s="69"/>
      <c r="BO618" s="43"/>
      <c r="BP618" s="45"/>
      <c r="BQ618" s="45"/>
      <c r="BR618" s="45"/>
      <c r="BS618" s="43"/>
      <c r="BT618" s="63"/>
      <c r="BU618" s="67"/>
      <c r="BV618" s="43"/>
      <c r="BW618" s="46"/>
      <c r="BX618" s="37"/>
      <c r="BY618" s="57"/>
      <c r="BZ618" s="47"/>
      <c r="CA618" s="43"/>
      <c r="CB618" s="45"/>
      <c r="CC618" s="43"/>
      <c r="CD618" s="45"/>
      <c r="CE618" s="45"/>
      <c r="CF618" s="45"/>
      <c r="CG618" s="43"/>
      <c r="CH618" s="63"/>
      <c r="CI618" s="67"/>
      <c r="CJ618" s="43"/>
      <c r="CK618" s="46"/>
      <c r="CL618" s="37"/>
      <c r="CM618" s="29"/>
      <c r="CN618" s="47"/>
      <c r="CO618" s="43"/>
      <c r="CP618" s="45"/>
      <c r="CQ618" s="43"/>
      <c r="CR618" s="45"/>
      <c r="CS618" s="45"/>
      <c r="CT618" s="45"/>
      <c r="CU618" s="43"/>
      <c r="CV618" s="63"/>
      <c r="CW618" s="67"/>
      <c r="CX618" s="43"/>
      <c r="CY618" s="46"/>
      <c r="CZ618" s="37"/>
      <c r="DA618" s="29"/>
      <c r="DB618" s="47"/>
      <c r="DC618" s="67"/>
      <c r="DD618" s="45"/>
      <c r="DE618" s="45"/>
      <c r="DF618" s="45"/>
      <c r="DG618" s="45"/>
      <c r="DH618" s="45"/>
      <c r="DI618" s="45"/>
      <c r="DJ618" s="45"/>
      <c r="DK618" s="45"/>
      <c r="DL618" s="45"/>
      <c r="DM618" s="46"/>
      <c r="DN618" s="37"/>
      <c r="DO618" s="29"/>
      <c r="DP618" s="47"/>
      <c r="DQ618" s="45"/>
      <c r="DR618" s="45"/>
      <c r="DS618" s="45"/>
      <c r="DT618" s="45"/>
      <c r="DU618" s="45"/>
      <c r="DV618" s="45"/>
      <c r="DW618" s="45"/>
      <c r="DX618" s="45"/>
      <c r="DY618" s="45"/>
      <c r="DZ618" s="45"/>
      <c r="EA618" s="46"/>
      <c r="EB618" s="37"/>
      <c r="ED618" s="47"/>
      <c r="EE618" s="67"/>
      <c r="EF618" s="45"/>
      <c r="EG618" s="45"/>
      <c r="EH618" s="45"/>
      <c r="EI618" s="45"/>
      <c r="EJ618" s="45"/>
      <c r="EK618" s="45"/>
      <c r="EL618" s="45"/>
      <c r="EM618" s="45"/>
      <c r="EN618" s="45"/>
      <c r="EO618" s="46"/>
      <c r="EP618" s="37"/>
      <c r="ER618" s="47"/>
      <c r="ES618" s="67"/>
      <c r="ET618" s="45"/>
      <c r="EU618" s="45"/>
      <c r="EV618" s="45"/>
      <c r="EW618" s="45"/>
      <c r="EX618" s="45"/>
      <c r="EY618" s="45"/>
      <c r="EZ618" s="45"/>
      <c r="FA618" s="45"/>
      <c r="FB618" s="45"/>
      <c r="FC618" s="46"/>
      <c r="FD618" s="37"/>
      <c r="FF618" s="47"/>
      <c r="FG618" s="67"/>
      <c r="FH618" s="45"/>
      <c r="FI618" s="45"/>
      <c r="FJ618" s="45"/>
      <c r="FK618" s="45"/>
      <c r="FL618" s="45"/>
      <c r="FM618" s="45"/>
      <c r="FN618" s="45"/>
      <c r="FO618" s="45"/>
      <c r="FP618" s="45"/>
      <c r="FQ618" s="46"/>
      <c r="FR618" s="37"/>
      <c r="FS618" s="29"/>
      <c r="FT618" s="47"/>
      <c r="FU618" s="67"/>
      <c r="FV618" s="45"/>
      <c r="FW618" s="45"/>
      <c r="FX618" s="45"/>
      <c r="FY618" s="45"/>
      <c r="FZ618" s="45"/>
      <c r="GA618" s="45"/>
      <c r="GB618" s="45"/>
      <c r="GC618" s="45"/>
      <c r="GD618" s="45"/>
      <c r="GE618" s="46"/>
      <c r="GF618" s="37"/>
      <c r="GH618" s="47"/>
      <c r="GI618" s="67"/>
      <c r="GJ618" s="45"/>
      <c r="GK618" s="45"/>
      <c r="GL618" s="45"/>
      <c r="GM618" s="45"/>
      <c r="GN618" s="45"/>
      <c r="GO618" s="45"/>
      <c r="GP618" s="45"/>
      <c r="GQ618" s="45"/>
      <c r="GR618" s="45"/>
      <c r="GS618" s="46"/>
      <c r="GT618" s="37"/>
      <c r="GU618" s="61"/>
      <c r="GV618" s="47"/>
      <c r="GW618" s="62"/>
      <c r="GX618" s="43"/>
      <c r="GY618" s="45"/>
      <c r="GZ618" s="43"/>
      <c r="HA618" s="45"/>
      <c r="HB618" s="45"/>
      <c r="HC618" s="45"/>
      <c r="HD618" s="43"/>
      <c r="HE618" s="63"/>
      <c r="HF618" s="67"/>
      <c r="HG618" s="43"/>
      <c r="HH618" s="46"/>
      <c r="HI618" s="37"/>
      <c r="HK618" s="47"/>
      <c r="HL618" s="43"/>
      <c r="HM618" s="45"/>
      <c r="HN618" s="43"/>
      <c r="HO618" s="45"/>
      <c r="HP618" s="45"/>
      <c r="HQ618" s="45"/>
      <c r="HR618" s="43"/>
      <c r="HS618" s="63"/>
      <c r="HT618" s="67"/>
      <c r="HU618" s="43"/>
      <c r="HV618" s="46"/>
      <c r="HW618" s="37"/>
      <c r="HX618" s="360"/>
      <c r="HY618" s="47"/>
      <c r="HZ618" s="43"/>
      <c r="IA618" s="45"/>
      <c r="IB618" s="43"/>
      <c r="IC618" s="45"/>
      <c r="ID618" s="45"/>
      <c r="IE618" s="45"/>
      <c r="IF618" s="43"/>
      <c r="IG618" s="63"/>
      <c r="IH618" s="67"/>
      <c r="II618" s="43"/>
      <c r="IJ618" s="46"/>
      <c r="IK618" s="37"/>
      <c r="IL618" s="29"/>
      <c r="IM618" s="47"/>
      <c r="IN618" s="43"/>
      <c r="IO618" s="69"/>
      <c r="IP618" s="43"/>
      <c r="IQ618" s="45"/>
      <c r="IR618" s="45"/>
      <c r="IS618" s="45"/>
      <c r="IT618" s="43"/>
      <c r="IU618" s="63"/>
      <c r="IV618" s="67"/>
      <c r="IW618" s="43"/>
      <c r="IX618" s="46"/>
      <c r="IY618" s="37"/>
      <c r="IZ618" s="61"/>
      <c r="JA618" s="47"/>
      <c r="JB618" s="43"/>
      <c r="JC618" s="45"/>
      <c r="JD618" s="43"/>
      <c r="JE618" s="45"/>
      <c r="JF618" s="45"/>
      <c r="JG618" s="45"/>
      <c r="JH618" s="43"/>
      <c r="JI618" s="63"/>
      <c r="JJ618" s="67"/>
      <c r="JK618" s="43"/>
      <c r="JL618" s="46"/>
      <c r="JM618" s="37"/>
      <c r="JN618" s="29"/>
      <c r="JO618" s="47"/>
      <c r="JP618" s="43"/>
      <c r="JQ618" s="45"/>
      <c r="JR618" s="43"/>
      <c r="JS618" s="45"/>
      <c r="JT618" s="45"/>
      <c r="JU618" s="45"/>
      <c r="JV618" s="45"/>
      <c r="JW618" s="63"/>
      <c r="JX618" s="67"/>
      <c r="JY618" s="43"/>
      <c r="JZ618" s="46"/>
      <c r="KA618" s="37"/>
      <c r="KB618" s="51"/>
      <c r="KC618" s="47"/>
      <c r="KD618" s="43"/>
      <c r="KE618" s="45"/>
      <c r="KF618" s="43"/>
      <c r="KG618" s="45"/>
      <c r="KH618" s="45"/>
      <c r="KI618" s="45"/>
      <c r="KJ618" s="43"/>
      <c r="KK618" s="63"/>
      <c r="KL618" s="67"/>
      <c r="KM618" s="43"/>
      <c r="KN618" s="46"/>
      <c r="KO618" s="37"/>
      <c r="KP618" s="29"/>
      <c r="KQ618" s="47"/>
      <c r="KR618" s="43"/>
      <c r="KS618" s="45"/>
      <c r="KT618" s="43"/>
      <c r="KU618" s="45"/>
      <c r="KV618" s="45"/>
      <c r="KW618" s="45"/>
      <c r="KX618" s="43"/>
      <c r="KY618" s="63"/>
      <c r="KZ618" s="67"/>
      <c r="LA618" s="43"/>
      <c r="LB618" s="46"/>
      <c r="LC618" s="37"/>
      <c r="LD618" s="29"/>
      <c r="LE618" s="47"/>
      <c r="LF618" s="45"/>
      <c r="LG618" s="45"/>
      <c r="LH618" s="45"/>
      <c r="LI618" s="45"/>
      <c r="LJ618" s="45"/>
      <c r="LK618" s="45"/>
      <c r="LL618" s="45"/>
      <c r="LM618" s="73"/>
      <c r="LN618" s="67"/>
      <c r="LO618" s="45"/>
      <c r="LP618" s="46"/>
      <c r="LQ618" s="37"/>
      <c r="LR618" s="29"/>
      <c r="LS618" s="47"/>
      <c r="LT618" s="67"/>
      <c r="LU618" s="45"/>
      <c r="LV618" s="45"/>
      <c r="LW618" s="45"/>
      <c r="LX618" s="45"/>
      <c r="LY618" s="45"/>
      <c r="LZ618" s="45"/>
      <c r="MA618" s="45"/>
      <c r="MB618" s="45"/>
      <c r="MC618" s="45"/>
      <c r="MD618" s="46"/>
      <c r="ME618" s="37"/>
      <c r="MF618" s="29"/>
      <c r="MG618" s="47"/>
      <c r="MH618" s="67"/>
      <c r="MI618" s="45"/>
      <c r="MJ618" s="45"/>
      <c r="MK618" s="45"/>
      <c r="ML618" s="45"/>
      <c r="MM618" s="45"/>
      <c r="MN618" s="45"/>
      <c r="MO618" s="45"/>
      <c r="MP618" s="45"/>
      <c r="MQ618" s="45"/>
      <c r="MR618" s="46"/>
      <c r="MS618" s="37"/>
      <c r="MT618" s="29"/>
      <c r="MU618" s="47"/>
      <c r="MV618" s="67"/>
      <c r="MW618" s="45"/>
      <c r="MX618" s="45"/>
      <c r="MY618" s="45"/>
      <c r="MZ618" s="45"/>
      <c r="NA618" s="45"/>
      <c r="NB618" s="45"/>
      <c r="NC618" s="45"/>
      <c r="ND618" s="45"/>
      <c r="NE618" s="45"/>
      <c r="NF618" s="46"/>
      <c r="NG618" s="37"/>
      <c r="NH618" s="29"/>
      <c r="NI618" s="47"/>
      <c r="NJ618" s="67"/>
      <c r="NK618" s="45"/>
      <c r="NL618" s="45"/>
      <c r="NM618" s="45"/>
      <c r="NN618" s="45"/>
      <c r="NO618" s="45"/>
      <c r="NP618" s="45"/>
      <c r="NQ618" s="45"/>
      <c r="NR618" s="45"/>
      <c r="NS618" s="45"/>
      <c r="NT618" s="46"/>
      <c r="NU618" s="37"/>
    </row>
    <row r="619" spans="1:385" ht="15" customHeight="1" thickBot="1" x14ac:dyDescent="0.3">
      <c r="A619" s="38"/>
      <c r="B619" s="39"/>
      <c r="C619" s="40"/>
      <c r="D619" s="40"/>
      <c r="E619" s="41"/>
      <c r="F619" s="40"/>
      <c r="G619" s="208"/>
      <c r="H619" s="42"/>
      <c r="I619" s="45"/>
      <c r="J619" s="45" t="str">
        <f t="shared" si="2871"/>
        <v/>
      </c>
      <c r="K619" s="45"/>
      <c r="L619" s="45"/>
      <c r="M619" s="45"/>
      <c r="N619" s="45" t="str">
        <f t="shared" si="2872"/>
        <v/>
      </c>
      <c r="O619" s="45"/>
      <c r="P619" s="45"/>
      <c r="Q619" s="45"/>
      <c r="R619" s="45" t="str">
        <f t="shared" si="2832"/>
        <v/>
      </c>
      <c r="S619" s="46" t="str">
        <f t="shared" si="2833"/>
        <v/>
      </c>
      <c r="T619" s="37"/>
      <c r="U619" s="29"/>
      <c r="V619" s="47"/>
      <c r="W619" s="67"/>
      <c r="X619" s="45" t="str">
        <f t="shared" si="2873"/>
        <v/>
      </c>
      <c r="Y619" s="45"/>
      <c r="Z619" s="45"/>
      <c r="AA619" s="45"/>
      <c r="AB619" s="45" t="str">
        <f t="shared" si="2874"/>
        <v/>
      </c>
      <c r="AC619" s="45"/>
      <c r="AD619" s="45"/>
      <c r="AE619" s="45"/>
      <c r="AF619" s="45" t="str">
        <f t="shared" si="2834"/>
        <v/>
      </c>
      <c r="AG619" s="46" t="str">
        <f t="shared" si="2835"/>
        <v/>
      </c>
      <c r="AH619" s="37"/>
      <c r="AI619" s="29"/>
      <c r="AJ619" s="47"/>
      <c r="AK619" s="45"/>
      <c r="AL619" s="45" t="str">
        <f t="shared" si="2875"/>
        <v/>
      </c>
      <c r="AM619" s="45"/>
      <c r="AN619" s="45" t="str">
        <f t="shared" si="2876"/>
        <v/>
      </c>
      <c r="AO619" s="45"/>
      <c r="AP619" s="45" t="str">
        <f t="shared" si="2877"/>
        <v/>
      </c>
      <c r="AQ619" s="45"/>
      <c r="AR619" s="45"/>
      <c r="AS619" s="45"/>
      <c r="AT619" s="45" t="str">
        <f t="shared" si="2836"/>
        <v/>
      </c>
      <c r="AU619" s="46" t="str">
        <f t="shared" si="2837"/>
        <v/>
      </c>
      <c r="AV619" s="37"/>
      <c r="AW619" s="29"/>
      <c r="AX619" s="47"/>
      <c r="AY619" s="45"/>
      <c r="AZ619" s="45" t="str">
        <f t="shared" si="2878"/>
        <v/>
      </c>
      <c r="BA619" s="45"/>
      <c r="BB619" s="45" t="str">
        <f t="shared" si="2879"/>
        <v/>
      </c>
      <c r="BC619" s="45"/>
      <c r="BD619" s="45" t="str">
        <f t="shared" si="2880"/>
        <v/>
      </c>
      <c r="BE619" s="45"/>
      <c r="BF619" s="45"/>
      <c r="BG619" s="45"/>
      <c r="BH619" s="45" t="str">
        <f t="shared" si="2838"/>
        <v/>
      </c>
      <c r="BI619" s="46" t="str">
        <f t="shared" si="2839"/>
        <v/>
      </c>
      <c r="BJ619" s="37"/>
      <c r="BK619" s="29"/>
      <c r="BL619" s="47"/>
      <c r="BM619" s="45"/>
      <c r="BN619" s="45"/>
      <c r="BO619" s="45"/>
      <c r="BP619" s="45"/>
      <c r="BQ619" s="45"/>
      <c r="BR619" s="45"/>
      <c r="BS619" s="27"/>
      <c r="BT619" s="63"/>
      <c r="BU619" s="67"/>
      <c r="BV619" s="45"/>
      <c r="BW619" s="46"/>
      <c r="BX619" s="37"/>
      <c r="BY619" s="57"/>
      <c r="BZ619" s="47"/>
      <c r="CA619" s="45"/>
      <c r="CB619" s="45"/>
      <c r="CC619" s="45"/>
      <c r="CD619" s="45"/>
      <c r="CE619" s="45"/>
      <c r="CF619" s="45"/>
      <c r="CG619" s="27"/>
      <c r="CH619" s="63"/>
      <c r="CI619" s="67"/>
      <c r="CJ619" s="45"/>
      <c r="CK619" s="46"/>
      <c r="CL619" s="37"/>
      <c r="CM619" s="29"/>
      <c r="CN619" s="47"/>
      <c r="CO619" s="45"/>
      <c r="CP619" s="45"/>
      <c r="CQ619" s="45"/>
      <c r="CR619" s="45"/>
      <c r="CS619" s="45"/>
      <c r="CT619" s="45"/>
      <c r="CU619" s="27"/>
      <c r="CV619" s="63"/>
      <c r="CW619" s="67"/>
      <c r="CX619" s="45"/>
      <c r="CY619" s="46"/>
      <c r="CZ619" s="37"/>
      <c r="DA619" s="29"/>
      <c r="DB619" s="47"/>
      <c r="DC619" s="67"/>
      <c r="DD619" s="45"/>
      <c r="DE619" s="45"/>
      <c r="DF619" s="45"/>
      <c r="DG619" s="45"/>
      <c r="DH619" s="45"/>
      <c r="DI619" s="45"/>
      <c r="DJ619" s="45"/>
      <c r="DK619" s="45"/>
      <c r="DL619" s="45"/>
      <c r="DM619" s="46"/>
      <c r="DN619" s="37"/>
      <c r="DO619" s="29"/>
      <c r="DP619" s="47"/>
      <c r="DQ619" s="45"/>
      <c r="DR619" s="45"/>
      <c r="DS619" s="45"/>
      <c r="DT619" s="45"/>
      <c r="DU619" s="45"/>
      <c r="DV619" s="45"/>
      <c r="DW619" s="45"/>
      <c r="DX619" s="45"/>
      <c r="DY619" s="45"/>
      <c r="DZ619" s="45"/>
      <c r="EA619" s="46"/>
      <c r="EB619" s="37"/>
      <c r="ED619" s="47"/>
      <c r="EE619" s="67"/>
      <c r="EF619" s="45"/>
      <c r="EG619" s="45"/>
      <c r="EH619" s="45"/>
      <c r="EI619" s="45"/>
      <c r="EJ619" s="45"/>
      <c r="EK619" s="45"/>
      <c r="EL619" s="45"/>
      <c r="EM619" s="45"/>
      <c r="EN619" s="45"/>
      <c r="EO619" s="46"/>
      <c r="EP619" s="37"/>
      <c r="ER619" s="47"/>
      <c r="ES619" s="67"/>
      <c r="ET619" s="45"/>
      <c r="EU619" s="45"/>
      <c r="EV619" s="45"/>
      <c r="EW619" s="45"/>
      <c r="EX619" s="45"/>
      <c r="EY619" s="45"/>
      <c r="EZ619" s="45"/>
      <c r="FA619" s="45"/>
      <c r="FB619" s="45"/>
      <c r="FC619" s="46"/>
      <c r="FD619" s="37"/>
      <c r="FF619" s="47"/>
      <c r="FG619" s="67"/>
      <c r="FH619" s="45"/>
      <c r="FI619" s="45"/>
      <c r="FJ619" s="45"/>
      <c r="FK619" s="45"/>
      <c r="FL619" s="45"/>
      <c r="FM619" s="45"/>
      <c r="FN619" s="45"/>
      <c r="FO619" s="45"/>
      <c r="FP619" s="45"/>
      <c r="FQ619" s="46"/>
      <c r="FR619" s="37"/>
      <c r="FS619" s="29"/>
      <c r="FT619" s="47"/>
      <c r="FU619" s="67"/>
      <c r="FV619" s="45"/>
      <c r="FW619" s="45"/>
      <c r="FX619" s="45"/>
      <c r="FY619" s="45"/>
      <c r="FZ619" s="45"/>
      <c r="GA619" s="45"/>
      <c r="GB619" s="45"/>
      <c r="GC619" s="45"/>
      <c r="GD619" s="45"/>
      <c r="GE619" s="46"/>
      <c r="GF619" s="37"/>
      <c r="GH619" s="47"/>
      <c r="GI619" s="67"/>
      <c r="GJ619" s="45"/>
      <c r="GK619" s="45"/>
      <c r="GL619" s="45"/>
      <c r="GM619" s="45"/>
      <c r="GN619" s="45"/>
      <c r="GO619" s="45"/>
      <c r="GP619" s="45"/>
      <c r="GQ619" s="45"/>
      <c r="GR619" s="45"/>
      <c r="GS619" s="46"/>
      <c r="GT619" s="37"/>
      <c r="GU619" s="61"/>
      <c r="GV619" s="47"/>
      <c r="GW619" s="30"/>
      <c r="GX619" s="45"/>
      <c r="GY619" s="45"/>
      <c r="GZ619" s="45"/>
      <c r="HA619" s="45"/>
      <c r="HB619" s="45"/>
      <c r="HC619" s="45"/>
      <c r="HD619" s="27"/>
      <c r="HE619" s="63"/>
      <c r="HF619" s="67"/>
      <c r="HG619" s="45"/>
      <c r="HH619" s="46"/>
      <c r="HI619" s="37"/>
      <c r="HK619" s="47"/>
      <c r="HL619" s="45"/>
      <c r="HM619" s="45"/>
      <c r="HN619" s="45"/>
      <c r="HO619" s="45"/>
      <c r="HP619" s="45"/>
      <c r="HQ619" s="45"/>
      <c r="HR619" s="27"/>
      <c r="HS619" s="63"/>
      <c r="HT619" s="67"/>
      <c r="HU619" s="45"/>
      <c r="HV619" s="46"/>
      <c r="HW619" s="37"/>
      <c r="HX619" s="360"/>
      <c r="HY619" s="47"/>
      <c r="HZ619" s="45"/>
      <c r="IA619" s="45"/>
      <c r="IB619" s="45"/>
      <c r="IC619" s="45"/>
      <c r="ID619" s="45"/>
      <c r="IE619" s="45"/>
      <c r="IF619" s="27"/>
      <c r="IG619" s="63"/>
      <c r="IH619" s="67"/>
      <c r="II619" s="45"/>
      <c r="IJ619" s="46"/>
      <c r="IK619" s="37"/>
      <c r="IL619" s="29"/>
      <c r="IM619" s="47"/>
      <c r="IN619" s="45"/>
      <c r="IO619" s="45"/>
      <c r="IP619" s="45"/>
      <c r="IQ619" s="45"/>
      <c r="IR619" s="45"/>
      <c r="IS619" s="45"/>
      <c r="IT619" s="27"/>
      <c r="IU619" s="63"/>
      <c r="IV619" s="67"/>
      <c r="IW619" s="45"/>
      <c r="IX619" s="46"/>
      <c r="IY619" s="37"/>
      <c r="IZ619" s="61"/>
      <c r="JA619" s="47"/>
      <c r="JB619" s="45"/>
      <c r="JC619" s="69"/>
      <c r="JD619" s="45"/>
      <c r="JE619" s="45"/>
      <c r="JF619" s="45"/>
      <c r="JG619" s="45"/>
      <c r="JH619" s="27"/>
      <c r="JI619" s="63"/>
      <c r="JJ619" s="67"/>
      <c r="JK619" s="45"/>
      <c r="JL619" s="46"/>
      <c r="JM619" s="37"/>
      <c r="JN619" s="29"/>
      <c r="JO619" s="47"/>
      <c r="JP619" s="45"/>
      <c r="JQ619" s="45"/>
      <c r="JR619" s="45"/>
      <c r="JS619" s="45"/>
      <c r="JT619" s="45"/>
      <c r="JU619" s="45"/>
      <c r="JV619" s="45"/>
      <c r="JW619" s="63"/>
      <c r="JX619" s="67"/>
      <c r="JY619" s="45"/>
      <c r="JZ619" s="46"/>
      <c r="KA619" s="37"/>
      <c r="KB619" s="51"/>
      <c r="KC619" s="47"/>
      <c r="KD619" s="45"/>
      <c r="KE619" s="45"/>
      <c r="KF619" s="45"/>
      <c r="KG619" s="45"/>
      <c r="KH619" s="45"/>
      <c r="KI619" s="45"/>
      <c r="KJ619" s="27"/>
      <c r="KK619" s="63"/>
      <c r="KL619" s="67"/>
      <c r="KM619" s="45"/>
      <c r="KN619" s="46"/>
      <c r="KO619" s="37"/>
      <c r="KP619" s="29"/>
      <c r="KQ619" s="47"/>
      <c r="KR619" s="45"/>
      <c r="KS619" s="45"/>
      <c r="KT619" s="45"/>
      <c r="KU619" s="45"/>
      <c r="KV619" s="45"/>
      <c r="KW619" s="45"/>
      <c r="KX619" s="27"/>
      <c r="KY619" s="63"/>
      <c r="KZ619" s="67"/>
      <c r="LA619" s="45"/>
      <c r="LB619" s="46"/>
      <c r="LC619" s="37"/>
      <c r="LD619" s="29"/>
      <c r="LE619" s="75"/>
      <c r="LF619" s="76"/>
      <c r="LG619" s="76"/>
      <c r="LH619" s="76"/>
      <c r="LI619" s="76"/>
      <c r="LJ619" s="76"/>
      <c r="LK619" s="76"/>
      <c r="LL619" s="76"/>
      <c r="LM619" s="78"/>
      <c r="LN619" s="79"/>
      <c r="LO619" s="76"/>
      <c r="LP619" s="80"/>
      <c r="LQ619" s="37"/>
      <c r="LR619" s="29"/>
      <c r="LS619" s="47"/>
      <c r="LT619" s="67"/>
      <c r="LU619" s="45"/>
      <c r="LV619" s="45"/>
      <c r="LW619" s="45"/>
      <c r="LX619" s="45"/>
      <c r="LY619" s="45"/>
      <c r="LZ619" s="45"/>
      <c r="MA619" s="45"/>
      <c r="MB619" s="45"/>
      <c r="MC619" s="45"/>
      <c r="MD619" s="46"/>
      <c r="ME619" s="37"/>
      <c r="MF619" s="29"/>
      <c r="MG619" s="47"/>
      <c r="MH619" s="67"/>
      <c r="MI619" s="45"/>
      <c r="MJ619" s="45"/>
      <c r="MK619" s="45"/>
      <c r="ML619" s="45"/>
      <c r="MM619" s="45"/>
      <c r="MN619" s="45"/>
      <c r="MO619" s="45"/>
      <c r="MP619" s="45"/>
      <c r="MQ619" s="45"/>
      <c r="MR619" s="46"/>
      <c r="MS619" s="37"/>
      <c r="MT619" s="29"/>
      <c r="MU619" s="47"/>
      <c r="MV619" s="67"/>
      <c r="MW619" s="45"/>
      <c r="MX619" s="45"/>
      <c r="MY619" s="45"/>
      <c r="MZ619" s="45"/>
      <c r="NA619" s="45"/>
      <c r="NB619" s="45"/>
      <c r="NC619" s="45"/>
      <c r="ND619" s="45"/>
      <c r="NE619" s="45"/>
      <c r="NF619" s="46"/>
      <c r="NG619" s="37"/>
      <c r="NH619" s="29"/>
      <c r="NI619" s="47"/>
      <c r="NJ619" s="67"/>
      <c r="NK619" s="45"/>
      <c r="NL619" s="45"/>
      <c r="NM619" s="45"/>
      <c r="NN619" s="45"/>
      <c r="NO619" s="45"/>
      <c r="NP619" s="45"/>
      <c r="NQ619" s="45"/>
      <c r="NR619" s="45"/>
      <c r="NS619" s="45"/>
      <c r="NT619" s="46"/>
      <c r="NU619" s="37"/>
    </row>
    <row r="620" spans="1:385" ht="15" customHeight="1" thickTop="1" thickBot="1" x14ac:dyDescent="0.3">
      <c r="A620" s="38"/>
      <c r="B620" s="39"/>
      <c r="C620" s="40"/>
      <c r="D620" s="40"/>
      <c r="E620" s="41"/>
      <c r="F620" s="40"/>
      <c r="G620" s="208"/>
      <c r="H620" s="42"/>
      <c r="I620" s="45"/>
      <c r="J620" s="45" t="str">
        <f t="shared" si="2871"/>
        <v/>
      </c>
      <c r="K620" s="45"/>
      <c r="L620" s="45"/>
      <c r="M620" s="45"/>
      <c r="N620" s="45" t="str">
        <f t="shared" si="2872"/>
        <v/>
      </c>
      <c r="O620" s="45"/>
      <c r="P620" s="45"/>
      <c r="Q620" s="45"/>
      <c r="R620" s="45" t="str">
        <f t="shared" si="2832"/>
        <v/>
      </c>
      <c r="S620" s="46" t="str">
        <f t="shared" si="2833"/>
        <v/>
      </c>
      <c r="T620" s="37"/>
      <c r="U620" s="29"/>
      <c r="V620" s="47"/>
      <c r="W620" s="67"/>
      <c r="X620" s="45" t="str">
        <f t="shared" si="2873"/>
        <v/>
      </c>
      <c r="Y620" s="45"/>
      <c r="Z620" s="45"/>
      <c r="AA620" s="45"/>
      <c r="AB620" s="45" t="str">
        <f t="shared" si="2874"/>
        <v/>
      </c>
      <c r="AC620" s="45"/>
      <c r="AD620" s="45"/>
      <c r="AE620" s="45"/>
      <c r="AF620" s="45" t="str">
        <f t="shared" si="2834"/>
        <v/>
      </c>
      <c r="AG620" s="46" t="str">
        <f t="shared" si="2835"/>
        <v/>
      </c>
      <c r="AH620" s="37"/>
      <c r="AI620" s="29"/>
      <c r="AJ620" s="47"/>
      <c r="AK620" s="45"/>
      <c r="AL620" s="45" t="str">
        <f t="shared" si="2875"/>
        <v/>
      </c>
      <c r="AM620" s="45"/>
      <c r="AN620" s="45" t="str">
        <f t="shared" si="2876"/>
        <v/>
      </c>
      <c r="AO620" s="45"/>
      <c r="AP620" s="45" t="str">
        <f t="shared" si="2877"/>
        <v/>
      </c>
      <c r="AQ620" s="45"/>
      <c r="AR620" s="45"/>
      <c r="AS620" s="45"/>
      <c r="AT620" s="45" t="str">
        <f t="shared" si="2836"/>
        <v/>
      </c>
      <c r="AU620" s="46" t="str">
        <f t="shared" si="2837"/>
        <v/>
      </c>
      <c r="AV620" s="37"/>
      <c r="AW620" s="29"/>
      <c r="AX620" s="47"/>
      <c r="AY620" s="45"/>
      <c r="AZ620" s="45" t="str">
        <f t="shared" si="2878"/>
        <v/>
      </c>
      <c r="BA620" s="45"/>
      <c r="BB620" s="45" t="str">
        <f t="shared" si="2879"/>
        <v/>
      </c>
      <c r="BC620" s="45"/>
      <c r="BD620" s="45" t="str">
        <f t="shared" si="2880"/>
        <v/>
      </c>
      <c r="BE620" s="45"/>
      <c r="BF620" s="45"/>
      <c r="BG620" s="45"/>
      <c r="BH620" s="45" t="str">
        <f t="shared" si="2838"/>
        <v/>
      </c>
      <c r="BI620" s="46" t="str">
        <f t="shared" si="2839"/>
        <v/>
      </c>
      <c r="BJ620" s="37"/>
      <c r="BK620" s="29"/>
      <c r="BL620" s="75"/>
      <c r="BM620" s="76"/>
      <c r="BN620" s="76"/>
      <c r="BO620" s="76"/>
      <c r="BP620" s="76"/>
      <c r="BQ620" s="76"/>
      <c r="BR620" s="76"/>
      <c r="BS620" s="76"/>
      <c r="BT620" s="78"/>
      <c r="BU620" s="79"/>
      <c r="BV620" s="76"/>
      <c r="BW620" s="80"/>
      <c r="BX620" s="37"/>
      <c r="BY620" s="57"/>
      <c r="BZ620" s="75"/>
      <c r="CA620" s="76"/>
      <c r="CB620" s="76"/>
      <c r="CC620" s="76"/>
      <c r="CD620" s="76"/>
      <c r="CE620" s="76"/>
      <c r="CF620" s="76"/>
      <c r="CG620" s="76"/>
      <c r="CH620" s="78"/>
      <c r="CI620" s="79"/>
      <c r="CJ620" s="76"/>
      <c r="CK620" s="80"/>
      <c r="CL620" s="37"/>
      <c r="CM620" s="29"/>
      <c r="CN620" s="75"/>
      <c r="CO620" s="76"/>
      <c r="CP620" s="76"/>
      <c r="CQ620" s="76"/>
      <c r="CR620" s="76"/>
      <c r="CS620" s="76"/>
      <c r="CT620" s="76"/>
      <c r="CU620" s="76"/>
      <c r="CV620" s="78"/>
      <c r="CW620" s="79"/>
      <c r="CX620" s="76"/>
      <c r="CY620" s="80"/>
      <c r="CZ620" s="37"/>
      <c r="DA620" s="29"/>
      <c r="DB620" s="47"/>
      <c r="DC620" s="67"/>
      <c r="DD620" s="45"/>
      <c r="DE620" s="45"/>
      <c r="DF620" s="45"/>
      <c r="DG620" s="45"/>
      <c r="DH620" s="45"/>
      <c r="DI620" s="45"/>
      <c r="DJ620" s="45"/>
      <c r="DK620" s="45"/>
      <c r="DL620" s="45"/>
      <c r="DM620" s="46"/>
      <c r="DN620" s="37"/>
      <c r="DO620" s="29"/>
      <c r="DP620" s="47"/>
      <c r="DQ620" s="45"/>
      <c r="DR620" s="45"/>
      <c r="DS620" s="45"/>
      <c r="DT620" s="45"/>
      <c r="DU620" s="45"/>
      <c r="DV620" s="45"/>
      <c r="DW620" s="45"/>
      <c r="DX620" s="45"/>
      <c r="DY620" s="45"/>
      <c r="DZ620" s="45"/>
      <c r="EA620" s="46"/>
      <c r="EB620" s="37"/>
      <c r="ED620" s="47"/>
      <c r="EE620" s="67"/>
      <c r="EF620" s="45"/>
      <c r="EG620" s="45"/>
      <c r="EH620" s="45"/>
      <c r="EI620" s="45"/>
      <c r="EJ620" s="45"/>
      <c r="EK620" s="45"/>
      <c r="EL620" s="45"/>
      <c r="EM620" s="45"/>
      <c r="EN620" s="45"/>
      <c r="EO620" s="46"/>
      <c r="EP620" s="37"/>
      <c r="ER620" s="47"/>
      <c r="ES620" s="67"/>
      <c r="ET620" s="45"/>
      <c r="EU620" s="45"/>
      <c r="EV620" s="45"/>
      <c r="EW620" s="45"/>
      <c r="EX620" s="45"/>
      <c r="EY620" s="45"/>
      <c r="EZ620" s="45"/>
      <c r="FA620" s="45"/>
      <c r="FB620" s="45"/>
      <c r="FC620" s="46"/>
      <c r="FD620" s="37"/>
      <c r="FF620" s="47"/>
      <c r="FG620" s="67"/>
      <c r="FH620" s="45"/>
      <c r="FI620" s="45"/>
      <c r="FJ620" s="45"/>
      <c r="FK620" s="45"/>
      <c r="FL620" s="45"/>
      <c r="FM620" s="45"/>
      <c r="FN620" s="45"/>
      <c r="FO620" s="45"/>
      <c r="FP620" s="45"/>
      <c r="FQ620" s="46"/>
      <c r="FR620" s="37"/>
      <c r="FS620" s="29"/>
      <c r="FT620" s="47"/>
      <c r="FU620" s="67"/>
      <c r="FV620" s="45"/>
      <c r="FW620" s="45"/>
      <c r="FX620" s="45"/>
      <c r="FY620" s="45"/>
      <c r="FZ620" s="45"/>
      <c r="GA620" s="45"/>
      <c r="GB620" s="45"/>
      <c r="GC620" s="45"/>
      <c r="GD620" s="45"/>
      <c r="GE620" s="46"/>
      <c r="GF620" s="37"/>
      <c r="GH620" s="47"/>
      <c r="GI620" s="67"/>
      <c r="GJ620" s="45"/>
      <c r="GK620" s="45"/>
      <c r="GL620" s="45"/>
      <c r="GM620" s="45"/>
      <c r="GN620" s="45"/>
      <c r="GO620" s="45"/>
      <c r="GP620" s="45"/>
      <c r="GQ620" s="45"/>
      <c r="GR620" s="45"/>
      <c r="GS620" s="46"/>
      <c r="GT620" s="37"/>
      <c r="GU620" s="61"/>
      <c r="GV620" s="75"/>
      <c r="GW620" s="84"/>
      <c r="GX620" s="76"/>
      <c r="GY620" s="76"/>
      <c r="GZ620" s="76"/>
      <c r="HA620" s="76"/>
      <c r="HB620" s="76"/>
      <c r="HC620" s="76"/>
      <c r="HD620" s="76"/>
      <c r="HE620" s="78"/>
      <c r="HF620" s="79"/>
      <c r="HG620" s="76"/>
      <c r="HH620" s="80"/>
      <c r="HI620" s="37"/>
      <c r="HK620" s="75"/>
      <c r="HL620" s="76"/>
      <c r="HM620" s="76"/>
      <c r="HN620" s="76"/>
      <c r="HO620" s="76"/>
      <c r="HP620" s="76"/>
      <c r="HQ620" s="76"/>
      <c r="HR620" s="76"/>
      <c r="HS620" s="78"/>
      <c r="HT620" s="79"/>
      <c r="HU620" s="76"/>
      <c r="HV620" s="80"/>
      <c r="HW620" s="37"/>
      <c r="HX620" s="360"/>
      <c r="HY620" s="75"/>
      <c r="HZ620" s="76"/>
      <c r="IA620" s="76"/>
      <c r="IB620" s="76"/>
      <c r="IC620" s="76"/>
      <c r="ID620" s="76"/>
      <c r="IE620" s="76"/>
      <c r="IF620" s="76"/>
      <c r="IG620" s="78"/>
      <c r="IH620" s="79"/>
      <c r="II620" s="76"/>
      <c r="IJ620" s="80"/>
      <c r="IK620" s="37"/>
      <c r="IL620" s="29"/>
      <c r="IM620" s="75"/>
      <c r="IN620" s="76"/>
      <c r="IO620" s="180"/>
      <c r="IP620" s="76"/>
      <c r="IQ620" s="76"/>
      <c r="IR620" s="76"/>
      <c r="IS620" s="76"/>
      <c r="IT620" s="76"/>
      <c r="IU620" s="78"/>
      <c r="IV620" s="79"/>
      <c r="IW620" s="76"/>
      <c r="IX620" s="80"/>
      <c r="IY620" s="37"/>
      <c r="IZ620" s="61"/>
      <c r="JA620" s="75"/>
      <c r="JB620" s="76"/>
      <c r="JC620" s="76"/>
      <c r="JD620" s="76"/>
      <c r="JE620" s="76"/>
      <c r="JF620" s="76"/>
      <c r="JG620" s="76"/>
      <c r="JH620" s="76"/>
      <c r="JI620" s="78"/>
      <c r="JJ620" s="79"/>
      <c r="JK620" s="76"/>
      <c r="JL620" s="80"/>
      <c r="JM620" s="37"/>
      <c r="JN620" s="29"/>
      <c r="JO620" s="75"/>
      <c r="JP620" s="76"/>
      <c r="JQ620" s="76"/>
      <c r="JR620" s="76"/>
      <c r="JS620" s="76"/>
      <c r="JT620" s="76"/>
      <c r="JU620" s="76"/>
      <c r="JV620" s="76"/>
      <c r="JW620" s="78"/>
      <c r="JX620" s="79"/>
      <c r="JY620" s="76"/>
      <c r="JZ620" s="80"/>
      <c r="KA620" s="37"/>
      <c r="KB620" s="51"/>
      <c r="KC620" s="75"/>
      <c r="KD620" s="76"/>
      <c r="KE620" s="76"/>
      <c r="KF620" s="76"/>
      <c r="KG620" s="76"/>
      <c r="KH620" s="76"/>
      <c r="KI620" s="76"/>
      <c r="KJ620" s="76"/>
      <c r="KK620" s="78"/>
      <c r="KL620" s="79"/>
      <c r="KM620" s="76"/>
      <c r="KN620" s="80"/>
      <c r="KO620" s="37"/>
      <c r="KP620" s="29"/>
      <c r="KQ620" s="75"/>
      <c r="KR620" s="76"/>
      <c r="KS620" s="76"/>
      <c r="KT620" s="76"/>
      <c r="KU620" s="76"/>
      <c r="KV620" s="76"/>
      <c r="KW620" s="76"/>
      <c r="KX620" s="76"/>
      <c r="KY620" s="78"/>
      <c r="KZ620" s="79"/>
      <c r="LA620" s="76"/>
      <c r="LB620" s="80"/>
      <c r="LC620" s="37"/>
      <c r="LD620" s="29"/>
      <c r="LE620" s="52"/>
      <c r="LF620" s="43"/>
      <c r="LG620" s="86"/>
      <c r="LH620" s="43"/>
      <c r="LI620" s="43"/>
      <c r="LJ620" s="43"/>
      <c r="LK620" s="87"/>
      <c r="LL620" s="43"/>
      <c r="LM620" s="65"/>
      <c r="LN620" s="48"/>
      <c r="LO620" s="87"/>
      <c r="LP620" s="53"/>
      <c r="LQ620" s="37"/>
      <c r="LR620" s="29"/>
      <c r="LS620" s="47"/>
      <c r="LT620" s="67"/>
      <c r="LU620" s="45"/>
      <c r="LV620" s="45"/>
      <c r="LW620" s="45"/>
      <c r="LX620" s="45"/>
      <c r="LY620" s="45"/>
      <c r="LZ620" s="45"/>
      <c r="MA620" s="45"/>
      <c r="MB620" s="45"/>
      <c r="MC620" s="45"/>
      <c r="MD620" s="46"/>
      <c r="ME620" s="37"/>
      <c r="MF620" s="29"/>
      <c r="MG620" s="47"/>
      <c r="MH620" s="67"/>
      <c r="MI620" s="45"/>
      <c r="MJ620" s="45"/>
      <c r="MK620" s="45"/>
      <c r="ML620" s="45"/>
      <c r="MM620" s="45"/>
      <c r="MN620" s="45"/>
      <c r="MO620" s="45"/>
      <c r="MP620" s="45"/>
      <c r="MQ620" s="45"/>
      <c r="MR620" s="46"/>
      <c r="MS620" s="37"/>
      <c r="MT620" s="29"/>
      <c r="MU620" s="47"/>
      <c r="MV620" s="67"/>
      <c r="MW620" s="45"/>
      <c r="MX620" s="45"/>
      <c r="MY620" s="45"/>
      <c r="MZ620" s="45"/>
      <c r="NA620" s="45"/>
      <c r="NB620" s="45"/>
      <c r="NC620" s="45"/>
      <c r="ND620" s="45"/>
      <c r="NE620" s="45"/>
      <c r="NF620" s="46"/>
      <c r="NG620" s="37"/>
      <c r="NH620" s="29"/>
      <c r="NI620" s="47"/>
      <c r="NJ620" s="67"/>
      <c r="NK620" s="45"/>
      <c r="NL620" s="45"/>
      <c r="NM620" s="45"/>
      <c r="NN620" s="45"/>
      <c r="NO620" s="45"/>
      <c r="NP620" s="45"/>
      <c r="NQ620" s="45"/>
      <c r="NR620" s="45"/>
      <c r="NS620" s="45"/>
      <c r="NT620" s="46"/>
      <c r="NU620" s="37"/>
    </row>
    <row r="621" spans="1:385" ht="15" customHeight="1" thickTop="1" x14ac:dyDescent="0.25">
      <c r="A621" s="38"/>
      <c r="B621" s="39"/>
      <c r="C621" s="40"/>
      <c r="D621" s="40"/>
      <c r="E621" s="41"/>
      <c r="F621" s="40"/>
      <c r="G621" s="208"/>
      <c r="H621" s="42"/>
      <c r="I621" s="45"/>
      <c r="J621" s="45" t="str">
        <f t="shared" si="2871"/>
        <v/>
      </c>
      <c r="K621" s="45"/>
      <c r="L621" s="45"/>
      <c r="M621" s="45"/>
      <c r="N621" s="45" t="str">
        <f t="shared" si="2872"/>
        <v/>
      </c>
      <c r="O621" s="45"/>
      <c r="P621" s="45"/>
      <c r="Q621" s="45"/>
      <c r="R621" s="45" t="str">
        <f t="shared" si="2832"/>
        <v/>
      </c>
      <c r="S621" s="46" t="str">
        <f t="shared" si="2833"/>
        <v/>
      </c>
      <c r="T621" s="37"/>
      <c r="U621" s="29"/>
      <c r="V621" s="47"/>
      <c r="W621" s="67"/>
      <c r="X621" s="45" t="str">
        <f t="shared" si="2873"/>
        <v/>
      </c>
      <c r="Y621" s="45"/>
      <c r="Z621" s="45"/>
      <c r="AA621" s="45"/>
      <c r="AB621" s="45" t="str">
        <f t="shared" si="2874"/>
        <v/>
      </c>
      <c r="AC621" s="45"/>
      <c r="AD621" s="45"/>
      <c r="AE621" s="45"/>
      <c r="AF621" s="45" t="str">
        <f t="shared" si="2834"/>
        <v/>
      </c>
      <c r="AG621" s="46" t="str">
        <f t="shared" si="2835"/>
        <v/>
      </c>
      <c r="AH621" s="37"/>
      <c r="AI621" s="29"/>
      <c r="AJ621" s="47"/>
      <c r="AK621" s="45"/>
      <c r="AL621" s="45" t="str">
        <f t="shared" si="2875"/>
        <v/>
      </c>
      <c r="AM621" s="45"/>
      <c r="AN621" s="45" t="str">
        <f t="shared" si="2876"/>
        <v/>
      </c>
      <c r="AO621" s="45"/>
      <c r="AP621" s="45" t="str">
        <f t="shared" si="2877"/>
        <v/>
      </c>
      <c r="AQ621" s="45"/>
      <c r="AR621" s="45"/>
      <c r="AS621" s="45"/>
      <c r="AT621" s="45" t="str">
        <f t="shared" si="2836"/>
        <v/>
      </c>
      <c r="AU621" s="46" t="str">
        <f t="shared" si="2837"/>
        <v/>
      </c>
      <c r="AV621" s="37"/>
      <c r="AW621" s="29"/>
      <c r="AX621" s="47"/>
      <c r="AY621" s="45"/>
      <c r="AZ621" s="45" t="str">
        <f t="shared" si="2878"/>
        <v/>
      </c>
      <c r="BA621" s="45"/>
      <c r="BB621" s="45" t="str">
        <f t="shared" si="2879"/>
        <v/>
      </c>
      <c r="BC621" s="45"/>
      <c r="BD621" s="45" t="str">
        <f t="shared" si="2880"/>
        <v/>
      </c>
      <c r="BE621" s="45"/>
      <c r="BF621" s="45"/>
      <c r="BG621" s="45"/>
      <c r="BH621" s="45" t="str">
        <f t="shared" si="2838"/>
        <v/>
      </c>
      <c r="BI621" s="46" t="str">
        <f t="shared" si="2839"/>
        <v/>
      </c>
      <c r="BJ621" s="37"/>
      <c r="BK621" s="29"/>
      <c r="BL621" s="52" t="str">
        <f>IF($A591="","",$A591)</f>
        <v/>
      </c>
      <c r="BM621" s="43"/>
      <c r="BN621" s="43" t="str">
        <f t="shared" ref="BN621:BN636" si="2910">IF(BM621="","",BM621-BM617)</f>
        <v/>
      </c>
      <c r="BO621" s="43"/>
      <c r="BP621" s="87" t="str">
        <f t="shared" ref="BP621:BP636" si="2911">IF(BO621="","",BO621-BO617)</f>
        <v/>
      </c>
      <c r="BQ621" s="43"/>
      <c r="BR621" s="43" t="str">
        <f t="shared" ref="BR621:BR636" si="2912">IF(BQ621="","",BQ617+BS617-BQ621)</f>
        <v/>
      </c>
      <c r="BS621" s="43"/>
      <c r="BT621" s="44" t="str">
        <f t="shared" ref="BT621:BT636" si="2913">IF(BM621="","",BT617)</f>
        <v/>
      </c>
      <c r="BU621" s="48" t="str">
        <f t="shared" ref="BU621:BU636" si="2914">IF(BN621="","",BU617)</f>
        <v/>
      </c>
      <c r="BV621" s="45" t="str">
        <f t="shared" ref="BV621:BV636" si="2915">IF(BQ621="","",BR621*BU621)</f>
        <v/>
      </c>
      <c r="BW621" s="89" t="str">
        <f t="shared" ref="BW621:BW636" si="2916">IF(BR621="","",BV621/(BN621*100))</f>
        <v/>
      </c>
      <c r="BX621" s="37"/>
      <c r="BY621" s="57"/>
      <c r="BZ621" s="52" t="str">
        <f>IF($A591="","",$A591)</f>
        <v/>
      </c>
      <c r="CA621" s="43"/>
      <c r="CB621" s="43" t="str">
        <f t="shared" ref="CB621:CB636" si="2917">IF(CA621="","",CA621-CA617)</f>
        <v/>
      </c>
      <c r="CC621" s="43"/>
      <c r="CD621" s="87" t="str">
        <f t="shared" ref="CD621:CD636" si="2918">IF(CC621="","",CC621-CC617)</f>
        <v/>
      </c>
      <c r="CE621" s="43"/>
      <c r="CF621" s="43" t="str">
        <f t="shared" ref="CF621:CF636" si="2919">IF(CE621="","",CE617+CG617-CE621)</f>
        <v/>
      </c>
      <c r="CG621" s="43"/>
      <c r="CH621" s="44" t="str">
        <f t="shared" ref="CH621:CH636" si="2920">IF(CA621="","",CH617)</f>
        <v/>
      </c>
      <c r="CI621" s="48" t="str">
        <f t="shared" ref="CI621:CI636" si="2921">IF(CB621="","",CI617)</f>
        <v/>
      </c>
      <c r="CJ621" s="45" t="str">
        <f t="shared" ref="CJ621:CJ636" si="2922">IF(CE621="","",CF621*CI621)</f>
        <v/>
      </c>
      <c r="CK621" s="89" t="str">
        <f t="shared" ref="CK621:CK636" si="2923">IF(CF621="","",CJ621/(CB621*100))</f>
        <v/>
      </c>
      <c r="CL621" s="37"/>
      <c r="CM621" s="29"/>
      <c r="CN621" s="52" t="str">
        <f>IF($A594="","",$A594)</f>
        <v/>
      </c>
      <c r="CO621" s="43"/>
      <c r="CP621" s="43" t="str">
        <f t="shared" ref="CP621:CP636" si="2924">IF(CO621="","",CO621-CO617)</f>
        <v/>
      </c>
      <c r="CQ621" s="43"/>
      <c r="CR621" s="87" t="str">
        <f t="shared" ref="CR621:CR636" si="2925">IF(CQ621="","",CQ621-CQ617)</f>
        <v/>
      </c>
      <c r="CS621" s="43"/>
      <c r="CT621" s="43" t="str">
        <f t="shared" ref="CT621:CT636" si="2926">IF(CS621="","",CS617+CU617-CS621)</f>
        <v/>
      </c>
      <c r="CU621" s="43"/>
      <c r="CV621" s="44" t="str">
        <f t="shared" ref="CV621:CV636" si="2927">IF(CO621="","",CV617)</f>
        <v/>
      </c>
      <c r="CW621" s="48" t="str">
        <f t="shared" ref="CW621:CW636" si="2928">IF(CP621="","",CW617)</f>
        <v/>
      </c>
      <c r="CX621" s="45" t="str">
        <f t="shared" ref="CX621:CX636" si="2929">IF(CS621="","",CT621*CW621)</f>
        <v/>
      </c>
      <c r="CY621" s="89" t="str">
        <f t="shared" ref="CY621:CY636" si="2930">IF(CT621="","",CX621/(CP621*100))</f>
        <v/>
      </c>
      <c r="CZ621" s="37"/>
      <c r="DA621" s="29"/>
      <c r="DB621" s="47"/>
      <c r="DC621" s="67"/>
      <c r="DD621" s="45" t="str">
        <f t="shared" si="2881"/>
        <v/>
      </c>
      <c r="DE621" s="45"/>
      <c r="DF621" s="45"/>
      <c r="DG621" s="45"/>
      <c r="DH621" s="45" t="str">
        <f t="shared" si="2882"/>
        <v/>
      </c>
      <c r="DI621" s="45"/>
      <c r="DJ621" s="45"/>
      <c r="DK621" s="45"/>
      <c r="DL621" s="45" t="str">
        <f t="shared" si="2840"/>
        <v/>
      </c>
      <c r="DM621" s="46" t="str">
        <f t="shared" si="2841"/>
        <v/>
      </c>
      <c r="DN621" s="37"/>
      <c r="DO621" s="29"/>
      <c r="DP621" s="47"/>
      <c r="DQ621" s="45"/>
      <c r="DR621" s="45" t="str">
        <f t="shared" si="2883"/>
        <v/>
      </c>
      <c r="DS621" s="45"/>
      <c r="DT621" s="45" t="str">
        <f t="shared" si="2884"/>
        <v/>
      </c>
      <c r="DU621" s="45"/>
      <c r="DV621" s="45" t="str">
        <f t="shared" si="2885"/>
        <v/>
      </c>
      <c r="DW621" s="45"/>
      <c r="DX621" s="45"/>
      <c r="DY621" s="45"/>
      <c r="DZ621" s="45" t="str">
        <f t="shared" si="2842"/>
        <v/>
      </c>
      <c r="EA621" s="46" t="str">
        <f t="shared" si="2843"/>
        <v/>
      </c>
      <c r="EB621" s="37"/>
      <c r="ED621" s="47"/>
      <c r="EE621" s="67"/>
      <c r="EF621" s="45" t="str">
        <f t="shared" ref="EF621:EF628" si="2931">IF(EE621="","",EE621-EE620)</f>
        <v/>
      </c>
      <c r="EG621" s="45"/>
      <c r="EH621" s="45"/>
      <c r="EI621" s="45"/>
      <c r="EJ621" s="45" t="str">
        <f t="shared" ref="EJ621:EJ628" si="2932">IF(EI621="","",EI620+EK620-EI621)</f>
        <v/>
      </c>
      <c r="EK621" s="45"/>
      <c r="EL621" s="45"/>
      <c r="EM621" s="45"/>
      <c r="EN621" s="45" t="str">
        <f t="shared" ref="EN621:EN628" si="2933">IF(EM621="","",EJ621*EM621)</f>
        <v/>
      </c>
      <c r="EO621" s="46" t="str">
        <f t="shared" ref="EO621:EO628" si="2934">IF(EN621="","",EN621/(EF621*100))</f>
        <v/>
      </c>
      <c r="EP621" s="37"/>
      <c r="ER621" s="47"/>
      <c r="ES621" s="67"/>
      <c r="ET621" s="45" t="str">
        <f t="shared" ref="ET621:ET628" si="2935">IF(ES621="","",ES621-ES620)</f>
        <v/>
      </c>
      <c r="EU621" s="45"/>
      <c r="EV621" s="45"/>
      <c r="EW621" s="45"/>
      <c r="EX621" s="45" t="str">
        <f t="shared" ref="EX621:EX628" si="2936">IF(EW621="","",EW620+EY620-EW621)</f>
        <v/>
      </c>
      <c r="EY621" s="45"/>
      <c r="EZ621" s="45"/>
      <c r="FA621" s="45"/>
      <c r="FB621" s="45" t="str">
        <f t="shared" ref="FB621:FB628" si="2937">IF(FA621="","",EX621*FA621)</f>
        <v/>
      </c>
      <c r="FC621" s="46" t="str">
        <f t="shared" ref="FC621:FC628" si="2938">IF(FB621="","",FB621/(ET621*100))</f>
        <v/>
      </c>
      <c r="FD621" s="37"/>
      <c r="FF621" s="47"/>
      <c r="FG621" s="67"/>
      <c r="FH621" s="45" t="str">
        <f t="shared" si="2890"/>
        <v/>
      </c>
      <c r="FI621" s="45"/>
      <c r="FJ621" s="45"/>
      <c r="FK621" s="45"/>
      <c r="FL621" s="45" t="str">
        <f t="shared" si="2891"/>
        <v/>
      </c>
      <c r="FM621" s="45"/>
      <c r="FN621" s="45"/>
      <c r="FO621" s="45"/>
      <c r="FP621" s="45" t="str">
        <f t="shared" si="2848"/>
        <v/>
      </c>
      <c r="FQ621" s="46" t="str">
        <f t="shared" si="2849"/>
        <v/>
      </c>
      <c r="FR621" s="37"/>
      <c r="FS621" s="29"/>
      <c r="FT621" s="47"/>
      <c r="FU621" s="67"/>
      <c r="FV621" s="45" t="str">
        <f t="shared" si="2892"/>
        <v/>
      </c>
      <c r="FW621" s="45"/>
      <c r="FX621" s="45"/>
      <c r="FY621" s="45"/>
      <c r="FZ621" s="45" t="str">
        <f t="shared" si="2893"/>
        <v/>
      </c>
      <c r="GA621" s="45"/>
      <c r="GB621" s="45"/>
      <c r="GC621" s="45"/>
      <c r="GD621" s="45" t="str">
        <f t="shared" si="2850"/>
        <v/>
      </c>
      <c r="GE621" s="46" t="str">
        <f t="shared" si="2851"/>
        <v/>
      </c>
      <c r="GF621" s="37"/>
      <c r="GH621" s="47"/>
      <c r="GI621" s="67"/>
      <c r="GJ621" s="45" t="str">
        <f t="shared" si="2894"/>
        <v/>
      </c>
      <c r="GK621" s="45"/>
      <c r="GL621" s="45"/>
      <c r="GM621" s="45"/>
      <c r="GN621" s="45" t="str">
        <f t="shared" si="2895"/>
        <v/>
      </c>
      <c r="GO621" s="45"/>
      <c r="GP621" s="45"/>
      <c r="GQ621" s="45"/>
      <c r="GR621" s="45" t="str">
        <f t="shared" si="2852"/>
        <v/>
      </c>
      <c r="GS621" s="46" t="str">
        <f t="shared" si="2853"/>
        <v/>
      </c>
      <c r="GT621" s="37"/>
      <c r="GU621" s="61"/>
      <c r="GV621" s="52" t="str">
        <f>IF($A591="","",$A591)</f>
        <v/>
      </c>
      <c r="GW621" s="62"/>
      <c r="GX621" s="43"/>
      <c r="GY621" s="43" t="str">
        <f t="shared" si="2829"/>
        <v/>
      </c>
      <c r="GZ621" s="43"/>
      <c r="HA621" s="87" t="str">
        <f t="shared" si="2823"/>
        <v/>
      </c>
      <c r="HB621" s="43"/>
      <c r="HC621" s="43" t="str">
        <f t="shared" si="2787"/>
        <v/>
      </c>
      <c r="HD621" s="43"/>
      <c r="HE621" s="44" t="str">
        <f t="shared" si="2788"/>
        <v/>
      </c>
      <c r="HF621" s="48" t="str">
        <f>IF(GX621="","",HF617)</f>
        <v/>
      </c>
      <c r="HG621" s="45" t="str">
        <f t="shared" si="2789"/>
        <v/>
      </c>
      <c r="HH621" s="89" t="str">
        <f t="shared" si="2790"/>
        <v/>
      </c>
      <c r="HI621" s="37"/>
      <c r="HK621" s="52" t="str">
        <f>IF($A591="","",$A591)</f>
        <v/>
      </c>
      <c r="HL621" s="43"/>
      <c r="HM621" s="43" t="str">
        <f t="shared" si="2824"/>
        <v/>
      </c>
      <c r="HN621" s="43"/>
      <c r="HO621" s="87" t="str">
        <f t="shared" si="2825"/>
        <v/>
      </c>
      <c r="HP621" s="43"/>
      <c r="HQ621" s="43" t="str">
        <f t="shared" si="2791"/>
        <v/>
      </c>
      <c r="HR621" s="43"/>
      <c r="HS621" s="44" t="str">
        <f t="shared" si="2792"/>
        <v/>
      </c>
      <c r="HT621" s="48" t="str">
        <f t="shared" si="2826"/>
        <v/>
      </c>
      <c r="HU621" s="45" t="str">
        <f t="shared" si="2793"/>
        <v/>
      </c>
      <c r="HV621" s="89" t="str">
        <f t="shared" si="2794"/>
        <v/>
      </c>
      <c r="HW621" s="37"/>
      <c r="HX621" s="360"/>
      <c r="HY621" s="52" t="str">
        <f>IF($A591="","",$A591)</f>
        <v/>
      </c>
      <c r="HZ621" s="43"/>
      <c r="IA621" s="43" t="str">
        <f t="shared" ref="IA621:IA636" si="2939">IF(HZ621="","",HZ621-HZ617)</f>
        <v/>
      </c>
      <c r="IB621" s="43"/>
      <c r="IC621" s="87" t="str">
        <f t="shared" ref="IC621:IC636" si="2940">IF(IB621="","",IB621-IB617)</f>
        <v/>
      </c>
      <c r="ID621" s="43"/>
      <c r="IE621" s="43" t="str">
        <f t="shared" ref="IE621:IE636" si="2941">IF(ID621="","",ID617+IF617-ID621)</f>
        <v/>
      </c>
      <c r="IF621" s="43"/>
      <c r="IG621" s="44" t="str">
        <f t="shared" si="2827"/>
        <v/>
      </c>
      <c r="IH621" s="48" t="str">
        <f t="shared" si="2828"/>
        <v/>
      </c>
      <c r="II621" s="45" t="str">
        <f t="shared" ref="II621:II636" si="2942">IF(ID621="","",IE621*IH621)</f>
        <v/>
      </c>
      <c r="IJ621" s="89" t="str">
        <f t="shared" ref="IJ621:IJ636" si="2943">IF(IE621="","",II621/(IA621*100))</f>
        <v/>
      </c>
      <c r="IK621" s="37"/>
      <c r="IL621" s="29"/>
      <c r="IM621" s="52" t="str">
        <f>IF($A591="","",$A591)</f>
        <v/>
      </c>
      <c r="IN621" s="43"/>
      <c r="IO621" s="43" t="str">
        <f t="shared" ref="IO621:IO636" si="2944">IF(IN621="","",IN621-IN617)</f>
        <v/>
      </c>
      <c r="IP621" s="43"/>
      <c r="IQ621" s="87" t="str">
        <f t="shared" ref="IQ621:IQ636" si="2945">IF(IP621="","",IP621-IP617)</f>
        <v/>
      </c>
      <c r="IR621" s="43"/>
      <c r="IS621" s="43" t="str">
        <f t="shared" ref="IS621:IS636" si="2946">IF(IR621="","",IR617+IT617-IR621)</f>
        <v/>
      </c>
      <c r="IT621" s="43"/>
      <c r="IU621" s="44" t="str">
        <f t="shared" ref="IU621:IU636" si="2947">IF(IN621="","",IU617)</f>
        <v/>
      </c>
      <c r="IV621" s="48" t="str">
        <f t="shared" ref="IV621:IV636" si="2948">IF(IO621="","",IV617)</f>
        <v/>
      </c>
      <c r="IW621" s="45" t="str">
        <f t="shared" ref="IW621:IW636" si="2949">IF(IR621="","",IS621*IV621)</f>
        <v/>
      </c>
      <c r="IX621" s="89" t="str">
        <f t="shared" ref="IX621:IX636" si="2950">IF(IS621="","",IW621/(IO621*100))</f>
        <v/>
      </c>
      <c r="IY621" s="37"/>
      <c r="IZ621" s="61"/>
      <c r="JA621" s="52" t="str">
        <f>IF($A591="","",$A591)</f>
        <v/>
      </c>
      <c r="JB621" s="43"/>
      <c r="JC621" s="43" t="str">
        <f t="shared" ref="JC621:JC636" si="2951">IF(JB621="","",JB621-JB617)</f>
        <v/>
      </c>
      <c r="JD621" s="43"/>
      <c r="JE621" s="87" t="str">
        <f t="shared" ref="JE621:JE636" si="2952">IF(JD621="","",JD621-JD617)</f>
        <v/>
      </c>
      <c r="JF621" s="43"/>
      <c r="JG621" s="43" t="str">
        <f t="shared" ref="JG621:JG636" si="2953">IF(JF621="","",JF617+JH617-JF621)</f>
        <v/>
      </c>
      <c r="JH621" s="43"/>
      <c r="JI621" s="44" t="str">
        <f t="shared" ref="JI621:JI636" si="2954">IF(JB621="","",JI617)</f>
        <v/>
      </c>
      <c r="JJ621" s="48" t="str">
        <f t="shared" ref="JJ621:JJ636" si="2955">IF(JC621="","",JJ617)</f>
        <v/>
      </c>
      <c r="JK621" s="45" t="str">
        <f t="shared" ref="JK621:JK636" si="2956">IF(JF621="","",JG621*JJ621)</f>
        <v/>
      </c>
      <c r="JL621" s="89" t="str">
        <f t="shared" ref="JL621:JL636" si="2957">IF(JG621="","",JK621/(JC621*100))</f>
        <v/>
      </c>
      <c r="JM621" s="37"/>
      <c r="JN621" s="29"/>
      <c r="JO621" s="52" t="str">
        <f>IF($A591="","",$A591)</f>
        <v/>
      </c>
      <c r="JP621" s="43"/>
      <c r="JQ621" s="43" t="str">
        <f t="shared" ref="JQ621:JQ636" si="2958">IF(JP621="","",JP621-JP617)</f>
        <v/>
      </c>
      <c r="JR621" s="43"/>
      <c r="JS621" s="87" t="str">
        <f t="shared" ref="JS621:JS635" si="2959">IF(JR621="","",JR621-JR617)</f>
        <v/>
      </c>
      <c r="JT621" s="43"/>
      <c r="JU621" s="43" t="str">
        <f t="shared" ref="JU621:JU635" si="2960">IF(JT621="","",JT617+JV617-JT621)</f>
        <v/>
      </c>
      <c r="JV621" s="43"/>
      <c r="JW621" s="44" t="str">
        <f t="shared" ref="JW621:JW636" si="2961">IF(JP621="","",JW617)</f>
        <v/>
      </c>
      <c r="JX621" s="48" t="str">
        <f t="shared" ref="JX621:JX636" si="2962">IF(JQ621="","",JX617)</f>
        <v/>
      </c>
      <c r="JY621" s="45" t="str">
        <f t="shared" ref="JY621:JY636" si="2963">IF(JT621="","",JU621*JX621)</f>
        <v/>
      </c>
      <c r="JZ621" s="89" t="str">
        <f t="shared" ref="JZ621:JZ636" si="2964">IF(JU621="","",JY621/(JQ621*100))</f>
        <v/>
      </c>
      <c r="KA621" s="37"/>
      <c r="KB621" s="51"/>
      <c r="KC621" s="52" t="str">
        <f>IF($A591="","",$A591)</f>
        <v/>
      </c>
      <c r="KD621" s="43"/>
      <c r="KE621" s="43" t="str">
        <f>IF(KD621="","",KD621-KD617)</f>
        <v/>
      </c>
      <c r="KF621" s="43"/>
      <c r="KG621" s="87" t="str">
        <f>IF(KF621="","",KF621-KF617)</f>
        <v/>
      </c>
      <c r="KH621" s="43"/>
      <c r="KI621" s="43" t="str">
        <f>IF(KH621="","",KH617+KJ617-KH621)</f>
        <v/>
      </c>
      <c r="KJ621" s="43"/>
      <c r="KK621" s="44" t="str">
        <f>IF(KD621="","",KK617)</f>
        <v/>
      </c>
      <c r="KL621" s="48" t="str">
        <f>IF(KE621="","",KL617)</f>
        <v/>
      </c>
      <c r="KM621" s="45" t="str">
        <f>IF(KH621="","",KI621*KL621)</f>
        <v/>
      </c>
      <c r="KN621" s="89" t="str">
        <f>IF(KI621="","",KM621/(KE621*100))</f>
        <v/>
      </c>
      <c r="KO621" s="37"/>
      <c r="KP621" s="29"/>
      <c r="KQ621" s="52" t="str">
        <f>IF($A591="","",$A591)</f>
        <v/>
      </c>
      <c r="KR621" s="43"/>
      <c r="KS621" s="43" t="str">
        <f>IF(KR621="","",KR621-KR617)</f>
        <v/>
      </c>
      <c r="KT621" s="43"/>
      <c r="KU621" s="87" t="str">
        <f>IF(KT621="","",KT621-KT617)</f>
        <v/>
      </c>
      <c r="KV621" s="43"/>
      <c r="KW621" s="43" t="str">
        <f>IF(KV621="","",KV617+KX617-KV621)</f>
        <v/>
      </c>
      <c r="KX621" s="43"/>
      <c r="KY621" s="44" t="str">
        <f>IF(KR621="","",KY617)</f>
        <v/>
      </c>
      <c r="KZ621" s="48" t="str">
        <f>IF(KS621="","",KZ617)</f>
        <v/>
      </c>
      <c r="LA621" s="45" t="str">
        <f>IF(KV621="","",KW621*KZ621)</f>
        <v/>
      </c>
      <c r="LB621" s="89" t="str">
        <f>IF(KW621="","",LA621/(KS621*100))</f>
        <v/>
      </c>
      <c r="LC621" s="37"/>
      <c r="LD621" s="29"/>
      <c r="LE621" s="47"/>
      <c r="LF621" s="45"/>
      <c r="LG621" s="45"/>
      <c r="LH621" s="45"/>
      <c r="LI621" s="45" t="str">
        <f t="shared" si="2821"/>
        <v/>
      </c>
      <c r="LJ621" s="45"/>
      <c r="LK621" s="45" t="str">
        <f t="shared" si="2822"/>
        <v/>
      </c>
      <c r="LL621" s="45"/>
      <c r="LM621" s="73" t="str">
        <f>IF(LF620="","",LM618)</f>
        <v/>
      </c>
      <c r="LN621" s="67" t="str">
        <f>IF(LG620="","",LN618)</f>
        <v/>
      </c>
      <c r="LO621" s="45" t="str">
        <f t="shared" si="2765"/>
        <v/>
      </c>
      <c r="LP621" s="46"/>
      <c r="LQ621" s="37"/>
      <c r="LR621" s="29"/>
      <c r="LS621" s="47"/>
      <c r="LT621" s="67"/>
      <c r="LU621" s="45" t="str">
        <f t="shared" si="2896"/>
        <v/>
      </c>
      <c r="LV621" s="45"/>
      <c r="LW621" s="45"/>
      <c r="LX621" s="45"/>
      <c r="LY621" s="45" t="str">
        <f t="shared" si="2897"/>
        <v/>
      </c>
      <c r="LZ621" s="45"/>
      <c r="MA621" s="45"/>
      <c r="MB621" s="45"/>
      <c r="MC621" s="45" t="str">
        <f t="shared" si="2856"/>
        <v/>
      </c>
      <c r="MD621" s="46" t="str">
        <f t="shared" si="2857"/>
        <v/>
      </c>
      <c r="ME621" s="37"/>
      <c r="MF621" s="29"/>
      <c r="MG621" s="47"/>
      <c r="MH621" s="67"/>
      <c r="MI621" s="45" t="str">
        <f t="shared" si="2898"/>
        <v/>
      </c>
      <c r="MJ621" s="45"/>
      <c r="MK621" s="45"/>
      <c r="ML621" s="45"/>
      <c r="MM621" s="45" t="str">
        <f t="shared" si="2899"/>
        <v/>
      </c>
      <c r="MN621" s="45"/>
      <c r="MO621" s="45"/>
      <c r="MP621" s="45"/>
      <c r="MQ621" s="45" t="str">
        <f t="shared" si="2858"/>
        <v/>
      </c>
      <c r="MR621" s="46" t="str">
        <f t="shared" si="2859"/>
        <v/>
      </c>
      <c r="MS621" s="37"/>
      <c r="MT621" s="29"/>
      <c r="MU621" s="47"/>
      <c r="MV621" s="67"/>
      <c r="MW621" s="45" t="str">
        <f t="shared" si="2900"/>
        <v/>
      </c>
      <c r="MX621" s="45"/>
      <c r="MY621" s="45"/>
      <c r="MZ621" s="45"/>
      <c r="NA621" s="45" t="str">
        <f t="shared" si="2901"/>
        <v/>
      </c>
      <c r="NB621" s="45"/>
      <c r="NC621" s="45"/>
      <c r="ND621" s="45"/>
      <c r="NE621" s="45" t="str">
        <f t="shared" si="2860"/>
        <v/>
      </c>
      <c r="NF621" s="46" t="str">
        <f t="shared" si="2861"/>
        <v/>
      </c>
      <c r="NG621" s="37"/>
      <c r="NH621" s="29"/>
      <c r="NI621" s="47"/>
      <c r="NJ621" s="67"/>
      <c r="NK621" s="45" t="str">
        <f t="shared" si="2902"/>
        <v/>
      </c>
      <c r="NL621" s="45"/>
      <c r="NM621" s="45"/>
      <c r="NN621" s="45"/>
      <c r="NO621" s="45" t="str">
        <f t="shared" si="2903"/>
        <v/>
      </c>
      <c r="NP621" s="45"/>
      <c r="NQ621" s="45"/>
      <c r="NR621" s="45"/>
      <c r="NS621" s="45" t="str">
        <f t="shared" si="2862"/>
        <v/>
      </c>
      <c r="NT621" s="46" t="str">
        <f t="shared" si="2863"/>
        <v/>
      </c>
      <c r="NU621" s="37"/>
    </row>
    <row r="622" spans="1:385" ht="15" customHeight="1" thickBot="1" x14ac:dyDescent="0.3">
      <c r="A622" s="38"/>
      <c r="B622" s="39"/>
      <c r="C622" s="40"/>
      <c r="D622" s="40"/>
      <c r="E622" s="41"/>
      <c r="F622" s="40"/>
      <c r="G622" s="208"/>
      <c r="H622" s="42"/>
      <c r="I622" s="45"/>
      <c r="J622" s="45" t="str">
        <f t="shared" si="2871"/>
        <v/>
      </c>
      <c r="K622" s="45"/>
      <c r="L622" s="45"/>
      <c r="M622" s="45"/>
      <c r="N622" s="45" t="str">
        <f t="shared" si="2872"/>
        <v/>
      </c>
      <c r="O622" s="45"/>
      <c r="P622" s="45"/>
      <c r="Q622" s="45"/>
      <c r="R622" s="45" t="str">
        <f t="shared" si="2832"/>
        <v/>
      </c>
      <c r="S622" s="46" t="str">
        <f t="shared" si="2833"/>
        <v/>
      </c>
      <c r="T622" s="37"/>
      <c r="U622" s="29"/>
      <c r="V622" s="47"/>
      <c r="W622" s="67"/>
      <c r="X622" s="45" t="str">
        <f t="shared" si="2873"/>
        <v/>
      </c>
      <c r="Y622" s="45"/>
      <c r="Z622" s="45"/>
      <c r="AA622" s="45"/>
      <c r="AB622" s="45" t="str">
        <f t="shared" si="2874"/>
        <v/>
      </c>
      <c r="AC622" s="45"/>
      <c r="AD622" s="45"/>
      <c r="AE622" s="45"/>
      <c r="AF622" s="45" t="str">
        <f t="shared" si="2834"/>
        <v/>
      </c>
      <c r="AG622" s="46" t="str">
        <f t="shared" si="2835"/>
        <v/>
      </c>
      <c r="AH622" s="37"/>
      <c r="AI622" s="29"/>
      <c r="AJ622" s="47"/>
      <c r="AK622" s="45"/>
      <c r="AL622" s="45" t="str">
        <f t="shared" si="2875"/>
        <v/>
      </c>
      <c r="AM622" s="45"/>
      <c r="AN622" s="45" t="str">
        <f t="shared" si="2876"/>
        <v/>
      </c>
      <c r="AO622" s="45"/>
      <c r="AP622" s="45" t="str">
        <f t="shared" si="2877"/>
        <v/>
      </c>
      <c r="AQ622" s="45"/>
      <c r="AR622" s="45"/>
      <c r="AS622" s="45"/>
      <c r="AT622" s="45" t="str">
        <f t="shared" si="2836"/>
        <v/>
      </c>
      <c r="AU622" s="46" t="str">
        <f t="shared" si="2837"/>
        <v/>
      </c>
      <c r="AV622" s="37"/>
      <c r="AW622" s="29"/>
      <c r="AX622" s="47"/>
      <c r="AY622" s="45"/>
      <c r="AZ622" s="45" t="str">
        <f t="shared" si="2878"/>
        <v/>
      </c>
      <c r="BA622" s="45"/>
      <c r="BB622" s="45" t="str">
        <f t="shared" si="2879"/>
        <v/>
      </c>
      <c r="BC622" s="45"/>
      <c r="BD622" s="45" t="str">
        <f t="shared" si="2880"/>
        <v/>
      </c>
      <c r="BE622" s="45"/>
      <c r="BF622" s="45"/>
      <c r="BG622" s="45"/>
      <c r="BH622" s="45" t="str">
        <f t="shared" si="2838"/>
        <v/>
      </c>
      <c r="BI622" s="46" t="str">
        <f t="shared" si="2839"/>
        <v/>
      </c>
      <c r="BJ622" s="37"/>
      <c r="BK622" s="29"/>
      <c r="BL622" s="47"/>
      <c r="BM622" s="45"/>
      <c r="BN622" s="45" t="str">
        <f t="shared" si="2910"/>
        <v/>
      </c>
      <c r="BO622" s="45"/>
      <c r="BP622" s="45" t="str">
        <f t="shared" si="2911"/>
        <v/>
      </c>
      <c r="BQ622" s="45"/>
      <c r="BR622" s="45" t="str">
        <f t="shared" si="2912"/>
        <v/>
      </c>
      <c r="BS622" s="43"/>
      <c r="BT622" s="207" t="str">
        <f t="shared" si="2913"/>
        <v/>
      </c>
      <c r="BU622" s="67" t="str">
        <f t="shared" si="2914"/>
        <v/>
      </c>
      <c r="BV622" s="43" t="str">
        <f t="shared" si="2915"/>
        <v/>
      </c>
      <c r="BW622" s="46" t="str">
        <f t="shared" si="2916"/>
        <v/>
      </c>
      <c r="BX622" s="37"/>
      <c r="BY622" s="57"/>
      <c r="BZ622" s="47"/>
      <c r="CA622" s="45"/>
      <c r="CB622" s="45" t="str">
        <f t="shared" si="2917"/>
        <v/>
      </c>
      <c r="CC622" s="45"/>
      <c r="CD622" s="45" t="str">
        <f t="shared" si="2918"/>
        <v/>
      </c>
      <c r="CE622" s="45"/>
      <c r="CF622" s="45" t="str">
        <f t="shared" si="2919"/>
        <v/>
      </c>
      <c r="CG622" s="43"/>
      <c r="CH622" s="207" t="str">
        <f t="shared" si="2920"/>
        <v/>
      </c>
      <c r="CI622" s="67" t="str">
        <f t="shared" si="2921"/>
        <v/>
      </c>
      <c r="CJ622" s="43" t="str">
        <f t="shared" si="2922"/>
        <v/>
      </c>
      <c r="CK622" s="46" t="str">
        <f t="shared" si="2923"/>
        <v/>
      </c>
      <c r="CL622" s="37"/>
      <c r="CM622" s="29"/>
      <c r="CN622" s="47"/>
      <c r="CO622" s="45"/>
      <c r="CP622" s="45" t="str">
        <f t="shared" si="2924"/>
        <v/>
      </c>
      <c r="CQ622" s="45"/>
      <c r="CR622" s="45" t="str">
        <f t="shared" si="2925"/>
        <v/>
      </c>
      <c r="CS622" s="45"/>
      <c r="CT622" s="45" t="str">
        <f t="shared" si="2926"/>
        <v/>
      </c>
      <c r="CU622" s="43"/>
      <c r="CV622" s="207" t="str">
        <f t="shared" si="2927"/>
        <v/>
      </c>
      <c r="CW622" s="67" t="str">
        <f t="shared" si="2928"/>
        <v/>
      </c>
      <c r="CX622" s="43" t="str">
        <f t="shared" si="2929"/>
        <v/>
      </c>
      <c r="CY622" s="46" t="str">
        <f t="shared" si="2930"/>
        <v/>
      </c>
      <c r="CZ622" s="37"/>
      <c r="DA622" s="29"/>
      <c r="DB622" s="47"/>
      <c r="DC622" s="67"/>
      <c r="DD622" s="45" t="str">
        <f t="shared" si="2881"/>
        <v/>
      </c>
      <c r="DE622" s="45"/>
      <c r="DF622" s="45"/>
      <c r="DG622" s="45"/>
      <c r="DH622" s="45" t="str">
        <f t="shared" si="2882"/>
        <v/>
      </c>
      <c r="DI622" s="45"/>
      <c r="DJ622" s="45"/>
      <c r="DK622" s="45"/>
      <c r="DL622" s="45" t="str">
        <f t="shared" si="2840"/>
        <v/>
      </c>
      <c r="DM622" s="46" t="str">
        <f t="shared" si="2841"/>
        <v/>
      </c>
      <c r="DN622" s="37"/>
      <c r="DO622" s="29"/>
      <c r="DP622" s="47"/>
      <c r="DQ622" s="45"/>
      <c r="DR622" s="45" t="str">
        <f t="shared" si="2883"/>
        <v/>
      </c>
      <c r="DS622" s="45"/>
      <c r="DT622" s="45" t="str">
        <f t="shared" si="2884"/>
        <v/>
      </c>
      <c r="DU622" s="45"/>
      <c r="DV622" s="45" t="str">
        <f t="shared" si="2885"/>
        <v/>
      </c>
      <c r="DW622" s="45"/>
      <c r="DX622" s="45"/>
      <c r="DY622" s="45"/>
      <c r="DZ622" s="45" t="str">
        <f t="shared" si="2842"/>
        <v/>
      </c>
      <c r="EA622" s="46" t="str">
        <f t="shared" si="2843"/>
        <v/>
      </c>
      <c r="EB622" s="37"/>
      <c r="ED622" s="47"/>
      <c r="EE622" s="67"/>
      <c r="EF622" s="45" t="str">
        <f t="shared" si="2931"/>
        <v/>
      </c>
      <c r="EG622" s="45"/>
      <c r="EH622" s="45"/>
      <c r="EI622" s="45"/>
      <c r="EJ622" s="45" t="str">
        <f t="shared" si="2932"/>
        <v/>
      </c>
      <c r="EK622" s="45"/>
      <c r="EL622" s="45"/>
      <c r="EM622" s="45"/>
      <c r="EN622" s="45" t="str">
        <f t="shared" si="2933"/>
        <v/>
      </c>
      <c r="EO622" s="46" t="str">
        <f t="shared" si="2934"/>
        <v/>
      </c>
      <c r="EP622" s="37"/>
      <c r="ER622" s="47"/>
      <c r="ES622" s="67"/>
      <c r="ET622" s="45" t="str">
        <f t="shared" si="2935"/>
        <v/>
      </c>
      <c r="EU622" s="45"/>
      <c r="EV622" s="45"/>
      <c r="EW622" s="45"/>
      <c r="EX622" s="45" t="str">
        <f t="shared" si="2936"/>
        <v/>
      </c>
      <c r="EY622" s="45"/>
      <c r="EZ622" s="45"/>
      <c r="FA622" s="45"/>
      <c r="FB622" s="45" t="str">
        <f t="shared" si="2937"/>
        <v/>
      </c>
      <c r="FC622" s="46" t="str">
        <f t="shared" si="2938"/>
        <v/>
      </c>
      <c r="FD622" s="37"/>
      <c r="FF622" s="47"/>
      <c r="FG622" s="67"/>
      <c r="FH622" s="45" t="str">
        <f t="shared" si="2890"/>
        <v/>
      </c>
      <c r="FI622" s="45"/>
      <c r="FJ622" s="45"/>
      <c r="FK622" s="45"/>
      <c r="FL622" s="45" t="str">
        <f t="shared" si="2891"/>
        <v/>
      </c>
      <c r="FM622" s="45"/>
      <c r="FN622" s="45"/>
      <c r="FO622" s="45"/>
      <c r="FP622" s="45" t="str">
        <f t="shared" si="2848"/>
        <v/>
      </c>
      <c r="FQ622" s="46" t="str">
        <f t="shared" si="2849"/>
        <v/>
      </c>
      <c r="FR622" s="37"/>
      <c r="FS622" s="29"/>
      <c r="FT622" s="47"/>
      <c r="FU622" s="67"/>
      <c r="FV622" s="45" t="str">
        <f t="shared" si="2892"/>
        <v/>
      </c>
      <c r="FW622" s="45"/>
      <c r="FX622" s="45"/>
      <c r="FY622" s="45"/>
      <c r="FZ622" s="45" t="str">
        <f t="shared" si="2893"/>
        <v/>
      </c>
      <c r="GA622" s="45"/>
      <c r="GB622" s="45"/>
      <c r="GC622" s="45"/>
      <c r="GD622" s="45" t="str">
        <f t="shared" si="2850"/>
        <v/>
      </c>
      <c r="GE622" s="46" t="str">
        <f t="shared" si="2851"/>
        <v/>
      </c>
      <c r="GF622" s="37"/>
      <c r="GH622" s="47"/>
      <c r="GI622" s="67"/>
      <c r="GJ622" s="45" t="str">
        <f t="shared" si="2894"/>
        <v/>
      </c>
      <c r="GK622" s="45"/>
      <c r="GL622" s="45"/>
      <c r="GM622" s="45"/>
      <c r="GN622" s="45" t="str">
        <f t="shared" si="2895"/>
        <v/>
      </c>
      <c r="GO622" s="45"/>
      <c r="GP622" s="45"/>
      <c r="GQ622" s="45"/>
      <c r="GR622" s="45" t="str">
        <f t="shared" si="2852"/>
        <v/>
      </c>
      <c r="GS622" s="46" t="str">
        <f t="shared" si="2853"/>
        <v/>
      </c>
      <c r="GT622" s="37"/>
      <c r="GU622" s="61"/>
      <c r="GV622" s="47"/>
      <c r="GW622" s="30"/>
      <c r="GX622" s="45"/>
      <c r="GY622" s="45" t="str">
        <f t="shared" si="2829"/>
        <v/>
      </c>
      <c r="GZ622" s="45"/>
      <c r="HA622" s="45" t="str">
        <f t="shared" si="2823"/>
        <v/>
      </c>
      <c r="HB622" s="45"/>
      <c r="HC622" s="45" t="str">
        <f t="shared" si="2787"/>
        <v/>
      </c>
      <c r="HD622" s="43"/>
      <c r="HE622" s="63" t="str">
        <f t="shared" ref="HE622" si="2965">IF(GX621="","",HE618)</f>
        <v/>
      </c>
      <c r="HF622" s="67" t="str">
        <f>IF(GX621="","",HF618)</f>
        <v/>
      </c>
      <c r="HG622" s="43" t="str">
        <f t="shared" si="2789"/>
        <v/>
      </c>
      <c r="HH622" s="46" t="str">
        <f t="shared" si="2790"/>
        <v/>
      </c>
      <c r="HI622" s="37"/>
      <c r="HK622" s="47"/>
      <c r="HL622" s="45"/>
      <c r="HM622" s="45" t="str">
        <f t="shared" si="2824"/>
        <v/>
      </c>
      <c r="HN622" s="45"/>
      <c r="HO622" s="45" t="str">
        <f t="shared" si="2825"/>
        <v/>
      </c>
      <c r="HP622" s="45"/>
      <c r="HQ622" s="45" t="str">
        <f t="shared" si="2791"/>
        <v/>
      </c>
      <c r="HR622" s="43"/>
      <c r="HS622" s="207" t="str">
        <f t="shared" si="2792"/>
        <v/>
      </c>
      <c r="HT622" s="67" t="str">
        <f t="shared" si="2826"/>
        <v/>
      </c>
      <c r="HU622" s="43" t="str">
        <f t="shared" si="2793"/>
        <v/>
      </c>
      <c r="HV622" s="46" t="str">
        <f t="shared" si="2794"/>
        <v/>
      </c>
      <c r="HW622" s="37"/>
      <c r="HX622" s="360"/>
      <c r="HY622" s="47"/>
      <c r="HZ622" s="45"/>
      <c r="IA622" s="45" t="str">
        <f t="shared" si="2939"/>
        <v/>
      </c>
      <c r="IB622" s="45"/>
      <c r="IC622" s="45" t="str">
        <f t="shared" si="2940"/>
        <v/>
      </c>
      <c r="ID622" s="45"/>
      <c r="IE622" s="45" t="str">
        <f t="shared" si="2941"/>
        <v/>
      </c>
      <c r="IF622" s="43"/>
      <c r="IG622" s="207" t="str">
        <f t="shared" si="2827"/>
        <v/>
      </c>
      <c r="IH622" s="67" t="str">
        <f t="shared" si="2828"/>
        <v/>
      </c>
      <c r="II622" s="43" t="str">
        <f t="shared" si="2942"/>
        <v/>
      </c>
      <c r="IJ622" s="46" t="str">
        <f t="shared" si="2943"/>
        <v/>
      </c>
      <c r="IK622" s="37"/>
      <c r="IL622" s="29"/>
      <c r="IM622" s="47"/>
      <c r="IN622" s="45"/>
      <c r="IO622" s="45" t="str">
        <f t="shared" si="2944"/>
        <v/>
      </c>
      <c r="IP622" s="45"/>
      <c r="IQ622" s="45" t="str">
        <f t="shared" si="2945"/>
        <v/>
      </c>
      <c r="IR622" s="45"/>
      <c r="IS622" s="45" t="str">
        <f t="shared" si="2946"/>
        <v/>
      </c>
      <c r="IT622" s="43"/>
      <c r="IU622" s="207" t="str">
        <f t="shared" si="2947"/>
        <v/>
      </c>
      <c r="IV622" s="67" t="str">
        <f t="shared" si="2948"/>
        <v/>
      </c>
      <c r="IW622" s="43" t="str">
        <f t="shared" si="2949"/>
        <v/>
      </c>
      <c r="IX622" s="46" t="str">
        <f t="shared" si="2950"/>
        <v/>
      </c>
      <c r="IY622" s="37"/>
      <c r="IZ622" s="61"/>
      <c r="JA622" s="47"/>
      <c r="JB622" s="45"/>
      <c r="JC622" s="45" t="str">
        <f t="shared" si="2951"/>
        <v/>
      </c>
      <c r="JD622" s="45"/>
      <c r="JE622" s="45" t="str">
        <f t="shared" si="2952"/>
        <v/>
      </c>
      <c r="JF622" s="45"/>
      <c r="JG622" s="45" t="str">
        <f t="shared" si="2953"/>
        <v/>
      </c>
      <c r="JH622" s="43"/>
      <c r="JI622" s="207" t="str">
        <f t="shared" si="2954"/>
        <v/>
      </c>
      <c r="JJ622" s="67" t="str">
        <f t="shared" si="2955"/>
        <v/>
      </c>
      <c r="JK622" s="43" t="str">
        <f t="shared" si="2956"/>
        <v/>
      </c>
      <c r="JL622" s="46" t="str">
        <f t="shared" si="2957"/>
        <v/>
      </c>
      <c r="JM622" s="37"/>
      <c r="JN622" s="29"/>
      <c r="JO622" s="47"/>
      <c r="JP622" s="45"/>
      <c r="JQ622" s="45" t="str">
        <f t="shared" si="2958"/>
        <v/>
      </c>
      <c r="JR622" s="45"/>
      <c r="JS622" s="45" t="str">
        <f t="shared" si="2959"/>
        <v/>
      </c>
      <c r="JT622" s="45"/>
      <c r="JU622" s="45" t="str">
        <f t="shared" si="2960"/>
        <v/>
      </c>
      <c r="JV622" s="43"/>
      <c r="JW622" s="207" t="str">
        <f t="shared" si="2961"/>
        <v/>
      </c>
      <c r="JX622" s="67" t="str">
        <f t="shared" si="2962"/>
        <v/>
      </c>
      <c r="JY622" s="43" t="str">
        <f t="shared" si="2963"/>
        <v/>
      </c>
      <c r="JZ622" s="46" t="str">
        <f t="shared" si="2964"/>
        <v/>
      </c>
      <c r="KA622" s="37"/>
      <c r="KB622" s="51"/>
      <c r="KC622" s="47"/>
      <c r="KD622" s="45"/>
      <c r="KE622" s="45" t="str">
        <f>IF(KD622="","",KD622-KD618)</f>
        <v/>
      </c>
      <c r="KF622" s="45"/>
      <c r="KG622" s="45" t="str">
        <f>IF(KF622="","",KF622-KF618)</f>
        <v/>
      </c>
      <c r="KH622" s="45"/>
      <c r="KI622" s="45" t="str">
        <f>IF(KH622="","",KH618+KJ618-KH622)</f>
        <v/>
      </c>
      <c r="KJ622" s="43"/>
      <c r="KK622" s="207" t="str">
        <f>IF(KD622="","",KK618)</f>
        <v/>
      </c>
      <c r="KL622" s="67" t="str">
        <f>IF(KE622="","",KL618)</f>
        <v/>
      </c>
      <c r="KM622" s="43" t="str">
        <f>IF(KH622="","",KI622*KL622)</f>
        <v/>
      </c>
      <c r="KN622" s="46" t="str">
        <f>IF(KI622="","",KM622/(KE622*100))</f>
        <v/>
      </c>
      <c r="KO622" s="37"/>
      <c r="KP622" s="29"/>
      <c r="KQ622" s="47"/>
      <c r="KR622" s="45"/>
      <c r="KS622" s="45" t="str">
        <f>IF(KR622="","",KR622-KR618)</f>
        <v/>
      </c>
      <c r="KT622" s="45"/>
      <c r="KU622" s="45" t="str">
        <f>IF(KT622="","",KT622-KT618)</f>
        <v/>
      </c>
      <c r="KV622" s="45"/>
      <c r="KW622" s="45" t="str">
        <f>IF(KV622="","",KV618+KX618-KV622)</f>
        <v/>
      </c>
      <c r="KX622" s="43"/>
      <c r="KY622" s="207" t="str">
        <f>IF(KR622="","",KY618)</f>
        <v/>
      </c>
      <c r="KZ622" s="67" t="str">
        <f>IF(KS622="","",KZ618)</f>
        <v/>
      </c>
      <c r="LA622" s="43" t="str">
        <f>IF(KV622="","",KW622*KZ622)</f>
        <v/>
      </c>
      <c r="LB622" s="46" t="str">
        <f>IF(KW622="","",LA622/(KS622*100))</f>
        <v/>
      </c>
      <c r="LC622" s="37"/>
      <c r="LD622" s="29"/>
      <c r="LE622" s="75"/>
      <c r="LF622" s="76"/>
      <c r="LG622" s="76"/>
      <c r="LH622" s="76"/>
      <c r="LI622" s="76" t="str">
        <f t="shared" si="2821"/>
        <v/>
      </c>
      <c r="LJ622" s="76"/>
      <c r="LK622" s="76" t="str">
        <f t="shared" si="2822"/>
        <v/>
      </c>
      <c r="LL622" s="76"/>
      <c r="LM622" s="78" t="str">
        <f>IF(LF620="","",LM619)</f>
        <v/>
      </c>
      <c r="LN622" s="79" t="str">
        <f>IF(LG620="","",LN619)</f>
        <v/>
      </c>
      <c r="LO622" s="76" t="str">
        <f t="shared" si="2765"/>
        <v/>
      </c>
      <c r="LP622" s="80"/>
      <c r="LQ622" s="37"/>
      <c r="LR622" s="29"/>
      <c r="LS622" s="47"/>
      <c r="LT622" s="67"/>
      <c r="LU622" s="45" t="str">
        <f t="shared" si="2896"/>
        <v/>
      </c>
      <c r="LV622" s="45"/>
      <c r="LW622" s="45"/>
      <c r="LX622" s="45"/>
      <c r="LY622" s="45" t="str">
        <f t="shared" si="2897"/>
        <v/>
      </c>
      <c r="LZ622" s="45"/>
      <c r="MA622" s="45"/>
      <c r="MB622" s="45"/>
      <c r="MC622" s="45" t="str">
        <f t="shared" si="2856"/>
        <v/>
      </c>
      <c r="MD622" s="46" t="str">
        <f t="shared" si="2857"/>
        <v/>
      </c>
      <c r="ME622" s="37"/>
      <c r="MF622" s="29"/>
      <c r="MG622" s="47"/>
      <c r="MH622" s="67"/>
      <c r="MI622" s="45" t="str">
        <f t="shared" si="2898"/>
        <v/>
      </c>
      <c r="MJ622" s="45"/>
      <c r="MK622" s="45"/>
      <c r="ML622" s="45"/>
      <c r="MM622" s="45" t="str">
        <f t="shared" si="2899"/>
        <v/>
      </c>
      <c r="MN622" s="45"/>
      <c r="MO622" s="45"/>
      <c r="MP622" s="45"/>
      <c r="MQ622" s="45" t="str">
        <f t="shared" si="2858"/>
        <v/>
      </c>
      <c r="MR622" s="46" t="str">
        <f t="shared" si="2859"/>
        <v/>
      </c>
      <c r="MS622" s="37"/>
      <c r="MT622" s="29"/>
      <c r="MU622" s="47"/>
      <c r="MV622" s="67"/>
      <c r="MW622" s="45" t="str">
        <f t="shared" si="2900"/>
        <v/>
      </c>
      <c r="MX622" s="45"/>
      <c r="MY622" s="45"/>
      <c r="MZ622" s="45"/>
      <c r="NA622" s="45" t="str">
        <f t="shared" si="2901"/>
        <v/>
      </c>
      <c r="NB622" s="45"/>
      <c r="NC622" s="45"/>
      <c r="ND622" s="45"/>
      <c r="NE622" s="45" t="str">
        <f t="shared" si="2860"/>
        <v/>
      </c>
      <c r="NF622" s="46" t="str">
        <f t="shared" si="2861"/>
        <v/>
      </c>
      <c r="NG622" s="37"/>
      <c r="NH622" s="29"/>
      <c r="NI622" s="47"/>
      <c r="NJ622" s="67"/>
      <c r="NK622" s="45" t="str">
        <f t="shared" si="2902"/>
        <v/>
      </c>
      <c r="NL622" s="45"/>
      <c r="NM622" s="45"/>
      <c r="NN622" s="45"/>
      <c r="NO622" s="45" t="str">
        <f t="shared" si="2903"/>
        <v/>
      </c>
      <c r="NP622" s="45"/>
      <c r="NQ622" s="45"/>
      <c r="NR622" s="45"/>
      <c r="NS622" s="45" t="str">
        <f t="shared" si="2862"/>
        <v/>
      </c>
      <c r="NT622" s="46" t="str">
        <f t="shared" si="2863"/>
        <v/>
      </c>
      <c r="NU622" s="37"/>
    </row>
    <row r="623" spans="1:385" ht="15" customHeight="1" thickTop="1" x14ac:dyDescent="0.25">
      <c r="A623" s="38"/>
      <c r="B623" s="39"/>
      <c r="C623" s="40"/>
      <c r="D623" s="40"/>
      <c r="E623" s="41"/>
      <c r="F623" s="40"/>
      <c r="G623" s="208"/>
      <c r="H623" s="42"/>
      <c r="I623" s="45"/>
      <c r="J623" s="45" t="str">
        <f t="shared" si="2871"/>
        <v/>
      </c>
      <c r="K623" s="45"/>
      <c r="L623" s="45"/>
      <c r="M623" s="45"/>
      <c r="N623" s="45" t="str">
        <f t="shared" si="2872"/>
        <v/>
      </c>
      <c r="O623" s="45"/>
      <c r="P623" s="45"/>
      <c r="Q623" s="45"/>
      <c r="R623" s="45" t="str">
        <f t="shared" si="2832"/>
        <v/>
      </c>
      <c r="S623" s="46" t="str">
        <f t="shared" si="2833"/>
        <v/>
      </c>
      <c r="T623" s="37"/>
      <c r="U623" s="29"/>
      <c r="V623" s="47"/>
      <c r="W623" s="67"/>
      <c r="X623" s="45" t="str">
        <f t="shared" si="2873"/>
        <v/>
      </c>
      <c r="Y623" s="45"/>
      <c r="Z623" s="45"/>
      <c r="AA623" s="45"/>
      <c r="AB623" s="45" t="str">
        <f t="shared" si="2874"/>
        <v/>
      </c>
      <c r="AC623" s="45"/>
      <c r="AD623" s="45"/>
      <c r="AE623" s="45"/>
      <c r="AF623" s="45" t="str">
        <f t="shared" si="2834"/>
        <v/>
      </c>
      <c r="AG623" s="46" t="str">
        <f t="shared" si="2835"/>
        <v/>
      </c>
      <c r="AH623" s="37"/>
      <c r="AI623" s="29"/>
      <c r="AJ623" s="47"/>
      <c r="AK623" s="45"/>
      <c r="AL623" s="45" t="str">
        <f t="shared" si="2875"/>
        <v/>
      </c>
      <c r="AM623" s="45"/>
      <c r="AN623" s="45" t="str">
        <f t="shared" si="2876"/>
        <v/>
      </c>
      <c r="AO623" s="45"/>
      <c r="AP623" s="45" t="str">
        <f t="shared" si="2877"/>
        <v/>
      </c>
      <c r="AQ623" s="45"/>
      <c r="AR623" s="45"/>
      <c r="AS623" s="45"/>
      <c r="AT623" s="45" t="str">
        <f t="shared" si="2836"/>
        <v/>
      </c>
      <c r="AU623" s="46" t="str">
        <f t="shared" si="2837"/>
        <v/>
      </c>
      <c r="AV623" s="37"/>
      <c r="AW623" s="29"/>
      <c r="AX623" s="47"/>
      <c r="AY623" s="45"/>
      <c r="AZ623" s="45" t="str">
        <f t="shared" si="2878"/>
        <v/>
      </c>
      <c r="BA623" s="45"/>
      <c r="BB623" s="45" t="str">
        <f t="shared" si="2879"/>
        <v/>
      </c>
      <c r="BC623" s="45"/>
      <c r="BD623" s="45" t="str">
        <f t="shared" si="2880"/>
        <v/>
      </c>
      <c r="BE623" s="45"/>
      <c r="BF623" s="45"/>
      <c r="BG623" s="45"/>
      <c r="BH623" s="45" t="str">
        <f t="shared" si="2838"/>
        <v/>
      </c>
      <c r="BI623" s="46" t="str">
        <f t="shared" si="2839"/>
        <v/>
      </c>
      <c r="BJ623" s="37"/>
      <c r="BK623" s="29"/>
      <c r="BL623" s="47"/>
      <c r="BM623" s="45"/>
      <c r="BN623" s="45" t="str">
        <f t="shared" si="2910"/>
        <v/>
      </c>
      <c r="BO623" s="45"/>
      <c r="BP623" s="45" t="str">
        <f t="shared" si="2911"/>
        <v/>
      </c>
      <c r="BQ623" s="45"/>
      <c r="BR623" s="45" t="str">
        <f t="shared" si="2912"/>
        <v/>
      </c>
      <c r="BS623" s="27"/>
      <c r="BT623" s="63" t="str">
        <f t="shared" si="2913"/>
        <v/>
      </c>
      <c r="BU623" s="67" t="str">
        <f t="shared" si="2914"/>
        <v/>
      </c>
      <c r="BV623" s="45" t="str">
        <f t="shared" si="2915"/>
        <v/>
      </c>
      <c r="BW623" s="46" t="str">
        <f t="shared" si="2916"/>
        <v/>
      </c>
      <c r="BX623" s="37"/>
      <c r="BY623" s="57"/>
      <c r="BZ623" s="47"/>
      <c r="CA623" s="45"/>
      <c r="CB623" s="45" t="str">
        <f t="shared" si="2917"/>
        <v/>
      </c>
      <c r="CC623" s="45"/>
      <c r="CD623" s="45" t="str">
        <f t="shared" si="2918"/>
        <v/>
      </c>
      <c r="CE623" s="45"/>
      <c r="CF623" s="45" t="str">
        <f t="shared" si="2919"/>
        <v/>
      </c>
      <c r="CG623" s="27"/>
      <c r="CH623" s="63" t="str">
        <f t="shared" si="2920"/>
        <v/>
      </c>
      <c r="CI623" s="67" t="str">
        <f t="shared" si="2921"/>
        <v/>
      </c>
      <c r="CJ623" s="45" t="str">
        <f t="shared" si="2922"/>
        <v/>
      </c>
      <c r="CK623" s="46" t="str">
        <f t="shared" si="2923"/>
        <v/>
      </c>
      <c r="CL623" s="37"/>
      <c r="CM623" s="29"/>
      <c r="CN623" s="47"/>
      <c r="CO623" s="45"/>
      <c r="CP623" s="45" t="str">
        <f t="shared" si="2924"/>
        <v/>
      </c>
      <c r="CQ623" s="45"/>
      <c r="CR623" s="45" t="str">
        <f t="shared" si="2925"/>
        <v/>
      </c>
      <c r="CS623" s="45"/>
      <c r="CT623" s="45" t="str">
        <f t="shared" si="2926"/>
        <v/>
      </c>
      <c r="CU623" s="27"/>
      <c r="CV623" s="63" t="str">
        <f t="shared" si="2927"/>
        <v/>
      </c>
      <c r="CW623" s="67" t="str">
        <f t="shared" si="2928"/>
        <v/>
      </c>
      <c r="CX623" s="45" t="str">
        <f t="shared" si="2929"/>
        <v/>
      </c>
      <c r="CY623" s="46" t="str">
        <f t="shared" si="2930"/>
        <v/>
      </c>
      <c r="CZ623" s="37"/>
      <c r="DA623" s="29"/>
      <c r="DB623" s="47"/>
      <c r="DC623" s="67"/>
      <c r="DD623" s="45" t="str">
        <f t="shared" si="2881"/>
        <v/>
      </c>
      <c r="DE623" s="45"/>
      <c r="DF623" s="45"/>
      <c r="DG623" s="45"/>
      <c r="DH623" s="45" t="str">
        <f t="shared" si="2882"/>
        <v/>
      </c>
      <c r="DI623" s="45"/>
      <c r="DJ623" s="45"/>
      <c r="DK623" s="45"/>
      <c r="DL623" s="45" t="str">
        <f t="shared" si="2840"/>
        <v/>
      </c>
      <c r="DM623" s="46" t="str">
        <f t="shared" si="2841"/>
        <v/>
      </c>
      <c r="DN623" s="37"/>
      <c r="DO623" s="29"/>
      <c r="DP623" s="47"/>
      <c r="DQ623" s="45"/>
      <c r="DR623" s="45" t="str">
        <f t="shared" si="2883"/>
        <v/>
      </c>
      <c r="DS623" s="45"/>
      <c r="DT623" s="45" t="str">
        <f t="shared" si="2884"/>
        <v/>
      </c>
      <c r="DU623" s="45"/>
      <c r="DV623" s="45" t="str">
        <f t="shared" si="2885"/>
        <v/>
      </c>
      <c r="DW623" s="45"/>
      <c r="DX623" s="45"/>
      <c r="DY623" s="45"/>
      <c r="DZ623" s="45" t="str">
        <f t="shared" si="2842"/>
        <v/>
      </c>
      <c r="EA623" s="46" t="str">
        <f t="shared" si="2843"/>
        <v/>
      </c>
      <c r="EB623" s="37"/>
      <c r="ED623" s="47"/>
      <c r="EE623" s="67"/>
      <c r="EF623" s="45" t="str">
        <f t="shared" si="2931"/>
        <v/>
      </c>
      <c r="EG623" s="45"/>
      <c r="EH623" s="45"/>
      <c r="EI623" s="45"/>
      <c r="EJ623" s="45" t="str">
        <f t="shared" si="2932"/>
        <v/>
      </c>
      <c r="EK623" s="45"/>
      <c r="EL623" s="45"/>
      <c r="EM623" s="45"/>
      <c r="EN623" s="45" t="str">
        <f t="shared" si="2933"/>
        <v/>
      </c>
      <c r="EO623" s="46" t="str">
        <f t="shared" si="2934"/>
        <v/>
      </c>
      <c r="EP623" s="37"/>
      <c r="ER623" s="47"/>
      <c r="ES623" s="67"/>
      <c r="ET623" s="45" t="str">
        <f t="shared" si="2935"/>
        <v/>
      </c>
      <c r="EU623" s="45"/>
      <c r="EV623" s="45"/>
      <c r="EW623" s="45"/>
      <c r="EX623" s="45" t="str">
        <f t="shared" si="2936"/>
        <v/>
      </c>
      <c r="EY623" s="45"/>
      <c r="EZ623" s="45"/>
      <c r="FA623" s="45"/>
      <c r="FB623" s="45" t="str">
        <f t="shared" si="2937"/>
        <v/>
      </c>
      <c r="FC623" s="46" t="str">
        <f t="shared" si="2938"/>
        <v/>
      </c>
      <c r="FD623" s="37"/>
      <c r="FF623" s="47"/>
      <c r="FG623" s="67"/>
      <c r="FH623" s="45" t="str">
        <f t="shared" si="2890"/>
        <v/>
      </c>
      <c r="FI623" s="45"/>
      <c r="FJ623" s="45"/>
      <c r="FK623" s="45"/>
      <c r="FL623" s="45" t="str">
        <f t="shared" si="2891"/>
        <v/>
      </c>
      <c r="FM623" s="45"/>
      <c r="FN623" s="45"/>
      <c r="FO623" s="45"/>
      <c r="FP623" s="45" t="str">
        <f t="shared" si="2848"/>
        <v/>
      </c>
      <c r="FQ623" s="46" t="str">
        <f t="shared" si="2849"/>
        <v/>
      </c>
      <c r="FR623" s="37"/>
      <c r="FS623" s="29"/>
      <c r="FT623" s="47"/>
      <c r="FU623" s="67"/>
      <c r="FV623" s="45" t="str">
        <f t="shared" si="2892"/>
        <v/>
      </c>
      <c r="FW623" s="45"/>
      <c r="FX623" s="45"/>
      <c r="FY623" s="45"/>
      <c r="FZ623" s="45" t="str">
        <f t="shared" si="2893"/>
        <v/>
      </c>
      <c r="GA623" s="45"/>
      <c r="GB623" s="45"/>
      <c r="GC623" s="45"/>
      <c r="GD623" s="45" t="str">
        <f t="shared" si="2850"/>
        <v/>
      </c>
      <c r="GE623" s="46" t="str">
        <f t="shared" si="2851"/>
        <v/>
      </c>
      <c r="GF623" s="37"/>
      <c r="GH623" s="47"/>
      <c r="GI623" s="67"/>
      <c r="GJ623" s="45" t="str">
        <f t="shared" si="2894"/>
        <v/>
      </c>
      <c r="GK623" s="45"/>
      <c r="GL623" s="45"/>
      <c r="GM623" s="45"/>
      <c r="GN623" s="45" t="str">
        <f t="shared" si="2895"/>
        <v/>
      </c>
      <c r="GO623" s="45"/>
      <c r="GP623" s="45"/>
      <c r="GQ623" s="45"/>
      <c r="GR623" s="45" t="str">
        <f t="shared" si="2852"/>
        <v/>
      </c>
      <c r="GS623" s="46" t="str">
        <f t="shared" si="2853"/>
        <v/>
      </c>
      <c r="GT623" s="37"/>
      <c r="GU623" s="61"/>
      <c r="GV623" s="47"/>
      <c r="GW623" s="30"/>
      <c r="GX623" s="45"/>
      <c r="GY623" s="45" t="str">
        <f t="shared" si="2829"/>
        <v/>
      </c>
      <c r="GZ623" s="45"/>
      <c r="HA623" s="45" t="str">
        <f t="shared" si="2823"/>
        <v/>
      </c>
      <c r="HB623" s="45"/>
      <c r="HC623" s="45" t="str">
        <f t="shared" si="2787"/>
        <v/>
      </c>
      <c r="HD623" s="27"/>
      <c r="HE623" s="63" t="str">
        <f t="shared" ref="HE623" si="2966">IF(GX621="","",HE619)</f>
        <v/>
      </c>
      <c r="HF623" s="67" t="str">
        <f>IF(GX621="","",HF619)</f>
        <v/>
      </c>
      <c r="HG623" s="45" t="str">
        <f t="shared" si="2789"/>
        <v/>
      </c>
      <c r="HH623" s="46" t="str">
        <f t="shared" si="2790"/>
        <v/>
      </c>
      <c r="HI623" s="37"/>
      <c r="HK623" s="47"/>
      <c r="HL623" s="45"/>
      <c r="HM623" s="45" t="str">
        <f t="shared" si="2824"/>
        <v/>
      </c>
      <c r="HN623" s="45"/>
      <c r="HO623" s="45" t="str">
        <f t="shared" si="2825"/>
        <v/>
      </c>
      <c r="HP623" s="45"/>
      <c r="HQ623" s="45" t="str">
        <f t="shared" si="2791"/>
        <v/>
      </c>
      <c r="HR623" s="27"/>
      <c r="HS623" s="63" t="str">
        <f t="shared" si="2792"/>
        <v/>
      </c>
      <c r="HT623" s="67" t="str">
        <f t="shared" si="2826"/>
        <v/>
      </c>
      <c r="HU623" s="45" t="str">
        <f t="shared" si="2793"/>
        <v/>
      </c>
      <c r="HV623" s="46" t="str">
        <f t="shared" si="2794"/>
        <v/>
      </c>
      <c r="HW623" s="37"/>
      <c r="HX623" s="360"/>
      <c r="HY623" s="47"/>
      <c r="HZ623" s="45"/>
      <c r="IA623" s="45" t="str">
        <f t="shared" si="2939"/>
        <v/>
      </c>
      <c r="IB623" s="45"/>
      <c r="IC623" s="45" t="str">
        <f t="shared" si="2940"/>
        <v/>
      </c>
      <c r="ID623" s="45"/>
      <c r="IE623" s="45" t="str">
        <f t="shared" si="2941"/>
        <v/>
      </c>
      <c r="IF623" s="27"/>
      <c r="IG623" s="63" t="str">
        <f t="shared" si="2827"/>
        <v/>
      </c>
      <c r="IH623" s="67" t="str">
        <f t="shared" si="2828"/>
        <v/>
      </c>
      <c r="II623" s="45" t="str">
        <f t="shared" si="2942"/>
        <v/>
      </c>
      <c r="IJ623" s="46" t="str">
        <f t="shared" si="2943"/>
        <v/>
      </c>
      <c r="IK623" s="37"/>
      <c r="IL623" s="29"/>
      <c r="IM623" s="47"/>
      <c r="IN623" s="45"/>
      <c r="IO623" s="45" t="str">
        <f t="shared" si="2944"/>
        <v/>
      </c>
      <c r="IP623" s="45"/>
      <c r="IQ623" s="45" t="str">
        <f t="shared" si="2945"/>
        <v/>
      </c>
      <c r="IR623" s="45"/>
      <c r="IS623" s="45" t="str">
        <f t="shared" si="2946"/>
        <v/>
      </c>
      <c r="IT623" s="27"/>
      <c r="IU623" s="63" t="str">
        <f t="shared" si="2947"/>
        <v/>
      </c>
      <c r="IV623" s="67" t="str">
        <f t="shared" si="2948"/>
        <v/>
      </c>
      <c r="IW623" s="45" t="str">
        <f t="shared" si="2949"/>
        <v/>
      </c>
      <c r="IX623" s="46" t="str">
        <f t="shared" si="2950"/>
        <v/>
      </c>
      <c r="IY623" s="37"/>
      <c r="IZ623" s="61"/>
      <c r="JA623" s="47"/>
      <c r="JB623" s="45"/>
      <c r="JC623" s="45" t="str">
        <f t="shared" si="2951"/>
        <v/>
      </c>
      <c r="JD623" s="45"/>
      <c r="JE623" s="45" t="str">
        <f t="shared" si="2952"/>
        <v/>
      </c>
      <c r="JF623" s="45"/>
      <c r="JG623" s="45" t="str">
        <f t="shared" si="2953"/>
        <v/>
      </c>
      <c r="JH623" s="27"/>
      <c r="JI623" s="63" t="str">
        <f t="shared" si="2954"/>
        <v/>
      </c>
      <c r="JJ623" s="67" t="str">
        <f t="shared" si="2955"/>
        <v/>
      </c>
      <c r="JK623" s="45" t="str">
        <f t="shared" si="2956"/>
        <v/>
      </c>
      <c r="JL623" s="46" t="str">
        <f t="shared" si="2957"/>
        <v/>
      </c>
      <c r="JM623" s="37"/>
      <c r="JN623" s="29"/>
      <c r="JO623" s="47"/>
      <c r="JP623" s="45"/>
      <c r="JQ623" s="45" t="str">
        <f t="shared" si="2958"/>
        <v/>
      </c>
      <c r="JR623" s="45"/>
      <c r="JS623" s="45" t="str">
        <f t="shared" si="2959"/>
        <v/>
      </c>
      <c r="JT623" s="45"/>
      <c r="JU623" s="45" t="str">
        <f t="shared" si="2960"/>
        <v/>
      </c>
      <c r="JV623" s="27"/>
      <c r="JW623" s="63" t="str">
        <f t="shared" si="2961"/>
        <v/>
      </c>
      <c r="JX623" s="67" t="str">
        <f t="shared" si="2962"/>
        <v/>
      </c>
      <c r="JY623" s="45" t="str">
        <f t="shared" si="2963"/>
        <v/>
      </c>
      <c r="JZ623" s="46" t="str">
        <f t="shared" si="2964"/>
        <v/>
      </c>
      <c r="KA623" s="37"/>
      <c r="KB623" s="51"/>
      <c r="KC623" s="47"/>
      <c r="KD623" s="45"/>
      <c r="KE623" s="45" t="str">
        <f>IF(KD623="","",KD623-KD619)</f>
        <v/>
      </c>
      <c r="KF623" s="45"/>
      <c r="KG623" s="45" t="str">
        <f>IF(KF623="","",KF623-KF619)</f>
        <v/>
      </c>
      <c r="KH623" s="45"/>
      <c r="KI623" s="45" t="str">
        <f>IF(KH623="","",KH619+KJ619-KH623)</f>
        <v/>
      </c>
      <c r="KJ623" s="27"/>
      <c r="KK623" s="63" t="str">
        <f>IF(KD623="","",KK619)</f>
        <v/>
      </c>
      <c r="KL623" s="67" t="str">
        <f>IF(KE623="","",KL619)</f>
        <v/>
      </c>
      <c r="KM623" s="45" t="str">
        <f>IF(KH623="","",KI623*KL623)</f>
        <v/>
      </c>
      <c r="KN623" s="46" t="str">
        <f>IF(KI623="","",KM623/(KE623*100))</f>
        <v/>
      </c>
      <c r="KO623" s="37"/>
      <c r="KP623" s="29"/>
      <c r="KQ623" s="47"/>
      <c r="KR623" s="45"/>
      <c r="KS623" s="45" t="str">
        <f>IF(KR623="","",KR623-KR619)</f>
        <v/>
      </c>
      <c r="KT623" s="45"/>
      <c r="KU623" s="45" t="str">
        <f>IF(KT623="","",KT623-KT619)</f>
        <v/>
      </c>
      <c r="KV623" s="45"/>
      <c r="KW623" s="45" t="str">
        <f>IF(KV623="","",KV619+KX619-KV623)</f>
        <v/>
      </c>
      <c r="KX623" s="27"/>
      <c r="KY623" s="63" t="str">
        <f>IF(KR623="","",KY619)</f>
        <v/>
      </c>
      <c r="KZ623" s="67" t="str">
        <f>IF(KS623="","",KZ619)</f>
        <v/>
      </c>
      <c r="LA623" s="45" t="str">
        <f>IF(KV623="","",KW623*KZ623)</f>
        <v/>
      </c>
      <c r="LB623" s="46" t="str">
        <f>IF(KW623="","",LA623/(KS623*100))</f>
        <v/>
      </c>
      <c r="LC623" s="37"/>
      <c r="LD623" s="29"/>
      <c r="LE623" s="52"/>
      <c r="LF623" s="43"/>
      <c r="LG623" s="86" t="str">
        <f>IF(LF623="","",LF623-LF620)</f>
        <v/>
      </c>
      <c r="LH623" s="43"/>
      <c r="LI623" s="43"/>
      <c r="LJ623" s="43"/>
      <c r="LK623" s="87"/>
      <c r="LL623" s="43"/>
      <c r="LM623" s="73"/>
      <c r="LN623" s="67"/>
      <c r="LO623" s="87" t="str">
        <f t="shared" si="2765"/>
        <v/>
      </c>
      <c r="LP623" s="53"/>
      <c r="LQ623" s="37"/>
      <c r="LR623" s="29"/>
      <c r="LS623" s="47"/>
      <c r="LT623" s="67"/>
      <c r="LU623" s="45" t="str">
        <f t="shared" si="2896"/>
        <v/>
      </c>
      <c r="LV623" s="45"/>
      <c r="LW623" s="45"/>
      <c r="LX623" s="45"/>
      <c r="LY623" s="45" t="str">
        <f t="shared" si="2897"/>
        <v/>
      </c>
      <c r="LZ623" s="45"/>
      <c r="MA623" s="45"/>
      <c r="MB623" s="45"/>
      <c r="MC623" s="45" t="str">
        <f t="shared" si="2856"/>
        <v/>
      </c>
      <c r="MD623" s="46" t="str">
        <f t="shared" si="2857"/>
        <v/>
      </c>
      <c r="ME623" s="37"/>
      <c r="MF623" s="29"/>
      <c r="MG623" s="47"/>
      <c r="MH623" s="67"/>
      <c r="MI623" s="45" t="str">
        <f t="shared" si="2898"/>
        <v/>
      </c>
      <c r="MJ623" s="45"/>
      <c r="MK623" s="45"/>
      <c r="ML623" s="45"/>
      <c r="MM623" s="45" t="str">
        <f t="shared" si="2899"/>
        <v/>
      </c>
      <c r="MN623" s="45"/>
      <c r="MO623" s="45"/>
      <c r="MP623" s="45"/>
      <c r="MQ623" s="45" t="str">
        <f t="shared" si="2858"/>
        <v/>
      </c>
      <c r="MR623" s="46" t="str">
        <f t="shared" si="2859"/>
        <v/>
      </c>
      <c r="MS623" s="37"/>
      <c r="MT623" s="29"/>
      <c r="MU623" s="47"/>
      <c r="MV623" s="67"/>
      <c r="MW623" s="45" t="str">
        <f t="shared" si="2900"/>
        <v/>
      </c>
      <c r="MX623" s="45"/>
      <c r="MY623" s="45"/>
      <c r="MZ623" s="45"/>
      <c r="NA623" s="45" t="str">
        <f t="shared" si="2901"/>
        <v/>
      </c>
      <c r="NB623" s="45"/>
      <c r="NC623" s="45"/>
      <c r="ND623" s="45"/>
      <c r="NE623" s="45" t="str">
        <f t="shared" si="2860"/>
        <v/>
      </c>
      <c r="NF623" s="46" t="str">
        <f t="shared" si="2861"/>
        <v/>
      </c>
      <c r="NG623" s="37"/>
      <c r="NH623" s="29"/>
      <c r="NI623" s="47"/>
      <c r="NJ623" s="67"/>
      <c r="NK623" s="45" t="str">
        <f t="shared" si="2902"/>
        <v/>
      </c>
      <c r="NL623" s="45"/>
      <c r="NM623" s="45"/>
      <c r="NN623" s="45"/>
      <c r="NO623" s="45" t="str">
        <f t="shared" si="2903"/>
        <v/>
      </c>
      <c r="NP623" s="45"/>
      <c r="NQ623" s="45"/>
      <c r="NR623" s="45"/>
      <c r="NS623" s="45" t="str">
        <f t="shared" si="2862"/>
        <v/>
      </c>
      <c r="NT623" s="46" t="str">
        <f t="shared" si="2863"/>
        <v/>
      </c>
      <c r="NU623" s="37"/>
    </row>
    <row r="624" spans="1:385" ht="15" customHeight="1" thickBot="1" x14ac:dyDescent="0.3">
      <c r="A624" s="38"/>
      <c r="B624" s="39"/>
      <c r="C624" s="40"/>
      <c r="D624" s="40"/>
      <c r="E624" s="41"/>
      <c r="F624" s="40"/>
      <c r="G624" s="208"/>
      <c r="H624" s="42"/>
      <c r="I624" s="45"/>
      <c r="J624" s="45" t="str">
        <f t="shared" si="2871"/>
        <v/>
      </c>
      <c r="K624" s="45"/>
      <c r="L624" s="45"/>
      <c r="M624" s="45"/>
      <c r="N624" s="45" t="str">
        <f t="shared" si="2872"/>
        <v/>
      </c>
      <c r="O624" s="45"/>
      <c r="P624" s="45"/>
      <c r="Q624" s="45"/>
      <c r="R624" s="45" t="str">
        <f t="shared" si="2832"/>
        <v/>
      </c>
      <c r="S624" s="46" t="str">
        <f t="shared" si="2833"/>
        <v/>
      </c>
      <c r="T624" s="37"/>
      <c r="U624" s="29"/>
      <c r="V624" s="47"/>
      <c r="W624" s="67"/>
      <c r="X624" s="45" t="str">
        <f t="shared" si="2873"/>
        <v/>
      </c>
      <c r="Y624" s="45"/>
      <c r="Z624" s="45"/>
      <c r="AA624" s="45"/>
      <c r="AB624" s="45" t="str">
        <f t="shared" si="2874"/>
        <v/>
      </c>
      <c r="AC624" s="45"/>
      <c r="AD624" s="45"/>
      <c r="AE624" s="45"/>
      <c r="AF624" s="45" t="str">
        <f t="shared" si="2834"/>
        <v/>
      </c>
      <c r="AG624" s="46" t="str">
        <f t="shared" si="2835"/>
        <v/>
      </c>
      <c r="AH624" s="37"/>
      <c r="AI624" s="29"/>
      <c r="AJ624" s="47"/>
      <c r="AK624" s="45"/>
      <c r="AL624" s="45" t="str">
        <f t="shared" si="2875"/>
        <v/>
      </c>
      <c r="AM624" s="45"/>
      <c r="AN624" s="45" t="str">
        <f t="shared" si="2876"/>
        <v/>
      </c>
      <c r="AO624" s="45"/>
      <c r="AP624" s="45" t="str">
        <f t="shared" si="2877"/>
        <v/>
      </c>
      <c r="AQ624" s="45"/>
      <c r="AR624" s="45"/>
      <c r="AS624" s="45"/>
      <c r="AT624" s="45" t="str">
        <f t="shared" si="2836"/>
        <v/>
      </c>
      <c r="AU624" s="46" t="str">
        <f t="shared" si="2837"/>
        <v/>
      </c>
      <c r="AV624" s="37"/>
      <c r="AW624" s="29"/>
      <c r="AX624" s="47"/>
      <c r="AY624" s="45"/>
      <c r="AZ624" s="45" t="str">
        <f t="shared" si="2878"/>
        <v/>
      </c>
      <c r="BA624" s="45"/>
      <c r="BB624" s="45" t="str">
        <f t="shared" si="2879"/>
        <v/>
      </c>
      <c r="BC624" s="45"/>
      <c r="BD624" s="45" t="str">
        <f t="shared" si="2880"/>
        <v/>
      </c>
      <c r="BE624" s="45"/>
      <c r="BF624" s="45"/>
      <c r="BG624" s="45"/>
      <c r="BH624" s="45" t="str">
        <f t="shared" si="2838"/>
        <v/>
      </c>
      <c r="BI624" s="46" t="str">
        <f t="shared" si="2839"/>
        <v/>
      </c>
      <c r="BJ624" s="37"/>
      <c r="BK624" s="29"/>
      <c r="BL624" s="75"/>
      <c r="BM624" s="76"/>
      <c r="BN624" s="76" t="str">
        <f t="shared" si="2910"/>
        <v/>
      </c>
      <c r="BO624" s="76"/>
      <c r="BP624" s="76" t="str">
        <f t="shared" si="2911"/>
        <v/>
      </c>
      <c r="BQ624" s="76"/>
      <c r="BR624" s="76" t="str">
        <f t="shared" si="2912"/>
        <v/>
      </c>
      <c r="BS624" s="76"/>
      <c r="BT624" s="78" t="str">
        <f t="shared" si="2913"/>
        <v/>
      </c>
      <c r="BU624" s="79" t="str">
        <f t="shared" si="2914"/>
        <v/>
      </c>
      <c r="BV624" s="76" t="str">
        <f t="shared" si="2915"/>
        <v/>
      </c>
      <c r="BW624" s="80" t="str">
        <f t="shared" si="2916"/>
        <v/>
      </c>
      <c r="BX624" s="37"/>
      <c r="BY624" s="57"/>
      <c r="BZ624" s="75"/>
      <c r="CA624" s="76"/>
      <c r="CB624" s="76" t="str">
        <f t="shared" si="2917"/>
        <v/>
      </c>
      <c r="CC624" s="76"/>
      <c r="CD624" s="76" t="str">
        <f t="shared" si="2918"/>
        <v/>
      </c>
      <c r="CE624" s="76"/>
      <c r="CF624" s="76" t="str">
        <f t="shared" si="2919"/>
        <v/>
      </c>
      <c r="CG624" s="76"/>
      <c r="CH624" s="78" t="str">
        <f t="shared" si="2920"/>
        <v/>
      </c>
      <c r="CI624" s="79" t="str">
        <f t="shared" si="2921"/>
        <v/>
      </c>
      <c r="CJ624" s="76" t="str">
        <f t="shared" si="2922"/>
        <v/>
      </c>
      <c r="CK624" s="80" t="str">
        <f t="shared" si="2923"/>
        <v/>
      </c>
      <c r="CL624" s="37"/>
      <c r="CM624" s="29"/>
      <c r="CN624" s="75"/>
      <c r="CO624" s="76"/>
      <c r="CP624" s="76" t="str">
        <f t="shared" si="2924"/>
        <v/>
      </c>
      <c r="CQ624" s="76"/>
      <c r="CR624" s="76" t="str">
        <f t="shared" si="2925"/>
        <v/>
      </c>
      <c r="CS624" s="76"/>
      <c r="CT624" s="76" t="str">
        <f t="shared" si="2926"/>
        <v/>
      </c>
      <c r="CU624" s="76"/>
      <c r="CV624" s="78" t="str">
        <f t="shared" si="2927"/>
        <v/>
      </c>
      <c r="CW624" s="79" t="str">
        <f t="shared" si="2928"/>
        <v/>
      </c>
      <c r="CX624" s="76" t="str">
        <f t="shared" si="2929"/>
        <v/>
      </c>
      <c r="CY624" s="80" t="str">
        <f t="shared" si="2930"/>
        <v/>
      </c>
      <c r="CZ624" s="37"/>
      <c r="DA624" s="29"/>
      <c r="DB624" s="47"/>
      <c r="DC624" s="67"/>
      <c r="DD624" s="45" t="str">
        <f t="shared" si="2881"/>
        <v/>
      </c>
      <c r="DE624" s="45"/>
      <c r="DF624" s="45"/>
      <c r="DG624" s="45"/>
      <c r="DH624" s="45" t="str">
        <f t="shared" si="2882"/>
        <v/>
      </c>
      <c r="DI624" s="45"/>
      <c r="DJ624" s="45"/>
      <c r="DK624" s="45"/>
      <c r="DL624" s="45" t="str">
        <f t="shared" si="2840"/>
        <v/>
      </c>
      <c r="DM624" s="46" t="str">
        <f t="shared" si="2841"/>
        <v/>
      </c>
      <c r="DN624" s="37"/>
      <c r="DO624" s="29"/>
      <c r="DP624" s="47"/>
      <c r="DQ624" s="45"/>
      <c r="DR624" s="45" t="str">
        <f t="shared" si="2883"/>
        <v/>
      </c>
      <c r="DS624" s="45"/>
      <c r="DT624" s="45" t="str">
        <f t="shared" si="2884"/>
        <v/>
      </c>
      <c r="DU624" s="45"/>
      <c r="DV624" s="45" t="str">
        <f t="shared" si="2885"/>
        <v/>
      </c>
      <c r="DW624" s="45"/>
      <c r="DX624" s="45"/>
      <c r="DY624" s="45"/>
      <c r="DZ624" s="45" t="str">
        <f t="shared" si="2842"/>
        <v/>
      </c>
      <c r="EA624" s="46" t="str">
        <f t="shared" si="2843"/>
        <v/>
      </c>
      <c r="EB624" s="37"/>
      <c r="ED624" s="47"/>
      <c r="EE624" s="67"/>
      <c r="EF624" s="45" t="str">
        <f t="shared" si="2931"/>
        <v/>
      </c>
      <c r="EG624" s="45"/>
      <c r="EH624" s="45"/>
      <c r="EI624" s="45"/>
      <c r="EJ624" s="45" t="str">
        <f t="shared" si="2932"/>
        <v/>
      </c>
      <c r="EK624" s="45"/>
      <c r="EL624" s="45"/>
      <c r="EM624" s="45"/>
      <c r="EN624" s="45" t="str">
        <f t="shared" si="2933"/>
        <v/>
      </c>
      <c r="EO624" s="46" t="str">
        <f t="shared" si="2934"/>
        <v/>
      </c>
      <c r="EP624" s="37"/>
      <c r="ER624" s="47"/>
      <c r="ES624" s="67"/>
      <c r="ET624" s="45" t="str">
        <f t="shared" si="2935"/>
        <v/>
      </c>
      <c r="EU624" s="45"/>
      <c r="EV624" s="45"/>
      <c r="EW624" s="45"/>
      <c r="EX624" s="45" t="str">
        <f t="shared" si="2936"/>
        <v/>
      </c>
      <c r="EY624" s="45"/>
      <c r="EZ624" s="45"/>
      <c r="FA624" s="45"/>
      <c r="FB624" s="45" t="str">
        <f t="shared" si="2937"/>
        <v/>
      </c>
      <c r="FC624" s="46" t="str">
        <f t="shared" si="2938"/>
        <v/>
      </c>
      <c r="FD624" s="37"/>
      <c r="FF624" s="47"/>
      <c r="FG624" s="67"/>
      <c r="FH624" s="45" t="str">
        <f t="shared" si="2890"/>
        <v/>
      </c>
      <c r="FI624" s="45"/>
      <c r="FJ624" s="45"/>
      <c r="FK624" s="45"/>
      <c r="FL624" s="45" t="str">
        <f t="shared" si="2891"/>
        <v/>
      </c>
      <c r="FM624" s="45"/>
      <c r="FN624" s="45"/>
      <c r="FO624" s="45"/>
      <c r="FP624" s="45" t="str">
        <f t="shared" si="2848"/>
        <v/>
      </c>
      <c r="FQ624" s="46" t="str">
        <f t="shared" si="2849"/>
        <v/>
      </c>
      <c r="FR624" s="37"/>
      <c r="FS624" s="29"/>
      <c r="FT624" s="47"/>
      <c r="FU624" s="67"/>
      <c r="FV624" s="45" t="str">
        <f t="shared" si="2892"/>
        <v/>
      </c>
      <c r="FW624" s="45"/>
      <c r="FX624" s="45"/>
      <c r="FY624" s="45"/>
      <c r="FZ624" s="45" t="str">
        <f t="shared" si="2893"/>
        <v/>
      </c>
      <c r="GA624" s="45"/>
      <c r="GB624" s="45"/>
      <c r="GC624" s="45"/>
      <c r="GD624" s="45" t="str">
        <f t="shared" si="2850"/>
        <v/>
      </c>
      <c r="GE624" s="46" t="str">
        <f t="shared" si="2851"/>
        <v/>
      </c>
      <c r="GF624" s="37"/>
      <c r="GH624" s="47"/>
      <c r="GI624" s="67"/>
      <c r="GJ624" s="45" t="str">
        <f t="shared" si="2894"/>
        <v/>
      </c>
      <c r="GK624" s="45"/>
      <c r="GL624" s="45"/>
      <c r="GM624" s="45"/>
      <c r="GN624" s="45" t="str">
        <f t="shared" si="2895"/>
        <v/>
      </c>
      <c r="GO624" s="45"/>
      <c r="GP624" s="45"/>
      <c r="GQ624" s="45"/>
      <c r="GR624" s="45" t="str">
        <f t="shared" si="2852"/>
        <v/>
      </c>
      <c r="GS624" s="46" t="str">
        <f t="shared" si="2853"/>
        <v/>
      </c>
      <c r="GT624" s="37"/>
      <c r="GU624" s="61"/>
      <c r="GV624" s="75"/>
      <c r="GW624" s="84"/>
      <c r="GX624" s="76"/>
      <c r="GY624" s="76" t="str">
        <f t="shared" si="2829"/>
        <v/>
      </c>
      <c r="GZ624" s="76"/>
      <c r="HA624" s="76" t="str">
        <f t="shared" si="2823"/>
        <v/>
      </c>
      <c r="HB624" s="76"/>
      <c r="HC624" s="76" t="str">
        <f t="shared" si="2787"/>
        <v/>
      </c>
      <c r="HD624" s="76"/>
      <c r="HE624" s="78" t="str">
        <f t="shared" ref="HE624" si="2967">IF(GX621="","",HE620)</f>
        <v/>
      </c>
      <c r="HF624" s="79" t="str">
        <f>IF(GX621="","",HF620)</f>
        <v/>
      </c>
      <c r="HG624" s="76" t="str">
        <f t="shared" si="2789"/>
        <v/>
      </c>
      <c r="HH624" s="80" t="str">
        <f t="shared" si="2790"/>
        <v/>
      </c>
      <c r="HI624" s="37"/>
      <c r="HK624" s="75"/>
      <c r="HL624" s="76"/>
      <c r="HM624" s="76" t="str">
        <f t="shared" si="2824"/>
        <v/>
      </c>
      <c r="HN624" s="76"/>
      <c r="HO624" s="76" t="str">
        <f t="shared" si="2825"/>
        <v/>
      </c>
      <c r="HP624" s="76"/>
      <c r="HQ624" s="76" t="str">
        <f t="shared" si="2791"/>
        <v/>
      </c>
      <c r="HR624" s="76"/>
      <c r="HS624" s="78" t="str">
        <f t="shared" si="2792"/>
        <v/>
      </c>
      <c r="HT624" s="79" t="str">
        <f t="shared" si="2826"/>
        <v/>
      </c>
      <c r="HU624" s="76" t="str">
        <f t="shared" si="2793"/>
        <v/>
      </c>
      <c r="HV624" s="80" t="str">
        <f t="shared" si="2794"/>
        <v/>
      </c>
      <c r="HW624" s="37"/>
      <c r="HX624" s="360"/>
      <c r="HY624" s="75"/>
      <c r="HZ624" s="76"/>
      <c r="IA624" s="76" t="str">
        <f t="shared" si="2939"/>
        <v/>
      </c>
      <c r="IB624" s="76"/>
      <c r="IC624" s="76" t="str">
        <f t="shared" si="2940"/>
        <v/>
      </c>
      <c r="ID624" s="76"/>
      <c r="IE624" s="76" t="str">
        <f t="shared" si="2941"/>
        <v/>
      </c>
      <c r="IF624" s="76"/>
      <c r="IG624" s="78" t="str">
        <f t="shared" si="2827"/>
        <v/>
      </c>
      <c r="IH624" s="79" t="str">
        <f t="shared" si="2828"/>
        <v/>
      </c>
      <c r="II624" s="76" t="str">
        <f t="shared" si="2942"/>
        <v/>
      </c>
      <c r="IJ624" s="80" t="str">
        <f t="shared" si="2943"/>
        <v/>
      </c>
      <c r="IK624" s="37"/>
      <c r="IL624" s="29"/>
      <c r="IM624" s="75"/>
      <c r="IN624" s="76"/>
      <c r="IO624" s="76" t="str">
        <f t="shared" si="2944"/>
        <v/>
      </c>
      <c r="IP624" s="76"/>
      <c r="IQ624" s="76" t="str">
        <f t="shared" si="2945"/>
        <v/>
      </c>
      <c r="IR624" s="76"/>
      <c r="IS624" s="76" t="str">
        <f t="shared" si="2946"/>
        <v/>
      </c>
      <c r="IT624" s="76"/>
      <c r="IU624" s="78" t="str">
        <f t="shared" si="2947"/>
        <v/>
      </c>
      <c r="IV624" s="79" t="str">
        <f t="shared" si="2948"/>
        <v/>
      </c>
      <c r="IW624" s="76" t="str">
        <f t="shared" si="2949"/>
        <v/>
      </c>
      <c r="IX624" s="80" t="str">
        <f t="shared" si="2950"/>
        <v/>
      </c>
      <c r="IY624" s="37"/>
      <c r="IZ624" s="61"/>
      <c r="JA624" s="75"/>
      <c r="JB624" s="76"/>
      <c r="JC624" s="76" t="str">
        <f t="shared" si="2951"/>
        <v/>
      </c>
      <c r="JD624" s="76"/>
      <c r="JE624" s="76" t="str">
        <f t="shared" si="2952"/>
        <v/>
      </c>
      <c r="JF624" s="76"/>
      <c r="JG624" s="76" t="str">
        <f t="shared" si="2953"/>
        <v/>
      </c>
      <c r="JH624" s="76"/>
      <c r="JI624" s="78" t="str">
        <f t="shared" si="2954"/>
        <v/>
      </c>
      <c r="JJ624" s="79" t="str">
        <f t="shared" si="2955"/>
        <v/>
      </c>
      <c r="JK624" s="76" t="str">
        <f t="shared" si="2956"/>
        <v/>
      </c>
      <c r="JL624" s="80" t="str">
        <f t="shared" si="2957"/>
        <v/>
      </c>
      <c r="JM624" s="37"/>
      <c r="JN624" s="29"/>
      <c r="JO624" s="75"/>
      <c r="JP624" s="76"/>
      <c r="JQ624" s="76" t="str">
        <f t="shared" si="2958"/>
        <v/>
      </c>
      <c r="JR624" s="76"/>
      <c r="JS624" s="76" t="str">
        <f t="shared" si="2959"/>
        <v/>
      </c>
      <c r="JT624" s="76"/>
      <c r="JU624" s="76" t="str">
        <f t="shared" si="2960"/>
        <v/>
      </c>
      <c r="JV624" s="76"/>
      <c r="JW624" s="78" t="str">
        <f t="shared" si="2961"/>
        <v/>
      </c>
      <c r="JX624" s="79" t="str">
        <f t="shared" si="2962"/>
        <v/>
      </c>
      <c r="JY624" s="76" t="str">
        <f t="shared" si="2963"/>
        <v/>
      </c>
      <c r="JZ624" s="80" t="str">
        <f t="shared" si="2964"/>
        <v/>
      </c>
      <c r="KA624" s="37"/>
      <c r="KB624" s="51"/>
      <c r="KC624" s="75"/>
      <c r="KD624" s="76"/>
      <c r="KE624" s="76" t="str">
        <f>IF(KD624="","",KD624-KD620)</f>
        <v/>
      </c>
      <c r="KF624" s="76"/>
      <c r="KG624" s="76" t="str">
        <f>IF(KF624="","",KF624-KF620)</f>
        <v/>
      </c>
      <c r="KH624" s="76"/>
      <c r="KI624" s="76" t="str">
        <f>IF(KH624="","",KH620+KJ620-KH624)</f>
        <v/>
      </c>
      <c r="KJ624" s="76"/>
      <c r="KK624" s="78" t="str">
        <f>IF(KD624="","",KK620)</f>
        <v/>
      </c>
      <c r="KL624" s="79" t="str">
        <f>IF(KE624="","",KL620)</f>
        <v/>
      </c>
      <c r="KM624" s="76" t="str">
        <f>IF(KH624="","",KI624*KL624)</f>
        <v/>
      </c>
      <c r="KN624" s="80" t="str">
        <f>IF(KI624="","",KM624/(KE624*100))</f>
        <v/>
      </c>
      <c r="KO624" s="37"/>
      <c r="KP624" s="29"/>
      <c r="KQ624" s="75"/>
      <c r="KR624" s="76"/>
      <c r="KS624" s="76" t="str">
        <f>IF(KR624="","",KR624-KR620)</f>
        <v/>
      </c>
      <c r="KT624" s="76"/>
      <c r="KU624" s="76" t="str">
        <f>IF(KT624="","",KT624-KT620)</f>
        <v/>
      </c>
      <c r="KV624" s="76"/>
      <c r="KW624" s="76" t="str">
        <f>IF(KV624="","",KV620+KX620-KV624)</f>
        <v/>
      </c>
      <c r="KX624" s="76"/>
      <c r="KY624" s="78" t="str">
        <f>IF(KR624="","",KY620)</f>
        <v/>
      </c>
      <c r="KZ624" s="79" t="str">
        <f>IF(KS624="","",KZ620)</f>
        <v/>
      </c>
      <c r="LA624" s="76" t="str">
        <f>IF(KV624="","",KW624*KZ624)</f>
        <v/>
      </c>
      <c r="LB624" s="80" t="str">
        <f>IF(KW624="","",LA624/(KS624*100))</f>
        <v/>
      </c>
      <c r="LC624" s="37"/>
      <c r="LD624" s="29"/>
      <c r="LE624" s="47"/>
      <c r="LF624" s="45"/>
      <c r="LG624" s="45"/>
      <c r="LH624" s="45"/>
      <c r="LI624" s="45"/>
      <c r="LJ624" s="45"/>
      <c r="LK624" s="45"/>
      <c r="LL624" s="45"/>
      <c r="LM624" s="63"/>
      <c r="LN624" s="67"/>
      <c r="LO624" s="45" t="str">
        <f t="shared" si="2765"/>
        <v/>
      </c>
      <c r="LP624" s="46"/>
      <c r="LQ624" s="37"/>
      <c r="LR624" s="29"/>
      <c r="LS624" s="47"/>
      <c r="LT624" s="67"/>
      <c r="LU624" s="45" t="str">
        <f t="shared" si="2896"/>
        <v/>
      </c>
      <c r="LV624" s="45"/>
      <c r="LW624" s="45"/>
      <c r="LX624" s="45"/>
      <c r="LY624" s="45" t="str">
        <f t="shared" si="2897"/>
        <v/>
      </c>
      <c r="LZ624" s="45"/>
      <c r="MA624" s="45"/>
      <c r="MB624" s="45"/>
      <c r="MC624" s="45" t="str">
        <f t="shared" si="2856"/>
        <v/>
      </c>
      <c r="MD624" s="46" t="str">
        <f t="shared" si="2857"/>
        <v/>
      </c>
      <c r="ME624" s="37"/>
      <c r="MF624" s="29"/>
      <c r="MG624" s="47"/>
      <c r="MH624" s="67"/>
      <c r="MI624" s="45" t="str">
        <f t="shared" si="2898"/>
        <v/>
      </c>
      <c r="MJ624" s="45"/>
      <c r="MK624" s="45"/>
      <c r="ML624" s="45"/>
      <c r="MM624" s="45" t="str">
        <f t="shared" si="2899"/>
        <v/>
      </c>
      <c r="MN624" s="45"/>
      <c r="MO624" s="45"/>
      <c r="MP624" s="45"/>
      <c r="MQ624" s="45" t="str">
        <f t="shared" si="2858"/>
        <v/>
      </c>
      <c r="MR624" s="46" t="str">
        <f t="shared" si="2859"/>
        <v/>
      </c>
      <c r="MS624" s="37"/>
      <c r="MT624" s="29"/>
      <c r="MU624" s="47"/>
      <c r="MV624" s="67"/>
      <c r="MW624" s="45" t="str">
        <f t="shared" si="2900"/>
        <v/>
      </c>
      <c r="MX624" s="45"/>
      <c r="MY624" s="45"/>
      <c r="MZ624" s="45"/>
      <c r="NA624" s="45" t="str">
        <f t="shared" si="2901"/>
        <v/>
      </c>
      <c r="NB624" s="45"/>
      <c r="NC624" s="45"/>
      <c r="ND624" s="45"/>
      <c r="NE624" s="45" t="str">
        <f t="shared" si="2860"/>
        <v/>
      </c>
      <c r="NF624" s="46" t="str">
        <f t="shared" si="2861"/>
        <v/>
      </c>
      <c r="NG624" s="37"/>
      <c r="NH624" s="29"/>
      <c r="NI624" s="47"/>
      <c r="NJ624" s="67"/>
      <c r="NK624" s="45" t="str">
        <f t="shared" si="2902"/>
        <v/>
      </c>
      <c r="NL624" s="45"/>
      <c r="NM624" s="45"/>
      <c r="NN624" s="45"/>
      <c r="NO624" s="45" t="str">
        <f t="shared" si="2903"/>
        <v/>
      </c>
      <c r="NP624" s="45"/>
      <c r="NQ624" s="45"/>
      <c r="NR624" s="45"/>
      <c r="NS624" s="45" t="str">
        <f t="shared" si="2862"/>
        <v/>
      </c>
      <c r="NT624" s="46" t="str">
        <f t="shared" si="2863"/>
        <v/>
      </c>
      <c r="NU624" s="37"/>
    </row>
    <row r="625" spans="1:385" ht="15" customHeight="1" thickTop="1" thickBot="1" x14ac:dyDescent="0.3">
      <c r="A625" s="38"/>
      <c r="B625" s="39"/>
      <c r="C625" s="40"/>
      <c r="D625" s="40"/>
      <c r="E625" s="41"/>
      <c r="F625" s="40"/>
      <c r="G625" s="208"/>
      <c r="H625" s="42"/>
      <c r="I625" s="45"/>
      <c r="J625" s="45" t="str">
        <f t="shared" si="2871"/>
        <v/>
      </c>
      <c r="K625" s="45"/>
      <c r="L625" s="45"/>
      <c r="M625" s="45"/>
      <c r="N625" s="45" t="str">
        <f t="shared" si="2872"/>
        <v/>
      </c>
      <c r="O625" s="45"/>
      <c r="P625" s="45"/>
      <c r="Q625" s="45"/>
      <c r="R625" s="45" t="str">
        <f t="shared" si="2832"/>
        <v/>
      </c>
      <c r="S625" s="46" t="str">
        <f t="shared" si="2833"/>
        <v/>
      </c>
      <c r="T625" s="37"/>
      <c r="U625" s="29"/>
      <c r="V625" s="47"/>
      <c r="W625" s="67"/>
      <c r="X625" s="45" t="str">
        <f t="shared" si="2873"/>
        <v/>
      </c>
      <c r="Y625" s="45"/>
      <c r="Z625" s="45"/>
      <c r="AA625" s="45"/>
      <c r="AB625" s="45" t="str">
        <f t="shared" si="2874"/>
        <v/>
      </c>
      <c r="AC625" s="45"/>
      <c r="AD625" s="45"/>
      <c r="AE625" s="45"/>
      <c r="AF625" s="45" t="str">
        <f t="shared" si="2834"/>
        <v/>
      </c>
      <c r="AG625" s="46" t="str">
        <f t="shared" si="2835"/>
        <v/>
      </c>
      <c r="AH625" s="37"/>
      <c r="AI625" s="29"/>
      <c r="AJ625" s="47"/>
      <c r="AK625" s="45"/>
      <c r="AL625" s="45" t="str">
        <f t="shared" si="2875"/>
        <v/>
      </c>
      <c r="AM625" s="45"/>
      <c r="AN625" s="45" t="str">
        <f t="shared" si="2876"/>
        <v/>
      </c>
      <c r="AO625" s="45"/>
      <c r="AP625" s="45" t="str">
        <f t="shared" si="2877"/>
        <v/>
      </c>
      <c r="AQ625" s="45"/>
      <c r="AR625" s="45"/>
      <c r="AS625" s="45"/>
      <c r="AT625" s="45" t="str">
        <f t="shared" si="2836"/>
        <v/>
      </c>
      <c r="AU625" s="46" t="str">
        <f t="shared" si="2837"/>
        <v/>
      </c>
      <c r="AV625" s="37"/>
      <c r="AW625" s="29"/>
      <c r="AX625" s="47"/>
      <c r="AY625" s="45"/>
      <c r="AZ625" s="45" t="str">
        <f t="shared" si="2878"/>
        <v/>
      </c>
      <c r="BA625" s="45"/>
      <c r="BB625" s="45" t="str">
        <f t="shared" si="2879"/>
        <v/>
      </c>
      <c r="BC625" s="45"/>
      <c r="BD625" s="45" t="str">
        <f t="shared" si="2880"/>
        <v/>
      </c>
      <c r="BE625" s="45"/>
      <c r="BF625" s="45"/>
      <c r="BG625" s="45"/>
      <c r="BH625" s="45" t="str">
        <f t="shared" si="2838"/>
        <v/>
      </c>
      <c r="BI625" s="46" t="str">
        <f t="shared" si="2839"/>
        <v/>
      </c>
      <c r="BJ625" s="37"/>
      <c r="BK625" s="29"/>
      <c r="BL625" s="52" t="str">
        <f>IF($A592="","",$A592)</f>
        <v/>
      </c>
      <c r="BM625" s="43"/>
      <c r="BN625" s="43" t="str">
        <f t="shared" si="2910"/>
        <v/>
      </c>
      <c r="BO625" s="43"/>
      <c r="BP625" s="87" t="str">
        <f t="shared" si="2911"/>
        <v/>
      </c>
      <c r="BQ625" s="43"/>
      <c r="BR625" s="43" t="str">
        <f t="shared" si="2912"/>
        <v/>
      </c>
      <c r="BS625" s="43"/>
      <c r="BT625" s="44" t="str">
        <f t="shared" si="2913"/>
        <v/>
      </c>
      <c r="BU625" s="48" t="str">
        <f t="shared" si="2914"/>
        <v/>
      </c>
      <c r="BV625" s="45" t="str">
        <f t="shared" si="2915"/>
        <v/>
      </c>
      <c r="BW625" s="89" t="str">
        <f t="shared" si="2916"/>
        <v/>
      </c>
      <c r="BX625" s="37"/>
      <c r="BY625" s="57"/>
      <c r="BZ625" s="52" t="str">
        <f>IF($A592="","",$A592)</f>
        <v/>
      </c>
      <c r="CA625" s="43"/>
      <c r="CB625" s="43" t="str">
        <f t="shared" si="2917"/>
        <v/>
      </c>
      <c r="CC625" s="43"/>
      <c r="CD625" s="87" t="str">
        <f t="shared" si="2918"/>
        <v/>
      </c>
      <c r="CE625" s="43"/>
      <c r="CF625" s="43" t="str">
        <f t="shared" si="2919"/>
        <v/>
      </c>
      <c r="CG625" s="43"/>
      <c r="CH625" s="44" t="str">
        <f t="shared" si="2920"/>
        <v/>
      </c>
      <c r="CI625" s="48" t="str">
        <f t="shared" si="2921"/>
        <v/>
      </c>
      <c r="CJ625" s="45" t="str">
        <f t="shared" si="2922"/>
        <v/>
      </c>
      <c r="CK625" s="89" t="str">
        <f t="shared" si="2923"/>
        <v/>
      </c>
      <c r="CL625" s="37"/>
      <c r="CM625" s="29"/>
      <c r="CN625" s="52" t="str">
        <f>IF($A592="","",$A592)</f>
        <v/>
      </c>
      <c r="CO625" s="43"/>
      <c r="CP625" s="43" t="str">
        <f t="shared" si="2924"/>
        <v/>
      </c>
      <c r="CQ625" s="43"/>
      <c r="CR625" s="87" t="str">
        <f t="shared" si="2925"/>
        <v/>
      </c>
      <c r="CS625" s="43"/>
      <c r="CT625" s="43" t="str">
        <f t="shared" si="2926"/>
        <v/>
      </c>
      <c r="CU625" s="43"/>
      <c r="CV625" s="44" t="str">
        <f t="shared" si="2927"/>
        <v/>
      </c>
      <c r="CW625" s="48" t="str">
        <f t="shared" si="2928"/>
        <v/>
      </c>
      <c r="CX625" s="45" t="str">
        <f t="shared" si="2929"/>
        <v/>
      </c>
      <c r="CY625" s="89" t="str">
        <f t="shared" si="2930"/>
        <v/>
      </c>
      <c r="CZ625" s="37"/>
      <c r="DA625" s="29"/>
      <c r="DB625" s="47"/>
      <c r="DC625" s="67"/>
      <c r="DD625" s="45" t="str">
        <f t="shared" si="2881"/>
        <v/>
      </c>
      <c r="DE625" s="45"/>
      <c r="DF625" s="45"/>
      <c r="DG625" s="45"/>
      <c r="DH625" s="45" t="str">
        <f t="shared" si="2882"/>
        <v/>
      </c>
      <c r="DI625" s="45"/>
      <c r="DJ625" s="45"/>
      <c r="DK625" s="45"/>
      <c r="DL625" s="45" t="str">
        <f t="shared" si="2840"/>
        <v/>
      </c>
      <c r="DM625" s="46" t="str">
        <f t="shared" si="2841"/>
        <v/>
      </c>
      <c r="DN625" s="37"/>
      <c r="DO625" s="29"/>
      <c r="DP625" s="47"/>
      <c r="DQ625" s="45"/>
      <c r="DR625" s="45" t="str">
        <f t="shared" si="2883"/>
        <v/>
      </c>
      <c r="DS625" s="45"/>
      <c r="DT625" s="45" t="str">
        <f t="shared" si="2884"/>
        <v/>
      </c>
      <c r="DU625" s="45"/>
      <c r="DV625" s="45" t="str">
        <f t="shared" si="2885"/>
        <v/>
      </c>
      <c r="DW625" s="45"/>
      <c r="DX625" s="45"/>
      <c r="DY625" s="45"/>
      <c r="DZ625" s="45" t="str">
        <f t="shared" si="2842"/>
        <v/>
      </c>
      <c r="EA625" s="46" t="str">
        <f t="shared" si="2843"/>
        <v/>
      </c>
      <c r="EB625" s="37"/>
      <c r="ED625" s="47"/>
      <c r="EE625" s="67"/>
      <c r="EF625" s="45" t="str">
        <f t="shared" si="2931"/>
        <v/>
      </c>
      <c r="EG625" s="45"/>
      <c r="EH625" s="45"/>
      <c r="EI625" s="45"/>
      <c r="EJ625" s="45" t="str">
        <f t="shared" si="2932"/>
        <v/>
      </c>
      <c r="EK625" s="45"/>
      <c r="EL625" s="45"/>
      <c r="EM625" s="45"/>
      <c r="EN625" s="45" t="str">
        <f t="shared" si="2933"/>
        <v/>
      </c>
      <c r="EO625" s="46" t="str">
        <f t="shared" si="2934"/>
        <v/>
      </c>
      <c r="EP625" s="37"/>
      <c r="ER625" s="47"/>
      <c r="ES625" s="67"/>
      <c r="ET625" s="45" t="str">
        <f t="shared" si="2935"/>
        <v/>
      </c>
      <c r="EU625" s="45"/>
      <c r="EV625" s="45"/>
      <c r="EW625" s="45"/>
      <c r="EX625" s="45" t="str">
        <f t="shared" si="2936"/>
        <v/>
      </c>
      <c r="EY625" s="45"/>
      <c r="EZ625" s="45"/>
      <c r="FA625" s="45"/>
      <c r="FB625" s="45" t="str">
        <f t="shared" si="2937"/>
        <v/>
      </c>
      <c r="FC625" s="46" t="str">
        <f t="shared" si="2938"/>
        <v/>
      </c>
      <c r="FD625" s="37"/>
      <c r="FF625" s="47"/>
      <c r="FG625" s="67"/>
      <c r="FH625" s="45" t="str">
        <f t="shared" si="2890"/>
        <v/>
      </c>
      <c r="FI625" s="45"/>
      <c r="FJ625" s="45"/>
      <c r="FK625" s="45"/>
      <c r="FL625" s="45" t="str">
        <f t="shared" si="2891"/>
        <v/>
      </c>
      <c r="FM625" s="45"/>
      <c r="FN625" s="45"/>
      <c r="FO625" s="45"/>
      <c r="FP625" s="45" t="str">
        <f t="shared" si="2848"/>
        <v/>
      </c>
      <c r="FQ625" s="46" t="str">
        <f t="shared" si="2849"/>
        <v/>
      </c>
      <c r="FR625" s="37"/>
      <c r="FS625" s="29"/>
      <c r="FT625" s="47"/>
      <c r="FU625" s="67"/>
      <c r="FV625" s="45" t="str">
        <f t="shared" si="2892"/>
        <v/>
      </c>
      <c r="FW625" s="45"/>
      <c r="FX625" s="45"/>
      <c r="FY625" s="45"/>
      <c r="FZ625" s="45" t="str">
        <f t="shared" si="2893"/>
        <v/>
      </c>
      <c r="GA625" s="45"/>
      <c r="GB625" s="45"/>
      <c r="GC625" s="45"/>
      <c r="GD625" s="45" t="str">
        <f t="shared" si="2850"/>
        <v/>
      </c>
      <c r="GE625" s="46" t="str">
        <f t="shared" si="2851"/>
        <v/>
      </c>
      <c r="GF625" s="37"/>
      <c r="GH625" s="47"/>
      <c r="GI625" s="67"/>
      <c r="GJ625" s="45" t="str">
        <f t="shared" si="2894"/>
        <v/>
      </c>
      <c r="GK625" s="45"/>
      <c r="GL625" s="45"/>
      <c r="GM625" s="45"/>
      <c r="GN625" s="45" t="str">
        <f t="shared" si="2895"/>
        <v/>
      </c>
      <c r="GO625" s="45"/>
      <c r="GP625" s="45"/>
      <c r="GQ625" s="45"/>
      <c r="GR625" s="45" t="str">
        <f t="shared" si="2852"/>
        <v/>
      </c>
      <c r="GS625" s="46" t="str">
        <f t="shared" si="2853"/>
        <v/>
      </c>
      <c r="GT625" s="37"/>
      <c r="GU625" s="61"/>
      <c r="GV625" s="52" t="str">
        <f>IF($A592="","",$A592)</f>
        <v/>
      </c>
      <c r="GW625" s="62"/>
      <c r="GX625" s="43"/>
      <c r="GY625" s="43" t="str">
        <f t="shared" si="2829"/>
        <v/>
      </c>
      <c r="GZ625" s="43"/>
      <c r="HA625" s="87" t="str">
        <f t="shared" si="2823"/>
        <v/>
      </c>
      <c r="HB625" s="43"/>
      <c r="HC625" s="43" t="str">
        <f t="shared" si="2787"/>
        <v/>
      </c>
      <c r="HD625" s="43"/>
      <c r="HE625" s="44" t="str">
        <f t="shared" si="2788"/>
        <v/>
      </c>
      <c r="HF625" s="48" t="str">
        <f>IF(GX625="","",HF621)</f>
        <v/>
      </c>
      <c r="HG625" s="45" t="str">
        <f t="shared" si="2789"/>
        <v/>
      </c>
      <c r="HH625" s="89" t="str">
        <f t="shared" si="2790"/>
        <v/>
      </c>
      <c r="HI625" s="37"/>
      <c r="HK625" s="52" t="str">
        <f>IF($A592="","",$A592)</f>
        <v/>
      </c>
      <c r="HL625" s="43"/>
      <c r="HM625" s="43" t="str">
        <f t="shared" si="2824"/>
        <v/>
      </c>
      <c r="HN625" s="43"/>
      <c r="HO625" s="87" t="str">
        <f t="shared" si="2825"/>
        <v/>
      </c>
      <c r="HP625" s="43"/>
      <c r="HQ625" s="43" t="str">
        <f t="shared" si="2791"/>
        <v/>
      </c>
      <c r="HR625" s="43"/>
      <c r="HS625" s="44" t="str">
        <f t="shared" si="2792"/>
        <v/>
      </c>
      <c r="HT625" s="48" t="str">
        <f t="shared" si="2826"/>
        <v/>
      </c>
      <c r="HU625" s="45" t="str">
        <f t="shared" si="2793"/>
        <v/>
      </c>
      <c r="HV625" s="89" t="str">
        <f t="shared" si="2794"/>
        <v/>
      </c>
      <c r="HW625" s="37"/>
      <c r="HX625" s="360"/>
      <c r="HY625" s="52" t="str">
        <f>IF($A592="","",$A592)</f>
        <v/>
      </c>
      <c r="HZ625" s="43"/>
      <c r="IA625" s="43" t="str">
        <f t="shared" si="2939"/>
        <v/>
      </c>
      <c r="IB625" s="43"/>
      <c r="IC625" s="87" t="str">
        <f t="shared" si="2940"/>
        <v/>
      </c>
      <c r="ID625" s="43"/>
      <c r="IE625" s="43" t="str">
        <f t="shared" si="2941"/>
        <v/>
      </c>
      <c r="IF625" s="43"/>
      <c r="IG625" s="44" t="str">
        <f t="shared" si="2827"/>
        <v/>
      </c>
      <c r="IH625" s="48" t="str">
        <f t="shared" si="2828"/>
        <v/>
      </c>
      <c r="II625" s="45" t="str">
        <f t="shared" si="2942"/>
        <v/>
      </c>
      <c r="IJ625" s="89" t="str">
        <f t="shared" si="2943"/>
        <v/>
      </c>
      <c r="IK625" s="37"/>
      <c r="IL625" s="29"/>
      <c r="IM625" s="52" t="str">
        <f>IF($A592="","",$A592)</f>
        <v/>
      </c>
      <c r="IN625" s="43"/>
      <c r="IO625" s="43" t="str">
        <f t="shared" si="2944"/>
        <v/>
      </c>
      <c r="IP625" s="43"/>
      <c r="IQ625" s="87" t="str">
        <f t="shared" si="2945"/>
        <v/>
      </c>
      <c r="IR625" s="43"/>
      <c r="IS625" s="43" t="str">
        <f t="shared" si="2946"/>
        <v/>
      </c>
      <c r="IT625" s="43"/>
      <c r="IU625" s="44" t="str">
        <f t="shared" si="2947"/>
        <v/>
      </c>
      <c r="IV625" s="48" t="str">
        <f t="shared" si="2948"/>
        <v/>
      </c>
      <c r="IW625" s="45" t="str">
        <f t="shared" si="2949"/>
        <v/>
      </c>
      <c r="IX625" s="89" t="str">
        <f t="shared" si="2950"/>
        <v/>
      </c>
      <c r="IY625" s="37"/>
      <c r="IZ625" s="61"/>
      <c r="JA625" s="52" t="str">
        <f>IF($A592="","",$A592)</f>
        <v/>
      </c>
      <c r="JB625" s="43"/>
      <c r="JC625" s="43" t="str">
        <f t="shared" si="2951"/>
        <v/>
      </c>
      <c r="JD625" s="43"/>
      <c r="JE625" s="87" t="str">
        <f t="shared" si="2952"/>
        <v/>
      </c>
      <c r="JF625" s="43"/>
      <c r="JG625" s="43" t="str">
        <f t="shared" si="2953"/>
        <v/>
      </c>
      <c r="JH625" s="43"/>
      <c r="JI625" s="44" t="str">
        <f t="shared" si="2954"/>
        <v/>
      </c>
      <c r="JJ625" s="48" t="str">
        <f t="shared" si="2955"/>
        <v/>
      </c>
      <c r="JK625" s="45" t="str">
        <f t="shared" si="2956"/>
        <v/>
      </c>
      <c r="JL625" s="89" t="str">
        <f t="shared" si="2957"/>
        <v/>
      </c>
      <c r="JM625" s="37"/>
      <c r="JN625" s="29"/>
      <c r="JO625" s="52" t="str">
        <f>IF($A592="","",$A592)</f>
        <v/>
      </c>
      <c r="JP625" s="43"/>
      <c r="JQ625" s="43" t="str">
        <f t="shared" si="2958"/>
        <v/>
      </c>
      <c r="JR625" s="43"/>
      <c r="JS625" s="87" t="str">
        <f t="shared" si="2959"/>
        <v/>
      </c>
      <c r="JT625" s="43"/>
      <c r="JU625" s="43" t="str">
        <f t="shared" si="2960"/>
        <v/>
      </c>
      <c r="JV625" s="43"/>
      <c r="JW625" s="44" t="str">
        <f t="shared" si="2961"/>
        <v/>
      </c>
      <c r="JX625" s="48" t="str">
        <f t="shared" si="2962"/>
        <v/>
      </c>
      <c r="JY625" s="45" t="str">
        <f t="shared" si="2963"/>
        <v/>
      </c>
      <c r="JZ625" s="89" t="str">
        <f t="shared" si="2964"/>
        <v/>
      </c>
      <c r="KA625" s="37"/>
      <c r="KB625" s="51"/>
      <c r="KC625" s="52" t="str">
        <f>IF($A592="","",$A592)</f>
        <v/>
      </c>
      <c r="KD625" s="43"/>
      <c r="KE625" s="43" t="str">
        <f>IF(KD625="","",KD625-KD621)</f>
        <v/>
      </c>
      <c r="KF625" s="43"/>
      <c r="KG625" s="87" t="str">
        <f>IF(KF625="","",KF625-KF621)</f>
        <v/>
      </c>
      <c r="KH625" s="43"/>
      <c r="KI625" s="43" t="str">
        <f>IF(KH625="","",KH621+KJ621-KH625)</f>
        <v/>
      </c>
      <c r="KJ625" s="43"/>
      <c r="KK625" s="44" t="str">
        <f>IF(KD625="","",KK621)</f>
        <v/>
      </c>
      <c r="KL625" s="48" t="str">
        <f>IF(KE625="","",KL621)</f>
        <v/>
      </c>
      <c r="KM625" s="45" t="str">
        <f>IF(KH625="","",KI625*KL625)</f>
        <v/>
      </c>
      <c r="KN625" s="89" t="str">
        <f>IF(KI625="","",KM625/(KE625*100))</f>
        <v/>
      </c>
      <c r="KO625" s="37"/>
      <c r="KP625" s="29"/>
      <c r="KQ625" s="52" t="str">
        <f>IF($A592="","",$A592)</f>
        <v/>
      </c>
      <c r="KR625" s="43"/>
      <c r="KS625" s="43" t="str">
        <f>IF(KR625="","",KR625-KR621)</f>
        <v/>
      </c>
      <c r="KT625" s="43"/>
      <c r="KU625" s="87" t="str">
        <f>IF(KT625="","",KT625-KT621)</f>
        <v/>
      </c>
      <c r="KV625" s="43"/>
      <c r="KW625" s="43" t="str">
        <f>IF(KV625="","",KV621+KX621-KV625)</f>
        <v/>
      </c>
      <c r="KX625" s="43"/>
      <c r="KY625" s="44" t="str">
        <f>IF(KR625="","",KY621)</f>
        <v/>
      </c>
      <c r="KZ625" s="48" t="str">
        <f>IF(KS625="","",KZ621)</f>
        <v/>
      </c>
      <c r="LA625" s="45" t="str">
        <f>IF(KV625="","",KW625*KZ625)</f>
        <v/>
      </c>
      <c r="LB625" s="89" t="str">
        <f>IF(KW625="","",LA625/(KS625*100))</f>
        <v/>
      </c>
      <c r="LC625" s="37"/>
      <c r="LD625" s="29"/>
      <c r="LE625" s="75"/>
      <c r="LF625" s="76"/>
      <c r="LG625" s="76"/>
      <c r="LH625" s="76"/>
      <c r="LI625" s="76"/>
      <c r="LJ625" s="76"/>
      <c r="LK625" s="76"/>
      <c r="LL625" s="76"/>
      <c r="LM625" s="78"/>
      <c r="LN625" s="79"/>
      <c r="LO625" s="76" t="str">
        <f t="shared" si="2765"/>
        <v/>
      </c>
      <c r="LP625" s="80"/>
      <c r="LQ625" s="37"/>
      <c r="LR625" s="29"/>
      <c r="LS625" s="47"/>
      <c r="LT625" s="67"/>
      <c r="LU625" s="45" t="str">
        <f t="shared" si="2896"/>
        <v/>
      </c>
      <c r="LV625" s="45"/>
      <c r="LW625" s="45"/>
      <c r="LX625" s="45"/>
      <c r="LY625" s="45" t="str">
        <f t="shared" si="2897"/>
        <v/>
      </c>
      <c r="LZ625" s="45"/>
      <c r="MA625" s="45"/>
      <c r="MB625" s="45"/>
      <c r="MC625" s="45" t="str">
        <f t="shared" si="2856"/>
        <v/>
      </c>
      <c r="MD625" s="46" t="str">
        <f t="shared" si="2857"/>
        <v/>
      </c>
      <c r="ME625" s="37"/>
      <c r="MF625" s="29"/>
      <c r="MG625" s="47"/>
      <c r="MH625" s="67"/>
      <c r="MI625" s="45" t="str">
        <f t="shared" si="2898"/>
        <v/>
      </c>
      <c r="MJ625" s="45"/>
      <c r="MK625" s="45"/>
      <c r="ML625" s="45"/>
      <c r="MM625" s="45" t="str">
        <f t="shared" si="2899"/>
        <v/>
      </c>
      <c r="MN625" s="45"/>
      <c r="MO625" s="45"/>
      <c r="MP625" s="45"/>
      <c r="MQ625" s="45" t="str">
        <f t="shared" si="2858"/>
        <v/>
      </c>
      <c r="MR625" s="46" t="str">
        <f t="shared" si="2859"/>
        <v/>
      </c>
      <c r="MS625" s="37"/>
      <c r="MT625" s="29"/>
      <c r="MU625" s="47"/>
      <c r="MV625" s="67"/>
      <c r="MW625" s="45" t="str">
        <f t="shared" si="2900"/>
        <v/>
      </c>
      <c r="MX625" s="45"/>
      <c r="MY625" s="45"/>
      <c r="MZ625" s="45"/>
      <c r="NA625" s="45" t="str">
        <f t="shared" si="2901"/>
        <v/>
      </c>
      <c r="NB625" s="45"/>
      <c r="NC625" s="45"/>
      <c r="ND625" s="45"/>
      <c r="NE625" s="45" t="str">
        <f t="shared" si="2860"/>
        <v/>
      </c>
      <c r="NF625" s="46" t="str">
        <f t="shared" si="2861"/>
        <v/>
      </c>
      <c r="NG625" s="37"/>
      <c r="NH625" s="29"/>
      <c r="NI625" s="47"/>
      <c r="NJ625" s="67"/>
      <c r="NK625" s="45" t="str">
        <f t="shared" si="2902"/>
        <v/>
      </c>
      <c r="NL625" s="45"/>
      <c r="NM625" s="45"/>
      <c r="NN625" s="45"/>
      <c r="NO625" s="45" t="str">
        <f t="shared" si="2903"/>
        <v/>
      </c>
      <c r="NP625" s="45"/>
      <c r="NQ625" s="45"/>
      <c r="NR625" s="45"/>
      <c r="NS625" s="45" t="str">
        <f t="shared" si="2862"/>
        <v/>
      </c>
      <c r="NT625" s="46" t="str">
        <f t="shared" si="2863"/>
        <v/>
      </c>
      <c r="NU625" s="37"/>
    </row>
    <row r="626" spans="1:385" ht="15" customHeight="1" thickTop="1" x14ac:dyDescent="0.25">
      <c r="A626" s="38"/>
      <c r="B626" s="39"/>
      <c r="C626" s="40"/>
      <c r="D626" s="40"/>
      <c r="E626" s="41"/>
      <c r="F626" s="40"/>
      <c r="G626" s="208"/>
      <c r="H626" s="42"/>
      <c r="I626" s="45"/>
      <c r="J626" s="45" t="str">
        <f t="shared" si="2871"/>
        <v/>
      </c>
      <c r="K626" s="45"/>
      <c r="L626" s="45"/>
      <c r="M626" s="45"/>
      <c r="N626" s="45" t="str">
        <f t="shared" si="2872"/>
        <v/>
      </c>
      <c r="O626" s="45"/>
      <c r="P626" s="45"/>
      <c r="Q626" s="45"/>
      <c r="R626" s="45" t="str">
        <f t="shared" si="2832"/>
        <v/>
      </c>
      <c r="S626" s="46" t="str">
        <f t="shared" si="2833"/>
        <v/>
      </c>
      <c r="T626" s="37"/>
      <c r="U626" s="29"/>
      <c r="V626" s="47"/>
      <c r="W626" s="67"/>
      <c r="X626" s="45" t="str">
        <f t="shared" si="2873"/>
        <v/>
      </c>
      <c r="Y626" s="45"/>
      <c r="Z626" s="45"/>
      <c r="AA626" s="45"/>
      <c r="AB626" s="45" t="str">
        <f t="shared" si="2874"/>
        <v/>
      </c>
      <c r="AC626" s="45"/>
      <c r="AD626" s="45"/>
      <c r="AE626" s="45"/>
      <c r="AF626" s="45" t="str">
        <f t="shared" si="2834"/>
        <v/>
      </c>
      <c r="AG626" s="46" t="str">
        <f t="shared" si="2835"/>
        <v/>
      </c>
      <c r="AH626" s="37"/>
      <c r="AI626" s="29"/>
      <c r="AJ626" s="47"/>
      <c r="AK626" s="45"/>
      <c r="AL626" s="45" t="str">
        <f t="shared" si="2875"/>
        <v/>
      </c>
      <c r="AM626" s="45"/>
      <c r="AN626" s="45" t="str">
        <f t="shared" si="2876"/>
        <v/>
      </c>
      <c r="AO626" s="45"/>
      <c r="AP626" s="45" t="str">
        <f t="shared" si="2877"/>
        <v/>
      </c>
      <c r="AQ626" s="45"/>
      <c r="AR626" s="45"/>
      <c r="AS626" s="45"/>
      <c r="AT626" s="45" t="str">
        <f t="shared" si="2836"/>
        <v/>
      </c>
      <c r="AU626" s="46" t="str">
        <f t="shared" si="2837"/>
        <v/>
      </c>
      <c r="AV626" s="37"/>
      <c r="AW626" s="29"/>
      <c r="AX626" s="47"/>
      <c r="AY626" s="45"/>
      <c r="AZ626" s="45" t="str">
        <f t="shared" si="2878"/>
        <v/>
      </c>
      <c r="BA626" s="45"/>
      <c r="BB626" s="45" t="str">
        <f t="shared" si="2879"/>
        <v/>
      </c>
      <c r="BC626" s="45"/>
      <c r="BD626" s="45" t="str">
        <f t="shared" si="2880"/>
        <v/>
      </c>
      <c r="BE626" s="45"/>
      <c r="BF626" s="45"/>
      <c r="BG626" s="45"/>
      <c r="BH626" s="45" t="str">
        <f t="shared" si="2838"/>
        <v/>
      </c>
      <c r="BI626" s="46" t="str">
        <f t="shared" si="2839"/>
        <v/>
      </c>
      <c r="BJ626" s="37"/>
      <c r="BK626" s="29"/>
      <c r="BL626" s="47"/>
      <c r="BM626" s="45"/>
      <c r="BN626" s="45" t="str">
        <f t="shared" si="2910"/>
        <v/>
      </c>
      <c r="BO626" s="45"/>
      <c r="BP626" s="45" t="str">
        <f t="shared" si="2911"/>
        <v/>
      </c>
      <c r="BQ626" s="45"/>
      <c r="BR626" s="45" t="str">
        <f t="shared" si="2912"/>
        <v/>
      </c>
      <c r="BS626" s="45"/>
      <c r="BT626" s="63" t="str">
        <f t="shared" si="2913"/>
        <v/>
      </c>
      <c r="BU626" s="67" t="str">
        <f t="shared" si="2914"/>
        <v/>
      </c>
      <c r="BV626" s="43" t="str">
        <f t="shared" si="2915"/>
        <v/>
      </c>
      <c r="BW626" s="46" t="str">
        <f t="shared" si="2916"/>
        <v/>
      </c>
      <c r="BX626" s="37"/>
      <c r="BY626" s="57"/>
      <c r="BZ626" s="47"/>
      <c r="CA626" s="45"/>
      <c r="CB626" s="45" t="str">
        <f t="shared" si="2917"/>
        <v/>
      </c>
      <c r="CC626" s="45"/>
      <c r="CD626" s="45" t="str">
        <f t="shared" si="2918"/>
        <v/>
      </c>
      <c r="CE626" s="45"/>
      <c r="CF626" s="45" t="str">
        <f t="shared" si="2919"/>
        <v/>
      </c>
      <c r="CG626" s="45"/>
      <c r="CH626" s="63" t="str">
        <f t="shared" si="2920"/>
        <v/>
      </c>
      <c r="CI626" s="67" t="str">
        <f t="shared" si="2921"/>
        <v/>
      </c>
      <c r="CJ626" s="43" t="str">
        <f t="shared" si="2922"/>
        <v/>
      </c>
      <c r="CK626" s="46" t="str">
        <f t="shared" si="2923"/>
        <v/>
      </c>
      <c r="CL626" s="37"/>
      <c r="CM626" s="29"/>
      <c r="CN626" s="47"/>
      <c r="CO626" s="45"/>
      <c r="CP626" s="45" t="str">
        <f t="shared" si="2924"/>
        <v/>
      </c>
      <c r="CQ626" s="45"/>
      <c r="CR626" s="45" t="str">
        <f t="shared" si="2925"/>
        <v/>
      </c>
      <c r="CS626" s="45"/>
      <c r="CT626" s="45" t="str">
        <f t="shared" si="2926"/>
        <v/>
      </c>
      <c r="CU626" s="45"/>
      <c r="CV626" s="63" t="str">
        <f t="shared" si="2927"/>
        <v/>
      </c>
      <c r="CW626" s="67" t="str">
        <f t="shared" si="2928"/>
        <v/>
      </c>
      <c r="CX626" s="43" t="str">
        <f t="shared" si="2929"/>
        <v/>
      </c>
      <c r="CY626" s="46" t="str">
        <f t="shared" si="2930"/>
        <v/>
      </c>
      <c r="CZ626" s="37"/>
      <c r="DA626" s="29"/>
      <c r="DB626" s="47"/>
      <c r="DC626" s="67"/>
      <c r="DD626" s="45" t="str">
        <f t="shared" si="2881"/>
        <v/>
      </c>
      <c r="DE626" s="45"/>
      <c r="DF626" s="45"/>
      <c r="DG626" s="45"/>
      <c r="DH626" s="45" t="str">
        <f t="shared" si="2882"/>
        <v/>
      </c>
      <c r="DI626" s="45"/>
      <c r="DJ626" s="45"/>
      <c r="DK626" s="45"/>
      <c r="DL626" s="45" t="str">
        <f t="shared" si="2840"/>
        <v/>
      </c>
      <c r="DM626" s="46" t="str">
        <f t="shared" si="2841"/>
        <v/>
      </c>
      <c r="DN626" s="37"/>
      <c r="DO626" s="29"/>
      <c r="DP626" s="47"/>
      <c r="DQ626" s="45"/>
      <c r="DR626" s="45" t="str">
        <f t="shared" si="2883"/>
        <v/>
      </c>
      <c r="DS626" s="45"/>
      <c r="DT626" s="45" t="str">
        <f t="shared" si="2884"/>
        <v/>
      </c>
      <c r="DU626" s="45"/>
      <c r="DV626" s="45" t="str">
        <f t="shared" si="2885"/>
        <v/>
      </c>
      <c r="DW626" s="45"/>
      <c r="DX626" s="45"/>
      <c r="DY626" s="45"/>
      <c r="DZ626" s="45" t="str">
        <f t="shared" si="2842"/>
        <v/>
      </c>
      <c r="EA626" s="46" t="str">
        <f t="shared" si="2843"/>
        <v/>
      </c>
      <c r="EB626" s="37"/>
      <c r="ED626" s="47"/>
      <c r="EE626" s="67"/>
      <c r="EF626" s="45" t="str">
        <f t="shared" si="2931"/>
        <v/>
      </c>
      <c r="EG626" s="45"/>
      <c r="EH626" s="45"/>
      <c r="EI626" s="45"/>
      <c r="EJ626" s="45" t="str">
        <f t="shared" si="2932"/>
        <v/>
      </c>
      <c r="EK626" s="45"/>
      <c r="EL626" s="45"/>
      <c r="EM626" s="45"/>
      <c r="EN626" s="45" t="str">
        <f t="shared" si="2933"/>
        <v/>
      </c>
      <c r="EO626" s="46" t="str">
        <f t="shared" si="2934"/>
        <v/>
      </c>
      <c r="EP626" s="37"/>
      <c r="ER626" s="47"/>
      <c r="ES626" s="67"/>
      <c r="ET626" s="45" t="str">
        <f t="shared" si="2935"/>
        <v/>
      </c>
      <c r="EU626" s="45"/>
      <c r="EV626" s="45"/>
      <c r="EW626" s="45"/>
      <c r="EX626" s="45" t="str">
        <f t="shared" si="2936"/>
        <v/>
      </c>
      <c r="EY626" s="45"/>
      <c r="EZ626" s="45"/>
      <c r="FA626" s="45"/>
      <c r="FB626" s="45" t="str">
        <f t="shared" si="2937"/>
        <v/>
      </c>
      <c r="FC626" s="46" t="str">
        <f t="shared" si="2938"/>
        <v/>
      </c>
      <c r="FD626" s="37"/>
      <c r="FF626" s="47"/>
      <c r="FG626" s="67"/>
      <c r="FH626" s="45" t="str">
        <f t="shared" si="2890"/>
        <v/>
      </c>
      <c r="FI626" s="45"/>
      <c r="FJ626" s="45"/>
      <c r="FK626" s="45"/>
      <c r="FL626" s="45" t="str">
        <f t="shared" si="2891"/>
        <v/>
      </c>
      <c r="FM626" s="45"/>
      <c r="FN626" s="45"/>
      <c r="FO626" s="45"/>
      <c r="FP626" s="45" t="str">
        <f t="shared" si="2848"/>
        <v/>
      </c>
      <c r="FQ626" s="46" t="str">
        <f t="shared" si="2849"/>
        <v/>
      </c>
      <c r="FR626" s="37"/>
      <c r="FS626" s="29"/>
      <c r="FT626" s="47"/>
      <c r="FU626" s="67"/>
      <c r="FV626" s="45" t="str">
        <f t="shared" si="2892"/>
        <v/>
      </c>
      <c r="FW626" s="45"/>
      <c r="FX626" s="45"/>
      <c r="FY626" s="45"/>
      <c r="FZ626" s="45" t="str">
        <f t="shared" si="2893"/>
        <v/>
      </c>
      <c r="GA626" s="45"/>
      <c r="GB626" s="45"/>
      <c r="GC626" s="45"/>
      <c r="GD626" s="45" t="str">
        <f t="shared" si="2850"/>
        <v/>
      </c>
      <c r="GE626" s="46" t="str">
        <f t="shared" si="2851"/>
        <v/>
      </c>
      <c r="GF626" s="37"/>
      <c r="GH626" s="47"/>
      <c r="GI626" s="67"/>
      <c r="GJ626" s="45" t="str">
        <f t="shared" si="2894"/>
        <v/>
      </c>
      <c r="GK626" s="45"/>
      <c r="GL626" s="45"/>
      <c r="GM626" s="45"/>
      <c r="GN626" s="45" t="str">
        <f t="shared" si="2895"/>
        <v/>
      </c>
      <c r="GO626" s="45"/>
      <c r="GP626" s="45"/>
      <c r="GQ626" s="45"/>
      <c r="GR626" s="45" t="str">
        <f t="shared" si="2852"/>
        <v/>
      </c>
      <c r="GS626" s="46" t="str">
        <f t="shared" si="2853"/>
        <v/>
      </c>
      <c r="GT626" s="37"/>
      <c r="GU626" s="61"/>
      <c r="GV626" s="47"/>
      <c r="GW626" s="30"/>
      <c r="GX626" s="45"/>
      <c r="GY626" s="45" t="str">
        <f t="shared" si="2829"/>
        <v/>
      </c>
      <c r="GZ626" s="45"/>
      <c r="HA626" s="45" t="str">
        <f t="shared" si="2823"/>
        <v/>
      </c>
      <c r="HB626" s="45"/>
      <c r="HC626" s="45" t="str">
        <f t="shared" si="2787"/>
        <v/>
      </c>
      <c r="HD626" s="45"/>
      <c r="HE626" s="63" t="str">
        <f t="shared" ref="HE626" si="2968">IF(GX625="","",HE622)</f>
        <v/>
      </c>
      <c r="HF626" s="67" t="str">
        <f>IF(GX625="","",HF622)</f>
        <v/>
      </c>
      <c r="HG626" s="43" t="str">
        <f t="shared" si="2789"/>
        <v/>
      </c>
      <c r="HH626" s="46" t="str">
        <f t="shared" si="2790"/>
        <v/>
      </c>
      <c r="HI626" s="37"/>
      <c r="HK626" s="47"/>
      <c r="HL626" s="45"/>
      <c r="HM626" s="45" t="str">
        <f t="shared" si="2824"/>
        <v/>
      </c>
      <c r="HN626" s="45"/>
      <c r="HO626" s="45" t="str">
        <f t="shared" si="2825"/>
        <v/>
      </c>
      <c r="HP626" s="45"/>
      <c r="HQ626" s="45" t="str">
        <f t="shared" si="2791"/>
        <v/>
      </c>
      <c r="HR626" s="45"/>
      <c r="HS626" s="63" t="str">
        <f t="shared" si="2792"/>
        <v/>
      </c>
      <c r="HT626" s="67" t="str">
        <f t="shared" si="2826"/>
        <v/>
      </c>
      <c r="HU626" s="43" t="str">
        <f t="shared" si="2793"/>
        <v/>
      </c>
      <c r="HV626" s="46" t="str">
        <f t="shared" si="2794"/>
        <v/>
      </c>
      <c r="HW626" s="37"/>
      <c r="HX626" s="360"/>
      <c r="HY626" s="47"/>
      <c r="HZ626" s="45"/>
      <c r="IA626" s="45" t="str">
        <f t="shared" si="2939"/>
        <v/>
      </c>
      <c r="IB626" s="45"/>
      <c r="IC626" s="45" t="str">
        <f t="shared" si="2940"/>
        <v/>
      </c>
      <c r="ID626" s="45"/>
      <c r="IE626" s="45" t="str">
        <f t="shared" si="2941"/>
        <v/>
      </c>
      <c r="IF626" s="45"/>
      <c r="IG626" s="63" t="str">
        <f t="shared" si="2827"/>
        <v/>
      </c>
      <c r="IH626" s="67" t="str">
        <f t="shared" si="2828"/>
        <v/>
      </c>
      <c r="II626" s="43" t="str">
        <f t="shared" si="2942"/>
        <v/>
      </c>
      <c r="IJ626" s="46" t="str">
        <f t="shared" si="2943"/>
        <v/>
      </c>
      <c r="IK626" s="37"/>
      <c r="IL626" s="29"/>
      <c r="IM626" s="47"/>
      <c r="IN626" s="45"/>
      <c r="IO626" s="45" t="str">
        <f t="shared" si="2944"/>
        <v/>
      </c>
      <c r="IP626" s="45"/>
      <c r="IQ626" s="45" t="str">
        <f t="shared" si="2945"/>
        <v/>
      </c>
      <c r="IR626" s="45"/>
      <c r="IS626" s="45" t="str">
        <f t="shared" si="2946"/>
        <v/>
      </c>
      <c r="IT626" s="45"/>
      <c r="IU626" s="63" t="str">
        <f t="shared" si="2947"/>
        <v/>
      </c>
      <c r="IV626" s="67" t="str">
        <f t="shared" si="2948"/>
        <v/>
      </c>
      <c r="IW626" s="43" t="str">
        <f t="shared" si="2949"/>
        <v/>
      </c>
      <c r="IX626" s="46" t="str">
        <f t="shared" si="2950"/>
        <v/>
      </c>
      <c r="IY626" s="37"/>
      <c r="IZ626" s="61"/>
      <c r="JA626" s="47"/>
      <c r="JB626" s="45"/>
      <c r="JC626" s="45" t="str">
        <f t="shared" si="2951"/>
        <v/>
      </c>
      <c r="JD626" s="45"/>
      <c r="JE626" s="45" t="str">
        <f t="shared" si="2952"/>
        <v/>
      </c>
      <c r="JF626" s="45"/>
      <c r="JG626" s="45" t="str">
        <f t="shared" si="2953"/>
        <v/>
      </c>
      <c r="JH626" s="45"/>
      <c r="JI626" s="63" t="str">
        <f t="shared" si="2954"/>
        <v/>
      </c>
      <c r="JJ626" s="67" t="str">
        <f t="shared" si="2955"/>
        <v/>
      </c>
      <c r="JK626" s="43" t="str">
        <f t="shared" si="2956"/>
        <v/>
      </c>
      <c r="JL626" s="46" t="str">
        <f t="shared" si="2957"/>
        <v/>
      </c>
      <c r="JM626" s="37"/>
      <c r="JN626" s="29"/>
      <c r="JO626" s="47"/>
      <c r="JP626" s="45"/>
      <c r="JQ626" s="45" t="str">
        <f t="shared" si="2958"/>
        <v/>
      </c>
      <c r="JR626" s="45"/>
      <c r="JS626" s="45" t="str">
        <f t="shared" si="2959"/>
        <v/>
      </c>
      <c r="JT626" s="45"/>
      <c r="JU626" s="45" t="str">
        <f t="shared" si="2960"/>
        <v/>
      </c>
      <c r="JV626" s="45"/>
      <c r="JW626" s="63" t="str">
        <f t="shared" si="2961"/>
        <v/>
      </c>
      <c r="JX626" s="67" t="str">
        <f t="shared" si="2962"/>
        <v/>
      </c>
      <c r="JY626" s="43" t="str">
        <f t="shared" si="2963"/>
        <v/>
      </c>
      <c r="JZ626" s="46" t="str">
        <f t="shared" si="2964"/>
        <v/>
      </c>
      <c r="KA626" s="37"/>
      <c r="KB626" s="51"/>
      <c r="KC626" s="47"/>
      <c r="KD626" s="45"/>
      <c r="KE626" s="45" t="str">
        <f>IF(KD626="","",KD626-KD622)</f>
        <v/>
      </c>
      <c r="KF626" s="45"/>
      <c r="KG626" s="45" t="str">
        <f>IF(KF626="","",KF626-KF622)</f>
        <v/>
      </c>
      <c r="KH626" s="45"/>
      <c r="KI626" s="45" t="str">
        <f>IF(KH626="","",KH622+KJ622-KH626)</f>
        <v/>
      </c>
      <c r="KJ626" s="45"/>
      <c r="KK626" s="63" t="str">
        <f>IF(KD626="","",KK622)</f>
        <v/>
      </c>
      <c r="KL626" s="67" t="str">
        <f>IF(KE626="","",KL622)</f>
        <v/>
      </c>
      <c r="KM626" s="43" t="str">
        <f>IF(KH626="","",KI626*KL626)</f>
        <v/>
      </c>
      <c r="KN626" s="46" t="str">
        <f>IF(KI626="","",KM626/(KE626*100))</f>
        <v/>
      </c>
      <c r="KO626" s="37"/>
      <c r="KP626" s="29"/>
      <c r="KQ626" s="47"/>
      <c r="KR626" s="45"/>
      <c r="KS626" s="45" t="str">
        <f>IF(KR626="","",KR626-KR622)</f>
        <v/>
      </c>
      <c r="KT626" s="45"/>
      <c r="KU626" s="45" t="str">
        <f>IF(KT626="","",KT626-KT622)</f>
        <v/>
      </c>
      <c r="KV626" s="45"/>
      <c r="KW626" s="45" t="str">
        <f>IF(KV626="","",KV622+KX622-KV626)</f>
        <v/>
      </c>
      <c r="KX626" s="45"/>
      <c r="KY626" s="63" t="str">
        <f>IF(KR626="","",KY622)</f>
        <v/>
      </c>
      <c r="KZ626" s="67" t="str">
        <f>IF(KS626="","",KZ622)</f>
        <v/>
      </c>
      <c r="LA626" s="43" t="str">
        <f>IF(KV626="","",KW626*KZ626)</f>
        <v/>
      </c>
      <c r="LB626" s="46" t="str">
        <f>IF(KW626="","",LA626/(KS626*100))</f>
        <v/>
      </c>
      <c r="LC626" s="37"/>
      <c r="LD626" s="29"/>
      <c r="LE626" s="52"/>
      <c r="LF626" s="43"/>
      <c r="LG626" s="86" t="str">
        <f>IF(LF626="","",LF626-LF623)</f>
        <v/>
      </c>
      <c r="LH626" s="43"/>
      <c r="LI626" s="43"/>
      <c r="LJ626" s="43"/>
      <c r="LK626" s="87"/>
      <c r="LL626" s="43"/>
      <c r="LM626" s="73"/>
      <c r="LN626" s="67"/>
      <c r="LO626" s="87" t="str">
        <f t="shared" si="2765"/>
        <v/>
      </c>
      <c r="LP626" s="53"/>
      <c r="LQ626" s="37"/>
      <c r="LR626" s="29"/>
      <c r="LS626" s="47"/>
      <c r="LT626" s="67"/>
      <c r="LU626" s="45" t="str">
        <f t="shared" si="2896"/>
        <v/>
      </c>
      <c r="LV626" s="45"/>
      <c r="LW626" s="45"/>
      <c r="LX626" s="45"/>
      <c r="LY626" s="45" t="str">
        <f t="shared" si="2897"/>
        <v/>
      </c>
      <c r="LZ626" s="45"/>
      <c r="MA626" s="45"/>
      <c r="MB626" s="45"/>
      <c r="MC626" s="45" t="str">
        <f t="shared" si="2856"/>
        <v/>
      </c>
      <c r="MD626" s="46" t="str">
        <f t="shared" si="2857"/>
        <v/>
      </c>
      <c r="ME626" s="37"/>
      <c r="MF626" s="29"/>
      <c r="MG626" s="47"/>
      <c r="MH626" s="67"/>
      <c r="MI626" s="45" t="str">
        <f t="shared" si="2898"/>
        <v/>
      </c>
      <c r="MJ626" s="45"/>
      <c r="MK626" s="45"/>
      <c r="ML626" s="45"/>
      <c r="MM626" s="45" t="str">
        <f t="shared" si="2899"/>
        <v/>
      </c>
      <c r="MN626" s="45"/>
      <c r="MO626" s="45"/>
      <c r="MP626" s="45"/>
      <c r="MQ626" s="45" t="str">
        <f t="shared" si="2858"/>
        <v/>
      </c>
      <c r="MR626" s="46" t="str">
        <f t="shared" si="2859"/>
        <v/>
      </c>
      <c r="MS626" s="37"/>
      <c r="MT626" s="29"/>
      <c r="MU626" s="47"/>
      <c r="MV626" s="67"/>
      <c r="MW626" s="45" t="str">
        <f t="shared" si="2900"/>
        <v/>
      </c>
      <c r="MX626" s="45"/>
      <c r="MY626" s="45"/>
      <c r="MZ626" s="45"/>
      <c r="NA626" s="45" t="str">
        <f t="shared" si="2901"/>
        <v/>
      </c>
      <c r="NB626" s="45"/>
      <c r="NC626" s="45"/>
      <c r="ND626" s="45"/>
      <c r="NE626" s="45" t="str">
        <f t="shared" si="2860"/>
        <v/>
      </c>
      <c r="NF626" s="46" t="str">
        <f t="shared" si="2861"/>
        <v/>
      </c>
      <c r="NG626" s="37"/>
      <c r="NH626" s="29"/>
      <c r="NI626" s="47"/>
      <c r="NJ626" s="67"/>
      <c r="NK626" s="45" t="str">
        <f t="shared" si="2902"/>
        <v/>
      </c>
      <c r="NL626" s="45"/>
      <c r="NM626" s="45"/>
      <c r="NN626" s="45"/>
      <c r="NO626" s="45" t="str">
        <f t="shared" si="2903"/>
        <v/>
      </c>
      <c r="NP626" s="45"/>
      <c r="NQ626" s="45"/>
      <c r="NR626" s="45"/>
      <c r="NS626" s="45" t="str">
        <f t="shared" si="2862"/>
        <v/>
      </c>
      <c r="NT626" s="46" t="str">
        <f t="shared" si="2863"/>
        <v/>
      </c>
      <c r="NU626" s="37"/>
    </row>
    <row r="627" spans="1:385" x14ac:dyDescent="0.25">
      <c r="A627" s="38"/>
      <c r="B627" s="39"/>
      <c r="C627" s="40"/>
      <c r="D627" s="40"/>
      <c r="E627" s="41"/>
      <c r="F627" s="40"/>
      <c r="G627" s="208"/>
      <c r="H627" s="42"/>
      <c r="I627" s="45"/>
      <c r="J627" s="45" t="str">
        <f t="shared" si="2871"/>
        <v/>
      </c>
      <c r="K627" s="45"/>
      <c r="L627" s="45"/>
      <c r="M627" s="45"/>
      <c r="N627" s="45" t="str">
        <f t="shared" si="2872"/>
        <v/>
      </c>
      <c r="O627" s="45"/>
      <c r="P627" s="45"/>
      <c r="Q627" s="45"/>
      <c r="R627" s="45" t="str">
        <f t="shared" si="2832"/>
        <v/>
      </c>
      <c r="S627" s="46" t="str">
        <f t="shared" si="2833"/>
        <v/>
      </c>
      <c r="T627" s="37"/>
      <c r="U627" s="29"/>
      <c r="V627" s="47"/>
      <c r="W627" s="67"/>
      <c r="X627" s="45" t="str">
        <f t="shared" si="2873"/>
        <v/>
      </c>
      <c r="Y627" s="45"/>
      <c r="Z627" s="45"/>
      <c r="AA627" s="45"/>
      <c r="AB627" s="45" t="str">
        <f t="shared" si="2874"/>
        <v/>
      </c>
      <c r="AC627" s="45"/>
      <c r="AD627" s="45"/>
      <c r="AE627" s="45"/>
      <c r="AF627" s="45" t="str">
        <f t="shared" si="2834"/>
        <v/>
      </c>
      <c r="AG627" s="46" t="str">
        <f t="shared" si="2835"/>
        <v/>
      </c>
      <c r="AH627" s="37"/>
      <c r="AI627" s="29"/>
      <c r="AJ627" s="47"/>
      <c r="AK627" s="45"/>
      <c r="AL627" s="45" t="str">
        <f t="shared" si="2875"/>
        <v/>
      </c>
      <c r="AM627" s="45"/>
      <c r="AN627" s="45" t="str">
        <f t="shared" si="2876"/>
        <v/>
      </c>
      <c r="AO627" s="45"/>
      <c r="AP627" s="45" t="str">
        <f t="shared" si="2877"/>
        <v/>
      </c>
      <c r="AQ627" s="45"/>
      <c r="AR627" s="45"/>
      <c r="AS627" s="45"/>
      <c r="AT627" s="45" t="str">
        <f t="shared" si="2836"/>
        <v/>
      </c>
      <c r="AU627" s="46" t="str">
        <f t="shared" si="2837"/>
        <v/>
      </c>
      <c r="AV627" s="37"/>
      <c r="AW627" s="29"/>
      <c r="AX627" s="47"/>
      <c r="AY627" s="45"/>
      <c r="AZ627" s="45" t="str">
        <f t="shared" si="2878"/>
        <v/>
      </c>
      <c r="BA627" s="45"/>
      <c r="BB627" s="45" t="str">
        <f t="shared" si="2879"/>
        <v/>
      </c>
      <c r="BC627" s="45"/>
      <c r="BD627" s="45" t="str">
        <f t="shared" si="2880"/>
        <v/>
      </c>
      <c r="BE627" s="45"/>
      <c r="BF627" s="45"/>
      <c r="BG627" s="45"/>
      <c r="BH627" s="45" t="str">
        <f t="shared" si="2838"/>
        <v/>
      </c>
      <c r="BI627" s="46" t="str">
        <f t="shared" si="2839"/>
        <v/>
      </c>
      <c r="BJ627" s="37"/>
      <c r="BK627" s="29"/>
      <c r="BL627" s="47"/>
      <c r="BM627" s="45"/>
      <c r="BN627" s="45" t="str">
        <f t="shared" si="2910"/>
        <v/>
      </c>
      <c r="BO627" s="45"/>
      <c r="BP627" s="45" t="str">
        <f t="shared" si="2911"/>
        <v/>
      </c>
      <c r="BQ627" s="45"/>
      <c r="BR627" s="45" t="str">
        <f t="shared" si="2912"/>
        <v/>
      </c>
      <c r="BS627" s="45"/>
      <c r="BT627" s="63" t="str">
        <f t="shared" si="2913"/>
        <v/>
      </c>
      <c r="BU627" s="67" t="str">
        <f t="shared" si="2914"/>
        <v/>
      </c>
      <c r="BV627" s="45" t="str">
        <f t="shared" si="2915"/>
        <v/>
      </c>
      <c r="BW627" s="46" t="str">
        <f t="shared" si="2916"/>
        <v/>
      </c>
      <c r="BX627" s="37"/>
      <c r="BY627" s="57"/>
      <c r="BZ627" s="47"/>
      <c r="CA627" s="45"/>
      <c r="CB627" s="45" t="str">
        <f t="shared" si="2917"/>
        <v/>
      </c>
      <c r="CC627" s="45"/>
      <c r="CD627" s="45" t="str">
        <f t="shared" si="2918"/>
        <v/>
      </c>
      <c r="CE627" s="45"/>
      <c r="CF627" s="45" t="str">
        <f t="shared" si="2919"/>
        <v/>
      </c>
      <c r="CG627" s="45"/>
      <c r="CH627" s="63" t="str">
        <f t="shared" si="2920"/>
        <v/>
      </c>
      <c r="CI627" s="67" t="str">
        <f t="shared" si="2921"/>
        <v/>
      </c>
      <c r="CJ627" s="45" t="str">
        <f t="shared" si="2922"/>
        <v/>
      </c>
      <c r="CK627" s="46" t="str">
        <f t="shared" si="2923"/>
        <v/>
      </c>
      <c r="CL627" s="37"/>
      <c r="CM627" s="29"/>
      <c r="CN627" s="47"/>
      <c r="CO627" s="45"/>
      <c r="CP627" s="45" t="str">
        <f t="shared" si="2924"/>
        <v/>
      </c>
      <c r="CQ627" s="45"/>
      <c r="CR627" s="45" t="str">
        <f t="shared" si="2925"/>
        <v/>
      </c>
      <c r="CS627" s="45"/>
      <c r="CT627" s="45" t="str">
        <f t="shared" si="2926"/>
        <v/>
      </c>
      <c r="CU627" s="45"/>
      <c r="CV627" s="63" t="str">
        <f t="shared" si="2927"/>
        <v/>
      </c>
      <c r="CW627" s="67" t="str">
        <f t="shared" si="2928"/>
        <v/>
      </c>
      <c r="CX627" s="45" t="str">
        <f t="shared" si="2929"/>
        <v/>
      </c>
      <c r="CY627" s="46" t="str">
        <f t="shared" si="2930"/>
        <v/>
      </c>
      <c r="CZ627" s="37"/>
      <c r="DA627" s="29"/>
      <c r="DB627" s="47"/>
      <c r="DC627" s="67"/>
      <c r="DD627" s="45" t="str">
        <f t="shared" si="2881"/>
        <v/>
      </c>
      <c r="DE627" s="45"/>
      <c r="DF627" s="45"/>
      <c r="DG627" s="45"/>
      <c r="DH627" s="45" t="str">
        <f t="shared" si="2882"/>
        <v/>
      </c>
      <c r="DI627" s="45"/>
      <c r="DJ627" s="45"/>
      <c r="DK627" s="45"/>
      <c r="DL627" s="45" t="str">
        <f t="shared" si="2840"/>
        <v/>
      </c>
      <c r="DM627" s="46" t="str">
        <f t="shared" si="2841"/>
        <v/>
      </c>
      <c r="DN627" s="37"/>
      <c r="DO627" s="29"/>
      <c r="DP627" s="47"/>
      <c r="DQ627" s="45"/>
      <c r="DR627" s="45" t="str">
        <f t="shared" si="2883"/>
        <v/>
      </c>
      <c r="DS627" s="45"/>
      <c r="DT627" s="45" t="str">
        <f t="shared" si="2884"/>
        <v/>
      </c>
      <c r="DU627" s="45"/>
      <c r="DV627" s="45" t="str">
        <f t="shared" si="2885"/>
        <v/>
      </c>
      <c r="DW627" s="45"/>
      <c r="DX627" s="45"/>
      <c r="DY627" s="45"/>
      <c r="DZ627" s="45" t="str">
        <f t="shared" si="2842"/>
        <v/>
      </c>
      <c r="EA627" s="46" t="str">
        <f t="shared" si="2843"/>
        <v/>
      </c>
      <c r="EB627" s="37"/>
      <c r="ED627" s="47"/>
      <c r="EE627" s="67"/>
      <c r="EF627" s="45" t="str">
        <f t="shared" si="2931"/>
        <v/>
      </c>
      <c r="EG627" s="45"/>
      <c r="EH627" s="45"/>
      <c r="EI627" s="45"/>
      <c r="EJ627" s="45" t="str">
        <f t="shared" si="2932"/>
        <v/>
      </c>
      <c r="EK627" s="45"/>
      <c r="EL627" s="45"/>
      <c r="EM627" s="45"/>
      <c r="EN627" s="45" t="str">
        <f t="shared" si="2933"/>
        <v/>
      </c>
      <c r="EO627" s="46" t="str">
        <f t="shared" si="2934"/>
        <v/>
      </c>
      <c r="EP627" s="37"/>
      <c r="ER627" s="47"/>
      <c r="ES627" s="67"/>
      <c r="ET627" s="45" t="str">
        <f t="shared" si="2935"/>
        <v/>
      </c>
      <c r="EU627" s="45"/>
      <c r="EV627" s="45"/>
      <c r="EW627" s="45"/>
      <c r="EX627" s="45" t="str">
        <f t="shared" si="2936"/>
        <v/>
      </c>
      <c r="EY627" s="45"/>
      <c r="EZ627" s="45"/>
      <c r="FA627" s="45"/>
      <c r="FB627" s="45" t="str">
        <f t="shared" si="2937"/>
        <v/>
      </c>
      <c r="FC627" s="46" t="str">
        <f t="shared" si="2938"/>
        <v/>
      </c>
      <c r="FD627" s="37"/>
      <c r="FF627" s="47"/>
      <c r="FG627" s="67"/>
      <c r="FH627" s="45" t="str">
        <f t="shared" si="2890"/>
        <v/>
      </c>
      <c r="FI627" s="45"/>
      <c r="FJ627" s="45"/>
      <c r="FK627" s="45"/>
      <c r="FL627" s="45" t="str">
        <f t="shared" si="2891"/>
        <v/>
      </c>
      <c r="FM627" s="45"/>
      <c r="FN627" s="45"/>
      <c r="FO627" s="45"/>
      <c r="FP627" s="45" t="str">
        <f t="shared" si="2848"/>
        <v/>
      </c>
      <c r="FQ627" s="46" t="str">
        <f t="shared" si="2849"/>
        <v/>
      </c>
      <c r="FR627" s="37"/>
      <c r="FS627" s="29"/>
      <c r="FT627" s="47"/>
      <c r="FU627" s="67"/>
      <c r="FV627" s="45" t="str">
        <f t="shared" si="2892"/>
        <v/>
      </c>
      <c r="FW627" s="45"/>
      <c r="FX627" s="45"/>
      <c r="FY627" s="45"/>
      <c r="FZ627" s="45" t="str">
        <f t="shared" si="2893"/>
        <v/>
      </c>
      <c r="GA627" s="45"/>
      <c r="GB627" s="45"/>
      <c r="GC627" s="45"/>
      <c r="GD627" s="45" t="str">
        <f t="shared" si="2850"/>
        <v/>
      </c>
      <c r="GE627" s="46" t="str">
        <f t="shared" si="2851"/>
        <v/>
      </c>
      <c r="GF627" s="37"/>
      <c r="GH627" s="47"/>
      <c r="GI627" s="67"/>
      <c r="GJ627" s="45" t="str">
        <f t="shared" si="2894"/>
        <v/>
      </c>
      <c r="GK627" s="45"/>
      <c r="GL627" s="45"/>
      <c r="GM627" s="45"/>
      <c r="GN627" s="45" t="str">
        <f t="shared" si="2895"/>
        <v/>
      </c>
      <c r="GO627" s="45"/>
      <c r="GP627" s="45"/>
      <c r="GQ627" s="45"/>
      <c r="GR627" s="45" t="str">
        <f t="shared" si="2852"/>
        <v/>
      </c>
      <c r="GS627" s="46" t="str">
        <f t="shared" si="2853"/>
        <v/>
      </c>
      <c r="GT627" s="37"/>
      <c r="GU627" s="61"/>
      <c r="GV627" s="47"/>
      <c r="GW627" s="30"/>
      <c r="GX627" s="45"/>
      <c r="GY627" s="45" t="str">
        <f t="shared" si="2829"/>
        <v/>
      </c>
      <c r="GZ627" s="45"/>
      <c r="HA627" s="45" t="str">
        <f t="shared" si="2823"/>
        <v/>
      </c>
      <c r="HB627" s="45"/>
      <c r="HC627" s="45" t="str">
        <f t="shared" si="2787"/>
        <v/>
      </c>
      <c r="HD627" s="45"/>
      <c r="HE627" s="63" t="str">
        <f t="shared" ref="HE627" si="2969">IF(GX625="","",HE623)</f>
        <v/>
      </c>
      <c r="HF627" s="67" t="str">
        <f>IF(GX625="","",HF623)</f>
        <v/>
      </c>
      <c r="HG627" s="45" t="str">
        <f t="shared" si="2789"/>
        <v/>
      </c>
      <c r="HH627" s="46" t="str">
        <f t="shared" si="2790"/>
        <v/>
      </c>
      <c r="HI627" s="37"/>
      <c r="HK627" s="47"/>
      <c r="HL627" s="45"/>
      <c r="HM627" s="45" t="str">
        <f t="shared" si="2824"/>
        <v/>
      </c>
      <c r="HN627" s="45"/>
      <c r="HO627" s="45" t="str">
        <f t="shared" si="2825"/>
        <v/>
      </c>
      <c r="HP627" s="45"/>
      <c r="HQ627" s="45" t="str">
        <f t="shared" si="2791"/>
        <v/>
      </c>
      <c r="HR627" s="45"/>
      <c r="HS627" s="63" t="str">
        <f t="shared" si="2792"/>
        <v/>
      </c>
      <c r="HT627" s="67" t="str">
        <f t="shared" si="2826"/>
        <v/>
      </c>
      <c r="HU627" s="45" t="str">
        <f t="shared" si="2793"/>
        <v/>
      </c>
      <c r="HV627" s="46" t="str">
        <f t="shared" si="2794"/>
        <v/>
      </c>
      <c r="HW627" s="37"/>
      <c r="HX627" s="360"/>
      <c r="HY627" s="47"/>
      <c r="HZ627" s="45"/>
      <c r="IA627" s="45" t="str">
        <f t="shared" si="2939"/>
        <v/>
      </c>
      <c r="IB627" s="45"/>
      <c r="IC627" s="45" t="str">
        <f t="shared" si="2940"/>
        <v/>
      </c>
      <c r="ID627" s="45"/>
      <c r="IE627" s="45" t="str">
        <f t="shared" si="2941"/>
        <v/>
      </c>
      <c r="IF627" s="45"/>
      <c r="IG627" s="63" t="str">
        <f t="shared" si="2827"/>
        <v/>
      </c>
      <c r="IH627" s="67" t="str">
        <f t="shared" si="2828"/>
        <v/>
      </c>
      <c r="II627" s="45" t="str">
        <f t="shared" si="2942"/>
        <v/>
      </c>
      <c r="IJ627" s="46" t="str">
        <f t="shared" si="2943"/>
        <v/>
      </c>
      <c r="IK627" s="37"/>
      <c r="IL627" s="29"/>
      <c r="IM627" s="47"/>
      <c r="IN627" s="45"/>
      <c r="IO627" s="45" t="str">
        <f t="shared" si="2944"/>
        <v/>
      </c>
      <c r="IP627" s="45"/>
      <c r="IQ627" s="45" t="str">
        <f t="shared" si="2945"/>
        <v/>
      </c>
      <c r="IR627" s="45"/>
      <c r="IS627" s="45" t="str">
        <f t="shared" si="2946"/>
        <v/>
      </c>
      <c r="IT627" s="45"/>
      <c r="IU627" s="63" t="str">
        <f t="shared" si="2947"/>
        <v/>
      </c>
      <c r="IV627" s="67" t="str">
        <f t="shared" si="2948"/>
        <v/>
      </c>
      <c r="IW627" s="45" t="str">
        <f t="shared" si="2949"/>
        <v/>
      </c>
      <c r="IX627" s="46" t="str">
        <f t="shared" si="2950"/>
        <v/>
      </c>
      <c r="IY627" s="37"/>
      <c r="IZ627" s="61"/>
      <c r="JA627" s="47"/>
      <c r="JB627" s="45"/>
      <c r="JC627" s="45" t="str">
        <f t="shared" si="2951"/>
        <v/>
      </c>
      <c r="JD627" s="45"/>
      <c r="JE627" s="45" t="str">
        <f t="shared" si="2952"/>
        <v/>
      </c>
      <c r="JF627" s="45"/>
      <c r="JG627" s="45" t="str">
        <f t="shared" si="2953"/>
        <v/>
      </c>
      <c r="JH627" s="45"/>
      <c r="JI627" s="63" t="str">
        <f t="shared" si="2954"/>
        <v/>
      </c>
      <c r="JJ627" s="67" t="str">
        <f t="shared" si="2955"/>
        <v/>
      </c>
      <c r="JK627" s="45" t="str">
        <f t="shared" si="2956"/>
        <v/>
      </c>
      <c r="JL627" s="46" t="str">
        <f t="shared" si="2957"/>
        <v/>
      </c>
      <c r="JM627" s="37"/>
      <c r="JN627" s="29"/>
      <c r="JO627" s="47"/>
      <c r="JP627" s="45"/>
      <c r="JQ627" s="45" t="str">
        <f t="shared" si="2958"/>
        <v/>
      </c>
      <c r="JR627" s="45"/>
      <c r="JS627" s="45" t="str">
        <f t="shared" si="2959"/>
        <v/>
      </c>
      <c r="JT627" s="45"/>
      <c r="JU627" s="45" t="str">
        <f t="shared" si="2960"/>
        <v/>
      </c>
      <c r="JV627" s="45"/>
      <c r="JW627" s="63" t="str">
        <f t="shared" si="2961"/>
        <v/>
      </c>
      <c r="JX627" s="67" t="str">
        <f t="shared" si="2962"/>
        <v/>
      </c>
      <c r="JY627" s="45" t="str">
        <f t="shared" si="2963"/>
        <v/>
      </c>
      <c r="JZ627" s="46" t="str">
        <f t="shared" si="2964"/>
        <v/>
      </c>
      <c r="KA627" s="37"/>
      <c r="KB627" s="51"/>
      <c r="KC627" s="47"/>
      <c r="KD627" s="45"/>
      <c r="KE627" s="45" t="str">
        <f>IF(KD627="","",KD627-KD623)</f>
        <v/>
      </c>
      <c r="KF627" s="45"/>
      <c r="KG627" s="45" t="str">
        <f>IF(KF627="","",KF627-KF623)</f>
        <v/>
      </c>
      <c r="KH627" s="45"/>
      <c r="KI627" s="45" t="str">
        <f>IF(KH627="","",KH623+KJ623-KH627)</f>
        <v/>
      </c>
      <c r="KJ627" s="45"/>
      <c r="KK627" s="63" t="str">
        <f>IF(KD627="","",KK623)</f>
        <v/>
      </c>
      <c r="KL627" s="67" t="str">
        <f>IF(KE627="","",KL623)</f>
        <v/>
      </c>
      <c r="KM627" s="45" t="str">
        <f>IF(KH627="","",KI627*KL627)</f>
        <v/>
      </c>
      <c r="KN627" s="46" t="str">
        <f>IF(KI627="","",KM627/(KE627*100))</f>
        <v/>
      </c>
      <c r="KO627" s="37"/>
      <c r="KP627" s="29"/>
      <c r="KQ627" s="47"/>
      <c r="KR627" s="45"/>
      <c r="KS627" s="45" t="str">
        <f>IF(KR627="","",KR627-KR623)</f>
        <v/>
      </c>
      <c r="KT627" s="45"/>
      <c r="KU627" s="45" t="str">
        <f>IF(KT627="","",KT627-KT623)</f>
        <v/>
      </c>
      <c r="KV627" s="45"/>
      <c r="KW627" s="45" t="str">
        <f>IF(KV627="","",KV623+KX623-KV627)</f>
        <v/>
      </c>
      <c r="KX627" s="45"/>
      <c r="KY627" s="63" t="str">
        <f>IF(KR627="","",KY623)</f>
        <v/>
      </c>
      <c r="KZ627" s="67" t="str">
        <f>IF(KS627="","",KZ623)</f>
        <v/>
      </c>
      <c r="LA627" s="45" t="str">
        <f>IF(KV627="","",KW627*KZ627)</f>
        <v/>
      </c>
      <c r="LB627" s="46" t="str">
        <f>IF(KW627="","",LA627/(KS627*100))</f>
        <v/>
      </c>
      <c r="LC627" s="37"/>
      <c r="LD627" s="29"/>
      <c r="LE627" s="52"/>
      <c r="LF627" s="43"/>
      <c r="LG627" s="45"/>
      <c r="LH627" s="45"/>
      <c r="LI627" s="45"/>
      <c r="LJ627" s="45"/>
      <c r="LK627" s="45"/>
      <c r="LL627" s="45"/>
      <c r="LM627" s="63"/>
      <c r="LN627" s="67"/>
      <c r="LO627" s="45" t="str">
        <f t="shared" si="2765"/>
        <v/>
      </c>
      <c r="LP627" s="46"/>
      <c r="LQ627" s="37"/>
      <c r="LR627" s="29"/>
      <c r="LS627" s="47"/>
      <c r="LT627" s="67"/>
      <c r="LU627" s="45" t="str">
        <f t="shared" si="2896"/>
        <v/>
      </c>
      <c r="LV627" s="45"/>
      <c r="LW627" s="45"/>
      <c r="LX627" s="45"/>
      <c r="LY627" s="45" t="str">
        <f t="shared" si="2897"/>
        <v/>
      </c>
      <c r="LZ627" s="45"/>
      <c r="MA627" s="45"/>
      <c r="MB627" s="45"/>
      <c r="MC627" s="45" t="str">
        <f t="shared" si="2856"/>
        <v/>
      </c>
      <c r="MD627" s="46" t="str">
        <f t="shared" si="2857"/>
        <v/>
      </c>
      <c r="ME627" s="37"/>
      <c r="MF627" s="29"/>
      <c r="MG627" s="47"/>
      <c r="MH627" s="67"/>
      <c r="MI627" s="45" t="str">
        <f t="shared" si="2898"/>
        <v/>
      </c>
      <c r="MJ627" s="45"/>
      <c r="MK627" s="45"/>
      <c r="ML627" s="45"/>
      <c r="MM627" s="45" t="str">
        <f t="shared" si="2899"/>
        <v/>
      </c>
      <c r="MN627" s="45"/>
      <c r="MO627" s="45"/>
      <c r="MP627" s="45"/>
      <c r="MQ627" s="45" t="str">
        <f t="shared" si="2858"/>
        <v/>
      </c>
      <c r="MR627" s="46" t="str">
        <f t="shared" si="2859"/>
        <v/>
      </c>
      <c r="MS627" s="37"/>
      <c r="MT627" s="29"/>
      <c r="MU627" s="47"/>
      <c r="MV627" s="67"/>
      <c r="MW627" s="45" t="str">
        <f t="shared" si="2900"/>
        <v/>
      </c>
      <c r="MX627" s="45"/>
      <c r="MY627" s="45"/>
      <c r="MZ627" s="45"/>
      <c r="NA627" s="45" t="str">
        <f t="shared" si="2901"/>
        <v/>
      </c>
      <c r="NB627" s="45"/>
      <c r="NC627" s="45"/>
      <c r="ND627" s="45"/>
      <c r="NE627" s="45" t="str">
        <f t="shared" si="2860"/>
        <v/>
      </c>
      <c r="NF627" s="46" t="str">
        <f t="shared" si="2861"/>
        <v/>
      </c>
      <c r="NG627" s="37"/>
      <c r="NH627" s="29"/>
      <c r="NI627" s="47"/>
      <c r="NJ627" s="67"/>
      <c r="NK627" s="45" t="str">
        <f t="shared" si="2902"/>
        <v/>
      </c>
      <c r="NL627" s="45"/>
      <c r="NM627" s="45"/>
      <c r="NN627" s="45"/>
      <c r="NO627" s="45" t="str">
        <f t="shared" si="2903"/>
        <v/>
      </c>
      <c r="NP627" s="45"/>
      <c r="NQ627" s="45"/>
      <c r="NR627" s="45"/>
      <c r="NS627" s="45" t="str">
        <f t="shared" si="2862"/>
        <v/>
      </c>
      <c r="NT627" s="46" t="str">
        <f t="shared" si="2863"/>
        <v/>
      </c>
      <c r="NU627" s="37"/>
    </row>
    <row r="628" spans="1:385" ht="15" customHeight="1" thickBot="1" x14ac:dyDescent="0.3">
      <c r="A628" s="38"/>
      <c r="B628" s="39"/>
      <c r="C628" s="40"/>
      <c r="D628" s="40"/>
      <c r="E628" s="41"/>
      <c r="F628" s="40"/>
      <c r="G628" s="208"/>
      <c r="H628" s="42"/>
      <c r="I628" s="45"/>
      <c r="J628" s="45" t="str">
        <f t="shared" si="2871"/>
        <v/>
      </c>
      <c r="K628" s="45"/>
      <c r="L628" s="45"/>
      <c r="M628" s="45"/>
      <c r="N628" s="45" t="str">
        <f t="shared" si="2872"/>
        <v/>
      </c>
      <c r="O628" s="45"/>
      <c r="P628" s="45"/>
      <c r="Q628" s="45"/>
      <c r="R628" s="45" t="str">
        <f t="shared" si="2832"/>
        <v/>
      </c>
      <c r="S628" s="46" t="str">
        <f t="shared" si="2833"/>
        <v/>
      </c>
      <c r="T628" s="37"/>
      <c r="U628" s="29"/>
      <c r="V628" s="47"/>
      <c r="W628" s="67"/>
      <c r="X628" s="45" t="str">
        <f t="shared" si="2873"/>
        <v/>
      </c>
      <c r="Y628" s="45"/>
      <c r="Z628" s="45"/>
      <c r="AA628" s="45"/>
      <c r="AB628" s="45" t="str">
        <f t="shared" si="2874"/>
        <v/>
      </c>
      <c r="AC628" s="45"/>
      <c r="AD628" s="45"/>
      <c r="AE628" s="45"/>
      <c r="AF628" s="45" t="str">
        <f t="shared" si="2834"/>
        <v/>
      </c>
      <c r="AG628" s="46" t="str">
        <f t="shared" si="2835"/>
        <v/>
      </c>
      <c r="AH628" s="37"/>
      <c r="AI628" s="29"/>
      <c r="AJ628" s="47"/>
      <c r="AK628" s="45"/>
      <c r="AL628" s="45" t="str">
        <f t="shared" si="2875"/>
        <v/>
      </c>
      <c r="AM628" s="45"/>
      <c r="AN628" s="45" t="str">
        <f t="shared" si="2876"/>
        <v/>
      </c>
      <c r="AO628" s="45"/>
      <c r="AP628" s="45" t="str">
        <f t="shared" si="2877"/>
        <v/>
      </c>
      <c r="AQ628" s="45"/>
      <c r="AR628" s="45"/>
      <c r="AS628" s="45"/>
      <c r="AT628" s="45" t="str">
        <f t="shared" si="2836"/>
        <v/>
      </c>
      <c r="AU628" s="46" t="str">
        <f t="shared" si="2837"/>
        <v/>
      </c>
      <c r="AV628" s="37"/>
      <c r="AW628" s="29"/>
      <c r="AX628" s="47"/>
      <c r="AY628" s="45"/>
      <c r="AZ628" s="45" t="str">
        <f t="shared" si="2878"/>
        <v/>
      </c>
      <c r="BA628" s="45"/>
      <c r="BB628" s="45" t="str">
        <f t="shared" si="2879"/>
        <v/>
      </c>
      <c r="BC628" s="45"/>
      <c r="BD628" s="45" t="str">
        <f t="shared" si="2880"/>
        <v/>
      </c>
      <c r="BE628" s="45"/>
      <c r="BF628" s="45"/>
      <c r="BG628" s="45"/>
      <c r="BH628" s="45" t="str">
        <f t="shared" si="2838"/>
        <v/>
      </c>
      <c r="BI628" s="46" t="str">
        <f t="shared" si="2839"/>
        <v/>
      </c>
      <c r="BJ628" s="37"/>
      <c r="BK628" s="29"/>
      <c r="BL628" s="75"/>
      <c r="BM628" s="76"/>
      <c r="BN628" s="76" t="str">
        <f t="shared" si="2910"/>
        <v/>
      </c>
      <c r="BO628" s="76"/>
      <c r="BP628" s="76" t="str">
        <f t="shared" si="2911"/>
        <v/>
      </c>
      <c r="BQ628" s="76"/>
      <c r="BR628" s="76" t="str">
        <f t="shared" si="2912"/>
        <v/>
      </c>
      <c r="BS628" s="76"/>
      <c r="BT628" s="78" t="str">
        <f t="shared" si="2913"/>
        <v/>
      </c>
      <c r="BU628" s="79" t="str">
        <f t="shared" si="2914"/>
        <v/>
      </c>
      <c r="BV628" s="76" t="str">
        <f t="shared" si="2915"/>
        <v/>
      </c>
      <c r="BW628" s="80" t="str">
        <f t="shared" si="2916"/>
        <v/>
      </c>
      <c r="BX628" s="37"/>
      <c r="BY628" s="57"/>
      <c r="BZ628" s="75"/>
      <c r="CA628" s="76"/>
      <c r="CB628" s="76" t="str">
        <f t="shared" si="2917"/>
        <v/>
      </c>
      <c r="CC628" s="76"/>
      <c r="CD628" s="76" t="str">
        <f t="shared" si="2918"/>
        <v/>
      </c>
      <c r="CE628" s="76"/>
      <c r="CF628" s="76" t="str">
        <f t="shared" si="2919"/>
        <v/>
      </c>
      <c r="CG628" s="76"/>
      <c r="CH628" s="78" t="str">
        <f t="shared" si="2920"/>
        <v/>
      </c>
      <c r="CI628" s="79" t="str">
        <f t="shared" si="2921"/>
        <v/>
      </c>
      <c r="CJ628" s="76" t="str">
        <f t="shared" si="2922"/>
        <v/>
      </c>
      <c r="CK628" s="80" t="str">
        <f t="shared" si="2923"/>
        <v/>
      </c>
      <c r="CL628" s="37"/>
      <c r="CM628" s="29"/>
      <c r="CN628" s="75"/>
      <c r="CO628" s="76"/>
      <c r="CP628" s="76" t="str">
        <f t="shared" si="2924"/>
        <v/>
      </c>
      <c r="CQ628" s="76"/>
      <c r="CR628" s="76" t="str">
        <f t="shared" si="2925"/>
        <v/>
      </c>
      <c r="CS628" s="76"/>
      <c r="CT628" s="76" t="str">
        <f t="shared" si="2926"/>
        <v/>
      </c>
      <c r="CU628" s="76"/>
      <c r="CV628" s="78" t="str">
        <f t="shared" si="2927"/>
        <v/>
      </c>
      <c r="CW628" s="79" t="str">
        <f t="shared" si="2928"/>
        <v/>
      </c>
      <c r="CX628" s="76" t="str">
        <f t="shared" si="2929"/>
        <v/>
      </c>
      <c r="CY628" s="80" t="str">
        <f t="shared" si="2930"/>
        <v/>
      </c>
      <c r="CZ628" s="37"/>
      <c r="DA628" s="29"/>
      <c r="DB628" s="47"/>
      <c r="DC628" s="67"/>
      <c r="DD628" s="45" t="str">
        <f t="shared" si="2881"/>
        <v/>
      </c>
      <c r="DE628" s="45"/>
      <c r="DF628" s="45"/>
      <c r="DG628" s="45"/>
      <c r="DH628" s="45" t="str">
        <f t="shared" si="2882"/>
        <v/>
      </c>
      <c r="DI628" s="45"/>
      <c r="DJ628" s="45"/>
      <c r="DK628" s="45"/>
      <c r="DL628" s="45" t="str">
        <f t="shared" si="2840"/>
        <v/>
      </c>
      <c r="DM628" s="46" t="str">
        <f t="shared" si="2841"/>
        <v/>
      </c>
      <c r="DN628" s="37"/>
      <c r="DO628" s="29"/>
      <c r="DP628" s="47"/>
      <c r="DQ628" s="45"/>
      <c r="DR628" s="45" t="str">
        <f t="shared" si="2883"/>
        <v/>
      </c>
      <c r="DS628" s="45"/>
      <c r="DT628" s="45" t="str">
        <f t="shared" si="2884"/>
        <v/>
      </c>
      <c r="DU628" s="45"/>
      <c r="DV628" s="45" t="str">
        <f t="shared" si="2885"/>
        <v/>
      </c>
      <c r="DW628" s="45"/>
      <c r="DX628" s="45"/>
      <c r="DY628" s="45"/>
      <c r="DZ628" s="45" t="str">
        <f t="shared" si="2842"/>
        <v/>
      </c>
      <c r="EA628" s="46" t="str">
        <f t="shared" si="2843"/>
        <v/>
      </c>
      <c r="EB628" s="37"/>
      <c r="ED628" s="47"/>
      <c r="EE628" s="67"/>
      <c r="EF628" s="45" t="str">
        <f t="shared" si="2931"/>
        <v/>
      </c>
      <c r="EG628" s="45"/>
      <c r="EH628" s="45"/>
      <c r="EI628" s="45"/>
      <c r="EJ628" s="45" t="str">
        <f t="shared" si="2932"/>
        <v/>
      </c>
      <c r="EK628" s="45"/>
      <c r="EL628" s="45"/>
      <c r="EM628" s="45"/>
      <c r="EN628" s="45" t="str">
        <f t="shared" si="2933"/>
        <v/>
      </c>
      <c r="EO628" s="46" t="str">
        <f t="shared" si="2934"/>
        <v/>
      </c>
      <c r="EP628" s="37"/>
      <c r="ER628" s="47"/>
      <c r="ES628" s="67"/>
      <c r="ET628" s="45" t="str">
        <f t="shared" si="2935"/>
        <v/>
      </c>
      <c r="EU628" s="45"/>
      <c r="EV628" s="45"/>
      <c r="EW628" s="45"/>
      <c r="EX628" s="45" t="str">
        <f t="shared" si="2936"/>
        <v/>
      </c>
      <c r="EY628" s="45"/>
      <c r="EZ628" s="45"/>
      <c r="FA628" s="45"/>
      <c r="FB628" s="45" t="str">
        <f t="shared" si="2937"/>
        <v/>
      </c>
      <c r="FC628" s="46" t="str">
        <f t="shared" si="2938"/>
        <v/>
      </c>
      <c r="FD628" s="37"/>
      <c r="FF628" s="47"/>
      <c r="FG628" s="67"/>
      <c r="FH628" s="45" t="str">
        <f t="shared" si="2890"/>
        <v/>
      </c>
      <c r="FI628" s="45"/>
      <c r="FJ628" s="45"/>
      <c r="FK628" s="45"/>
      <c r="FL628" s="45" t="str">
        <f t="shared" si="2891"/>
        <v/>
      </c>
      <c r="FM628" s="45"/>
      <c r="FN628" s="45"/>
      <c r="FO628" s="45"/>
      <c r="FP628" s="45" t="str">
        <f t="shared" si="2848"/>
        <v/>
      </c>
      <c r="FQ628" s="46" t="str">
        <f t="shared" si="2849"/>
        <v/>
      </c>
      <c r="FR628" s="37"/>
      <c r="FS628" s="29"/>
      <c r="FT628" s="47"/>
      <c r="FU628" s="67"/>
      <c r="FV628" s="45" t="str">
        <f t="shared" si="2892"/>
        <v/>
      </c>
      <c r="FW628" s="45"/>
      <c r="FX628" s="45"/>
      <c r="FY628" s="45"/>
      <c r="FZ628" s="45" t="str">
        <f t="shared" si="2893"/>
        <v/>
      </c>
      <c r="GA628" s="45"/>
      <c r="GB628" s="45"/>
      <c r="GC628" s="45"/>
      <c r="GD628" s="45" t="str">
        <f t="shared" si="2850"/>
        <v/>
      </c>
      <c r="GE628" s="46" t="str">
        <f t="shared" si="2851"/>
        <v/>
      </c>
      <c r="GF628" s="37"/>
      <c r="GH628" s="47"/>
      <c r="GI628" s="67"/>
      <c r="GJ628" s="45" t="str">
        <f t="shared" si="2894"/>
        <v/>
      </c>
      <c r="GK628" s="45"/>
      <c r="GL628" s="45"/>
      <c r="GM628" s="45"/>
      <c r="GN628" s="45" t="str">
        <f t="shared" si="2895"/>
        <v/>
      </c>
      <c r="GO628" s="45"/>
      <c r="GP628" s="45"/>
      <c r="GQ628" s="45"/>
      <c r="GR628" s="45" t="str">
        <f t="shared" si="2852"/>
        <v/>
      </c>
      <c r="GS628" s="46" t="str">
        <f t="shared" si="2853"/>
        <v/>
      </c>
      <c r="GT628" s="37"/>
      <c r="GU628" s="61"/>
      <c r="GV628" s="75"/>
      <c r="GW628" s="84"/>
      <c r="GX628" s="76"/>
      <c r="GY628" s="76" t="str">
        <f t="shared" si="2829"/>
        <v/>
      </c>
      <c r="GZ628" s="76"/>
      <c r="HA628" s="76" t="str">
        <f t="shared" si="2823"/>
        <v/>
      </c>
      <c r="HB628" s="76"/>
      <c r="HC628" s="76" t="str">
        <f t="shared" si="2787"/>
        <v/>
      </c>
      <c r="HD628" s="76"/>
      <c r="HE628" s="78" t="str">
        <f t="shared" ref="HE628" si="2970">IF(GX625="","",HE624)</f>
        <v/>
      </c>
      <c r="HF628" s="79" t="str">
        <f>IF(GX625="","",HF624)</f>
        <v/>
      </c>
      <c r="HG628" s="76" t="str">
        <f t="shared" si="2789"/>
        <v/>
      </c>
      <c r="HH628" s="80" t="str">
        <f t="shared" si="2790"/>
        <v/>
      </c>
      <c r="HI628" s="37"/>
      <c r="HK628" s="75"/>
      <c r="HL628" s="76"/>
      <c r="HM628" s="76" t="str">
        <f t="shared" si="2824"/>
        <v/>
      </c>
      <c r="HN628" s="76"/>
      <c r="HO628" s="76" t="str">
        <f t="shared" si="2825"/>
        <v/>
      </c>
      <c r="HP628" s="76"/>
      <c r="HQ628" s="76" t="str">
        <f t="shared" si="2791"/>
        <v/>
      </c>
      <c r="HR628" s="76"/>
      <c r="HS628" s="78" t="str">
        <f t="shared" si="2792"/>
        <v/>
      </c>
      <c r="HT628" s="79" t="str">
        <f t="shared" si="2826"/>
        <v/>
      </c>
      <c r="HU628" s="76" t="str">
        <f t="shared" si="2793"/>
        <v/>
      </c>
      <c r="HV628" s="80" t="str">
        <f t="shared" si="2794"/>
        <v/>
      </c>
      <c r="HW628" s="37"/>
      <c r="HX628" s="360"/>
      <c r="HY628" s="75"/>
      <c r="HZ628" s="76"/>
      <c r="IA628" s="76" t="str">
        <f t="shared" si="2939"/>
        <v/>
      </c>
      <c r="IB628" s="76"/>
      <c r="IC628" s="76" t="str">
        <f t="shared" si="2940"/>
        <v/>
      </c>
      <c r="ID628" s="76"/>
      <c r="IE628" s="76" t="str">
        <f t="shared" si="2941"/>
        <v/>
      </c>
      <c r="IF628" s="76"/>
      <c r="IG628" s="78" t="str">
        <f t="shared" si="2827"/>
        <v/>
      </c>
      <c r="IH628" s="79" t="str">
        <f t="shared" si="2828"/>
        <v/>
      </c>
      <c r="II628" s="76" t="str">
        <f t="shared" si="2942"/>
        <v/>
      </c>
      <c r="IJ628" s="80" t="str">
        <f t="shared" si="2943"/>
        <v/>
      </c>
      <c r="IK628" s="37"/>
      <c r="IL628" s="29"/>
      <c r="IM628" s="75"/>
      <c r="IN628" s="76"/>
      <c r="IO628" s="76" t="str">
        <f t="shared" si="2944"/>
        <v/>
      </c>
      <c r="IP628" s="76"/>
      <c r="IQ628" s="76" t="str">
        <f t="shared" si="2945"/>
        <v/>
      </c>
      <c r="IR628" s="76"/>
      <c r="IS628" s="76" t="str">
        <f t="shared" si="2946"/>
        <v/>
      </c>
      <c r="IT628" s="76"/>
      <c r="IU628" s="78" t="str">
        <f t="shared" si="2947"/>
        <v/>
      </c>
      <c r="IV628" s="79" t="str">
        <f t="shared" si="2948"/>
        <v/>
      </c>
      <c r="IW628" s="76" t="str">
        <f t="shared" si="2949"/>
        <v/>
      </c>
      <c r="IX628" s="80" t="str">
        <f t="shared" si="2950"/>
        <v/>
      </c>
      <c r="IY628" s="37"/>
      <c r="IZ628" s="61"/>
      <c r="JA628" s="75"/>
      <c r="JB628" s="76"/>
      <c r="JC628" s="76" t="str">
        <f t="shared" si="2951"/>
        <v/>
      </c>
      <c r="JD628" s="76"/>
      <c r="JE628" s="76" t="str">
        <f t="shared" si="2952"/>
        <v/>
      </c>
      <c r="JF628" s="76"/>
      <c r="JG628" s="76" t="str">
        <f t="shared" si="2953"/>
        <v/>
      </c>
      <c r="JH628" s="76"/>
      <c r="JI628" s="78" t="str">
        <f t="shared" si="2954"/>
        <v/>
      </c>
      <c r="JJ628" s="79" t="str">
        <f t="shared" si="2955"/>
        <v/>
      </c>
      <c r="JK628" s="76" t="str">
        <f t="shared" si="2956"/>
        <v/>
      </c>
      <c r="JL628" s="80" t="str">
        <f t="shared" si="2957"/>
        <v/>
      </c>
      <c r="JM628" s="37"/>
      <c r="JN628" s="29"/>
      <c r="JO628" s="75"/>
      <c r="JP628" s="76"/>
      <c r="JQ628" s="76" t="str">
        <f t="shared" si="2958"/>
        <v/>
      </c>
      <c r="JR628" s="76"/>
      <c r="JS628" s="76" t="str">
        <f t="shared" si="2959"/>
        <v/>
      </c>
      <c r="JT628" s="76"/>
      <c r="JU628" s="76" t="str">
        <f t="shared" si="2960"/>
        <v/>
      </c>
      <c r="JV628" s="76"/>
      <c r="JW628" s="78" t="str">
        <f t="shared" si="2961"/>
        <v/>
      </c>
      <c r="JX628" s="79" t="str">
        <f t="shared" si="2962"/>
        <v/>
      </c>
      <c r="JY628" s="76" t="str">
        <f t="shared" si="2963"/>
        <v/>
      </c>
      <c r="JZ628" s="80" t="str">
        <f t="shared" si="2964"/>
        <v/>
      </c>
      <c r="KA628" s="37"/>
      <c r="KB628" s="51"/>
      <c r="KC628" s="75"/>
      <c r="KD628" s="76"/>
      <c r="KE628" s="76" t="str">
        <f>IF(KD628="","",KD628-KD624)</f>
        <v/>
      </c>
      <c r="KF628" s="76"/>
      <c r="KG628" s="76" t="str">
        <f>IF(KF628="","",KF628-KF624)</f>
        <v/>
      </c>
      <c r="KH628" s="76"/>
      <c r="KI628" s="76" t="str">
        <f>IF(KH628="","",KH624+KJ624-KH628)</f>
        <v/>
      </c>
      <c r="KJ628" s="76"/>
      <c r="KK628" s="78" t="str">
        <f>IF(KD628="","",KK624)</f>
        <v/>
      </c>
      <c r="KL628" s="79" t="str">
        <f>IF(KE628="","",KL624)</f>
        <v/>
      </c>
      <c r="KM628" s="76" t="str">
        <f>IF(KH628="","",KI628*KL628)</f>
        <v/>
      </c>
      <c r="KN628" s="80" t="str">
        <f>IF(KI628="","",KM628/(KE628*100))</f>
        <v/>
      </c>
      <c r="KO628" s="37"/>
      <c r="KP628" s="29"/>
      <c r="KQ628" s="75"/>
      <c r="KR628" s="76"/>
      <c r="KS628" s="76" t="str">
        <f>IF(KR628="","",KR628-KR624)</f>
        <v/>
      </c>
      <c r="KT628" s="76"/>
      <c r="KU628" s="76" t="str">
        <f>IF(KT628="","",KT628-KT624)</f>
        <v/>
      </c>
      <c r="KV628" s="76"/>
      <c r="KW628" s="76" t="str">
        <f>IF(KV628="","",KV624+KX624-KV628)</f>
        <v/>
      </c>
      <c r="KX628" s="76"/>
      <c r="KY628" s="78" t="str">
        <f>IF(KR628="","",KY624)</f>
        <v/>
      </c>
      <c r="KZ628" s="79" t="str">
        <f>IF(KS628="","",KZ624)</f>
        <v/>
      </c>
      <c r="LA628" s="76" t="str">
        <f>IF(KV628="","",KW628*KZ628)</f>
        <v/>
      </c>
      <c r="LB628" s="80" t="str">
        <f>IF(KW628="","",LA628/(KS628*100))</f>
        <v/>
      </c>
      <c r="LC628" s="37"/>
      <c r="LD628" s="29"/>
      <c r="LE628" s="95"/>
      <c r="LF628" s="27"/>
      <c r="LG628" s="76"/>
      <c r="LH628" s="76"/>
      <c r="LI628" s="76"/>
      <c r="LJ628" s="76"/>
      <c r="LK628" s="76"/>
      <c r="LL628" s="76"/>
      <c r="LM628" s="78"/>
      <c r="LN628" s="79"/>
      <c r="LO628" s="76" t="str">
        <f t="shared" si="2765"/>
        <v/>
      </c>
      <c r="LP628" s="80"/>
      <c r="LQ628" s="37"/>
      <c r="LR628" s="29"/>
      <c r="LS628" s="47"/>
      <c r="LT628" s="67"/>
      <c r="LU628" s="45" t="str">
        <f t="shared" si="2896"/>
        <v/>
      </c>
      <c r="LV628" s="45"/>
      <c r="LW628" s="45"/>
      <c r="LX628" s="45"/>
      <c r="LY628" s="45" t="str">
        <f t="shared" si="2897"/>
        <v/>
      </c>
      <c r="LZ628" s="45"/>
      <c r="MA628" s="45"/>
      <c r="MB628" s="45"/>
      <c r="MC628" s="45" t="str">
        <f t="shared" si="2856"/>
        <v/>
      </c>
      <c r="MD628" s="46" t="str">
        <f t="shared" si="2857"/>
        <v/>
      </c>
      <c r="ME628" s="37"/>
      <c r="MF628" s="29"/>
      <c r="MG628" s="47"/>
      <c r="MH628" s="67"/>
      <c r="MI628" s="45" t="str">
        <f t="shared" si="2898"/>
        <v/>
      </c>
      <c r="MJ628" s="45"/>
      <c r="MK628" s="45"/>
      <c r="ML628" s="45"/>
      <c r="MM628" s="45" t="str">
        <f t="shared" si="2899"/>
        <v/>
      </c>
      <c r="MN628" s="45"/>
      <c r="MO628" s="45"/>
      <c r="MP628" s="45"/>
      <c r="MQ628" s="45" t="str">
        <f t="shared" si="2858"/>
        <v/>
      </c>
      <c r="MR628" s="46" t="str">
        <f t="shared" si="2859"/>
        <v/>
      </c>
      <c r="MS628" s="37"/>
      <c r="MT628" s="29"/>
      <c r="MU628" s="47"/>
      <c r="MV628" s="67"/>
      <c r="MW628" s="45" t="str">
        <f t="shared" si="2900"/>
        <v/>
      </c>
      <c r="MX628" s="45"/>
      <c r="MY628" s="45"/>
      <c r="MZ628" s="45"/>
      <c r="NA628" s="45" t="str">
        <f t="shared" si="2901"/>
        <v/>
      </c>
      <c r="NB628" s="45"/>
      <c r="NC628" s="45"/>
      <c r="ND628" s="45"/>
      <c r="NE628" s="45" t="str">
        <f t="shared" si="2860"/>
        <v/>
      </c>
      <c r="NF628" s="46" t="str">
        <f t="shared" si="2861"/>
        <v/>
      </c>
      <c r="NG628" s="37"/>
      <c r="NH628" s="29"/>
      <c r="NI628" s="47"/>
      <c r="NJ628" s="67"/>
      <c r="NK628" s="45" t="str">
        <f t="shared" si="2902"/>
        <v/>
      </c>
      <c r="NL628" s="45"/>
      <c r="NM628" s="45"/>
      <c r="NN628" s="45"/>
      <c r="NO628" s="45" t="str">
        <f t="shared" si="2903"/>
        <v/>
      </c>
      <c r="NP628" s="45"/>
      <c r="NQ628" s="45"/>
      <c r="NR628" s="45"/>
      <c r="NS628" s="45" t="str">
        <f t="shared" si="2862"/>
        <v/>
      </c>
      <c r="NT628" s="46" t="str">
        <f t="shared" si="2863"/>
        <v/>
      </c>
      <c r="NU628" s="37"/>
    </row>
    <row r="629" spans="1:385" ht="15" customHeight="1" thickTop="1" x14ac:dyDescent="0.25">
      <c r="A629" s="38"/>
      <c r="B629" s="39"/>
      <c r="C629" s="40"/>
      <c r="D629" s="40"/>
      <c r="E629" s="41"/>
      <c r="F629" s="40"/>
      <c r="G629" s="208"/>
      <c r="H629" s="42"/>
      <c r="I629" s="45"/>
      <c r="J629" s="45" t="str">
        <f t="shared" si="2871"/>
        <v/>
      </c>
      <c r="K629" s="45"/>
      <c r="L629" s="45"/>
      <c r="M629" s="45"/>
      <c r="N629" s="45" t="str">
        <f t="shared" si="2872"/>
        <v/>
      </c>
      <c r="O629" s="45"/>
      <c r="P629" s="45"/>
      <c r="Q629" s="45"/>
      <c r="R629" s="45" t="str">
        <f t="shared" si="2832"/>
        <v/>
      </c>
      <c r="S629" s="46" t="str">
        <f t="shared" si="2833"/>
        <v/>
      </c>
      <c r="T629" s="37"/>
      <c r="U629" s="29"/>
      <c r="V629" s="47"/>
      <c r="W629" s="67"/>
      <c r="X629" s="45"/>
      <c r="Y629" s="45"/>
      <c r="Z629" s="45"/>
      <c r="AA629" s="45"/>
      <c r="AB629" s="45"/>
      <c r="AC629" s="45"/>
      <c r="AD629" s="45"/>
      <c r="AE629" s="45"/>
      <c r="AF629" s="45"/>
      <c r="AG629" s="46"/>
      <c r="AH629" s="37"/>
      <c r="AI629" s="29"/>
      <c r="AJ629" s="47"/>
      <c r="AK629" s="45"/>
      <c r="AL629" s="45" t="str">
        <f t="shared" si="2875"/>
        <v/>
      </c>
      <c r="AM629" s="45"/>
      <c r="AN629" s="45" t="str">
        <f t="shared" si="2876"/>
        <v/>
      </c>
      <c r="AO629" s="45"/>
      <c r="AP629" s="45" t="str">
        <f t="shared" si="2877"/>
        <v/>
      </c>
      <c r="AQ629" s="45"/>
      <c r="AR629" s="45"/>
      <c r="AS629" s="45"/>
      <c r="AT629" s="45" t="str">
        <f t="shared" si="2836"/>
        <v/>
      </c>
      <c r="AU629" s="46" t="str">
        <f t="shared" si="2837"/>
        <v/>
      </c>
      <c r="AV629" s="37"/>
      <c r="AW629" s="29"/>
      <c r="AX629" s="47"/>
      <c r="AY629" s="45"/>
      <c r="AZ629" s="45" t="str">
        <f t="shared" si="2878"/>
        <v/>
      </c>
      <c r="BA629" s="45"/>
      <c r="BB629" s="45" t="str">
        <f t="shared" si="2879"/>
        <v/>
      </c>
      <c r="BC629" s="45"/>
      <c r="BD629" s="45" t="str">
        <f t="shared" si="2880"/>
        <v/>
      </c>
      <c r="BE629" s="45"/>
      <c r="BF629" s="45"/>
      <c r="BG629" s="45"/>
      <c r="BH629" s="45" t="str">
        <f t="shared" si="2838"/>
        <v/>
      </c>
      <c r="BI629" s="46" t="str">
        <f t="shared" si="2839"/>
        <v/>
      </c>
      <c r="BJ629" s="37"/>
      <c r="BK629" s="29"/>
      <c r="BL629" s="52" t="str">
        <f>IF($A593="","",$A593)</f>
        <v/>
      </c>
      <c r="BM629" s="43"/>
      <c r="BN629" s="43" t="str">
        <f t="shared" si="2910"/>
        <v/>
      </c>
      <c r="BO629" s="43"/>
      <c r="BP629" s="87" t="str">
        <f t="shared" si="2911"/>
        <v/>
      </c>
      <c r="BQ629" s="43"/>
      <c r="BR629" s="43" t="str">
        <f t="shared" si="2912"/>
        <v/>
      </c>
      <c r="BS629" s="43"/>
      <c r="BT629" s="44" t="str">
        <f t="shared" si="2913"/>
        <v/>
      </c>
      <c r="BU629" s="48" t="str">
        <f t="shared" si="2914"/>
        <v/>
      </c>
      <c r="BV629" s="45" t="str">
        <f t="shared" si="2915"/>
        <v/>
      </c>
      <c r="BW629" s="89" t="str">
        <f t="shared" si="2916"/>
        <v/>
      </c>
      <c r="BX629" s="37"/>
      <c r="BY629" s="57"/>
      <c r="BZ629" s="52" t="str">
        <f>IF($A593="","",$A593)</f>
        <v/>
      </c>
      <c r="CA629" s="43"/>
      <c r="CB629" s="43" t="str">
        <f t="shared" si="2917"/>
        <v/>
      </c>
      <c r="CC629" s="43"/>
      <c r="CD629" s="87" t="str">
        <f t="shared" si="2918"/>
        <v/>
      </c>
      <c r="CE629" s="43"/>
      <c r="CF629" s="43" t="str">
        <f t="shared" si="2919"/>
        <v/>
      </c>
      <c r="CG629" s="43"/>
      <c r="CH629" s="44" t="str">
        <f t="shared" si="2920"/>
        <v/>
      </c>
      <c r="CI629" s="48" t="str">
        <f t="shared" si="2921"/>
        <v/>
      </c>
      <c r="CJ629" s="45" t="str">
        <f t="shared" si="2922"/>
        <v/>
      </c>
      <c r="CK629" s="89" t="str">
        <f t="shared" si="2923"/>
        <v/>
      </c>
      <c r="CL629" s="37"/>
      <c r="CM629" s="29"/>
      <c r="CN629" s="52" t="str">
        <f>IF($A593="","",$A593)</f>
        <v/>
      </c>
      <c r="CO629" s="43"/>
      <c r="CP629" s="43" t="str">
        <f t="shared" si="2924"/>
        <v/>
      </c>
      <c r="CQ629" s="43"/>
      <c r="CR629" s="87" t="str">
        <f t="shared" si="2925"/>
        <v/>
      </c>
      <c r="CS629" s="43"/>
      <c r="CT629" s="43" t="str">
        <f t="shared" si="2926"/>
        <v/>
      </c>
      <c r="CU629" s="43"/>
      <c r="CV629" s="44" t="str">
        <f t="shared" si="2927"/>
        <v/>
      </c>
      <c r="CW629" s="48" t="str">
        <f t="shared" si="2928"/>
        <v/>
      </c>
      <c r="CX629" s="45" t="str">
        <f t="shared" si="2929"/>
        <v/>
      </c>
      <c r="CY629" s="89" t="str">
        <f t="shared" si="2930"/>
        <v/>
      </c>
      <c r="CZ629" s="37"/>
      <c r="DA629" s="29"/>
      <c r="DB629" s="47"/>
      <c r="DC629" s="67"/>
      <c r="DD629" s="45"/>
      <c r="DE629" s="45"/>
      <c r="DF629" s="45"/>
      <c r="DG629" s="45"/>
      <c r="DH629" s="45"/>
      <c r="DI629" s="45"/>
      <c r="DJ629" s="45"/>
      <c r="DK629" s="45"/>
      <c r="DL629" s="45"/>
      <c r="DM629" s="46"/>
      <c r="DN629" s="37"/>
      <c r="DO629" s="29"/>
      <c r="DP629" s="47"/>
      <c r="DQ629" s="45"/>
      <c r="DR629" s="45" t="str">
        <f t="shared" si="2883"/>
        <v/>
      </c>
      <c r="DS629" s="45"/>
      <c r="DT629" s="45" t="str">
        <f t="shared" si="2884"/>
        <v/>
      </c>
      <c r="DU629" s="45"/>
      <c r="DV629" s="45" t="str">
        <f t="shared" si="2885"/>
        <v/>
      </c>
      <c r="DW629" s="45"/>
      <c r="DX629" s="45"/>
      <c r="DY629" s="45"/>
      <c r="DZ629" s="45" t="str">
        <f t="shared" si="2842"/>
        <v/>
      </c>
      <c r="EA629" s="46" t="str">
        <f t="shared" si="2843"/>
        <v/>
      </c>
      <c r="EB629" s="37"/>
      <c r="ED629" s="47"/>
      <c r="EE629" s="67"/>
      <c r="EF629" s="45"/>
      <c r="EG629" s="45"/>
      <c r="EH629" s="45"/>
      <c r="EI629" s="45"/>
      <c r="EJ629" s="45"/>
      <c r="EK629" s="45"/>
      <c r="EL629" s="45"/>
      <c r="EM629" s="45"/>
      <c r="EN629" s="45"/>
      <c r="EO629" s="46"/>
      <c r="EP629" s="37"/>
      <c r="ER629" s="47"/>
      <c r="ES629" s="67"/>
      <c r="ET629" s="45"/>
      <c r="EU629" s="45"/>
      <c r="EV629" s="45"/>
      <c r="EW629" s="45"/>
      <c r="EX629" s="45"/>
      <c r="EY629" s="45"/>
      <c r="EZ629" s="45"/>
      <c r="FA629" s="45"/>
      <c r="FB629" s="45"/>
      <c r="FC629" s="46"/>
      <c r="FD629" s="37"/>
      <c r="FF629" s="47"/>
      <c r="FG629" s="67"/>
      <c r="FH629" s="45"/>
      <c r="FI629" s="45"/>
      <c r="FJ629" s="45"/>
      <c r="FK629" s="45"/>
      <c r="FL629" s="45"/>
      <c r="FM629" s="45"/>
      <c r="FN629" s="45"/>
      <c r="FO629" s="45"/>
      <c r="FP629" s="45"/>
      <c r="FQ629" s="46"/>
      <c r="FR629" s="37"/>
      <c r="FS629" s="29"/>
      <c r="FT629" s="47"/>
      <c r="FU629" s="67"/>
      <c r="FV629" s="45"/>
      <c r="FW629" s="45"/>
      <c r="FX629" s="45"/>
      <c r="FY629" s="45"/>
      <c r="FZ629" s="45"/>
      <c r="GA629" s="45"/>
      <c r="GB629" s="45"/>
      <c r="GC629" s="45"/>
      <c r="GD629" s="45"/>
      <c r="GE629" s="46"/>
      <c r="GF629" s="37"/>
      <c r="GH629" s="47"/>
      <c r="GI629" s="67"/>
      <c r="GJ629" s="45"/>
      <c r="GK629" s="45"/>
      <c r="GL629" s="45"/>
      <c r="GM629" s="45"/>
      <c r="GN629" s="45"/>
      <c r="GO629" s="45"/>
      <c r="GP629" s="45"/>
      <c r="GQ629" s="45"/>
      <c r="GR629" s="45"/>
      <c r="GS629" s="46"/>
      <c r="GT629" s="37"/>
      <c r="GU629" s="61"/>
      <c r="GV629" s="52" t="str">
        <f>IF($A593="","",$A593)</f>
        <v/>
      </c>
      <c r="GW629" s="62"/>
      <c r="GX629" s="43"/>
      <c r="GY629" s="43" t="str">
        <f t="shared" si="2829"/>
        <v/>
      </c>
      <c r="GZ629" s="43"/>
      <c r="HA629" s="87" t="str">
        <f t="shared" si="2823"/>
        <v/>
      </c>
      <c r="HB629" s="43"/>
      <c r="HC629" s="43" t="str">
        <f t="shared" si="2787"/>
        <v/>
      </c>
      <c r="HD629" s="43"/>
      <c r="HE629" s="44" t="str">
        <f t="shared" si="2788"/>
        <v/>
      </c>
      <c r="HF629" s="48" t="str">
        <f>IF(GX629="","",HF625)</f>
        <v/>
      </c>
      <c r="HG629" s="45" t="str">
        <f t="shared" si="2789"/>
        <v/>
      </c>
      <c r="HH629" s="89" t="str">
        <f t="shared" si="2790"/>
        <v/>
      </c>
      <c r="HI629" s="37"/>
      <c r="HK629" s="52" t="str">
        <f>IF($A593="","",$A593)</f>
        <v/>
      </c>
      <c r="HL629" s="43"/>
      <c r="HM629" s="43" t="str">
        <f t="shared" si="2824"/>
        <v/>
      </c>
      <c r="HN629" s="43"/>
      <c r="HO629" s="87" t="str">
        <f t="shared" si="2825"/>
        <v/>
      </c>
      <c r="HP629" s="43"/>
      <c r="HQ629" s="43" t="str">
        <f t="shared" si="2791"/>
        <v/>
      </c>
      <c r="HR629" s="43"/>
      <c r="HS629" s="44" t="str">
        <f t="shared" si="2792"/>
        <v/>
      </c>
      <c r="HT629" s="48" t="str">
        <f t="shared" si="2826"/>
        <v/>
      </c>
      <c r="HU629" s="45" t="str">
        <f t="shared" si="2793"/>
        <v/>
      </c>
      <c r="HV629" s="89" t="str">
        <f t="shared" si="2794"/>
        <v/>
      </c>
      <c r="HW629" s="37"/>
      <c r="HX629" s="360"/>
      <c r="HY629" s="52" t="str">
        <f>IF($A593="","",$A593)</f>
        <v/>
      </c>
      <c r="HZ629" s="43"/>
      <c r="IA629" s="43" t="str">
        <f t="shared" si="2939"/>
        <v/>
      </c>
      <c r="IB629" s="43"/>
      <c r="IC629" s="87" t="str">
        <f t="shared" si="2940"/>
        <v/>
      </c>
      <c r="ID629" s="43"/>
      <c r="IE629" s="43" t="str">
        <f t="shared" si="2941"/>
        <v/>
      </c>
      <c r="IF629" s="43"/>
      <c r="IG629" s="44" t="str">
        <f t="shared" si="2827"/>
        <v/>
      </c>
      <c r="IH629" s="48" t="str">
        <f t="shared" si="2828"/>
        <v/>
      </c>
      <c r="II629" s="45" t="str">
        <f t="shared" si="2942"/>
        <v/>
      </c>
      <c r="IJ629" s="89" t="str">
        <f t="shared" si="2943"/>
        <v/>
      </c>
      <c r="IK629" s="37"/>
      <c r="IL629" s="29"/>
      <c r="IM629" s="52" t="str">
        <f>IF($A593="","",$A593)</f>
        <v/>
      </c>
      <c r="IN629" s="43"/>
      <c r="IO629" s="43" t="str">
        <f t="shared" si="2944"/>
        <v/>
      </c>
      <c r="IP629" s="43"/>
      <c r="IQ629" s="87" t="str">
        <f t="shared" si="2945"/>
        <v/>
      </c>
      <c r="IR629" s="43"/>
      <c r="IS629" s="43" t="str">
        <f t="shared" si="2946"/>
        <v/>
      </c>
      <c r="IT629" s="43"/>
      <c r="IU629" s="44" t="str">
        <f t="shared" si="2947"/>
        <v/>
      </c>
      <c r="IV629" s="48" t="str">
        <f t="shared" si="2948"/>
        <v/>
      </c>
      <c r="IW629" s="45" t="str">
        <f t="shared" si="2949"/>
        <v/>
      </c>
      <c r="IX629" s="89" t="str">
        <f t="shared" si="2950"/>
        <v/>
      </c>
      <c r="IY629" s="37"/>
      <c r="IZ629" s="61"/>
      <c r="JA629" s="52" t="str">
        <f>IF($A593="","",$A593)</f>
        <v/>
      </c>
      <c r="JB629" s="43"/>
      <c r="JC629" s="43" t="str">
        <f t="shared" si="2951"/>
        <v/>
      </c>
      <c r="JD629" s="43"/>
      <c r="JE629" s="87" t="str">
        <f t="shared" si="2952"/>
        <v/>
      </c>
      <c r="JF629" s="43"/>
      <c r="JG629" s="43" t="str">
        <f t="shared" si="2953"/>
        <v/>
      </c>
      <c r="JH629" s="43"/>
      <c r="JI629" s="44" t="str">
        <f t="shared" si="2954"/>
        <v/>
      </c>
      <c r="JJ629" s="48" t="str">
        <f t="shared" si="2955"/>
        <v/>
      </c>
      <c r="JK629" s="45" t="str">
        <f t="shared" si="2956"/>
        <v/>
      </c>
      <c r="JL629" s="89" t="str">
        <f t="shared" si="2957"/>
        <v/>
      </c>
      <c r="JM629" s="37"/>
      <c r="JN629" s="29"/>
      <c r="JO629" s="52" t="str">
        <f>IF($A593="","",$A593)</f>
        <v/>
      </c>
      <c r="JP629" s="43"/>
      <c r="JQ629" s="43" t="str">
        <f t="shared" si="2958"/>
        <v/>
      </c>
      <c r="JR629" s="43"/>
      <c r="JS629" s="87" t="str">
        <f t="shared" si="2959"/>
        <v/>
      </c>
      <c r="JT629" s="43"/>
      <c r="JU629" s="43" t="str">
        <f t="shared" si="2960"/>
        <v/>
      </c>
      <c r="JV629" s="43"/>
      <c r="JW629" s="44" t="str">
        <f t="shared" si="2961"/>
        <v/>
      </c>
      <c r="JX629" s="48" t="str">
        <f t="shared" si="2962"/>
        <v/>
      </c>
      <c r="JY629" s="45" t="str">
        <f t="shared" si="2963"/>
        <v/>
      </c>
      <c r="JZ629" s="89" t="str">
        <f t="shared" si="2964"/>
        <v/>
      </c>
      <c r="KA629" s="37"/>
      <c r="KB629" s="51"/>
      <c r="KC629" s="52" t="str">
        <f>IF($A593="","",$A593)</f>
        <v/>
      </c>
      <c r="KD629" s="43"/>
      <c r="KE629" s="43" t="str">
        <f>IF(KD629="","",KD629-KD625)</f>
        <v/>
      </c>
      <c r="KF629" s="43"/>
      <c r="KG629" s="87" t="str">
        <f>IF(KF629="","",KF629-KF625)</f>
        <v/>
      </c>
      <c r="KH629" s="43"/>
      <c r="KI629" s="43" t="str">
        <f>IF(KH629="","",KH625+KJ625-KH629)</f>
        <v/>
      </c>
      <c r="KJ629" s="43"/>
      <c r="KK629" s="44" t="str">
        <f>IF(KD629="","",KK625)</f>
        <v/>
      </c>
      <c r="KL629" s="48" t="str">
        <f>IF(KE629="","",KL625)</f>
        <v/>
      </c>
      <c r="KM629" s="45" t="str">
        <f>IF(KH629="","",KI629*KL629)</f>
        <v/>
      </c>
      <c r="KN629" s="89" t="str">
        <f>IF(KI629="","",KM629/(KE629*100))</f>
        <v/>
      </c>
      <c r="KO629" s="37"/>
      <c r="KP629" s="29"/>
      <c r="KQ629" s="52" t="str">
        <f>IF($A593="","",$A593)</f>
        <v/>
      </c>
      <c r="KR629" s="43"/>
      <c r="KS629" s="43" t="str">
        <f>IF(KR629="","",KR629-KR625)</f>
        <v/>
      </c>
      <c r="KT629" s="43"/>
      <c r="KU629" s="87" t="str">
        <f>IF(KT629="","",KT629-KT625)</f>
        <v/>
      </c>
      <c r="KV629" s="43"/>
      <c r="KW629" s="43" t="str">
        <f>IF(KV629="","",KV625+KX625-KV629)</f>
        <v/>
      </c>
      <c r="KX629" s="43"/>
      <c r="KY629" s="44" t="str">
        <f>IF(KR629="","",KY625)</f>
        <v/>
      </c>
      <c r="KZ629" s="48" t="str">
        <f>IF(KS629="","",KZ625)</f>
        <v/>
      </c>
      <c r="LA629" s="45" t="str">
        <f>IF(KV629="","",KW629*KZ629)</f>
        <v/>
      </c>
      <c r="LB629" s="89" t="str">
        <f>IF(KW629="","",LA629/(KS629*100))</f>
        <v/>
      </c>
      <c r="LC629" s="37"/>
      <c r="LD629" s="29"/>
      <c r="LE629" s="101"/>
      <c r="LF629" s="87"/>
      <c r="LG629" s="87"/>
      <c r="LH629" s="87"/>
      <c r="LI629" s="87"/>
      <c r="LJ629" s="87"/>
      <c r="LK629" s="87" t="str">
        <f>IF(LJ629="","",#REF!+#REF!-LJ629)</f>
        <v/>
      </c>
      <c r="LL629" s="87"/>
      <c r="LM629" s="102"/>
      <c r="LN629" s="103"/>
      <c r="LO629" s="87"/>
      <c r="LP629" s="89"/>
      <c r="LQ629" s="37"/>
      <c r="LR629" s="29"/>
      <c r="LS629" s="47"/>
      <c r="LT629" s="67"/>
      <c r="LU629" s="45"/>
      <c r="LV629" s="45"/>
      <c r="LW629" s="45"/>
      <c r="LX629" s="45"/>
      <c r="LY629" s="45"/>
      <c r="LZ629" s="45"/>
      <c r="MA629" s="45"/>
      <c r="MB629" s="45"/>
      <c r="MC629" s="45"/>
      <c r="MD629" s="46"/>
      <c r="ME629" s="37"/>
      <c r="MF629" s="29"/>
      <c r="MG629" s="47"/>
      <c r="MH629" s="67"/>
      <c r="MI629" s="45"/>
      <c r="MJ629" s="45"/>
      <c r="MK629" s="45"/>
      <c r="ML629" s="45"/>
      <c r="MM629" s="45"/>
      <c r="MN629" s="45"/>
      <c r="MO629" s="45"/>
      <c r="MP629" s="45"/>
      <c r="MQ629" s="45"/>
      <c r="MR629" s="46"/>
      <c r="MS629" s="37"/>
      <c r="MT629" s="29"/>
      <c r="MU629" s="47"/>
      <c r="MV629" s="67"/>
      <c r="MW629" s="45"/>
      <c r="MX629" s="45"/>
      <c r="MY629" s="45"/>
      <c r="MZ629" s="45"/>
      <c r="NA629" s="45"/>
      <c r="NB629" s="45"/>
      <c r="NC629" s="45"/>
      <c r="ND629" s="45"/>
      <c r="NE629" s="45"/>
      <c r="NF629" s="46"/>
      <c r="NG629" s="37"/>
      <c r="NH629" s="29"/>
      <c r="NI629" s="47"/>
      <c r="NJ629" s="67"/>
      <c r="NK629" s="45"/>
      <c r="NL629" s="45"/>
      <c r="NM629" s="45"/>
      <c r="NN629" s="45"/>
      <c r="NO629" s="45"/>
      <c r="NP629" s="45"/>
      <c r="NQ629" s="45"/>
      <c r="NR629" s="45"/>
      <c r="NS629" s="45"/>
      <c r="NT629" s="46"/>
      <c r="NU629" s="37"/>
    </row>
    <row r="630" spans="1:385" x14ac:dyDescent="0.25">
      <c r="A630" s="38"/>
      <c r="B630" s="39"/>
      <c r="C630" s="40"/>
      <c r="D630" s="40"/>
      <c r="E630" s="41"/>
      <c r="F630" s="40"/>
      <c r="G630" s="208"/>
      <c r="H630" s="42"/>
      <c r="I630" s="45"/>
      <c r="J630" s="45" t="str">
        <f t="shared" si="2871"/>
        <v/>
      </c>
      <c r="K630" s="45"/>
      <c r="L630" s="45"/>
      <c r="M630" s="45"/>
      <c r="N630" s="45" t="str">
        <f t="shared" si="2872"/>
        <v/>
      </c>
      <c r="O630" s="45"/>
      <c r="P630" s="45"/>
      <c r="Q630" s="45"/>
      <c r="R630" s="45" t="str">
        <f t="shared" si="2832"/>
        <v/>
      </c>
      <c r="S630" s="46" t="str">
        <f t="shared" si="2833"/>
        <v/>
      </c>
      <c r="T630" s="37"/>
      <c r="U630" s="29"/>
      <c r="V630" s="47"/>
      <c r="W630" s="67"/>
      <c r="X630" s="45" t="str">
        <f>IF(W630="","",W630-#REF!)</f>
        <v/>
      </c>
      <c r="Y630" s="45"/>
      <c r="Z630" s="45"/>
      <c r="AA630" s="45"/>
      <c r="AB630" s="45" t="str">
        <f>IF(AA630="","",#REF!+#REF!-AA630)</f>
        <v/>
      </c>
      <c r="AC630" s="45"/>
      <c r="AD630" s="45"/>
      <c r="AE630" s="45"/>
      <c r="AF630" s="45" t="str">
        <f>IF(AE630="","",AB630*AE630)</f>
        <v/>
      </c>
      <c r="AG630" s="46" t="str">
        <f>IF(AF630="","",AF630/(X630*100))</f>
        <v/>
      </c>
      <c r="AH630" s="37"/>
      <c r="AI630" s="29"/>
      <c r="AJ630" s="47"/>
      <c r="AK630" s="45"/>
      <c r="AL630" s="45" t="str">
        <f t="shared" si="2875"/>
        <v/>
      </c>
      <c r="AM630" s="45"/>
      <c r="AN630" s="45" t="str">
        <f t="shared" si="2876"/>
        <v/>
      </c>
      <c r="AO630" s="45"/>
      <c r="AP630" s="45" t="str">
        <f t="shared" si="2877"/>
        <v/>
      </c>
      <c r="AQ630" s="45"/>
      <c r="AR630" s="45"/>
      <c r="AS630" s="45"/>
      <c r="AT630" s="45" t="str">
        <f t="shared" si="2836"/>
        <v/>
      </c>
      <c r="AU630" s="46" t="str">
        <f t="shared" si="2837"/>
        <v/>
      </c>
      <c r="AV630" s="37"/>
      <c r="AW630" s="29"/>
      <c r="AX630" s="47"/>
      <c r="AY630" s="45"/>
      <c r="AZ630" s="45" t="str">
        <f t="shared" si="2878"/>
        <v/>
      </c>
      <c r="BA630" s="45"/>
      <c r="BB630" s="45" t="str">
        <f t="shared" si="2879"/>
        <v/>
      </c>
      <c r="BC630" s="45"/>
      <c r="BD630" s="45" t="str">
        <f t="shared" si="2880"/>
        <v/>
      </c>
      <c r="BE630" s="45"/>
      <c r="BF630" s="45"/>
      <c r="BG630" s="45"/>
      <c r="BH630" s="45" t="str">
        <f t="shared" si="2838"/>
        <v/>
      </c>
      <c r="BI630" s="46" t="str">
        <f t="shared" si="2839"/>
        <v/>
      </c>
      <c r="BJ630" s="37"/>
      <c r="BK630" s="29"/>
      <c r="BL630" s="47"/>
      <c r="BM630" s="45"/>
      <c r="BN630" s="45" t="str">
        <f t="shared" si="2910"/>
        <v/>
      </c>
      <c r="BO630" s="45"/>
      <c r="BP630" s="45" t="str">
        <f t="shared" si="2911"/>
        <v/>
      </c>
      <c r="BQ630" s="45"/>
      <c r="BR630" s="45" t="str">
        <f t="shared" si="2912"/>
        <v/>
      </c>
      <c r="BS630" s="45"/>
      <c r="BT630" s="63" t="str">
        <f t="shared" si="2913"/>
        <v/>
      </c>
      <c r="BU630" s="67" t="str">
        <f t="shared" si="2914"/>
        <v/>
      </c>
      <c r="BV630" s="43" t="str">
        <f t="shared" si="2915"/>
        <v/>
      </c>
      <c r="BW630" s="46" t="str">
        <f t="shared" si="2916"/>
        <v/>
      </c>
      <c r="BX630" s="37"/>
      <c r="BY630" s="57"/>
      <c r="BZ630" s="47"/>
      <c r="CA630" s="45"/>
      <c r="CB630" s="45" t="str">
        <f t="shared" si="2917"/>
        <v/>
      </c>
      <c r="CC630" s="45"/>
      <c r="CD630" s="45" t="str">
        <f t="shared" si="2918"/>
        <v/>
      </c>
      <c r="CE630" s="45"/>
      <c r="CF630" s="45" t="str">
        <f t="shared" si="2919"/>
        <v/>
      </c>
      <c r="CG630" s="45"/>
      <c r="CH630" s="63" t="str">
        <f t="shared" si="2920"/>
        <v/>
      </c>
      <c r="CI630" s="67" t="str">
        <f t="shared" si="2921"/>
        <v/>
      </c>
      <c r="CJ630" s="43" t="str">
        <f t="shared" si="2922"/>
        <v/>
      </c>
      <c r="CK630" s="46" t="str">
        <f t="shared" si="2923"/>
        <v/>
      </c>
      <c r="CL630" s="37"/>
      <c r="CM630" s="29"/>
      <c r="CN630" s="47"/>
      <c r="CO630" s="45"/>
      <c r="CP630" s="45" t="str">
        <f t="shared" si="2924"/>
        <v/>
      </c>
      <c r="CQ630" s="45"/>
      <c r="CR630" s="45" t="str">
        <f t="shared" si="2925"/>
        <v/>
      </c>
      <c r="CS630" s="45"/>
      <c r="CT630" s="45" t="str">
        <f t="shared" si="2926"/>
        <v/>
      </c>
      <c r="CU630" s="45"/>
      <c r="CV630" s="63" t="str">
        <f t="shared" si="2927"/>
        <v/>
      </c>
      <c r="CW630" s="67" t="str">
        <f t="shared" si="2928"/>
        <v/>
      </c>
      <c r="CX630" s="43" t="str">
        <f t="shared" si="2929"/>
        <v/>
      </c>
      <c r="CY630" s="46" t="str">
        <f t="shared" si="2930"/>
        <v/>
      </c>
      <c r="CZ630" s="37"/>
      <c r="DA630" s="29"/>
      <c r="DB630" s="47"/>
      <c r="DC630" s="67"/>
      <c r="DD630" s="45" t="str">
        <f>IF(DC630="","",DC630-#REF!)</f>
        <v/>
      </c>
      <c r="DE630" s="45"/>
      <c r="DF630" s="45"/>
      <c r="DG630" s="45"/>
      <c r="DH630" s="45" t="str">
        <f>IF(DG630="","",#REF!+#REF!-DG630)</f>
        <v/>
      </c>
      <c r="DI630" s="45"/>
      <c r="DJ630" s="45"/>
      <c r="DK630" s="45"/>
      <c r="DL630" s="45" t="str">
        <f>IF(DK630="","",DH630*DK630)</f>
        <v/>
      </c>
      <c r="DM630" s="46" t="str">
        <f>IF(DL630="","",DL630/(DD630*100))</f>
        <v/>
      </c>
      <c r="DN630" s="37"/>
      <c r="DO630" s="29"/>
      <c r="DP630" s="47"/>
      <c r="DQ630" s="45"/>
      <c r="DR630" s="45" t="str">
        <f t="shared" si="2883"/>
        <v/>
      </c>
      <c r="DS630" s="45"/>
      <c r="DT630" s="45" t="str">
        <f t="shared" si="2884"/>
        <v/>
      </c>
      <c r="DU630" s="45"/>
      <c r="DV630" s="45" t="str">
        <f t="shared" si="2885"/>
        <v/>
      </c>
      <c r="DW630" s="45"/>
      <c r="DX630" s="45"/>
      <c r="DY630" s="45"/>
      <c r="DZ630" s="45" t="str">
        <f t="shared" si="2842"/>
        <v/>
      </c>
      <c r="EA630" s="46" t="str">
        <f t="shared" si="2843"/>
        <v/>
      </c>
      <c r="EB630" s="37"/>
      <c r="ED630" s="47"/>
      <c r="EE630" s="67"/>
      <c r="EF630" s="45" t="str">
        <f>IF(EE630="","",EE630-#REF!)</f>
        <v/>
      </c>
      <c r="EG630" s="45"/>
      <c r="EH630" s="45"/>
      <c r="EI630" s="45"/>
      <c r="EJ630" s="45" t="str">
        <f>IF(EI630="","",#REF!+#REF!-EI630)</f>
        <v/>
      </c>
      <c r="EK630" s="45"/>
      <c r="EL630" s="45"/>
      <c r="EM630" s="45"/>
      <c r="EN630" s="45" t="str">
        <f>IF(EM630="","",EJ630*EM630)</f>
        <v/>
      </c>
      <c r="EO630" s="46" t="str">
        <f>IF(EN630="","",EN630/(EF630*100))</f>
        <v/>
      </c>
      <c r="EP630" s="37"/>
      <c r="ER630" s="47"/>
      <c r="ES630" s="67"/>
      <c r="ET630" s="45" t="str">
        <f>IF(ES630="","",ES630-#REF!)</f>
        <v/>
      </c>
      <c r="EU630" s="45"/>
      <c r="EV630" s="45"/>
      <c r="EW630" s="45"/>
      <c r="EX630" s="45" t="str">
        <f>IF(EW630="","",#REF!+#REF!-EW630)</f>
        <v/>
      </c>
      <c r="EY630" s="45"/>
      <c r="EZ630" s="45"/>
      <c r="FA630" s="45"/>
      <c r="FB630" s="45" t="str">
        <f>IF(FA630="","",EX630*FA630)</f>
        <v/>
      </c>
      <c r="FC630" s="46" t="str">
        <f>IF(FB630="","",FB630/(ET630*100))</f>
        <v/>
      </c>
      <c r="FD630" s="37"/>
      <c r="FF630" s="47"/>
      <c r="FG630" s="67"/>
      <c r="FH630" s="45" t="str">
        <f>IF(FG630="","",FG630-#REF!)</f>
        <v/>
      </c>
      <c r="FI630" s="45"/>
      <c r="FJ630" s="45"/>
      <c r="FK630" s="45"/>
      <c r="FL630" s="45" t="str">
        <f>IF(FK630="","",#REF!+#REF!-FK630)</f>
        <v/>
      </c>
      <c r="FM630" s="45"/>
      <c r="FN630" s="45"/>
      <c r="FO630" s="45"/>
      <c r="FP630" s="45" t="str">
        <f>IF(FO630="","",FL630*FO630)</f>
        <v/>
      </c>
      <c r="FQ630" s="46" t="str">
        <f>IF(FP630="","",FP630/(FH630*100))</f>
        <v/>
      </c>
      <c r="FR630" s="37"/>
      <c r="FS630" s="29"/>
      <c r="FT630" s="47"/>
      <c r="FU630" s="67"/>
      <c r="FV630" s="45" t="str">
        <f>IF(FU630="","",FU630-#REF!)</f>
        <v/>
      </c>
      <c r="FW630" s="45"/>
      <c r="FX630" s="45"/>
      <c r="FY630" s="45"/>
      <c r="FZ630" s="45" t="str">
        <f>IF(FY630="","",#REF!+#REF!-FY630)</f>
        <v/>
      </c>
      <c r="GA630" s="45"/>
      <c r="GB630" s="45"/>
      <c r="GC630" s="45"/>
      <c r="GD630" s="45" t="str">
        <f>IF(GC630="","",FZ630*GC630)</f>
        <v/>
      </c>
      <c r="GE630" s="46" t="str">
        <f>IF(GD630="","",GD630/(FV630*100))</f>
        <v/>
      </c>
      <c r="GF630" s="37"/>
      <c r="GH630" s="47"/>
      <c r="GI630" s="67"/>
      <c r="GJ630" s="45" t="str">
        <f>IF(GI630="","",GI630-#REF!)</f>
        <v/>
      </c>
      <c r="GK630" s="45"/>
      <c r="GL630" s="45"/>
      <c r="GM630" s="45"/>
      <c r="GN630" s="45" t="str">
        <f>IF(GM630="","",#REF!+#REF!-GM630)</f>
        <v/>
      </c>
      <c r="GO630" s="45"/>
      <c r="GP630" s="45"/>
      <c r="GQ630" s="45"/>
      <c r="GR630" s="45" t="str">
        <f>IF(GQ630="","",GN630*GQ630)</f>
        <v/>
      </c>
      <c r="GS630" s="46" t="str">
        <f>IF(GR630="","",GR630/(GJ630*100))</f>
        <v/>
      </c>
      <c r="GT630" s="37"/>
      <c r="GU630" s="61"/>
      <c r="GV630" s="47"/>
      <c r="GW630" s="30"/>
      <c r="GX630" s="45"/>
      <c r="GY630" s="45" t="str">
        <f t="shared" si="2829"/>
        <v/>
      </c>
      <c r="GZ630" s="45"/>
      <c r="HA630" s="45" t="str">
        <f t="shared" si="2823"/>
        <v/>
      </c>
      <c r="HB630" s="45"/>
      <c r="HC630" s="45" t="str">
        <f t="shared" si="2787"/>
        <v/>
      </c>
      <c r="HD630" s="45"/>
      <c r="HE630" s="63" t="str">
        <f t="shared" ref="HE630" si="2971">IF(GX629="","",HE626)</f>
        <v/>
      </c>
      <c r="HF630" s="67" t="str">
        <f>IF(GX629="","",HF626)</f>
        <v/>
      </c>
      <c r="HG630" s="43" t="str">
        <f t="shared" si="2789"/>
        <v/>
      </c>
      <c r="HH630" s="46" t="str">
        <f t="shared" si="2790"/>
        <v/>
      </c>
      <c r="HI630" s="37"/>
      <c r="HK630" s="47"/>
      <c r="HL630" s="45"/>
      <c r="HM630" s="45" t="str">
        <f t="shared" si="2824"/>
        <v/>
      </c>
      <c r="HN630" s="45"/>
      <c r="HO630" s="45" t="str">
        <f t="shared" si="2825"/>
        <v/>
      </c>
      <c r="HP630" s="45"/>
      <c r="HQ630" s="45" t="str">
        <f t="shared" si="2791"/>
        <v/>
      </c>
      <c r="HR630" s="45"/>
      <c r="HS630" s="63" t="str">
        <f t="shared" si="2792"/>
        <v/>
      </c>
      <c r="HT630" s="67" t="str">
        <f t="shared" si="2826"/>
        <v/>
      </c>
      <c r="HU630" s="43" t="str">
        <f t="shared" si="2793"/>
        <v/>
      </c>
      <c r="HV630" s="46" t="str">
        <f t="shared" si="2794"/>
        <v/>
      </c>
      <c r="HW630" s="37"/>
      <c r="HX630" s="360"/>
      <c r="HY630" s="47"/>
      <c r="HZ630" s="45"/>
      <c r="IA630" s="45" t="str">
        <f t="shared" si="2939"/>
        <v/>
      </c>
      <c r="IB630" s="45"/>
      <c r="IC630" s="45" t="str">
        <f t="shared" si="2940"/>
        <v/>
      </c>
      <c r="ID630" s="45"/>
      <c r="IE630" s="45" t="str">
        <f t="shared" si="2941"/>
        <v/>
      </c>
      <c r="IF630" s="45"/>
      <c r="IG630" s="63" t="str">
        <f t="shared" si="2827"/>
        <v/>
      </c>
      <c r="IH630" s="67" t="str">
        <f t="shared" si="2828"/>
        <v/>
      </c>
      <c r="II630" s="43" t="str">
        <f t="shared" si="2942"/>
        <v/>
      </c>
      <c r="IJ630" s="46" t="str">
        <f t="shared" si="2943"/>
        <v/>
      </c>
      <c r="IK630" s="37"/>
      <c r="IL630" s="29"/>
      <c r="IM630" s="47"/>
      <c r="IN630" s="45"/>
      <c r="IO630" s="45" t="str">
        <f t="shared" si="2944"/>
        <v/>
      </c>
      <c r="IP630" s="45"/>
      <c r="IQ630" s="45" t="str">
        <f t="shared" si="2945"/>
        <v/>
      </c>
      <c r="IR630" s="45"/>
      <c r="IS630" s="45" t="str">
        <f t="shared" si="2946"/>
        <v/>
      </c>
      <c r="IT630" s="45"/>
      <c r="IU630" s="63" t="str">
        <f t="shared" si="2947"/>
        <v/>
      </c>
      <c r="IV630" s="67" t="str">
        <f t="shared" si="2948"/>
        <v/>
      </c>
      <c r="IW630" s="43" t="str">
        <f t="shared" si="2949"/>
        <v/>
      </c>
      <c r="IX630" s="46" t="str">
        <f t="shared" si="2950"/>
        <v/>
      </c>
      <c r="IY630" s="37"/>
      <c r="IZ630" s="61"/>
      <c r="JA630" s="47"/>
      <c r="JB630" s="45"/>
      <c r="JC630" s="45" t="str">
        <f t="shared" si="2951"/>
        <v/>
      </c>
      <c r="JD630" s="45"/>
      <c r="JE630" s="45" t="str">
        <f t="shared" si="2952"/>
        <v/>
      </c>
      <c r="JF630" s="45"/>
      <c r="JG630" s="45" t="str">
        <f t="shared" si="2953"/>
        <v/>
      </c>
      <c r="JH630" s="45"/>
      <c r="JI630" s="63" t="str">
        <f t="shared" si="2954"/>
        <v/>
      </c>
      <c r="JJ630" s="67" t="str">
        <f t="shared" si="2955"/>
        <v/>
      </c>
      <c r="JK630" s="43" t="str">
        <f t="shared" si="2956"/>
        <v/>
      </c>
      <c r="JL630" s="46" t="str">
        <f t="shared" si="2957"/>
        <v/>
      </c>
      <c r="JM630" s="37"/>
      <c r="JN630" s="29"/>
      <c r="JO630" s="47"/>
      <c r="JP630" s="45"/>
      <c r="JQ630" s="45" t="str">
        <f t="shared" si="2958"/>
        <v/>
      </c>
      <c r="JR630" s="45"/>
      <c r="JS630" s="45" t="str">
        <f t="shared" si="2959"/>
        <v/>
      </c>
      <c r="JT630" s="45"/>
      <c r="JU630" s="45" t="str">
        <f t="shared" si="2960"/>
        <v/>
      </c>
      <c r="JV630" s="45"/>
      <c r="JW630" s="63" t="str">
        <f t="shared" si="2961"/>
        <v/>
      </c>
      <c r="JX630" s="67" t="str">
        <f t="shared" si="2962"/>
        <v/>
      </c>
      <c r="JY630" s="43" t="str">
        <f t="shared" si="2963"/>
        <v/>
      </c>
      <c r="JZ630" s="46" t="str">
        <f t="shared" si="2964"/>
        <v/>
      </c>
      <c r="KA630" s="37"/>
      <c r="KB630" s="51"/>
      <c r="KC630" s="47"/>
      <c r="KD630" s="45"/>
      <c r="KE630" s="45" t="str">
        <f>IF(KD630="","",KD630-KD626)</f>
        <v/>
      </c>
      <c r="KF630" s="45"/>
      <c r="KG630" s="45" t="str">
        <f>IF(KF630="","",KF630-KF626)</f>
        <v/>
      </c>
      <c r="KH630" s="45"/>
      <c r="KI630" s="45" t="str">
        <f>IF(KH630="","",KH626+KJ626-KH630)</f>
        <v/>
      </c>
      <c r="KJ630" s="45"/>
      <c r="KK630" s="63" t="str">
        <f>IF(KD630="","",KK626)</f>
        <v/>
      </c>
      <c r="KL630" s="67" t="str">
        <f>IF(KE630="","",KL626)</f>
        <v/>
      </c>
      <c r="KM630" s="43" t="str">
        <f>IF(KH630="","",KI630*KL630)</f>
        <v/>
      </c>
      <c r="KN630" s="46" t="str">
        <f>IF(KI630="","",KM630/(KE630*100))</f>
        <v/>
      </c>
      <c r="KO630" s="37"/>
      <c r="KP630" s="29"/>
      <c r="KQ630" s="47"/>
      <c r="KR630" s="45"/>
      <c r="KS630" s="45" t="str">
        <f>IF(KR630="","",KR630-KR626)</f>
        <v/>
      </c>
      <c r="KT630" s="45"/>
      <c r="KU630" s="45" t="str">
        <f>IF(KT630="","",KT630-KT626)</f>
        <v/>
      </c>
      <c r="KV630" s="45"/>
      <c r="KW630" s="45" t="str">
        <f>IF(KV630="","",KV626+KX626-KV630)</f>
        <v/>
      </c>
      <c r="KX630" s="45"/>
      <c r="KY630" s="63" t="str">
        <f>IF(KR630="","",KY626)</f>
        <v/>
      </c>
      <c r="KZ630" s="67" t="str">
        <f>IF(KS630="","",KZ626)</f>
        <v/>
      </c>
      <c r="LA630" s="43" t="str">
        <f>IF(KV630="","",KW630*KZ630)</f>
        <v/>
      </c>
      <c r="LB630" s="46" t="str">
        <f>IF(KW630="","",LA630/(KS630*100))</f>
        <v/>
      </c>
      <c r="LC630" s="37"/>
      <c r="LD630" s="29"/>
      <c r="LE630" s="47"/>
      <c r="LF630" s="45"/>
      <c r="LG630" s="45"/>
      <c r="LH630" s="45"/>
      <c r="LI630" s="45"/>
      <c r="LJ630" s="45"/>
      <c r="LK630" s="45" t="str">
        <f>IF(LJ630="","",#REF!+#REF!-LJ630)</f>
        <v/>
      </c>
      <c r="LL630" s="45"/>
      <c r="LM630" s="63"/>
      <c r="LN630" s="67"/>
      <c r="LO630" s="45"/>
      <c r="LP630" s="46"/>
      <c r="LQ630" s="37"/>
      <c r="LR630" s="29"/>
      <c r="LS630" s="47"/>
      <c r="LT630" s="67"/>
      <c r="LU630" s="45" t="str">
        <f>IF(LT630="","",LT630-#REF!)</f>
        <v/>
      </c>
      <c r="LV630" s="45"/>
      <c r="LW630" s="45"/>
      <c r="LX630" s="45"/>
      <c r="LY630" s="45" t="str">
        <f>IF(LX630="","",#REF!+#REF!-LX630)</f>
        <v/>
      </c>
      <c r="LZ630" s="45"/>
      <c r="MA630" s="45"/>
      <c r="MB630" s="45"/>
      <c r="MC630" s="45" t="str">
        <f>IF(MB630="","",LY630*MB630)</f>
        <v/>
      </c>
      <c r="MD630" s="46" t="str">
        <f>IF(MC630="","",MC630/(LU630*100))</f>
        <v/>
      </c>
      <c r="ME630" s="37"/>
      <c r="MF630" s="29"/>
      <c r="MG630" s="47"/>
      <c r="MH630" s="67"/>
      <c r="MI630" s="45" t="str">
        <f>IF(MH630="","",MH630-#REF!)</f>
        <v/>
      </c>
      <c r="MJ630" s="45"/>
      <c r="MK630" s="45"/>
      <c r="ML630" s="45"/>
      <c r="MM630" s="45" t="str">
        <f>IF(ML630="","",#REF!+#REF!-ML630)</f>
        <v/>
      </c>
      <c r="MN630" s="45"/>
      <c r="MO630" s="45"/>
      <c r="MP630" s="45"/>
      <c r="MQ630" s="45" t="str">
        <f>IF(MP630="","",MM630*MP630)</f>
        <v/>
      </c>
      <c r="MR630" s="46" t="str">
        <f>IF(MQ630="","",MQ630/(MI630*100))</f>
        <v/>
      </c>
      <c r="MS630" s="37"/>
      <c r="MT630" s="29"/>
      <c r="MU630" s="47"/>
      <c r="MV630" s="67"/>
      <c r="MW630" s="45" t="str">
        <f>IF(MV630="","",MV630-#REF!)</f>
        <v/>
      </c>
      <c r="MX630" s="45"/>
      <c r="MY630" s="45"/>
      <c r="MZ630" s="45"/>
      <c r="NA630" s="45" t="str">
        <f>IF(MZ630="","",#REF!+#REF!-MZ630)</f>
        <v/>
      </c>
      <c r="NB630" s="45"/>
      <c r="NC630" s="45"/>
      <c r="ND630" s="45"/>
      <c r="NE630" s="45" t="str">
        <f>IF(ND630="","",NA630*ND630)</f>
        <v/>
      </c>
      <c r="NF630" s="46" t="str">
        <f>IF(NE630="","",NE630/(MW630*100))</f>
        <v/>
      </c>
      <c r="NG630" s="37"/>
      <c r="NH630" s="29"/>
      <c r="NI630" s="47"/>
      <c r="NJ630" s="67"/>
      <c r="NK630" s="45" t="str">
        <f>IF(NJ630="","",NJ630-#REF!)</f>
        <v/>
      </c>
      <c r="NL630" s="45"/>
      <c r="NM630" s="45"/>
      <c r="NN630" s="45"/>
      <c r="NO630" s="45" t="str">
        <f>IF(NN630="","",#REF!+#REF!-NN630)</f>
        <v/>
      </c>
      <c r="NP630" s="45"/>
      <c r="NQ630" s="45"/>
      <c r="NR630" s="45"/>
      <c r="NS630" s="45" t="str">
        <f>IF(NR630="","",NO630*NR630)</f>
        <v/>
      </c>
      <c r="NT630" s="46" t="str">
        <f>IF(NS630="","",NS630/(NK630*100))</f>
        <v/>
      </c>
      <c r="NU630" s="37"/>
    </row>
    <row r="631" spans="1:385" ht="15" customHeight="1" thickBot="1" x14ac:dyDescent="0.3">
      <c r="A631" s="38"/>
      <c r="B631" s="39"/>
      <c r="C631" s="40"/>
      <c r="D631" s="40"/>
      <c r="E631" s="41"/>
      <c r="F631" s="40"/>
      <c r="G631" s="208"/>
      <c r="H631" s="42"/>
      <c r="I631" s="45"/>
      <c r="J631" s="45" t="str">
        <f t="shared" si="2871"/>
        <v/>
      </c>
      <c r="K631" s="45"/>
      <c r="L631" s="45"/>
      <c r="M631" s="45"/>
      <c r="N631" s="45" t="str">
        <f t="shared" si="2872"/>
        <v/>
      </c>
      <c r="O631" s="45"/>
      <c r="P631" s="45"/>
      <c r="Q631" s="45"/>
      <c r="R631" s="45" t="str">
        <f t="shared" si="2832"/>
        <v/>
      </c>
      <c r="S631" s="46" t="str">
        <f t="shared" si="2833"/>
        <v/>
      </c>
      <c r="T631" s="37"/>
      <c r="U631" s="29"/>
      <c r="V631" s="47"/>
      <c r="W631" s="67"/>
      <c r="X631" s="45" t="str">
        <f>IF(W631="","",W631-W630)</f>
        <v/>
      </c>
      <c r="Y631" s="45"/>
      <c r="Z631" s="45"/>
      <c r="AA631" s="45"/>
      <c r="AB631" s="45" t="str">
        <f>IF(AA631="","",AA630+AC630-AA631)</f>
        <v/>
      </c>
      <c r="AC631" s="45"/>
      <c r="AD631" s="45"/>
      <c r="AE631" s="45"/>
      <c r="AF631" s="45" t="str">
        <f>IF(AE631="","",AB631*AE631)</f>
        <v/>
      </c>
      <c r="AG631" s="46" t="str">
        <f>IF(AF631="","",AF631/(X631*100))</f>
        <v/>
      </c>
      <c r="AH631" s="37"/>
      <c r="AI631" s="29"/>
      <c r="AJ631" s="47"/>
      <c r="AK631" s="45"/>
      <c r="AL631" s="45" t="str">
        <f t="shared" si="2875"/>
        <v/>
      </c>
      <c r="AM631" s="45"/>
      <c r="AN631" s="45" t="str">
        <f t="shared" si="2876"/>
        <v/>
      </c>
      <c r="AO631" s="45"/>
      <c r="AP631" s="45" t="str">
        <f t="shared" si="2877"/>
        <v/>
      </c>
      <c r="AQ631" s="45"/>
      <c r="AR631" s="45"/>
      <c r="AS631" s="45"/>
      <c r="AT631" s="45" t="str">
        <f t="shared" si="2836"/>
        <v/>
      </c>
      <c r="AU631" s="46" t="str">
        <f t="shared" si="2837"/>
        <v/>
      </c>
      <c r="AV631" s="37"/>
      <c r="AW631" s="29"/>
      <c r="AX631" s="47"/>
      <c r="AY631" s="45"/>
      <c r="AZ631" s="45" t="str">
        <f t="shared" si="2878"/>
        <v/>
      </c>
      <c r="BA631" s="45"/>
      <c r="BB631" s="45" t="str">
        <f t="shared" si="2879"/>
        <v/>
      </c>
      <c r="BC631" s="45"/>
      <c r="BD631" s="45" t="str">
        <f t="shared" si="2880"/>
        <v/>
      </c>
      <c r="BE631" s="45"/>
      <c r="BF631" s="45"/>
      <c r="BG631" s="45"/>
      <c r="BH631" s="45" t="str">
        <f t="shared" si="2838"/>
        <v/>
      </c>
      <c r="BI631" s="46" t="str">
        <f t="shared" si="2839"/>
        <v/>
      </c>
      <c r="BJ631" s="37"/>
      <c r="BK631" s="29"/>
      <c r="BL631" s="47"/>
      <c r="BM631" s="45"/>
      <c r="BN631" s="45" t="str">
        <f t="shared" si="2910"/>
        <v/>
      </c>
      <c r="BO631" s="45"/>
      <c r="BP631" s="45" t="str">
        <f t="shared" si="2911"/>
        <v/>
      </c>
      <c r="BQ631" s="45"/>
      <c r="BR631" s="45" t="str">
        <f t="shared" si="2912"/>
        <v/>
      </c>
      <c r="BS631" s="45"/>
      <c r="BT631" s="63" t="str">
        <f t="shared" si="2913"/>
        <v/>
      </c>
      <c r="BU631" s="67" t="str">
        <f t="shared" si="2914"/>
        <v/>
      </c>
      <c r="BV631" s="45" t="str">
        <f t="shared" si="2915"/>
        <v/>
      </c>
      <c r="BW631" s="46" t="str">
        <f t="shared" si="2916"/>
        <v/>
      </c>
      <c r="BX631" s="37"/>
      <c r="BY631" s="57"/>
      <c r="BZ631" s="47"/>
      <c r="CA631" s="45"/>
      <c r="CB631" s="45" t="str">
        <f t="shared" si="2917"/>
        <v/>
      </c>
      <c r="CC631" s="45"/>
      <c r="CD631" s="45" t="str">
        <f t="shared" si="2918"/>
        <v/>
      </c>
      <c r="CE631" s="45"/>
      <c r="CF631" s="45" t="str">
        <f t="shared" si="2919"/>
        <v/>
      </c>
      <c r="CG631" s="45"/>
      <c r="CH631" s="63" t="str">
        <f t="shared" si="2920"/>
        <v/>
      </c>
      <c r="CI631" s="67" t="str">
        <f t="shared" si="2921"/>
        <v/>
      </c>
      <c r="CJ631" s="45" t="str">
        <f t="shared" si="2922"/>
        <v/>
      </c>
      <c r="CK631" s="46" t="str">
        <f t="shared" si="2923"/>
        <v/>
      </c>
      <c r="CL631" s="37"/>
      <c r="CM631" s="29"/>
      <c r="CN631" s="47"/>
      <c r="CO631" s="45"/>
      <c r="CP631" s="45" t="str">
        <f t="shared" si="2924"/>
        <v/>
      </c>
      <c r="CQ631" s="45"/>
      <c r="CR631" s="45" t="str">
        <f t="shared" si="2925"/>
        <v/>
      </c>
      <c r="CS631" s="45"/>
      <c r="CT631" s="45" t="str">
        <f t="shared" si="2926"/>
        <v/>
      </c>
      <c r="CU631" s="45"/>
      <c r="CV631" s="63" t="str">
        <f t="shared" si="2927"/>
        <v/>
      </c>
      <c r="CW631" s="67" t="str">
        <f t="shared" si="2928"/>
        <v/>
      </c>
      <c r="CX631" s="45" t="str">
        <f t="shared" si="2929"/>
        <v/>
      </c>
      <c r="CY631" s="46" t="str">
        <f t="shared" si="2930"/>
        <v/>
      </c>
      <c r="CZ631" s="37"/>
      <c r="DA631" s="29"/>
      <c r="DB631" s="47"/>
      <c r="DC631" s="67"/>
      <c r="DD631" s="45" t="str">
        <f>IF(DC631="","",DC631-DC630)</f>
        <v/>
      </c>
      <c r="DE631" s="45"/>
      <c r="DF631" s="45"/>
      <c r="DG631" s="45"/>
      <c r="DH631" s="45" t="str">
        <f>IF(DG631="","",DG630+DI630-DG631)</f>
        <v/>
      </c>
      <c r="DI631" s="45"/>
      <c r="DJ631" s="45"/>
      <c r="DK631" s="45"/>
      <c r="DL631" s="45" t="str">
        <f>IF(DK631="","",DH631*DK631)</f>
        <v/>
      </c>
      <c r="DM631" s="46" t="str">
        <f>IF(DL631="","",DL631/(DD631*100))</f>
        <v/>
      </c>
      <c r="DN631" s="37"/>
      <c r="DO631" s="29"/>
      <c r="DP631" s="47"/>
      <c r="DQ631" s="45"/>
      <c r="DR631" s="45" t="str">
        <f t="shared" si="2883"/>
        <v/>
      </c>
      <c r="DS631" s="45"/>
      <c r="DT631" s="45" t="str">
        <f t="shared" si="2884"/>
        <v/>
      </c>
      <c r="DU631" s="45"/>
      <c r="DV631" s="45" t="str">
        <f t="shared" si="2885"/>
        <v/>
      </c>
      <c r="DW631" s="45"/>
      <c r="DX631" s="45"/>
      <c r="DY631" s="45"/>
      <c r="DZ631" s="45" t="str">
        <f t="shared" si="2842"/>
        <v/>
      </c>
      <c r="EA631" s="46" t="str">
        <f t="shared" si="2843"/>
        <v/>
      </c>
      <c r="EB631" s="37"/>
      <c r="ED631" s="47"/>
      <c r="EE631" s="67"/>
      <c r="EF631" s="45" t="str">
        <f>IF(EE631="","",EE631-EE630)</f>
        <v/>
      </c>
      <c r="EG631" s="45"/>
      <c r="EH631" s="45"/>
      <c r="EI631" s="45"/>
      <c r="EJ631" s="45" t="str">
        <f>IF(EI631="","",EI630+EK630-EI631)</f>
        <v/>
      </c>
      <c r="EK631" s="45"/>
      <c r="EL631" s="45"/>
      <c r="EM631" s="45"/>
      <c r="EN631" s="45" t="str">
        <f>IF(EM631="","",EJ631*EM631)</f>
        <v/>
      </c>
      <c r="EO631" s="46" t="str">
        <f>IF(EN631="","",EN631/(EF631*100))</f>
        <v/>
      </c>
      <c r="EP631" s="37"/>
      <c r="ER631" s="47"/>
      <c r="ES631" s="67"/>
      <c r="ET631" s="45" t="str">
        <f>IF(ES631="","",ES631-ES630)</f>
        <v/>
      </c>
      <c r="EU631" s="45"/>
      <c r="EV631" s="45"/>
      <c r="EW631" s="45"/>
      <c r="EX631" s="45" t="str">
        <f>IF(EW631="","",EW630+EY630-EW631)</f>
        <v/>
      </c>
      <c r="EY631" s="45"/>
      <c r="EZ631" s="45"/>
      <c r="FA631" s="45"/>
      <c r="FB631" s="45" t="str">
        <f>IF(FA631="","",EX631*FA631)</f>
        <v/>
      </c>
      <c r="FC631" s="46" t="str">
        <f>IF(FB631="","",FB631/(ET631*100))</f>
        <v/>
      </c>
      <c r="FD631" s="37"/>
      <c r="FF631" s="47"/>
      <c r="FG631" s="67"/>
      <c r="FH631" s="45" t="str">
        <f>IF(FG631="","",FG631-FG630)</f>
        <v/>
      </c>
      <c r="FI631" s="45"/>
      <c r="FJ631" s="45"/>
      <c r="FK631" s="45"/>
      <c r="FL631" s="45" t="str">
        <f>IF(FK631="","",FK630+FM630-FK631)</f>
        <v/>
      </c>
      <c r="FM631" s="45"/>
      <c r="FN631" s="45"/>
      <c r="FO631" s="45"/>
      <c r="FP631" s="45" t="str">
        <f>IF(FO631="","",FL631*FO631)</f>
        <v/>
      </c>
      <c r="FQ631" s="46" t="str">
        <f>IF(FP631="","",FP631/(FH631*100))</f>
        <v/>
      </c>
      <c r="FR631" s="37"/>
      <c r="FS631" s="29"/>
      <c r="FT631" s="47"/>
      <c r="FU631" s="67"/>
      <c r="FV631" s="45" t="str">
        <f>IF(FU631="","",FU631-FU630)</f>
        <v/>
      </c>
      <c r="FW631" s="45"/>
      <c r="FX631" s="45"/>
      <c r="FY631" s="45"/>
      <c r="FZ631" s="45" t="str">
        <f>IF(FY631="","",FY630+GA630-FY631)</f>
        <v/>
      </c>
      <c r="GA631" s="45"/>
      <c r="GB631" s="45"/>
      <c r="GC631" s="45"/>
      <c r="GD631" s="45" t="str">
        <f>IF(GC631="","",FZ631*GC631)</f>
        <v/>
      </c>
      <c r="GE631" s="46" t="str">
        <f>IF(GD631="","",GD631/(FV631*100))</f>
        <v/>
      </c>
      <c r="GF631" s="37"/>
      <c r="GH631" s="47"/>
      <c r="GI631" s="67"/>
      <c r="GJ631" s="45" t="str">
        <f>IF(GI631="","",GI631-GI630)</f>
        <v/>
      </c>
      <c r="GK631" s="45"/>
      <c r="GL631" s="45"/>
      <c r="GM631" s="45"/>
      <c r="GN631" s="45" t="str">
        <f>IF(GM631="","",GM630+GO630-GM631)</f>
        <v/>
      </c>
      <c r="GO631" s="45"/>
      <c r="GP631" s="45"/>
      <c r="GQ631" s="45"/>
      <c r="GR631" s="45" t="str">
        <f>IF(GQ631="","",GN631*GQ631)</f>
        <v/>
      </c>
      <c r="GS631" s="46" t="str">
        <f>IF(GR631="","",GR631/(GJ631*100))</f>
        <v/>
      </c>
      <c r="GT631" s="37"/>
      <c r="GU631" s="61"/>
      <c r="GV631" s="47"/>
      <c r="GW631" s="30"/>
      <c r="GX631" s="45"/>
      <c r="GY631" s="45" t="str">
        <f t="shared" si="2829"/>
        <v/>
      </c>
      <c r="GZ631" s="45"/>
      <c r="HA631" s="45" t="str">
        <f t="shared" si="2823"/>
        <v/>
      </c>
      <c r="HB631" s="45"/>
      <c r="HC631" s="45" t="str">
        <f t="shared" si="2787"/>
        <v/>
      </c>
      <c r="HD631" s="45"/>
      <c r="HE631" s="63" t="str">
        <f t="shared" ref="HE631" si="2972">IF(GX629="","",HE627)</f>
        <v/>
      </c>
      <c r="HF631" s="67" t="str">
        <f>IF(GX629="","",HF627)</f>
        <v/>
      </c>
      <c r="HG631" s="45" t="str">
        <f t="shared" si="2789"/>
        <v/>
      </c>
      <c r="HH631" s="46" t="str">
        <f t="shared" si="2790"/>
        <v/>
      </c>
      <c r="HI631" s="37"/>
      <c r="HK631" s="47"/>
      <c r="HL631" s="45"/>
      <c r="HM631" s="45" t="str">
        <f t="shared" si="2824"/>
        <v/>
      </c>
      <c r="HN631" s="45"/>
      <c r="HO631" s="45" t="str">
        <f t="shared" si="2825"/>
        <v/>
      </c>
      <c r="HP631" s="45"/>
      <c r="HQ631" s="45" t="str">
        <f t="shared" si="2791"/>
        <v/>
      </c>
      <c r="HR631" s="45"/>
      <c r="HS631" s="63" t="str">
        <f t="shared" si="2792"/>
        <v/>
      </c>
      <c r="HT631" s="67" t="str">
        <f t="shared" si="2826"/>
        <v/>
      </c>
      <c r="HU631" s="45" t="str">
        <f t="shared" si="2793"/>
        <v/>
      </c>
      <c r="HV631" s="46" t="str">
        <f t="shared" si="2794"/>
        <v/>
      </c>
      <c r="HW631" s="37"/>
      <c r="HX631" s="360"/>
      <c r="HY631" s="47"/>
      <c r="HZ631" s="45"/>
      <c r="IA631" s="45" t="str">
        <f t="shared" si="2939"/>
        <v/>
      </c>
      <c r="IB631" s="45"/>
      <c r="IC631" s="45" t="str">
        <f t="shared" si="2940"/>
        <v/>
      </c>
      <c r="ID631" s="45"/>
      <c r="IE631" s="45" t="str">
        <f t="shared" si="2941"/>
        <v/>
      </c>
      <c r="IF631" s="45"/>
      <c r="IG631" s="63" t="str">
        <f t="shared" si="2827"/>
        <v/>
      </c>
      <c r="IH631" s="67" t="str">
        <f t="shared" si="2828"/>
        <v/>
      </c>
      <c r="II631" s="45" t="str">
        <f t="shared" si="2942"/>
        <v/>
      </c>
      <c r="IJ631" s="46" t="str">
        <f t="shared" si="2943"/>
        <v/>
      </c>
      <c r="IK631" s="37"/>
      <c r="IL631" s="29"/>
      <c r="IM631" s="47"/>
      <c r="IN631" s="45"/>
      <c r="IO631" s="45" t="str">
        <f t="shared" si="2944"/>
        <v/>
      </c>
      <c r="IP631" s="45"/>
      <c r="IQ631" s="45" t="str">
        <f t="shared" si="2945"/>
        <v/>
      </c>
      <c r="IR631" s="45"/>
      <c r="IS631" s="45" t="str">
        <f t="shared" si="2946"/>
        <v/>
      </c>
      <c r="IT631" s="45"/>
      <c r="IU631" s="63" t="str">
        <f t="shared" si="2947"/>
        <v/>
      </c>
      <c r="IV631" s="67" t="str">
        <f t="shared" si="2948"/>
        <v/>
      </c>
      <c r="IW631" s="45" t="str">
        <f t="shared" si="2949"/>
        <v/>
      </c>
      <c r="IX631" s="46" t="str">
        <f t="shared" si="2950"/>
        <v/>
      </c>
      <c r="IY631" s="37"/>
      <c r="IZ631" s="61"/>
      <c r="JA631" s="47"/>
      <c r="JB631" s="45"/>
      <c r="JC631" s="45" t="str">
        <f t="shared" si="2951"/>
        <v/>
      </c>
      <c r="JD631" s="45"/>
      <c r="JE631" s="45" t="str">
        <f t="shared" si="2952"/>
        <v/>
      </c>
      <c r="JF631" s="45"/>
      <c r="JG631" s="45" t="str">
        <f t="shared" si="2953"/>
        <v/>
      </c>
      <c r="JH631" s="45"/>
      <c r="JI631" s="63" t="str">
        <f t="shared" si="2954"/>
        <v/>
      </c>
      <c r="JJ631" s="67" t="str">
        <f t="shared" si="2955"/>
        <v/>
      </c>
      <c r="JK631" s="45" t="str">
        <f t="shared" si="2956"/>
        <v/>
      </c>
      <c r="JL631" s="46" t="str">
        <f t="shared" si="2957"/>
        <v/>
      </c>
      <c r="JM631" s="37"/>
      <c r="JN631" s="29"/>
      <c r="JO631" s="47"/>
      <c r="JP631" s="45"/>
      <c r="JQ631" s="45" t="str">
        <f t="shared" si="2958"/>
        <v/>
      </c>
      <c r="JR631" s="45"/>
      <c r="JS631" s="45" t="str">
        <f t="shared" si="2959"/>
        <v/>
      </c>
      <c r="JT631" s="45"/>
      <c r="JU631" s="45" t="str">
        <f t="shared" si="2960"/>
        <v/>
      </c>
      <c r="JV631" s="45"/>
      <c r="JW631" s="63" t="str">
        <f t="shared" si="2961"/>
        <v/>
      </c>
      <c r="JX631" s="67" t="str">
        <f t="shared" si="2962"/>
        <v/>
      </c>
      <c r="JY631" s="45" t="str">
        <f t="shared" si="2963"/>
        <v/>
      </c>
      <c r="JZ631" s="46" t="str">
        <f t="shared" si="2964"/>
        <v/>
      </c>
      <c r="KA631" s="37"/>
      <c r="KB631" s="51"/>
      <c r="KC631" s="47"/>
      <c r="KD631" s="45"/>
      <c r="KE631" s="45" t="str">
        <f>IF(KD631="","",KD631-KD627)</f>
        <v/>
      </c>
      <c r="KF631" s="45"/>
      <c r="KG631" s="45" t="str">
        <f>IF(KF631="","",KF631-KF627)</f>
        <v/>
      </c>
      <c r="KH631" s="45"/>
      <c r="KI631" s="45" t="str">
        <f>IF(KH631="","",KH627+KJ627-KH631)</f>
        <v/>
      </c>
      <c r="KJ631" s="45"/>
      <c r="KK631" s="63" t="str">
        <f>IF(KD631="","",KK627)</f>
        <v/>
      </c>
      <c r="KL631" s="67" t="str">
        <f>IF(KE631="","",KL627)</f>
        <v/>
      </c>
      <c r="KM631" s="45" t="str">
        <f>IF(KH631="","",KI631*KL631)</f>
        <v/>
      </c>
      <c r="KN631" s="46" t="str">
        <f>IF(KI631="","",KM631/(KE631*100))</f>
        <v/>
      </c>
      <c r="KO631" s="37"/>
      <c r="KP631" s="29"/>
      <c r="KQ631" s="47"/>
      <c r="KR631" s="45"/>
      <c r="KS631" s="45" t="str">
        <f>IF(KR631="","",KR631-KR627)</f>
        <v/>
      </c>
      <c r="KT631" s="45"/>
      <c r="KU631" s="45" t="str">
        <f>IF(KT631="","",KT631-KT627)</f>
        <v/>
      </c>
      <c r="KV631" s="45"/>
      <c r="KW631" s="45" t="str">
        <f>IF(KV631="","",KV627+KX627-KV631)</f>
        <v/>
      </c>
      <c r="KX631" s="45"/>
      <c r="KY631" s="63" t="str">
        <f>IF(KR631="","",KY627)</f>
        <v/>
      </c>
      <c r="KZ631" s="67" t="str">
        <f>IF(KS631="","",KZ627)</f>
        <v/>
      </c>
      <c r="LA631" s="45" t="str">
        <f>IF(KV631="","",KW631*KZ631)</f>
        <v/>
      </c>
      <c r="LB631" s="46" t="str">
        <f>IF(KW631="","",LA631/(KS631*100))</f>
        <v/>
      </c>
      <c r="LC631" s="37"/>
      <c r="LD631" s="29"/>
      <c r="LE631" s="75"/>
      <c r="LF631" s="76"/>
      <c r="LG631" s="76"/>
      <c r="LH631" s="76"/>
      <c r="LI631" s="76"/>
      <c r="LJ631" s="76"/>
      <c r="LK631" s="76" t="str">
        <f>IF(LJ631="","",#REF!+#REF!-LJ631)</f>
        <v/>
      </c>
      <c r="LL631" s="76"/>
      <c r="LM631" s="78"/>
      <c r="LN631" s="79"/>
      <c r="LO631" s="76"/>
      <c r="LP631" s="80"/>
      <c r="LQ631" s="37"/>
      <c r="LR631" s="29"/>
      <c r="LS631" s="47"/>
      <c r="LT631" s="67"/>
      <c r="LU631" s="45" t="str">
        <f>IF(LT631="","",LT631-LT630)</f>
        <v/>
      </c>
      <c r="LV631" s="45"/>
      <c r="LW631" s="45"/>
      <c r="LX631" s="45"/>
      <c r="LY631" s="45" t="str">
        <f>IF(LX631="","",LX630+LZ630-LX631)</f>
        <v/>
      </c>
      <c r="LZ631" s="45"/>
      <c r="MA631" s="45"/>
      <c r="MB631" s="45"/>
      <c r="MC631" s="45" t="str">
        <f>IF(MB631="","",LY631*MB631)</f>
        <v/>
      </c>
      <c r="MD631" s="46" t="str">
        <f>IF(MC631="","",MC631/(LU631*100))</f>
        <v/>
      </c>
      <c r="ME631" s="37"/>
      <c r="MF631" s="29"/>
      <c r="MG631" s="47"/>
      <c r="MH631" s="67"/>
      <c r="MI631" s="45" t="str">
        <f>IF(MH631="","",MH631-MH630)</f>
        <v/>
      </c>
      <c r="MJ631" s="45"/>
      <c r="MK631" s="45"/>
      <c r="ML631" s="45"/>
      <c r="MM631" s="45" t="str">
        <f>IF(ML631="","",ML630+MN630-ML631)</f>
        <v/>
      </c>
      <c r="MN631" s="45"/>
      <c r="MO631" s="45"/>
      <c r="MP631" s="45"/>
      <c r="MQ631" s="45" t="str">
        <f>IF(MP631="","",MM631*MP631)</f>
        <v/>
      </c>
      <c r="MR631" s="46" t="str">
        <f>IF(MQ631="","",MQ631/(MI631*100))</f>
        <v/>
      </c>
      <c r="MS631" s="37"/>
      <c r="MT631" s="29"/>
      <c r="MU631" s="47"/>
      <c r="MV631" s="67"/>
      <c r="MW631" s="45" t="str">
        <f>IF(MV631="","",MV631-MV630)</f>
        <v/>
      </c>
      <c r="MX631" s="45"/>
      <c r="MY631" s="45"/>
      <c r="MZ631" s="45"/>
      <c r="NA631" s="45" t="str">
        <f>IF(MZ631="","",MZ630+NB630-MZ631)</f>
        <v/>
      </c>
      <c r="NB631" s="45"/>
      <c r="NC631" s="45"/>
      <c r="ND631" s="45"/>
      <c r="NE631" s="45" t="str">
        <f>IF(ND631="","",NA631*ND631)</f>
        <v/>
      </c>
      <c r="NF631" s="46" t="str">
        <f>IF(NE631="","",NE631/(MW631*100))</f>
        <v/>
      </c>
      <c r="NG631" s="37"/>
      <c r="NH631" s="29"/>
      <c r="NI631" s="47"/>
      <c r="NJ631" s="67"/>
      <c r="NK631" s="45" t="str">
        <f>IF(NJ631="","",NJ631-NJ630)</f>
        <v/>
      </c>
      <c r="NL631" s="45"/>
      <c r="NM631" s="45"/>
      <c r="NN631" s="45"/>
      <c r="NO631" s="45" t="str">
        <f>IF(NN631="","",NN630+NP630-NN631)</f>
        <v/>
      </c>
      <c r="NP631" s="45"/>
      <c r="NQ631" s="45"/>
      <c r="NR631" s="45"/>
      <c r="NS631" s="45" t="str">
        <f>IF(NR631="","",NO631*NR631)</f>
        <v/>
      </c>
      <c r="NT631" s="46" t="str">
        <f>IF(NS631="","",NS631/(NK631*100))</f>
        <v/>
      </c>
      <c r="NU631" s="37"/>
    </row>
    <row r="632" spans="1:385" ht="15" customHeight="1" thickTop="1" thickBot="1" x14ac:dyDescent="0.3">
      <c r="A632" s="38"/>
      <c r="B632" s="39"/>
      <c r="C632" s="40"/>
      <c r="D632" s="40"/>
      <c r="E632" s="41"/>
      <c r="F632" s="40"/>
      <c r="G632" s="208"/>
      <c r="H632" s="42"/>
      <c r="I632" s="45"/>
      <c r="J632" s="45" t="str">
        <f t="shared" si="2871"/>
        <v/>
      </c>
      <c r="K632" s="45"/>
      <c r="L632" s="45"/>
      <c r="M632" s="45"/>
      <c r="N632" s="45" t="str">
        <f t="shared" si="2872"/>
        <v/>
      </c>
      <c r="O632" s="45"/>
      <c r="P632" s="45"/>
      <c r="Q632" s="45"/>
      <c r="R632" s="45" t="str">
        <f t="shared" si="2832"/>
        <v/>
      </c>
      <c r="S632" s="46" t="str">
        <f t="shared" si="2833"/>
        <v/>
      </c>
      <c r="T632" s="37"/>
      <c r="U632" s="29"/>
      <c r="V632" s="47"/>
      <c r="W632" s="67"/>
      <c r="X632" s="45" t="str">
        <f>IF(W632="","",W632-W631)</f>
        <v/>
      </c>
      <c r="Y632" s="45"/>
      <c r="Z632" s="45"/>
      <c r="AA632" s="45"/>
      <c r="AB632" s="45" t="str">
        <f>IF(AA632="","",AA631+AC631-AA632)</f>
        <v/>
      </c>
      <c r="AC632" s="45"/>
      <c r="AD632" s="45"/>
      <c r="AE632" s="45"/>
      <c r="AF632" s="45" t="str">
        <f>IF(AE632="","",AB632*AE632)</f>
        <v/>
      </c>
      <c r="AG632" s="46" t="str">
        <f>IF(AF632="","",AF632/(X632*100))</f>
        <v/>
      </c>
      <c r="AH632" s="37"/>
      <c r="AI632" s="29"/>
      <c r="AJ632" s="47"/>
      <c r="AK632" s="45"/>
      <c r="AL632" s="45" t="str">
        <f t="shared" si="2875"/>
        <v/>
      </c>
      <c r="AM632" s="45"/>
      <c r="AN632" s="45" t="str">
        <f t="shared" si="2876"/>
        <v/>
      </c>
      <c r="AO632" s="45"/>
      <c r="AP632" s="45" t="str">
        <f t="shared" si="2877"/>
        <v/>
      </c>
      <c r="AQ632" s="45"/>
      <c r="AR632" s="45"/>
      <c r="AS632" s="45"/>
      <c r="AT632" s="45" t="str">
        <f t="shared" si="2836"/>
        <v/>
      </c>
      <c r="AU632" s="46" t="str">
        <f t="shared" si="2837"/>
        <v/>
      </c>
      <c r="AV632" s="37"/>
      <c r="AW632" s="29"/>
      <c r="AX632" s="47"/>
      <c r="AY632" s="45"/>
      <c r="AZ632" s="45" t="str">
        <f t="shared" si="2878"/>
        <v/>
      </c>
      <c r="BA632" s="45"/>
      <c r="BB632" s="45" t="str">
        <f t="shared" si="2879"/>
        <v/>
      </c>
      <c r="BC632" s="45"/>
      <c r="BD632" s="45" t="str">
        <f t="shared" si="2880"/>
        <v/>
      </c>
      <c r="BE632" s="45"/>
      <c r="BF632" s="45"/>
      <c r="BG632" s="45"/>
      <c r="BH632" s="45" t="str">
        <f t="shared" si="2838"/>
        <v/>
      </c>
      <c r="BI632" s="46" t="str">
        <f t="shared" si="2839"/>
        <v/>
      </c>
      <c r="BJ632" s="37"/>
      <c r="BK632" s="29"/>
      <c r="BL632" s="75"/>
      <c r="BM632" s="76"/>
      <c r="BN632" s="76" t="str">
        <f t="shared" si="2910"/>
        <v/>
      </c>
      <c r="BO632" s="76"/>
      <c r="BP632" s="76" t="str">
        <f t="shared" si="2911"/>
        <v/>
      </c>
      <c r="BQ632" s="76"/>
      <c r="BR632" s="76" t="str">
        <f t="shared" si="2912"/>
        <v/>
      </c>
      <c r="BS632" s="76"/>
      <c r="BT632" s="78" t="str">
        <f t="shared" si="2913"/>
        <v/>
      </c>
      <c r="BU632" s="79" t="str">
        <f t="shared" si="2914"/>
        <v/>
      </c>
      <c r="BV632" s="76" t="str">
        <f t="shared" si="2915"/>
        <v/>
      </c>
      <c r="BW632" s="80" t="str">
        <f t="shared" si="2916"/>
        <v/>
      </c>
      <c r="BX632" s="37"/>
      <c r="BY632" s="57"/>
      <c r="BZ632" s="75"/>
      <c r="CA632" s="76"/>
      <c r="CB632" s="76" t="str">
        <f t="shared" si="2917"/>
        <v/>
      </c>
      <c r="CC632" s="76"/>
      <c r="CD632" s="76" t="str">
        <f t="shared" si="2918"/>
        <v/>
      </c>
      <c r="CE632" s="76"/>
      <c r="CF632" s="76" t="str">
        <f t="shared" si="2919"/>
        <v/>
      </c>
      <c r="CG632" s="76"/>
      <c r="CH632" s="78" t="str">
        <f t="shared" si="2920"/>
        <v/>
      </c>
      <c r="CI632" s="79" t="str">
        <f t="shared" si="2921"/>
        <v/>
      </c>
      <c r="CJ632" s="76" t="str">
        <f t="shared" si="2922"/>
        <v/>
      </c>
      <c r="CK632" s="80" t="str">
        <f t="shared" si="2923"/>
        <v/>
      </c>
      <c r="CL632" s="37"/>
      <c r="CM632" s="29"/>
      <c r="CN632" s="75"/>
      <c r="CO632" s="76"/>
      <c r="CP632" s="76" t="str">
        <f t="shared" si="2924"/>
        <v/>
      </c>
      <c r="CQ632" s="76"/>
      <c r="CR632" s="76" t="str">
        <f t="shared" si="2925"/>
        <v/>
      </c>
      <c r="CS632" s="76"/>
      <c r="CT632" s="76" t="str">
        <f t="shared" si="2926"/>
        <v/>
      </c>
      <c r="CU632" s="76"/>
      <c r="CV632" s="78" t="str">
        <f t="shared" si="2927"/>
        <v/>
      </c>
      <c r="CW632" s="79" t="str">
        <f t="shared" si="2928"/>
        <v/>
      </c>
      <c r="CX632" s="76" t="str">
        <f t="shared" si="2929"/>
        <v/>
      </c>
      <c r="CY632" s="80" t="str">
        <f t="shared" si="2930"/>
        <v/>
      </c>
      <c r="CZ632" s="37"/>
      <c r="DA632" s="29"/>
      <c r="DB632" s="47"/>
      <c r="DC632" s="67"/>
      <c r="DD632" s="45" t="str">
        <f>IF(DC632="","",DC632-DC631)</f>
        <v/>
      </c>
      <c r="DE632" s="45"/>
      <c r="DF632" s="45"/>
      <c r="DG632" s="45"/>
      <c r="DH632" s="45" t="str">
        <f>IF(DG632="","",DG631+DI631-DG632)</f>
        <v/>
      </c>
      <c r="DI632" s="45"/>
      <c r="DJ632" s="45"/>
      <c r="DK632" s="45"/>
      <c r="DL632" s="45" t="str">
        <f>IF(DK632="","",DH632*DK632)</f>
        <v/>
      </c>
      <c r="DM632" s="46" t="str">
        <f>IF(DL632="","",DL632/(DD632*100))</f>
        <v/>
      </c>
      <c r="DN632" s="37"/>
      <c r="DO632" s="29"/>
      <c r="DP632" s="47"/>
      <c r="DQ632" s="45"/>
      <c r="DR632" s="45" t="str">
        <f t="shared" si="2883"/>
        <v/>
      </c>
      <c r="DS632" s="45"/>
      <c r="DT632" s="45" t="str">
        <f t="shared" si="2884"/>
        <v/>
      </c>
      <c r="DU632" s="45"/>
      <c r="DV632" s="45" t="str">
        <f t="shared" si="2885"/>
        <v/>
      </c>
      <c r="DW632" s="45"/>
      <c r="DX632" s="45"/>
      <c r="DY632" s="45"/>
      <c r="DZ632" s="45" t="str">
        <f t="shared" si="2842"/>
        <v/>
      </c>
      <c r="EA632" s="46" t="str">
        <f t="shared" si="2843"/>
        <v/>
      </c>
      <c r="EB632" s="37"/>
      <c r="ED632" s="47"/>
      <c r="EE632" s="67"/>
      <c r="EF632" s="45" t="str">
        <f>IF(EE632="","",EE632-EE631)</f>
        <v/>
      </c>
      <c r="EG632" s="45"/>
      <c r="EH632" s="45"/>
      <c r="EI632" s="45"/>
      <c r="EJ632" s="45" t="str">
        <f>IF(EI632="","",EI631+EK631-EI632)</f>
        <v/>
      </c>
      <c r="EK632" s="45"/>
      <c r="EL632" s="45"/>
      <c r="EM632" s="45"/>
      <c r="EN632" s="45" t="str">
        <f>IF(EM632="","",EJ632*EM632)</f>
        <v/>
      </c>
      <c r="EO632" s="46" t="str">
        <f>IF(EN632="","",EN632/(EF632*100))</f>
        <v/>
      </c>
      <c r="EP632" s="37"/>
      <c r="ER632" s="47"/>
      <c r="ES632" s="67"/>
      <c r="ET632" s="45" t="str">
        <f>IF(ES632="","",ES632-ES631)</f>
        <v/>
      </c>
      <c r="EU632" s="45"/>
      <c r="EV632" s="45"/>
      <c r="EW632" s="45"/>
      <c r="EX632" s="45" t="str">
        <f>IF(EW632="","",EW631+EY631-EW632)</f>
        <v/>
      </c>
      <c r="EY632" s="45"/>
      <c r="EZ632" s="45"/>
      <c r="FA632" s="45"/>
      <c r="FB632" s="45" t="str">
        <f>IF(FA632="","",EX632*FA632)</f>
        <v/>
      </c>
      <c r="FC632" s="46" t="str">
        <f>IF(FB632="","",FB632/(ET632*100))</f>
        <v/>
      </c>
      <c r="FD632" s="37"/>
      <c r="FF632" s="47"/>
      <c r="FG632" s="67"/>
      <c r="FH632" s="45" t="str">
        <f>IF(FG632="","",FG632-FG631)</f>
        <v/>
      </c>
      <c r="FI632" s="45"/>
      <c r="FJ632" s="45"/>
      <c r="FK632" s="45"/>
      <c r="FL632" s="45" t="str">
        <f>IF(FK632="","",FK631+FM631-FK632)</f>
        <v/>
      </c>
      <c r="FM632" s="45"/>
      <c r="FN632" s="45"/>
      <c r="FO632" s="45"/>
      <c r="FP632" s="45" t="str">
        <f>IF(FO632="","",FL632*FO632)</f>
        <v/>
      </c>
      <c r="FQ632" s="46" t="str">
        <f>IF(FP632="","",FP632/(FH632*100))</f>
        <v/>
      </c>
      <c r="FR632" s="37"/>
      <c r="FS632" s="29"/>
      <c r="FT632" s="47"/>
      <c r="FU632" s="67"/>
      <c r="FV632" s="45" t="str">
        <f>IF(FU632="","",FU632-FU631)</f>
        <v/>
      </c>
      <c r="FW632" s="45"/>
      <c r="FX632" s="45"/>
      <c r="FY632" s="45"/>
      <c r="FZ632" s="45" t="str">
        <f>IF(FY632="","",FY631+GA631-FY632)</f>
        <v/>
      </c>
      <c r="GA632" s="45"/>
      <c r="GB632" s="45"/>
      <c r="GC632" s="45"/>
      <c r="GD632" s="45" t="str">
        <f>IF(GC632="","",FZ632*GC632)</f>
        <v/>
      </c>
      <c r="GE632" s="46" t="str">
        <f>IF(GD632="","",GD632/(FV632*100))</f>
        <v/>
      </c>
      <c r="GF632" s="37"/>
      <c r="GH632" s="47"/>
      <c r="GI632" s="67"/>
      <c r="GJ632" s="45" t="str">
        <f>IF(GI632="","",GI632-GI631)</f>
        <v/>
      </c>
      <c r="GK632" s="45"/>
      <c r="GL632" s="45"/>
      <c r="GM632" s="45"/>
      <c r="GN632" s="45" t="str">
        <f>IF(GM632="","",GM631+GO631-GM632)</f>
        <v/>
      </c>
      <c r="GO632" s="45"/>
      <c r="GP632" s="45"/>
      <c r="GQ632" s="45"/>
      <c r="GR632" s="45" t="str">
        <f>IF(GQ632="","",GN632*GQ632)</f>
        <v/>
      </c>
      <c r="GS632" s="46" t="str">
        <f>IF(GR632="","",GR632/(GJ632*100))</f>
        <v/>
      </c>
      <c r="GT632" s="37"/>
      <c r="GU632" s="61"/>
      <c r="GV632" s="75"/>
      <c r="GW632" s="84"/>
      <c r="GX632" s="76"/>
      <c r="GY632" s="76" t="str">
        <f t="shared" si="2829"/>
        <v/>
      </c>
      <c r="GZ632" s="76"/>
      <c r="HA632" s="76" t="str">
        <f t="shared" si="2823"/>
        <v/>
      </c>
      <c r="HB632" s="76"/>
      <c r="HC632" s="76" t="str">
        <f t="shared" si="2787"/>
        <v/>
      </c>
      <c r="HD632" s="76"/>
      <c r="HE632" s="78" t="str">
        <f t="shared" ref="HE632" si="2973">IF(GX629="","",HE628)</f>
        <v/>
      </c>
      <c r="HF632" s="79" t="str">
        <f>IF(GX629="","",HF628)</f>
        <v/>
      </c>
      <c r="HG632" s="76" t="str">
        <f t="shared" si="2789"/>
        <v/>
      </c>
      <c r="HH632" s="80" t="str">
        <f t="shared" si="2790"/>
        <v/>
      </c>
      <c r="HI632" s="37"/>
      <c r="HK632" s="75"/>
      <c r="HL632" s="76"/>
      <c r="HM632" s="76" t="str">
        <f t="shared" si="2824"/>
        <v/>
      </c>
      <c r="HN632" s="76"/>
      <c r="HO632" s="76" t="str">
        <f t="shared" si="2825"/>
        <v/>
      </c>
      <c r="HP632" s="76"/>
      <c r="HQ632" s="76" t="str">
        <f t="shared" si="2791"/>
        <v/>
      </c>
      <c r="HR632" s="76"/>
      <c r="HS632" s="78" t="str">
        <f t="shared" si="2792"/>
        <v/>
      </c>
      <c r="HT632" s="79" t="str">
        <f t="shared" si="2826"/>
        <v/>
      </c>
      <c r="HU632" s="76" t="str">
        <f t="shared" si="2793"/>
        <v/>
      </c>
      <c r="HV632" s="80" t="str">
        <f t="shared" si="2794"/>
        <v/>
      </c>
      <c r="HW632" s="37"/>
      <c r="HX632" s="360"/>
      <c r="HY632" s="75"/>
      <c r="HZ632" s="76"/>
      <c r="IA632" s="76" t="str">
        <f t="shared" si="2939"/>
        <v/>
      </c>
      <c r="IB632" s="76"/>
      <c r="IC632" s="76" t="str">
        <f t="shared" si="2940"/>
        <v/>
      </c>
      <c r="ID632" s="76"/>
      <c r="IE632" s="76" t="str">
        <f t="shared" si="2941"/>
        <v/>
      </c>
      <c r="IF632" s="76"/>
      <c r="IG632" s="78" t="str">
        <f t="shared" si="2827"/>
        <v/>
      </c>
      <c r="IH632" s="79" t="str">
        <f t="shared" si="2828"/>
        <v/>
      </c>
      <c r="II632" s="76" t="str">
        <f t="shared" si="2942"/>
        <v/>
      </c>
      <c r="IJ632" s="80" t="str">
        <f t="shared" si="2943"/>
        <v/>
      </c>
      <c r="IK632" s="37"/>
      <c r="IL632" s="29"/>
      <c r="IM632" s="75"/>
      <c r="IN632" s="76"/>
      <c r="IO632" s="76" t="str">
        <f t="shared" si="2944"/>
        <v/>
      </c>
      <c r="IP632" s="76"/>
      <c r="IQ632" s="76" t="str">
        <f t="shared" si="2945"/>
        <v/>
      </c>
      <c r="IR632" s="76"/>
      <c r="IS632" s="76" t="str">
        <f t="shared" si="2946"/>
        <v/>
      </c>
      <c r="IT632" s="76"/>
      <c r="IU632" s="78" t="str">
        <f t="shared" si="2947"/>
        <v/>
      </c>
      <c r="IV632" s="79" t="str">
        <f t="shared" si="2948"/>
        <v/>
      </c>
      <c r="IW632" s="76" t="str">
        <f t="shared" si="2949"/>
        <v/>
      </c>
      <c r="IX632" s="80" t="str">
        <f t="shared" si="2950"/>
        <v/>
      </c>
      <c r="IY632" s="37"/>
      <c r="IZ632" s="61"/>
      <c r="JA632" s="75"/>
      <c r="JB632" s="76"/>
      <c r="JC632" s="76" t="str">
        <f t="shared" si="2951"/>
        <v/>
      </c>
      <c r="JD632" s="76"/>
      <c r="JE632" s="76" t="str">
        <f t="shared" si="2952"/>
        <v/>
      </c>
      <c r="JF632" s="76"/>
      <c r="JG632" s="76" t="str">
        <f t="shared" si="2953"/>
        <v/>
      </c>
      <c r="JH632" s="76"/>
      <c r="JI632" s="78" t="str">
        <f t="shared" si="2954"/>
        <v/>
      </c>
      <c r="JJ632" s="79" t="str">
        <f t="shared" si="2955"/>
        <v/>
      </c>
      <c r="JK632" s="76" t="str">
        <f t="shared" si="2956"/>
        <v/>
      </c>
      <c r="JL632" s="80" t="str">
        <f t="shared" si="2957"/>
        <v/>
      </c>
      <c r="JM632" s="37"/>
      <c r="JN632" s="29"/>
      <c r="JO632" s="75"/>
      <c r="JP632" s="76"/>
      <c r="JQ632" s="76" t="str">
        <f t="shared" si="2958"/>
        <v/>
      </c>
      <c r="JR632" s="76"/>
      <c r="JS632" s="76" t="str">
        <f t="shared" si="2959"/>
        <v/>
      </c>
      <c r="JT632" s="76"/>
      <c r="JU632" s="76" t="str">
        <f t="shared" si="2960"/>
        <v/>
      </c>
      <c r="JV632" s="76"/>
      <c r="JW632" s="78" t="str">
        <f t="shared" si="2961"/>
        <v/>
      </c>
      <c r="JX632" s="79" t="str">
        <f t="shared" si="2962"/>
        <v/>
      </c>
      <c r="JY632" s="76" t="str">
        <f t="shared" si="2963"/>
        <v/>
      </c>
      <c r="JZ632" s="80" t="str">
        <f t="shared" si="2964"/>
        <v/>
      </c>
      <c r="KA632" s="37"/>
      <c r="KB632" s="51"/>
      <c r="KC632" s="75"/>
      <c r="KD632" s="76"/>
      <c r="KE632" s="76" t="str">
        <f>IF(KD632="","",KD632-KD628)</f>
        <v/>
      </c>
      <c r="KF632" s="76"/>
      <c r="KG632" s="76" t="str">
        <f>IF(KF632="","",KF632-KF628)</f>
        <v/>
      </c>
      <c r="KH632" s="76"/>
      <c r="KI632" s="76" t="str">
        <f>IF(KH632="","",KH628+KJ628-KH632)</f>
        <v/>
      </c>
      <c r="KJ632" s="76"/>
      <c r="KK632" s="78" t="str">
        <f>IF(KD632="","",KK628)</f>
        <v/>
      </c>
      <c r="KL632" s="79" t="str">
        <f>IF(KE632="","",KL628)</f>
        <v/>
      </c>
      <c r="KM632" s="76" t="str">
        <f>IF(KH632="","",KI632*KL632)</f>
        <v/>
      </c>
      <c r="KN632" s="80" t="str">
        <f>IF(KI632="","",KM632/(KE632*100))</f>
        <v/>
      </c>
      <c r="KO632" s="37"/>
      <c r="KP632" s="29"/>
      <c r="KQ632" s="75"/>
      <c r="KR632" s="76"/>
      <c r="KS632" s="76" t="str">
        <f>IF(KR632="","",KR632-KR628)</f>
        <v/>
      </c>
      <c r="KT632" s="76"/>
      <c r="KU632" s="76" t="str">
        <f>IF(KT632="","",KT632-KT628)</f>
        <v/>
      </c>
      <c r="KV632" s="76"/>
      <c r="KW632" s="76" t="str">
        <f>IF(KV632="","",KV628+KX628-KV632)</f>
        <v/>
      </c>
      <c r="KX632" s="76"/>
      <c r="KY632" s="78" t="str">
        <f>IF(KR632="","",KY628)</f>
        <v/>
      </c>
      <c r="KZ632" s="79" t="str">
        <f>IF(KS632="","",KZ628)</f>
        <v/>
      </c>
      <c r="LA632" s="76" t="str">
        <f>IF(KV632="","",KW632*KZ632)</f>
        <v/>
      </c>
      <c r="LB632" s="80" t="str">
        <f>IF(KW632="","",LA632/(KS632*100))</f>
        <v/>
      </c>
      <c r="LC632" s="37"/>
      <c r="LD632" s="29"/>
      <c r="LE632" s="101"/>
      <c r="LF632" s="87"/>
      <c r="LG632" s="87"/>
      <c r="LH632" s="87"/>
      <c r="LI632" s="87"/>
      <c r="LJ632" s="87"/>
      <c r="LK632" s="87" t="str">
        <f>IF(LJ632="","",LJ629+LL629-LJ632)</f>
        <v/>
      </c>
      <c r="LL632" s="87"/>
      <c r="LM632" s="102"/>
      <c r="LN632" s="103"/>
      <c r="LO632" s="87"/>
      <c r="LP632" s="89"/>
      <c r="LQ632" s="37"/>
      <c r="LR632" s="29"/>
      <c r="LS632" s="47"/>
      <c r="LT632" s="67"/>
      <c r="LU632" s="45" t="str">
        <f>IF(LT632="","",LT632-LT631)</f>
        <v/>
      </c>
      <c r="LV632" s="45"/>
      <c r="LW632" s="45"/>
      <c r="LX632" s="45"/>
      <c r="LY632" s="45" t="str">
        <f>IF(LX632="","",LX631+LZ631-LX632)</f>
        <v/>
      </c>
      <c r="LZ632" s="45"/>
      <c r="MA632" s="45"/>
      <c r="MB632" s="45"/>
      <c r="MC632" s="45" t="str">
        <f>IF(MB632="","",LY632*MB632)</f>
        <v/>
      </c>
      <c r="MD632" s="46" t="str">
        <f>IF(MC632="","",MC632/(LU632*100))</f>
        <v/>
      </c>
      <c r="ME632" s="37"/>
      <c r="MF632" s="29"/>
      <c r="MG632" s="47"/>
      <c r="MH632" s="67"/>
      <c r="MI632" s="45" t="str">
        <f>IF(MH632="","",MH632-MH631)</f>
        <v/>
      </c>
      <c r="MJ632" s="45"/>
      <c r="MK632" s="45"/>
      <c r="ML632" s="45"/>
      <c r="MM632" s="45" t="str">
        <f>IF(ML632="","",ML631+MN631-ML632)</f>
        <v/>
      </c>
      <c r="MN632" s="45"/>
      <c r="MO632" s="45"/>
      <c r="MP632" s="45"/>
      <c r="MQ632" s="45" t="str">
        <f>IF(MP632="","",MM632*MP632)</f>
        <v/>
      </c>
      <c r="MR632" s="46" t="str">
        <f>IF(MQ632="","",MQ632/(MI632*100))</f>
        <v/>
      </c>
      <c r="MS632" s="37"/>
      <c r="MT632" s="29"/>
      <c r="MU632" s="47"/>
      <c r="MV632" s="67"/>
      <c r="MW632" s="45" t="str">
        <f>IF(MV632="","",MV632-MV631)</f>
        <v/>
      </c>
      <c r="MX632" s="45"/>
      <c r="MY632" s="45"/>
      <c r="MZ632" s="45"/>
      <c r="NA632" s="45" t="str">
        <f>IF(MZ632="","",MZ631+NB631-MZ632)</f>
        <v/>
      </c>
      <c r="NB632" s="45"/>
      <c r="NC632" s="45"/>
      <c r="ND632" s="45"/>
      <c r="NE632" s="45" t="str">
        <f>IF(ND632="","",NA632*ND632)</f>
        <v/>
      </c>
      <c r="NF632" s="46" t="str">
        <f>IF(NE632="","",NE632/(MW632*100))</f>
        <v/>
      </c>
      <c r="NG632" s="37"/>
      <c r="NH632" s="29"/>
      <c r="NI632" s="47"/>
      <c r="NJ632" s="67"/>
      <c r="NK632" s="45" t="str">
        <f>IF(NJ632="","",NJ632-NJ631)</f>
        <v/>
      </c>
      <c r="NL632" s="45"/>
      <c r="NM632" s="45"/>
      <c r="NN632" s="45"/>
      <c r="NO632" s="45" t="str">
        <f>IF(NN632="","",NN631+NP631-NN632)</f>
        <v/>
      </c>
      <c r="NP632" s="45"/>
      <c r="NQ632" s="45"/>
      <c r="NR632" s="45"/>
      <c r="NS632" s="45" t="str">
        <f>IF(NR632="","",NO632*NR632)</f>
        <v/>
      </c>
      <c r="NT632" s="46" t="str">
        <f>IF(NS632="","",NS632/(NK632*100))</f>
        <v/>
      </c>
      <c r="NU632" s="37"/>
    </row>
    <row r="633" spans="1:385" ht="15" customHeight="1" thickTop="1" x14ac:dyDescent="0.25">
      <c r="A633" s="38"/>
      <c r="B633" s="39"/>
      <c r="C633" s="40"/>
      <c r="D633" s="40"/>
      <c r="E633" s="41"/>
      <c r="F633" s="40"/>
      <c r="G633" s="208"/>
      <c r="H633" s="42"/>
      <c r="I633" s="45"/>
      <c r="J633" s="45"/>
      <c r="K633" s="45"/>
      <c r="L633" s="45"/>
      <c r="M633" s="45"/>
      <c r="N633" s="45" t="str">
        <f t="shared" si="2872"/>
        <v/>
      </c>
      <c r="O633" s="45"/>
      <c r="P633" s="45"/>
      <c r="Q633" s="45"/>
      <c r="R633" s="45" t="str">
        <f t="shared" si="2832"/>
        <v/>
      </c>
      <c r="S633" s="46" t="str">
        <f t="shared" si="2833"/>
        <v/>
      </c>
      <c r="T633" s="37"/>
      <c r="U633" s="29"/>
      <c r="V633" s="47"/>
      <c r="W633" s="67"/>
      <c r="X633" s="45"/>
      <c r="Y633" s="45"/>
      <c r="Z633" s="45"/>
      <c r="AA633" s="45"/>
      <c r="AB633" s="45" t="str">
        <f>IF(AA633="","",AA632+AC632-AA633)</f>
        <v/>
      </c>
      <c r="AC633" s="45"/>
      <c r="AD633" s="45"/>
      <c r="AE633" s="45"/>
      <c r="AF633" s="45" t="str">
        <f>IF(AE633="","",AB633*AE633)</f>
        <v/>
      </c>
      <c r="AG633" s="46" t="str">
        <f>IF(AF633="","",AF633/(X633*100))</f>
        <v/>
      </c>
      <c r="AH633" s="37"/>
      <c r="AI633" s="29"/>
      <c r="AJ633" s="47"/>
      <c r="AK633" s="45"/>
      <c r="AL633" s="45"/>
      <c r="AM633" s="45"/>
      <c r="AN633" s="45" t="str">
        <f t="shared" si="2876"/>
        <v/>
      </c>
      <c r="AO633" s="45"/>
      <c r="AP633" s="45" t="str">
        <f t="shared" si="2877"/>
        <v/>
      </c>
      <c r="AQ633" s="45"/>
      <c r="AR633" s="45"/>
      <c r="AS633" s="45"/>
      <c r="AT633" s="45" t="str">
        <f t="shared" si="2836"/>
        <v/>
      </c>
      <c r="AU633" s="46" t="str">
        <f t="shared" si="2837"/>
        <v/>
      </c>
      <c r="AV633" s="37"/>
      <c r="AW633" s="29"/>
      <c r="AX633" s="47"/>
      <c r="AY633" s="45"/>
      <c r="AZ633" s="45"/>
      <c r="BA633" s="45"/>
      <c r="BB633" s="45" t="str">
        <f t="shared" si="2879"/>
        <v/>
      </c>
      <c r="BC633" s="45"/>
      <c r="BD633" s="45" t="str">
        <f t="shared" si="2880"/>
        <v/>
      </c>
      <c r="BE633" s="45"/>
      <c r="BF633" s="45"/>
      <c r="BG633" s="45"/>
      <c r="BH633" s="45" t="str">
        <f t="shared" si="2838"/>
        <v/>
      </c>
      <c r="BI633" s="46" t="str">
        <f t="shared" si="2839"/>
        <v/>
      </c>
      <c r="BJ633" s="37"/>
      <c r="BK633" s="29"/>
      <c r="BL633" s="52" t="str">
        <f>IF($A594="","",$A594)</f>
        <v/>
      </c>
      <c r="BM633" s="43"/>
      <c r="BN633" s="43" t="str">
        <f t="shared" si="2910"/>
        <v/>
      </c>
      <c r="BO633" s="43"/>
      <c r="BP633" s="87" t="str">
        <f t="shared" si="2911"/>
        <v/>
      </c>
      <c r="BQ633" s="43"/>
      <c r="BR633" s="43" t="str">
        <f t="shared" si="2912"/>
        <v/>
      </c>
      <c r="BS633" s="43"/>
      <c r="BT633" s="44" t="str">
        <f t="shared" si="2913"/>
        <v/>
      </c>
      <c r="BU633" s="48" t="str">
        <f t="shared" si="2914"/>
        <v/>
      </c>
      <c r="BV633" s="87" t="str">
        <f t="shared" si="2915"/>
        <v/>
      </c>
      <c r="BW633" s="89" t="str">
        <f t="shared" si="2916"/>
        <v/>
      </c>
      <c r="BX633" s="37"/>
      <c r="BY633" s="57"/>
      <c r="BZ633" s="52" t="str">
        <f>IF($A594="","",$A594)</f>
        <v/>
      </c>
      <c r="CA633" s="43"/>
      <c r="CB633" s="43" t="str">
        <f t="shared" si="2917"/>
        <v/>
      </c>
      <c r="CC633" s="43"/>
      <c r="CD633" s="87" t="str">
        <f t="shared" si="2918"/>
        <v/>
      </c>
      <c r="CE633" s="43"/>
      <c r="CF633" s="43" t="str">
        <f t="shared" si="2919"/>
        <v/>
      </c>
      <c r="CG633" s="43"/>
      <c r="CH633" s="44" t="str">
        <f t="shared" si="2920"/>
        <v/>
      </c>
      <c r="CI633" s="48" t="str">
        <f t="shared" si="2921"/>
        <v/>
      </c>
      <c r="CJ633" s="87" t="str">
        <f t="shared" si="2922"/>
        <v/>
      </c>
      <c r="CK633" s="89" t="str">
        <f t="shared" si="2923"/>
        <v/>
      </c>
      <c r="CL633" s="37"/>
      <c r="CM633" s="29"/>
      <c r="CN633" s="52" t="str">
        <f>IF($A594="","",$A594)</f>
        <v/>
      </c>
      <c r="CO633" s="43"/>
      <c r="CP633" s="43" t="str">
        <f t="shared" si="2924"/>
        <v/>
      </c>
      <c r="CQ633" s="43"/>
      <c r="CR633" s="87" t="str">
        <f t="shared" si="2925"/>
        <v/>
      </c>
      <c r="CS633" s="43"/>
      <c r="CT633" s="43" t="str">
        <f t="shared" si="2926"/>
        <v/>
      </c>
      <c r="CU633" s="43"/>
      <c r="CV633" s="44" t="str">
        <f t="shared" si="2927"/>
        <v/>
      </c>
      <c r="CW633" s="48" t="str">
        <f t="shared" si="2928"/>
        <v/>
      </c>
      <c r="CX633" s="87" t="str">
        <f t="shared" si="2929"/>
        <v/>
      </c>
      <c r="CY633" s="89" t="str">
        <f t="shared" si="2930"/>
        <v/>
      </c>
      <c r="CZ633" s="37"/>
      <c r="DA633" s="29"/>
      <c r="DB633" s="47"/>
      <c r="DC633" s="67"/>
      <c r="DD633" s="45"/>
      <c r="DE633" s="45"/>
      <c r="DF633" s="45"/>
      <c r="DG633" s="45"/>
      <c r="DH633" s="45" t="str">
        <f>IF(DG633="","",DG632+DI632-DG633)</f>
        <v/>
      </c>
      <c r="DI633" s="45"/>
      <c r="DJ633" s="45"/>
      <c r="DK633" s="45"/>
      <c r="DL633" s="45" t="str">
        <f>IF(DK633="","",DH633*DK633)</f>
        <v/>
      </c>
      <c r="DM633" s="46" t="str">
        <f>IF(DL633="","",DL633/(DD633*100))</f>
        <v/>
      </c>
      <c r="DN633" s="37"/>
      <c r="DO633" s="29"/>
      <c r="DP633" s="47"/>
      <c r="DQ633" s="45"/>
      <c r="DR633" s="45"/>
      <c r="DS633" s="45"/>
      <c r="DT633" s="45" t="str">
        <f t="shared" si="2884"/>
        <v/>
      </c>
      <c r="DU633" s="45"/>
      <c r="DV633" s="45" t="str">
        <f t="shared" si="2885"/>
        <v/>
      </c>
      <c r="DW633" s="45"/>
      <c r="DX633" s="45"/>
      <c r="DY633" s="45"/>
      <c r="DZ633" s="45" t="str">
        <f t="shared" si="2842"/>
        <v/>
      </c>
      <c r="EA633" s="46" t="str">
        <f t="shared" si="2843"/>
        <v/>
      </c>
      <c r="EB633" s="37"/>
      <c r="ED633" s="47"/>
      <c r="EE633" s="67"/>
      <c r="EF633" s="45"/>
      <c r="EG633" s="45"/>
      <c r="EH633" s="45"/>
      <c r="EI633" s="45"/>
      <c r="EJ633" s="45" t="str">
        <f>IF(EI633="","",EI632+EK632-EI633)</f>
        <v/>
      </c>
      <c r="EK633" s="45"/>
      <c r="EL633" s="45"/>
      <c r="EM633" s="45"/>
      <c r="EN633" s="45" t="str">
        <f>IF(EM633="","",EJ633*EM633)</f>
        <v/>
      </c>
      <c r="EO633" s="46" t="str">
        <f>IF(EN633="","",EN633/(EF633*100))</f>
        <v/>
      </c>
      <c r="EP633" s="37"/>
      <c r="ER633" s="47"/>
      <c r="ES633" s="67"/>
      <c r="ET633" s="45"/>
      <c r="EU633" s="45"/>
      <c r="EV633" s="45"/>
      <c r="EW633" s="45"/>
      <c r="EX633" s="45" t="str">
        <f>IF(EW633="","",EW632+EY632-EW633)</f>
        <v/>
      </c>
      <c r="EY633" s="45"/>
      <c r="EZ633" s="45"/>
      <c r="FA633" s="45"/>
      <c r="FB633" s="45" t="str">
        <f>IF(FA633="","",EX633*FA633)</f>
        <v/>
      </c>
      <c r="FC633" s="46" t="str">
        <f>IF(FB633="","",FB633/(ET633*100))</f>
        <v/>
      </c>
      <c r="FD633" s="37"/>
      <c r="FF633" s="47"/>
      <c r="FG633" s="67"/>
      <c r="FH633" s="45"/>
      <c r="FI633" s="45"/>
      <c r="FJ633" s="45"/>
      <c r="FK633" s="45"/>
      <c r="FL633" s="45" t="str">
        <f>IF(FK633="","",FK632+FM632-FK633)</f>
        <v/>
      </c>
      <c r="FM633" s="45"/>
      <c r="FN633" s="45"/>
      <c r="FO633" s="45"/>
      <c r="FP633" s="45" t="str">
        <f>IF(FO633="","",FL633*FO633)</f>
        <v/>
      </c>
      <c r="FQ633" s="46" t="str">
        <f>IF(FP633="","",FP633/(FH633*100))</f>
        <v/>
      </c>
      <c r="FR633" s="37"/>
      <c r="FS633" s="29"/>
      <c r="FT633" s="47"/>
      <c r="FU633" s="67"/>
      <c r="FV633" s="45"/>
      <c r="FW633" s="45"/>
      <c r="FX633" s="45"/>
      <c r="FY633" s="45"/>
      <c r="FZ633" s="45" t="str">
        <f>IF(FY633="","",FY632+GA632-FY633)</f>
        <v/>
      </c>
      <c r="GA633" s="45"/>
      <c r="GB633" s="45"/>
      <c r="GC633" s="45"/>
      <c r="GD633" s="45" t="str">
        <f>IF(GC633="","",FZ633*GC633)</f>
        <v/>
      </c>
      <c r="GE633" s="46" t="str">
        <f>IF(GD633="","",GD633/(FV633*100))</f>
        <v/>
      </c>
      <c r="GF633" s="37"/>
      <c r="GH633" s="47"/>
      <c r="GI633" s="67"/>
      <c r="GJ633" s="45"/>
      <c r="GK633" s="45"/>
      <c r="GL633" s="45"/>
      <c r="GM633" s="45"/>
      <c r="GN633" s="45" t="str">
        <f>IF(GM633="","",GM632+GO632-GM633)</f>
        <v/>
      </c>
      <c r="GO633" s="45"/>
      <c r="GP633" s="45"/>
      <c r="GQ633" s="45"/>
      <c r="GR633" s="45" t="str">
        <f>IF(GQ633="","",GN633*GQ633)</f>
        <v/>
      </c>
      <c r="GS633" s="46" t="str">
        <f>IF(GR633="","",GR633/(GJ633*100))</f>
        <v/>
      </c>
      <c r="GT633" s="37"/>
      <c r="GU633" s="61"/>
      <c r="GV633" s="52" t="str">
        <f>IF($A594="","",$A594)</f>
        <v/>
      </c>
      <c r="GW633" s="62"/>
      <c r="GX633" s="43"/>
      <c r="GY633" s="43" t="str">
        <f t="shared" si="2829"/>
        <v/>
      </c>
      <c r="GZ633" s="43"/>
      <c r="HA633" s="87" t="str">
        <f t="shared" si="2823"/>
        <v/>
      </c>
      <c r="HB633" s="43"/>
      <c r="HC633" s="43" t="str">
        <f t="shared" si="2787"/>
        <v/>
      </c>
      <c r="HD633" s="43"/>
      <c r="HE633" s="44" t="str">
        <f t="shared" si="2788"/>
        <v/>
      </c>
      <c r="HF633" s="48" t="str">
        <f t="shared" ref="HF633:HF636" si="2974">IF(GY633="","",HF629)</f>
        <v/>
      </c>
      <c r="HG633" s="87" t="str">
        <f t="shared" si="2789"/>
        <v/>
      </c>
      <c r="HH633" s="89" t="str">
        <f t="shared" si="2790"/>
        <v/>
      </c>
      <c r="HI633" s="37"/>
      <c r="HK633" s="52" t="str">
        <f>IF($A594="","",$A594)</f>
        <v/>
      </c>
      <c r="HL633" s="43"/>
      <c r="HM633" s="43" t="str">
        <f t="shared" si="2824"/>
        <v/>
      </c>
      <c r="HN633" s="43"/>
      <c r="HO633" s="87" t="str">
        <f t="shared" si="2825"/>
        <v/>
      </c>
      <c r="HP633" s="43"/>
      <c r="HQ633" s="43" t="str">
        <f t="shared" si="2791"/>
        <v/>
      </c>
      <c r="HR633" s="43"/>
      <c r="HS633" s="44" t="str">
        <f t="shared" si="2792"/>
        <v/>
      </c>
      <c r="HT633" s="48" t="str">
        <f t="shared" si="2826"/>
        <v/>
      </c>
      <c r="HU633" s="87" t="str">
        <f t="shared" si="2793"/>
        <v/>
      </c>
      <c r="HV633" s="89" t="str">
        <f t="shared" si="2794"/>
        <v/>
      </c>
      <c r="HW633" s="37"/>
      <c r="HX633" s="360"/>
      <c r="HY633" s="52" t="str">
        <f>IF($A594="","",$A594)</f>
        <v/>
      </c>
      <c r="HZ633" s="43"/>
      <c r="IA633" s="43" t="str">
        <f t="shared" si="2939"/>
        <v/>
      </c>
      <c r="IB633" s="43"/>
      <c r="IC633" s="87" t="str">
        <f t="shared" si="2940"/>
        <v/>
      </c>
      <c r="ID633" s="43"/>
      <c r="IE633" s="43" t="str">
        <f t="shared" si="2941"/>
        <v/>
      </c>
      <c r="IF633" s="43"/>
      <c r="IG633" s="44" t="str">
        <f t="shared" si="2827"/>
        <v/>
      </c>
      <c r="IH633" s="48" t="str">
        <f t="shared" si="2828"/>
        <v/>
      </c>
      <c r="II633" s="87" t="str">
        <f t="shared" si="2942"/>
        <v/>
      </c>
      <c r="IJ633" s="89" t="str">
        <f t="shared" si="2943"/>
        <v/>
      </c>
      <c r="IK633" s="37"/>
      <c r="IL633" s="29"/>
      <c r="IM633" s="52" t="str">
        <f>IF($A594="","",$A594)</f>
        <v/>
      </c>
      <c r="IN633" s="43"/>
      <c r="IO633" s="43" t="str">
        <f t="shared" si="2944"/>
        <v/>
      </c>
      <c r="IP633" s="43"/>
      <c r="IQ633" s="87" t="str">
        <f t="shared" si="2945"/>
        <v/>
      </c>
      <c r="IR633" s="43"/>
      <c r="IS633" s="43" t="str">
        <f t="shared" si="2946"/>
        <v/>
      </c>
      <c r="IT633" s="43"/>
      <c r="IU633" s="44" t="str">
        <f t="shared" si="2947"/>
        <v/>
      </c>
      <c r="IV633" s="48" t="str">
        <f t="shared" si="2948"/>
        <v/>
      </c>
      <c r="IW633" s="87" t="str">
        <f t="shared" si="2949"/>
        <v/>
      </c>
      <c r="IX633" s="89" t="str">
        <f t="shared" si="2950"/>
        <v/>
      </c>
      <c r="IY633" s="37"/>
      <c r="IZ633" s="61"/>
      <c r="JA633" s="52" t="str">
        <f>IF($A594="","",$A594)</f>
        <v/>
      </c>
      <c r="JB633" s="43"/>
      <c r="JC633" s="43" t="str">
        <f t="shared" si="2951"/>
        <v/>
      </c>
      <c r="JD633" s="43"/>
      <c r="JE633" s="87" t="str">
        <f t="shared" si="2952"/>
        <v/>
      </c>
      <c r="JF633" s="43"/>
      <c r="JG633" s="43" t="str">
        <f t="shared" si="2953"/>
        <v/>
      </c>
      <c r="JH633" s="43"/>
      <c r="JI633" s="44" t="str">
        <f t="shared" si="2954"/>
        <v/>
      </c>
      <c r="JJ633" s="48" t="str">
        <f t="shared" si="2955"/>
        <v/>
      </c>
      <c r="JK633" s="87" t="str">
        <f t="shared" si="2956"/>
        <v/>
      </c>
      <c r="JL633" s="89" t="str">
        <f t="shared" si="2957"/>
        <v/>
      </c>
      <c r="JM633" s="37"/>
      <c r="JN633" s="29"/>
      <c r="JO633" s="52" t="str">
        <f>IF($A594="","",$A594)</f>
        <v/>
      </c>
      <c r="JP633" s="43"/>
      <c r="JQ633" s="43" t="str">
        <f t="shared" si="2958"/>
        <v/>
      </c>
      <c r="JR633" s="43"/>
      <c r="JS633" s="87" t="str">
        <f t="shared" si="2959"/>
        <v/>
      </c>
      <c r="JT633" s="43"/>
      <c r="JU633" s="43" t="str">
        <f t="shared" si="2960"/>
        <v/>
      </c>
      <c r="JV633" s="43"/>
      <c r="JW633" s="44" t="str">
        <f t="shared" si="2961"/>
        <v/>
      </c>
      <c r="JX633" s="48" t="str">
        <f t="shared" si="2962"/>
        <v/>
      </c>
      <c r="JY633" s="87" t="str">
        <f t="shared" si="2963"/>
        <v/>
      </c>
      <c r="JZ633" s="89" t="str">
        <f t="shared" si="2964"/>
        <v/>
      </c>
      <c r="KA633" s="37"/>
      <c r="KB633" s="51"/>
      <c r="KC633" s="52" t="str">
        <f>IF($A594="","",$A594)</f>
        <v/>
      </c>
      <c r="KD633" s="43"/>
      <c r="KE633" s="43" t="str">
        <f>IF(KD633="","",KD633-KD629)</f>
        <v/>
      </c>
      <c r="KF633" s="43"/>
      <c r="KG633" s="87" t="str">
        <f>IF(KF633="","",KF633-KF629)</f>
        <v/>
      </c>
      <c r="KH633" s="43"/>
      <c r="KI633" s="43" t="str">
        <f>IF(KH633="","",KH629+KJ629-KH633)</f>
        <v/>
      </c>
      <c r="KJ633" s="43"/>
      <c r="KK633" s="44" t="str">
        <f>IF(KD633="","",KK629)</f>
        <v/>
      </c>
      <c r="KL633" s="48" t="str">
        <f>IF(KE633="","",KL629)</f>
        <v/>
      </c>
      <c r="KM633" s="87" t="str">
        <f>IF(KH633="","",KI633*KL633)</f>
        <v/>
      </c>
      <c r="KN633" s="89" t="str">
        <f>IF(KI633="","",KM633/(KE633*100))</f>
        <v/>
      </c>
      <c r="KO633" s="37"/>
      <c r="KP633" s="29"/>
      <c r="KQ633" s="52" t="str">
        <f>IF($A594="","",$A594)</f>
        <v/>
      </c>
      <c r="KR633" s="43"/>
      <c r="KS633" s="43" t="str">
        <f>IF(KR633="","",KR633-KR629)</f>
        <v/>
      </c>
      <c r="KT633" s="43"/>
      <c r="KU633" s="87" t="str">
        <f>IF(KT633="","",KT633-KT629)</f>
        <v/>
      </c>
      <c r="KV633" s="43"/>
      <c r="KW633" s="43" t="str">
        <f>IF(KV633="","",KV629+KX629-KV633)</f>
        <v/>
      </c>
      <c r="KX633" s="43"/>
      <c r="KY633" s="44" t="str">
        <f>IF(KR633="","",KY629)</f>
        <v/>
      </c>
      <c r="KZ633" s="48" t="str">
        <f>IF(KS633="","",KZ629)</f>
        <v/>
      </c>
      <c r="LA633" s="87" t="str">
        <f>IF(KV633="","",KW633*KZ633)</f>
        <v/>
      </c>
      <c r="LB633" s="89" t="str">
        <f>IF(KW633="","",LA633/(KS633*100))</f>
        <v/>
      </c>
      <c r="LC633" s="37"/>
      <c r="LD633" s="29"/>
      <c r="LE633" s="47"/>
      <c r="LF633" s="45"/>
      <c r="LG633" s="45"/>
      <c r="LH633" s="45"/>
      <c r="LI633" s="45"/>
      <c r="LJ633" s="45"/>
      <c r="LK633" s="45"/>
      <c r="LL633" s="45"/>
      <c r="LM633" s="63"/>
      <c r="LN633" s="45"/>
      <c r="LO633" s="45"/>
      <c r="LP633" s="45"/>
      <c r="LQ633" s="37"/>
      <c r="LR633" s="29"/>
      <c r="LS633" s="47"/>
      <c r="LT633" s="67"/>
      <c r="LU633" s="45"/>
      <c r="LV633" s="45"/>
      <c r="LW633" s="45"/>
      <c r="LX633" s="45"/>
      <c r="LY633" s="45" t="str">
        <f>IF(LX633="","",LX632+LZ632-LX633)</f>
        <v/>
      </c>
      <c r="LZ633" s="45"/>
      <c r="MA633" s="45"/>
      <c r="MB633" s="45"/>
      <c r="MC633" s="45" t="str">
        <f>IF(MB633="","",LY633*MB633)</f>
        <v/>
      </c>
      <c r="MD633" s="46" t="str">
        <f>IF(MC633="","",MC633/(LU633*100))</f>
        <v/>
      </c>
      <c r="ME633" s="37"/>
      <c r="MF633" s="29"/>
      <c r="MG633" s="47"/>
      <c r="MH633" s="67"/>
      <c r="MI633" s="45"/>
      <c r="MJ633" s="45"/>
      <c r="MK633" s="45"/>
      <c r="ML633" s="45"/>
      <c r="MM633" s="45" t="str">
        <f>IF(ML633="","",ML632+MN632-ML633)</f>
        <v/>
      </c>
      <c r="MN633" s="45"/>
      <c r="MO633" s="45"/>
      <c r="MP633" s="45"/>
      <c r="MQ633" s="45" t="str">
        <f>IF(MP633="","",MM633*MP633)</f>
        <v/>
      </c>
      <c r="MR633" s="46" t="str">
        <f>IF(MQ633="","",MQ633/(MI633*100))</f>
        <v/>
      </c>
      <c r="MS633" s="37"/>
      <c r="MT633" s="29"/>
      <c r="MU633" s="47"/>
      <c r="MV633" s="67"/>
      <c r="MW633" s="45"/>
      <c r="MX633" s="45"/>
      <c r="MY633" s="45"/>
      <c r="MZ633" s="45"/>
      <c r="NA633" s="45" t="str">
        <f>IF(MZ633="","",MZ632+NB632-MZ633)</f>
        <v/>
      </c>
      <c r="NB633" s="45"/>
      <c r="NC633" s="45"/>
      <c r="ND633" s="45"/>
      <c r="NE633" s="45" t="str">
        <f>IF(ND633="","",NA633*ND633)</f>
        <v/>
      </c>
      <c r="NF633" s="46" t="str">
        <f>IF(NE633="","",NE633/(MW633*100))</f>
        <v/>
      </c>
      <c r="NG633" s="37"/>
      <c r="NH633" s="29"/>
      <c r="NI633" s="47"/>
      <c r="NJ633" s="67"/>
      <c r="NK633" s="45"/>
      <c r="NL633" s="45"/>
      <c r="NM633" s="45"/>
      <c r="NN633" s="45"/>
      <c r="NO633" s="45" t="str">
        <f>IF(NN633="","",NN632+NP632-NN633)</f>
        <v/>
      </c>
      <c r="NP633" s="45"/>
      <c r="NQ633" s="45"/>
      <c r="NR633" s="45"/>
      <c r="NS633" s="45" t="str">
        <f>IF(NR633="","",NO633*NR633)</f>
        <v/>
      </c>
      <c r="NT633" s="46" t="str">
        <f>IF(NS633="","",NS633/(NK633*100))</f>
        <v/>
      </c>
      <c r="NU633" s="37"/>
    </row>
    <row r="634" spans="1:385" x14ac:dyDescent="0.25">
      <c r="A634" s="38"/>
      <c r="B634" s="39"/>
      <c r="C634" s="40"/>
      <c r="D634" s="40"/>
      <c r="E634" s="41"/>
      <c r="F634" s="40"/>
      <c r="G634" s="208"/>
      <c r="H634" s="42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6"/>
      <c r="T634" s="37"/>
      <c r="U634" s="29"/>
      <c r="V634" s="47"/>
      <c r="W634" s="67"/>
      <c r="X634" s="45"/>
      <c r="Y634" s="45"/>
      <c r="Z634" s="45"/>
      <c r="AA634" s="45"/>
      <c r="AB634" s="45"/>
      <c r="AC634" s="45"/>
      <c r="AD634" s="45"/>
      <c r="AE634" s="45"/>
      <c r="AF634" s="45"/>
      <c r="AG634" s="46"/>
      <c r="AH634" s="37"/>
      <c r="AI634" s="29"/>
      <c r="AJ634" s="47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6"/>
      <c r="AV634" s="37"/>
      <c r="AW634" s="29"/>
      <c r="AX634" s="47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6"/>
      <c r="BJ634" s="37"/>
      <c r="BK634" s="29"/>
      <c r="BL634" s="52"/>
      <c r="BM634" s="43"/>
      <c r="BN634" s="45" t="str">
        <f t="shared" si="2910"/>
        <v/>
      </c>
      <c r="BO634" s="43"/>
      <c r="BP634" s="45" t="str">
        <f t="shared" si="2911"/>
        <v/>
      </c>
      <c r="BQ634" s="43"/>
      <c r="BR634" s="45" t="str">
        <f t="shared" si="2912"/>
        <v/>
      </c>
      <c r="BS634" s="43"/>
      <c r="BT634" s="63" t="str">
        <f t="shared" si="2913"/>
        <v/>
      </c>
      <c r="BU634" s="67" t="str">
        <f t="shared" si="2914"/>
        <v/>
      </c>
      <c r="BV634" s="45" t="str">
        <f t="shared" si="2915"/>
        <v/>
      </c>
      <c r="BW634" s="46" t="str">
        <f t="shared" si="2916"/>
        <v/>
      </c>
      <c r="BX634" s="37"/>
      <c r="BY634" s="57"/>
      <c r="BZ634" s="52"/>
      <c r="CA634" s="43"/>
      <c r="CB634" s="45" t="str">
        <f t="shared" si="2917"/>
        <v/>
      </c>
      <c r="CC634" s="43"/>
      <c r="CD634" s="45" t="str">
        <f t="shared" si="2918"/>
        <v/>
      </c>
      <c r="CE634" s="43"/>
      <c r="CF634" s="45" t="str">
        <f t="shared" si="2919"/>
        <v/>
      </c>
      <c r="CG634" s="43"/>
      <c r="CH634" s="63" t="str">
        <f t="shared" si="2920"/>
        <v/>
      </c>
      <c r="CI634" s="67" t="str">
        <f t="shared" si="2921"/>
        <v/>
      </c>
      <c r="CJ634" s="45" t="str">
        <f t="shared" si="2922"/>
        <v/>
      </c>
      <c r="CK634" s="46" t="str">
        <f t="shared" si="2923"/>
        <v/>
      </c>
      <c r="CL634" s="37"/>
      <c r="CM634" s="29"/>
      <c r="CN634" s="52"/>
      <c r="CO634" s="43"/>
      <c r="CP634" s="45" t="str">
        <f t="shared" si="2924"/>
        <v/>
      </c>
      <c r="CQ634" s="43"/>
      <c r="CR634" s="45" t="str">
        <f t="shared" si="2925"/>
        <v/>
      </c>
      <c r="CS634" s="43"/>
      <c r="CT634" s="45" t="str">
        <f t="shared" si="2926"/>
        <v/>
      </c>
      <c r="CU634" s="43"/>
      <c r="CV634" s="63" t="str">
        <f t="shared" si="2927"/>
        <v/>
      </c>
      <c r="CW634" s="67" t="str">
        <f t="shared" si="2928"/>
        <v/>
      </c>
      <c r="CX634" s="45" t="str">
        <f t="shared" si="2929"/>
        <v/>
      </c>
      <c r="CY634" s="46" t="str">
        <f t="shared" si="2930"/>
        <v/>
      </c>
      <c r="CZ634" s="37"/>
      <c r="DA634" s="29"/>
      <c r="DB634" s="47"/>
      <c r="DC634" s="67"/>
      <c r="DD634" s="45"/>
      <c r="DE634" s="45"/>
      <c r="DF634" s="45"/>
      <c r="DG634" s="45"/>
      <c r="DH634" s="45"/>
      <c r="DI634" s="45"/>
      <c r="DJ634" s="45"/>
      <c r="DK634" s="45"/>
      <c r="DL634" s="45"/>
      <c r="DM634" s="46"/>
      <c r="DN634" s="37"/>
      <c r="DO634" s="29"/>
      <c r="DP634" s="47"/>
      <c r="DQ634" s="45"/>
      <c r="DR634" s="45"/>
      <c r="DS634" s="45"/>
      <c r="DT634" s="45"/>
      <c r="DU634" s="45"/>
      <c r="DV634" s="45"/>
      <c r="DW634" s="45"/>
      <c r="DX634" s="45"/>
      <c r="DY634" s="45"/>
      <c r="DZ634" s="45"/>
      <c r="EA634" s="46"/>
      <c r="EB634" s="37"/>
      <c r="ED634" s="47"/>
      <c r="EE634" s="67"/>
      <c r="EF634" s="45"/>
      <c r="EG634" s="45"/>
      <c r="EH634" s="45"/>
      <c r="EI634" s="45"/>
      <c r="EJ634" s="45"/>
      <c r="EK634" s="45"/>
      <c r="EL634" s="45"/>
      <c r="EM634" s="45"/>
      <c r="EN634" s="45"/>
      <c r="EO634" s="46"/>
      <c r="EP634" s="37"/>
      <c r="ER634" s="47"/>
      <c r="ES634" s="67"/>
      <c r="ET634" s="45"/>
      <c r="EU634" s="45"/>
      <c r="EV634" s="45"/>
      <c r="EW634" s="45"/>
      <c r="EX634" s="45"/>
      <c r="EY634" s="45"/>
      <c r="EZ634" s="45"/>
      <c r="FA634" s="45"/>
      <c r="FB634" s="45"/>
      <c r="FC634" s="46"/>
      <c r="FD634" s="37"/>
      <c r="FF634" s="47"/>
      <c r="FG634" s="67"/>
      <c r="FH634" s="45"/>
      <c r="FI634" s="45"/>
      <c r="FJ634" s="45"/>
      <c r="FK634" s="45"/>
      <c r="FL634" s="45"/>
      <c r="FM634" s="45"/>
      <c r="FN634" s="45"/>
      <c r="FO634" s="45"/>
      <c r="FP634" s="45"/>
      <c r="FQ634" s="46"/>
      <c r="FR634" s="37"/>
      <c r="FS634" s="29"/>
      <c r="FT634" s="47"/>
      <c r="FU634" s="67"/>
      <c r="FV634" s="45"/>
      <c r="FW634" s="45"/>
      <c r="FX634" s="45"/>
      <c r="FY634" s="45"/>
      <c r="FZ634" s="45"/>
      <c r="GA634" s="45"/>
      <c r="GB634" s="45"/>
      <c r="GC634" s="45"/>
      <c r="GD634" s="45"/>
      <c r="GE634" s="46"/>
      <c r="GF634" s="37"/>
      <c r="GH634" s="47"/>
      <c r="GI634" s="67"/>
      <c r="GJ634" s="45"/>
      <c r="GK634" s="45"/>
      <c r="GL634" s="45"/>
      <c r="GM634" s="45"/>
      <c r="GN634" s="45"/>
      <c r="GO634" s="45"/>
      <c r="GP634" s="45"/>
      <c r="GQ634" s="45"/>
      <c r="GR634" s="45"/>
      <c r="GS634" s="46"/>
      <c r="GT634" s="37"/>
      <c r="GU634" s="61"/>
      <c r="GV634" s="52"/>
      <c r="GW634" s="62"/>
      <c r="GX634" s="43"/>
      <c r="GY634" s="45" t="str">
        <f t="shared" si="2829"/>
        <v/>
      </c>
      <c r="GZ634" s="43"/>
      <c r="HA634" s="45" t="str">
        <f t="shared" si="2823"/>
        <v/>
      </c>
      <c r="HB634" s="43"/>
      <c r="HC634" s="45" t="str">
        <f t="shared" si="2787"/>
        <v/>
      </c>
      <c r="HD634" s="43"/>
      <c r="HE634" s="63" t="str">
        <f t="shared" si="2788"/>
        <v/>
      </c>
      <c r="HF634" s="67" t="str">
        <f t="shared" si="2974"/>
        <v/>
      </c>
      <c r="HG634" s="45" t="str">
        <f t="shared" si="2789"/>
        <v/>
      </c>
      <c r="HH634" s="46" t="str">
        <f t="shared" si="2790"/>
        <v/>
      </c>
      <c r="HI634" s="37"/>
      <c r="HK634" s="52"/>
      <c r="HL634" s="43"/>
      <c r="HM634" s="45" t="str">
        <f t="shared" si="2824"/>
        <v/>
      </c>
      <c r="HN634" s="43"/>
      <c r="HO634" s="45" t="str">
        <f t="shared" si="2825"/>
        <v/>
      </c>
      <c r="HP634" s="43"/>
      <c r="HQ634" s="45" t="str">
        <f t="shared" si="2791"/>
        <v/>
      </c>
      <c r="HR634" s="43"/>
      <c r="HS634" s="63" t="str">
        <f t="shared" si="2792"/>
        <v/>
      </c>
      <c r="HT634" s="67" t="str">
        <f t="shared" si="2826"/>
        <v/>
      </c>
      <c r="HU634" s="45" t="str">
        <f t="shared" si="2793"/>
        <v/>
      </c>
      <c r="HV634" s="46" t="str">
        <f t="shared" si="2794"/>
        <v/>
      </c>
      <c r="HW634" s="37"/>
      <c r="HX634" s="360"/>
      <c r="HY634" s="52"/>
      <c r="HZ634" s="43"/>
      <c r="IA634" s="45" t="str">
        <f t="shared" si="2939"/>
        <v/>
      </c>
      <c r="IB634" s="43"/>
      <c r="IC634" s="45" t="str">
        <f t="shared" si="2940"/>
        <v/>
      </c>
      <c r="ID634" s="43"/>
      <c r="IE634" s="45" t="str">
        <f t="shared" si="2941"/>
        <v/>
      </c>
      <c r="IF634" s="43"/>
      <c r="IG634" s="63" t="str">
        <f t="shared" si="2827"/>
        <v/>
      </c>
      <c r="IH634" s="67" t="str">
        <f t="shared" si="2828"/>
        <v/>
      </c>
      <c r="II634" s="45" t="str">
        <f t="shared" si="2942"/>
        <v/>
      </c>
      <c r="IJ634" s="46" t="str">
        <f t="shared" si="2943"/>
        <v/>
      </c>
      <c r="IK634" s="37"/>
      <c r="IL634" s="29"/>
      <c r="IM634" s="52"/>
      <c r="IN634" s="43"/>
      <c r="IO634" s="45" t="str">
        <f t="shared" si="2944"/>
        <v/>
      </c>
      <c r="IP634" s="43"/>
      <c r="IQ634" s="45" t="str">
        <f t="shared" si="2945"/>
        <v/>
      </c>
      <c r="IR634" s="43"/>
      <c r="IS634" s="45" t="str">
        <f t="shared" si="2946"/>
        <v/>
      </c>
      <c r="IT634" s="43"/>
      <c r="IU634" s="63" t="str">
        <f t="shared" si="2947"/>
        <v/>
      </c>
      <c r="IV634" s="67" t="str">
        <f t="shared" si="2948"/>
        <v/>
      </c>
      <c r="IW634" s="45" t="str">
        <f t="shared" si="2949"/>
        <v/>
      </c>
      <c r="IX634" s="46" t="str">
        <f t="shared" si="2950"/>
        <v/>
      </c>
      <c r="IY634" s="37"/>
      <c r="IZ634" s="61"/>
      <c r="JA634" s="52"/>
      <c r="JB634" s="43"/>
      <c r="JC634" s="45" t="str">
        <f t="shared" si="2951"/>
        <v/>
      </c>
      <c r="JD634" s="43"/>
      <c r="JE634" s="45" t="str">
        <f t="shared" si="2952"/>
        <v/>
      </c>
      <c r="JF634" s="43"/>
      <c r="JG634" s="45" t="str">
        <f t="shared" si="2953"/>
        <v/>
      </c>
      <c r="JH634" s="43"/>
      <c r="JI634" s="63" t="str">
        <f t="shared" si="2954"/>
        <v/>
      </c>
      <c r="JJ634" s="67" t="str">
        <f t="shared" si="2955"/>
        <v/>
      </c>
      <c r="JK634" s="45" t="str">
        <f t="shared" si="2956"/>
        <v/>
      </c>
      <c r="JL634" s="46" t="str">
        <f t="shared" si="2957"/>
        <v/>
      </c>
      <c r="JM634" s="37"/>
      <c r="JN634" s="29"/>
      <c r="JO634" s="52"/>
      <c r="JP634" s="43"/>
      <c r="JQ634" s="45" t="str">
        <f t="shared" si="2958"/>
        <v/>
      </c>
      <c r="JR634" s="43"/>
      <c r="JS634" s="45" t="str">
        <f t="shared" si="2959"/>
        <v/>
      </c>
      <c r="JT634" s="43"/>
      <c r="JU634" s="45" t="str">
        <f t="shared" si="2960"/>
        <v/>
      </c>
      <c r="JV634" s="43"/>
      <c r="JW634" s="63" t="str">
        <f t="shared" si="2961"/>
        <v/>
      </c>
      <c r="JX634" s="67" t="str">
        <f t="shared" si="2962"/>
        <v/>
      </c>
      <c r="JY634" s="45" t="str">
        <f t="shared" si="2963"/>
        <v/>
      </c>
      <c r="JZ634" s="46" t="str">
        <f t="shared" si="2964"/>
        <v/>
      </c>
      <c r="KA634" s="37"/>
      <c r="KB634" s="51"/>
      <c r="KC634" s="52"/>
      <c r="KD634" s="43"/>
      <c r="KE634" s="45" t="str">
        <f>IF(KD634="","",KD634-KD630)</f>
        <v/>
      </c>
      <c r="KF634" s="43"/>
      <c r="KG634" s="45" t="str">
        <f>IF(KF634="","",KF634-KF630)</f>
        <v/>
      </c>
      <c r="KH634" s="43"/>
      <c r="KI634" s="45" t="str">
        <f>IF(KH634="","",KH630+KJ630-KH634)</f>
        <v/>
      </c>
      <c r="KJ634" s="43"/>
      <c r="KK634" s="63" t="str">
        <f>IF(KD634="","",KK630)</f>
        <v/>
      </c>
      <c r="KL634" s="67" t="str">
        <f>IF(KE634="","",KL630)</f>
        <v/>
      </c>
      <c r="KM634" s="45" t="str">
        <f>IF(KH634="","",KI634*KL634)</f>
        <v/>
      </c>
      <c r="KN634" s="46" t="str">
        <f>IF(KI634="","",KM634/(KE634*100))</f>
        <v/>
      </c>
      <c r="KO634" s="37"/>
      <c r="KP634" s="29"/>
      <c r="KQ634" s="52"/>
      <c r="KR634" s="43"/>
      <c r="KS634" s="45" t="str">
        <f>IF(KR634="","",KR634-KR630)</f>
        <v/>
      </c>
      <c r="KT634" s="43"/>
      <c r="KU634" s="45" t="str">
        <f>IF(KT634="","",KT634-KT630)</f>
        <v/>
      </c>
      <c r="KV634" s="43"/>
      <c r="KW634" s="45" t="str">
        <f>IF(KV634="","",KV630+KX630-KV634)</f>
        <v/>
      </c>
      <c r="KX634" s="43"/>
      <c r="KY634" s="63" t="str">
        <f>IF(KR634="","",KY630)</f>
        <v/>
      </c>
      <c r="KZ634" s="67" t="str">
        <f>IF(KS634="","",KZ630)</f>
        <v/>
      </c>
      <c r="LA634" s="45" t="str">
        <f>IF(KV634="","",KW634*KZ634)</f>
        <v/>
      </c>
      <c r="LB634" s="46" t="str">
        <f>IF(KW634="","",LA634/(KS634*100))</f>
        <v/>
      </c>
      <c r="LC634" s="37"/>
      <c r="LD634" s="29"/>
      <c r="LE634" s="47"/>
      <c r="LF634" s="45"/>
      <c r="LG634" s="45"/>
      <c r="LH634" s="45"/>
      <c r="LI634" s="45"/>
      <c r="LJ634" s="45"/>
      <c r="LK634" s="45"/>
      <c r="LL634" s="45"/>
      <c r="LM634" s="63"/>
      <c r="LN634" s="45"/>
      <c r="LO634" s="45"/>
      <c r="LP634" s="45"/>
      <c r="LQ634" s="37"/>
      <c r="LR634" s="29"/>
      <c r="LS634" s="47"/>
      <c r="LT634" s="67"/>
      <c r="LU634" s="45"/>
      <c r="LV634" s="45"/>
      <c r="LW634" s="45"/>
      <c r="LX634" s="45"/>
      <c r="LY634" s="45"/>
      <c r="LZ634" s="45"/>
      <c r="MA634" s="45"/>
      <c r="MB634" s="45"/>
      <c r="MC634" s="45"/>
      <c r="MD634" s="46"/>
      <c r="ME634" s="37"/>
      <c r="MF634" s="29"/>
      <c r="MG634" s="47"/>
      <c r="MH634" s="67"/>
      <c r="MI634" s="45"/>
      <c r="MJ634" s="45"/>
      <c r="MK634" s="45"/>
      <c r="ML634" s="45"/>
      <c r="MM634" s="45"/>
      <c r="MN634" s="45"/>
      <c r="MO634" s="45"/>
      <c r="MP634" s="45"/>
      <c r="MQ634" s="45"/>
      <c r="MR634" s="46"/>
      <c r="MS634" s="37"/>
      <c r="MT634" s="29"/>
      <c r="MU634" s="47"/>
      <c r="MV634" s="67"/>
      <c r="MW634" s="45"/>
      <c r="MX634" s="45"/>
      <c r="MY634" s="45"/>
      <c r="MZ634" s="45"/>
      <c r="NA634" s="45"/>
      <c r="NB634" s="45"/>
      <c r="NC634" s="45"/>
      <c r="ND634" s="45"/>
      <c r="NE634" s="45"/>
      <c r="NF634" s="46"/>
      <c r="NG634" s="37"/>
      <c r="NH634" s="29"/>
      <c r="NI634" s="47"/>
      <c r="NJ634" s="67"/>
      <c r="NK634" s="45"/>
      <c r="NL634" s="45"/>
      <c r="NM634" s="45"/>
      <c r="NN634" s="45"/>
      <c r="NO634" s="45"/>
      <c r="NP634" s="45"/>
      <c r="NQ634" s="45"/>
      <c r="NR634" s="45"/>
      <c r="NS634" s="45"/>
      <c r="NT634" s="46"/>
      <c r="NU634" s="37"/>
    </row>
    <row r="635" spans="1:385" x14ac:dyDescent="0.25">
      <c r="A635" s="38"/>
      <c r="B635" s="39"/>
      <c r="C635" s="40"/>
      <c r="D635" s="40"/>
      <c r="E635" s="41"/>
      <c r="F635" s="40"/>
      <c r="G635" s="208"/>
      <c r="H635" s="42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6"/>
      <c r="T635" s="37"/>
      <c r="U635" s="29"/>
      <c r="V635" s="47"/>
      <c r="W635" s="67"/>
      <c r="X635" s="45"/>
      <c r="Y635" s="45"/>
      <c r="Z635" s="45"/>
      <c r="AA635" s="45"/>
      <c r="AB635" s="45"/>
      <c r="AC635" s="45"/>
      <c r="AD635" s="45"/>
      <c r="AE635" s="45"/>
      <c r="AF635" s="45"/>
      <c r="AG635" s="46"/>
      <c r="AH635" s="37"/>
      <c r="AI635" s="29"/>
      <c r="AJ635" s="47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6"/>
      <c r="AV635" s="37"/>
      <c r="AW635" s="29"/>
      <c r="AX635" s="47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6"/>
      <c r="BJ635" s="37"/>
      <c r="BK635" s="29"/>
      <c r="BL635" s="52"/>
      <c r="BM635" s="43"/>
      <c r="BN635" s="45" t="str">
        <f t="shared" si="2910"/>
        <v/>
      </c>
      <c r="BO635" s="43"/>
      <c r="BP635" s="45" t="str">
        <f t="shared" si="2911"/>
        <v/>
      </c>
      <c r="BQ635" s="43"/>
      <c r="BR635" s="45" t="str">
        <f t="shared" si="2912"/>
        <v/>
      </c>
      <c r="BS635" s="43"/>
      <c r="BT635" s="63" t="str">
        <f t="shared" si="2913"/>
        <v/>
      </c>
      <c r="BU635" s="67" t="str">
        <f t="shared" si="2914"/>
        <v/>
      </c>
      <c r="BV635" s="45" t="str">
        <f t="shared" si="2915"/>
        <v/>
      </c>
      <c r="BW635" s="46" t="str">
        <f t="shared" si="2916"/>
        <v/>
      </c>
      <c r="BX635" s="37"/>
      <c r="BY635" s="57"/>
      <c r="BZ635" s="52"/>
      <c r="CA635" s="43"/>
      <c r="CB635" s="45" t="str">
        <f t="shared" si="2917"/>
        <v/>
      </c>
      <c r="CC635" s="43"/>
      <c r="CD635" s="45" t="str">
        <f t="shared" si="2918"/>
        <v/>
      </c>
      <c r="CE635" s="43"/>
      <c r="CF635" s="45" t="str">
        <f t="shared" si="2919"/>
        <v/>
      </c>
      <c r="CG635" s="43"/>
      <c r="CH635" s="63" t="str">
        <f t="shared" si="2920"/>
        <v/>
      </c>
      <c r="CI635" s="67" t="str">
        <f t="shared" si="2921"/>
        <v/>
      </c>
      <c r="CJ635" s="45" t="str">
        <f t="shared" si="2922"/>
        <v/>
      </c>
      <c r="CK635" s="46" t="str">
        <f t="shared" si="2923"/>
        <v/>
      </c>
      <c r="CL635" s="37"/>
      <c r="CM635" s="29"/>
      <c r="CN635" s="52"/>
      <c r="CO635" s="43"/>
      <c r="CP635" s="45" t="str">
        <f t="shared" si="2924"/>
        <v/>
      </c>
      <c r="CQ635" s="43"/>
      <c r="CR635" s="45" t="str">
        <f t="shared" si="2925"/>
        <v/>
      </c>
      <c r="CS635" s="43"/>
      <c r="CT635" s="45" t="str">
        <f t="shared" si="2926"/>
        <v/>
      </c>
      <c r="CU635" s="43"/>
      <c r="CV635" s="63" t="str">
        <f t="shared" si="2927"/>
        <v/>
      </c>
      <c r="CW635" s="67" t="str">
        <f t="shared" si="2928"/>
        <v/>
      </c>
      <c r="CX635" s="45" t="str">
        <f t="shared" si="2929"/>
        <v/>
      </c>
      <c r="CY635" s="46" t="str">
        <f t="shared" si="2930"/>
        <v/>
      </c>
      <c r="CZ635" s="37"/>
      <c r="DA635" s="29"/>
      <c r="DB635" s="47"/>
      <c r="DC635" s="67"/>
      <c r="DD635" s="45"/>
      <c r="DE635" s="45"/>
      <c r="DF635" s="45"/>
      <c r="DG635" s="45"/>
      <c r="DH635" s="45"/>
      <c r="DI635" s="45"/>
      <c r="DJ635" s="45"/>
      <c r="DK635" s="45"/>
      <c r="DL635" s="45"/>
      <c r="DM635" s="46"/>
      <c r="DN635" s="37"/>
      <c r="DO635" s="29"/>
      <c r="DP635" s="47"/>
      <c r="DQ635" s="45"/>
      <c r="DR635" s="45"/>
      <c r="DS635" s="45"/>
      <c r="DT635" s="45"/>
      <c r="DU635" s="45"/>
      <c r="DV635" s="45"/>
      <c r="DW635" s="45"/>
      <c r="DX635" s="45"/>
      <c r="DY635" s="45"/>
      <c r="DZ635" s="45"/>
      <c r="EA635" s="46"/>
      <c r="EB635" s="37"/>
      <c r="ED635" s="47"/>
      <c r="EE635" s="67"/>
      <c r="EF635" s="45"/>
      <c r="EG635" s="45"/>
      <c r="EH635" s="45"/>
      <c r="EI635" s="45"/>
      <c r="EJ635" s="45"/>
      <c r="EK635" s="45"/>
      <c r="EL635" s="45"/>
      <c r="EM635" s="45"/>
      <c r="EN635" s="45"/>
      <c r="EO635" s="46"/>
      <c r="EP635" s="37"/>
      <c r="ER635" s="47"/>
      <c r="ES635" s="67"/>
      <c r="ET635" s="45"/>
      <c r="EU635" s="45"/>
      <c r="EV635" s="45"/>
      <c r="EW635" s="45"/>
      <c r="EX635" s="45"/>
      <c r="EY635" s="45"/>
      <c r="EZ635" s="45"/>
      <c r="FA635" s="45"/>
      <c r="FB635" s="45"/>
      <c r="FC635" s="46"/>
      <c r="FD635" s="37"/>
      <c r="FF635" s="47"/>
      <c r="FG635" s="67"/>
      <c r="FH635" s="45"/>
      <c r="FI635" s="45"/>
      <c r="FJ635" s="45"/>
      <c r="FK635" s="45"/>
      <c r="FL635" s="45"/>
      <c r="FM635" s="45"/>
      <c r="FN635" s="45"/>
      <c r="FO635" s="45"/>
      <c r="FP635" s="45"/>
      <c r="FQ635" s="46"/>
      <c r="FR635" s="37"/>
      <c r="FS635" s="29"/>
      <c r="FT635" s="47"/>
      <c r="FU635" s="67"/>
      <c r="FV635" s="45"/>
      <c r="FW635" s="45"/>
      <c r="FX635" s="45"/>
      <c r="FY635" s="45"/>
      <c r="FZ635" s="45"/>
      <c r="GA635" s="45"/>
      <c r="GB635" s="45"/>
      <c r="GC635" s="45"/>
      <c r="GD635" s="45"/>
      <c r="GE635" s="46"/>
      <c r="GF635" s="37"/>
      <c r="GH635" s="47"/>
      <c r="GI635" s="67"/>
      <c r="GJ635" s="45"/>
      <c r="GK635" s="45"/>
      <c r="GL635" s="45"/>
      <c r="GM635" s="45"/>
      <c r="GN635" s="45"/>
      <c r="GO635" s="45"/>
      <c r="GP635" s="45"/>
      <c r="GQ635" s="45"/>
      <c r="GR635" s="45"/>
      <c r="GS635" s="46"/>
      <c r="GT635" s="37"/>
      <c r="GU635" s="61"/>
      <c r="GV635" s="52"/>
      <c r="GW635" s="62"/>
      <c r="GX635" s="43"/>
      <c r="GY635" s="45" t="str">
        <f t="shared" si="2829"/>
        <v/>
      </c>
      <c r="GZ635" s="43"/>
      <c r="HA635" s="45" t="str">
        <f t="shared" si="2823"/>
        <v/>
      </c>
      <c r="HB635" s="43"/>
      <c r="HC635" s="45" t="str">
        <f t="shared" si="2787"/>
        <v/>
      </c>
      <c r="HD635" s="43"/>
      <c r="HE635" s="63" t="str">
        <f t="shared" si="2788"/>
        <v/>
      </c>
      <c r="HF635" s="67" t="str">
        <f t="shared" si="2974"/>
        <v/>
      </c>
      <c r="HG635" s="45" t="str">
        <f t="shared" si="2789"/>
        <v/>
      </c>
      <c r="HH635" s="46" t="str">
        <f t="shared" si="2790"/>
        <v/>
      </c>
      <c r="HI635" s="37"/>
      <c r="HK635" s="52"/>
      <c r="HL635" s="43"/>
      <c r="HM635" s="45" t="str">
        <f t="shared" si="2824"/>
        <v/>
      </c>
      <c r="HN635" s="43"/>
      <c r="HO635" s="45" t="str">
        <f t="shared" si="2825"/>
        <v/>
      </c>
      <c r="HP635" s="43"/>
      <c r="HQ635" s="45" t="str">
        <f t="shared" si="2791"/>
        <v/>
      </c>
      <c r="HR635" s="43"/>
      <c r="HS635" s="63" t="str">
        <f t="shared" si="2792"/>
        <v/>
      </c>
      <c r="HT635" s="67" t="str">
        <f t="shared" si="2826"/>
        <v/>
      </c>
      <c r="HU635" s="45" t="str">
        <f t="shared" si="2793"/>
        <v/>
      </c>
      <c r="HV635" s="46" t="str">
        <f t="shared" si="2794"/>
        <v/>
      </c>
      <c r="HW635" s="37"/>
      <c r="HX635" s="360"/>
      <c r="HY635" s="52"/>
      <c r="HZ635" s="43"/>
      <c r="IA635" s="45" t="str">
        <f t="shared" si="2939"/>
        <v/>
      </c>
      <c r="IB635" s="43"/>
      <c r="IC635" s="45" t="str">
        <f t="shared" si="2940"/>
        <v/>
      </c>
      <c r="ID635" s="43"/>
      <c r="IE635" s="45" t="str">
        <f t="shared" si="2941"/>
        <v/>
      </c>
      <c r="IF635" s="43"/>
      <c r="IG635" s="63" t="str">
        <f t="shared" si="2827"/>
        <v/>
      </c>
      <c r="IH635" s="67" t="str">
        <f t="shared" si="2828"/>
        <v/>
      </c>
      <c r="II635" s="45" t="str">
        <f t="shared" si="2942"/>
        <v/>
      </c>
      <c r="IJ635" s="46" t="str">
        <f t="shared" si="2943"/>
        <v/>
      </c>
      <c r="IK635" s="37"/>
      <c r="IL635" s="29"/>
      <c r="IM635" s="52"/>
      <c r="IN635" s="43"/>
      <c r="IO635" s="45" t="str">
        <f t="shared" si="2944"/>
        <v/>
      </c>
      <c r="IP635" s="43"/>
      <c r="IQ635" s="45" t="str">
        <f t="shared" si="2945"/>
        <v/>
      </c>
      <c r="IR635" s="43"/>
      <c r="IS635" s="45" t="str">
        <f t="shared" si="2946"/>
        <v/>
      </c>
      <c r="IT635" s="43"/>
      <c r="IU635" s="63" t="str">
        <f t="shared" si="2947"/>
        <v/>
      </c>
      <c r="IV635" s="67" t="str">
        <f t="shared" si="2948"/>
        <v/>
      </c>
      <c r="IW635" s="45" t="str">
        <f t="shared" si="2949"/>
        <v/>
      </c>
      <c r="IX635" s="46" t="str">
        <f t="shared" si="2950"/>
        <v/>
      </c>
      <c r="IY635" s="37"/>
      <c r="IZ635" s="61"/>
      <c r="JA635" s="52"/>
      <c r="JB635" s="43"/>
      <c r="JC635" s="45" t="str">
        <f t="shared" si="2951"/>
        <v/>
      </c>
      <c r="JD635" s="43"/>
      <c r="JE635" s="45" t="str">
        <f t="shared" si="2952"/>
        <v/>
      </c>
      <c r="JF635" s="43"/>
      <c r="JG635" s="45" t="str">
        <f t="shared" si="2953"/>
        <v/>
      </c>
      <c r="JH635" s="43"/>
      <c r="JI635" s="63" t="str">
        <f t="shared" si="2954"/>
        <v/>
      </c>
      <c r="JJ635" s="67" t="str">
        <f t="shared" si="2955"/>
        <v/>
      </c>
      <c r="JK635" s="45" t="str">
        <f t="shared" si="2956"/>
        <v/>
      </c>
      <c r="JL635" s="46" t="str">
        <f t="shared" si="2957"/>
        <v/>
      </c>
      <c r="JM635" s="37"/>
      <c r="JN635" s="29"/>
      <c r="JO635" s="52"/>
      <c r="JP635" s="43"/>
      <c r="JQ635" s="45" t="str">
        <f t="shared" si="2958"/>
        <v/>
      </c>
      <c r="JR635" s="43"/>
      <c r="JS635" s="45" t="str">
        <f t="shared" si="2959"/>
        <v/>
      </c>
      <c r="JT635" s="43"/>
      <c r="JU635" s="45" t="str">
        <f t="shared" si="2960"/>
        <v/>
      </c>
      <c r="JV635" s="43"/>
      <c r="JW635" s="63" t="str">
        <f t="shared" si="2961"/>
        <v/>
      </c>
      <c r="JX635" s="67" t="str">
        <f t="shared" si="2962"/>
        <v/>
      </c>
      <c r="JY635" s="45" t="str">
        <f t="shared" si="2963"/>
        <v/>
      </c>
      <c r="JZ635" s="46" t="str">
        <f t="shared" si="2964"/>
        <v/>
      </c>
      <c r="KA635" s="37"/>
      <c r="KB635" s="51"/>
      <c r="KC635" s="52"/>
      <c r="KD635" s="43"/>
      <c r="KE635" s="45" t="str">
        <f>IF(KD635="","",KD635-KD631)</f>
        <v/>
      </c>
      <c r="KF635" s="43"/>
      <c r="KG635" s="45" t="str">
        <f>IF(KF635="","",KF635-KF631)</f>
        <v/>
      </c>
      <c r="KH635" s="43"/>
      <c r="KI635" s="45" t="str">
        <f>IF(KH635="","",KH631+KJ631-KH635)</f>
        <v/>
      </c>
      <c r="KJ635" s="43"/>
      <c r="KK635" s="63" t="str">
        <f>IF(KD635="","",KK631)</f>
        <v/>
      </c>
      <c r="KL635" s="67" t="str">
        <f>IF(KE635="","",KL631)</f>
        <v/>
      </c>
      <c r="KM635" s="45" t="str">
        <f>IF(KH635="","",KI635*KL635)</f>
        <v/>
      </c>
      <c r="KN635" s="46" t="str">
        <f>IF(KI635="","",KM635/(KE635*100))</f>
        <v/>
      </c>
      <c r="KO635" s="37"/>
      <c r="KP635" s="29"/>
      <c r="KQ635" s="52"/>
      <c r="KR635" s="43"/>
      <c r="KS635" s="45" t="str">
        <f>IF(KR635="","",KR635-KR631)</f>
        <v/>
      </c>
      <c r="KT635" s="43"/>
      <c r="KU635" s="45" t="str">
        <f>IF(KT635="","",KT635-KT631)</f>
        <v/>
      </c>
      <c r="KV635" s="43"/>
      <c r="KW635" s="45" t="str">
        <f>IF(KV635="","",KV631+KX631-KV635)</f>
        <v/>
      </c>
      <c r="KX635" s="43"/>
      <c r="KY635" s="63" t="str">
        <f>IF(KR635="","",KY631)</f>
        <v/>
      </c>
      <c r="KZ635" s="67" t="str">
        <f>IF(KS635="","",KZ631)</f>
        <v/>
      </c>
      <c r="LA635" s="45" t="str">
        <f>IF(KV635="","",KW635*KZ635)</f>
        <v/>
      </c>
      <c r="LB635" s="46" t="str">
        <f>IF(KW635="","",LA635/(KS635*100))</f>
        <v/>
      </c>
      <c r="LC635" s="37"/>
      <c r="LD635" s="29"/>
      <c r="LE635" s="47"/>
      <c r="LF635" s="45"/>
      <c r="LG635" s="45"/>
      <c r="LH635" s="45"/>
      <c r="LI635" s="45"/>
      <c r="LJ635" s="45"/>
      <c r="LK635" s="45"/>
      <c r="LL635" s="45"/>
      <c r="LM635" s="63"/>
      <c r="LN635" s="45"/>
      <c r="LO635" s="45"/>
      <c r="LP635" s="45"/>
      <c r="LQ635" s="37"/>
      <c r="LR635" s="29"/>
      <c r="LS635" s="47"/>
      <c r="LT635" s="67"/>
      <c r="LU635" s="45"/>
      <c r="LV635" s="45"/>
      <c r="LW635" s="45"/>
      <c r="LX635" s="45"/>
      <c r="LY635" s="45"/>
      <c r="LZ635" s="45"/>
      <c r="MA635" s="45"/>
      <c r="MB635" s="45"/>
      <c r="MC635" s="45"/>
      <c r="MD635" s="46"/>
      <c r="ME635" s="37"/>
      <c r="MF635" s="29"/>
      <c r="MG635" s="47"/>
      <c r="MH635" s="67"/>
      <c r="MI635" s="45"/>
      <c r="MJ635" s="45"/>
      <c r="MK635" s="45"/>
      <c r="ML635" s="45"/>
      <c r="MM635" s="45"/>
      <c r="MN635" s="45"/>
      <c r="MO635" s="45"/>
      <c r="MP635" s="45"/>
      <c r="MQ635" s="45"/>
      <c r="MR635" s="46"/>
      <c r="MS635" s="37"/>
      <c r="MT635" s="29"/>
      <c r="MU635" s="47"/>
      <c r="MV635" s="67"/>
      <c r="MW635" s="45"/>
      <c r="MX635" s="45"/>
      <c r="MY635" s="45"/>
      <c r="MZ635" s="45"/>
      <c r="NA635" s="45"/>
      <c r="NB635" s="45"/>
      <c r="NC635" s="45"/>
      <c r="ND635" s="45"/>
      <c r="NE635" s="45"/>
      <c r="NF635" s="46"/>
      <c r="NG635" s="37"/>
      <c r="NH635" s="29"/>
      <c r="NI635" s="47"/>
      <c r="NJ635" s="67"/>
      <c r="NK635" s="45"/>
      <c r="NL635" s="45"/>
      <c r="NM635" s="45"/>
      <c r="NN635" s="45"/>
      <c r="NO635" s="45"/>
      <c r="NP635" s="45"/>
      <c r="NQ635" s="45"/>
      <c r="NR635" s="45"/>
      <c r="NS635" s="45"/>
      <c r="NT635" s="46"/>
      <c r="NU635" s="37"/>
    </row>
    <row r="636" spans="1:385" ht="15" customHeight="1" thickBot="1" x14ac:dyDescent="0.3">
      <c r="A636" s="38"/>
      <c r="B636" s="39"/>
      <c r="C636" s="40"/>
      <c r="D636" s="40"/>
      <c r="E636" s="41"/>
      <c r="F636" s="40"/>
      <c r="G636" s="208"/>
      <c r="H636" s="42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6"/>
      <c r="T636" s="37"/>
      <c r="U636" s="29"/>
      <c r="V636" s="47"/>
      <c r="W636" s="67"/>
      <c r="X636" s="45"/>
      <c r="Y636" s="45"/>
      <c r="Z636" s="45"/>
      <c r="AA636" s="45"/>
      <c r="AB636" s="45"/>
      <c r="AC636" s="45"/>
      <c r="AD636" s="45"/>
      <c r="AE636" s="45"/>
      <c r="AF636" s="45"/>
      <c r="AG636" s="46"/>
      <c r="AH636" s="37"/>
      <c r="AI636" s="29"/>
      <c r="AJ636" s="47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6"/>
      <c r="AV636" s="37"/>
      <c r="AW636" s="29"/>
      <c r="AX636" s="47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6"/>
      <c r="BJ636" s="37"/>
      <c r="BK636" s="29"/>
      <c r="BL636" s="52"/>
      <c r="BM636" s="43"/>
      <c r="BN636" s="45" t="str">
        <f t="shared" si="2910"/>
        <v/>
      </c>
      <c r="BO636" s="45"/>
      <c r="BP636" s="45" t="str">
        <f t="shared" si="2911"/>
        <v/>
      </c>
      <c r="BQ636" s="45"/>
      <c r="BR636" s="45" t="str">
        <f t="shared" si="2912"/>
        <v/>
      </c>
      <c r="BS636" s="43"/>
      <c r="BT636" s="78" t="str">
        <f t="shared" si="2913"/>
        <v/>
      </c>
      <c r="BU636" s="79" t="str">
        <f t="shared" si="2914"/>
        <v/>
      </c>
      <c r="BV636" s="76" t="str">
        <f t="shared" si="2915"/>
        <v/>
      </c>
      <c r="BW636" s="80" t="str">
        <f t="shared" si="2916"/>
        <v/>
      </c>
      <c r="BX636" s="37"/>
      <c r="BY636" s="57"/>
      <c r="BZ636" s="52"/>
      <c r="CA636" s="43"/>
      <c r="CB636" s="45" t="str">
        <f t="shared" si="2917"/>
        <v/>
      </c>
      <c r="CC636" s="45"/>
      <c r="CD636" s="45" t="str">
        <f t="shared" si="2918"/>
        <v/>
      </c>
      <c r="CE636" s="45"/>
      <c r="CF636" s="45" t="str">
        <f t="shared" si="2919"/>
        <v/>
      </c>
      <c r="CG636" s="43"/>
      <c r="CH636" s="78" t="str">
        <f t="shared" si="2920"/>
        <v/>
      </c>
      <c r="CI636" s="79" t="str">
        <f t="shared" si="2921"/>
        <v/>
      </c>
      <c r="CJ636" s="76" t="str">
        <f t="shared" si="2922"/>
        <v/>
      </c>
      <c r="CK636" s="80" t="str">
        <f t="shared" si="2923"/>
        <v/>
      </c>
      <c r="CL636" s="37"/>
      <c r="CM636" s="29"/>
      <c r="CN636" s="52"/>
      <c r="CO636" s="43"/>
      <c r="CP636" s="45" t="str">
        <f t="shared" si="2924"/>
        <v/>
      </c>
      <c r="CQ636" s="45"/>
      <c r="CR636" s="45" t="str">
        <f t="shared" si="2925"/>
        <v/>
      </c>
      <c r="CS636" s="45"/>
      <c r="CT636" s="45" t="str">
        <f t="shared" si="2926"/>
        <v/>
      </c>
      <c r="CU636" s="43"/>
      <c r="CV636" s="78" t="str">
        <f t="shared" si="2927"/>
        <v/>
      </c>
      <c r="CW636" s="79" t="str">
        <f t="shared" si="2928"/>
        <v/>
      </c>
      <c r="CX636" s="76" t="str">
        <f t="shared" si="2929"/>
        <v/>
      </c>
      <c r="CY636" s="80" t="str">
        <f t="shared" si="2930"/>
        <v/>
      </c>
      <c r="CZ636" s="37"/>
      <c r="DA636" s="29"/>
      <c r="DB636" s="47"/>
      <c r="DC636" s="67"/>
      <c r="DD636" s="45"/>
      <c r="DE636" s="45"/>
      <c r="DF636" s="45"/>
      <c r="DG636" s="45"/>
      <c r="DH636" s="45"/>
      <c r="DI636" s="45"/>
      <c r="DJ636" s="45"/>
      <c r="DK636" s="45"/>
      <c r="DL636" s="45"/>
      <c r="DM636" s="46"/>
      <c r="DN636" s="37"/>
      <c r="DO636" s="29"/>
      <c r="DP636" s="47"/>
      <c r="DQ636" s="45"/>
      <c r="DR636" s="45"/>
      <c r="DS636" s="45"/>
      <c r="DT636" s="45"/>
      <c r="DU636" s="45"/>
      <c r="DV636" s="45"/>
      <c r="DW636" s="45"/>
      <c r="DX636" s="45"/>
      <c r="DY636" s="45"/>
      <c r="DZ636" s="45"/>
      <c r="EA636" s="46"/>
      <c r="EB636" s="37"/>
      <c r="ED636" s="47"/>
      <c r="EE636" s="67"/>
      <c r="EF636" s="45"/>
      <c r="EG636" s="45"/>
      <c r="EH636" s="45"/>
      <c r="EI636" s="45"/>
      <c r="EJ636" s="45"/>
      <c r="EK636" s="45"/>
      <c r="EL636" s="45"/>
      <c r="EM636" s="45"/>
      <c r="EN636" s="45"/>
      <c r="EO636" s="46"/>
      <c r="EP636" s="37"/>
      <c r="ER636" s="47"/>
      <c r="ES636" s="67"/>
      <c r="ET636" s="45"/>
      <c r="EU636" s="45"/>
      <c r="EV636" s="45"/>
      <c r="EW636" s="45"/>
      <c r="EX636" s="45"/>
      <c r="EY636" s="45"/>
      <c r="EZ636" s="45"/>
      <c r="FA636" s="45"/>
      <c r="FB636" s="45"/>
      <c r="FC636" s="46"/>
      <c r="FD636" s="37"/>
      <c r="FF636" s="47"/>
      <c r="FG636" s="67"/>
      <c r="FH636" s="45"/>
      <c r="FI636" s="45"/>
      <c r="FJ636" s="45"/>
      <c r="FK636" s="45"/>
      <c r="FL636" s="45"/>
      <c r="FM636" s="45"/>
      <c r="FN636" s="45"/>
      <c r="FO636" s="45"/>
      <c r="FP636" s="45"/>
      <c r="FQ636" s="46"/>
      <c r="FR636" s="37"/>
      <c r="FS636" s="29"/>
      <c r="FT636" s="47"/>
      <c r="FU636" s="67"/>
      <c r="FV636" s="45"/>
      <c r="FW636" s="45"/>
      <c r="FX636" s="45"/>
      <c r="FY636" s="45"/>
      <c r="FZ636" s="45"/>
      <c r="GA636" s="45"/>
      <c r="GB636" s="45"/>
      <c r="GC636" s="45"/>
      <c r="GD636" s="45"/>
      <c r="GE636" s="46"/>
      <c r="GF636" s="37"/>
      <c r="GH636" s="47"/>
      <c r="GI636" s="67"/>
      <c r="GJ636" s="45"/>
      <c r="GK636" s="45"/>
      <c r="GL636" s="45"/>
      <c r="GM636" s="45"/>
      <c r="GN636" s="45"/>
      <c r="GO636" s="45"/>
      <c r="GP636" s="45"/>
      <c r="GQ636" s="45"/>
      <c r="GR636" s="45"/>
      <c r="GS636" s="46"/>
      <c r="GT636" s="37"/>
      <c r="GU636" s="61"/>
      <c r="GV636" s="52"/>
      <c r="GW636" s="62"/>
      <c r="GX636" s="43"/>
      <c r="GY636" s="45" t="str">
        <f t="shared" si="2829"/>
        <v/>
      </c>
      <c r="GZ636" s="45"/>
      <c r="HA636" s="45"/>
      <c r="HB636" s="45"/>
      <c r="HC636" s="45"/>
      <c r="HD636" s="43"/>
      <c r="HE636" s="78" t="str">
        <f t="shared" si="2788"/>
        <v/>
      </c>
      <c r="HF636" s="79" t="str">
        <f t="shared" si="2974"/>
        <v/>
      </c>
      <c r="HG636" s="76" t="str">
        <f t="shared" si="2789"/>
        <v/>
      </c>
      <c r="HH636" s="80" t="str">
        <f t="shared" si="2790"/>
        <v/>
      </c>
      <c r="HI636" s="37"/>
      <c r="HK636" s="52"/>
      <c r="HL636" s="43"/>
      <c r="HM636" s="45" t="str">
        <f t="shared" si="2824"/>
        <v/>
      </c>
      <c r="HN636" s="45"/>
      <c r="HO636" s="45"/>
      <c r="HP636" s="45"/>
      <c r="HQ636" s="45"/>
      <c r="HR636" s="43"/>
      <c r="HS636" s="78" t="str">
        <f t="shared" si="2792"/>
        <v/>
      </c>
      <c r="HT636" s="79" t="str">
        <f t="shared" si="2826"/>
        <v/>
      </c>
      <c r="HU636" s="76" t="str">
        <f t="shared" si="2793"/>
        <v/>
      </c>
      <c r="HV636" s="80" t="str">
        <f t="shared" si="2794"/>
        <v/>
      </c>
      <c r="HW636" s="37"/>
      <c r="HX636" s="360"/>
      <c r="HY636" s="52"/>
      <c r="HZ636" s="43"/>
      <c r="IA636" s="45" t="str">
        <f t="shared" si="2939"/>
        <v/>
      </c>
      <c r="IB636" s="45"/>
      <c r="IC636" s="45" t="str">
        <f t="shared" si="2940"/>
        <v/>
      </c>
      <c r="ID636" s="45"/>
      <c r="IE636" s="45" t="str">
        <f t="shared" si="2941"/>
        <v/>
      </c>
      <c r="IF636" s="43"/>
      <c r="IG636" s="78" t="str">
        <f t="shared" si="2827"/>
        <v/>
      </c>
      <c r="IH636" s="79" t="str">
        <f t="shared" si="2828"/>
        <v/>
      </c>
      <c r="II636" s="76" t="str">
        <f t="shared" si="2942"/>
        <v/>
      </c>
      <c r="IJ636" s="80" t="str">
        <f t="shared" si="2943"/>
        <v/>
      </c>
      <c r="IK636" s="37"/>
      <c r="IL636" s="29"/>
      <c r="IM636" s="52"/>
      <c r="IN636" s="43"/>
      <c r="IO636" s="45" t="str">
        <f t="shared" si="2944"/>
        <v/>
      </c>
      <c r="IP636" s="45"/>
      <c r="IQ636" s="45" t="str">
        <f t="shared" si="2945"/>
        <v/>
      </c>
      <c r="IR636" s="45"/>
      <c r="IS636" s="45" t="str">
        <f t="shared" si="2946"/>
        <v/>
      </c>
      <c r="IT636" s="43"/>
      <c r="IU636" s="78" t="str">
        <f t="shared" si="2947"/>
        <v/>
      </c>
      <c r="IV636" s="79" t="str">
        <f t="shared" si="2948"/>
        <v/>
      </c>
      <c r="IW636" s="76" t="str">
        <f t="shared" si="2949"/>
        <v/>
      </c>
      <c r="IX636" s="80" t="str">
        <f t="shared" si="2950"/>
        <v/>
      </c>
      <c r="IY636" s="37"/>
      <c r="IZ636" s="61"/>
      <c r="JA636" s="52"/>
      <c r="JB636" s="43"/>
      <c r="JC636" s="45" t="str">
        <f t="shared" si="2951"/>
        <v/>
      </c>
      <c r="JD636" s="45"/>
      <c r="JE636" s="45" t="str">
        <f t="shared" si="2952"/>
        <v/>
      </c>
      <c r="JF636" s="45"/>
      <c r="JG636" s="45" t="str">
        <f t="shared" si="2953"/>
        <v/>
      </c>
      <c r="JH636" s="43"/>
      <c r="JI636" s="78" t="str">
        <f t="shared" si="2954"/>
        <v/>
      </c>
      <c r="JJ636" s="79" t="str">
        <f t="shared" si="2955"/>
        <v/>
      </c>
      <c r="JK636" s="76" t="str">
        <f t="shared" si="2956"/>
        <v/>
      </c>
      <c r="JL636" s="80" t="str">
        <f t="shared" si="2957"/>
        <v/>
      </c>
      <c r="JM636" s="37"/>
      <c r="JN636" s="29"/>
      <c r="JO636" s="52"/>
      <c r="JP636" s="43"/>
      <c r="JQ636" s="45" t="str">
        <f t="shared" si="2958"/>
        <v/>
      </c>
      <c r="JR636" s="45"/>
      <c r="JS636" s="45"/>
      <c r="JT636" s="45"/>
      <c r="JU636" s="45"/>
      <c r="JV636" s="43"/>
      <c r="JW636" s="78" t="str">
        <f t="shared" si="2961"/>
        <v/>
      </c>
      <c r="JX636" s="79" t="str">
        <f t="shared" si="2962"/>
        <v/>
      </c>
      <c r="JY636" s="76" t="str">
        <f t="shared" si="2963"/>
        <v/>
      </c>
      <c r="JZ636" s="80" t="str">
        <f t="shared" si="2964"/>
        <v/>
      </c>
      <c r="KA636" s="37"/>
      <c r="KB636" s="51"/>
      <c r="KC636" s="52"/>
      <c r="KD636" s="43"/>
      <c r="KE636" s="45" t="str">
        <f>IF(KD636="","",KD636-KD632)</f>
        <v/>
      </c>
      <c r="KF636" s="45"/>
      <c r="KG636" s="45" t="str">
        <f>IF(KF636="","",KF636-KF632)</f>
        <v/>
      </c>
      <c r="KH636" s="45"/>
      <c r="KI636" s="45" t="str">
        <f>IF(KH636="","",KH632+KJ632-KH636)</f>
        <v/>
      </c>
      <c r="KJ636" s="43"/>
      <c r="KK636" s="78" t="str">
        <f>IF(KD636="","",KK632)</f>
        <v/>
      </c>
      <c r="KL636" s="79" t="str">
        <f>IF(KE636="","",KL632)</f>
        <v/>
      </c>
      <c r="KM636" s="76" t="str">
        <f>IF(KH636="","",KI636*KL636)</f>
        <v/>
      </c>
      <c r="KN636" s="80" t="str">
        <f>IF(KI636="","",KM636/(KE636*100))</f>
        <v/>
      </c>
      <c r="KO636" s="37"/>
      <c r="KP636" s="29"/>
      <c r="KQ636" s="52"/>
      <c r="KR636" s="43"/>
      <c r="KS636" s="45" t="str">
        <f>IF(KR636="","",KR636-KR632)</f>
        <v/>
      </c>
      <c r="KT636" s="45"/>
      <c r="KU636" s="45" t="str">
        <f>IF(KT636="","",KT636-KT632)</f>
        <v/>
      </c>
      <c r="KV636" s="45"/>
      <c r="KW636" s="45" t="str">
        <f>IF(KV636="","",KV632+KX632-KV636)</f>
        <v/>
      </c>
      <c r="KX636" s="43"/>
      <c r="KY636" s="78" t="str">
        <f>IF(KR636="","",KY632)</f>
        <v/>
      </c>
      <c r="KZ636" s="79" t="str">
        <f>IF(KS636="","",KZ632)</f>
        <v/>
      </c>
      <c r="LA636" s="76" t="str">
        <f>IF(KV636="","",KW636*KZ636)</f>
        <v/>
      </c>
      <c r="LB636" s="80" t="str">
        <f>IF(KW636="","",LA636/(KS636*100))</f>
        <v/>
      </c>
      <c r="LC636" s="37"/>
      <c r="LD636" s="29"/>
      <c r="LE636" s="47"/>
      <c r="LF636" s="45"/>
      <c r="LG636" s="45"/>
      <c r="LH636" s="45"/>
      <c r="LI636" s="45"/>
      <c r="LJ636" s="45"/>
      <c r="LK636" s="45"/>
      <c r="LL636" s="45"/>
      <c r="LM636" s="63"/>
      <c r="LN636" s="45"/>
      <c r="LO636" s="45"/>
      <c r="LP636" s="45"/>
      <c r="LQ636" s="37"/>
      <c r="LR636" s="29"/>
      <c r="LS636" s="47"/>
      <c r="LT636" s="67"/>
      <c r="LU636" s="45"/>
      <c r="LV636" s="45"/>
      <c r="LW636" s="45"/>
      <c r="LX636" s="45"/>
      <c r="LY636" s="45"/>
      <c r="LZ636" s="45"/>
      <c r="MA636" s="45"/>
      <c r="MB636" s="45"/>
      <c r="MC636" s="45"/>
      <c r="MD636" s="46"/>
      <c r="ME636" s="37"/>
      <c r="MF636" s="29"/>
      <c r="MG636" s="47"/>
      <c r="MH636" s="67"/>
      <c r="MI636" s="45"/>
      <c r="MJ636" s="45"/>
      <c r="MK636" s="45"/>
      <c r="ML636" s="45"/>
      <c r="MM636" s="45"/>
      <c r="MN636" s="45"/>
      <c r="MO636" s="45"/>
      <c r="MP636" s="45"/>
      <c r="MQ636" s="45"/>
      <c r="MR636" s="46"/>
      <c r="MS636" s="37"/>
      <c r="MT636" s="29"/>
      <c r="MU636" s="47"/>
      <c r="MV636" s="67"/>
      <c r="MW636" s="45"/>
      <c r="MX636" s="45"/>
      <c r="MY636" s="45"/>
      <c r="MZ636" s="45"/>
      <c r="NA636" s="45"/>
      <c r="NB636" s="45"/>
      <c r="NC636" s="45"/>
      <c r="ND636" s="45"/>
      <c r="NE636" s="45"/>
      <c r="NF636" s="46"/>
      <c r="NG636" s="37"/>
      <c r="NH636" s="29"/>
      <c r="NI636" s="47"/>
      <c r="NJ636" s="67"/>
      <c r="NK636" s="45"/>
      <c r="NL636" s="45"/>
      <c r="NM636" s="45"/>
      <c r="NN636" s="45"/>
      <c r="NO636" s="45"/>
      <c r="NP636" s="45"/>
      <c r="NQ636" s="45"/>
      <c r="NR636" s="45"/>
      <c r="NS636" s="45"/>
      <c r="NT636" s="46"/>
      <c r="NU636" s="37"/>
    </row>
    <row r="637" spans="1:385" ht="15" customHeight="1" thickTop="1" x14ac:dyDescent="0.25">
      <c r="A637" s="104" t="s">
        <v>1189</v>
      </c>
      <c r="B637" s="39"/>
      <c r="C637" s="40"/>
      <c r="D637" s="40"/>
      <c r="E637" s="41"/>
      <c r="F637" s="40"/>
      <c r="G637" s="208"/>
      <c r="H637" s="42"/>
      <c r="I637" s="25" t="s">
        <v>29</v>
      </c>
      <c r="J637" s="45">
        <f>SUM(J581:J633)*100</f>
        <v>85400</v>
      </c>
      <c r="K637" s="45"/>
      <c r="L637" s="45"/>
      <c r="M637" s="25"/>
      <c r="N637" s="45"/>
      <c r="O637" s="45"/>
      <c r="P637" s="45"/>
      <c r="Q637" s="45"/>
      <c r="R637" s="45"/>
      <c r="S637" s="45"/>
      <c r="T637" s="37"/>
      <c r="U637" s="29"/>
      <c r="V637" s="47"/>
      <c r="W637" s="105" t="s">
        <v>29</v>
      </c>
      <c r="X637" s="45">
        <f>SUM(X581:X633)*100</f>
        <v>102500</v>
      </c>
      <c r="Y637" s="45"/>
      <c r="Z637" s="45"/>
      <c r="AA637" s="25"/>
      <c r="AB637" s="45"/>
      <c r="AC637" s="45"/>
      <c r="AD637" s="45"/>
      <c r="AE637" s="45"/>
      <c r="AF637" s="45"/>
      <c r="AG637" s="45"/>
      <c r="AH637" s="37"/>
      <c r="AI637" s="29"/>
      <c r="AJ637" s="47"/>
      <c r="AK637" s="25" t="s">
        <v>29</v>
      </c>
      <c r="AL637" s="45">
        <f>SUM(AL581:AL633)*100</f>
        <v>94400</v>
      </c>
      <c r="AM637" s="45"/>
      <c r="AN637" s="45"/>
      <c r="AO637" s="25"/>
      <c r="AP637" s="45"/>
      <c r="AQ637" s="45"/>
      <c r="AR637" s="45"/>
      <c r="AS637" s="45"/>
      <c r="AT637" s="45"/>
      <c r="AU637" s="45"/>
      <c r="AV637" s="37"/>
      <c r="AW637" s="29"/>
      <c r="AX637" s="47"/>
      <c r="AY637" s="25" t="s">
        <v>29</v>
      </c>
      <c r="AZ637" s="45">
        <f>SUM(AZ581:AZ633)*100</f>
        <v>207000</v>
      </c>
      <c r="BA637" s="45"/>
      <c r="BB637" s="45"/>
      <c r="BC637" s="25"/>
      <c r="BD637" s="45"/>
      <c r="BE637" s="45"/>
      <c r="BF637" s="45"/>
      <c r="BG637" s="45"/>
      <c r="BH637" s="45"/>
      <c r="BI637" s="45"/>
      <c r="BJ637" s="37"/>
      <c r="BK637" s="29"/>
      <c r="BL637" s="47"/>
      <c r="BM637" s="25" t="s">
        <v>29</v>
      </c>
      <c r="BN637" s="43">
        <f>SUM(BN581:BN633)*100</f>
        <v>211400</v>
      </c>
      <c r="BO637" s="43"/>
      <c r="BP637" s="43"/>
      <c r="BQ637" s="25"/>
      <c r="BR637" s="45"/>
      <c r="BS637" s="45"/>
      <c r="BT637" s="319" t="s">
        <v>31</v>
      </c>
      <c r="BU637" s="319"/>
      <c r="BV637" s="45">
        <f>SUM(BV581:BV633)</f>
        <v>14337</v>
      </c>
      <c r="BW637" s="45"/>
      <c r="BX637" s="37"/>
      <c r="BY637" s="57"/>
      <c r="BZ637" s="47"/>
      <c r="CA637" s="25" t="s">
        <v>29</v>
      </c>
      <c r="CB637" s="43">
        <f>SUM(CB581:CB633)*100</f>
        <v>171300</v>
      </c>
      <c r="CC637" s="43"/>
      <c r="CD637" s="43"/>
      <c r="CE637" s="106"/>
      <c r="CF637" s="43"/>
      <c r="CG637" s="45"/>
      <c r="CH637" s="329" t="s">
        <v>31</v>
      </c>
      <c r="CI637" s="329"/>
      <c r="CJ637" s="45">
        <f>SUM(CJ581:CJ633)</f>
        <v>19494</v>
      </c>
      <c r="CK637" s="107"/>
      <c r="CL637" s="37"/>
      <c r="CM637" s="29"/>
      <c r="CN637" s="47"/>
      <c r="CO637" s="25" t="s">
        <v>29</v>
      </c>
      <c r="CP637" s="43">
        <f>SUM(CP581:CP633)*100</f>
        <v>210900</v>
      </c>
      <c r="CQ637" s="43"/>
      <c r="CR637" s="43"/>
      <c r="CS637" s="106"/>
      <c r="CT637" s="43"/>
      <c r="CU637" s="45"/>
      <c r="CV637" s="329" t="s">
        <v>31</v>
      </c>
      <c r="CW637" s="329"/>
      <c r="CX637" s="45">
        <f>SUM(CX581:CX633)</f>
        <v>43093</v>
      </c>
      <c r="CY637" s="107"/>
      <c r="CZ637" s="37"/>
      <c r="DA637" s="29"/>
      <c r="DB637" s="47"/>
      <c r="DC637" s="105" t="s">
        <v>29</v>
      </c>
      <c r="DD637" s="45">
        <f>SUM(DD581:DD633)*100</f>
        <v>143100</v>
      </c>
      <c r="DE637" s="45"/>
      <c r="DF637" s="45"/>
      <c r="DG637" s="25"/>
      <c r="DH637" s="45"/>
      <c r="DI637" s="45"/>
      <c r="DJ637" s="45"/>
      <c r="DK637" s="45"/>
      <c r="DL637" s="45"/>
      <c r="DM637" s="45"/>
      <c r="DN637" s="37"/>
      <c r="DO637" s="29"/>
      <c r="DP637" s="47"/>
      <c r="DQ637" s="25" t="s">
        <v>29</v>
      </c>
      <c r="DR637" s="45">
        <f>SUM(DR581:DR633)*100</f>
        <v>73800</v>
      </c>
      <c r="DS637" s="45"/>
      <c r="DT637" s="45"/>
      <c r="DU637" s="25"/>
      <c r="DV637" s="45"/>
      <c r="DW637" s="45"/>
      <c r="DX637" s="45"/>
      <c r="DY637" s="45"/>
      <c r="DZ637" s="45"/>
      <c r="EA637" s="45"/>
      <c r="EB637" s="37"/>
      <c r="ED637" s="47"/>
      <c r="EE637" s="105" t="s">
        <v>29</v>
      </c>
      <c r="EF637" s="45">
        <f>SUM(EF581:EF633)*100</f>
        <v>47100</v>
      </c>
      <c r="EG637" s="45"/>
      <c r="EH637" s="45">
        <f>SUM(EH581:EH628)</f>
        <v>162</v>
      </c>
      <c r="EI637" s="25" t="s">
        <v>30</v>
      </c>
      <c r="EJ637" s="45"/>
      <c r="EK637" s="45"/>
      <c r="EL637" s="45"/>
      <c r="EM637" s="45"/>
      <c r="EN637" s="45"/>
      <c r="EO637" s="45"/>
      <c r="EP637" s="37"/>
      <c r="ER637" s="47"/>
      <c r="ES637" s="105" t="s">
        <v>29</v>
      </c>
      <c r="ET637" s="45">
        <f>SUM(ET581:ET633)*100</f>
        <v>47100</v>
      </c>
      <c r="EU637" s="45"/>
      <c r="EV637" s="45">
        <f>SUM(EV581:EV628)</f>
        <v>162</v>
      </c>
      <c r="EW637" s="25" t="s">
        <v>30</v>
      </c>
      <c r="EX637" s="45"/>
      <c r="EY637" s="45"/>
      <c r="EZ637" s="45"/>
      <c r="FA637" s="45"/>
      <c r="FB637" s="45"/>
      <c r="FC637" s="45"/>
      <c r="FD637" s="37"/>
      <c r="FF637" s="47"/>
      <c r="FG637" s="105" t="s">
        <v>29</v>
      </c>
      <c r="FH637" s="45">
        <f>SUM(FH581:FH633)*100</f>
        <v>73500</v>
      </c>
      <c r="FI637" s="45"/>
      <c r="FJ637" s="45">
        <f>SUM(FJ581:FJ628)</f>
        <v>11</v>
      </c>
      <c r="FK637" s="25" t="s">
        <v>30</v>
      </c>
      <c r="FL637" s="45"/>
      <c r="FM637" s="45"/>
      <c r="FN637" s="45"/>
      <c r="FO637" s="45"/>
      <c r="FP637" s="45"/>
      <c r="FQ637" s="45"/>
      <c r="FR637" s="37"/>
      <c r="FS637" s="29"/>
      <c r="FT637" s="47"/>
      <c r="FU637" s="105" t="s">
        <v>29</v>
      </c>
      <c r="FV637" s="45">
        <f>SUM(FV581:FV633)*100</f>
        <v>41800</v>
      </c>
      <c r="FW637" s="45"/>
      <c r="FX637" s="45"/>
      <c r="FY637" s="25"/>
      <c r="FZ637" s="45"/>
      <c r="GA637" s="45"/>
      <c r="GB637" s="45"/>
      <c r="GC637" s="45"/>
      <c r="GD637" s="45"/>
      <c r="GE637" s="45"/>
      <c r="GF637" s="37"/>
      <c r="GH637" s="47"/>
      <c r="GI637" s="105" t="s">
        <v>29</v>
      </c>
      <c r="GJ637" s="45">
        <f>SUM(GJ581:GJ633)*100</f>
        <v>47100</v>
      </c>
      <c r="GK637" s="45"/>
      <c r="GL637" s="45">
        <f>SUM(GL581:GL628)</f>
        <v>162</v>
      </c>
      <c r="GM637" s="25" t="s">
        <v>30</v>
      </c>
      <c r="GN637" s="45"/>
      <c r="GO637" s="45"/>
      <c r="GP637" s="45"/>
      <c r="GQ637" s="45"/>
      <c r="GR637" s="45"/>
      <c r="GS637" s="45"/>
      <c r="GT637" s="37"/>
      <c r="GU637" s="61"/>
      <c r="GV637" s="47"/>
      <c r="GW637" s="30"/>
      <c r="GX637" s="25" t="s">
        <v>29</v>
      </c>
      <c r="GY637" s="43">
        <f>SUM(GY581:GY633)*100</f>
        <v>164200</v>
      </c>
      <c r="GZ637" s="43"/>
      <c r="HA637" s="43"/>
      <c r="HB637" s="25"/>
      <c r="HC637" s="45"/>
      <c r="HD637" s="45"/>
      <c r="HE637" s="319" t="s">
        <v>31</v>
      </c>
      <c r="HF637" s="319"/>
      <c r="HG637" s="45">
        <f>SUM(HG581:HG633)</f>
        <v>12625</v>
      </c>
      <c r="HH637" s="45"/>
      <c r="HI637" s="37"/>
      <c r="HK637" s="47"/>
      <c r="HL637" s="25" t="s">
        <v>29</v>
      </c>
      <c r="HM637" s="43">
        <f>SUM(HM581:HM633)*100</f>
        <v>176500</v>
      </c>
      <c r="HN637" s="43"/>
      <c r="HO637" s="43"/>
      <c r="HP637" s="25"/>
      <c r="HQ637" s="45"/>
      <c r="HR637" s="45"/>
      <c r="HS637" s="319" t="s">
        <v>31</v>
      </c>
      <c r="HT637" s="319"/>
      <c r="HU637" s="45">
        <f>SUM(HU581:HU633)</f>
        <v>36182</v>
      </c>
      <c r="HV637" s="45"/>
      <c r="HW637" s="37"/>
      <c r="HX637" s="360"/>
      <c r="HY637" s="47"/>
      <c r="HZ637" s="25" t="s">
        <v>29</v>
      </c>
      <c r="IA637" s="43">
        <f>SUM(IA581:IA633)*100</f>
        <v>318400</v>
      </c>
      <c r="IB637" s="43"/>
      <c r="IC637" s="43"/>
      <c r="ID637" s="25"/>
      <c r="IE637" s="45"/>
      <c r="IF637" s="45"/>
      <c r="IG637" s="319" t="s">
        <v>31</v>
      </c>
      <c r="IH637" s="319"/>
      <c r="II637" s="45">
        <f>SUM(II581:II633)</f>
        <v>98860</v>
      </c>
      <c r="IJ637" s="45"/>
      <c r="IK637" s="37"/>
      <c r="IL637" s="29"/>
      <c r="IM637" s="47"/>
      <c r="IN637" s="25" t="s">
        <v>29</v>
      </c>
      <c r="IO637" s="43">
        <f>SUM(IO581:IO633)*100</f>
        <v>203800</v>
      </c>
      <c r="IP637" s="43"/>
      <c r="IQ637" s="43"/>
      <c r="IR637" s="25"/>
      <c r="IS637" s="45"/>
      <c r="IT637" s="45"/>
      <c r="IU637" s="319" t="s">
        <v>31</v>
      </c>
      <c r="IV637" s="319"/>
      <c r="IW637" s="45">
        <f>SUM(IW581:IW633)</f>
        <v>56614</v>
      </c>
      <c r="IX637" s="45"/>
      <c r="IY637" s="37"/>
      <c r="IZ637" s="61"/>
      <c r="JA637" s="47"/>
      <c r="JB637" s="25" t="s">
        <v>29</v>
      </c>
      <c r="JC637" s="43">
        <f>SUM(JC581:JC633)*100</f>
        <v>200500</v>
      </c>
      <c r="JD637" s="43"/>
      <c r="JE637" s="43"/>
      <c r="JF637" s="25"/>
      <c r="JG637" s="45"/>
      <c r="JH637" s="45"/>
      <c r="JI637" s="319" t="s">
        <v>31</v>
      </c>
      <c r="JJ637" s="319"/>
      <c r="JK637" s="45">
        <f>SUM(JK581:JK633)</f>
        <v>35496</v>
      </c>
      <c r="JL637" s="45"/>
      <c r="JM637" s="37"/>
      <c r="JN637" s="29"/>
      <c r="JO637" s="47"/>
      <c r="JP637" s="25" t="s">
        <v>29</v>
      </c>
      <c r="JQ637" s="43">
        <f>SUM(JQ581:JQ633)*100</f>
        <v>136200</v>
      </c>
      <c r="JR637" s="43"/>
      <c r="JS637" s="43"/>
      <c r="JT637" s="25"/>
      <c r="JU637" s="45"/>
      <c r="JV637" s="45"/>
      <c r="JW637" s="319" t="s">
        <v>31</v>
      </c>
      <c r="JX637" s="319"/>
      <c r="JY637" s="45">
        <f>SUM(JY581:JY633)</f>
        <v>23820</v>
      </c>
      <c r="JZ637" s="45"/>
      <c r="KA637" s="37"/>
      <c r="KB637" s="51"/>
      <c r="KC637" s="47"/>
      <c r="KD637" s="25" t="s">
        <v>29</v>
      </c>
      <c r="KE637" s="43">
        <f>SUM(KE581:KE633)*100</f>
        <v>209900</v>
      </c>
      <c r="KF637" s="43"/>
      <c r="KG637" s="43"/>
      <c r="KH637" s="106"/>
      <c r="KI637" s="43"/>
      <c r="KJ637" s="45"/>
      <c r="KK637" s="319" t="s">
        <v>31</v>
      </c>
      <c r="KL637" s="319"/>
      <c r="KM637" s="45">
        <f>SUM(KM581:KM633)</f>
        <v>37020</v>
      </c>
      <c r="KN637" s="107"/>
      <c r="KO637" s="37"/>
      <c r="KP637" s="29"/>
      <c r="KQ637" s="47"/>
      <c r="KR637" s="25" t="s">
        <v>29</v>
      </c>
      <c r="KS637" s="43">
        <f>SUM(KS581:KS633)*100</f>
        <v>260000</v>
      </c>
      <c r="KT637" s="43"/>
      <c r="KU637" s="43"/>
      <c r="KV637" s="25"/>
      <c r="KW637" s="45"/>
      <c r="KX637" s="45"/>
      <c r="KY637" s="319" t="s">
        <v>31</v>
      </c>
      <c r="KZ637" s="319"/>
      <c r="LA637" s="45">
        <f>SUM(LA581:LA633)</f>
        <v>30560</v>
      </c>
      <c r="LB637" s="45"/>
      <c r="LC637" s="37"/>
      <c r="LD637" s="29"/>
      <c r="LE637" s="47"/>
      <c r="LF637" s="45"/>
      <c r="LG637" s="45"/>
      <c r="LH637" s="45"/>
      <c r="LI637" s="45"/>
      <c r="LJ637" s="45"/>
      <c r="LK637" s="45"/>
      <c r="LL637" s="45"/>
      <c r="LM637" s="63"/>
      <c r="LN637" s="45"/>
      <c r="LO637" s="45"/>
      <c r="LP637" s="45"/>
      <c r="LQ637" s="37"/>
      <c r="LR637" s="29"/>
      <c r="LS637" s="47"/>
      <c r="LT637" s="105" t="s">
        <v>29</v>
      </c>
      <c r="LU637" s="45">
        <f>SUM(LU581:LU633)*100</f>
        <v>66700</v>
      </c>
      <c r="LV637" s="45"/>
      <c r="LW637" s="45"/>
      <c r="LX637" s="25"/>
      <c r="LY637" s="45"/>
      <c r="LZ637" s="45"/>
      <c r="MA637" s="45"/>
      <c r="MB637" s="45"/>
      <c r="MC637" s="45"/>
      <c r="MD637" s="45"/>
      <c r="ME637" s="37"/>
      <c r="MF637" s="29"/>
      <c r="MG637" s="47"/>
      <c r="MH637" s="105" t="s">
        <v>29</v>
      </c>
      <c r="MI637" s="45">
        <f>SUM(MI581:MI633)*100</f>
        <v>45400</v>
      </c>
      <c r="MJ637" s="45"/>
      <c r="MK637" s="45">
        <f>SUM(MK581:MK628)</f>
        <v>7</v>
      </c>
      <c r="ML637" s="25" t="s">
        <v>30</v>
      </c>
      <c r="MM637" s="45"/>
      <c r="MN637" s="45"/>
      <c r="MO637" s="45"/>
      <c r="MP637" s="45"/>
      <c r="MQ637" s="45"/>
      <c r="MR637" s="45"/>
      <c r="MS637" s="37"/>
      <c r="MT637" s="29"/>
      <c r="MU637" s="47"/>
      <c r="MV637" s="105" t="s">
        <v>29</v>
      </c>
      <c r="MW637" s="45">
        <f>SUM(MW581:MW633)*100</f>
        <v>121600</v>
      </c>
      <c r="MX637" s="45"/>
      <c r="MY637" s="45"/>
      <c r="MZ637" s="25"/>
      <c r="NA637" s="45"/>
      <c r="NB637" s="45"/>
      <c r="NC637" s="45"/>
      <c r="ND637" s="45"/>
      <c r="NE637" s="45"/>
      <c r="NF637" s="45"/>
      <c r="NG637" s="37"/>
      <c r="NH637" s="29"/>
      <c r="NI637" s="47"/>
      <c r="NJ637" s="105" t="s">
        <v>29</v>
      </c>
      <c r="NK637" s="45">
        <f>SUM(NK581:NK633)*100</f>
        <v>64200</v>
      </c>
      <c r="NL637" s="45"/>
      <c r="NM637" s="45"/>
      <c r="NN637" s="25"/>
      <c r="NO637" s="45"/>
      <c r="NP637" s="45"/>
      <c r="NQ637" s="45"/>
      <c r="NR637" s="45"/>
      <c r="NS637" s="45"/>
      <c r="NT637" s="45"/>
      <c r="NU637" s="37"/>
    </row>
    <row r="638" spans="1:385" x14ac:dyDescent="0.25">
      <c r="A638" s="108">
        <f>DATEDIF(A$664,A$589,"d")</f>
        <v>30</v>
      </c>
      <c r="B638" s="39"/>
      <c r="C638" s="40"/>
      <c r="D638" s="40"/>
      <c r="E638" s="41"/>
      <c r="F638" s="40"/>
      <c r="G638" s="208"/>
      <c r="H638" s="42"/>
      <c r="I638" s="25" t="s">
        <v>32</v>
      </c>
      <c r="J638" s="45">
        <f>J637/A638</f>
        <v>2846.6666666666665</v>
      </c>
      <c r="K638" s="45">
        <f>J638*$A639</f>
        <v>85400</v>
      </c>
      <c r="L638" s="45"/>
      <c r="M638" s="25"/>
      <c r="N638" s="45"/>
      <c r="O638" s="45"/>
      <c r="P638" s="45"/>
      <c r="Q638" s="45"/>
      <c r="R638" s="45"/>
      <c r="S638" s="45"/>
      <c r="T638" s="37"/>
      <c r="U638" s="29"/>
      <c r="V638" s="47"/>
      <c r="W638" s="105" t="s">
        <v>32</v>
      </c>
      <c r="X638" s="45">
        <f>X637/A638</f>
        <v>3416.6666666666665</v>
      </c>
      <c r="Y638" s="45">
        <f>X638*$A639</f>
        <v>102500</v>
      </c>
      <c r="Z638" s="45"/>
      <c r="AA638" s="25"/>
      <c r="AB638" s="45"/>
      <c r="AC638" s="45"/>
      <c r="AD638" s="45"/>
      <c r="AE638" s="45"/>
      <c r="AF638" s="45"/>
      <c r="AG638" s="45"/>
      <c r="AH638" s="37"/>
      <c r="AI638" s="29"/>
      <c r="AJ638" s="47"/>
      <c r="AK638" s="25" t="s">
        <v>32</v>
      </c>
      <c r="AL638" s="45">
        <f>AL637/A638</f>
        <v>3146.6666666666665</v>
      </c>
      <c r="AM638" s="45">
        <f>AL638*$A639</f>
        <v>94400</v>
      </c>
      <c r="AN638" s="45"/>
      <c r="AO638" s="25"/>
      <c r="AP638" s="45"/>
      <c r="AQ638" s="45"/>
      <c r="AR638" s="45"/>
      <c r="AS638" s="45"/>
      <c r="AT638" s="45"/>
      <c r="AU638" s="45"/>
      <c r="AV638" s="37"/>
      <c r="AW638" s="29"/>
      <c r="AX638" s="47"/>
      <c r="AY638" s="25" t="s">
        <v>32</v>
      </c>
      <c r="AZ638" s="45">
        <f>AZ637/A638</f>
        <v>6900</v>
      </c>
      <c r="BA638" s="45">
        <f>AZ638*$A639</f>
        <v>207000</v>
      </c>
      <c r="BB638" s="45"/>
      <c r="BC638" s="25"/>
      <c r="BD638" s="45"/>
      <c r="BE638" s="45"/>
      <c r="BF638" s="45"/>
      <c r="BG638" s="45"/>
      <c r="BH638" s="45"/>
      <c r="BI638" s="45"/>
      <c r="BJ638" s="37"/>
      <c r="BK638" s="29"/>
      <c r="BL638" s="47"/>
      <c r="BM638" s="25" t="s">
        <v>32</v>
      </c>
      <c r="BN638" s="45">
        <f>BN637/A638</f>
        <v>7046.666666666667</v>
      </c>
      <c r="BO638" s="45">
        <f>BN638*$A639</f>
        <v>211400</v>
      </c>
      <c r="BP638" s="45"/>
      <c r="BQ638" s="25"/>
      <c r="BR638" s="45"/>
      <c r="BS638" s="45"/>
      <c r="BT638" s="319" t="s">
        <v>33</v>
      </c>
      <c r="BU638" s="319"/>
      <c r="BV638" s="45"/>
      <c r="BW638" s="107">
        <f>BV637/BN637</f>
        <v>6.7819299905392622E-2</v>
      </c>
      <c r="BX638" s="37"/>
      <c r="BY638" s="57"/>
      <c r="BZ638" s="47"/>
      <c r="CA638" s="25" t="s">
        <v>32</v>
      </c>
      <c r="CB638" s="45">
        <f>CB637/A638</f>
        <v>5710</v>
      </c>
      <c r="CC638" s="45">
        <f>CB638*$A639</f>
        <v>171300</v>
      </c>
      <c r="CD638" s="45"/>
      <c r="CE638" s="25"/>
      <c r="CF638" s="45"/>
      <c r="CG638" s="45"/>
      <c r="CH638" s="329" t="s">
        <v>33</v>
      </c>
      <c r="CI638" s="329"/>
      <c r="CJ638" s="45"/>
      <c r="CK638" s="107">
        <f>CJ637/CB637</f>
        <v>0.11380035026269703</v>
      </c>
      <c r="CL638" s="37"/>
      <c r="CM638" s="29"/>
      <c r="CN638" s="47"/>
      <c r="CO638" s="25" t="s">
        <v>32</v>
      </c>
      <c r="CP638" s="45">
        <f>CP637/A638</f>
        <v>7030</v>
      </c>
      <c r="CQ638" s="45">
        <f>CP638*$A639</f>
        <v>210900</v>
      </c>
      <c r="CR638" s="45"/>
      <c r="CS638" s="25"/>
      <c r="CT638" s="45"/>
      <c r="CU638" s="45"/>
      <c r="CV638" s="329" t="s">
        <v>33</v>
      </c>
      <c r="CW638" s="329"/>
      <c r="CX638" s="45"/>
      <c r="CY638" s="107">
        <f>CX637/CP637</f>
        <v>0.20432906590801328</v>
      </c>
      <c r="CZ638" s="37"/>
      <c r="DA638" s="29"/>
      <c r="DB638" s="47"/>
      <c r="DC638" s="105" t="s">
        <v>32</v>
      </c>
      <c r="DD638" s="45">
        <f>DD637/A638</f>
        <v>4770</v>
      </c>
      <c r="DE638" s="45">
        <f>DD638*$A639</f>
        <v>143100</v>
      </c>
      <c r="DF638" s="45"/>
      <c r="DG638" s="25"/>
      <c r="DH638" s="45"/>
      <c r="DI638" s="45"/>
      <c r="DJ638" s="45"/>
      <c r="DK638" s="45"/>
      <c r="DL638" s="45"/>
      <c r="DM638" s="45"/>
      <c r="DN638" s="37"/>
      <c r="DO638" s="29"/>
      <c r="DP638" s="47"/>
      <c r="DQ638" s="25" t="s">
        <v>32</v>
      </c>
      <c r="DR638" s="45">
        <f>DR637/A638</f>
        <v>2460</v>
      </c>
      <c r="DS638" s="45">
        <f>DR638*$A639</f>
        <v>73800</v>
      </c>
      <c r="DT638" s="45"/>
      <c r="DU638" s="25"/>
      <c r="DV638" s="45"/>
      <c r="DW638" s="45"/>
      <c r="DX638" s="45"/>
      <c r="DY638" s="45"/>
      <c r="DZ638" s="45"/>
      <c r="EA638" s="45"/>
      <c r="EB638" s="37"/>
      <c r="ED638" s="47"/>
      <c r="EE638" s="105" t="s">
        <v>32</v>
      </c>
      <c r="EF638" s="45" t="e">
        <f>EF637/O638</f>
        <v>#DIV/0!</v>
      </c>
      <c r="EG638" s="45" t="e">
        <f>EF638*$A639</f>
        <v>#DIV/0!</v>
      </c>
      <c r="EH638" s="45"/>
      <c r="EI638" s="25"/>
      <c r="EJ638" s="45"/>
      <c r="EK638" s="45"/>
      <c r="EL638" s="45"/>
      <c r="EM638" s="45"/>
      <c r="EN638" s="45"/>
      <c r="EO638" s="45"/>
      <c r="EP638" s="37"/>
      <c r="ER638" s="47"/>
      <c r="ES638" s="105" t="s">
        <v>32</v>
      </c>
      <c r="ET638" s="45" t="e">
        <f>ET637/AC638</f>
        <v>#DIV/0!</v>
      </c>
      <c r="EU638" s="45" t="e">
        <f>ET638*$A639</f>
        <v>#DIV/0!</v>
      </c>
      <c r="EV638" s="45"/>
      <c r="EW638" s="25"/>
      <c r="EX638" s="45"/>
      <c r="EY638" s="45"/>
      <c r="EZ638" s="45"/>
      <c r="FA638" s="45"/>
      <c r="FB638" s="45"/>
      <c r="FC638" s="45"/>
      <c r="FD638" s="37"/>
      <c r="FF638" s="47"/>
      <c r="FG638" s="105" t="s">
        <v>32</v>
      </c>
      <c r="FH638" s="45">
        <f>FH637/A638</f>
        <v>2450</v>
      </c>
      <c r="FI638" s="45">
        <f>FH638*$A639</f>
        <v>73500</v>
      </c>
      <c r="FJ638" s="45"/>
      <c r="FK638" s="25"/>
      <c r="FL638" s="45"/>
      <c r="FM638" s="45"/>
      <c r="FN638" s="45"/>
      <c r="FO638" s="45"/>
      <c r="FP638" s="45"/>
      <c r="FQ638" s="45"/>
      <c r="FR638" s="37"/>
      <c r="FS638" s="29"/>
      <c r="FT638" s="47"/>
      <c r="FU638" s="105" t="s">
        <v>32</v>
      </c>
      <c r="FV638" s="45">
        <f>FV637/A638</f>
        <v>1393.3333333333333</v>
      </c>
      <c r="FW638" s="45">
        <f>FV638*$A639</f>
        <v>41800</v>
      </c>
      <c r="FX638" s="45"/>
      <c r="FY638" s="25"/>
      <c r="FZ638" s="45"/>
      <c r="GA638" s="45"/>
      <c r="GB638" s="45"/>
      <c r="GC638" s="45"/>
      <c r="GD638" s="45"/>
      <c r="GE638" s="45"/>
      <c r="GF638" s="37"/>
      <c r="GH638" s="47"/>
      <c r="GI638" s="105" t="s">
        <v>32</v>
      </c>
      <c r="GJ638" s="45">
        <f>GJ637/A638</f>
        <v>1570</v>
      </c>
      <c r="GK638" s="45">
        <f>GJ638*$A639</f>
        <v>47100</v>
      </c>
      <c r="GL638" s="45"/>
      <c r="GM638" s="25"/>
      <c r="GN638" s="45"/>
      <c r="GO638" s="45"/>
      <c r="GP638" s="45"/>
      <c r="GQ638" s="45"/>
      <c r="GR638" s="45"/>
      <c r="GS638" s="45"/>
      <c r="GT638" s="37"/>
      <c r="GU638" s="61"/>
      <c r="GV638" s="47"/>
      <c r="GW638" s="30"/>
      <c r="GX638" s="25" t="s">
        <v>32</v>
      </c>
      <c r="GY638" s="45">
        <f>GY637/A638</f>
        <v>5473.333333333333</v>
      </c>
      <c r="GZ638" s="45">
        <f>GY638*$A639</f>
        <v>164200</v>
      </c>
      <c r="HA638" s="45"/>
      <c r="HB638" s="25"/>
      <c r="HC638" s="45"/>
      <c r="HD638" s="45"/>
      <c r="HE638" s="319" t="s">
        <v>33</v>
      </c>
      <c r="HF638" s="319"/>
      <c r="HG638" s="45"/>
      <c r="HH638" s="107">
        <f>HG637/GY637</f>
        <v>7.6887941534713761E-2</v>
      </c>
      <c r="HI638" s="37"/>
      <c r="HK638" s="47"/>
      <c r="HL638" s="25" t="s">
        <v>32</v>
      </c>
      <c r="HM638" s="45">
        <f>HM637/A638</f>
        <v>5883.333333333333</v>
      </c>
      <c r="HN638" s="45">
        <f>HM638*$A639</f>
        <v>176500</v>
      </c>
      <c r="HO638" s="45"/>
      <c r="HP638" s="25"/>
      <c r="HQ638" s="45"/>
      <c r="HR638" s="45"/>
      <c r="HS638" s="319" t="s">
        <v>33</v>
      </c>
      <c r="HT638" s="319"/>
      <c r="HU638" s="45"/>
      <c r="HV638" s="107">
        <f>HU637/HM637</f>
        <v>0.20499716713881019</v>
      </c>
      <c r="HW638" s="37"/>
      <c r="HX638" s="360"/>
      <c r="HY638" s="47"/>
      <c r="HZ638" s="25" t="s">
        <v>32</v>
      </c>
      <c r="IA638" s="45">
        <f>IA637/A638</f>
        <v>10613.333333333334</v>
      </c>
      <c r="IB638" s="45">
        <f>IA638*$A639</f>
        <v>318400</v>
      </c>
      <c r="IC638" s="45"/>
      <c r="ID638" s="25"/>
      <c r="IE638" s="45"/>
      <c r="IF638" s="45"/>
      <c r="IG638" s="319" t="s">
        <v>33</v>
      </c>
      <c r="IH638" s="319"/>
      <c r="II638" s="45"/>
      <c r="IJ638" s="107">
        <f>II637/IA637</f>
        <v>0.31048994974874372</v>
      </c>
      <c r="IK638" s="37"/>
      <c r="IL638" s="29"/>
      <c r="IM638" s="47"/>
      <c r="IN638" s="25" t="s">
        <v>32</v>
      </c>
      <c r="IO638" s="45">
        <f>IO637/A638</f>
        <v>6793.333333333333</v>
      </c>
      <c r="IP638" s="45">
        <f>IO638*$A639</f>
        <v>203800</v>
      </c>
      <c r="IQ638" s="45"/>
      <c r="IR638" s="25"/>
      <c r="IS638" s="45"/>
      <c r="IT638" s="45"/>
      <c r="IU638" s="319" t="s">
        <v>33</v>
      </c>
      <c r="IV638" s="319"/>
      <c r="IW638" s="45"/>
      <c r="IX638" s="107">
        <f>IW637/IO637</f>
        <v>0.27779195289499509</v>
      </c>
      <c r="IY638" s="37"/>
      <c r="IZ638" s="61"/>
      <c r="JA638" s="47"/>
      <c r="JB638" s="25" t="s">
        <v>32</v>
      </c>
      <c r="JC638" s="45">
        <f>JC637/A638</f>
        <v>6683.333333333333</v>
      </c>
      <c r="JD638" s="45">
        <f>JC638*$A639</f>
        <v>200500</v>
      </c>
      <c r="JE638" s="45"/>
      <c r="JF638" s="25"/>
      <c r="JG638" s="45"/>
      <c r="JH638" s="45"/>
      <c r="JI638" s="319" t="s">
        <v>33</v>
      </c>
      <c r="JJ638" s="319"/>
      <c r="JK638" s="45"/>
      <c r="JL638" s="107">
        <f>JK637/JC637</f>
        <v>0.17703740648379052</v>
      </c>
      <c r="JM638" s="37"/>
      <c r="JN638" s="29"/>
      <c r="JO638" s="47"/>
      <c r="JP638" s="25" t="s">
        <v>32</v>
      </c>
      <c r="JQ638" s="45">
        <f>JQ637/A638</f>
        <v>4540</v>
      </c>
      <c r="JR638" s="45">
        <f>JQ638*$A639</f>
        <v>136200</v>
      </c>
      <c r="JS638" s="45"/>
      <c r="JT638" s="25"/>
      <c r="JU638" s="45"/>
      <c r="JV638" s="45"/>
      <c r="JW638" s="319" t="s">
        <v>33</v>
      </c>
      <c r="JX638" s="319"/>
      <c r="JY638" s="45"/>
      <c r="JZ638" s="107">
        <f>JY637/JQ637</f>
        <v>0.1748898678414097</v>
      </c>
      <c r="KA638" s="37"/>
      <c r="KB638" s="51"/>
      <c r="KC638" s="47"/>
      <c r="KD638" s="25" t="s">
        <v>32</v>
      </c>
      <c r="KE638" s="45">
        <f>KE637/A638</f>
        <v>6996.666666666667</v>
      </c>
      <c r="KF638" s="45">
        <f>KE638*$A639</f>
        <v>209900</v>
      </c>
      <c r="KG638" s="45"/>
      <c r="KH638" s="25"/>
      <c r="KI638" s="45"/>
      <c r="KJ638" s="45"/>
      <c r="KK638" s="319" t="s">
        <v>33</v>
      </c>
      <c r="KL638" s="319"/>
      <c r="KM638" s="45"/>
      <c r="KN638" s="107">
        <f>KM637/KE637</f>
        <v>0.17636969985707479</v>
      </c>
      <c r="KO638" s="37"/>
      <c r="KP638" s="29"/>
      <c r="KQ638" s="47"/>
      <c r="KR638" s="25" t="s">
        <v>32</v>
      </c>
      <c r="KS638" s="45">
        <f>KS637/A638</f>
        <v>8666.6666666666661</v>
      </c>
      <c r="KT638" s="45">
        <f>KS638*$A639</f>
        <v>259999.99999999997</v>
      </c>
      <c r="KU638" s="45"/>
      <c r="KV638" s="25"/>
      <c r="KW638" s="45"/>
      <c r="KX638" s="45"/>
      <c r="KY638" s="319" t="s">
        <v>33</v>
      </c>
      <c r="KZ638" s="319"/>
      <c r="LA638" s="45"/>
      <c r="LB638" s="107">
        <f>LA637/KS637</f>
        <v>0.11753846153846154</v>
      </c>
      <c r="LC638" s="37"/>
      <c r="LD638" s="29"/>
      <c r="LE638" s="47"/>
      <c r="LF638" s="25" t="s">
        <v>29</v>
      </c>
      <c r="LG638" s="45">
        <f>SUM(LG581:LG637)*100</f>
        <v>40600</v>
      </c>
      <c r="LH638" s="45"/>
      <c r="LI638" s="45"/>
      <c r="LJ638" s="25"/>
      <c r="LK638" s="45"/>
      <c r="LL638" s="45"/>
      <c r="LM638" s="63"/>
      <c r="LN638" s="25" t="s">
        <v>34</v>
      </c>
      <c r="LO638" s="109">
        <f>SUM(LO581:LO637)</f>
        <v>0</v>
      </c>
      <c r="LP638" s="107">
        <f>LO638/LG638</f>
        <v>0</v>
      </c>
      <c r="LQ638" s="37"/>
      <c r="LR638" s="29"/>
      <c r="LS638" s="47"/>
      <c r="LT638" s="105" t="s">
        <v>32</v>
      </c>
      <c r="LU638" s="45">
        <f>LU637/A638</f>
        <v>2223.3333333333335</v>
      </c>
      <c r="LV638" s="45">
        <f>LU638*$A639</f>
        <v>66700</v>
      </c>
      <c r="LW638" s="45"/>
      <c r="LX638" s="25"/>
      <c r="LY638" s="45"/>
      <c r="LZ638" s="45"/>
      <c r="MA638" s="45"/>
      <c r="MB638" s="45"/>
      <c r="MC638" s="45"/>
      <c r="MD638" s="45"/>
      <c r="ME638" s="37"/>
      <c r="MF638" s="29"/>
      <c r="MG638" s="47"/>
      <c r="MH638" s="105" t="s">
        <v>32</v>
      </c>
      <c r="MI638" s="45">
        <f>MI637/A638</f>
        <v>1513.3333333333333</v>
      </c>
      <c r="MJ638" s="45">
        <f>MI638*$A639</f>
        <v>45400</v>
      </c>
      <c r="MK638" s="45"/>
      <c r="ML638" s="25"/>
      <c r="MM638" s="45"/>
      <c r="MN638" s="45"/>
      <c r="MO638" s="45"/>
      <c r="MP638" s="45"/>
      <c r="MQ638" s="45"/>
      <c r="MR638" s="45"/>
      <c r="MS638" s="37"/>
      <c r="MT638" s="29"/>
      <c r="MU638" s="47"/>
      <c r="MV638" s="105" t="s">
        <v>32</v>
      </c>
      <c r="MW638" s="45">
        <f>MW637/A638</f>
        <v>4053.3333333333335</v>
      </c>
      <c r="MX638" s="45">
        <f>MW638*$A639</f>
        <v>121600</v>
      </c>
      <c r="MY638" s="45"/>
      <c r="MZ638" s="25"/>
      <c r="NA638" s="45"/>
      <c r="NB638" s="45"/>
      <c r="NC638" s="45"/>
      <c r="ND638" s="45"/>
      <c r="NE638" s="45"/>
      <c r="NF638" s="45"/>
      <c r="NG638" s="37"/>
      <c r="NH638" s="29"/>
      <c r="NI638" s="47"/>
      <c r="NJ638" s="105" t="s">
        <v>32</v>
      </c>
      <c r="NK638" s="45">
        <f>NK637/A638</f>
        <v>2140</v>
      </c>
      <c r="NL638" s="45">
        <f>NK638*$A639</f>
        <v>64200</v>
      </c>
      <c r="NM638" s="45"/>
      <c r="NN638" s="25"/>
      <c r="NO638" s="45"/>
      <c r="NP638" s="45"/>
      <c r="NQ638" s="45"/>
      <c r="NR638" s="45"/>
      <c r="NS638" s="45"/>
      <c r="NT638" s="45"/>
      <c r="NU638" s="37"/>
    </row>
    <row r="639" spans="1:385" x14ac:dyDescent="0.25">
      <c r="A639" s="110">
        <v>30</v>
      </c>
      <c r="B639" s="39"/>
      <c r="C639" s="40"/>
      <c r="D639" s="40"/>
      <c r="E639" s="41"/>
      <c r="F639" s="40"/>
      <c r="G639" s="208"/>
      <c r="H639" s="42"/>
      <c r="I639" s="25" t="s">
        <v>35</v>
      </c>
      <c r="J639" s="45">
        <f>J637*K647</f>
        <v>51240</v>
      </c>
      <c r="K639" s="45"/>
      <c r="L639" s="45"/>
      <c r="M639" s="25" t="s">
        <v>34</v>
      </c>
      <c r="N639" s="45">
        <f>SUM(R581:R633)</f>
        <v>13750</v>
      </c>
      <c r="O639" s="107">
        <f>N639/J637</f>
        <v>0.16100702576112413</v>
      </c>
      <c r="P639" s="107"/>
      <c r="Q639" s="45"/>
      <c r="R639" s="45"/>
      <c r="S639" s="45"/>
      <c r="T639" s="37"/>
      <c r="U639" s="29"/>
      <c r="V639" s="47"/>
      <c r="W639" s="105" t="s">
        <v>35</v>
      </c>
      <c r="X639" s="45">
        <f>X637*K647</f>
        <v>61500</v>
      </c>
      <c r="Y639" s="45"/>
      <c r="Z639" s="45"/>
      <c r="AA639" s="25" t="s">
        <v>34</v>
      </c>
      <c r="AB639" s="45">
        <f>SUM(AF581:AF633)</f>
        <v>19494</v>
      </c>
      <c r="AC639" s="107">
        <f>AB639/X637</f>
        <v>0.19018536585365853</v>
      </c>
      <c r="AD639" s="107"/>
      <c r="AE639" s="45"/>
      <c r="AF639" s="45"/>
      <c r="AG639" s="45"/>
      <c r="AH639" s="37"/>
      <c r="AI639" s="29"/>
      <c r="AJ639" s="47"/>
      <c r="AK639" s="25" t="s">
        <v>35</v>
      </c>
      <c r="AL639" s="45">
        <f>AL637*K647</f>
        <v>56640</v>
      </c>
      <c r="AM639" s="45"/>
      <c r="AN639" s="45"/>
      <c r="AO639" s="25" t="s">
        <v>34</v>
      </c>
      <c r="AP639" s="45">
        <f>SUM(AT580:AT632)</f>
        <v>7920</v>
      </c>
      <c r="AQ639" s="107">
        <f>AP639/AL637</f>
        <v>8.3898305084745758E-2</v>
      </c>
      <c r="AR639" s="107"/>
      <c r="AS639" s="45"/>
      <c r="AT639" s="45"/>
      <c r="AU639" s="45"/>
      <c r="AV639" s="37"/>
      <c r="AW639" s="29"/>
      <c r="AX639" s="47"/>
      <c r="AY639" s="25"/>
      <c r="AZ639" s="45"/>
      <c r="BA639" s="45"/>
      <c r="BB639" s="45"/>
      <c r="BC639" s="25" t="s">
        <v>34</v>
      </c>
      <c r="BD639" s="45">
        <f>SUM(BH581:BH633)</f>
        <v>29788</v>
      </c>
      <c r="BE639" s="107">
        <f>BD639/AZ637</f>
        <v>0.14390338164251207</v>
      </c>
      <c r="BF639" s="107"/>
      <c r="BG639" s="45"/>
      <c r="BH639" s="45"/>
      <c r="BI639" s="45"/>
      <c r="BJ639" s="37"/>
      <c r="BK639" s="29"/>
      <c r="BL639" s="47"/>
      <c r="BM639" s="25" t="s">
        <v>35</v>
      </c>
      <c r="BN639" s="45">
        <f>BN637*K647</f>
        <v>126840</v>
      </c>
      <c r="BO639" s="45"/>
      <c r="BP639" s="45"/>
      <c r="BQ639" s="25"/>
      <c r="BR639" s="45"/>
      <c r="BS639" s="45"/>
      <c r="BT639" s="319" t="s">
        <v>36</v>
      </c>
      <c r="BU639" s="319"/>
      <c r="BV639" s="45">
        <f>BN639-BV637</f>
        <v>112503</v>
      </c>
      <c r="BW639" s="107">
        <f>BV639/BN637</f>
        <v>0.53218070009460738</v>
      </c>
      <c r="BX639" s="37"/>
      <c r="BY639" s="57"/>
      <c r="BZ639" s="47"/>
      <c r="CA639" s="25" t="s">
        <v>35</v>
      </c>
      <c r="CB639" s="45">
        <f>CB637*K647</f>
        <v>102780</v>
      </c>
      <c r="CC639" s="45"/>
      <c r="CD639" s="45"/>
      <c r="CE639" s="25"/>
      <c r="CF639" s="45"/>
      <c r="CG639" s="45"/>
      <c r="CH639" s="329" t="s">
        <v>36</v>
      </c>
      <c r="CI639" s="329"/>
      <c r="CJ639" s="45">
        <f>CB639-CJ637</f>
        <v>83286</v>
      </c>
      <c r="CK639" s="107">
        <f>CJ639/CB637</f>
        <v>0.48619964973730295</v>
      </c>
      <c r="CL639" s="37"/>
      <c r="CM639" s="29"/>
      <c r="CN639" s="47"/>
      <c r="CO639" s="25" t="s">
        <v>35</v>
      </c>
      <c r="CP639" s="45">
        <f>CP637*K647</f>
        <v>126540</v>
      </c>
      <c r="CQ639" s="45"/>
      <c r="CR639" s="45"/>
      <c r="CS639" s="25"/>
      <c r="CT639" s="45"/>
      <c r="CU639" s="45"/>
      <c r="CV639" s="329" t="s">
        <v>36</v>
      </c>
      <c r="CW639" s="329"/>
      <c r="CX639" s="45">
        <f>CP639-CX637</f>
        <v>83447</v>
      </c>
      <c r="CY639" s="107">
        <f>CX639/CP637</f>
        <v>0.39567093409198673</v>
      </c>
      <c r="CZ639" s="37"/>
      <c r="DA639" s="29"/>
      <c r="DB639" s="47"/>
      <c r="DC639" s="105" t="s">
        <v>35</v>
      </c>
      <c r="DD639" s="45">
        <f>DD637*K647</f>
        <v>85860</v>
      </c>
      <c r="DE639" s="45"/>
      <c r="DF639" s="45"/>
      <c r="DG639" s="25" t="s">
        <v>34</v>
      </c>
      <c r="DH639" s="45">
        <f>SUM(DL581:DL633)</f>
        <v>31900</v>
      </c>
      <c r="DI639" s="107">
        <f>DH639/DD637</f>
        <v>0.22292103424178897</v>
      </c>
      <c r="DJ639" s="107"/>
      <c r="DK639" s="45"/>
      <c r="DL639" s="45"/>
      <c r="DM639" s="45"/>
      <c r="DN639" s="37"/>
      <c r="DO639" s="29"/>
      <c r="DP639" s="47"/>
      <c r="DQ639" s="25" t="s">
        <v>35</v>
      </c>
      <c r="DR639" s="45">
        <f>DR637*$K647</f>
        <v>44280</v>
      </c>
      <c r="DS639" s="45"/>
      <c r="DT639" s="45"/>
      <c r="DU639" s="25" t="s">
        <v>34</v>
      </c>
      <c r="DV639" s="45">
        <f>SUM(DZ581:DZ632)</f>
        <v>16698</v>
      </c>
      <c r="DW639" s="107">
        <f>DV639/DR637</f>
        <v>0.22626016260162601</v>
      </c>
      <c r="DX639" s="107"/>
      <c r="DY639" s="45"/>
      <c r="DZ639" s="45"/>
      <c r="EA639" s="45"/>
      <c r="EB639" s="37"/>
      <c r="ED639" s="47"/>
      <c r="EE639" s="105" t="s">
        <v>35</v>
      </c>
      <c r="EF639" s="45">
        <f>EF637*$K647</f>
        <v>28260</v>
      </c>
      <c r="EG639" s="45"/>
      <c r="EH639" s="45"/>
      <c r="EI639" s="25" t="s">
        <v>34</v>
      </c>
      <c r="EJ639" s="45">
        <f>SUM(EN581:EN633)</f>
        <v>73920</v>
      </c>
      <c r="EK639" s="107">
        <f>EJ639/EF637</f>
        <v>1.5694267515923568</v>
      </c>
      <c r="EL639" s="107"/>
      <c r="EM639" s="45"/>
      <c r="EN639" s="45"/>
      <c r="EO639" s="45"/>
      <c r="EP639" s="37"/>
      <c r="ER639" s="47"/>
      <c r="ES639" s="105" t="s">
        <v>35</v>
      </c>
      <c r="ET639" s="45">
        <f>ET637*$K647</f>
        <v>28260</v>
      </c>
      <c r="EU639" s="45"/>
      <c r="EV639" s="45"/>
      <c r="EW639" s="25" t="s">
        <v>34</v>
      </c>
      <c r="EX639" s="45">
        <f>SUM(FB581:FB633)</f>
        <v>73920</v>
      </c>
      <c r="EY639" s="107">
        <f>EX639/ET637</f>
        <v>1.5694267515923568</v>
      </c>
      <c r="EZ639" s="107"/>
      <c r="FA639" s="45"/>
      <c r="FB639" s="45"/>
      <c r="FC639" s="45"/>
      <c r="FD639" s="37"/>
      <c r="FF639" s="47"/>
      <c r="FG639" s="105" t="s">
        <v>35</v>
      </c>
      <c r="FH639" s="45">
        <f>FH637*$K647</f>
        <v>44100</v>
      </c>
      <c r="FI639" s="45"/>
      <c r="FJ639" s="45"/>
      <c r="FK639" s="25" t="s">
        <v>34</v>
      </c>
      <c r="FL639" s="45">
        <f>SUM(FP581:FP633)</f>
        <v>8250</v>
      </c>
      <c r="FM639" s="107">
        <f>FL639/FH637</f>
        <v>0.11224489795918367</v>
      </c>
      <c r="FN639" s="107"/>
      <c r="FO639" s="45"/>
      <c r="FP639" s="45"/>
      <c r="FQ639" s="45"/>
      <c r="FR639" s="37"/>
      <c r="FS639" s="29"/>
      <c r="FT639" s="47"/>
      <c r="FU639" s="105" t="s">
        <v>35</v>
      </c>
      <c r="FV639" s="45">
        <f>FV637*BB647</f>
        <v>0</v>
      </c>
      <c r="FW639" s="45"/>
      <c r="FX639" s="45"/>
      <c r="FY639" s="25" t="s">
        <v>34</v>
      </c>
      <c r="FZ639" s="45">
        <f>SUM(GD581:GD633)</f>
        <v>8400</v>
      </c>
      <c r="GA639" s="107">
        <f>FZ639/FV637</f>
        <v>0.20095693779904306</v>
      </c>
      <c r="GB639" s="107"/>
      <c r="GC639" s="45"/>
      <c r="GD639" s="45"/>
      <c r="GE639" s="45"/>
      <c r="GF639" s="37"/>
      <c r="GH639" s="47"/>
      <c r="GI639" s="105" t="s">
        <v>35</v>
      </c>
      <c r="GJ639" s="45">
        <f>GJ637*$K647</f>
        <v>28260</v>
      </c>
      <c r="GK639" s="45"/>
      <c r="GL639" s="45"/>
      <c r="GM639" s="25" t="s">
        <v>34</v>
      </c>
      <c r="GN639" s="45">
        <f>SUM(GR581:GR633)</f>
        <v>73920</v>
      </c>
      <c r="GO639" s="107">
        <f>GN639/GJ637</f>
        <v>1.5694267515923568</v>
      </c>
      <c r="GP639" s="107"/>
      <c r="GQ639" s="45"/>
      <c r="GR639" s="45"/>
      <c r="GS639" s="45"/>
      <c r="GT639" s="37"/>
      <c r="GU639" s="61"/>
      <c r="GV639" s="47"/>
      <c r="GW639" s="30"/>
      <c r="GX639" s="25" t="s">
        <v>35</v>
      </c>
      <c r="GY639" s="45">
        <f>GY637*$K647</f>
        <v>98520</v>
      </c>
      <c r="GZ639" s="45"/>
      <c r="HA639" s="45"/>
      <c r="HB639" s="25"/>
      <c r="HC639" s="45"/>
      <c r="HD639" s="45"/>
      <c r="HE639" s="319" t="s">
        <v>36</v>
      </c>
      <c r="HF639" s="319"/>
      <c r="HG639" s="45">
        <f>GY639-HG637</f>
        <v>85895</v>
      </c>
      <c r="HH639" s="107">
        <f>HG639/GY637</f>
        <v>0.52311205846528619</v>
      </c>
      <c r="HI639" s="37"/>
      <c r="HK639" s="47"/>
      <c r="HL639" s="25" t="s">
        <v>35</v>
      </c>
      <c r="HM639" s="45">
        <f>HM637*$K647</f>
        <v>105900</v>
      </c>
      <c r="HN639" s="45"/>
      <c r="HO639" s="45"/>
      <c r="HP639" s="25"/>
      <c r="HQ639" s="45"/>
      <c r="HR639" s="45"/>
      <c r="HS639" s="319" t="s">
        <v>36</v>
      </c>
      <c r="HT639" s="319"/>
      <c r="HU639" s="45">
        <f>HM639-HU637</f>
        <v>69718</v>
      </c>
      <c r="HV639" s="107">
        <f>HU639/HM637</f>
        <v>0.39500283286118981</v>
      </c>
      <c r="HW639" s="37"/>
      <c r="HX639" s="360"/>
      <c r="HY639" s="47"/>
      <c r="HZ639" s="25" t="s">
        <v>35</v>
      </c>
      <c r="IA639" s="45">
        <f>IA637*$K647</f>
        <v>191040</v>
      </c>
      <c r="IB639" s="45"/>
      <c r="IC639" s="45"/>
      <c r="ID639" s="25"/>
      <c r="IE639" s="45"/>
      <c r="IF639" s="45"/>
      <c r="IG639" s="319" t="s">
        <v>36</v>
      </c>
      <c r="IH639" s="319"/>
      <c r="II639" s="45">
        <f>IA639-II637</f>
        <v>92180</v>
      </c>
      <c r="IJ639" s="107">
        <f>II639/IA637</f>
        <v>0.28951005025125626</v>
      </c>
      <c r="IK639" s="37"/>
      <c r="IL639" s="29"/>
      <c r="IM639" s="47"/>
      <c r="IN639" s="25" t="s">
        <v>35</v>
      </c>
      <c r="IO639" s="45">
        <f>IO637*$K647</f>
        <v>122280</v>
      </c>
      <c r="IP639" s="45"/>
      <c r="IQ639" s="45"/>
      <c r="IR639" s="25"/>
      <c r="IS639" s="45"/>
      <c r="IT639" s="45"/>
      <c r="IU639" s="319" t="s">
        <v>36</v>
      </c>
      <c r="IV639" s="319"/>
      <c r="IW639" s="45">
        <f>IO639-IW637</f>
        <v>65666</v>
      </c>
      <c r="IX639" s="107">
        <f>IW639/IO637</f>
        <v>0.32220804710500489</v>
      </c>
      <c r="IY639" s="37"/>
      <c r="IZ639" s="61"/>
      <c r="JA639" s="47"/>
      <c r="JB639" s="25" t="s">
        <v>35</v>
      </c>
      <c r="JC639" s="45">
        <f>JC637*$K647</f>
        <v>120300</v>
      </c>
      <c r="JD639" s="45"/>
      <c r="JE639" s="45"/>
      <c r="JF639" s="25"/>
      <c r="JG639" s="45"/>
      <c r="JH639" s="45"/>
      <c r="JI639" s="319" t="s">
        <v>36</v>
      </c>
      <c r="JJ639" s="319"/>
      <c r="JK639" s="45">
        <f>JC639-JK637</f>
        <v>84804</v>
      </c>
      <c r="JL639" s="107">
        <f>JK639/JC637</f>
        <v>0.42296259351620946</v>
      </c>
      <c r="JM639" s="37"/>
      <c r="JN639" s="29"/>
      <c r="JO639" s="47"/>
      <c r="JP639" s="25" t="s">
        <v>35</v>
      </c>
      <c r="JQ639" s="45">
        <f>JQ637*$K647</f>
        <v>81720</v>
      </c>
      <c r="JR639" s="45"/>
      <c r="JS639" s="45"/>
      <c r="JT639" s="25"/>
      <c r="JU639" s="45"/>
      <c r="JV639" s="45"/>
      <c r="JW639" s="319" t="s">
        <v>36</v>
      </c>
      <c r="JX639" s="319"/>
      <c r="JY639" s="45">
        <f>JQ639-JY637</f>
        <v>57900</v>
      </c>
      <c r="JZ639" s="107">
        <f>JY639/JQ637</f>
        <v>0.42511013215859028</v>
      </c>
      <c r="KA639" s="37"/>
      <c r="KB639" s="51"/>
      <c r="KC639" s="47"/>
      <c r="KD639" s="25" t="s">
        <v>35</v>
      </c>
      <c r="KE639" s="45">
        <f>KE637*K647</f>
        <v>125940</v>
      </c>
      <c r="KF639" s="45"/>
      <c r="KG639" s="45"/>
      <c r="KH639" s="25"/>
      <c r="KI639" s="45"/>
      <c r="KJ639" s="45"/>
      <c r="KK639" s="319" t="s">
        <v>36</v>
      </c>
      <c r="KL639" s="319"/>
      <c r="KM639" s="45">
        <f>KE639-KM637</f>
        <v>88920</v>
      </c>
      <c r="KN639" s="107">
        <f>KM639/KE637</f>
        <v>0.42363030014292519</v>
      </c>
      <c r="KO639" s="37"/>
      <c r="KP639" s="29"/>
      <c r="KQ639" s="47"/>
      <c r="KR639" s="25" t="s">
        <v>35</v>
      </c>
      <c r="KS639" s="45">
        <f>KS637*K647</f>
        <v>156000</v>
      </c>
      <c r="KT639" s="45"/>
      <c r="KU639" s="45"/>
      <c r="KV639" s="25"/>
      <c r="KW639" s="45"/>
      <c r="KX639" s="45"/>
      <c r="KY639" s="319" t="s">
        <v>36</v>
      </c>
      <c r="KZ639" s="319"/>
      <c r="LA639" s="45">
        <f>KS639-LA637</f>
        <v>125440</v>
      </c>
      <c r="LB639" s="107">
        <f>LA639/KS637</f>
        <v>0.48246153846153844</v>
      </c>
      <c r="LC639" s="37"/>
      <c r="LD639" s="29"/>
      <c r="LE639" s="47"/>
      <c r="LF639" s="25" t="s">
        <v>32</v>
      </c>
      <c r="LG639" s="45">
        <f>LG638/A638</f>
        <v>1353.3333333333333</v>
      </c>
      <c r="LH639" s="45">
        <f>LG639*$A639</f>
        <v>40600</v>
      </c>
      <c r="LI639" s="45"/>
      <c r="LJ639" s="25"/>
      <c r="LK639" s="45"/>
      <c r="LL639" s="45"/>
      <c r="LM639" s="63"/>
      <c r="LN639" s="25" t="s">
        <v>36</v>
      </c>
      <c r="LO639" s="45">
        <f>LG640-LO638</f>
        <v>24360</v>
      </c>
      <c r="LP639" s="107">
        <f>LO639/LG638</f>
        <v>0.6</v>
      </c>
      <c r="LQ639" s="37"/>
      <c r="LR639" s="29"/>
      <c r="LS639" s="47"/>
      <c r="LT639" s="105" t="s">
        <v>35</v>
      </c>
      <c r="LU639" s="45">
        <f>LU637*K647</f>
        <v>40020</v>
      </c>
      <c r="LV639" s="45"/>
      <c r="LW639" s="45"/>
      <c r="LX639" s="25" t="s">
        <v>34</v>
      </c>
      <c r="LY639" s="45">
        <f>SUM(MC581:MC633)</f>
        <v>15840</v>
      </c>
      <c r="LZ639" s="107">
        <f>LY639/LU637</f>
        <v>0.23748125937031483</v>
      </c>
      <c r="MA639" s="107"/>
      <c r="MB639" s="45"/>
      <c r="MC639" s="45"/>
      <c r="MD639" s="45"/>
      <c r="ME639" s="37"/>
      <c r="MF639" s="29"/>
      <c r="MG639" s="47"/>
      <c r="MH639" s="105" t="s">
        <v>35</v>
      </c>
      <c r="MI639" s="45">
        <f>MI637*$K647</f>
        <v>27240</v>
      </c>
      <c r="MJ639" s="45"/>
      <c r="MK639" s="45"/>
      <c r="ML639" s="25" t="s">
        <v>34</v>
      </c>
      <c r="MM639" s="45">
        <f>SUM(MQ581:MQ633)</f>
        <v>8800</v>
      </c>
      <c r="MN639" s="107">
        <f>MM639/MI637</f>
        <v>0.19383259911894274</v>
      </c>
      <c r="MO639" s="107"/>
      <c r="MP639" s="45"/>
      <c r="MQ639" s="45"/>
      <c r="MR639" s="45"/>
      <c r="MS639" s="37"/>
      <c r="MT639" s="29"/>
      <c r="MU639" s="47"/>
      <c r="MV639" s="105" t="s">
        <v>35</v>
      </c>
      <c r="MW639" s="45">
        <f>MW637*$K647</f>
        <v>72960</v>
      </c>
      <c r="MX639" s="45"/>
      <c r="MY639" s="45"/>
      <c r="MZ639" s="25" t="s">
        <v>34</v>
      </c>
      <c r="NA639" s="45">
        <f>SUM(NE581:NE633)</f>
        <v>15125</v>
      </c>
      <c r="NB639" s="107">
        <f>NA639/MW637</f>
        <v>0.12438322368421052</v>
      </c>
      <c r="NC639" s="107"/>
      <c r="ND639" s="45"/>
      <c r="NE639" s="45"/>
      <c r="NF639" s="45"/>
      <c r="NG639" s="37"/>
      <c r="NH639" s="29"/>
      <c r="NI639" s="47"/>
      <c r="NJ639" s="105" t="s">
        <v>35</v>
      </c>
      <c r="NK639" s="45">
        <f>NK637*$K647</f>
        <v>38520</v>
      </c>
      <c r="NL639" s="45"/>
      <c r="NM639" s="45"/>
      <c r="NN639" s="25" t="s">
        <v>34</v>
      </c>
      <c r="NO639" s="45">
        <f>SUM(NS581:NS633)</f>
        <v>9900</v>
      </c>
      <c r="NP639" s="107">
        <f>NO639/NK637</f>
        <v>0.1542056074766355</v>
      </c>
      <c r="NQ639" s="107"/>
      <c r="NR639" s="45"/>
      <c r="NS639" s="45"/>
      <c r="NT639" s="45"/>
      <c r="NU639" s="37"/>
    </row>
    <row r="640" spans="1:385" x14ac:dyDescent="0.25">
      <c r="A640" s="38"/>
      <c r="B640" s="39"/>
      <c r="C640" s="40"/>
      <c r="D640" s="40"/>
      <c r="E640" s="41"/>
      <c r="F640" s="40"/>
      <c r="G640" s="208"/>
      <c r="H640" s="42"/>
      <c r="I640" s="25" t="s">
        <v>37</v>
      </c>
      <c r="J640" s="45">
        <f>J711</f>
        <v>71800</v>
      </c>
      <c r="K640" s="45"/>
      <c r="L640" s="45"/>
      <c r="M640" s="25" t="s">
        <v>36</v>
      </c>
      <c r="N640" s="45">
        <f>J639-N639</f>
        <v>37490</v>
      </c>
      <c r="O640" s="107">
        <f>N640/J637</f>
        <v>0.4389929742388759</v>
      </c>
      <c r="P640" s="107"/>
      <c r="Q640" s="46"/>
      <c r="R640" s="46"/>
      <c r="S640" s="46"/>
      <c r="T640" s="37"/>
      <c r="U640" s="29"/>
      <c r="V640" s="47"/>
      <c r="W640" s="105" t="s">
        <v>37</v>
      </c>
      <c r="X640" s="45">
        <f>X711</f>
        <v>80200</v>
      </c>
      <c r="Y640" s="45"/>
      <c r="Z640" s="45"/>
      <c r="AA640" s="25" t="s">
        <v>36</v>
      </c>
      <c r="AB640" s="45">
        <f>X639-AB639</f>
        <v>42006</v>
      </c>
      <c r="AC640" s="107">
        <f>AB640/X637</f>
        <v>0.40981463414634145</v>
      </c>
      <c r="AD640" s="107"/>
      <c r="AE640" s="46"/>
      <c r="AF640" s="46"/>
      <c r="AG640" s="46"/>
      <c r="AH640" s="37"/>
      <c r="AI640" s="29"/>
      <c r="AJ640" s="47"/>
      <c r="AK640" s="25" t="s">
        <v>37</v>
      </c>
      <c r="AL640" s="45">
        <f>AL711</f>
        <v>95200</v>
      </c>
      <c r="AM640" s="45"/>
      <c r="AN640" s="45"/>
      <c r="AO640" s="25" t="s">
        <v>36</v>
      </c>
      <c r="AP640" s="45">
        <f>AL639-AP639</f>
        <v>48720</v>
      </c>
      <c r="AQ640" s="107">
        <f>AP640/AL637</f>
        <v>0.51610169491525426</v>
      </c>
      <c r="AR640" s="107"/>
      <c r="AS640" s="46"/>
      <c r="AT640" s="46"/>
      <c r="AU640" s="46"/>
      <c r="AV640" s="37"/>
      <c r="AW640" s="29"/>
      <c r="AX640" s="47"/>
      <c r="AY640" s="25" t="s">
        <v>35</v>
      </c>
      <c r="AZ640" s="45">
        <f>AZ637*K647</f>
        <v>124200</v>
      </c>
      <c r="BA640" s="45"/>
      <c r="BB640" s="45"/>
      <c r="BC640" s="25" t="s">
        <v>36</v>
      </c>
      <c r="BD640" s="45">
        <f>AZ640-BD639</f>
        <v>94412</v>
      </c>
      <c r="BE640" s="107">
        <f>BD640/AZ637</f>
        <v>0.45609661835748794</v>
      </c>
      <c r="BF640" s="107"/>
      <c r="BG640" s="46"/>
      <c r="BH640" s="46"/>
      <c r="BI640" s="46"/>
      <c r="BJ640" s="37"/>
      <c r="BK640" s="29"/>
      <c r="BL640" s="47"/>
      <c r="BM640" s="25" t="s">
        <v>37</v>
      </c>
      <c r="BN640" s="45">
        <f>BN711</f>
        <v>214100</v>
      </c>
      <c r="BO640" s="45"/>
      <c r="BP640" s="45"/>
      <c r="BQ640" s="25"/>
      <c r="BR640" s="45"/>
      <c r="BS640" s="45"/>
      <c r="BT640" s="325" t="s">
        <v>1190</v>
      </c>
      <c r="BU640" s="327"/>
      <c r="BV640" s="43">
        <f>(BQ613+BS613)*BU613+(BQ614+BS614)*BU614+(BQ615+BS615)*BU615+(BQ616+BS616)*BU616</f>
        <v>33069</v>
      </c>
      <c r="BW640" s="46"/>
      <c r="BX640" s="37"/>
      <c r="BY640" s="57"/>
      <c r="BZ640" s="47"/>
      <c r="CA640" s="25" t="s">
        <v>37</v>
      </c>
      <c r="CB640" s="45">
        <f>CB711</f>
        <v>188500</v>
      </c>
      <c r="CC640" s="45"/>
      <c r="CD640" s="45"/>
      <c r="CE640" s="25"/>
      <c r="CF640" s="45"/>
      <c r="CG640" s="71"/>
      <c r="CH640" s="325" t="s">
        <v>1190</v>
      </c>
      <c r="CI640" s="327"/>
      <c r="CJ640" s="43">
        <f>(CE613+CG613)*CI613+(CE614+CG614)*CI614+(CE615+CG615)*CI615+(CE616+CG616)*CI616</f>
        <v>55830</v>
      </c>
      <c r="CK640" s="46"/>
      <c r="CL640" s="37"/>
      <c r="CM640" s="29"/>
      <c r="CN640" s="47"/>
      <c r="CO640" s="25" t="s">
        <v>37</v>
      </c>
      <c r="CP640" s="45">
        <f>CP711</f>
        <v>211900</v>
      </c>
      <c r="CQ640" s="45"/>
      <c r="CR640" s="45"/>
      <c r="CS640" s="25"/>
      <c r="CT640" s="45"/>
      <c r="CU640" s="71"/>
      <c r="CV640" s="325" t="s">
        <v>1190</v>
      </c>
      <c r="CW640" s="327"/>
      <c r="CX640" s="43">
        <f>(CS613+CU613)*CW613+(CS614+CU614)*CW614+(CS615+CU615)*CW615+(CS616+CU616)*CW616</f>
        <v>45532</v>
      </c>
      <c r="CY640" s="46"/>
      <c r="CZ640" s="37"/>
      <c r="DA640" s="29"/>
      <c r="DB640" s="47"/>
      <c r="DC640" s="105" t="s">
        <v>37</v>
      </c>
      <c r="DD640" s="45">
        <f>DD711</f>
        <v>105800</v>
      </c>
      <c r="DE640" s="45"/>
      <c r="DF640" s="45"/>
      <c r="DG640" s="25" t="s">
        <v>36</v>
      </c>
      <c r="DH640" s="45">
        <f>DD639-DH639</f>
        <v>53960</v>
      </c>
      <c r="DI640" s="107">
        <f>DH640/DD637</f>
        <v>0.37707896575821104</v>
      </c>
      <c r="DJ640" s="107"/>
      <c r="DK640" s="46"/>
      <c r="DL640" s="46"/>
      <c r="DM640" s="46"/>
      <c r="DN640" s="37"/>
      <c r="DO640" s="29"/>
      <c r="DP640" s="47"/>
      <c r="DQ640" s="25" t="s">
        <v>37</v>
      </c>
      <c r="DR640" s="45">
        <f>DR711</f>
        <v>119100</v>
      </c>
      <c r="DS640" s="45"/>
      <c r="DT640" s="45"/>
      <c r="DU640" s="25" t="s">
        <v>36</v>
      </c>
      <c r="DV640" s="45">
        <f>DR639-DV639</f>
        <v>27582</v>
      </c>
      <c r="DW640" s="107">
        <f>DV640/DR637</f>
        <v>0.37373983739837396</v>
      </c>
      <c r="DX640" s="107"/>
      <c r="DY640" s="46"/>
      <c r="DZ640" s="46"/>
      <c r="EA640" s="46"/>
      <c r="EB640" s="37"/>
      <c r="ED640" s="47"/>
      <c r="EE640" s="105" t="s">
        <v>37</v>
      </c>
      <c r="EF640" s="45">
        <f>HN711</f>
        <v>0</v>
      </c>
      <c r="EG640" s="45"/>
      <c r="EH640" s="45"/>
      <c r="EI640" s="25" t="s">
        <v>36</v>
      </c>
      <c r="EJ640" s="45">
        <f>EF639-EJ639</f>
        <v>-45660</v>
      </c>
      <c r="EK640" s="107">
        <f>EJ640/EF637</f>
        <v>-0.96942675159235669</v>
      </c>
      <c r="EL640" s="107"/>
      <c r="EM640" s="46"/>
      <c r="EN640" s="46"/>
      <c r="EO640" s="46"/>
      <c r="EP640" s="37"/>
      <c r="ER640" s="47"/>
      <c r="ES640" s="105" t="s">
        <v>37</v>
      </c>
      <c r="ET640" s="45">
        <f>GJ711</f>
        <v>0</v>
      </c>
      <c r="EU640" s="45"/>
      <c r="EV640" s="45"/>
      <c r="EW640" s="25" t="s">
        <v>36</v>
      </c>
      <c r="EX640" s="45">
        <f>ET639-EX639</f>
        <v>-45660</v>
      </c>
      <c r="EY640" s="107">
        <f>EX640/ET637</f>
        <v>-0.96942675159235669</v>
      </c>
      <c r="EZ640" s="107"/>
      <c r="FA640" s="46"/>
      <c r="FB640" s="46"/>
      <c r="FC640" s="46"/>
      <c r="FD640" s="37"/>
      <c r="FF640" s="47"/>
      <c r="FG640" s="105" t="s">
        <v>37</v>
      </c>
      <c r="FH640" s="45">
        <f>HM711</f>
        <v>0</v>
      </c>
      <c r="FI640" s="45"/>
      <c r="FJ640" s="45"/>
      <c r="FK640" s="25" t="s">
        <v>36</v>
      </c>
      <c r="FL640" s="45">
        <f>FH639-FL639</f>
        <v>35850</v>
      </c>
      <c r="FM640" s="107">
        <f>FL640/FH637</f>
        <v>0.48775510204081635</v>
      </c>
      <c r="FN640" s="107"/>
      <c r="FO640" s="46"/>
      <c r="FP640" s="46"/>
      <c r="FQ640" s="46"/>
      <c r="FR640" s="37"/>
      <c r="FS640" s="29"/>
      <c r="FT640" s="47"/>
      <c r="FU640" s="105" t="s">
        <v>37</v>
      </c>
      <c r="FV640" s="45">
        <f>FG711</f>
        <v>0</v>
      </c>
      <c r="FW640" s="45"/>
      <c r="FX640" s="45"/>
      <c r="FY640" s="25" t="s">
        <v>36</v>
      </c>
      <c r="FZ640" s="45">
        <f>FV639-FZ639</f>
        <v>-8400</v>
      </c>
      <c r="GA640" s="107">
        <f>FZ640/FV637</f>
        <v>-0.20095693779904306</v>
      </c>
      <c r="GB640" s="107"/>
      <c r="GC640" s="46"/>
      <c r="GD640" s="46"/>
      <c r="GE640" s="46"/>
      <c r="GF640" s="37"/>
      <c r="GH640" s="47"/>
      <c r="GI640" s="105" t="s">
        <v>37</v>
      </c>
      <c r="GJ640" s="45">
        <f>HA711</f>
        <v>0</v>
      </c>
      <c r="GK640" s="45"/>
      <c r="GL640" s="45"/>
      <c r="GM640" s="25" t="s">
        <v>36</v>
      </c>
      <c r="GN640" s="45">
        <f>GJ639-GN639</f>
        <v>-45660</v>
      </c>
      <c r="GO640" s="107">
        <f>GN640/GJ637</f>
        <v>-0.96942675159235669</v>
      </c>
      <c r="GP640" s="107"/>
      <c r="GQ640" s="46"/>
      <c r="GR640" s="46"/>
      <c r="GS640" s="46"/>
      <c r="GT640" s="37"/>
      <c r="GU640" s="61"/>
      <c r="GV640" s="47"/>
      <c r="GW640" s="30"/>
      <c r="GX640" s="25" t="s">
        <v>37</v>
      </c>
      <c r="GY640" s="45">
        <f>GY711</f>
        <v>0</v>
      </c>
      <c r="GZ640" s="45"/>
      <c r="HA640" s="45"/>
      <c r="HB640" s="25"/>
      <c r="HC640" s="45"/>
      <c r="HD640" s="45"/>
      <c r="HE640" s="325" t="s">
        <v>1190</v>
      </c>
      <c r="HF640" s="327"/>
      <c r="HG640" s="43">
        <f>(HB613+HD613)*HF613+(HB614+HD614)*HF614+(HB615+HD615)*HF615+(HB616+HD616)*HF616</f>
        <v>18480</v>
      </c>
      <c r="HH640" s="46"/>
      <c r="HI640" s="37"/>
      <c r="HK640" s="47"/>
      <c r="HL640" s="25" t="s">
        <v>37</v>
      </c>
      <c r="HM640" s="45">
        <f>HM711</f>
        <v>0</v>
      </c>
      <c r="HN640" s="45"/>
      <c r="HO640" s="45"/>
      <c r="HP640" s="25"/>
      <c r="HQ640" s="45"/>
      <c r="HR640" s="45"/>
      <c r="HS640" s="325" t="s">
        <v>1190</v>
      </c>
      <c r="HT640" s="327"/>
      <c r="HU640" s="43">
        <f>(HP613+HR613)*HT613+(HP614+HR614)*HT614+(HP615+HR615)*HT615+(HP616+HR616)*HT616</f>
        <v>45674</v>
      </c>
      <c r="HV640" s="46"/>
      <c r="HW640" s="37"/>
      <c r="HX640" s="360"/>
      <c r="HY640" s="47"/>
      <c r="HZ640" s="25" t="s">
        <v>37</v>
      </c>
      <c r="IA640" s="45">
        <f>IA711</f>
        <v>298700</v>
      </c>
      <c r="IB640" s="45"/>
      <c r="IC640" s="45"/>
      <c r="ID640" s="25"/>
      <c r="IE640" s="45"/>
      <c r="IF640" s="45"/>
      <c r="IG640" s="325" t="s">
        <v>1190</v>
      </c>
      <c r="IH640" s="327"/>
      <c r="II640" s="43">
        <f>(ID613+IF613)*IH613+(ID614+IF614)*IH614+(ID615+IF615)*IH615+(ID616+IF616)*IH616</f>
        <v>67100</v>
      </c>
      <c r="IJ640" s="46"/>
      <c r="IK640" s="37"/>
      <c r="IL640" s="29"/>
      <c r="IM640" s="47"/>
      <c r="IN640" s="25" t="s">
        <v>37</v>
      </c>
      <c r="IO640" s="45">
        <f>IO711</f>
        <v>191500</v>
      </c>
      <c r="IP640" s="45"/>
      <c r="IQ640" s="45"/>
      <c r="IR640" s="25"/>
      <c r="IS640" s="45"/>
      <c r="IT640" s="45"/>
      <c r="IU640" s="325" t="s">
        <v>1190</v>
      </c>
      <c r="IV640" s="327"/>
      <c r="IW640" s="43">
        <f>(IR613+IT613)*IV613+(IR614+IT614)*IV614+(IR615+IT615)*IV615+(IR616+IT616)*IV616</f>
        <v>63682</v>
      </c>
      <c r="IX640" s="46"/>
      <c r="IY640" s="37"/>
      <c r="IZ640" s="61"/>
      <c r="JA640" s="47"/>
      <c r="JB640" s="25" t="s">
        <v>37</v>
      </c>
      <c r="JC640" s="45">
        <f>JC711</f>
        <v>321900</v>
      </c>
      <c r="JD640" s="45"/>
      <c r="JE640" s="45"/>
      <c r="JF640" s="25"/>
      <c r="JG640" s="45"/>
      <c r="JH640" s="45"/>
      <c r="JI640" s="325" t="s">
        <v>1190</v>
      </c>
      <c r="JJ640" s="327"/>
      <c r="JK640" s="43">
        <f>(JF613+JH613)*JJ613+(JF614+JH614)*JJ614+(JF615+JH615)*JJ615+(JF616+JH616)*JJ616</f>
        <v>33046</v>
      </c>
      <c r="JL640" s="46"/>
      <c r="JM640" s="37"/>
      <c r="JN640" s="29"/>
      <c r="JO640" s="47"/>
      <c r="JP640" s="25" t="s">
        <v>37</v>
      </c>
      <c r="JQ640" s="45">
        <f>JQ711</f>
        <v>194500</v>
      </c>
      <c r="JR640" s="45"/>
      <c r="JS640" s="45"/>
      <c r="JT640" s="25"/>
      <c r="JU640" s="45"/>
      <c r="JV640" s="45"/>
      <c r="JW640" s="325" t="s">
        <v>1190</v>
      </c>
      <c r="JX640" s="327"/>
      <c r="JY640" s="43">
        <f>(JT613+JV613)*JX613+(JT614+JV614)*JX614+(JT615+JV615)*JX615+(JT616+JV616)*JX616</f>
        <v>70058</v>
      </c>
      <c r="JZ640" s="46"/>
      <c r="KA640" s="37"/>
      <c r="KB640" s="51"/>
      <c r="KC640" s="47"/>
      <c r="KD640" s="25" t="s">
        <v>37</v>
      </c>
      <c r="KE640" s="45">
        <f>KE711</f>
        <v>259200</v>
      </c>
      <c r="KF640" s="45"/>
      <c r="KG640" s="45"/>
      <c r="KH640" s="25"/>
      <c r="KI640" s="45"/>
      <c r="KJ640" s="71"/>
      <c r="KK640" s="325" t="s">
        <v>1190</v>
      </c>
      <c r="KL640" s="327"/>
      <c r="KM640" s="43">
        <f>(KH613+KJ613)*KL613+(KH614+KJ614)*KL614+(KH615+KJ615)*KL615+(KH616+KJ616)*KL616</f>
        <v>40920</v>
      </c>
      <c r="KN640" s="46"/>
      <c r="KO640" s="37"/>
      <c r="KP640" s="29"/>
      <c r="KQ640" s="47"/>
      <c r="KR640" s="25" t="s">
        <v>37</v>
      </c>
      <c r="KS640" s="45">
        <f>KS711</f>
        <v>261200</v>
      </c>
      <c r="KT640" s="45"/>
      <c r="KU640" s="45"/>
      <c r="KV640" s="25"/>
      <c r="KW640" s="45"/>
      <c r="KX640" s="45"/>
      <c r="KY640" s="325" t="s">
        <v>1190</v>
      </c>
      <c r="KZ640" s="327"/>
      <c r="LA640" s="43">
        <f>(KV613+KX613)*KZ613+(KV614+KX614)*KZ614+(KV615+KX615)*KZ615+(KV616+KX616)*KZ616</f>
        <v>81788</v>
      </c>
      <c r="LB640" s="46"/>
      <c r="LC640" s="37"/>
      <c r="LD640" s="29"/>
      <c r="LE640" s="47"/>
      <c r="LF640" s="25" t="s">
        <v>35</v>
      </c>
      <c r="LG640" s="45">
        <f>LG638*K647</f>
        <v>24360</v>
      </c>
      <c r="LH640" s="45"/>
      <c r="LI640" s="45"/>
      <c r="LJ640" s="25"/>
      <c r="LK640" s="45"/>
      <c r="LL640" s="45"/>
      <c r="LM640" s="71"/>
      <c r="LN640" s="319" t="s">
        <v>33</v>
      </c>
      <c r="LO640" s="328"/>
      <c r="LP640" s="107">
        <f>LO638/LG638</f>
        <v>0</v>
      </c>
      <c r="LQ640" s="37"/>
      <c r="LR640" s="29"/>
      <c r="LS640" s="47"/>
      <c r="LT640" s="105" t="s">
        <v>37</v>
      </c>
      <c r="LU640" s="45">
        <f>LU711</f>
        <v>147100</v>
      </c>
      <c r="LV640" s="45"/>
      <c r="LW640" s="45"/>
      <c r="LX640" s="25" t="s">
        <v>36</v>
      </c>
      <c r="LY640" s="45">
        <f>LU639-LY639</f>
        <v>24180</v>
      </c>
      <c r="LZ640" s="107">
        <f>LY640/LU637</f>
        <v>0.36251874062968514</v>
      </c>
      <c r="MA640" s="107"/>
      <c r="MB640" s="46"/>
      <c r="MC640" s="46"/>
      <c r="MD640" s="46"/>
      <c r="ME640" s="37"/>
      <c r="MF640" s="29"/>
      <c r="MG640" s="47"/>
      <c r="MH640" s="105" t="s">
        <v>37</v>
      </c>
      <c r="MI640" s="45">
        <f>MI711</f>
        <v>70700</v>
      </c>
      <c r="MJ640" s="45"/>
      <c r="MK640" s="45"/>
      <c r="ML640" s="25" t="s">
        <v>36</v>
      </c>
      <c r="MM640" s="45">
        <f>MI639-MM639</f>
        <v>18440</v>
      </c>
      <c r="MN640" s="107">
        <f>MM640/MI637</f>
        <v>0.40616740088105729</v>
      </c>
      <c r="MO640" s="107"/>
      <c r="MP640" s="46"/>
      <c r="MQ640" s="46"/>
      <c r="MR640" s="46"/>
      <c r="MS640" s="37"/>
      <c r="MT640" s="29"/>
      <c r="MU640" s="47"/>
      <c r="MV640" s="105" t="s">
        <v>37</v>
      </c>
      <c r="MW640" s="45">
        <f>MW711</f>
        <v>35300</v>
      </c>
      <c r="MX640" s="45"/>
      <c r="MY640" s="45"/>
      <c r="MZ640" s="25" t="s">
        <v>36</v>
      </c>
      <c r="NA640" s="45">
        <f>MW639-NA639</f>
        <v>57835</v>
      </c>
      <c r="NB640" s="107">
        <f>NA640/MW637</f>
        <v>0.47561677631578947</v>
      </c>
      <c r="NC640" s="107"/>
      <c r="ND640" s="46"/>
      <c r="NE640" s="46"/>
      <c r="NF640" s="46"/>
      <c r="NG640" s="37"/>
      <c r="NH640" s="29"/>
      <c r="NI640" s="47"/>
      <c r="NJ640" s="105" t="s">
        <v>37</v>
      </c>
      <c r="NK640" s="45">
        <f>NK711</f>
        <v>109200</v>
      </c>
      <c r="NL640" s="45"/>
      <c r="NM640" s="45"/>
      <c r="NN640" s="25" t="s">
        <v>36</v>
      </c>
      <c r="NO640" s="45">
        <f>NK639-NO639</f>
        <v>28620</v>
      </c>
      <c r="NP640" s="107">
        <f>NO640/NK637</f>
        <v>0.4457943925233645</v>
      </c>
      <c r="NQ640" s="107"/>
      <c r="NR640" s="46"/>
      <c r="NS640" s="46"/>
      <c r="NT640" s="46"/>
      <c r="NU640" s="37"/>
    </row>
    <row r="641" spans="1:385" x14ac:dyDescent="0.25">
      <c r="A641" s="38"/>
      <c r="B641" s="39"/>
      <c r="C641" s="40"/>
      <c r="D641" s="40"/>
      <c r="E641" s="41"/>
      <c r="F641" s="40"/>
      <c r="G641" s="208"/>
      <c r="H641" s="42"/>
      <c r="I641" s="45"/>
      <c r="J641" s="45"/>
      <c r="K641" s="45"/>
      <c r="L641" s="45"/>
      <c r="M641" s="319" t="s">
        <v>1190</v>
      </c>
      <c r="N641" s="326"/>
      <c r="O641" s="45">
        <f>(M589+O589)*Q589</f>
        <v>3850</v>
      </c>
      <c r="P641" s="45"/>
      <c r="Q641" s="46"/>
      <c r="R641" s="46"/>
      <c r="S641" s="46"/>
      <c r="T641" s="37"/>
      <c r="U641" s="29"/>
      <c r="V641" s="47"/>
      <c r="W641" s="67"/>
      <c r="X641" s="45"/>
      <c r="Y641" s="45"/>
      <c r="Z641" s="45"/>
      <c r="AA641" s="319" t="s">
        <v>1190</v>
      </c>
      <c r="AB641" s="326"/>
      <c r="AC641" s="45">
        <f>(AA589+AC589)*AE589</f>
        <v>24624</v>
      </c>
      <c r="AD641" s="45"/>
      <c r="AE641" s="46"/>
      <c r="AF641" s="46"/>
      <c r="AG641" s="46"/>
      <c r="AH641" s="37"/>
      <c r="AI641" s="29"/>
      <c r="AJ641" s="47"/>
      <c r="AK641" s="45"/>
      <c r="AL641" s="45"/>
      <c r="AM641" s="45"/>
      <c r="AN641" s="45"/>
      <c r="AO641" s="319" t="s">
        <v>1190</v>
      </c>
      <c r="AP641" s="326"/>
      <c r="AQ641" s="45">
        <f>(AO589+AQ589)*AS589</f>
        <v>31680</v>
      </c>
      <c r="AR641" s="45"/>
      <c r="AS641" s="46"/>
      <c r="AT641" s="46"/>
      <c r="AU641" s="46"/>
      <c r="AV641" s="37"/>
      <c r="AW641" s="29"/>
      <c r="AX641" s="47"/>
      <c r="AY641" s="111" t="s">
        <v>37</v>
      </c>
      <c r="AZ641" s="99">
        <f>AZ711</f>
        <v>99400</v>
      </c>
      <c r="BA641" s="45"/>
      <c r="BB641" s="45"/>
      <c r="BC641" s="319" t="s">
        <v>1190</v>
      </c>
      <c r="BD641" s="326"/>
      <c r="BE641" s="45">
        <f>(BC589+BE589)*BG589</f>
        <v>6435</v>
      </c>
      <c r="BF641" s="45"/>
      <c r="BG641" s="46"/>
      <c r="BH641" s="46"/>
      <c r="BI641" s="46"/>
      <c r="BJ641" s="37"/>
      <c r="BK641" s="29"/>
      <c r="BL641" s="47"/>
      <c r="BM641" s="45"/>
      <c r="BN641" s="99"/>
      <c r="BO641" s="45"/>
      <c r="BP641" s="45"/>
      <c r="BQ641" s="25"/>
      <c r="BR641" s="45"/>
      <c r="BS641" s="45"/>
      <c r="BT641" s="114"/>
      <c r="BU641" s="105"/>
      <c r="BV641" s="46"/>
      <c r="BW641" s="46"/>
      <c r="BX641" s="37"/>
      <c r="BY641" s="57"/>
      <c r="BZ641" s="47"/>
      <c r="CA641" s="45"/>
      <c r="CB641" s="45"/>
      <c r="CC641" s="45"/>
      <c r="CD641" s="45"/>
      <c r="CE641" s="25"/>
      <c r="CF641" s="45"/>
      <c r="CG641" s="71"/>
      <c r="CH641" s="115"/>
      <c r="CI641" s="112"/>
      <c r="CJ641" s="67"/>
      <c r="CK641" s="46"/>
      <c r="CL641" s="37"/>
      <c r="CM641" s="29"/>
      <c r="CN641" s="47"/>
      <c r="CO641" s="45"/>
      <c r="CP641" s="45"/>
      <c r="CQ641" s="45"/>
      <c r="CR641" s="45"/>
      <c r="CS641" s="25"/>
      <c r="CT641" s="45"/>
      <c r="CU641" s="71"/>
      <c r="CV641" s="115"/>
      <c r="CW641" s="112"/>
      <c r="CX641" s="67"/>
      <c r="CY641" s="46"/>
      <c r="CZ641" s="37"/>
      <c r="DA641" s="29"/>
      <c r="DB641" s="47"/>
      <c r="DC641" s="67"/>
      <c r="DD641" s="45"/>
      <c r="DE641" s="45"/>
      <c r="DF641" s="45"/>
      <c r="DG641" s="319" t="s">
        <v>1190</v>
      </c>
      <c r="DH641" s="326"/>
      <c r="DI641" s="45">
        <f>(DG589+DI589)*DK589</f>
        <v>7865</v>
      </c>
      <c r="DJ641" s="45"/>
      <c r="DK641" s="46"/>
      <c r="DL641" s="46"/>
      <c r="DM641" s="46"/>
      <c r="DN641" s="37"/>
      <c r="DO641" s="29"/>
      <c r="DP641" s="47"/>
      <c r="DU641" s="319" t="s">
        <v>1190</v>
      </c>
      <c r="DV641" s="326"/>
      <c r="DW641" s="45">
        <f>(DU589+DW589)*DY589</f>
        <v>35574</v>
      </c>
      <c r="DX641" s="45"/>
      <c r="DY641" s="46"/>
      <c r="DZ641" s="46"/>
      <c r="EA641" s="46"/>
      <c r="EB641" s="37"/>
      <c r="ED641" s="47"/>
      <c r="EE641" s="67"/>
      <c r="EF641" s="45"/>
      <c r="EG641" s="45"/>
      <c r="EH641" s="45"/>
      <c r="EI641" s="319" t="s">
        <v>1190</v>
      </c>
      <c r="EJ641" s="326"/>
      <c r="EK641" s="45">
        <f>(EI589+EK589)*EM589</f>
        <v>56280</v>
      </c>
      <c r="EL641" s="45"/>
      <c r="EM641" s="46"/>
      <c r="EN641" s="46"/>
      <c r="EO641" s="46"/>
      <c r="EP641" s="37"/>
      <c r="ER641" s="47"/>
      <c r="ES641" s="67"/>
      <c r="ET641" s="45"/>
      <c r="EU641" s="45"/>
      <c r="EV641" s="45"/>
      <c r="EW641" s="319" t="s">
        <v>1190</v>
      </c>
      <c r="EX641" s="326"/>
      <c r="EY641" s="45">
        <f>(EW589+EY589)*FA589</f>
        <v>56280</v>
      </c>
      <c r="EZ641" s="45"/>
      <c r="FA641" s="46"/>
      <c r="FB641" s="46"/>
      <c r="FC641" s="46"/>
      <c r="FD641" s="37"/>
      <c r="FF641" s="47"/>
      <c r="FG641" s="67"/>
      <c r="FH641" s="45"/>
      <c r="FI641" s="45"/>
      <c r="FJ641" s="45"/>
      <c r="FK641" s="319" t="s">
        <v>1190</v>
      </c>
      <c r="FL641" s="326"/>
      <c r="FM641" s="45">
        <f>(FK589+FM589)*FO589</f>
        <v>2750</v>
      </c>
      <c r="FN641" s="45"/>
      <c r="FO641" s="46"/>
      <c r="FP641" s="46"/>
      <c r="FQ641" s="46"/>
      <c r="FR641" s="37"/>
      <c r="FS641" s="29"/>
      <c r="FT641" s="47"/>
      <c r="FU641" s="67"/>
      <c r="FV641" s="45"/>
      <c r="FW641" s="45"/>
      <c r="FX641" s="45"/>
      <c r="FY641" s="319" t="s">
        <v>1190</v>
      </c>
      <c r="FZ641" s="326"/>
      <c r="GA641" s="45">
        <f>(FY589+GA589)*GC589</f>
        <v>115600</v>
      </c>
      <c r="GB641" s="45"/>
      <c r="GC641" s="46"/>
      <c r="GD641" s="46"/>
      <c r="GE641" s="46"/>
      <c r="GF641" s="37"/>
      <c r="GH641" s="47"/>
      <c r="GI641" s="67"/>
      <c r="GJ641" s="45"/>
      <c r="GK641" s="45"/>
      <c r="GL641" s="45"/>
      <c r="GM641" s="319" t="s">
        <v>1190</v>
      </c>
      <c r="GN641" s="326"/>
      <c r="GO641" s="45">
        <f>(GM589+GO589)*GQ589</f>
        <v>56280</v>
      </c>
      <c r="GP641" s="45"/>
      <c r="GQ641" s="46"/>
      <c r="GR641" s="46"/>
      <c r="GS641" s="46"/>
      <c r="GT641" s="37"/>
      <c r="GU641" s="61"/>
      <c r="GV641" s="47"/>
      <c r="GW641" s="30"/>
      <c r="GX641" s="45"/>
      <c r="GY641" s="45"/>
      <c r="GZ641" s="45"/>
      <c r="HA641" s="45"/>
      <c r="HB641" s="25"/>
      <c r="HC641" s="45"/>
      <c r="HD641" s="45"/>
      <c r="HE641" s="71"/>
      <c r="HF641" s="112"/>
      <c r="HG641" s="67"/>
      <c r="HH641" s="46"/>
      <c r="HI641" s="37"/>
      <c r="HK641" s="47"/>
      <c r="HL641" s="45"/>
      <c r="HM641" s="45"/>
      <c r="HN641" s="45"/>
      <c r="HO641" s="45"/>
      <c r="HP641" s="25"/>
      <c r="HQ641" s="45"/>
      <c r="HR641" s="45"/>
      <c r="HS641" s="71"/>
      <c r="HT641" s="112"/>
      <c r="HU641" s="67"/>
      <c r="HV641" s="46"/>
      <c r="HW641" s="37"/>
      <c r="HX641" s="360"/>
      <c r="HY641" s="47"/>
      <c r="HZ641" s="45"/>
      <c r="IA641" s="99"/>
      <c r="IB641" s="45"/>
      <c r="IC641" s="45"/>
      <c r="ID641" s="25"/>
      <c r="IE641" s="45"/>
      <c r="IF641" s="45"/>
      <c r="IG641" s="116"/>
      <c r="IH641" s="105"/>
      <c r="II641" s="46"/>
      <c r="IJ641" s="46"/>
      <c r="IK641" s="37"/>
      <c r="IL641" s="29"/>
      <c r="IM641" s="47"/>
      <c r="IN641" s="45"/>
      <c r="IO641" s="45"/>
      <c r="IP641" s="45"/>
      <c r="IQ641" s="45"/>
      <c r="IR641" s="25"/>
      <c r="IS641" s="45"/>
      <c r="IT641" s="45"/>
      <c r="IU641" s="71"/>
      <c r="IV641" s="112"/>
      <c r="IW641" s="67"/>
      <c r="IX641" s="46"/>
      <c r="IY641" s="37"/>
      <c r="IZ641" s="61"/>
      <c r="JA641" s="47"/>
      <c r="JB641" s="45"/>
      <c r="JC641" s="99"/>
      <c r="JD641" s="45"/>
      <c r="JE641" s="45"/>
      <c r="JF641" s="25"/>
      <c r="JG641" s="45"/>
      <c r="JH641" s="45"/>
      <c r="JI641" s="116"/>
      <c r="JJ641" s="105"/>
      <c r="JK641" s="46"/>
      <c r="JL641" s="46"/>
      <c r="JM641" s="37"/>
      <c r="JN641" s="29"/>
      <c r="JO641" s="47"/>
      <c r="JP641" s="45"/>
      <c r="JQ641" s="45"/>
      <c r="JR641" s="45"/>
      <c r="JS641" s="45"/>
      <c r="JT641" s="25"/>
      <c r="JU641" s="45"/>
      <c r="JV641" s="45"/>
      <c r="JW641" s="71"/>
      <c r="JX641" s="112"/>
      <c r="JY641" s="67"/>
      <c r="JZ641" s="46"/>
      <c r="KA641" s="37"/>
      <c r="KB641" s="51"/>
      <c r="KC641" s="47"/>
      <c r="KD641" s="45"/>
      <c r="KE641" s="45"/>
      <c r="KF641" s="45"/>
      <c r="KG641" s="45"/>
      <c r="KH641" s="25"/>
      <c r="KI641" s="45"/>
      <c r="KJ641" s="71"/>
      <c r="KK641" s="59"/>
      <c r="KL641" s="112"/>
      <c r="KM641" s="67"/>
      <c r="KN641" s="46"/>
      <c r="KO641" s="37"/>
      <c r="KP641" s="29"/>
      <c r="KQ641" s="47"/>
      <c r="KR641" s="45"/>
      <c r="KS641" s="45"/>
      <c r="KT641" s="45"/>
      <c r="KU641" s="45"/>
      <c r="KV641" s="25"/>
      <c r="KW641" s="45"/>
      <c r="KX641" s="45"/>
      <c r="KY641" s="113"/>
      <c r="KZ641" s="112"/>
      <c r="LA641" s="67"/>
      <c r="LB641" s="46"/>
      <c r="LC641" s="37"/>
      <c r="LD641" s="29"/>
      <c r="LE641" s="47"/>
      <c r="LF641" s="25" t="s">
        <v>37</v>
      </c>
      <c r="LG641" s="45">
        <f>LG712</f>
        <v>67300</v>
      </c>
      <c r="LH641" s="45"/>
      <c r="LI641" s="45"/>
      <c r="LJ641" s="25"/>
      <c r="LK641" s="45"/>
      <c r="LL641" s="71"/>
      <c r="LM641" s="26"/>
      <c r="LN641" s="325" t="s">
        <v>1190</v>
      </c>
      <c r="LO641" s="327"/>
      <c r="LP641" s="43">
        <f>(LJ605+LL605)*LN605+(LJ606+LL606)*LN606+(LJ607+LL607)*LN607</f>
        <v>6000</v>
      </c>
      <c r="LQ641" s="37"/>
      <c r="LR641" s="29"/>
      <c r="LS641" s="47"/>
      <c r="LT641" s="67"/>
      <c r="LU641" s="45"/>
      <c r="LV641" s="45"/>
      <c r="LW641" s="45"/>
      <c r="LX641" s="319" t="s">
        <v>1190</v>
      </c>
      <c r="LY641" s="326"/>
      <c r="LZ641" s="45">
        <f>(LX589+LZ589)*MB589</f>
        <v>3960</v>
      </c>
      <c r="MA641" s="45"/>
      <c r="MB641" s="46"/>
      <c r="MC641" s="46"/>
      <c r="MD641" s="46"/>
      <c r="ME641" s="37"/>
      <c r="MF641" s="29"/>
      <c r="MG641" s="47"/>
      <c r="MH641" s="67"/>
      <c r="MI641" s="45"/>
      <c r="MJ641" s="45"/>
      <c r="MK641" s="45"/>
      <c r="ML641" s="319" t="s">
        <v>1190</v>
      </c>
      <c r="MM641" s="326"/>
      <c r="MN641" s="45">
        <f>(ML589+MN589)*MP589</f>
        <v>46200</v>
      </c>
      <c r="MO641" s="45"/>
      <c r="MP641" s="46"/>
      <c r="MQ641" s="46"/>
      <c r="MR641" s="46"/>
      <c r="MS641" s="37"/>
      <c r="MT641" s="29"/>
      <c r="MU641" s="47"/>
      <c r="MV641" s="67"/>
      <c r="MW641" s="45"/>
      <c r="MX641" s="45"/>
      <c r="MY641" s="45"/>
      <c r="MZ641" s="319" t="s">
        <v>1190</v>
      </c>
      <c r="NA641" s="326"/>
      <c r="NB641" s="45">
        <f>(MZ589+NB589)*ND589</f>
        <v>7865</v>
      </c>
      <c r="NC641" s="45"/>
      <c r="ND641" s="46"/>
      <c r="NE641" s="46"/>
      <c r="NF641" s="46"/>
      <c r="NG641" s="37"/>
      <c r="NH641" s="29"/>
      <c r="NI641" s="47"/>
      <c r="NJ641" s="67"/>
      <c r="NK641" s="45"/>
      <c r="NL641" s="45"/>
      <c r="NM641" s="45"/>
      <c r="NN641" s="319" t="s">
        <v>1190</v>
      </c>
      <c r="NO641" s="326"/>
      <c r="NP641" s="45">
        <f>(NN589+NP589)*NR589</f>
        <v>37400</v>
      </c>
      <c r="NQ641" s="45"/>
      <c r="NR641" s="46"/>
      <c r="NS641" s="46"/>
      <c r="NT641" s="46"/>
      <c r="NU641" s="37"/>
    </row>
    <row r="642" spans="1:385" x14ac:dyDescent="0.25">
      <c r="A642" s="38"/>
      <c r="B642" s="39"/>
      <c r="C642" s="40"/>
      <c r="D642" s="40"/>
      <c r="E642" s="41"/>
      <c r="F642" s="40"/>
      <c r="G642" s="208"/>
      <c r="H642" s="42"/>
      <c r="I642" s="45"/>
      <c r="J642" s="45"/>
      <c r="K642" s="45"/>
      <c r="L642" s="45"/>
      <c r="M642" s="25"/>
      <c r="N642" s="45"/>
      <c r="O642" s="45"/>
      <c r="P642" s="45"/>
      <c r="Q642" s="46"/>
      <c r="R642" s="46"/>
      <c r="S642" s="46"/>
      <c r="T642" s="37"/>
      <c r="U642" s="29"/>
      <c r="V642" s="47"/>
      <c r="W642" s="67"/>
      <c r="X642" s="45"/>
      <c r="Y642" s="45"/>
      <c r="Z642" s="45"/>
      <c r="AA642" s="25"/>
      <c r="AB642" s="45"/>
      <c r="AC642" s="45"/>
      <c r="AD642" s="45"/>
      <c r="AE642" s="46"/>
      <c r="AF642" s="46"/>
      <c r="AG642" s="46"/>
      <c r="AH642" s="37"/>
      <c r="AI642" s="29"/>
      <c r="AJ642" s="47"/>
      <c r="AK642" s="45"/>
      <c r="AL642" s="45"/>
      <c r="AM642" s="45"/>
      <c r="AN642" s="45"/>
      <c r="AO642" s="25"/>
      <c r="AP642" s="45"/>
      <c r="AQ642" s="45"/>
      <c r="AR642" s="45"/>
      <c r="AS642" s="46"/>
      <c r="AT642" s="46"/>
      <c r="AU642" s="46"/>
      <c r="AV642" s="37"/>
      <c r="AW642" s="29"/>
      <c r="AX642" s="117"/>
      <c r="AY642" s="118"/>
      <c r="AZ642" s="118"/>
      <c r="BA642" s="67"/>
      <c r="BB642" s="45"/>
      <c r="BC642" s="25"/>
      <c r="BD642" s="45"/>
      <c r="BE642" s="107"/>
      <c r="BF642" s="107"/>
      <c r="BG642" s="46"/>
      <c r="BH642" s="46"/>
      <c r="BI642" s="46"/>
      <c r="BJ642" s="37"/>
      <c r="BK642" s="29"/>
      <c r="BL642" s="47"/>
      <c r="BM642" s="45"/>
      <c r="BN642" s="99"/>
      <c r="BO642" s="45"/>
      <c r="BP642" s="45"/>
      <c r="BQ642" s="25"/>
      <c r="BR642" s="45"/>
      <c r="BS642" s="45"/>
      <c r="BT642" s="114"/>
      <c r="BU642" s="124"/>
      <c r="BV642" s="46"/>
      <c r="BW642" s="46"/>
      <c r="BX642" s="37"/>
      <c r="BY642" s="57"/>
      <c r="BZ642" s="47"/>
      <c r="CA642" s="45"/>
      <c r="CB642" s="45"/>
      <c r="CC642" s="45"/>
      <c r="CD642" s="45"/>
      <c r="CE642" s="25"/>
      <c r="CF642" s="45"/>
      <c r="CG642" s="45"/>
      <c r="CH642" s="125"/>
      <c r="CI642" s="120"/>
      <c r="CJ642" s="121" t="s">
        <v>1191</v>
      </c>
      <c r="CK642" s="46"/>
      <c r="CL642" s="37"/>
      <c r="CM642" s="29"/>
      <c r="CN642" s="47"/>
      <c r="CO642" s="45"/>
      <c r="CP642" s="45"/>
      <c r="CQ642" s="45"/>
      <c r="CR642" s="45"/>
      <c r="CS642" s="25"/>
      <c r="CT642" s="45"/>
      <c r="CU642" s="45"/>
      <c r="CV642" s="125"/>
      <c r="CW642" s="120"/>
      <c r="CX642" s="121" t="s">
        <v>1191</v>
      </c>
      <c r="CY642" s="46"/>
      <c r="CZ642" s="37"/>
      <c r="DA642" s="29"/>
      <c r="DB642" s="47"/>
      <c r="DC642" s="67"/>
      <c r="DD642" s="45"/>
      <c r="DE642" s="45"/>
      <c r="DF642" s="45"/>
      <c r="DG642" s="25"/>
      <c r="DH642" s="45"/>
      <c r="DI642" s="45"/>
      <c r="DJ642" s="45"/>
      <c r="DK642" s="46"/>
      <c r="DL642" s="46"/>
      <c r="DM642" s="46"/>
      <c r="DN642" s="37"/>
      <c r="DO642" s="29"/>
      <c r="DP642" s="47"/>
      <c r="DQ642" s="25"/>
      <c r="DR642" s="45"/>
      <c r="DS642" s="45"/>
      <c r="DT642" s="45"/>
      <c r="DU642" s="25"/>
      <c r="DV642" s="45"/>
      <c r="DW642" s="107"/>
      <c r="DX642" s="107"/>
      <c r="DY642" s="46"/>
      <c r="DZ642" s="46"/>
      <c r="EA642" s="46"/>
      <c r="EB642" s="37"/>
      <c r="ED642" s="47"/>
      <c r="EE642" s="67"/>
      <c r="EF642" s="45"/>
      <c r="EG642" s="45"/>
      <c r="EH642" s="45"/>
      <c r="EI642" s="25"/>
      <c r="EJ642" s="45"/>
      <c r="EK642" s="45"/>
      <c r="EL642" s="45"/>
      <c r="EM642" s="46"/>
      <c r="EN642" s="46"/>
      <c r="EO642" s="46"/>
      <c r="EP642" s="37"/>
      <c r="ER642" s="47"/>
      <c r="ES642" s="67"/>
      <c r="ET642" s="45"/>
      <c r="EU642" s="45"/>
      <c r="EV642" s="45"/>
      <c r="EW642" s="25"/>
      <c r="EX642" s="45"/>
      <c r="EY642" s="45"/>
      <c r="EZ642" s="45"/>
      <c r="FA642" s="46"/>
      <c r="FB642" s="46"/>
      <c r="FC642" s="46"/>
      <c r="FD642" s="37"/>
      <c r="FF642" s="47"/>
      <c r="FG642" s="67"/>
      <c r="FH642" s="45"/>
      <c r="FI642" s="45"/>
      <c r="FJ642" s="45"/>
      <c r="FK642" s="25"/>
      <c r="FL642" s="45"/>
      <c r="FM642" s="45"/>
      <c r="FN642" s="45"/>
      <c r="FO642" s="46"/>
      <c r="FP642" s="46"/>
      <c r="FQ642" s="46"/>
      <c r="FR642" s="37"/>
      <c r="FS642" s="29"/>
      <c r="FT642" s="47"/>
      <c r="FU642" s="67"/>
      <c r="FV642" s="45"/>
      <c r="FW642" s="45"/>
      <c r="FX642" s="45"/>
      <c r="FY642" s="25"/>
      <c r="FZ642" s="45"/>
      <c r="GA642" s="45"/>
      <c r="GB642" s="45"/>
      <c r="GC642" s="46"/>
      <c r="GD642" s="46"/>
      <c r="GE642" s="46"/>
      <c r="GF642" s="37"/>
      <c r="GH642" s="47"/>
      <c r="GI642" s="67"/>
      <c r="GJ642" s="45"/>
      <c r="GK642" s="45"/>
      <c r="GL642" s="45"/>
      <c r="GM642" s="25"/>
      <c r="GN642" s="45"/>
      <c r="GO642" s="45"/>
      <c r="GP642" s="45"/>
      <c r="GQ642" s="46"/>
      <c r="GR642" s="46"/>
      <c r="GS642" s="46"/>
      <c r="GT642" s="37"/>
      <c r="GU642" s="61"/>
      <c r="GV642" s="47"/>
      <c r="GW642" s="30"/>
      <c r="GX642" s="45"/>
      <c r="GY642" s="45"/>
      <c r="GZ642" s="45"/>
      <c r="HA642" s="45"/>
      <c r="HB642" s="25"/>
      <c r="HC642" s="45"/>
      <c r="HD642" s="45"/>
      <c r="HE642" s="126"/>
      <c r="HF642" s="120"/>
      <c r="HG642" s="123"/>
      <c r="HH642" s="46"/>
      <c r="HI642" s="37"/>
      <c r="HK642" s="47"/>
      <c r="HL642" s="45"/>
      <c r="HM642" s="45"/>
      <c r="HN642" s="45"/>
      <c r="HO642" s="45"/>
      <c r="HP642" s="25"/>
      <c r="HQ642" s="45"/>
      <c r="HR642" s="45"/>
      <c r="HS642" s="126"/>
      <c r="HT642" s="120"/>
      <c r="HU642" s="123"/>
      <c r="HV642" s="46"/>
      <c r="HW642" s="37"/>
      <c r="HX642" s="360"/>
      <c r="HY642" s="47"/>
      <c r="HZ642" s="45"/>
      <c r="IA642" s="99"/>
      <c r="IB642" s="45"/>
      <c r="IC642" s="45"/>
      <c r="ID642" s="25"/>
      <c r="IE642" s="45"/>
      <c r="IF642" s="45"/>
      <c r="IG642" s="116"/>
      <c r="IH642" s="124"/>
      <c r="II642" s="46"/>
      <c r="IJ642" s="46"/>
      <c r="IK642" s="37"/>
      <c r="IL642" s="29"/>
      <c r="IM642" s="47"/>
      <c r="IN642" s="45"/>
      <c r="IO642" s="45"/>
      <c r="IP642" s="45"/>
      <c r="IQ642" s="45"/>
      <c r="IR642" s="25"/>
      <c r="IS642" s="45"/>
      <c r="IT642" s="45"/>
      <c r="IU642" s="126"/>
      <c r="IV642" s="120"/>
      <c r="IW642" s="123"/>
      <c r="IX642" s="46"/>
      <c r="IY642" s="37"/>
      <c r="IZ642" s="61"/>
      <c r="JA642" s="47"/>
      <c r="JB642" s="45"/>
      <c r="JC642" s="99"/>
      <c r="JD642" s="45"/>
      <c r="JE642" s="45"/>
      <c r="JF642" s="25"/>
      <c r="JG642" s="45"/>
      <c r="JH642" s="45"/>
      <c r="JI642" s="116"/>
      <c r="JJ642" s="124"/>
      <c r="JK642" s="46"/>
      <c r="JL642" s="46"/>
      <c r="JM642" s="37"/>
      <c r="JN642" s="29"/>
      <c r="JO642" s="47"/>
      <c r="JP642" s="45"/>
      <c r="JQ642" s="45"/>
      <c r="JR642" s="45"/>
      <c r="JS642" s="45"/>
      <c r="JT642" s="25"/>
      <c r="JU642" s="45"/>
      <c r="JV642" s="45"/>
      <c r="JW642" s="126"/>
      <c r="JX642" s="120"/>
      <c r="JY642" s="123"/>
      <c r="JZ642" s="46"/>
      <c r="KA642" s="37"/>
      <c r="KB642" s="51"/>
      <c r="KC642" s="47"/>
      <c r="KD642" s="45"/>
      <c r="KE642" s="45"/>
      <c r="KF642" s="45"/>
      <c r="KG642" s="45"/>
      <c r="KH642" s="25"/>
      <c r="KI642" s="45"/>
      <c r="KJ642" s="45"/>
      <c r="KK642" s="119"/>
      <c r="KL642" s="120"/>
      <c r="KM642" s="121" t="s">
        <v>1191</v>
      </c>
      <c r="KN642" s="46"/>
      <c r="KO642" s="37"/>
      <c r="KP642" s="29"/>
      <c r="KQ642" s="47"/>
      <c r="KR642" s="45"/>
      <c r="KS642" s="45"/>
      <c r="KT642" s="45"/>
      <c r="KU642" s="45"/>
      <c r="KV642" s="25"/>
      <c r="KW642" s="45"/>
      <c r="KX642" s="45"/>
      <c r="KY642" s="122"/>
      <c r="KZ642" s="120"/>
      <c r="LA642" s="123"/>
      <c r="LB642" s="46"/>
      <c r="LC642" s="37"/>
      <c r="LD642" s="29"/>
      <c r="LE642" s="47"/>
      <c r="LF642" s="25"/>
      <c r="LG642" s="45"/>
      <c r="LH642" s="45"/>
      <c r="LI642" s="45"/>
      <c r="LJ642" s="25"/>
      <c r="LK642" s="45"/>
      <c r="LL642" s="71"/>
      <c r="LM642" s="26"/>
      <c r="LN642" s="120"/>
      <c r="LO642" s="123"/>
      <c r="LP642" s="46"/>
      <c r="LQ642" s="37"/>
      <c r="LR642" s="29"/>
      <c r="LS642" s="47"/>
      <c r="LT642" s="67"/>
      <c r="LU642" s="45"/>
      <c r="LV642" s="45"/>
      <c r="LW642" s="45"/>
      <c r="LX642" s="25"/>
      <c r="LY642" s="45"/>
      <c r="LZ642" s="45"/>
      <c r="MA642" s="45"/>
      <c r="MB642" s="46"/>
      <c r="MC642" s="46"/>
      <c r="MD642" s="46"/>
      <c r="ME642" s="37"/>
      <c r="MF642" s="29"/>
      <c r="MG642" s="47"/>
      <c r="MH642" s="67"/>
      <c r="MI642" s="45"/>
      <c r="MJ642" s="45"/>
      <c r="MK642" s="45"/>
      <c r="ML642" s="25"/>
      <c r="MM642" s="45"/>
      <c r="MN642" s="45"/>
      <c r="MO642" s="45"/>
      <c r="MP642" s="46"/>
      <c r="MQ642" s="46"/>
      <c r="MR642" s="46"/>
      <c r="MS642" s="37"/>
      <c r="MT642" s="29"/>
      <c r="MU642" s="47"/>
      <c r="MV642" s="67"/>
      <c r="MW642" s="45"/>
      <c r="MX642" s="45"/>
      <c r="MY642" s="45"/>
      <c r="MZ642" s="25"/>
      <c r="NA642" s="45"/>
      <c r="NB642" s="45"/>
      <c r="NC642" s="45"/>
      <c r="ND642" s="46"/>
      <c r="NE642" s="46"/>
      <c r="NF642" s="46"/>
      <c r="NG642" s="37"/>
      <c r="NH642" s="29"/>
      <c r="NI642" s="47"/>
      <c r="NJ642" s="67"/>
      <c r="NK642" s="45"/>
      <c r="NL642" s="45"/>
      <c r="NM642" s="45"/>
      <c r="NN642" s="25"/>
      <c r="NO642" s="45"/>
      <c r="NP642" s="45"/>
      <c r="NQ642" s="45"/>
      <c r="NR642" s="46"/>
      <c r="NS642" s="46"/>
      <c r="NT642" s="46"/>
      <c r="NU642" s="37"/>
    </row>
    <row r="643" spans="1:385" x14ac:dyDescent="0.25">
      <c r="A643" s="38"/>
      <c r="B643" s="39"/>
      <c r="C643" s="40"/>
      <c r="D643" s="40"/>
      <c r="E643" s="41"/>
      <c r="F643" s="40"/>
      <c r="G643" s="208"/>
      <c r="H643" s="42"/>
      <c r="I643" s="45"/>
      <c r="J643" s="45"/>
      <c r="K643" s="45"/>
      <c r="L643" s="45"/>
      <c r="M643" s="25"/>
      <c r="N643" s="45"/>
      <c r="O643" s="107"/>
      <c r="P643" s="107"/>
      <c r="Q643" s="45"/>
      <c r="R643" s="45"/>
      <c r="S643" s="45"/>
      <c r="T643" s="37"/>
      <c r="U643" s="29"/>
      <c r="V643" s="47"/>
      <c r="W643" s="67"/>
      <c r="X643" s="45"/>
      <c r="Y643" s="45"/>
      <c r="Z643" s="45"/>
      <c r="AA643" s="25"/>
      <c r="AB643" s="45"/>
      <c r="AC643" s="107"/>
      <c r="AD643" s="107"/>
      <c r="AE643" s="45"/>
      <c r="AF643" s="45"/>
      <c r="AG643" s="45"/>
      <c r="AH643" s="37"/>
      <c r="AI643" s="29"/>
      <c r="AJ643" s="47"/>
      <c r="AK643" s="45"/>
      <c r="AL643" s="45"/>
      <c r="AM643" s="45"/>
      <c r="AN643" s="45"/>
      <c r="AO643" s="25"/>
      <c r="AP643" s="45"/>
      <c r="AQ643" s="45"/>
      <c r="AR643" s="45"/>
      <c r="AS643" s="45"/>
      <c r="AT643" s="45"/>
      <c r="AU643" s="45"/>
      <c r="AV643" s="37"/>
      <c r="AW643" s="29"/>
      <c r="AX643" s="47"/>
      <c r="AY643" s="43"/>
      <c r="AZ643" s="43"/>
      <c r="BA643" s="45"/>
      <c r="BB643" s="45"/>
      <c r="BC643" s="25"/>
      <c r="BD643" s="45"/>
      <c r="BE643" s="45"/>
      <c r="BF643" s="45"/>
      <c r="BG643" s="45"/>
      <c r="BH643" s="45"/>
      <c r="BI643" s="45"/>
      <c r="BJ643" s="37"/>
      <c r="BK643" s="29"/>
      <c r="BL643" s="322" t="s">
        <v>38</v>
      </c>
      <c r="BM643" s="322"/>
      <c r="BN643" s="127">
        <f>SUM(BN581,BN585,BN589,BN593,BN597,BN601,BN605,BN609,BN613,BN617,BN621,BN625,BN629)*100</f>
        <v>33800</v>
      </c>
      <c r="BO643" s="67"/>
      <c r="BP643" s="45"/>
      <c r="BQ643" s="25">
        <f>BN643/BR643</f>
        <v>5633.333333333333</v>
      </c>
      <c r="BR643" s="127">
        <f>SUM(BR581,BR585,BR589,BR593,BR598,BR601,BR606,BR609,BR613,BR617,BR621,BR625,BR629)</f>
        <v>6</v>
      </c>
      <c r="BS643" s="45"/>
      <c r="BT643" s="44" t="str">
        <f t="shared" ref="BT643:BU646" si="2975">BT581</f>
        <v>スティッチリボンポーチ</v>
      </c>
      <c r="BU643" s="43">
        <f t="shared" si="2975"/>
        <v>0</v>
      </c>
      <c r="BV643" s="127">
        <f>SUM(BV581,BV585,BV589,BV593,BV597,BV601,BV605,BV609,BV613,BV617,BV621,BV625,BV629)</f>
        <v>3237</v>
      </c>
      <c r="BW643" s="107">
        <f>BV643/BN643</f>
        <v>9.5769230769230773E-2</v>
      </c>
      <c r="BX643" s="37"/>
      <c r="BY643" s="57"/>
      <c r="BZ643" s="322" t="s">
        <v>38</v>
      </c>
      <c r="CA643" s="322"/>
      <c r="CB643" s="127">
        <f>SUM(CB581,CB585,CB589,CB593,CB597,CB601,CB605,CB609,CB613,CB617,CB621,CB625,CB629)*100</f>
        <v>24200</v>
      </c>
      <c r="CC643" s="67"/>
      <c r="CD643" s="45"/>
      <c r="CE643" s="25">
        <f>CB643/CF643</f>
        <v>3457.1428571428573</v>
      </c>
      <c r="CF643" s="127">
        <f>SUM(CF581,CF585,CF589,CF593,CF598,CF601,CF606,CF609,CF613,CF617,CF621,CF625,CF629)</f>
        <v>7</v>
      </c>
      <c r="CG643" s="45"/>
      <c r="CH643" s="44" t="str">
        <f t="shared" ref="CH643:CI646" si="2976">CH581</f>
        <v>クーリッシュイヤホン</v>
      </c>
      <c r="CI643" s="43">
        <f t="shared" si="2976"/>
        <v>1100</v>
      </c>
      <c r="CJ643" s="127">
        <f>SUM(CJ581,CJ585,CJ589,CJ593,CJ597,CJ601,CJ605,CJ609,CJ613,CJ617,CJ621,CJ625,CJ629)</f>
        <v>5500</v>
      </c>
      <c r="CK643" s="107">
        <f>CJ643/CB643</f>
        <v>0.22727272727272727</v>
      </c>
      <c r="CL643" s="37"/>
      <c r="CM643" s="29"/>
      <c r="CN643" s="322" t="s">
        <v>38</v>
      </c>
      <c r="CO643" s="322"/>
      <c r="CP643" s="127">
        <f>SUM(CP581,CP585,CP589,CP593,CP597,CP601,CP605,CP609,CP613,CP617,CP621,CP625,CP629)*100</f>
        <v>22600</v>
      </c>
      <c r="CQ643" s="67"/>
      <c r="CR643" s="45"/>
      <c r="CS643" s="25">
        <f>CP643/CT643</f>
        <v>1329.4117647058824</v>
      </c>
      <c r="CT643" s="127">
        <f>SUM(CT581,CT585,CT589,CT593,CT598,CT601,CT606,CT609,CT613,CT617,CT621,CT625,CT629)</f>
        <v>17</v>
      </c>
      <c r="CU643" s="45"/>
      <c r="CV643" s="44" t="str">
        <f t="shared" ref="CV643:CW646" si="2977">CV581</f>
        <v>デジタルミニカメラ</v>
      </c>
      <c r="CW643" s="43">
        <f t="shared" si="2977"/>
        <v>722</v>
      </c>
      <c r="CX643" s="127">
        <f>SUM(CX581,CX585,CX589,CX593,CX597,CX601,CX605,CX609,CX613,CX617,CX621,CX625,CX629)</f>
        <v>8664</v>
      </c>
      <c r="CY643" s="107">
        <f>CX643/CP643</f>
        <v>0.38336283185840708</v>
      </c>
      <c r="CZ643" s="37"/>
      <c r="DA643" s="29"/>
      <c r="DB643" s="47"/>
      <c r="DC643" s="67"/>
      <c r="DD643" s="45"/>
      <c r="DE643" s="45"/>
      <c r="DF643" s="45"/>
      <c r="DG643" s="25"/>
      <c r="DH643" s="45"/>
      <c r="DI643" s="107"/>
      <c r="DJ643" s="107"/>
      <c r="DK643" s="45"/>
      <c r="DL643" s="45"/>
      <c r="DM643" s="45"/>
      <c r="DN643" s="37"/>
      <c r="DO643" s="29"/>
      <c r="DP643" s="47"/>
      <c r="DY643" s="45"/>
      <c r="DZ643" s="45"/>
      <c r="EA643" s="45"/>
      <c r="EB643" s="37"/>
      <c r="EC643" s="128"/>
      <c r="ED643" s="47"/>
      <c r="EE643" s="67"/>
      <c r="EF643" s="45"/>
      <c r="EG643" s="45"/>
      <c r="EH643" s="45"/>
      <c r="EI643" s="25"/>
      <c r="EJ643" s="45"/>
      <c r="EK643" s="107"/>
      <c r="EL643" s="107"/>
      <c r="EM643" s="45"/>
      <c r="EN643" s="45"/>
      <c r="EO643" s="45"/>
      <c r="EP643" s="37"/>
      <c r="EQ643" s="128"/>
      <c r="ER643" s="47"/>
      <c r="ES643" s="67"/>
      <c r="ET643" s="45"/>
      <c r="EU643" s="45"/>
      <c r="EV643" s="45"/>
      <c r="EW643" s="25"/>
      <c r="EX643" s="45"/>
      <c r="EY643" s="107"/>
      <c r="EZ643" s="107"/>
      <c r="FA643" s="45"/>
      <c r="FB643" s="45"/>
      <c r="FC643" s="45"/>
      <c r="FD643" s="37"/>
      <c r="FE643" s="129"/>
      <c r="FF643" s="47"/>
      <c r="FG643" s="67"/>
      <c r="FH643" s="45"/>
      <c r="FI643" s="45"/>
      <c r="FJ643" s="45"/>
      <c r="FK643" s="25"/>
      <c r="FL643" s="45"/>
      <c r="FM643" s="107"/>
      <c r="FN643" s="107"/>
      <c r="FO643" s="45"/>
      <c r="FP643" s="45"/>
      <c r="FQ643" s="45"/>
      <c r="FR643" s="37"/>
      <c r="FS643" s="29"/>
      <c r="FT643" s="47"/>
      <c r="FU643" s="67"/>
      <c r="FV643" s="45"/>
      <c r="FW643" s="45"/>
      <c r="FX643" s="45"/>
      <c r="FY643" s="25"/>
      <c r="FZ643" s="45"/>
      <c r="GA643" s="107"/>
      <c r="GB643" s="107"/>
      <c r="GC643" s="45"/>
      <c r="GD643" s="45"/>
      <c r="GE643" s="45"/>
      <c r="GF643" s="37"/>
      <c r="GG643" s="128"/>
      <c r="GH643" s="47"/>
      <c r="GI643" s="67"/>
      <c r="GJ643" s="45"/>
      <c r="GK643" s="45"/>
      <c r="GL643" s="45"/>
      <c r="GM643" s="25"/>
      <c r="GN643" s="45"/>
      <c r="GO643" s="107"/>
      <c r="GP643" s="107"/>
      <c r="GQ643" s="45"/>
      <c r="GR643" s="45"/>
      <c r="GS643" s="45"/>
      <c r="GT643" s="37"/>
      <c r="GU643" s="130"/>
      <c r="GV643" s="322" t="s">
        <v>38</v>
      </c>
      <c r="GW643" s="322"/>
      <c r="GX643" s="322"/>
      <c r="GY643" s="127">
        <f>SUM(GY581,GY585,GY589,GY593,GY597,GY601,GY605,GY609,GY613,GY617,GY621,GY625,GY629)*100</f>
        <v>76100</v>
      </c>
      <c r="GZ643" s="67"/>
      <c r="HA643" s="45"/>
      <c r="HB643" s="25">
        <f>GY643/HC643</f>
        <v>10871.428571428571</v>
      </c>
      <c r="HC643" s="127">
        <f>SUM(HC581,HC585,HC589,HC593,HC598,HC601,HC606,HC609,HC613,HC617,HC621,HC625,HC629)</f>
        <v>7</v>
      </c>
      <c r="HD643" s="45"/>
      <c r="HE643" s="44" t="str">
        <f t="shared" ref="HE643:HF643" si="2978">HE581</f>
        <v>メタリックイヤホン</v>
      </c>
      <c r="HF643" s="43">
        <f t="shared" si="2978"/>
        <v>770</v>
      </c>
      <c r="HG643" s="127">
        <f>SUM(HG581,HG585,HG589,HG593,HG597,HG601,HG605,HG609,HG613,HG617,HG621,HG625,HG629)</f>
        <v>5720</v>
      </c>
      <c r="HH643" s="107">
        <f>HG643/GY643</f>
        <v>7.5164257555847575E-2</v>
      </c>
      <c r="HI643" s="37"/>
      <c r="HJ643" s="128"/>
      <c r="HK643" s="322" t="s">
        <v>38</v>
      </c>
      <c r="HL643" s="322"/>
      <c r="HM643" s="127">
        <f>SUM(HM581,HM585,HM589,HM593,HM597,HM601,HM605,HM609,HM613,HM617,HM621,HM625,HM629)*100</f>
        <v>67300</v>
      </c>
      <c r="HN643" s="67"/>
      <c r="HO643" s="45"/>
      <c r="HP643" s="25">
        <f>HM643/HQ643</f>
        <v>3958.8235294117649</v>
      </c>
      <c r="HQ643" s="127">
        <f>SUM(HQ581,HQ585,HQ589,HQ593,HQ598,HQ601,HQ606,HQ609,HQ613,HQ617,HQ621,HQ625,HQ629)</f>
        <v>17</v>
      </c>
      <c r="HR643" s="45"/>
      <c r="HS643" s="44" t="str">
        <f t="shared" ref="HS643:HT643" si="2979">HS581</f>
        <v>ラブブマスコット</v>
      </c>
      <c r="HT643" s="43">
        <f t="shared" si="2979"/>
        <v>0</v>
      </c>
      <c r="HU643" s="127">
        <f>SUM(HU581,HU585,HU589,HU593,HU597,HU601,HU605,HU609,HU613,HU617,HU621,HU625,HU629)</f>
        <v>8000</v>
      </c>
      <c r="HV643" s="107">
        <f>HU643/HM643</f>
        <v>0.1188707280832095</v>
      </c>
      <c r="HW643" s="37"/>
      <c r="HX643" s="360"/>
      <c r="HY643" s="322" t="s">
        <v>38</v>
      </c>
      <c r="HZ643" s="322"/>
      <c r="IA643" s="127">
        <f>SUM(IA581,IA585,IA589,IA593,IA597,IA601,IA605,IA609,IA613,IA617,IA621,IA625,IA629)*100</f>
        <v>38500</v>
      </c>
      <c r="IB643" s="67"/>
      <c r="IC643" s="45"/>
      <c r="ID643" s="25">
        <f>IA643/IE643</f>
        <v>2406.25</v>
      </c>
      <c r="IE643" s="127">
        <f>SUM(IE581,IE585,IE589,IE593,IE598,IE601,IE606,IE609,IE613,IE617,IE621,IE625,IE629)</f>
        <v>16</v>
      </c>
      <c r="IF643" s="45"/>
      <c r="IG643" s="44" t="str">
        <f t="shared" ref="IG643:IH646" si="2980">IG581</f>
        <v>サンリオでかぱっちん</v>
      </c>
      <c r="IH643" s="43">
        <f t="shared" si="2980"/>
        <v>660</v>
      </c>
      <c r="II643" s="127">
        <f>SUM(II581,II585,II589,II593,II597,II601,II605,II609,II613,II617,II621,II625,II629)</f>
        <v>10560</v>
      </c>
      <c r="IJ643" s="107">
        <f>II643/IA643</f>
        <v>0.2742857142857143</v>
      </c>
      <c r="IK643" s="37"/>
      <c r="IL643" s="29"/>
      <c r="IM643" s="322" t="s">
        <v>38</v>
      </c>
      <c r="IN643" s="322"/>
      <c r="IO643" s="127">
        <f>SUM(IO581,IO585,IO589,IO593,IO597,IO601,IO605,IO609,IO613,IO617,IO621,IO625,IO629)*100</f>
        <v>39100</v>
      </c>
      <c r="IP643" s="67"/>
      <c r="IQ643" s="45"/>
      <c r="IR643" s="25">
        <f>IO643/IS643</f>
        <v>3258.3333333333335</v>
      </c>
      <c r="IS643" s="127">
        <f>SUM(IS581,IS585,IS589,IS593,IS598,IS601,IS606,IS609,IS613,IS617,IS621,IS625,IS629)</f>
        <v>12</v>
      </c>
      <c r="IT643" s="45"/>
      <c r="IU643" s="44" t="str">
        <f t="shared" ref="IU643:IV646" si="2981">IU581</f>
        <v>ジャグラーパネルキーホルダー</v>
      </c>
      <c r="IV643" s="43">
        <f t="shared" si="2981"/>
        <v>465</v>
      </c>
      <c r="IW643" s="127">
        <f>SUM(IW581,IW585,IW589,IW593,IW597,IW601,IW605,IW609,IW613,IW617,IW621,IW625,IW629)</f>
        <v>18700</v>
      </c>
      <c r="IX643" s="107">
        <f>IW643/IO643</f>
        <v>0.47826086956521741</v>
      </c>
      <c r="IY643" s="37"/>
      <c r="IZ643" s="130"/>
      <c r="JA643" s="322" t="s">
        <v>38</v>
      </c>
      <c r="JB643" s="322"/>
      <c r="JC643" s="127">
        <f>SUM(JC581,JC585,JC589,JC593,JC597,JC601,JC605,JC609,JC613,JC617,JC621,JC625,JC629)*100</f>
        <v>48800</v>
      </c>
      <c r="JD643" s="67"/>
      <c r="JE643" s="45"/>
      <c r="JF643" s="25">
        <f>JC643/JG643</f>
        <v>6100</v>
      </c>
      <c r="JG643" s="127">
        <f>SUM(JG581,JG585,JG589,JG593,JG598,JG601,JG606,JG609,JG613,JG617,JG621,JG625,JG629)</f>
        <v>8</v>
      </c>
      <c r="JH643" s="45"/>
      <c r="JI643" s="44" t="str">
        <f t="shared" ref="JI643:JJ646" si="2982">JI581</f>
        <v>スティック＆ボタンK／H</v>
      </c>
      <c r="JJ643" s="43">
        <f t="shared" si="2982"/>
        <v>710</v>
      </c>
      <c r="JK643" s="127">
        <f>SUM(JK581,JK585,JK589,JK593,JK597,JK601,JK605,JK609,JK613,JK617,JK621,JK625,JK629)</f>
        <v>11796</v>
      </c>
      <c r="JL643" s="107">
        <f>JK643/JC643</f>
        <v>0.24172131147540984</v>
      </c>
      <c r="JM643" s="37"/>
      <c r="JN643" s="29"/>
      <c r="JO643" s="322" t="s">
        <v>38</v>
      </c>
      <c r="JP643" s="322"/>
      <c r="JQ643" s="127">
        <f>SUM(JQ581,JQ585,JQ589,JQ593,JQ597,JQ601,JQ605,JQ609,JQ613,JQ617,JQ621,JQ625,JQ629)*100</f>
        <v>23000</v>
      </c>
      <c r="JR643" s="67"/>
      <c r="JS643" s="45"/>
      <c r="JT643" s="25">
        <f>JQ643/JU643</f>
        <v>851.85185185185185</v>
      </c>
      <c r="JU643" s="127">
        <f>SUM(JU581,JU585,JU589,JU593,JU598,JU601,JU606,JU609,JU613,JU617,JU621,JU625,JU629)</f>
        <v>27</v>
      </c>
      <c r="JV643" s="45"/>
      <c r="JW643" s="44" t="str">
        <f t="shared" ref="JW643:JX646" si="2983">JW581</f>
        <v>サンリオシューズキーホルダー</v>
      </c>
      <c r="JX643" s="43">
        <f t="shared" si="2983"/>
        <v>387</v>
      </c>
      <c r="JY643" s="127">
        <f>SUM(JY581,JY585,JY589,JY593,JY597,JY601,JY605,JY609,JY613,JY617,JY621,JY625,JY629)</f>
        <v>14992</v>
      </c>
      <c r="JZ643" s="107">
        <f>JY643/JQ643</f>
        <v>0.65182608695652178</v>
      </c>
      <c r="KA643" s="37"/>
      <c r="KB643" s="51"/>
      <c r="KC643" s="322" t="s">
        <v>38</v>
      </c>
      <c r="KD643" s="322"/>
      <c r="KE643" s="127">
        <f>SUM(KE581,KE585,KE589,KE593,KE597,KE601,KE605,KE609,KE613,KE617,KE621,KE625,KE629)*100</f>
        <v>60300</v>
      </c>
      <c r="KF643" s="67"/>
      <c r="KG643" s="45"/>
      <c r="KH643" s="25">
        <f>KE643/KI643</f>
        <v>3768.75</v>
      </c>
      <c r="KI643" s="127">
        <f>SUM(KI581,KI585,KI589,KI593,KI598,KI601,KI606,KI609,KI613,KI617,KI621,KI625,KI629)</f>
        <v>16</v>
      </c>
      <c r="KJ643" s="45"/>
      <c r="KK643" s="44" t="str">
        <f>KK581</f>
        <v>サンリオでかぱっちん</v>
      </c>
      <c r="KL643" s="43">
        <f>KL581</f>
        <v>660</v>
      </c>
      <c r="KM643" s="127">
        <f>SUM(KM581,KM585,KM589,KM593,KM597,KM601,KM605,KM609,KM613,KM617,KM621,KM625,KM629)</f>
        <v>21576</v>
      </c>
      <c r="KN643" s="107">
        <f>KM643/KE643</f>
        <v>0.35781094527363183</v>
      </c>
      <c r="KO643" s="37"/>
      <c r="KP643" s="29"/>
      <c r="KQ643" s="322" t="s">
        <v>38</v>
      </c>
      <c r="KR643" s="322"/>
      <c r="KS643" s="127">
        <f>SUM(KS581,KS585,KS589,KS593,KS597,KS601,KS605,KS609,KS613,KS617,KS621,KS625,KS629)*100</f>
        <v>56300</v>
      </c>
      <c r="KT643" s="67"/>
      <c r="KU643" s="45"/>
      <c r="KV643" s="25">
        <f>KS643/KW643</f>
        <v>7037.5</v>
      </c>
      <c r="KW643" s="127">
        <f>SUM(KW581,KW585,KW589,KW593,KW598,KW601,KW606,KW609,KW613,KW617,KW621,KW625,KW629)</f>
        <v>8</v>
      </c>
      <c r="KX643" s="45"/>
      <c r="KY643" s="68" t="str">
        <f>KY581</f>
        <v>サンリオフェイスポーチ</v>
      </c>
      <c r="KZ643" s="43">
        <f>KZ581</f>
        <v>900</v>
      </c>
      <c r="LA643" s="127">
        <f>SUM(LA581,LA585,LA589,LA593,LA597,LA601,LA605,LA609,LA613,LA617,LA621,LA625,LA629)</f>
        <v>7200</v>
      </c>
      <c r="LB643" s="107">
        <f>LA643/KS643</f>
        <v>0.12788632326820604</v>
      </c>
      <c r="LC643" s="37"/>
      <c r="LD643" s="29"/>
      <c r="LE643" s="47"/>
      <c r="LH643" s="45"/>
      <c r="LI643" s="45"/>
      <c r="LJ643" s="25"/>
      <c r="LK643" s="45"/>
      <c r="LL643" s="45"/>
      <c r="LM643" s="44"/>
      <c r="LN643" s="43"/>
      <c r="LO643" s="131"/>
      <c r="LP643" s="107"/>
      <c r="LQ643" s="37"/>
      <c r="LR643" s="29"/>
      <c r="LS643" s="47"/>
      <c r="LT643" s="67"/>
      <c r="LU643" s="45"/>
      <c r="LV643" s="45"/>
      <c r="LW643" s="45"/>
      <c r="LX643" s="25"/>
      <c r="LY643" s="45"/>
      <c r="LZ643" s="107"/>
      <c r="MA643" s="107"/>
      <c r="MB643" s="45"/>
      <c r="MC643" s="45"/>
      <c r="MD643" s="45"/>
      <c r="ME643" s="37"/>
      <c r="MF643" s="29"/>
      <c r="MG643" s="47"/>
      <c r="MH643" s="67"/>
      <c r="MI643" s="45"/>
      <c r="MJ643" s="45"/>
      <c r="MK643" s="45"/>
      <c r="ML643" s="25"/>
      <c r="MM643" s="45"/>
      <c r="MN643" s="107"/>
      <c r="MO643" s="107"/>
      <c r="MP643" s="45"/>
      <c r="MQ643" s="45"/>
      <c r="MR643" s="45"/>
      <c r="MS643" s="37"/>
      <c r="MT643" s="29"/>
      <c r="MU643" s="47"/>
      <c r="MV643" s="67"/>
      <c r="MW643" s="45"/>
      <c r="MX643" s="45"/>
      <c r="MY643" s="45"/>
      <c r="MZ643" s="25"/>
      <c r="NA643" s="45"/>
      <c r="NB643" s="107"/>
      <c r="NC643" s="107"/>
      <c r="ND643" s="45"/>
      <c r="NE643" s="45"/>
      <c r="NF643" s="45"/>
      <c r="NG643" s="37"/>
      <c r="NH643" s="29"/>
      <c r="NI643" s="47"/>
      <c r="NJ643" s="67"/>
      <c r="NK643" s="45"/>
      <c r="NL643" s="45"/>
      <c r="NM643" s="45"/>
      <c r="NN643" s="25"/>
      <c r="NO643" s="45"/>
      <c r="NP643" s="107"/>
      <c r="NQ643" s="107"/>
      <c r="NR643" s="45"/>
      <c r="NS643" s="45"/>
      <c r="NT643" s="45"/>
      <c r="NU643" s="37"/>
    </row>
    <row r="644" spans="1:385" x14ac:dyDescent="0.25">
      <c r="A644" s="38"/>
      <c r="B644" s="132"/>
      <c r="C644" s="40"/>
      <c r="D644" s="40"/>
      <c r="E644" s="41"/>
      <c r="F644" s="134"/>
      <c r="G644" s="208"/>
      <c r="H644" s="208"/>
      <c r="I644" s="71"/>
      <c r="J644" s="67"/>
      <c r="K644" s="45"/>
      <c r="L644" s="45"/>
      <c r="M644" s="25"/>
      <c r="N644" s="45"/>
      <c r="O644" s="107"/>
      <c r="P644" s="107"/>
      <c r="Q644" s="45"/>
      <c r="R644" s="45"/>
      <c r="S644" s="45"/>
      <c r="T644" s="37"/>
      <c r="U644" s="29"/>
      <c r="V644" s="47"/>
      <c r="W644" s="45"/>
      <c r="X644" s="45"/>
      <c r="Y644" s="45"/>
      <c r="Z644" s="45"/>
      <c r="AA644" s="25"/>
      <c r="AB644" s="45"/>
      <c r="AC644" s="107"/>
      <c r="AD644" s="107"/>
      <c r="AE644" s="45"/>
      <c r="AF644" s="45"/>
      <c r="AG644" s="45"/>
      <c r="AH644" s="37"/>
      <c r="AI644" s="29"/>
      <c r="AJ644" s="47"/>
      <c r="AK644" s="45"/>
      <c r="AL644" s="45"/>
      <c r="AM644" s="45"/>
      <c r="AN644" s="45"/>
      <c r="AO644" s="25"/>
      <c r="AP644" s="45"/>
      <c r="AQ644" s="45"/>
      <c r="AR644" s="45"/>
      <c r="AS644" s="45"/>
      <c r="AT644" s="45"/>
      <c r="AU644" s="45"/>
      <c r="AV644" s="37"/>
      <c r="AW644" s="29"/>
      <c r="AX644" s="47"/>
      <c r="AY644" s="45"/>
      <c r="AZ644" s="45"/>
      <c r="BA644" s="45"/>
      <c r="BB644" s="45"/>
      <c r="BC644" s="25"/>
      <c r="BD644" s="45"/>
      <c r="BE644" s="45"/>
      <c r="BF644" s="45"/>
      <c r="BG644" s="45"/>
      <c r="BH644" s="45"/>
      <c r="BI644" s="45"/>
      <c r="BJ644" s="37"/>
      <c r="BK644" s="29"/>
      <c r="BL644" s="322" t="s">
        <v>38</v>
      </c>
      <c r="BM644" s="322"/>
      <c r="BN644" s="127">
        <f>SUM(BN582,BN586,BN590,BN594,BN598,BN602,BN606,BN610,BN614,BN618,BN622,BN626,BN630)*100</f>
        <v>34500</v>
      </c>
      <c r="BO644" s="67"/>
      <c r="BP644" s="45"/>
      <c r="BQ644" s="25">
        <f>BN644/BR644</f>
        <v>4312.5</v>
      </c>
      <c r="BR644" s="127">
        <f>SUM(BR582,BR586,BR590,BR594,BR598,BR602,BR605,BR610,BR614,BR618,BR622,BR626,BR630)</f>
        <v>8</v>
      </c>
      <c r="BS644" s="45"/>
      <c r="BT644" s="44" t="str">
        <f t="shared" si="2975"/>
        <v>サンリオミニリュック</v>
      </c>
      <c r="BU644" s="43">
        <f t="shared" si="2975"/>
        <v>600</v>
      </c>
      <c r="BV644" s="127">
        <f>SUM(BV582,BV586,BV590,BV594,BV598,BV602,BV605,BV610,BV614,BV618,BV622,BV626,BV630)</f>
        <v>4800</v>
      </c>
      <c r="BW644" s="107">
        <f>BV644/BN644</f>
        <v>0.1391304347826087</v>
      </c>
      <c r="BX644" s="37"/>
      <c r="BY644" s="57"/>
      <c r="BZ644" s="322" t="s">
        <v>38</v>
      </c>
      <c r="CA644" s="322"/>
      <c r="CB644" s="127">
        <f>SUM(CB582,CB586,CB590,CB594,CB598,CB602,CB606,CB610,CB614,CB618,CB622,CB626,CB630)*100</f>
        <v>21500</v>
      </c>
      <c r="CC644" s="67"/>
      <c r="CD644" s="45"/>
      <c r="CE644" s="25">
        <f>CB644/CF644</f>
        <v>4300</v>
      </c>
      <c r="CF644" s="127">
        <f>SUM(CF582,CF586,CF590,CF594,CF598,CF602,CF605,CF610,CF614,CF618,CF622,CF626,CF630)</f>
        <v>5</v>
      </c>
      <c r="CG644" s="45"/>
      <c r="CH644" s="44" t="str">
        <f t="shared" si="2976"/>
        <v>ジャグラーサウンドボタン</v>
      </c>
      <c r="CI644" s="43">
        <f t="shared" si="2976"/>
        <v>682</v>
      </c>
      <c r="CJ644" s="127">
        <f>SUM(CJ582,CJ586,CJ590,CJ594,CJ598,CJ602,CJ605,CJ610,CJ614,CJ618,CJ622,CJ626,CJ630)</f>
        <v>3410</v>
      </c>
      <c r="CK644" s="107">
        <f>CJ644/CB644</f>
        <v>0.15860465116279071</v>
      </c>
      <c r="CL644" s="37"/>
      <c r="CM644" s="29"/>
      <c r="CN644" s="322" t="s">
        <v>38</v>
      </c>
      <c r="CO644" s="322"/>
      <c r="CP644" s="127">
        <f>SUM(CP582,CP586,CP590,CP594,CP598,CP602,CP606,CP610,CP614,CP618,CP622,CP626,CP630)*100</f>
        <v>48100</v>
      </c>
      <c r="CQ644" s="67"/>
      <c r="CR644" s="45"/>
      <c r="CS644" s="25">
        <f>CP644/CT644</f>
        <v>2290.4761904761904</v>
      </c>
      <c r="CT644" s="127">
        <f>SUM(CT582,CT586,CT590,CT594,CT598,CT602,CT605,CT610,CT614,CT618,CT622,CT626,CT630)</f>
        <v>21</v>
      </c>
      <c r="CU644" s="45"/>
      <c r="CV644" s="44" t="str">
        <f t="shared" si="2977"/>
        <v>サンリオFAN</v>
      </c>
      <c r="CW644" s="43">
        <f t="shared" si="2977"/>
        <v>1100</v>
      </c>
      <c r="CX644" s="127">
        <f>SUM(CX582,CX586,CX590,CX594,CX598,CX602,CX605,CX610,CX614,CX618,CX622,CX626,CX630)</f>
        <v>20132</v>
      </c>
      <c r="CY644" s="107">
        <f>CX644/CP644</f>
        <v>0.41854469854469856</v>
      </c>
      <c r="CZ644" s="37"/>
      <c r="DA644" s="29"/>
      <c r="DB644" s="47"/>
      <c r="DC644" s="45"/>
      <c r="DD644" s="45"/>
      <c r="DE644" s="45"/>
      <c r="DF644" s="45"/>
      <c r="DG644" s="25"/>
      <c r="DH644" s="45"/>
      <c r="DI644" s="107"/>
      <c r="DJ644" s="107"/>
      <c r="DK644" s="45"/>
      <c r="DL644" s="45"/>
      <c r="DM644" s="45"/>
      <c r="DN644" s="37"/>
      <c r="DO644" s="29"/>
      <c r="DP644" s="47"/>
      <c r="DQ644" s="45"/>
      <c r="DR644" s="45"/>
      <c r="DS644" s="45"/>
      <c r="DT644" s="45"/>
      <c r="DU644" s="25"/>
      <c r="DV644" s="45"/>
      <c r="DW644" s="45"/>
      <c r="DX644" s="45"/>
      <c r="DY644" s="45"/>
      <c r="DZ644" s="45"/>
      <c r="EA644" s="45"/>
      <c r="EB644" s="37"/>
      <c r="EC644" s="29"/>
      <c r="ED644" s="47"/>
      <c r="EE644" s="45"/>
      <c r="EF644" s="45"/>
      <c r="EG644" s="45"/>
      <c r="EH644" s="45"/>
      <c r="EI644" s="25"/>
      <c r="EJ644" s="45"/>
      <c r="EK644" s="107"/>
      <c r="EL644" s="107"/>
      <c r="EM644" s="45"/>
      <c r="EN644" s="45"/>
      <c r="EO644" s="45"/>
      <c r="EP644" s="37"/>
      <c r="EQ644" s="29"/>
      <c r="ER644" s="47"/>
      <c r="ES644" s="45"/>
      <c r="ET644" s="45"/>
      <c r="EU644" s="45"/>
      <c r="EV644" s="45"/>
      <c r="EW644" s="25"/>
      <c r="EX644" s="45"/>
      <c r="EY644" s="107"/>
      <c r="EZ644" s="107"/>
      <c r="FA644" s="45"/>
      <c r="FB644" s="45"/>
      <c r="FC644" s="45"/>
      <c r="FD644" s="37"/>
      <c r="FE644" s="60"/>
      <c r="FF644" s="47"/>
      <c r="FG644" s="45"/>
      <c r="FH644" s="45"/>
      <c r="FI644" s="45"/>
      <c r="FJ644" s="45"/>
      <c r="FK644" s="25"/>
      <c r="FL644" s="45"/>
      <c r="FM644" s="107"/>
      <c r="FN644" s="107"/>
      <c r="FO644" s="45"/>
      <c r="FP644" s="45"/>
      <c r="FQ644" s="45"/>
      <c r="FR644" s="37"/>
      <c r="FS644" s="29"/>
      <c r="FT644" s="47"/>
      <c r="FU644" s="45"/>
      <c r="FV644" s="45"/>
      <c r="FW644" s="45"/>
      <c r="FX644" s="45"/>
      <c r="FY644" s="25"/>
      <c r="FZ644" s="45"/>
      <c r="GA644" s="107"/>
      <c r="GB644" s="107"/>
      <c r="GC644" s="45"/>
      <c r="GD644" s="45"/>
      <c r="GE644" s="45"/>
      <c r="GF644" s="37"/>
      <c r="GG644" s="29"/>
      <c r="GH644" s="47"/>
      <c r="GI644" s="45"/>
      <c r="GJ644" s="45"/>
      <c r="GK644" s="45"/>
      <c r="GL644" s="45"/>
      <c r="GM644" s="25"/>
      <c r="GN644" s="45"/>
      <c r="GO644" s="107"/>
      <c r="GP644" s="107"/>
      <c r="GQ644" s="45"/>
      <c r="GR644" s="45"/>
      <c r="GS644" s="45"/>
      <c r="GT644" s="37"/>
      <c r="GU644" s="130"/>
      <c r="GV644" s="322" t="s">
        <v>38</v>
      </c>
      <c r="GW644" s="322"/>
      <c r="GX644" s="322"/>
      <c r="GY644" s="127">
        <f>SUM(GY582,GY586,GY590,GY594,GY598,GY602,GY606,GY610,GY614,GY618,GY622,GY626,GY630)*100</f>
        <v>88100</v>
      </c>
      <c r="GZ644" s="67"/>
      <c r="HA644" s="45"/>
      <c r="HB644" s="25">
        <f>GY644/HC644</f>
        <v>29366.666666666668</v>
      </c>
      <c r="HC644" s="127">
        <f>SUM(HC582,HC586,HC590,HC594,HC598,HC602,HC605,HC610,HC614,HC618,HC622,HC626,HC630)</f>
        <v>3</v>
      </c>
      <c r="HD644" s="45"/>
      <c r="HE644" s="44" t="str">
        <f t="shared" ref="HE644:HF644" si="2984">HE582</f>
        <v>サンリオ浴衣BIG</v>
      </c>
      <c r="HF644" s="43">
        <f t="shared" si="2984"/>
        <v>1100</v>
      </c>
      <c r="HG644" s="127">
        <f>SUM(HG582,HG586,HG590,HG594,HG598,HG602,HG605,HG610,HG614,HG618,HG622,HG626,HG630)</f>
        <v>2915</v>
      </c>
      <c r="HH644" s="107">
        <f>HG644/GY644</f>
        <v>3.3087400681044266E-2</v>
      </c>
      <c r="HI644" s="37"/>
      <c r="HJ644" s="29"/>
      <c r="HK644" s="322" t="s">
        <v>38</v>
      </c>
      <c r="HL644" s="322"/>
      <c r="HM644" s="127">
        <f>SUM(HM582,HM586,HM590,HM594,HM598,HM602,HM606,HM610,HM614,HM618,HM622,HM626,HM630)*100</f>
        <v>59100</v>
      </c>
      <c r="HN644" s="67"/>
      <c r="HO644" s="45"/>
      <c r="HP644" s="25">
        <f>HM644/HQ644</f>
        <v>4221.4285714285716</v>
      </c>
      <c r="HQ644" s="127">
        <f>SUM(HQ582,HQ586,HQ590,HQ594,HQ598,HQ602,HQ605,HQ610,HQ614,HQ618,HQ622,HQ626,HQ630)</f>
        <v>14</v>
      </c>
      <c r="HR644" s="45"/>
      <c r="HS644" s="44" t="str">
        <f t="shared" ref="HS644:HT644" si="2985">HS582</f>
        <v>キティヒョウ柄マスコット</v>
      </c>
      <c r="HT644" s="43">
        <f t="shared" si="2985"/>
        <v>0</v>
      </c>
      <c r="HU644" s="127">
        <f>SUM(HU582,HU586,HU590,HU594,HU598,HU602,HU605,HU610,HU614,HU618,HU622,HU626,HU630)</f>
        <v>10964</v>
      </c>
      <c r="HV644" s="107">
        <f>HU644/HM644</f>
        <v>0.18551607445008461</v>
      </c>
      <c r="HW644" s="37"/>
      <c r="HX644" s="360"/>
      <c r="HY644" s="322" t="s">
        <v>38</v>
      </c>
      <c r="HZ644" s="322"/>
      <c r="IA644" s="127">
        <f>SUM(IA582,IA586,IA590,IA594,IA598,IA602,IA606,IA610,IA614,IA618,IA622,IA626,IA630)*100</f>
        <v>33200</v>
      </c>
      <c r="IB644" s="67"/>
      <c r="IC644" s="45"/>
      <c r="ID644" s="25">
        <f>IA644/IE644</f>
        <v>1844.4444444444443</v>
      </c>
      <c r="IE644" s="127">
        <f>SUM(IE582,IE586,IE590,IE594,IE598,IE602,IE605,IE610,IE614,IE618,IE622,IE626,IE630)</f>
        <v>18</v>
      </c>
      <c r="IF644" s="45"/>
      <c r="IG644" s="44" t="str">
        <f t="shared" si="2980"/>
        <v>ミニ香水</v>
      </c>
      <c r="IH644" s="43">
        <f t="shared" si="2980"/>
        <v>1100</v>
      </c>
      <c r="II644" s="127">
        <f>SUM(II582,II586,II590,II594,II598,II602,II605,II610,II614,II618,II622,II626,II630)</f>
        <v>18040</v>
      </c>
      <c r="IJ644" s="107">
        <f>II644/IA644</f>
        <v>0.54337349397590362</v>
      </c>
      <c r="IK644" s="37"/>
      <c r="IL644" s="29"/>
      <c r="IM644" s="322" t="s">
        <v>38</v>
      </c>
      <c r="IN644" s="322"/>
      <c r="IO644" s="127">
        <f>SUM(IO582,IO586,IO590,IO594,IO598,IO602,IO606,IO610,IO614,IO618,IO622,IO626,IO630)*100</f>
        <v>39000</v>
      </c>
      <c r="IP644" s="67"/>
      <c r="IQ644" s="45"/>
      <c r="IR644" s="25">
        <f>IO644/IS644</f>
        <v>1772.7272727272727</v>
      </c>
      <c r="IS644" s="127">
        <f>SUM(IS582,IS586,IS590,IS594,IS598,IS602,IS605,IS610,IS614,IS618,IS622,IS626,IS630)</f>
        <v>22</v>
      </c>
      <c r="IT644" s="45"/>
      <c r="IU644" s="44" t="str">
        <f t="shared" si="2981"/>
        <v>ジャグラーサウンドボタン</v>
      </c>
      <c r="IV644" s="43">
        <f t="shared" si="2981"/>
        <v>748</v>
      </c>
      <c r="IW644" s="127">
        <f>SUM(IW582,IW586,IW590,IW594,IW598,IW602,IW605,IW610,IW614,IW618,IW622,IW626,IW630)</f>
        <v>17864</v>
      </c>
      <c r="IX644" s="107">
        <f>IW644/IO644</f>
        <v>0.45805128205128204</v>
      </c>
      <c r="IY644" s="37"/>
      <c r="IZ644" s="130"/>
      <c r="JA644" s="322" t="s">
        <v>38</v>
      </c>
      <c r="JB644" s="322"/>
      <c r="JC644" s="127">
        <f>SUM(JC582,JC586,JC590,JC594,JC598,JC602,JC606,JC610,JC614,JC618,JC622,JC626,JC630)*100</f>
        <v>25100</v>
      </c>
      <c r="JD644" s="67"/>
      <c r="JE644" s="45"/>
      <c r="JF644" s="25">
        <f>JC644/JG644</f>
        <v>4183.333333333333</v>
      </c>
      <c r="JG644" s="127">
        <f>SUM(JG582,JG586,JG590,JG594,JG598,JG602,JG605,JG610,JG614,JG618,JG622,JG626,JG630)</f>
        <v>6</v>
      </c>
      <c r="JH644" s="45"/>
      <c r="JI644" s="44" t="str">
        <f t="shared" si="2982"/>
        <v>こびとづかんキーケース</v>
      </c>
      <c r="JJ644" s="43">
        <f t="shared" si="2982"/>
        <v>698</v>
      </c>
      <c r="JK644" s="127">
        <f>SUM(JK582,JK586,JK590,JK594,JK598,JK602,JK605,JK610,JK614,JK618,JK622,JK626,JK630)</f>
        <v>1450</v>
      </c>
      <c r="JL644" s="107">
        <f>JK644/JC644</f>
        <v>5.7768924302788842E-2</v>
      </c>
      <c r="JM644" s="37"/>
      <c r="JN644" s="29"/>
      <c r="JO644" s="322" t="s">
        <v>38</v>
      </c>
      <c r="JP644" s="322"/>
      <c r="JQ644" s="127">
        <f>SUM(JQ582,JQ586,JQ590,JQ594,JQ598,JQ602,JQ606,JQ610,JQ614,JQ618,JQ622,JQ626,JQ630)*100</f>
        <v>32900</v>
      </c>
      <c r="JR644" s="67"/>
      <c r="JS644" s="45"/>
      <c r="JT644" s="25">
        <f>JQ644/JU644</f>
        <v>8225</v>
      </c>
      <c r="JU644" s="127">
        <f>SUM(JU582,JU586,JU590,JU594,JU598,JU602,JU605,JU610,JU614,JU618,JU622,JU626,JU630)</f>
        <v>4</v>
      </c>
      <c r="JV644" s="45"/>
      <c r="JW644" s="44" t="str">
        <f t="shared" si="2983"/>
        <v>デジタルミニカメラ</v>
      </c>
      <c r="JX644" s="43">
        <f t="shared" si="2983"/>
        <v>722</v>
      </c>
      <c r="JY644" s="127">
        <f>SUM(JY582,JY586,JY590,JY594,JY598,JY602,JY605,JY610,JY614,JY618,JY622,JY626,JY630)</f>
        <v>3644</v>
      </c>
      <c r="JZ644" s="107">
        <f>JY644/JQ644</f>
        <v>0.11075987841945288</v>
      </c>
      <c r="KA644" s="37"/>
      <c r="KB644" s="51"/>
      <c r="KC644" s="322" t="s">
        <v>38</v>
      </c>
      <c r="KD644" s="322"/>
      <c r="KE644" s="127">
        <f>SUM(KE582,KE586,KE590,KE594,KE598,KE602,KE606,KE610,KE614,KE618,KE622,KE626,KE630)*100</f>
        <v>34800</v>
      </c>
      <c r="KF644" s="67"/>
      <c r="KG644" s="45"/>
      <c r="KH644" s="25">
        <f>KE644/KI644</f>
        <v>4971.4285714285716</v>
      </c>
      <c r="KI644" s="127">
        <f>SUM(KI582,KI586,KI590,KI594,KI598,KI602,KI605,KI610,KI614,KI618,KI622,KI626,KI630)</f>
        <v>7</v>
      </c>
      <c r="KJ644" s="45"/>
      <c r="KK644" s="44" t="str">
        <f>KK582</f>
        <v>モンチッチマスコット</v>
      </c>
      <c r="KL644" s="43">
        <f>KL582</f>
        <v>660</v>
      </c>
      <c r="KM644" s="127">
        <f>SUM(KM582,KM586,KM590,KM594,KM598,KM602,KM605,KM610,KM614,KM618,KM622,KM626,KM630)</f>
        <v>5628</v>
      </c>
      <c r="KN644" s="107">
        <f>KM644/KE644</f>
        <v>0.16172413793103449</v>
      </c>
      <c r="KO644" s="37"/>
      <c r="KP644" s="29"/>
      <c r="KQ644" s="322" t="s">
        <v>38</v>
      </c>
      <c r="KR644" s="322"/>
      <c r="KS644" s="127">
        <f>SUM(KS582,KS586,KS590,KS594,KS598,KS602,KS606,KS610,KS614,KS618,KS622,KS626,KS630)*100</f>
        <v>115100</v>
      </c>
      <c r="KT644" s="67"/>
      <c r="KU644" s="45"/>
      <c r="KV644" s="25">
        <f>KS644/KW644</f>
        <v>10463.636363636364</v>
      </c>
      <c r="KW644" s="127">
        <f>SUM(KW582,KW586,KW590,KW594,KW598,KW602,KW605,KW610,KW614,KW618,KW622,KW626,KW630)</f>
        <v>11</v>
      </c>
      <c r="KX644" s="45"/>
      <c r="KY644" s="68" t="str">
        <f>KY582</f>
        <v>ラブブマスコット</v>
      </c>
      <c r="KZ644" s="43">
        <f>KZ582</f>
        <v>500</v>
      </c>
      <c r="LA644" s="127">
        <f>SUM(LA582,LA586,LA590,LA594,LA598,LA602,LA605,LA610,LA614,LA618,LA622,LA626,LA630)</f>
        <v>5900</v>
      </c>
      <c r="LB644" s="107">
        <f>LA644/KS644</f>
        <v>5.1259774109470024E-2</v>
      </c>
      <c r="LC644" s="37"/>
      <c r="LD644" s="29"/>
      <c r="LE644" s="47"/>
      <c r="LF644" s="45"/>
      <c r="LG644" s="45"/>
      <c r="LH644" s="45"/>
      <c r="LI644" s="45"/>
      <c r="LJ644" s="25"/>
      <c r="LK644" s="45"/>
      <c r="LL644" s="45"/>
      <c r="LM644" s="63"/>
      <c r="LN644" s="67"/>
      <c r="LO644" s="45"/>
      <c r="LP644" s="46"/>
      <c r="LQ644" s="37"/>
      <c r="LR644" s="29"/>
      <c r="LS644" s="47"/>
      <c r="LT644" s="45"/>
      <c r="LU644" s="45"/>
      <c r="LV644" s="45"/>
      <c r="LW644" s="45"/>
      <c r="LX644" s="25"/>
      <c r="LY644" s="45"/>
      <c r="LZ644" s="107"/>
      <c r="MA644" s="107"/>
      <c r="MB644" s="45"/>
      <c r="MC644" s="45"/>
      <c r="MD644" s="45"/>
      <c r="ME644" s="37"/>
      <c r="MF644" s="29"/>
      <c r="MG644" s="47"/>
      <c r="MH644" s="45"/>
      <c r="MI644" s="45"/>
      <c r="MJ644" s="45"/>
      <c r="MK644" s="45"/>
      <c r="ML644" s="25"/>
      <c r="MM644" s="45"/>
      <c r="MN644" s="107"/>
      <c r="MO644" s="107"/>
      <c r="MP644" s="45"/>
      <c r="MQ644" s="45"/>
      <c r="MR644" s="45"/>
      <c r="MS644" s="37"/>
      <c r="MT644" s="29"/>
      <c r="MU644" s="47"/>
      <c r="MV644" s="45"/>
      <c r="MW644" s="45"/>
      <c r="MX644" s="45"/>
      <c r="MY644" s="45"/>
      <c r="MZ644" s="25"/>
      <c r="NA644" s="45"/>
      <c r="NB644" s="107"/>
      <c r="NC644" s="107"/>
      <c r="ND644" s="45"/>
      <c r="NE644" s="45"/>
      <c r="NF644" s="45"/>
      <c r="NG644" s="37"/>
      <c r="NH644" s="29"/>
      <c r="NI644" s="47"/>
      <c r="NJ644" s="45"/>
      <c r="NK644" s="45"/>
      <c r="NL644" s="45"/>
      <c r="NM644" s="45"/>
      <c r="NN644" s="25"/>
      <c r="NO644" s="45"/>
      <c r="NP644" s="107"/>
      <c r="NQ644" s="107"/>
      <c r="NR644" s="45"/>
      <c r="NS644" s="45"/>
      <c r="NT644" s="45"/>
      <c r="NU644" s="37"/>
    </row>
    <row r="645" spans="1:385" x14ac:dyDescent="0.25">
      <c r="A645" s="136" t="s">
        <v>1192</v>
      </c>
      <c r="B645" s="137">
        <f>SUMIF(B581:B644,"&gt;=0")</f>
        <v>34429</v>
      </c>
      <c r="C645" s="137">
        <f>SUMIF(C581:C644,"&gt;=0")</f>
        <v>11706</v>
      </c>
      <c r="D645" s="137">
        <f>SUMIF(D581:D644,"&gt;=0")</f>
        <v>5991</v>
      </c>
      <c r="E645" s="137">
        <f>SUMIF(E581:E644,"&gt;=0")</f>
        <v>11701</v>
      </c>
      <c r="F645" s="142">
        <f>SUMIF(F581:F644,"&gt;=0")</f>
        <v>5031</v>
      </c>
      <c r="G645" s="229"/>
      <c r="H645" s="208"/>
      <c r="I645" s="319">
        <f>J637+AL637+DR637+AZ637+BN637+KS637+CP637+LG638+DD637+LU637+KE637+CB637+IA637+IO637+JC637+JQ637+NK637+MW637+MI637+X637+FH637+FV637+GY637+HM637+GJ637</f>
        <v>3470200</v>
      </c>
      <c r="J645" s="319"/>
      <c r="K645" s="33" t="s">
        <v>45</v>
      </c>
      <c r="L645" s="45"/>
      <c r="M645" s="325" t="s">
        <v>1190</v>
      </c>
      <c r="N645" s="325"/>
      <c r="O645" s="139">
        <f>O641+LP641+DI641+LZ641+CX640+CJ640+KM640+BV640+AQ641+BE641+DW641+LA640+AC641+II640+IW640+JK640+JY640+NP641+NB641+MN641</f>
        <v>702478</v>
      </c>
      <c r="P645" s="139"/>
      <c r="Q645" s="45"/>
      <c r="R645" s="45"/>
      <c r="S645" s="45"/>
      <c r="T645" s="37"/>
      <c r="U645" s="29"/>
      <c r="V645" s="47"/>
      <c r="W645" s="319"/>
      <c r="X645" s="319"/>
      <c r="Y645" s="33"/>
      <c r="Z645" s="45"/>
      <c r="AA645" s="25"/>
      <c r="AB645" s="45"/>
      <c r="AC645" s="107"/>
      <c r="AD645" s="107"/>
      <c r="AE645" s="45"/>
      <c r="AF645" s="45"/>
      <c r="AG645" s="45"/>
      <c r="AH645" s="37"/>
      <c r="AI645" s="29"/>
      <c r="AJ645" s="47"/>
      <c r="AK645" s="45"/>
      <c r="AL645" s="45"/>
      <c r="AM645" s="45"/>
      <c r="AN645" s="45"/>
      <c r="AO645" s="25"/>
      <c r="AP645" s="45"/>
      <c r="AQ645" s="45"/>
      <c r="AR645" s="45"/>
      <c r="AS645" s="45"/>
      <c r="AT645" s="45"/>
      <c r="AU645" s="45"/>
      <c r="AV645" s="37"/>
      <c r="AW645" s="29"/>
      <c r="AX645" s="47"/>
      <c r="AY645" s="45"/>
      <c r="AZ645" s="45"/>
      <c r="BA645" s="45"/>
      <c r="BB645" s="45"/>
      <c r="BC645" s="25"/>
      <c r="BD645" s="45"/>
      <c r="BE645" s="45"/>
      <c r="BF645" s="45"/>
      <c r="BG645" s="45"/>
      <c r="BH645" s="45"/>
      <c r="BI645" s="45"/>
      <c r="BJ645" s="37"/>
      <c r="BK645" s="29"/>
      <c r="BL645" s="322" t="s">
        <v>38</v>
      </c>
      <c r="BM645" s="322"/>
      <c r="BN645" s="127">
        <f>SUM(BN583,BN587,BN591,BN595,BN599,BN603,BN607,BN611,BN615,BN619,BN623,BN627,BN631)*100</f>
        <v>108900</v>
      </c>
      <c r="BO645" s="67"/>
      <c r="BP645" s="45"/>
      <c r="BQ645" s="25">
        <f>BN645/BR645</f>
        <v>10890</v>
      </c>
      <c r="BR645" s="127">
        <f>SUM(BR583,BR587,BR591,BR595,BR599,BR603,BR607,BR611,BR615,BR619,BR623,BR627,BR631)</f>
        <v>10</v>
      </c>
      <c r="BS645" s="45"/>
      <c r="BT645" s="44" t="str">
        <f t="shared" si="2975"/>
        <v>ラブブキーホルダー</v>
      </c>
      <c r="BU645" s="43">
        <f t="shared" si="2975"/>
        <v>400</v>
      </c>
      <c r="BV645" s="127">
        <f>SUM(BV583,BV587,BV591,BV595,BV599,BV603,BV607,BV611,BV615,BV619,BV623,BV627,BV631)</f>
        <v>4000</v>
      </c>
      <c r="BW645" s="107">
        <f>BV645/BN645</f>
        <v>3.6730945821854911E-2</v>
      </c>
      <c r="BX645" s="37"/>
      <c r="BY645" s="57"/>
      <c r="BZ645" s="322" t="s">
        <v>38</v>
      </c>
      <c r="CA645" s="322"/>
      <c r="CB645" s="127">
        <f>SUM(CB583,CB587,CB591,CB595,CB599,CB603,CB607,CB611,CB615,CB619,CB623,CB627,CB631)*100</f>
        <v>67600</v>
      </c>
      <c r="CC645" s="67"/>
      <c r="CD645" s="45"/>
      <c r="CE645" s="25">
        <f>CB645/CF645</f>
        <v>7511.1111111111113</v>
      </c>
      <c r="CF645" s="127">
        <f>SUM(CF583,CF587,CF591,CF595,CF599,CF603,CF607,CF611,CF615,CF619,CF623,CF627,CF631)</f>
        <v>9</v>
      </c>
      <c r="CG645" s="45"/>
      <c r="CH645" s="44" t="str">
        <f t="shared" si="2976"/>
        <v>ラブブマスコット</v>
      </c>
      <c r="CI645" s="43">
        <f t="shared" si="2976"/>
        <v>450</v>
      </c>
      <c r="CJ645" s="127">
        <f>SUM(CJ583,CJ587,CJ591,CJ595,CJ599,CJ603,CJ607,CJ611,CJ615,CJ619,CJ623,CJ627,CJ631)</f>
        <v>4050</v>
      </c>
      <c r="CK645" s="107">
        <f>CJ645/CB645</f>
        <v>5.9911242603550297E-2</v>
      </c>
      <c r="CL645" s="37"/>
      <c r="CM645" s="29"/>
      <c r="CN645" s="322" t="s">
        <v>38</v>
      </c>
      <c r="CO645" s="322"/>
      <c r="CP645" s="127">
        <f>SUM(CP583,CP587,CP591,CP595,CP599,CP603,CP607,CP611,CP615,CP619,CP623,CP627,CP631)*100</f>
        <v>90900</v>
      </c>
      <c r="CQ645" s="67"/>
      <c r="CR645" s="45"/>
      <c r="CS645" s="25">
        <f>CP645/CT645</f>
        <v>3246.4285714285716</v>
      </c>
      <c r="CT645" s="127">
        <f>SUM(CT583,CT587,CT591,CT595,CT599,CT603,CT607,CT611,CT615,CT619,CT623,CT627,CT631)</f>
        <v>28</v>
      </c>
      <c r="CU645" s="45"/>
      <c r="CV645" s="44" t="str">
        <f t="shared" si="2977"/>
        <v>ラブブキーホルダー</v>
      </c>
      <c r="CW645" s="43">
        <f t="shared" si="2977"/>
        <v>500</v>
      </c>
      <c r="CX645" s="127">
        <f>SUM(CX583,CX587,CX591,CX595,CX599,CX603,CX607,CX611,CX615,CX619,CX623,CX627,CX631)</f>
        <v>14000</v>
      </c>
      <c r="CY645" s="107">
        <f>CX645/CP645</f>
        <v>0.15401540154015403</v>
      </c>
      <c r="CZ645" s="37"/>
      <c r="DA645" s="29"/>
      <c r="DB645" s="47"/>
      <c r="DC645" s="319"/>
      <c r="DD645" s="319"/>
      <c r="DE645" s="33"/>
      <c r="DF645" s="45"/>
      <c r="DG645" s="25"/>
      <c r="DH645" s="45"/>
      <c r="DI645" s="107"/>
      <c r="DJ645" s="107"/>
      <c r="DK645" s="45"/>
      <c r="DL645" s="45"/>
      <c r="DM645" s="45"/>
      <c r="DN645" s="37"/>
      <c r="DO645" s="29"/>
      <c r="DP645" s="47"/>
      <c r="DQ645" s="45"/>
      <c r="DR645" s="45"/>
      <c r="DS645" s="45"/>
      <c r="DT645" s="45"/>
      <c r="DU645" s="25"/>
      <c r="DV645" s="45"/>
      <c r="DW645" s="45"/>
      <c r="DX645" s="45"/>
      <c r="DY645" s="45"/>
      <c r="DZ645" s="45"/>
      <c r="EA645" s="45"/>
      <c r="EB645" s="37"/>
      <c r="EC645" s="29"/>
      <c r="ED645" s="47"/>
      <c r="EE645" s="319"/>
      <c r="EF645" s="319"/>
      <c r="EG645" s="33"/>
      <c r="EH645" s="45"/>
      <c r="EI645" s="25"/>
      <c r="EJ645" s="45"/>
      <c r="EK645" s="107"/>
      <c r="EL645" s="107"/>
      <c r="EM645" s="45"/>
      <c r="EN645" s="45"/>
      <c r="EO645" s="45"/>
      <c r="EP645" s="37"/>
      <c r="EQ645" s="29"/>
      <c r="ER645" s="47"/>
      <c r="ES645" s="319"/>
      <c r="ET645" s="319"/>
      <c r="EU645" s="33"/>
      <c r="EV645" s="45"/>
      <c r="EW645" s="25"/>
      <c r="EX645" s="45"/>
      <c r="EY645" s="107"/>
      <c r="EZ645" s="107"/>
      <c r="FA645" s="45"/>
      <c r="FB645" s="45"/>
      <c r="FC645" s="45"/>
      <c r="FD645" s="37"/>
      <c r="FE645" s="60"/>
      <c r="FF645" s="47"/>
      <c r="FG645" s="319"/>
      <c r="FH645" s="319"/>
      <c r="FI645" s="33"/>
      <c r="FJ645" s="45"/>
      <c r="FK645" s="25"/>
      <c r="FL645" s="45"/>
      <c r="FM645" s="107"/>
      <c r="FN645" s="107"/>
      <c r="FO645" s="45"/>
      <c r="FP645" s="45"/>
      <c r="FQ645" s="45"/>
      <c r="FR645" s="37"/>
      <c r="FS645" s="29"/>
      <c r="FT645" s="47"/>
      <c r="FU645" s="319"/>
      <c r="FV645" s="319"/>
      <c r="FW645" s="33"/>
      <c r="FX645" s="45"/>
      <c r="FY645" s="25"/>
      <c r="FZ645" s="45"/>
      <c r="GA645" s="107"/>
      <c r="GB645" s="107"/>
      <c r="GC645" s="45"/>
      <c r="GD645" s="45"/>
      <c r="GE645" s="45"/>
      <c r="GF645" s="37"/>
      <c r="GG645" s="29"/>
      <c r="GH645" s="47"/>
      <c r="GI645" s="319"/>
      <c r="GJ645" s="319"/>
      <c r="GK645" s="33"/>
      <c r="GL645" s="45"/>
      <c r="GM645" s="25"/>
      <c r="GN645" s="45"/>
      <c r="GO645" s="107"/>
      <c r="GP645" s="107"/>
      <c r="GQ645" s="45"/>
      <c r="GR645" s="45"/>
      <c r="GS645" s="45"/>
      <c r="GT645" s="37"/>
      <c r="GU645" s="130"/>
      <c r="GV645" s="322" t="s">
        <v>38</v>
      </c>
      <c r="GW645" s="322"/>
      <c r="GX645" s="322"/>
      <c r="GY645" s="127">
        <f>SUM(GY583,GY587,GY591,GY595,GY599,GY603,GY607,GY611,GY615,GY619,GY623,GY627,GY631)*100</f>
        <v>0</v>
      </c>
      <c r="GZ645" s="67"/>
      <c r="HA645" s="45"/>
      <c r="HB645" s="25">
        <f>GY645/HC645</f>
        <v>0</v>
      </c>
      <c r="HC645" s="127">
        <f>SUM(HC583,HC587,HC591,HC595,HC599,HC603,HC607,HC611,HC615,HC619,HC623,HC627,HC631)</f>
        <v>1</v>
      </c>
      <c r="HD645" s="45"/>
      <c r="HE645" s="44" t="str">
        <f t="shared" ref="HE645:HF645" si="2986">HE583</f>
        <v>カムカムレモン</v>
      </c>
      <c r="HF645" s="43">
        <f t="shared" si="2986"/>
        <v>572</v>
      </c>
      <c r="HG645" s="127">
        <f>SUM(HG583,HG587,HG591,HG595,HG599,HG603,HG607,HG611,HG615,HG619,HG623,HG627,HG631)</f>
        <v>1100</v>
      </c>
      <c r="HH645" s="107" t="e">
        <f>HG645/GY645</f>
        <v>#DIV/0!</v>
      </c>
      <c r="HI645" s="37"/>
      <c r="HJ645" s="29"/>
      <c r="HK645" s="322" t="s">
        <v>38</v>
      </c>
      <c r="HL645" s="322"/>
      <c r="HM645" s="127">
        <f>SUM(HM583,HM587,HM591,HM595,HM599,HM603,HM607,HM611,HM615,HM619,HM623,HM627,HM631)*100</f>
        <v>25200</v>
      </c>
      <c r="HN645" s="67"/>
      <c r="HO645" s="45"/>
      <c r="HP645" s="25">
        <f>HM645/HQ645</f>
        <v>2520</v>
      </c>
      <c r="HQ645" s="127">
        <f>SUM(HQ583,HQ587,HQ591,HQ595,HQ599,HQ603,HQ607,HQ611,HQ615,HQ619,HQ623,HQ627,HQ631)</f>
        <v>10</v>
      </c>
      <c r="HR645" s="45"/>
      <c r="HS645" s="44" t="str">
        <f t="shared" ref="HS645:HT645" si="2987">HS583</f>
        <v>ジョージファン</v>
      </c>
      <c r="HT645" s="43">
        <f t="shared" si="2987"/>
        <v>0</v>
      </c>
      <c r="HU645" s="127">
        <f>SUM(HU583,HU587,HU591,HU595,HU599,HU603,HU607,HU611,HU615,HU619,HU623,HU627,HU631)</f>
        <v>9500</v>
      </c>
      <c r="HV645" s="107">
        <f>HU645/HM645</f>
        <v>0.37698412698412698</v>
      </c>
      <c r="HW645" s="37"/>
      <c r="HX645" s="360"/>
      <c r="HY645" s="322" t="s">
        <v>38</v>
      </c>
      <c r="HZ645" s="322"/>
      <c r="IA645" s="127">
        <f>SUM(IA583,IA587,IA591,IA595,IA599,IA603,IA607,IA611,IA615,IA619,IA623,IA627,IA631)*100</f>
        <v>125600</v>
      </c>
      <c r="IB645" s="67"/>
      <c r="IC645" s="45"/>
      <c r="ID645" s="25">
        <f>IA645/IE645</f>
        <v>8971.4285714285706</v>
      </c>
      <c r="IE645" s="127">
        <f>SUM(IE583,IE587,IE591,IE595,IE599,IE603,IE607,IE611,IE615,IE619,IE623,IE627,IE631)</f>
        <v>14</v>
      </c>
      <c r="IF645" s="45"/>
      <c r="IG645" s="44" t="str">
        <f t="shared" si="2980"/>
        <v>アンパンマンもちふわ</v>
      </c>
      <c r="IH645" s="43">
        <f t="shared" si="2980"/>
        <v>673</v>
      </c>
      <c r="II645" s="127">
        <f>SUM(II583,II587,II591,II595,II599,II603,II607,II611,II615,II619,II623,II627,II631)</f>
        <v>7000</v>
      </c>
      <c r="IJ645" s="107">
        <f>II645/IA645</f>
        <v>5.5732484076433123E-2</v>
      </c>
      <c r="IK645" s="37"/>
      <c r="IL645" s="29"/>
      <c r="IM645" s="322" t="s">
        <v>38</v>
      </c>
      <c r="IN645" s="322"/>
      <c r="IO645" s="127">
        <f>SUM(IO583,IO587,IO591,IO595,IO599,IO603,IO607,IO611,IO615,IO619,IO623,IO627,IO631)*100</f>
        <v>66600</v>
      </c>
      <c r="IP645" s="67"/>
      <c r="IQ645" s="45"/>
      <c r="IR645" s="25">
        <f>IO645/IS645</f>
        <v>1417.0212765957447</v>
      </c>
      <c r="IS645" s="127">
        <f>SUM(IS583,IS587,IS591,IS595,IS599,IS603,IS607,IS611,IS615,IS619,IS623,IS627,IS631)</f>
        <v>47</v>
      </c>
      <c r="IT645" s="45"/>
      <c r="IU645" s="44" t="str">
        <f t="shared" si="2981"/>
        <v>AIスクイーズ</v>
      </c>
      <c r="IV645" s="43">
        <f t="shared" si="2981"/>
        <v>182</v>
      </c>
      <c r="IW645" s="127">
        <f>SUM(IW583,IW587,IW591,IW595,IW599,IW603,IW607,IW611,IW615,IW619,IW623,IW627,IW631)</f>
        <v>9114</v>
      </c>
      <c r="IX645" s="107">
        <f>IW645/IO645</f>
        <v>0.13684684684684684</v>
      </c>
      <c r="IY645" s="37"/>
      <c r="IZ645" s="130"/>
      <c r="JA645" s="322" t="s">
        <v>38</v>
      </c>
      <c r="JB645" s="322"/>
      <c r="JC645" s="127">
        <f>SUM(JC583,JC587,JC591,JC595,JC599,JC603,JC607,JC611,JC615,JC619,JC623,JC627,JC631)*100</f>
        <v>71700</v>
      </c>
      <c r="JD645" s="67"/>
      <c r="JE645" s="45"/>
      <c r="JF645" s="25">
        <f>JC645/JG645</f>
        <v>796.66666666666663</v>
      </c>
      <c r="JG645" s="127">
        <f>SUM(JG583,JG587,JG591,JG595,JG599,JG603,JG607,JG611,JG615,JG619,JG623,JG627,JG631)</f>
        <v>90</v>
      </c>
      <c r="JH645" s="45"/>
      <c r="JI645" s="44" t="str">
        <f t="shared" si="2982"/>
        <v>AIモンスターラバー</v>
      </c>
      <c r="JJ645" s="43">
        <f t="shared" si="2982"/>
        <v>198</v>
      </c>
      <c r="JK645" s="127">
        <f>SUM(JK583,JK587,JK591,JK595,JK599,JK603,JK607,JK611,JK615,JK619,JK623,JK627,JK631)</f>
        <v>17820</v>
      </c>
      <c r="JL645" s="107">
        <f>JK645/JC645</f>
        <v>0.24853556485355649</v>
      </c>
      <c r="JM645" s="37"/>
      <c r="JN645" s="29"/>
      <c r="JO645" s="322" t="s">
        <v>38</v>
      </c>
      <c r="JP645" s="322"/>
      <c r="JQ645" s="127">
        <f>SUM(JQ583,JQ587,JQ591,JQ595,JQ599,JQ603,JQ607,JQ611,JQ615,JQ619,JQ623,JQ627,JQ631)*100</f>
        <v>49100</v>
      </c>
      <c r="JR645" s="67"/>
      <c r="JS645" s="45"/>
      <c r="JT645" s="25">
        <f>JQ645/JU645</f>
        <v>6137.5</v>
      </c>
      <c r="JU645" s="127">
        <f>SUM(JU583,JU587,JU591,JU595,JU599,JU603,JU607,JU611,JU615,JU619,JU623,JU627,JU631)</f>
        <v>8</v>
      </c>
      <c r="JV645" s="45"/>
      <c r="JW645" s="44" t="str">
        <f t="shared" si="2983"/>
        <v>キティサンダルKH</v>
      </c>
      <c r="JX645" s="43">
        <f t="shared" si="2983"/>
        <v>605</v>
      </c>
      <c r="JY645" s="127">
        <f>SUM(JY583,JY587,JY591,JY595,JY599,JY603,JY607,JY611,JY615,JY619,JY623,JY627,JY631)</f>
        <v>4840</v>
      </c>
      <c r="JZ645" s="107">
        <f>JY645/JQ645</f>
        <v>9.8574338085539712E-2</v>
      </c>
      <c r="KA645" s="37"/>
      <c r="KB645" s="51"/>
      <c r="KC645" s="322" t="s">
        <v>38</v>
      </c>
      <c r="KD645" s="322"/>
      <c r="KE645" s="127">
        <f>SUM(KE583,KE587,KE591,KE595,KE599,KE603,KE607,KE611,KE615,KE619,KE623,KE627,KE631)*100</f>
        <v>29900</v>
      </c>
      <c r="KF645" s="67"/>
      <c r="KG645" s="45"/>
      <c r="KH645" s="25">
        <f>KE645/KI645</f>
        <v>2491.6666666666665</v>
      </c>
      <c r="KI645" s="127">
        <f>SUM(KI583,KI587,KI591,KI595,KI599,KI603,KI607,KI611,KI615,KI619,KI623,KI627,KI631)</f>
        <v>12</v>
      </c>
      <c r="KJ645" s="45"/>
      <c r="KK645" s="44" t="str">
        <f>KK583</f>
        <v>サンリオFAN</v>
      </c>
      <c r="KL645" s="43">
        <f>KL583</f>
        <v>1100</v>
      </c>
      <c r="KM645" s="127">
        <f>SUM(KM583,KM587,KM591,KM595,KM599,KM603,KM607,KM611,KM615,KM619,KM623,KM627,KM631)</f>
        <v>3300</v>
      </c>
      <c r="KN645" s="107">
        <f>KM645/KE645</f>
        <v>0.11036789297658862</v>
      </c>
      <c r="KO645" s="37"/>
      <c r="KP645" s="29"/>
      <c r="KQ645" s="322" t="s">
        <v>38</v>
      </c>
      <c r="KR645" s="322"/>
      <c r="KS645" s="127">
        <f>SUM(KS583,KS587,KS591,KS595,KS599,KS603,KS607,KS611,KS615,KS619,KS623,KS627,KS631)*100</f>
        <v>41000</v>
      </c>
      <c r="KT645" s="67"/>
      <c r="KU645" s="45"/>
      <c r="KV645" s="25">
        <f>KS645/KW645</f>
        <v>820</v>
      </c>
      <c r="KW645" s="127">
        <f>SUM(KW583,KW587,KW591,KW595,KW599,KW603,KW607,KW611,KW615,KW619,KW623,KW627,KW631)</f>
        <v>50</v>
      </c>
      <c r="KX645" s="45"/>
      <c r="KY645" s="68" t="str">
        <f>KY583</f>
        <v>サンリオアイスドーム</v>
      </c>
      <c r="KZ645" s="43">
        <f>KZ583</f>
        <v>300</v>
      </c>
      <c r="LA645" s="127">
        <f>SUM(LA583,LA587,LA591,LA595,LA599,LA603,LA607,LA611,LA615,LA619,LA623,LA627,LA631)</f>
        <v>15000</v>
      </c>
      <c r="LB645" s="107">
        <f>LA645/KS645</f>
        <v>0.36585365853658536</v>
      </c>
      <c r="LC645" s="37"/>
      <c r="LD645" s="29"/>
      <c r="LE645" s="47"/>
      <c r="LF645" s="45"/>
      <c r="LG645" s="45"/>
      <c r="LH645" s="45"/>
      <c r="LI645" s="45"/>
      <c r="LJ645" s="25"/>
      <c r="LK645" s="45"/>
      <c r="LL645" s="45"/>
      <c r="LM645" s="63"/>
      <c r="LN645" s="67"/>
      <c r="LO645" s="45"/>
      <c r="LP645" s="46"/>
      <c r="LQ645" s="37"/>
      <c r="LR645" s="29"/>
      <c r="LS645" s="47"/>
      <c r="LT645" s="319"/>
      <c r="LU645" s="319"/>
      <c r="LV645" s="33"/>
      <c r="LW645" s="45"/>
      <c r="LX645" s="25"/>
      <c r="LY645" s="45"/>
      <c r="LZ645" s="107"/>
      <c r="MA645" s="107"/>
      <c r="MB645" s="45"/>
      <c r="MC645" s="45"/>
      <c r="MD645" s="45"/>
      <c r="ME645" s="37"/>
      <c r="MF645" s="29"/>
      <c r="MG645" s="47"/>
      <c r="MH645" s="319"/>
      <c r="MI645" s="319"/>
      <c r="MJ645" s="33"/>
      <c r="MK645" s="45"/>
      <c r="ML645" s="25"/>
      <c r="MM645" s="45"/>
      <c r="MN645" s="107"/>
      <c r="MO645" s="107"/>
      <c r="MP645" s="45"/>
      <c r="MQ645" s="45"/>
      <c r="MR645" s="45"/>
      <c r="MS645" s="37"/>
      <c r="MT645" s="29"/>
      <c r="MU645" s="47"/>
      <c r="MV645" s="319"/>
      <c r="MW645" s="319"/>
      <c r="MX645" s="33"/>
      <c r="MY645" s="45"/>
      <c r="MZ645" s="25"/>
      <c r="NA645" s="45"/>
      <c r="NB645" s="107"/>
      <c r="NC645" s="107"/>
      <c r="ND645" s="45"/>
      <c r="NE645" s="45"/>
      <c r="NF645" s="45"/>
      <c r="NG645" s="37"/>
      <c r="NH645" s="29"/>
      <c r="NI645" s="47"/>
      <c r="NJ645" s="319"/>
      <c r="NK645" s="319"/>
      <c r="NL645" s="33"/>
      <c r="NM645" s="45"/>
      <c r="NN645" s="25"/>
      <c r="NO645" s="45"/>
      <c r="NP645" s="107"/>
      <c r="NQ645" s="107"/>
      <c r="NR645" s="45"/>
      <c r="NS645" s="45"/>
      <c r="NT645" s="45"/>
      <c r="NU645" s="37"/>
    </row>
    <row r="646" spans="1:385" ht="15" customHeight="1" thickBot="1" x14ac:dyDescent="0.3">
      <c r="A646" s="140" t="s">
        <v>40</v>
      </c>
      <c r="B646" s="141">
        <f>B645/A638</f>
        <v>1147.6333333333334</v>
      </c>
      <c r="C646" s="142">
        <f>C645/A638</f>
        <v>390.2</v>
      </c>
      <c r="D646" s="142">
        <f>D645/A638</f>
        <v>199.7</v>
      </c>
      <c r="E646" s="143">
        <f>E645/A638</f>
        <v>390.03333333333336</v>
      </c>
      <c r="F646" s="142">
        <f>F645/A638</f>
        <v>167.7</v>
      </c>
      <c r="G646" s="229"/>
      <c r="H646" s="208"/>
      <c r="I646" s="319">
        <f>I645/A638</f>
        <v>115673.33333333333</v>
      </c>
      <c r="J646" s="319"/>
      <c r="K646" s="45">
        <f>I646*A639</f>
        <v>3470200</v>
      </c>
      <c r="L646" s="45"/>
      <c r="M646" s="25" t="s">
        <v>41</v>
      </c>
      <c r="N646" s="45">
        <f>N639+AP639+DV640+BD640+BV637+LA637+CX637+LO638+DH639+LY639+KM637+CJ637+II637+IW637+JK637+JY637+NA639+MM639+AB639+NO639</f>
        <v>604017</v>
      </c>
      <c r="O646" s="107">
        <f>N646/I645</f>
        <v>0.17405826753501238</v>
      </c>
      <c r="P646" s="107"/>
      <c r="Q646" s="46"/>
      <c r="R646" s="46"/>
      <c r="S646" s="46"/>
      <c r="T646" s="37"/>
      <c r="U646" s="29"/>
      <c r="V646" s="47"/>
      <c r="W646" s="319"/>
      <c r="X646" s="319"/>
      <c r="Y646" s="45"/>
      <c r="Z646" s="45"/>
      <c r="AA646" s="25"/>
      <c r="AB646" s="45"/>
      <c r="AC646" s="107"/>
      <c r="AD646" s="107"/>
      <c r="AE646" s="46"/>
      <c r="AF646" s="46"/>
      <c r="AG646" s="46"/>
      <c r="AH646" s="37"/>
      <c r="AI646" s="29"/>
      <c r="AJ646" s="47"/>
      <c r="AK646" s="45"/>
      <c r="AL646" s="45"/>
      <c r="AM646" s="45"/>
      <c r="AN646" s="45"/>
      <c r="AO646" s="25"/>
      <c r="AP646" s="45"/>
      <c r="AQ646" s="45"/>
      <c r="AR646" s="45"/>
      <c r="AS646" s="45"/>
      <c r="AT646" s="45"/>
      <c r="AU646" s="45"/>
      <c r="AV646" s="37"/>
      <c r="AW646" s="29"/>
      <c r="AX646" s="47"/>
      <c r="AY646" s="45"/>
      <c r="AZ646" s="45"/>
      <c r="BA646" s="45"/>
      <c r="BB646" s="45"/>
      <c r="BC646" s="25"/>
      <c r="BD646" s="45"/>
      <c r="BE646" s="45"/>
      <c r="BF646" s="45"/>
      <c r="BG646" s="45"/>
      <c r="BH646" s="45"/>
      <c r="BI646" s="45"/>
      <c r="BJ646" s="37"/>
      <c r="BK646" s="29"/>
      <c r="BL646" s="322" t="s">
        <v>38</v>
      </c>
      <c r="BM646" s="322"/>
      <c r="BN646" s="127">
        <f>SUM(BN584,BN588,BN592,BN596,BN600,BN604,BN608,BN612,BN616,BN620,BN624,BN628,BN632)*100</f>
        <v>34200</v>
      </c>
      <c r="BO646" s="67"/>
      <c r="BP646" s="45"/>
      <c r="BQ646" s="25">
        <f>BN646/BR646</f>
        <v>6840</v>
      </c>
      <c r="BR646" s="127">
        <f>SUM(BR584,BR588,BR592,BR596,BR600,BR604,BR608,BR612,BR616,BR620,BR624,BR628,BR632)</f>
        <v>5</v>
      </c>
      <c r="BS646" s="45"/>
      <c r="BT646" s="44" t="str">
        <f t="shared" si="2975"/>
        <v>スティッチキーケース</v>
      </c>
      <c r="BU646" s="43">
        <f t="shared" si="2975"/>
        <v>550</v>
      </c>
      <c r="BV646" s="127">
        <f>SUM(BV584,BV588,BV592,BV596,BV600,BV604,BV608,BV612,BV616,BV620,BV624,BV628,BV632)</f>
        <v>2300</v>
      </c>
      <c r="BW646" s="107">
        <f>BV646/BN646</f>
        <v>6.725146198830409E-2</v>
      </c>
      <c r="BX646" s="37"/>
      <c r="BY646" s="57"/>
      <c r="BZ646" s="322" t="s">
        <v>38</v>
      </c>
      <c r="CA646" s="322"/>
      <c r="CB646" s="127">
        <f>SUM(CB584,CB588,CB592,CB596,CB600,CB604,CB608,CB612,CB616,CB620,CB624,CB628,CB632)*100</f>
        <v>58000</v>
      </c>
      <c r="CC646" s="67"/>
      <c r="CD646" s="45"/>
      <c r="CE646" s="25">
        <f>CB646/CF646</f>
        <v>1757.5757575757575</v>
      </c>
      <c r="CF646" s="127">
        <f>SUM(CF584,CF588,CF592,CF596,CF600,CF604,CF608,CF612,CF616,CF620,CF624,CF628,CF632)</f>
        <v>33</v>
      </c>
      <c r="CG646" s="45"/>
      <c r="CH646" s="44" t="str">
        <f t="shared" si="2976"/>
        <v>ＡＩラバー</v>
      </c>
      <c r="CI646" s="43">
        <f t="shared" si="2976"/>
        <v>198</v>
      </c>
      <c r="CJ646" s="127">
        <f>SUM(CJ584,CJ588,CJ592,CJ596,CJ600,CJ604,CJ608,CJ612,CJ616,CJ620,CJ624,CJ628,CJ632)</f>
        <v>6534</v>
      </c>
      <c r="CK646" s="107">
        <f>CJ646/CB646</f>
        <v>0.11265517241379311</v>
      </c>
      <c r="CL646" s="37"/>
      <c r="CM646" s="29"/>
      <c r="CN646" s="322" t="s">
        <v>38</v>
      </c>
      <c r="CO646" s="322"/>
      <c r="CP646" s="127">
        <f>SUM(CP584,CP588,CP592,CP596,CP600,CP604,CP608,CP612,CP616,CP620,CP624,CP628,CP632)*100</f>
        <v>49300</v>
      </c>
      <c r="CQ646" s="67"/>
      <c r="CR646" s="45"/>
      <c r="CS646" s="25">
        <f>CP646/CT646</f>
        <v>5477.7777777777774</v>
      </c>
      <c r="CT646" s="127">
        <f>SUM(CT584,CT588,CT592,CT596,CT600,CT604,CT608,CT612,CT616,CT620,CT624,CT628,CT632)</f>
        <v>9</v>
      </c>
      <c r="CU646" s="45"/>
      <c r="CV646" s="44" t="str">
        <f t="shared" si="2977"/>
        <v>サンリオトイカメラ</v>
      </c>
      <c r="CW646" s="43">
        <f t="shared" si="2977"/>
        <v>605</v>
      </c>
      <c r="CX646" s="127">
        <f>SUM(CX584,CX588,CX592,CX596,CX600,CX604,CX608,CX612,CX616,CX620,CX624,CX628,CX632)</f>
        <v>2189</v>
      </c>
      <c r="CY646" s="107">
        <f>CX646/CP646</f>
        <v>4.4401622718052737E-2</v>
      </c>
      <c r="CZ646" s="37"/>
      <c r="DA646" s="29"/>
      <c r="DB646" s="47"/>
      <c r="DC646" s="319"/>
      <c r="DD646" s="319"/>
      <c r="DE646" s="45"/>
      <c r="DF646" s="45"/>
      <c r="DG646" s="25"/>
      <c r="DH646" s="45"/>
      <c r="DI646" s="107"/>
      <c r="DJ646" s="107"/>
      <c r="DK646" s="46"/>
      <c r="DL646" s="46"/>
      <c r="DM646" s="46"/>
      <c r="DN646" s="37"/>
      <c r="DO646" s="29"/>
      <c r="DP646" s="47"/>
      <c r="DQ646" s="45"/>
      <c r="DR646" s="45"/>
      <c r="DS646" s="45"/>
      <c r="DT646" s="45"/>
      <c r="DU646" s="25"/>
      <c r="DV646" s="45"/>
      <c r="DW646" s="45"/>
      <c r="DX646" s="45"/>
      <c r="DY646" s="45"/>
      <c r="DZ646" s="45"/>
      <c r="EA646" s="45"/>
      <c r="EB646" s="37"/>
      <c r="EC646" s="29"/>
      <c r="ED646" s="47"/>
      <c r="EE646" s="319"/>
      <c r="EF646" s="319"/>
      <c r="EG646" s="45"/>
      <c r="EH646" s="45"/>
      <c r="EI646" s="25"/>
      <c r="EJ646" s="45"/>
      <c r="EK646" s="107"/>
      <c r="EL646" s="107"/>
      <c r="EM646" s="46"/>
      <c r="EN646" s="46"/>
      <c r="EO646" s="46"/>
      <c r="EP646" s="37"/>
      <c r="EQ646" s="29"/>
      <c r="ER646" s="47"/>
      <c r="ES646" s="319"/>
      <c r="ET646" s="319"/>
      <c r="EU646" s="45"/>
      <c r="EV646" s="45"/>
      <c r="EW646" s="25"/>
      <c r="EX646" s="45"/>
      <c r="EY646" s="107"/>
      <c r="EZ646" s="107"/>
      <c r="FA646" s="46"/>
      <c r="FB646" s="46"/>
      <c r="FC646" s="46"/>
      <c r="FD646" s="37"/>
      <c r="FE646" s="60"/>
      <c r="FF646" s="47"/>
      <c r="FG646" s="319"/>
      <c r="FH646" s="319"/>
      <c r="FI646" s="45"/>
      <c r="FJ646" s="45"/>
      <c r="FK646" s="25"/>
      <c r="FL646" s="45"/>
      <c r="FM646" s="107"/>
      <c r="FN646" s="107"/>
      <c r="FO646" s="46"/>
      <c r="FP646" s="46"/>
      <c r="FQ646" s="46"/>
      <c r="FR646" s="37"/>
      <c r="FS646" s="29"/>
      <c r="FT646" s="47"/>
      <c r="FU646" s="319"/>
      <c r="FV646" s="319"/>
      <c r="FW646" s="45"/>
      <c r="FX646" s="45"/>
      <c r="FY646" s="25"/>
      <c r="FZ646" s="45"/>
      <c r="GA646" s="107"/>
      <c r="GB646" s="107"/>
      <c r="GC646" s="46"/>
      <c r="GD646" s="46"/>
      <c r="GE646" s="46"/>
      <c r="GF646" s="37"/>
      <c r="GG646" s="29"/>
      <c r="GH646" s="47"/>
      <c r="GI646" s="319"/>
      <c r="GJ646" s="319"/>
      <c r="GK646" s="45"/>
      <c r="GL646" s="45"/>
      <c r="GM646" s="25"/>
      <c r="GN646" s="45"/>
      <c r="GO646" s="107"/>
      <c r="GP646" s="107"/>
      <c r="GQ646" s="46"/>
      <c r="GR646" s="46"/>
      <c r="GS646" s="46"/>
      <c r="GT646" s="37"/>
      <c r="GU646" s="130"/>
      <c r="GV646" s="322" t="s">
        <v>38</v>
      </c>
      <c r="GW646" s="322"/>
      <c r="GX646" s="322"/>
      <c r="GY646" s="127">
        <f>SUM(GY584,GY588,GY592,GY596,GY600,GY604,GY608,GY612,GY616,GY620,GY624,GY628,GY632)*100</f>
        <v>0</v>
      </c>
      <c r="GZ646" s="67"/>
      <c r="HA646" s="45"/>
      <c r="HB646" s="25">
        <f>GY646/HC646</f>
        <v>0</v>
      </c>
      <c r="HC646" s="127">
        <f>SUM(HC584,HC588,HC592,HC596,HC600,HC604,HC608,HC612,HC616,HC620,HC624,HC628,HC632)</f>
        <v>3</v>
      </c>
      <c r="HD646" s="45"/>
      <c r="HE646" s="44" t="str">
        <f t="shared" ref="HE646:HF646" si="2988">HE584</f>
        <v>サンリオスカーフ付ポーチ</v>
      </c>
      <c r="HF646" s="43">
        <f t="shared" si="2988"/>
        <v>600</v>
      </c>
      <c r="HG646" s="127">
        <f>SUM(HG584,HG588,HG592,HG596,HG600,HG604,HG608,HG612,HG616,HG620,HG624,HG628,HG632)</f>
        <v>2505</v>
      </c>
      <c r="HH646" s="107" t="e">
        <f>HG646/GY646</f>
        <v>#DIV/0!</v>
      </c>
      <c r="HI646" s="37"/>
      <c r="HJ646" s="29"/>
      <c r="HK646" s="322" t="s">
        <v>38</v>
      </c>
      <c r="HL646" s="322"/>
      <c r="HM646" s="127">
        <f>SUM(HM584,HM588,HM592,HM596,HM600,HM604,HM608,HM612,HM616,HM620,HM624,HM628,HM632)*100</f>
        <v>24900</v>
      </c>
      <c r="HN646" s="67"/>
      <c r="HO646" s="45"/>
      <c r="HP646" s="25">
        <f>HM646/HQ646</f>
        <v>2490</v>
      </c>
      <c r="HQ646" s="127">
        <f>SUM(HQ584,HQ588,HQ592,HQ596,HQ600,HQ604,HQ608,HQ612,HQ616,HQ620,HQ624,HQ628,HQ632)</f>
        <v>10</v>
      </c>
      <c r="HR646" s="45"/>
      <c r="HS646" s="44" t="str">
        <f t="shared" ref="HS646:HT646" si="2989">HS584</f>
        <v>アンパンマンもちふわ</v>
      </c>
      <c r="HT646" s="43">
        <f t="shared" si="2989"/>
        <v>0</v>
      </c>
      <c r="HU646" s="127">
        <f>SUM(HU584,HU588,HU592,HU596,HU600,HU604,HU608,HU612,HU616,HU620,HU624,HU628,HU632)</f>
        <v>6730</v>
      </c>
      <c r="HV646" s="107">
        <f>HU646/HM646</f>
        <v>0.27028112449799196</v>
      </c>
      <c r="HW646" s="37"/>
      <c r="HX646" s="360"/>
      <c r="HY646" s="322" t="s">
        <v>38</v>
      </c>
      <c r="HZ646" s="322"/>
      <c r="IA646" s="127">
        <f>SUM(IA584,IA588,IA592,IA596,IA600,IA604,IA608,IA612,IA616,IA620,IA624,IA628,IA632)*100</f>
        <v>121100</v>
      </c>
      <c r="IB646" s="67"/>
      <c r="IC646" s="45"/>
      <c r="ID646" s="25">
        <f>IA646/IE646</f>
        <v>917.42424242424238</v>
      </c>
      <c r="IE646" s="127">
        <f>SUM(IE584,IE588,IE592,IE596,IE600,IE604,IE608,IE612,IE616,IE620,IE624,IE628,IE632)</f>
        <v>132</v>
      </c>
      <c r="IF646" s="45"/>
      <c r="IG646" s="44" t="str">
        <f t="shared" si="2980"/>
        <v>スプランキーラバー</v>
      </c>
      <c r="IH646" s="43">
        <f t="shared" si="2980"/>
        <v>200</v>
      </c>
      <c r="II646" s="127">
        <f>SUM(II584,II588,II592,II596,II600,II604,II608,II612,II616,II620,II624,II628,II632)</f>
        <v>64800</v>
      </c>
      <c r="IJ646" s="107">
        <f>II646/IA646</f>
        <v>0.53509496284062763</v>
      </c>
      <c r="IK646" s="37"/>
      <c r="IL646" s="29"/>
      <c r="IM646" s="322" t="s">
        <v>38</v>
      </c>
      <c r="IN646" s="322"/>
      <c r="IO646" s="127">
        <f>SUM(IO584,IO588,IO592,IO596,IO600,IO604,IO608,IO612,IO616,IO620,IO624,IO628,IO632)*100</f>
        <v>59100</v>
      </c>
      <c r="IP646" s="67"/>
      <c r="IQ646" s="45"/>
      <c r="IR646" s="25">
        <f>IO646/IS646</f>
        <v>3693.75</v>
      </c>
      <c r="IS646" s="127">
        <f>SUM(IS584,IS588,IS592,IS596,IS600,IS604,IS608,IS612,IS616,IS620,IS624,IS628,IS632)</f>
        <v>16</v>
      </c>
      <c r="IT646" s="45"/>
      <c r="IU646" s="44" t="str">
        <f t="shared" si="2981"/>
        <v>しなこくま</v>
      </c>
      <c r="IV646" s="43">
        <f t="shared" si="2981"/>
        <v>682</v>
      </c>
      <c r="IW646" s="127">
        <f>SUM(IW584,IW588,IW592,IW596,IW600,IW604,IW608,IW612,IW616,IW620,IW624,IW628,IW632)</f>
        <v>15336</v>
      </c>
      <c r="IX646" s="107">
        <f>IW646/IO646</f>
        <v>0.259492385786802</v>
      </c>
      <c r="IY646" s="37"/>
      <c r="IZ646" s="130"/>
      <c r="JA646" s="322" t="s">
        <v>38</v>
      </c>
      <c r="JB646" s="322"/>
      <c r="JC646" s="127">
        <f>SUM(JC584,JC588,JC592,JC596,JC600,JC604,JC608,JC612,JC616,JC620,JC624,JC628,JC632)*100</f>
        <v>54900</v>
      </c>
      <c r="JD646" s="67"/>
      <c r="JE646" s="45"/>
      <c r="JF646" s="25">
        <f>JC646/JG646</f>
        <v>2386.9565217391305</v>
      </c>
      <c r="JG646" s="127">
        <f>SUM(JG584,JG588,JG592,JG596,JG600,JG604,JG608,JG612,JG616,JG620,JG624,JG628,JG632)</f>
        <v>23</v>
      </c>
      <c r="JH646" s="45"/>
      <c r="JI646" s="44" t="str">
        <f t="shared" si="2982"/>
        <v>ＡＩマスコット</v>
      </c>
      <c r="JJ646" s="43">
        <f t="shared" si="2982"/>
        <v>286</v>
      </c>
      <c r="JK646" s="127">
        <f>SUM(JK584,JK588,JK592,JK596,JK600,JK604,JK608,JK612,JK616,JK620,JK624,JK628,JK632)</f>
        <v>6578</v>
      </c>
      <c r="JL646" s="107">
        <f>JK646/JC646</f>
        <v>0.11981785063752277</v>
      </c>
      <c r="JM646" s="37"/>
      <c r="JN646" s="29"/>
      <c r="JO646" s="322" t="s">
        <v>38</v>
      </c>
      <c r="JP646" s="322"/>
      <c r="JQ646" s="127">
        <f>SUM(JQ584,JQ588,JQ592,JQ596,JQ600,JQ604,JQ608,JQ612,JQ616,JQ620,JQ624,JQ628,JQ632)*100</f>
        <v>31200</v>
      </c>
      <c r="JR646" s="67"/>
      <c r="JS646" s="45"/>
      <c r="JT646" s="25">
        <f>JQ646/JU646</f>
        <v>4457.1428571428569</v>
      </c>
      <c r="JU646" s="127">
        <f>SUM(JU584,JU588,JU592,JU596,JU600,JU604,JU608,JU612,JU616,JU620,JU624,JU628,JU632)</f>
        <v>7</v>
      </c>
      <c r="JV646" s="45"/>
      <c r="JW646" s="44" t="str">
        <f t="shared" si="2983"/>
        <v>サンリオファン</v>
      </c>
      <c r="JX646" s="43">
        <f t="shared" si="2983"/>
        <v>1100</v>
      </c>
      <c r="JY646" s="127">
        <f>SUM(JY584,JY588,JY592,JY596,JY600,JY604,JY608,JY612,JY616,JY620,JY624,JY628,JY632)</f>
        <v>1100</v>
      </c>
      <c r="JZ646" s="107">
        <f>JY646/JQ646</f>
        <v>3.5256410256410256E-2</v>
      </c>
      <c r="KA646" s="37"/>
      <c r="KB646" s="51"/>
      <c r="KC646" s="322" t="s">
        <v>38</v>
      </c>
      <c r="KD646" s="322"/>
      <c r="KE646" s="127">
        <f>SUM(KE584,KE588,KE592,KE596,KE600,KE604,KE608,KE612,KE616,KE620,KE624,KE628,KE632)*100</f>
        <v>84900</v>
      </c>
      <c r="KF646" s="67"/>
      <c r="KG646" s="45"/>
      <c r="KH646" s="25">
        <f>KE646/KI646</f>
        <v>1768.75</v>
      </c>
      <c r="KI646" s="127">
        <f>SUM(KI584,KI588,KI592,KI596,KI600,KI604,KI608,KI612,KI616,KI620,KI624,KI628,KI632)</f>
        <v>48</v>
      </c>
      <c r="KJ646" s="45"/>
      <c r="KK646" s="44" t="str">
        <f>KK584</f>
        <v>ＡＩモンスターラバー</v>
      </c>
      <c r="KL646" s="43">
        <f>KL584</f>
        <v>198</v>
      </c>
      <c r="KM646" s="127">
        <f>SUM(KM584,KM588,KM592,KM596,KM600,KM604,KM608,KM612,KM616,KM620,KM624,KM628,KM632)</f>
        <v>9504</v>
      </c>
      <c r="KN646" s="107">
        <f>KM646/KE646</f>
        <v>0.11194346289752651</v>
      </c>
      <c r="KO646" s="37"/>
      <c r="KP646" s="29"/>
      <c r="KQ646" s="322" t="s">
        <v>38</v>
      </c>
      <c r="KR646" s="322"/>
      <c r="KS646" s="127">
        <f>SUM(KS584,KS588,KS592,KS596,KS600,KS604,KS608,KS612,KS616,KS620,KS624,KS628,KS632)*100</f>
        <v>47600</v>
      </c>
      <c r="KT646" s="67"/>
      <c r="KU646" s="45"/>
      <c r="KV646" s="25">
        <f>KS646/KW646</f>
        <v>4760</v>
      </c>
      <c r="KW646" s="127">
        <f>SUM(KW584,KW588,KW592,KW596,KW600,KW604,KW608,KW612,KW616,KW620,KW624,KW628,KW632)</f>
        <v>10</v>
      </c>
      <c r="KX646" s="45"/>
      <c r="KY646" s="68" t="str">
        <f>KY584</f>
        <v>AIモンスターマスコット</v>
      </c>
      <c r="KZ646" s="43">
        <f>KZ584</f>
        <v>286</v>
      </c>
      <c r="LA646" s="127">
        <f>SUM(LA584,LA588,LA592,LA596,LA600,LA604,LA608,LA612,LA616,LA620,LA624,LA628,LA632)</f>
        <v>2860</v>
      </c>
      <c r="LB646" s="107">
        <f>LA646/KS646</f>
        <v>6.008403361344538E-2</v>
      </c>
      <c r="LC646" s="37"/>
      <c r="LD646" s="29"/>
      <c r="LE646" s="47"/>
      <c r="LF646" s="45"/>
      <c r="LG646" s="45"/>
      <c r="LH646" s="45"/>
      <c r="LI646" s="45"/>
      <c r="LJ646" s="25"/>
      <c r="LK646" s="45"/>
      <c r="LL646" s="45"/>
      <c r="LM646" s="63"/>
      <c r="LN646" s="67"/>
      <c r="LO646" s="45"/>
      <c r="LP646" s="46"/>
      <c r="LQ646" s="37"/>
      <c r="LR646" s="29"/>
      <c r="LS646" s="47"/>
      <c r="LT646" s="319"/>
      <c r="LU646" s="319"/>
      <c r="LV646" s="45"/>
      <c r="LW646" s="45"/>
      <c r="LX646" s="25"/>
      <c r="LY646" s="45"/>
      <c r="LZ646" s="107"/>
      <c r="MA646" s="107"/>
      <c r="MB646" s="46"/>
      <c r="MC646" s="46"/>
      <c r="MD646" s="46"/>
      <c r="ME646" s="37"/>
      <c r="MF646" s="29"/>
      <c r="MG646" s="47"/>
      <c r="MH646" s="319"/>
      <c r="MI646" s="319"/>
      <c r="MJ646" s="45"/>
      <c r="MK646" s="45"/>
      <c r="ML646" s="25"/>
      <c r="MM646" s="45"/>
      <c r="MN646" s="107"/>
      <c r="MO646" s="107"/>
      <c r="MP646" s="46"/>
      <c r="MQ646" s="46"/>
      <c r="MR646" s="46"/>
      <c r="MS646" s="37"/>
      <c r="MT646" s="29"/>
      <c r="MU646" s="47"/>
      <c r="MV646" s="319"/>
      <c r="MW646" s="319"/>
      <c r="MX646" s="45"/>
      <c r="MY646" s="45"/>
      <c r="MZ646" s="25"/>
      <c r="NA646" s="45"/>
      <c r="NB646" s="107"/>
      <c r="NC646" s="107"/>
      <c r="ND646" s="46"/>
      <c r="NE646" s="46"/>
      <c r="NF646" s="46"/>
      <c r="NG646" s="37"/>
      <c r="NH646" s="29"/>
      <c r="NI646" s="47"/>
      <c r="NJ646" s="319"/>
      <c r="NK646" s="319"/>
      <c r="NL646" s="45"/>
      <c r="NM646" s="45"/>
      <c r="NN646" s="25"/>
      <c r="NO646" s="45"/>
      <c r="NP646" s="107"/>
      <c r="NQ646" s="107"/>
      <c r="NR646" s="46"/>
      <c r="NS646" s="46"/>
      <c r="NT646" s="46"/>
      <c r="NU646" s="37"/>
    </row>
    <row r="647" spans="1:385" ht="15" customHeight="1" thickTop="1" x14ac:dyDescent="0.25">
      <c r="A647" s="144" t="s">
        <v>1193</v>
      </c>
      <c r="B647" s="145">
        <f>B646*$A639</f>
        <v>34429</v>
      </c>
      <c r="C647" s="146">
        <f>C646*$A639</f>
        <v>11706</v>
      </c>
      <c r="D647" s="146">
        <f>D646*$A639</f>
        <v>5991</v>
      </c>
      <c r="E647" s="137">
        <f>E646*$A639</f>
        <v>11701</v>
      </c>
      <c r="F647" s="142">
        <f>F646*$A639</f>
        <v>5031</v>
      </c>
      <c r="G647" s="229"/>
      <c r="H647" s="42"/>
      <c r="I647" s="319">
        <f>I645*K647</f>
        <v>2082120</v>
      </c>
      <c r="J647" s="319"/>
      <c r="K647" s="147">
        <v>0.6</v>
      </c>
      <c r="L647" s="99"/>
      <c r="M647" s="111" t="s">
        <v>36</v>
      </c>
      <c r="N647" s="99">
        <f>I647-N646</f>
        <v>1478103</v>
      </c>
      <c r="O647" s="147">
        <f>N647/I645</f>
        <v>0.42594173246498762</v>
      </c>
      <c r="P647" s="147"/>
      <c r="Q647" s="148"/>
      <c r="R647" s="148"/>
      <c r="S647" s="148"/>
      <c r="T647" s="149"/>
      <c r="U647" s="29"/>
      <c r="V647" s="47"/>
      <c r="W647" s="319"/>
      <c r="X647" s="319"/>
      <c r="Y647" s="107"/>
      <c r="Z647" s="45"/>
      <c r="AA647" s="25"/>
      <c r="AB647" s="45"/>
      <c r="AC647" s="107"/>
      <c r="AD647" s="107"/>
      <c r="AE647" s="46"/>
      <c r="AF647" s="46"/>
      <c r="AG647" s="46"/>
      <c r="AH647" s="37"/>
      <c r="AI647" s="29"/>
      <c r="AJ647" s="47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37"/>
      <c r="AW647" s="29"/>
      <c r="AX647" s="47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37"/>
      <c r="BK647" s="29"/>
      <c r="BL647" s="47"/>
      <c r="BM647" s="25" t="s">
        <v>29</v>
      </c>
      <c r="BN647" s="45">
        <f>SUM(BN643:BN646)</f>
        <v>211400</v>
      </c>
      <c r="BO647" s="45"/>
      <c r="BP647" s="45"/>
      <c r="BQ647" s="45"/>
      <c r="BR647" s="45">
        <f>SUM(BR643:BR646)</f>
        <v>29</v>
      </c>
      <c r="BS647" s="45"/>
      <c r="BT647" s="318" t="s">
        <v>43</v>
      </c>
      <c r="BU647" s="318"/>
      <c r="BV647" s="43">
        <f>SUM(BV643:BV646)</f>
        <v>14337</v>
      </c>
      <c r="BW647" s="150">
        <f>BV647/BN647</f>
        <v>6.7819299905392622E-2</v>
      </c>
      <c r="BX647" s="37"/>
      <c r="BY647" s="57"/>
      <c r="BZ647" s="47"/>
      <c r="CA647" s="25" t="s">
        <v>29</v>
      </c>
      <c r="CB647" s="45">
        <f>SUM(CB643:CB646)</f>
        <v>171300</v>
      </c>
      <c r="CC647" s="45"/>
      <c r="CD647" s="45"/>
      <c r="CE647" s="45"/>
      <c r="CF647" s="45">
        <f>SUM(CF643:CF646)</f>
        <v>54</v>
      </c>
      <c r="CG647" s="45"/>
      <c r="CH647" s="323" t="s">
        <v>43</v>
      </c>
      <c r="CI647" s="323"/>
      <c r="CJ647" s="43">
        <f>SUM(CJ643:CJ646)</f>
        <v>19494</v>
      </c>
      <c r="CK647" s="150">
        <f>CJ647/CB647</f>
        <v>0.11380035026269703</v>
      </c>
      <c r="CL647" s="55"/>
      <c r="CM647" s="29"/>
      <c r="CN647" s="47"/>
      <c r="CO647" s="25" t="s">
        <v>29</v>
      </c>
      <c r="CP647" s="45">
        <f>SUM(CP643:CP646)</f>
        <v>210900</v>
      </c>
      <c r="CQ647" s="45"/>
      <c r="CR647" s="45"/>
      <c r="CS647" s="45"/>
      <c r="CT647" s="45">
        <f>SUM(CT643:CT646)</f>
        <v>75</v>
      </c>
      <c r="CU647" s="45"/>
      <c r="CV647" s="324" t="s">
        <v>43</v>
      </c>
      <c r="CW647" s="324"/>
      <c r="CX647" s="43">
        <f>SUM(CX643:CX646)</f>
        <v>44985</v>
      </c>
      <c r="CY647" s="150">
        <f>CX647/CP647</f>
        <v>0.21330014224751068</v>
      </c>
      <c r="CZ647" s="55"/>
      <c r="DA647" s="29"/>
      <c r="DB647" s="47"/>
      <c r="DC647" s="319"/>
      <c r="DD647" s="319"/>
      <c r="DE647" s="107"/>
      <c r="DF647" s="45"/>
      <c r="DG647" s="25"/>
      <c r="DH647" s="45"/>
      <c r="DI647" s="107"/>
      <c r="DJ647" s="107"/>
      <c r="DK647" s="46"/>
      <c r="DL647" s="46"/>
      <c r="DM647" s="46"/>
      <c r="DN647" s="37"/>
      <c r="DO647" s="29"/>
      <c r="DP647" s="47"/>
      <c r="DQ647" s="45"/>
      <c r="DR647" s="45"/>
      <c r="DS647" s="45"/>
      <c r="DT647" s="45"/>
      <c r="DU647" s="45"/>
      <c r="DV647" s="45"/>
      <c r="DW647" s="45"/>
      <c r="DX647" s="45"/>
      <c r="DY647" s="45"/>
      <c r="DZ647" s="45"/>
      <c r="EA647" s="45"/>
      <c r="EB647" s="37"/>
      <c r="EC647" s="29"/>
      <c r="ED647" s="47"/>
      <c r="EE647" s="319"/>
      <c r="EF647" s="319"/>
      <c r="EG647" s="107"/>
      <c r="EH647" s="45"/>
      <c r="EI647" s="25"/>
      <c r="EJ647" s="45"/>
      <c r="EK647" s="107"/>
      <c r="EL647" s="107"/>
      <c r="EM647" s="46"/>
      <c r="EN647" s="46"/>
      <c r="EO647" s="46"/>
      <c r="EP647" s="37"/>
      <c r="EQ647" s="29"/>
      <c r="ER647" s="47"/>
      <c r="ES647" s="319"/>
      <c r="ET647" s="319"/>
      <c r="EU647" s="107"/>
      <c r="EV647" s="45"/>
      <c r="EW647" s="25"/>
      <c r="EX647" s="45"/>
      <c r="EY647" s="107"/>
      <c r="EZ647" s="107"/>
      <c r="FA647" s="46"/>
      <c r="FB647" s="46"/>
      <c r="FC647" s="46"/>
      <c r="FD647" s="37"/>
      <c r="FE647" s="60"/>
      <c r="FF647" s="47"/>
      <c r="FG647" s="319"/>
      <c r="FH647" s="319"/>
      <c r="FI647" s="107"/>
      <c r="FJ647" s="45"/>
      <c r="FK647" s="25"/>
      <c r="FL647" s="45"/>
      <c r="FM647" s="107"/>
      <c r="FN647" s="107"/>
      <c r="FO647" s="46"/>
      <c r="FP647" s="46"/>
      <c r="FQ647" s="46"/>
      <c r="FR647" s="37"/>
      <c r="FS647" s="29"/>
      <c r="FT647" s="47"/>
      <c r="FU647" s="319"/>
      <c r="FV647" s="319"/>
      <c r="FW647" s="107"/>
      <c r="FX647" s="45"/>
      <c r="FY647" s="25"/>
      <c r="FZ647" s="45"/>
      <c r="GA647" s="107"/>
      <c r="GB647" s="107"/>
      <c r="GC647" s="46"/>
      <c r="GD647" s="46"/>
      <c r="GE647" s="46"/>
      <c r="GF647" s="37"/>
      <c r="GG647" s="29"/>
      <c r="GH647" s="47"/>
      <c r="GI647" s="319"/>
      <c r="GJ647" s="319"/>
      <c r="GK647" s="107"/>
      <c r="GL647" s="45"/>
      <c r="GM647" s="25"/>
      <c r="GN647" s="45"/>
      <c r="GO647" s="107"/>
      <c r="GP647" s="107"/>
      <c r="GQ647" s="46"/>
      <c r="GR647" s="46"/>
      <c r="GS647" s="46"/>
      <c r="GT647" s="37"/>
      <c r="GU647" s="61"/>
      <c r="GV647" s="47"/>
      <c r="GW647" s="30"/>
      <c r="GX647" s="25" t="s">
        <v>29</v>
      </c>
      <c r="GY647" s="45">
        <f>SUM(GY643:GY646)</f>
        <v>164200</v>
      </c>
      <c r="GZ647" s="45"/>
      <c r="HA647" s="45"/>
      <c r="HB647" s="45"/>
      <c r="HC647" s="45">
        <f>SUM(HC643:HC646)</f>
        <v>14</v>
      </c>
      <c r="HD647" s="45"/>
      <c r="HE647" s="318" t="s">
        <v>43</v>
      </c>
      <c r="HF647" s="318"/>
      <c r="HG647" s="43">
        <f>SUM(HG643:HG646)</f>
        <v>12240</v>
      </c>
      <c r="HH647" s="150">
        <f>HG647/GY647</f>
        <v>7.4543239951278928E-2</v>
      </c>
      <c r="HI647" s="37"/>
      <c r="HJ647" s="29"/>
      <c r="HK647" s="47"/>
      <c r="HL647" s="25" t="s">
        <v>29</v>
      </c>
      <c r="HM647" s="45">
        <f>SUM(HM643:HM646)</f>
        <v>176500</v>
      </c>
      <c r="HN647" s="45"/>
      <c r="HO647" s="45"/>
      <c r="HP647" s="45"/>
      <c r="HQ647" s="45">
        <f>SUM(HQ643:HQ646)</f>
        <v>51</v>
      </c>
      <c r="HR647" s="45"/>
      <c r="HS647" s="318" t="s">
        <v>43</v>
      </c>
      <c r="HT647" s="318"/>
      <c r="HU647" s="43">
        <f>SUM(HU643:HU646)</f>
        <v>35194</v>
      </c>
      <c r="HV647" s="150">
        <f>HU647/HM647</f>
        <v>0.19939943342776204</v>
      </c>
      <c r="HW647" s="37"/>
      <c r="HX647" s="360"/>
      <c r="HY647" s="47"/>
      <c r="HZ647" s="25" t="s">
        <v>29</v>
      </c>
      <c r="IA647" s="45">
        <f>SUM(IA643:IA646)</f>
        <v>318400</v>
      </c>
      <c r="IB647" s="45"/>
      <c r="IC647" s="45"/>
      <c r="ID647" s="45"/>
      <c r="IE647" s="45">
        <f>SUM(IE643:IE646)</f>
        <v>180</v>
      </c>
      <c r="IF647" s="45"/>
      <c r="IG647" s="318" t="s">
        <v>43</v>
      </c>
      <c r="IH647" s="318"/>
      <c r="II647" s="43">
        <f>SUM(II643:II646)</f>
        <v>100400</v>
      </c>
      <c r="IJ647" s="150">
        <f>II647/IA647</f>
        <v>0.31532663316582915</v>
      </c>
      <c r="IK647" s="37"/>
      <c r="IL647" s="29"/>
      <c r="IM647" s="47"/>
      <c r="IN647" s="25" t="s">
        <v>29</v>
      </c>
      <c r="IO647" s="45">
        <f>SUM(IO643:IO646)</f>
        <v>203800</v>
      </c>
      <c r="IP647" s="45"/>
      <c r="IQ647" s="45"/>
      <c r="IR647" s="45"/>
      <c r="IS647" s="45">
        <f>SUM(IS643:IS646)</f>
        <v>97</v>
      </c>
      <c r="IT647" s="45"/>
      <c r="IU647" s="318" t="s">
        <v>43</v>
      </c>
      <c r="IV647" s="318"/>
      <c r="IW647" s="43">
        <f>SUM(IW643:IW646)</f>
        <v>61014</v>
      </c>
      <c r="IX647" s="150">
        <f>IW647/IO647</f>
        <v>0.29938174681059865</v>
      </c>
      <c r="IY647" s="37"/>
      <c r="IZ647" s="61"/>
      <c r="JA647" s="47"/>
      <c r="JB647" s="25" t="s">
        <v>29</v>
      </c>
      <c r="JC647" s="45">
        <f>SUM(JC643:JC646)</f>
        <v>200500</v>
      </c>
      <c r="JD647" s="45"/>
      <c r="JE647" s="45"/>
      <c r="JF647" s="45"/>
      <c r="JG647" s="45">
        <f>SUM(JG643:JG646)</f>
        <v>127</v>
      </c>
      <c r="JH647" s="45"/>
      <c r="JI647" s="318" t="s">
        <v>43</v>
      </c>
      <c r="JJ647" s="318"/>
      <c r="JK647" s="43">
        <f>SUM(JK643:JK646)</f>
        <v>37644</v>
      </c>
      <c r="JL647" s="150">
        <f>JK647/JC647</f>
        <v>0.18775062344139651</v>
      </c>
      <c r="JM647" s="37"/>
      <c r="JN647" s="29"/>
      <c r="JO647" s="47"/>
      <c r="JP647" s="25" t="s">
        <v>29</v>
      </c>
      <c r="JQ647" s="45">
        <f>SUM(JQ643:JQ646)</f>
        <v>136200</v>
      </c>
      <c r="JR647" s="45"/>
      <c r="JS647" s="45"/>
      <c r="JT647" s="45"/>
      <c r="JU647" s="45">
        <f>SUM(JU643:JU646)</f>
        <v>46</v>
      </c>
      <c r="JV647" s="45"/>
      <c r="JW647" s="318" t="s">
        <v>43</v>
      </c>
      <c r="JX647" s="318"/>
      <c r="JY647" s="43">
        <f>SUM(JY643:JY646)</f>
        <v>24576</v>
      </c>
      <c r="JZ647" s="150">
        <f>JY647/JQ647</f>
        <v>0.18044052863436125</v>
      </c>
      <c r="KA647" s="37"/>
      <c r="KB647" s="51"/>
      <c r="KC647" s="47"/>
      <c r="KD647" s="25" t="s">
        <v>29</v>
      </c>
      <c r="KE647" s="45">
        <f>SUM(KE643:KE646)</f>
        <v>209900</v>
      </c>
      <c r="KF647" s="45"/>
      <c r="KG647" s="45"/>
      <c r="KH647" s="45"/>
      <c r="KI647" s="45">
        <f>SUM(KI643:KI646)</f>
        <v>83</v>
      </c>
      <c r="KJ647" s="45"/>
      <c r="KK647" s="322" t="s">
        <v>43</v>
      </c>
      <c r="KL647" s="322"/>
      <c r="KM647" s="43">
        <f>SUM(KM643:KM646)</f>
        <v>40008</v>
      </c>
      <c r="KN647" s="150">
        <f>KM647/KE647</f>
        <v>0.19060505002382086</v>
      </c>
      <c r="KO647" s="55"/>
      <c r="KP647" s="29"/>
      <c r="KQ647" s="47"/>
      <c r="KR647" s="25" t="s">
        <v>29</v>
      </c>
      <c r="KS647" s="45">
        <f>SUM(KS643:KS646)</f>
        <v>260000</v>
      </c>
      <c r="KT647" s="45"/>
      <c r="KU647" s="45"/>
      <c r="KV647" s="45"/>
      <c r="KW647" s="45">
        <f>SUM(KW643:KW646)</f>
        <v>79</v>
      </c>
      <c r="KX647" s="45"/>
      <c r="KY647" s="318" t="s">
        <v>43</v>
      </c>
      <c r="KZ647" s="318"/>
      <c r="LA647" s="43">
        <f>SUM(LA643:LA646)</f>
        <v>30960</v>
      </c>
      <c r="LB647" s="150">
        <f>LA647/KS647</f>
        <v>0.11907692307692308</v>
      </c>
      <c r="LC647" s="37"/>
      <c r="LD647" s="29"/>
      <c r="LE647" s="47"/>
      <c r="LF647" s="45"/>
      <c r="LG647" s="45"/>
      <c r="LH647" s="45"/>
      <c r="LI647" s="45"/>
      <c r="LJ647" s="45"/>
      <c r="LK647" s="45"/>
      <c r="LL647" s="45"/>
      <c r="LM647" s="44"/>
      <c r="LN647" s="43"/>
      <c r="LO647" s="43"/>
      <c r="LP647" s="43"/>
      <c r="LQ647" s="37"/>
      <c r="LR647" s="29"/>
      <c r="LS647" s="47"/>
      <c r="LT647" s="319"/>
      <c r="LU647" s="319"/>
      <c r="LV647" s="107"/>
      <c r="LW647" s="45"/>
      <c r="LX647" s="25"/>
      <c r="LY647" s="45"/>
      <c r="LZ647" s="107"/>
      <c r="MA647" s="107"/>
      <c r="MB647" s="46"/>
      <c r="MC647" s="46"/>
      <c r="MD647" s="46"/>
      <c r="ME647" s="37"/>
      <c r="MF647" s="29"/>
      <c r="MG647" s="47"/>
      <c r="MH647" s="319"/>
      <c r="MI647" s="319"/>
      <c r="MJ647" s="107"/>
      <c r="MK647" s="45"/>
      <c r="ML647" s="25"/>
      <c r="MM647" s="45"/>
      <c r="MN647" s="107"/>
      <c r="MO647" s="107"/>
      <c r="MP647" s="46"/>
      <c r="MQ647" s="46"/>
      <c r="MR647" s="46"/>
      <c r="MS647" s="37"/>
      <c r="MT647" s="29"/>
      <c r="MU647" s="47"/>
      <c r="MV647" s="319"/>
      <c r="MW647" s="319"/>
      <c r="MX647" s="107"/>
      <c r="MY647" s="45"/>
      <c r="MZ647" s="25"/>
      <c r="NA647" s="45"/>
      <c r="NB647" s="107"/>
      <c r="NC647" s="107"/>
      <c r="ND647" s="46"/>
      <c r="NE647" s="46"/>
      <c r="NF647" s="46"/>
      <c r="NG647" s="37"/>
      <c r="NH647" s="29"/>
      <c r="NI647" s="47"/>
      <c r="NJ647" s="319"/>
      <c r="NK647" s="319"/>
      <c r="NL647" s="107"/>
      <c r="NM647" s="45"/>
      <c r="NN647" s="25"/>
      <c r="NO647" s="45"/>
      <c r="NP647" s="107"/>
      <c r="NQ647" s="107"/>
      <c r="NR647" s="46"/>
      <c r="NS647" s="46"/>
      <c r="NT647" s="46"/>
      <c r="NU647" s="37"/>
    </row>
    <row r="648" spans="1:385" x14ac:dyDescent="0.25">
      <c r="A648" s="151"/>
      <c r="B648" s="142">
        <f>SUM(C648:E648)</f>
        <v>6380</v>
      </c>
      <c r="C648" s="152">
        <v>1540</v>
      </c>
      <c r="D648" s="142">
        <v>1200</v>
      </c>
      <c r="E648" s="153">
        <v>3640</v>
      </c>
      <c r="F648" s="240">
        <v>0</v>
      </c>
      <c r="G648" s="229"/>
      <c r="H648" s="208"/>
      <c r="I648" s="231"/>
      <c r="J648" s="232"/>
      <c r="K648" s="233"/>
      <c r="L648" s="234"/>
      <c r="M648" s="231"/>
      <c r="N648" s="234"/>
      <c r="O648" s="235"/>
      <c r="P648" s="235"/>
      <c r="Q648" s="235"/>
      <c r="R648" s="235"/>
      <c r="S648" s="235"/>
      <c r="T648" s="236"/>
      <c r="U648" s="29"/>
      <c r="V648" s="161"/>
      <c r="W648" s="31"/>
      <c r="Y648" s="162"/>
      <c r="Z648" s="29"/>
      <c r="AA648" s="31"/>
      <c r="AB648" s="29"/>
      <c r="AC648" s="128"/>
      <c r="AD648" s="128"/>
      <c r="AE648" s="128"/>
      <c r="AF648" s="128"/>
      <c r="AG648" s="128"/>
      <c r="AH648" s="51"/>
      <c r="AI648" s="29"/>
      <c r="AJ648" s="161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1"/>
      <c r="AW648" s="29"/>
      <c r="AX648" s="161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51"/>
      <c r="BK648" s="29"/>
      <c r="BL648" s="161"/>
      <c r="BM648" s="31"/>
      <c r="BN648" s="29"/>
      <c r="BO648" s="29"/>
      <c r="BP648" s="29"/>
      <c r="BQ648" s="29"/>
      <c r="BR648" s="29"/>
      <c r="BS648" s="29"/>
      <c r="BT648" s="164"/>
      <c r="BV648" s="29"/>
      <c r="BW648" s="162"/>
      <c r="BX648" s="51"/>
      <c r="BY648" s="57"/>
      <c r="BZ648" s="51"/>
      <c r="CA648" s="51"/>
      <c r="CB648" s="51"/>
      <c r="CC648" s="51"/>
      <c r="CD648" s="51"/>
      <c r="CE648" s="51"/>
      <c r="CF648" s="51"/>
      <c r="CG648" s="51"/>
      <c r="CH648" s="165"/>
      <c r="CI648" s="51"/>
      <c r="CJ648" s="51"/>
      <c r="CK648" s="51"/>
      <c r="CL648" s="51"/>
      <c r="CM648" s="29"/>
      <c r="CN648" s="161"/>
      <c r="CO648" s="31"/>
      <c r="CP648" s="29"/>
      <c r="CQ648" s="29"/>
      <c r="CR648" s="29"/>
      <c r="CS648" s="29"/>
      <c r="CT648" s="29"/>
      <c r="CU648" s="29"/>
      <c r="CV648" s="164"/>
      <c r="CX648" s="29"/>
      <c r="CY648" s="162"/>
      <c r="CZ648" s="51"/>
      <c r="DA648" s="29"/>
      <c r="DB648" s="161"/>
      <c r="DC648" s="31"/>
      <c r="DE648" s="162"/>
      <c r="DF648" s="29"/>
      <c r="DG648" s="31"/>
      <c r="DH648" s="29"/>
      <c r="DI648" s="128"/>
      <c r="DJ648" s="128"/>
      <c r="DK648" s="128"/>
      <c r="DL648" s="128"/>
      <c r="DM648" s="128"/>
      <c r="DN648" s="51"/>
      <c r="DO648" s="29"/>
      <c r="DP648" s="161"/>
      <c r="DQ648" s="29"/>
      <c r="DR648" s="29"/>
      <c r="DS648" s="29"/>
      <c r="DT648" s="29"/>
      <c r="DU648" s="29"/>
      <c r="DV648" s="29"/>
      <c r="DW648" s="29"/>
      <c r="DX648" s="29"/>
      <c r="DY648" s="29"/>
      <c r="DZ648" s="29"/>
      <c r="EA648" s="29"/>
      <c r="EB648" s="51"/>
      <c r="GU648" s="220"/>
      <c r="GV648" s="29"/>
      <c r="GW648" s="31"/>
      <c r="GX648" s="29"/>
      <c r="GY648" s="29"/>
      <c r="GZ648" s="29"/>
      <c r="HB648" s="166"/>
      <c r="HC648" s="29"/>
      <c r="HD648" s="29"/>
      <c r="HE648" s="29"/>
      <c r="HF648" s="29"/>
      <c r="HG648" s="29"/>
      <c r="HK648" s="29"/>
      <c r="HL648" s="29"/>
      <c r="HM648" s="29"/>
      <c r="HN648" s="29"/>
      <c r="HP648" s="166"/>
      <c r="HQ648" s="29"/>
      <c r="HR648" s="29"/>
      <c r="HS648" s="29"/>
      <c r="HT648" s="29"/>
      <c r="HU648" s="29"/>
      <c r="HX648" s="360"/>
      <c r="HY648" s="161"/>
      <c r="HZ648" s="31"/>
      <c r="IA648" s="29"/>
      <c r="IB648" s="29"/>
      <c r="IC648" s="29"/>
      <c r="ID648" s="29"/>
      <c r="IE648" s="29"/>
      <c r="IF648" s="29"/>
      <c r="IG648" s="167"/>
      <c r="II648" s="29"/>
      <c r="IJ648" s="162"/>
      <c r="IK648" s="51"/>
      <c r="IL648" s="29"/>
      <c r="IM648" s="161"/>
      <c r="IN648" s="31"/>
      <c r="IR648" s="29"/>
      <c r="IS648" s="29"/>
      <c r="IT648" s="29"/>
      <c r="IU648" s="29"/>
      <c r="IW648" s="29"/>
      <c r="IX648" s="162"/>
      <c r="IY648" s="51"/>
      <c r="IZ648" s="51"/>
      <c r="JA648" s="161"/>
      <c r="JB648" s="31"/>
      <c r="JC648" s="29"/>
      <c r="JD648" s="29"/>
      <c r="JE648" s="29"/>
      <c r="JF648" s="29"/>
      <c r="JG648" s="29"/>
      <c r="JH648" s="29"/>
      <c r="JI648" s="167"/>
      <c r="JK648" s="29"/>
      <c r="JL648" s="162"/>
      <c r="JM648" s="51"/>
      <c r="JN648" s="29"/>
      <c r="JO648" s="161"/>
      <c r="JP648" s="31"/>
      <c r="JT648" s="29"/>
      <c r="JU648" s="29"/>
      <c r="JV648" s="29"/>
      <c r="JW648" s="29"/>
      <c r="JY648" s="29"/>
      <c r="JZ648" s="162"/>
      <c r="KA648" s="51"/>
      <c r="KB648" s="51"/>
      <c r="KC648" s="51"/>
      <c r="KD648" s="51"/>
      <c r="KE648" s="51"/>
      <c r="KF648" s="51"/>
      <c r="KG648" s="51"/>
      <c r="KH648" s="51"/>
      <c r="KI648" s="51"/>
      <c r="KJ648" s="51"/>
      <c r="KK648" s="51"/>
      <c r="KL648" s="51"/>
      <c r="KM648" s="51"/>
      <c r="KN648" s="51"/>
      <c r="KO648" s="51"/>
      <c r="KP648" s="29"/>
      <c r="KQ648" s="161"/>
      <c r="KR648" s="31"/>
      <c r="KV648" s="29"/>
      <c r="KW648" s="29"/>
      <c r="KX648" s="29"/>
      <c r="KY648" s="163"/>
      <c r="LA648" s="29"/>
      <c r="LB648" s="162"/>
      <c r="LC648" s="51"/>
      <c r="LD648" s="29"/>
      <c r="LE648" s="161"/>
      <c r="LF648" s="29"/>
      <c r="LG648" s="29"/>
      <c r="LH648" s="29"/>
      <c r="LI648" s="29"/>
      <c r="LJ648" s="29"/>
      <c r="LK648" s="29"/>
      <c r="LL648" s="29"/>
      <c r="LM648" s="168"/>
      <c r="LN648" s="29"/>
      <c r="LO648" s="29"/>
      <c r="LP648" s="29"/>
      <c r="LQ648" s="51"/>
      <c r="LR648" s="29"/>
      <c r="LS648" s="161"/>
      <c r="LT648" s="31"/>
      <c r="LV648" s="162"/>
      <c r="LW648" s="29"/>
      <c r="LX648" s="31"/>
      <c r="LY648" s="29"/>
      <c r="LZ648" s="128"/>
      <c r="MA648" s="128"/>
      <c r="MB648" s="128"/>
      <c r="MC648" s="128"/>
      <c r="MD648" s="128"/>
      <c r="ME648" s="51"/>
      <c r="MF648" s="29"/>
      <c r="MG648" s="161"/>
      <c r="MH648" s="31"/>
      <c r="MJ648" s="162"/>
      <c r="MK648" s="29"/>
      <c r="ML648" s="31"/>
      <c r="MM648" s="29"/>
      <c r="MN648" s="128"/>
      <c r="MO648" s="128"/>
      <c r="MP648" s="128"/>
      <c r="MQ648" s="128"/>
      <c r="MR648" s="128"/>
      <c r="MS648" s="51"/>
      <c r="MT648" s="29"/>
      <c r="MU648" s="161"/>
      <c r="MV648" s="31"/>
      <c r="MX648" s="162"/>
      <c r="MY648" s="29"/>
      <c r="MZ648" s="31"/>
      <c r="NA648" s="29"/>
      <c r="NB648" s="128"/>
      <c r="NC648" s="128"/>
      <c r="ND648" s="128"/>
      <c r="NE648" s="128"/>
      <c r="NF648" s="128"/>
      <c r="NG648" s="51"/>
      <c r="NH648" s="29"/>
      <c r="NI648" s="161"/>
      <c r="NJ648" s="31"/>
      <c r="NL648" s="162"/>
      <c r="NM648" s="29"/>
      <c r="NN648" s="31"/>
      <c r="NO648" s="29"/>
      <c r="NP648" s="128"/>
      <c r="NQ648" s="128"/>
      <c r="NR648" s="128"/>
      <c r="NS648" s="128"/>
      <c r="NT648" s="128"/>
      <c r="NU648" s="51"/>
    </row>
    <row r="649" spans="1:385" x14ac:dyDescent="0.25">
      <c r="A649" s="169" t="s">
        <v>44</v>
      </c>
      <c r="B649" s="170">
        <f>SUM(B647:B648)</f>
        <v>40809</v>
      </c>
      <c r="C649" s="170">
        <f>SUM(C647:C648)</f>
        <v>13246</v>
      </c>
      <c r="D649" s="170">
        <f>SUM(D647:D648)</f>
        <v>7191</v>
      </c>
      <c r="E649" s="170">
        <f>SUM(E647:E648)</f>
        <v>15341</v>
      </c>
      <c r="F649" s="170">
        <f>SUM(F647:F648)</f>
        <v>5031</v>
      </c>
      <c r="G649" s="229"/>
      <c r="H649" s="208"/>
      <c r="I649" s="319" t="e">
        <f>I645+#REF!*100+#REF!*100</f>
        <v>#REF!</v>
      </c>
      <c r="J649" s="319"/>
      <c r="K649" s="107"/>
      <c r="L649" s="45"/>
      <c r="M649" s="325" t="s">
        <v>1190</v>
      </c>
      <c r="N649" s="325"/>
      <c r="O649" s="45" t="e">
        <f>O645+#REF!+#REF!</f>
        <v>#REF!</v>
      </c>
      <c r="P649" s="45"/>
      <c r="Q649" s="46"/>
      <c r="R649" s="46"/>
      <c r="S649" s="46"/>
      <c r="T649" s="37"/>
      <c r="U649" s="29"/>
      <c r="V649" s="172"/>
      <c r="W649" s="320"/>
      <c r="X649" s="320"/>
      <c r="Y649" s="162"/>
      <c r="Z649" s="29"/>
      <c r="AA649" s="31"/>
      <c r="AB649" s="29"/>
      <c r="AC649" s="128"/>
      <c r="AD649" s="128"/>
      <c r="AE649" s="128"/>
      <c r="AF649" s="128"/>
      <c r="AG649" s="128"/>
      <c r="AH649" s="51"/>
      <c r="AI649" s="29"/>
      <c r="AJ649" s="161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1"/>
      <c r="AW649" s="29"/>
      <c r="AX649" s="161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51"/>
      <c r="BK649" s="29"/>
      <c r="BL649" s="161"/>
      <c r="BM649" s="31"/>
      <c r="BN649" s="29"/>
      <c r="BO649" s="29"/>
      <c r="BP649" s="29"/>
      <c r="BQ649" s="29"/>
      <c r="BR649" s="29"/>
      <c r="BS649" s="29"/>
      <c r="BT649" s="164"/>
      <c r="BV649" s="29"/>
      <c r="BW649" s="162"/>
      <c r="BX649" s="51"/>
      <c r="BY649" s="57"/>
      <c r="BZ649" s="51"/>
      <c r="CA649" s="51"/>
      <c r="CB649" s="51"/>
      <c r="CC649" s="51"/>
      <c r="CD649" s="51"/>
      <c r="CE649" s="51"/>
      <c r="CF649" s="51"/>
      <c r="CG649" s="51"/>
      <c r="CH649" s="165"/>
      <c r="CI649" s="51"/>
      <c r="CJ649" s="51"/>
      <c r="CK649" s="51"/>
      <c r="CL649" s="51"/>
      <c r="CM649" s="29"/>
      <c r="CN649" s="161"/>
      <c r="CO649" s="31"/>
      <c r="CP649" s="29"/>
      <c r="CQ649" s="29"/>
      <c r="CR649" s="29"/>
      <c r="CS649" s="29"/>
      <c r="CT649" s="29"/>
      <c r="CU649" s="29"/>
      <c r="CV649" s="164"/>
      <c r="CX649" s="29"/>
      <c r="CY649" s="162"/>
      <c r="CZ649" s="51"/>
      <c r="DA649" s="29"/>
      <c r="DB649" s="172"/>
      <c r="DC649" s="320"/>
      <c r="DD649" s="320"/>
      <c r="DE649" s="162"/>
      <c r="DF649" s="29"/>
      <c r="DG649" s="31"/>
      <c r="DH649" s="29"/>
      <c r="DI649" s="128"/>
      <c r="DJ649" s="128"/>
      <c r="DK649" s="128"/>
      <c r="DL649" s="128"/>
      <c r="DM649" s="128"/>
      <c r="DN649" s="51"/>
      <c r="DO649" s="29"/>
      <c r="DP649" s="161"/>
      <c r="DQ649" s="29"/>
      <c r="DR649" s="29"/>
      <c r="DS649" s="29"/>
      <c r="DT649" s="29"/>
      <c r="DU649" s="29"/>
      <c r="DV649" s="29"/>
      <c r="DW649" s="29"/>
      <c r="DX649" s="29"/>
      <c r="DY649" s="29"/>
      <c r="DZ649" s="29"/>
      <c r="EA649" s="29"/>
      <c r="EB649" s="51"/>
      <c r="GU649" s="220"/>
      <c r="HX649" s="360"/>
      <c r="HY649" s="161"/>
      <c r="HZ649" s="31"/>
      <c r="IA649" s="29"/>
      <c r="IB649" s="29"/>
      <c r="IC649" s="29"/>
      <c r="ID649" s="29"/>
      <c r="IE649" s="29"/>
      <c r="IF649" s="29"/>
      <c r="IG649" s="167"/>
      <c r="II649" s="29"/>
      <c r="IJ649" s="162"/>
      <c r="IK649" s="51"/>
      <c r="IL649" s="29"/>
      <c r="IM649" s="161"/>
      <c r="IN649" s="31"/>
      <c r="IR649" s="29"/>
      <c r="IS649" s="29"/>
      <c r="IT649" s="29"/>
      <c r="IU649" s="29"/>
      <c r="IW649" s="29"/>
      <c r="IX649" s="162"/>
      <c r="IY649" s="51"/>
      <c r="IZ649" s="51"/>
      <c r="JA649" s="161"/>
      <c r="JB649" s="31"/>
      <c r="JC649" s="29"/>
      <c r="JD649" s="29"/>
      <c r="JE649" s="29"/>
      <c r="JF649" s="29"/>
      <c r="JG649" s="29"/>
      <c r="JH649" s="29"/>
      <c r="JI649" s="167"/>
      <c r="JK649" s="29"/>
      <c r="JL649" s="162"/>
      <c r="JM649" s="51"/>
      <c r="JN649" s="29"/>
      <c r="JO649" s="161"/>
      <c r="JP649" s="31"/>
      <c r="JT649" s="29"/>
      <c r="JU649" s="29"/>
      <c r="JV649" s="29"/>
      <c r="JW649" s="29"/>
      <c r="JY649" s="29"/>
      <c r="JZ649" s="162"/>
      <c r="KA649" s="51"/>
      <c r="KB649" s="51"/>
      <c r="KC649" s="51"/>
      <c r="KD649" s="51"/>
      <c r="KE649" s="51"/>
      <c r="KF649" s="51"/>
      <c r="KG649" s="51"/>
      <c r="KH649" s="51"/>
      <c r="KI649" s="51"/>
      <c r="KJ649" s="51"/>
      <c r="KK649" s="51"/>
      <c r="KL649" s="51"/>
      <c r="KM649" s="51"/>
      <c r="KN649" s="51"/>
      <c r="KO649" s="51"/>
      <c r="KP649" s="29"/>
      <c r="KQ649" s="161"/>
      <c r="KR649" s="31"/>
      <c r="KV649" s="29"/>
      <c r="KW649" s="29"/>
      <c r="KX649" s="29"/>
      <c r="KY649" s="163"/>
      <c r="LA649" s="29"/>
      <c r="LB649" s="162"/>
      <c r="LC649" s="51"/>
      <c r="LD649" s="29"/>
      <c r="LE649" s="161"/>
      <c r="LF649" s="29"/>
      <c r="LG649" s="29"/>
      <c r="LH649" s="29"/>
      <c r="LI649" s="29"/>
      <c r="LJ649" s="29"/>
      <c r="LK649" s="29"/>
      <c r="LL649" s="29"/>
      <c r="LM649" s="168"/>
      <c r="LN649" s="29"/>
      <c r="LO649" s="29"/>
      <c r="LP649" s="29"/>
      <c r="LQ649" s="51"/>
      <c r="LR649" s="29"/>
      <c r="LS649" s="172"/>
      <c r="LT649" s="320"/>
      <c r="LU649" s="320"/>
      <c r="LV649" s="162"/>
      <c r="LW649" s="29"/>
      <c r="LX649" s="31"/>
      <c r="LY649" s="29"/>
      <c r="LZ649" s="128"/>
      <c r="MA649" s="128"/>
      <c r="MB649" s="128"/>
      <c r="MC649" s="128"/>
      <c r="MD649" s="128"/>
      <c r="ME649" s="51"/>
      <c r="MF649" s="29"/>
      <c r="MG649" s="172"/>
      <c r="MH649" s="320"/>
      <c r="MI649" s="320"/>
      <c r="MJ649" s="162"/>
      <c r="MK649" s="29"/>
      <c r="ML649" s="31"/>
      <c r="MM649" s="29"/>
      <c r="MN649" s="128"/>
      <c r="MO649" s="128"/>
      <c r="MP649" s="128"/>
      <c r="MQ649" s="128"/>
      <c r="MR649" s="128"/>
      <c r="MS649" s="51"/>
      <c r="MT649" s="29"/>
      <c r="MU649" s="172"/>
      <c r="MV649" s="320"/>
      <c r="MW649" s="320"/>
      <c r="MX649" s="162"/>
      <c r="MY649" s="29"/>
      <c r="MZ649" s="31"/>
      <c r="NA649" s="29"/>
      <c r="NB649" s="128"/>
      <c r="NC649" s="128"/>
      <c r="ND649" s="128"/>
      <c r="NE649" s="128"/>
      <c r="NF649" s="128"/>
      <c r="NG649" s="51"/>
      <c r="NH649" s="29"/>
      <c r="NI649" s="172"/>
      <c r="NJ649" s="320"/>
      <c r="NK649" s="320"/>
      <c r="NL649" s="162"/>
      <c r="NM649" s="29"/>
      <c r="NN649" s="31"/>
      <c r="NO649" s="29"/>
      <c r="NP649" s="128"/>
      <c r="NQ649" s="128"/>
      <c r="NR649" s="128"/>
      <c r="NS649" s="128"/>
      <c r="NT649" s="128"/>
      <c r="NU649" s="51"/>
    </row>
    <row r="650" spans="1:385" x14ac:dyDescent="0.25">
      <c r="A650" s="18"/>
      <c r="B650" s="39"/>
      <c r="C650" s="40"/>
      <c r="D650" s="40"/>
      <c r="E650" s="41"/>
      <c r="F650" s="40"/>
      <c r="G650" s="208"/>
      <c r="H650" s="208"/>
      <c r="I650" s="319"/>
      <c r="J650" s="319"/>
      <c r="K650" s="107"/>
      <c r="L650" s="45"/>
      <c r="M650" s="319" t="s">
        <v>45</v>
      </c>
      <c r="N650" s="319"/>
      <c r="O650" s="45" t="e">
        <f>K646+#REF!+#REF!</f>
        <v>#REF!</v>
      </c>
      <c r="P650" s="45"/>
      <c r="Q650" s="46"/>
      <c r="R650" s="46"/>
      <c r="S650" s="46"/>
      <c r="T650" s="37"/>
      <c r="U650" s="29"/>
      <c r="V650" s="172"/>
      <c r="W650" s="31"/>
      <c r="Y650" s="162"/>
      <c r="Z650" s="29"/>
      <c r="AA650" s="31"/>
      <c r="AB650" s="29"/>
      <c r="AC650" s="128"/>
      <c r="AD650" s="128"/>
      <c r="AE650" s="128"/>
      <c r="AF650" s="128"/>
      <c r="AG650" s="128"/>
      <c r="AH650" s="51"/>
      <c r="AI650" s="29"/>
      <c r="AJ650" s="161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1"/>
      <c r="AW650" s="29"/>
      <c r="AX650" s="161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51"/>
      <c r="BK650" s="29"/>
      <c r="BL650" s="161"/>
      <c r="BM650" s="31"/>
      <c r="BN650" s="29"/>
      <c r="BO650" s="29"/>
      <c r="BP650" s="29"/>
      <c r="BQ650" s="29"/>
      <c r="BR650" s="29"/>
      <c r="BS650" s="29"/>
      <c r="BT650" s="164"/>
      <c r="BV650" s="29"/>
      <c r="BW650" s="162"/>
      <c r="BX650" s="51"/>
      <c r="BY650" s="57"/>
      <c r="BZ650" s="51"/>
      <c r="CA650" s="51"/>
      <c r="CB650" s="51"/>
      <c r="CC650" s="51"/>
      <c r="CD650" s="51"/>
      <c r="CE650" s="51"/>
      <c r="CF650" s="51"/>
      <c r="CG650" s="51"/>
      <c r="CH650" s="165"/>
      <c r="CI650" s="51"/>
      <c r="CJ650" s="51"/>
      <c r="CK650" s="51"/>
      <c r="CL650" s="51"/>
      <c r="CM650" s="29"/>
      <c r="CN650" s="161"/>
      <c r="CO650" s="31"/>
      <c r="CP650" s="29"/>
      <c r="CQ650" s="29"/>
      <c r="CR650" s="29"/>
      <c r="CS650" s="29"/>
      <c r="CT650" s="29"/>
      <c r="CU650" s="29"/>
      <c r="CV650" s="164"/>
      <c r="CX650" s="29"/>
      <c r="CY650" s="162"/>
      <c r="CZ650" s="51"/>
      <c r="DA650" s="29"/>
      <c r="DB650" s="172"/>
      <c r="DC650" s="31"/>
      <c r="DE650" s="162"/>
      <c r="DF650" s="29"/>
      <c r="DG650" s="31"/>
      <c r="DH650" s="29"/>
      <c r="DI650" s="128"/>
      <c r="DJ650" s="128"/>
      <c r="DK650" s="128"/>
      <c r="DL650" s="128"/>
      <c r="DM650" s="128"/>
      <c r="DN650" s="51"/>
      <c r="DO650" s="29"/>
      <c r="DP650" s="161"/>
      <c r="DQ650" s="29"/>
      <c r="DR650" s="29"/>
      <c r="DS650" s="29"/>
      <c r="DT650" s="29"/>
      <c r="DU650" s="29"/>
      <c r="DV650" s="29"/>
      <c r="DW650" s="29"/>
      <c r="DX650" s="29"/>
      <c r="DY650" s="29"/>
      <c r="DZ650" s="29"/>
      <c r="EA650" s="29"/>
      <c r="EB650" s="51"/>
      <c r="GU650" s="220"/>
      <c r="HX650" s="360"/>
      <c r="HY650" s="161"/>
      <c r="HZ650" s="31"/>
      <c r="IA650" s="29"/>
      <c r="IB650" s="29"/>
      <c r="IC650" s="29"/>
      <c r="ID650" s="29"/>
      <c r="IE650" s="29"/>
      <c r="IF650" s="29"/>
      <c r="IG650" s="167"/>
      <c r="II650" s="29"/>
      <c r="IJ650" s="162"/>
      <c r="IK650" s="51"/>
      <c r="IL650" s="29"/>
      <c r="IM650" s="161"/>
      <c r="IN650" s="31"/>
      <c r="IR650" s="29"/>
      <c r="IS650" s="29"/>
      <c r="IT650" s="29"/>
      <c r="IU650" s="29"/>
      <c r="IW650" s="29"/>
      <c r="IX650" s="162"/>
      <c r="IY650" s="51"/>
      <c r="IZ650" s="51"/>
      <c r="JA650" s="161"/>
      <c r="JB650" s="31"/>
      <c r="JC650" s="29"/>
      <c r="JD650" s="29"/>
      <c r="JE650" s="29"/>
      <c r="JF650" s="29"/>
      <c r="JG650" s="29"/>
      <c r="JH650" s="29"/>
      <c r="JI650" s="167"/>
      <c r="JK650" s="29"/>
      <c r="JL650" s="162"/>
      <c r="JM650" s="51"/>
      <c r="JN650" s="29"/>
      <c r="JO650" s="161"/>
      <c r="JP650" s="31"/>
      <c r="JT650" s="29"/>
      <c r="JU650" s="29"/>
      <c r="JV650" s="29"/>
      <c r="JW650" s="29"/>
      <c r="JY650" s="29"/>
      <c r="JZ650" s="162"/>
      <c r="KA650" s="51"/>
      <c r="KB650" s="51"/>
      <c r="KC650" s="51"/>
      <c r="KD650" s="51"/>
      <c r="KE650" s="51"/>
      <c r="KF650" s="51"/>
      <c r="KG650" s="51"/>
      <c r="KH650" s="51"/>
      <c r="KI650" s="51"/>
      <c r="KJ650" s="51"/>
      <c r="KK650" s="51"/>
      <c r="KL650" s="51"/>
      <c r="KM650" s="51"/>
      <c r="KN650" s="51"/>
      <c r="KO650" s="51"/>
      <c r="KP650" s="29"/>
      <c r="KQ650" s="161"/>
      <c r="KR650" s="31"/>
      <c r="KV650" s="29"/>
      <c r="KW650" s="29"/>
      <c r="KX650" s="29"/>
      <c r="KY650" s="163"/>
      <c r="LA650" s="29"/>
      <c r="LB650" s="162"/>
      <c r="LC650" s="51"/>
      <c r="LD650" s="29"/>
      <c r="LE650" s="161"/>
      <c r="LF650" s="29"/>
      <c r="LG650" s="29"/>
      <c r="LH650" s="29"/>
      <c r="LI650" s="29"/>
      <c r="LJ650" s="29"/>
      <c r="LK650" s="29"/>
      <c r="LL650" s="29"/>
      <c r="LM650" s="168"/>
      <c r="LN650" s="29"/>
      <c r="LO650" s="29"/>
      <c r="LP650" s="29"/>
      <c r="LQ650" s="51"/>
      <c r="LR650" s="29"/>
      <c r="LS650" s="172"/>
      <c r="LT650" s="31"/>
      <c r="LV650" s="162"/>
      <c r="LW650" s="29"/>
      <c r="LX650" s="31"/>
      <c r="LY650" s="29"/>
      <c r="LZ650" s="128"/>
      <c r="MA650" s="128"/>
      <c r="MB650" s="128"/>
      <c r="MC650" s="128"/>
      <c r="MD650" s="128"/>
      <c r="ME650" s="51"/>
      <c r="MF650" s="29"/>
      <c r="MG650" s="172"/>
      <c r="MH650" s="31"/>
      <c r="MJ650" s="162"/>
      <c r="MK650" s="29"/>
      <c r="ML650" s="31"/>
      <c r="MM650" s="29"/>
      <c r="MN650" s="128"/>
      <c r="MO650" s="128"/>
      <c r="MP650" s="128"/>
      <c r="MQ650" s="128"/>
      <c r="MR650" s="128"/>
      <c r="MS650" s="51"/>
      <c r="MT650" s="29"/>
      <c r="MU650" s="172"/>
      <c r="MV650" s="31"/>
      <c r="MX650" s="162"/>
      <c r="MY650" s="29"/>
      <c r="MZ650" s="31"/>
      <c r="NA650" s="29"/>
      <c r="NB650" s="128"/>
      <c r="NC650" s="128"/>
      <c r="ND650" s="128"/>
      <c r="NE650" s="128"/>
      <c r="NF650" s="128"/>
      <c r="NG650" s="51"/>
      <c r="NH650" s="29"/>
      <c r="NI650" s="172"/>
      <c r="NJ650" s="31"/>
      <c r="NL650" s="162"/>
      <c r="NM650" s="29"/>
      <c r="NN650" s="31"/>
      <c r="NO650" s="29"/>
      <c r="NP650" s="128"/>
      <c r="NQ650" s="128"/>
      <c r="NR650" s="128"/>
      <c r="NS650" s="128"/>
      <c r="NT650" s="128"/>
      <c r="NU650" s="51"/>
    </row>
    <row r="651" spans="1:385" x14ac:dyDescent="0.25">
      <c r="A651" s="18"/>
      <c r="B651" s="39"/>
      <c r="C651" s="40"/>
      <c r="D651" s="40"/>
      <c r="E651" s="41"/>
      <c r="F651" s="40"/>
      <c r="G651" s="208"/>
      <c r="H651" s="208"/>
      <c r="I651" s="343"/>
      <c r="J651" s="343"/>
      <c r="K651" s="147"/>
      <c r="L651" s="99"/>
      <c r="M651" s="344" t="s">
        <v>1202</v>
      </c>
      <c r="N651" s="325"/>
      <c r="O651" s="71" t="e">
        <f>N646+#REF!+#REF!</f>
        <v>#REF!</v>
      </c>
      <c r="P651" s="71"/>
      <c r="Q651" s="107" t="e">
        <f>O651/I649</f>
        <v>#REF!</v>
      </c>
      <c r="R651" s="46"/>
      <c r="S651" s="46"/>
      <c r="T651" s="37"/>
      <c r="U651" s="29"/>
      <c r="V651" s="161"/>
      <c r="W651" s="320"/>
      <c r="X651" s="320"/>
      <c r="Y651" s="162"/>
      <c r="Z651" s="29"/>
      <c r="AA651" s="31"/>
      <c r="AB651" s="29"/>
      <c r="AC651" s="128"/>
      <c r="AD651" s="128"/>
      <c r="AE651" s="128"/>
      <c r="AF651" s="128"/>
      <c r="AG651" s="128"/>
      <c r="AH651" s="51"/>
      <c r="AI651" s="29"/>
      <c r="AJ651" s="161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1"/>
      <c r="AW651" s="29"/>
      <c r="AX651" s="161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51"/>
      <c r="BK651" s="29"/>
      <c r="BL651" s="161"/>
      <c r="BM651" s="31"/>
      <c r="BN651" s="29"/>
      <c r="BO651" s="29"/>
      <c r="BP651" s="29"/>
      <c r="BQ651" s="29"/>
      <c r="BR651" s="29"/>
      <c r="BS651" s="29"/>
      <c r="BT651" s="164"/>
      <c r="BV651" s="29"/>
      <c r="BW651" s="162"/>
      <c r="BX651" s="51"/>
      <c r="BY651" s="57"/>
      <c r="BZ651" s="51"/>
      <c r="CA651" s="51"/>
      <c r="CB651" s="51"/>
      <c r="CC651" s="51"/>
      <c r="CD651" s="51"/>
      <c r="CE651" s="51"/>
      <c r="CF651" s="51"/>
      <c r="CG651" s="51"/>
      <c r="CH651" s="165"/>
      <c r="CI651" s="51"/>
      <c r="CJ651" s="51"/>
      <c r="CK651" s="51"/>
      <c r="CL651" s="51"/>
      <c r="CM651" s="29"/>
      <c r="CN651" s="161"/>
      <c r="CO651" s="31"/>
      <c r="CP651" s="29"/>
      <c r="CQ651" s="29"/>
      <c r="CR651" s="29"/>
      <c r="CS651" s="29"/>
      <c r="CT651" s="29"/>
      <c r="CU651" s="29"/>
      <c r="CV651" s="164"/>
      <c r="CX651" s="29"/>
      <c r="CY651" s="162"/>
      <c r="CZ651" s="51"/>
      <c r="DA651" s="29"/>
      <c r="DB651" s="161"/>
      <c r="DC651" s="320"/>
      <c r="DD651" s="320"/>
      <c r="DE651" s="162"/>
      <c r="DF651" s="29"/>
      <c r="DG651" s="31"/>
      <c r="DH651" s="29"/>
      <c r="DI651" s="128"/>
      <c r="DJ651" s="128"/>
      <c r="DK651" s="128"/>
      <c r="DL651" s="128"/>
      <c r="DM651" s="128"/>
      <c r="DN651" s="51"/>
      <c r="DO651" s="29"/>
      <c r="DP651" s="161"/>
      <c r="DQ651" s="29"/>
      <c r="DR651" s="29"/>
      <c r="DS651" s="29"/>
      <c r="DT651" s="29"/>
      <c r="DU651" s="29"/>
      <c r="DV651" s="29"/>
      <c r="DW651" s="29"/>
      <c r="DX651" s="29"/>
      <c r="DY651" s="29"/>
      <c r="DZ651" s="29"/>
      <c r="EA651" s="29"/>
      <c r="EB651" s="51"/>
      <c r="GU651" s="220"/>
      <c r="HX651" s="360"/>
      <c r="HY651" s="161"/>
      <c r="HZ651" s="31"/>
      <c r="IA651" s="29"/>
      <c r="IB651" s="29"/>
      <c r="IC651" s="29"/>
      <c r="ID651" s="29"/>
      <c r="IE651" s="29"/>
      <c r="IF651" s="29"/>
      <c r="IG651" s="167"/>
      <c r="II651" s="29"/>
      <c r="IJ651" s="162"/>
      <c r="IK651" s="51"/>
      <c r="IL651" s="29"/>
      <c r="IM651" s="161"/>
      <c r="IN651" s="31"/>
      <c r="IO651" s="29"/>
      <c r="IP651" s="29"/>
      <c r="IQ651" s="29"/>
      <c r="IR651" s="29"/>
      <c r="IS651" s="29"/>
      <c r="IT651" s="29"/>
      <c r="IU651" s="176"/>
      <c r="IW651" s="29"/>
      <c r="IX651" s="162"/>
      <c r="IY651" s="51"/>
      <c r="IZ651" s="51"/>
      <c r="JA651" s="161"/>
      <c r="JB651" s="31"/>
      <c r="JC651" s="29"/>
      <c r="JD651" s="29"/>
      <c r="JE651" s="29"/>
      <c r="JF651" s="29"/>
      <c r="JG651" s="29"/>
      <c r="JH651" s="29"/>
      <c r="JI651" s="167"/>
      <c r="JK651" s="29"/>
      <c r="JL651" s="162"/>
      <c r="JM651" s="51"/>
      <c r="JN651" s="29"/>
      <c r="JO651" s="161"/>
      <c r="JP651" s="31"/>
      <c r="JQ651" s="29"/>
      <c r="JR651" s="29"/>
      <c r="JS651" s="29"/>
      <c r="JT651" s="29"/>
      <c r="JU651" s="29"/>
      <c r="JV651" s="29"/>
      <c r="JW651" s="176"/>
      <c r="JY651" s="29"/>
      <c r="JZ651" s="162"/>
      <c r="KA651" s="51"/>
      <c r="KB651" s="51"/>
      <c r="KC651" s="51"/>
      <c r="KD651" s="51"/>
      <c r="KE651" s="51"/>
      <c r="KF651" s="51"/>
      <c r="KG651" s="51"/>
      <c r="KH651" s="51"/>
      <c r="KI651" s="51"/>
      <c r="KJ651" s="51"/>
      <c r="KK651" s="51"/>
      <c r="KL651" s="51"/>
      <c r="KM651" s="51"/>
      <c r="KN651" s="51"/>
      <c r="KO651" s="51"/>
      <c r="KP651" s="29"/>
      <c r="KQ651" s="161"/>
      <c r="KR651" s="31"/>
      <c r="KS651" s="29"/>
      <c r="KT651" s="29"/>
      <c r="KU651" s="29"/>
      <c r="KV651" s="29"/>
      <c r="KW651" s="29"/>
      <c r="KX651" s="29"/>
      <c r="KY651" s="175"/>
      <c r="LA651" s="29"/>
      <c r="LB651" s="162"/>
      <c r="LC651" s="51"/>
      <c r="LD651" s="29"/>
      <c r="LE651" s="161"/>
      <c r="LF651" s="29"/>
      <c r="LG651" s="29"/>
      <c r="LH651" s="29"/>
      <c r="LI651" s="29"/>
      <c r="LJ651" s="29"/>
      <c r="LK651" s="29"/>
      <c r="LL651" s="29"/>
      <c r="LM651" s="168"/>
      <c r="LN651" s="29"/>
      <c r="LO651" s="29"/>
      <c r="LP651" s="29"/>
      <c r="LQ651" s="51"/>
      <c r="LR651" s="29"/>
      <c r="LS651" s="161"/>
      <c r="LT651" s="320"/>
      <c r="LU651" s="320"/>
      <c r="LV651" s="162"/>
      <c r="LW651" s="29"/>
      <c r="LX651" s="31"/>
      <c r="LY651" s="29"/>
      <c r="LZ651" s="128"/>
      <c r="MA651" s="128"/>
      <c r="MB651" s="128"/>
      <c r="MC651" s="128"/>
      <c r="MD651" s="128"/>
      <c r="ME651" s="51"/>
      <c r="MF651" s="29"/>
      <c r="MG651" s="161"/>
      <c r="MH651" s="320"/>
      <c r="MI651" s="320"/>
      <c r="MJ651" s="162"/>
      <c r="MK651" s="29"/>
      <c r="ML651" s="31"/>
      <c r="MM651" s="29"/>
      <c r="MN651" s="128"/>
      <c r="MO651" s="128"/>
      <c r="MP651" s="128"/>
      <c r="MQ651" s="128"/>
      <c r="MR651" s="128"/>
      <c r="MS651" s="51"/>
      <c r="MT651" s="29"/>
      <c r="MU651" s="161"/>
      <c r="MV651" s="320"/>
      <c r="MW651" s="320"/>
      <c r="MX651" s="162"/>
      <c r="MY651" s="29"/>
      <c r="MZ651" s="31"/>
      <c r="NA651" s="29"/>
      <c r="NB651" s="128"/>
      <c r="NC651" s="128"/>
      <c r="ND651" s="128"/>
      <c r="NE651" s="128"/>
      <c r="NF651" s="128"/>
      <c r="NG651" s="51"/>
      <c r="NH651" s="29"/>
      <c r="NI651" s="161"/>
      <c r="NJ651" s="320"/>
      <c r="NK651" s="320"/>
      <c r="NL651" s="162"/>
      <c r="NM651" s="29"/>
      <c r="NN651" s="31"/>
      <c r="NO651" s="29"/>
      <c r="NP651" s="128"/>
      <c r="NQ651" s="128"/>
      <c r="NR651" s="128"/>
      <c r="NS651" s="128"/>
      <c r="NT651" s="128"/>
      <c r="NU651" s="51"/>
    </row>
    <row r="652" spans="1:385" x14ac:dyDescent="0.25">
      <c r="A652" s="174"/>
      <c r="B652" s="135"/>
      <c r="C652" s="135"/>
      <c r="D652" s="135"/>
      <c r="E652" s="135"/>
      <c r="F652" s="208"/>
      <c r="G652" s="208"/>
      <c r="H652" s="208"/>
      <c r="I652" s="155"/>
      <c r="J652" s="156"/>
      <c r="K652" s="157"/>
      <c r="L652" s="158"/>
      <c r="M652" s="155"/>
      <c r="N652" s="216"/>
      <c r="O652" s="128"/>
      <c r="P652" s="128"/>
      <c r="Q652" s="128"/>
      <c r="R652" s="128"/>
      <c r="S652" s="128"/>
      <c r="T652" s="51"/>
      <c r="U652" s="29"/>
      <c r="V652" s="161"/>
      <c r="W652" s="31"/>
      <c r="Y652" s="162"/>
      <c r="Z652" s="29"/>
      <c r="AA652" s="31"/>
      <c r="AB652" s="29"/>
      <c r="AC652" s="128"/>
      <c r="AD652" s="128"/>
      <c r="AE652" s="128"/>
      <c r="AF652" s="128"/>
      <c r="AG652" s="128"/>
      <c r="AH652" s="51"/>
      <c r="AI652" s="29"/>
      <c r="AJ652" s="161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1"/>
      <c r="AW652" s="29"/>
      <c r="AX652" s="161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51"/>
      <c r="BK652" s="29"/>
      <c r="BL652" s="161"/>
      <c r="BM652" s="31"/>
      <c r="BN652" s="29"/>
      <c r="BO652" s="29"/>
      <c r="BP652" s="29"/>
      <c r="BQ652" s="29"/>
      <c r="BR652" s="29"/>
      <c r="BS652" s="29"/>
      <c r="BT652" s="164"/>
      <c r="BV652" s="29"/>
      <c r="BW652" s="162"/>
      <c r="BX652" s="51"/>
      <c r="BY652" s="57"/>
      <c r="BZ652" s="51"/>
      <c r="CA652" s="51"/>
      <c r="CB652" s="51"/>
      <c r="CC652" s="51"/>
      <c r="CD652" s="51"/>
      <c r="CE652" s="51"/>
      <c r="CF652" s="51"/>
      <c r="CG652" s="51"/>
      <c r="CH652" s="165"/>
      <c r="CI652" s="51"/>
      <c r="CJ652" s="51"/>
      <c r="CK652" s="51"/>
      <c r="CL652" s="51"/>
      <c r="CM652" s="29"/>
      <c r="CN652" s="161"/>
      <c r="CO652" s="31"/>
      <c r="CP652" s="29"/>
      <c r="CQ652" s="29"/>
      <c r="CR652" s="29"/>
      <c r="CS652" s="29"/>
      <c r="CT652" s="29"/>
      <c r="CU652" s="29"/>
      <c r="CV652" s="164"/>
      <c r="CX652" s="29"/>
      <c r="CY652" s="162"/>
      <c r="CZ652" s="51"/>
      <c r="DA652" s="29"/>
      <c r="DB652" s="161"/>
      <c r="DC652" s="31"/>
      <c r="DE652" s="162"/>
      <c r="DF652" s="29"/>
      <c r="DG652" s="31"/>
      <c r="DH652" s="29"/>
      <c r="DI652" s="128"/>
      <c r="DJ652" s="128"/>
      <c r="DK652" s="128"/>
      <c r="DL652" s="128"/>
      <c r="DM652" s="128"/>
      <c r="DN652" s="51"/>
      <c r="DO652" s="29"/>
      <c r="DP652" s="161"/>
      <c r="DQ652" s="29"/>
      <c r="DR652" s="29"/>
      <c r="DS652" s="29"/>
      <c r="DT652" s="29"/>
      <c r="DU652" s="29"/>
      <c r="DV652" s="29"/>
      <c r="DW652" s="29"/>
      <c r="DX652" s="29"/>
      <c r="DY652" s="29"/>
      <c r="DZ652" s="29"/>
      <c r="EA652" s="29"/>
      <c r="EB652" s="51"/>
      <c r="GU652" s="220"/>
      <c r="HX652" s="360"/>
      <c r="HY652" s="161"/>
      <c r="HZ652" s="31"/>
      <c r="IA652" s="29"/>
      <c r="IB652" s="29"/>
      <c r="IC652" s="29"/>
      <c r="ID652" s="29"/>
      <c r="IE652" s="29"/>
      <c r="IF652" s="29"/>
      <c r="IG652" s="167"/>
      <c r="II652" s="29"/>
      <c r="IJ652" s="162"/>
      <c r="IK652" s="51"/>
      <c r="IL652" s="29"/>
      <c r="IM652" s="161"/>
      <c r="IN652" s="31"/>
      <c r="IO652" s="29"/>
      <c r="IP652" s="29"/>
      <c r="IQ652" s="29"/>
      <c r="IR652" s="29"/>
      <c r="IS652" s="29"/>
      <c r="IT652" s="29"/>
      <c r="IU652" s="176"/>
      <c r="IW652" s="29"/>
      <c r="IX652" s="162"/>
      <c r="IY652" s="51"/>
      <c r="IZ652" s="51"/>
      <c r="JA652" s="161"/>
      <c r="JB652" s="31"/>
      <c r="JC652" s="29"/>
      <c r="JD652" s="29"/>
      <c r="JE652" s="29"/>
      <c r="JF652" s="29"/>
      <c r="JG652" s="29"/>
      <c r="JH652" s="29"/>
      <c r="JI652" s="167"/>
      <c r="JK652" s="29"/>
      <c r="JL652" s="162"/>
      <c r="JM652" s="51"/>
      <c r="JN652" s="29"/>
      <c r="JO652" s="161"/>
      <c r="JP652" s="31"/>
      <c r="JQ652" s="29"/>
      <c r="JR652" s="29"/>
      <c r="JS652" s="29"/>
      <c r="JT652" s="29"/>
      <c r="JU652" s="29"/>
      <c r="JV652" s="29"/>
      <c r="JW652" s="176"/>
      <c r="JY652" s="29"/>
      <c r="JZ652" s="162"/>
      <c r="KA652" s="51"/>
      <c r="KB652" s="51"/>
      <c r="KC652" s="51"/>
      <c r="KD652" s="51"/>
      <c r="KE652" s="51"/>
      <c r="KF652" s="51"/>
      <c r="KG652" s="51"/>
      <c r="KH652" s="51"/>
      <c r="KI652" s="51"/>
      <c r="KJ652" s="51"/>
      <c r="KK652" s="51"/>
      <c r="KL652" s="51"/>
      <c r="KM652" s="51"/>
      <c r="KN652" s="51"/>
      <c r="KO652" s="51"/>
      <c r="KP652" s="29"/>
      <c r="KQ652" s="161"/>
      <c r="KR652" s="31"/>
      <c r="KS652" s="29"/>
      <c r="KT652" s="29"/>
      <c r="KU652" s="29"/>
      <c r="KV652" s="29"/>
      <c r="KW652" s="29"/>
      <c r="KX652" s="29"/>
      <c r="KY652" s="175"/>
      <c r="LA652" s="29"/>
      <c r="LB652" s="162"/>
      <c r="LC652" s="51"/>
      <c r="LD652" s="29"/>
      <c r="LE652" s="161"/>
      <c r="LF652" s="29"/>
      <c r="LG652" s="29"/>
      <c r="LH652" s="29"/>
      <c r="LI652" s="29"/>
      <c r="LJ652" s="29"/>
      <c r="LK652" s="29"/>
      <c r="LL652" s="29"/>
      <c r="LM652" s="168"/>
      <c r="LN652" s="29"/>
      <c r="LO652" s="29"/>
      <c r="LP652" s="29"/>
      <c r="LQ652" s="51"/>
      <c r="LR652" s="29"/>
      <c r="LS652" s="161"/>
      <c r="LT652" s="31"/>
      <c r="LV652" s="162"/>
      <c r="LW652" s="29"/>
      <c r="LX652" s="31"/>
      <c r="LY652" s="29"/>
      <c r="LZ652" s="128"/>
      <c r="MA652" s="128"/>
      <c r="MB652" s="128"/>
      <c r="MC652" s="128"/>
      <c r="MD652" s="128"/>
      <c r="ME652" s="51"/>
      <c r="MF652" s="29"/>
      <c r="MG652" s="161"/>
      <c r="MH652" s="31"/>
      <c r="MJ652" s="162"/>
      <c r="MK652" s="29"/>
      <c r="ML652" s="31"/>
      <c r="MM652" s="29"/>
      <c r="MN652" s="128"/>
      <c r="MO652" s="128"/>
      <c r="MP652" s="128"/>
      <c r="MQ652" s="128"/>
      <c r="MR652" s="128"/>
      <c r="MS652" s="51"/>
      <c r="MT652" s="29"/>
      <c r="MU652" s="161"/>
      <c r="MV652" s="31"/>
      <c r="MX652" s="162"/>
      <c r="MY652" s="29"/>
      <c r="MZ652" s="31"/>
      <c r="NA652" s="29"/>
      <c r="NB652" s="128"/>
      <c r="NC652" s="128"/>
      <c r="ND652" s="128"/>
      <c r="NE652" s="128"/>
      <c r="NF652" s="128"/>
      <c r="NG652" s="51"/>
      <c r="NH652" s="29"/>
      <c r="NI652" s="161"/>
      <c r="NJ652" s="31"/>
      <c r="NL652" s="162"/>
      <c r="NM652" s="29"/>
      <c r="NN652" s="31"/>
      <c r="NO652" s="29"/>
      <c r="NP652" s="128"/>
      <c r="NQ652" s="128"/>
      <c r="NR652" s="128"/>
      <c r="NS652" s="128"/>
      <c r="NT652" s="128"/>
      <c r="NU652" s="51"/>
    </row>
    <row r="653" spans="1:385" s="17" customFormat="1" ht="15" customHeight="1" x14ac:dyDescent="0.25">
      <c r="A653" s="1"/>
      <c r="B653" s="2"/>
      <c r="C653" s="2"/>
      <c r="D653" s="2"/>
      <c r="E653" s="2"/>
      <c r="F653" s="2"/>
      <c r="G653" s="2"/>
      <c r="H653" s="2"/>
      <c r="I653" s="333" t="s">
        <v>1159</v>
      </c>
      <c r="J653" s="333"/>
      <c r="K653" s="333"/>
      <c r="L653" s="333"/>
      <c r="M653" s="241" t="s">
        <v>1</v>
      </c>
      <c r="N653" s="3"/>
      <c r="O653" s="3"/>
      <c r="P653" s="3"/>
      <c r="Q653" s="3"/>
      <c r="R653" s="3"/>
      <c r="S653" s="3"/>
      <c r="T653" s="3"/>
      <c r="U653" s="4"/>
      <c r="V653" s="5"/>
      <c r="W653" s="334" t="s">
        <v>1160</v>
      </c>
      <c r="X653" s="334"/>
      <c r="Y653" s="334"/>
      <c r="Z653" s="334"/>
      <c r="AA653" s="4" t="s">
        <v>72</v>
      </c>
      <c r="AB653" s="4"/>
      <c r="AC653" s="4"/>
      <c r="AD653" s="4"/>
      <c r="AE653" s="4"/>
      <c r="AF653" s="4"/>
      <c r="AG653" s="4"/>
      <c r="AH653" s="4"/>
      <c r="AI653" s="3"/>
      <c r="AJ653" s="335" t="s">
        <v>1161</v>
      </c>
      <c r="AK653" s="335"/>
      <c r="AL653" s="335"/>
      <c r="AM653" s="3" t="s">
        <v>1</v>
      </c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36" t="s">
        <v>1162</v>
      </c>
      <c r="AY653" s="336"/>
      <c r="AZ653" s="336"/>
      <c r="BA653" s="3" t="s">
        <v>1</v>
      </c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36" t="s">
        <v>1200</v>
      </c>
      <c r="BM653" s="336"/>
      <c r="BN653" s="336"/>
      <c r="BO653" s="3" t="s">
        <v>1</v>
      </c>
      <c r="BP653" s="3"/>
      <c r="BQ653" s="3"/>
      <c r="BR653" s="3"/>
      <c r="BS653" s="3"/>
      <c r="BT653" s="3"/>
      <c r="BU653" s="3"/>
      <c r="BV653" s="3"/>
      <c r="BW653" s="3"/>
      <c r="BX653" s="3"/>
      <c r="BY653" s="6"/>
      <c r="BZ653" s="337" t="s">
        <v>1165</v>
      </c>
      <c r="CA653" s="337"/>
      <c r="CB653" s="337"/>
      <c r="CC653" s="7" t="s">
        <v>73</v>
      </c>
      <c r="CD653" s="7"/>
      <c r="CE653" s="6"/>
      <c r="CF653" s="6"/>
      <c r="CG653" s="6"/>
      <c r="CH653" s="6"/>
      <c r="CI653" s="6"/>
      <c r="CJ653" s="6"/>
      <c r="CK653" s="6"/>
      <c r="CL653" s="6"/>
      <c r="CM653" s="6"/>
      <c r="CN653" s="337" t="s">
        <v>1166</v>
      </c>
      <c r="CO653" s="337"/>
      <c r="CP653" s="337"/>
      <c r="CQ653" s="6" t="s">
        <v>4</v>
      </c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8"/>
      <c r="DC653" s="338" t="s">
        <v>1167</v>
      </c>
      <c r="DD653" s="338"/>
      <c r="DE653" s="338"/>
      <c r="DF653" s="338"/>
      <c r="DG653" s="6" t="s">
        <v>4</v>
      </c>
      <c r="DH653" s="6"/>
      <c r="DI653" s="6"/>
      <c r="DJ653" s="6"/>
      <c r="DK653" s="6"/>
      <c r="DL653" s="6"/>
      <c r="DM653" s="6"/>
      <c r="DN653" s="6"/>
      <c r="DO653" s="6"/>
      <c r="DP653" s="337" t="s">
        <v>1168</v>
      </c>
      <c r="DQ653" s="337"/>
      <c r="DR653" s="337"/>
      <c r="DS653" s="6" t="s">
        <v>73</v>
      </c>
      <c r="DT653" s="6"/>
      <c r="DU653" s="6"/>
      <c r="DV653" s="6"/>
      <c r="DW653" s="6"/>
      <c r="DX653" s="6"/>
      <c r="DY653" s="6"/>
      <c r="DZ653" s="6"/>
      <c r="EA653" s="6"/>
      <c r="EB653" s="6"/>
      <c r="FE653" s="242"/>
      <c r="GU653" s="243"/>
      <c r="GV653" s="244"/>
      <c r="GW653" s="245"/>
      <c r="GX653" s="244"/>
      <c r="GY653" s="244"/>
      <c r="GZ653" s="244"/>
      <c r="HB653" s="345"/>
      <c r="HC653" s="345"/>
      <c r="HD653" s="345"/>
      <c r="HE653" s="346"/>
      <c r="HF653" s="346"/>
      <c r="HG653" s="346"/>
      <c r="HK653" s="244"/>
      <c r="HL653" s="244"/>
      <c r="HM653" s="244"/>
      <c r="HN653" s="244"/>
      <c r="HP653" s="345"/>
      <c r="HQ653" s="345"/>
      <c r="HR653" s="345"/>
      <c r="HS653" s="346"/>
      <c r="HT653" s="346"/>
      <c r="HU653" s="346"/>
      <c r="HX653" s="355"/>
      <c r="HY653" s="331" t="s">
        <v>1176</v>
      </c>
      <c r="HZ653" s="331"/>
      <c r="IA653" s="331"/>
      <c r="IB653" s="14" t="s">
        <v>4</v>
      </c>
      <c r="IC653" s="14"/>
      <c r="ID653" s="14"/>
      <c r="IE653" s="14"/>
      <c r="IF653" s="14"/>
      <c r="IG653" s="14"/>
      <c r="IH653" s="14"/>
      <c r="II653" s="14"/>
      <c r="IJ653" s="14"/>
      <c r="IK653" s="14"/>
      <c r="IL653" s="14"/>
      <c r="IM653" s="331" t="s">
        <v>1177</v>
      </c>
      <c r="IN653" s="331"/>
      <c r="IO653" s="331"/>
      <c r="IP653" s="14" t="s">
        <v>4</v>
      </c>
      <c r="IQ653" s="14"/>
      <c r="IR653" s="14"/>
      <c r="IS653" s="14"/>
      <c r="IT653" s="14"/>
      <c r="IU653" s="14"/>
      <c r="IV653" s="14"/>
      <c r="IW653" s="14"/>
      <c r="IX653" s="14"/>
      <c r="IY653" s="14"/>
      <c r="IZ653" s="14"/>
      <c r="JA653" s="331" t="s">
        <v>1178</v>
      </c>
      <c r="JB653" s="331"/>
      <c r="JC653" s="331"/>
      <c r="JD653" s="14" t="s">
        <v>4</v>
      </c>
      <c r="JE653" s="14"/>
      <c r="JF653" s="14"/>
      <c r="JG653" s="14"/>
      <c r="JH653" s="14"/>
      <c r="JI653" s="14"/>
      <c r="JJ653" s="14"/>
      <c r="JK653" s="14"/>
      <c r="JL653" s="14"/>
      <c r="JM653" s="14"/>
      <c r="JN653" s="14"/>
      <c r="JO653" s="331" t="s">
        <v>1179</v>
      </c>
      <c r="JP653" s="331"/>
      <c r="JQ653" s="331"/>
      <c r="JR653" s="14" t="s">
        <v>4</v>
      </c>
      <c r="JS653" s="14"/>
      <c r="JT653" s="14"/>
      <c r="JU653" s="14"/>
      <c r="JV653" s="14"/>
      <c r="JW653" s="14"/>
      <c r="JX653" s="14"/>
      <c r="JY653" s="14"/>
      <c r="JZ653" s="14"/>
      <c r="KA653" s="14"/>
      <c r="KB653" s="3"/>
      <c r="KC653" s="336" t="s">
        <v>1163</v>
      </c>
      <c r="KD653" s="336"/>
      <c r="KE653" s="336"/>
      <c r="KF653" s="3" t="s">
        <v>1</v>
      </c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36" t="s">
        <v>1199</v>
      </c>
      <c r="KR653" s="336"/>
      <c r="KS653" s="336"/>
      <c r="KT653" s="3" t="s">
        <v>1</v>
      </c>
      <c r="KU653" s="3"/>
      <c r="KV653" s="3"/>
      <c r="KW653" s="3"/>
      <c r="KX653" s="3"/>
      <c r="KY653" s="3"/>
      <c r="KZ653" s="3"/>
      <c r="LA653" s="3"/>
      <c r="LB653" s="3"/>
      <c r="LC653" s="3"/>
      <c r="LD653" s="14"/>
      <c r="LE653" s="331" t="s">
        <v>6</v>
      </c>
      <c r="LF653" s="331"/>
      <c r="LG653" s="331"/>
      <c r="LH653" s="14" t="s">
        <v>4</v>
      </c>
      <c r="LI653" s="14"/>
      <c r="LJ653" s="14"/>
      <c r="LK653" s="14"/>
      <c r="LL653" s="14"/>
      <c r="LM653" s="15"/>
      <c r="LN653" s="14"/>
      <c r="LO653" s="14"/>
      <c r="LP653" s="14"/>
      <c r="LQ653" s="14"/>
      <c r="LR653" s="14"/>
      <c r="LS653" s="16"/>
      <c r="LT653" s="332" t="s">
        <v>1180</v>
      </c>
      <c r="LU653" s="332"/>
      <c r="LV653" s="332"/>
      <c r="LW653" s="332"/>
      <c r="LX653" s="14" t="s">
        <v>4</v>
      </c>
      <c r="LY653" s="14"/>
      <c r="LZ653" s="14"/>
      <c r="MA653" s="14"/>
      <c r="MB653" s="14"/>
      <c r="MC653" s="14"/>
      <c r="MD653" s="14"/>
      <c r="ME653" s="14"/>
      <c r="MF653" s="14"/>
      <c r="MG653" s="16"/>
      <c r="MH653" s="332" t="s">
        <v>1181</v>
      </c>
      <c r="MI653" s="332"/>
      <c r="MJ653" s="332"/>
      <c r="MK653" s="332"/>
      <c r="ML653" s="14" t="s">
        <v>4</v>
      </c>
      <c r="MM653" s="14"/>
      <c r="MN653" s="14"/>
      <c r="MO653" s="14"/>
      <c r="MP653" s="14"/>
      <c r="MQ653" s="14"/>
      <c r="MR653" s="14"/>
      <c r="MS653" s="14"/>
      <c r="MT653" s="14"/>
      <c r="MU653" s="16"/>
      <c r="MV653" s="332" t="s">
        <v>1182</v>
      </c>
      <c r="MW653" s="332"/>
      <c r="MX653" s="332"/>
      <c r="MY653" s="332"/>
      <c r="MZ653" s="14" t="s">
        <v>4</v>
      </c>
      <c r="NA653" s="14"/>
      <c r="NB653" s="14"/>
      <c r="NC653" s="14"/>
      <c r="ND653" s="14"/>
      <c r="NE653" s="14"/>
      <c r="NF653" s="14"/>
      <c r="NG653" s="14"/>
      <c r="NH653" s="14"/>
      <c r="NI653" s="16"/>
      <c r="NJ653" s="332" t="s">
        <v>1183</v>
      </c>
      <c r="NK653" s="332"/>
      <c r="NL653" s="332"/>
      <c r="NM653" s="332"/>
      <c r="NN653" s="14" t="s">
        <v>4</v>
      </c>
      <c r="NO653" s="14"/>
      <c r="NP653" s="14"/>
      <c r="NQ653" s="14"/>
      <c r="NR653" s="14"/>
      <c r="NS653" s="14"/>
      <c r="NT653" s="14"/>
      <c r="NU653" s="14"/>
    </row>
    <row r="654" spans="1:385" x14ac:dyDescent="0.25">
      <c r="A654" s="18" t="s">
        <v>7</v>
      </c>
      <c r="B654" s="19" t="s">
        <v>1184</v>
      </c>
      <c r="C654" s="20" t="s">
        <v>1185</v>
      </c>
      <c r="D654" s="20" t="s">
        <v>1186</v>
      </c>
      <c r="E654" s="20" t="s">
        <v>1187</v>
      </c>
      <c r="F654" s="135"/>
      <c r="G654" s="135"/>
      <c r="H654" s="42"/>
      <c r="I654" s="25" t="s">
        <v>8</v>
      </c>
      <c r="J654" s="25" t="s">
        <v>9</v>
      </c>
      <c r="K654" s="26" t="s">
        <v>10</v>
      </c>
      <c r="L654" s="25" t="s">
        <v>9</v>
      </c>
      <c r="M654" s="25" t="s">
        <v>11</v>
      </c>
      <c r="N654" s="25" t="s">
        <v>12</v>
      </c>
      <c r="O654" s="25" t="s">
        <v>13</v>
      </c>
      <c r="P654" s="25"/>
      <c r="Q654" s="25" t="s">
        <v>14</v>
      </c>
      <c r="R654" s="25" t="s">
        <v>15</v>
      </c>
      <c r="S654" s="25" t="s">
        <v>16</v>
      </c>
      <c r="T654" s="25" t="s">
        <v>17</v>
      </c>
      <c r="U654" s="27"/>
      <c r="V654" s="28" t="s">
        <v>7</v>
      </c>
      <c r="W654" s="25" t="s">
        <v>8</v>
      </c>
      <c r="X654" s="25" t="s">
        <v>9</v>
      </c>
      <c r="Y654" s="26" t="s">
        <v>10</v>
      </c>
      <c r="Z654" s="25" t="s">
        <v>9</v>
      </c>
      <c r="AA654" s="25" t="s">
        <v>11</v>
      </c>
      <c r="AB654" s="25" t="s">
        <v>12</v>
      </c>
      <c r="AC654" s="25" t="s">
        <v>13</v>
      </c>
      <c r="AD654" s="25"/>
      <c r="AE654" s="25" t="s">
        <v>14</v>
      </c>
      <c r="AF654" s="25" t="s">
        <v>15</v>
      </c>
      <c r="AG654" s="25" t="s">
        <v>16</v>
      </c>
      <c r="AH654" s="25" t="s">
        <v>17</v>
      </c>
      <c r="AI654" s="29"/>
      <c r="AJ654" s="30" t="s">
        <v>7</v>
      </c>
      <c r="AK654" s="25" t="s">
        <v>8</v>
      </c>
      <c r="AL654" s="25" t="s">
        <v>9</v>
      </c>
      <c r="AM654" s="26" t="s">
        <v>10</v>
      </c>
      <c r="AN654" s="25" t="s">
        <v>9</v>
      </c>
      <c r="AO654" s="25" t="s">
        <v>11</v>
      </c>
      <c r="AP654" s="25" t="s">
        <v>12</v>
      </c>
      <c r="AQ654" s="25" t="s">
        <v>13</v>
      </c>
      <c r="AR654" s="25"/>
      <c r="AS654" s="25" t="s">
        <v>14</v>
      </c>
      <c r="AT654" s="25" t="s">
        <v>15</v>
      </c>
      <c r="AU654" s="25" t="s">
        <v>16</v>
      </c>
      <c r="AV654" s="25" t="s">
        <v>17</v>
      </c>
      <c r="AW654" s="29"/>
      <c r="AX654" s="30" t="s">
        <v>7</v>
      </c>
      <c r="AY654" s="25" t="s">
        <v>8</v>
      </c>
      <c r="AZ654" s="25" t="s">
        <v>9</v>
      </c>
      <c r="BA654" s="26" t="s">
        <v>10</v>
      </c>
      <c r="BB654" s="25" t="s">
        <v>9</v>
      </c>
      <c r="BC654" s="25" t="s">
        <v>11</v>
      </c>
      <c r="BD654" s="25" t="s">
        <v>12</v>
      </c>
      <c r="BE654" s="25" t="s">
        <v>13</v>
      </c>
      <c r="BF654" s="25"/>
      <c r="BG654" s="25" t="s">
        <v>14</v>
      </c>
      <c r="BH654" s="25" t="s">
        <v>15</v>
      </c>
      <c r="BI654" s="25" t="s">
        <v>16</v>
      </c>
      <c r="BJ654" s="25" t="s">
        <v>17</v>
      </c>
      <c r="BK654" s="29"/>
      <c r="BL654" s="30" t="s">
        <v>7</v>
      </c>
      <c r="BM654" s="25" t="s">
        <v>8</v>
      </c>
      <c r="BN654" s="25" t="s">
        <v>9</v>
      </c>
      <c r="BO654" s="26" t="s">
        <v>10</v>
      </c>
      <c r="BP654" s="25" t="s">
        <v>9</v>
      </c>
      <c r="BQ654" s="25" t="s">
        <v>11</v>
      </c>
      <c r="BR654" s="25" t="s">
        <v>12</v>
      </c>
      <c r="BS654" s="25" t="s">
        <v>13</v>
      </c>
      <c r="BT654" s="33" t="s">
        <v>18</v>
      </c>
      <c r="BU654" s="25" t="s">
        <v>14</v>
      </c>
      <c r="BV654" s="25" t="s">
        <v>12</v>
      </c>
      <c r="BW654" s="25" t="s">
        <v>19</v>
      </c>
      <c r="BX654" s="25" t="s">
        <v>17</v>
      </c>
      <c r="BY654" s="34"/>
      <c r="BZ654" s="30" t="s">
        <v>7</v>
      </c>
      <c r="CA654" s="25" t="s">
        <v>8</v>
      </c>
      <c r="CB654" s="25" t="s">
        <v>9</v>
      </c>
      <c r="CC654" s="26" t="s">
        <v>10</v>
      </c>
      <c r="CD654" s="25" t="s">
        <v>9</v>
      </c>
      <c r="CE654" s="25" t="s">
        <v>11</v>
      </c>
      <c r="CF654" s="25" t="s">
        <v>12</v>
      </c>
      <c r="CG654" s="25" t="s">
        <v>13</v>
      </c>
      <c r="CH654" s="33" t="s">
        <v>18</v>
      </c>
      <c r="CI654" s="25" t="s">
        <v>14</v>
      </c>
      <c r="CJ654" s="25" t="s">
        <v>12</v>
      </c>
      <c r="CK654" s="25" t="s">
        <v>19</v>
      </c>
      <c r="CL654" s="25" t="s">
        <v>17</v>
      </c>
      <c r="CM654" s="27"/>
      <c r="CN654" s="30" t="s">
        <v>7</v>
      </c>
      <c r="CO654" s="25" t="s">
        <v>8</v>
      </c>
      <c r="CP654" s="25" t="s">
        <v>9</v>
      </c>
      <c r="CQ654" s="26" t="s">
        <v>10</v>
      </c>
      <c r="CR654" s="25" t="s">
        <v>9</v>
      </c>
      <c r="CS654" s="25" t="s">
        <v>11</v>
      </c>
      <c r="CT654" s="25" t="s">
        <v>12</v>
      </c>
      <c r="CU654" s="25" t="s">
        <v>13</v>
      </c>
      <c r="CV654" s="33" t="s">
        <v>18</v>
      </c>
      <c r="CW654" s="25" t="s">
        <v>14</v>
      </c>
      <c r="CX654" s="25" t="s">
        <v>12</v>
      </c>
      <c r="CY654" s="25" t="s">
        <v>19</v>
      </c>
      <c r="CZ654" s="25" t="s">
        <v>17</v>
      </c>
      <c r="DA654" s="29"/>
      <c r="DB654" s="28" t="s">
        <v>7</v>
      </c>
      <c r="DC654" s="25" t="s">
        <v>8</v>
      </c>
      <c r="DD654" s="25" t="s">
        <v>9</v>
      </c>
      <c r="DE654" s="26" t="s">
        <v>10</v>
      </c>
      <c r="DF654" s="25" t="s">
        <v>9</v>
      </c>
      <c r="DG654" s="25" t="s">
        <v>11</v>
      </c>
      <c r="DH654" s="25" t="s">
        <v>12</v>
      </c>
      <c r="DI654" s="25" t="s">
        <v>13</v>
      </c>
      <c r="DJ654" s="25"/>
      <c r="DK654" s="25" t="s">
        <v>14</v>
      </c>
      <c r="DL654" s="25" t="s">
        <v>15</v>
      </c>
      <c r="DM654" s="25" t="s">
        <v>16</v>
      </c>
      <c r="DN654" s="25" t="s">
        <v>17</v>
      </c>
      <c r="DO654" s="29"/>
      <c r="DP654" s="30" t="s">
        <v>7</v>
      </c>
      <c r="DQ654" s="25" t="s">
        <v>8</v>
      </c>
      <c r="DR654" s="25" t="s">
        <v>9</v>
      </c>
      <c r="DS654" s="26" t="s">
        <v>10</v>
      </c>
      <c r="DT654" s="25" t="s">
        <v>9</v>
      </c>
      <c r="DU654" s="25" t="s">
        <v>11</v>
      </c>
      <c r="DV654" s="25" t="s">
        <v>12</v>
      </c>
      <c r="DW654" s="25" t="s">
        <v>13</v>
      </c>
      <c r="DX654" s="25"/>
      <c r="DY654" s="25" t="s">
        <v>14</v>
      </c>
      <c r="DZ654" s="25" t="s">
        <v>15</v>
      </c>
      <c r="EA654" s="25" t="s">
        <v>16</v>
      </c>
      <c r="EB654" s="25" t="s">
        <v>17</v>
      </c>
      <c r="GU654" s="222"/>
      <c r="GV654" s="31"/>
      <c r="GW654" s="31"/>
      <c r="GX654" s="31"/>
      <c r="GY654" s="31"/>
      <c r="GZ654" s="31"/>
      <c r="HB654" s="246"/>
      <c r="HC654" s="31"/>
      <c r="HD654" s="31"/>
      <c r="HE654" s="31"/>
      <c r="HF654" s="31"/>
      <c r="HG654" s="31"/>
      <c r="HK654" s="31"/>
      <c r="HL654" s="31"/>
      <c r="HM654" s="31"/>
      <c r="HN654" s="31"/>
      <c r="HP654" s="246"/>
      <c r="HQ654" s="31"/>
      <c r="HR654" s="31"/>
      <c r="HS654" s="31"/>
      <c r="HT654" s="31"/>
      <c r="HU654" s="31"/>
      <c r="HX654" s="360"/>
      <c r="HY654" s="30" t="s">
        <v>7</v>
      </c>
      <c r="HZ654" s="25" t="s">
        <v>8</v>
      </c>
      <c r="IA654" s="25" t="s">
        <v>9</v>
      </c>
      <c r="IB654" s="26" t="s">
        <v>10</v>
      </c>
      <c r="IC654" s="25" t="s">
        <v>9</v>
      </c>
      <c r="ID654" s="25" t="s">
        <v>11</v>
      </c>
      <c r="IE654" s="25" t="s">
        <v>12</v>
      </c>
      <c r="IF654" s="25" t="s">
        <v>13</v>
      </c>
      <c r="IG654" s="26" t="s">
        <v>18</v>
      </c>
      <c r="IH654" s="25" t="s">
        <v>14</v>
      </c>
      <c r="II654" s="25" t="s">
        <v>12</v>
      </c>
      <c r="IJ654" s="25" t="s">
        <v>19</v>
      </c>
      <c r="IK654" s="25" t="s">
        <v>17</v>
      </c>
      <c r="IL654" s="29"/>
      <c r="IM654" s="30" t="s">
        <v>7</v>
      </c>
      <c r="IN654" s="25" t="s">
        <v>8</v>
      </c>
      <c r="IO654" s="25" t="s">
        <v>9</v>
      </c>
      <c r="IP654" s="26" t="s">
        <v>10</v>
      </c>
      <c r="IQ654" s="25" t="s">
        <v>9</v>
      </c>
      <c r="IR654" s="25" t="s">
        <v>11</v>
      </c>
      <c r="IS654" s="25" t="s">
        <v>12</v>
      </c>
      <c r="IT654" s="25" t="s">
        <v>13</v>
      </c>
      <c r="IU654" s="25" t="s">
        <v>18</v>
      </c>
      <c r="IV654" s="25" t="s">
        <v>14</v>
      </c>
      <c r="IW654" s="25" t="s">
        <v>12</v>
      </c>
      <c r="IX654" s="25" t="s">
        <v>19</v>
      </c>
      <c r="IY654" s="25" t="s">
        <v>17</v>
      </c>
      <c r="IZ654" s="36"/>
      <c r="JA654" s="30" t="s">
        <v>7</v>
      </c>
      <c r="JB654" s="25" t="s">
        <v>8</v>
      </c>
      <c r="JC654" s="25" t="s">
        <v>9</v>
      </c>
      <c r="JD654" s="26" t="s">
        <v>10</v>
      </c>
      <c r="JE654" s="25" t="s">
        <v>9</v>
      </c>
      <c r="JF654" s="25" t="s">
        <v>11</v>
      </c>
      <c r="JG654" s="25" t="s">
        <v>12</v>
      </c>
      <c r="JH654" s="25" t="s">
        <v>13</v>
      </c>
      <c r="JI654" s="26" t="s">
        <v>18</v>
      </c>
      <c r="JJ654" s="25" t="s">
        <v>14</v>
      </c>
      <c r="JK654" s="25" t="s">
        <v>12</v>
      </c>
      <c r="JL654" s="25" t="s">
        <v>19</v>
      </c>
      <c r="JM654" s="25" t="s">
        <v>17</v>
      </c>
      <c r="JN654" s="29"/>
      <c r="JO654" s="30" t="s">
        <v>7</v>
      </c>
      <c r="JP654" s="25" t="s">
        <v>8</v>
      </c>
      <c r="JQ654" s="25" t="s">
        <v>9</v>
      </c>
      <c r="JR654" s="26" t="s">
        <v>10</v>
      </c>
      <c r="JS654" s="25" t="s">
        <v>9</v>
      </c>
      <c r="JT654" s="25" t="s">
        <v>11</v>
      </c>
      <c r="JU654" s="25" t="s">
        <v>12</v>
      </c>
      <c r="JV654" s="25" t="s">
        <v>13</v>
      </c>
      <c r="JW654" s="25" t="s">
        <v>18</v>
      </c>
      <c r="JX654" s="25" t="s">
        <v>14</v>
      </c>
      <c r="JY654" s="25" t="s">
        <v>12</v>
      </c>
      <c r="JZ654" s="25" t="s">
        <v>19</v>
      </c>
      <c r="KA654" s="25" t="s">
        <v>17</v>
      </c>
      <c r="KB654" s="31"/>
      <c r="KC654" s="30" t="s">
        <v>7</v>
      </c>
      <c r="KD654" s="25" t="s">
        <v>8</v>
      </c>
      <c r="KE654" s="25" t="s">
        <v>9</v>
      </c>
      <c r="KF654" s="26" t="s">
        <v>10</v>
      </c>
      <c r="KG654" s="25" t="s">
        <v>9</v>
      </c>
      <c r="KH654" s="25" t="s">
        <v>11</v>
      </c>
      <c r="KI654" s="25" t="s">
        <v>12</v>
      </c>
      <c r="KJ654" s="25" t="s">
        <v>13</v>
      </c>
      <c r="KK654" s="25" t="s">
        <v>18</v>
      </c>
      <c r="KL654" s="25" t="s">
        <v>14</v>
      </c>
      <c r="KM654" s="25" t="s">
        <v>12</v>
      </c>
      <c r="KN654" s="25" t="s">
        <v>19</v>
      </c>
      <c r="KO654" s="25" t="s">
        <v>17</v>
      </c>
      <c r="KP654" s="29"/>
      <c r="KQ654" s="30" t="s">
        <v>7</v>
      </c>
      <c r="KR654" s="25" t="s">
        <v>8</v>
      </c>
      <c r="KS654" s="25" t="s">
        <v>9</v>
      </c>
      <c r="KT654" s="26" t="s">
        <v>10</v>
      </c>
      <c r="KU654" s="25" t="s">
        <v>9</v>
      </c>
      <c r="KV654" s="25" t="s">
        <v>11</v>
      </c>
      <c r="KW654" s="25" t="s">
        <v>12</v>
      </c>
      <c r="KX654" s="25" t="s">
        <v>13</v>
      </c>
      <c r="KY654" s="32" t="s">
        <v>18</v>
      </c>
      <c r="KZ654" s="25" t="s">
        <v>14</v>
      </c>
      <c r="LA654" s="25" t="s">
        <v>12</v>
      </c>
      <c r="LB654" s="25" t="s">
        <v>19</v>
      </c>
      <c r="LC654" s="25" t="s">
        <v>17</v>
      </c>
      <c r="LD654" s="27"/>
      <c r="LE654" s="30" t="s">
        <v>7</v>
      </c>
      <c r="LF654" s="25" t="s">
        <v>8</v>
      </c>
      <c r="LG654" s="25" t="s">
        <v>9</v>
      </c>
      <c r="LH654" s="26" t="s">
        <v>10</v>
      </c>
      <c r="LI654" s="25" t="s">
        <v>9</v>
      </c>
      <c r="LJ654" s="25" t="s">
        <v>11</v>
      </c>
      <c r="LK654" s="25" t="s">
        <v>12</v>
      </c>
      <c r="LL654" s="25" t="s">
        <v>13</v>
      </c>
      <c r="LM654" s="26" t="s">
        <v>18</v>
      </c>
      <c r="LN654" s="25" t="s">
        <v>14</v>
      </c>
      <c r="LO654" s="25" t="s">
        <v>12</v>
      </c>
      <c r="LP654" s="25" t="s">
        <v>19</v>
      </c>
      <c r="LQ654" s="25" t="s">
        <v>17</v>
      </c>
      <c r="LR654" s="27"/>
      <c r="LS654" s="28" t="s">
        <v>7</v>
      </c>
      <c r="LT654" s="25" t="s">
        <v>8</v>
      </c>
      <c r="LU654" s="25" t="s">
        <v>9</v>
      </c>
      <c r="LV654" s="26" t="s">
        <v>10</v>
      </c>
      <c r="LW654" s="25" t="s">
        <v>9</v>
      </c>
      <c r="LX654" s="25" t="s">
        <v>11</v>
      </c>
      <c r="LY654" s="25" t="s">
        <v>12</v>
      </c>
      <c r="LZ654" s="25" t="s">
        <v>13</v>
      </c>
      <c r="MA654" s="25"/>
      <c r="MB654" s="25" t="s">
        <v>14</v>
      </c>
      <c r="MC654" s="25" t="s">
        <v>15</v>
      </c>
      <c r="MD654" s="25" t="s">
        <v>16</v>
      </c>
      <c r="ME654" s="25" t="s">
        <v>17</v>
      </c>
      <c r="MF654" s="29"/>
      <c r="MG654" s="28" t="s">
        <v>7</v>
      </c>
      <c r="MH654" s="25" t="s">
        <v>8</v>
      </c>
      <c r="MI654" s="25" t="s">
        <v>9</v>
      </c>
      <c r="MJ654" s="26" t="s">
        <v>10</v>
      </c>
      <c r="MK654" s="25" t="s">
        <v>9</v>
      </c>
      <c r="ML654" s="25" t="s">
        <v>11</v>
      </c>
      <c r="MM654" s="25" t="s">
        <v>12</v>
      </c>
      <c r="MN654" s="25" t="s">
        <v>13</v>
      </c>
      <c r="MO654" s="25"/>
      <c r="MP654" s="25" t="s">
        <v>14</v>
      </c>
      <c r="MQ654" s="25" t="s">
        <v>15</v>
      </c>
      <c r="MR654" s="25" t="s">
        <v>16</v>
      </c>
      <c r="MS654" s="25" t="s">
        <v>17</v>
      </c>
      <c r="MT654" s="27"/>
      <c r="MU654" s="28" t="s">
        <v>7</v>
      </c>
      <c r="MV654" s="25" t="s">
        <v>8</v>
      </c>
      <c r="MW654" s="25" t="s">
        <v>9</v>
      </c>
      <c r="MX654" s="26" t="s">
        <v>10</v>
      </c>
      <c r="MY654" s="25" t="s">
        <v>9</v>
      </c>
      <c r="MZ654" s="25" t="s">
        <v>11</v>
      </c>
      <c r="NA654" s="25" t="s">
        <v>12</v>
      </c>
      <c r="NB654" s="25" t="s">
        <v>13</v>
      </c>
      <c r="NC654" s="25"/>
      <c r="ND654" s="25" t="s">
        <v>14</v>
      </c>
      <c r="NE654" s="25" t="s">
        <v>15</v>
      </c>
      <c r="NF654" s="25" t="s">
        <v>16</v>
      </c>
      <c r="NG654" s="25" t="s">
        <v>17</v>
      </c>
      <c r="NH654" s="29"/>
      <c r="NI654" s="28" t="s">
        <v>7</v>
      </c>
      <c r="NJ654" s="25" t="s">
        <v>8</v>
      </c>
      <c r="NK654" s="25" t="s">
        <v>9</v>
      </c>
      <c r="NL654" s="26" t="s">
        <v>10</v>
      </c>
      <c r="NM654" s="25" t="s">
        <v>9</v>
      </c>
      <c r="NN654" s="25" t="s">
        <v>11</v>
      </c>
      <c r="NO654" s="25" t="s">
        <v>12</v>
      </c>
      <c r="NP654" s="25" t="s">
        <v>13</v>
      </c>
      <c r="NQ654" s="25"/>
      <c r="NR654" s="25" t="s">
        <v>14</v>
      </c>
      <c r="NS654" s="25" t="s">
        <v>15</v>
      </c>
      <c r="NT654" s="25" t="s">
        <v>16</v>
      </c>
      <c r="NU654" s="25" t="s">
        <v>17</v>
      </c>
    </row>
    <row r="655" spans="1:385" x14ac:dyDescent="0.25">
      <c r="A655" s="38">
        <v>45885</v>
      </c>
      <c r="B655" s="39">
        <v>2501</v>
      </c>
      <c r="C655" s="40">
        <v>931</v>
      </c>
      <c r="D655" s="40">
        <v>452</v>
      </c>
      <c r="E655" s="40">
        <v>1118</v>
      </c>
      <c r="F655" s="135"/>
      <c r="G655" s="135"/>
      <c r="H655" s="42"/>
      <c r="I655" s="43">
        <v>1801</v>
      </c>
      <c r="J655" s="43">
        <v>62</v>
      </c>
      <c r="K655" s="43">
        <v>85</v>
      </c>
      <c r="L655" s="43">
        <v>4</v>
      </c>
      <c r="M655" s="43">
        <v>12</v>
      </c>
      <c r="N655" s="43">
        <v>8</v>
      </c>
      <c r="O655" s="43">
        <v>0</v>
      </c>
      <c r="P655" s="43"/>
      <c r="Q655" s="45">
        <v>363</v>
      </c>
      <c r="R655" s="45">
        <v>2904</v>
      </c>
      <c r="S655" s="46">
        <v>0.46838709677419355</v>
      </c>
      <c r="T655" s="37"/>
      <c r="U655" s="29"/>
      <c r="V655" s="47">
        <v>45885</v>
      </c>
      <c r="W655" s="48">
        <v>10392</v>
      </c>
      <c r="X655" s="43">
        <v>92</v>
      </c>
      <c r="Y655" s="43">
        <v>447</v>
      </c>
      <c r="Z655" s="43">
        <v>3</v>
      </c>
      <c r="AA655" s="43">
        <v>9</v>
      </c>
      <c r="AB655" s="43">
        <v>3</v>
      </c>
      <c r="AC655" s="43">
        <v>4</v>
      </c>
      <c r="AD655" s="43"/>
      <c r="AE655" s="45">
        <v>1026</v>
      </c>
      <c r="AF655" s="45">
        <v>3078</v>
      </c>
      <c r="AG655" s="46">
        <v>0.33456521739130435</v>
      </c>
      <c r="AH655" s="37" t="s">
        <v>397</v>
      </c>
      <c r="AI655" s="29"/>
      <c r="AJ655" s="47">
        <v>45885</v>
      </c>
      <c r="AK655" s="43">
        <v>12864</v>
      </c>
      <c r="AL655" s="43">
        <v>42</v>
      </c>
      <c r="AM655" s="43">
        <v>305</v>
      </c>
      <c r="AN655" s="43">
        <v>1</v>
      </c>
      <c r="AO655" s="43">
        <v>38</v>
      </c>
      <c r="AP655" s="43">
        <v>0</v>
      </c>
      <c r="AQ655" s="43">
        <v>0</v>
      </c>
      <c r="AR655" s="43"/>
      <c r="AS655" s="43">
        <v>880</v>
      </c>
      <c r="AT655" s="45">
        <v>0</v>
      </c>
      <c r="AU655" s="46">
        <v>0</v>
      </c>
      <c r="AV655" s="37" t="s">
        <v>212</v>
      </c>
      <c r="AW655" s="29"/>
      <c r="AX655" s="47">
        <v>45885</v>
      </c>
      <c r="AY655" s="49">
        <v>13754</v>
      </c>
      <c r="AZ655" s="49">
        <v>111</v>
      </c>
      <c r="BA655" s="49">
        <v>465</v>
      </c>
      <c r="BB655" s="49">
        <v>2</v>
      </c>
      <c r="BC655" s="49">
        <v>18</v>
      </c>
      <c r="BD655" s="49">
        <v>3</v>
      </c>
      <c r="BE655" s="49">
        <v>0</v>
      </c>
      <c r="BF655" s="49"/>
      <c r="BG655" s="49">
        <v>1012</v>
      </c>
      <c r="BH655" s="49">
        <v>3036</v>
      </c>
      <c r="BI655" s="50">
        <v>0.2735135135135135</v>
      </c>
      <c r="BJ655" s="37" t="s">
        <v>221</v>
      </c>
      <c r="BK655" s="29"/>
      <c r="BL655" s="52">
        <v>45885</v>
      </c>
      <c r="BM655" s="43">
        <v>16724</v>
      </c>
      <c r="BN655" s="43">
        <v>53</v>
      </c>
      <c r="BO655" s="43">
        <v>705</v>
      </c>
      <c r="BP655" s="43">
        <v>0</v>
      </c>
      <c r="BQ655" s="43">
        <v>9</v>
      </c>
      <c r="BR655" s="43">
        <v>0</v>
      </c>
      <c r="BS655" s="43">
        <v>-1</v>
      </c>
      <c r="BT655" s="56" t="s">
        <v>125</v>
      </c>
      <c r="BU655" s="43">
        <v>726</v>
      </c>
      <c r="BV655" s="43">
        <v>0</v>
      </c>
      <c r="BW655" s="53">
        <v>0</v>
      </c>
      <c r="BX655" s="55" t="s">
        <v>399</v>
      </c>
      <c r="BY655" s="57"/>
      <c r="BZ655" s="52">
        <v>45885</v>
      </c>
      <c r="CA655" s="45">
        <v>6823</v>
      </c>
      <c r="CB655" s="43">
        <v>47</v>
      </c>
      <c r="CC655" s="43">
        <v>246</v>
      </c>
      <c r="CD655" s="43">
        <v>3</v>
      </c>
      <c r="CE655" s="43">
        <v>12</v>
      </c>
      <c r="CF655" s="43">
        <v>2</v>
      </c>
      <c r="CG655" s="59">
        <v>0</v>
      </c>
      <c r="CH655" s="44" t="s">
        <v>248</v>
      </c>
      <c r="CI655" s="48">
        <v>1100</v>
      </c>
      <c r="CJ655" s="43">
        <v>2200</v>
      </c>
      <c r="CK655" s="53">
        <v>0.46808510638297873</v>
      </c>
      <c r="CL655" s="37"/>
      <c r="CM655" s="29"/>
      <c r="CN655" s="52">
        <v>45885</v>
      </c>
      <c r="CO655" s="43">
        <v>644</v>
      </c>
      <c r="CP655" s="43">
        <v>12</v>
      </c>
      <c r="CQ655" s="43">
        <v>37</v>
      </c>
      <c r="CR655" s="43">
        <v>2</v>
      </c>
      <c r="CS655" s="43">
        <v>13</v>
      </c>
      <c r="CT655" s="43">
        <v>0</v>
      </c>
      <c r="CU655" s="59">
        <v>-3</v>
      </c>
      <c r="CV655" s="44" t="s">
        <v>91</v>
      </c>
      <c r="CW655" s="48">
        <v>770</v>
      </c>
      <c r="CX655" s="43">
        <v>0</v>
      </c>
      <c r="CY655" s="53">
        <v>0</v>
      </c>
      <c r="CZ655" s="37" t="s">
        <v>409</v>
      </c>
      <c r="DA655" s="29"/>
      <c r="DB655" s="47">
        <v>45885</v>
      </c>
      <c r="DC655" s="48">
        <v>25690</v>
      </c>
      <c r="DD655" s="43">
        <v>91</v>
      </c>
      <c r="DE655" s="43">
        <v>1410</v>
      </c>
      <c r="DF655" s="43">
        <v>3</v>
      </c>
      <c r="DG655" s="43">
        <v>6</v>
      </c>
      <c r="DH655" s="43">
        <v>3</v>
      </c>
      <c r="DI655" s="43">
        <v>4</v>
      </c>
      <c r="DJ655" s="43"/>
      <c r="DK655" s="43">
        <v>495</v>
      </c>
      <c r="DL655" s="45">
        <v>1485</v>
      </c>
      <c r="DM655" s="46">
        <v>0.16318681318681319</v>
      </c>
      <c r="DN655" s="37" t="s">
        <v>434</v>
      </c>
      <c r="DO655" s="29"/>
      <c r="DP655" s="47">
        <v>45885</v>
      </c>
      <c r="DQ655" s="43">
        <v>5617</v>
      </c>
      <c r="DR655" s="43">
        <v>87</v>
      </c>
      <c r="DS655" s="43">
        <v>168</v>
      </c>
      <c r="DT655" s="43">
        <v>2</v>
      </c>
      <c r="DU655" s="43">
        <v>52</v>
      </c>
      <c r="DV655" s="43">
        <v>2</v>
      </c>
      <c r="DW655" s="43">
        <v>0</v>
      </c>
      <c r="DX655" s="43"/>
      <c r="DY655" s="45">
        <v>726</v>
      </c>
      <c r="DZ655" s="45">
        <v>1452</v>
      </c>
      <c r="EA655" s="46">
        <v>0.16689655172413792</v>
      </c>
      <c r="EB655" s="37" t="s">
        <v>433</v>
      </c>
      <c r="GU655" s="220"/>
      <c r="GV655" s="29"/>
      <c r="GW655" s="31"/>
      <c r="GX655" s="29"/>
      <c r="GY655" s="128"/>
      <c r="GZ655" s="29"/>
      <c r="HB655" s="166"/>
      <c r="HC655" s="29"/>
      <c r="HD655" s="29"/>
      <c r="HE655" s="29"/>
      <c r="HF655" s="29"/>
      <c r="HG655" s="29"/>
      <c r="HK655" s="29"/>
      <c r="HL655" s="29"/>
      <c r="HM655" s="128"/>
      <c r="HN655" s="29"/>
      <c r="HP655" s="166"/>
      <c r="HQ655" s="29"/>
      <c r="HR655" s="29"/>
      <c r="HS655" s="29"/>
      <c r="HT655" s="29"/>
      <c r="HU655" s="29"/>
      <c r="HX655" s="360"/>
      <c r="HY655" s="52">
        <v>45885</v>
      </c>
      <c r="HZ655" s="43">
        <v>5285</v>
      </c>
      <c r="IA655" s="43">
        <v>16</v>
      </c>
      <c r="IB655" s="43">
        <v>272</v>
      </c>
      <c r="IC655" s="43">
        <v>1</v>
      </c>
      <c r="ID655" s="43">
        <v>20</v>
      </c>
      <c r="IE655" s="43">
        <v>1</v>
      </c>
      <c r="IF655" s="43">
        <v>2</v>
      </c>
      <c r="IG655" s="44" t="s">
        <v>388</v>
      </c>
      <c r="IH655" s="43">
        <v>660</v>
      </c>
      <c r="II655" s="43">
        <v>660</v>
      </c>
      <c r="IJ655" s="53">
        <v>0.41249999999999998</v>
      </c>
      <c r="IK655" s="55" t="s">
        <v>414</v>
      </c>
      <c r="IL655" s="29"/>
      <c r="IM655" s="52">
        <v>45885</v>
      </c>
      <c r="IN655" s="43">
        <v>4610</v>
      </c>
      <c r="IO655" s="43">
        <v>50</v>
      </c>
      <c r="IP655" s="43">
        <v>153</v>
      </c>
      <c r="IQ655" s="43">
        <v>0</v>
      </c>
      <c r="IR655" s="43">
        <v>19</v>
      </c>
      <c r="IS655" s="43">
        <v>0</v>
      </c>
      <c r="IT655" s="43">
        <v>0</v>
      </c>
      <c r="IU655" s="63" t="s">
        <v>349</v>
      </c>
      <c r="IV655" s="43">
        <v>465</v>
      </c>
      <c r="IW655" s="43">
        <v>0</v>
      </c>
      <c r="IX655" s="53">
        <v>0</v>
      </c>
      <c r="IY655" s="55"/>
      <c r="IZ655" s="61"/>
      <c r="JA655" s="52">
        <v>45885</v>
      </c>
      <c r="JB655" s="43">
        <v>4570</v>
      </c>
      <c r="JC655" s="43">
        <v>31</v>
      </c>
      <c r="JD655" s="43">
        <v>176</v>
      </c>
      <c r="JE655" s="43">
        <v>3</v>
      </c>
      <c r="JF655" s="43">
        <v>8</v>
      </c>
      <c r="JG655" s="43">
        <v>1</v>
      </c>
      <c r="JH655" s="43">
        <v>0</v>
      </c>
      <c r="JI655" s="44" t="s">
        <v>377</v>
      </c>
      <c r="JJ655" s="43">
        <v>710</v>
      </c>
      <c r="JK655" s="43">
        <v>710</v>
      </c>
      <c r="JL655" s="53">
        <v>0.22903225806451613</v>
      </c>
      <c r="JM655" s="55"/>
      <c r="JN655" s="29"/>
      <c r="JO655" s="52">
        <v>45885</v>
      </c>
      <c r="JP655" s="43">
        <v>3434</v>
      </c>
      <c r="JQ655" s="43">
        <v>31</v>
      </c>
      <c r="JR655" s="43">
        <v>222</v>
      </c>
      <c r="JS655" s="43">
        <v>3</v>
      </c>
      <c r="JT655" s="43">
        <v>66</v>
      </c>
      <c r="JU655" s="43">
        <v>4</v>
      </c>
      <c r="JV655" s="43">
        <v>0</v>
      </c>
      <c r="JW655" s="64" t="s">
        <v>79</v>
      </c>
      <c r="JX655" s="43">
        <v>387</v>
      </c>
      <c r="JY655" s="43">
        <v>1548</v>
      </c>
      <c r="JZ655" s="53">
        <v>0.4993548387096774</v>
      </c>
      <c r="KA655" s="55"/>
      <c r="KB655" s="51"/>
      <c r="KC655" s="52">
        <v>45885</v>
      </c>
      <c r="KD655" s="45">
        <v>11606</v>
      </c>
      <c r="KE655" s="43">
        <v>32</v>
      </c>
      <c r="KF655" s="43">
        <v>444</v>
      </c>
      <c r="KG655" s="43">
        <v>4</v>
      </c>
      <c r="KH655" s="43">
        <v>11</v>
      </c>
      <c r="KI655" s="43">
        <v>5</v>
      </c>
      <c r="KJ655" s="59">
        <v>6</v>
      </c>
      <c r="KK655" s="44" t="s">
        <v>388</v>
      </c>
      <c r="KL655" s="48">
        <v>660</v>
      </c>
      <c r="KM655" s="43">
        <v>3300</v>
      </c>
      <c r="KN655" s="53">
        <v>1.03125</v>
      </c>
      <c r="KO655" s="37" t="s">
        <v>398</v>
      </c>
      <c r="KP655" s="29"/>
      <c r="KQ655" s="52">
        <v>45885</v>
      </c>
      <c r="KR655" s="43">
        <v>16872</v>
      </c>
      <c r="KS655" s="43">
        <v>22</v>
      </c>
      <c r="KT655" s="43">
        <v>932</v>
      </c>
      <c r="KU655" s="43">
        <v>0</v>
      </c>
      <c r="KV655" s="43">
        <v>8</v>
      </c>
      <c r="KW655" s="43">
        <v>0</v>
      </c>
      <c r="KX655" s="43">
        <v>-1</v>
      </c>
      <c r="KY655" s="54" t="s">
        <v>329</v>
      </c>
      <c r="KZ655" s="43">
        <v>660</v>
      </c>
      <c r="LA655" s="43">
        <v>0</v>
      </c>
      <c r="LB655" s="53">
        <v>0</v>
      </c>
      <c r="LC655" s="55" t="s">
        <v>400</v>
      </c>
      <c r="LD655" s="29"/>
      <c r="LE655" s="52">
        <v>45885</v>
      </c>
      <c r="LF655" s="43">
        <v>67262</v>
      </c>
      <c r="LG655" s="43">
        <v>73</v>
      </c>
      <c r="LH655" s="43">
        <v>445</v>
      </c>
      <c r="LI655" s="43">
        <v>0</v>
      </c>
      <c r="LJ655" s="43">
        <v>1</v>
      </c>
      <c r="LK655" s="43">
        <v>1</v>
      </c>
      <c r="LL655" s="43">
        <v>0</v>
      </c>
      <c r="LM655" s="65" t="s">
        <v>385</v>
      </c>
      <c r="LN655" s="48">
        <v>1000</v>
      </c>
      <c r="LO655" s="43">
        <v>1000</v>
      </c>
      <c r="LP655" s="53"/>
      <c r="LQ655" s="55"/>
      <c r="LR655" s="29"/>
      <c r="LS655" s="47">
        <v>45885</v>
      </c>
      <c r="LT655" s="48">
        <v>18065</v>
      </c>
      <c r="LU655" s="43">
        <v>183</v>
      </c>
      <c r="LV655" s="43">
        <v>948</v>
      </c>
      <c r="LW655" s="43">
        <v>7</v>
      </c>
      <c r="LX655" s="43">
        <v>3</v>
      </c>
      <c r="LY655" s="43">
        <v>9</v>
      </c>
      <c r="LZ655" s="43">
        <v>8</v>
      </c>
      <c r="MA655" s="43"/>
      <c r="MB655" s="45">
        <v>495</v>
      </c>
      <c r="MC655" s="45">
        <v>4455</v>
      </c>
      <c r="MD655" s="46">
        <v>0.24344262295081967</v>
      </c>
      <c r="ME655" s="37" t="s">
        <v>412</v>
      </c>
      <c r="MF655" s="29"/>
      <c r="MG655" s="47">
        <v>45885</v>
      </c>
      <c r="MH655" s="48">
        <v>5448</v>
      </c>
      <c r="MI655" s="43">
        <v>57</v>
      </c>
      <c r="MJ655" s="43">
        <v>340</v>
      </c>
      <c r="MK655" s="43">
        <v>1</v>
      </c>
      <c r="ML655" s="43">
        <v>4</v>
      </c>
      <c r="MM655" s="43">
        <v>1</v>
      </c>
      <c r="MN655" s="43">
        <v>0</v>
      </c>
      <c r="MO655" s="43"/>
      <c r="MP655" s="43">
        <v>1100</v>
      </c>
      <c r="MQ655" s="45">
        <v>1100</v>
      </c>
      <c r="MR655" s="46">
        <v>0.19298245614035087</v>
      </c>
      <c r="MS655" s="37" t="s">
        <v>442</v>
      </c>
      <c r="MT655" s="29"/>
      <c r="MU655" s="47">
        <v>45885</v>
      </c>
      <c r="MV655" s="48">
        <v>7742</v>
      </c>
      <c r="MW655" s="58">
        <v>31</v>
      </c>
      <c r="MX655" s="43">
        <v>363</v>
      </c>
      <c r="MY655" s="43">
        <v>0</v>
      </c>
      <c r="MZ655" s="43">
        <v>5</v>
      </c>
      <c r="NA655" s="43">
        <v>0</v>
      </c>
      <c r="NB655" s="43">
        <v>0</v>
      </c>
      <c r="NC655" s="43"/>
      <c r="ND655" s="45">
        <v>1100</v>
      </c>
      <c r="NE655" s="45">
        <v>0</v>
      </c>
      <c r="NF655" s="46">
        <v>0</v>
      </c>
      <c r="NG655" s="37" t="s">
        <v>429</v>
      </c>
      <c r="NH655" s="29"/>
      <c r="NI655" s="47">
        <v>45885</v>
      </c>
      <c r="NJ655" s="48">
        <v>7906</v>
      </c>
      <c r="NK655" s="43">
        <v>60</v>
      </c>
      <c r="NL655" s="43">
        <v>183</v>
      </c>
      <c r="NM655" s="43">
        <v>0</v>
      </c>
      <c r="NN655" s="43">
        <v>30</v>
      </c>
      <c r="NO655" s="43">
        <v>0</v>
      </c>
      <c r="NP655" s="43">
        <v>6</v>
      </c>
      <c r="NQ655" s="43"/>
      <c r="NR655" s="43">
        <v>1100</v>
      </c>
      <c r="NS655" s="45">
        <v>0</v>
      </c>
      <c r="NT655" s="46">
        <v>0</v>
      </c>
      <c r="NU655" s="37" t="s">
        <v>86</v>
      </c>
    </row>
    <row r="656" spans="1:385" x14ac:dyDescent="0.25">
      <c r="A656" s="38">
        <v>45887</v>
      </c>
      <c r="B656" s="39">
        <f>IF(A656="","",SUM(J656,LG658,AL656,DR656,AZ656,DD656,LU656,NK656,MW656,MI656,X656)+SUM(CB659:CB662)+SUM(CP659:CP662)+SUM(BN659:BN662)+SUM(KS659:KS662)+SUM(KE659:KE662)+SUM(IA659:IA662)+SUM(IO659:IO662)+SUM(JC659:JC662)+SUM(JQ659:JQ662))</f>
        <v>3411</v>
      </c>
      <c r="C656" s="40">
        <f>IF(A656="","",SUM(J656,X656,AL656,AZ656)+SUM(KE659:KE662)+SUM(KS659:KS662)+SUM(BN659:BN662))</f>
        <v>1242</v>
      </c>
      <c r="D656" s="40">
        <f>IF(A656="","",SUM(DD656,DR656)+SUM(CB659:CB662)+SUM(CP659:CP662))</f>
        <v>594</v>
      </c>
      <c r="E656" s="40">
        <f>IF(A656="","",SUM(NK656,MW656,MI656,LU656,LG658)+SUM(IA659:IA662)+SUM(IO659:IO662)+SUM(JC659:JC662)+SUM(JQ659:JQ662))</f>
        <v>1575</v>
      </c>
      <c r="F656" s="135"/>
      <c r="G656" s="135"/>
      <c r="H656" s="42"/>
      <c r="I656" s="45">
        <v>1878</v>
      </c>
      <c r="J656" s="45">
        <f t="shared" ref="J656:J664" si="2990">IF(I656="","",I656-I655)</f>
        <v>77</v>
      </c>
      <c r="K656" s="45">
        <v>87</v>
      </c>
      <c r="L656" s="45">
        <f t="shared" ref="L656:L664" si="2991">IF(K656="","",K656-K655)</f>
        <v>2</v>
      </c>
      <c r="M656" s="45">
        <v>10</v>
      </c>
      <c r="N656" s="45">
        <f t="shared" ref="N656:N664" si="2992">IF(M656="","",M655+O655-M656)</f>
        <v>2</v>
      </c>
      <c r="O656" s="69">
        <v>0</v>
      </c>
      <c r="P656" s="58"/>
      <c r="Q656" s="43">
        <f t="shared" ref="Q656:Q663" si="2993">IF(I656="","",Q655)</f>
        <v>363</v>
      </c>
      <c r="R656" s="45">
        <f t="shared" ref="R656:R664" si="2994">IF(Q656="","",N656*Q656)</f>
        <v>726</v>
      </c>
      <c r="S656" s="46">
        <f t="shared" ref="S656:S664" si="2995">IF(R656="","",R656/(J656*100))</f>
        <v>9.4285714285714292E-2</v>
      </c>
      <c r="T656" s="37"/>
      <c r="U656" s="29"/>
      <c r="V656" s="52">
        <f t="shared" ref="V656:V675" si="2996">IF($A656="","",$A656)</f>
        <v>45887</v>
      </c>
      <c r="W656" s="45">
        <v>10495</v>
      </c>
      <c r="X656" s="45">
        <f t="shared" ref="X656:X667" si="2997">IF(W656="","",W656-W655)</f>
        <v>103</v>
      </c>
      <c r="Y656" s="45">
        <v>448</v>
      </c>
      <c r="Z656" s="45">
        <f t="shared" ref="Z656:Z667" si="2998">IF(Y656="","",Y656-Y655)</f>
        <v>1</v>
      </c>
      <c r="AA656" s="45">
        <v>12</v>
      </c>
      <c r="AB656" s="45">
        <f t="shared" ref="AB656:AB667" si="2999">IF(AA656="","",AA655+AC655-AA656)</f>
        <v>1</v>
      </c>
      <c r="AC656" s="45">
        <v>3</v>
      </c>
      <c r="AD656" s="43"/>
      <c r="AE656" s="43">
        <f t="shared" ref="AE656:AE667" si="3000">IF(W656="","",AE655)</f>
        <v>1026</v>
      </c>
      <c r="AF656" s="45">
        <f t="shared" ref="AF656:AF667" si="3001">IF(AE656="","",AB656*AE656)</f>
        <v>1026</v>
      </c>
      <c r="AG656" s="46">
        <f t="shared" ref="AG656:AG667" si="3002">IF(AF656="","",AF656/(X656*100))</f>
        <v>9.9611650485436895E-2</v>
      </c>
      <c r="AH656" s="37" t="s">
        <v>338</v>
      </c>
      <c r="AI656" s="29"/>
      <c r="AJ656" s="52">
        <f t="shared" ref="AJ656:AJ675" si="3003">IF($A656="","",$A656)</f>
        <v>45887</v>
      </c>
      <c r="AK656" s="45">
        <v>12978</v>
      </c>
      <c r="AL656" s="45">
        <f t="shared" ref="AL656:AL667" si="3004">IF(AK656="","",AK656-AK655)</f>
        <v>114</v>
      </c>
      <c r="AM656" s="45">
        <v>305</v>
      </c>
      <c r="AN656" s="45">
        <f t="shared" ref="AN656:AN667" si="3005">IF(AM656="","",AM656-AM655)</f>
        <v>0</v>
      </c>
      <c r="AO656" s="45">
        <v>38</v>
      </c>
      <c r="AP656" s="45">
        <f t="shared" ref="AP656:AP667" si="3006">IF(AO656="","",AO655+AQ655-AO656)</f>
        <v>0</v>
      </c>
      <c r="AQ656" s="45">
        <v>0</v>
      </c>
      <c r="AR656" s="43"/>
      <c r="AS656" s="43">
        <f t="shared" ref="AS656:AS667" si="3007">IF(AK656="","",AS655)</f>
        <v>880</v>
      </c>
      <c r="AT656" s="45">
        <f t="shared" ref="AT656:AT667" si="3008">IF(AS656="","",AP656*AS656)</f>
        <v>0</v>
      </c>
      <c r="AU656" s="46">
        <f t="shared" ref="AU656:AU667" si="3009">IF(AT656="","",AT656/(AL656*100))</f>
        <v>0</v>
      </c>
      <c r="AV656" s="37"/>
      <c r="AW656" s="29"/>
      <c r="AX656" s="52">
        <f t="shared" ref="AX656:AX675" si="3010">IF($A656="","",$A656)</f>
        <v>45887</v>
      </c>
      <c r="AY656" s="45">
        <v>13858</v>
      </c>
      <c r="AZ656" s="45">
        <f t="shared" ref="AZ656:AZ667" si="3011">IF(AY656="","",AY656-AY655)</f>
        <v>104</v>
      </c>
      <c r="BA656" s="45">
        <v>466</v>
      </c>
      <c r="BB656" s="45">
        <f t="shared" ref="BB656:BB667" si="3012">IF(BA656="","",BA656-BA655)</f>
        <v>1</v>
      </c>
      <c r="BC656" s="45">
        <v>17</v>
      </c>
      <c r="BD656" s="45">
        <f t="shared" ref="BD656:BD667" si="3013">IF(BC656="","",BC655+BE655-BC656)</f>
        <v>1</v>
      </c>
      <c r="BE656" s="45">
        <v>4</v>
      </c>
      <c r="BF656" s="43"/>
      <c r="BG656" s="43">
        <f t="shared" ref="BG656:BG667" si="3014">IF(AY656="","",BG655)</f>
        <v>1012</v>
      </c>
      <c r="BH656" s="45">
        <f t="shared" ref="BH656:BH667" si="3015">IF(BG656="","",BD656*BG656)</f>
        <v>1012</v>
      </c>
      <c r="BI656" s="46">
        <f t="shared" ref="BI656:BI667" si="3016">IF(BH656="","",BH656/(AZ656*100))</f>
        <v>9.7307692307692303E-2</v>
      </c>
      <c r="BJ656" s="37"/>
      <c r="BK656" s="29"/>
      <c r="BL656" s="47"/>
      <c r="BM656" s="45">
        <v>15666</v>
      </c>
      <c r="BN656" s="45">
        <v>121</v>
      </c>
      <c r="BO656" s="45">
        <v>563</v>
      </c>
      <c r="BP656" s="45">
        <v>0</v>
      </c>
      <c r="BQ656" s="45">
        <v>7</v>
      </c>
      <c r="BR656" s="43">
        <v>0</v>
      </c>
      <c r="BS656" s="45">
        <v>1</v>
      </c>
      <c r="BT656" s="70" t="s">
        <v>245</v>
      </c>
      <c r="BU656" s="45">
        <v>900</v>
      </c>
      <c r="BV656" s="45">
        <v>0</v>
      </c>
      <c r="BW656" s="46">
        <v>0</v>
      </c>
      <c r="BX656" s="37" t="s">
        <v>406</v>
      </c>
      <c r="BY656" s="57"/>
      <c r="BZ656" s="47"/>
      <c r="CA656" s="45">
        <v>6586</v>
      </c>
      <c r="CB656" s="45">
        <v>17</v>
      </c>
      <c r="CC656" s="43">
        <v>214</v>
      </c>
      <c r="CD656" s="45">
        <v>1</v>
      </c>
      <c r="CE656" s="45">
        <v>5</v>
      </c>
      <c r="CF656" s="43">
        <v>2</v>
      </c>
      <c r="CG656" s="71">
        <v>5</v>
      </c>
      <c r="CH656" s="63" t="s">
        <v>97</v>
      </c>
      <c r="CI656" s="67">
        <v>722</v>
      </c>
      <c r="CJ656" s="45">
        <v>1444</v>
      </c>
      <c r="CK656" s="46">
        <v>0.84941176470588231</v>
      </c>
      <c r="CL656" s="37" t="s">
        <v>407</v>
      </c>
      <c r="CM656" s="29"/>
      <c r="CN656" s="47"/>
      <c r="CO656" s="45">
        <v>1687</v>
      </c>
      <c r="CP656" s="45">
        <v>49</v>
      </c>
      <c r="CQ656" s="45">
        <v>49</v>
      </c>
      <c r="CR656" s="45">
        <v>1</v>
      </c>
      <c r="CS656" s="45">
        <v>8</v>
      </c>
      <c r="CT656" s="43">
        <v>1</v>
      </c>
      <c r="CU656" s="71">
        <v>4</v>
      </c>
      <c r="CV656" s="63" t="s">
        <v>143</v>
      </c>
      <c r="CW656" s="67">
        <v>1100</v>
      </c>
      <c r="CX656" s="45">
        <v>1100</v>
      </c>
      <c r="CY656" s="46">
        <v>0.22448979591836735</v>
      </c>
      <c r="CZ656" s="37"/>
      <c r="DA656" s="29"/>
      <c r="DB656" s="52">
        <f t="shared" ref="DB656:DB675" si="3017">IF($A656="","",$A656)</f>
        <v>45887</v>
      </c>
      <c r="DC656" s="45">
        <v>25803</v>
      </c>
      <c r="DD656" s="45">
        <f t="shared" ref="DD656:DD664" si="3018">IF(DC656="","",DC656-DC655)</f>
        <v>113</v>
      </c>
      <c r="DE656" s="45">
        <v>1412</v>
      </c>
      <c r="DF656" s="45">
        <f t="shared" ref="DF656:DF664" si="3019">IF(DE656="","",DE656-DE655)</f>
        <v>2</v>
      </c>
      <c r="DG656" s="45">
        <v>8</v>
      </c>
      <c r="DH656" s="45">
        <f t="shared" ref="DH656:DH664" si="3020">IF(DG656="","",DG655+DI655-DG656)</f>
        <v>2</v>
      </c>
      <c r="DI656" s="45">
        <v>1</v>
      </c>
      <c r="DJ656" s="43"/>
      <c r="DK656" s="43">
        <f t="shared" ref="DK656:DK663" si="3021">IF(DC656="","",DK655)</f>
        <v>495</v>
      </c>
      <c r="DL656" s="45">
        <f t="shared" ref="DL656:DL664" si="3022">IF(DK656="","",DH656*DK656)</f>
        <v>990</v>
      </c>
      <c r="DM656" s="46">
        <f t="shared" ref="DM656:DM664" si="3023">IF(DL656="","",DL656/(DD656*100))</f>
        <v>8.7610619469026554E-2</v>
      </c>
      <c r="DN656" s="37"/>
      <c r="DO656" s="29"/>
      <c r="DP656" s="52">
        <f t="shared" ref="DP656:DP675" si="3024">IF($A656="","",$A656)</f>
        <v>45887</v>
      </c>
      <c r="DQ656" s="45">
        <v>5729</v>
      </c>
      <c r="DR656" s="45">
        <f t="shared" ref="DR656:DR664" si="3025">IF(DQ656="","",DQ656-DQ655)</f>
        <v>112</v>
      </c>
      <c r="DS656" s="45">
        <v>172</v>
      </c>
      <c r="DT656" s="45">
        <f t="shared" ref="DT656:DT664" si="3026">IF(DS656="","",DS656-DS655)</f>
        <v>4</v>
      </c>
      <c r="DU656" s="45">
        <v>48</v>
      </c>
      <c r="DV656" s="45">
        <f t="shared" ref="DV656:DV664" si="3027">IF(DU656="","",DU655+DW655-DU656)</f>
        <v>4</v>
      </c>
      <c r="DW656" s="45">
        <v>0</v>
      </c>
      <c r="DX656" s="43"/>
      <c r="DY656" s="43">
        <f t="shared" ref="DY656:DY664" si="3028">IF(DQ656="","",DY655)</f>
        <v>726</v>
      </c>
      <c r="DZ656" s="45">
        <f t="shared" ref="DZ656:DZ664" si="3029">IF(DY656="","",DV656*DY656)</f>
        <v>2904</v>
      </c>
      <c r="EA656" s="46">
        <f t="shared" ref="EA656:EA664" si="3030">IF(DZ656="","",DZ656/(DR656*100))</f>
        <v>0.25928571428571429</v>
      </c>
      <c r="EB656" s="37"/>
      <c r="GU656" s="220"/>
      <c r="GV656" s="29"/>
      <c r="GW656" s="31"/>
      <c r="GX656" s="29"/>
      <c r="GY656" s="128"/>
      <c r="GZ656" s="29"/>
      <c r="HB656" s="166"/>
      <c r="HC656" s="29"/>
      <c r="HD656" s="29"/>
      <c r="HE656" s="29"/>
      <c r="HF656" s="29"/>
      <c r="HG656" s="29"/>
      <c r="HK656" s="29"/>
      <c r="HL656" s="29"/>
      <c r="HM656" s="128"/>
      <c r="HN656" s="29"/>
      <c r="HP656" s="166"/>
      <c r="HQ656" s="29"/>
      <c r="HR656" s="29"/>
      <c r="HS656" s="29"/>
      <c r="HT656" s="29"/>
      <c r="HU656" s="29"/>
      <c r="HX656" s="360"/>
      <c r="HY656" s="47"/>
      <c r="HZ656" s="45">
        <v>3638</v>
      </c>
      <c r="IA656" s="45">
        <v>38</v>
      </c>
      <c r="IB656" s="45">
        <v>107</v>
      </c>
      <c r="IC656" s="45">
        <v>1</v>
      </c>
      <c r="ID656" s="45">
        <v>33</v>
      </c>
      <c r="IE656" s="43">
        <v>1</v>
      </c>
      <c r="IF656" s="45">
        <v>3</v>
      </c>
      <c r="IG656" s="63" t="s">
        <v>23</v>
      </c>
      <c r="IH656" s="45">
        <v>1100</v>
      </c>
      <c r="II656" s="45">
        <v>1100</v>
      </c>
      <c r="IJ656" s="46">
        <v>0.28947368421052633</v>
      </c>
      <c r="IK656" s="37"/>
      <c r="IL656" s="29"/>
      <c r="IM656" s="47"/>
      <c r="IN656" s="45">
        <v>4269</v>
      </c>
      <c r="IO656" s="45">
        <v>14</v>
      </c>
      <c r="IP656" s="45">
        <v>91</v>
      </c>
      <c r="IQ656" s="45">
        <v>1</v>
      </c>
      <c r="IR656" s="45">
        <v>14</v>
      </c>
      <c r="IS656" s="43">
        <v>0</v>
      </c>
      <c r="IT656" s="45">
        <v>0</v>
      </c>
      <c r="IU656" s="44" t="s">
        <v>76</v>
      </c>
      <c r="IV656" s="43">
        <v>748</v>
      </c>
      <c r="IW656" s="45">
        <v>0</v>
      </c>
      <c r="IX656" s="46">
        <v>0</v>
      </c>
      <c r="IY656" s="37" t="s">
        <v>411</v>
      </c>
      <c r="IZ656" s="61"/>
      <c r="JA656" s="47"/>
      <c r="JB656" s="45">
        <v>3327</v>
      </c>
      <c r="JC656" s="45">
        <v>17</v>
      </c>
      <c r="JD656" s="45">
        <v>100</v>
      </c>
      <c r="JE656" s="45">
        <v>0</v>
      </c>
      <c r="JF656" s="45">
        <v>10</v>
      </c>
      <c r="JG656" s="43">
        <v>0</v>
      </c>
      <c r="JH656" s="45">
        <v>0</v>
      </c>
      <c r="JI656" s="63" t="s">
        <v>283</v>
      </c>
      <c r="JJ656" s="45">
        <v>698</v>
      </c>
      <c r="JK656" s="45">
        <v>0</v>
      </c>
      <c r="JL656" s="46">
        <v>0</v>
      </c>
      <c r="JM656" s="37" t="s">
        <v>411</v>
      </c>
      <c r="JN656" s="29"/>
      <c r="JO656" s="47"/>
      <c r="JP656" s="45">
        <v>4111</v>
      </c>
      <c r="JQ656" s="45">
        <v>77</v>
      </c>
      <c r="JR656" s="45">
        <v>88</v>
      </c>
      <c r="JS656" s="45">
        <v>2</v>
      </c>
      <c r="JT656" s="45">
        <v>9</v>
      </c>
      <c r="JU656" s="43">
        <v>2</v>
      </c>
      <c r="JV656" s="45">
        <v>0</v>
      </c>
      <c r="JW656" s="72" t="s">
        <v>97</v>
      </c>
      <c r="JX656" s="43">
        <v>722</v>
      </c>
      <c r="JY656" s="45">
        <v>1444</v>
      </c>
      <c r="JZ656" s="46">
        <v>0.18753246753246752</v>
      </c>
      <c r="KA656" s="37"/>
      <c r="KB656" s="51"/>
      <c r="KC656" s="47"/>
      <c r="KD656" s="45">
        <v>9398</v>
      </c>
      <c r="KE656" s="45">
        <v>6</v>
      </c>
      <c r="KF656" s="43">
        <v>273</v>
      </c>
      <c r="KG656" s="45">
        <v>0</v>
      </c>
      <c r="KH656" s="45">
        <v>10</v>
      </c>
      <c r="KI656" s="43">
        <v>0</v>
      </c>
      <c r="KJ656" s="71">
        <v>2</v>
      </c>
      <c r="KK656" s="63" t="s">
        <v>283</v>
      </c>
      <c r="KL656" s="67">
        <v>726</v>
      </c>
      <c r="KM656" s="45">
        <v>0</v>
      </c>
      <c r="KN656" s="46">
        <v>0</v>
      </c>
      <c r="KO656" s="37"/>
      <c r="KP656" s="29"/>
      <c r="KQ656" s="47"/>
      <c r="KR656" s="45">
        <v>18749</v>
      </c>
      <c r="KS656" s="45">
        <v>0</v>
      </c>
      <c r="KT656" s="45">
        <v>1041</v>
      </c>
      <c r="KU656" s="45">
        <v>0</v>
      </c>
      <c r="KV656" s="45">
        <v>6</v>
      </c>
      <c r="KW656" s="43">
        <v>0</v>
      </c>
      <c r="KX656" s="45">
        <v>7</v>
      </c>
      <c r="KY656" s="68" t="s">
        <v>279</v>
      </c>
      <c r="KZ656" s="43">
        <v>1050</v>
      </c>
      <c r="LA656" s="45">
        <v>0</v>
      </c>
      <c r="LB656" s="46" t="e">
        <v>#DIV/0!</v>
      </c>
      <c r="LC656" s="37" t="s">
        <v>402</v>
      </c>
      <c r="LD656" s="29"/>
      <c r="LE656" s="47"/>
      <c r="LF656" s="45"/>
      <c r="LG656" s="45"/>
      <c r="LH656" s="45">
        <v>530</v>
      </c>
      <c r="LI656" s="45">
        <v>0</v>
      </c>
      <c r="LJ656" s="43">
        <v>2</v>
      </c>
      <c r="LK656" s="45">
        <v>0</v>
      </c>
      <c r="LL656" s="45">
        <v>0</v>
      </c>
      <c r="LM656" s="73" t="s">
        <v>386</v>
      </c>
      <c r="LN656" s="67">
        <v>1000</v>
      </c>
      <c r="LO656" s="45">
        <v>0</v>
      </c>
      <c r="LP656" s="46"/>
      <c r="LQ656" s="37"/>
      <c r="LR656" s="29"/>
      <c r="LS656" s="52">
        <f t="shared" ref="LS656:LS675" si="3031">IF($A656="","",$A656)</f>
        <v>45887</v>
      </c>
      <c r="LT656" s="45">
        <v>18289</v>
      </c>
      <c r="LU656" s="45">
        <f t="shared" ref="LU656:LU664" si="3032">IF(LT656="","",LT656-LT655)</f>
        <v>224</v>
      </c>
      <c r="LV656" s="45">
        <v>951</v>
      </c>
      <c r="LW656" s="45">
        <f t="shared" ref="LW656:LW664" si="3033">IF(LV656="","",LV656-LV655)</f>
        <v>3</v>
      </c>
      <c r="LX656" s="45">
        <v>7</v>
      </c>
      <c r="LY656" s="45">
        <f t="shared" ref="LY656:LY664" si="3034">IF(LX656="","",LX655+LZ655-LX656)</f>
        <v>4</v>
      </c>
      <c r="LZ656" s="45">
        <v>3</v>
      </c>
      <c r="MA656" s="43"/>
      <c r="MB656" s="43">
        <f t="shared" ref="MB656:MB664" si="3035">IF(LT656="","",MB655)</f>
        <v>495</v>
      </c>
      <c r="MC656" s="45">
        <f t="shared" ref="MC656:MC664" si="3036">IF(MB656="","",LY656*MB656)</f>
        <v>1980</v>
      </c>
      <c r="MD656" s="46">
        <f t="shared" ref="MD656:MD664" si="3037">IF(MC656="","",MC656/(LU656*100))</f>
        <v>8.8392857142857148E-2</v>
      </c>
      <c r="ME656" s="37" t="s">
        <v>443</v>
      </c>
      <c r="MF656" s="29"/>
      <c r="MG656" s="52">
        <f t="shared" ref="MG656:MG675" si="3038">IF($A656="","",$A656)</f>
        <v>45887</v>
      </c>
      <c r="MH656" s="45">
        <v>5544</v>
      </c>
      <c r="MI656" s="45">
        <f t="shared" ref="MI656:MI664" si="3039">IF(MH656="","",MH656-MH655)</f>
        <v>96</v>
      </c>
      <c r="MJ656" s="45">
        <v>341</v>
      </c>
      <c r="MK656" s="45">
        <f t="shared" ref="MK656:MK664" si="3040">IF(MJ656="","",MJ656-MJ655)</f>
        <v>1</v>
      </c>
      <c r="ML656" s="45">
        <v>3</v>
      </c>
      <c r="MM656" s="45">
        <f t="shared" ref="MM656:MM664" si="3041">IF(ML656="","",ML655+MN655-ML656)</f>
        <v>1</v>
      </c>
      <c r="MN656" s="45">
        <v>2</v>
      </c>
      <c r="MO656" s="43"/>
      <c r="MP656" s="43">
        <f t="shared" ref="MP656:MP664" si="3042">IF(MH656="","",MP655)</f>
        <v>1100</v>
      </c>
      <c r="MQ656" s="45">
        <f t="shared" ref="MQ656:MQ664" si="3043">IF(MP656="","",MM656*MP656)</f>
        <v>1100</v>
      </c>
      <c r="MR656" s="46">
        <f t="shared" ref="MR656:MR664" si="3044">IF(MQ656="","",MQ656/(MI656*100))</f>
        <v>0.11458333333333333</v>
      </c>
      <c r="MS656" s="37"/>
      <c r="MT656" s="29"/>
      <c r="MU656" s="52">
        <f t="shared" ref="MU656:MU675" si="3045">IF($A656="","",$A656)</f>
        <v>45887</v>
      </c>
      <c r="MV656" s="45">
        <v>7800</v>
      </c>
      <c r="MW656" s="69">
        <f t="shared" ref="MW656:MW664" si="3046">IF(MV656="","",MV656-MV655)</f>
        <v>58</v>
      </c>
      <c r="MX656" s="45">
        <v>365</v>
      </c>
      <c r="MY656" s="45">
        <f t="shared" ref="MY656:MY664" si="3047">IF(MX656="","",MX656-MX655)</f>
        <v>2</v>
      </c>
      <c r="MZ656" s="45">
        <v>3</v>
      </c>
      <c r="NA656" s="45">
        <f t="shared" ref="NA656:NA664" si="3048">IF(MZ656="","",MZ655+NB655-MZ656)</f>
        <v>2</v>
      </c>
      <c r="NB656" s="45">
        <v>0</v>
      </c>
      <c r="NC656" s="43"/>
      <c r="ND656" s="43">
        <f t="shared" ref="ND656:ND664" si="3049">IF(MV656="","",ND655)</f>
        <v>1100</v>
      </c>
      <c r="NE656" s="45">
        <f t="shared" ref="NE656:NE664" si="3050">IF(ND656="","",NA656*ND656)</f>
        <v>2200</v>
      </c>
      <c r="NF656" s="46">
        <f t="shared" ref="NF656:NF664" si="3051">IF(NE656="","",NE656/(MW656*100))</f>
        <v>0.37931034482758619</v>
      </c>
      <c r="NG656" s="37"/>
      <c r="NH656" s="29"/>
      <c r="NI656" s="52">
        <f t="shared" ref="NI656:NI675" si="3052">IF($A656="","",$A656)</f>
        <v>45887</v>
      </c>
      <c r="NJ656" s="45">
        <v>7965</v>
      </c>
      <c r="NK656" s="45">
        <f t="shared" ref="NK656:NK664" si="3053">IF(NJ656="","",NJ656-NJ655)</f>
        <v>59</v>
      </c>
      <c r="NL656" s="45">
        <v>183</v>
      </c>
      <c r="NM656" s="45">
        <f t="shared" ref="NM656:NM664" si="3054">IF(NL656="","",NL656-NL655)</f>
        <v>0</v>
      </c>
      <c r="NN656" s="45">
        <v>36</v>
      </c>
      <c r="NO656" s="45">
        <f t="shared" ref="NO656:NO664" si="3055">IF(NN656="","",NN655+NP655-NN656)</f>
        <v>0</v>
      </c>
      <c r="NP656" s="45">
        <v>6</v>
      </c>
      <c r="NQ656" s="43"/>
      <c r="NR656" s="43">
        <f t="shared" ref="NR656:NR664" si="3056">IF(NJ656="","",NR655)</f>
        <v>1100</v>
      </c>
      <c r="NS656" s="45">
        <f t="shared" ref="NS656:NS664" si="3057">IF(NR656="","",NO656*NR656)</f>
        <v>0</v>
      </c>
      <c r="NT656" s="46">
        <f t="shared" ref="NT656:NT664" si="3058">IF(NS656="","",NS656/(NK656*100))</f>
        <v>0</v>
      </c>
      <c r="NU656" s="37"/>
    </row>
    <row r="657" spans="1:385" ht="15" customHeight="1" thickBot="1" x14ac:dyDescent="0.3">
      <c r="A657" s="38">
        <v>45891</v>
      </c>
      <c r="B657" s="39">
        <f>IF(A657="","",SUM(J657,LG661,AL657,DR657,AZ657,DD657,LU657,NK657,MW657,MI657,X657)+SUM(CP663:CP666)+SUM(BN663:BN666)+SUM(KS663:KS666)+SUM(KE663:KE666)+SUM(CB663:CB666)+SUM(IA663:IA666)+SUM(IO663:IO666)+SUM(JC663:JC666)+SUM(JQ663:JQ666))</f>
        <v>2782</v>
      </c>
      <c r="C657" s="40">
        <f>IF(A657="","",SUM(J657,X657,AL657,AZ657)+SUM(KE663:KE666)+SUM(KS663:KS666)+SUM(BN663:BN666))</f>
        <v>1139</v>
      </c>
      <c r="D657" s="40">
        <f>IF(A657="","",SUM(DD657,DR657)+SUM(CB663:CB666)+SUM(CP663:CP666))</f>
        <v>465</v>
      </c>
      <c r="E657" s="40">
        <f>IF(A657="","",SUM(NK657,MW657,MI657,LG661,LU657)+SUM(IA663:IA666)+SUM(IO663:IO666)+SUM(JC663:JC666)+SUM(JQ663:JQ666))</f>
        <v>1178</v>
      </c>
      <c r="F657" s="135"/>
      <c r="G657" s="135"/>
      <c r="H657" s="42"/>
      <c r="I657" s="45">
        <v>1949</v>
      </c>
      <c r="J657" s="45">
        <f t="shared" si="2990"/>
        <v>71</v>
      </c>
      <c r="K657" s="45">
        <v>90</v>
      </c>
      <c r="L657" s="45">
        <f t="shared" si="2991"/>
        <v>3</v>
      </c>
      <c r="M657" s="45">
        <v>7</v>
      </c>
      <c r="N657" s="45">
        <f t="shared" si="2992"/>
        <v>3</v>
      </c>
      <c r="O657" s="69">
        <v>0</v>
      </c>
      <c r="P657" s="58"/>
      <c r="Q657" s="43">
        <f t="shared" si="2993"/>
        <v>363</v>
      </c>
      <c r="R657" s="45">
        <f t="shared" si="2994"/>
        <v>1089</v>
      </c>
      <c r="S657" s="46">
        <f t="shared" si="2995"/>
        <v>0.15338028169014084</v>
      </c>
      <c r="T657" s="37"/>
      <c r="U657" s="29"/>
      <c r="V657" s="52">
        <f t="shared" si="2996"/>
        <v>45891</v>
      </c>
      <c r="W657" s="45">
        <v>10624</v>
      </c>
      <c r="X657" s="45">
        <f t="shared" si="2997"/>
        <v>129</v>
      </c>
      <c r="Y657" s="45">
        <v>450</v>
      </c>
      <c r="Z657" s="45">
        <f t="shared" si="2998"/>
        <v>2</v>
      </c>
      <c r="AA657" s="45">
        <v>13</v>
      </c>
      <c r="AB657" s="45">
        <f t="shared" si="2999"/>
        <v>2</v>
      </c>
      <c r="AC657" s="45">
        <v>0</v>
      </c>
      <c r="AD657" s="43"/>
      <c r="AE657" s="43">
        <f t="shared" si="3000"/>
        <v>1026</v>
      </c>
      <c r="AF657" s="45">
        <f t="shared" si="3001"/>
        <v>2052</v>
      </c>
      <c r="AG657" s="46">
        <f t="shared" si="3002"/>
        <v>0.15906976744186047</v>
      </c>
      <c r="AH657" s="37"/>
      <c r="AI657" s="29"/>
      <c r="AJ657" s="52">
        <f t="shared" si="3003"/>
        <v>45891</v>
      </c>
      <c r="AK657" s="45">
        <v>13125</v>
      </c>
      <c r="AL657" s="45">
        <f t="shared" si="3004"/>
        <v>147</v>
      </c>
      <c r="AM657" s="45">
        <v>306</v>
      </c>
      <c r="AN657" s="45">
        <f t="shared" si="3005"/>
        <v>1</v>
      </c>
      <c r="AO657" s="45">
        <v>37</v>
      </c>
      <c r="AP657" s="45">
        <f t="shared" si="3006"/>
        <v>1</v>
      </c>
      <c r="AQ657" s="45">
        <v>0</v>
      </c>
      <c r="AR657" s="43"/>
      <c r="AS657" s="43">
        <f t="shared" si="3007"/>
        <v>880</v>
      </c>
      <c r="AT657" s="45">
        <f t="shared" si="3008"/>
        <v>880</v>
      </c>
      <c r="AU657" s="46">
        <f t="shared" si="3009"/>
        <v>5.9863945578231291E-2</v>
      </c>
      <c r="AV657" s="37"/>
      <c r="AW657" s="29"/>
      <c r="AX657" s="52">
        <f t="shared" si="3010"/>
        <v>45891</v>
      </c>
      <c r="AY657" s="45">
        <v>13986</v>
      </c>
      <c r="AZ657" s="45">
        <f t="shared" si="3011"/>
        <v>128</v>
      </c>
      <c r="BA657" s="45">
        <v>468</v>
      </c>
      <c r="BB657" s="45">
        <f t="shared" si="3012"/>
        <v>2</v>
      </c>
      <c r="BC657" s="45">
        <v>19</v>
      </c>
      <c r="BD657" s="45">
        <f t="shared" si="3013"/>
        <v>2</v>
      </c>
      <c r="BE657" s="45">
        <v>0</v>
      </c>
      <c r="BF657" s="43"/>
      <c r="BG657" s="43">
        <f t="shared" si="3014"/>
        <v>1012</v>
      </c>
      <c r="BH657" s="45">
        <f t="shared" si="3015"/>
        <v>2024</v>
      </c>
      <c r="BI657" s="46">
        <f t="shared" si="3016"/>
        <v>0.15812499999999999</v>
      </c>
      <c r="BJ657" s="37"/>
      <c r="BK657" s="29"/>
      <c r="BL657" s="47"/>
      <c r="BM657" s="45">
        <v>19472</v>
      </c>
      <c r="BN657" s="45">
        <v>53</v>
      </c>
      <c r="BO657" s="45">
        <v>891</v>
      </c>
      <c r="BP657" s="45">
        <v>0</v>
      </c>
      <c r="BQ657" s="45">
        <v>8</v>
      </c>
      <c r="BR657" s="43">
        <v>0</v>
      </c>
      <c r="BS657" s="45">
        <v>7</v>
      </c>
      <c r="BT657" s="70" t="s">
        <v>367</v>
      </c>
      <c r="BU657" s="45">
        <v>550</v>
      </c>
      <c r="BV657" s="45">
        <v>0</v>
      </c>
      <c r="BW657" s="46">
        <v>0</v>
      </c>
      <c r="BX657" s="37" t="s">
        <v>401</v>
      </c>
      <c r="BY657" s="57"/>
      <c r="BZ657" s="47"/>
      <c r="CA657" s="45">
        <v>6840</v>
      </c>
      <c r="CB657" s="45">
        <v>15</v>
      </c>
      <c r="CC657" s="45">
        <v>410</v>
      </c>
      <c r="CD657" s="45">
        <v>3</v>
      </c>
      <c r="CE657" s="45">
        <v>82</v>
      </c>
      <c r="CF657" s="43">
        <v>10</v>
      </c>
      <c r="CG657" s="71">
        <v>-70</v>
      </c>
      <c r="CH657" s="63" t="s">
        <v>99</v>
      </c>
      <c r="CI657" s="45">
        <v>187</v>
      </c>
      <c r="CJ657">
        <v>1870</v>
      </c>
      <c r="CK657" s="46">
        <v>1.2466666666666666</v>
      </c>
      <c r="CL657" s="37" t="s">
        <v>408</v>
      </c>
      <c r="CM657" s="29"/>
      <c r="CN657" s="47"/>
      <c r="CO657" s="45">
        <v>829</v>
      </c>
      <c r="CP657" s="45">
        <v>45</v>
      </c>
      <c r="CQ657" s="45">
        <v>28</v>
      </c>
      <c r="CR657" s="45">
        <v>1</v>
      </c>
      <c r="CS657" s="45">
        <v>14</v>
      </c>
      <c r="CT657" s="43">
        <v>1</v>
      </c>
      <c r="CU657" s="71">
        <v>2</v>
      </c>
      <c r="CV657" s="63" t="s">
        <v>125</v>
      </c>
      <c r="CW657" s="45">
        <v>726</v>
      </c>
      <c r="CX657" s="45">
        <v>726</v>
      </c>
      <c r="CY657" s="46">
        <v>0.16133333333333333</v>
      </c>
      <c r="CZ657" s="37"/>
      <c r="DA657" s="29"/>
      <c r="DB657" s="52">
        <f t="shared" si="3017"/>
        <v>45891</v>
      </c>
      <c r="DC657" s="45">
        <v>25871</v>
      </c>
      <c r="DD657" s="45">
        <f t="shared" si="3018"/>
        <v>68</v>
      </c>
      <c r="DE657" s="45">
        <v>1414</v>
      </c>
      <c r="DF657" s="45">
        <f t="shared" si="3019"/>
        <v>2</v>
      </c>
      <c r="DG657" s="45">
        <v>7</v>
      </c>
      <c r="DH657" s="45">
        <f t="shared" si="3020"/>
        <v>2</v>
      </c>
      <c r="DI657" s="45">
        <v>2</v>
      </c>
      <c r="DJ657" s="43"/>
      <c r="DK657" s="43">
        <f t="shared" si="3021"/>
        <v>495</v>
      </c>
      <c r="DL657" s="45">
        <f t="shared" si="3022"/>
        <v>990</v>
      </c>
      <c r="DM657" s="46">
        <f t="shared" si="3023"/>
        <v>0.14558823529411766</v>
      </c>
      <c r="DN657" s="37"/>
      <c r="DO657" s="29"/>
      <c r="DP657" s="52">
        <f t="shared" si="3024"/>
        <v>45891</v>
      </c>
      <c r="DQ657" s="45">
        <v>5800</v>
      </c>
      <c r="DR657" s="45">
        <f t="shared" si="3025"/>
        <v>71</v>
      </c>
      <c r="DS657" s="45">
        <v>173</v>
      </c>
      <c r="DT657" s="45">
        <f t="shared" si="3026"/>
        <v>1</v>
      </c>
      <c r="DU657" s="45">
        <v>47</v>
      </c>
      <c r="DV657" s="45">
        <f t="shared" si="3027"/>
        <v>1</v>
      </c>
      <c r="DW657" s="45">
        <v>0</v>
      </c>
      <c r="DX657" s="43"/>
      <c r="DY657" s="43">
        <f t="shared" si="3028"/>
        <v>726</v>
      </c>
      <c r="DZ657" s="45">
        <f t="shared" si="3029"/>
        <v>726</v>
      </c>
      <c r="EA657" s="46">
        <f t="shared" si="3030"/>
        <v>0.10225352112676056</v>
      </c>
      <c r="EB657" s="37"/>
      <c r="GU657" s="220"/>
      <c r="GV657" s="29"/>
      <c r="GW657" s="31"/>
      <c r="GX657" s="29"/>
      <c r="GY657" s="128"/>
      <c r="GZ657" s="29"/>
      <c r="HB657" s="166"/>
      <c r="HC657" s="29"/>
      <c r="HD657" s="29"/>
      <c r="HE657" s="29"/>
      <c r="HF657" s="29"/>
      <c r="HG657" s="29"/>
      <c r="HK657" s="29"/>
      <c r="HL657" s="29"/>
      <c r="HM657" s="128"/>
      <c r="HN657" s="29"/>
      <c r="HP657" s="166"/>
      <c r="HQ657" s="29"/>
      <c r="HR657" s="29"/>
      <c r="HS657" s="29"/>
      <c r="HT657" s="29"/>
      <c r="HU657" s="29"/>
      <c r="HX657" s="360"/>
      <c r="HY657" s="47"/>
      <c r="HZ657" s="45">
        <v>3447</v>
      </c>
      <c r="IA657" s="45">
        <v>27</v>
      </c>
      <c r="IB657" s="45">
        <v>111</v>
      </c>
      <c r="IC657" s="45">
        <v>0</v>
      </c>
      <c r="ID657" s="45">
        <v>18</v>
      </c>
      <c r="IE657" s="43">
        <v>0</v>
      </c>
      <c r="IF657" s="45">
        <v>0</v>
      </c>
      <c r="IG657" s="63" t="s">
        <v>64</v>
      </c>
      <c r="IH657" s="45">
        <v>673</v>
      </c>
      <c r="II657" s="45">
        <v>0</v>
      </c>
      <c r="IJ657" s="46">
        <v>0</v>
      </c>
      <c r="IK657" s="37"/>
      <c r="IL657" s="29"/>
      <c r="IM657" s="47"/>
      <c r="IN657" s="45">
        <v>2707</v>
      </c>
      <c r="IO657" s="45">
        <v>49</v>
      </c>
      <c r="IP657" s="45">
        <v>143</v>
      </c>
      <c r="IQ657" s="45">
        <v>6</v>
      </c>
      <c r="IR657" s="45">
        <v>40</v>
      </c>
      <c r="IS657" s="43">
        <v>8</v>
      </c>
      <c r="IT657" s="45">
        <v>0</v>
      </c>
      <c r="IU657" s="63" t="s">
        <v>396</v>
      </c>
      <c r="IV657" s="45">
        <v>182</v>
      </c>
      <c r="IW657" s="45">
        <v>1456</v>
      </c>
      <c r="IX657" s="46">
        <v>0.29714285714285715</v>
      </c>
      <c r="IY657" s="37"/>
      <c r="IZ657" s="61"/>
      <c r="JA657" s="47"/>
      <c r="JB657" s="45">
        <v>4536</v>
      </c>
      <c r="JC657" s="45">
        <v>110</v>
      </c>
      <c r="JD657" s="45">
        <v>309</v>
      </c>
      <c r="JE657" s="45">
        <v>8</v>
      </c>
      <c r="JF657" s="45">
        <v>44</v>
      </c>
      <c r="JG657" s="43">
        <v>36</v>
      </c>
      <c r="JH657" s="45">
        <v>36</v>
      </c>
      <c r="JI657" s="63" t="s">
        <v>257</v>
      </c>
      <c r="JJ657" s="45">
        <v>198</v>
      </c>
      <c r="JK657" s="45">
        <v>7128</v>
      </c>
      <c r="JL657" s="46">
        <v>0.64800000000000002</v>
      </c>
      <c r="JM657" s="37" t="s">
        <v>413</v>
      </c>
      <c r="JN657" s="29"/>
      <c r="JO657" s="47"/>
      <c r="JP657" s="45">
        <v>4708</v>
      </c>
      <c r="JQ657" s="45">
        <v>49</v>
      </c>
      <c r="JR657" s="45">
        <v>224</v>
      </c>
      <c r="JS657" s="45">
        <v>1</v>
      </c>
      <c r="JT657" s="45">
        <v>60</v>
      </c>
      <c r="JU657" s="43">
        <v>2</v>
      </c>
      <c r="JV657" s="45">
        <v>0</v>
      </c>
      <c r="JW657" s="63" t="s">
        <v>240</v>
      </c>
      <c r="JX657" s="45">
        <v>605</v>
      </c>
      <c r="JY657" s="45">
        <v>1210</v>
      </c>
      <c r="JZ657" s="46">
        <v>0.24693877551020407</v>
      </c>
      <c r="KA657" s="37"/>
      <c r="KB657" s="51"/>
      <c r="KC657" s="47"/>
      <c r="KD657" s="45">
        <v>10809</v>
      </c>
      <c r="KE657" s="45">
        <v>48</v>
      </c>
      <c r="KF657" s="45">
        <v>592</v>
      </c>
      <c r="KG657" s="45">
        <v>0</v>
      </c>
      <c r="KH657" s="45">
        <v>9</v>
      </c>
      <c r="KI657" s="74">
        <v>0</v>
      </c>
      <c r="KJ657" s="71">
        <v>0</v>
      </c>
      <c r="KK657" s="63" t="s">
        <v>143</v>
      </c>
      <c r="KL657" s="45">
        <v>1100</v>
      </c>
      <c r="KM657">
        <v>0</v>
      </c>
      <c r="KN657" s="46">
        <v>0</v>
      </c>
      <c r="KO657" s="37"/>
      <c r="KP657" s="29"/>
      <c r="KQ657" s="47"/>
      <c r="KR657" s="45">
        <v>15634</v>
      </c>
      <c r="KS657" s="45">
        <v>10</v>
      </c>
      <c r="KT657" s="45">
        <v>1818</v>
      </c>
      <c r="KU657" s="45">
        <v>0</v>
      </c>
      <c r="KV657" s="45">
        <v>16</v>
      </c>
      <c r="KW657" s="43">
        <v>0</v>
      </c>
      <c r="KX657" s="45">
        <v>264</v>
      </c>
      <c r="KY657" s="54" t="s">
        <v>293</v>
      </c>
      <c r="KZ657" s="45">
        <v>800</v>
      </c>
      <c r="LA657" s="45">
        <v>0</v>
      </c>
      <c r="LB657" s="46">
        <v>0</v>
      </c>
      <c r="LC657" s="37" t="s">
        <v>403</v>
      </c>
      <c r="LD657" s="29"/>
      <c r="LE657" s="75"/>
      <c r="LF657" s="76"/>
      <c r="LG657" s="76"/>
      <c r="LH657" s="76">
        <v>1166</v>
      </c>
      <c r="LI657" s="76">
        <v>0</v>
      </c>
      <c r="LJ657" s="77">
        <v>2</v>
      </c>
      <c r="LK657" s="76">
        <v>0</v>
      </c>
      <c r="LL657" s="76">
        <v>0</v>
      </c>
      <c r="LM657" s="78" t="s">
        <v>387</v>
      </c>
      <c r="LN657" s="79">
        <v>1000</v>
      </c>
      <c r="LO657" s="76">
        <v>0</v>
      </c>
      <c r="LP657" s="80"/>
      <c r="LQ657" s="37"/>
      <c r="LR657" s="29"/>
      <c r="LS657" s="52">
        <f t="shared" si="3031"/>
        <v>45891</v>
      </c>
      <c r="LT657" s="45">
        <v>18391</v>
      </c>
      <c r="LU657" s="45">
        <f t="shared" si="3032"/>
        <v>102</v>
      </c>
      <c r="LV657" s="45">
        <v>956</v>
      </c>
      <c r="LW657" s="45">
        <f t="shared" si="3033"/>
        <v>5</v>
      </c>
      <c r="LX657" s="45">
        <v>6</v>
      </c>
      <c r="LY657" s="45">
        <f t="shared" si="3034"/>
        <v>4</v>
      </c>
      <c r="LZ657" s="45">
        <v>2</v>
      </c>
      <c r="MA657" s="43"/>
      <c r="MB657" s="43">
        <f t="shared" si="3035"/>
        <v>495</v>
      </c>
      <c r="MC657" s="45">
        <f t="shared" si="3036"/>
        <v>1980</v>
      </c>
      <c r="MD657" s="46">
        <f t="shared" si="3037"/>
        <v>0.19411764705882353</v>
      </c>
      <c r="ME657" s="37" t="s">
        <v>374</v>
      </c>
      <c r="MF657" s="29"/>
      <c r="MG657" s="52">
        <f t="shared" si="3038"/>
        <v>45891</v>
      </c>
      <c r="MH657" s="45">
        <v>5562</v>
      </c>
      <c r="MI657" s="45">
        <f t="shared" si="3039"/>
        <v>18</v>
      </c>
      <c r="MJ657" s="45">
        <v>341</v>
      </c>
      <c r="MK657" s="45">
        <f t="shared" si="3040"/>
        <v>0</v>
      </c>
      <c r="ML657" s="45">
        <v>5</v>
      </c>
      <c r="MM657" s="45">
        <f t="shared" si="3041"/>
        <v>0</v>
      </c>
      <c r="MN657" s="45">
        <v>1</v>
      </c>
      <c r="MO657" s="43"/>
      <c r="MP657" s="43">
        <f t="shared" si="3042"/>
        <v>1100</v>
      </c>
      <c r="MQ657" s="45">
        <f t="shared" si="3043"/>
        <v>0</v>
      </c>
      <c r="MR657" s="46">
        <f t="shared" si="3044"/>
        <v>0</v>
      </c>
      <c r="MS657" s="37"/>
      <c r="MT657" s="29"/>
      <c r="MU657" s="52">
        <f t="shared" si="3045"/>
        <v>45891</v>
      </c>
      <c r="MV657" s="45">
        <v>7829</v>
      </c>
      <c r="MW657" s="69">
        <f t="shared" si="3046"/>
        <v>29</v>
      </c>
      <c r="MX657" s="45">
        <v>366</v>
      </c>
      <c r="MY657" s="45">
        <f t="shared" si="3047"/>
        <v>1</v>
      </c>
      <c r="MZ657" s="45">
        <v>2</v>
      </c>
      <c r="NA657" s="45">
        <f t="shared" si="3048"/>
        <v>1</v>
      </c>
      <c r="NB657" s="45"/>
      <c r="NC657" s="43"/>
      <c r="ND657" s="43">
        <f t="shared" si="3049"/>
        <v>1100</v>
      </c>
      <c r="NE657" s="45">
        <f t="shared" si="3050"/>
        <v>1100</v>
      </c>
      <c r="NF657" s="46">
        <f t="shared" si="3051"/>
        <v>0.37931034482758619</v>
      </c>
      <c r="NG657" s="37"/>
      <c r="NH657" s="29"/>
      <c r="NI657" s="52">
        <f t="shared" si="3052"/>
        <v>45891</v>
      </c>
      <c r="NJ657" s="45">
        <v>8039</v>
      </c>
      <c r="NK657" s="45">
        <f t="shared" si="3053"/>
        <v>74</v>
      </c>
      <c r="NL657" s="45">
        <v>183</v>
      </c>
      <c r="NM657" s="45">
        <f t="shared" si="3054"/>
        <v>0</v>
      </c>
      <c r="NN657" s="45">
        <v>42</v>
      </c>
      <c r="NO657" s="45">
        <f t="shared" si="3055"/>
        <v>0</v>
      </c>
      <c r="NP657" s="45">
        <v>0</v>
      </c>
      <c r="NQ657" s="43"/>
      <c r="NR657" s="43">
        <f t="shared" si="3056"/>
        <v>1100</v>
      </c>
      <c r="NS657" s="45">
        <f t="shared" si="3057"/>
        <v>0</v>
      </c>
      <c r="NT657" s="46">
        <f t="shared" si="3058"/>
        <v>0</v>
      </c>
      <c r="NU657" s="37"/>
    </row>
    <row r="658" spans="1:385" ht="15" customHeight="1" thickTop="1" thickBot="1" x14ac:dyDescent="0.3">
      <c r="A658" s="38">
        <v>45893</v>
      </c>
      <c r="B658" s="39">
        <f>IF(A658="","",SUM(J658,LG664,AL658,DR658,AZ658,DD658,LU658,NK658,MW658,MI658,X658)+SUM(CP667:CP670)+SUM(BN667:BN670)+SUM(KS667:KS670)+SUM(KE667:KE670)+SUM(CB667:CB670)+SUM(IA667:IA670)+SUM(IO667:IO670)+SUM(JC667:JC670)+SUM(JQ667:JQ670))</f>
        <v>2395</v>
      </c>
      <c r="C658" s="40">
        <f>IF(A658="","",SUM(J658,X658,AL658,AZ658)+SUM(KE667:KE670)+SUM(KS667:KS670)+SUM(BN667:BN670))</f>
        <v>976</v>
      </c>
      <c r="D658" s="40">
        <f>IF(A658="","",SUM(DD658,DR658)+SUM(CB667:CB670)+SUM(CP667:CP670))</f>
        <v>519</v>
      </c>
      <c r="E658" s="40">
        <f>IF(A658="","",SUM(NK658,MW658,MI658,DR658,LG664,LU658)+SUM(IA667:IA670)+SUM(IO667:IO670)+SUM(JC667:JC670)+SUM(JQ667:JQ670))</f>
        <v>939</v>
      </c>
      <c r="F658" s="135"/>
      <c r="G658" s="135"/>
      <c r="H658" s="42"/>
      <c r="I658" s="45">
        <v>1995</v>
      </c>
      <c r="J658" s="45">
        <f t="shared" si="2990"/>
        <v>46</v>
      </c>
      <c r="K658" s="45">
        <v>94</v>
      </c>
      <c r="L658" s="45">
        <f t="shared" si="2991"/>
        <v>4</v>
      </c>
      <c r="M658" s="45">
        <v>3</v>
      </c>
      <c r="N658" s="45">
        <f t="shared" si="2992"/>
        <v>4</v>
      </c>
      <c r="O658" s="45">
        <v>11</v>
      </c>
      <c r="P658" s="43"/>
      <c r="Q658" s="43">
        <f t="shared" si="2993"/>
        <v>363</v>
      </c>
      <c r="R658" s="45">
        <f t="shared" si="2994"/>
        <v>1452</v>
      </c>
      <c r="S658" s="46">
        <f t="shared" si="2995"/>
        <v>0.31565217391304345</v>
      </c>
      <c r="T658" s="37" t="s">
        <v>435</v>
      </c>
      <c r="U658" s="29"/>
      <c r="V658" s="52">
        <f t="shared" si="2996"/>
        <v>45893</v>
      </c>
      <c r="W658" s="45">
        <v>10673</v>
      </c>
      <c r="X658" s="45">
        <f t="shared" si="2997"/>
        <v>49</v>
      </c>
      <c r="Y658" s="45">
        <v>451</v>
      </c>
      <c r="Z658" s="45">
        <f t="shared" si="2998"/>
        <v>1</v>
      </c>
      <c r="AA658" s="45">
        <v>12</v>
      </c>
      <c r="AB658" s="45">
        <f t="shared" si="2999"/>
        <v>1</v>
      </c>
      <c r="AC658" s="45">
        <v>3</v>
      </c>
      <c r="AD658" s="43"/>
      <c r="AE658" s="43">
        <f t="shared" si="3000"/>
        <v>1026</v>
      </c>
      <c r="AF658" s="45">
        <f t="shared" si="3001"/>
        <v>1026</v>
      </c>
      <c r="AG658" s="46">
        <f t="shared" si="3002"/>
        <v>0.20938775510204083</v>
      </c>
      <c r="AH658" s="37"/>
      <c r="AI658" s="29"/>
      <c r="AJ658" s="52">
        <f t="shared" si="3003"/>
        <v>45893</v>
      </c>
      <c r="AK658" s="45">
        <v>13214</v>
      </c>
      <c r="AL658" s="45">
        <f t="shared" si="3004"/>
        <v>89</v>
      </c>
      <c r="AM658" s="45">
        <v>306</v>
      </c>
      <c r="AN658" s="45">
        <f t="shared" si="3005"/>
        <v>0</v>
      </c>
      <c r="AO658" s="45">
        <v>37</v>
      </c>
      <c r="AP658" s="45">
        <f t="shared" si="3006"/>
        <v>0</v>
      </c>
      <c r="AQ658" s="45">
        <v>4</v>
      </c>
      <c r="AR658" s="43"/>
      <c r="AS658" s="43">
        <f t="shared" si="3007"/>
        <v>880</v>
      </c>
      <c r="AT658" s="45">
        <f t="shared" si="3008"/>
        <v>0</v>
      </c>
      <c r="AU658" s="46">
        <f t="shared" si="3009"/>
        <v>0</v>
      </c>
      <c r="AV658" s="37"/>
      <c r="AW658" s="29"/>
      <c r="AX658" s="52">
        <f t="shared" si="3010"/>
        <v>45893</v>
      </c>
      <c r="AY658" s="45">
        <v>14016</v>
      </c>
      <c r="AZ658" s="45">
        <f t="shared" si="3011"/>
        <v>30</v>
      </c>
      <c r="BA658" s="45">
        <v>468</v>
      </c>
      <c r="BB658" s="45">
        <f t="shared" si="3012"/>
        <v>0</v>
      </c>
      <c r="BC658" s="45">
        <v>19</v>
      </c>
      <c r="BD658" s="45">
        <f t="shared" si="3013"/>
        <v>0</v>
      </c>
      <c r="BE658" s="45">
        <v>0</v>
      </c>
      <c r="BF658" s="43"/>
      <c r="BG658" s="43">
        <f t="shared" si="3014"/>
        <v>1012</v>
      </c>
      <c r="BH658" s="45">
        <f t="shared" si="3015"/>
        <v>0</v>
      </c>
      <c r="BI658" s="46">
        <f t="shared" si="3016"/>
        <v>0</v>
      </c>
      <c r="BJ658" s="37"/>
      <c r="BK658" s="29"/>
      <c r="BL658" s="75"/>
      <c r="BM658" s="76">
        <v>14366</v>
      </c>
      <c r="BN658" s="76">
        <v>61</v>
      </c>
      <c r="BO658" s="76">
        <v>1725</v>
      </c>
      <c r="BP658" s="76">
        <v>5</v>
      </c>
      <c r="BQ658" s="76">
        <v>280</v>
      </c>
      <c r="BR658" s="76">
        <v>30</v>
      </c>
      <c r="BS658" s="76">
        <v>-272</v>
      </c>
      <c r="BT658" s="82" t="s">
        <v>87</v>
      </c>
      <c r="BU658" s="76">
        <v>200</v>
      </c>
      <c r="BV658" s="76">
        <v>6000</v>
      </c>
      <c r="BW658" s="80">
        <v>0.98360655737704916</v>
      </c>
      <c r="BX658" s="37" t="s">
        <v>405</v>
      </c>
      <c r="BY658" s="57"/>
      <c r="BZ658" s="75"/>
      <c r="CA658" s="76">
        <v>4902</v>
      </c>
      <c r="CB658" s="76">
        <v>69</v>
      </c>
      <c r="CC658" s="76">
        <v>268</v>
      </c>
      <c r="CD658" s="76">
        <v>5</v>
      </c>
      <c r="CE658" s="76">
        <v>86</v>
      </c>
      <c r="CF658" s="76">
        <v>10</v>
      </c>
      <c r="CG658" s="83">
        <v>20</v>
      </c>
      <c r="CH658" s="78" t="s">
        <v>341</v>
      </c>
      <c r="CI658" s="79">
        <v>198</v>
      </c>
      <c r="CJ658" s="76">
        <v>1980</v>
      </c>
      <c r="CK658" s="80">
        <v>0.28695652173913044</v>
      </c>
      <c r="CL658" s="37"/>
      <c r="CM658" s="29"/>
      <c r="CN658" s="75"/>
      <c r="CO658" s="76">
        <v>756</v>
      </c>
      <c r="CP658" s="76">
        <v>20</v>
      </c>
      <c r="CQ658" s="76">
        <v>24</v>
      </c>
      <c r="CR658" s="76">
        <v>1</v>
      </c>
      <c r="CS658" s="76">
        <v>14</v>
      </c>
      <c r="CT658" s="76">
        <v>1</v>
      </c>
      <c r="CU658" s="83">
        <v>0</v>
      </c>
      <c r="CV658" s="78" t="s">
        <v>330</v>
      </c>
      <c r="CW658" s="79">
        <v>605</v>
      </c>
      <c r="CX658" s="76">
        <v>605</v>
      </c>
      <c r="CY658" s="80">
        <v>0.30249999999999999</v>
      </c>
      <c r="CZ658" s="37"/>
      <c r="DA658" s="29"/>
      <c r="DB658" s="52">
        <f t="shared" si="3017"/>
        <v>45893</v>
      </c>
      <c r="DC658" s="45">
        <v>26042</v>
      </c>
      <c r="DD658" s="45">
        <f t="shared" si="3018"/>
        <v>171</v>
      </c>
      <c r="DE658" s="45">
        <v>1417</v>
      </c>
      <c r="DF658" s="45">
        <f t="shared" si="3019"/>
        <v>3</v>
      </c>
      <c r="DG658" s="45">
        <v>6</v>
      </c>
      <c r="DH658" s="45">
        <f t="shared" si="3020"/>
        <v>3</v>
      </c>
      <c r="DI658" s="45">
        <v>1</v>
      </c>
      <c r="DJ658" s="43"/>
      <c r="DK658" s="43">
        <f t="shared" si="3021"/>
        <v>495</v>
      </c>
      <c r="DL658" s="45">
        <f t="shared" si="3022"/>
        <v>1485</v>
      </c>
      <c r="DM658" s="46">
        <f t="shared" si="3023"/>
        <v>8.6842105263157901E-2</v>
      </c>
      <c r="DN658" s="37"/>
      <c r="DO658" s="29"/>
      <c r="DP658" s="52">
        <f t="shared" si="3024"/>
        <v>45893</v>
      </c>
      <c r="DQ658" s="45">
        <v>5839</v>
      </c>
      <c r="DR658" s="45">
        <f t="shared" si="3025"/>
        <v>39</v>
      </c>
      <c r="DS658" s="45">
        <v>173</v>
      </c>
      <c r="DT658" s="45">
        <f t="shared" si="3026"/>
        <v>0</v>
      </c>
      <c r="DU658" s="45">
        <v>47</v>
      </c>
      <c r="DV658" s="45">
        <f t="shared" si="3027"/>
        <v>0</v>
      </c>
      <c r="DW658" s="45">
        <v>0</v>
      </c>
      <c r="DX658" s="43"/>
      <c r="DY658" s="43">
        <f t="shared" si="3028"/>
        <v>726</v>
      </c>
      <c r="DZ658" s="45">
        <f t="shared" si="3029"/>
        <v>0</v>
      </c>
      <c r="EA658" s="46">
        <f t="shared" si="3030"/>
        <v>0</v>
      </c>
      <c r="EB658" s="37"/>
      <c r="GU658" s="220"/>
      <c r="GV658" s="29"/>
      <c r="GW658" s="31"/>
      <c r="GX658" s="29"/>
      <c r="GY658" s="128"/>
      <c r="GZ658" s="29"/>
      <c r="HB658" s="166"/>
      <c r="HC658" s="29"/>
      <c r="HD658" s="29"/>
      <c r="HE658" s="29"/>
      <c r="HF658" s="29"/>
      <c r="HG658" s="29"/>
      <c r="HK658" s="29"/>
      <c r="HL658" s="29"/>
      <c r="HM658" s="128"/>
      <c r="HN658" s="29"/>
      <c r="HP658" s="166"/>
      <c r="HQ658" s="29"/>
      <c r="HR658" s="29"/>
      <c r="HS658" s="29"/>
      <c r="HT658" s="29"/>
      <c r="HU658" s="29"/>
      <c r="HX658" s="360"/>
      <c r="HY658" s="75"/>
      <c r="HZ658" s="76">
        <v>4477</v>
      </c>
      <c r="IA658" s="76">
        <v>33</v>
      </c>
      <c r="IB658" s="76">
        <v>226</v>
      </c>
      <c r="IC658" s="76">
        <v>3</v>
      </c>
      <c r="ID658" s="76">
        <v>120</v>
      </c>
      <c r="IE658" s="76">
        <v>4</v>
      </c>
      <c r="IF658" s="76">
        <v>20</v>
      </c>
      <c r="IG658" s="78" t="s">
        <v>99</v>
      </c>
      <c r="IH658" s="76">
        <v>200</v>
      </c>
      <c r="II658" s="76">
        <v>800</v>
      </c>
      <c r="IJ658" s="80">
        <v>0.24242424242424243</v>
      </c>
      <c r="IK658" s="37"/>
      <c r="IL658" s="29"/>
      <c r="IM658" s="75"/>
      <c r="IN658" s="76">
        <v>4647</v>
      </c>
      <c r="IO658" s="76">
        <v>37</v>
      </c>
      <c r="IP658" s="76">
        <v>211</v>
      </c>
      <c r="IQ658" s="76">
        <v>1</v>
      </c>
      <c r="IR658" s="76">
        <v>8</v>
      </c>
      <c r="IS658" s="76">
        <v>1</v>
      </c>
      <c r="IT658" s="76">
        <v>3</v>
      </c>
      <c r="IU658" s="78" t="s">
        <v>392</v>
      </c>
      <c r="IV658" s="76">
        <v>682</v>
      </c>
      <c r="IW658" s="76">
        <v>682</v>
      </c>
      <c r="IX658" s="80">
        <v>0.18432432432432433</v>
      </c>
      <c r="IY658" s="37"/>
      <c r="IZ658" s="61"/>
      <c r="JA658" s="75"/>
      <c r="JB658" s="76">
        <v>2718</v>
      </c>
      <c r="JC658" s="76">
        <v>76</v>
      </c>
      <c r="JD658" s="76">
        <v>151</v>
      </c>
      <c r="JE658" s="76">
        <v>2</v>
      </c>
      <c r="JF658" s="76">
        <v>12</v>
      </c>
      <c r="JG658" s="76">
        <v>2</v>
      </c>
      <c r="JH658" s="76">
        <v>1</v>
      </c>
      <c r="JI658" s="85" t="s">
        <v>370</v>
      </c>
      <c r="JJ658" s="76">
        <v>286</v>
      </c>
      <c r="JK658" s="76">
        <v>572</v>
      </c>
      <c r="JL658" s="80">
        <v>7.5263157894736837E-2</v>
      </c>
      <c r="JM658" s="37"/>
      <c r="JN658" s="29"/>
      <c r="JO658" s="75"/>
      <c r="JP658" s="76">
        <v>3615</v>
      </c>
      <c r="JQ658" s="76">
        <v>59</v>
      </c>
      <c r="JR658" s="76">
        <v>178</v>
      </c>
      <c r="JS658" s="76">
        <v>0</v>
      </c>
      <c r="JT658" s="76">
        <v>5</v>
      </c>
      <c r="JU658" s="76">
        <v>1</v>
      </c>
      <c r="JV658" s="76">
        <v>6</v>
      </c>
      <c r="JW658" s="78" t="s">
        <v>138</v>
      </c>
      <c r="JX658" s="76">
        <v>1100</v>
      </c>
      <c r="JY658" s="76">
        <v>1100</v>
      </c>
      <c r="JZ658" s="80">
        <v>0.1864406779661017</v>
      </c>
      <c r="KA658" s="37"/>
      <c r="KB658" s="51"/>
      <c r="KC658" s="75"/>
      <c r="KD658" s="76">
        <v>11429</v>
      </c>
      <c r="KE658" s="76">
        <v>170</v>
      </c>
      <c r="KF658" s="76">
        <v>568</v>
      </c>
      <c r="KG658" s="76">
        <v>10</v>
      </c>
      <c r="KH658" s="76">
        <v>85</v>
      </c>
      <c r="KI658" s="76">
        <v>15</v>
      </c>
      <c r="KJ658" s="83">
        <v>17</v>
      </c>
      <c r="KK658" s="78" t="s">
        <v>277</v>
      </c>
      <c r="KL658" s="79">
        <v>198</v>
      </c>
      <c r="KM658" s="76">
        <v>2970</v>
      </c>
      <c r="KN658" s="80">
        <v>0.17470588235294118</v>
      </c>
      <c r="KO658" s="37"/>
      <c r="KP658" s="29"/>
      <c r="KQ658" s="75"/>
      <c r="KR658" s="76">
        <v>17316</v>
      </c>
      <c r="KS658" s="76">
        <v>48</v>
      </c>
      <c r="KT658" s="76">
        <v>1987</v>
      </c>
      <c r="KU658" s="76">
        <v>3</v>
      </c>
      <c r="KV658" s="76">
        <v>10</v>
      </c>
      <c r="KW658" s="76">
        <v>3</v>
      </c>
      <c r="KX658" s="76">
        <v>8</v>
      </c>
      <c r="KY658" s="81" t="s">
        <v>369</v>
      </c>
      <c r="KZ658" s="76">
        <v>286</v>
      </c>
      <c r="LA658" s="76">
        <v>858</v>
      </c>
      <c r="LB658" s="80">
        <v>0.17874999999999999</v>
      </c>
      <c r="LC658" s="37" t="s">
        <v>404</v>
      </c>
      <c r="LD658" s="29"/>
      <c r="LE658" s="52">
        <f>IF(A656="","",A656)</f>
        <v>45887</v>
      </c>
      <c r="LF658" s="43">
        <v>67329</v>
      </c>
      <c r="LG658" s="86">
        <f>IF(LF658="","",LF658-LF655)</f>
        <v>67</v>
      </c>
      <c r="LH658" s="43">
        <v>445</v>
      </c>
      <c r="LI658" s="43">
        <f t="shared" ref="LI658:LI681" si="3059">IF(LH658="","",LH658-LH655)</f>
        <v>0</v>
      </c>
      <c r="LJ658" s="43">
        <v>1</v>
      </c>
      <c r="LK658" s="87">
        <f t="shared" ref="LK658:LK681" si="3060">IF(LJ658="","",LJ655+LL655-LJ658)</f>
        <v>0</v>
      </c>
      <c r="LL658" s="43">
        <v>0</v>
      </c>
      <c r="LM658" s="65" t="s">
        <v>424</v>
      </c>
      <c r="LN658" s="48">
        <f>IF(LG658="","",LN655)</f>
        <v>1000</v>
      </c>
      <c r="LO658" s="87">
        <f t="shared" ref="LO658:LO684" si="3061">IF(LJ658="","",LK658*LN658)</f>
        <v>0</v>
      </c>
      <c r="LP658" s="53"/>
      <c r="LQ658" s="37"/>
      <c r="LR658" s="29"/>
      <c r="LS658" s="52">
        <f t="shared" si="3031"/>
        <v>45893</v>
      </c>
      <c r="LT658" s="45">
        <v>18436</v>
      </c>
      <c r="LU658" s="45">
        <f t="shared" si="3032"/>
        <v>45</v>
      </c>
      <c r="LV658" s="45">
        <v>957</v>
      </c>
      <c r="LW658" s="45">
        <f t="shared" si="3033"/>
        <v>1</v>
      </c>
      <c r="LX658" s="45">
        <v>7</v>
      </c>
      <c r="LY658" s="45">
        <f t="shared" si="3034"/>
        <v>1</v>
      </c>
      <c r="LZ658" s="45">
        <v>-1</v>
      </c>
      <c r="MA658" s="43"/>
      <c r="MB658" s="43">
        <f t="shared" si="3035"/>
        <v>495</v>
      </c>
      <c r="MC658" s="45">
        <f t="shared" si="3036"/>
        <v>495</v>
      </c>
      <c r="MD658" s="46">
        <f t="shared" si="3037"/>
        <v>0.11</v>
      </c>
      <c r="ME658" s="37"/>
      <c r="MF658" s="29"/>
      <c r="MG658" s="52">
        <f t="shared" si="3038"/>
        <v>45893</v>
      </c>
      <c r="MH658" s="45">
        <v>5646</v>
      </c>
      <c r="MI658" s="45">
        <f t="shared" si="3039"/>
        <v>84</v>
      </c>
      <c r="MJ658" s="45">
        <v>342</v>
      </c>
      <c r="MK658" s="45">
        <f t="shared" si="3040"/>
        <v>1</v>
      </c>
      <c r="ML658" s="45">
        <v>5</v>
      </c>
      <c r="MM658" s="45">
        <f t="shared" si="3041"/>
        <v>1</v>
      </c>
      <c r="MN658" s="45">
        <v>0</v>
      </c>
      <c r="MO658" s="43"/>
      <c r="MP658" s="43">
        <f t="shared" si="3042"/>
        <v>1100</v>
      </c>
      <c r="MQ658" s="45">
        <f t="shared" si="3043"/>
        <v>1100</v>
      </c>
      <c r="MR658" s="46">
        <f t="shared" si="3044"/>
        <v>0.13095238095238096</v>
      </c>
      <c r="MS658" s="37"/>
      <c r="MT658" s="29"/>
      <c r="MU658" s="52">
        <f t="shared" si="3045"/>
        <v>45893</v>
      </c>
      <c r="MV658" s="45">
        <v>7858</v>
      </c>
      <c r="MW658" s="69">
        <f t="shared" si="3046"/>
        <v>29</v>
      </c>
      <c r="MX658" s="45">
        <v>366</v>
      </c>
      <c r="MY658" s="45">
        <f t="shared" si="3047"/>
        <v>0</v>
      </c>
      <c r="MZ658" s="45">
        <v>2</v>
      </c>
      <c r="NA658" s="45">
        <f t="shared" si="3048"/>
        <v>0</v>
      </c>
      <c r="NB658" s="45">
        <v>2</v>
      </c>
      <c r="NC658" s="43"/>
      <c r="ND658" s="43">
        <f t="shared" si="3049"/>
        <v>1100</v>
      </c>
      <c r="NE658" s="45">
        <f t="shared" si="3050"/>
        <v>0</v>
      </c>
      <c r="NF658" s="46">
        <f t="shared" si="3051"/>
        <v>0</v>
      </c>
      <c r="NG658" s="37"/>
      <c r="NH658" s="29"/>
      <c r="NI658" s="52">
        <f t="shared" si="3052"/>
        <v>45893</v>
      </c>
      <c r="NJ658" s="45">
        <v>8096</v>
      </c>
      <c r="NK658" s="45">
        <f t="shared" si="3053"/>
        <v>57</v>
      </c>
      <c r="NL658" s="45">
        <v>183</v>
      </c>
      <c r="NM658" s="45">
        <f t="shared" si="3054"/>
        <v>0</v>
      </c>
      <c r="NN658" s="45">
        <v>42</v>
      </c>
      <c r="NO658" s="45">
        <f t="shared" si="3055"/>
        <v>0</v>
      </c>
      <c r="NP658" s="45">
        <v>0</v>
      </c>
      <c r="NQ658" s="43"/>
      <c r="NR658" s="43">
        <f t="shared" si="3056"/>
        <v>1100</v>
      </c>
      <c r="NS658" s="45">
        <f t="shared" si="3057"/>
        <v>0</v>
      </c>
      <c r="NT658" s="46">
        <f t="shared" si="3058"/>
        <v>0</v>
      </c>
      <c r="NU658" s="37"/>
    </row>
    <row r="659" spans="1:385" ht="15" customHeight="1" thickTop="1" x14ac:dyDescent="0.25">
      <c r="A659" s="38">
        <v>45898</v>
      </c>
      <c r="B659" s="39">
        <f>IF(A659="","",SUM(J659,LG667,AL659,DR659,AZ659,DD659,LU659,NK659,MW659,MI659,X659)+SUM(CP671:CP674)+SUM(BN671:BN674)+SUM(KS671:KS674)+SUM(KE671:KE674)+SUM(CB671:CB674)+SUM(IA671:IA674)+SUM(IO671:IO674)+SUM(JC671:JC674)+SUM(JQ671:JQ674))</f>
        <v>4998</v>
      </c>
      <c r="C659" s="40">
        <f>IF(A659="","",SUM(J659,X659,AL659,AZ659)+SUM(KE671:KE674)+SUM(KS671:KS674)+SUM(BN671:BN674))</f>
        <v>1560</v>
      </c>
      <c r="D659" s="40">
        <f>IF(A659="","",SUM(DD659,DR659)+SUM(CB671:CB674)+SUM(CP671:CP674))</f>
        <v>1048</v>
      </c>
      <c r="E659" s="40">
        <f>IF(A659="","",SUM(NK659,MW659,MI659,DR659,LG667,LU659,DD659)+SUM(IA671:IA674)+SUM(IO671:IO674)+SUM(JC671:JC674)+SUM(JQ671:JQ674))</f>
        <v>2801</v>
      </c>
      <c r="F659" s="135"/>
      <c r="G659" s="135"/>
      <c r="H659" s="42"/>
      <c r="I659" s="45">
        <v>2127</v>
      </c>
      <c r="J659" s="45">
        <f t="shared" si="2990"/>
        <v>132</v>
      </c>
      <c r="K659" s="45">
        <v>96</v>
      </c>
      <c r="L659" s="45">
        <f t="shared" si="2991"/>
        <v>2</v>
      </c>
      <c r="M659" s="45">
        <v>12</v>
      </c>
      <c r="N659" s="45">
        <f t="shared" si="2992"/>
        <v>2</v>
      </c>
      <c r="O659" s="45">
        <v>6</v>
      </c>
      <c r="P659" s="43"/>
      <c r="Q659" s="43">
        <f t="shared" si="2993"/>
        <v>363</v>
      </c>
      <c r="R659" s="45">
        <f t="shared" si="2994"/>
        <v>726</v>
      </c>
      <c r="S659" s="46">
        <f t="shared" si="2995"/>
        <v>5.5E-2</v>
      </c>
      <c r="T659" s="37"/>
      <c r="U659" s="29"/>
      <c r="V659" s="52">
        <f t="shared" si="2996"/>
        <v>45898</v>
      </c>
      <c r="W659" s="45">
        <v>10777</v>
      </c>
      <c r="X659" s="45">
        <f t="shared" si="2997"/>
        <v>104</v>
      </c>
      <c r="Y659" s="45">
        <v>454</v>
      </c>
      <c r="Z659" s="45">
        <f t="shared" si="2998"/>
        <v>3</v>
      </c>
      <c r="AA659" s="45">
        <v>12</v>
      </c>
      <c r="AB659" s="45">
        <f t="shared" si="2999"/>
        <v>3</v>
      </c>
      <c r="AC659" s="45">
        <v>0</v>
      </c>
      <c r="AD659" s="43"/>
      <c r="AE659" s="43">
        <f t="shared" si="3000"/>
        <v>1026</v>
      </c>
      <c r="AF659" s="45">
        <f t="shared" si="3001"/>
        <v>3078</v>
      </c>
      <c r="AG659" s="46">
        <f t="shared" si="3002"/>
        <v>0.29596153846153844</v>
      </c>
      <c r="AH659" s="37"/>
      <c r="AI659" s="29"/>
      <c r="AJ659" s="52">
        <f t="shared" si="3003"/>
        <v>45898</v>
      </c>
      <c r="AK659" s="45">
        <v>13313</v>
      </c>
      <c r="AL659" s="45">
        <f t="shared" si="3004"/>
        <v>99</v>
      </c>
      <c r="AM659" s="45">
        <v>308</v>
      </c>
      <c r="AN659" s="45">
        <f t="shared" si="3005"/>
        <v>2</v>
      </c>
      <c r="AO659" s="45">
        <v>38</v>
      </c>
      <c r="AP659" s="45">
        <f t="shared" si="3006"/>
        <v>3</v>
      </c>
      <c r="AQ659" s="45">
        <v>0</v>
      </c>
      <c r="AR659" s="43"/>
      <c r="AS659" s="43">
        <f t="shared" si="3007"/>
        <v>880</v>
      </c>
      <c r="AT659" s="45">
        <f t="shared" si="3008"/>
        <v>2640</v>
      </c>
      <c r="AU659" s="46">
        <f t="shared" si="3009"/>
        <v>0.26666666666666666</v>
      </c>
      <c r="AV659" s="37"/>
      <c r="AW659" s="29"/>
      <c r="AX659" s="52">
        <f t="shared" si="3010"/>
        <v>45898</v>
      </c>
      <c r="AY659" s="45">
        <v>14175</v>
      </c>
      <c r="AZ659" s="45">
        <f t="shared" si="3011"/>
        <v>159</v>
      </c>
      <c r="BA659" s="45">
        <v>472</v>
      </c>
      <c r="BB659" s="45">
        <f t="shared" si="3012"/>
        <v>4</v>
      </c>
      <c r="BC659" s="45">
        <v>15</v>
      </c>
      <c r="BD659" s="45">
        <f t="shared" si="3013"/>
        <v>4</v>
      </c>
      <c r="BE659" s="45">
        <v>0</v>
      </c>
      <c r="BF659" s="43"/>
      <c r="BG659" s="43">
        <f t="shared" si="3014"/>
        <v>1012</v>
      </c>
      <c r="BH659" s="45">
        <f t="shared" si="3015"/>
        <v>4048</v>
      </c>
      <c r="BI659" s="46">
        <f t="shared" si="3016"/>
        <v>0.25459119496855348</v>
      </c>
      <c r="BJ659" s="37"/>
      <c r="BK659" s="29"/>
      <c r="BL659" s="52">
        <f>IF($A656="","",$A656)</f>
        <v>45887</v>
      </c>
      <c r="BM659" s="45">
        <v>58</v>
      </c>
      <c r="BN659" s="43">
        <v>58</v>
      </c>
      <c r="BO659" s="45">
        <v>994</v>
      </c>
      <c r="BP659" s="87">
        <v>4</v>
      </c>
      <c r="BQ659" s="43">
        <v>4</v>
      </c>
      <c r="BR659" s="43">
        <f t="shared" ref="BR659:BR662" si="3062">IF(BQ659="","",BQ655+BS655-BQ659)</f>
        <v>4</v>
      </c>
      <c r="BS659" s="43">
        <v>1</v>
      </c>
      <c r="BT659" s="44" t="s">
        <v>329</v>
      </c>
      <c r="BU659" s="48">
        <v>660</v>
      </c>
      <c r="BV659" s="45">
        <f t="shared" ref="BV659:BV694" si="3063">IF(BQ659="","",BR659*BU659)</f>
        <v>2640</v>
      </c>
      <c r="BW659" s="89">
        <f t="shared" ref="BW659:BW694" si="3064">IF(BR659="","",BV659/(BN659*100))</f>
        <v>0.45517241379310347</v>
      </c>
      <c r="BX659" s="37" t="s">
        <v>416</v>
      </c>
      <c r="BY659" s="57"/>
      <c r="BZ659" s="52">
        <f>IF($A656="","",$A656)</f>
        <v>45887</v>
      </c>
      <c r="CA659" s="45">
        <v>6840</v>
      </c>
      <c r="CB659" s="58">
        <f t="shared" ref="CB659:CB662" si="3065">IF(CA659="","",CA659-CA655)</f>
        <v>17</v>
      </c>
      <c r="CC659" s="45">
        <v>247</v>
      </c>
      <c r="CD659" s="87">
        <f t="shared" ref="CD659:CD662" si="3066">IF(CC659="","",CC659-CC655)</f>
        <v>1</v>
      </c>
      <c r="CE659" s="43">
        <v>11</v>
      </c>
      <c r="CF659" s="43">
        <f t="shared" ref="CF659:CF662" si="3067">IF(CE659="","",CE655+CG655-CE659)</f>
        <v>1</v>
      </c>
      <c r="CG659" s="43">
        <v>0</v>
      </c>
      <c r="CH659" s="44" t="str">
        <f t="shared" ref="CH659" si="3068">IF(CA659="","",CH655)</f>
        <v>チロルイヤホン</v>
      </c>
      <c r="CI659" s="48">
        <f t="shared" ref="CI659" si="3069">IF(CB659="","",CI655)</f>
        <v>1100</v>
      </c>
      <c r="CJ659" s="45">
        <f t="shared" ref="CJ659:CJ694" si="3070">IF(CE659="","",CF659*CI659)</f>
        <v>1100</v>
      </c>
      <c r="CK659" s="89">
        <f t="shared" ref="CK659:CK694" si="3071">IF(CF659="","",CJ659/(CB659*100))</f>
        <v>0.6470588235294118</v>
      </c>
      <c r="CL659" s="37"/>
      <c r="CM659" s="29"/>
      <c r="CN659" s="52">
        <f>IF($A656="","",$A656)</f>
        <v>45887</v>
      </c>
      <c r="CO659" s="45">
        <v>674</v>
      </c>
      <c r="CP659" s="43">
        <f t="shared" ref="CP659:CP662" si="3072">IF(CO659="","",CO659-CO655)</f>
        <v>30</v>
      </c>
      <c r="CQ659" s="45">
        <v>38</v>
      </c>
      <c r="CR659" s="87">
        <f t="shared" ref="CR659:CR662" si="3073">IF(CQ659="","",CQ659-CQ655)</f>
        <v>1</v>
      </c>
      <c r="CS659" s="43">
        <v>9</v>
      </c>
      <c r="CT659" s="43">
        <f t="shared" ref="CT659:CT662" si="3074">IF(CS659="","",CS655+CU655-CS659)</f>
        <v>1</v>
      </c>
      <c r="CU659" s="43">
        <v>6</v>
      </c>
      <c r="CV659" s="44" t="s">
        <v>97</v>
      </c>
      <c r="CW659" s="48">
        <v>722</v>
      </c>
      <c r="CX659" s="45">
        <f t="shared" ref="CX659:CX694" si="3075">IF(CS659="","",CT659*CW659)</f>
        <v>722</v>
      </c>
      <c r="CY659" s="89">
        <f t="shared" ref="CY659:CY694" si="3076">IF(CT659="","",CX659/(CP659*100))</f>
        <v>0.24066666666666667</v>
      </c>
      <c r="CZ659" s="37"/>
      <c r="DA659" s="29"/>
      <c r="DB659" s="52">
        <f t="shared" si="3017"/>
        <v>45898</v>
      </c>
      <c r="DC659" s="45">
        <v>26162</v>
      </c>
      <c r="DD659" s="45">
        <f t="shared" si="3018"/>
        <v>120</v>
      </c>
      <c r="DE659" s="45">
        <v>1421</v>
      </c>
      <c r="DF659" s="45">
        <f t="shared" si="3019"/>
        <v>4</v>
      </c>
      <c r="DG659" s="45">
        <v>2</v>
      </c>
      <c r="DH659" s="45">
        <f t="shared" si="3020"/>
        <v>5</v>
      </c>
      <c r="DI659" s="45">
        <v>1</v>
      </c>
      <c r="DJ659" s="43"/>
      <c r="DK659" s="43">
        <f t="shared" si="3021"/>
        <v>495</v>
      </c>
      <c r="DL659" s="45">
        <f t="shared" si="3022"/>
        <v>2475</v>
      </c>
      <c r="DM659" s="46">
        <f t="shared" si="3023"/>
        <v>0.20624999999999999</v>
      </c>
      <c r="DN659" s="37"/>
      <c r="DO659" s="29"/>
      <c r="DP659" s="52">
        <f t="shared" si="3024"/>
        <v>45898</v>
      </c>
      <c r="DQ659" s="45">
        <v>6130</v>
      </c>
      <c r="DR659" s="45">
        <f t="shared" si="3025"/>
        <v>291</v>
      </c>
      <c r="DS659" s="45">
        <v>178</v>
      </c>
      <c r="DT659" s="45">
        <f t="shared" si="3026"/>
        <v>5</v>
      </c>
      <c r="DU659" s="45">
        <v>41</v>
      </c>
      <c r="DV659" s="45">
        <f t="shared" si="3027"/>
        <v>6</v>
      </c>
      <c r="DW659" s="45">
        <v>12</v>
      </c>
      <c r="DX659" s="43"/>
      <c r="DY659" s="43">
        <f t="shared" si="3028"/>
        <v>726</v>
      </c>
      <c r="DZ659" s="45">
        <f t="shared" si="3029"/>
        <v>4356</v>
      </c>
      <c r="EA659" s="46">
        <f t="shared" si="3030"/>
        <v>0.14969072164948455</v>
      </c>
      <c r="EB659" s="37"/>
      <c r="GU659" s="220"/>
      <c r="GV659" s="29"/>
      <c r="GW659" s="31"/>
      <c r="GX659" s="29"/>
      <c r="GY659" s="128"/>
      <c r="GZ659" s="29"/>
      <c r="HB659" s="166"/>
      <c r="HC659" s="29"/>
      <c r="HD659" s="29"/>
      <c r="HE659" s="29"/>
      <c r="HF659" s="29"/>
      <c r="HG659" s="29"/>
      <c r="HK659" s="29"/>
      <c r="HL659" s="29"/>
      <c r="HM659" s="128"/>
      <c r="HN659" s="29"/>
      <c r="HP659" s="166"/>
      <c r="HQ659" s="29"/>
      <c r="HR659" s="29"/>
      <c r="HS659" s="29"/>
      <c r="HT659" s="29"/>
      <c r="HU659" s="29"/>
      <c r="HX659" s="360"/>
      <c r="HY659" s="52">
        <f>IF($A656="","",$A656)</f>
        <v>45887</v>
      </c>
      <c r="HZ659" s="45">
        <v>5347</v>
      </c>
      <c r="IA659" s="43">
        <f t="shared" ref="IA659:IA662" si="3077">IF(HZ659="","",HZ659-HZ655)</f>
        <v>62</v>
      </c>
      <c r="IB659" s="45">
        <v>274</v>
      </c>
      <c r="IC659" s="87">
        <f t="shared" ref="IC659:IC662" si="3078">IF(IB659="","",IB659-IB655)</f>
        <v>2</v>
      </c>
      <c r="ID659" s="43">
        <v>20</v>
      </c>
      <c r="IE659" s="43">
        <f t="shared" ref="IE659:IE662" si="3079">IF(ID659="","",ID655+IF655-ID659)</f>
        <v>2</v>
      </c>
      <c r="IF659" s="43">
        <v>0</v>
      </c>
      <c r="IG659" s="44" t="str">
        <f t="shared" ref="IG659:IG662" si="3080">IF(HZ659="","",IG655)</f>
        <v>サンリオでかぱっちん</v>
      </c>
      <c r="IH659" s="48">
        <f t="shared" ref="IH659:IH662" si="3081">IF(IA659="","",IH655)</f>
        <v>660</v>
      </c>
      <c r="II659" s="45">
        <f t="shared" ref="II659:II694" si="3082">IF(ID659="","",IE659*IH659)</f>
        <v>1320</v>
      </c>
      <c r="IJ659" s="89">
        <f t="shared" ref="IJ659:IJ694" si="3083">IF(IE659="","",II659/(IA659*100))</f>
        <v>0.2129032258064516</v>
      </c>
      <c r="IK659" s="37"/>
      <c r="IL659" s="29"/>
      <c r="IM659" s="52">
        <f>IF($A656="","",$A656)</f>
        <v>45887</v>
      </c>
      <c r="IN659" s="45">
        <v>4630</v>
      </c>
      <c r="IO659" s="43">
        <f t="shared" ref="IO659:IO662" si="3084">IF(IN659="","",IN659-IN655)</f>
        <v>20</v>
      </c>
      <c r="IP659" s="45">
        <v>155</v>
      </c>
      <c r="IQ659" s="87">
        <f t="shared" ref="IQ659:IQ662" si="3085">IF(IP659="","",IP659-IP655)</f>
        <v>2</v>
      </c>
      <c r="IR659" s="43">
        <v>17</v>
      </c>
      <c r="IS659" s="43">
        <f t="shared" ref="IS659:IS662" si="3086">IF(IR659="","",IR655+IT655-IR659)</f>
        <v>2</v>
      </c>
      <c r="IT659" s="43">
        <v>3</v>
      </c>
      <c r="IU659" s="44" t="str">
        <f t="shared" ref="IU659:IU662" si="3087">IF(IN659="","",IU655)</f>
        <v>ジャグラーパネルキーホルダー</v>
      </c>
      <c r="IV659" s="48">
        <f t="shared" ref="IV659:IV662" si="3088">IF(IO659="","",IV655)</f>
        <v>465</v>
      </c>
      <c r="IW659" s="45">
        <f t="shared" ref="IW659:IW694" si="3089">IF(IR659="","",IS659*IV659)</f>
        <v>930</v>
      </c>
      <c r="IX659" s="89">
        <f t="shared" ref="IX659:IX694" si="3090">IF(IS659="","",IW659/(IO659*100))</f>
        <v>0.46500000000000002</v>
      </c>
      <c r="IY659" s="37"/>
      <c r="IZ659" s="61"/>
      <c r="JA659" s="52">
        <f>IF($A656="","",$A656)</f>
        <v>45887</v>
      </c>
      <c r="JB659" s="45">
        <v>4612</v>
      </c>
      <c r="JC659" s="43">
        <f t="shared" ref="JC659:JC662" si="3091">IF(JB659="","",JB659-JB655)</f>
        <v>42</v>
      </c>
      <c r="JD659" s="45">
        <v>177</v>
      </c>
      <c r="JE659" s="87">
        <f t="shared" ref="JE659:JE662" si="3092">IF(JD659="","",JD659-JD655)</f>
        <v>1</v>
      </c>
      <c r="JF659" s="43">
        <v>8</v>
      </c>
      <c r="JG659" s="43">
        <f t="shared" ref="JG659:JG662" si="3093">IF(JF659="","",JF655+JH655-JF659)</f>
        <v>0</v>
      </c>
      <c r="JH659" s="43">
        <v>0</v>
      </c>
      <c r="JI659" s="44" t="str">
        <f t="shared" ref="JI659:JI662" si="3094">IF(JB659="","",JI655)</f>
        <v>スティック＆ボタンK／H</v>
      </c>
      <c r="JJ659" s="48">
        <f t="shared" ref="JJ659:JJ662" si="3095">IF(JC659="","",JJ655)</f>
        <v>710</v>
      </c>
      <c r="JK659" s="45">
        <f t="shared" ref="JK659:JK694" si="3096">IF(JF659="","",JG659*JJ659)</f>
        <v>0</v>
      </c>
      <c r="JL659" s="89">
        <f t="shared" ref="JL659:JL694" si="3097">IF(JG659="","",JK659/(JC659*100))</f>
        <v>0</v>
      </c>
      <c r="JM659" s="37"/>
      <c r="JN659" s="29"/>
      <c r="JO659" s="52">
        <f>IF($A656="","",$A656)</f>
        <v>45887</v>
      </c>
      <c r="JP659" s="45">
        <v>3453</v>
      </c>
      <c r="JQ659" s="43">
        <f t="shared" ref="JQ659:JQ662" si="3098">IF(JP659="","",JP659-JP655)</f>
        <v>19</v>
      </c>
      <c r="JR659" s="45">
        <v>223</v>
      </c>
      <c r="JS659" s="87">
        <f t="shared" ref="JS659:JS662" si="3099">IF(JR659="","",JR659-JR655)</f>
        <v>1</v>
      </c>
      <c r="JT659" s="43">
        <v>65</v>
      </c>
      <c r="JU659" s="43">
        <f t="shared" ref="JU659:JU662" si="3100">IF(JT659="","",JT655+JV655-JT659)</f>
        <v>1</v>
      </c>
      <c r="JV659" s="43">
        <v>0</v>
      </c>
      <c r="JW659" s="44" t="str">
        <f t="shared" ref="JW659:JW662" si="3101">IF(JP659="","",JW655)</f>
        <v>サンリオシューズキーホルダー</v>
      </c>
      <c r="JX659" s="48">
        <f t="shared" ref="JX659:JX662" si="3102">IF(JQ659="","",JX655)</f>
        <v>387</v>
      </c>
      <c r="JY659" s="45">
        <f t="shared" ref="JY659:JY694" si="3103">IF(JT659="","",JU659*JX659)</f>
        <v>387</v>
      </c>
      <c r="JZ659" s="89">
        <f t="shared" ref="JZ659:JZ694" si="3104">IF(JU659="","",JY659/(JQ659*100))</f>
        <v>0.2036842105263158</v>
      </c>
      <c r="KA659" s="37"/>
      <c r="KB659" s="51"/>
      <c r="KC659" s="52">
        <f>IF($A656="","",$A656)</f>
        <v>45887</v>
      </c>
      <c r="KD659" s="45">
        <v>11648</v>
      </c>
      <c r="KE659" s="43">
        <f>IF(KD659="","",KD659-KD655)</f>
        <v>42</v>
      </c>
      <c r="KF659" s="45">
        <v>445</v>
      </c>
      <c r="KG659" s="87">
        <f>IF(KF659="","",KF659-KF655)</f>
        <v>1</v>
      </c>
      <c r="KH659" s="43">
        <v>16</v>
      </c>
      <c r="KI659" s="43">
        <f>IF(KH659="","",KH655+KJ655-KH659)</f>
        <v>1</v>
      </c>
      <c r="KJ659" s="43">
        <v>0</v>
      </c>
      <c r="KK659" s="44" t="str">
        <f>IF(KD659="","",KK655)</f>
        <v>サンリオでかぱっちん</v>
      </c>
      <c r="KL659" s="48">
        <f>IF(KE659="","",KL655)</f>
        <v>660</v>
      </c>
      <c r="KM659" s="45">
        <f>IF(KH659="","",KI659*KL659)</f>
        <v>660</v>
      </c>
      <c r="KN659" s="89">
        <f>IF(KI659="","",KM659/(KE659*100))</f>
        <v>0.15714285714285714</v>
      </c>
      <c r="KO659" s="37"/>
      <c r="KP659" s="29"/>
      <c r="KQ659" s="52">
        <f>IF($A656="","",$A656)</f>
        <v>45887</v>
      </c>
      <c r="KR659" s="45">
        <v>52</v>
      </c>
      <c r="KS659" s="43">
        <v>52</v>
      </c>
      <c r="KT659" s="45">
        <v>992</v>
      </c>
      <c r="KU659" s="87">
        <v>1</v>
      </c>
      <c r="KV659" s="43">
        <v>6</v>
      </c>
      <c r="KW659" s="43">
        <f>IF(KV659="","",KV655+KX655-KV659)</f>
        <v>1</v>
      </c>
      <c r="KX659" s="43">
        <v>0</v>
      </c>
      <c r="KY659" s="44" t="s">
        <v>421</v>
      </c>
      <c r="KZ659" s="226">
        <v>900</v>
      </c>
      <c r="LA659" s="45">
        <f>IF(KV659="","",KW659*KZ659)</f>
        <v>900</v>
      </c>
      <c r="LB659" s="89">
        <f>IF(KW659="","",LA659/(KS659*100))</f>
        <v>0.17307692307692307</v>
      </c>
      <c r="LC659" s="247" t="s">
        <v>410</v>
      </c>
      <c r="LD659" s="29"/>
      <c r="LE659" s="47"/>
      <c r="LF659" s="45"/>
      <c r="LG659" s="45"/>
      <c r="LH659" s="45">
        <v>530</v>
      </c>
      <c r="LI659" s="45">
        <f t="shared" si="3059"/>
        <v>0</v>
      </c>
      <c r="LJ659" s="43">
        <v>2</v>
      </c>
      <c r="LK659" s="45">
        <f t="shared" si="3060"/>
        <v>0</v>
      </c>
      <c r="LL659" s="45">
        <v>0</v>
      </c>
      <c r="LM659" s="73" t="str">
        <f>IF(LF658="","",LM656)</f>
        <v>アンパンティッシュカバー、キティヒョウ柄</v>
      </c>
      <c r="LN659" s="67">
        <f>IF(LG658="","",LN656)</f>
        <v>1000</v>
      </c>
      <c r="LO659" s="45">
        <f t="shared" si="3061"/>
        <v>0</v>
      </c>
      <c r="LP659" s="46"/>
      <c r="LQ659" s="37"/>
      <c r="LR659" s="29"/>
      <c r="LS659" s="52">
        <f t="shared" si="3031"/>
        <v>45898</v>
      </c>
      <c r="LT659" s="45">
        <v>18697</v>
      </c>
      <c r="LU659" s="45">
        <f t="shared" si="3032"/>
        <v>261</v>
      </c>
      <c r="LV659" s="45">
        <v>960</v>
      </c>
      <c r="LW659" s="45">
        <f t="shared" si="3033"/>
        <v>3</v>
      </c>
      <c r="LX659" s="45">
        <v>2</v>
      </c>
      <c r="LY659" s="45">
        <f t="shared" si="3034"/>
        <v>4</v>
      </c>
      <c r="LZ659" s="45">
        <v>2</v>
      </c>
      <c r="MA659" s="43"/>
      <c r="MB659" s="43">
        <f t="shared" si="3035"/>
        <v>495</v>
      </c>
      <c r="MC659" s="45">
        <f t="shared" si="3036"/>
        <v>1980</v>
      </c>
      <c r="MD659" s="46">
        <f t="shared" si="3037"/>
        <v>7.586206896551724E-2</v>
      </c>
      <c r="ME659" s="37"/>
      <c r="MF659" s="29"/>
      <c r="MG659" s="52">
        <f t="shared" si="3038"/>
        <v>45898</v>
      </c>
      <c r="MH659" s="45">
        <v>5750</v>
      </c>
      <c r="MI659" s="45">
        <f t="shared" si="3039"/>
        <v>104</v>
      </c>
      <c r="MJ659" s="45">
        <v>344</v>
      </c>
      <c r="MK659" s="45">
        <f t="shared" si="3040"/>
        <v>2</v>
      </c>
      <c r="ML659" s="45">
        <v>3</v>
      </c>
      <c r="MM659" s="45">
        <f t="shared" si="3041"/>
        <v>2</v>
      </c>
      <c r="MN659" s="45">
        <v>4</v>
      </c>
      <c r="MO659" s="43"/>
      <c r="MP659" s="43">
        <f t="shared" si="3042"/>
        <v>1100</v>
      </c>
      <c r="MQ659" s="45">
        <f t="shared" si="3043"/>
        <v>2200</v>
      </c>
      <c r="MR659" s="46">
        <f t="shared" si="3044"/>
        <v>0.21153846153846154</v>
      </c>
      <c r="MS659" s="37"/>
      <c r="MT659" s="29"/>
      <c r="MU659" s="52">
        <f t="shared" si="3045"/>
        <v>45898</v>
      </c>
      <c r="MV659" s="45">
        <v>7930</v>
      </c>
      <c r="MW659" s="69">
        <f t="shared" si="3046"/>
        <v>72</v>
      </c>
      <c r="MX659" s="45">
        <v>371</v>
      </c>
      <c r="MY659" s="45">
        <f t="shared" si="3047"/>
        <v>5</v>
      </c>
      <c r="MZ659" s="45">
        <v>0</v>
      </c>
      <c r="NA659" s="45">
        <f t="shared" si="3048"/>
        <v>4</v>
      </c>
      <c r="NB659" s="45">
        <v>12</v>
      </c>
      <c r="NC659" s="43"/>
      <c r="ND659" s="43">
        <f t="shared" si="3049"/>
        <v>1100</v>
      </c>
      <c r="NE659" s="45">
        <f t="shared" si="3050"/>
        <v>4400</v>
      </c>
      <c r="NF659" s="46">
        <f t="shared" si="3051"/>
        <v>0.61111111111111116</v>
      </c>
      <c r="NG659" s="37" t="s">
        <v>445</v>
      </c>
      <c r="NH659" s="29"/>
      <c r="NI659" s="52">
        <f t="shared" si="3052"/>
        <v>45898</v>
      </c>
      <c r="NJ659" s="45">
        <v>8273</v>
      </c>
      <c r="NK659" s="45">
        <f t="shared" si="3053"/>
        <v>177</v>
      </c>
      <c r="NL659" s="45">
        <v>183</v>
      </c>
      <c r="NM659" s="45">
        <f t="shared" si="3054"/>
        <v>0</v>
      </c>
      <c r="NN659" s="45">
        <v>42</v>
      </c>
      <c r="NO659" s="45">
        <f t="shared" si="3055"/>
        <v>0</v>
      </c>
      <c r="NP659" s="45">
        <v>2</v>
      </c>
      <c r="NQ659" s="43"/>
      <c r="NR659" s="43">
        <f t="shared" si="3056"/>
        <v>1100</v>
      </c>
      <c r="NS659" s="45">
        <f t="shared" si="3057"/>
        <v>0</v>
      </c>
      <c r="NT659" s="46">
        <f t="shared" si="3058"/>
        <v>0</v>
      </c>
      <c r="NU659" s="37"/>
    </row>
    <row r="660" spans="1:385" ht="15" customHeight="1" thickBot="1" x14ac:dyDescent="0.3">
      <c r="A660" s="38">
        <v>45901</v>
      </c>
      <c r="B660" s="39">
        <f>IF(A660="","",SUM(J660,LG670,AL660,DR660,AZ660,DD660,LU660,NK660,MW660,MI660,X660)+SUM(CP675:CP678)+SUM(BN675:BN678)+SUM(KS675:KS678)+SUM(KE675:KE678)+SUM(CB675:CB678)+SUM(IA675:IA678)+SUM(IO675:IO678)+SUM(JC675:JC678)+SUM(JQ675:JQ678))</f>
        <v>3628</v>
      </c>
      <c r="C660" s="40">
        <f>IF(A660="","",SUM(J660,X660,AL660,AZ660)+SUM(KE675:KE678)+SUM(KS675:KS678)+SUM(BN675:BN678))</f>
        <v>1266</v>
      </c>
      <c r="D660" s="40">
        <f>IF(A660="","",SUM(DD660,DR660)+SUM(CB675:CB678)+SUM(CP675:CP678))</f>
        <v>616</v>
      </c>
      <c r="E660" s="40">
        <f>IF(A660="","",SUM(NK660,MW660,MI660,DR660,LG670,LU660)+SUM(IA675:IA678)+SUM(IO675:IO678)+SUM(JC675:JC678)+SUM(JQ675:JQ678))</f>
        <v>1898</v>
      </c>
      <c r="F660" s="135"/>
      <c r="G660" s="135"/>
      <c r="H660" s="42"/>
      <c r="I660" s="45">
        <v>2220</v>
      </c>
      <c r="J660" s="45">
        <f t="shared" si="2990"/>
        <v>93</v>
      </c>
      <c r="K660" s="45">
        <v>96</v>
      </c>
      <c r="L660" s="45">
        <f t="shared" si="2991"/>
        <v>0</v>
      </c>
      <c r="M660" s="45">
        <v>18</v>
      </c>
      <c r="N660" s="45">
        <f t="shared" si="2992"/>
        <v>0</v>
      </c>
      <c r="O660" s="45">
        <v>0</v>
      </c>
      <c r="P660" s="43"/>
      <c r="Q660" s="43">
        <f t="shared" si="2993"/>
        <v>363</v>
      </c>
      <c r="R660" s="45">
        <f t="shared" si="2994"/>
        <v>0</v>
      </c>
      <c r="S660" s="46">
        <f t="shared" si="2995"/>
        <v>0</v>
      </c>
      <c r="T660" s="37"/>
      <c r="U660" s="29"/>
      <c r="V660" s="52">
        <f t="shared" si="2996"/>
        <v>45901</v>
      </c>
      <c r="W660" s="45">
        <v>10815</v>
      </c>
      <c r="X660" s="45">
        <f t="shared" si="2997"/>
        <v>38</v>
      </c>
      <c r="Y660" s="45">
        <v>454</v>
      </c>
      <c r="Z660" s="45">
        <f t="shared" si="2998"/>
        <v>0</v>
      </c>
      <c r="AA660" s="45">
        <v>12</v>
      </c>
      <c r="AB660" s="45">
        <f t="shared" si="2999"/>
        <v>0</v>
      </c>
      <c r="AC660" s="45">
        <v>0</v>
      </c>
      <c r="AD660" s="43"/>
      <c r="AE660" s="43">
        <f t="shared" si="3000"/>
        <v>1026</v>
      </c>
      <c r="AF660" s="45">
        <f t="shared" si="3001"/>
        <v>0</v>
      </c>
      <c r="AG660" s="46">
        <f t="shared" si="3002"/>
        <v>0</v>
      </c>
      <c r="AH660" s="37"/>
      <c r="AI660" s="29"/>
      <c r="AJ660" s="52">
        <f t="shared" si="3003"/>
        <v>45901</v>
      </c>
      <c r="AK660" s="45">
        <v>13435</v>
      </c>
      <c r="AL660" s="45">
        <f t="shared" si="3004"/>
        <v>122</v>
      </c>
      <c r="AM660" s="45">
        <v>310</v>
      </c>
      <c r="AN660" s="45">
        <f t="shared" si="3005"/>
        <v>2</v>
      </c>
      <c r="AO660" s="45">
        <v>36</v>
      </c>
      <c r="AP660" s="45">
        <f t="shared" si="3006"/>
        <v>2</v>
      </c>
      <c r="AQ660" s="45">
        <v>0</v>
      </c>
      <c r="AR660" s="43"/>
      <c r="AS660" s="43">
        <f t="shared" si="3007"/>
        <v>880</v>
      </c>
      <c r="AT660" s="45">
        <f t="shared" si="3008"/>
        <v>1760</v>
      </c>
      <c r="AU660" s="46">
        <f t="shared" si="3009"/>
        <v>0.14426229508196722</v>
      </c>
      <c r="AV660" s="37"/>
      <c r="AW660" s="29"/>
      <c r="AX660" s="52">
        <f t="shared" si="3010"/>
        <v>45901</v>
      </c>
      <c r="AY660" s="45">
        <v>14269</v>
      </c>
      <c r="AZ660" s="45">
        <f t="shared" si="3011"/>
        <v>94</v>
      </c>
      <c r="BA660" s="45">
        <v>474</v>
      </c>
      <c r="BB660" s="45">
        <f t="shared" si="3012"/>
        <v>2</v>
      </c>
      <c r="BC660" s="45">
        <v>13</v>
      </c>
      <c r="BD660" s="45">
        <f t="shared" si="3013"/>
        <v>2</v>
      </c>
      <c r="BE660" s="45">
        <v>0</v>
      </c>
      <c r="BF660" s="43"/>
      <c r="BG660" s="43">
        <f t="shared" si="3014"/>
        <v>1012</v>
      </c>
      <c r="BH660" s="45">
        <f t="shared" si="3015"/>
        <v>2024</v>
      </c>
      <c r="BI660" s="46">
        <f t="shared" si="3016"/>
        <v>0.21531914893617021</v>
      </c>
      <c r="BJ660" s="37"/>
      <c r="BK660" s="29"/>
      <c r="BL660" s="47"/>
      <c r="BM660" s="43">
        <v>18</v>
      </c>
      <c r="BN660" s="69">
        <v>18</v>
      </c>
      <c r="BO660" s="43">
        <v>992</v>
      </c>
      <c r="BP660" s="45">
        <v>3</v>
      </c>
      <c r="BQ660" s="45">
        <v>5</v>
      </c>
      <c r="BR660" s="45">
        <f t="shared" si="3062"/>
        <v>3</v>
      </c>
      <c r="BS660" s="43">
        <v>0</v>
      </c>
      <c r="BT660" s="63" t="s">
        <v>279</v>
      </c>
      <c r="BU660" s="67">
        <v>1050</v>
      </c>
      <c r="BV660" s="43">
        <f t="shared" si="3063"/>
        <v>3150</v>
      </c>
      <c r="BW660" s="46">
        <f t="shared" si="3064"/>
        <v>1.75</v>
      </c>
      <c r="BX660" s="37" t="s">
        <v>417</v>
      </c>
      <c r="BY660" s="57"/>
      <c r="BZ660" s="47"/>
      <c r="CA660" s="43">
        <v>6598</v>
      </c>
      <c r="CB660" s="69">
        <f t="shared" si="3065"/>
        <v>12</v>
      </c>
      <c r="CC660" s="43">
        <v>216</v>
      </c>
      <c r="CD660" s="45">
        <f t="shared" si="3066"/>
        <v>2</v>
      </c>
      <c r="CE660" s="45">
        <v>8</v>
      </c>
      <c r="CF660" s="45">
        <f t="shared" si="3067"/>
        <v>2</v>
      </c>
      <c r="CG660" s="43">
        <v>0</v>
      </c>
      <c r="CH660" s="63" t="s">
        <v>392</v>
      </c>
      <c r="CI660" s="67">
        <v>682</v>
      </c>
      <c r="CJ660" s="43">
        <f t="shared" si="3070"/>
        <v>1364</v>
      </c>
      <c r="CK660" s="46">
        <f t="shared" si="3071"/>
        <v>1.1366666666666667</v>
      </c>
      <c r="CL660" s="37" t="s">
        <v>420</v>
      </c>
      <c r="CM660" s="29"/>
      <c r="CN660" s="47"/>
      <c r="CO660" s="43">
        <v>1815</v>
      </c>
      <c r="CP660" s="45">
        <f t="shared" si="3072"/>
        <v>128</v>
      </c>
      <c r="CQ660" s="43">
        <v>50</v>
      </c>
      <c r="CR660" s="45">
        <f t="shared" si="3073"/>
        <v>1</v>
      </c>
      <c r="CS660" s="45">
        <v>9</v>
      </c>
      <c r="CT660" s="45">
        <f t="shared" si="3074"/>
        <v>3</v>
      </c>
      <c r="CU660" s="43">
        <v>0</v>
      </c>
      <c r="CV660" s="63" t="str">
        <f t="shared" ref="CV660:CV662" si="3105">IF(CO660="","",CV656)</f>
        <v>サンリオFAN</v>
      </c>
      <c r="CW660" s="67">
        <f t="shared" ref="CW660:CW662" si="3106">IF(CP660="","",CW656)</f>
        <v>1100</v>
      </c>
      <c r="CX660" s="43">
        <f t="shared" si="3075"/>
        <v>3300</v>
      </c>
      <c r="CY660" s="46">
        <f t="shared" si="3076"/>
        <v>0.2578125</v>
      </c>
      <c r="CZ660" s="37"/>
      <c r="DA660" s="29"/>
      <c r="DB660" s="52">
        <f t="shared" si="3017"/>
        <v>45901</v>
      </c>
      <c r="DC660" s="45">
        <v>26214</v>
      </c>
      <c r="DD660" s="45">
        <f t="shared" si="3018"/>
        <v>52</v>
      </c>
      <c r="DE660" s="45">
        <v>1422</v>
      </c>
      <c r="DF660" s="45">
        <f t="shared" si="3019"/>
        <v>1</v>
      </c>
      <c r="DG660" s="45">
        <v>2</v>
      </c>
      <c r="DH660" s="45">
        <f t="shared" si="3020"/>
        <v>1</v>
      </c>
      <c r="DI660" s="45">
        <v>4</v>
      </c>
      <c r="DJ660" s="43"/>
      <c r="DK660" s="43">
        <f t="shared" si="3021"/>
        <v>495</v>
      </c>
      <c r="DL660" s="45">
        <f t="shared" si="3022"/>
        <v>495</v>
      </c>
      <c r="DM660" s="46">
        <f t="shared" si="3023"/>
        <v>9.5192307692307687E-2</v>
      </c>
      <c r="DN660" s="37"/>
      <c r="DO660" s="29"/>
      <c r="DP660" s="52">
        <f t="shared" si="3024"/>
        <v>45901</v>
      </c>
      <c r="DQ660" s="45">
        <v>6282</v>
      </c>
      <c r="DR660" s="45">
        <f t="shared" si="3025"/>
        <v>152</v>
      </c>
      <c r="DS660" s="45">
        <v>183</v>
      </c>
      <c r="DT660" s="45">
        <f t="shared" si="3026"/>
        <v>5</v>
      </c>
      <c r="DU660" s="45">
        <v>48</v>
      </c>
      <c r="DV660" s="45">
        <f t="shared" si="3027"/>
        <v>5</v>
      </c>
      <c r="DW660" s="45">
        <v>0</v>
      </c>
      <c r="DX660" s="43"/>
      <c r="DY660" s="43">
        <f t="shared" si="3028"/>
        <v>726</v>
      </c>
      <c r="DZ660" s="45">
        <f t="shared" si="3029"/>
        <v>3630</v>
      </c>
      <c r="EA660" s="46">
        <f t="shared" si="3030"/>
        <v>0.2388157894736842</v>
      </c>
      <c r="EB660" s="37"/>
      <c r="GU660" s="220"/>
      <c r="GV660" s="29"/>
      <c r="GW660" s="31"/>
      <c r="GX660" s="29"/>
      <c r="GY660" s="128"/>
      <c r="GZ660" s="29"/>
      <c r="HB660" s="166"/>
      <c r="HC660" s="29"/>
      <c r="HD660" s="29"/>
      <c r="HE660" s="29"/>
      <c r="HF660" s="29"/>
      <c r="HG660" s="29"/>
      <c r="HK660" s="29"/>
      <c r="HL660" s="29"/>
      <c r="HM660" s="128"/>
      <c r="HN660" s="29"/>
      <c r="HP660" s="166"/>
      <c r="HQ660" s="29"/>
      <c r="HR660" s="29"/>
      <c r="HS660" s="29"/>
      <c r="HT660" s="29"/>
      <c r="HU660" s="29"/>
      <c r="HX660" s="360"/>
      <c r="HY660" s="47"/>
      <c r="HZ660" s="43">
        <v>3662</v>
      </c>
      <c r="IA660" s="45">
        <f t="shared" si="3077"/>
        <v>24</v>
      </c>
      <c r="IB660" s="43">
        <v>109</v>
      </c>
      <c r="IC660" s="45">
        <f t="shared" si="3078"/>
        <v>2</v>
      </c>
      <c r="ID660" s="45">
        <v>34</v>
      </c>
      <c r="IE660" s="45">
        <f t="shared" si="3079"/>
        <v>2</v>
      </c>
      <c r="IF660" s="43">
        <v>0</v>
      </c>
      <c r="IG660" s="63" t="str">
        <f t="shared" si="3080"/>
        <v>ミニ香水</v>
      </c>
      <c r="IH660" s="67">
        <f t="shared" si="3081"/>
        <v>1100</v>
      </c>
      <c r="II660" s="43">
        <f t="shared" si="3082"/>
        <v>2200</v>
      </c>
      <c r="IJ660" s="46">
        <f t="shared" si="3083"/>
        <v>0.91666666666666663</v>
      </c>
      <c r="IK660" s="37"/>
      <c r="IL660" s="29"/>
      <c r="IM660" s="47"/>
      <c r="IN660" s="43">
        <v>4338</v>
      </c>
      <c r="IO660" s="45">
        <f t="shared" si="3084"/>
        <v>69</v>
      </c>
      <c r="IP660" s="43">
        <v>92</v>
      </c>
      <c r="IQ660" s="45">
        <f t="shared" si="3085"/>
        <v>1</v>
      </c>
      <c r="IR660" s="45">
        <v>13</v>
      </c>
      <c r="IS660" s="45">
        <f t="shared" si="3086"/>
        <v>1</v>
      </c>
      <c r="IT660" s="43">
        <v>0</v>
      </c>
      <c r="IU660" s="63" t="str">
        <f t="shared" si="3087"/>
        <v>ジャグラーサウンドボタン</v>
      </c>
      <c r="IV660" s="67">
        <f t="shared" si="3088"/>
        <v>748</v>
      </c>
      <c r="IW660" s="43">
        <f t="shared" si="3089"/>
        <v>748</v>
      </c>
      <c r="IX660" s="46">
        <f t="shared" si="3090"/>
        <v>0.10840579710144928</v>
      </c>
      <c r="IY660" s="37"/>
      <c r="IZ660" s="61"/>
      <c r="JA660" s="47"/>
      <c r="JB660" s="43">
        <v>3346</v>
      </c>
      <c r="JC660" s="69">
        <f t="shared" si="3091"/>
        <v>19</v>
      </c>
      <c r="JD660" s="43">
        <v>101</v>
      </c>
      <c r="JE660" s="45">
        <f t="shared" si="3092"/>
        <v>1</v>
      </c>
      <c r="JF660" s="45">
        <v>9</v>
      </c>
      <c r="JG660" s="45">
        <f t="shared" si="3093"/>
        <v>1</v>
      </c>
      <c r="JH660" s="43">
        <v>0</v>
      </c>
      <c r="JI660" s="63" t="str">
        <f t="shared" si="3094"/>
        <v>こびとづかんキーケース</v>
      </c>
      <c r="JJ660" s="67">
        <f t="shared" si="3095"/>
        <v>698</v>
      </c>
      <c r="JK660" s="43">
        <f t="shared" si="3096"/>
        <v>698</v>
      </c>
      <c r="JL660" s="46">
        <f t="shared" si="3097"/>
        <v>0.36736842105263157</v>
      </c>
      <c r="JM660" s="37"/>
      <c r="JN660" s="29"/>
      <c r="JO660" s="47"/>
      <c r="JP660" s="43">
        <v>4126</v>
      </c>
      <c r="JQ660" s="45">
        <f t="shared" si="3098"/>
        <v>15</v>
      </c>
      <c r="JR660" s="43">
        <v>88</v>
      </c>
      <c r="JS660" s="45">
        <f t="shared" si="3099"/>
        <v>0</v>
      </c>
      <c r="JT660" s="45">
        <v>9</v>
      </c>
      <c r="JU660" s="45">
        <f t="shared" si="3100"/>
        <v>0</v>
      </c>
      <c r="JV660" s="45">
        <v>0</v>
      </c>
      <c r="JW660" s="63" t="str">
        <f t="shared" si="3101"/>
        <v>デジタルミニカメラ</v>
      </c>
      <c r="JX660" s="67">
        <f t="shared" si="3102"/>
        <v>722</v>
      </c>
      <c r="JY660" s="43">
        <f t="shared" si="3103"/>
        <v>0</v>
      </c>
      <c r="JZ660" s="46">
        <f t="shared" si="3104"/>
        <v>0</v>
      </c>
      <c r="KA660" s="37"/>
      <c r="KB660" s="51"/>
      <c r="KC660" s="47"/>
      <c r="KD660" s="43">
        <v>9417</v>
      </c>
      <c r="KE660" s="69">
        <f>IF(KD660="","",KD660-KD656)</f>
        <v>19</v>
      </c>
      <c r="KF660" s="43">
        <v>273</v>
      </c>
      <c r="KG660" s="45">
        <f>IF(KF660="","",KF660-KF656)</f>
        <v>0</v>
      </c>
      <c r="KH660" s="45">
        <v>12</v>
      </c>
      <c r="KI660" s="45">
        <f>IF(KH660="","",KH656+KJ656-KH660)</f>
        <v>0</v>
      </c>
      <c r="KJ660" s="43">
        <v>-2</v>
      </c>
      <c r="KK660" s="64" t="str">
        <f>IF(KD660="","",KK656)</f>
        <v>こびとづかんキーケース</v>
      </c>
      <c r="KL660" s="67">
        <f>IF(KE660="","",KL656)</f>
        <v>726</v>
      </c>
      <c r="KM660" s="43">
        <f>IF(KH660="","",KI660*KL660)</f>
        <v>0</v>
      </c>
      <c r="KN660" s="46">
        <f>IF(KI660="","",KM660/(KE660*100))</f>
        <v>0</v>
      </c>
      <c r="KO660" s="37" t="s">
        <v>425</v>
      </c>
      <c r="KP660" s="29"/>
      <c r="KQ660" s="47"/>
      <c r="KR660" s="43">
        <v>52</v>
      </c>
      <c r="KS660" s="45">
        <v>52</v>
      </c>
      <c r="KT660" s="43">
        <v>992</v>
      </c>
      <c r="KU660" s="45">
        <v>1</v>
      </c>
      <c r="KV660" s="45">
        <v>12</v>
      </c>
      <c r="KW660" s="45">
        <f>IF(KV660="","",KV656+KX656-KV660)</f>
        <v>1</v>
      </c>
      <c r="KX660" s="43">
        <v>0</v>
      </c>
      <c r="KY660" s="63" t="s">
        <v>21</v>
      </c>
      <c r="KZ660" s="67">
        <v>726</v>
      </c>
      <c r="LA660" s="43">
        <f>IF(KV660="","",KW660*KZ660)</f>
        <v>726</v>
      </c>
      <c r="LB660" s="46">
        <f>IF(KW660="","",LA660/(KS660*100))</f>
        <v>0.13961538461538461</v>
      </c>
      <c r="LC660" s="37"/>
      <c r="LD660" s="29"/>
      <c r="LE660" s="75"/>
      <c r="LF660" s="76"/>
      <c r="LG660" s="76"/>
      <c r="LH660" s="76">
        <v>1166</v>
      </c>
      <c r="LI660" s="76">
        <f t="shared" si="3059"/>
        <v>0</v>
      </c>
      <c r="LJ660" s="77">
        <v>2</v>
      </c>
      <c r="LK660" s="76">
        <f t="shared" si="3060"/>
        <v>0</v>
      </c>
      <c r="LL660" s="76">
        <v>0</v>
      </c>
      <c r="LM660" s="78" t="str">
        <f>IF(LF658="","",LM657)</f>
        <v>バイキンティッシュカバー、ダダンダン</v>
      </c>
      <c r="LN660" s="79">
        <f>IF(LG658="","",LN657)</f>
        <v>1000</v>
      </c>
      <c r="LO660" s="76">
        <f t="shared" si="3061"/>
        <v>0</v>
      </c>
      <c r="LP660" s="80"/>
      <c r="LQ660" s="37"/>
      <c r="LR660" s="29"/>
      <c r="LS660" s="52">
        <f t="shared" si="3031"/>
        <v>45901</v>
      </c>
      <c r="LT660" s="45">
        <v>18840</v>
      </c>
      <c r="LU660" s="45">
        <f t="shared" si="3032"/>
        <v>143</v>
      </c>
      <c r="LV660" s="45">
        <v>962</v>
      </c>
      <c r="LW660" s="45">
        <f t="shared" si="3033"/>
        <v>2</v>
      </c>
      <c r="LX660" s="45">
        <v>2</v>
      </c>
      <c r="LY660" s="45">
        <f t="shared" si="3034"/>
        <v>2</v>
      </c>
      <c r="LZ660" s="45">
        <v>3</v>
      </c>
      <c r="MA660" s="43"/>
      <c r="MB660" s="43">
        <f t="shared" si="3035"/>
        <v>495</v>
      </c>
      <c r="MC660" s="45">
        <f t="shared" si="3036"/>
        <v>990</v>
      </c>
      <c r="MD660" s="46">
        <f t="shared" si="3037"/>
        <v>6.9230769230769235E-2</v>
      </c>
      <c r="ME660" s="37"/>
      <c r="MF660" s="29"/>
      <c r="MG660" s="52">
        <f t="shared" si="3038"/>
        <v>45901</v>
      </c>
      <c r="MH660" s="45">
        <v>5852</v>
      </c>
      <c r="MI660" s="45">
        <f t="shared" si="3039"/>
        <v>102</v>
      </c>
      <c r="MJ660" s="45">
        <v>346</v>
      </c>
      <c r="MK660" s="45">
        <f t="shared" si="3040"/>
        <v>2</v>
      </c>
      <c r="ML660" s="45">
        <v>5</v>
      </c>
      <c r="MM660" s="45">
        <f t="shared" si="3041"/>
        <v>2</v>
      </c>
      <c r="MN660" s="45">
        <v>0</v>
      </c>
      <c r="MO660" s="43"/>
      <c r="MP660" s="43">
        <f t="shared" si="3042"/>
        <v>1100</v>
      </c>
      <c r="MQ660" s="45">
        <f t="shared" si="3043"/>
        <v>2200</v>
      </c>
      <c r="MR660" s="46">
        <f t="shared" si="3044"/>
        <v>0.21568627450980393</v>
      </c>
      <c r="MS660" s="37"/>
      <c r="MT660" s="29"/>
      <c r="MU660" s="52">
        <f t="shared" si="3045"/>
        <v>45901</v>
      </c>
      <c r="MV660" s="45">
        <v>7945</v>
      </c>
      <c r="MW660" s="69">
        <f t="shared" si="3046"/>
        <v>15</v>
      </c>
      <c r="MX660" s="45">
        <v>371</v>
      </c>
      <c r="MY660" s="45">
        <f t="shared" si="3047"/>
        <v>0</v>
      </c>
      <c r="MZ660" s="45">
        <v>12</v>
      </c>
      <c r="NA660" s="45">
        <f t="shared" si="3048"/>
        <v>0</v>
      </c>
      <c r="NB660" s="45">
        <v>-6</v>
      </c>
      <c r="NC660" s="43"/>
      <c r="ND660" s="43">
        <f t="shared" si="3049"/>
        <v>1100</v>
      </c>
      <c r="NE660" s="45">
        <f t="shared" si="3050"/>
        <v>0</v>
      </c>
      <c r="NF660" s="46">
        <f t="shared" si="3051"/>
        <v>0</v>
      </c>
      <c r="NG660" s="37" t="s">
        <v>448</v>
      </c>
      <c r="NH660" s="29"/>
      <c r="NI660" s="52">
        <f t="shared" si="3052"/>
        <v>45901</v>
      </c>
      <c r="NJ660" s="45">
        <v>8455</v>
      </c>
      <c r="NK660" s="45">
        <f t="shared" si="3053"/>
        <v>182</v>
      </c>
      <c r="NL660" s="45">
        <v>185</v>
      </c>
      <c r="NM660" s="45">
        <f t="shared" si="3054"/>
        <v>2</v>
      </c>
      <c r="NN660" s="45">
        <v>42</v>
      </c>
      <c r="NO660" s="45">
        <f t="shared" si="3055"/>
        <v>2</v>
      </c>
      <c r="NP660" s="45">
        <v>0</v>
      </c>
      <c r="NQ660" s="43"/>
      <c r="NR660" s="43">
        <f t="shared" si="3056"/>
        <v>1100</v>
      </c>
      <c r="NS660" s="45">
        <f t="shared" si="3057"/>
        <v>2200</v>
      </c>
      <c r="NT660" s="46">
        <f t="shared" si="3058"/>
        <v>0.12087912087912088</v>
      </c>
      <c r="NU660" s="37"/>
    </row>
    <row r="661" spans="1:385" ht="15" customHeight="1" thickTop="1" x14ac:dyDescent="0.25">
      <c r="A661" s="38">
        <v>45905</v>
      </c>
      <c r="B661" s="39">
        <f>IF(A661="","",SUM(J661,LG673,AL661,DR661,AZ661,DD661,LU661,NK661,MW661,MI661,X661)+SUM(CP679:CP682)+SUM(BN679:BN682)+SUM(KS679:KS682)+SUM(KE679:KE682)+SUM(CB679:CB682)+SUM(IA679:IA682)+SUM(IO679:IO682)+SUM(JC679:JC682)+SUM(JQ679:JQ682))</f>
        <v>1960</v>
      </c>
      <c r="C661" s="40">
        <f>IF(A661="","",SUM(J661,X661,AL661,AZ661)+SUM(KE679:KE682)+SUM(KS679:KS682)+SUM(BN679:BN682))</f>
        <v>700</v>
      </c>
      <c r="D661" s="40">
        <f>IF(A661="","",SUM(DD661,DR661)+SUM(CB679:CF679)+SUM(CP679:CP682))</f>
        <v>563</v>
      </c>
      <c r="E661" s="40">
        <f>IF(A661="","",SUM(NK661,MW661,MI661,LU661,LG673)+SUM(IA679:IA682)+SUM(IO679:IO682)+SUM(JC679:JC682)+SUM(JQ679:JQ682))</f>
        <v>866</v>
      </c>
      <c r="F661" s="135"/>
      <c r="G661" s="135"/>
      <c r="H661" s="42"/>
      <c r="I661" s="45">
        <v>2234</v>
      </c>
      <c r="J661" s="45">
        <f t="shared" si="2990"/>
        <v>14</v>
      </c>
      <c r="K661" s="45">
        <v>96</v>
      </c>
      <c r="L661" s="45">
        <f t="shared" si="2991"/>
        <v>0</v>
      </c>
      <c r="M661" s="45">
        <v>18</v>
      </c>
      <c r="N661" s="45">
        <f t="shared" si="2992"/>
        <v>0</v>
      </c>
      <c r="O661" s="45">
        <v>0</v>
      </c>
      <c r="P661" s="43"/>
      <c r="Q661" s="43">
        <f t="shared" si="2993"/>
        <v>363</v>
      </c>
      <c r="R661" s="45">
        <f t="shared" si="2994"/>
        <v>0</v>
      </c>
      <c r="S661" s="46">
        <f t="shared" si="2995"/>
        <v>0</v>
      </c>
      <c r="T661" s="37"/>
      <c r="U661" s="29"/>
      <c r="V661" s="52">
        <f t="shared" si="2996"/>
        <v>45905</v>
      </c>
      <c r="W661" s="45">
        <v>10842</v>
      </c>
      <c r="X661" s="45">
        <f t="shared" si="2997"/>
        <v>27</v>
      </c>
      <c r="Y661" s="45">
        <v>454</v>
      </c>
      <c r="Z661" s="45">
        <f t="shared" si="2998"/>
        <v>0</v>
      </c>
      <c r="AA661" s="45">
        <v>12</v>
      </c>
      <c r="AB661" s="45">
        <f t="shared" si="2999"/>
        <v>0</v>
      </c>
      <c r="AC661" s="45">
        <v>0</v>
      </c>
      <c r="AD661" s="43"/>
      <c r="AE661" s="43">
        <f t="shared" si="3000"/>
        <v>1026</v>
      </c>
      <c r="AF661" s="45">
        <f t="shared" si="3001"/>
        <v>0</v>
      </c>
      <c r="AG661" s="46">
        <f t="shared" si="3002"/>
        <v>0</v>
      </c>
      <c r="AH661" s="37"/>
      <c r="AI661" s="29"/>
      <c r="AJ661" s="52">
        <f t="shared" si="3003"/>
        <v>45905</v>
      </c>
      <c r="AK661" s="45">
        <v>13502</v>
      </c>
      <c r="AL661" s="45">
        <f t="shared" si="3004"/>
        <v>67</v>
      </c>
      <c r="AM661" s="45">
        <v>311</v>
      </c>
      <c r="AN661" s="45">
        <f t="shared" si="3005"/>
        <v>1</v>
      </c>
      <c r="AO661" s="45">
        <v>35</v>
      </c>
      <c r="AP661" s="45">
        <f t="shared" si="3006"/>
        <v>1</v>
      </c>
      <c r="AQ661" s="45">
        <v>0</v>
      </c>
      <c r="AR661" s="43"/>
      <c r="AS661" s="43">
        <f t="shared" si="3007"/>
        <v>880</v>
      </c>
      <c r="AT661" s="45">
        <f t="shared" si="3008"/>
        <v>880</v>
      </c>
      <c r="AU661" s="46">
        <f t="shared" si="3009"/>
        <v>0.13134328358208955</v>
      </c>
      <c r="AV661" s="37"/>
      <c r="AW661" s="29"/>
      <c r="AX661" s="52">
        <f t="shared" si="3010"/>
        <v>45905</v>
      </c>
      <c r="AY661" s="45">
        <v>14367</v>
      </c>
      <c r="AZ661" s="45">
        <f t="shared" si="3011"/>
        <v>98</v>
      </c>
      <c r="BA661" s="45">
        <v>476</v>
      </c>
      <c r="BB661" s="45">
        <f t="shared" si="3012"/>
        <v>2</v>
      </c>
      <c r="BC661" s="45">
        <v>11</v>
      </c>
      <c r="BD661" s="45">
        <f t="shared" si="3013"/>
        <v>2</v>
      </c>
      <c r="BE661" s="45">
        <v>0</v>
      </c>
      <c r="BF661" s="43"/>
      <c r="BG661" s="43">
        <f t="shared" si="3014"/>
        <v>1012</v>
      </c>
      <c r="BH661" s="45">
        <f t="shared" si="3015"/>
        <v>2024</v>
      </c>
      <c r="BI661" s="46">
        <f t="shared" si="3016"/>
        <v>0.20653061224489797</v>
      </c>
      <c r="BJ661" s="37"/>
      <c r="BK661" s="29"/>
      <c r="BL661" s="47"/>
      <c r="BM661" s="45">
        <v>41</v>
      </c>
      <c r="BN661" s="45">
        <v>41</v>
      </c>
      <c r="BO661" s="45">
        <v>992</v>
      </c>
      <c r="BP661" s="45">
        <v>0</v>
      </c>
      <c r="BQ661" s="45">
        <v>15</v>
      </c>
      <c r="BR661" s="45">
        <f t="shared" si="3062"/>
        <v>0</v>
      </c>
      <c r="BS661" s="27">
        <v>0</v>
      </c>
      <c r="BT661" s="63" t="s">
        <v>472</v>
      </c>
      <c r="BU661" s="67">
        <v>800</v>
      </c>
      <c r="BV661" s="45">
        <f t="shared" si="3063"/>
        <v>0</v>
      </c>
      <c r="BW661" s="46">
        <f t="shared" si="3064"/>
        <v>0</v>
      </c>
      <c r="BX661" s="94"/>
      <c r="BY661" s="57"/>
      <c r="BZ661" s="47"/>
      <c r="CA661" s="45">
        <v>6869</v>
      </c>
      <c r="CB661" s="69">
        <f t="shared" si="3065"/>
        <v>29</v>
      </c>
      <c r="CC661" s="45">
        <v>414</v>
      </c>
      <c r="CD661" s="45">
        <f t="shared" si="3066"/>
        <v>4</v>
      </c>
      <c r="CE661" s="45">
        <v>8</v>
      </c>
      <c r="CF661" s="45">
        <f t="shared" si="3067"/>
        <v>4</v>
      </c>
      <c r="CG661" s="27">
        <v>5</v>
      </c>
      <c r="CH661" s="63" t="s">
        <v>370</v>
      </c>
      <c r="CI661" s="67">
        <v>286</v>
      </c>
      <c r="CJ661" s="45">
        <f t="shared" si="3070"/>
        <v>1144</v>
      </c>
      <c r="CK661" s="46">
        <f t="shared" si="3071"/>
        <v>0.39448275862068966</v>
      </c>
      <c r="CL661" s="94" t="s">
        <v>422</v>
      </c>
      <c r="CM661" s="29"/>
      <c r="CN661" s="47"/>
      <c r="CO661" s="45">
        <v>852</v>
      </c>
      <c r="CP661" s="45">
        <f t="shared" si="3072"/>
        <v>23</v>
      </c>
      <c r="CQ661" s="45">
        <v>29</v>
      </c>
      <c r="CR661" s="45">
        <f t="shared" si="3073"/>
        <v>1</v>
      </c>
      <c r="CS661" s="45">
        <v>15</v>
      </c>
      <c r="CT661" s="45">
        <f t="shared" si="3074"/>
        <v>1</v>
      </c>
      <c r="CU661" s="27">
        <v>2</v>
      </c>
      <c r="CV661" s="63" t="str">
        <f t="shared" si="3105"/>
        <v>ギャルキティキーケース</v>
      </c>
      <c r="CW661" s="67">
        <f t="shared" si="3106"/>
        <v>726</v>
      </c>
      <c r="CX661" s="45">
        <f t="shared" si="3075"/>
        <v>726</v>
      </c>
      <c r="CY661" s="46">
        <f t="shared" si="3076"/>
        <v>0.31565217391304345</v>
      </c>
      <c r="CZ661" s="94"/>
      <c r="DA661" s="29"/>
      <c r="DB661" s="52">
        <f t="shared" si="3017"/>
        <v>45905</v>
      </c>
      <c r="DC661" s="45">
        <v>26276</v>
      </c>
      <c r="DD661" s="45">
        <f t="shared" si="3018"/>
        <v>62</v>
      </c>
      <c r="DE661" s="45">
        <v>1424</v>
      </c>
      <c r="DF661" s="45">
        <f t="shared" si="3019"/>
        <v>2</v>
      </c>
      <c r="DG661" s="45">
        <v>4</v>
      </c>
      <c r="DH661" s="45">
        <f t="shared" si="3020"/>
        <v>2</v>
      </c>
      <c r="DI661" s="45">
        <v>2</v>
      </c>
      <c r="DJ661" s="43"/>
      <c r="DK661" s="43">
        <f t="shared" si="3021"/>
        <v>495</v>
      </c>
      <c r="DL661" s="45">
        <f t="shared" si="3022"/>
        <v>990</v>
      </c>
      <c r="DM661" s="46">
        <f t="shared" si="3023"/>
        <v>0.1596774193548387</v>
      </c>
      <c r="DN661" s="37"/>
      <c r="DO661" s="29"/>
      <c r="DP661" s="52">
        <f t="shared" si="3024"/>
        <v>45905</v>
      </c>
      <c r="DQ661" s="45">
        <v>6411</v>
      </c>
      <c r="DR661" s="45">
        <f t="shared" si="3025"/>
        <v>129</v>
      </c>
      <c r="DS661" s="45">
        <v>186</v>
      </c>
      <c r="DT661" s="45">
        <f t="shared" si="3026"/>
        <v>3</v>
      </c>
      <c r="DU661" s="45">
        <v>45</v>
      </c>
      <c r="DV661" s="45">
        <f t="shared" si="3027"/>
        <v>3</v>
      </c>
      <c r="DW661" s="45">
        <v>0</v>
      </c>
      <c r="DX661" s="43"/>
      <c r="DY661" s="43">
        <f t="shared" si="3028"/>
        <v>726</v>
      </c>
      <c r="DZ661" s="45">
        <f t="shared" si="3029"/>
        <v>2178</v>
      </c>
      <c r="EA661" s="46">
        <f t="shared" si="3030"/>
        <v>0.16883720930232557</v>
      </c>
      <c r="EB661" s="37"/>
      <c r="GU661" s="220"/>
      <c r="GV661" s="29"/>
      <c r="GW661" s="31"/>
      <c r="GX661" s="29"/>
      <c r="GY661" s="128"/>
      <c r="GZ661" s="29"/>
      <c r="HB661" s="166"/>
      <c r="HC661" s="29"/>
      <c r="HD661" s="29"/>
      <c r="HE661" s="29"/>
      <c r="HF661" s="29"/>
      <c r="HG661" s="29"/>
      <c r="HK661" s="29"/>
      <c r="HL661" s="29"/>
      <c r="HM661" s="128"/>
      <c r="HN661" s="29"/>
      <c r="HP661" s="166"/>
      <c r="HQ661" s="29"/>
      <c r="HR661" s="29"/>
      <c r="HS661" s="29"/>
      <c r="HT661" s="29"/>
      <c r="HU661" s="29"/>
      <c r="HX661" s="360"/>
      <c r="HY661" s="47"/>
      <c r="HZ661" s="45">
        <v>3494</v>
      </c>
      <c r="IA661" s="45">
        <f t="shared" si="3077"/>
        <v>47</v>
      </c>
      <c r="IB661" s="45">
        <v>111</v>
      </c>
      <c r="IC661" s="45">
        <f t="shared" si="3078"/>
        <v>0</v>
      </c>
      <c r="ID661" s="45">
        <v>18</v>
      </c>
      <c r="IE661" s="45">
        <f t="shared" si="3079"/>
        <v>0</v>
      </c>
      <c r="IF661" s="27">
        <v>0</v>
      </c>
      <c r="IG661" s="63" t="str">
        <f t="shared" si="3080"/>
        <v>アンパンマンもちふわ</v>
      </c>
      <c r="IH661" s="67">
        <f t="shared" si="3081"/>
        <v>673</v>
      </c>
      <c r="II661" s="45">
        <f t="shared" si="3082"/>
        <v>0</v>
      </c>
      <c r="IJ661" s="46">
        <f t="shared" si="3083"/>
        <v>0</v>
      </c>
      <c r="IK661" s="94"/>
      <c r="IL661" s="29"/>
      <c r="IM661" s="47"/>
      <c r="IN661" s="45">
        <v>2774</v>
      </c>
      <c r="IO661" s="45">
        <f t="shared" si="3084"/>
        <v>67</v>
      </c>
      <c r="IP661" s="45">
        <v>152</v>
      </c>
      <c r="IQ661" s="45">
        <f t="shared" si="3085"/>
        <v>9</v>
      </c>
      <c r="IR661" s="45">
        <v>30</v>
      </c>
      <c r="IS661" s="45">
        <f t="shared" si="3086"/>
        <v>10</v>
      </c>
      <c r="IT661" s="27">
        <v>30</v>
      </c>
      <c r="IU661" s="63" t="str">
        <f t="shared" si="3087"/>
        <v>AIスクイーズ</v>
      </c>
      <c r="IV661" s="67">
        <f t="shared" si="3088"/>
        <v>182</v>
      </c>
      <c r="IW661" s="45">
        <f t="shared" si="3089"/>
        <v>1820</v>
      </c>
      <c r="IX661" s="46">
        <f t="shared" si="3090"/>
        <v>0.27164179104477609</v>
      </c>
      <c r="IY661" s="94"/>
      <c r="IZ661" s="61"/>
      <c r="JA661" s="47"/>
      <c r="JB661" s="45">
        <v>4671</v>
      </c>
      <c r="JC661" s="45">
        <f t="shared" si="3091"/>
        <v>135</v>
      </c>
      <c r="JD661" s="45">
        <v>315</v>
      </c>
      <c r="JE661" s="45">
        <f t="shared" si="3092"/>
        <v>6</v>
      </c>
      <c r="JF661" s="45">
        <v>74</v>
      </c>
      <c r="JG661" s="45">
        <f t="shared" si="3093"/>
        <v>6</v>
      </c>
      <c r="JH661" s="27">
        <v>4</v>
      </c>
      <c r="JI661" s="63" t="str">
        <f t="shared" si="3094"/>
        <v>AIモンスターラバー</v>
      </c>
      <c r="JJ661" s="67">
        <f t="shared" si="3095"/>
        <v>198</v>
      </c>
      <c r="JK661" s="45">
        <f t="shared" si="3096"/>
        <v>1188</v>
      </c>
      <c r="JL661" s="46">
        <f t="shared" si="3097"/>
        <v>8.7999999999999995E-2</v>
      </c>
      <c r="JM661" s="94"/>
      <c r="JN661" s="29"/>
      <c r="JO661" s="47"/>
      <c r="JP661" s="45">
        <v>4805</v>
      </c>
      <c r="JQ661" s="45">
        <f t="shared" si="3098"/>
        <v>97</v>
      </c>
      <c r="JR661" s="45">
        <v>226</v>
      </c>
      <c r="JS661" s="45">
        <f t="shared" si="3099"/>
        <v>2</v>
      </c>
      <c r="JT661" s="45">
        <v>58</v>
      </c>
      <c r="JU661" s="45">
        <f t="shared" si="3100"/>
        <v>2</v>
      </c>
      <c r="JV661" s="45">
        <v>0</v>
      </c>
      <c r="JW661" s="63" t="str">
        <f t="shared" si="3101"/>
        <v>キティサンダルKH</v>
      </c>
      <c r="JX661" s="67">
        <f t="shared" si="3102"/>
        <v>605</v>
      </c>
      <c r="JY661" s="45">
        <f t="shared" si="3103"/>
        <v>1210</v>
      </c>
      <c r="JZ661" s="46">
        <f t="shared" si="3104"/>
        <v>0.12474226804123711</v>
      </c>
      <c r="KA661" s="94"/>
      <c r="KB661" s="51"/>
      <c r="KC661" s="47"/>
      <c r="KD661" s="45">
        <v>10941</v>
      </c>
      <c r="KE661" s="45">
        <f>IF(KD661="","",KD661-KD657)</f>
        <v>132</v>
      </c>
      <c r="KF661" s="45">
        <v>594</v>
      </c>
      <c r="KG661" s="45">
        <f>IF(KF661="","",KF661-KF657)</f>
        <v>2</v>
      </c>
      <c r="KH661" s="45">
        <v>8</v>
      </c>
      <c r="KI661" s="45">
        <f>IF(KH661="","",KH657+KJ657-KH661)</f>
        <v>1</v>
      </c>
      <c r="KJ661" s="27">
        <v>0</v>
      </c>
      <c r="KK661" s="63" t="str">
        <f>IF(KD661="","",KK657)</f>
        <v>サンリオFAN</v>
      </c>
      <c r="KL661" s="67">
        <f>IF(KE661="","",KL657)</f>
        <v>1100</v>
      </c>
      <c r="KM661" s="45">
        <f>IF(KH661="","",KI661*KL661)</f>
        <v>1100</v>
      </c>
      <c r="KN661" s="46">
        <f>IF(KI661="","",KM661/(KE661*100))</f>
        <v>8.3333333333333329E-2</v>
      </c>
      <c r="KO661" s="94"/>
      <c r="KP661" s="29"/>
      <c r="KQ661" s="47"/>
      <c r="KR661" s="45">
        <v>92</v>
      </c>
      <c r="KS661" s="45">
        <v>92</v>
      </c>
      <c r="KT661" s="45">
        <v>1</v>
      </c>
      <c r="KU661" s="45">
        <v>5</v>
      </c>
      <c r="KV661" s="45">
        <v>275</v>
      </c>
      <c r="KW661" s="45">
        <f>IF(KV661="","",KV657+KX657-KV661)</f>
        <v>5</v>
      </c>
      <c r="KX661" s="27">
        <v>0</v>
      </c>
      <c r="KY661" s="63" t="s">
        <v>423</v>
      </c>
      <c r="KZ661" s="183">
        <v>300</v>
      </c>
      <c r="LA661" s="45">
        <f>IF(KV661="","",KW661*KZ661)</f>
        <v>1500</v>
      </c>
      <c r="LB661" s="46">
        <f>IF(KW661="","",LA661/(KS661*100))</f>
        <v>0.16304347826086957</v>
      </c>
      <c r="LC661" s="94"/>
      <c r="LD661" s="29"/>
      <c r="LE661" s="52">
        <f>IF(A657="","",A657)</f>
        <v>45891</v>
      </c>
      <c r="LF661" s="43">
        <v>67347</v>
      </c>
      <c r="LG661" s="86">
        <f>IF(LF661="","",LF661-LF658)</f>
        <v>18</v>
      </c>
      <c r="LH661" s="43">
        <v>445</v>
      </c>
      <c r="LI661" s="43">
        <f t="shared" ref="LI661:LI663" si="3107">IF(LH661="","",LH661-LH658)</f>
        <v>0</v>
      </c>
      <c r="LJ661" s="43">
        <v>1</v>
      </c>
      <c r="LK661" s="87">
        <f t="shared" ref="LK661:LK663" si="3108">IF(LJ661="","",LJ658+LL658-LJ661)</f>
        <v>0</v>
      </c>
      <c r="LL661" s="43">
        <v>0</v>
      </c>
      <c r="LM661" s="65" t="str">
        <f>IF(LF661="","",LM658)</f>
        <v>クロミ浴衣</v>
      </c>
      <c r="LN661" s="48">
        <f>IF(LG661="","",LN658)</f>
        <v>1000</v>
      </c>
      <c r="LO661" s="87">
        <f t="shared" si="3061"/>
        <v>0</v>
      </c>
      <c r="LP661" s="53"/>
      <c r="LQ661" s="37"/>
      <c r="LR661" s="29"/>
      <c r="LS661" s="52">
        <f t="shared" si="3031"/>
        <v>45905</v>
      </c>
      <c r="LT661" s="45">
        <v>18937</v>
      </c>
      <c r="LU661" s="45">
        <f t="shared" si="3032"/>
        <v>97</v>
      </c>
      <c r="LV661" s="45">
        <v>965</v>
      </c>
      <c r="LW661" s="45">
        <f t="shared" si="3033"/>
        <v>3</v>
      </c>
      <c r="LX661" s="45">
        <v>2</v>
      </c>
      <c r="LY661" s="45">
        <f t="shared" si="3034"/>
        <v>3</v>
      </c>
      <c r="LZ661" s="45">
        <v>9</v>
      </c>
      <c r="MA661" s="43"/>
      <c r="MB661" s="43">
        <f t="shared" si="3035"/>
        <v>495</v>
      </c>
      <c r="MC661" s="45">
        <f t="shared" si="3036"/>
        <v>1485</v>
      </c>
      <c r="MD661" s="46">
        <f t="shared" si="3037"/>
        <v>0.15309278350515465</v>
      </c>
      <c r="ME661" s="37"/>
      <c r="MF661" s="29"/>
      <c r="MG661" s="52">
        <f t="shared" si="3038"/>
        <v>45905</v>
      </c>
      <c r="MH661" s="45">
        <v>5887</v>
      </c>
      <c r="MI661" s="69">
        <f t="shared" si="3039"/>
        <v>35</v>
      </c>
      <c r="MJ661" s="45">
        <v>348</v>
      </c>
      <c r="MK661" s="45">
        <f t="shared" si="3040"/>
        <v>2</v>
      </c>
      <c r="ML661" s="45">
        <v>3</v>
      </c>
      <c r="MM661" s="45">
        <f t="shared" si="3041"/>
        <v>2</v>
      </c>
      <c r="MN661" s="45">
        <v>0</v>
      </c>
      <c r="MO661" s="43"/>
      <c r="MP661" s="43">
        <f t="shared" si="3042"/>
        <v>1100</v>
      </c>
      <c r="MQ661" s="45">
        <f t="shared" si="3043"/>
        <v>2200</v>
      </c>
      <c r="MR661" s="46">
        <f t="shared" si="3044"/>
        <v>0.62857142857142856</v>
      </c>
      <c r="MS661" s="37" t="s">
        <v>461</v>
      </c>
      <c r="MT661" s="29"/>
      <c r="MU661" s="52">
        <f t="shared" si="3045"/>
        <v>45905</v>
      </c>
      <c r="MV661" s="45">
        <v>7952</v>
      </c>
      <c r="MW661" s="69">
        <f t="shared" si="3046"/>
        <v>7</v>
      </c>
      <c r="MX661" s="45">
        <v>374</v>
      </c>
      <c r="MY661" s="45">
        <f t="shared" si="3047"/>
        <v>3</v>
      </c>
      <c r="MZ661" s="45">
        <v>3</v>
      </c>
      <c r="NA661" s="45">
        <f t="shared" si="3048"/>
        <v>3</v>
      </c>
      <c r="NB661" s="45">
        <v>2</v>
      </c>
      <c r="NC661" s="43"/>
      <c r="ND661" s="43">
        <f t="shared" si="3049"/>
        <v>1100</v>
      </c>
      <c r="NE661" s="45">
        <f t="shared" si="3050"/>
        <v>3300</v>
      </c>
      <c r="NF661" s="46">
        <f t="shared" si="3051"/>
        <v>4.7142857142857144</v>
      </c>
      <c r="NG661" s="37" t="s">
        <v>415</v>
      </c>
      <c r="NH661" s="29"/>
      <c r="NI661" s="52">
        <f t="shared" si="3052"/>
        <v>45905</v>
      </c>
      <c r="NJ661" s="45">
        <v>8532</v>
      </c>
      <c r="NK661" s="45">
        <f t="shared" si="3053"/>
        <v>77</v>
      </c>
      <c r="NL661" s="45">
        <v>185</v>
      </c>
      <c r="NM661" s="45">
        <f t="shared" si="3054"/>
        <v>0</v>
      </c>
      <c r="NN661" s="45">
        <v>42</v>
      </c>
      <c r="NO661" s="45">
        <f t="shared" si="3055"/>
        <v>0</v>
      </c>
      <c r="NP661" s="45">
        <v>0</v>
      </c>
      <c r="NQ661" s="43"/>
      <c r="NR661" s="43">
        <f t="shared" si="3056"/>
        <v>1100</v>
      </c>
      <c r="NS661" s="45">
        <f t="shared" si="3057"/>
        <v>0</v>
      </c>
      <c r="NT661" s="46">
        <f t="shared" si="3058"/>
        <v>0</v>
      </c>
      <c r="NU661" s="37"/>
    </row>
    <row r="662" spans="1:385" ht="15" customHeight="1" thickBot="1" x14ac:dyDescent="0.3">
      <c r="A662" s="38">
        <v>45908</v>
      </c>
      <c r="B662" s="39">
        <f>IF(A662="","",SUM(J662,LG676,AL662,DR662,AZ662,DD662,LU662,NK662,MW662,MI662,X662)+SUM(CP683:CP686)+SUM(BN683:BN686)+SUM(KS683:KS686)+SUM(KE683:KE686)+SUM(CB683:CB686)+SUM(IA683:IA686)+SUM(IO683:IO686)+SUM(JC683:JC686)+SUM(JQ683:JQ686))</f>
        <v>2922</v>
      </c>
      <c r="C662" s="40">
        <f>IF(A662="","",SUM(J662,X662,AL662,AZ662)+SUM(KE683:KE686)+SUM(KS683:KS686)+SUM(BN683:BN686))</f>
        <v>911</v>
      </c>
      <c r="D662" s="40">
        <f>IF(A662="","",SUM(DD662,DR662)+SUM(CB683:CB686)+SUM(CP683:CP686))</f>
        <v>724</v>
      </c>
      <c r="E662" s="40">
        <f>IF(A662="","",SUM(NK662,MW662,MI662,DR662,LG676,LU662)+SUM(IA683:IA686)+SUM(IO683:IO686)+SUM(JC683:JC686)+SUM(JQ683:JQ686))</f>
        <v>1382</v>
      </c>
      <c r="F662" s="135"/>
      <c r="G662" s="135"/>
      <c r="H662" s="42"/>
      <c r="I662" s="45">
        <v>2234</v>
      </c>
      <c r="J662" s="45">
        <f t="shared" si="2990"/>
        <v>0</v>
      </c>
      <c r="K662" s="45">
        <v>96</v>
      </c>
      <c r="L662" s="45">
        <f t="shared" si="2991"/>
        <v>0</v>
      </c>
      <c r="M662" s="45">
        <v>18</v>
      </c>
      <c r="N662" s="45">
        <f t="shared" si="2992"/>
        <v>0</v>
      </c>
      <c r="O662" s="45">
        <v>0</v>
      </c>
      <c r="P662" s="43"/>
      <c r="Q662" s="43">
        <f t="shared" si="2993"/>
        <v>363</v>
      </c>
      <c r="R662" s="45">
        <f t="shared" si="2994"/>
        <v>0</v>
      </c>
      <c r="S662" s="46" t="e">
        <f t="shared" si="2995"/>
        <v>#DIV/0!</v>
      </c>
      <c r="T662" s="186" t="s">
        <v>468</v>
      </c>
      <c r="U662" s="29"/>
      <c r="V662" s="52">
        <f t="shared" si="2996"/>
        <v>45908</v>
      </c>
      <c r="W662" s="45">
        <v>10941</v>
      </c>
      <c r="X662" s="45">
        <f t="shared" si="2997"/>
        <v>99</v>
      </c>
      <c r="Y662" s="45">
        <v>455</v>
      </c>
      <c r="Z662" s="45">
        <f t="shared" si="2998"/>
        <v>1</v>
      </c>
      <c r="AA662" s="45">
        <v>11</v>
      </c>
      <c r="AB662" s="45">
        <f t="shared" si="2999"/>
        <v>1</v>
      </c>
      <c r="AC662" s="45">
        <v>2</v>
      </c>
      <c r="AD662" s="43"/>
      <c r="AE662" s="43">
        <f t="shared" si="3000"/>
        <v>1026</v>
      </c>
      <c r="AF662" s="45">
        <f t="shared" si="3001"/>
        <v>1026</v>
      </c>
      <c r="AG662" s="46">
        <f t="shared" si="3002"/>
        <v>0.10363636363636364</v>
      </c>
      <c r="AH662" s="37"/>
      <c r="AI662" s="29"/>
      <c r="AJ662" s="52">
        <f t="shared" si="3003"/>
        <v>45908</v>
      </c>
      <c r="AK662" s="45">
        <v>13610</v>
      </c>
      <c r="AL662" s="45">
        <f t="shared" si="3004"/>
        <v>108</v>
      </c>
      <c r="AM662" s="45">
        <v>313</v>
      </c>
      <c r="AN662" s="45">
        <f t="shared" si="3005"/>
        <v>2</v>
      </c>
      <c r="AO662" s="45">
        <v>32</v>
      </c>
      <c r="AP662" s="45">
        <f t="shared" si="3006"/>
        <v>3</v>
      </c>
      <c r="AQ662" s="45">
        <v>2</v>
      </c>
      <c r="AR662" s="43"/>
      <c r="AS662" s="43">
        <f t="shared" si="3007"/>
        <v>880</v>
      </c>
      <c r="AT662" s="45">
        <f t="shared" si="3008"/>
        <v>2640</v>
      </c>
      <c r="AU662" s="46">
        <f t="shared" si="3009"/>
        <v>0.24444444444444444</v>
      </c>
      <c r="AV662" s="37"/>
      <c r="AW662" s="29"/>
      <c r="AX662" s="52">
        <f t="shared" si="3010"/>
        <v>45908</v>
      </c>
      <c r="AY662" s="45">
        <v>14510</v>
      </c>
      <c r="AZ662" s="45">
        <f t="shared" si="3011"/>
        <v>143</v>
      </c>
      <c r="BA662" s="45">
        <v>476</v>
      </c>
      <c r="BB662" s="45">
        <f t="shared" si="3012"/>
        <v>0</v>
      </c>
      <c r="BC662" s="45">
        <v>11</v>
      </c>
      <c r="BD662" s="45">
        <f t="shared" si="3013"/>
        <v>0</v>
      </c>
      <c r="BE662" s="45">
        <v>0</v>
      </c>
      <c r="BF662" s="43"/>
      <c r="BG662" s="43">
        <f t="shared" si="3014"/>
        <v>1012</v>
      </c>
      <c r="BH662" s="45">
        <f t="shared" si="3015"/>
        <v>0</v>
      </c>
      <c r="BI662" s="46">
        <f t="shared" si="3016"/>
        <v>0</v>
      </c>
      <c r="BJ662" s="37"/>
      <c r="BK662" s="29"/>
      <c r="BL662" s="75"/>
      <c r="BM662" s="76">
        <v>43</v>
      </c>
      <c r="BN662" s="76">
        <v>43</v>
      </c>
      <c r="BO662" s="76">
        <v>991</v>
      </c>
      <c r="BP662" s="76">
        <v>0</v>
      </c>
      <c r="BQ662" s="76">
        <v>8</v>
      </c>
      <c r="BR662" s="76">
        <f t="shared" si="3062"/>
        <v>0</v>
      </c>
      <c r="BS662" s="76">
        <v>0</v>
      </c>
      <c r="BT662" s="78" t="s">
        <v>367</v>
      </c>
      <c r="BU662" s="79">
        <v>550</v>
      </c>
      <c r="BV662" s="76">
        <f t="shared" si="3063"/>
        <v>0</v>
      </c>
      <c r="BW662" s="80">
        <f t="shared" si="3064"/>
        <v>0</v>
      </c>
      <c r="BX662" s="37"/>
      <c r="BY662" s="57"/>
      <c r="BZ662" s="75"/>
      <c r="CA662" s="76">
        <v>4994</v>
      </c>
      <c r="CB662" s="76">
        <f t="shared" si="3065"/>
        <v>92</v>
      </c>
      <c r="CC662" s="76">
        <v>273</v>
      </c>
      <c r="CD662" s="76">
        <f t="shared" si="3066"/>
        <v>5</v>
      </c>
      <c r="CE662" s="76">
        <v>98</v>
      </c>
      <c r="CF662" s="76">
        <f t="shared" si="3067"/>
        <v>8</v>
      </c>
      <c r="CG662" s="76">
        <v>1</v>
      </c>
      <c r="CH662" s="78" t="str">
        <f t="shared" ref="CH662" si="3109">IF(CA662="","",CH658)</f>
        <v>ＡＩラバー</v>
      </c>
      <c r="CI662" s="79">
        <f t="shared" ref="CI662" si="3110">IF(CB662="","",CI658)</f>
        <v>198</v>
      </c>
      <c r="CJ662" s="76">
        <f t="shared" si="3070"/>
        <v>1584</v>
      </c>
      <c r="CK662" s="80">
        <f t="shared" si="3071"/>
        <v>0.17217391304347826</v>
      </c>
      <c r="CL662" s="37"/>
      <c r="CM662" s="29"/>
      <c r="CN662" s="75"/>
      <c r="CO662" s="76">
        <v>794</v>
      </c>
      <c r="CP662" s="76">
        <f t="shared" si="3072"/>
        <v>38</v>
      </c>
      <c r="CQ662" s="76">
        <v>25</v>
      </c>
      <c r="CR662" s="76">
        <f t="shared" si="3073"/>
        <v>1</v>
      </c>
      <c r="CS662" s="76">
        <v>13</v>
      </c>
      <c r="CT662" s="76">
        <f t="shared" si="3074"/>
        <v>1</v>
      </c>
      <c r="CU662" s="76">
        <v>0</v>
      </c>
      <c r="CV662" s="78" t="str">
        <f t="shared" si="3105"/>
        <v>サンリオトイカメラ</v>
      </c>
      <c r="CW662" s="79">
        <f t="shared" si="3106"/>
        <v>605</v>
      </c>
      <c r="CX662" s="76">
        <f t="shared" si="3075"/>
        <v>605</v>
      </c>
      <c r="CY662" s="80">
        <f t="shared" si="3076"/>
        <v>0.15921052631578947</v>
      </c>
      <c r="CZ662" s="37"/>
      <c r="DA662" s="29"/>
      <c r="DB662" s="52">
        <f t="shared" si="3017"/>
        <v>45908</v>
      </c>
      <c r="DC662" s="45">
        <v>26450</v>
      </c>
      <c r="DD662" s="45">
        <f t="shared" si="3018"/>
        <v>174</v>
      </c>
      <c r="DE662" s="45">
        <v>1425</v>
      </c>
      <c r="DF662" s="45">
        <f t="shared" si="3019"/>
        <v>1</v>
      </c>
      <c r="DG662" s="45">
        <v>5</v>
      </c>
      <c r="DH662" s="45">
        <f t="shared" si="3020"/>
        <v>1</v>
      </c>
      <c r="DI662" s="45">
        <v>4</v>
      </c>
      <c r="DJ662" s="43"/>
      <c r="DK662" s="43">
        <f t="shared" si="3021"/>
        <v>495</v>
      </c>
      <c r="DL662" s="45">
        <f t="shared" si="3022"/>
        <v>495</v>
      </c>
      <c r="DM662" s="46">
        <f t="shared" si="3023"/>
        <v>2.8448275862068967E-2</v>
      </c>
      <c r="DN662" s="37"/>
      <c r="DO662" s="29"/>
      <c r="DP662" s="52">
        <f t="shared" si="3024"/>
        <v>45908</v>
      </c>
      <c r="DQ662" s="45">
        <v>6506</v>
      </c>
      <c r="DR662" s="45">
        <f t="shared" si="3025"/>
        <v>95</v>
      </c>
      <c r="DS662" s="45">
        <v>188</v>
      </c>
      <c r="DT662" s="45">
        <f t="shared" si="3026"/>
        <v>2</v>
      </c>
      <c r="DU662" s="45">
        <v>42</v>
      </c>
      <c r="DV662" s="45">
        <f t="shared" si="3027"/>
        <v>3</v>
      </c>
      <c r="DW662" s="45">
        <v>0</v>
      </c>
      <c r="DX662" s="43"/>
      <c r="DY662" s="43">
        <f t="shared" si="3028"/>
        <v>726</v>
      </c>
      <c r="DZ662" s="45">
        <f t="shared" si="3029"/>
        <v>2178</v>
      </c>
      <c r="EA662" s="46">
        <f t="shared" si="3030"/>
        <v>0.22926315789473684</v>
      </c>
      <c r="EB662" s="37"/>
      <c r="GU662" s="220"/>
      <c r="GV662" s="29"/>
      <c r="GW662" s="31"/>
      <c r="GX662" s="29"/>
      <c r="GY662" s="128"/>
      <c r="GZ662" s="29"/>
      <c r="HB662" s="166"/>
      <c r="HC662" s="29"/>
      <c r="HD662" s="29"/>
      <c r="HE662" s="29"/>
      <c r="HF662" s="29"/>
      <c r="HG662" s="29"/>
      <c r="HK662" s="29"/>
      <c r="HL662" s="29"/>
      <c r="HM662" s="128"/>
      <c r="HN662" s="29"/>
      <c r="HP662" s="166"/>
      <c r="HQ662" s="29"/>
      <c r="HR662" s="29"/>
      <c r="HS662" s="29"/>
      <c r="HT662" s="29"/>
      <c r="HU662" s="29"/>
      <c r="HX662" s="360"/>
      <c r="HY662" s="75"/>
      <c r="HZ662" s="76">
        <v>4655</v>
      </c>
      <c r="IA662" s="76">
        <f t="shared" si="3077"/>
        <v>178</v>
      </c>
      <c r="IB662" s="76">
        <v>240</v>
      </c>
      <c r="IC662" s="76">
        <f t="shared" si="3078"/>
        <v>14</v>
      </c>
      <c r="ID662" s="76">
        <v>124</v>
      </c>
      <c r="IE662" s="76">
        <f t="shared" si="3079"/>
        <v>16</v>
      </c>
      <c r="IF662" s="76">
        <v>0</v>
      </c>
      <c r="IG662" s="78" t="str">
        <f t="shared" si="3080"/>
        <v>スプランキーラバー</v>
      </c>
      <c r="IH662" s="79">
        <f t="shared" si="3081"/>
        <v>200</v>
      </c>
      <c r="II662" s="76">
        <f t="shared" si="3082"/>
        <v>3200</v>
      </c>
      <c r="IJ662" s="80">
        <f t="shared" si="3083"/>
        <v>0.1797752808988764</v>
      </c>
      <c r="IK662" s="37"/>
      <c r="IL662" s="29"/>
      <c r="IM662" s="75"/>
      <c r="IN662" s="76">
        <v>4695</v>
      </c>
      <c r="IO662" s="76">
        <f t="shared" si="3084"/>
        <v>48</v>
      </c>
      <c r="IP662" s="76">
        <v>213</v>
      </c>
      <c r="IQ662" s="76">
        <f t="shared" si="3085"/>
        <v>2</v>
      </c>
      <c r="IR662" s="76">
        <v>9</v>
      </c>
      <c r="IS662" s="76">
        <f t="shared" si="3086"/>
        <v>2</v>
      </c>
      <c r="IT662" s="76">
        <v>0</v>
      </c>
      <c r="IU662" s="78" t="str">
        <f t="shared" si="3087"/>
        <v>しなこくま</v>
      </c>
      <c r="IV662" s="79">
        <f t="shared" si="3088"/>
        <v>682</v>
      </c>
      <c r="IW662" s="76">
        <f t="shared" si="3089"/>
        <v>1364</v>
      </c>
      <c r="IX662" s="80">
        <f t="shared" si="3090"/>
        <v>0.28416666666666668</v>
      </c>
      <c r="IY662" s="37"/>
      <c r="IZ662" s="61"/>
      <c r="JA662" s="75"/>
      <c r="JB662" s="76">
        <v>2831</v>
      </c>
      <c r="JC662" s="76">
        <f t="shared" si="3091"/>
        <v>113</v>
      </c>
      <c r="JD662" s="76">
        <v>154</v>
      </c>
      <c r="JE662" s="76">
        <f t="shared" si="3092"/>
        <v>3</v>
      </c>
      <c r="JF662" s="76">
        <v>9</v>
      </c>
      <c r="JG662" s="76">
        <f t="shared" si="3093"/>
        <v>4</v>
      </c>
      <c r="JH662" s="76">
        <v>4</v>
      </c>
      <c r="JI662" s="78" t="str">
        <f t="shared" si="3094"/>
        <v>ＡＩマスコット</v>
      </c>
      <c r="JJ662" s="79">
        <f t="shared" si="3095"/>
        <v>286</v>
      </c>
      <c r="JK662" s="76">
        <f t="shared" si="3096"/>
        <v>1144</v>
      </c>
      <c r="JL662" s="80">
        <f t="shared" si="3097"/>
        <v>0.10123893805309735</v>
      </c>
      <c r="JM662" s="37"/>
      <c r="JN662" s="29"/>
      <c r="JO662" s="75"/>
      <c r="JP662" s="76">
        <v>3731</v>
      </c>
      <c r="JQ662" s="76">
        <f t="shared" si="3098"/>
        <v>116</v>
      </c>
      <c r="JR662" s="76">
        <v>178</v>
      </c>
      <c r="JS662" s="76">
        <f t="shared" si="3099"/>
        <v>0</v>
      </c>
      <c r="JT662" s="76">
        <v>11</v>
      </c>
      <c r="JU662" s="76">
        <f t="shared" si="3100"/>
        <v>0</v>
      </c>
      <c r="JV662" s="76">
        <v>0</v>
      </c>
      <c r="JW662" s="78" t="str">
        <f t="shared" si="3101"/>
        <v>サンリオファン</v>
      </c>
      <c r="JX662" s="79">
        <f t="shared" si="3102"/>
        <v>1100</v>
      </c>
      <c r="JY662" s="76">
        <f t="shared" si="3103"/>
        <v>0</v>
      </c>
      <c r="JZ662" s="80">
        <f t="shared" si="3104"/>
        <v>0</v>
      </c>
      <c r="KA662" s="37"/>
      <c r="KB662" s="51"/>
      <c r="KC662" s="75"/>
      <c r="KD662" s="76">
        <v>11586</v>
      </c>
      <c r="KE662" s="76">
        <f>IF(KD662="","",KD662-KD658)</f>
        <v>157</v>
      </c>
      <c r="KF662" s="76">
        <v>582</v>
      </c>
      <c r="KG662" s="76">
        <f>IF(KF662="","",KF662-KF658)</f>
        <v>14</v>
      </c>
      <c r="KH662" s="76">
        <v>72</v>
      </c>
      <c r="KI662" s="76">
        <f>IF(KH662="","",KH658+KJ658-KH662)</f>
        <v>30</v>
      </c>
      <c r="KJ662" s="76">
        <v>16</v>
      </c>
      <c r="KK662" s="78" t="str">
        <f>IF(KD662="","",KK658)</f>
        <v>ＡＩモンスターラバー</v>
      </c>
      <c r="KL662" s="79">
        <f>IF(KE662="","",KL658)</f>
        <v>198</v>
      </c>
      <c r="KM662" s="76">
        <f>IF(KH662="","",KI662*KL662)</f>
        <v>5940</v>
      </c>
      <c r="KN662" s="80">
        <f>IF(KI662="","",KM662/(KE662*100))</f>
        <v>0.37834394904458601</v>
      </c>
      <c r="KO662" s="37" t="s">
        <v>419</v>
      </c>
      <c r="KP662" s="29"/>
      <c r="KQ662" s="75"/>
      <c r="KR662" s="76">
        <v>138</v>
      </c>
      <c r="KS662" s="76">
        <v>138</v>
      </c>
      <c r="KT662" s="76">
        <v>996</v>
      </c>
      <c r="KU662" s="76">
        <v>5</v>
      </c>
      <c r="KV662" s="76">
        <v>13</v>
      </c>
      <c r="KW662" s="76">
        <f>IF(KV662="","",KV658+KX658-KV662)</f>
        <v>5</v>
      </c>
      <c r="KX662" s="76">
        <v>4</v>
      </c>
      <c r="KY662" s="78" t="str">
        <f>IF(KR662="","",KY658)</f>
        <v>AIモンスターマスコット</v>
      </c>
      <c r="KZ662" s="79">
        <f>IF(KS662="","",KZ658)</f>
        <v>286</v>
      </c>
      <c r="LA662" s="76">
        <f>IF(KV662="","",KW662*KZ662)</f>
        <v>1430</v>
      </c>
      <c r="LB662" s="80">
        <f>IF(KW662="","",LA662/(KS662*100))</f>
        <v>0.1036231884057971</v>
      </c>
      <c r="LC662" s="37" t="s">
        <v>418</v>
      </c>
      <c r="LD662" s="29"/>
      <c r="LE662" s="47"/>
      <c r="LF662" s="45"/>
      <c r="LG662" s="45"/>
      <c r="LH662" s="45">
        <v>530</v>
      </c>
      <c r="LI662" s="45">
        <f t="shared" si="3107"/>
        <v>0</v>
      </c>
      <c r="LJ662" s="43">
        <v>2</v>
      </c>
      <c r="LK662" s="45">
        <f t="shared" si="3108"/>
        <v>0</v>
      </c>
      <c r="LL662" s="45">
        <v>0</v>
      </c>
      <c r="LM662" s="73" t="str">
        <f>IF(LF661="","",LM659)</f>
        <v>アンパンティッシュカバー、キティヒョウ柄</v>
      </c>
      <c r="LN662" s="67">
        <f>IF(LG661="","",LN659)</f>
        <v>1000</v>
      </c>
      <c r="LO662" s="45">
        <f t="shared" si="3061"/>
        <v>0</v>
      </c>
      <c r="LP662" s="46"/>
      <c r="LQ662" s="37"/>
      <c r="LR662" s="29"/>
      <c r="LS662" s="52">
        <f t="shared" si="3031"/>
        <v>45908</v>
      </c>
      <c r="LT662" s="45">
        <v>19036</v>
      </c>
      <c r="LU662" s="45">
        <f t="shared" si="3032"/>
        <v>99</v>
      </c>
      <c r="LV662" s="45">
        <v>973</v>
      </c>
      <c r="LW662" s="45">
        <f t="shared" si="3033"/>
        <v>8</v>
      </c>
      <c r="LX662" s="45">
        <v>3</v>
      </c>
      <c r="LY662" s="45">
        <f t="shared" si="3034"/>
        <v>8</v>
      </c>
      <c r="LZ662" s="45">
        <v>6</v>
      </c>
      <c r="MA662" s="43"/>
      <c r="MB662" s="43">
        <f t="shared" si="3035"/>
        <v>495</v>
      </c>
      <c r="MC662" s="45">
        <f t="shared" si="3036"/>
        <v>3960</v>
      </c>
      <c r="MD662" s="238">
        <f t="shared" si="3037"/>
        <v>0.4</v>
      </c>
      <c r="ME662" s="37"/>
      <c r="MF662" s="29"/>
      <c r="MG662" s="52">
        <f t="shared" si="3038"/>
        <v>45908</v>
      </c>
      <c r="MH662" s="45">
        <v>5901</v>
      </c>
      <c r="MI662" s="69">
        <f t="shared" si="3039"/>
        <v>14</v>
      </c>
      <c r="MJ662" s="45">
        <v>348</v>
      </c>
      <c r="MK662" s="45">
        <f t="shared" si="3040"/>
        <v>0</v>
      </c>
      <c r="ML662" s="45">
        <v>3</v>
      </c>
      <c r="MM662" s="45">
        <f t="shared" si="3041"/>
        <v>0</v>
      </c>
      <c r="MN662" s="45">
        <v>8</v>
      </c>
      <c r="MO662" s="43"/>
      <c r="MP662" s="43">
        <f t="shared" si="3042"/>
        <v>1100</v>
      </c>
      <c r="MQ662" s="45">
        <f t="shared" si="3043"/>
        <v>0</v>
      </c>
      <c r="MR662" s="46">
        <f t="shared" si="3044"/>
        <v>0</v>
      </c>
      <c r="MS662" s="37" t="s">
        <v>462</v>
      </c>
      <c r="MT662" s="29"/>
      <c r="MU662" s="52">
        <f t="shared" si="3045"/>
        <v>45908</v>
      </c>
      <c r="MV662" s="45">
        <v>7976</v>
      </c>
      <c r="MW662" s="69">
        <f t="shared" si="3046"/>
        <v>24</v>
      </c>
      <c r="MX662" s="45">
        <v>374</v>
      </c>
      <c r="MY662" s="45">
        <f t="shared" si="3047"/>
        <v>0</v>
      </c>
      <c r="MZ662" s="45">
        <v>5</v>
      </c>
      <c r="NA662" s="45">
        <f t="shared" si="3048"/>
        <v>0</v>
      </c>
      <c r="NB662" s="45">
        <v>0</v>
      </c>
      <c r="NC662" s="43"/>
      <c r="ND662" s="43">
        <f t="shared" si="3049"/>
        <v>1100</v>
      </c>
      <c r="NE662" s="45">
        <f t="shared" si="3050"/>
        <v>0</v>
      </c>
      <c r="NF662" s="46">
        <f t="shared" si="3051"/>
        <v>0</v>
      </c>
      <c r="NG662" s="37" t="s">
        <v>463</v>
      </c>
      <c r="NH662" s="29"/>
      <c r="NI662" s="52">
        <f t="shared" si="3052"/>
        <v>45908</v>
      </c>
      <c r="NJ662" s="45">
        <v>8728</v>
      </c>
      <c r="NK662" s="45">
        <f t="shared" si="3053"/>
        <v>196</v>
      </c>
      <c r="NL662" s="45">
        <v>185</v>
      </c>
      <c r="NM662" s="45">
        <f t="shared" si="3054"/>
        <v>0</v>
      </c>
      <c r="NN662" s="45">
        <v>42</v>
      </c>
      <c r="NO662" s="45">
        <f t="shared" si="3055"/>
        <v>0</v>
      </c>
      <c r="NP662" s="45">
        <v>0</v>
      </c>
      <c r="NQ662" s="43"/>
      <c r="NR662" s="43">
        <f t="shared" si="3056"/>
        <v>1100</v>
      </c>
      <c r="NS662" s="45">
        <f t="shared" si="3057"/>
        <v>0</v>
      </c>
      <c r="NT662" s="46">
        <f t="shared" si="3058"/>
        <v>0</v>
      </c>
      <c r="NU662" s="37"/>
    </row>
    <row r="663" spans="1:385" ht="15" customHeight="1" thickTop="1" thickBot="1" x14ac:dyDescent="0.3">
      <c r="A663" s="38">
        <v>45912</v>
      </c>
      <c r="B663" s="39">
        <f>IF(A663="","",SUM(J663,LG679,AL663,DR663,AZ663,DD663,LU663,NK663,MW663,MI663,X663)+SUM(CP687:CP690)+SUM(BN687:BN690)+SUM(KS687:KS690)+SUM(KE687:KE690)+SUM(CB687:CB690)+SUM(IA687:IA690)+SUM(IO687:IO690)+SUM(JC687:JC690)+SUM(JQ687:JQ690))</f>
        <v>1725</v>
      </c>
      <c r="C663" s="40">
        <f>IF(A663="","",SUM(J663,X663,AL663,AZ663)+SUM(KE687:KE690)+SUM(KS687:KS690)+SUM(BN687:BN690))</f>
        <v>535</v>
      </c>
      <c r="D663" s="40">
        <f>IF(A663="","",SUM(DD663,DR663)+SUM(CB687:CB690)+SUM(CP687:CP690))</f>
        <v>278</v>
      </c>
      <c r="E663" s="40">
        <f>IF(A663="","",SUM(NK663,MW663,MI663,LU663,LG679)+SUM(IA687:IA690)+SUM(IO687:IO690)+SUM(JC687:JC690)+SUM(JQ687:JQ690))</f>
        <v>912</v>
      </c>
      <c r="F663" s="135"/>
      <c r="G663" s="135"/>
      <c r="H663" s="42"/>
      <c r="I663" s="45">
        <v>2265</v>
      </c>
      <c r="J663" s="45">
        <f t="shared" si="2990"/>
        <v>31</v>
      </c>
      <c r="K663" s="45">
        <v>96</v>
      </c>
      <c r="L663" s="45">
        <f t="shared" si="2991"/>
        <v>0</v>
      </c>
      <c r="M663" s="45">
        <v>18</v>
      </c>
      <c r="N663" s="45">
        <f t="shared" si="2992"/>
        <v>0</v>
      </c>
      <c r="O663" s="45">
        <v>2</v>
      </c>
      <c r="P663" s="43"/>
      <c r="Q663" s="43">
        <f t="shared" si="2993"/>
        <v>363</v>
      </c>
      <c r="R663" s="45">
        <f t="shared" si="2994"/>
        <v>0</v>
      </c>
      <c r="S663" s="46">
        <f t="shared" si="2995"/>
        <v>0</v>
      </c>
      <c r="T663" s="37" t="s">
        <v>480</v>
      </c>
      <c r="U663" s="29"/>
      <c r="V663" s="52">
        <f t="shared" si="2996"/>
        <v>45912</v>
      </c>
      <c r="W663" s="45">
        <v>10990</v>
      </c>
      <c r="X663" s="45">
        <f t="shared" si="2997"/>
        <v>49</v>
      </c>
      <c r="Y663" s="45">
        <v>456</v>
      </c>
      <c r="Z663" s="45">
        <f t="shared" si="2998"/>
        <v>1</v>
      </c>
      <c r="AA663" s="45">
        <v>12</v>
      </c>
      <c r="AB663" s="45">
        <f t="shared" si="2999"/>
        <v>1</v>
      </c>
      <c r="AC663" s="45">
        <v>0</v>
      </c>
      <c r="AD663" s="43"/>
      <c r="AE663" s="43">
        <f t="shared" si="3000"/>
        <v>1026</v>
      </c>
      <c r="AF663" s="45">
        <f t="shared" si="3001"/>
        <v>1026</v>
      </c>
      <c r="AG663" s="46">
        <f t="shared" si="3002"/>
        <v>0.20938775510204083</v>
      </c>
      <c r="AH663" s="37"/>
      <c r="AI663" s="29"/>
      <c r="AJ663" s="52">
        <f t="shared" si="3003"/>
        <v>45912</v>
      </c>
      <c r="AK663" s="45">
        <v>13658</v>
      </c>
      <c r="AL663" s="45">
        <f t="shared" si="3004"/>
        <v>48</v>
      </c>
      <c r="AM663" s="45">
        <v>314</v>
      </c>
      <c r="AN663" s="45">
        <f t="shared" si="3005"/>
        <v>1</v>
      </c>
      <c r="AO663" s="45">
        <v>33</v>
      </c>
      <c r="AP663" s="45">
        <f t="shared" si="3006"/>
        <v>1</v>
      </c>
      <c r="AQ663" s="45">
        <v>6</v>
      </c>
      <c r="AR663" s="43"/>
      <c r="AS663" s="43">
        <f t="shared" si="3007"/>
        <v>880</v>
      </c>
      <c r="AT663" s="45">
        <f t="shared" si="3008"/>
        <v>880</v>
      </c>
      <c r="AU663" s="46">
        <f t="shared" si="3009"/>
        <v>0.18333333333333332</v>
      </c>
      <c r="AV663" s="37"/>
      <c r="AW663" s="29"/>
      <c r="AX663" s="52">
        <f t="shared" si="3010"/>
        <v>45912</v>
      </c>
      <c r="AY663" s="45">
        <v>14554</v>
      </c>
      <c r="AZ663" s="45">
        <f t="shared" si="3011"/>
        <v>44</v>
      </c>
      <c r="BA663" s="45">
        <v>476</v>
      </c>
      <c r="BB663" s="45">
        <f t="shared" si="3012"/>
        <v>0</v>
      </c>
      <c r="BC663" s="45">
        <v>11</v>
      </c>
      <c r="BD663" s="45">
        <f t="shared" si="3013"/>
        <v>0</v>
      </c>
      <c r="BE663" s="45">
        <v>0</v>
      </c>
      <c r="BF663" s="43"/>
      <c r="BG663" s="43">
        <f t="shared" si="3014"/>
        <v>1012</v>
      </c>
      <c r="BH663" s="45">
        <f t="shared" si="3015"/>
        <v>0</v>
      </c>
      <c r="BI663" s="46">
        <f t="shared" si="3016"/>
        <v>0</v>
      </c>
      <c r="BJ663" s="37"/>
      <c r="BK663" s="29"/>
      <c r="BL663" s="52">
        <f>IF($A657="","",$A657)</f>
        <v>45891</v>
      </c>
      <c r="BM663" s="43">
        <v>77</v>
      </c>
      <c r="BN663" s="58">
        <f>IF(BM663="","",BM663-BM659)</f>
        <v>19</v>
      </c>
      <c r="BO663" s="43">
        <v>996</v>
      </c>
      <c r="BP663" s="87">
        <f>IF(BO663="","",BO663-BO659)</f>
        <v>2</v>
      </c>
      <c r="BQ663" s="43">
        <v>4</v>
      </c>
      <c r="BR663" s="43">
        <f>IF(BQ663="","",BQ659+BS659-BQ663)</f>
        <v>1</v>
      </c>
      <c r="BS663" s="43"/>
      <c r="BT663" s="44" t="str">
        <f t="shared" ref="BT663:BU666" si="3111">IF(BM663="","",BT659)</f>
        <v>リップモンスターファン</v>
      </c>
      <c r="BU663" s="48">
        <f t="shared" si="3111"/>
        <v>660</v>
      </c>
      <c r="BV663" s="45">
        <f t="shared" si="3063"/>
        <v>660</v>
      </c>
      <c r="BW663" s="89">
        <f t="shared" si="3064"/>
        <v>0.3473684210526316</v>
      </c>
      <c r="BX663" s="37"/>
      <c r="BY663" s="57"/>
      <c r="BZ663" s="52">
        <f>IF($A657="","",$A657)</f>
        <v>45891</v>
      </c>
      <c r="CA663" s="43">
        <v>6866</v>
      </c>
      <c r="CB663" s="43">
        <f>IF(CA663="","",CA663-CA659)</f>
        <v>26</v>
      </c>
      <c r="CC663" s="43">
        <v>248</v>
      </c>
      <c r="CD663" s="87">
        <f>IF(CC663="","",CC663-CC659)</f>
        <v>1</v>
      </c>
      <c r="CE663" s="43">
        <v>10</v>
      </c>
      <c r="CF663" s="43">
        <f>IF(CE663="","",CE659+CG659-CE663)</f>
        <v>1</v>
      </c>
      <c r="CG663" s="43">
        <v>0</v>
      </c>
      <c r="CH663" s="44" t="str">
        <f t="shared" ref="CH663:CI666" si="3112">IF(CA663="","",CH659)</f>
        <v>チロルイヤホン</v>
      </c>
      <c r="CI663" s="48">
        <f t="shared" si="3112"/>
        <v>1100</v>
      </c>
      <c r="CJ663" s="45">
        <f t="shared" si="3070"/>
        <v>1100</v>
      </c>
      <c r="CK663" s="89">
        <f t="shared" si="3071"/>
        <v>0.42307692307692307</v>
      </c>
      <c r="CL663" s="37"/>
      <c r="CM663" s="29"/>
      <c r="CN663" s="52">
        <f>IF($A657="","",$A657)</f>
        <v>45891</v>
      </c>
      <c r="CO663" s="43">
        <v>745</v>
      </c>
      <c r="CP663" s="43">
        <f>IF(CO663="","",CO663-CO659)</f>
        <v>71</v>
      </c>
      <c r="CQ663" s="43">
        <v>39</v>
      </c>
      <c r="CR663" s="87">
        <f>IF(CQ663="","",CQ663-CQ659)</f>
        <v>1</v>
      </c>
      <c r="CS663" s="43">
        <v>14</v>
      </c>
      <c r="CT663" s="43">
        <f>IF(CS663="","",CS659+CU659-CS663)</f>
        <v>1</v>
      </c>
      <c r="CU663" s="43">
        <v>0</v>
      </c>
      <c r="CV663" s="44" t="str">
        <f t="shared" ref="CV663:CW666" si="3113">IF(CO663="","",CV659)</f>
        <v>デジタルミニカメラ</v>
      </c>
      <c r="CW663" s="48">
        <f t="shared" si="3113"/>
        <v>722</v>
      </c>
      <c r="CX663" s="45">
        <f t="shared" si="3075"/>
        <v>722</v>
      </c>
      <c r="CY663" s="89">
        <f t="shared" si="3076"/>
        <v>0.10169014084507043</v>
      </c>
      <c r="CZ663" s="37"/>
      <c r="DA663" s="29"/>
      <c r="DB663" s="52">
        <f t="shared" si="3017"/>
        <v>45912</v>
      </c>
      <c r="DC663" s="45">
        <v>26479</v>
      </c>
      <c r="DD663" s="45">
        <f t="shared" si="3018"/>
        <v>29</v>
      </c>
      <c r="DE663" s="45">
        <v>1431</v>
      </c>
      <c r="DF663" s="45">
        <f t="shared" si="3019"/>
        <v>6</v>
      </c>
      <c r="DG663" s="45">
        <v>7</v>
      </c>
      <c r="DH663" s="45">
        <f t="shared" si="3020"/>
        <v>2</v>
      </c>
      <c r="DI663" s="45">
        <v>7</v>
      </c>
      <c r="DJ663" s="43"/>
      <c r="DK663" s="43">
        <f t="shared" si="3021"/>
        <v>495</v>
      </c>
      <c r="DL663" s="45">
        <f t="shared" si="3022"/>
        <v>990</v>
      </c>
      <c r="DM663" s="46">
        <f t="shared" si="3023"/>
        <v>0.3413793103448276</v>
      </c>
      <c r="DN663" s="37" t="s">
        <v>482</v>
      </c>
      <c r="DO663" s="29"/>
      <c r="DP663" s="52">
        <f t="shared" si="3024"/>
        <v>45912</v>
      </c>
      <c r="DQ663" s="45">
        <v>6575</v>
      </c>
      <c r="DR663" s="45">
        <f t="shared" si="3025"/>
        <v>69</v>
      </c>
      <c r="DS663" s="45">
        <v>191</v>
      </c>
      <c r="DT663" s="45">
        <f t="shared" si="3026"/>
        <v>3</v>
      </c>
      <c r="DU663" s="45">
        <v>39</v>
      </c>
      <c r="DV663" s="45">
        <f t="shared" si="3027"/>
        <v>3</v>
      </c>
      <c r="DW663" s="45">
        <v>0</v>
      </c>
      <c r="DX663" s="43"/>
      <c r="DY663" s="43">
        <f t="shared" si="3028"/>
        <v>726</v>
      </c>
      <c r="DZ663" s="45">
        <f t="shared" si="3029"/>
        <v>2178</v>
      </c>
      <c r="EA663" s="46">
        <f t="shared" si="3030"/>
        <v>0.31565217391304345</v>
      </c>
      <c r="EB663" s="37"/>
      <c r="GU663" s="220"/>
      <c r="GV663" s="29"/>
      <c r="GW663" s="31"/>
      <c r="GX663" s="29"/>
      <c r="GY663" s="128"/>
      <c r="GZ663" s="29"/>
      <c r="HB663" s="166"/>
      <c r="HC663" s="29"/>
      <c r="HD663" s="29"/>
      <c r="HE663" s="29"/>
      <c r="HF663" s="29"/>
      <c r="HG663" s="29"/>
      <c r="HK663" s="29"/>
      <c r="HL663" s="29"/>
      <c r="HM663" s="128"/>
      <c r="HN663" s="29"/>
      <c r="HP663" s="166"/>
      <c r="HQ663" s="29"/>
      <c r="HR663" s="29"/>
      <c r="HS663" s="29"/>
      <c r="HT663" s="29"/>
      <c r="HU663" s="29"/>
      <c r="HX663" s="360"/>
      <c r="HY663" s="52">
        <f>IF($A657="","",$A657)</f>
        <v>45891</v>
      </c>
      <c r="HZ663" s="43">
        <v>5432</v>
      </c>
      <c r="IA663" s="43">
        <f>IF(HZ663="","",HZ663-HZ659)</f>
        <v>85</v>
      </c>
      <c r="IB663" s="43">
        <v>278</v>
      </c>
      <c r="IC663" s="87">
        <f>IF(IB663="","",IB663-IB659)</f>
        <v>4</v>
      </c>
      <c r="ID663" s="43">
        <v>16</v>
      </c>
      <c r="IE663" s="43">
        <f>IF(ID663="","",ID659+IF659-ID663)</f>
        <v>4</v>
      </c>
      <c r="IF663" s="43"/>
      <c r="IG663" s="44" t="str">
        <f t="shared" ref="IG663:IH666" si="3114">IF(HZ663="","",IG659)</f>
        <v>サンリオでかぱっちん</v>
      </c>
      <c r="IH663" s="48">
        <f t="shared" si="3114"/>
        <v>660</v>
      </c>
      <c r="II663" s="45">
        <f t="shared" si="3082"/>
        <v>2640</v>
      </c>
      <c r="IJ663" s="89">
        <f t="shared" si="3083"/>
        <v>0.31058823529411766</v>
      </c>
      <c r="IK663" s="37"/>
      <c r="IL663" s="29"/>
      <c r="IM663" s="52">
        <f>IF($A657="","",$A657)</f>
        <v>45891</v>
      </c>
      <c r="IN663" s="43">
        <v>4669</v>
      </c>
      <c r="IO663" s="43">
        <f>IF(IN663="","",IN663-IN659)</f>
        <v>39</v>
      </c>
      <c r="IP663" s="43">
        <v>157</v>
      </c>
      <c r="IQ663" s="87">
        <f>IF(IP663="","",IP663-IP659)</f>
        <v>2</v>
      </c>
      <c r="IR663" s="43">
        <v>18</v>
      </c>
      <c r="IS663" s="43">
        <f>IF(IR663="","",IR659+IT659-IR663)</f>
        <v>2</v>
      </c>
      <c r="IT663" s="43">
        <v>0</v>
      </c>
      <c r="IU663" s="44" t="str">
        <f t="shared" ref="IU663:IV666" si="3115">IF(IN663="","",IU659)</f>
        <v>ジャグラーパネルキーホルダー</v>
      </c>
      <c r="IV663" s="48">
        <f t="shared" si="3115"/>
        <v>465</v>
      </c>
      <c r="IW663" s="45">
        <f t="shared" si="3089"/>
        <v>930</v>
      </c>
      <c r="IX663" s="89">
        <f t="shared" si="3090"/>
        <v>0.23846153846153847</v>
      </c>
      <c r="IY663" s="37"/>
      <c r="IZ663" s="61"/>
      <c r="JA663" s="52">
        <f>IF($A657="","",$A657)</f>
        <v>45891</v>
      </c>
      <c r="JB663" s="43">
        <v>4629</v>
      </c>
      <c r="JC663" s="58">
        <f>IF(JB663="","",JB663-JB659)</f>
        <v>17</v>
      </c>
      <c r="JD663" s="43">
        <v>177</v>
      </c>
      <c r="JE663" s="87">
        <f>IF(JD663="","",JD663-JD659)</f>
        <v>0</v>
      </c>
      <c r="JF663" s="43">
        <v>8</v>
      </c>
      <c r="JG663" s="43">
        <f>IF(JF663="","",JF659+JH659-JF663)</f>
        <v>0</v>
      </c>
      <c r="JH663" s="43">
        <v>0</v>
      </c>
      <c r="JI663" s="44" t="str">
        <f t="shared" ref="JI663:JJ666" si="3116">IF(JB663="","",JI659)</f>
        <v>スティック＆ボタンK／H</v>
      </c>
      <c r="JJ663" s="48">
        <f t="shared" si="3116"/>
        <v>710</v>
      </c>
      <c r="JK663" s="45">
        <f t="shared" si="3096"/>
        <v>0</v>
      </c>
      <c r="JL663" s="89">
        <f t="shared" si="3097"/>
        <v>0</v>
      </c>
      <c r="JM663" s="37"/>
      <c r="JN663" s="29"/>
      <c r="JO663" s="52">
        <f>IF($A657="","",$A657)</f>
        <v>45891</v>
      </c>
      <c r="JP663" s="43">
        <v>3478</v>
      </c>
      <c r="JQ663" s="43">
        <f>IF(JP663="","",JP663-JP659)</f>
        <v>25</v>
      </c>
      <c r="JR663" s="43">
        <v>224</v>
      </c>
      <c r="JS663" s="87">
        <f>IF(JR663="","",JR663-JR659)</f>
        <v>1</v>
      </c>
      <c r="JT663" s="43">
        <v>60</v>
      </c>
      <c r="JU663" s="43">
        <f>IF(JT663="","",JT659+JV659-JT663)</f>
        <v>5</v>
      </c>
      <c r="JV663" s="43">
        <v>0</v>
      </c>
      <c r="JW663" s="44" t="str">
        <f t="shared" ref="JW663:JX666" si="3117">IF(JP663="","",JW659)</f>
        <v>サンリオシューズキーホルダー</v>
      </c>
      <c r="JX663" s="48">
        <f t="shared" si="3117"/>
        <v>387</v>
      </c>
      <c r="JY663" s="45">
        <f t="shared" si="3103"/>
        <v>1935</v>
      </c>
      <c r="JZ663" s="89">
        <f t="shared" si="3104"/>
        <v>0.77400000000000002</v>
      </c>
      <c r="KA663" s="37"/>
      <c r="KB663" s="51"/>
      <c r="KC663" s="52">
        <f>IF($A657="","",$A657)</f>
        <v>45891</v>
      </c>
      <c r="KD663" s="43">
        <v>11685</v>
      </c>
      <c r="KE663" s="43">
        <f>IF(KD663="","",KD663-KD659)</f>
        <v>37</v>
      </c>
      <c r="KF663" s="43">
        <v>446</v>
      </c>
      <c r="KG663" s="87">
        <f>IF(KF663="","",KF663-KF659)</f>
        <v>1</v>
      </c>
      <c r="KH663" s="43">
        <v>15</v>
      </c>
      <c r="KI663" s="43">
        <f>IF(KH663="","",KH659+KJ659-KH663)</f>
        <v>1</v>
      </c>
      <c r="KJ663" s="43"/>
      <c r="KK663" s="44" t="str">
        <f>IF(KD663="","",KK659)</f>
        <v>サンリオでかぱっちん</v>
      </c>
      <c r="KL663" s="48">
        <f>IF(KE663="","",KL659)</f>
        <v>660</v>
      </c>
      <c r="KM663" s="45">
        <f>IF(KH663="","",KI663*KL663)</f>
        <v>660</v>
      </c>
      <c r="KN663" s="89">
        <f>IF(KI663="","",KM663/(KE663*100))</f>
        <v>0.17837837837837839</v>
      </c>
      <c r="KO663" s="37"/>
      <c r="KP663" s="29"/>
      <c r="KQ663" s="52">
        <f>IF($A657="","",$A657)</f>
        <v>45891</v>
      </c>
      <c r="KR663" s="43">
        <v>102</v>
      </c>
      <c r="KS663" s="43">
        <f>IF(KR663="","",KR663-KR659)</f>
        <v>50</v>
      </c>
      <c r="KT663" s="43">
        <v>993</v>
      </c>
      <c r="KU663" s="87">
        <f>IF(KT663="","",KT663-KT659)</f>
        <v>1</v>
      </c>
      <c r="KV663" s="43">
        <v>5</v>
      </c>
      <c r="KW663" s="43">
        <f>IF(KV663="","",KV659+KX659-KV663)</f>
        <v>1</v>
      </c>
      <c r="KX663" s="43"/>
      <c r="KY663" s="44" t="str">
        <f>IF(KR663="","",KY659)</f>
        <v>サンリオフェイスポーチ</v>
      </c>
      <c r="KZ663" s="48">
        <f>IF(KS663="","",KZ659)</f>
        <v>900</v>
      </c>
      <c r="LA663" s="45">
        <f>IF(KV663="","",KW663*KZ663)</f>
        <v>900</v>
      </c>
      <c r="LB663" s="89">
        <f>IF(KW663="","",LA663/(KS663*100))</f>
        <v>0.18</v>
      </c>
      <c r="LC663" s="37"/>
      <c r="LD663" s="29"/>
      <c r="LE663" s="75"/>
      <c r="LF663" s="76"/>
      <c r="LG663" s="76"/>
      <c r="LH663" s="76">
        <v>1166</v>
      </c>
      <c r="LI663" s="76">
        <f t="shared" si="3107"/>
        <v>0</v>
      </c>
      <c r="LJ663" s="77">
        <v>2</v>
      </c>
      <c r="LK663" s="76">
        <f t="shared" si="3108"/>
        <v>0</v>
      </c>
      <c r="LL663" s="76">
        <v>0</v>
      </c>
      <c r="LM663" s="78" t="str">
        <f>IF(LF661="","",LM660)</f>
        <v>バイキンティッシュカバー、ダダンダン</v>
      </c>
      <c r="LN663" s="79">
        <f>IF(LG661="","",LN660)</f>
        <v>1000</v>
      </c>
      <c r="LO663" s="76">
        <f t="shared" si="3061"/>
        <v>0</v>
      </c>
      <c r="LP663" s="80"/>
      <c r="LQ663" s="37"/>
      <c r="LR663" s="29"/>
      <c r="LS663" s="52">
        <f t="shared" si="3031"/>
        <v>45912</v>
      </c>
      <c r="LT663" s="45">
        <v>19155</v>
      </c>
      <c r="LU663" s="45">
        <f t="shared" si="3032"/>
        <v>119</v>
      </c>
      <c r="LV663" s="45">
        <v>976</v>
      </c>
      <c r="LW663" s="45">
        <f t="shared" si="3033"/>
        <v>3</v>
      </c>
      <c r="LX663" s="45">
        <v>5</v>
      </c>
      <c r="LY663" s="45">
        <f t="shared" si="3034"/>
        <v>4</v>
      </c>
      <c r="LZ663" s="45">
        <v>6</v>
      </c>
      <c r="MA663" s="43"/>
      <c r="MB663" s="43">
        <f t="shared" si="3035"/>
        <v>495</v>
      </c>
      <c r="MC663" s="45">
        <f t="shared" si="3036"/>
        <v>1980</v>
      </c>
      <c r="MD663" s="46">
        <f t="shared" si="3037"/>
        <v>0.16638655462184873</v>
      </c>
      <c r="ME663" s="37"/>
      <c r="MF663" s="29"/>
      <c r="MG663" s="52">
        <f t="shared" si="3038"/>
        <v>45912</v>
      </c>
      <c r="MH663" s="45">
        <v>5932</v>
      </c>
      <c r="MI663" s="69">
        <f t="shared" si="3039"/>
        <v>31</v>
      </c>
      <c r="MJ663" s="45">
        <v>350</v>
      </c>
      <c r="MK663" s="45">
        <f t="shared" si="3040"/>
        <v>2</v>
      </c>
      <c r="ML663" s="45">
        <v>9</v>
      </c>
      <c r="MM663" s="45">
        <f t="shared" si="3041"/>
        <v>2</v>
      </c>
      <c r="MN663" s="45">
        <v>4</v>
      </c>
      <c r="MO663" s="43"/>
      <c r="MP663" s="43">
        <f t="shared" si="3042"/>
        <v>1100</v>
      </c>
      <c r="MQ663" s="45">
        <f t="shared" si="3043"/>
        <v>2200</v>
      </c>
      <c r="MR663" s="46">
        <f t="shared" si="3044"/>
        <v>0.70967741935483875</v>
      </c>
      <c r="MS663" s="37" t="s">
        <v>474</v>
      </c>
      <c r="MT663" s="29"/>
      <c r="MU663" s="52">
        <f t="shared" si="3045"/>
        <v>45912</v>
      </c>
      <c r="MV663" s="45">
        <v>7996</v>
      </c>
      <c r="MW663" s="69">
        <f t="shared" si="3046"/>
        <v>20</v>
      </c>
      <c r="MX663" s="45">
        <v>375</v>
      </c>
      <c r="MY663" s="45">
        <f t="shared" si="3047"/>
        <v>1</v>
      </c>
      <c r="MZ663" s="45">
        <v>4</v>
      </c>
      <c r="NA663" s="45">
        <f t="shared" si="3048"/>
        <v>1</v>
      </c>
      <c r="NB663" s="45">
        <v>16</v>
      </c>
      <c r="NC663" s="43"/>
      <c r="ND663" s="43">
        <f t="shared" si="3049"/>
        <v>1100</v>
      </c>
      <c r="NE663" s="45">
        <f t="shared" si="3050"/>
        <v>1100</v>
      </c>
      <c r="NF663" s="46">
        <f t="shared" si="3051"/>
        <v>0.55000000000000004</v>
      </c>
      <c r="NG663" s="37" t="s">
        <v>476</v>
      </c>
      <c r="NH663" s="29"/>
      <c r="NI663" s="52">
        <f t="shared" si="3052"/>
        <v>45912</v>
      </c>
      <c r="NJ663" s="45">
        <v>8820</v>
      </c>
      <c r="NK663" s="45">
        <f t="shared" si="3053"/>
        <v>92</v>
      </c>
      <c r="NL663" s="45">
        <v>185</v>
      </c>
      <c r="NM663" s="45">
        <f t="shared" si="3054"/>
        <v>0</v>
      </c>
      <c r="NN663" s="45">
        <v>42</v>
      </c>
      <c r="NO663" s="45">
        <f t="shared" si="3055"/>
        <v>0</v>
      </c>
      <c r="NP663" s="45">
        <v>0</v>
      </c>
      <c r="NQ663" s="43"/>
      <c r="NR663" s="43">
        <f t="shared" si="3056"/>
        <v>1100</v>
      </c>
      <c r="NS663" s="45">
        <f t="shared" si="3057"/>
        <v>0</v>
      </c>
      <c r="NT663" s="46">
        <f t="shared" si="3058"/>
        <v>0</v>
      </c>
      <c r="NU663" s="37"/>
    </row>
    <row r="664" spans="1:385" ht="15" customHeight="1" thickTop="1" x14ac:dyDescent="0.25">
      <c r="A664" s="38">
        <v>45916</v>
      </c>
      <c r="B664" s="39">
        <f>IF(A664="","",SUM(J664,LG682,AL664,DR664,AZ664,DD664,LU664,NK664,MW664,MI664,X664)+SUM(CP691:CP694)+SUM(BN691:BN694)+SUM(KS691:KS694)+SUM(KE691:KE694)+SUM(CB691:CB694)+SUM(IA691:IA694)+SUM(IO691:IO694)+SUM(JC691:JC694)+SUM(JQ691:JQ694))</f>
        <v>5104</v>
      </c>
      <c r="C664" s="40">
        <f>IF(A664="","",SUM(J664,X664,AL664,AZ664)+SUM(KE691:KE694)+SUM(KS691:KS694)+SUM(BN691:BN694))</f>
        <v>1551</v>
      </c>
      <c r="D664" s="40">
        <f>IF(A664="","",SUM(DD664,DR664)+SUM(CB691:CB694)+SUM(CP691:CP694))</f>
        <v>1163</v>
      </c>
      <c r="E664" s="40">
        <f>IF(A664="","",SUM(NK664,MW664,MI664,LU664,LG682)+SUM(IA691:IA694)+SUM(IO691:IO694)+SUM(JC691:JC694)+SUM(JQ691:JQ694))</f>
        <v>2390</v>
      </c>
      <c r="F664" s="135"/>
      <c r="G664" s="135"/>
      <c r="H664" s="42"/>
      <c r="I664" s="45">
        <v>2457</v>
      </c>
      <c r="J664" s="45">
        <f t="shared" si="2990"/>
        <v>192</v>
      </c>
      <c r="K664" s="45">
        <v>104</v>
      </c>
      <c r="L664" s="45">
        <f t="shared" si="2991"/>
        <v>8</v>
      </c>
      <c r="M664" s="45">
        <v>12</v>
      </c>
      <c r="N664" s="45">
        <f t="shared" si="2992"/>
        <v>8</v>
      </c>
      <c r="O664" s="45">
        <v>6</v>
      </c>
      <c r="P664" s="43"/>
      <c r="Q664" s="43">
        <v>550</v>
      </c>
      <c r="R664" s="45">
        <f t="shared" si="2994"/>
        <v>4400</v>
      </c>
      <c r="S664" s="46">
        <f t="shared" si="2995"/>
        <v>0.22916666666666666</v>
      </c>
      <c r="T664" s="37"/>
      <c r="U664" s="29"/>
      <c r="V664" s="52">
        <f t="shared" si="2996"/>
        <v>45916</v>
      </c>
      <c r="W664" s="45">
        <v>11102</v>
      </c>
      <c r="X664" s="45">
        <f t="shared" si="2997"/>
        <v>112</v>
      </c>
      <c r="Y664" s="45">
        <v>458</v>
      </c>
      <c r="Z664" s="45">
        <f t="shared" si="2998"/>
        <v>2</v>
      </c>
      <c r="AA664" s="45">
        <v>10</v>
      </c>
      <c r="AB664" s="45">
        <f t="shared" si="2999"/>
        <v>2</v>
      </c>
      <c r="AC664" s="45">
        <v>12</v>
      </c>
      <c r="AD664" s="43"/>
      <c r="AE664" s="43">
        <f t="shared" si="3000"/>
        <v>1026</v>
      </c>
      <c r="AF664" s="45">
        <f t="shared" si="3001"/>
        <v>2052</v>
      </c>
      <c r="AG664" s="46">
        <f t="shared" si="3002"/>
        <v>0.18321428571428572</v>
      </c>
      <c r="AH664" s="37"/>
      <c r="AI664" s="29"/>
      <c r="AJ664" s="52">
        <f t="shared" si="3003"/>
        <v>45916</v>
      </c>
      <c r="AK664" s="45">
        <v>13774</v>
      </c>
      <c r="AL664" s="45">
        <f t="shared" si="3004"/>
        <v>116</v>
      </c>
      <c r="AM664" s="45">
        <v>316</v>
      </c>
      <c r="AN664" s="45">
        <f t="shared" si="3005"/>
        <v>2</v>
      </c>
      <c r="AO664" s="45">
        <v>36</v>
      </c>
      <c r="AP664" s="45">
        <f t="shared" si="3006"/>
        <v>3</v>
      </c>
      <c r="AQ664" s="45">
        <v>3</v>
      </c>
      <c r="AR664" s="43"/>
      <c r="AS664" s="43">
        <f t="shared" si="3007"/>
        <v>880</v>
      </c>
      <c r="AT664" s="45">
        <f t="shared" si="3008"/>
        <v>2640</v>
      </c>
      <c r="AU664" s="46">
        <f t="shared" si="3009"/>
        <v>0.22758620689655173</v>
      </c>
      <c r="AV664" s="37"/>
      <c r="AW664" s="29"/>
      <c r="AX664" s="52">
        <f t="shared" si="3010"/>
        <v>45916</v>
      </c>
      <c r="AY664" s="45">
        <v>14637</v>
      </c>
      <c r="AZ664" s="45">
        <f t="shared" si="3011"/>
        <v>83</v>
      </c>
      <c r="BA664" s="45">
        <v>477</v>
      </c>
      <c r="BB664" s="45">
        <f t="shared" si="3012"/>
        <v>1</v>
      </c>
      <c r="BC664" s="45">
        <v>10</v>
      </c>
      <c r="BD664" s="45">
        <f t="shared" si="3013"/>
        <v>1</v>
      </c>
      <c r="BE664" s="45">
        <v>0</v>
      </c>
      <c r="BF664" s="43"/>
      <c r="BG664" s="43">
        <f t="shared" si="3014"/>
        <v>1012</v>
      </c>
      <c r="BH664" s="45">
        <f t="shared" si="3015"/>
        <v>1012</v>
      </c>
      <c r="BI664" s="46">
        <f t="shared" si="3016"/>
        <v>0.12192771084337349</v>
      </c>
      <c r="BJ664" s="37"/>
      <c r="BK664" s="29"/>
      <c r="BL664" s="47"/>
      <c r="BM664" s="45">
        <v>69</v>
      </c>
      <c r="BN664" s="45">
        <f>IF(BM664="","",BM664-BM660)</f>
        <v>51</v>
      </c>
      <c r="BO664" s="45">
        <v>993</v>
      </c>
      <c r="BP664" s="45">
        <f>IF(BO664="","",BO664-BO660)</f>
        <v>1</v>
      </c>
      <c r="BQ664" s="45">
        <v>3</v>
      </c>
      <c r="BR664" s="45">
        <f>IF(BQ664="","",BQ660+BS660-BQ664)</f>
        <v>2</v>
      </c>
      <c r="BS664" s="45"/>
      <c r="BT664" s="63" t="str">
        <f t="shared" si="3111"/>
        <v>ジョージファン</v>
      </c>
      <c r="BU664" s="67">
        <f t="shared" si="3111"/>
        <v>1050</v>
      </c>
      <c r="BV664" s="43">
        <f t="shared" si="3063"/>
        <v>2100</v>
      </c>
      <c r="BW664" s="46">
        <f t="shared" si="3064"/>
        <v>0.41176470588235292</v>
      </c>
      <c r="BX664" s="37"/>
      <c r="BY664" s="57"/>
      <c r="BZ664" s="47"/>
      <c r="CA664" s="45">
        <v>6608</v>
      </c>
      <c r="CB664" s="45">
        <f>IF(CA664="","",CA664-CA660)</f>
        <v>10</v>
      </c>
      <c r="CC664" s="45">
        <v>216</v>
      </c>
      <c r="CD664" s="45">
        <f>IF(CC664="","",CC664-CC660)</f>
        <v>0</v>
      </c>
      <c r="CE664" s="45">
        <v>8</v>
      </c>
      <c r="CF664" s="45">
        <f>IF(CE664="","",CE660+CG660-CE664)</f>
        <v>0</v>
      </c>
      <c r="CG664" s="45">
        <v>0</v>
      </c>
      <c r="CH664" s="63" t="str">
        <f t="shared" si="3112"/>
        <v>しなこくま</v>
      </c>
      <c r="CI664" s="67">
        <f t="shared" si="3112"/>
        <v>682</v>
      </c>
      <c r="CJ664" s="43">
        <f t="shared" si="3070"/>
        <v>0</v>
      </c>
      <c r="CK664" s="46">
        <f t="shared" si="3071"/>
        <v>0</v>
      </c>
      <c r="CL664" s="37"/>
      <c r="CM664" s="29"/>
      <c r="CN664" s="47"/>
      <c r="CO664" s="45">
        <v>1884</v>
      </c>
      <c r="CP664" s="45">
        <f>IF(CO664="","",CO664-CO660)</f>
        <v>69</v>
      </c>
      <c r="CQ664" s="45">
        <v>52</v>
      </c>
      <c r="CR664" s="45">
        <f>IF(CQ664="","",CQ664-CQ660)</f>
        <v>2</v>
      </c>
      <c r="CS664" s="45">
        <v>7</v>
      </c>
      <c r="CT664" s="45">
        <f>IF(CS664="","",CS660+CU660-CS664)</f>
        <v>2</v>
      </c>
      <c r="CU664" s="45">
        <v>0</v>
      </c>
      <c r="CV664" s="63" t="str">
        <f t="shared" si="3113"/>
        <v>サンリオFAN</v>
      </c>
      <c r="CW664" s="67">
        <f t="shared" si="3113"/>
        <v>1100</v>
      </c>
      <c r="CX664" s="43">
        <f t="shared" si="3075"/>
        <v>2200</v>
      </c>
      <c r="CY664" s="46">
        <f t="shared" si="3076"/>
        <v>0.3188405797101449</v>
      </c>
      <c r="CZ664" s="37"/>
      <c r="DA664" s="29"/>
      <c r="DB664" s="52">
        <f t="shared" si="3017"/>
        <v>45916</v>
      </c>
      <c r="DC664" s="45">
        <v>26657</v>
      </c>
      <c r="DD664" s="45">
        <f t="shared" si="3018"/>
        <v>178</v>
      </c>
      <c r="DE664" s="45">
        <v>1440</v>
      </c>
      <c r="DF664" s="45">
        <f t="shared" si="3019"/>
        <v>9</v>
      </c>
      <c r="DG664" s="45">
        <v>4</v>
      </c>
      <c r="DH664" s="45">
        <f t="shared" si="3020"/>
        <v>10</v>
      </c>
      <c r="DI664" s="45">
        <v>8</v>
      </c>
      <c r="DJ664" s="43"/>
      <c r="DK664" s="43">
        <v>550</v>
      </c>
      <c r="DL664" s="45">
        <f t="shared" si="3022"/>
        <v>5500</v>
      </c>
      <c r="DM664" s="46">
        <f t="shared" si="3023"/>
        <v>0.3089887640449438</v>
      </c>
      <c r="DN664" s="37"/>
      <c r="DO664" s="29"/>
      <c r="DP664" s="52">
        <f t="shared" si="3024"/>
        <v>45916</v>
      </c>
      <c r="DQ664" s="45">
        <v>6721</v>
      </c>
      <c r="DR664" s="45">
        <f t="shared" si="3025"/>
        <v>146</v>
      </c>
      <c r="DS664" s="45">
        <v>195</v>
      </c>
      <c r="DT664" s="45">
        <f t="shared" si="3026"/>
        <v>4</v>
      </c>
      <c r="DU664" s="45">
        <v>35</v>
      </c>
      <c r="DV664" s="45">
        <f t="shared" si="3027"/>
        <v>4</v>
      </c>
      <c r="DW664" s="45">
        <v>0</v>
      </c>
      <c r="DX664" s="43"/>
      <c r="DY664" s="43">
        <f t="shared" si="3028"/>
        <v>726</v>
      </c>
      <c r="DZ664" s="45">
        <f t="shared" si="3029"/>
        <v>2904</v>
      </c>
      <c r="EA664" s="46">
        <f t="shared" si="3030"/>
        <v>0.19890410958904109</v>
      </c>
      <c r="EB664" s="37"/>
      <c r="GU664" s="220"/>
      <c r="GV664" s="29"/>
      <c r="GW664" s="31"/>
      <c r="GX664" s="29"/>
      <c r="GY664" s="128"/>
      <c r="GZ664" s="29"/>
      <c r="HB664" s="166"/>
      <c r="HC664" s="29"/>
      <c r="HD664" s="29"/>
      <c r="HE664" s="29"/>
      <c r="HF664" s="29"/>
      <c r="HG664" s="29"/>
      <c r="HK664" s="29"/>
      <c r="HL664" s="29"/>
      <c r="HM664" s="128"/>
      <c r="HN664" s="29"/>
      <c r="HP664" s="166"/>
      <c r="HQ664" s="29"/>
      <c r="HR664" s="29"/>
      <c r="HS664" s="29"/>
      <c r="HT664" s="29"/>
      <c r="HU664" s="29"/>
      <c r="HX664" s="360"/>
      <c r="HY664" s="47"/>
      <c r="HZ664" s="45">
        <v>3723</v>
      </c>
      <c r="IA664" s="45">
        <f>IF(HZ664="","",HZ664-HZ660)</f>
        <v>61</v>
      </c>
      <c r="IB664" s="45">
        <v>111</v>
      </c>
      <c r="IC664" s="45">
        <f>IF(IB664="","",IB664-IB660)</f>
        <v>2</v>
      </c>
      <c r="ID664" s="45">
        <v>32</v>
      </c>
      <c r="IE664" s="45">
        <f>IF(ID664="","",ID660+IF660-ID664)</f>
        <v>2</v>
      </c>
      <c r="IF664" s="45"/>
      <c r="IG664" s="63" t="str">
        <f t="shared" si="3114"/>
        <v>ミニ香水</v>
      </c>
      <c r="IH664" s="67">
        <f t="shared" si="3114"/>
        <v>1100</v>
      </c>
      <c r="II664" s="43">
        <f t="shared" si="3082"/>
        <v>2200</v>
      </c>
      <c r="IJ664" s="46">
        <f t="shared" si="3083"/>
        <v>0.36065573770491804</v>
      </c>
      <c r="IK664" s="37"/>
      <c r="IL664" s="29"/>
      <c r="IM664" s="47"/>
      <c r="IN664" s="45">
        <v>4406</v>
      </c>
      <c r="IO664" s="45">
        <f>IF(IN664="","",IN664-IN660)</f>
        <v>68</v>
      </c>
      <c r="IP664" s="45">
        <v>93</v>
      </c>
      <c r="IQ664" s="45">
        <f>IF(IP664="","",IP664-IP660)</f>
        <v>1</v>
      </c>
      <c r="IR664" s="45">
        <v>13</v>
      </c>
      <c r="IS664" s="45">
        <f>IF(IR664="","",IR660+IT660-IR664)</f>
        <v>0</v>
      </c>
      <c r="IT664" s="45">
        <v>1</v>
      </c>
      <c r="IU664" s="63" t="str">
        <f t="shared" si="3115"/>
        <v>ジャグラーサウンドボタン</v>
      </c>
      <c r="IV664" s="67">
        <f t="shared" si="3115"/>
        <v>748</v>
      </c>
      <c r="IW664" s="43">
        <f t="shared" si="3089"/>
        <v>0</v>
      </c>
      <c r="IX664" s="46">
        <f t="shared" si="3090"/>
        <v>0</v>
      </c>
      <c r="IY664" s="37"/>
      <c r="IZ664" s="61"/>
      <c r="JA664" s="47"/>
      <c r="JB664" s="45">
        <v>3361</v>
      </c>
      <c r="JC664" s="69">
        <f>IF(JB664="","",JB664-JB660)</f>
        <v>15</v>
      </c>
      <c r="JD664" s="45">
        <v>101</v>
      </c>
      <c r="JE664" s="45">
        <f>IF(JD664="","",JD664-JD660)</f>
        <v>0</v>
      </c>
      <c r="JF664" s="45">
        <v>9</v>
      </c>
      <c r="JG664" s="45">
        <f>IF(JF664="","",JF660+JH660-JF664)</f>
        <v>0</v>
      </c>
      <c r="JH664" s="45">
        <v>0</v>
      </c>
      <c r="JI664" s="63" t="str">
        <f t="shared" si="3116"/>
        <v>こびとづかんキーケース</v>
      </c>
      <c r="JJ664" s="67">
        <f t="shared" si="3116"/>
        <v>698</v>
      </c>
      <c r="JK664" s="43">
        <f t="shared" si="3096"/>
        <v>0</v>
      </c>
      <c r="JL664" s="46">
        <f t="shared" si="3097"/>
        <v>0</v>
      </c>
      <c r="JM664" s="37"/>
      <c r="JN664" s="29"/>
      <c r="JO664" s="47"/>
      <c r="JP664" s="45">
        <v>4143</v>
      </c>
      <c r="JQ664" s="45">
        <f>IF(JP664="","",JP664-JP660)</f>
        <v>17</v>
      </c>
      <c r="JR664" s="45">
        <v>88</v>
      </c>
      <c r="JS664" s="45">
        <f>IF(JR664="","",JR664-JR660)</f>
        <v>0</v>
      </c>
      <c r="JT664" s="45">
        <v>9</v>
      </c>
      <c r="JU664" s="45">
        <f>IF(JT664="","",JT660+JV660-JT664)</f>
        <v>0</v>
      </c>
      <c r="JV664" s="45">
        <v>0</v>
      </c>
      <c r="JW664" s="63" t="str">
        <f t="shared" si="3117"/>
        <v>デジタルミニカメラ</v>
      </c>
      <c r="JX664" s="67">
        <f t="shared" si="3117"/>
        <v>722</v>
      </c>
      <c r="JY664" s="43">
        <f t="shared" si="3103"/>
        <v>0</v>
      </c>
      <c r="JZ664" s="46">
        <f t="shared" si="3104"/>
        <v>0</v>
      </c>
      <c r="KA664" s="37"/>
      <c r="KB664" s="51"/>
      <c r="KC664" s="47"/>
      <c r="KD664" s="45">
        <v>9480</v>
      </c>
      <c r="KE664" s="45">
        <f>IF(KD664="","",KD664-KD660)</f>
        <v>63</v>
      </c>
      <c r="KF664" s="45">
        <v>276</v>
      </c>
      <c r="KG664" s="45">
        <f>IF(KF664="","",KF664-KF660)</f>
        <v>3</v>
      </c>
      <c r="KH664" s="45">
        <v>6</v>
      </c>
      <c r="KI664" s="45">
        <f>IF(KH664="","",KH660+KJ660-KH664)</f>
        <v>4</v>
      </c>
      <c r="KJ664" s="45"/>
      <c r="KK664" s="63" t="s">
        <v>426</v>
      </c>
      <c r="KL664" s="67">
        <v>1100</v>
      </c>
      <c r="KM664" s="43">
        <f>IF(KH664="","",KI664*KL664)</f>
        <v>4400</v>
      </c>
      <c r="KN664" s="46">
        <f>IF(KI664="","",KM664/(KE664*100))</f>
        <v>0.69841269841269837</v>
      </c>
      <c r="KO664" s="37"/>
      <c r="KP664" s="29"/>
      <c r="KQ664" s="47"/>
      <c r="KR664" s="45">
        <v>69</v>
      </c>
      <c r="KS664" s="69">
        <f>IF(KR664="","",KR664-KR660)</f>
        <v>17</v>
      </c>
      <c r="KT664" s="45">
        <v>993</v>
      </c>
      <c r="KU664" s="45">
        <f>IF(KT664="","",KT664-KT660)</f>
        <v>1</v>
      </c>
      <c r="KV664" s="45">
        <v>10</v>
      </c>
      <c r="KW664" s="45">
        <f>IF(KV664="","",KV660+KX660-KV664)</f>
        <v>2</v>
      </c>
      <c r="KX664" s="45"/>
      <c r="KY664" s="63" t="str">
        <f>IF(KR664="","",KY660)</f>
        <v>サンリオキーケース</v>
      </c>
      <c r="KZ664" s="67">
        <f>IF(KS664="","",KZ660)</f>
        <v>726</v>
      </c>
      <c r="LA664" s="43">
        <f>IF(KV664="","",KW664*KZ664)</f>
        <v>1452</v>
      </c>
      <c r="LB664" s="46">
        <f>IF(KW664="","",LA664/(KS664*100))</f>
        <v>0.85411764705882354</v>
      </c>
      <c r="LC664" s="37" t="s">
        <v>427</v>
      </c>
      <c r="LD664" s="29"/>
      <c r="LE664" s="52">
        <f>IF(A658="","",A658)</f>
        <v>45893</v>
      </c>
      <c r="LF664" s="43">
        <v>67378</v>
      </c>
      <c r="LG664" s="86">
        <f>IF(LF664="","",LF664-LF661)</f>
        <v>31</v>
      </c>
      <c r="LH664" s="43">
        <v>445</v>
      </c>
      <c r="LI664" s="43">
        <f t="shared" ref="LI664:LI669" si="3118">IF(LH664="","",LH664-LH661)</f>
        <v>0</v>
      </c>
      <c r="LJ664" s="43">
        <v>1</v>
      </c>
      <c r="LK664" s="87">
        <f t="shared" ref="LK664:LK669" si="3119">IF(LJ664="","",LJ661+LL661-LJ664)</f>
        <v>0</v>
      </c>
      <c r="LL664" s="43">
        <v>0</v>
      </c>
      <c r="LM664" s="65" t="str">
        <f>IF(LF664="","",LM661)</f>
        <v>クロミ浴衣</v>
      </c>
      <c r="LN664" s="48">
        <f>IF(LG664="","",LN661)</f>
        <v>1000</v>
      </c>
      <c r="LO664" s="87">
        <f t="shared" si="3061"/>
        <v>0</v>
      </c>
      <c r="LP664" s="53"/>
      <c r="LQ664" s="37"/>
      <c r="LR664" s="29"/>
      <c r="LS664" s="52">
        <f t="shared" si="3031"/>
        <v>45916</v>
      </c>
      <c r="LT664" s="45">
        <v>19353</v>
      </c>
      <c r="LU664" s="45">
        <f t="shared" si="3032"/>
        <v>198</v>
      </c>
      <c r="LV664" s="45">
        <v>982</v>
      </c>
      <c r="LW664" s="45">
        <f t="shared" si="3033"/>
        <v>6</v>
      </c>
      <c r="LX664" s="45">
        <v>4</v>
      </c>
      <c r="LY664" s="45">
        <f t="shared" si="3034"/>
        <v>7</v>
      </c>
      <c r="LZ664" s="45">
        <v>10</v>
      </c>
      <c r="MA664" s="43"/>
      <c r="MB664" s="43">
        <f t="shared" si="3035"/>
        <v>495</v>
      </c>
      <c r="MC664" s="45">
        <f t="shared" si="3036"/>
        <v>3465</v>
      </c>
      <c r="MD664" s="46">
        <f t="shared" si="3037"/>
        <v>0.17499999999999999</v>
      </c>
      <c r="ME664" s="37"/>
      <c r="MF664" s="29"/>
      <c r="MG664" s="52">
        <f t="shared" si="3038"/>
        <v>45916</v>
      </c>
      <c r="MH664" s="45">
        <v>6098</v>
      </c>
      <c r="MI664" s="45">
        <f t="shared" si="3039"/>
        <v>166</v>
      </c>
      <c r="MJ664" s="45">
        <v>352</v>
      </c>
      <c r="MK664" s="45">
        <f t="shared" si="3040"/>
        <v>2</v>
      </c>
      <c r="ML664" s="45">
        <v>12</v>
      </c>
      <c r="MM664" s="45">
        <f t="shared" si="3041"/>
        <v>1</v>
      </c>
      <c r="MN664" s="45">
        <v>0</v>
      </c>
      <c r="MO664" s="43"/>
      <c r="MP664" s="43">
        <f t="shared" si="3042"/>
        <v>1100</v>
      </c>
      <c r="MQ664" s="45">
        <f t="shared" si="3043"/>
        <v>1100</v>
      </c>
      <c r="MR664" s="46">
        <f t="shared" si="3044"/>
        <v>6.6265060240963861E-2</v>
      </c>
      <c r="MS664" s="37"/>
      <c r="MT664" s="29"/>
      <c r="MU664" s="52">
        <f t="shared" si="3045"/>
        <v>45916</v>
      </c>
      <c r="MV664" s="45">
        <v>8064</v>
      </c>
      <c r="MW664" s="189">
        <f t="shared" si="3046"/>
        <v>68</v>
      </c>
      <c r="MX664" s="45">
        <v>378</v>
      </c>
      <c r="MY664" s="45">
        <f t="shared" si="3047"/>
        <v>3</v>
      </c>
      <c r="MZ664" s="45">
        <v>18</v>
      </c>
      <c r="NA664" s="45">
        <f t="shared" si="3048"/>
        <v>2</v>
      </c>
      <c r="NB664" s="45">
        <v>6</v>
      </c>
      <c r="NC664" s="43"/>
      <c r="ND664" s="43">
        <f t="shared" si="3049"/>
        <v>1100</v>
      </c>
      <c r="NE664" s="45">
        <f t="shared" si="3050"/>
        <v>2200</v>
      </c>
      <c r="NF664" s="46">
        <f t="shared" si="3051"/>
        <v>0.3235294117647059</v>
      </c>
      <c r="NG664" s="37"/>
      <c r="NH664" s="29"/>
      <c r="NI664" s="52">
        <f t="shared" si="3052"/>
        <v>45916</v>
      </c>
      <c r="NJ664" s="45">
        <v>8938</v>
      </c>
      <c r="NK664" s="45">
        <f t="shared" si="3053"/>
        <v>118</v>
      </c>
      <c r="NL664" s="45">
        <v>186</v>
      </c>
      <c r="NM664" s="45">
        <f t="shared" si="3054"/>
        <v>1</v>
      </c>
      <c r="NN664" s="45">
        <v>41</v>
      </c>
      <c r="NO664" s="45">
        <f t="shared" si="3055"/>
        <v>1</v>
      </c>
      <c r="NP664" s="45">
        <v>0</v>
      </c>
      <c r="NQ664" s="43"/>
      <c r="NR664" s="43">
        <f t="shared" si="3056"/>
        <v>1100</v>
      </c>
      <c r="NS664" s="45">
        <f t="shared" si="3057"/>
        <v>1100</v>
      </c>
      <c r="NT664" s="46">
        <f t="shared" si="3058"/>
        <v>9.3220338983050849E-2</v>
      </c>
      <c r="NU664" s="37"/>
    </row>
    <row r="665" spans="1:385" x14ac:dyDescent="0.25">
      <c r="A665" s="38"/>
      <c r="B665" s="39"/>
      <c r="C665" s="40"/>
      <c r="D665" s="40"/>
      <c r="E665" s="40"/>
      <c r="F665" s="135"/>
      <c r="G665" s="135"/>
      <c r="H665" s="42"/>
      <c r="I665" s="45"/>
      <c r="J665" s="45"/>
      <c r="K665" s="45"/>
      <c r="L665" s="45"/>
      <c r="M665" s="45"/>
      <c r="N665" s="45"/>
      <c r="O665" s="45"/>
      <c r="P665" s="43"/>
      <c r="Q665" s="43"/>
      <c r="R665" s="45"/>
      <c r="S665" s="46"/>
      <c r="T665" s="37"/>
      <c r="U665" s="29"/>
      <c r="V665" s="52"/>
      <c r="W665" s="45"/>
      <c r="X665" s="45"/>
      <c r="Y665" s="45"/>
      <c r="Z665" s="45"/>
      <c r="AA665" s="45"/>
      <c r="AB665" s="45"/>
      <c r="AC665" s="45"/>
      <c r="AD665" s="43"/>
      <c r="AE665" s="43"/>
      <c r="AF665" s="45"/>
      <c r="AG665" s="46"/>
      <c r="AH665" s="37"/>
      <c r="AI665" s="29"/>
      <c r="AJ665" s="52"/>
      <c r="AK665" s="45"/>
      <c r="AL665" s="45"/>
      <c r="AM665" s="45"/>
      <c r="AN665" s="45"/>
      <c r="AO665" s="45"/>
      <c r="AP665" s="45"/>
      <c r="AQ665" s="45"/>
      <c r="AR665" s="43"/>
      <c r="AS665" s="43"/>
      <c r="AT665" s="45"/>
      <c r="AU665" s="46"/>
      <c r="AV665" s="37"/>
      <c r="AW665" s="29"/>
      <c r="AX665" s="52"/>
      <c r="AY665" s="45"/>
      <c r="AZ665" s="45"/>
      <c r="BA665" s="45"/>
      <c r="BB665" s="45"/>
      <c r="BC665" s="45"/>
      <c r="BD665" s="45"/>
      <c r="BE665" s="45"/>
      <c r="BF665" s="43"/>
      <c r="BG665" s="43"/>
      <c r="BH665" s="45"/>
      <c r="BI665" s="46"/>
      <c r="BJ665" s="37"/>
      <c r="BK665" s="29"/>
      <c r="BL665" s="47"/>
      <c r="BM665" s="45">
        <v>120</v>
      </c>
      <c r="BN665" s="45">
        <f>IF(BM665="","",BM665-BM661)</f>
        <v>79</v>
      </c>
      <c r="BO665" s="45">
        <v>994</v>
      </c>
      <c r="BP665" s="45">
        <f>IF(BO665="","",BO665-BO661)</f>
        <v>2</v>
      </c>
      <c r="BQ665" s="45">
        <v>13</v>
      </c>
      <c r="BR665" s="45">
        <f>IF(BQ665="","",BQ661+BS661-BQ665)</f>
        <v>2</v>
      </c>
      <c r="BS665" s="45"/>
      <c r="BT665" s="63" t="str">
        <f t="shared" si="3111"/>
        <v>ターボババア</v>
      </c>
      <c r="BU665" s="67">
        <f t="shared" si="3111"/>
        <v>800</v>
      </c>
      <c r="BV665" s="45">
        <f t="shared" si="3063"/>
        <v>1600</v>
      </c>
      <c r="BW665" s="46">
        <f t="shared" si="3064"/>
        <v>0.20253164556962025</v>
      </c>
      <c r="BX665" s="37"/>
      <c r="BY665" s="57"/>
      <c r="BZ665" s="47"/>
      <c r="CA665" s="45">
        <v>6886</v>
      </c>
      <c r="CB665" s="45">
        <f>IF(CA665="","",CA665-CA661)</f>
        <v>17</v>
      </c>
      <c r="CC665" s="45">
        <v>414</v>
      </c>
      <c r="CD665" s="45">
        <f>IF(CC665="","",CC665-CC661)</f>
        <v>0</v>
      </c>
      <c r="CE665" s="45">
        <v>13</v>
      </c>
      <c r="CF665" s="45">
        <f>IF(CE665="","",CE661+CG661-CE665)</f>
        <v>0</v>
      </c>
      <c r="CG665" s="45">
        <v>0</v>
      </c>
      <c r="CH665" s="63" t="str">
        <f t="shared" si="3112"/>
        <v>ＡＩマスコット</v>
      </c>
      <c r="CI665" s="67">
        <f t="shared" si="3112"/>
        <v>286</v>
      </c>
      <c r="CJ665" s="45">
        <f t="shared" si="3070"/>
        <v>0</v>
      </c>
      <c r="CK665" s="46">
        <f t="shared" si="3071"/>
        <v>0</v>
      </c>
      <c r="CL665" s="37"/>
      <c r="CM665" s="29"/>
      <c r="CN665" s="47"/>
      <c r="CO665" s="45">
        <v>878</v>
      </c>
      <c r="CP665" s="45">
        <f>IF(CO665="","",CO665-CO661)</f>
        <v>26</v>
      </c>
      <c r="CQ665" s="45">
        <v>29</v>
      </c>
      <c r="CR665" s="45">
        <f>IF(CQ665="","",CQ665-CQ661)</f>
        <v>0</v>
      </c>
      <c r="CS665" s="45">
        <v>16</v>
      </c>
      <c r="CT665" s="45">
        <f>IF(CS665="","",CS661+CU661-CS665)</f>
        <v>1</v>
      </c>
      <c r="CU665" s="45">
        <v>0</v>
      </c>
      <c r="CV665" s="63" t="str">
        <f t="shared" si="3113"/>
        <v>ギャルキティキーケース</v>
      </c>
      <c r="CW665" s="67">
        <f t="shared" si="3113"/>
        <v>726</v>
      </c>
      <c r="CX665" s="45">
        <f t="shared" si="3075"/>
        <v>726</v>
      </c>
      <c r="CY665" s="46">
        <f t="shared" si="3076"/>
        <v>0.27923076923076923</v>
      </c>
      <c r="CZ665" s="37"/>
      <c r="DA665" s="29"/>
      <c r="DB665" s="52" t="str">
        <f t="shared" si="3017"/>
        <v/>
      </c>
      <c r="DC665" s="45"/>
      <c r="DD665" s="45"/>
      <c r="DE665" s="45"/>
      <c r="DF665" s="45"/>
      <c r="DG665" s="45"/>
      <c r="DH665" s="45"/>
      <c r="DI665" s="45"/>
      <c r="DJ665" s="43"/>
      <c r="DK665" s="43"/>
      <c r="DL665" s="45"/>
      <c r="DM665" s="46"/>
      <c r="DN665" s="37"/>
      <c r="DO665" s="29"/>
      <c r="DP665" s="52"/>
      <c r="DQ665" s="45"/>
      <c r="DR665" s="45"/>
      <c r="DS665" s="45"/>
      <c r="DT665" s="45"/>
      <c r="DU665" s="45"/>
      <c r="DV665" s="45"/>
      <c r="DW665" s="45"/>
      <c r="DX665" s="43"/>
      <c r="DY665" s="43"/>
      <c r="DZ665" s="45"/>
      <c r="EA665" s="46"/>
      <c r="EB665" s="37"/>
      <c r="GU665" s="220"/>
      <c r="GV665" s="29"/>
      <c r="GW665" s="31"/>
      <c r="GX665" s="29"/>
      <c r="GY665" s="128"/>
      <c r="GZ665" s="29"/>
      <c r="HB665" s="166"/>
      <c r="HC665" s="29"/>
      <c r="HD665" s="29"/>
      <c r="HE665" s="29"/>
      <c r="HF665" s="29"/>
      <c r="HG665" s="29"/>
      <c r="HK665" s="29"/>
      <c r="HL665" s="29"/>
      <c r="HM665" s="128"/>
      <c r="HN665" s="29"/>
      <c r="HP665" s="166"/>
      <c r="HQ665" s="29"/>
      <c r="HR665" s="29"/>
      <c r="HS665" s="29"/>
      <c r="HT665" s="29"/>
      <c r="HU665" s="29"/>
      <c r="HX665" s="360"/>
      <c r="HY665" s="47"/>
      <c r="HZ665" s="45">
        <v>3534</v>
      </c>
      <c r="IA665" s="45">
        <f>IF(HZ665="","",HZ665-HZ661)</f>
        <v>40</v>
      </c>
      <c r="IB665" s="45">
        <v>112</v>
      </c>
      <c r="IC665" s="45">
        <f>IF(IB665="","",IB665-IB661)</f>
        <v>1</v>
      </c>
      <c r="ID665" s="45">
        <v>17</v>
      </c>
      <c r="IE665" s="45">
        <f>IF(ID665="","",ID661+IF661-ID665)</f>
        <v>1</v>
      </c>
      <c r="IF665" s="45">
        <v>0</v>
      </c>
      <c r="IG665" s="63" t="str">
        <f t="shared" si="3114"/>
        <v>アンパンマンもちふわ</v>
      </c>
      <c r="IH665" s="67">
        <f t="shared" si="3114"/>
        <v>673</v>
      </c>
      <c r="II665" s="45">
        <f t="shared" si="3082"/>
        <v>673</v>
      </c>
      <c r="IJ665" s="46">
        <f t="shared" si="3083"/>
        <v>0.16825000000000001</v>
      </c>
      <c r="IK665" s="37"/>
      <c r="IL665" s="29"/>
      <c r="IM665" s="47"/>
      <c r="IN665" s="45">
        <v>2800</v>
      </c>
      <c r="IO665" s="45">
        <f>IF(IN665="","",IN665-IN661)</f>
        <v>26</v>
      </c>
      <c r="IP665" s="45">
        <v>157</v>
      </c>
      <c r="IQ665" s="45">
        <f>IF(IP665="","",IP665-IP661)</f>
        <v>5</v>
      </c>
      <c r="IR665" s="45">
        <v>60</v>
      </c>
      <c r="IS665" s="45">
        <f>IF(IR665="","",IR661+IT661-IR665)</f>
        <v>0</v>
      </c>
      <c r="IT665" s="45">
        <v>0</v>
      </c>
      <c r="IU665" s="63" t="str">
        <f t="shared" si="3115"/>
        <v>AIスクイーズ</v>
      </c>
      <c r="IV665" s="67">
        <f t="shared" si="3115"/>
        <v>182</v>
      </c>
      <c r="IW665" s="45">
        <f t="shared" si="3089"/>
        <v>0</v>
      </c>
      <c r="IX665" s="46">
        <f t="shared" si="3090"/>
        <v>0</v>
      </c>
      <c r="IY665" s="37"/>
      <c r="IZ665" s="61"/>
      <c r="JA665" s="47"/>
      <c r="JB665" s="45">
        <v>4807</v>
      </c>
      <c r="JC665" s="45">
        <f>IF(JB665="","",JB665-JB661)</f>
        <v>136</v>
      </c>
      <c r="JD665" s="45">
        <v>323</v>
      </c>
      <c r="JE665" s="45">
        <f>IF(JD665="","",JD665-JD661)</f>
        <v>8</v>
      </c>
      <c r="JF665" s="45">
        <v>64</v>
      </c>
      <c r="JG665" s="45">
        <f>IF(JF665="","",JF661+JH661-JF665)</f>
        <v>14</v>
      </c>
      <c r="JH665" s="45">
        <v>0</v>
      </c>
      <c r="JI665" s="63" t="str">
        <f t="shared" si="3116"/>
        <v>AIモンスターラバー</v>
      </c>
      <c r="JJ665" s="67">
        <f t="shared" si="3116"/>
        <v>198</v>
      </c>
      <c r="JK665" s="45">
        <f t="shared" si="3096"/>
        <v>2772</v>
      </c>
      <c r="JL665" s="46">
        <f t="shared" si="3097"/>
        <v>0.20382352941176471</v>
      </c>
      <c r="JM665" s="37"/>
      <c r="JN665" s="29"/>
      <c r="JO665" s="47"/>
      <c r="JP665" s="45">
        <v>4849</v>
      </c>
      <c r="JQ665" s="45">
        <f>IF(JP665="","",JP665-JP661)</f>
        <v>44</v>
      </c>
      <c r="JR665" s="45">
        <v>227</v>
      </c>
      <c r="JS665" s="45">
        <f>IF(JR665="","",JR665-JR661)</f>
        <v>1</v>
      </c>
      <c r="JT665" s="45">
        <v>56</v>
      </c>
      <c r="JU665" s="45">
        <f>IF(JT665="","",JT661+JV661-JT665)</f>
        <v>2</v>
      </c>
      <c r="JV665" s="45">
        <v>0</v>
      </c>
      <c r="JW665" s="63" t="str">
        <f t="shared" si="3117"/>
        <v>キティサンダルKH</v>
      </c>
      <c r="JX665" s="67">
        <f t="shared" si="3117"/>
        <v>605</v>
      </c>
      <c r="JY665" s="45">
        <f t="shared" si="3103"/>
        <v>1210</v>
      </c>
      <c r="JZ665" s="46">
        <f t="shared" si="3104"/>
        <v>0.27500000000000002</v>
      </c>
      <c r="KA665" s="37"/>
      <c r="KB665" s="51"/>
      <c r="KC665" s="47"/>
      <c r="KD665" s="45">
        <v>10998</v>
      </c>
      <c r="KE665" s="45">
        <f>IF(KD665="","",KD665-KD661)</f>
        <v>57</v>
      </c>
      <c r="KF665" s="45">
        <v>597</v>
      </c>
      <c r="KG665" s="45">
        <f>IF(KF665="","",KF665-KF661)</f>
        <v>3</v>
      </c>
      <c r="KH665" s="45">
        <v>7</v>
      </c>
      <c r="KI665" s="45">
        <f>IF(KH665="","",KH661+KJ661-KH665)</f>
        <v>1</v>
      </c>
      <c r="KJ665" s="45">
        <v>1</v>
      </c>
      <c r="KK665" s="63" t="str">
        <f>IF(KD665="","",KK661)</f>
        <v>サンリオFAN</v>
      </c>
      <c r="KL665" s="67">
        <f>IF(KE665="","",KL661)</f>
        <v>1100</v>
      </c>
      <c r="KM665" s="45">
        <f>IF(KH665="","",KI665*KL665)</f>
        <v>1100</v>
      </c>
      <c r="KN665" s="46">
        <f>IF(KI665="","",KM665/(KE665*100))</f>
        <v>0.19298245614035087</v>
      </c>
      <c r="KO665" s="37"/>
      <c r="KP665" s="29"/>
      <c r="KQ665" s="47"/>
      <c r="KR665" s="45">
        <v>143</v>
      </c>
      <c r="KS665" s="45">
        <f>IF(KR665="","",KR665-KR661)</f>
        <v>51</v>
      </c>
      <c r="KT665" s="45">
        <v>6</v>
      </c>
      <c r="KU665" s="45">
        <f>IF(KT665="","",KT665-KT661)</f>
        <v>5</v>
      </c>
      <c r="KV665" s="45">
        <v>265</v>
      </c>
      <c r="KW665" s="45">
        <f>IF(KV665="","",KV661+KX661-KV665)</f>
        <v>10</v>
      </c>
      <c r="KX665" s="45">
        <v>0</v>
      </c>
      <c r="KY665" s="63" t="str">
        <f>IF(KR665="","",KY661)</f>
        <v>サンリオアイスドーム</v>
      </c>
      <c r="KZ665" s="67">
        <f>IF(KS665="","",KZ661)</f>
        <v>300</v>
      </c>
      <c r="LA665" s="45">
        <f>IF(KV665="","",KW665*KZ665)</f>
        <v>3000</v>
      </c>
      <c r="LB665" s="46">
        <f>IF(KW665="","",LA665/(KS665*100))</f>
        <v>0.58823529411764708</v>
      </c>
      <c r="LC665" s="37"/>
      <c r="LD665" s="29"/>
      <c r="LE665" s="47"/>
      <c r="LF665" s="45"/>
      <c r="LG665" s="45"/>
      <c r="LH665" s="45">
        <v>530</v>
      </c>
      <c r="LI665" s="45">
        <f t="shared" si="3118"/>
        <v>0</v>
      </c>
      <c r="LJ665" s="43">
        <v>2</v>
      </c>
      <c r="LK665" s="45">
        <f t="shared" si="3119"/>
        <v>0</v>
      </c>
      <c r="LL665" s="45">
        <v>0</v>
      </c>
      <c r="LM665" s="73" t="str">
        <f>IF(LF664="","",LM662)</f>
        <v>アンパンティッシュカバー、キティヒョウ柄</v>
      </c>
      <c r="LN665" s="67">
        <f>IF(LG664="","",LN662)</f>
        <v>1000</v>
      </c>
      <c r="LO665" s="45">
        <f t="shared" si="3061"/>
        <v>0</v>
      </c>
      <c r="LP665" s="46"/>
      <c r="LQ665" s="37"/>
      <c r="LR665" s="29"/>
      <c r="LS665" s="52"/>
      <c r="LT665" s="45"/>
      <c r="LU665" s="45"/>
      <c r="LV665" s="45"/>
      <c r="LW665" s="45"/>
      <c r="LX665" s="45"/>
      <c r="LY665" s="45"/>
      <c r="LZ665" s="45"/>
      <c r="MA665" s="43"/>
      <c r="MB665" s="43"/>
      <c r="MC665" s="45"/>
      <c r="MD665" s="46"/>
      <c r="ME665" s="37"/>
      <c r="MF665" s="29"/>
      <c r="MG665" s="52"/>
      <c r="MH665" s="45"/>
      <c r="MI665" s="45"/>
      <c r="MJ665" s="45"/>
      <c r="MK665" s="45"/>
      <c r="ML665" s="45"/>
      <c r="MM665" s="45"/>
      <c r="MN665" s="45"/>
      <c r="MO665" s="43"/>
      <c r="MP665" s="43"/>
      <c r="MQ665" s="45"/>
      <c r="MR665" s="46"/>
      <c r="MS665" s="37"/>
      <c r="MT665" s="29"/>
      <c r="MU665" s="52"/>
      <c r="MV665" s="45"/>
      <c r="MW665" s="45"/>
      <c r="MX665" s="45"/>
      <c r="MY665" s="45"/>
      <c r="MZ665" s="45"/>
      <c r="NA665" s="45"/>
      <c r="NB665" s="45"/>
      <c r="NC665" s="43"/>
      <c r="ND665" s="43"/>
      <c r="NE665" s="45"/>
      <c r="NF665" s="46"/>
      <c r="NG665" s="37"/>
      <c r="NH665" s="29"/>
      <c r="NI665" s="52" t="str">
        <f t="shared" si="3052"/>
        <v/>
      </c>
      <c r="NJ665" s="48"/>
      <c r="NK665" s="45"/>
      <c r="NL665" s="45"/>
      <c r="NM665" s="45"/>
      <c r="NN665" s="45"/>
      <c r="NO665" s="45"/>
      <c r="NP665" s="45"/>
      <c r="NQ665" s="43"/>
      <c r="NR665" s="43"/>
      <c r="NS665" s="45"/>
      <c r="NT665" s="46"/>
      <c r="NU665" s="37"/>
    </row>
    <row r="666" spans="1:385" ht="15" customHeight="1" thickBot="1" x14ac:dyDescent="0.3">
      <c r="A666" s="38"/>
      <c r="B666" s="39" t="str">
        <f>IF(A666="","",SUM(J666,LG688,AL666,DR666,AZ666,DD666,LU666,NK666,MW666,MI666,X666)+SUM(CP699:CP702)+SUM(BN699:BN702)+SUM(KS699:KS702)+SUM(KE699:KE702)+SUM(CB699:CB702)+SUM(IA699:IA702)+SUM(IO699:IO702)+SUM(JC699:JC702)+SUM(JQ699:JQ702))</f>
        <v/>
      </c>
      <c r="C666" s="40" t="str">
        <f>IF(A666="","",SUM(J666,X666,AL666,AZ666)+SUM(KE699:KE702)+SUM(KS699:KS702)+SUM(BN699:BN702))</f>
        <v/>
      </c>
      <c r="D666" s="40" t="str">
        <f>IF(A666="","",SUM(DD666,LU666)+SUM(CB699:CB702)+SUM(CP699:CP702))</f>
        <v/>
      </c>
      <c r="E666" s="40" t="str">
        <f>IF(A666="","",SUM(NK666,MW666,MI666,DR666,LG688)+SUM(IA699:IA702)+SUM(IO699:IO702)+SUM(JC699:JC702)+SUM(JQ699:JQ702))</f>
        <v/>
      </c>
      <c r="F666" s="135"/>
      <c r="G666" s="135"/>
      <c r="H666" s="42"/>
      <c r="I666" s="45"/>
      <c r="J666" s="45" t="str">
        <f t="shared" ref="J666:J668" si="3120">IF(I666="","",I666-I665)</f>
        <v/>
      </c>
      <c r="K666" s="45"/>
      <c r="L666" s="45" t="str">
        <f t="shared" ref="L666:L668" si="3121">IF(K666="","",K666-K665)</f>
        <v/>
      </c>
      <c r="M666" s="45"/>
      <c r="N666" s="45" t="str">
        <f t="shared" ref="N666:N668" si="3122">IF(M666="","",M665+O665-M666)</f>
        <v/>
      </c>
      <c r="O666" s="45"/>
      <c r="P666" s="43"/>
      <c r="Q666" s="43" t="str">
        <f t="shared" ref="Q666:Q668" si="3123">IF(I666="","",Q665)</f>
        <v/>
      </c>
      <c r="R666" s="45" t="str">
        <f t="shared" ref="R666:R668" si="3124">IF(Q666="","",N666*Q666)</f>
        <v/>
      </c>
      <c r="S666" s="46" t="str">
        <f t="shared" ref="S666:S668" si="3125">IF(R666="","",R666/(J666*100))</f>
        <v/>
      </c>
      <c r="T666" s="37"/>
      <c r="U666" s="29"/>
      <c r="V666" s="52" t="str">
        <f t="shared" si="2996"/>
        <v/>
      </c>
      <c r="W666" s="45"/>
      <c r="X666" s="45" t="str">
        <f t="shared" si="2997"/>
        <v/>
      </c>
      <c r="Y666" s="45"/>
      <c r="Z666" s="45" t="str">
        <f t="shared" si="2998"/>
        <v/>
      </c>
      <c r="AA666" s="45"/>
      <c r="AB666" s="45" t="str">
        <f t="shared" si="2999"/>
        <v/>
      </c>
      <c r="AC666" s="45"/>
      <c r="AD666" s="43"/>
      <c r="AE666" s="43" t="str">
        <f t="shared" si="3000"/>
        <v/>
      </c>
      <c r="AF666" s="45" t="str">
        <f t="shared" si="3001"/>
        <v/>
      </c>
      <c r="AG666" s="46" t="str">
        <f t="shared" si="3002"/>
        <v/>
      </c>
      <c r="AH666" s="37"/>
      <c r="AI666" s="29"/>
      <c r="AJ666" s="52" t="str">
        <f t="shared" si="3003"/>
        <v/>
      </c>
      <c r="AK666" s="45"/>
      <c r="AL666" s="45" t="str">
        <f t="shared" si="3004"/>
        <v/>
      </c>
      <c r="AM666" s="45"/>
      <c r="AN666" s="45" t="str">
        <f t="shared" si="3005"/>
        <v/>
      </c>
      <c r="AO666" s="45"/>
      <c r="AP666" s="45" t="str">
        <f t="shared" si="3006"/>
        <v/>
      </c>
      <c r="AQ666" s="45"/>
      <c r="AR666" s="43"/>
      <c r="AS666" s="43" t="str">
        <f t="shared" si="3007"/>
        <v/>
      </c>
      <c r="AT666" s="45" t="str">
        <f t="shared" si="3008"/>
        <v/>
      </c>
      <c r="AU666" s="46" t="str">
        <f t="shared" si="3009"/>
        <v/>
      </c>
      <c r="AV666" s="37"/>
      <c r="AW666" s="29"/>
      <c r="AX666" s="52" t="str">
        <f t="shared" si="3010"/>
        <v/>
      </c>
      <c r="AY666" s="45"/>
      <c r="AZ666" s="45" t="str">
        <f t="shared" si="3011"/>
        <v/>
      </c>
      <c r="BA666" s="45"/>
      <c r="BB666" s="45" t="str">
        <f t="shared" si="3012"/>
        <v/>
      </c>
      <c r="BC666" s="45"/>
      <c r="BD666" s="45" t="str">
        <f t="shared" si="3013"/>
        <v/>
      </c>
      <c r="BE666" s="45"/>
      <c r="BF666" s="43"/>
      <c r="BG666" s="43" t="str">
        <f t="shared" si="3014"/>
        <v/>
      </c>
      <c r="BH666" s="45" t="str">
        <f t="shared" si="3015"/>
        <v/>
      </c>
      <c r="BI666" s="46" t="str">
        <f t="shared" si="3016"/>
        <v/>
      </c>
      <c r="BJ666" s="37"/>
      <c r="BK666" s="29"/>
      <c r="BL666" s="75"/>
      <c r="BM666" s="76">
        <v>78</v>
      </c>
      <c r="BN666" s="76">
        <f>IF(BM666="","",BM666-BM662)</f>
        <v>35</v>
      </c>
      <c r="BO666" s="76">
        <v>992</v>
      </c>
      <c r="BP666" s="76">
        <f>IF(BO666="","",BO666-BO662)</f>
        <v>1</v>
      </c>
      <c r="BQ666" s="76">
        <v>7</v>
      </c>
      <c r="BR666" s="76">
        <f>IF(BQ666="","",BQ662+BS662-BQ666)</f>
        <v>1</v>
      </c>
      <c r="BS666" s="76"/>
      <c r="BT666" s="78" t="str">
        <f t="shared" si="3111"/>
        <v>スティッチキーケース</v>
      </c>
      <c r="BU666" s="79">
        <f t="shared" si="3111"/>
        <v>550</v>
      </c>
      <c r="BV666" s="76">
        <f t="shared" si="3063"/>
        <v>550</v>
      </c>
      <c r="BW666" s="80">
        <f t="shared" si="3064"/>
        <v>0.15714285714285714</v>
      </c>
      <c r="BX666" s="37"/>
      <c r="BY666" s="57"/>
      <c r="BZ666" s="75"/>
      <c r="CA666" s="76">
        <v>5038</v>
      </c>
      <c r="CB666" s="76">
        <f>IF(CA666="","",CA666-CA662)</f>
        <v>44</v>
      </c>
      <c r="CC666" s="76">
        <v>278</v>
      </c>
      <c r="CD666" s="76">
        <f>IF(CC666="","",CC666-CC662)</f>
        <v>5</v>
      </c>
      <c r="CE666" s="76">
        <v>90</v>
      </c>
      <c r="CF666" s="76">
        <f>IF(CE666="","",CE662+CG662-CE666)</f>
        <v>9</v>
      </c>
      <c r="CG666" s="76">
        <v>0</v>
      </c>
      <c r="CH666" s="78" t="str">
        <f t="shared" si="3112"/>
        <v>ＡＩラバー</v>
      </c>
      <c r="CI666" s="79">
        <f t="shared" si="3112"/>
        <v>198</v>
      </c>
      <c r="CJ666" s="76">
        <f t="shared" si="3070"/>
        <v>1782</v>
      </c>
      <c r="CK666" s="80">
        <f t="shared" si="3071"/>
        <v>0.40500000000000003</v>
      </c>
      <c r="CL666" s="37"/>
      <c r="CM666" s="29"/>
      <c r="CN666" s="75"/>
      <c r="CO666" s="76">
        <v>857</v>
      </c>
      <c r="CP666" s="76">
        <f>IF(CO666="","",CO666-CO662)</f>
        <v>63</v>
      </c>
      <c r="CQ666" s="76">
        <v>27</v>
      </c>
      <c r="CR666" s="76">
        <f>IF(CQ666="","",CQ666-CQ662)</f>
        <v>2</v>
      </c>
      <c r="CS666" s="76">
        <v>11</v>
      </c>
      <c r="CT666" s="76">
        <f>IF(CS666="","",CS662+CU662-CS666)</f>
        <v>2</v>
      </c>
      <c r="CU666" s="76">
        <v>0</v>
      </c>
      <c r="CV666" s="78" t="str">
        <f t="shared" si="3113"/>
        <v>サンリオトイカメラ</v>
      </c>
      <c r="CW666" s="79">
        <f t="shared" si="3113"/>
        <v>605</v>
      </c>
      <c r="CX666" s="76">
        <f t="shared" si="3075"/>
        <v>1210</v>
      </c>
      <c r="CY666" s="80">
        <f t="shared" si="3076"/>
        <v>0.19206349206349208</v>
      </c>
      <c r="CZ666" s="37"/>
      <c r="DA666" s="29"/>
      <c r="DB666" s="52" t="str">
        <f t="shared" si="3017"/>
        <v/>
      </c>
      <c r="DC666" s="45"/>
      <c r="DD666" s="45" t="str">
        <f t="shared" ref="DD666:DD668" si="3126">IF(DC666="","",DC666-DC665)</f>
        <v/>
      </c>
      <c r="DE666" s="45"/>
      <c r="DF666" s="45" t="str">
        <f t="shared" ref="DF666:DF668" si="3127">IF(DE666="","",DE666-DE665)</f>
        <v/>
      </c>
      <c r="DG666" s="45"/>
      <c r="DH666" s="45" t="str">
        <f t="shared" ref="DH666:DH668" si="3128">IF(DG666="","",DG665+DI665-DG666)</f>
        <v/>
      </c>
      <c r="DI666" s="45"/>
      <c r="DJ666" s="43"/>
      <c r="DK666" s="43" t="str">
        <f t="shared" ref="DK666:DK668" si="3129">IF(DC666="","",DK665)</f>
        <v/>
      </c>
      <c r="DL666" s="45" t="str">
        <f t="shared" ref="DL666:DL668" si="3130">IF(DK666="","",DH666*DK666)</f>
        <v/>
      </c>
      <c r="DM666" s="46" t="str">
        <f t="shared" ref="DM666:DM668" si="3131">IF(DL666="","",DL666/(DD666*100))</f>
        <v/>
      </c>
      <c r="DN666" s="37"/>
      <c r="DO666" s="29"/>
      <c r="DP666" s="52" t="str">
        <f t="shared" si="3024"/>
        <v/>
      </c>
      <c r="DQ666" s="45"/>
      <c r="DR666" s="45" t="str">
        <f t="shared" ref="DR666:DR668" si="3132">IF(DQ666="","",DQ666-DQ665)</f>
        <v/>
      </c>
      <c r="DS666" s="45"/>
      <c r="DT666" s="45" t="str">
        <f t="shared" ref="DT666:DT668" si="3133">IF(DS666="","",DS666-DS665)</f>
        <v/>
      </c>
      <c r="DU666" s="45"/>
      <c r="DV666" s="45" t="str">
        <f t="shared" ref="DV666:DV668" si="3134">IF(DU666="","",DU665+DW665-DU666)</f>
        <v/>
      </c>
      <c r="DW666" s="45"/>
      <c r="DX666" s="43"/>
      <c r="DY666" s="43" t="str">
        <f t="shared" ref="DY666:DY668" si="3135">IF(DQ666="","",DY665)</f>
        <v/>
      </c>
      <c r="DZ666" s="45" t="str">
        <f t="shared" ref="DZ666:DZ668" si="3136">IF(DY666="","",DV666*DY666)</f>
        <v/>
      </c>
      <c r="EA666" s="46" t="str">
        <f t="shared" ref="EA666:EA668" si="3137">IF(DZ666="","",DZ666/(DR666*100))</f>
        <v/>
      </c>
      <c r="EB666" s="37"/>
      <c r="GU666" s="220"/>
      <c r="GV666" s="29"/>
      <c r="GW666" s="31"/>
      <c r="GX666" s="29"/>
      <c r="GY666" s="128"/>
      <c r="GZ666" s="29"/>
      <c r="HB666" s="166"/>
      <c r="HC666" s="29"/>
      <c r="HD666" s="29"/>
      <c r="HE666" s="29"/>
      <c r="HF666" s="29"/>
      <c r="HG666" s="29"/>
      <c r="HK666" s="29"/>
      <c r="HL666" s="29"/>
      <c r="HM666" s="128"/>
      <c r="HN666" s="29"/>
      <c r="HP666" s="166"/>
      <c r="HQ666" s="29"/>
      <c r="HR666" s="29"/>
      <c r="HS666" s="29"/>
      <c r="HT666" s="29"/>
      <c r="HU666" s="29"/>
      <c r="HX666" s="360"/>
      <c r="HY666" s="75"/>
      <c r="HZ666" s="76">
        <v>4675</v>
      </c>
      <c r="IA666" s="180">
        <f>IF(HZ666="","",HZ666-HZ662)</f>
        <v>20</v>
      </c>
      <c r="IB666" s="76">
        <v>242</v>
      </c>
      <c r="IC666" s="76">
        <f>IF(IB666="","",IB666-IB662)</f>
        <v>2</v>
      </c>
      <c r="ID666" s="76">
        <v>120</v>
      </c>
      <c r="IE666" s="76">
        <f>IF(ID666="","",ID662+IF662-ID666)</f>
        <v>4</v>
      </c>
      <c r="IF666" s="76">
        <v>0</v>
      </c>
      <c r="IG666" s="78" t="str">
        <f t="shared" si="3114"/>
        <v>スプランキーラバー</v>
      </c>
      <c r="IH666" s="79">
        <f t="shared" si="3114"/>
        <v>200</v>
      </c>
      <c r="II666" s="76">
        <f t="shared" si="3082"/>
        <v>800</v>
      </c>
      <c r="IJ666" s="80">
        <f t="shared" si="3083"/>
        <v>0.4</v>
      </c>
      <c r="IK666" s="37"/>
      <c r="IL666" s="29"/>
      <c r="IM666" s="75"/>
      <c r="IN666" s="76">
        <v>4777</v>
      </c>
      <c r="IO666" s="76">
        <f>IF(IN666="","",IN666-IN662)</f>
        <v>82</v>
      </c>
      <c r="IP666" s="76">
        <v>216</v>
      </c>
      <c r="IQ666" s="76">
        <f>IF(IP666="","",IP666-IP662)</f>
        <v>3</v>
      </c>
      <c r="IR666" s="76">
        <v>6</v>
      </c>
      <c r="IS666" s="76">
        <f>IF(IR666="","",IR662+IT662-IR666)</f>
        <v>3</v>
      </c>
      <c r="IT666" s="76">
        <v>0</v>
      </c>
      <c r="IU666" s="78" t="str">
        <f t="shared" si="3115"/>
        <v>しなこくま</v>
      </c>
      <c r="IV666" s="79">
        <f t="shared" si="3115"/>
        <v>682</v>
      </c>
      <c r="IW666" s="76">
        <f t="shared" si="3089"/>
        <v>2046</v>
      </c>
      <c r="IX666" s="80">
        <f t="shared" si="3090"/>
        <v>0.24951219512195122</v>
      </c>
      <c r="IY666" s="37"/>
      <c r="IZ666" s="61"/>
      <c r="JA666" s="75"/>
      <c r="JB666" s="76">
        <v>2959</v>
      </c>
      <c r="JC666" s="76">
        <f>IF(JB666="","",JB666-JB662)</f>
        <v>128</v>
      </c>
      <c r="JD666" s="76">
        <v>159</v>
      </c>
      <c r="JE666" s="76">
        <f>IF(JD666="","",JD666-JD662)</f>
        <v>5</v>
      </c>
      <c r="JF666" s="76">
        <v>8</v>
      </c>
      <c r="JG666" s="76">
        <f>IF(JF666="","",JF662+JH662-JF666)</f>
        <v>5</v>
      </c>
      <c r="JH666" s="76">
        <v>5</v>
      </c>
      <c r="JI666" s="78" t="str">
        <f t="shared" si="3116"/>
        <v>ＡＩマスコット</v>
      </c>
      <c r="JJ666" s="79">
        <f t="shared" si="3116"/>
        <v>286</v>
      </c>
      <c r="JK666" s="76">
        <f t="shared" si="3096"/>
        <v>1430</v>
      </c>
      <c r="JL666" s="80">
        <f t="shared" si="3097"/>
        <v>0.11171875000000001</v>
      </c>
      <c r="JM666" s="37"/>
      <c r="JN666" s="29"/>
      <c r="JO666" s="75"/>
      <c r="JP666" s="76">
        <v>3865</v>
      </c>
      <c r="JQ666" s="76">
        <f>IF(JP666="","",JP666-JP662)</f>
        <v>134</v>
      </c>
      <c r="JR666" s="76">
        <v>182</v>
      </c>
      <c r="JS666" s="76">
        <f>IF(JR666="","",JR666-JR662)</f>
        <v>4</v>
      </c>
      <c r="JT666" s="76">
        <v>7</v>
      </c>
      <c r="JU666" s="76">
        <f>IF(JT666="","",JT662+JV662-JT666)</f>
        <v>4</v>
      </c>
      <c r="JV666" s="76">
        <v>0</v>
      </c>
      <c r="JW666" s="78" t="str">
        <f t="shared" si="3117"/>
        <v>サンリオファン</v>
      </c>
      <c r="JX666" s="79">
        <f t="shared" si="3117"/>
        <v>1100</v>
      </c>
      <c r="JY666" s="76">
        <f t="shared" si="3103"/>
        <v>4400</v>
      </c>
      <c r="JZ666" s="80">
        <f t="shared" si="3104"/>
        <v>0.32835820895522388</v>
      </c>
      <c r="KA666" s="37"/>
      <c r="KB666" s="51"/>
      <c r="KC666" s="75"/>
      <c r="KD666" s="76">
        <v>11708</v>
      </c>
      <c r="KE666" s="76">
        <f>IF(KD666="","",KD666-KD662)</f>
        <v>122</v>
      </c>
      <c r="KF666" s="76">
        <v>588</v>
      </c>
      <c r="KG666" s="76">
        <f>IF(KF666="","",KF666-KF662)</f>
        <v>6</v>
      </c>
      <c r="KH666" s="76">
        <v>78</v>
      </c>
      <c r="KI666" s="76">
        <f>IF(KH666="","",KH662+KJ662-KH666)</f>
        <v>10</v>
      </c>
      <c r="KJ666" s="76"/>
      <c r="KK666" s="78" t="str">
        <f>IF(KD666="","",KK662)</f>
        <v>ＡＩモンスターラバー</v>
      </c>
      <c r="KL666" s="79">
        <f>IF(KE666="","",KL662)</f>
        <v>198</v>
      </c>
      <c r="KM666" s="76">
        <f>IF(KH666="","",KI666*KL666)</f>
        <v>1980</v>
      </c>
      <c r="KN666" s="80">
        <f>IF(KI666="","",KM666/(KE666*100))</f>
        <v>0.16229508196721312</v>
      </c>
      <c r="KO666" s="37"/>
      <c r="KP666" s="29"/>
      <c r="KQ666" s="75"/>
      <c r="KR666" s="76">
        <v>221</v>
      </c>
      <c r="KS666" s="76">
        <f>IF(KR666="","",KR666-KR662)</f>
        <v>83</v>
      </c>
      <c r="KT666" s="76">
        <v>996</v>
      </c>
      <c r="KU666" s="76">
        <f>IF(KT666="","",KT666-KT662)</f>
        <v>0</v>
      </c>
      <c r="KV666" s="76">
        <v>15</v>
      </c>
      <c r="KW666" s="76">
        <f>IF(KV666="","",KV662+KX662-KV666)</f>
        <v>2</v>
      </c>
      <c r="KX666" s="76">
        <v>2</v>
      </c>
      <c r="KY666" s="78" t="str">
        <f>IF(KR666="","",KY662)</f>
        <v>AIモンスターマスコット</v>
      </c>
      <c r="KZ666" s="79">
        <f>IF(KS666="","",KZ662)</f>
        <v>286</v>
      </c>
      <c r="LA666" s="76">
        <f>IF(KV666="","",KW666*KZ666)</f>
        <v>572</v>
      </c>
      <c r="LB666" s="80">
        <f>IF(KW666="","",LA666/(KS666*100))</f>
        <v>6.8915662650602408E-2</v>
      </c>
      <c r="LC666" s="37"/>
      <c r="LD666" s="29"/>
      <c r="LE666" s="92"/>
      <c r="LF666" s="76"/>
      <c r="LG666" s="76"/>
      <c r="LH666" s="76">
        <v>1166</v>
      </c>
      <c r="LI666" s="76">
        <f t="shared" si="3118"/>
        <v>0</v>
      </c>
      <c r="LJ666" s="77">
        <v>2</v>
      </c>
      <c r="LK666" s="76">
        <f t="shared" si="3119"/>
        <v>0</v>
      </c>
      <c r="LL666" s="76">
        <v>0</v>
      </c>
      <c r="LM666" s="78" t="str">
        <f>IF(LF664="","",LM663)</f>
        <v>バイキンティッシュカバー、ダダンダン</v>
      </c>
      <c r="LN666" s="79">
        <f>IF(LG664="","",LN663)</f>
        <v>1000</v>
      </c>
      <c r="LO666" s="76">
        <f t="shared" si="3061"/>
        <v>0</v>
      </c>
      <c r="LP666" s="80"/>
      <c r="LQ666" s="37"/>
      <c r="LR666" s="29"/>
      <c r="LS666" s="52" t="str">
        <f t="shared" si="3031"/>
        <v/>
      </c>
      <c r="LT666" s="45"/>
      <c r="LU666" s="45" t="str">
        <f t="shared" ref="LU666:LU668" si="3138">IF(LT666="","",LT666-LT665)</f>
        <v/>
      </c>
      <c r="LV666" s="45"/>
      <c r="LW666" s="45" t="str">
        <f t="shared" ref="LW666:LW668" si="3139">IF(LV666="","",LV666-LV665)</f>
        <v/>
      </c>
      <c r="LX666" s="45"/>
      <c r="LY666" s="45" t="str">
        <f t="shared" ref="LY666:LY668" si="3140">IF(LX666="","",LX665+LZ665-LX666)</f>
        <v/>
      </c>
      <c r="LZ666" s="45"/>
      <c r="MA666" s="43"/>
      <c r="MB666" s="43" t="str">
        <f t="shared" ref="MB666:MB668" si="3141">IF(LT666="","",MB665)</f>
        <v/>
      </c>
      <c r="MC666" s="45" t="str">
        <f t="shared" ref="MC666:MC668" si="3142">IF(MB666="","",LY666*MB666)</f>
        <v/>
      </c>
      <c r="MD666" s="46" t="str">
        <f t="shared" ref="MD666:MD668" si="3143">IF(MC666="","",MC666/(LU666*100))</f>
        <v/>
      </c>
      <c r="ME666" s="37"/>
      <c r="MF666" s="29"/>
      <c r="MG666" s="52" t="str">
        <f t="shared" si="3038"/>
        <v/>
      </c>
      <c r="MH666" s="45"/>
      <c r="MI666" s="45" t="str">
        <f t="shared" ref="MI666:MI668" si="3144">IF(MH666="","",MH666-MH665)</f>
        <v/>
      </c>
      <c r="MJ666" s="45"/>
      <c r="MK666" s="45" t="str">
        <f t="shared" ref="MK666:MK668" si="3145">IF(MJ666="","",MJ666-MJ665)</f>
        <v/>
      </c>
      <c r="ML666" s="45"/>
      <c r="MM666" s="45" t="str">
        <f t="shared" ref="MM666:MM668" si="3146">IF(ML666="","",ML665+MN665-ML666)</f>
        <v/>
      </c>
      <c r="MN666" s="45"/>
      <c r="MO666" s="43"/>
      <c r="MP666" s="43" t="str">
        <f t="shared" ref="MP666:MP668" si="3147">IF(MH666="","",MP665)</f>
        <v/>
      </c>
      <c r="MQ666" s="45" t="str">
        <f t="shared" ref="MQ666:MQ668" si="3148">IF(MP666="","",MM666*MP666)</f>
        <v/>
      </c>
      <c r="MR666" s="46" t="str">
        <f t="shared" ref="MR666:MR668" si="3149">IF(MQ666="","",MQ666/(MI666*100))</f>
        <v/>
      </c>
      <c r="MS666" s="37"/>
      <c r="MT666" s="29"/>
      <c r="MU666" s="52" t="str">
        <f t="shared" si="3045"/>
        <v/>
      </c>
      <c r="MV666" s="45"/>
      <c r="MW666" s="45" t="str">
        <f t="shared" ref="MW666:MW668" si="3150">IF(MV666="","",MV666-MV665)</f>
        <v/>
      </c>
      <c r="MX666" s="45"/>
      <c r="MY666" s="45" t="str">
        <f t="shared" ref="MY666:MY668" si="3151">IF(MX666="","",MX666-MX665)</f>
        <v/>
      </c>
      <c r="MZ666" s="45"/>
      <c r="NA666" s="45" t="str">
        <f t="shared" ref="NA666:NA668" si="3152">IF(MZ666="","",MZ665+NB665-MZ666)</f>
        <v/>
      </c>
      <c r="NB666" s="45"/>
      <c r="NC666" s="43"/>
      <c r="ND666" s="43" t="str">
        <f t="shared" ref="ND666:ND668" si="3153">IF(MV666="","",ND665)</f>
        <v/>
      </c>
      <c r="NE666" s="45" t="str">
        <f t="shared" ref="NE666:NE668" si="3154">IF(ND666="","",NA666*ND666)</f>
        <v/>
      </c>
      <c r="NF666" s="46" t="str">
        <f t="shared" ref="NF666:NF668" si="3155">IF(NE666="","",NE666/(MW666*100))</f>
        <v/>
      </c>
      <c r="NG666" s="37"/>
      <c r="NH666" s="29"/>
      <c r="NI666" s="52" t="str">
        <f t="shared" si="3052"/>
        <v/>
      </c>
      <c r="NJ666" s="45"/>
      <c r="NK666" s="45" t="str">
        <f>IF(NJ666="","",NJ666-NJ665)</f>
        <v/>
      </c>
      <c r="NL666" s="45"/>
      <c r="NM666" s="45" t="str">
        <f t="shared" ref="NM666:NM668" si="3156">IF(NL666="","",NL666-NL665)</f>
        <v/>
      </c>
      <c r="NN666" s="45"/>
      <c r="NO666" s="45" t="str">
        <f t="shared" ref="NO666:NO668" si="3157">IF(NN666="","",NN665+NP665-NN666)</f>
        <v/>
      </c>
      <c r="NP666" s="45"/>
      <c r="NQ666" s="43"/>
      <c r="NR666" s="43" t="str">
        <f t="shared" ref="NR666:NR668" si="3158">IF(NJ666="","",NR665)</f>
        <v/>
      </c>
      <c r="NS666" s="45" t="str">
        <f t="shared" ref="NS666:NS668" si="3159">IF(NR666="","",NO666*NR666)</f>
        <v/>
      </c>
      <c r="NT666" s="46" t="str">
        <f t="shared" ref="NT666:NT668" si="3160">IF(NS666="","",NS666/(NK666*100))</f>
        <v/>
      </c>
      <c r="NU666" s="37"/>
    </row>
    <row r="667" spans="1:385" ht="15" customHeight="1" thickTop="1" x14ac:dyDescent="0.25">
      <c r="A667" s="38"/>
      <c r="B667" s="39" t="str">
        <f>IF(A667="","",SUM(J667,LG691,AL667,DR667,AZ667,DD667,LU667,NK667,MW667,MI667,X667)+SUM(CP703:CP706)+SUM(BN703:BN706)+SUM(KS703:KS706)+SUM(KE703:KE706)+SUM(CB703:CB706)+SUM(IA703:IA706)+SUM(IO703:IO706)+SUM(JC703:JC706)+SUM(JQ703:JQ706))</f>
        <v/>
      </c>
      <c r="C667" s="40" t="str">
        <f>IF(A667="","",SUM(J667,X667,AL667,AZ667)+SUM(KE703:KE706)+SUM(KS703:KS706)+SUM(BN703:BN706))</f>
        <v/>
      </c>
      <c r="D667" s="40" t="str">
        <f>IF(A667="","",SUM(DD667,LU667)+SUM(CB703:CB706)+SUM(CP703:CP706))</f>
        <v/>
      </c>
      <c r="E667" s="40" t="str">
        <f>IF(A667="","",SUM(NK667,MW667,MI667,DR667,LG691)+SUM(IA703:IA706)+SUM(IO703:IO706)+SUM(JC703:JC706)+SUM(JQ703:JQ706))</f>
        <v/>
      </c>
      <c r="F667" s="135"/>
      <c r="G667" s="135"/>
      <c r="H667" s="42"/>
      <c r="I667" s="45"/>
      <c r="J667" s="45" t="str">
        <f t="shared" si="3120"/>
        <v/>
      </c>
      <c r="K667" s="45"/>
      <c r="L667" s="45" t="str">
        <f t="shared" si="3121"/>
        <v/>
      </c>
      <c r="M667" s="45"/>
      <c r="N667" s="45" t="str">
        <f t="shared" si="3122"/>
        <v/>
      </c>
      <c r="O667" s="45"/>
      <c r="P667" s="43"/>
      <c r="Q667" s="43" t="str">
        <f t="shared" si="3123"/>
        <v/>
      </c>
      <c r="R667" s="45" t="str">
        <f t="shared" si="3124"/>
        <v/>
      </c>
      <c r="S667" s="46" t="str">
        <f t="shared" si="3125"/>
        <v/>
      </c>
      <c r="T667" s="37"/>
      <c r="U667" s="29"/>
      <c r="V667" s="52" t="str">
        <f t="shared" si="2996"/>
        <v/>
      </c>
      <c r="W667" s="45"/>
      <c r="X667" s="45" t="str">
        <f t="shared" si="2997"/>
        <v/>
      </c>
      <c r="Y667" s="45"/>
      <c r="Z667" s="45" t="str">
        <f t="shared" si="2998"/>
        <v/>
      </c>
      <c r="AA667" s="45"/>
      <c r="AB667" s="45" t="str">
        <f t="shared" si="2999"/>
        <v/>
      </c>
      <c r="AC667" s="45"/>
      <c r="AD667" s="43"/>
      <c r="AE667" s="43" t="str">
        <f t="shared" si="3000"/>
        <v/>
      </c>
      <c r="AF667" s="45" t="str">
        <f t="shared" si="3001"/>
        <v/>
      </c>
      <c r="AG667" s="46" t="str">
        <f t="shared" si="3002"/>
        <v/>
      </c>
      <c r="AH667" s="37"/>
      <c r="AI667" s="29"/>
      <c r="AJ667" s="52" t="str">
        <f t="shared" si="3003"/>
        <v/>
      </c>
      <c r="AK667" s="45"/>
      <c r="AL667" s="45" t="str">
        <f t="shared" si="3004"/>
        <v/>
      </c>
      <c r="AM667" s="45"/>
      <c r="AN667" s="45" t="str">
        <f t="shared" si="3005"/>
        <v/>
      </c>
      <c r="AO667" s="45"/>
      <c r="AP667" s="45" t="str">
        <f t="shared" si="3006"/>
        <v/>
      </c>
      <c r="AQ667" s="45"/>
      <c r="AR667" s="43"/>
      <c r="AS667" s="43" t="str">
        <f t="shared" si="3007"/>
        <v/>
      </c>
      <c r="AT667" s="45" t="str">
        <f t="shared" si="3008"/>
        <v/>
      </c>
      <c r="AU667" s="46" t="str">
        <f t="shared" si="3009"/>
        <v/>
      </c>
      <c r="AV667" s="37"/>
      <c r="AW667" s="29"/>
      <c r="AX667" s="52" t="str">
        <f t="shared" si="3010"/>
        <v/>
      </c>
      <c r="AY667" s="45"/>
      <c r="AZ667" s="45" t="str">
        <f t="shared" si="3011"/>
        <v/>
      </c>
      <c r="BA667" s="45"/>
      <c r="BB667" s="45" t="str">
        <f t="shared" si="3012"/>
        <v/>
      </c>
      <c r="BC667" s="45"/>
      <c r="BD667" s="45" t="str">
        <f t="shared" si="3013"/>
        <v/>
      </c>
      <c r="BE667" s="45"/>
      <c r="BF667" s="43"/>
      <c r="BG667" s="43" t="str">
        <f t="shared" si="3014"/>
        <v/>
      </c>
      <c r="BH667" s="45" t="str">
        <f t="shared" si="3015"/>
        <v/>
      </c>
      <c r="BI667" s="46" t="str">
        <f t="shared" si="3016"/>
        <v/>
      </c>
      <c r="BJ667" s="37"/>
      <c r="BK667" s="29"/>
      <c r="BL667" s="52">
        <f>IF($A658="","",$A658)</f>
        <v>45893</v>
      </c>
      <c r="BM667" s="43">
        <v>166</v>
      </c>
      <c r="BN667" s="43">
        <f t="shared" ref="BN667:BN694" si="3161">IF(BM667="","",BM667-BM663)</f>
        <v>89</v>
      </c>
      <c r="BO667" s="43">
        <v>997</v>
      </c>
      <c r="BP667" s="87">
        <f t="shared" ref="BP667:BP694" si="3162">IF(BO667="","",BO667-BO663)</f>
        <v>1</v>
      </c>
      <c r="BQ667" s="43">
        <v>3</v>
      </c>
      <c r="BR667" s="43">
        <f t="shared" ref="BR667:BR694" si="3163">IF(BQ667="","",BQ663+BS663-BQ667)</f>
        <v>1</v>
      </c>
      <c r="BS667" s="43">
        <v>6</v>
      </c>
      <c r="BT667" s="44" t="str">
        <f t="shared" ref="BT667:BT694" si="3164">IF(BM667="","",BT663)</f>
        <v>リップモンスターファン</v>
      </c>
      <c r="BU667" s="48">
        <f t="shared" ref="BU667:BU694" si="3165">IF(BN667="","",BU663)</f>
        <v>660</v>
      </c>
      <c r="BV667" s="45">
        <f t="shared" si="3063"/>
        <v>660</v>
      </c>
      <c r="BW667" s="89">
        <f t="shared" si="3064"/>
        <v>7.415730337078652E-2</v>
      </c>
      <c r="BX667" s="37" t="s">
        <v>436</v>
      </c>
      <c r="BY667" s="57"/>
      <c r="BZ667" s="52">
        <f>IF($A658="","",$A658)</f>
        <v>45893</v>
      </c>
      <c r="CA667" s="43">
        <v>6876</v>
      </c>
      <c r="CB667" s="43">
        <f t="shared" ref="CB667:CB694" si="3166">IF(CA667="","",CA667-CA663)</f>
        <v>10</v>
      </c>
      <c r="CC667" s="43">
        <v>249</v>
      </c>
      <c r="CD667" s="87">
        <f t="shared" ref="CD667:CD694" si="3167">IF(CC667="","",CC667-CC663)</f>
        <v>1</v>
      </c>
      <c r="CE667" s="43">
        <v>9</v>
      </c>
      <c r="CF667" s="43">
        <f t="shared" ref="CF667:CF694" si="3168">IF(CE667="","",CE663+CG663-CE667)</f>
        <v>1</v>
      </c>
      <c r="CG667" s="43">
        <v>4</v>
      </c>
      <c r="CH667" s="44" t="str">
        <f t="shared" ref="CH667:CH694" si="3169">IF(CA667="","",CH663)</f>
        <v>チロルイヤホン</v>
      </c>
      <c r="CI667" s="48">
        <f t="shared" ref="CI667:CI694" si="3170">IF(CB667="","",CI663)</f>
        <v>1100</v>
      </c>
      <c r="CJ667" s="45">
        <f t="shared" si="3070"/>
        <v>1100</v>
      </c>
      <c r="CK667" s="89">
        <f t="shared" si="3071"/>
        <v>1.1000000000000001</v>
      </c>
      <c r="CL667" s="37"/>
      <c r="CM667" s="29"/>
      <c r="CN667" s="52">
        <f>IF($A658="","",$A658)</f>
        <v>45893</v>
      </c>
      <c r="CO667" s="43">
        <v>790</v>
      </c>
      <c r="CP667" s="43">
        <f t="shared" ref="CP667:CP694" si="3171">IF(CO667="","",CO667-CO663)</f>
        <v>45</v>
      </c>
      <c r="CQ667" s="43">
        <v>40</v>
      </c>
      <c r="CR667" s="87">
        <f t="shared" ref="CR667:CR694" si="3172">IF(CQ667="","",CQ667-CQ663)</f>
        <v>1</v>
      </c>
      <c r="CS667" s="43">
        <v>13</v>
      </c>
      <c r="CT667" s="43">
        <f t="shared" ref="CT667:CT694" si="3173">IF(CS667="","",CS663+CU663-CS667)</f>
        <v>1</v>
      </c>
      <c r="CU667" s="43">
        <v>0</v>
      </c>
      <c r="CV667" s="44" t="str">
        <f t="shared" ref="CV667:CV694" si="3174">IF(CO667="","",CV663)</f>
        <v>デジタルミニカメラ</v>
      </c>
      <c r="CW667" s="48">
        <f t="shared" ref="CW667:CW694" si="3175">IF(CP667="","",CW663)</f>
        <v>722</v>
      </c>
      <c r="CX667" s="45">
        <f t="shared" si="3075"/>
        <v>722</v>
      </c>
      <c r="CY667" s="89">
        <f t="shared" si="3076"/>
        <v>0.16044444444444445</v>
      </c>
      <c r="CZ667" s="37"/>
      <c r="DA667" s="29"/>
      <c r="DB667" s="52" t="str">
        <f t="shared" si="3017"/>
        <v/>
      </c>
      <c r="DC667" s="45"/>
      <c r="DD667" s="45" t="str">
        <f t="shared" si="3126"/>
        <v/>
      </c>
      <c r="DE667" s="45"/>
      <c r="DF667" s="45" t="str">
        <f t="shared" si="3127"/>
        <v/>
      </c>
      <c r="DG667" s="45"/>
      <c r="DH667" s="45" t="str">
        <f t="shared" si="3128"/>
        <v/>
      </c>
      <c r="DI667" s="45"/>
      <c r="DJ667" s="43"/>
      <c r="DK667" s="43" t="str">
        <f t="shared" si="3129"/>
        <v/>
      </c>
      <c r="DL667" s="45" t="str">
        <f t="shared" si="3130"/>
        <v/>
      </c>
      <c r="DM667" s="46" t="str">
        <f t="shared" si="3131"/>
        <v/>
      </c>
      <c r="DN667" s="37"/>
      <c r="DO667" s="29"/>
      <c r="DP667" s="52" t="str">
        <f t="shared" si="3024"/>
        <v/>
      </c>
      <c r="DQ667" s="45"/>
      <c r="DR667" s="45" t="str">
        <f t="shared" si="3132"/>
        <v/>
      </c>
      <c r="DS667" s="45"/>
      <c r="DT667" s="45" t="str">
        <f t="shared" si="3133"/>
        <v/>
      </c>
      <c r="DU667" s="45"/>
      <c r="DV667" s="45" t="str">
        <f t="shared" si="3134"/>
        <v/>
      </c>
      <c r="DW667" s="45"/>
      <c r="DX667" s="43"/>
      <c r="DY667" s="43" t="str">
        <f t="shared" si="3135"/>
        <v/>
      </c>
      <c r="DZ667" s="45" t="str">
        <f t="shared" si="3136"/>
        <v/>
      </c>
      <c r="EA667" s="46" t="str">
        <f t="shared" si="3137"/>
        <v/>
      </c>
      <c r="EB667" s="37"/>
      <c r="GU667" s="220"/>
      <c r="GV667" s="29"/>
      <c r="GW667" s="31"/>
      <c r="GX667" s="29"/>
      <c r="GY667" s="128"/>
      <c r="GZ667" s="29"/>
      <c r="HB667" s="166"/>
      <c r="HC667" s="29"/>
      <c r="HD667" s="29"/>
      <c r="HE667" s="29"/>
      <c r="HF667" s="29"/>
      <c r="HG667" s="29"/>
      <c r="HK667" s="29"/>
      <c r="HL667" s="29"/>
      <c r="HM667" s="128"/>
      <c r="HN667" s="29"/>
      <c r="HP667" s="166"/>
      <c r="HQ667" s="29"/>
      <c r="HR667" s="29"/>
      <c r="HS667" s="29"/>
      <c r="HT667" s="29"/>
      <c r="HU667" s="29"/>
      <c r="HX667" s="360"/>
      <c r="HY667" s="52">
        <f>IF($A658="","",$A658)</f>
        <v>45893</v>
      </c>
      <c r="HZ667" s="43">
        <v>5466</v>
      </c>
      <c r="IA667" s="43">
        <f t="shared" ref="IA667:IA694" si="3176">IF(HZ667="","",HZ667-HZ663)</f>
        <v>34</v>
      </c>
      <c r="IB667" s="43">
        <v>279</v>
      </c>
      <c r="IC667" s="87">
        <f t="shared" ref="IC667:IC694" si="3177">IF(IB667="","",IB667-IB663)</f>
        <v>1</v>
      </c>
      <c r="ID667" s="43">
        <v>15</v>
      </c>
      <c r="IE667" s="43">
        <f t="shared" ref="IE667:IE694" si="3178">IF(ID667="","",ID663+IF663-ID667)</f>
        <v>1</v>
      </c>
      <c r="IF667" s="43">
        <v>6</v>
      </c>
      <c r="IG667" s="44" t="str">
        <f t="shared" ref="IG667:IG692" si="3179">IF(HZ667="","",IG663)</f>
        <v>サンリオでかぱっちん</v>
      </c>
      <c r="IH667" s="48">
        <f t="shared" ref="IH667:IH692" si="3180">IF(IA667="","",IH663)</f>
        <v>660</v>
      </c>
      <c r="II667" s="45">
        <f t="shared" si="3082"/>
        <v>660</v>
      </c>
      <c r="IJ667" s="89">
        <f t="shared" si="3083"/>
        <v>0.19411764705882353</v>
      </c>
      <c r="IK667" s="37"/>
      <c r="IL667" s="29"/>
      <c r="IM667" s="52">
        <f>IF($A658="","",$A658)</f>
        <v>45893</v>
      </c>
      <c r="IN667" s="43">
        <v>4682</v>
      </c>
      <c r="IO667" s="43">
        <f t="shared" ref="IO667:IO694" si="3181">IF(IN667="","",IN667-IN663)</f>
        <v>13</v>
      </c>
      <c r="IP667" s="43">
        <v>157</v>
      </c>
      <c r="IQ667" s="87">
        <f t="shared" ref="IQ667:IQ694" si="3182">IF(IP667="","",IP667-IP663)</f>
        <v>0</v>
      </c>
      <c r="IR667" s="43">
        <v>18</v>
      </c>
      <c r="IS667" s="43">
        <f t="shared" ref="IS667:IS694" si="3183">IF(IR667="","",IR663+IT663-IR667)</f>
        <v>0</v>
      </c>
      <c r="IT667" s="43">
        <v>0</v>
      </c>
      <c r="IU667" s="44" t="str">
        <f t="shared" ref="IU667:IU694" si="3184">IF(IN667="","",IU663)</f>
        <v>ジャグラーパネルキーホルダー</v>
      </c>
      <c r="IV667" s="48">
        <f t="shared" ref="IV667:IV694" si="3185">IF(IO667="","",IV663)</f>
        <v>465</v>
      </c>
      <c r="IW667" s="45">
        <f t="shared" si="3089"/>
        <v>0</v>
      </c>
      <c r="IX667" s="89">
        <f t="shared" si="3090"/>
        <v>0</v>
      </c>
      <c r="IY667" s="37"/>
      <c r="IZ667" s="61"/>
      <c r="JA667" s="52">
        <f>IF($A658="","",$A658)</f>
        <v>45893</v>
      </c>
      <c r="JB667" s="43">
        <v>4644</v>
      </c>
      <c r="JC667" s="43">
        <f t="shared" ref="JC667:JC694" si="3186">IF(JB667="","",JB667-JB663)</f>
        <v>15</v>
      </c>
      <c r="JD667" s="43">
        <v>177</v>
      </c>
      <c r="JE667" s="87">
        <f t="shared" ref="JE667:JE694" si="3187">IF(JD667="","",JD667-JD663)</f>
        <v>0</v>
      </c>
      <c r="JF667" s="43">
        <v>8</v>
      </c>
      <c r="JG667" s="43">
        <f t="shared" ref="JG667:JG694" si="3188">IF(JF667="","",JF663+JH663-JF667)</f>
        <v>0</v>
      </c>
      <c r="JH667" s="43">
        <v>4</v>
      </c>
      <c r="JI667" s="44" t="str">
        <f t="shared" ref="JI667:JI694" si="3189">IF(JB667="","",JI663)</f>
        <v>スティック＆ボタンK／H</v>
      </c>
      <c r="JJ667" s="48">
        <f t="shared" ref="JJ667:JJ694" si="3190">IF(JC667="","",JJ663)</f>
        <v>710</v>
      </c>
      <c r="JK667" s="45">
        <f t="shared" si="3096"/>
        <v>0</v>
      </c>
      <c r="JL667" s="89">
        <f t="shared" si="3097"/>
        <v>0</v>
      </c>
      <c r="JM667" s="37" t="s">
        <v>432</v>
      </c>
      <c r="JN667" s="29"/>
      <c r="JO667" s="52">
        <f>IF($A658="","",$A658)</f>
        <v>45893</v>
      </c>
      <c r="JP667" s="43">
        <v>3494</v>
      </c>
      <c r="JQ667" s="43">
        <f t="shared" ref="JQ667:JQ694" si="3191">IF(JP667="","",JP667-JP663)</f>
        <v>16</v>
      </c>
      <c r="JR667" s="43">
        <v>224</v>
      </c>
      <c r="JS667" s="87">
        <f t="shared" ref="JS667:JS694" si="3192">IF(JR667="","",JR667-JR663)</f>
        <v>0</v>
      </c>
      <c r="JT667" s="43">
        <v>60</v>
      </c>
      <c r="JU667" s="43">
        <f t="shared" ref="JU667:JU694" si="3193">IF(JT667="","",JT663+JV663-JT667)</f>
        <v>0</v>
      </c>
      <c r="JV667" s="43">
        <v>0</v>
      </c>
      <c r="JW667" s="44" t="str">
        <f t="shared" ref="JW667:JW694" si="3194">IF(JP667="","",JW663)</f>
        <v>サンリオシューズキーホルダー</v>
      </c>
      <c r="JX667" s="48">
        <f t="shared" ref="JX667:JX694" si="3195">IF(JQ667="","",JX663)</f>
        <v>387</v>
      </c>
      <c r="JY667" s="45">
        <f t="shared" si="3103"/>
        <v>0</v>
      </c>
      <c r="JZ667" s="89">
        <f t="shared" si="3104"/>
        <v>0</v>
      </c>
      <c r="KA667" s="37"/>
      <c r="KB667" s="51"/>
      <c r="KC667" s="52">
        <f>IF($A658="","",$A658)</f>
        <v>45893</v>
      </c>
      <c r="KD667" s="43">
        <v>11703</v>
      </c>
      <c r="KE667" s="43">
        <f>IF(KD667="","",KD667-KD663)</f>
        <v>18</v>
      </c>
      <c r="KF667" s="43">
        <v>447</v>
      </c>
      <c r="KG667" s="87">
        <f>IF(KF667="","",KF667-KF663)</f>
        <v>1</v>
      </c>
      <c r="KH667" s="43">
        <v>14</v>
      </c>
      <c r="KI667" s="43">
        <f>IF(KH667="","",KH663+KJ663-KH667)</f>
        <v>1</v>
      </c>
      <c r="KJ667" s="43">
        <v>8</v>
      </c>
      <c r="KK667" s="44" t="str">
        <f>IF(KD667="","",KK663)</f>
        <v>サンリオでかぱっちん</v>
      </c>
      <c r="KL667" s="48">
        <f>IF(KE667="","",KL663)</f>
        <v>660</v>
      </c>
      <c r="KM667" s="45">
        <f>IF(KH667="","",KI667*KL667)</f>
        <v>660</v>
      </c>
      <c r="KN667" s="89">
        <f>IF(KI667="","",KM667/(KE667*100))</f>
        <v>0.36666666666666664</v>
      </c>
      <c r="KO667" s="37"/>
      <c r="KP667" s="29"/>
      <c r="KQ667" s="52">
        <f>IF($A658="","",$A658)</f>
        <v>45893</v>
      </c>
      <c r="KR667" s="43">
        <v>220</v>
      </c>
      <c r="KS667" s="43">
        <f>IF(KR667="","",KR667-KR663)</f>
        <v>118</v>
      </c>
      <c r="KT667" s="43">
        <v>994</v>
      </c>
      <c r="KU667" s="87">
        <f>IF(KT667="","",KT667-KT663)</f>
        <v>1</v>
      </c>
      <c r="KV667" s="43">
        <v>4</v>
      </c>
      <c r="KW667" s="43">
        <f>IF(KV667="","",KV663+KX663-KV667)</f>
        <v>1</v>
      </c>
      <c r="KX667" s="43">
        <v>1</v>
      </c>
      <c r="KY667" s="44" t="str">
        <f>IF(KR667="","",KY663)</f>
        <v>サンリオフェイスポーチ</v>
      </c>
      <c r="KZ667" s="48">
        <f>IF(KS667="","",KZ663)</f>
        <v>900</v>
      </c>
      <c r="LA667" s="45">
        <f>IF(KV667="","",KW667*KZ667)</f>
        <v>900</v>
      </c>
      <c r="LB667" s="89">
        <f>IF(KW667="","",LA667/(KS667*100))</f>
        <v>7.6271186440677971E-2</v>
      </c>
      <c r="LC667" s="37"/>
      <c r="LD667" s="29"/>
      <c r="LE667" s="52">
        <f>IF(A659="","",A659)</f>
        <v>45898</v>
      </c>
      <c r="LF667" s="43">
        <v>67483</v>
      </c>
      <c r="LG667" s="86">
        <f>IF(LF667="","",LF667-LF664)</f>
        <v>105</v>
      </c>
      <c r="LH667" s="43">
        <v>445</v>
      </c>
      <c r="LI667" s="43">
        <f t="shared" si="3118"/>
        <v>0</v>
      </c>
      <c r="LJ667" s="43">
        <v>1</v>
      </c>
      <c r="LK667" s="87">
        <f t="shared" si="3119"/>
        <v>0</v>
      </c>
      <c r="LL667" s="43">
        <v>1</v>
      </c>
      <c r="LM667" s="65" t="str">
        <f>IF(LF667="","",LM664)</f>
        <v>クロミ浴衣</v>
      </c>
      <c r="LN667" s="48">
        <f>IF(LG667="","",LN664)</f>
        <v>1000</v>
      </c>
      <c r="LO667" s="87">
        <f t="shared" si="3061"/>
        <v>0</v>
      </c>
      <c r="LP667" s="53"/>
      <c r="LQ667" s="37"/>
      <c r="LR667" s="29"/>
      <c r="LS667" s="52" t="str">
        <f t="shared" si="3031"/>
        <v/>
      </c>
      <c r="LT667" s="45"/>
      <c r="LU667" s="45" t="str">
        <f t="shared" si="3138"/>
        <v/>
      </c>
      <c r="LV667" s="45"/>
      <c r="LW667" s="45" t="str">
        <f t="shared" si="3139"/>
        <v/>
      </c>
      <c r="LX667" s="45"/>
      <c r="LY667" s="45" t="str">
        <f t="shared" si="3140"/>
        <v/>
      </c>
      <c r="LZ667" s="45"/>
      <c r="MA667" s="43"/>
      <c r="MB667" s="43" t="str">
        <f t="shared" si="3141"/>
        <v/>
      </c>
      <c r="MC667" s="45" t="str">
        <f t="shared" si="3142"/>
        <v/>
      </c>
      <c r="MD667" s="46" t="str">
        <f t="shared" si="3143"/>
        <v/>
      </c>
      <c r="ME667" s="37"/>
      <c r="MF667" s="29"/>
      <c r="MG667" s="52" t="str">
        <f t="shared" si="3038"/>
        <v/>
      </c>
      <c r="MH667" s="45"/>
      <c r="MI667" s="45" t="str">
        <f t="shared" si="3144"/>
        <v/>
      </c>
      <c r="MJ667" s="45"/>
      <c r="MK667" s="45" t="str">
        <f t="shared" si="3145"/>
        <v/>
      </c>
      <c r="ML667" s="45"/>
      <c r="MM667" s="45" t="str">
        <f t="shared" si="3146"/>
        <v/>
      </c>
      <c r="MN667" s="45"/>
      <c r="MO667" s="43"/>
      <c r="MP667" s="43" t="str">
        <f t="shared" si="3147"/>
        <v/>
      </c>
      <c r="MQ667" s="45" t="str">
        <f t="shared" si="3148"/>
        <v/>
      </c>
      <c r="MR667" s="46" t="str">
        <f t="shared" si="3149"/>
        <v/>
      </c>
      <c r="MS667" s="37"/>
      <c r="MT667" s="29"/>
      <c r="MU667" s="52" t="str">
        <f t="shared" si="3045"/>
        <v/>
      </c>
      <c r="MV667" s="45"/>
      <c r="MW667" s="45" t="str">
        <f t="shared" si="3150"/>
        <v/>
      </c>
      <c r="MX667" s="45"/>
      <c r="MY667" s="45" t="str">
        <f t="shared" si="3151"/>
        <v/>
      </c>
      <c r="MZ667" s="45"/>
      <c r="NA667" s="45" t="str">
        <f t="shared" si="3152"/>
        <v/>
      </c>
      <c r="NB667" s="45"/>
      <c r="NC667" s="43"/>
      <c r="ND667" s="43" t="str">
        <f t="shared" si="3153"/>
        <v/>
      </c>
      <c r="NE667" s="45" t="str">
        <f t="shared" si="3154"/>
        <v/>
      </c>
      <c r="NF667" s="46" t="str">
        <f t="shared" si="3155"/>
        <v/>
      </c>
      <c r="NG667" s="37"/>
      <c r="NH667" s="29"/>
      <c r="NI667" s="52" t="str">
        <f t="shared" si="3052"/>
        <v/>
      </c>
      <c r="NJ667" s="45"/>
      <c r="NK667" s="45" t="str">
        <f>IF(NJ667="","",NJ667-NJ666)</f>
        <v/>
      </c>
      <c r="NL667" s="45"/>
      <c r="NM667" s="45" t="str">
        <f t="shared" si="3156"/>
        <v/>
      </c>
      <c r="NN667" s="45"/>
      <c r="NO667" s="45" t="str">
        <f t="shared" si="3157"/>
        <v/>
      </c>
      <c r="NP667" s="45"/>
      <c r="NQ667" s="43"/>
      <c r="NR667" s="43" t="str">
        <f t="shared" si="3158"/>
        <v/>
      </c>
      <c r="NS667" s="45" t="str">
        <f t="shared" si="3159"/>
        <v/>
      </c>
      <c r="NT667" s="46" t="str">
        <f t="shared" si="3160"/>
        <v/>
      </c>
      <c r="NU667" s="37"/>
    </row>
    <row r="668" spans="1:385" ht="15" customHeight="1" x14ac:dyDescent="0.25">
      <c r="A668" s="38"/>
      <c r="B668" s="39" t="str">
        <f>IF(A668="","",SUM(J668,LG694,AL668,DR668,AZ668,DD668,LU668,NK668,MW668,MI668,X668)+SUM(CP707:CP710)+SUM(BN707:BN710)+SUM(KS707:KS710)+SUM(KE707:KE710)+SUM(CB707:CB710)+SUM(IA707:IA710)+SUM(IO707:IO710)+SUM(JC707:JC710)+SUM(JQ707:JQ710))</f>
        <v/>
      </c>
      <c r="C668" s="40" t="str">
        <f>IF(A668="","",SUM(J668,X668,AL668,AZ668)+SUM(KE707:KE710)+SUM(KS707:KS710)+SUM(BN707:BN710))</f>
        <v/>
      </c>
      <c r="D668" s="40" t="str">
        <f>IF(A668="","",SUM(DD668,LU668)+SUM(CB707:CB710)+SUM(CP707:CP710))</f>
        <v/>
      </c>
      <c r="E668" s="40" t="str">
        <f>IF(A668="","",SUM(NK668,MW668,MI668,DR668,LG694)+SUM(IA707:IA710)+SUM(IO707:IO710)+SUM(JC707:JC710)+SUM(JQ707:JQ710))</f>
        <v/>
      </c>
      <c r="F668" s="135"/>
      <c r="G668" s="135"/>
      <c r="H668" s="42"/>
      <c r="I668" s="45"/>
      <c r="J668" s="45" t="str">
        <f t="shared" si="3120"/>
        <v/>
      </c>
      <c r="K668" s="45"/>
      <c r="L668" s="45" t="str">
        <f t="shared" si="3121"/>
        <v/>
      </c>
      <c r="M668" s="45"/>
      <c r="N668" s="45" t="str">
        <f t="shared" si="3122"/>
        <v/>
      </c>
      <c r="O668" s="45"/>
      <c r="P668" s="43"/>
      <c r="Q668" s="43" t="str">
        <f t="shared" si="3123"/>
        <v/>
      </c>
      <c r="R668" s="45" t="str">
        <f t="shared" si="3124"/>
        <v/>
      </c>
      <c r="S668" s="46" t="str">
        <f t="shared" si="3125"/>
        <v/>
      </c>
      <c r="T668" s="37"/>
      <c r="U668" s="29"/>
      <c r="V668" s="52" t="str">
        <f t="shared" si="2996"/>
        <v/>
      </c>
      <c r="W668" s="45"/>
      <c r="X668" s="45" t="str">
        <f t="shared" ref="X668" si="3196">IF(W668="","",W668-W667)</f>
        <v/>
      </c>
      <c r="Y668" s="45"/>
      <c r="Z668" s="45" t="str">
        <f t="shared" ref="Z668" si="3197">IF(Y668="","",Y668-Y667)</f>
        <v/>
      </c>
      <c r="AA668" s="45"/>
      <c r="AB668" s="45" t="str">
        <f t="shared" ref="AB668" si="3198">IF(AA668="","",AA667+AC667-AA668)</f>
        <v/>
      </c>
      <c r="AC668" s="45"/>
      <c r="AD668" s="43"/>
      <c r="AE668" s="43" t="str">
        <f t="shared" ref="AE668" si="3199">IF(W668="","",AE667)</f>
        <v/>
      </c>
      <c r="AF668" s="45" t="str">
        <f t="shared" ref="AF668" si="3200">IF(AE668="","",AB668*AE668)</f>
        <v/>
      </c>
      <c r="AG668" s="46" t="str">
        <f t="shared" ref="AG668" si="3201">IF(AF668="","",AF668/(X668*100))</f>
        <v/>
      </c>
      <c r="AH668" s="37"/>
      <c r="AI668" s="29"/>
      <c r="AJ668" s="52" t="str">
        <f t="shared" si="3003"/>
        <v/>
      </c>
      <c r="AK668" s="45"/>
      <c r="AL668" s="45" t="str">
        <f t="shared" ref="AL668" si="3202">IF(AK668="","",AK668-AK667)</f>
        <v/>
      </c>
      <c r="AM668" s="45"/>
      <c r="AN668" s="45" t="str">
        <f t="shared" ref="AN668" si="3203">IF(AM668="","",AM668-AM667)</f>
        <v/>
      </c>
      <c r="AO668" s="45"/>
      <c r="AP668" s="45" t="str">
        <f t="shared" ref="AP668" si="3204">IF(AO668="","",AO667+AQ667-AO668)</f>
        <v/>
      </c>
      <c r="AQ668" s="45"/>
      <c r="AR668" s="43"/>
      <c r="AS668" s="43" t="str">
        <f t="shared" ref="AS668" si="3205">IF(AK668="","",AS667)</f>
        <v/>
      </c>
      <c r="AT668" s="45" t="str">
        <f t="shared" ref="AT668" si="3206">IF(AS668="","",AP668*AS668)</f>
        <v/>
      </c>
      <c r="AU668" s="46" t="str">
        <f t="shared" ref="AU668" si="3207">IF(AT668="","",AT668/(AL668*100))</f>
        <v/>
      </c>
      <c r="AV668" s="37"/>
      <c r="AW668" s="29"/>
      <c r="AX668" s="52" t="str">
        <f t="shared" si="3010"/>
        <v/>
      </c>
      <c r="AY668" s="45"/>
      <c r="AZ668" s="45" t="str">
        <f t="shared" ref="AZ668" si="3208">IF(AY668="","",AY668-AY667)</f>
        <v/>
      </c>
      <c r="BA668" s="45"/>
      <c r="BB668" s="45" t="str">
        <f t="shared" ref="BB668" si="3209">IF(BA668="","",BA668-BA667)</f>
        <v/>
      </c>
      <c r="BC668" s="45"/>
      <c r="BD668" s="45" t="str">
        <f t="shared" ref="BD668" si="3210">IF(BC668="","",BC667+BE667-BC668)</f>
        <v/>
      </c>
      <c r="BE668" s="45"/>
      <c r="BF668" s="43"/>
      <c r="BG668" s="43" t="str">
        <f t="shared" ref="BG668" si="3211">IF(AY668="","",BG667)</f>
        <v/>
      </c>
      <c r="BH668" s="45" t="str">
        <f t="shared" ref="BH668" si="3212">IF(BG668="","",BD668*BG668)</f>
        <v/>
      </c>
      <c r="BI668" s="46" t="str">
        <f t="shared" ref="BI668" si="3213">IF(BH668="","",BH668/(AZ668*100))</f>
        <v/>
      </c>
      <c r="BJ668" s="37"/>
      <c r="BK668" s="29"/>
      <c r="BL668" s="52"/>
      <c r="BM668" s="43">
        <v>116</v>
      </c>
      <c r="BN668" s="45">
        <f t="shared" si="3161"/>
        <v>47</v>
      </c>
      <c r="BO668" s="43">
        <v>993</v>
      </c>
      <c r="BP668" s="45">
        <f t="shared" si="3162"/>
        <v>0</v>
      </c>
      <c r="BQ668" s="43">
        <v>3</v>
      </c>
      <c r="BR668" s="45">
        <f t="shared" si="3163"/>
        <v>0</v>
      </c>
      <c r="BS668" s="45">
        <v>4</v>
      </c>
      <c r="BT668" s="63" t="str">
        <f t="shared" si="3164"/>
        <v>ジョージファン</v>
      </c>
      <c r="BU668" s="67">
        <f t="shared" si="3165"/>
        <v>1050</v>
      </c>
      <c r="BV668" s="43">
        <f t="shared" si="3063"/>
        <v>0</v>
      </c>
      <c r="BW668" s="46">
        <f t="shared" si="3064"/>
        <v>0</v>
      </c>
      <c r="BX668" s="37" t="s">
        <v>437</v>
      </c>
      <c r="BY668" s="57"/>
      <c r="BZ668" s="52"/>
      <c r="CA668" s="43">
        <v>6621</v>
      </c>
      <c r="CB668" s="45">
        <f t="shared" si="3166"/>
        <v>13</v>
      </c>
      <c r="CC668" s="43">
        <v>216</v>
      </c>
      <c r="CD668" s="45">
        <f t="shared" si="3167"/>
        <v>0</v>
      </c>
      <c r="CE668" s="43">
        <v>8</v>
      </c>
      <c r="CF668" s="45">
        <f t="shared" si="3168"/>
        <v>0</v>
      </c>
      <c r="CG668" s="45">
        <v>0</v>
      </c>
      <c r="CH668" s="63" t="str">
        <f t="shared" si="3169"/>
        <v>しなこくま</v>
      </c>
      <c r="CI668" s="67">
        <f t="shared" si="3170"/>
        <v>682</v>
      </c>
      <c r="CJ668" s="43">
        <f t="shared" si="3070"/>
        <v>0</v>
      </c>
      <c r="CK668" s="46">
        <f t="shared" si="3071"/>
        <v>0</v>
      </c>
      <c r="CL668" s="37"/>
      <c r="CM668" s="29"/>
      <c r="CN668" s="52"/>
      <c r="CO668" s="43">
        <v>1926</v>
      </c>
      <c r="CP668" s="45">
        <f t="shared" si="3171"/>
        <v>42</v>
      </c>
      <c r="CQ668" s="43">
        <v>53</v>
      </c>
      <c r="CR668" s="45">
        <f t="shared" si="3172"/>
        <v>1</v>
      </c>
      <c r="CS668" s="43">
        <v>5</v>
      </c>
      <c r="CT668" s="45">
        <f t="shared" si="3173"/>
        <v>2</v>
      </c>
      <c r="CU668" s="45">
        <v>0</v>
      </c>
      <c r="CV668" s="63" t="str">
        <f t="shared" si="3174"/>
        <v>サンリオFAN</v>
      </c>
      <c r="CW668" s="67">
        <f t="shared" si="3175"/>
        <v>1100</v>
      </c>
      <c r="CX668" s="43">
        <f t="shared" si="3075"/>
        <v>2200</v>
      </c>
      <c r="CY668" s="46">
        <f t="shared" si="3076"/>
        <v>0.52380952380952384</v>
      </c>
      <c r="CZ668" s="37"/>
      <c r="DA668" s="29"/>
      <c r="DB668" s="52" t="str">
        <f>IF($A668="","",$A668)</f>
        <v/>
      </c>
      <c r="DC668" s="45"/>
      <c r="DD668" s="45" t="str">
        <f t="shared" si="3126"/>
        <v/>
      </c>
      <c r="DE668" s="45"/>
      <c r="DF668" s="45" t="str">
        <f t="shared" si="3127"/>
        <v/>
      </c>
      <c r="DG668" s="45"/>
      <c r="DH668" s="45" t="str">
        <f t="shared" si="3128"/>
        <v/>
      </c>
      <c r="DI668" s="45"/>
      <c r="DJ668" s="43"/>
      <c r="DK668" s="43" t="str">
        <f t="shared" si="3129"/>
        <v/>
      </c>
      <c r="DL668" s="45" t="str">
        <f t="shared" si="3130"/>
        <v/>
      </c>
      <c r="DM668" s="46" t="str">
        <f t="shared" si="3131"/>
        <v/>
      </c>
      <c r="DN668" s="37"/>
      <c r="DO668" s="29"/>
      <c r="DP668" s="52" t="str">
        <f t="shared" si="3024"/>
        <v/>
      </c>
      <c r="DQ668" s="45"/>
      <c r="DR668" s="45" t="str">
        <f t="shared" si="3132"/>
        <v/>
      </c>
      <c r="DS668" s="45"/>
      <c r="DT668" s="45" t="str">
        <f t="shared" si="3133"/>
        <v/>
      </c>
      <c r="DU668" s="45"/>
      <c r="DV668" s="45" t="str">
        <f t="shared" si="3134"/>
        <v/>
      </c>
      <c r="DW668" s="45"/>
      <c r="DX668" s="43"/>
      <c r="DY668" s="43" t="str">
        <f t="shared" si="3135"/>
        <v/>
      </c>
      <c r="DZ668" s="45" t="str">
        <f t="shared" si="3136"/>
        <v/>
      </c>
      <c r="EA668" s="46" t="str">
        <f t="shared" si="3137"/>
        <v/>
      </c>
      <c r="EB668" s="37"/>
      <c r="GU668" s="220"/>
      <c r="GV668" s="29"/>
      <c r="GW668" s="31"/>
      <c r="GX668" s="29"/>
      <c r="GY668" s="128"/>
      <c r="GZ668" s="29"/>
      <c r="HB668" s="166"/>
      <c r="HC668" s="29"/>
      <c r="HD668" s="29"/>
      <c r="HE668" s="29"/>
      <c r="HF668" s="29"/>
      <c r="HG668" s="29"/>
      <c r="HK668" s="29"/>
      <c r="HL668" s="29"/>
      <c r="HM668" s="128"/>
      <c r="HN668" s="29"/>
      <c r="HP668" s="166"/>
      <c r="HQ668" s="29"/>
      <c r="HR668" s="29"/>
      <c r="HS668" s="29"/>
      <c r="HT668" s="29"/>
      <c r="HU668" s="29"/>
      <c r="HX668" s="360"/>
      <c r="HY668" s="52"/>
      <c r="HZ668" s="43">
        <v>3760</v>
      </c>
      <c r="IA668" s="45">
        <f t="shared" si="3176"/>
        <v>37</v>
      </c>
      <c r="IB668" s="43">
        <v>112</v>
      </c>
      <c r="IC668" s="45">
        <f t="shared" si="3177"/>
        <v>1</v>
      </c>
      <c r="ID668" s="43">
        <v>30</v>
      </c>
      <c r="IE668" s="45">
        <f t="shared" si="3178"/>
        <v>2</v>
      </c>
      <c r="IF668" s="45">
        <v>3</v>
      </c>
      <c r="IG668" s="63" t="str">
        <f t="shared" si="3179"/>
        <v>ミニ香水</v>
      </c>
      <c r="IH668" s="67">
        <f t="shared" si="3180"/>
        <v>1100</v>
      </c>
      <c r="II668" s="43">
        <f t="shared" si="3082"/>
        <v>2200</v>
      </c>
      <c r="IJ668" s="46">
        <f t="shared" si="3083"/>
        <v>0.59459459459459463</v>
      </c>
      <c r="IK668" s="37"/>
      <c r="IL668" s="29"/>
      <c r="IM668" s="52"/>
      <c r="IN668" s="43">
        <v>4505</v>
      </c>
      <c r="IO668" s="45">
        <f t="shared" si="3181"/>
        <v>99</v>
      </c>
      <c r="IP668" s="43">
        <v>94</v>
      </c>
      <c r="IQ668" s="45">
        <f t="shared" si="3182"/>
        <v>1</v>
      </c>
      <c r="IR668" s="43">
        <v>13</v>
      </c>
      <c r="IS668" s="45">
        <f t="shared" si="3183"/>
        <v>1</v>
      </c>
      <c r="IT668" s="45">
        <v>0</v>
      </c>
      <c r="IU668" s="63" t="str">
        <f t="shared" si="3184"/>
        <v>ジャグラーサウンドボタン</v>
      </c>
      <c r="IV668" s="67">
        <f t="shared" si="3185"/>
        <v>748</v>
      </c>
      <c r="IW668" s="43">
        <f t="shared" si="3089"/>
        <v>748</v>
      </c>
      <c r="IX668" s="46">
        <f t="shared" si="3090"/>
        <v>7.5555555555555556E-2</v>
      </c>
      <c r="IY668" s="37"/>
      <c r="IZ668" s="61"/>
      <c r="JA668" s="52"/>
      <c r="JB668" s="43">
        <v>3372</v>
      </c>
      <c r="JC668" s="45">
        <f t="shared" si="3186"/>
        <v>11</v>
      </c>
      <c r="JD668" s="43">
        <v>101</v>
      </c>
      <c r="JE668" s="45">
        <f t="shared" si="3187"/>
        <v>0</v>
      </c>
      <c r="JF668" s="43">
        <v>9</v>
      </c>
      <c r="JG668" s="45">
        <f t="shared" si="3188"/>
        <v>0</v>
      </c>
      <c r="JH668" s="45">
        <v>2</v>
      </c>
      <c r="JI668" s="63" t="str">
        <f t="shared" si="3189"/>
        <v>こびとづかんキーケース</v>
      </c>
      <c r="JJ668" s="67">
        <f t="shared" si="3190"/>
        <v>698</v>
      </c>
      <c r="JK668" s="43">
        <f t="shared" si="3096"/>
        <v>0</v>
      </c>
      <c r="JL668" s="46">
        <f t="shared" si="3097"/>
        <v>0</v>
      </c>
      <c r="JM668" s="37" t="s">
        <v>430</v>
      </c>
      <c r="JN668" s="29"/>
      <c r="JO668" s="52"/>
      <c r="JP668" s="43">
        <v>4197</v>
      </c>
      <c r="JQ668" s="45">
        <f t="shared" si="3191"/>
        <v>54</v>
      </c>
      <c r="JR668" s="43">
        <v>88</v>
      </c>
      <c r="JS668" s="45">
        <f t="shared" si="3192"/>
        <v>0</v>
      </c>
      <c r="JT668" s="43">
        <v>9</v>
      </c>
      <c r="JU668" s="45">
        <f t="shared" si="3193"/>
        <v>0</v>
      </c>
      <c r="JV668" s="45">
        <v>0</v>
      </c>
      <c r="JW668" s="63" t="str">
        <f t="shared" si="3194"/>
        <v>デジタルミニカメラ</v>
      </c>
      <c r="JX668" s="67">
        <f t="shared" si="3195"/>
        <v>722</v>
      </c>
      <c r="JY668" s="43">
        <f t="shared" si="3103"/>
        <v>0</v>
      </c>
      <c r="JZ668" s="46">
        <f t="shared" si="3104"/>
        <v>0</v>
      </c>
      <c r="KA668" s="37"/>
      <c r="KB668" s="51"/>
      <c r="KC668" s="52"/>
      <c r="KD668" s="43">
        <v>9494</v>
      </c>
      <c r="KE668" s="45">
        <f>IF(KD668="","",KD668-KD664)</f>
        <v>14</v>
      </c>
      <c r="KF668" s="43">
        <v>277</v>
      </c>
      <c r="KG668" s="45">
        <f>IF(KF668="","",KF668-KF664)</f>
        <v>1</v>
      </c>
      <c r="KH668" s="43">
        <v>5</v>
      </c>
      <c r="KI668" s="45">
        <f>IF(KH668="","",KH664+KJ664-KH668)</f>
        <v>1</v>
      </c>
      <c r="KJ668" s="45">
        <v>4</v>
      </c>
      <c r="KK668" s="63" t="str">
        <f>IF(KD668="","",KK664)</f>
        <v>ガーナイヤホン</v>
      </c>
      <c r="KL668" s="67">
        <f>IF(KE668="","",KL664)</f>
        <v>1100</v>
      </c>
      <c r="KM668" s="43">
        <f>IF(KH668="","",KI668*KL668)</f>
        <v>1100</v>
      </c>
      <c r="KN668" s="46">
        <f>IF(KI668="","",KM668/(KE668*100))</f>
        <v>0.7857142857142857</v>
      </c>
      <c r="KO668" s="37"/>
      <c r="KP668" s="29"/>
      <c r="KQ668" s="52"/>
      <c r="KR668" s="43">
        <v>101</v>
      </c>
      <c r="KS668" s="45">
        <f>IF(KR668="","",KR668-KR664)</f>
        <v>32</v>
      </c>
      <c r="KT668" s="43">
        <v>993</v>
      </c>
      <c r="KU668" s="45">
        <f>IF(KT668="","",KT668-KT664)</f>
        <v>0</v>
      </c>
      <c r="KV668" s="43">
        <v>9</v>
      </c>
      <c r="KW668" s="45">
        <f>IF(KV668="","",KV664+KX664-KV668)</f>
        <v>1</v>
      </c>
      <c r="KX668" s="45">
        <v>0</v>
      </c>
      <c r="KY668" s="63" t="str">
        <f>IF(KR668="","",KY664)</f>
        <v>サンリオキーケース</v>
      </c>
      <c r="KZ668" s="67">
        <f>IF(KS668="","",KZ664)</f>
        <v>726</v>
      </c>
      <c r="LA668" s="43">
        <f>IF(KV668="","",KW668*KZ668)</f>
        <v>726</v>
      </c>
      <c r="LB668" s="46">
        <f>IF(KW668="","",LA668/(KS668*100))</f>
        <v>0.22687499999999999</v>
      </c>
      <c r="LC668" s="37"/>
      <c r="LD668" s="29"/>
      <c r="LE668" s="93"/>
      <c r="LF668" s="45"/>
      <c r="LG668" s="45"/>
      <c r="LH668" s="45">
        <v>530</v>
      </c>
      <c r="LI668" s="45">
        <f t="shared" si="3118"/>
        <v>0</v>
      </c>
      <c r="LJ668" s="43">
        <v>2</v>
      </c>
      <c r="LK668" s="45">
        <f t="shared" si="3119"/>
        <v>0</v>
      </c>
      <c r="LL668" s="45">
        <v>0</v>
      </c>
      <c r="LM668" s="73" t="str">
        <f>IF(LF667="","",LM665)</f>
        <v>アンパンティッシュカバー、キティヒョウ柄</v>
      </c>
      <c r="LN668" s="67">
        <f>IF(LG667="","",LN665)</f>
        <v>1000</v>
      </c>
      <c r="LO668" s="45">
        <f t="shared" si="3061"/>
        <v>0</v>
      </c>
      <c r="LP668" s="46"/>
      <c r="LQ668" s="37"/>
      <c r="LR668" s="29"/>
      <c r="LS668" s="52" t="str">
        <f t="shared" si="3031"/>
        <v/>
      </c>
      <c r="LT668" s="45"/>
      <c r="LU668" s="45" t="str">
        <f t="shared" si="3138"/>
        <v/>
      </c>
      <c r="LV668" s="45"/>
      <c r="LW668" s="45" t="str">
        <f t="shared" si="3139"/>
        <v/>
      </c>
      <c r="LX668" s="45"/>
      <c r="LY668" s="45" t="str">
        <f t="shared" si="3140"/>
        <v/>
      </c>
      <c r="LZ668" s="45"/>
      <c r="MA668" s="43"/>
      <c r="MB668" s="43" t="str">
        <f t="shared" si="3141"/>
        <v/>
      </c>
      <c r="MC668" s="45" t="str">
        <f t="shared" si="3142"/>
        <v/>
      </c>
      <c r="MD668" s="46" t="str">
        <f t="shared" si="3143"/>
        <v/>
      </c>
      <c r="ME668" s="37"/>
      <c r="MF668" s="29"/>
      <c r="MG668" s="52" t="str">
        <f t="shared" si="3038"/>
        <v/>
      </c>
      <c r="MH668" s="45"/>
      <c r="MI668" s="45" t="str">
        <f t="shared" si="3144"/>
        <v/>
      </c>
      <c r="MJ668" s="45"/>
      <c r="MK668" s="45" t="str">
        <f t="shared" si="3145"/>
        <v/>
      </c>
      <c r="ML668" s="45"/>
      <c r="MM668" s="45" t="str">
        <f t="shared" si="3146"/>
        <v/>
      </c>
      <c r="MN668" s="45"/>
      <c r="MO668" s="43"/>
      <c r="MP668" s="43" t="str">
        <f t="shared" si="3147"/>
        <v/>
      </c>
      <c r="MQ668" s="45" t="str">
        <f t="shared" si="3148"/>
        <v/>
      </c>
      <c r="MR668" s="46" t="str">
        <f t="shared" si="3149"/>
        <v/>
      </c>
      <c r="MS668" s="37"/>
      <c r="MT668" s="29"/>
      <c r="MU668" s="52" t="str">
        <f t="shared" si="3045"/>
        <v/>
      </c>
      <c r="MV668" s="45"/>
      <c r="MW668" s="45" t="str">
        <f t="shared" si="3150"/>
        <v/>
      </c>
      <c r="MX668" s="45"/>
      <c r="MY668" s="45" t="str">
        <f t="shared" si="3151"/>
        <v/>
      </c>
      <c r="MZ668" s="45"/>
      <c r="NA668" s="45" t="str">
        <f t="shared" si="3152"/>
        <v/>
      </c>
      <c r="NB668" s="45"/>
      <c r="NC668" s="43"/>
      <c r="ND668" s="43" t="str">
        <f t="shared" si="3153"/>
        <v/>
      </c>
      <c r="NE668" s="45" t="str">
        <f t="shared" si="3154"/>
        <v/>
      </c>
      <c r="NF668" s="46" t="str">
        <f t="shared" si="3155"/>
        <v/>
      </c>
      <c r="NG668" s="37"/>
      <c r="NH668" s="29"/>
      <c r="NI668" s="52" t="str">
        <f t="shared" si="3052"/>
        <v/>
      </c>
      <c r="NJ668" s="45"/>
      <c r="NK668" s="45" t="str">
        <f t="shared" ref="NK668" si="3214">IF(NJ668="","",NJ668-NJ667)</f>
        <v/>
      </c>
      <c r="NL668" s="45"/>
      <c r="NM668" s="45" t="str">
        <f t="shared" si="3156"/>
        <v/>
      </c>
      <c r="NN668" s="45"/>
      <c r="NO668" s="45" t="str">
        <f t="shared" si="3157"/>
        <v/>
      </c>
      <c r="NP668" s="45"/>
      <c r="NQ668" s="43"/>
      <c r="NR668" s="43" t="str">
        <f t="shared" si="3158"/>
        <v/>
      </c>
      <c r="NS668" s="45" t="str">
        <f t="shared" si="3159"/>
        <v/>
      </c>
      <c r="NT668" s="46" t="str">
        <f t="shared" si="3160"/>
        <v/>
      </c>
      <c r="NU668" s="37"/>
    </row>
    <row r="669" spans="1:385" ht="15" customHeight="1" thickBot="1" x14ac:dyDescent="0.3">
      <c r="A669" s="38"/>
      <c r="B669" s="39"/>
      <c r="C669" s="40"/>
      <c r="D669" s="40"/>
      <c r="E669" s="40"/>
      <c r="F669" s="135"/>
      <c r="G669" s="135"/>
      <c r="H669" s="42"/>
      <c r="I669" s="45"/>
      <c r="J669" s="45"/>
      <c r="K669" s="45"/>
      <c r="L669" s="45"/>
      <c r="M669" s="45"/>
      <c r="N669" s="45"/>
      <c r="O669" s="45"/>
      <c r="P669" s="43"/>
      <c r="Q669" s="43"/>
      <c r="R669" s="45"/>
      <c r="S669" s="46"/>
      <c r="T669" s="37"/>
      <c r="U669" s="29"/>
      <c r="V669" s="52" t="str">
        <f t="shared" si="2996"/>
        <v/>
      </c>
      <c r="W669" s="45"/>
      <c r="X669" s="45"/>
      <c r="Y669" s="45"/>
      <c r="Z669" s="45"/>
      <c r="AA669" s="45"/>
      <c r="AB669" s="45"/>
      <c r="AC669" s="45"/>
      <c r="AD669" s="43"/>
      <c r="AE669" s="43"/>
      <c r="AF669" s="45"/>
      <c r="AG669" s="46"/>
      <c r="AH669" s="37"/>
      <c r="AI669" s="29"/>
      <c r="AJ669" s="52" t="str">
        <f t="shared" si="3003"/>
        <v/>
      </c>
      <c r="AK669" s="45"/>
      <c r="AL669" s="45"/>
      <c r="AM669" s="45"/>
      <c r="AN669" s="45"/>
      <c r="AO669" s="45"/>
      <c r="AP669" s="45"/>
      <c r="AQ669" s="45"/>
      <c r="AR669" s="43"/>
      <c r="AS669" s="43"/>
      <c r="AT669" s="45"/>
      <c r="AU669" s="46"/>
      <c r="AV669" s="37"/>
      <c r="AW669" s="29"/>
      <c r="AX669" s="52" t="str">
        <f t="shared" si="3010"/>
        <v/>
      </c>
      <c r="AY669" s="45"/>
      <c r="AZ669" s="45"/>
      <c r="BA669" s="45"/>
      <c r="BB669" s="45"/>
      <c r="BC669" s="45"/>
      <c r="BD669" s="45"/>
      <c r="BE669" s="45"/>
      <c r="BF669" s="43"/>
      <c r="BG669" s="43"/>
      <c r="BH669" s="45"/>
      <c r="BI669" s="46"/>
      <c r="BJ669" s="37"/>
      <c r="BK669" s="29"/>
      <c r="BL669" s="95"/>
      <c r="BM669" s="27">
        <v>139</v>
      </c>
      <c r="BN669" s="45">
        <f t="shared" si="3161"/>
        <v>19</v>
      </c>
      <c r="BO669" s="27">
        <v>995</v>
      </c>
      <c r="BP669" s="45">
        <f t="shared" si="3162"/>
        <v>1</v>
      </c>
      <c r="BQ669" s="27">
        <v>12</v>
      </c>
      <c r="BR669" s="45">
        <f t="shared" si="3163"/>
        <v>1</v>
      </c>
      <c r="BS669" s="45">
        <v>9</v>
      </c>
      <c r="BT669" s="63" t="str">
        <f t="shared" si="3164"/>
        <v>ターボババア</v>
      </c>
      <c r="BU669" s="67">
        <f t="shared" si="3165"/>
        <v>800</v>
      </c>
      <c r="BV669" s="45">
        <f t="shared" si="3063"/>
        <v>800</v>
      </c>
      <c r="BW669" s="46">
        <f t="shared" si="3064"/>
        <v>0.42105263157894735</v>
      </c>
      <c r="BX669" s="37"/>
      <c r="BY669" s="57"/>
      <c r="BZ669" s="95"/>
      <c r="CA669" s="27">
        <v>6937</v>
      </c>
      <c r="CB669" s="45">
        <f t="shared" si="3166"/>
        <v>51</v>
      </c>
      <c r="CC669" s="27">
        <v>414</v>
      </c>
      <c r="CD669" s="45">
        <f t="shared" si="3167"/>
        <v>0</v>
      </c>
      <c r="CE669" s="27">
        <v>13</v>
      </c>
      <c r="CF669" s="45">
        <f t="shared" si="3168"/>
        <v>0</v>
      </c>
      <c r="CG669" s="45">
        <v>0</v>
      </c>
      <c r="CH669" s="63" t="str">
        <f t="shared" si="3169"/>
        <v>ＡＩマスコット</v>
      </c>
      <c r="CI669" s="67">
        <f t="shared" si="3170"/>
        <v>286</v>
      </c>
      <c r="CJ669" s="45">
        <f t="shared" si="3070"/>
        <v>0</v>
      </c>
      <c r="CK669" s="46">
        <f t="shared" si="3071"/>
        <v>0</v>
      </c>
      <c r="CL669" s="37"/>
      <c r="CM669" s="29"/>
      <c r="CN669" s="95"/>
      <c r="CO669" s="27">
        <v>909</v>
      </c>
      <c r="CP669" s="45">
        <f t="shared" si="3171"/>
        <v>31</v>
      </c>
      <c r="CQ669" s="27">
        <v>29</v>
      </c>
      <c r="CR669" s="45">
        <f t="shared" si="3172"/>
        <v>0</v>
      </c>
      <c r="CS669" s="27">
        <v>16</v>
      </c>
      <c r="CT669" s="45">
        <f t="shared" si="3173"/>
        <v>0</v>
      </c>
      <c r="CU669" s="45">
        <v>0</v>
      </c>
      <c r="CV669" s="63" t="str">
        <f t="shared" si="3174"/>
        <v>ギャルキティキーケース</v>
      </c>
      <c r="CW669" s="67">
        <f t="shared" si="3175"/>
        <v>726</v>
      </c>
      <c r="CX669" s="45">
        <f t="shared" si="3075"/>
        <v>0</v>
      </c>
      <c r="CY669" s="46">
        <f t="shared" si="3076"/>
        <v>0</v>
      </c>
      <c r="CZ669" s="37"/>
      <c r="DA669" s="29"/>
      <c r="DB669" s="52" t="str">
        <f t="shared" si="3017"/>
        <v/>
      </c>
      <c r="DC669" s="45"/>
      <c r="DD669" s="45"/>
      <c r="DE669" s="45"/>
      <c r="DF669" s="45"/>
      <c r="DG669" s="45"/>
      <c r="DH669" s="45"/>
      <c r="DI669" s="45"/>
      <c r="DJ669" s="43"/>
      <c r="DK669" s="43"/>
      <c r="DL669" s="45"/>
      <c r="DM669" s="46"/>
      <c r="DN669" s="37"/>
      <c r="DO669" s="29"/>
      <c r="DP669" s="52" t="str">
        <f t="shared" si="3024"/>
        <v/>
      </c>
      <c r="DQ669" s="45"/>
      <c r="DR669" s="45"/>
      <c r="DS669" s="45"/>
      <c r="DT669" s="45"/>
      <c r="DU669" s="45"/>
      <c r="DV669" s="45"/>
      <c r="DW669" s="45"/>
      <c r="DX669" s="43"/>
      <c r="DY669" s="43"/>
      <c r="DZ669" s="45"/>
      <c r="EA669" s="46"/>
      <c r="EB669" s="37"/>
      <c r="GU669" s="220"/>
      <c r="HX669" s="360"/>
      <c r="HY669" s="95"/>
      <c r="HZ669" s="27">
        <v>3589</v>
      </c>
      <c r="IA669" s="45">
        <f t="shared" si="3176"/>
        <v>55</v>
      </c>
      <c r="IB669" s="27">
        <v>112</v>
      </c>
      <c r="IC669" s="45">
        <f t="shared" si="3177"/>
        <v>0</v>
      </c>
      <c r="ID669" s="27">
        <v>16</v>
      </c>
      <c r="IE669" s="45">
        <f t="shared" si="3178"/>
        <v>1</v>
      </c>
      <c r="IF669" s="45">
        <v>4</v>
      </c>
      <c r="IG669" s="63" t="str">
        <f t="shared" si="3179"/>
        <v>アンパンマンもちふわ</v>
      </c>
      <c r="IH669" s="67">
        <f t="shared" si="3180"/>
        <v>673</v>
      </c>
      <c r="II669" s="45">
        <f t="shared" si="3082"/>
        <v>673</v>
      </c>
      <c r="IJ669" s="46">
        <f t="shared" si="3083"/>
        <v>0.12236363636363637</v>
      </c>
      <c r="IK669" s="37"/>
      <c r="IL669" s="29"/>
      <c r="IM669" s="95"/>
      <c r="IN669" s="27">
        <v>2817</v>
      </c>
      <c r="IO669" s="45">
        <f t="shared" si="3181"/>
        <v>17</v>
      </c>
      <c r="IP669" s="27">
        <v>160</v>
      </c>
      <c r="IQ669" s="45">
        <f t="shared" si="3182"/>
        <v>3</v>
      </c>
      <c r="IR669" s="27">
        <v>56</v>
      </c>
      <c r="IS669" s="45">
        <f t="shared" si="3183"/>
        <v>4</v>
      </c>
      <c r="IT669" s="45">
        <v>0</v>
      </c>
      <c r="IU669" s="63" t="str">
        <f t="shared" si="3184"/>
        <v>AIスクイーズ</v>
      </c>
      <c r="IV669" s="67">
        <f t="shared" si="3185"/>
        <v>182</v>
      </c>
      <c r="IW669" s="45">
        <f t="shared" si="3089"/>
        <v>728</v>
      </c>
      <c r="IX669" s="46">
        <f t="shared" si="3090"/>
        <v>0.42823529411764705</v>
      </c>
      <c r="IY669" s="37" t="s">
        <v>431</v>
      </c>
      <c r="IZ669" s="61"/>
      <c r="JA669" s="95"/>
      <c r="JB669" s="27">
        <v>4889</v>
      </c>
      <c r="JC669" s="45">
        <f t="shared" si="3186"/>
        <v>82</v>
      </c>
      <c r="JD669" s="27">
        <v>331</v>
      </c>
      <c r="JE669" s="45">
        <f t="shared" si="3187"/>
        <v>8</v>
      </c>
      <c r="JF669" s="27">
        <v>56</v>
      </c>
      <c r="JG669" s="45">
        <f t="shared" si="3188"/>
        <v>8</v>
      </c>
      <c r="JH669" s="45">
        <v>18</v>
      </c>
      <c r="JI669" s="63" t="str">
        <f t="shared" si="3189"/>
        <v>AIモンスターラバー</v>
      </c>
      <c r="JJ669" s="67">
        <f t="shared" si="3190"/>
        <v>198</v>
      </c>
      <c r="JK669" s="45">
        <f t="shared" si="3096"/>
        <v>1584</v>
      </c>
      <c r="JL669" s="46">
        <f t="shared" si="3097"/>
        <v>0.19317073170731708</v>
      </c>
      <c r="JM669" s="37"/>
      <c r="JN669" s="29"/>
      <c r="JO669" s="95"/>
      <c r="JP669" s="27">
        <v>4914</v>
      </c>
      <c r="JQ669" s="45">
        <f t="shared" si="3191"/>
        <v>65</v>
      </c>
      <c r="JR669" s="27">
        <v>229</v>
      </c>
      <c r="JS669" s="45">
        <f t="shared" si="3192"/>
        <v>2</v>
      </c>
      <c r="JT669" s="27">
        <v>54</v>
      </c>
      <c r="JU669" s="45">
        <f t="shared" si="3193"/>
        <v>2</v>
      </c>
      <c r="JV669" s="45">
        <v>0</v>
      </c>
      <c r="JW669" s="63" t="str">
        <f t="shared" si="3194"/>
        <v>キティサンダルKH</v>
      </c>
      <c r="JX669" s="67">
        <f t="shared" si="3195"/>
        <v>605</v>
      </c>
      <c r="JY669" s="45">
        <f t="shared" si="3103"/>
        <v>1210</v>
      </c>
      <c r="JZ669" s="46">
        <f t="shared" si="3104"/>
        <v>0.18615384615384614</v>
      </c>
      <c r="KA669" s="37"/>
      <c r="KB669" s="51"/>
      <c r="KC669" s="94"/>
      <c r="KD669" s="27">
        <v>11039</v>
      </c>
      <c r="KE669" s="45">
        <f>IF(KD669="","",KD669-KD665)</f>
        <v>41</v>
      </c>
      <c r="KF669" s="27">
        <v>600</v>
      </c>
      <c r="KG669" s="45">
        <f>IF(KF669="","",KF669-KF665)</f>
        <v>3</v>
      </c>
      <c r="KH669" s="27">
        <v>7</v>
      </c>
      <c r="KI669" s="45">
        <f>IF(KH669="","",KH665+KJ665-KH669)</f>
        <v>1</v>
      </c>
      <c r="KJ669" s="45">
        <v>1</v>
      </c>
      <c r="KK669" s="63" t="str">
        <f>IF(KD669="","",KK665)</f>
        <v>サンリオFAN</v>
      </c>
      <c r="KL669" s="67">
        <f>IF(KE669="","",KL665)</f>
        <v>1100</v>
      </c>
      <c r="KM669" s="45">
        <f>IF(KH669="","",KI669*KL669)</f>
        <v>1100</v>
      </c>
      <c r="KN669" s="46">
        <f>IF(KI669="","",KM669/(KE669*100))</f>
        <v>0.26829268292682928</v>
      </c>
      <c r="KO669" s="37"/>
      <c r="KP669" s="29"/>
      <c r="KQ669" s="95"/>
      <c r="KR669" s="27">
        <v>195</v>
      </c>
      <c r="KS669" s="45">
        <f>IF(KR669="","",KR669-KR665)</f>
        <v>52</v>
      </c>
      <c r="KT669" s="27">
        <v>12</v>
      </c>
      <c r="KU669" s="45">
        <f>IF(KT669="","",KT669-KT665)</f>
        <v>6</v>
      </c>
      <c r="KV669" s="27">
        <v>255</v>
      </c>
      <c r="KW669" s="45">
        <f>IF(KV669="","",KV665+KX665-KV669)</f>
        <v>10</v>
      </c>
      <c r="KX669" s="45">
        <v>0</v>
      </c>
      <c r="KY669" s="63" t="str">
        <f>IF(KR669="","",KY665)</f>
        <v>サンリオアイスドーム</v>
      </c>
      <c r="KZ669" s="67">
        <f>IF(KS669="","",KZ665)</f>
        <v>300</v>
      </c>
      <c r="LA669" s="45">
        <f>IF(KV669="","",KW669*KZ669)</f>
        <v>3000</v>
      </c>
      <c r="LB669" s="46">
        <f>IF(KW669="","",LA669/(KS669*100))</f>
        <v>0.57692307692307687</v>
      </c>
      <c r="LC669" s="37"/>
      <c r="LD669" s="29"/>
      <c r="LE669" s="75"/>
      <c r="LF669" s="76"/>
      <c r="LG669" s="76"/>
      <c r="LH669" s="76">
        <v>1166</v>
      </c>
      <c r="LI669" s="76">
        <f t="shared" si="3118"/>
        <v>0</v>
      </c>
      <c r="LJ669" s="77">
        <v>2</v>
      </c>
      <c r="LK669" s="76">
        <f t="shared" si="3119"/>
        <v>0</v>
      </c>
      <c r="LL669" s="76">
        <v>0</v>
      </c>
      <c r="LM669" s="78" t="str">
        <f>IF(LF667="","",LM666)</f>
        <v>バイキンティッシュカバー、ダダンダン</v>
      </c>
      <c r="LN669" s="79">
        <f>IF(LG667="","",LN666)</f>
        <v>1000</v>
      </c>
      <c r="LO669" s="76">
        <f t="shared" si="3061"/>
        <v>0</v>
      </c>
      <c r="LP669" s="80"/>
      <c r="LQ669" s="37"/>
      <c r="LR669" s="29"/>
      <c r="LS669" s="52" t="str">
        <f t="shared" si="3031"/>
        <v/>
      </c>
      <c r="LT669" s="45"/>
      <c r="LU669" s="45"/>
      <c r="LV669" s="45"/>
      <c r="LW669" s="45"/>
      <c r="LX669" s="45"/>
      <c r="LY669" s="45"/>
      <c r="LZ669" s="45"/>
      <c r="MA669" s="43"/>
      <c r="MB669" s="43"/>
      <c r="MC669" s="45"/>
      <c r="MD669" s="46"/>
      <c r="ME669" s="37"/>
      <c r="MF669" s="29"/>
      <c r="MG669" s="52" t="str">
        <f t="shared" si="3038"/>
        <v/>
      </c>
      <c r="MH669" s="45"/>
      <c r="MI669" s="45"/>
      <c r="MJ669" s="45"/>
      <c r="MK669" s="45"/>
      <c r="ML669" s="45"/>
      <c r="MM669" s="45"/>
      <c r="MN669" s="45"/>
      <c r="MO669" s="43"/>
      <c r="MP669" s="43"/>
      <c r="MQ669" s="45"/>
      <c r="MR669" s="46"/>
      <c r="MS669" s="37"/>
      <c r="MT669" s="29"/>
      <c r="MU669" s="52" t="str">
        <f t="shared" si="3045"/>
        <v/>
      </c>
      <c r="MV669" s="45"/>
      <c r="MW669" s="45"/>
      <c r="MX669" s="45"/>
      <c r="MY669" s="45"/>
      <c r="MZ669" s="45"/>
      <c r="NA669" s="45"/>
      <c r="NB669" s="45"/>
      <c r="NC669" s="43"/>
      <c r="ND669" s="43"/>
      <c r="NE669" s="45"/>
      <c r="NF669" s="46"/>
      <c r="NG669" s="37"/>
      <c r="NH669" s="29"/>
      <c r="NI669" s="52" t="str">
        <f t="shared" si="3052"/>
        <v/>
      </c>
      <c r="NJ669" s="45"/>
      <c r="NK669" s="45"/>
      <c r="NL669" s="45"/>
      <c r="NM669" s="45"/>
      <c r="NN669" s="45"/>
      <c r="NO669" s="45"/>
      <c r="NP669" s="45"/>
      <c r="NQ669" s="43"/>
      <c r="NR669" s="43"/>
      <c r="NS669" s="45"/>
      <c r="NT669" s="46"/>
      <c r="NU669" s="37"/>
    </row>
    <row r="670" spans="1:385" ht="15" customHeight="1" thickTop="1" thickBot="1" x14ac:dyDescent="0.3">
      <c r="A670" s="38"/>
      <c r="B670" s="39"/>
      <c r="C670" s="40"/>
      <c r="D670" s="40"/>
      <c r="E670" s="40"/>
      <c r="F670" s="135"/>
      <c r="G670" s="135"/>
      <c r="H670" s="42"/>
      <c r="I670" s="45"/>
      <c r="J670" s="45" t="str">
        <f>IF(I670="","",I670-I671)</f>
        <v/>
      </c>
      <c r="K670" s="45"/>
      <c r="L670" s="45" t="str">
        <f>IF(K670="","",K670-K671)</f>
        <v/>
      </c>
      <c r="M670" s="45"/>
      <c r="N670" s="45" t="str">
        <f>IF(M670="","",M671+O671-M670)</f>
        <v/>
      </c>
      <c r="O670" s="45"/>
      <c r="P670" s="43"/>
      <c r="Q670" s="43" t="str">
        <f>IF(I670="","",Q671)</f>
        <v/>
      </c>
      <c r="R670" s="45" t="str">
        <f t="shared" ref="R670:R707" si="3215">IF(Q670="","",N670*Q670)</f>
        <v/>
      </c>
      <c r="S670" s="46" t="str">
        <f t="shared" ref="S670:S707" si="3216">IF(R670="","",R670/(J670*100))</f>
        <v/>
      </c>
      <c r="T670" s="37"/>
      <c r="U670" s="29"/>
      <c r="V670" s="52" t="str">
        <f t="shared" si="2996"/>
        <v/>
      </c>
      <c r="W670" s="67"/>
      <c r="X670" s="45" t="str">
        <f>IF(W670="","",W670-W671)</f>
        <v/>
      </c>
      <c r="Y670" s="45"/>
      <c r="Z670" s="45" t="str">
        <f>IF(Y670="","",Y670-Y671)</f>
        <v/>
      </c>
      <c r="AA670" s="45"/>
      <c r="AB670" s="45" t="str">
        <f>IF(AA670="","",AA671+AC671-AA670)</f>
        <v/>
      </c>
      <c r="AC670" s="45"/>
      <c r="AD670" s="43"/>
      <c r="AE670" s="43" t="str">
        <f>IF(W670="","",AE671)</f>
        <v/>
      </c>
      <c r="AF670" s="45" t="str">
        <f t="shared" ref="AF670:AF702" si="3217">IF(AE670="","",AB670*AE670)</f>
        <v/>
      </c>
      <c r="AG670" s="46" t="str">
        <f t="shared" ref="AG670:AG702" si="3218">IF(AF670="","",AF670/(X670*100))</f>
        <v/>
      </c>
      <c r="AH670" s="37"/>
      <c r="AI670" s="29"/>
      <c r="AJ670" s="52" t="str">
        <f t="shared" si="3003"/>
        <v/>
      </c>
      <c r="AK670" s="45"/>
      <c r="AL670" s="45" t="str">
        <f>IF(AK670="","",AK670-AK671)</f>
        <v/>
      </c>
      <c r="AM670" s="45"/>
      <c r="AN670" s="45" t="str">
        <f>IF(AM670="","",AM670-AM671)</f>
        <v/>
      </c>
      <c r="AO670" s="45"/>
      <c r="AP670" s="45" t="str">
        <f>IF(AO670="","",AO671+AQ671-AO670)</f>
        <v/>
      </c>
      <c r="AQ670" s="45"/>
      <c r="AR670" s="43"/>
      <c r="AS670" s="43" t="str">
        <f>IF(AK670="","",AS671)</f>
        <v/>
      </c>
      <c r="AT670" s="45" t="str">
        <f t="shared" ref="AT670:AT707" si="3219">IF(AS670="","",AP670*AS670)</f>
        <v/>
      </c>
      <c r="AU670" s="46" t="str">
        <f t="shared" ref="AU670:AU707" si="3220">IF(AT670="","",AT670/(AL670*100))</f>
        <v/>
      </c>
      <c r="AV670" s="37"/>
      <c r="AW670" s="29"/>
      <c r="AX670" s="52" t="str">
        <f t="shared" si="3010"/>
        <v/>
      </c>
      <c r="AY670" s="45"/>
      <c r="AZ670" s="45" t="str">
        <f>IF(AY670="","",AY670-AY671)</f>
        <v/>
      </c>
      <c r="BA670" s="45"/>
      <c r="BB670" s="45" t="str">
        <f>IF(BA670="","",BA670-BA671)</f>
        <v/>
      </c>
      <c r="BC670" s="45"/>
      <c r="BD670" s="45" t="str">
        <f>IF(BC670="","",BC671+BE671-BC670)</f>
        <v/>
      </c>
      <c r="BE670" s="45"/>
      <c r="BF670" s="43"/>
      <c r="BG670" s="43" t="str">
        <f>IF(AY670="","",BG671)</f>
        <v/>
      </c>
      <c r="BH670" s="45" t="str">
        <f t="shared" ref="BH670:BH707" si="3221">IF(BG670="","",BD670*BG670)</f>
        <v/>
      </c>
      <c r="BI670" s="46" t="str">
        <f t="shared" ref="BI670:BI707" si="3222">IF(BH670="","",BH670/(AZ670*100))</f>
        <v/>
      </c>
      <c r="BJ670" s="37"/>
      <c r="BK670" s="29"/>
      <c r="BL670" s="75"/>
      <c r="BM670" s="76">
        <v>156</v>
      </c>
      <c r="BN670" s="76">
        <f t="shared" si="3161"/>
        <v>78</v>
      </c>
      <c r="BO670" s="76">
        <v>994</v>
      </c>
      <c r="BP670" s="76">
        <f t="shared" si="3162"/>
        <v>2</v>
      </c>
      <c r="BQ670" s="76">
        <v>6</v>
      </c>
      <c r="BR670" s="76">
        <f t="shared" si="3163"/>
        <v>1</v>
      </c>
      <c r="BS670" s="76">
        <v>3</v>
      </c>
      <c r="BT670" s="78" t="str">
        <f t="shared" si="3164"/>
        <v>スティッチキーケース</v>
      </c>
      <c r="BU670" s="79">
        <f t="shared" si="3165"/>
        <v>550</v>
      </c>
      <c r="BV670" s="76">
        <f t="shared" si="3063"/>
        <v>550</v>
      </c>
      <c r="BW670" s="80">
        <f t="shared" si="3064"/>
        <v>7.0512820512820512E-2</v>
      </c>
      <c r="BX670" s="37"/>
      <c r="BY670" s="57"/>
      <c r="BZ670" s="75"/>
      <c r="CA670" s="76">
        <v>5126</v>
      </c>
      <c r="CB670" s="76">
        <f t="shared" si="3166"/>
        <v>88</v>
      </c>
      <c r="CC670" s="76">
        <v>282</v>
      </c>
      <c r="CD670" s="76">
        <f t="shared" si="3167"/>
        <v>4</v>
      </c>
      <c r="CE670" s="76">
        <v>85</v>
      </c>
      <c r="CF670" s="76">
        <f t="shared" si="3168"/>
        <v>5</v>
      </c>
      <c r="CG670" s="76">
        <v>10</v>
      </c>
      <c r="CH670" s="78" t="str">
        <f t="shared" si="3169"/>
        <v>ＡＩラバー</v>
      </c>
      <c r="CI670" s="79">
        <f t="shared" si="3170"/>
        <v>198</v>
      </c>
      <c r="CJ670" s="76">
        <f t="shared" si="3070"/>
        <v>990</v>
      </c>
      <c r="CK670" s="80">
        <f t="shared" si="3071"/>
        <v>0.1125</v>
      </c>
      <c r="CL670" s="37"/>
      <c r="CM670" s="29"/>
      <c r="CN670" s="75"/>
      <c r="CO670" s="76">
        <v>886</v>
      </c>
      <c r="CP670" s="76">
        <f t="shared" si="3171"/>
        <v>29</v>
      </c>
      <c r="CQ670" s="76">
        <v>29</v>
      </c>
      <c r="CR670" s="76">
        <f t="shared" si="3172"/>
        <v>2</v>
      </c>
      <c r="CS670" s="76">
        <v>9</v>
      </c>
      <c r="CT670" s="76">
        <f t="shared" si="3173"/>
        <v>2</v>
      </c>
      <c r="CU670" s="76">
        <v>16</v>
      </c>
      <c r="CV670" s="78" t="str">
        <f t="shared" si="3174"/>
        <v>サンリオトイカメラ</v>
      </c>
      <c r="CW670" s="79">
        <f t="shared" si="3175"/>
        <v>605</v>
      </c>
      <c r="CX670" s="76">
        <f t="shared" si="3075"/>
        <v>1210</v>
      </c>
      <c r="CY670" s="80">
        <f t="shared" si="3076"/>
        <v>0.41724137931034483</v>
      </c>
      <c r="CZ670" s="37"/>
      <c r="DA670" s="29"/>
      <c r="DB670" s="52" t="str">
        <f t="shared" si="3017"/>
        <v/>
      </c>
      <c r="DC670" s="45"/>
      <c r="DD670" s="45" t="str">
        <f>IF(DC670="","",DC670-DC671)</f>
        <v/>
      </c>
      <c r="DE670" s="45"/>
      <c r="DF670" s="45" t="str">
        <f>IF(DE670="","",DE670-DE671)</f>
        <v/>
      </c>
      <c r="DG670" s="45"/>
      <c r="DH670" s="45" t="str">
        <f>IF(DG670="","",DG671+DI671-DG670)</f>
        <v/>
      </c>
      <c r="DI670" s="45"/>
      <c r="DJ670" s="43"/>
      <c r="DK670" s="43" t="str">
        <f>IF(DC670="","",DK671)</f>
        <v/>
      </c>
      <c r="DL670" s="45" t="str">
        <f t="shared" ref="DL670:DL702" si="3223">IF(DK670="","",DH670*DK670)</f>
        <v/>
      </c>
      <c r="DM670" s="46" t="str">
        <f t="shared" ref="DM670:DM702" si="3224">IF(DL670="","",DL670/(DD670*100))</f>
        <v/>
      </c>
      <c r="DN670" s="37"/>
      <c r="DO670" s="29"/>
      <c r="DP670" s="52" t="str">
        <f t="shared" si="3024"/>
        <v/>
      </c>
      <c r="DQ670" s="45"/>
      <c r="DR670" s="45" t="str">
        <f>IF(DQ670="","",DQ670-DQ671)</f>
        <v/>
      </c>
      <c r="DS670" s="45"/>
      <c r="DT670" s="45" t="str">
        <f>IF(DS670="","",DS670-DS671)</f>
        <v/>
      </c>
      <c r="DU670" s="45"/>
      <c r="DV670" s="45" t="str">
        <f>IF(DU670="","",DU671+DW671-DU670)</f>
        <v/>
      </c>
      <c r="DW670" s="45"/>
      <c r="DX670" s="43"/>
      <c r="DY670" s="43" t="str">
        <f>IF(DQ670="","",DY671)</f>
        <v/>
      </c>
      <c r="DZ670" s="45" t="str">
        <f t="shared" ref="DZ670:DZ707" si="3225">IF(DY670="","",DV670*DY670)</f>
        <v/>
      </c>
      <c r="EA670" s="46" t="str">
        <f t="shared" ref="EA670:EA707" si="3226">IF(DZ670="","",DZ670/(DR670*100))</f>
        <v/>
      </c>
      <c r="EB670" s="37"/>
      <c r="GU670" s="220"/>
      <c r="HX670" s="360"/>
      <c r="HY670" s="75"/>
      <c r="HZ670" s="76">
        <v>4697</v>
      </c>
      <c r="IA670" s="76">
        <f t="shared" si="3176"/>
        <v>22</v>
      </c>
      <c r="IB670" s="76">
        <v>244</v>
      </c>
      <c r="IC670" s="76">
        <f t="shared" si="3177"/>
        <v>2</v>
      </c>
      <c r="ID670" s="76">
        <v>116</v>
      </c>
      <c r="IE670" s="76">
        <f t="shared" si="3178"/>
        <v>4</v>
      </c>
      <c r="IF670" s="76">
        <v>0</v>
      </c>
      <c r="IG670" s="78" t="str">
        <f t="shared" si="3179"/>
        <v>スプランキーラバー</v>
      </c>
      <c r="IH670" s="79">
        <f t="shared" si="3180"/>
        <v>200</v>
      </c>
      <c r="II670" s="76">
        <f t="shared" si="3082"/>
        <v>800</v>
      </c>
      <c r="IJ670" s="80">
        <f t="shared" si="3083"/>
        <v>0.36363636363636365</v>
      </c>
      <c r="IK670" s="37"/>
      <c r="IL670" s="29"/>
      <c r="IM670" s="75"/>
      <c r="IN670" s="76">
        <v>4791</v>
      </c>
      <c r="IO670" s="76">
        <f t="shared" si="3181"/>
        <v>14</v>
      </c>
      <c r="IP670" s="76">
        <v>217</v>
      </c>
      <c r="IQ670" s="76">
        <f t="shared" si="3182"/>
        <v>1</v>
      </c>
      <c r="IR670" s="76">
        <v>5</v>
      </c>
      <c r="IS670" s="76">
        <f t="shared" si="3183"/>
        <v>1</v>
      </c>
      <c r="IT670" s="76">
        <v>4</v>
      </c>
      <c r="IU670" s="78" t="str">
        <f t="shared" si="3184"/>
        <v>しなこくま</v>
      </c>
      <c r="IV670" s="79">
        <f t="shared" si="3185"/>
        <v>682</v>
      </c>
      <c r="IW670" s="76">
        <f t="shared" si="3089"/>
        <v>682</v>
      </c>
      <c r="IX670" s="80">
        <f t="shared" si="3090"/>
        <v>0.48714285714285716</v>
      </c>
      <c r="IY670" s="37"/>
      <c r="IZ670" s="61"/>
      <c r="JA670" s="75"/>
      <c r="JB670" s="76">
        <v>3045</v>
      </c>
      <c r="JC670" s="76">
        <f t="shared" si="3186"/>
        <v>86</v>
      </c>
      <c r="JD670" s="76">
        <v>163</v>
      </c>
      <c r="JE670" s="76">
        <f t="shared" si="3187"/>
        <v>4</v>
      </c>
      <c r="JF670" s="76">
        <v>10</v>
      </c>
      <c r="JG670" s="76">
        <f t="shared" si="3188"/>
        <v>3</v>
      </c>
      <c r="JH670" s="76">
        <v>2</v>
      </c>
      <c r="JI670" s="78" t="str">
        <f t="shared" si="3189"/>
        <v>ＡＩマスコット</v>
      </c>
      <c r="JJ670" s="79">
        <f t="shared" si="3190"/>
        <v>286</v>
      </c>
      <c r="JK670" s="76">
        <f t="shared" si="3096"/>
        <v>858</v>
      </c>
      <c r="JL670" s="80">
        <f t="shared" si="3097"/>
        <v>9.9767441860465114E-2</v>
      </c>
      <c r="JM670" s="37"/>
      <c r="JN670" s="29"/>
      <c r="JO670" s="75"/>
      <c r="JP670" s="76">
        <v>3899</v>
      </c>
      <c r="JQ670" s="76">
        <f t="shared" si="3191"/>
        <v>34</v>
      </c>
      <c r="JR670" s="76">
        <v>182</v>
      </c>
      <c r="JS670" s="76">
        <f t="shared" si="3192"/>
        <v>0</v>
      </c>
      <c r="JT670" s="76">
        <v>7</v>
      </c>
      <c r="JU670" s="76">
        <f t="shared" si="3193"/>
        <v>0</v>
      </c>
      <c r="JV670" s="76">
        <v>0</v>
      </c>
      <c r="JW670" s="78" t="str">
        <f t="shared" si="3194"/>
        <v>サンリオファン</v>
      </c>
      <c r="JX670" s="79">
        <f t="shared" si="3195"/>
        <v>1100</v>
      </c>
      <c r="JY670" s="76">
        <f t="shared" si="3103"/>
        <v>0</v>
      </c>
      <c r="JZ670" s="80">
        <f t="shared" si="3104"/>
        <v>0</v>
      </c>
      <c r="KA670" s="37"/>
      <c r="KB670" s="51"/>
      <c r="KC670" s="75"/>
      <c r="KD670" s="76">
        <v>11808</v>
      </c>
      <c r="KE670" s="76">
        <f>IF(KD670="","",KD670-KD666)</f>
        <v>100</v>
      </c>
      <c r="KF670" s="76">
        <v>592</v>
      </c>
      <c r="KG670" s="76">
        <f>IF(KF670="","",KF670-KF666)</f>
        <v>4</v>
      </c>
      <c r="KH670" s="76">
        <v>74</v>
      </c>
      <c r="KI670" s="76">
        <f>IF(KH670="","",KH666+KJ666-KH670)</f>
        <v>4</v>
      </c>
      <c r="KJ670" s="76">
        <v>10</v>
      </c>
      <c r="KK670" s="78" t="str">
        <f>IF(KD670="","",KK666)</f>
        <v>ＡＩモンスターラバー</v>
      </c>
      <c r="KL670" s="79">
        <f>IF(KE670="","",KL666)</f>
        <v>198</v>
      </c>
      <c r="KM670" s="76">
        <f>IF(KH670="","",KI670*KL670)</f>
        <v>792</v>
      </c>
      <c r="KN670" s="80">
        <f>IF(KI670="","",KM670/(KE670*100))</f>
        <v>7.9200000000000007E-2</v>
      </c>
      <c r="KO670" s="37"/>
      <c r="KP670" s="29"/>
      <c r="KQ670" s="75"/>
      <c r="KR670" s="76">
        <v>375</v>
      </c>
      <c r="KS670" s="76">
        <f>IF(KR670="","",KR670-KR666)</f>
        <v>154</v>
      </c>
      <c r="KT670" s="76">
        <v>997</v>
      </c>
      <c r="KU670" s="76">
        <f>IF(KT670="","",KT670-KT666)</f>
        <v>1</v>
      </c>
      <c r="KV670" s="76">
        <v>16</v>
      </c>
      <c r="KW670" s="76">
        <f>IF(KV670="","",KV666+KX666-KV670)</f>
        <v>1</v>
      </c>
      <c r="KX670" s="76">
        <v>2</v>
      </c>
      <c r="KY670" s="78" t="str">
        <f>IF(KR670="","",KY666)</f>
        <v>AIモンスターマスコット</v>
      </c>
      <c r="KZ670" s="79">
        <f>IF(KS670="","",KZ666)</f>
        <v>286</v>
      </c>
      <c r="LA670" s="76">
        <f>IF(KV670="","",KW670*KZ670)</f>
        <v>286</v>
      </c>
      <c r="LB670" s="80">
        <f>IF(KW670="","",LA670/(KS670*100))</f>
        <v>1.8571428571428572E-2</v>
      </c>
      <c r="LC670" s="37"/>
      <c r="LD670" s="29"/>
      <c r="LE670" s="52">
        <f>IF(A660="","",A660)</f>
        <v>45901</v>
      </c>
      <c r="LF670" s="43">
        <v>67581</v>
      </c>
      <c r="LG670" s="86">
        <f>IF(LF670="","",LF670-LF667)</f>
        <v>98</v>
      </c>
      <c r="LH670" s="43">
        <v>445</v>
      </c>
      <c r="LI670" s="43">
        <f t="shared" si="3059"/>
        <v>0</v>
      </c>
      <c r="LJ670" s="43">
        <v>2</v>
      </c>
      <c r="LK670" s="87">
        <f t="shared" si="3060"/>
        <v>0</v>
      </c>
      <c r="LL670" s="43">
        <v>0</v>
      </c>
      <c r="LM670" s="65" t="s">
        <v>385</v>
      </c>
      <c r="LN670" s="48">
        <f>IF(LG670="","",LN667)</f>
        <v>1000</v>
      </c>
      <c r="LO670" s="87">
        <f t="shared" si="3061"/>
        <v>0</v>
      </c>
      <c r="LP670" s="53"/>
      <c r="LQ670" s="37"/>
      <c r="LR670" s="29"/>
      <c r="LS670" s="52" t="str">
        <f t="shared" si="3031"/>
        <v/>
      </c>
      <c r="LT670" s="45"/>
      <c r="LU670" s="45" t="str">
        <f>IF(LT670="","",LT670-LT671)</f>
        <v/>
      </c>
      <c r="LV670" s="45"/>
      <c r="LW670" s="45" t="str">
        <f>IF(LV670="","",LV670-LV671)</f>
        <v/>
      </c>
      <c r="LX670" s="45"/>
      <c r="LY670" s="45" t="str">
        <f>IF(LX670="","",LX671+LZ671-LX670)</f>
        <v/>
      </c>
      <c r="LZ670" s="45"/>
      <c r="MA670" s="43"/>
      <c r="MB670" s="43" t="str">
        <f>IF(LT670="","",MB671)</f>
        <v/>
      </c>
      <c r="MC670" s="45" t="str">
        <f t="shared" ref="MC670:MC702" si="3227">IF(MB670="","",LY670*MB670)</f>
        <v/>
      </c>
      <c r="MD670" s="46" t="str">
        <f t="shared" ref="MD670:MD702" si="3228">IF(MC670="","",MC670/(LU670*100))</f>
        <v/>
      </c>
      <c r="ME670" s="37"/>
      <c r="MF670" s="29"/>
      <c r="MG670" s="52" t="str">
        <f t="shared" si="3038"/>
        <v/>
      </c>
      <c r="MH670" s="45"/>
      <c r="MI670" s="45" t="str">
        <f>IF(MH670="","",MH670-MH671)</f>
        <v/>
      </c>
      <c r="MJ670" s="45"/>
      <c r="MK670" s="45" t="str">
        <f>IF(MJ670="","",MJ670-MJ671)</f>
        <v/>
      </c>
      <c r="ML670" s="45"/>
      <c r="MM670" s="45" t="str">
        <f>IF(ML670="","",ML671+MN671-ML670)</f>
        <v/>
      </c>
      <c r="MN670" s="45"/>
      <c r="MO670" s="43"/>
      <c r="MP670" s="43" t="str">
        <f>IF(MH670="","",MP671)</f>
        <v/>
      </c>
      <c r="MQ670" s="45" t="str">
        <f t="shared" ref="MQ670:MQ702" si="3229">IF(MP670="","",MM670*MP670)</f>
        <v/>
      </c>
      <c r="MR670" s="46" t="str">
        <f t="shared" ref="MR670:MR702" si="3230">IF(MQ670="","",MQ670/(MI670*100))</f>
        <v/>
      </c>
      <c r="MS670" s="37"/>
      <c r="MT670" s="29"/>
      <c r="MU670" s="52" t="str">
        <f t="shared" si="3045"/>
        <v/>
      </c>
      <c r="MV670" s="45"/>
      <c r="MW670" s="45" t="str">
        <f>IF(MV670="","",MV670-MV671)</f>
        <v/>
      </c>
      <c r="MX670" s="45"/>
      <c r="MY670" s="45" t="str">
        <f>IF(MX670="","",MX670-MX671)</f>
        <v/>
      </c>
      <c r="MZ670" s="45"/>
      <c r="NA670" s="45" t="str">
        <f>IF(MZ670="","",MZ671+NB671-MZ670)</f>
        <v/>
      </c>
      <c r="NB670" s="45"/>
      <c r="NC670" s="43"/>
      <c r="ND670" s="43" t="str">
        <f>IF(MV670="","",ND671)</f>
        <v/>
      </c>
      <c r="NE670" s="45" t="str">
        <f t="shared" ref="NE670:NE702" si="3231">IF(ND670="","",NA670*ND670)</f>
        <v/>
      </c>
      <c r="NF670" s="46" t="str">
        <f t="shared" ref="NF670:NF702" si="3232">IF(NE670="","",NE670/(MW670*100))</f>
        <v/>
      </c>
      <c r="NG670" s="37"/>
      <c r="NH670" s="29"/>
      <c r="NI670" s="52" t="str">
        <f t="shared" si="3052"/>
        <v/>
      </c>
      <c r="NJ670" s="45"/>
      <c r="NK670" s="45" t="str">
        <f>IF(NJ670="","",NJ670-NJ671)</f>
        <v/>
      </c>
      <c r="NL670" s="45"/>
      <c r="NM670" s="45" t="str">
        <f>IF(NL670="","",NL670-NL671)</f>
        <v/>
      </c>
      <c r="NN670" s="45"/>
      <c r="NO670" s="45" t="str">
        <f>IF(NN670="","",NN671+NP671-NN670)</f>
        <v/>
      </c>
      <c r="NP670" s="45"/>
      <c r="NQ670" s="43"/>
      <c r="NR670" s="43" t="str">
        <f>IF(NJ670="","",NR671)</f>
        <v/>
      </c>
      <c r="NS670" s="45" t="str">
        <f t="shared" ref="NS670:NS702" si="3233">IF(NR670="","",NO670*NR670)</f>
        <v/>
      </c>
      <c r="NT670" s="46" t="str">
        <f t="shared" ref="NT670:NT702" si="3234">IF(NS670="","",NS670/(NK670*100))</f>
        <v/>
      </c>
      <c r="NU670" s="37"/>
    </row>
    <row r="671" spans="1:385" ht="15" customHeight="1" thickTop="1" x14ac:dyDescent="0.25">
      <c r="A671" s="38"/>
      <c r="B671" s="39"/>
      <c r="C671" s="40"/>
      <c r="D671" s="40"/>
      <c r="E671" s="40"/>
      <c r="F671" s="135"/>
      <c r="G671" s="135"/>
      <c r="H671" s="42"/>
      <c r="I671" s="45"/>
      <c r="J671" s="45" t="str">
        <f>IF(I671="","",I671-I668)</f>
        <v/>
      </c>
      <c r="K671" s="45"/>
      <c r="L671" s="45" t="str">
        <f>IF(K671="","",K671-K668)</f>
        <v/>
      </c>
      <c r="M671" s="45"/>
      <c r="N671" s="45" t="str">
        <f>IF(M671="","",M668+O668-M671)</f>
        <v/>
      </c>
      <c r="O671" s="45"/>
      <c r="P671" s="43"/>
      <c r="Q671" s="43" t="str">
        <f>IF(I671="","",Q668)</f>
        <v/>
      </c>
      <c r="R671" s="45" t="str">
        <f t="shared" si="3215"/>
        <v/>
      </c>
      <c r="S671" s="46" t="str">
        <f t="shared" si="3216"/>
        <v/>
      </c>
      <c r="T671" s="37"/>
      <c r="U671" s="29"/>
      <c r="V671" s="52" t="str">
        <f t="shared" si="2996"/>
        <v/>
      </c>
      <c r="W671" s="67"/>
      <c r="X671" s="45" t="str">
        <f>IF(W671="","",W671-W668)</f>
        <v/>
      </c>
      <c r="Y671" s="45"/>
      <c r="Z671" s="45" t="str">
        <f>IF(Y671="","",Y671-Y668)</f>
        <v/>
      </c>
      <c r="AA671" s="45"/>
      <c r="AB671" s="45" t="str">
        <f>IF(AA671="","",AA668+AC668-AA671)</f>
        <v/>
      </c>
      <c r="AC671" s="45"/>
      <c r="AD671" s="43"/>
      <c r="AE671" s="43" t="str">
        <f>IF(W671="","",AE668)</f>
        <v/>
      </c>
      <c r="AF671" s="45" t="str">
        <f t="shared" si="3217"/>
        <v/>
      </c>
      <c r="AG671" s="46" t="str">
        <f t="shared" si="3218"/>
        <v/>
      </c>
      <c r="AH671" s="37"/>
      <c r="AI671" s="29"/>
      <c r="AJ671" s="52" t="str">
        <f t="shared" si="3003"/>
        <v/>
      </c>
      <c r="AK671" s="45"/>
      <c r="AL671" s="45" t="str">
        <f>IF(AK671="","",AK671-AK668)</f>
        <v/>
      </c>
      <c r="AM671" s="45"/>
      <c r="AN671" s="45" t="str">
        <f>IF(AM671="","",AM671-AM668)</f>
        <v/>
      </c>
      <c r="AO671" s="45"/>
      <c r="AP671" s="45" t="str">
        <f>IF(AO671="","",AO668+AQ668-AO671)</f>
        <v/>
      </c>
      <c r="AQ671" s="45"/>
      <c r="AR671" s="43"/>
      <c r="AS671" s="43" t="str">
        <f>IF(AK671="","",AS668)</f>
        <v/>
      </c>
      <c r="AT671" s="45" t="str">
        <f t="shared" si="3219"/>
        <v/>
      </c>
      <c r="AU671" s="46" t="str">
        <f t="shared" si="3220"/>
        <v/>
      </c>
      <c r="AV671" s="37"/>
      <c r="AW671" s="29"/>
      <c r="AX671" s="52" t="str">
        <f t="shared" si="3010"/>
        <v/>
      </c>
      <c r="AY671" s="45"/>
      <c r="AZ671" s="45" t="str">
        <f>IF(AY671="","",AY671-AY668)</f>
        <v/>
      </c>
      <c r="BA671" s="45"/>
      <c r="BB671" s="45" t="str">
        <f>IF(BA671="","",BA671-BA668)</f>
        <v/>
      </c>
      <c r="BC671" s="45"/>
      <c r="BD671" s="45" t="str">
        <f>IF(BC671="","",BC668+BE668-BC671)</f>
        <v/>
      </c>
      <c r="BE671" s="45"/>
      <c r="BF671" s="43"/>
      <c r="BG671" s="43" t="str">
        <f>IF(AY671="","",BG668)</f>
        <v/>
      </c>
      <c r="BH671" s="45" t="str">
        <f t="shared" si="3221"/>
        <v/>
      </c>
      <c r="BI671" s="46" t="str">
        <f t="shared" si="3222"/>
        <v/>
      </c>
      <c r="BJ671" s="37"/>
      <c r="BK671" s="29"/>
      <c r="BL671" s="52">
        <f>IF($A659="","",$A659)</f>
        <v>45898</v>
      </c>
      <c r="BM671" s="43">
        <v>219</v>
      </c>
      <c r="BN671" s="43">
        <f t="shared" si="3161"/>
        <v>53</v>
      </c>
      <c r="BO671" s="43">
        <v>997</v>
      </c>
      <c r="BP671" s="87">
        <f t="shared" si="3162"/>
        <v>0</v>
      </c>
      <c r="BQ671" s="43">
        <v>8</v>
      </c>
      <c r="BR671" s="43">
        <f t="shared" si="3163"/>
        <v>1</v>
      </c>
      <c r="BS671" s="43">
        <v>0</v>
      </c>
      <c r="BT671" s="44" t="s">
        <v>439</v>
      </c>
      <c r="BU671" s="48">
        <v>1000</v>
      </c>
      <c r="BV671" s="45">
        <f t="shared" si="3063"/>
        <v>1000</v>
      </c>
      <c r="BW671" s="89">
        <f t="shared" si="3064"/>
        <v>0.18867924528301888</v>
      </c>
      <c r="BX671" s="37"/>
      <c r="BY671" s="57"/>
      <c r="BZ671" s="52">
        <f>IF($A659="","",$A659)</f>
        <v>45898</v>
      </c>
      <c r="CA671" s="43">
        <v>6925</v>
      </c>
      <c r="CB671" s="43">
        <f t="shared" si="3166"/>
        <v>49</v>
      </c>
      <c r="CC671" s="43">
        <v>250</v>
      </c>
      <c r="CD671" s="87">
        <f t="shared" si="3167"/>
        <v>1</v>
      </c>
      <c r="CE671" s="43">
        <v>12</v>
      </c>
      <c r="CF671" s="43">
        <f t="shared" si="3168"/>
        <v>1</v>
      </c>
      <c r="CG671" s="43">
        <v>3</v>
      </c>
      <c r="CH671" s="44" t="str">
        <f t="shared" si="3169"/>
        <v>チロルイヤホン</v>
      </c>
      <c r="CI671" s="48">
        <f t="shared" si="3170"/>
        <v>1100</v>
      </c>
      <c r="CJ671" s="45">
        <f t="shared" si="3070"/>
        <v>1100</v>
      </c>
      <c r="CK671" s="89">
        <f t="shared" si="3071"/>
        <v>0.22448979591836735</v>
      </c>
      <c r="CL671" s="37"/>
      <c r="CM671" s="29"/>
      <c r="CN671" s="52">
        <f>IF($A659="","",$A659)</f>
        <v>45898</v>
      </c>
      <c r="CO671" s="43">
        <v>861</v>
      </c>
      <c r="CP671" s="43">
        <f t="shared" si="3171"/>
        <v>71</v>
      </c>
      <c r="CQ671" s="43">
        <v>42</v>
      </c>
      <c r="CR671" s="87">
        <f t="shared" si="3172"/>
        <v>2</v>
      </c>
      <c r="CS671" s="43">
        <v>11</v>
      </c>
      <c r="CT671" s="43">
        <f t="shared" si="3173"/>
        <v>2</v>
      </c>
      <c r="CU671" s="43">
        <v>8</v>
      </c>
      <c r="CV671" s="44" t="str">
        <f t="shared" si="3174"/>
        <v>デジタルミニカメラ</v>
      </c>
      <c r="CW671" s="48">
        <f t="shared" si="3175"/>
        <v>722</v>
      </c>
      <c r="CX671" s="45">
        <f t="shared" si="3075"/>
        <v>1444</v>
      </c>
      <c r="CY671" s="89">
        <f t="shared" si="3076"/>
        <v>0.20338028169014086</v>
      </c>
      <c r="CZ671" s="37"/>
      <c r="DA671" s="29"/>
      <c r="DB671" s="52" t="str">
        <f t="shared" si="3017"/>
        <v/>
      </c>
      <c r="DC671" s="45"/>
      <c r="DD671" s="45" t="str">
        <f>IF(DC671="","",DC671-DC668)</f>
        <v/>
      </c>
      <c r="DE671" s="45"/>
      <c r="DF671" s="45" t="str">
        <f>IF(DE671="","",DE671-DE668)</f>
        <v/>
      </c>
      <c r="DG671" s="45"/>
      <c r="DH671" s="45" t="str">
        <f>IF(DG671="","",DG668+DI668-DG671)</f>
        <v/>
      </c>
      <c r="DI671" s="45"/>
      <c r="DJ671" s="43"/>
      <c r="DK671" s="43" t="str">
        <f>IF(DC671="","",DK668)</f>
        <v/>
      </c>
      <c r="DL671" s="45" t="str">
        <f t="shared" si="3223"/>
        <v/>
      </c>
      <c r="DM671" s="46" t="str">
        <f t="shared" si="3224"/>
        <v/>
      </c>
      <c r="DN671" s="37"/>
      <c r="DO671" s="29"/>
      <c r="DP671" s="52" t="str">
        <f t="shared" si="3024"/>
        <v/>
      </c>
      <c r="DQ671" s="45"/>
      <c r="DR671" s="45" t="str">
        <f>IF(DQ671="","",DQ671-DQ668)</f>
        <v/>
      </c>
      <c r="DS671" s="45"/>
      <c r="DT671" s="45" t="str">
        <f>IF(DS671="","",DS671-DS668)</f>
        <v/>
      </c>
      <c r="DU671" s="45"/>
      <c r="DV671" s="45" t="str">
        <f>IF(DU671="","",DU668+DW668-DU671)</f>
        <v/>
      </c>
      <c r="DW671" s="45"/>
      <c r="DX671" s="43"/>
      <c r="DY671" s="43" t="str">
        <f>IF(DQ671="","",DY668)</f>
        <v/>
      </c>
      <c r="DZ671" s="45" t="str">
        <f t="shared" si="3225"/>
        <v/>
      </c>
      <c r="EA671" s="46" t="str">
        <f t="shared" si="3226"/>
        <v/>
      </c>
      <c r="EB671" s="37"/>
      <c r="GU671" s="220"/>
      <c r="HX671" s="360"/>
      <c r="HY671" s="52">
        <f>IF($A659="","",$A659)</f>
        <v>45898</v>
      </c>
      <c r="HZ671" s="43">
        <v>5647</v>
      </c>
      <c r="IA671" s="43">
        <f t="shared" si="3176"/>
        <v>181</v>
      </c>
      <c r="IB671" s="43">
        <v>287</v>
      </c>
      <c r="IC671" s="87">
        <f t="shared" si="3177"/>
        <v>8</v>
      </c>
      <c r="ID671" s="43">
        <v>13</v>
      </c>
      <c r="IE671" s="43">
        <f t="shared" si="3178"/>
        <v>8</v>
      </c>
      <c r="IF671" s="43">
        <v>10</v>
      </c>
      <c r="IG671" s="44" t="str">
        <f t="shared" si="3179"/>
        <v>サンリオでかぱっちん</v>
      </c>
      <c r="IH671" s="48">
        <f t="shared" si="3180"/>
        <v>660</v>
      </c>
      <c r="II671" s="45">
        <f t="shared" si="3082"/>
        <v>5280</v>
      </c>
      <c r="IJ671" s="89">
        <f t="shared" si="3083"/>
        <v>0.29171270718232045</v>
      </c>
      <c r="IK671" s="37"/>
      <c r="IL671" s="29"/>
      <c r="IM671" s="52">
        <f>IF($A659="","",$A659)</f>
        <v>45898</v>
      </c>
      <c r="IN671" s="43">
        <v>4751</v>
      </c>
      <c r="IO671" s="43">
        <f t="shared" si="3181"/>
        <v>69</v>
      </c>
      <c r="IP671" s="43">
        <v>160</v>
      </c>
      <c r="IQ671" s="87">
        <f t="shared" si="3182"/>
        <v>3</v>
      </c>
      <c r="IR671" s="43">
        <v>15</v>
      </c>
      <c r="IS671" s="43">
        <f t="shared" si="3183"/>
        <v>3</v>
      </c>
      <c r="IT671" s="43">
        <v>1</v>
      </c>
      <c r="IU671" s="44" t="str">
        <f t="shared" si="3184"/>
        <v>ジャグラーパネルキーホルダー</v>
      </c>
      <c r="IV671" s="48">
        <f t="shared" si="3185"/>
        <v>465</v>
      </c>
      <c r="IW671" s="45">
        <f t="shared" si="3089"/>
        <v>1395</v>
      </c>
      <c r="IX671" s="89">
        <f t="shared" si="3090"/>
        <v>0.20217391304347826</v>
      </c>
      <c r="IY671" s="37"/>
      <c r="IZ671" s="61"/>
      <c r="JA671" s="52">
        <f>IF($A659="","",$A659)</f>
        <v>45898</v>
      </c>
      <c r="JB671" s="43">
        <v>4692</v>
      </c>
      <c r="JC671" s="43">
        <f t="shared" si="3186"/>
        <v>48</v>
      </c>
      <c r="JD671" s="43">
        <v>178</v>
      </c>
      <c r="JE671" s="87">
        <f t="shared" si="3187"/>
        <v>1</v>
      </c>
      <c r="JF671" s="43">
        <v>11</v>
      </c>
      <c r="JG671" s="43">
        <f t="shared" si="3188"/>
        <v>1</v>
      </c>
      <c r="JH671" s="43">
        <v>1</v>
      </c>
      <c r="JI671" s="44" t="s">
        <v>441</v>
      </c>
      <c r="JJ671" s="48">
        <v>528</v>
      </c>
      <c r="JK671" s="45">
        <f t="shared" si="3096"/>
        <v>528</v>
      </c>
      <c r="JL671" s="89">
        <f t="shared" si="3097"/>
        <v>0.11</v>
      </c>
      <c r="JM671" s="37"/>
      <c r="JN671" s="29"/>
      <c r="JO671" s="52">
        <f>IF($A659="","",$A659)</f>
        <v>45898</v>
      </c>
      <c r="JP671" s="43">
        <v>3579</v>
      </c>
      <c r="JQ671" s="43">
        <f t="shared" si="3191"/>
        <v>85</v>
      </c>
      <c r="JR671" s="43">
        <v>233</v>
      </c>
      <c r="JS671" s="87">
        <f t="shared" si="3192"/>
        <v>9</v>
      </c>
      <c r="JT671" s="43">
        <v>60</v>
      </c>
      <c r="JU671" s="43">
        <f t="shared" si="3193"/>
        <v>0</v>
      </c>
      <c r="JV671" s="43">
        <v>10</v>
      </c>
      <c r="JW671" s="44" t="str">
        <f t="shared" si="3194"/>
        <v>サンリオシューズキーホルダー</v>
      </c>
      <c r="JX671" s="48">
        <f t="shared" si="3195"/>
        <v>387</v>
      </c>
      <c r="JY671" s="45">
        <f t="shared" si="3103"/>
        <v>0</v>
      </c>
      <c r="JZ671" s="89">
        <f t="shared" si="3104"/>
        <v>0</v>
      </c>
      <c r="KA671" s="37"/>
      <c r="KB671" s="51"/>
      <c r="KC671" s="52">
        <f>IF($A659="","",$A659)</f>
        <v>45898</v>
      </c>
      <c r="KD671" s="43">
        <v>11785</v>
      </c>
      <c r="KE671" s="43">
        <f>IF(KD671="","",KD671-KD667)</f>
        <v>82</v>
      </c>
      <c r="KF671" s="43">
        <v>448</v>
      </c>
      <c r="KG671" s="87">
        <f>IF(KF671="","",KF671-KF667)</f>
        <v>1</v>
      </c>
      <c r="KH671" s="43">
        <v>21</v>
      </c>
      <c r="KI671" s="43">
        <f>IF(KH671="","",KH667+KJ667-KH671)</f>
        <v>1</v>
      </c>
      <c r="KJ671" s="43">
        <v>0</v>
      </c>
      <c r="KK671" s="44" t="str">
        <f>IF(KD671="","",KK667)</f>
        <v>サンリオでかぱっちん</v>
      </c>
      <c r="KL671" s="48">
        <f>IF(KE671="","",KL667)</f>
        <v>660</v>
      </c>
      <c r="KM671" s="45">
        <f>IF(KH671="","",KI671*KL671)</f>
        <v>660</v>
      </c>
      <c r="KN671" s="89">
        <f>IF(KI671="","",KM671/(KE671*100))</f>
        <v>8.0487804878048783E-2</v>
      </c>
      <c r="KO671" s="37"/>
      <c r="KP671" s="29"/>
      <c r="KQ671" s="52">
        <f>IF($A659="","",$A659)</f>
        <v>45898</v>
      </c>
      <c r="KR671" s="43">
        <v>304</v>
      </c>
      <c r="KS671" s="43">
        <f>IF(KR671="","",KR671-KR667)</f>
        <v>84</v>
      </c>
      <c r="KT671" s="43">
        <v>995</v>
      </c>
      <c r="KU671" s="87">
        <f>IF(KT671="","",KT671-KT667)</f>
        <v>1</v>
      </c>
      <c r="KV671" s="43">
        <v>5</v>
      </c>
      <c r="KW671" s="43">
        <f>IF(KV671="","",KV667+KX667-KV671)</f>
        <v>0</v>
      </c>
      <c r="KX671" s="43">
        <v>3</v>
      </c>
      <c r="KY671" s="44" t="str">
        <f>IF(KR671="","",KY667)</f>
        <v>サンリオフェイスポーチ</v>
      </c>
      <c r="KZ671" s="48">
        <f>IF(KS671="","",KZ667)</f>
        <v>900</v>
      </c>
      <c r="LA671" s="45">
        <f>IF(KV671="","",KW671*KZ671)</f>
        <v>0</v>
      </c>
      <c r="LB671" s="89">
        <f>IF(KW671="","",LA671/(KS671*100))</f>
        <v>0</v>
      </c>
      <c r="LC671" s="37"/>
      <c r="LD671" s="29"/>
      <c r="LE671" s="93"/>
      <c r="LF671" s="45"/>
      <c r="LG671" s="45"/>
      <c r="LH671" s="45">
        <v>530</v>
      </c>
      <c r="LI671" s="45">
        <f t="shared" si="3059"/>
        <v>0</v>
      </c>
      <c r="LJ671" s="43">
        <v>2</v>
      </c>
      <c r="LK671" s="45">
        <f t="shared" si="3060"/>
        <v>0</v>
      </c>
      <c r="LL671" s="45">
        <v>0</v>
      </c>
      <c r="LM671" s="73" t="str">
        <f>IF(LF670="","",LM668)</f>
        <v>アンパンティッシュカバー、キティヒョウ柄</v>
      </c>
      <c r="LN671" s="67">
        <f>IF(LG670="","",LN668)</f>
        <v>1000</v>
      </c>
      <c r="LO671" s="45">
        <f t="shared" si="3061"/>
        <v>0</v>
      </c>
      <c r="LP671" s="46"/>
      <c r="LQ671" s="37"/>
      <c r="LR671" s="29"/>
      <c r="LS671" s="52" t="str">
        <f t="shared" si="3031"/>
        <v/>
      </c>
      <c r="LT671" s="45"/>
      <c r="LU671" s="45" t="str">
        <f>IF(LT671="","",LT671-LT668)</f>
        <v/>
      </c>
      <c r="LV671" s="45"/>
      <c r="LW671" s="45" t="str">
        <f>IF(LV671="","",LV671-LV668)</f>
        <v/>
      </c>
      <c r="LX671" s="45"/>
      <c r="LY671" s="45" t="str">
        <f>IF(LX671="","",LX668+LZ668-LX671)</f>
        <v/>
      </c>
      <c r="LZ671" s="45"/>
      <c r="MA671" s="43"/>
      <c r="MB671" s="43" t="str">
        <f>IF(LT671="","",MB668)</f>
        <v/>
      </c>
      <c r="MC671" s="45" t="str">
        <f t="shared" si="3227"/>
        <v/>
      </c>
      <c r="MD671" s="46" t="str">
        <f t="shared" si="3228"/>
        <v/>
      </c>
      <c r="ME671" s="37"/>
      <c r="MF671" s="29"/>
      <c r="MG671" s="52" t="str">
        <f t="shared" si="3038"/>
        <v/>
      </c>
      <c r="MH671" s="45"/>
      <c r="MI671" s="45" t="str">
        <f>IF(MH671="","",MH671-MH668)</f>
        <v/>
      </c>
      <c r="MJ671" s="45"/>
      <c r="MK671" s="45" t="str">
        <f>IF(MJ671="","",MJ671-MJ668)</f>
        <v/>
      </c>
      <c r="ML671" s="45"/>
      <c r="MM671" s="45" t="str">
        <f>IF(ML671="","",ML668+MN668-ML671)</f>
        <v/>
      </c>
      <c r="MN671" s="45"/>
      <c r="MO671" s="43"/>
      <c r="MP671" s="43" t="str">
        <f>IF(MH671="","",MP668)</f>
        <v/>
      </c>
      <c r="MQ671" s="45" t="str">
        <f t="shared" si="3229"/>
        <v/>
      </c>
      <c r="MR671" s="46" t="str">
        <f t="shared" si="3230"/>
        <v/>
      </c>
      <c r="MS671" s="37"/>
      <c r="MT671" s="29"/>
      <c r="MU671" s="52" t="str">
        <f t="shared" si="3045"/>
        <v/>
      </c>
      <c r="MV671" s="45"/>
      <c r="MW671" s="45" t="str">
        <f>IF(MV671="","",MV671-MV668)</f>
        <v/>
      </c>
      <c r="MX671" s="45"/>
      <c r="MY671" s="45" t="str">
        <f>IF(MX671="","",MX671-MX668)</f>
        <v/>
      </c>
      <c r="MZ671" s="45"/>
      <c r="NA671" s="45" t="str">
        <f>IF(MZ671="","",MZ668+NB668-MZ671)</f>
        <v/>
      </c>
      <c r="NB671" s="45"/>
      <c r="NC671" s="43"/>
      <c r="ND671" s="43" t="str">
        <f>IF(MV671="","",ND668)</f>
        <v/>
      </c>
      <c r="NE671" s="45" t="str">
        <f t="shared" si="3231"/>
        <v/>
      </c>
      <c r="NF671" s="46" t="str">
        <f t="shared" si="3232"/>
        <v/>
      </c>
      <c r="NG671" s="37"/>
      <c r="NH671" s="29"/>
      <c r="NI671" s="52" t="str">
        <f t="shared" si="3052"/>
        <v/>
      </c>
      <c r="NJ671" s="45"/>
      <c r="NK671" s="45" t="str">
        <f>IF(NJ671="","",NJ671-NJ668)</f>
        <v/>
      </c>
      <c r="NL671" s="45"/>
      <c r="NM671" s="45" t="str">
        <f>IF(NL671="","",NL671-NL668)</f>
        <v/>
      </c>
      <c r="NN671" s="45"/>
      <c r="NO671" s="45" t="str">
        <f>IF(NN671="","",NN668+NP668-NN671)</f>
        <v/>
      </c>
      <c r="NP671" s="45"/>
      <c r="NQ671" s="43"/>
      <c r="NR671" s="43" t="str">
        <f>IF(NJ671="","",NR668)</f>
        <v/>
      </c>
      <c r="NS671" s="45" t="str">
        <f t="shared" si="3233"/>
        <v/>
      </c>
      <c r="NT671" s="46" t="str">
        <f t="shared" si="3234"/>
        <v/>
      </c>
      <c r="NU671" s="37"/>
    </row>
    <row r="672" spans="1:385" ht="15" customHeight="1" thickBot="1" x14ac:dyDescent="0.3">
      <c r="A672" s="38"/>
      <c r="B672" s="39"/>
      <c r="C672" s="40"/>
      <c r="D672" s="40"/>
      <c r="E672" s="40"/>
      <c r="F672" s="135"/>
      <c r="G672" s="135"/>
      <c r="H672" s="42"/>
      <c r="I672" s="45"/>
      <c r="J672" s="45" t="str">
        <f>IF(I672="","",I672-I670)</f>
        <v/>
      </c>
      <c r="K672" s="45"/>
      <c r="L672" s="45" t="str">
        <f>IF(K672="","",K672-K670)</f>
        <v/>
      </c>
      <c r="M672" s="45"/>
      <c r="N672" s="45" t="str">
        <f>IF(M672="","",M670+O670-M672)</f>
        <v/>
      </c>
      <c r="O672" s="45"/>
      <c r="P672" s="43"/>
      <c r="Q672" s="43" t="str">
        <f>IF(I672="","",Q670)</f>
        <v/>
      </c>
      <c r="R672" s="45" t="str">
        <f t="shared" si="3215"/>
        <v/>
      </c>
      <c r="S672" s="46" t="str">
        <f t="shared" si="3216"/>
        <v/>
      </c>
      <c r="T672" s="37"/>
      <c r="U672" s="29"/>
      <c r="V672" s="52" t="str">
        <f t="shared" si="2996"/>
        <v/>
      </c>
      <c r="W672" s="67"/>
      <c r="X672" s="45" t="str">
        <f>IF(W672="","",W672-W670)</f>
        <v/>
      </c>
      <c r="Y672" s="45"/>
      <c r="Z672" s="45" t="str">
        <f>IF(Y672="","",Y672-Y670)</f>
        <v/>
      </c>
      <c r="AA672" s="45"/>
      <c r="AB672" s="45" t="str">
        <f>IF(AA672="","",AA670+AC670-AA672)</f>
        <v/>
      </c>
      <c r="AC672" s="45"/>
      <c r="AD672" s="43"/>
      <c r="AE672" s="43" t="str">
        <f>IF(W672="","",AE670)</f>
        <v/>
      </c>
      <c r="AF672" s="45" t="str">
        <f t="shared" si="3217"/>
        <v/>
      </c>
      <c r="AG672" s="46" t="str">
        <f t="shared" si="3218"/>
        <v/>
      </c>
      <c r="AH672" s="37"/>
      <c r="AI672" s="29"/>
      <c r="AJ672" s="52" t="str">
        <f t="shared" si="3003"/>
        <v/>
      </c>
      <c r="AK672" s="45"/>
      <c r="AL672" s="45" t="str">
        <f>IF(AK672="","",AK672-AK670)</f>
        <v/>
      </c>
      <c r="AM672" s="45"/>
      <c r="AN672" s="45" t="str">
        <f>IF(AM672="","",AM672-AM670)</f>
        <v/>
      </c>
      <c r="AO672" s="45"/>
      <c r="AP672" s="45" t="str">
        <f>IF(AO672="","",AO670+AQ670-AO672)</f>
        <v/>
      </c>
      <c r="AQ672" s="45"/>
      <c r="AR672" s="43"/>
      <c r="AS672" s="43" t="str">
        <f>IF(AK672="","",AS670)</f>
        <v/>
      </c>
      <c r="AT672" s="45" t="str">
        <f t="shared" si="3219"/>
        <v/>
      </c>
      <c r="AU672" s="46" t="str">
        <f t="shared" si="3220"/>
        <v/>
      </c>
      <c r="AV672" s="37"/>
      <c r="AW672" s="29"/>
      <c r="AX672" s="52" t="str">
        <f t="shared" si="3010"/>
        <v/>
      </c>
      <c r="AY672" s="45"/>
      <c r="AZ672" s="45" t="str">
        <f>IF(AY672="","",AY672-AY670)</f>
        <v/>
      </c>
      <c r="BA672" s="45"/>
      <c r="BB672" s="45" t="str">
        <f>IF(BA672="","",BA672-BA670)</f>
        <v/>
      </c>
      <c r="BC672" s="45"/>
      <c r="BD672" s="45" t="str">
        <f>IF(BC672="","",BC670+BE670-BC672)</f>
        <v/>
      </c>
      <c r="BE672" s="45"/>
      <c r="BF672" s="43"/>
      <c r="BG672" s="43" t="str">
        <f>IF(AY672="","",BG670)</f>
        <v/>
      </c>
      <c r="BH672" s="45" t="str">
        <f t="shared" si="3221"/>
        <v/>
      </c>
      <c r="BI672" s="46" t="str">
        <f t="shared" si="3222"/>
        <v/>
      </c>
      <c r="BJ672" s="37"/>
      <c r="BK672" s="29"/>
      <c r="BL672" s="47"/>
      <c r="BM672" s="43">
        <v>207</v>
      </c>
      <c r="BN672" s="45">
        <f t="shared" si="3161"/>
        <v>91</v>
      </c>
      <c r="BO672" s="43">
        <v>993</v>
      </c>
      <c r="BP672" s="45">
        <f t="shared" si="3162"/>
        <v>0</v>
      </c>
      <c r="BQ672" s="43">
        <v>6</v>
      </c>
      <c r="BR672" s="45">
        <f t="shared" si="3163"/>
        <v>1</v>
      </c>
      <c r="BS672" s="45">
        <v>6</v>
      </c>
      <c r="BT672" s="63" t="s">
        <v>438</v>
      </c>
      <c r="BU672" s="67">
        <v>600</v>
      </c>
      <c r="BV672" s="43">
        <f t="shared" si="3063"/>
        <v>600</v>
      </c>
      <c r="BW672" s="46">
        <f t="shared" si="3064"/>
        <v>6.5934065934065936E-2</v>
      </c>
      <c r="BX672" s="37"/>
      <c r="BY672" s="98"/>
      <c r="BZ672" s="47"/>
      <c r="CA672" s="43">
        <v>6651</v>
      </c>
      <c r="CB672" s="45">
        <f t="shared" si="3166"/>
        <v>30</v>
      </c>
      <c r="CC672" s="43">
        <v>217</v>
      </c>
      <c r="CD672" s="45">
        <f t="shared" si="3167"/>
        <v>1</v>
      </c>
      <c r="CE672" s="43">
        <v>7</v>
      </c>
      <c r="CF672" s="45">
        <f t="shared" si="3168"/>
        <v>1</v>
      </c>
      <c r="CG672" s="45">
        <v>0</v>
      </c>
      <c r="CH672" s="63" t="str">
        <f t="shared" si="3169"/>
        <v>しなこくま</v>
      </c>
      <c r="CI672" s="67">
        <f t="shared" si="3170"/>
        <v>682</v>
      </c>
      <c r="CJ672" s="43">
        <f t="shared" si="3070"/>
        <v>682</v>
      </c>
      <c r="CK672" s="46">
        <f t="shared" si="3071"/>
        <v>0.22733333333333333</v>
      </c>
      <c r="CL672" s="37"/>
      <c r="CM672" s="29"/>
      <c r="CN672" s="47"/>
      <c r="CO672" s="43">
        <v>1986</v>
      </c>
      <c r="CP672" s="45">
        <f t="shared" si="3171"/>
        <v>60</v>
      </c>
      <c r="CQ672" s="43">
        <v>56</v>
      </c>
      <c r="CR672" s="45">
        <f t="shared" si="3172"/>
        <v>3</v>
      </c>
      <c r="CS672" s="43">
        <v>2</v>
      </c>
      <c r="CT672" s="45">
        <f t="shared" si="3173"/>
        <v>3</v>
      </c>
      <c r="CU672" s="45">
        <v>5</v>
      </c>
      <c r="CV672" s="63" t="str">
        <f t="shared" si="3174"/>
        <v>サンリオFAN</v>
      </c>
      <c r="CW672" s="67">
        <f t="shared" si="3175"/>
        <v>1100</v>
      </c>
      <c r="CX672" s="43">
        <f t="shared" si="3075"/>
        <v>3300</v>
      </c>
      <c r="CY672" s="46">
        <f t="shared" si="3076"/>
        <v>0.55000000000000004</v>
      </c>
      <c r="CZ672" s="37" t="s">
        <v>440</v>
      </c>
      <c r="DA672" s="29"/>
      <c r="DB672" s="52" t="str">
        <f t="shared" si="3017"/>
        <v/>
      </c>
      <c r="DC672" s="45"/>
      <c r="DD672" s="45" t="str">
        <f>IF(DC672="","",DC672-DC670)</f>
        <v/>
      </c>
      <c r="DE672" s="45"/>
      <c r="DF672" s="45" t="str">
        <f>IF(DE672="","",DE672-DE670)</f>
        <v/>
      </c>
      <c r="DG672" s="45"/>
      <c r="DH672" s="45" t="str">
        <f>IF(DG672="","",DG670+DI670-DG672)</f>
        <v/>
      </c>
      <c r="DI672" s="45"/>
      <c r="DJ672" s="43"/>
      <c r="DK672" s="43" t="str">
        <f>IF(DC672="","",DK670)</f>
        <v/>
      </c>
      <c r="DL672" s="45" t="str">
        <f t="shared" si="3223"/>
        <v/>
      </c>
      <c r="DM672" s="46" t="str">
        <f t="shared" si="3224"/>
        <v/>
      </c>
      <c r="DN672" s="37"/>
      <c r="DO672" s="29"/>
      <c r="DP672" s="52" t="str">
        <f t="shared" si="3024"/>
        <v/>
      </c>
      <c r="DQ672" s="45"/>
      <c r="DR672" s="45" t="str">
        <f>IF(DQ672="","",DQ672-DQ670)</f>
        <v/>
      </c>
      <c r="DS672" s="45"/>
      <c r="DT672" s="45" t="str">
        <f>IF(DS672="","",DS672-DS670)</f>
        <v/>
      </c>
      <c r="DU672" s="45"/>
      <c r="DV672" s="45" t="str">
        <f>IF(DU672="","",DU670+DW670-DU672)</f>
        <v/>
      </c>
      <c r="DW672" s="45"/>
      <c r="DX672" s="43"/>
      <c r="DY672" s="43" t="str">
        <f>IF(DQ672="","",DY670)</f>
        <v/>
      </c>
      <c r="DZ672" s="45" t="str">
        <f t="shared" si="3225"/>
        <v/>
      </c>
      <c r="EA672" s="46" t="str">
        <f t="shared" si="3226"/>
        <v/>
      </c>
      <c r="EB672" s="37"/>
      <c r="GU672" s="220"/>
      <c r="HX672" s="360"/>
      <c r="HY672" s="47"/>
      <c r="HZ672" s="43">
        <v>3860</v>
      </c>
      <c r="IA672" s="45">
        <f t="shared" si="3176"/>
        <v>100</v>
      </c>
      <c r="IB672" s="43">
        <v>115</v>
      </c>
      <c r="IC672" s="45">
        <f t="shared" si="3177"/>
        <v>3</v>
      </c>
      <c r="ID672" s="43">
        <v>30</v>
      </c>
      <c r="IE672" s="45">
        <f t="shared" si="3178"/>
        <v>3</v>
      </c>
      <c r="IF672" s="45">
        <v>0</v>
      </c>
      <c r="IG672" s="63" t="str">
        <f t="shared" si="3179"/>
        <v>ミニ香水</v>
      </c>
      <c r="IH672" s="67">
        <f t="shared" si="3180"/>
        <v>1100</v>
      </c>
      <c r="II672" s="43">
        <f t="shared" si="3082"/>
        <v>3300</v>
      </c>
      <c r="IJ672" s="46">
        <f t="shared" si="3083"/>
        <v>0.33</v>
      </c>
      <c r="IK672" s="37"/>
      <c r="IL672" s="29"/>
      <c r="IM672" s="47"/>
      <c r="IN672" s="43">
        <v>4666</v>
      </c>
      <c r="IO672" s="45">
        <f t="shared" si="3181"/>
        <v>161</v>
      </c>
      <c r="IP672" s="43">
        <v>98</v>
      </c>
      <c r="IQ672" s="45">
        <f t="shared" si="3182"/>
        <v>4</v>
      </c>
      <c r="IR672" s="43">
        <v>12</v>
      </c>
      <c r="IS672" s="45">
        <f t="shared" si="3183"/>
        <v>1</v>
      </c>
      <c r="IT672" s="45">
        <v>0</v>
      </c>
      <c r="IU672" s="63" t="str">
        <f t="shared" si="3184"/>
        <v>ジャグラーサウンドボタン</v>
      </c>
      <c r="IV672" s="67">
        <f t="shared" si="3185"/>
        <v>748</v>
      </c>
      <c r="IW672" s="43">
        <f t="shared" si="3089"/>
        <v>748</v>
      </c>
      <c r="IX672" s="46">
        <f t="shared" si="3090"/>
        <v>4.6459627329192545E-2</v>
      </c>
      <c r="IY672" s="37"/>
      <c r="IZ672" s="61"/>
      <c r="JA672" s="47"/>
      <c r="JB672" s="43">
        <v>3456</v>
      </c>
      <c r="JC672" s="45">
        <f t="shared" si="3186"/>
        <v>84</v>
      </c>
      <c r="JD672" s="43">
        <v>102</v>
      </c>
      <c r="JE672" s="45">
        <f t="shared" si="3187"/>
        <v>1</v>
      </c>
      <c r="JF672" s="43">
        <v>8</v>
      </c>
      <c r="JG672" s="45">
        <f t="shared" si="3188"/>
        <v>3</v>
      </c>
      <c r="JH672" s="45">
        <v>6</v>
      </c>
      <c r="JI672" s="63" t="s">
        <v>438</v>
      </c>
      <c r="JJ672" s="67">
        <v>600</v>
      </c>
      <c r="JK672" s="43">
        <f t="shared" si="3096"/>
        <v>1800</v>
      </c>
      <c r="JL672" s="46">
        <f t="shared" si="3097"/>
        <v>0.21428571428571427</v>
      </c>
      <c r="JM672" s="37" t="s">
        <v>444</v>
      </c>
      <c r="JN672" s="29"/>
      <c r="JO672" s="47"/>
      <c r="JP672" s="43">
        <v>4243</v>
      </c>
      <c r="JQ672" s="45">
        <f t="shared" si="3191"/>
        <v>46</v>
      </c>
      <c r="JR672" s="43">
        <v>89</v>
      </c>
      <c r="JS672" s="45">
        <f t="shared" si="3192"/>
        <v>1</v>
      </c>
      <c r="JT672" s="43">
        <v>8</v>
      </c>
      <c r="JU672" s="45">
        <f t="shared" si="3193"/>
        <v>1</v>
      </c>
      <c r="JV672" s="45">
        <v>2</v>
      </c>
      <c r="JW672" s="63" t="str">
        <f t="shared" si="3194"/>
        <v>デジタルミニカメラ</v>
      </c>
      <c r="JX672" s="67">
        <f t="shared" si="3195"/>
        <v>722</v>
      </c>
      <c r="JY672" s="43">
        <f t="shared" si="3103"/>
        <v>722</v>
      </c>
      <c r="JZ672" s="46">
        <f t="shared" si="3104"/>
        <v>0.15695652173913044</v>
      </c>
      <c r="KA672" s="37" t="s">
        <v>446</v>
      </c>
      <c r="KB672" s="97"/>
      <c r="KC672" s="47"/>
      <c r="KD672" s="43">
        <v>9496</v>
      </c>
      <c r="KE672" s="45">
        <f>IF(KD672="","",KD672-KD668)</f>
        <v>2</v>
      </c>
      <c r="KF672" s="43">
        <v>277</v>
      </c>
      <c r="KG672" s="45">
        <f>IF(KF672="","",KF672-KF668)</f>
        <v>0</v>
      </c>
      <c r="KH672" s="43">
        <v>9</v>
      </c>
      <c r="KI672" s="45">
        <f>IF(KH672="","",KH668+KJ668-KH672)</f>
        <v>0</v>
      </c>
      <c r="KJ672" s="45">
        <v>0</v>
      </c>
      <c r="KK672" s="63" t="str">
        <f>IF(KD672="","",KK668)</f>
        <v>ガーナイヤホン</v>
      </c>
      <c r="KL672" s="67">
        <f>IF(KE672="","",KL668)</f>
        <v>1100</v>
      </c>
      <c r="KM672" s="43">
        <f>IF(KH672="","",KI672*KL672)</f>
        <v>0</v>
      </c>
      <c r="KN672" s="46">
        <f>IF(KI672="","",KM672/(KE672*100))</f>
        <v>0</v>
      </c>
      <c r="KO672" s="37"/>
      <c r="KP672" s="29"/>
      <c r="KQ672" s="47"/>
      <c r="KR672" s="43">
        <v>122</v>
      </c>
      <c r="KS672" s="69">
        <f>IF(KR672="","",KR672-KR668)</f>
        <v>21</v>
      </c>
      <c r="KT672" s="43">
        <v>994</v>
      </c>
      <c r="KU672" s="45">
        <f>IF(KT672="","",KT672-KT668)</f>
        <v>1</v>
      </c>
      <c r="KV672" s="43">
        <v>8</v>
      </c>
      <c r="KW672" s="45">
        <f>IF(KV672="","",KV668+KX668-KV672)</f>
        <v>1</v>
      </c>
      <c r="KX672" s="45">
        <v>2</v>
      </c>
      <c r="KY672" s="63" t="str">
        <f>IF(KR672="","",KY668)</f>
        <v>サンリオキーケース</v>
      </c>
      <c r="KZ672" s="67">
        <f>IF(KS672="","",KZ668)</f>
        <v>726</v>
      </c>
      <c r="LA672" s="43">
        <f>IF(KV672="","",KW672*KZ672)</f>
        <v>726</v>
      </c>
      <c r="LB672" s="46">
        <f>IF(KW672="","",LA672/(KS672*100))</f>
        <v>0.3457142857142857</v>
      </c>
      <c r="LC672" s="37"/>
      <c r="LD672" s="29"/>
      <c r="LE672" s="75"/>
      <c r="LF672" s="76"/>
      <c r="LG672" s="76"/>
      <c r="LH672" s="76">
        <v>1166</v>
      </c>
      <c r="LI672" s="76">
        <f t="shared" si="3059"/>
        <v>0</v>
      </c>
      <c r="LJ672" s="77">
        <v>2</v>
      </c>
      <c r="LK672" s="76">
        <f t="shared" si="3060"/>
        <v>0</v>
      </c>
      <c r="LL672" s="76">
        <v>0</v>
      </c>
      <c r="LM672" s="78" t="str">
        <f>IF(LF670="","",LM669)</f>
        <v>バイキンティッシュカバー、ダダンダン</v>
      </c>
      <c r="LN672" s="79">
        <f>IF(LG670="","",LN669)</f>
        <v>1000</v>
      </c>
      <c r="LO672" s="76">
        <f t="shared" si="3061"/>
        <v>0</v>
      </c>
      <c r="LP672" s="80"/>
      <c r="LQ672" s="37"/>
      <c r="LR672" s="29"/>
      <c r="LS672" s="52" t="str">
        <f t="shared" si="3031"/>
        <v/>
      </c>
      <c r="LT672" s="45"/>
      <c r="LU672" s="45" t="str">
        <f>IF(LT672="","",LT672-LT670)</f>
        <v/>
      </c>
      <c r="LV672" s="45"/>
      <c r="LW672" s="45" t="str">
        <f>IF(LV672="","",LV672-LV670)</f>
        <v/>
      </c>
      <c r="LX672" s="45"/>
      <c r="LY672" s="45" t="str">
        <f>IF(LX672="","",LX670+LZ670-LX672)</f>
        <v/>
      </c>
      <c r="LZ672" s="45"/>
      <c r="MA672" s="43"/>
      <c r="MB672" s="43" t="str">
        <f>IF(LT672="","",MB670)</f>
        <v/>
      </c>
      <c r="MC672" s="45" t="str">
        <f t="shared" si="3227"/>
        <v/>
      </c>
      <c r="MD672" s="46" t="str">
        <f t="shared" si="3228"/>
        <v/>
      </c>
      <c r="ME672" s="37"/>
      <c r="MF672" s="29"/>
      <c r="MG672" s="52" t="str">
        <f t="shared" si="3038"/>
        <v/>
      </c>
      <c r="MH672" s="45"/>
      <c r="MI672" s="45" t="str">
        <f>IF(MH672="","",MH672-MH670)</f>
        <v/>
      </c>
      <c r="MJ672" s="45"/>
      <c r="MK672" s="45" t="str">
        <f>IF(MJ672="","",MJ672-MJ670)</f>
        <v/>
      </c>
      <c r="ML672" s="45"/>
      <c r="MM672" s="45" t="str">
        <f>IF(ML672="","",ML670+MN670-ML672)</f>
        <v/>
      </c>
      <c r="MN672" s="45"/>
      <c r="MO672" s="43"/>
      <c r="MP672" s="43" t="str">
        <f>IF(MH672="","",MP670)</f>
        <v/>
      </c>
      <c r="MQ672" s="45" t="str">
        <f t="shared" si="3229"/>
        <v/>
      </c>
      <c r="MR672" s="46" t="str">
        <f t="shared" si="3230"/>
        <v/>
      </c>
      <c r="MS672" s="37"/>
      <c r="MT672" s="29"/>
      <c r="MU672" s="52" t="str">
        <f t="shared" si="3045"/>
        <v/>
      </c>
      <c r="MV672" s="45"/>
      <c r="MW672" s="45" t="str">
        <f>IF(MV672="","",MV672-MV670)</f>
        <v/>
      </c>
      <c r="MX672" s="45"/>
      <c r="MY672" s="45" t="str">
        <f>IF(MX672="","",MX672-MX670)</f>
        <v/>
      </c>
      <c r="MZ672" s="45"/>
      <c r="NA672" s="45" t="str">
        <f>IF(MZ672="","",MZ670+NB670-MZ672)</f>
        <v/>
      </c>
      <c r="NB672" s="45"/>
      <c r="NC672" s="43"/>
      <c r="ND672" s="43" t="str">
        <f>IF(MV672="","",ND670)</f>
        <v/>
      </c>
      <c r="NE672" s="45" t="str">
        <f t="shared" si="3231"/>
        <v/>
      </c>
      <c r="NF672" s="46" t="str">
        <f t="shared" si="3232"/>
        <v/>
      </c>
      <c r="NG672" s="37"/>
      <c r="NH672" s="29"/>
      <c r="NI672" s="52" t="str">
        <f t="shared" si="3052"/>
        <v/>
      </c>
      <c r="NJ672" s="45"/>
      <c r="NK672" s="45" t="str">
        <f>IF(NJ672="","",NJ672-NJ670)</f>
        <v/>
      </c>
      <c r="NL672" s="45"/>
      <c r="NM672" s="45" t="str">
        <f>IF(NL672="","",NL672-NL670)</f>
        <v/>
      </c>
      <c r="NN672" s="45"/>
      <c r="NO672" s="45" t="str">
        <f>IF(NN672="","",NN670+NP670-NN672)</f>
        <v/>
      </c>
      <c r="NP672" s="45"/>
      <c r="NQ672" s="43"/>
      <c r="NR672" s="43" t="str">
        <f>IF(NJ672="","",NR670)</f>
        <v/>
      </c>
      <c r="NS672" s="45" t="str">
        <f t="shared" si="3233"/>
        <v/>
      </c>
      <c r="NT672" s="46" t="str">
        <f t="shared" si="3234"/>
        <v/>
      </c>
      <c r="NU672" s="37"/>
    </row>
    <row r="673" spans="1:385" ht="15" customHeight="1" thickTop="1" x14ac:dyDescent="0.25">
      <c r="A673" s="38"/>
      <c r="B673" s="39"/>
      <c r="C673" s="40"/>
      <c r="D673" s="40"/>
      <c r="E673" s="40"/>
      <c r="F673" s="135"/>
      <c r="G673" s="135"/>
      <c r="H673" s="42"/>
      <c r="I673" s="45"/>
      <c r="J673" s="45" t="str">
        <f>IF(I673="","",I673-#REF!)</f>
        <v/>
      </c>
      <c r="K673" s="45"/>
      <c r="L673" s="45" t="str">
        <f>IF(K673="","",K673-#REF!)</f>
        <v/>
      </c>
      <c r="M673" s="45"/>
      <c r="N673" s="45" t="str">
        <f>IF(M673="","",#REF!+#REF!-M673)</f>
        <v/>
      </c>
      <c r="O673" s="45"/>
      <c r="P673" s="43"/>
      <c r="Q673" s="43" t="str">
        <f>IF(I673="","",#REF!)</f>
        <v/>
      </c>
      <c r="R673" s="45" t="str">
        <f t="shared" si="3215"/>
        <v/>
      </c>
      <c r="S673" s="46" t="str">
        <f t="shared" si="3216"/>
        <v/>
      </c>
      <c r="T673" s="37"/>
      <c r="U673" s="29"/>
      <c r="V673" s="52" t="str">
        <f t="shared" si="2996"/>
        <v/>
      </c>
      <c r="W673" s="67"/>
      <c r="X673" s="45" t="str">
        <f>IF(W673="","",W673-#REF!)</f>
        <v/>
      </c>
      <c r="Y673" s="45"/>
      <c r="Z673" s="45" t="str">
        <f>IF(Y673="","",Y673-#REF!)</f>
        <v/>
      </c>
      <c r="AA673" s="45"/>
      <c r="AB673" s="45" t="str">
        <f>IF(AA673="","",#REF!+#REF!-AA673)</f>
        <v/>
      </c>
      <c r="AC673" s="45"/>
      <c r="AD673" s="43"/>
      <c r="AE673" s="43" t="str">
        <f>IF(W673="","",#REF!)</f>
        <v/>
      </c>
      <c r="AF673" s="45" t="str">
        <f t="shared" si="3217"/>
        <v/>
      </c>
      <c r="AG673" s="46" t="str">
        <f t="shared" si="3218"/>
        <v/>
      </c>
      <c r="AH673" s="37"/>
      <c r="AI673" s="29"/>
      <c r="AJ673" s="52" t="str">
        <f t="shared" si="3003"/>
        <v/>
      </c>
      <c r="AK673" s="45"/>
      <c r="AL673" s="45" t="str">
        <f>IF(AK673="","",AK673-#REF!)</f>
        <v/>
      </c>
      <c r="AM673" s="45"/>
      <c r="AN673" s="45" t="str">
        <f>IF(AM673="","",AM673-#REF!)</f>
        <v/>
      </c>
      <c r="AO673" s="45"/>
      <c r="AP673" s="45" t="str">
        <f>IF(AO673="","",#REF!+#REF!-AO673)</f>
        <v/>
      </c>
      <c r="AQ673" s="45"/>
      <c r="AR673" s="43"/>
      <c r="AS673" s="43" t="str">
        <f>IF(AK673="","",#REF!)</f>
        <v/>
      </c>
      <c r="AT673" s="45" t="str">
        <f t="shared" si="3219"/>
        <v/>
      </c>
      <c r="AU673" s="46" t="str">
        <f t="shared" si="3220"/>
        <v/>
      </c>
      <c r="AV673" s="37"/>
      <c r="AW673" s="29"/>
      <c r="AX673" s="52" t="str">
        <f t="shared" si="3010"/>
        <v/>
      </c>
      <c r="AY673" s="45"/>
      <c r="AZ673" s="45" t="str">
        <f>IF(AY673="","",AY673-#REF!)</f>
        <v/>
      </c>
      <c r="BA673" s="45"/>
      <c r="BB673" s="45" t="str">
        <f>IF(BA673="","",BA673-#REF!)</f>
        <v/>
      </c>
      <c r="BC673" s="45"/>
      <c r="BD673" s="45" t="str">
        <f>IF(BC673="","",#REF!+#REF!-BC673)</f>
        <v/>
      </c>
      <c r="BE673" s="45"/>
      <c r="BF673" s="43"/>
      <c r="BG673" s="43" t="str">
        <f>IF(AY673="","",#REF!)</f>
        <v/>
      </c>
      <c r="BH673" s="45" t="str">
        <f t="shared" si="3221"/>
        <v/>
      </c>
      <c r="BI673" s="46" t="str">
        <f t="shared" si="3222"/>
        <v/>
      </c>
      <c r="BJ673" s="37"/>
      <c r="BK673" s="29"/>
      <c r="BL673" s="47"/>
      <c r="BM673" s="27">
        <v>231</v>
      </c>
      <c r="BN673" s="45">
        <f t="shared" si="3161"/>
        <v>92</v>
      </c>
      <c r="BO673" s="27">
        <v>0</v>
      </c>
      <c r="BP673" s="45">
        <f t="shared" si="3162"/>
        <v>-995</v>
      </c>
      <c r="BQ673" s="27">
        <v>16</v>
      </c>
      <c r="BR673" s="45">
        <f t="shared" si="3163"/>
        <v>5</v>
      </c>
      <c r="BS673" s="45">
        <v>8</v>
      </c>
      <c r="BT673" s="63" t="str">
        <f t="shared" si="3164"/>
        <v>ターボババア</v>
      </c>
      <c r="BU673" s="67">
        <f t="shared" si="3165"/>
        <v>800</v>
      </c>
      <c r="BV673" s="45">
        <f t="shared" si="3063"/>
        <v>4000</v>
      </c>
      <c r="BW673" s="46">
        <f t="shared" si="3064"/>
        <v>0.43478260869565216</v>
      </c>
      <c r="BX673" s="37"/>
      <c r="BY673" s="57"/>
      <c r="BZ673" s="47"/>
      <c r="CA673" s="27">
        <v>7039</v>
      </c>
      <c r="CB673" s="45">
        <f t="shared" si="3166"/>
        <v>102</v>
      </c>
      <c r="CC673" s="27">
        <v>418</v>
      </c>
      <c r="CD673" s="45">
        <f t="shared" si="3167"/>
        <v>4</v>
      </c>
      <c r="CE673" s="27">
        <v>9</v>
      </c>
      <c r="CF673" s="45">
        <f t="shared" si="3168"/>
        <v>4</v>
      </c>
      <c r="CG673" s="45">
        <v>3</v>
      </c>
      <c r="CH673" s="63" t="str">
        <f t="shared" si="3169"/>
        <v>ＡＩマスコット</v>
      </c>
      <c r="CI673" s="67">
        <f t="shared" si="3170"/>
        <v>286</v>
      </c>
      <c r="CJ673" s="45">
        <f t="shared" si="3070"/>
        <v>1144</v>
      </c>
      <c r="CK673" s="46">
        <f t="shared" si="3071"/>
        <v>0.11215686274509803</v>
      </c>
      <c r="CL673" s="37"/>
      <c r="CM673" s="29"/>
      <c r="CN673" s="47"/>
      <c r="CO673" s="27">
        <v>970</v>
      </c>
      <c r="CP673" s="45">
        <f t="shared" si="3171"/>
        <v>61</v>
      </c>
      <c r="CQ673" s="27">
        <v>30</v>
      </c>
      <c r="CR673" s="45">
        <f t="shared" si="3172"/>
        <v>1</v>
      </c>
      <c r="CS673" s="27">
        <v>15</v>
      </c>
      <c r="CT673" s="45">
        <f t="shared" si="3173"/>
        <v>1</v>
      </c>
      <c r="CU673" s="45">
        <v>0</v>
      </c>
      <c r="CV673" s="63" t="str">
        <f t="shared" si="3174"/>
        <v>ギャルキティキーケース</v>
      </c>
      <c r="CW673" s="67">
        <f t="shared" si="3175"/>
        <v>726</v>
      </c>
      <c r="CX673" s="45">
        <f t="shared" si="3075"/>
        <v>726</v>
      </c>
      <c r="CY673" s="46">
        <f t="shared" si="3076"/>
        <v>0.11901639344262295</v>
      </c>
      <c r="CZ673" s="37"/>
      <c r="DA673" s="29"/>
      <c r="DB673" s="52" t="str">
        <f t="shared" si="3017"/>
        <v/>
      </c>
      <c r="DC673" s="45"/>
      <c r="DD673" s="45" t="str">
        <f>IF(DC673="","",DC673-#REF!)</f>
        <v/>
      </c>
      <c r="DE673" s="45"/>
      <c r="DF673" s="45" t="str">
        <f>IF(DE673="","",DE673-#REF!)</f>
        <v/>
      </c>
      <c r="DG673" s="45"/>
      <c r="DH673" s="45" t="str">
        <f>IF(DG673="","",#REF!+#REF!-DG673)</f>
        <v/>
      </c>
      <c r="DI673" s="45"/>
      <c r="DJ673" s="43"/>
      <c r="DK673" s="43" t="str">
        <f>IF(DC673="","",#REF!)</f>
        <v/>
      </c>
      <c r="DL673" s="45" t="str">
        <f t="shared" si="3223"/>
        <v/>
      </c>
      <c r="DM673" s="46" t="str">
        <f t="shared" si="3224"/>
        <v/>
      </c>
      <c r="DN673" s="37"/>
      <c r="DO673" s="29"/>
      <c r="DP673" s="52" t="str">
        <f t="shared" si="3024"/>
        <v/>
      </c>
      <c r="DQ673" s="45"/>
      <c r="DR673" s="45" t="str">
        <f>IF(DQ673="","",DQ673-#REF!)</f>
        <v/>
      </c>
      <c r="DS673" s="45"/>
      <c r="DT673" s="45" t="str">
        <f>IF(DS673="","",DS673-#REF!)</f>
        <v/>
      </c>
      <c r="DU673" s="45"/>
      <c r="DV673" s="45" t="str">
        <f>IF(DU673="","",#REF!+#REF!-DU673)</f>
        <v/>
      </c>
      <c r="DW673" s="45"/>
      <c r="DX673" s="43"/>
      <c r="DY673" s="43" t="str">
        <f>IF(DQ673="","",#REF!)</f>
        <v/>
      </c>
      <c r="DZ673" s="45" t="str">
        <f t="shared" si="3225"/>
        <v/>
      </c>
      <c r="EA673" s="46" t="str">
        <f t="shared" si="3226"/>
        <v/>
      </c>
      <c r="EB673" s="37"/>
      <c r="GU673" s="220"/>
      <c r="HX673" s="360"/>
      <c r="HY673" s="47"/>
      <c r="HZ673" s="27">
        <v>3661</v>
      </c>
      <c r="IA673" s="45">
        <f t="shared" si="3176"/>
        <v>72</v>
      </c>
      <c r="IB673" s="27">
        <v>113</v>
      </c>
      <c r="IC673" s="45">
        <f t="shared" si="3177"/>
        <v>1</v>
      </c>
      <c r="ID673" s="27">
        <v>18</v>
      </c>
      <c r="IE673" s="45">
        <f t="shared" si="3178"/>
        <v>2</v>
      </c>
      <c r="IF673" s="45">
        <v>0</v>
      </c>
      <c r="IG673" s="63" t="str">
        <f t="shared" si="3179"/>
        <v>アンパンマンもちふわ</v>
      </c>
      <c r="IH673" s="67">
        <f t="shared" si="3180"/>
        <v>673</v>
      </c>
      <c r="II673" s="45">
        <f t="shared" si="3082"/>
        <v>1346</v>
      </c>
      <c r="IJ673" s="46">
        <f t="shared" si="3083"/>
        <v>0.18694444444444444</v>
      </c>
      <c r="IK673" s="37"/>
      <c r="IL673" s="29"/>
      <c r="IM673" s="47"/>
      <c r="IN673" s="27">
        <v>2888</v>
      </c>
      <c r="IO673" s="45">
        <f t="shared" si="3181"/>
        <v>71</v>
      </c>
      <c r="IP673" s="27">
        <v>172</v>
      </c>
      <c r="IQ673" s="45">
        <f t="shared" si="3182"/>
        <v>12</v>
      </c>
      <c r="IR673" s="27">
        <v>44</v>
      </c>
      <c r="IS673" s="45">
        <f t="shared" si="3183"/>
        <v>12</v>
      </c>
      <c r="IT673" s="45">
        <v>0</v>
      </c>
      <c r="IU673" s="63" t="str">
        <f t="shared" si="3184"/>
        <v>AIスクイーズ</v>
      </c>
      <c r="IV673" s="67">
        <f t="shared" si="3185"/>
        <v>182</v>
      </c>
      <c r="IW673" s="45">
        <f t="shared" si="3089"/>
        <v>2184</v>
      </c>
      <c r="IX673" s="46">
        <f t="shared" si="3090"/>
        <v>0.30760563380281691</v>
      </c>
      <c r="IY673" s="37"/>
      <c r="IZ673" s="61"/>
      <c r="JA673" s="47"/>
      <c r="JB673" s="27">
        <v>5124</v>
      </c>
      <c r="JC673" s="45">
        <f t="shared" si="3186"/>
        <v>235</v>
      </c>
      <c r="JD673" s="27">
        <v>338</v>
      </c>
      <c r="JE673" s="45">
        <f t="shared" si="3187"/>
        <v>7</v>
      </c>
      <c r="JF673" s="27">
        <v>66</v>
      </c>
      <c r="JG673" s="45">
        <f t="shared" si="3188"/>
        <v>8</v>
      </c>
      <c r="JH673" s="45">
        <v>12</v>
      </c>
      <c r="JI673" s="63" t="str">
        <f t="shared" si="3189"/>
        <v>AIモンスターラバー</v>
      </c>
      <c r="JJ673" s="67">
        <f t="shared" si="3190"/>
        <v>198</v>
      </c>
      <c r="JK673" s="45">
        <f t="shared" si="3096"/>
        <v>1584</v>
      </c>
      <c r="JL673" s="46">
        <f t="shared" si="3097"/>
        <v>6.740425531914894E-2</v>
      </c>
      <c r="JM673" s="37"/>
      <c r="JN673" s="29"/>
      <c r="JO673" s="47"/>
      <c r="JP673" s="27">
        <v>4998</v>
      </c>
      <c r="JQ673" s="45">
        <f t="shared" si="3191"/>
        <v>84</v>
      </c>
      <c r="JR673" s="27">
        <v>234</v>
      </c>
      <c r="JS673" s="45">
        <f t="shared" si="3192"/>
        <v>5</v>
      </c>
      <c r="JT673" s="27">
        <v>52</v>
      </c>
      <c r="JU673" s="45">
        <f t="shared" si="3193"/>
        <v>2</v>
      </c>
      <c r="JV673" s="45">
        <v>0</v>
      </c>
      <c r="JW673" s="63" t="str">
        <f t="shared" si="3194"/>
        <v>キティサンダルKH</v>
      </c>
      <c r="JX673" s="67">
        <f t="shared" si="3195"/>
        <v>605</v>
      </c>
      <c r="JY673" s="45">
        <f t="shared" si="3103"/>
        <v>1210</v>
      </c>
      <c r="JZ673" s="46">
        <f t="shared" si="3104"/>
        <v>0.14404761904761904</v>
      </c>
      <c r="KA673" s="37"/>
      <c r="KB673" s="51"/>
      <c r="KC673" s="47"/>
      <c r="KD673" s="27">
        <v>11152</v>
      </c>
      <c r="KE673" s="45">
        <f>IF(KD673="","",KD673-KD669)</f>
        <v>113</v>
      </c>
      <c r="KF673" s="27">
        <v>602</v>
      </c>
      <c r="KG673" s="45">
        <f>IF(KF673="","",KF673-KF669)</f>
        <v>2</v>
      </c>
      <c r="KH673" s="27">
        <v>5</v>
      </c>
      <c r="KI673" s="45">
        <f>IF(KH673="","",KH669+KJ669-KH673)</f>
        <v>3</v>
      </c>
      <c r="KJ673" s="45">
        <v>7</v>
      </c>
      <c r="KK673" s="63" t="str">
        <f>IF(KD673="","",KK669)</f>
        <v>サンリオFAN</v>
      </c>
      <c r="KL673" s="67">
        <f>IF(KE673="","",KL669)</f>
        <v>1100</v>
      </c>
      <c r="KM673" s="45">
        <f>IF(KH673="","",KI673*KL673)</f>
        <v>3300</v>
      </c>
      <c r="KN673" s="46">
        <f>IF(KI673="","",KM673/(KE673*100))</f>
        <v>0.29203539823008851</v>
      </c>
      <c r="KO673" s="37"/>
      <c r="KP673" s="29"/>
      <c r="KQ673" s="47"/>
      <c r="KR673" s="27">
        <v>334</v>
      </c>
      <c r="KS673" s="45">
        <f>IF(KR673="","",KR673-KR669)</f>
        <v>139</v>
      </c>
      <c r="KT673" s="27">
        <v>22</v>
      </c>
      <c r="KU673" s="45">
        <f>IF(KT673="","",KT673-KT669)</f>
        <v>10</v>
      </c>
      <c r="KV673" s="27">
        <v>245</v>
      </c>
      <c r="KW673" s="45">
        <f>IF(KV673="","",KV669+KX669-KV673)</f>
        <v>10</v>
      </c>
      <c r="KX673" s="45">
        <v>0</v>
      </c>
      <c r="KY673" s="63" t="str">
        <f>IF(KR673="","",KY669)</f>
        <v>サンリオアイスドーム</v>
      </c>
      <c r="KZ673" s="67">
        <f>IF(KS673="","",KZ669)</f>
        <v>300</v>
      </c>
      <c r="LA673" s="45">
        <f>IF(KV673="","",KW673*KZ673)</f>
        <v>3000</v>
      </c>
      <c r="LB673" s="46">
        <f>IF(KW673="","",LA673/(KS673*100))</f>
        <v>0.21582733812949639</v>
      </c>
      <c r="LC673" s="37"/>
      <c r="LD673" s="29"/>
      <c r="LE673" s="52">
        <f>IF(A661="","",A661)</f>
        <v>45905</v>
      </c>
      <c r="LF673" s="43">
        <v>67619</v>
      </c>
      <c r="LG673" s="86">
        <f>IF(LF673="","",LF673-LF670)</f>
        <v>38</v>
      </c>
      <c r="LH673" s="43">
        <v>445</v>
      </c>
      <c r="LI673" s="43">
        <f>IF(LH673="","",LH673-LH670)</f>
        <v>0</v>
      </c>
      <c r="LJ673" s="43">
        <v>2</v>
      </c>
      <c r="LK673" s="87">
        <f>IF(LJ673="","",LJ670+LL670-LJ673)</f>
        <v>0</v>
      </c>
      <c r="LL673" s="43">
        <v>0</v>
      </c>
      <c r="LM673" s="65" t="str">
        <f>IF(LF673="","",LM670)</f>
        <v>キティ浴衣、クロミ浴衣</v>
      </c>
      <c r="LN673" s="48">
        <f>IF(LG673="","",LN670)</f>
        <v>1000</v>
      </c>
      <c r="LO673" s="87">
        <f t="shared" si="3061"/>
        <v>0</v>
      </c>
      <c r="LP673" s="53"/>
      <c r="LQ673" s="37"/>
      <c r="LR673" s="29"/>
      <c r="LS673" s="52" t="str">
        <f t="shared" si="3031"/>
        <v/>
      </c>
      <c r="LT673" s="45"/>
      <c r="LU673" s="45" t="str">
        <f>IF(LT673="","",LT673-#REF!)</f>
        <v/>
      </c>
      <c r="LV673" s="45"/>
      <c r="LW673" s="45" t="str">
        <f>IF(LV673="","",LV673-#REF!)</f>
        <v/>
      </c>
      <c r="LX673" s="45"/>
      <c r="LY673" s="45" t="str">
        <f>IF(LX673="","",#REF!+#REF!-LX673)</f>
        <v/>
      </c>
      <c r="LZ673" s="45"/>
      <c r="MA673" s="43"/>
      <c r="MB673" s="43" t="str">
        <f>IF(LT673="","",#REF!)</f>
        <v/>
      </c>
      <c r="MC673" s="45" t="str">
        <f t="shared" si="3227"/>
        <v/>
      </c>
      <c r="MD673" s="46" t="str">
        <f t="shared" si="3228"/>
        <v/>
      </c>
      <c r="ME673" s="37"/>
      <c r="MF673" s="29"/>
      <c r="MG673" s="52" t="str">
        <f t="shared" si="3038"/>
        <v/>
      </c>
      <c r="MH673" s="45"/>
      <c r="MI673" s="45" t="str">
        <f>IF(MH673="","",MH673-#REF!)</f>
        <v/>
      </c>
      <c r="MJ673" s="45"/>
      <c r="MK673" s="45" t="str">
        <f>IF(MJ673="","",MJ673-#REF!)</f>
        <v/>
      </c>
      <c r="ML673" s="45"/>
      <c r="MM673" s="45" t="str">
        <f>IF(ML673="","",#REF!+#REF!-ML673)</f>
        <v/>
      </c>
      <c r="MN673" s="45"/>
      <c r="MO673" s="43"/>
      <c r="MP673" s="43" t="str">
        <f>IF(MH673="","",#REF!)</f>
        <v/>
      </c>
      <c r="MQ673" s="45" t="str">
        <f t="shared" si="3229"/>
        <v/>
      </c>
      <c r="MR673" s="46" t="str">
        <f t="shared" si="3230"/>
        <v/>
      </c>
      <c r="MS673" s="37"/>
      <c r="MT673" s="29"/>
      <c r="MU673" s="52" t="str">
        <f t="shared" si="3045"/>
        <v/>
      </c>
      <c r="MV673" s="45"/>
      <c r="MW673" s="45" t="str">
        <f>IF(MV673="","",MV673-#REF!)</f>
        <v/>
      </c>
      <c r="MX673" s="45"/>
      <c r="MY673" s="45" t="str">
        <f>IF(MX673="","",MX673-#REF!)</f>
        <v/>
      </c>
      <c r="MZ673" s="45"/>
      <c r="NA673" s="45" t="str">
        <f>IF(MZ673="","",#REF!+#REF!-MZ673)</f>
        <v/>
      </c>
      <c r="NB673" s="45"/>
      <c r="NC673" s="43"/>
      <c r="ND673" s="43" t="str">
        <f>IF(MV673="","",#REF!)</f>
        <v/>
      </c>
      <c r="NE673" s="45" t="str">
        <f t="shared" si="3231"/>
        <v/>
      </c>
      <c r="NF673" s="46" t="str">
        <f t="shared" si="3232"/>
        <v/>
      </c>
      <c r="NG673" s="37"/>
      <c r="NH673" s="29"/>
      <c r="NI673" s="52" t="str">
        <f t="shared" si="3052"/>
        <v/>
      </c>
      <c r="NJ673" s="45"/>
      <c r="NK673" s="45" t="str">
        <f>IF(NJ673="","",NJ673-#REF!)</f>
        <v/>
      </c>
      <c r="NL673" s="45"/>
      <c r="NM673" s="45" t="str">
        <f>IF(NL673="","",NL673-#REF!)</f>
        <v/>
      </c>
      <c r="NN673" s="45"/>
      <c r="NO673" s="45" t="str">
        <f>IF(NN673="","",#REF!+#REF!-NN673)</f>
        <v/>
      </c>
      <c r="NP673" s="45"/>
      <c r="NQ673" s="43"/>
      <c r="NR673" s="43" t="str">
        <f>IF(NJ673="","",#REF!)</f>
        <v/>
      </c>
      <c r="NS673" s="45" t="str">
        <f t="shared" si="3233"/>
        <v/>
      </c>
      <c r="NT673" s="46" t="str">
        <f t="shared" si="3234"/>
        <v/>
      </c>
      <c r="NU673" s="37"/>
    </row>
    <row r="674" spans="1:385" ht="15" customHeight="1" thickBot="1" x14ac:dyDescent="0.3">
      <c r="A674" s="38"/>
      <c r="B674" s="39"/>
      <c r="C674" s="40"/>
      <c r="D674" s="40"/>
      <c r="E674" s="40"/>
      <c r="F674" s="135"/>
      <c r="G674" s="135"/>
      <c r="H674" s="42"/>
      <c r="I674" s="45"/>
      <c r="J674" s="45" t="str">
        <f>IF(I674="","",I674-I673)</f>
        <v/>
      </c>
      <c r="K674" s="45"/>
      <c r="L674" s="45" t="str">
        <f>IF(K674="","",K674-K673)</f>
        <v/>
      </c>
      <c r="M674" s="45"/>
      <c r="N674" s="45" t="str">
        <f>IF(M674="","",M673+O673-M674)</f>
        <v/>
      </c>
      <c r="O674" s="45"/>
      <c r="P674" s="43"/>
      <c r="Q674" s="43" t="str">
        <f>IF(I674="","",Q673)</f>
        <v/>
      </c>
      <c r="R674" s="45" t="str">
        <f t="shared" si="3215"/>
        <v/>
      </c>
      <c r="S674" s="46" t="str">
        <f t="shared" si="3216"/>
        <v/>
      </c>
      <c r="T674" s="37"/>
      <c r="U674" s="29"/>
      <c r="V674" s="52" t="str">
        <f t="shared" si="2996"/>
        <v/>
      </c>
      <c r="W674" s="67"/>
      <c r="X674" s="45" t="str">
        <f>IF(W674="","",W674-W673)</f>
        <v/>
      </c>
      <c r="Y674" s="45"/>
      <c r="Z674" s="45" t="str">
        <f>IF(Y674="","",Y674-Y673)</f>
        <v/>
      </c>
      <c r="AA674" s="45"/>
      <c r="AB674" s="45" t="str">
        <f>IF(AA674="","",AA673+AC673-AA674)</f>
        <v/>
      </c>
      <c r="AC674" s="45"/>
      <c r="AD674" s="43"/>
      <c r="AE674" s="43" t="str">
        <f>IF(W674="","",AE673)</f>
        <v/>
      </c>
      <c r="AF674" s="45" t="str">
        <f t="shared" si="3217"/>
        <v/>
      </c>
      <c r="AG674" s="46" t="str">
        <f t="shared" si="3218"/>
        <v/>
      </c>
      <c r="AH674" s="37"/>
      <c r="AI674" s="29"/>
      <c r="AJ674" s="52" t="str">
        <f t="shared" si="3003"/>
        <v/>
      </c>
      <c r="AK674" s="45"/>
      <c r="AL674" s="45" t="str">
        <f>IF(AK674="","",AK674-AK673)</f>
        <v/>
      </c>
      <c r="AM674" s="45"/>
      <c r="AN674" s="45" t="str">
        <f>IF(AM674="","",AM674-AM673)</f>
        <v/>
      </c>
      <c r="AO674" s="45"/>
      <c r="AP674" s="45" t="str">
        <f>IF(AO674="","",AO673+AQ673-AO674)</f>
        <v/>
      </c>
      <c r="AQ674" s="45"/>
      <c r="AR674" s="43"/>
      <c r="AS674" s="43" t="str">
        <f>IF(AK674="","",AS673)</f>
        <v/>
      </c>
      <c r="AT674" s="45" t="str">
        <f t="shared" si="3219"/>
        <v/>
      </c>
      <c r="AU674" s="46" t="str">
        <f t="shared" si="3220"/>
        <v/>
      </c>
      <c r="AV674" s="37"/>
      <c r="AW674" s="29"/>
      <c r="AX674" s="52" t="str">
        <f t="shared" si="3010"/>
        <v/>
      </c>
      <c r="AY674" s="45"/>
      <c r="AZ674" s="45" t="str">
        <f>IF(AY674="","",AY674-AY673)</f>
        <v/>
      </c>
      <c r="BA674" s="45"/>
      <c r="BB674" s="45" t="str">
        <f>IF(BA674="","",BA674-BA673)</f>
        <v/>
      </c>
      <c r="BC674" s="45"/>
      <c r="BD674" s="45" t="str">
        <f>IF(BC674="","",BC673+BE673-BC674)</f>
        <v/>
      </c>
      <c r="BE674" s="45"/>
      <c r="BF674" s="43"/>
      <c r="BG674" s="43" t="str">
        <f>IF(AY674="","",BG673)</f>
        <v/>
      </c>
      <c r="BH674" s="45" t="str">
        <f t="shared" si="3221"/>
        <v/>
      </c>
      <c r="BI674" s="46" t="str">
        <f t="shared" si="3222"/>
        <v/>
      </c>
      <c r="BJ674" s="37"/>
      <c r="BK674" s="29"/>
      <c r="BL674" s="75"/>
      <c r="BM674" s="76">
        <v>271</v>
      </c>
      <c r="BN674" s="76">
        <f t="shared" si="3161"/>
        <v>115</v>
      </c>
      <c r="BO674" s="76">
        <v>994</v>
      </c>
      <c r="BP674" s="76">
        <f t="shared" si="3162"/>
        <v>0</v>
      </c>
      <c r="BQ674" s="76">
        <v>10</v>
      </c>
      <c r="BR674" s="76">
        <f t="shared" si="3163"/>
        <v>-1</v>
      </c>
      <c r="BS674" s="76">
        <v>8</v>
      </c>
      <c r="BT674" s="78" t="str">
        <f t="shared" si="3164"/>
        <v>スティッチキーケース</v>
      </c>
      <c r="BU674" s="79">
        <f t="shared" si="3165"/>
        <v>550</v>
      </c>
      <c r="BV674" s="76">
        <f t="shared" si="3063"/>
        <v>-550</v>
      </c>
      <c r="BW674" s="80">
        <f t="shared" si="3064"/>
        <v>-4.7826086956521741E-2</v>
      </c>
      <c r="BX674" s="37"/>
      <c r="BY674" s="57"/>
      <c r="BZ674" s="75"/>
      <c r="CA674" s="76">
        <v>5287</v>
      </c>
      <c r="CB674" s="76">
        <f t="shared" si="3166"/>
        <v>161</v>
      </c>
      <c r="CC674" s="76">
        <v>286</v>
      </c>
      <c r="CD674" s="76">
        <f t="shared" si="3167"/>
        <v>4</v>
      </c>
      <c r="CE674" s="76">
        <v>90</v>
      </c>
      <c r="CF674" s="76">
        <f t="shared" si="3168"/>
        <v>5</v>
      </c>
      <c r="CG674" s="76">
        <v>10</v>
      </c>
      <c r="CH674" s="78" t="str">
        <f t="shared" si="3169"/>
        <v>ＡＩラバー</v>
      </c>
      <c r="CI674" s="79">
        <f t="shared" si="3170"/>
        <v>198</v>
      </c>
      <c r="CJ674" s="76">
        <f t="shared" si="3070"/>
        <v>990</v>
      </c>
      <c r="CK674" s="80">
        <f t="shared" si="3071"/>
        <v>6.1490683229813665E-2</v>
      </c>
      <c r="CL674" s="37"/>
      <c r="CM674" s="29"/>
      <c r="CN674" s="75"/>
      <c r="CO674" s="76">
        <v>989</v>
      </c>
      <c r="CP674" s="76">
        <f t="shared" si="3171"/>
        <v>103</v>
      </c>
      <c r="CQ674" s="76">
        <v>34</v>
      </c>
      <c r="CR674" s="76">
        <f t="shared" si="3172"/>
        <v>5</v>
      </c>
      <c r="CS674" s="76">
        <v>19</v>
      </c>
      <c r="CT674" s="76">
        <f t="shared" si="3173"/>
        <v>6</v>
      </c>
      <c r="CU674" s="76">
        <v>0</v>
      </c>
      <c r="CV674" s="78" t="str">
        <f t="shared" si="3174"/>
        <v>サンリオトイカメラ</v>
      </c>
      <c r="CW674" s="79">
        <f t="shared" si="3175"/>
        <v>605</v>
      </c>
      <c r="CX674" s="76">
        <f t="shared" si="3075"/>
        <v>3630</v>
      </c>
      <c r="CY674" s="80">
        <f t="shared" si="3076"/>
        <v>0.35242718446601939</v>
      </c>
      <c r="CZ674" s="37"/>
      <c r="DA674" s="29"/>
      <c r="DB674" s="52" t="str">
        <f t="shared" si="3017"/>
        <v/>
      </c>
      <c r="DC674" s="45"/>
      <c r="DD674" s="45" t="str">
        <f>IF(DC674="","",DC674-DC673)</f>
        <v/>
      </c>
      <c r="DE674" s="45"/>
      <c r="DF674" s="45" t="str">
        <f>IF(DE674="","",DE674-DE673)</f>
        <v/>
      </c>
      <c r="DG674" s="45"/>
      <c r="DH674" s="45" t="str">
        <f>IF(DG674="","",DG673+DI673-DG674)</f>
        <v/>
      </c>
      <c r="DI674" s="45"/>
      <c r="DJ674" s="43"/>
      <c r="DK674" s="43" t="str">
        <f>IF(DC674="","",DK673)</f>
        <v/>
      </c>
      <c r="DL674" s="45" t="str">
        <f t="shared" si="3223"/>
        <v/>
      </c>
      <c r="DM674" s="46" t="str">
        <f t="shared" si="3224"/>
        <v/>
      </c>
      <c r="DN674" s="37"/>
      <c r="DO674" s="29"/>
      <c r="DP674" s="52" t="str">
        <f t="shared" si="3024"/>
        <v/>
      </c>
      <c r="DQ674" s="45"/>
      <c r="DR674" s="45" t="str">
        <f>IF(DQ674="","",DQ674-DQ673)</f>
        <v/>
      </c>
      <c r="DS674" s="45"/>
      <c r="DT674" s="45" t="str">
        <f>IF(DS674="","",DS674-DS673)</f>
        <v/>
      </c>
      <c r="DU674" s="45"/>
      <c r="DV674" s="45" t="str">
        <f>IF(DU674="","",DU673+DW673-DU674)</f>
        <v/>
      </c>
      <c r="DW674" s="45"/>
      <c r="DX674" s="43"/>
      <c r="DY674" s="43" t="str">
        <f>IF(DQ674="","",DY673)</f>
        <v/>
      </c>
      <c r="DZ674" s="45" t="str">
        <f t="shared" si="3225"/>
        <v/>
      </c>
      <c r="EA674" s="46" t="str">
        <f t="shared" si="3226"/>
        <v/>
      </c>
      <c r="EB674" s="37"/>
      <c r="GU674" s="220"/>
      <c r="HX674" s="360"/>
      <c r="HY674" s="75"/>
      <c r="HZ674" s="76">
        <v>4852</v>
      </c>
      <c r="IA674" s="76">
        <f t="shared" si="3176"/>
        <v>155</v>
      </c>
      <c r="IB674" s="76">
        <v>253</v>
      </c>
      <c r="IC674" s="76">
        <f t="shared" si="3177"/>
        <v>9</v>
      </c>
      <c r="ID674" s="76">
        <v>106</v>
      </c>
      <c r="IE674" s="76">
        <f t="shared" si="3178"/>
        <v>10</v>
      </c>
      <c r="IF674" s="76">
        <v>55</v>
      </c>
      <c r="IG674" s="78" t="str">
        <f t="shared" si="3179"/>
        <v>スプランキーラバー</v>
      </c>
      <c r="IH674" s="79">
        <f t="shared" si="3180"/>
        <v>200</v>
      </c>
      <c r="II674" s="76">
        <f t="shared" si="3082"/>
        <v>2000</v>
      </c>
      <c r="IJ674" s="80">
        <f t="shared" si="3083"/>
        <v>0.12903225806451613</v>
      </c>
      <c r="IK674" s="37"/>
      <c r="IL674" s="29"/>
      <c r="IM674" s="75"/>
      <c r="IN674" s="76">
        <v>4870</v>
      </c>
      <c r="IO674" s="76">
        <f t="shared" si="3181"/>
        <v>79</v>
      </c>
      <c r="IP674" s="76">
        <v>218</v>
      </c>
      <c r="IQ674" s="76">
        <f t="shared" si="3182"/>
        <v>1</v>
      </c>
      <c r="IR674" s="76">
        <v>8</v>
      </c>
      <c r="IS674" s="76">
        <f t="shared" si="3183"/>
        <v>1</v>
      </c>
      <c r="IT674" s="76">
        <v>4</v>
      </c>
      <c r="IU674" s="78" t="str">
        <f t="shared" si="3184"/>
        <v>しなこくま</v>
      </c>
      <c r="IV674" s="79">
        <f t="shared" si="3185"/>
        <v>682</v>
      </c>
      <c r="IW674" s="76">
        <f t="shared" si="3089"/>
        <v>682</v>
      </c>
      <c r="IX674" s="80">
        <f t="shared" si="3090"/>
        <v>8.6329113924050627E-2</v>
      </c>
      <c r="IY674" s="37"/>
      <c r="IZ674" s="61"/>
      <c r="JA674" s="75"/>
      <c r="JB674" s="76">
        <v>3173</v>
      </c>
      <c r="JC674" s="76">
        <f t="shared" si="3186"/>
        <v>128</v>
      </c>
      <c r="JD674" s="76">
        <v>169</v>
      </c>
      <c r="JE674" s="76">
        <f t="shared" si="3187"/>
        <v>6</v>
      </c>
      <c r="JF674" s="76">
        <v>7</v>
      </c>
      <c r="JG674" s="76">
        <f t="shared" si="3188"/>
        <v>5</v>
      </c>
      <c r="JH674" s="76">
        <v>8</v>
      </c>
      <c r="JI674" s="78" t="str">
        <f t="shared" si="3189"/>
        <v>ＡＩマスコット</v>
      </c>
      <c r="JJ674" s="79">
        <f t="shared" si="3190"/>
        <v>286</v>
      </c>
      <c r="JK674" s="76">
        <f t="shared" si="3096"/>
        <v>1430</v>
      </c>
      <c r="JL674" s="80">
        <f t="shared" si="3097"/>
        <v>0.11171875000000001</v>
      </c>
      <c r="JM674" s="37"/>
      <c r="JN674" s="29"/>
      <c r="JO674" s="75"/>
      <c r="JP674" s="76">
        <v>3972</v>
      </c>
      <c r="JQ674" s="76">
        <f t="shared" si="3191"/>
        <v>73</v>
      </c>
      <c r="JR674" s="76">
        <v>184</v>
      </c>
      <c r="JS674" s="76">
        <f t="shared" si="3192"/>
        <v>2</v>
      </c>
      <c r="JT674" s="76">
        <v>6</v>
      </c>
      <c r="JU674" s="76">
        <f t="shared" si="3193"/>
        <v>1</v>
      </c>
      <c r="JV674" s="76">
        <v>1</v>
      </c>
      <c r="JW674" s="78" t="str">
        <f t="shared" si="3194"/>
        <v>サンリオファン</v>
      </c>
      <c r="JX674" s="79">
        <f t="shared" si="3195"/>
        <v>1100</v>
      </c>
      <c r="JY674" s="76">
        <f t="shared" si="3103"/>
        <v>1100</v>
      </c>
      <c r="JZ674" s="80">
        <f t="shared" si="3104"/>
        <v>0.15068493150684931</v>
      </c>
      <c r="KA674" s="37"/>
      <c r="KB674" s="51"/>
      <c r="KC674" s="75"/>
      <c r="KD674" s="76">
        <v>11950</v>
      </c>
      <c r="KE674" s="76">
        <f>IF(KD674="","",KD674-KD670)</f>
        <v>142</v>
      </c>
      <c r="KF674" s="76">
        <v>603</v>
      </c>
      <c r="KG674" s="76">
        <f>IF(KF674="","",KF674-KF670)</f>
        <v>11</v>
      </c>
      <c r="KH674" s="76">
        <v>80</v>
      </c>
      <c r="KI674" s="76">
        <f>IF(KH674="","",KH670+KJ670-KH674)</f>
        <v>4</v>
      </c>
      <c r="KJ674" s="76">
        <v>9</v>
      </c>
      <c r="KK674" s="78" t="str">
        <f>IF(KD674="","",KK670)</f>
        <v>ＡＩモンスターラバー</v>
      </c>
      <c r="KL674" s="79">
        <f>IF(KE674="","",KL670)</f>
        <v>198</v>
      </c>
      <c r="KM674" s="76">
        <f>IF(KH674="","",KI674*KL674)</f>
        <v>792</v>
      </c>
      <c r="KN674" s="80">
        <f>IF(KI674="","",KM674/(KE674*100))</f>
        <v>5.5774647887323947E-2</v>
      </c>
      <c r="KO674" s="37"/>
      <c r="KP674" s="29"/>
      <c r="KQ674" s="75"/>
      <c r="KR674" s="76">
        <v>507</v>
      </c>
      <c r="KS674" s="76">
        <f>IF(KR674="","",KR674-KR670)</f>
        <v>132</v>
      </c>
      <c r="KT674" s="76">
        <v>999</v>
      </c>
      <c r="KU674" s="76">
        <f>IF(KT674="","",KT674-KT670)</f>
        <v>2</v>
      </c>
      <c r="KV674" s="76">
        <v>14</v>
      </c>
      <c r="KW674" s="76">
        <f>IF(KV674="","",KV670+KX670-KV674)</f>
        <v>4</v>
      </c>
      <c r="KX674" s="76">
        <v>2</v>
      </c>
      <c r="KY674" s="78" t="str">
        <f>IF(KR674="","",KY670)</f>
        <v>AIモンスターマスコット</v>
      </c>
      <c r="KZ674" s="79">
        <f>IF(KS674="","",KZ670)</f>
        <v>286</v>
      </c>
      <c r="LA674" s="76">
        <f>IF(KV674="","",KW674*KZ674)</f>
        <v>1144</v>
      </c>
      <c r="LB674" s="80">
        <f>IF(KW674="","",LA674/(KS674*100))</f>
        <v>8.666666666666667E-2</v>
      </c>
      <c r="LC674" s="37"/>
      <c r="LD674" s="29"/>
      <c r="LE674" s="47"/>
      <c r="LF674" s="45"/>
      <c r="LG674" s="45"/>
      <c r="LH674" s="45">
        <v>530</v>
      </c>
      <c r="LI674" s="45">
        <f>IF(LH674="","",LH674-LH671)</f>
        <v>0</v>
      </c>
      <c r="LJ674" s="43">
        <v>2</v>
      </c>
      <c r="LK674" s="45">
        <f>IF(LJ674="","",LJ671+LL671-LJ674)</f>
        <v>0</v>
      </c>
      <c r="LL674" s="45">
        <v>0</v>
      </c>
      <c r="LM674" s="73" t="str">
        <f>IF(LF673="","",LM671)</f>
        <v>アンパンティッシュカバー、キティヒョウ柄</v>
      </c>
      <c r="LN674" s="67">
        <f>IF(LG673="","",LN671)</f>
        <v>1000</v>
      </c>
      <c r="LO674" s="45">
        <f t="shared" si="3061"/>
        <v>0</v>
      </c>
      <c r="LP674" s="46"/>
      <c r="LQ674" s="37"/>
      <c r="LR674" s="29"/>
      <c r="LS674" s="52" t="str">
        <f t="shared" si="3031"/>
        <v/>
      </c>
      <c r="LT674" s="45"/>
      <c r="LU674" s="45" t="str">
        <f>IF(LT674="","",LT674-LT673)</f>
        <v/>
      </c>
      <c r="LV674" s="45"/>
      <c r="LW674" s="45" t="str">
        <f>IF(LV674="","",LV674-LV673)</f>
        <v/>
      </c>
      <c r="LX674" s="45"/>
      <c r="LY674" s="45" t="str">
        <f>IF(LX674="","",LX673+LZ673-LX674)</f>
        <v/>
      </c>
      <c r="LZ674" s="45"/>
      <c r="MA674" s="43"/>
      <c r="MB674" s="43" t="str">
        <f>IF(LT674="","",MB673)</f>
        <v/>
      </c>
      <c r="MC674" s="45" t="str">
        <f t="shared" si="3227"/>
        <v/>
      </c>
      <c r="MD674" s="46" t="str">
        <f t="shared" si="3228"/>
        <v/>
      </c>
      <c r="ME674" s="37"/>
      <c r="MF674" s="29"/>
      <c r="MG674" s="52" t="str">
        <f t="shared" si="3038"/>
        <v/>
      </c>
      <c r="MH674" s="45"/>
      <c r="MI674" s="45" t="str">
        <f>IF(MH674="","",MH674-MH673)</f>
        <v/>
      </c>
      <c r="MJ674" s="45"/>
      <c r="MK674" s="45" t="str">
        <f>IF(MJ674="","",MJ674-MJ673)</f>
        <v/>
      </c>
      <c r="ML674" s="45"/>
      <c r="MM674" s="45" t="str">
        <f>IF(ML674="","",ML673+MN673-ML674)</f>
        <v/>
      </c>
      <c r="MN674" s="45"/>
      <c r="MO674" s="43"/>
      <c r="MP674" s="43" t="str">
        <f>IF(MH674="","",MP673)</f>
        <v/>
      </c>
      <c r="MQ674" s="45" t="str">
        <f t="shared" si="3229"/>
        <v/>
      </c>
      <c r="MR674" s="46" t="str">
        <f t="shared" si="3230"/>
        <v/>
      </c>
      <c r="MS674" s="37"/>
      <c r="MT674" s="29"/>
      <c r="MU674" s="52" t="str">
        <f t="shared" si="3045"/>
        <v/>
      </c>
      <c r="MV674" s="45"/>
      <c r="MW674" s="45" t="str">
        <f>IF(MV674="","",MV674-MV673)</f>
        <v/>
      </c>
      <c r="MX674" s="45"/>
      <c r="MY674" s="45" t="str">
        <f>IF(MX674="","",MX674-MX673)</f>
        <v/>
      </c>
      <c r="MZ674" s="45"/>
      <c r="NA674" s="45" t="str">
        <f>IF(MZ674="","",MZ673+NB673-MZ674)</f>
        <v/>
      </c>
      <c r="NB674" s="45"/>
      <c r="NC674" s="43"/>
      <c r="ND674" s="43" t="str">
        <f>IF(MV674="","",ND673)</f>
        <v/>
      </c>
      <c r="NE674" s="45" t="str">
        <f t="shared" si="3231"/>
        <v/>
      </c>
      <c r="NF674" s="46" t="str">
        <f t="shared" si="3232"/>
        <v/>
      </c>
      <c r="NG674" s="37"/>
      <c r="NH674" s="29"/>
      <c r="NI674" s="52" t="str">
        <f t="shared" si="3052"/>
        <v/>
      </c>
      <c r="NJ674" s="45"/>
      <c r="NK674" s="45" t="str">
        <f>IF(NJ674="","",NJ674-NJ673)</f>
        <v/>
      </c>
      <c r="NL674" s="45"/>
      <c r="NM674" s="45" t="str">
        <f>IF(NL674="","",NL674-NL673)</f>
        <v/>
      </c>
      <c r="NN674" s="45"/>
      <c r="NO674" s="45" t="str">
        <f>IF(NN674="","",NN673+NP673-NN674)</f>
        <v/>
      </c>
      <c r="NP674" s="45"/>
      <c r="NQ674" s="43"/>
      <c r="NR674" s="43" t="str">
        <f>IF(NJ674="","",NR673)</f>
        <v/>
      </c>
      <c r="NS674" s="45" t="str">
        <f t="shared" si="3233"/>
        <v/>
      </c>
      <c r="NT674" s="46" t="str">
        <f t="shared" si="3234"/>
        <v/>
      </c>
      <c r="NU674" s="37"/>
    </row>
    <row r="675" spans="1:385" ht="15" customHeight="1" thickTop="1" thickBot="1" x14ac:dyDescent="0.3">
      <c r="A675" s="38"/>
      <c r="B675" s="39"/>
      <c r="C675" s="40"/>
      <c r="D675" s="40"/>
      <c r="E675" s="40"/>
      <c r="F675" s="135"/>
      <c r="G675" s="135"/>
      <c r="H675" s="42"/>
      <c r="I675" s="45"/>
      <c r="J675" s="45" t="str">
        <f>IF(I675="","",I675-I674)</f>
        <v/>
      </c>
      <c r="K675" s="45"/>
      <c r="L675" s="45" t="str">
        <f>IF(K675="","",K675-K674)</f>
        <v/>
      </c>
      <c r="M675" s="45"/>
      <c r="N675" s="45" t="str">
        <f>IF(M675="","",M674+O674-M675)</f>
        <v/>
      </c>
      <c r="O675" s="45"/>
      <c r="P675" s="43"/>
      <c r="Q675" s="43" t="str">
        <f>IF(I675="","",Q674)</f>
        <v/>
      </c>
      <c r="R675" s="45" t="str">
        <f t="shared" si="3215"/>
        <v/>
      </c>
      <c r="S675" s="46" t="str">
        <f t="shared" si="3216"/>
        <v/>
      </c>
      <c r="T675" s="37"/>
      <c r="U675" s="29"/>
      <c r="V675" s="52" t="str">
        <f t="shared" si="2996"/>
        <v/>
      </c>
      <c r="W675" s="67"/>
      <c r="X675" s="45" t="str">
        <f>IF(W675="","",W675-W674)</f>
        <v/>
      </c>
      <c r="Y675" s="45"/>
      <c r="Z675" s="45" t="str">
        <f>IF(Y675="","",Y675-Y674)</f>
        <v/>
      </c>
      <c r="AA675" s="45"/>
      <c r="AB675" s="45" t="str">
        <f>IF(AA675="","",AA674+AC674-AA675)</f>
        <v/>
      </c>
      <c r="AC675" s="45"/>
      <c r="AD675" s="43"/>
      <c r="AE675" s="43" t="str">
        <f>IF(W675="","",AE674)</f>
        <v/>
      </c>
      <c r="AF675" s="45" t="str">
        <f t="shared" si="3217"/>
        <v/>
      </c>
      <c r="AG675" s="46" t="str">
        <f t="shared" si="3218"/>
        <v/>
      </c>
      <c r="AH675" s="37"/>
      <c r="AI675" s="29"/>
      <c r="AJ675" s="52" t="str">
        <f t="shared" si="3003"/>
        <v/>
      </c>
      <c r="AK675" s="45"/>
      <c r="AL675" s="45" t="str">
        <f>IF(AK675="","",AK675-AK674)</f>
        <v/>
      </c>
      <c r="AM675" s="45"/>
      <c r="AN675" s="45" t="str">
        <f>IF(AM675="","",AM675-AM674)</f>
        <v/>
      </c>
      <c r="AO675" s="45"/>
      <c r="AP675" s="45" t="str">
        <f>IF(AO675="","",AO674+AQ674-AO675)</f>
        <v/>
      </c>
      <c r="AQ675" s="45"/>
      <c r="AR675" s="43"/>
      <c r="AS675" s="43" t="str">
        <f>IF(AK675="","",AS674)</f>
        <v/>
      </c>
      <c r="AT675" s="45" t="str">
        <f t="shared" si="3219"/>
        <v/>
      </c>
      <c r="AU675" s="46" t="str">
        <f t="shared" si="3220"/>
        <v/>
      </c>
      <c r="AV675" s="37"/>
      <c r="AW675" s="29"/>
      <c r="AX675" s="52" t="str">
        <f t="shared" si="3010"/>
        <v/>
      </c>
      <c r="AY675" s="45"/>
      <c r="AZ675" s="45" t="str">
        <f>IF(AY675="","",AY675-AY674)</f>
        <v/>
      </c>
      <c r="BA675" s="45"/>
      <c r="BB675" s="45" t="str">
        <f>IF(BA675="","",BA675-BA674)</f>
        <v/>
      </c>
      <c r="BC675" s="45"/>
      <c r="BD675" s="45" t="str">
        <f>IF(BC675="","",BC674+BE674-BC675)</f>
        <v/>
      </c>
      <c r="BE675" s="45"/>
      <c r="BF675" s="43"/>
      <c r="BG675" s="43" t="str">
        <f>IF(AY675="","",BG674)</f>
        <v/>
      </c>
      <c r="BH675" s="45" t="str">
        <f t="shared" si="3221"/>
        <v/>
      </c>
      <c r="BI675" s="46" t="str">
        <f t="shared" si="3222"/>
        <v/>
      </c>
      <c r="BJ675" s="37"/>
      <c r="BK675" s="29"/>
      <c r="BL675" s="52">
        <f>IF($A660="","",$A660)</f>
        <v>45901</v>
      </c>
      <c r="BM675" s="43">
        <v>244</v>
      </c>
      <c r="BN675" s="43">
        <f t="shared" si="3161"/>
        <v>25</v>
      </c>
      <c r="BO675" s="43">
        <v>998</v>
      </c>
      <c r="BP675" s="87">
        <f t="shared" si="3162"/>
        <v>1</v>
      </c>
      <c r="BQ675" s="43">
        <v>7</v>
      </c>
      <c r="BR675" s="43">
        <f t="shared" si="3163"/>
        <v>1</v>
      </c>
      <c r="BS675" s="43">
        <v>1</v>
      </c>
      <c r="BT675" s="72" t="str">
        <f t="shared" si="3164"/>
        <v>チェゴシムミニファン</v>
      </c>
      <c r="BU675" s="48">
        <f t="shared" si="3165"/>
        <v>1000</v>
      </c>
      <c r="BV675" s="45">
        <f t="shared" si="3063"/>
        <v>1000</v>
      </c>
      <c r="BW675" s="89">
        <f t="shared" si="3064"/>
        <v>0.4</v>
      </c>
      <c r="BX675" s="37"/>
      <c r="BY675" s="57"/>
      <c r="BZ675" s="52">
        <f>IF($A660="","",$A660)</f>
        <v>45901</v>
      </c>
      <c r="CA675" s="43">
        <v>6958</v>
      </c>
      <c r="CB675" s="43">
        <f t="shared" si="3166"/>
        <v>33</v>
      </c>
      <c r="CC675" s="43">
        <v>254</v>
      </c>
      <c r="CD675" s="87">
        <f t="shared" si="3167"/>
        <v>4</v>
      </c>
      <c r="CE675" s="43">
        <v>11</v>
      </c>
      <c r="CF675" s="43">
        <f t="shared" si="3168"/>
        <v>4</v>
      </c>
      <c r="CG675" s="43">
        <v>0</v>
      </c>
      <c r="CH675" s="44" t="str">
        <f t="shared" si="3169"/>
        <v>チロルイヤホン</v>
      </c>
      <c r="CI675" s="48">
        <f t="shared" si="3170"/>
        <v>1100</v>
      </c>
      <c r="CJ675" s="45">
        <f t="shared" si="3070"/>
        <v>4400</v>
      </c>
      <c r="CK675" s="89">
        <f t="shared" si="3071"/>
        <v>1.3333333333333333</v>
      </c>
      <c r="CL675" s="37"/>
      <c r="CM675" s="29"/>
      <c r="CN675" s="52">
        <f>IF($A660="","",$A660)</f>
        <v>45901</v>
      </c>
      <c r="CO675" s="43">
        <v>900</v>
      </c>
      <c r="CP675" s="43">
        <f t="shared" si="3171"/>
        <v>39</v>
      </c>
      <c r="CQ675" s="43">
        <v>43</v>
      </c>
      <c r="CR675" s="87">
        <f t="shared" si="3172"/>
        <v>1</v>
      </c>
      <c r="CS675" s="43">
        <v>16</v>
      </c>
      <c r="CT675" s="43">
        <f t="shared" si="3173"/>
        <v>3</v>
      </c>
      <c r="CU675" s="43">
        <v>0</v>
      </c>
      <c r="CV675" s="72" t="str">
        <f t="shared" si="3174"/>
        <v>デジタルミニカメラ</v>
      </c>
      <c r="CW675" s="48">
        <f t="shared" si="3175"/>
        <v>722</v>
      </c>
      <c r="CX675" s="45">
        <f t="shared" si="3075"/>
        <v>2166</v>
      </c>
      <c r="CY675" s="89">
        <f t="shared" si="3076"/>
        <v>0.55538461538461537</v>
      </c>
      <c r="CZ675" s="37" t="s">
        <v>450</v>
      </c>
      <c r="DA675" s="29"/>
      <c r="DB675" s="52" t="str">
        <f t="shared" si="3017"/>
        <v/>
      </c>
      <c r="DC675" s="45"/>
      <c r="DD675" s="45" t="str">
        <f>IF(DC675="","",DC675-DC674)</f>
        <v/>
      </c>
      <c r="DE675" s="45"/>
      <c r="DF675" s="45" t="str">
        <f>IF(DE675="","",DE675-DE674)</f>
        <v/>
      </c>
      <c r="DG675" s="45"/>
      <c r="DH675" s="45" t="str">
        <f>IF(DG675="","",DG674+DI674-DG675)</f>
        <v/>
      </c>
      <c r="DI675" s="45"/>
      <c r="DJ675" s="43"/>
      <c r="DK675" s="43" t="str">
        <f>IF(DC675="","",DK674)</f>
        <v/>
      </c>
      <c r="DL675" s="45" t="str">
        <f t="shared" si="3223"/>
        <v/>
      </c>
      <c r="DM675" s="46" t="str">
        <f t="shared" si="3224"/>
        <v/>
      </c>
      <c r="DN675" s="37"/>
      <c r="DO675" s="29"/>
      <c r="DP675" s="52" t="str">
        <f t="shared" si="3024"/>
        <v/>
      </c>
      <c r="DQ675" s="45"/>
      <c r="DR675" s="45" t="str">
        <f>IF(DQ675="","",DQ675-DQ674)</f>
        <v/>
      </c>
      <c r="DS675" s="45"/>
      <c r="DT675" s="45" t="str">
        <f>IF(DS675="","",DS675-DS674)</f>
        <v/>
      </c>
      <c r="DU675" s="45"/>
      <c r="DV675" s="45" t="str">
        <f>IF(DU675="","",DU674+DW674-DU675)</f>
        <v/>
      </c>
      <c r="DW675" s="45"/>
      <c r="DX675" s="43"/>
      <c r="DY675" s="43" t="str">
        <f>IF(DQ675="","",DY674)</f>
        <v/>
      </c>
      <c r="DZ675" s="45" t="str">
        <f t="shared" si="3225"/>
        <v/>
      </c>
      <c r="EA675" s="46" t="str">
        <f t="shared" si="3226"/>
        <v/>
      </c>
      <c r="EB675" s="37"/>
      <c r="GU675" s="220"/>
      <c r="HX675" s="360"/>
      <c r="HY675" s="52">
        <f>IF($A660="","",$A660)</f>
        <v>45901</v>
      </c>
      <c r="HZ675" s="43">
        <v>5711</v>
      </c>
      <c r="IA675" s="43">
        <f t="shared" si="3176"/>
        <v>64</v>
      </c>
      <c r="IB675" s="43">
        <v>291</v>
      </c>
      <c r="IC675" s="87">
        <f t="shared" si="3177"/>
        <v>4</v>
      </c>
      <c r="ID675" s="43">
        <v>19</v>
      </c>
      <c r="IE675" s="43">
        <f t="shared" si="3178"/>
        <v>4</v>
      </c>
      <c r="IF675" s="43">
        <v>6</v>
      </c>
      <c r="IG675" s="44" t="str">
        <f t="shared" si="3179"/>
        <v>サンリオでかぱっちん</v>
      </c>
      <c r="IH675" s="48">
        <f t="shared" si="3180"/>
        <v>660</v>
      </c>
      <c r="II675" s="45">
        <f t="shared" si="3082"/>
        <v>2640</v>
      </c>
      <c r="IJ675" s="89">
        <f t="shared" si="3083"/>
        <v>0.41249999999999998</v>
      </c>
      <c r="IK675" s="37"/>
      <c r="IL675" s="29"/>
      <c r="IM675" s="52">
        <f>IF($A660="","",$A660)</f>
        <v>45901</v>
      </c>
      <c r="IN675" s="43">
        <v>4783</v>
      </c>
      <c r="IO675" s="43">
        <f t="shared" si="3181"/>
        <v>32</v>
      </c>
      <c r="IP675" s="43">
        <v>161</v>
      </c>
      <c r="IQ675" s="87">
        <f t="shared" si="3182"/>
        <v>1</v>
      </c>
      <c r="IR675" s="43">
        <v>13</v>
      </c>
      <c r="IS675" s="43">
        <f t="shared" si="3183"/>
        <v>3</v>
      </c>
      <c r="IT675" s="43">
        <v>0</v>
      </c>
      <c r="IU675" s="44" t="str">
        <f t="shared" si="3184"/>
        <v>ジャグラーパネルキーホルダー</v>
      </c>
      <c r="IV675" s="48">
        <f t="shared" si="3185"/>
        <v>465</v>
      </c>
      <c r="IW675" s="45">
        <f t="shared" si="3089"/>
        <v>1395</v>
      </c>
      <c r="IX675" s="89">
        <f t="shared" si="3090"/>
        <v>0.43593749999999998</v>
      </c>
      <c r="IY675" s="37"/>
      <c r="IZ675" s="61"/>
      <c r="JA675" s="52">
        <f>IF($A660="","",$A660)</f>
        <v>45901</v>
      </c>
      <c r="JB675" s="43">
        <v>4780</v>
      </c>
      <c r="JC675" s="43">
        <f t="shared" si="3186"/>
        <v>88</v>
      </c>
      <c r="JD675" s="43">
        <v>182</v>
      </c>
      <c r="JE675" s="87">
        <f t="shared" si="3187"/>
        <v>4</v>
      </c>
      <c r="JF675" s="43">
        <v>8</v>
      </c>
      <c r="JG675" s="43">
        <f t="shared" si="3188"/>
        <v>4</v>
      </c>
      <c r="JH675" s="43">
        <v>2</v>
      </c>
      <c r="JI675" s="44" t="str">
        <f t="shared" si="3189"/>
        <v>モンチッチマスコット</v>
      </c>
      <c r="JJ675" s="48">
        <f t="shared" si="3190"/>
        <v>528</v>
      </c>
      <c r="JK675" s="45">
        <f t="shared" si="3096"/>
        <v>2112</v>
      </c>
      <c r="JL675" s="89">
        <f t="shared" si="3097"/>
        <v>0.24</v>
      </c>
      <c r="JM675" s="37"/>
      <c r="JN675" s="29"/>
      <c r="JO675" s="52">
        <f>IF($A660="","",$A660)</f>
        <v>45901</v>
      </c>
      <c r="JP675" s="43">
        <v>3619</v>
      </c>
      <c r="JQ675" s="43">
        <f t="shared" si="3191"/>
        <v>40</v>
      </c>
      <c r="JR675" s="43">
        <v>240</v>
      </c>
      <c r="JS675" s="87">
        <f t="shared" si="3192"/>
        <v>7</v>
      </c>
      <c r="JT675" s="43">
        <v>62</v>
      </c>
      <c r="JU675" s="43">
        <f t="shared" si="3193"/>
        <v>8</v>
      </c>
      <c r="JV675" s="43">
        <v>0</v>
      </c>
      <c r="JW675" s="44" t="str">
        <f t="shared" si="3194"/>
        <v>サンリオシューズキーホルダー</v>
      </c>
      <c r="JX675" s="48">
        <f t="shared" si="3195"/>
        <v>387</v>
      </c>
      <c r="JY675" s="45">
        <f t="shared" si="3103"/>
        <v>3096</v>
      </c>
      <c r="JZ675" s="89">
        <f t="shared" si="3104"/>
        <v>0.77400000000000002</v>
      </c>
      <c r="KA675" s="37" t="s">
        <v>447</v>
      </c>
      <c r="KB675" s="51"/>
      <c r="KC675" s="52">
        <f>IF($A660="","",$A660)</f>
        <v>45901</v>
      </c>
      <c r="KD675" s="43">
        <v>11815</v>
      </c>
      <c r="KE675" s="43">
        <f>IF(KD675="","",KD675-KD671)</f>
        <v>30</v>
      </c>
      <c r="KF675" s="43">
        <v>448</v>
      </c>
      <c r="KG675" s="87">
        <f>IF(KF675="","",KF675-KF671)</f>
        <v>0</v>
      </c>
      <c r="KH675" s="43">
        <v>21</v>
      </c>
      <c r="KI675" s="43">
        <f>IF(KH675="","",KH671+KJ671-KH675)</f>
        <v>0</v>
      </c>
      <c r="KJ675" s="43">
        <v>0</v>
      </c>
      <c r="KK675" s="72" t="str">
        <f>IF(KD675="","",KK671)</f>
        <v>サンリオでかぱっちん</v>
      </c>
      <c r="KL675" s="48">
        <f>IF(KE675="","",KL671)</f>
        <v>660</v>
      </c>
      <c r="KM675" s="45">
        <f>IF(KH675="","",KI675*KL675)</f>
        <v>0</v>
      </c>
      <c r="KN675" s="89">
        <f>IF(KI675="","",KM675/(KE675*100))</f>
        <v>0</v>
      </c>
      <c r="KO675" s="37" t="s">
        <v>453</v>
      </c>
      <c r="KP675" s="29"/>
      <c r="KQ675" s="52">
        <f>IF($A660="","",$A660)</f>
        <v>45901</v>
      </c>
      <c r="KR675" s="43">
        <v>389</v>
      </c>
      <c r="KS675" s="43">
        <f>IF(KR675="","",KR675-KR671)</f>
        <v>85</v>
      </c>
      <c r="KT675" s="43">
        <v>997</v>
      </c>
      <c r="KU675" s="87">
        <f>IF(KT675="","",KT675-KT671)</f>
        <v>2</v>
      </c>
      <c r="KV675" s="43">
        <v>6</v>
      </c>
      <c r="KW675" s="43">
        <f>IF(KV675="","",KV671+KX671-KV675)</f>
        <v>2</v>
      </c>
      <c r="KX675" s="43">
        <v>0</v>
      </c>
      <c r="KY675" s="44" t="str">
        <f>IF(KR675="","",KY671)</f>
        <v>サンリオフェイスポーチ</v>
      </c>
      <c r="KZ675" s="48">
        <f>IF(KS675="","",KZ671)</f>
        <v>900</v>
      </c>
      <c r="LA675" s="45">
        <f>IF(KV675="","",KW675*KZ675)</f>
        <v>1800</v>
      </c>
      <c r="LB675" s="89">
        <f>IF(KW675="","",LA675/(KS675*100))</f>
        <v>0.21176470588235294</v>
      </c>
      <c r="LC675" s="37"/>
      <c r="LD675" s="29"/>
      <c r="LE675" s="75"/>
      <c r="LF675" s="76"/>
      <c r="LG675" s="76"/>
      <c r="LH675" s="76">
        <v>1166</v>
      </c>
      <c r="LI675" s="76">
        <f>IF(LH675="","",LH675-LH672)</f>
        <v>0</v>
      </c>
      <c r="LJ675" s="77">
        <v>2</v>
      </c>
      <c r="LK675" s="76">
        <f>IF(LJ675="","",LJ672+LL672-LJ675)</f>
        <v>0</v>
      </c>
      <c r="LL675" s="76">
        <v>0</v>
      </c>
      <c r="LM675" s="78" t="str">
        <f>IF(LF673="","",LM672)</f>
        <v>バイキンティッシュカバー、ダダンダン</v>
      </c>
      <c r="LN675" s="79">
        <f>IF(LG673="","",LN672)</f>
        <v>1000</v>
      </c>
      <c r="LO675" s="76">
        <f t="shared" si="3061"/>
        <v>0</v>
      </c>
      <c r="LP675" s="80"/>
      <c r="LQ675" s="37"/>
      <c r="LR675" s="29"/>
      <c r="LS675" s="52" t="str">
        <f t="shared" si="3031"/>
        <v/>
      </c>
      <c r="LT675" s="45"/>
      <c r="LU675" s="45" t="str">
        <f>IF(LT675="","",LT675-LT674)</f>
        <v/>
      </c>
      <c r="LV675" s="45"/>
      <c r="LW675" s="45" t="str">
        <f>IF(LV675="","",LV675-LV674)</f>
        <v/>
      </c>
      <c r="LX675" s="45"/>
      <c r="LY675" s="45" t="str">
        <f>IF(LX675="","",LX674+LZ674-LX675)</f>
        <v/>
      </c>
      <c r="LZ675" s="45"/>
      <c r="MA675" s="43"/>
      <c r="MB675" s="43" t="str">
        <f>IF(LT675="","",MB674)</f>
        <v/>
      </c>
      <c r="MC675" s="45" t="str">
        <f t="shared" si="3227"/>
        <v/>
      </c>
      <c r="MD675" s="46" t="str">
        <f t="shared" si="3228"/>
        <v/>
      </c>
      <c r="ME675" s="37"/>
      <c r="MF675" s="29"/>
      <c r="MG675" s="52" t="str">
        <f t="shared" si="3038"/>
        <v/>
      </c>
      <c r="MH675" s="45"/>
      <c r="MI675" s="45" t="str">
        <f>IF(MH675="","",MH675-MH674)</f>
        <v/>
      </c>
      <c r="MJ675" s="45"/>
      <c r="MK675" s="45" t="str">
        <f>IF(MJ675="","",MJ675-MJ674)</f>
        <v/>
      </c>
      <c r="ML675" s="45"/>
      <c r="MM675" s="45" t="str">
        <f>IF(ML675="","",ML674+MN674-ML675)</f>
        <v/>
      </c>
      <c r="MN675" s="45"/>
      <c r="MO675" s="43"/>
      <c r="MP675" s="43" t="str">
        <f>IF(MH675="","",MP674)</f>
        <v/>
      </c>
      <c r="MQ675" s="45" t="str">
        <f t="shared" si="3229"/>
        <v/>
      </c>
      <c r="MR675" s="46" t="str">
        <f t="shared" si="3230"/>
        <v/>
      </c>
      <c r="MS675" s="37"/>
      <c r="MT675" s="29"/>
      <c r="MU675" s="52" t="str">
        <f t="shared" si="3045"/>
        <v/>
      </c>
      <c r="MV675" s="45"/>
      <c r="MW675" s="45" t="str">
        <f>IF(MV675="","",MV675-MV674)</f>
        <v/>
      </c>
      <c r="MX675" s="45"/>
      <c r="MY675" s="45" t="str">
        <f>IF(MX675="","",MX675-MX674)</f>
        <v/>
      </c>
      <c r="MZ675" s="45"/>
      <c r="NA675" s="45" t="str">
        <f>IF(MZ675="","",MZ674+NB674-MZ675)</f>
        <v/>
      </c>
      <c r="NB675" s="45"/>
      <c r="NC675" s="43"/>
      <c r="ND675" s="43" t="str">
        <f>IF(MV675="","",ND674)</f>
        <v/>
      </c>
      <c r="NE675" s="45" t="str">
        <f t="shared" si="3231"/>
        <v/>
      </c>
      <c r="NF675" s="46" t="str">
        <f t="shared" si="3232"/>
        <v/>
      </c>
      <c r="NG675" s="37"/>
      <c r="NH675" s="29"/>
      <c r="NI675" s="52" t="str">
        <f t="shared" si="3052"/>
        <v/>
      </c>
      <c r="NJ675" s="45"/>
      <c r="NK675" s="45" t="str">
        <f>IF(NJ675="","",NJ675-NJ674)</f>
        <v/>
      </c>
      <c r="NL675" s="45"/>
      <c r="NM675" s="45" t="str">
        <f>IF(NL675="","",NL675-NL674)</f>
        <v/>
      </c>
      <c r="NN675" s="45"/>
      <c r="NO675" s="45" t="str">
        <f>IF(NN675="","",NN674+NP674-NN675)</f>
        <v/>
      </c>
      <c r="NP675" s="45"/>
      <c r="NQ675" s="43"/>
      <c r="NR675" s="43" t="str">
        <f>IF(NJ675="","",NR674)</f>
        <v/>
      </c>
      <c r="NS675" s="45" t="str">
        <f t="shared" si="3233"/>
        <v/>
      </c>
      <c r="NT675" s="46" t="str">
        <f t="shared" si="3234"/>
        <v/>
      </c>
      <c r="NU675" s="37"/>
    </row>
    <row r="676" spans="1:385" ht="15" customHeight="1" thickTop="1" x14ac:dyDescent="0.25">
      <c r="A676" s="38"/>
      <c r="B676" s="39"/>
      <c r="C676" s="40"/>
      <c r="D676" s="40"/>
      <c r="E676" s="40"/>
      <c r="F676" s="135"/>
      <c r="G676" s="135"/>
      <c r="H676" s="42"/>
      <c r="I676" s="45"/>
      <c r="J676" s="45" t="str">
        <f>IF(I676="","",I676-I675)</f>
        <v/>
      </c>
      <c r="K676" s="45"/>
      <c r="L676" s="45" t="str">
        <f>IF(K676="","",K676-K675)</f>
        <v/>
      </c>
      <c r="M676" s="45"/>
      <c r="N676" s="45" t="str">
        <f>IF(M676="","",M675+O675-M676)</f>
        <v/>
      </c>
      <c r="O676" s="45"/>
      <c r="P676" s="43"/>
      <c r="Q676" s="43" t="str">
        <f>IF(I676="","",Q675)</f>
        <v/>
      </c>
      <c r="R676" s="45" t="str">
        <f t="shared" si="3215"/>
        <v/>
      </c>
      <c r="S676" s="46" t="str">
        <f t="shared" si="3216"/>
        <v/>
      </c>
      <c r="T676" s="37"/>
      <c r="U676" s="29"/>
      <c r="V676" s="47"/>
      <c r="W676" s="67"/>
      <c r="X676" s="45" t="str">
        <f>IF(W676="","",W676-W675)</f>
        <v/>
      </c>
      <c r="Y676" s="45"/>
      <c r="Z676" s="45" t="str">
        <f>IF(Y676="","",Y676-Y675)</f>
        <v/>
      </c>
      <c r="AA676" s="45"/>
      <c r="AB676" s="45" t="str">
        <f>IF(AA676="","",AA675+AC675-AA676)</f>
        <v/>
      </c>
      <c r="AC676" s="45"/>
      <c r="AD676" s="45"/>
      <c r="AE676" s="45"/>
      <c r="AF676" s="45" t="str">
        <f t="shared" si="3217"/>
        <v/>
      </c>
      <c r="AG676" s="46" t="str">
        <f t="shared" si="3218"/>
        <v/>
      </c>
      <c r="AH676" s="37"/>
      <c r="AI676" s="29"/>
      <c r="AJ676" s="47"/>
      <c r="AK676" s="45"/>
      <c r="AL676" s="45" t="str">
        <f>IF(AK676="","",AK676-AK675)</f>
        <v/>
      </c>
      <c r="AM676" s="45"/>
      <c r="AN676" s="45" t="str">
        <f>IF(AM676="","",AM676-AM675)</f>
        <v/>
      </c>
      <c r="AO676" s="45"/>
      <c r="AP676" s="45" t="str">
        <f>IF(AO676="","",AO675+AQ675-AO676)</f>
        <v/>
      </c>
      <c r="AQ676" s="45"/>
      <c r="AR676" s="45"/>
      <c r="AS676" s="45"/>
      <c r="AT676" s="45" t="str">
        <f t="shared" si="3219"/>
        <v/>
      </c>
      <c r="AU676" s="46" t="str">
        <f t="shared" si="3220"/>
        <v/>
      </c>
      <c r="AV676" s="37"/>
      <c r="AW676" s="29"/>
      <c r="AX676" s="47"/>
      <c r="AY676" s="45"/>
      <c r="AZ676" s="45" t="str">
        <f>IF(AY676="","",AY676-AY675)</f>
        <v/>
      </c>
      <c r="BA676" s="45"/>
      <c r="BB676" s="45" t="str">
        <f>IF(BA676="","",BA676-BA675)</f>
        <v/>
      </c>
      <c r="BC676" s="45"/>
      <c r="BD676" s="45" t="str">
        <f>IF(BC676="","",BC675+BE675-BC676)</f>
        <v/>
      </c>
      <c r="BE676" s="45"/>
      <c r="BF676" s="45"/>
      <c r="BG676" s="45"/>
      <c r="BH676" s="45" t="str">
        <f t="shared" si="3221"/>
        <v/>
      </c>
      <c r="BI676" s="46" t="str">
        <f t="shared" si="3222"/>
        <v/>
      </c>
      <c r="BJ676" s="37"/>
      <c r="BK676" s="29"/>
      <c r="BL676" s="47"/>
      <c r="BM676" s="45">
        <v>256</v>
      </c>
      <c r="BN676" s="45">
        <f t="shared" si="3161"/>
        <v>49</v>
      </c>
      <c r="BO676" s="45">
        <v>996</v>
      </c>
      <c r="BP676" s="45">
        <f t="shared" si="3162"/>
        <v>3</v>
      </c>
      <c r="BQ676" s="45">
        <v>9</v>
      </c>
      <c r="BR676" s="45">
        <f t="shared" si="3163"/>
        <v>3</v>
      </c>
      <c r="BS676" s="43">
        <v>3</v>
      </c>
      <c r="BT676" s="63" t="str">
        <f t="shared" si="3164"/>
        <v>サンリオミニリュック</v>
      </c>
      <c r="BU676" s="67">
        <f t="shared" si="3165"/>
        <v>600</v>
      </c>
      <c r="BV676" s="43">
        <f t="shared" si="3063"/>
        <v>1800</v>
      </c>
      <c r="BW676" s="46">
        <f t="shared" si="3064"/>
        <v>0.36734693877551022</v>
      </c>
      <c r="BX676" s="37" t="s">
        <v>452</v>
      </c>
      <c r="BY676" s="57"/>
      <c r="BZ676" s="47"/>
      <c r="CA676" s="45">
        <v>6671</v>
      </c>
      <c r="CB676" s="45">
        <f t="shared" si="3166"/>
        <v>20</v>
      </c>
      <c r="CC676" s="45">
        <v>218</v>
      </c>
      <c r="CD676" s="45">
        <f t="shared" si="3167"/>
        <v>1</v>
      </c>
      <c r="CE676" s="45">
        <v>6</v>
      </c>
      <c r="CF676" s="45">
        <f t="shared" si="3168"/>
        <v>1</v>
      </c>
      <c r="CG676" s="43">
        <v>0</v>
      </c>
      <c r="CH676" s="64" t="str">
        <f t="shared" si="3169"/>
        <v>しなこくま</v>
      </c>
      <c r="CI676" s="67">
        <f t="shared" si="3170"/>
        <v>682</v>
      </c>
      <c r="CJ676" s="43">
        <f t="shared" si="3070"/>
        <v>682</v>
      </c>
      <c r="CK676" s="46">
        <f t="shared" si="3071"/>
        <v>0.34100000000000003</v>
      </c>
      <c r="CL676" s="37" t="s">
        <v>451</v>
      </c>
      <c r="CM676" s="29"/>
      <c r="CN676" s="47"/>
      <c r="CO676" s="45">
        <v>2031</v>
      </c>
      <c r="CP676" s="45">
        <f t="shared" si="3171"/>
        <v>45</v>
      </c>
      <c r="CQ676" s="45">
        <v>56</v>
      </c>
      <c r="CR676" s="45">
        <f t="shared" si="3172"/>
        <v>0</v>
      </c>
      <c r="CS676" s="45">
        <v>6</v>
      </c>
      <c r="CT676" s="45">
        <f t="shared" si="3173"/>
        <v>1</v>
      </c>
      <c r="CU676" s="43">
        <v>0</v>
      </c>
      <c r="CV676" s="63" t="str">
        <f t="shared" si="3174"/>
        <v>サンリオFAN</v>
      </c>
      <c r="CW676" s="67">
        <f t="shared" si="3175"/>
        <v>1100</v>
      </c>
      <c r="CX676" s="43">
        <f t="shared" si="3075"/>
        <v>1100</v>
      </c>
      <c r="CY676" s="46">
        <f t="shared" si="3076"/>
        <v>0.24444444444444444</v>
      </c>
      <c r="CZ676" s="37"/>
      <c r="DA676" s="29"/>
      <c r="DB676" s="47"/>
      <c r="DC676" s="45"/>
      <c r="DD676" s="45" t="str">
        <f>IF(DC676="","",DC676-DC675)</f>
        <v/>
      </c>
      <c r="DE676" s="45"/>
      <c r="DF676" s="45" t="str">
        <f>IF(DE676="","",DE676-DE675)</f>
        <v/>
      </c>
      <c r="DG676" s="45"/>
      <c r="DH676" s="45" t="str">
        <f>IF(DG676="","",DG675+DI675-DG676)</f>
        <v/>
      </c>
      <c r="DI676" s="45"/>
      <c r="DJ676" s="45"/>
      <c r="DK676" s="45"/>
      <c r="DL676" s="45" t="str">
        <f t="shared" si="3223"/>
        <v/>
      </c>
      <c r="DM676" s="46" t="str">
        <f t="shared" si="3224"/>
        <v/>
      </c>
      <c r="DN676" s="37"/>
      <c r="DO676" s="29"/>
      <c r="DP676" s="47"/>
      <c r="DQ676" s="45"/>
      <c r="DR676" s="45" t="str">
        <f>IF(DQ676="","",DQ676-DQ675)</f>
        <v/>
      </c>
      <c r="DS676" s="45"/>
      <c r="DT676" s="45" t="str">
        <f>IF(DS676="","",DS676-DS675)</f>
        <v/>
      </c>
      <c r="DU676" s="45"/>
      <c r="DV676" s="45" t="str">
        <f>IF(DU676="","",DU675+DW675-DU676)</f>
        <v/>
      </c>
      <c r="DW676" s="45"/>
      <c r="DX676" s="45"/>
      <c r="DY676" s="45"/>
      <c r="DZ676" s="45" t="str">
        <f t="shared" si="3225"/>
        <v/>
      </c>
      <c r="EA676" s="46" t="str">
        <f t="shared" si="3226"/>
        <v/>
      </c>
      <c r="EB676" s="37"/>
      <c r="GU676" s="220"/>
      <c r="HX676" s="360"/>
      <c r="HY676" s="47"/>
      <c r="HZ676" s="45">
        <v>3901</v>
      </c>
      <c r="IA676" s="45">
        <f t="shared" si="3176"/>
        <v>41</v>
      </c>
      <c r="IB676" s="45">
        <v>116</v>
      </c>
      <c r="IC676" s="45">
        <f t="shared" si="3177"/>
        <v>1</v>
      </c>
      <c r="ID676" s="45">
        <v>30</v>
      </c>
      <c r="IE676" s="45">
        <f t="shared" si="3178"/>
        <v>0</v>
      </c>
      <c r="IF676" s="45">
        <v>0</v>
      </c>
      <c r="IG676" s="63" t="str">
        <f t="shared" si="3179"/>
        <v>ミニ香水</v>
      </c>
      <c r="IH676" s="67">
        <f t="shared" si="3180"/>
        <v>1100</v>
      </c>
      <c r="II676" s="43">
        <f t="shared" si="3082"/>
        <v>0</v>
      </c>
      <c r="IJ676" s="46">
        <f t="shared" si="3083"/>
        <v>0</v>
      </c>
      <c r="IK676" s="37"/>
      <c r="IL676" s="29"/>
      <c r="IM676" s="47"/>
      <c r="IN676" s="45">
        <v>4786</v>
      </c>
      <c r="IO676" s="45">
        <f t="shared" si="3181"/>
        <v>120</v>
      </c>
      <c r="IP676" s="45">
        <v>100</v>
      </c>
      <c r="IQ676" s="45">
        <f t="shared" si="3182"/>
        <v>2</v>
      </c>
      <c r="IR676" s="45">
        <v>12</v>
      </c>
      <c r="IS676" s="45">
        <f t="shared" si="3183"/>
        <v>0</v>
      </c>
      <c r="IT676" s="45">
        <v>1</v>
      </c>
      <c r="IU676" s="63" t="str">
        <f t="shared" si="3184"/>
        <v>ジャグラーサウンドボタン</v>
      </c>
      <c r="IV676" s="67">
        <f t="shared" si="3185"/>
        <v>748</v>
      </c>
      <c r="IW676" s="43">
        <f t="shared" si="3089"/>
        <v>0</v>
      </c>
      <c r="IX676" s="46">
        <f t="shared" si="3090"/>
        <v>0</v>
      </c>
      <c r="IY676" s="37"/>
      <c r="IZ676" s="61"/>
      <c r="JA676" s="47"/>
      <c r="JB676" s="45">
        <v>3531</v>
      </c>
      <c r="JC676" s="45">
        <f t="shared" si="3186"/>
        <v>75</v>
      </c>
      <c r="JD676" s="45">
        <v>103</v>
      </c>
      <c r="JE676" s="45">
        <f t="shared" si="3187"/>
        <v>1</v>
      </c>
      <c r="JF676" s="45">
        <v>11</v>
      </c>
      <c r="JG676" s="45">
        <f t="shared" si="3188"/>
        <v>3</v>
      </c>
      <c r="JH676" s="43">
        <v>0</v>
      </c>
      <c r="JI676" s="63" t="str">
        <f t="shared" si="3189"/>
        <v>サンリオミニリュック</v>
      </c>
      <c r="JJ676" s="67">
        <f>IF(JC676="","",JJ672)</f>
        <v>600</v>
      </c>
      <c r="JK676" s="43">
        <f t="shared" si="3096"/>
        <v>1800</v>
      </c>
      <c r="JL676" s="46">
        <f t="shared" si="3097"/>
        <v>0.24</v>
      </c>
      <c r="JM676" s="37"/>
      <c r="JN676" s="29"/>
      <c r="JO676" s="47"/>
      <c r="JP676" s="45">
        <v>4292</v>
      </c>
      <c r="JQ676" s="45">
        <f t="shared" si="3191"/>
        <v>49</v>
      </c>
      <c r="JR676" s="45">
        <v>89</v>
      </c>
      <c r="JS676" s="45">
        <f t="shared" si="3192"/>
        <v>0</v>
      </c>
      <c r="JT676" s="45">
        <v>10</v>
      </c>
      <c r="JU676" s="45">
        <f t="shared" si="3193"/>
        <v>0</v>
      </c>
      <c r="JV676" s="45">
        <v>0</v>
      </c>
      <c r="JW676" s="63" t="str">
        <f t="shared" si="3194"/>
        <v>デジタルミニカメラ</v>
      </c>
      <c r="JX676" s="67">
        <f t="shared" si="3195"/>
        <v>722</v>
      </c>
      <c r="JY676" s="43">
        <f t="shared" si="3103"/>
        <v>0</v>
      </c>
      <c r="JZ676" s="46">
        <f t="shared" si="3104"/>
        <v>0</v>
      </c>
      <c r="KA676" s="37"/>
      <c r="KB676" s="51"/>
      <c r="KC676" s="47"/>
      <c r="KD676" s="45">
        <v>9530</v>
      </c>
      <c r="KE676" s="45">
        <f>IF(KD676="","",KD676-KD672)</f>
        <v>34</v>
      </c>
      <c r="KF676" s="45">
        <v>279</v>
      </c>
      <c r="KG676" s="45">
        <f>IF(KF676="","",KF676-KF672)</f>
        <v>2</v>
      </c>
      <c r="KH676" s="45">
        <v>7</v>
      </c>
      <c r="KI676" s="45">
        <f>IF(KH676="","",KH672+KJ672-KH676)</f>
        <v>2</v>
      </c>
      <c r="KJ676" s="43">
        <v>0</v>
      </c>
      <c r="KK676" s="63" t="str">
        <f>IF(KD676="","",KK672)</f>
        <v>ガーナイヤホン</v>
      </c>
      <c r="KL676" s="67">
        <f>IF(KE676="","",KL672)</f>
        <v>1100</v>
      </c>
      <c r="KM676" s="43">
        <f>IF(KH676="","",KI676*KL676)</f>
        <v>2200</v>
      </c>
      <c r="KN676" s="46">
        <f>IF(KI676="","",KM676/(KE676*100))</f>
        <v>0.6470588235294118</v>
      </c>
      <c r="KO676" s="37"/>
      <c r="KP676" s="29"/>
      <c r="KQ676" s="47"/>
      <c r="KR676" s="45">
        <v>135</v>
      </c>
      <c r="KS676" s="45">
        <f>IF(KR676="","",KR676-KR672)</f>
        <v>13</v>
      </c>
      <c r="KT676" s="45">
        <v>994</v>
      </c>
      <c r="KU676" s="45">
        <f>IF(KT676="","",KT676-KT672)</f>
        <v>0</v>
      </c>
      <c r="KV676" s="45">
        <v>10</v>
      </c>
      <c r="KW676" s="45">
        <f>IF(KV676="","",KV672+KX672-KV676)</f>
        <v>0</v>
      </c>
      <c r="KX676" s="43">
        <v>-4</v>
      </c>
      <c r="KY676" s="64" t="str">
        <f>IF(KR676="","",KY672)</f>
        <v>サンリオキーケース</v>
      </c>
      <c r="KZ676" s="67">
        <f>IF(KS676="","",KZ672)</f>
        <v>726</v>
      </c>
      <c r="LA676" s="43">
        <f>IF(KV676="","",KW676*KZ676)</f>
        <v>0</v>
      </c>
      <c r="LB676" s="46">
        <f>IF(KW676="","",LA676/(KS676*100))</f>
        <v>0</v>
      </c>
      <c r="LC676" s="37" t="s">
        <v>454</v>
      </c>
      <c r="LD676" s="29"/>
      <c r="LE676" s="52">
        <f>IF(A662="","",A662)</f>
        <v>45908</v>
      </c>
      <c r="LF676" s="43">
        <v>67708</v>
      </c>
      <c r="LG676" s="86">
        <f>IF(LF676="","",LF676-LF673)</f>
        <v>89</v>
      </c>
      <c r="LH676" s="43">
        <v>445</v>
      </c>
      <c r="LI676" s="43">
        <f t="shared" si="3059"/>
        <v>0</v>
      </c>
      <c r="LJ676" s="43">
        <v>2</v>
      </c>
      <c r="LK676" s="87">
        <f t="shared" si="3060"/>
        <v>0</v>
      </c>
      <c r="LL676" s="43">
        <v>0</v>
      </c>
      <c r="LM676" s="65" t="str">
        <f>IF(LF676="","",LM673)</f>
        <v>キティ浴衣、クロミ浴衣</v>
      </c>
      <c r="LN676" s="48">
        <f>IF(LG676="","",LN673)</f>
        <v>1000</v>
      </c>
      <c r="LO676" s="87">
        <f t="shared" si="3061"/>
        <v>0</v>
      </c>
      <c r="LP676" s="53"/>
      <c r="LQ676" s="37"/>
      <c r="LR676" s="29"/>
      <c r="LS676" s="47"/>
      <c r="LT676" s="45"/>
      <c r="LU676" s="45" t="str">
        <f>IF(LT676="","",LT676-LT675)</f>
        <v/>
      </c>
      <c r="LV676" s="45"/>
      <c r="LW676" s="45" t="str">
        <f>IF(LV676="","",LV676-LV675)</f>
        <v/>
      </c>
      <c r="LX676" s="45"/>
      <c r="LY676" s="45" t="str">
        <f>IF(LX676="","",LX675+LZ675-LX676)</f>
        <v/>
      </c>
      <c r="LZ676" s="45"/>
      <c r="MA676" s="45"/>
      <c r="MB676" s="45"/>
      <c r="MC676" s="45" t="str">
        <f t="shared" si="3227"/>
        <v/>
      </c>
      <c r="MD676" s="46" t="str">
        <f t="shared" si="3228"/>
        <v/>
      </c>
      <c r="ME676" s="37"/>
      <c r="MF676" s="29"/>
      <c r="MG676" s="47"/>
      <c r="MH676" s="45"/>
      <c r="MI676" s="45" t="str">
        <f>IF(MH676="","",MH676-MH675)</f>
        <v/>
      </c>
      <c r="MJ676" s="45"/>
      <c r="MK676" s="45" t="str">
        <f>IF(MJ676="","",MJ676-MJ675)</f>
        <v/>
      </c>
      <c r="ML676" s="45"/>
      <c r="MM676" s="45" t="str">
        <f>IF(ML676="","",ML675+MN675-ML676)</f>
        <v/>
      </c>
      <c r="MN676" s="45"/>
      <c r="MO676" s="45"/>
      <c r="MP676" s="45"/>
      <c r="MQ676" s="45" t="str">
        <f t="shared" si="3229"/>
        <v/>
      </c>
      <c r="MR676" s="46" t="str">
        <f t="shared" si="3230"/>
        <v/>
      </c>
      <c r="MS676" s="37"/>
      <c r="MT676" s="29"/>
      <c r="MU676" s="47"/>
      <c r="MV676" s="45"/>
      <c r="MW676" s="45" t="str">
        <f>IF(MV676="","",MV676-MV675)</f>
        <v/>
      </c>
      <c r="MX676" s="45"/>
      <c r="MY676" s="45" t="str">
        <f>IF(MX676="","",MX676-MX675)</f>
        <v/>
      </c>
      <c r="MZ676" s="45"/>
      <c r="NA676" s="45" t="str">
        <f>IF(MZ676="","",MZ675+NB675-MZ676)</f>
        <v/>
      </c>
      <c r="NB676" s="45"/>
      <c r="NC676" s="45"/>
      <c r="ND676" s="45"/>
      <c r="NE676" s="45" t="str">
        <f t="shared" si="3231"/>
        <v/>
      </c>
      <c r="NF676" s="46" t="str">
        <f t="shared" si="3232"/>
        <v/>
      </c>
      <c r="NG676" s="37"/>
      <c r="NH676" s="29"/>
      <c r="NI676" s="47"/>
      <c r="NJ676" s="45"/>
      <c r="NK676" s="45" t="str">
        <f>IF(NJ676="","",NJ676-NJ675)</f>
        <v/>
      </c>
      <c r="NL676" s="45"/>
      <c r="NM676" s="45" t="str">
        <f>IF(NL676="","",NL676-NL675)</f>
        <v/>
      </c>
      <c r="NN676" s="45"/>
      <c r="NO676" s="45" t="str">
        <f>IF(NN676="","",NN675+NP675-NN676)</f>
        <v/>
      </c>
      <c r="NP676" s="45"/>
      <c r="NQ676" s="45"/>
      <c r="NR676" s="45"/>
      <c r="NS676" s="45" t="str">
        <f t="shared" si="3233"/>
        <v/>
      </c>
      <c r="NT676" s="46" t="str">
        <f t="shared" si="3234"/>
        <v/>
      </c>
      <c r="NU676" s="37"/>
    </row>
    <row r="677" spans="1:385" x14ac:dyDescent="0.25">
      <c r="A677" s="38"/>
      <c r="B677" s="39"/>
      <c r="C677" s="40"/>
      <c r="D677" s="40"/>
      <c r="E677" s="40"/>
      <c r="F677" s="135"/>
      <c r="G677" s="135"/>
      <c r="H677" s="42"/>
      <c r="I677" s="45"/>
      <c r="J677" s="45" t="str">
        <f>IF(I677="","",I677-I676)</f>
        <v/>
      </c>
      <c r="K677" s="45"/>
      <c r="L677" s="45" t="str">
        <f>IF(K677="","",K677-K676)</f>
        <v/>
      </c>
      <c r="M677" s="45"/>
      <c r="N677" s="45" t="str">
        <f>IF(M677="","",M676+O676-M677)</f>
        <v/>
      </c>
      <c r="O677" s="45"/>
      <c r="P677" s="43"/>
      <c r="Q677" s="43" t="str">
        <f>IF(I677="","",Q676)</f>
        <v/>
      </c>
      <c r="R677" s="45" t="str">
        <f t="shared" si="3215"/>
        <v/>
      </c>
      <c r="S677" s="46" t="str">
        <f t="shared" si="3216"/>
        <v/>
      </c>
      <c r="T677" s="37"/>
      <c r="U677" s="29"/>
      <c r="V677" s="47"/>
      <c r="W677" s="67"/>
      <c r="X677" s="45" t="str">
        <f>IF(W677="","",W677-W676)</f>
        <v/>
      </c>
      <c r="Y677" s="45"/>
      <c r="Z677" s="45" t="str">
        <f>IF(Y677="","",Y677-Y676)</f>
        <v/>
      </c>
      <c r="AA677" s="45"/>
      <c r="AB677" s="45" t="str">
        <f>IF(AA677="","",AA676+AC676-AA677)</f>
        <v/>
      </c>
      <c r="AC677" s="45"/>
      <c r="AD677" s="45"/>
      <c r="AE677" s="45"/>
      <c r="AF677" s="45" t="str">
        <f t="shared" si="3217"/>
        <v/>
      </c>
      <c r="AG677" s="46" t="str">
        <f t="shared" si="3218"/>
        <v/>
      </c>
      <c r="AH677" s="37"/>
      <c r="AI677" s="29"/>
      <c r="AJ677" s="47"/>
      <c r="AK677" s="45"/>
      <c r="AL677" s="45" t="str">
        <f>IF(AK677="","",AK677-AK676)</f>
        <v/>
      </c>
      <c r="AM677" s="45"/>
      <c r="AN677" s="45" t="str">
        <f>IF(AM677="","",AM677-AM676)</f>
        <v/>
      </c>
      <c r="AO677" s="45"/>
      <c r="AP677" s="45" t="str">
        <f>IF(AO677="","",AO676+AQ676-AO677)</f>
        <v/>
      </c>
      <c r="AQ677" s="45"/>
      <c r="AR677" s="45"/>
      <c r="AS677" s="45"/>
      <c r="AT677" s="45" t="str">
        <f t="shared" si="3219"/>
        <v/>
      </c>
      <c r="AU677" s="46" t="str">
        <f t="shared" si="3220"/>
        <v/>
      </c>
      <c r="AV677" s="37"/>
      <c r="AW677" s="29"/>
      <c r="AX677" s="47"/>
      <c r="AY677" s="45"/>
      <c r="AZ677" s="45" t="str">
        <f>IF(AY677="","",AY677-AY676)</f>
        <v/>
      </c>
      <c r="BA677" s="45"/>
      <c r="BB677" s="45" t="str">
        <f>IF(BA677="","",BA677-BA676)</f>
        <v/>
      </c>
      <c r="BC677" s="45"/>
      <c r="BD677" s="45" t="str">
        <f>IF(BC677="","",BC676+BE676-BC677)</f>
        <v/>
      </c>
      <c r="BE677" s="45"/>
      <c r="BF677" s="45"/>
      <c r="BG677" s="45"/>
      <c r="BH677" s="45" t="str">
        <f t="shared" si="3221"/>
        <v/>
      </c>
      <c r="BI677" s="46" t="str">
        <f t="shared" si="3222"/>
        <v/>
      </c>
      <c r="BJ677" s="37"/>
      <c r="BK677" s="29"/>
      <c r="BL677" s="47"/>
      <c r="BM677" s="45">
        <v>272</v>
      </c>
      <c r="BN677" s="45">
        <f t="shared" si="3161"/>
        <v>41</v>
      </c>
      <c r="BO677" s="45">
        <v>4</v>
      </c>
      <c r="BP677" s="45">
        <f t="shared" si="3162"/>
        <v>4</v>
      </c>
      <c r="BQ677" s="45">
        <v>20</v>
      </c>
      <c r="BR677" s="45">
        <f t="shared" si="3163"/>
        <v>4</v>
      </c>
      <c r="BS677" s="27">
        <v>0</v>
      </c>
      <c r="BT677" s="63" t="str">
        <f t="shared" si="3164"/>
        <v>ターボババア</v>
      </c>
      <c r="BU677" s="67">
        <f t="shared" si="3165"/>
        <v>800</v>
      </c>
      <c r="BV677" s="45">
        <f t="shared" si="3063"/>
        <v>3200</v>
      </c>
      <c r="BW677" s="46">
        <f t="shared" si="3064"/>
        <v>0.78048780487804881</v>
      </c>
      <c r="BX677" s="37"/>
      <c r="BY677" s="57"/>
      <c r="BZ677" s="47"/>
      <c r="CA677" s="45">
        <v>7086</v>
      </c>
      <c r="CB677" s="45">
        <f t="shared" si="3166"/>
        <v>47</v>
      </c>
      <c r="CC677" s="45">
        <v>418</v>
      </c>
      <c r="CD677" s="45">
        <f t="shared" si="3167"/>
        <v>0</v>
      </c>
      <c r="CE677" s="45">
        <v>11</v>
      </c>
      <c r="CF677" s="45">
        <f t="shared" si="3168"/>
        <v>1</v>
      </c>
      <c r="CG677" s="27">
        <v>0</v>
      </c>
      <c r="CH677" s="63" t="str">
        <f t="shared" si="3169"/>
        <v>ＡＩマスコット</v>
      </c>
      <c r="CI677" s="67">
        <f t="shared" si="3170"/>
        <v>286</v>
      </c>
      <c r="CJ677" s="45">
        <f t="shared" si="3070"/>
        <v>286</v>
      </c>
      <c r="CK677" s="46">
        <f t="shared" si="3071"/>
        <v>6.0851063829787236E-2</v>
      </c>
      <c r="CL677" s="37"/>
      <c r="CM677" s="29"/>
      <c r="CN677" s="47"/>
      <c r="CO677" s="45">
        <v>986</v>
      </c>
      <c r="CP677" s="69">
        <f t="shared" si="3171"/>
        <v>16</v>
      </c>
      <c r="CQ677" s="45">
        <v>31</v>
      </c>
      <c r="CR677" s="45">
        <f t="shared" si="3172"/>
        <v>1</v>
      </c>
      <c r="CS677" s="45">
        <v>14</v>
      </c>
      <c r="CT677" s="45">
        <f t="shared" si="3173"/>
        <v>1</v>
      </c>
      <c r="CU677" s="27">
        <v>0</v>
      </c>
      <c r="CV677" s="64" t="str">
        <f t="shared" si="3174"/>
        <v>ギャルキティキーケース</v>
      </c>
      <c r="CW677" s="67">
        <f t="shared" si="3175"/>
        <v>726</v>
      </c>
      <c r="CX677" s="45">
        <f t="shared" si="3075"/>
        <v>726</v>
      </c>
      <c r="CY677" s="46">
        <f t="shared" si="3076"/>
        <v>0.45374999999999999</v>
      </c>
      <c r="CZ677" s="37" t="s">
        <v>449</v>
      </c>
      <c r="DA677" s="29"/>
      <c r="DB677" s="47"/>
      <c r="DC677" s="45"/>
      <c r="DD677" s="45" t="str">
        <f>IF(DC677="","",DC677-DC676)</f>
        <v/>
      </c>
      <c r="DE677" s="45"/>
      <c r="DF677" s="45" t="str">
        <f>IF(DE677="","",DE677-DE676)</f>
        <v/>
      </c>
      <c r="DG677" s="45"/>
      <c r="DH677" s="45" t="str">
        <f>IF(DG677="","",DG676+DI676-DG677)</f>
        <v/>
      </c>
      <c r="DI677" s="45"/>
      <c r="DJ677" s="45"/>
      <c r="DK677" s="45"/>
      <c r="DL677" s="45" t="str">
        <f t="shared" si="3223"/>
        <v/>
      </c>
      <c r="DM677" s="46" t="str">
        <f t="shared" si="3224"/>
        <v/>
      </c>
      <c r="DN677" s="37"/>
      <c r="DO677" s="29"/>
      <c r="DP677" s="47"/>
      <c r="DQ677" s="45"/>
      <c r="DR677" s="45" t="str">
        <f>IF(DQ677="","",DQ677-DQ676)</f>
        <v/>
      </c>
      <c r="DS677" s="45"/>
      <c r="DT677" s="45" t="str">
        <f>IF(DS677="","",DS677-DS676)</f>
        <v/>
      </c>
      <c r="DU677" s="45"/>
      <c r="DV677" s="45" t="str">
        <f>IF(DU677="","",DU676+DW676-DU677)</f>
        <v/>
      </c>
      <c r="DW677" s="45"/>
      <c r="DX677" s="45"/>
      <c r="DY677" s="45"/>
      <c r="DZ677" s="45" t="str">
        <f t="shared" si="3225"/>
        <v/>
      </c>
      <c r="EA677" s="46" t="str">
        <f t="shared" si="3226"/>
        <v/>
      </c>
      <c r="EB677" s="37"/>
      <c r="GU677" s="220"/>
      <c r="HX677" s="360"/>
      <c r="HY677" s="47"/>
      <c r="HZ677" s="45">
        <v>3740</v>
      </c>
      <c r="IA677" s="45">
        <f t="shared" si="3176"/>
        <v>79</v>
      </c>
      <c r="IB677" s="45">
        <v>113</v>
      </c>
      <c r="IC677" s="45">
        <f t="shared" si="3177"/>
        <v>0</v>
      </c>
      <c r="ID677" s="45">
        <v>18</v>
      </c>
      <c r="IE677" s="45">
        <f t="shared" si="3178"/>
        <v>0</v>
      </c>
      <c r="IF677" s="45">
        <v>0</v>
      </c>
      <c r="IG677" s="63" t="str">
        <f t="shared" si="3179"/>
        <v>アンパンマンもちふわ</v>
      </c>
      <c r="IH677" s="67">
        <f t="shared" si="3180"/>
        <v>673</v>
      </c>
      <c r="II677" s="45">
        <f t="shared" si="3082"/>
        <v>0</v>
      </c>
      <c r="IJ677" s="46">
        <f t="shared" si="3083"/>
        <v>0</v>
      </c>
      <c r="IK677" s="37"/>
      <c r="IL677" s="29"/>
      <c r="IM677" s="47"/>
      <c r="IN677" s="45">
        <v>2911</v>
      </c>
      <c r="IO677" s="69">
        <f t="shared" si="3181"/>
        <v>23</v>
      </c>
      <c r="IP677" s="45">
        <v>172</v>
      </c>
      <c r="IQ677" s="45">
        <f t="shared" si="3182"/>
        <v>0</v>
      </c>
      <c r="IR677" s="45">
        <v>40</v>
      </c>
      <c r="IS677" s="45">
        <f t="shared" si="3183"/>
        <v>4</v>
      </c>
      <c r="IT677" s="45">
        <v>30</v>
      </c>
      <c r="IU677" s="63" t="str">
        <f t="shared" si="3184"/>
        <v>AIスクイーズ</v>
      </c>
      <c r="IV677" s="67">
        <f t="shared" si="3185"/>
        <v>182</v>
      </c>
      <c r="IW677" s="45">
        <f t="shared" si="3089"/>
        <v>728</v>
      </c>
      <c r="IX677" s="46">
        <f t="shared" si="3090"/>
        <v>0.3165217391304348</v>
      </c>
      <c r="IY677" s="37"/>
      <c r="IZ677" s="61"/>
      <c r="JA677" s="47"/>
      <c r="JB677" s="45">
        <v>5398</v>
      </c>
      <c r="JC677" s="45">
        <f t="shared" si="3186"/>
        <v>274</v>
      </c>
      <c r="JD677" s="45">
        <v>345</v>
      </c>
      <c r="JE677" s="45">
        <f t="shared" si="3187"/>
        <v>7</v>
      </c>
      <c r="JF677" s="45">
        <v>70</v>
      </c>
      <c r="JG677" s="45">
        <f t="shared" si="3188"/>
        <v>8</v>
      </c>
      <c r="JH677" s="27">
        <v>23</v>
      </c>
      <c r="JI677" s="63" t="str">
        <f t="shared" si="3189"/>
        <v>AIモンスターラバー</v>
      </c>
      <c r="JJ677" s="67">
        <f t="shared" si="3190"/>
        <v>198</v>
      </c>
      <c r="JK677" s="45">
        <f t="shared" si="3096"/>
        <v>1584</v>
      </c>
      <c r="JL677" s="46">
        <f t="shared" si="3097"/>
        <v>5.7810218978102193E-2</v>
      </c>
      <c r="JM677" s="37"/>
      <c r="JN677" s="29"/>
      <c r="JO677" s="47"/>
      <c r="JP677" s="45">
        <v>5049</v>
      </c>
      <c r="JQ677" s="45">
        <f t="shared" si="3191"/>
        <v>51</v>
      </c>
      <c r="JR677" s="45">
        <v>236</v>
      </c>
      <c r="JS677" s="45">
        <f t="shared" si="3192"/>
        <v>2</v>
      </c>
      <c r="JT677" s="45">
        <v>50</v>
      </c>
      <c r="JU677" s="45">
        <f t="shared" si="3193"/>
        <v>2</v>
      </c>
      <c r="JV677" s="45">
        <v>0</v>
      </c>
      <c r="JW677" s="63" t="str">
        <f t="shared" si="3194"/>
        <v>キティサンダルKH</v>
      </c>
      <c r="JX677" s="67">
        <f t="shared" si="3195"/>
        <v>605</v>
      </c>
      <c r="JY677" s="45">
        <f t="shared" si="3103"/>
        <v>1210</v>
      </c>
      <c r="JZ677" s="46">
        <f t="shared" si="3104"/>
        <v>0.2372549019607843</v>
      </c>
      <c r="KA677" s="37"/>
      <c r="KB677" s="51"/>
      <c r="KC677" s="47"/>
      <c r="KD677" s="45">
        <v>11245</v>
      </c>
      <c r="KE677" s="45">
        <f>IF(KD677="","",KD677-KD673)</f>
        <v>93</v>
      </c>
      <c r="KF677" s="45">
        <v>605</v>
      </c>
      <c r="KG677" s="45">
        <f>IF(KF677="","",KF677-KF673)</f>
        <v>3</v>
      </c>
      <c r="KH677" s="45">
        <v>10</v>
      </c>
      <c r="KI677" s="45">
        <f>IF(KH677="","",KH673+KJ673-KH677)</f>
        <v>2</v>
      </c>
      <c r="KJ677" s="27">
        <v>0</v>
      </c>
      <c r="KK677" s="63" t="str">
        <f>IF(KD677="","",KK673)</f>
        <v>サンリオFAN</v>
      </c>
      <c r="KL677" s="67">
        <f>IF(KE677="","",KL673)</f>
        <v>1100</v>
      </c>
      <c r="KM677" s="45">
        <f>IF(KH677="","",KI677*KL677)</f>
        <v>2200</v>
      </c>
      <c r="KN677" s="46">
        <f>IF(KI677="","",KM677/(KE677*100))</f>
        <v>0.23655913978494625</v>
      </c>
      <c r="KO677" s="37"/>
      <c r="KP677" s="29"/>
      <c r="KQ677" s="47"/>
      <c r="KR677" s="45">
        <v>519</v>
      </c>
      <c r="KS677" s="45">
        <f>IF(KR677="","",KR677-KR673)</f>
        <v>185</v>
      </c>
      <c r="KT677" s="45">
        <v>34</v>
      </c>
      <c r="KU677" s="45">
        <f>IF(KT677="","",KT677-KT673)</f>
        <v>12</v>
      </c>
      <c r="KV677" s="45">
        <v>230</v>
      </c>
      <c r="KW677" s="45">
        <f>IF(KV677="","",KV673+KX673-KV677)</f>
        <v>15</v>
      </c>
      <c r="KX677" s="27">
        <v>0</v>
      </c>
      <c r="KY677" s="63" t="str">
        <f>IF(KR677="","",KY673)</f>
        <v>サンリオアイスドーム</v>
      </c>
      <c r="KZ677" s="67">
        <f>IF(KS677="","",KZ673)</f>
        <v>300</v>
      </c>
      <c r="LA677" s="45">
        <f>IF(KV677="","",KW677*KZ677)</f>
        <v>4500</v>
      </c>
      <c r="LB677" s="46">
        <f>IF(KW677="","",LA677/(KS677*100))</f>
        <v>0.24324324324324326</v>
      </c>
      <c r="LC677" s="37"/>
      <c r="LD677" s="29"/>
      <c r="LE677" s="47"/>
      <c r="LF677" s="45"/>
      <c r="LG677" s="45"/>
      <c r="LH677" s="45">
        <v>530</v>
      </c>
      <c r="LI677" s="45">
        <f t="shared" si="3059"/>
        <v>0</v>
      </c>
      <c r="LJ677" s="43">
        <v>2</v>
      </c>
      <c r="LK677" s="45">
        <f t="shared" si="3060"/>
        <v>0</v>
      </c>
      <c r="LL677" s="45">
        <v>0</v>
      </c>
      <c r="LM677" s="73" t="str">
        <f>IF(LF676="","",LM674)</f>
        <v>アンパンティッシュカバー、キティヒョウ柄</v>
      </c>
      <c r="LN677" s="67">
        <f>IF(LG676="","",LN674)</f>
        <v>1000</v>
      </c>
      <c r="LO677" s="45">
        <f t="shared" si="3061"/>
        <v>0</v>
      </c>
      <c r="LP677" s="46"/>
      <c r="LQ677" s="37"/>
      <c r="LR677" s="29"/>
      <c r="LS677" s="47"/>
      <c r="LT677" s="45"/>
      <c r="LU677" s="45" t="str">
        <f>IF(LT677="","",LT677-LT676)</f>
        <v/>
      </c>
      <c r="LV677" s="45"/>
      <c r="LW677" s="45" t="str">
        <f>IF(LV677="","",LV677-LV676)</f>
        <v/>
      </c>
      <c r="LX677" s="45"/>
      <c r="LY677" s="45" t="str">
        <f>IF(LX677="","",LX676+LZ676-LX677)</f>
        <v/>
      </c>
      <c r="LZ677" s="45"/>
      <c r="MA677" s="45"/>
      <c r="MB677" s="45"/>
      <c r="MC677" s="45" t="str">
        <f t="shared" si="3227"/>
        <v/>
      </c>
      <c r="MD677" s="46" t="str">
        <f t="shared" si="3228"/>
        <v/>
      </c>
      <c r="ME677" s="37"/>
      <c r="MF677" s="29"/>
      <c r="MG677" s="47"/>
      <c r="MH677" s="45"/>
      <c r="MI677" s="45" t="str">
        <f>IF(MH677="","",MH677-MH676)</f>
        <v/>
      </c>
      <c r="MJ677" s="45"/>
      <c r="MK677" s="45" t="str">
        <f>IF(MJ677="","",MJ677-MJ676)</f>
        <v/>
      </c>
      <c r="ML677" s="45"/>
      <c r="MM677" s="45" t="str">
        <f>IF(ML677="","",ML676+MN676-ML677)</f>
        <v/>
      </c>
      <c r="MN677" s="45"/>
      <c r="MO677" s="45"/>
      <c r="MP677" s="45"/>
      <c r="MQ677" s="45" t="str">
        <f t="shared" si="3229"/>
        <v/>
      </c>
      <c r="MR677" s="46" t="str">
        <f t="shared" si="3230"/>
        <v/>
      </c>
      <c r="MS677" s="37"/>
      <c r="MT677" s="29"/>
      <c r="MU677" s="47"/>
      <c r="MV677" s="45"/>
      <c r="MW677" s="45" t="str">
        <f>IF(MV677="","",MV677-MV676)</f>
        <v/>
      </c>
      <c r="MX677" s="45"/>
      <c r="MY677" s="45" t="str">
        <f>IF(MX677="","",MX677-MX676)</f>
        <v/>
      </c>
      <c r="MZ677" s="45"/>
      <c r="NA677" s="45" t="str">
        <f>IF(MZ677="","",MZ676+NB676-MZ677)</f>
        <v/>
      </c>
      <c r="NB677" s="45"/>
      <c r="NC677" s="45"/>
      <c r="ND677" s="45"/>
      <c r="NE677" s="45" t="str">
        <f t="shared" si="3231"/>
        <v/>
      </c>
      <c r="NF677" s="46" t="str">
        <f t="shared" si="3232"/>
        <v/>
      </c>
      <c r="NG677" s="37"/>
      <c r="NH677" s="29"/>
      <c r="NI677" s="47"/>
      <c r="NJ677" s="45"/>
      <c r="NK677" s="45" t="str">
        <f>IF(NJ677="","",NJ677-NJ676)</f>
        <v/>
      </c>
      <c r="NL677" s="45"/>
      <c r="NM677" s="45" t="str">
        <f>IF(NL677="","",NL677-NL676)</f>
        <v/>
      </c>
      <c r="NN677" s="45"/>
      <c r="NO677" s="45" t="str">
        <f>IF(NN677="","",NN676+NP676-NN677)</f>
        <v/>
      </c>
      <c r="NP677" s="45"/>
      <c r="NQ677" s="45"/>
      <c r="NR677" s="45"/>
      <c r="NS677" s="45" t="str">
        <f t="shared" si="3233"/>
        <v/>
      </c>
      <c r="NT677" s="46" t="str">
        <f t="shared" si="3234"/>
        <v/>
      </c>
      <c r="NU677" s="37"/>
    </row>
    <row r="678" spans="1:385" ht="15" customHeight="1" thickBot="1" x14ac:dyDescent="0.3">
      <c r="A678" s="38"/>
      <c r="B678" s="39"/>
      <c r="C678" s="40"/>
      <c r="D678" s="40"/>
      <c r="E678" s="40"/>
      <c r="F678" s="135"/>
      <c r="G678" s="135"/>
      <c r="H678" s="42"/>
      <c r="I678" s="45"/>
      <c r="J678" s="45" t="str">
        <f>IF(I678="","",I678-I677)</f>
        <v/>
      </c>
      <c r="K678" s="45"/>
      <c r="L678" s="45"/>
      <c r="M678" s="45"/>
      <c r="N678" s="45" t="str">
        <f>IF(M678="","",M677+O677-M678)</f>
        <v/>
      </c>
      <c r="O678" s="45"/>
      <c r="P678" s="43"/>
      <c r="Q678" s="43" t="str">
        <f>IF(I678="","",Q677)</f>
        <v/>
      </c>
      <c r="R678" s="45" t="str">
        <f t="shared" si="3215"/>
        <v/>
      </c>
      <c r="S678" s="46" t="str">
        <f t="shared" si="3216"/>
        <v/>
      </c>
      <c r="T678" s="37"/>
      <c r="U678" s="29"/>
      <c r="V678" s="47"/>
      <c r="W678" s="67"/>
      <c r="X678" s="45" t="str">
        <f>IF(W678="","",W678-W677)</f>
        <v/>
      </c>
      <c r="Y678" s="45"/>
      <c r="Z678" s="45"/>
      <c r="AA678" s="45"/>
      <c r="AB678" s="45" t="str">
        <f>IF(AA678="","",AA677+AC677-AA678)</f>
        <v/>
      </c>
      <c r="AC678" s="45"/>
      <c r="AD678" s="45"/>
      <c r="AE678" s="45"/>
      <c r="AF678" s="45" t="str">
        <f t="shared" si="3217"/>
        <v/>
      </c>
      <c r="AG678" s="46" t="str">
        <f t="shared" si="3218"/>
        <v/>
      </c>
      <c r="AH678" s="37"/>
      <c r="AI678" s="29"/>
      <c r="AJ678" s="47"/>
      <c r="AK678" s="45"/>
      <c r="AL678" s="45" t="str">
        <f>IF(AK678="","",AK678-AK677)</f>
        <v/>
      </c>
      <c r="AM678" s="45"/>
      <c r="AN678" s="45" t="str">
        <f>IF(AM678="","",AM678-AM677)</f>
        <v/>
      </c>
      <c r="AO678" s="45"/>
      <c r="AP678" s="45" t="str">
        <f>IF(AO678="","",AO677+AQ677-AO678)</f>
        <v/>
      </c>
      <c r="AQ678" s="45"/>
      <c r="AR678" s="45"/>
      <c r="AS678" s="45"/>
      <c r="AT678" s="45" t="str">
        <f t="shared" si="3219"/>
        <v/>
      </c>
      <c r="AU678" s="46" t="str">
        <f t="shared" si="3220"/>
        <v/>
      </c>
      <c r="AV678" s="37"/>
      <c r="AW678" s="29"/>
      <c r="AX678" s="47"/>
      <c r="AY678" s="45"/>
      <c r="AZ678" s="45" t="str">
        <f>IF(AY678="","",AY678-AY677)</f>
        <v/>
      </c>
      <c r="BA678" s="45"/>
      <c r="BB678" s="45" t="str">
        <f>IF(BA678="","",BA678-BA677)</f>
        <v/>
      </c>
      <c r="BC678" s="45"/>
      <c r="BD678" s="45" t="str">
        <f>IF(BC678="","",BC677+BE677-BC678)</f>
        <v/>
      </c>
      <c r="BE678" s="45"/>
      <c r="BF678" s="45"/>
      <c r="BG678" s="45"/>
      <c r="BH678" s="45" t="str">
        <f t="shared" si="3221"/>
        <v/>
      </c>
      <c r="BI678" s="46" t="str">
        <f t="shared" si="3222"/>
        <v/>
      </c>
      <c r="BJ678" s="37"/>
      <c r="BK678" s="29"/>
      <c r="BL678" s="75"/>
      <c r="BM678" s="76">
        <v>326</v>
      </c>
      <c r="BN678" s="76">
        <f t="shared" si="3161"/>
        <v>55</v>
      </c>
      <c r="BO678" s="76">
        <v>994</v>
      </c>
      <c r="BP678" s="76">
        <f t="shared" si="3162"/>
        <v>0</v>
      </c>
      <c r="BQ678" s="76">
        <v>18</v>
      </c>
      <c r="BR678" s="76">
        <f t="shared" si="3163"/>
        <v>0</v>
      </c>
      <c r="BS678" s="76">
        <v>0</v>
      </c>
      <c r="BT678" s="78" t="str">
        <f t="shared" si="3164"/>
        <v>スティッチキーケース</v>
      </c>
      <c r="BU678" s="79">
        <f t="shared" si="3165"/>
        <v>550</v>
      </c>
      <c r="BV678" s="76">
        <f t="shared" si="3063"/>
        <v>0</v>
      </c>
      <c r="BW678" s="80">
        <f t="shared" si="3064"/>
        <v>0</v>
      </c>
      <c r="BX678" s="37"/>
      <c r="BY678" s="57"/>
      <c r="BZ678" s="75"/>
      <c r="CA678" s="76">
        <v>5421</v>
      </c>
      <c r="CB678" s="76">
        <f t="shared" si="3166"/>
        <v>134</v>
      </c>
      <c r="CC678" s="76">
        <v>294</v>
      </c>
      <c r="CD678" s="76">
        <f t="shared" si="3167"/>
        <v>8</v>
      </c>
      <c r="CE678" s="76">
        <v>90</v>
      </c>
      <c r="CF678" s="76">
        <f t="shared" si="3168"/>
        <v>10</v>
      </c>
      <c r="CG678" s="76">
        <v>0</v>
      </c>
      <c r="CH678" s="78" t="str">
        <f t="shared" si="3169"/>
        <v>ＡＩラバー</v>
      </c>
      <c r="CI678" s="79">
        <f t="shared" si="3170"/>
        <v>198</v>
      </c>
      <c r="CJ678" s="76">
        <f t="shared" si="3070"/>
        <v>1980</v>
      </c>
      <c r="CK678" s="80">
        <f t="shared" si="3071"/>
        <v>0.14776119402985075</v>
      </c>
      <c r="CL678" s="37"/>
      <c r="CM678" s="29"/>
      <c r="CN678" s="75"/>
      <c r="CO678" s="76">
        <v>1067</v>
      </c>
      <c r="CP678" s="76">
        <f t="shared" si="3171"/>
        <v>78</v>
      </c>
      <c r="CQ678" s="76">
        <v>36</v>
      </c>
      <c r="CR678" s="76">
        <f t="shared" si="3172"/>
        <v>2</v>
      </c>
      <c r="CS678" s="76">
        <v>17</v>
      </c>
      <c r="CT678" s="76">
        <f t="shared" si="3173"/>
        <v>2</v>
      </c>
      <c r="CU678" s="76">
        <v>0</v>
      </c>
      <c r="CV678" s="78" t="str">
        <f t="shared" si="3174"/>
        <v>サンリオトイカメラ</v>
      </c>
      <c r="CW678" s="79">
        <f t="shared" si="3175"/>
        <v>605</v>
      </c>
      <c r="CX678" s="76">
        <f t="shared" si="3075"/>
        <v>1210</v>
      </c>
      <c r="CY678" s="80">
        <f t="shared" si="3076"/>
        <v>0.15512820512820513</v>
      </c>
      <c r="CZ678" s="37"/>
      <c r="DA678" s="29"/>
      <c r="DB678" s="47"/>
      <c r="DC678" s="45"/>
      <c r="DD678" s="45" t="str">
        <f>IF(DC678="","",DC678-DC677)</f>
        <v/>
      </c>
      <c r="DE678" s="45"/>
      <c r="DF678" s="45" t="str">
        <f>IF(DE678="","",DE678-DE677)</f>
        <v/>
      </c>
      <c r="DG678" s="45"/>
      <c r="DH678" s="45" t="str">
        <f>IF(DG678="","",DG677+DI677-DG678)</f>
        <v/>
      </c>
      <c r="DI678" s="45"/>
      <c r="DJ678" s="45"/>
      <c r="DK678" s="45"/>
      <c r="DL678" s="45" t="str">
        <f t="shared" si="3223"/>
        <v/>
      </c>
      <c r="DM678" s="46" t="str">
        <f t="shared" si="3224"/>
        <v/>
      </c>
      <c r="DN678" s="37"/>
      <c r="DO678" s="29"/>
      <c r="DP678" s="47"/>
      <c r="DQ678" s="45"/>
      <c r="DR678" s="45" t="str">
        <f>IF(DQ678="","",DQ678-DQ677)</f>
        <v/>
      </c>
      <c r="DS678" s="45"/>
      <c r="DT678" s="45" t="str">
        <f>IF(DS678="","",DS678-DS677)</f>
        <v/>
      </c>
      <c r="DU678" s="45"/>
      <c r="DV678" s="45" t="str">
        <f>IF(DU678="","",DU677+DW677-DU678)</f>
        <v/>
      </c>
      <c r="DW678" s="45"/>
      <c r="DX678" s="45"/>
      <c r="DY678" s="45"/>
      <c r="DZ678" s="45" t="str">
        <f t="shared" si="3225"/>
        <v/>
      </c>
      <c r="EA678" s="46" t="str">
        <f t="shared" si="3226"/>
        <v/>
      </c>
      <c r="EB678" s="37"/>
      <c r="GU678" s="220"/>
      <c r="HX678" s="360"/>
      <c r="HY678" s="75"/>
      <c r="HZ678" s="76">
        <v>4903</v>
      </c>
      <c r="IA678" s="76">
        <f t="shared" si="3176"/>
        <v>51</v>
      </c>
      <c r="IB678" s="76">
        <v>260</v>
      </c>
      <c r="IC678" s="76">
        <f t="shared" si="3177"/>
        <v>7</v>
      </c>
      <c r="ID678" s="76">
        <v>152</v>
      </c>
      <c r="IE678" s="76">
        <f t="shared" si="3178"/>
        <v>9</v>
      </c>
      <c r="IF678" s="76">
        <v>0</v>
      </c>
      <c r="IG678" s="78" t="str">
        <f t="shared" si="3179"/>
        <v>スプランキーラバー</v>
      </c>
      <c r="IH678" s="79">
        <f t="shared" si="3180"/>
        <v>200</v>
      </c>
      <c r="II678" s="76">
        <f t="shared" si="3082"/>
        <v>1800</v>
      </c>
      <c r="IJ678" s="80">
        <f t="shared" si="3083"/>
        <v>0.35294117647058826</v>
      </c>
      <c r="IK678" s="37"/>
      <c r="IL678" s="29"/>
      <c r="IM678" s="75"/>
      <c r="IN678" s="76">
        <v>4930</v>
      </c>
      <c r="IO678" s="76">
        <f t="shared" si="3181"/>
        <v>60</v>
      </c>
      <c r="IP678" s="76">
        <v>220</v>
      </c>
      <c r="IQ678" s="76">
        <f t="shared" si="3182"/>
        <v>2</v>
      </c>
      <c r="IR678" s="76">
        <v>10</v>
      </c>
      <c r="IS678" s="76">
        <f t="shared" si="3183"/>
        <v>2</v>
      </c>
      <c r="IT678" s="76">
        <v>0</v>
      </c>
      <c r="IU678" s="78" t="str">
        <f t="shared" si="3184"/>
        <v>しなこくま</v>
      </c>
      <c r="IV678" s="79">
        <f t="shared" si="3185"/>
        <v>682</v>
      </c>
      <c r="IW678" s="76">
        <f t="shared" si="3089"/>
        <v>1364</v>
      </c>
      <c r="IX678" s="80">
        <f t="shared" si="3090"/>
        <v>0.22733333333333333</v>
      </c>
      <c r="IY678" s="37"/>
      <c r="IZ678" s="61"/>
      <c r="JA678" s="75"/>
      <c r="JB678" s="76">
        <v>3277</v>
      </c>
      <c r="JC678" s="76">
        <f t="shared" si="3186"/>
        <v>104</v>
      </c>
      <c r="JD678" s="76">
        <v>176</v>
      </c>
      <c r="JE678" s="76">
        <f t="shared" si="3187"/>
        <v>7</v>
      </c>
      <c r="JF678" s="76">
        <v>6</v>
      </c>
      <c r="JG678" s="76">
        <f t="shared" si="3188"/>
        <v>9</v>
      </c>
      <c r="JH678" s="76">
        <v>5</v>
      </c>
      <c r="JI678" s="78" t="str">
        <f t="shared" si="3189"/>
        <v>ＡＩマスコット</v>
      </c>
      <c r="JJ678" s="79">
        <f t="shared" si="3190"/>
        <v>286</v>
      </c>
      <c r="JK678" s="76">
        <f t="shared" si="3096"/>
        <v>2574</v>
      </c>
      <c r="JL678" s="80">
        <f t="shared" si="3097"/>
        <v>0.2475</v>
      </c>
      <c r="JM678" s="37"/>
      <c r="JN678" s="29"/>
      <c r="JO678" s="75"/>
      <c r="JP678" s="76">
        <v>4027</v>
      </c>
      <c r="JQ678" s="76">
        <f t="shared" si="3191"/>
        <v>55</v>
      </c>
      <c r="JR678" s="76">
        <v>187</v>
      </c>
      <c r="JS678" s="76">
        <f t="shared" si="3192"/>
        <v>3</v>
      </c>
      <c r="JT678" s="76">
        <v>6</v>
      </c>
      <c r="JU678" s="76">
        <f t="shared" si="3193"/>
        <v>1</v>
      </c>
      <c r="JV678" s="76">
        <v>0</v>
      </c>
      <c r="JW678" s="78" t="str">
        <f t="shared" si="3194"/>
        <v>サンリオファン</v>
      </c>
      <c r="JX678" s="79">
        <f t="shared" si="3195"/>
        <v>1100</v>
      </c>
      <c r="JY678" s="76">
        <f t="shared" si="3103"/>
        <v>1100</v>
      </c>
      <c r="JZ678" s="80">
        <f t="shared" si="3104"/>
        <v>0.2</v>
      </c>
      <c r="KA678" s="37"/>
      <c r="KB678" s="51"/>
      <c r="KC678" s="75"/>
      <c r="KD678" s="76">
        <v>12131</v>
      </c>
      <c r="KE678" s="76">
        <f>IF(KD678="","",KD678-KD674)</f>
        <v>181</v>
      </c>
      <c r="KF678" s="76">
        <v>610</v>
      </c>
      <c r="KG678" s="76">
        <f>IF(KF678="","",KF678-KF674)</f>
        <v>7</v>
      </c>
      <c r="KH678" s="76">
        <v>80</v>
      </c>
      <c r="KI678" s="76">
        <f>IF(KH678="","",KH674+KJ674-KH678)</f>
        <v>9</v>
      </c>
      <c r="KJ678" s="76">
        <v>11</v>
      </c>
      <c r="KK678" s="78" t="str">
        <f>IF(KD678="","",KK674)</f>
        <v>ＡＩモンスターラバー</v>
      </c>
      <c r="KL678" s="79">
        <f>IF(KE678="","",KL674)</f>
        <v>198</v>
      </c>
      <c r="KM678" s="76">
        <f>IF(KH678="","",KI678*KL678)</f>
        <v>1782</v>
      </c>
      <c r="KN678" s="80">
        <f>IF(KI678="","",KM678/(KE678*100))</f>
        <v>9.8453038674033155E-2</v>
      </c>
      <c r="KO678" s="37"/>
      <c r="KP678" s="29"/>
      <c r="KQ678" s="75"/>
      <c r="KR678" s="76">
        <v>635</v>
      </c>
      <c r="KS678" s="76">
        <f>IF(KR678="","",KR678-KR674)</f>
        <v>128</v>
      </c>
      <c r="KT678" s="76">
        <v>0</v>
      </c>
      <c r="KU678" s="76">
        <f>IF(KT678="","",KT678-KT674)+1000</f>
        <v>1</v>
      </c>
      <c r="KV678" s="76">
        <v>15</v>
      </c>
      <c r="KW678" s="76">
        <f>IF(KV678="","",KV674+KX674-KV678)</f>
        <v>1</v>
      </c>
      <c r="KX678" s="76">
        <v>0</v>
      </c>
      <c r="KY678" s="78" t="str">
        <f>IF(KR678="","",KY674)</f>
        <v>AIモンスターマスコット</v>
      </c>
      <c r="KZ678" s="79">
        <f>IF(KS678="","",KZ674)</f>
        <v>286</v>
      </c>
      <c r="LA678" s="76">
        <f>IF(KV678="","",KW678*KZ678)</f>
        <v>286</v>
      </c>
      <c r="LB678" s="80">
        <f>IF(KW678="","",LA678/(KS678*100))</f>
        <v>2.2343749999999999E-2</v>
      </c>
      <c r="LC678" s="37" t="s">
        <v>55</v>
      </c>
      <c r="LD678" s="29"/>
      <c r="LE678" s="75"/>
      <c r="LF678" s="76"/>
      <c r="LG678" s="76"/>
      <c r="LH678" s="76">
        <v>1166</v>
      </c>
      <c r="LI678" s="76">
        <f t="shared" si="3059"/>
        <v>0</v>
      </c>
      <c r="LJ678" s="77">
        <v>2</v>
      </c>
      <c r="LK678" s="76">
        <f t="shared" si="3060"/>
        <v>0</v>
      </c>
      <c r="LL678" s="76">
        <v>0</v>
      </c>
      <c r="LM678" s="78" t="str">
        <f>IF(LF676="","",LM675)</f>
        <v>バイキンティッシュカバー、ダダンダン</v>
      </c>
      <c r="LN678" s="79">
        <f>IF(LG676="","",LN675)</f>
        <v>1000</v>
      </c>
      <c r="LO678" s="76">
        <f t="shared" si="3061"/>
        <v>0</v>
      </c>
      <c r="LP678" s="80"/>
      <c r="LQ678" s="37"/>
      <c r="LR678" s="29"/>
      <c r="LS678" s="47"/>
      <c r="LT678" s="45"/>
      <c r="LU678" s="45" t="str">
        <f>IF(LT678="","",LT678-LT677)</f>
        <v/>
      </c>
      <c r="LV678" s="45"/>
      <c r="LW678" s="45" t="str">
        <f>IF(LV678="","",LV678-LV677)</f>
        <v/>
      </c>
      <c r="LX678" s="45"/>
      <c r="LY678" s="45" t="str">
        <f>IF(LX678="","",LX677+LZ677-LX678)</f>
        <v/>
      </c>
      <c r="LZ678" s="45"/>
      <c r="MA678" s="45"/>
      <c r="MB678" s="45"/>
      <c r="MC678" s="45" t="str">
        <f t="shared" si="3227"/>
        <v/>
      </c>
      <c r="MD678" s="46" t="str">
        <f t="shared" si="3228"/>
        <v/>
      </c>
      <c r="ME678" s="37"/>
      <c r="MF678" s="29"/>
      <c r="MG678" s="47"/>
      <c r="MH678" s="45"/>
      <c r="MI678" s="45" t="str">
        <f>IF(MH678="","",MH678-MH677)</f>
        <v/>
      </c>
      <c r="MJ678" s="45"/>
      <c r="MK678" s="45" t="str">
        <f>IF(MJ678="","",MJ678-MJ677)</f>
        <v/>
      </c>
      <c r="ML678" s="45"/>
      <c r="MM678" s="45" t="str">
        <f>IF(ML678="","",ML677+MN677-ML678)</f>
        <v/>
      </c>
      <c r="MN678" s="45"/>
      <c r="MO678" s="45"/>
      <c r="MP678" s="45"/>
      <c r="MQ678" s="45" t="str">
        <f t="shared" si="3229"/>
        <v/>
      </c>
      <c r="MR678" s="46" t="str">
        <f t="shared" si="3230"/>
        <v/>
      </c>
      <c r="MS678" s="37"/>
      <c r="MT678" s="29"/>
      <c r="MU678" s="47"/>
      <c r="MV678" s="45"/>
      <c r="MW678" s="45" t="str">
        <f>IF(MV678="","",MV678-MV677)</f>
        <v/>
      </c>
      <c r="MX678" s="45"/>
      <c r="MY678" s="45" t="str">
        <f>IF(MX678="","",MX678-MX677)</f>
        <v/>
      </c>
      <c r="MZ678" s="45"/>
      <c r="NA678" s="45" t="str">
        <f>IF(MZ678="","",MZ677+NB677-MZ678)</f>
        <v/>
      </c>
      <c r="NB678" s="45"/>
      <c r="NC678" s="45"/>
      <c r="ND678" s="45"/>
      <c r="NE678" s="45" t="str">
        <f t="shared" si="3231"/>
        <v/>
      </c>
      <c r="NF678" s="46" t="str">
        <f t="shared" si="3232"/>
        <v/>
      </c>
      <c r="NG678" s="37"/>
      <c r="NH678" s="29"/>
      <c r="NI678" s="47"/>
      <c r="NJ678" s="45"/>
      <c r="NK678" s="45" t="str">
        <f>IF(NJ678="","",NJ678-NJ677)</f>
        <v/>
      </c>
      <c r="NL678" s="45"/>
      <c r="NM678" s="45" t="str">
        <f>IF(NL678="","",NL678-NL677)</f>
        <v/>
      </c>
      <c r="NN678" s="45"/>
      <c r="NO678" s="45" t="str">
        <f>IF(NN678="","",NN677+NP677-NN678)</f>
        <v/>
      </c>
      <c r="NP678" s="45"/>
      <c r="NQ678" s="45"/>
      <c r="NR678" s="45"/>
      <c r="NS678" s="45" t="str">
        <f t="shared" si="3233"/>
        <v/>
      </c>
      <c r="NT678" s="46" t="str">
        <f t="shared" si="3234"/>
        <v/>
      </c>
      <c r="NU678" s="37"/>
    </row>
    <row r="679" spans="1:385" ht="15" customHeight="1" thickTop="1" x14ac:dyDescent="0.25">
      <c r="A679" s="38"/>
      <c r="B679" s="39"/>
      <c r="C679" s="40"/>
      <c r="D679" s="40"/>
      <c r="E679" s="40"/>
      <c r="F679" s="135"/>
      <c r="G679" s="135"/>
      <c r="H679" s="42"/>
      <c r="I679" s="45"/>
      <c r="J679" s="45" t="str">
        <f>IF(I679="","",I679-I680)</f>
        <v/>
      </c>
      <c r="K679" s="45"/>
      <c r="L679" s="45"/>
      <c r="M679" s="45"/>
      <c r="N679" s="45" t="str">
        <f>IF(M679="","",M680+O680-M679)</f>
        <v/>
      </c>
      <c r="O679" s="45"/>
      <c r="P679" s="43"/>
      <c r="Q679" s="43" t="str">
        <f>IF(I679="","",Q680)</f>
        <v/>
      </c>
      <c r="R679" s="45" t="str">
        <f t="shared" si="3215"/>
        <v/>
      </c>
      <c r="S679" s="46" t="str">
        <f t="shared" si="3216"/>
        <v/>
      </c>
      <c r="T679" s="37"/>
      <c r="U679" s="29"/>
      <c r="V679" s="47"/>
      <c r="W679" s="67"/>
      <c r="X679" s="45" t="str">
        <f>IF(W679="","",W679-W680)</f>
        <v/>
      </c>
      <c r="Y679" s="45"/>
      <c r="Z679" s="45"/>
      <c r="AA679" s="45"/>
      <c r="AB679" s="45" t="str">
        <f>IF(AA679="","",AA680+AC680-AA679)</f>
        <v/>
      </c>
      <c r="AC679" s="45"/>
      <c r="AD679" s="45"/>
      <c r="AE679" s="45"/>
      <c r="AF679" s="45" t="str">
        <f t="shared" si="3217"/>
        <v/>
      </c>
      <c r="AG679" s="46" t="str">
        <f t="shared" si="3218"/>
        <v/>
      </c>
      <c r="AH679" s="37"/>
      <c r="AI679" s="29"/>
      <c r="AJ679" s="47"/>
      <c r="AK679" s="45"/>
      <c r="AL679" s="45" t="str">
        <f>IF(AK679="","",AK679-AK680)</f>
        <v/>
      </c>
      <c r="AM679" s="45"/>
      <c r="AN679" s="45" t="str">
        <f>IF(AM679="","",AM679-AM680)</f>
        <v/>
      </c>
      <c r="AO679" s="45"/>
      <c r="AP679" s="45" t="str">
        <f>IF(AO679="","",AO680+AQ680-AO679)</f>
        <v/>
      </c>
      <c r="AQ679" s="45"/>
      <c r="AR679" s="45"/>
      <c r="AS679" s="45"/>
      <c r="AT679" s="45" t="str">
        <f t="shared" si="3219"/>
        <v/>
      </c>
      <c r="AU679" s="46" t="str">
        <f t="shared" si="3220"/>
        <v/>
      </c>
      <c r="AV679" s="37"/>
      <c r="AW679" s="29"/>
      <c r="AX679" s="47"/>
      <c r="AY679" s="45"/>
      <c r="AZ679" s="45" t="str">
        <f>IF(AY679="","",AY679-AY680)</f>
        <v/>
      </c>
      <c r="BA679" s="45"/>
      <c r="BB679" s="45" t="str">
        <f>IF(BA679="","",BA679-BA680)</f>
        <v/>
      </c>
      <c r="BC679" s="45"/>
      <c r="BD679" s="45" t="str">
        <f>IF(BC679="","",BC680+BE680-BC679)</f>
        <v/>
      </c>
      <c r="BE679" s="45"/>
      <c r="BF679" s="45"/>
      <c r="BG679" s="45"/>
      <c r="BH679" s="45" t="str">
        <f t="shared" si="3221"/>
        <v/>
      </c>
      <c r="BI679" s="46" t="str">
        <f t="shared" si="3222"/>
        <v/>
      </c>
      <c r="BJ679" s="37"/>
      <c r="BK679" s="29"/>
      <c r="BL679" s="52">
        <f>IF($A661="","",$A661)</f>
        <v>45905</v>
      </c>
      <c r="BM679" s="45">
        <v>250</v>
      </c>
      <c r="BN679" s="43">
        <f t="shared" si="3161"/>
        <v>6</v>
      </c>
      <c r="BO679" s="45">
        <v>998</v>
      </c>
      <c r="BP679" s="87">
        <f t="shared" si="3162"/>
        <v>0</v>
      </c>
      <c r="BQ679" s="45">
        <v>7</v>
      </c>
      <c r="BR679" s="43">
        <f t="shared" si="3163"/>
        <v>1</v>
      </c>
      <c r="BS679" s="43">
        <v>17</v>
      </c>
      <c r="BT679" s="44" t="str">
        <f t="shared" si="3164"/>
        <v>チェゴシムミニファン</v>
      </c>
      <c r="BU679" s="48">
        <f t="shared" si="3165"/>
        <v>1000</v>
      </c>
      <c r="BV679" s="45">
        <f t="shared" si="3063"/>
        <v>1000</v>
      </c>
      <c r="BW679" s="89">
        <f t="shared" si="3064"/>
        <v>1.6666666666666667</v>
      </c>
      <c r="BX679" s="37" t="s">
        <v>458</v>
      </c>
      <c r="BY679" s="57"/>
      <c r="BZ679" s="52">
        <f>IF($A661="","",$A661)</f>
        <v>45905</v>
      </c>
      <c r="CA679" s="45">
        <v>6992</v>
      </c>
      <c r="CB679" s="43">
        <f t="shared" si="3166"/>
        <v>34</v>
      </c>
      <c r="CC679" s="45">
        <v>255</v>
      </c>
      <c r="CD679" s="87">
        <f t="shared" si="3167"/>
        <v>1</v>
      </c>
      <c r="CE679" s="45">
        <v>10</v>
      </c>
      <c r="CF679" s="43">
        <f t="shared" si="3168"/>
        <v>1</v>
      </c>
      <c r="CG679" s="43">
        <v>6</v>
      </c>
      <c r="CH679" s="44" t="str">
        <f t="shared" si="3169"/>
        <v>チロルイヤホン</v>
      </c>
      <c r="CI679" s="48">
        <f t="shared" si="3170"/>
        <v>1100</v>
      </c>
      <c r="CJ679" s="45">
        <f t="shared" si="3070"/>
        <v>1100</v>
      </c>
      <c r="CK679" s="89">
        <f t="shared" si="3071"/>
        <v>0.3235294117647059</v>
      </c>
      <c r="CL679" s="37"/>
      <c r="CM679" s="29"/>
      <c r="CN679" s="52">
        <f>IF($A661="","",$A661)</f>
        <v>45905</v>
      </c>
      <c r="CO679" s="45">
        <v>912</v>
      </c>
      <c r="CP679" s="43">
        <f t="shared" si="3171"/>
        <v>12</v>
      </c>
      <c r="CQ679" s="45">
        <v>45</v>
      </c>
      <c r="CR679" s="87">
        <f t="shared" si="3172"/>
        <v>2</v>
      </c>
      <c r="CS679" s="45">
        <v>14</v>
      </c>
      <c r="CT679" s="43">
        <f t="shared" si="3173"/>
        <v>2</v>
      </c>
      <c r="CU679" s="43">
        <v>0</v>
      </c>
      <c r="CV679" s="72" t="str">
        <f t="shared" si="3174"/>
        <v>デジタルミニカメラ</v>
      </c>
      <c r="CW679" s="48">
        <f t="shared" si="3175"/>
        <v>722</v>
      </c>
      <c r="CX679" s="45">
        <f t="shared" si="3075"/>
        <v>1444</v>
      </c>
      <c r="CY679" s="89">
        <f t="shared" si="3076"/>
        <v>1.2033333333333334</v>
      </c>
      <c r="CZ679" s="37" t="s">
        <v>459</v>
      </c>
      <c r="DA679" s="29"/>
      <c r="DB679" s="47"/>
      <c r="DC679" s="45"/>
      <c r="DD679" s="45" t="str">
        <f>IF(DC679="","",DC679-DC680)</f>
        <v/>
      </c>
      <c r="DE679" s="45"/>
      <c r="DF679" s="45" t="str">
        <f>IF(DE679="","",DE679-DE680)</f>
        <v/>
      </c>
      <c r="DG679" s="45"/>
      <c r="DH679" s="45" t="str">
        <f>IF(DG679="","",DG680+DI680-DG679)</f>
        <v/>
      </c>
      <c r="DI679" s="45"/>
      <c r="DJ679" s="45"/>
      <c r="DK679" s="45"/>
      <c r="DL679" s="45" t="str">
        <f t="shared" si="3223"/>
        <v/>
      </c>
      <c r="DM679" s="46" t="str">
        <f t="shared" si="3224"/>
        <v/>
      </c>
      <c r="DN679" s="37"/>
      <c r="DO679" s="29"/>
      <c r="DP679" s="47"/>
      <c r="DQ679" s="45"/>
      <c r="DR679" s="45" t="str">
        <f>IF(DQ679="","",DQ679-DQ680)</f>
        <v/>
      </c>
      <c r="DS679" s="45"/>
      <c r="DT679" s="45" t="str">
        <f>IF(DS679="","",DS679-DS680)</f>
        <v/>
      </c>
      <c r="DU679" s="45"/>
      <c r="DV679" s="45" t="str">
        <f>IF(DU679="","",DU680+DW680-DU679)</f>
        <v/>
      </c>
      <c r="DW679" s="45"/>
      <c r="DX679" s="45"/>
      <c r="DY679" s="45"/>
      <c r="DZ679" s="45" t="str">
        <f t="shared" si="3225"/>
        <v/>
      </c>
      <c r="EA679" s="46" t="str">
        <f t="shared" si="3226"/>
        <v/>
      </c>
      <c r="EB679" s="37"/>
      <c r="GU679" s="220"/>
      <c r="HX679" s="360"/>
      <c r="HY679" s="52">
        <f>IF($A661="","",$A661)</f>
        <v>45905</v>
      </c>
      <c r="HZ679" s="45">
        <v>5715</v>
      </c>
      <c r="IA679" s="43">
        <f t="shared" si="3176"/>
        <v>4</v>
      </c>
      <c r="IB679" s="45">
        <v>291</v>
      </c>
      <c r="IC679" s="87">
        <f t="shared" si="3177"/>
        <v>0</v>
      </c>
      <c r="ID679" s="45">
        <v>25</v>
      </c>
      <c r="IE679" s="43">
        <f t="shared" si="3178"/>
        <v>0</v>
      </c>
      <c r="IF679" s="43">
        <v>0</v>
      </c>
      <c r="IG679" s="44" t="str">
        <f t="shared" si="3179"/>
        <v>サンリオでかぱっちん</v>
      </c>
      <c r="IH679" s="48">
        <f t="shared" si="3180"/>
        <v>660</v>
      </c>
      <c r="II679" s="45">
        <f t="shared" si="3082"/>
        <v>0</v>
      </c>
      <c r="IJ679" s="89">
        <f t="shared" si="3083"/>
        <v>0</v>
      </c>
      <c r="IK679" s="37"/>
      <c r="IL679" s="29"/>
      <c r="IM679" s="52">
        <f>IF($A661="","",$A661)</f>
        <v>45905</v>
      </c>
      <c r="IN679" s="45">
        <v>4800</v>
      </c>
      <c r="IO679" s="58">
        <f t="shared" si="3181"/>
        <v>17</v>
      </c>
      <c r="IP679" s="45">
        <v>163</v>
      </c>
      <c r="IQ679" s="87">
        <f t="shared" si="3182"/>
        <v>2</v>
      </c>
      <c r="IR679" s="45">
        <v>12</v>
      </c>
      <c r="IS679" s="43">
        <f t="shared" si="3183"/>
        <v>1</v>
      </c>
      <c r="IT679" s="43">
        <v>0</v>
      </c>
      <c r="IU679" s="44" t="str">
        <f t="shared" si="3184"/>
        <v>ジャグラーパネルキーホルダー</v>
      </c>
      <c r="IV679" s="48">
        <f t="shared" si="3185"/>
        <v>465</v>
      </c>
      <c r="IW679" s="45">
        <f t="shared" si="3089"/>
        <v>465</v>
      </c>
      <c r="IX679" s="89">
        <f t="shared" si="3090"/>
        <v>0.27352941176470591</v>
      </c>
      <c r="IY679" s="37"/>
      <c r="IZ679" s="61"/>
      <c r="JA679" s="52">
        <f>IF($A661="","",$A661)</f>
        <v>45905</v>
      </c>
      <c r="JB679" s="45">
        <v>4845</v>
      </c>
      <c r="JC679" s="43">
        <f t="shared" si="3186"/>
        <v>65</v>
      </c>
      <c r="JD679" s="45">
        <v>184</v>
      </c>
      <c r="JE679" s="87">
        <f t="shared" si="3187"/>
        <v>2</v>
      </c>
      <c r="JF679" s="45">
        <v>8</v>
      </c>
      <c r="JG679" s="43">
        <f t="shared" si="3188"/>
        <v>2</v>
      </c>
      <c r="JH679" s="43">
        <v>0</v>
      </c>
      <c r="JI679" s="44" t="str">
        <f t="shared" si="3189"/>
        <v>モンチッチマスコット</v>
      </c>
      <c r="JJ679" s="48">
        <f t="shared" si="3190"/>
        <v>528</v>
      </c>
      <c r="JK679" s="45">
        <f t="shared" si="3096"/>
        <v>1056</v>
      </c>
      <c r="JL679" s="89">
        <f t="shared" si="3097"/>
        <v>0.16246153846153846</v>
      </c>
      <c r="JM679" s="37"/>
      <c r="JN679" s="29"/>
      <c r="JO679" s="52">
        <f>IF($A661="","",$A661)</f>
        <v>45905</v>
      </c>
      <c r="JP679" s="45">
        <v>3631</v>
      </c>
      <c r="JQ679" s="58">
        <f t="shared" si="3191"/>
        <v>12</v>
      </c>
      <c r="JR679" s="45">
        <v>241</v>
      </c>
      <c r="JS679" s="87">
        <f t="shared" si="3192"/>
        <v>1</v>
      </c>
      <c r="JT679" s="45">
        <v>60</v>
      </c>
      <c r="JU679" s="43">
        <f t="shared" si="3193"/>
        <v>2</v>
      </c>
      <c r="JV679" s="43">
        <v>0</v>
      </c>
      <c r="JW679" s="44" t="str">
        <f t="shared" si="3194"/>
        <v>サンリオシューズキーホルダー</v>
      </c>
      <c r="JX679" s="48">
        <f t="shared" si="3195"/>
        <v>387</v>
      </c>
      <c r="JY679" s="45">
        <f t="shared" si="3103"/>
        <v>774</v>
      </c>
      <c r="JZ679" s="89">
        <f t="shared" si="3104"/>
        <v>0.64500000000000002</v>
      </c>
      <c r="KA679" s="37"/>
      <c r="KB679" s="51"/>
      <c r="KC679" s="52">
        <f>IF($A661="","",$A661)</f>
        <v>45905</v>
      </c>
      <c r="KD679" s="45">
        <v>11822</v>
      </c>
      <c r="KE679" s="43">
        <f>IF(KD679="","",KD679-KD675)</f>
        <v>7</v>
      </c>
      <c r="KF679" s="45">
        <v>448</v>
      </c>
      <c r="KG679" s="87">
        <f>IF(KF679="","",KF679-KF675)</f>
        <v>0</v>
      </c>
      <c r="KH679" s="45">
        <v>20</v>
      </c>
      <c r="KI679" s="43">
        <f>IF(KH679="","",KH675+KJ675-KH679)</f>
        <v>1</v>
      </c>
      <c r="KJ679" s="43">
        <v>0</v>
      </c>
      <c r="KK679" s="44" t="str">
        <f>IF(KD679="","",KK675)</f>
        <v>サンリオでかぱっちん</v>
      </c>
      <c r="KL679" s="48">
        <f>IF(KE679="","",KL675)</f>
        <v>660</v>
      </c>
      <c r="KM679" s="45">
        <f>IF(KH679="","",KI679*KL679)</f>
        <v>660</v>
      </c>
      <c r="KN679" s="89">
        <f>IF(KI679="","",KM679/(KE679*100))</f>
        <v>0.94285714285714284</v>
      </c>
      <c r="KO679" s="37" t="s">
        <v>456</v>
      </c>
      <c r="KP679" s="29"/>
      <c r="KQ679" s="52">
        <f>IF($A661="","",$A661)</f>
        <v>45905</v>
      </c>
      <c r="KR679" s="45">
        <v>452</v>
      </c>
      <c r="KS679" s="43">
        <f>IF(KR679="","",KR679-KR675)</f>
        <v>63</v>
      </c>
      <c r="KT679" s="45">
        <v>998</v>
      </c>
      <c r="KU679" s="87">
        <f>IF(KT679="","",KT679-KT675)</f>
        <v>1</v>
      </c>
      <c r="KV679" s="45">
        <v>5</v>
      </c>
      <c r="KW679" s="43">
        <f>IF(KV679="","",KV675+KX675-KV679)</f>
        <v>1</v>
      </c>
      <c r="KX679" s="43">
        <v>3</v>
      </c>
      <c r="KY679" s="44" t="str">
        <f>IF(KR679="","",KY675)</f>
        <v>サンリオフェイスポーチ</v>
      </c>
      <c r="KZ679" s="48">
        <f>IF(KS679="","",KZ675)</f>
        <v>900</v>
      </c>
      <c r="LA679" s="45">
        <f>IF(KV679="","",KW679*KZ679)</f>
        <v>900</v>
      </c>
      <c r="LB679" s="89">
        <f>IF(KW679="","",LA679/(KS679*100))</f>
        <v>0.14285714285714285</v>
      </c>
      <c r="LC679" s="37"/>
      <c r="LD679" s="29"/>
      <c r="LE679" s="52">
        <f>IF(A663="","",A663)</f>
        <v>45912</v>
      </c>
      <c r="LF679" s="43">
        <v>67768</v>
      </c>
      <c r="LG679" s="86">
        <f>IF(LF679="","",LF679-LF676)</f>
        <v>60</v>
      </c>
      <c r="LH679" s="43">
        <v>445</v>
      </c>
      <c r="LI679" s="43">
        <f t="shared" si="3059"/>
        <v>0</v>
      </c>
      <c r="LJ679" s="43">
        <v>2</v>
      </c>
      <c r="LK679" s="87">
        <f t="shared" si="3060"/>
        <v>0</v>
      </c>
      <c r="LL679" s="43">
        <v>0</v>
      </c>
      <c r="LM679" s="65" t="str">
        <f>IF(LF679="","",LM676)</f>
        <v>キティ浴衣、クロミ浴衣</v>
      </c>
      <c r="LN679" s="48">
        <f>IF(LG679="","",LN676)</f>
        <v>1000</v>
      </c>
      <c r="LO679" s="87">
        <f t="shared" si="3061"/>
        <v>0</v>
      </c>
      <c r="LP679" s="53"/>
      <c r="LQ679" s="37"/>
      <c r="LR679" s="29"/>
      <c r="LS679" s="47"/>
      <c r="LT679" s="45"/>
      <c r="LU679" s="45" t="str">
        <f>IF(LT679="","",LT679-LT680)</f>
        <v/>
      </c>
      <c r="LV679" s="45"/>
      <c r="LW679" s="45" t="str">
        <f>IF(LV679="","",LV679-LV680)</f>
        <v/>
      </c>
      <c r="LX679" s="45"/>
      <c r="LY679" s="45" t="str">
        <f>IF(LX679="","",LX680+LZ680-LX679)</f>
        <v/>
      </c>
      <c r="LZ679" s="45"/>
      <c r="MA679" s="45"/>
      <c r="MB679" s="45"/>
      <c r="MC679" s="45" t="str">
        <f t="shared" si="3227"/>
        <v/>
      </c>
      <c r="MD679" s="46" t="str">
        <f t="shared" si="3228"/>
        <v/>
      </c>
      <c r="ME679" s="37"/>
      <c r="MF679" s="29"/>
      <c r="MG679" s="47"/>
      <c r="MH679" s="45"/>
      <c r="MI679" s="45" t="str">
        <f>IF(MH679="","",MH679-MH680)</f>
        <v/>
      </c>
      <c r="MJ679" s="45"/>
      <c r="MK679" s="45" t="str">
        <f>IF(MJ679="","",MJ679-MJ680)</f>
        <v/>
      </c>
      <c r="ML679" s="45"/>
      <c r="MM679" s="45" t="str">
        <f>IF(ML679="","",ML680+MN680-ML679)</f>
        <v/>
      </c>
      <c r="MN679" s="45"/>
      <c r="MO679" s="45"/>
      <c r="MP679" s="45"/>
      <c r="MQ679" s="45" t="str">
        <f t="shared" si="3229"/>
        <v/>
      </c>
      <c r="MR679" s="46" t="str">
        <f t="shared" si="3230"/>
        <v/>
      </c>
      <c r="MS679" s="37"/>
      <c r="MT679" s="29"/>
      <c r="MU679" s="47"/>
      <c r="MV679" s="45"/>
      <c r="MW679" s="45" t="str">
        <f>IF(MV679="","",MV679-MV680)</f>
        <v/>
      </c>
      <c r="MX679" s="45"/>
      <c r="MY679" s="45" t="str">
        <f>IF(MX679="","",MX679-MX680)</f>
        <v/>
      </c>
      <c r="MZ679" s="45"/>
      <c r="NA679" s="45" t="str">
        <f>IF(MZ679="","",MZ680+NB680-MZ679)</f>
        <v/>
      </c>
      <c r="NB679" s="45"/>
      <c r="NC679" s="45"/>
      <c r="ND679" s="45"/>
      <c r="NE679" s="45" t="str">
        <f t="shared" si="3231"/>
        <v/>
      </c>
      <c r="NF679" s="46" t="str">
        <f t="shared" si="3232"/>
        <v/>
      </c>
      <c r="NG679" s="37"/>
      <c r="NH679" s="29"/>
      <c r="NI679" s="47"/>
      <c r="NJ679" s="45"/>
      <c r="NK679" s="45" t="str">
        <f>IF(NJ679="","",NJ679-NJ680)</f>
        <v/>
      </c>
      <c r="NL679" s="45"/>
      <c r="NM679" s="45" t="str">
        <f>IF(NL679="","",NL679-NL680)</f>
        <v/>
      </c>
      <c r="NN679" s="45"/>
      <c r="NO679" s="45" t="str">
        <f>IF(NN679="","",NN680+NP680-NN679)</f>
        <v/>
      </c>
      <c r="NP679" s="45"/>
      <c r="NQ679" s="45"/>
      <c r="NR679" s="45"/>
      <c r="NS679" s="45" t="str">
        <f t="shared" si="3233"/>
        <v/>
      </c>
      <c r="NT679" s="46" t="str">
        <f t="shared" si="3234"/>
        <v/>
      </c>
      <c r="NU679" s="37"/>
    </row>
    <row r="680" spans="1:385" x14ac:dyDescent="0.25">
      <c r="A680" s="38"/>
      <c r="B680" s="39"/>
      <c r="C680" s="40"/>
      <c r="D680" s="40"/>
      <c r="E680" s="40"/>
      <c r="F680" s="135"/>
      <c r="G680" s="135"/>
      <c r="H680" s="42"/>
      <c r="I680" s="45"/>
      <c r="J680" s="45" t="str">
        <f>IF(I680="","",I680-I678)</f>
        <v/>
      </c>
      <c r="K680" s="45"/>
      <c r="L680" s="45"/>
      <c r="M680" s="45"/>
      <c r="N680" s="45" t="str">
        <f>IF(M680="","",M678+O678-M680)</f>
        <v/>
      </c>
      <c r="O680" s="45"/>
      <c r="P680" s="43"/>
      <c r="Q680" s="43" t="str">
        <f>IF(I680="","",Q678)</f>
        <v/>
      </c>
      <c r="R680" s="45" t="str">
        <f t="shared" si="3215"/>
        <v/>
      </c>
      <c r="S680" s="46" t="str">
        <f t="shared" si="3216"/>
        <v/>
      </c>
      <c r="T680" s="37"/>
      <c r="U680" s="29"/>
      <c r="V680" s="47"/>
      <c r="W680" s="67"/>
      <c r="X680" s="45" t="str">
        <f>IF(W680="","",W680-W678)</f>
        <v/>
      </c>
      <c r="Y680" s="45"/>
      <c r="Z680" s="45"/>
      <c r="AA680" s="45"/>
      <c r="AB680" s="45" t="str">
        <f>IF(AA680="","",AA678+AC678-AA680)</f>
        <v/>
      </c>
      <c r="AC680" s="45"/>
      <c r="AD680" s="45"/>
      <c r="AE680" s="45"/>
      <c r="AF680" s="45" t="str">
        <f t="shared" si="3217"/>
        <v/>
      </c>
      <c r="AG680" s="46" t="str">
        <f t="shared" si="3218"/>
        <v/>
      </c>
      <c r="AH680" s="37"/>
      <c r="AI680" s="29"/>
      <c r="AJ680" s="47"/>
      <c r="AK680" s="45"/>
      <c r="AL680" s="45" t="str">
        <f>IF(AK680="","",AK680-AK678)</f>
        <v/>
      </c>
      <c r="AM680" s="45"/>
      <c r="AN680" s="45" t="str">
        <f>IF(AM680="","",AM680-AM678)</f>
        <v/>
      </c>
      <c r="AO680" s="45"/>
      <c r="AP680" s="45" t="str">
        <f>IF(AO680="","",AO678+AQ678-AO680)</f>
        <v/>
      </c>
      <c r="AQ680" s="45"/>
      <c r="AR680" s="45"/>
      <c r="AS680" s="45"/>
      <c r="AT680" s="45" t="str">
        <f t="shared" si="3219"/>
        <v/>
      </c>
      <c r="AU680" s="46" t="str">
        <f t="shared" si="3220"/>
        <v/>
      </c>
      <c r="AV680" s="37"/>
      <c r="AW680" s="29"/>
      <c r="AX680" s="47"/>
      <c r="AY680" s="45"/>
      <c r="AZ680" s="45" t="str">
        <f>IF(AY680="","",AY680-AY678)</f>
        <v/>
      </c>
      <c r="BA680" s="45"/>
      <c r="BB680" s="45" t="str">
        <f>IF(BA680="","",BA680-BA678)</f>
        <v/>
      </c>
      <c r="BC680" s="45"/>
      <c r="BD680" s="45" t="str">
        <f>IF(BC680="","",BC678+BE678-BC680)</f>
        <v/>
      </c>
      <c r="BE680" s="45"/>
      <c r="BF680" s="45"/>
      <c r="BG680" s="45"/>
      <c r="BH680" s="45" t="str">
        <f t="shared" si="3221"/>
        <v/>
      </c>
      <c r="BI680" s="46" t="str">
        <f t="shared" si="3222"/>
        <v/>
      </c>
      <c r="BJ680" s="37"/>
      <c r="BK680" s="29"/>
      <c r="BL680" s="52"/>
      <c r="BM680" s="43">
        <v>325</v>
      </c>
      <c r="BN680" s="43">
        <f t="shared" si="3161"/>
        <v>69</v>
      </c>
      <c r="BO680" s="43">
        <v>999</v>
      </c>
      <c r="BP680" s="45">
        <f t="shared" si="3162"/>
        <v>3</v>
      </c>
      <c r="BQ680" s="43">
        <v>9</v>
      </c>
      <c r="BR680" s="45">
        <f t="shared" si="3163"/>
        <v>3</v>
      </c>
      <c r="BS680" s="43">
        <v>2</v>
      </c>
      <c r="BT680" s="63" t="str">
        <f t="shared" si="3164"/>
        <v>サンリオミニリュック</v>
      </c>
      <c r="BU680" s="67">
        <f t="shared" si="3165"/>
        <v>600</v>
      </c>
      <c r="BV680" s="43">
        <f t="shared" si="3063"/>
        <v>1800</v>
      </c>
      <c r="BW680" s="46">
        <f t="shared" si="3064"/>
        <v>0.2608695652173913</v>
      </c>
      <c r="BX680" s="37" t="s">
        <v>455</v>
      </c>
      <c r="BY680" s="57"/>
      <c r="BZ680" s="52"/>
      <c r="CA680" s="43">
        <v>6698</v>
      </c>
      <c r="CB680" s="43">
        <f t="shared" si="3166"/>
        <v>27</v>
      </c>
      <c r="CC680" s="43">
        <v>219</v>
      </c>
      <c r="CD680" s="45">
        <f t="shared" si="3167"/>
        <v>1</v>
      </c>
      <c r="CE680" s="43">
        <v>5</v>
      </c>
      <c r="CF680" s="45">
        <f t="shared" si="3168"/>
        <v>1</v>
      </c>
      <c r="CG680" s="43">
        <v>2</v>
      </c>
      <c r="CH680" s="63" t="str">
        <f t="shared" si="3169"/>
        <v>しなこくま</v>
      </c>
      <c r="CI680" s="67">
        <f t="shared" si="3170"/>
        <v>682</v>
      </c>
      <c r="CJ680" s="43">
        <f t="shared" si="3070"/>
        <v>682</v>
      </c>
      <c r="CK680" s="46">
        <f t="shared" si="3071"/>
        <v>0.25259259259259259</v>
      </c>
      <c r="CL680" s="37" t="s">
        <v>460</v>
      </c>
      <c r="CM680" s="29"/>
      <c r="CN680" s="52"/>
      <c r="CO680" s="43">
        <v>2043</v>
      </c>
      <c r="CP680" s="43">
        <f t="shared" si="3171"/>
        <v>12</v>
      </c>
      <c r="CQ680" s="43">
        <v>56</v>
      </c>
      <c r="CR680" s="45">
        <f t="shared" si="3172"/>
        <v>0</v>
      </c>
      <c r="CS680" s="43">
        <v>6</v>
      </c>
      <c r="CT680" s="45">
        <f t="shared" si="3173"/>
        <v>0</v>
      </c>
      <c r="CU680" s="43">
        <v>0</v>
      </c>
      <c r="CV680" s="63" t="str">
        <f t="shared" si="3174"/>
        <v>サンリオFAN</v>
      </c>
      <c r="CW680" s="67">
        <f t="shared" si="3175"/>
        <v>1100</v>
      </c>
      <c r="CX680" s="43">
        <f t="shared" si="3075"/>
        <v>0</v>
      </c>
      <c r="CY680" s="46">
        <f t="shared" si="3076"/>
        <v>0</v>
      </c>
      <c r="CZ680" s="37"/>
      <c r="DA680" s="29"/>
      <c r="DB680" s="47"/>
      <c r="DC680" s="45"/>
      <c r="DD680" s="45" t="str">
        <f>IF(DC680="","",DC680-DC678)</f>
        <v/>
      </c>
      <c r="DE680" s="45"/>
      <c r="DF680" s="45" t="str">
        <f>IF(DE680="","",DE680-DE678)</f>
        <v/>
      </c>
      <c r="DG680" s="45"/>
      <c r="DH680" s="45" t="str">
        <f>IF(DG680="","",DG678+DI678-DG680)</f>
        <v/>
      </c>
      <c r="DI680" s="45"/>
      <c r="DJ680" s="45"/>
      <c r="DK680" s="45"/>
      <c r="DL680" s="45" t="str">
        <f t="shared" si="3223"/>
        <v/>
      </c>
      <c r="DM680" s="46" t="str">
        <f t="shared" si="3224"/>
        <v/>
      </c>
      <c r="DN680" s="37"/>
      <c r="DO680" s="29"/>
      <c r="DP680" s="47"/>
      <c r="DQ680" s="45"/>
      <c r="DR680" s="45" t="str">
        <f>IF(DQ680="","",DQ680-DQ678)</f>
        <v/>
      </c>
      <c r="DS680" s="45"/>
      <c r="DT680" s="45" t="str">
        <f>IF(DS680="","",DS680-DS678)</f>
        <v/>
      </c>
      <c r="DU680" s="45"/>
      <c r="DV680" s="45" t="str">
        <f>IF(DU680="","",DU678+DW678-DU680)</f>
        <v/>
      </c>
      <c r="DW680" s="45"/>
      <c r="DX680" s="45"/>
      <c r="DY680" s="45"/>
      <c r="DZ680" s="45" t="str">
        <f t="shared" si="3225"/>
        <v/>
      </c>
      <c r="EA680" s="46" t="str">
        <f t="shared" si="3226"/>
        <v/>
      </c>
      <c r="EB680" s="37"/>
      <c r="GU680" s="220"/>
      <c r="HX680" s="360"/>
      <c r="HY680" s="52"/>
      <c r="HZ680" s="43">
        <v>3923</v>
      </c>
      <c r="IA680" s="43">
        <f t="shared" si="3176"/>
        <v>22</v>
      </c>
      <c r="IB680" s="43">
        <v>117</v>
      </c>
      <c r="IC680" s="45">
        <f t="shared" si="3177"/>
        <v>1</v>
      </c>
      <c r="ID680" s="43">
        <v>29</v>
      </c>
      <c r="IE680" s="45">
        <f t="shared" si="3178"/>
        <v>1</v>
      </c>
      <c r="IF680" s="45">
        <v>2</v>
      </c>
      <c r="IG680" s="63" t="str">
        <f t="shared" si="3179"/>
        <v>ミニ香水</v>
      </c>
      <c r="IH680" s="67">
        <f t="shared" si="3180"/>
        <v>1100</v>
      </c>
      <c r="II680" s="43">
        <f t="shared" si="3082"/>
        <v>1100</v>
      </c>
      <c r="IJ680" s="46">
        <f t="shared" si="3083"/>
        <v>0.5</v>
      </c>
      <c r="IK680" s="37"/>
      <c r="IL680" s="29"/>
      <c r="IM680" s="52"/>
      <c r="IN680" s="43">
        <v>4824</v>
      </c>
      <c r="IO680" s="43">
        <f t="shared" si="3181"/>
        <v>38</v>
      </c>
      <c r="IP680" s="43">
        <v>100</v>
      </c>
      <c r="IQ680" s="45">
        <f t="shared" si="3182"/>
        <v>0</v>
      </c>
      <c r="IR680" s="43">
        <v>12</v>
      </c>
      <c r="IS680" s="45">
        <f t="shared" si="3183"/>
        <v>1</v>
      </c>
      <c r="IT680" s="45">
        <v>0</v>
      </c>
      <c r="IU680" s="63" t="str">
        <f t="shared" si="3184"/>
        <v>ジャグラーサウンドボタン</v>
      </c>
      <c r="IV680" s="67">
        <f t="shared" si="3185"/>
        <v>748</v>
      </c>
      <c r="IW680" s="43">
        <f t="shared" si="3089"/>
        <v>748</v>
      </c>
      <c r="IX680" s="46">
        <f t="shared" si="3090"/>
        <v>0.1968421052631579</v>
      </c>
      <c r="IY680" s="37"/>
      <c r="IZ680" s="61"/>
      <c r="JA680" s="52"/>
      <c r="JB680" s="43">
        <v>3604</v>
      </c>
      <c r="JC680" s="43">
        <f t="shared" si="3186"/>
        <v>73</v>
      </c>
      <c r="JD680" s="43">
        <v>104</v>
      </c>
      <c r="JE680" s="45">
        <f t="shared" si="3187"/>
        <v>1</v>
      </c>
      <c r="JF680" s="43">
        <v>6</v>
      </c>
      <c r="JG680" s="45">
        <f t="shared" si="3188"/>
        <v>5</v>
      </c>
      <c r="JH680" s="43">
        <v>2</v>
      </c>
      <c r="JI680" s="63" t="str">
        <f t="shared" si="3189"/>
        <v>サンリオミニリュック</v>
      </c>
      <c r="JJ680" s="67">
        <f t="shared" si="3190"/>
        <v>600</v>
      </c>
      <c r="JK680" s="43">
        <f t="shared" si="3096"/>
        <v>3000</v>
      </c>
      <c r="JL680" s="46">
        <f t="shared" si="3097"/>
        <v>0.41095890410958902</v>
      </c>
      <c r="JM680" s="37" t="s">
        <v>420</v>
      </c>
      <c r="JN680" s="29"/>
      <c r="JO680" s="52"/>
      <c r="JP680" s="43">
        <v>4322</v>
      </c>
      <c r="JQ680" s="43">
        <f t="shared" si="3191"/>
        <v>30</v>
      </c>
      <c r="JR680" s="43">
        <v>89</v>
      </c>
      <c r="JS680" s="45">
        <f t="shared" si="3192"/>
        <v>0</v>
      </c>
      <c r="JT680" s="43">
        <v>10</v>
      </c>
      <c r="JU680" s="45">
        <f t="shared" si="3193"/>
        <v>0</v>
      </c>
      <c r="JV680" s="45">
        <v>0</v>
      </c>
      <c r="JW680" s="63" t="str">
        <f t="shared" si="3194"/>
        <v>デジタルミニカメラ</v>
      </c>
      <c r="JX680" s="67">
        <f t="shared" si="3195"/>
        <v>722</v>
      </c>
      <c r="JY680" s="43">
        <f t="shared" si="3103"/>
        <v>0</v>
      </c>
      <c r="JZ680" s="46">
        <f t="shared" si="3104"/>
        <v>0</v>
      </c>
      <c r="KA680" s="37"/>
      <c r="KB680" s="51"/>
      <c r="KC680" s="52"/>
      <c r="KD680" s="43">
        <v>9555</v>
      </c>
      <c r="KE680" s="43">
        <f>IF(KD680="","",KD680-KD676)</f>
        <v>25</v>
      </c>
      <c r="KF680" s="43">
        <v>280</v>
      </c>
      <c r="KG680" s="45">
        <f>IF(KF680="","",KF680-KF676)</f>
        <v>1</v>
      </c>
      <c r="KH680" s="43">
        <v>6</v>
      </c>
      <c r="KI680" s="45">
        <f>IF(KH680="","",KH676+KJ676-KH680)</f>
        <v>1</v>
      </c>
      <c r="KJ680" s="43">
        <v>3</v>
      </c>
      <c r="KK680" s="63" t="str">
        <f>IF(KD680="","",KK676)</f>
        <v>ガーナイヤホン</v>
      </c>
      <c r="KL680" s="67">
        <f>IF(KE680="","",KL676)</f>
        <v>1100</v>
      </c>
      <c r="KM680" s="43">
        <f>IF(KH680="","",KI680*KL680)</f>
        <v>1100</v>
      </c>
      <c r="KN680" s="46">
        <f>IF(KI680="","",KM680/(KE680*100))</f>
        <v>0.44</v>
      </c>
      <c r="KO680" s="37" t="s">
        <v>457</v>
      </c>
      <c r="KP680" s="29"/>
      <c r="KQ680" s="52"/>
      <c r="KR680" s="43">
        <v>169</v>
      </c>
      <c r="KS680" s="43">
        <f>IF(KR680="","",KR680-KR676)</f>
        <v>34</v>
      </c>
      <c r="KT680" s="43">
        <v>997</v>
      </c>
      <c r="KU680" s="45">
        <f>IF(KT680="","",KT680-KT676)</f>
        <v>3</v>
      </c>
      <c r="KV680" s="43">
        <v>3</v>
      </c>
      <c r="KW680" s="45">
        <f>IF(KV680="","",KV676+KX676-KV680)</f>
        <v>3</v>
      </c>
      <c r="KX680" s="43">
        <v>3</v>
      </c>
      <c r="KY680" s="63" t="s">
        <v>279</v>
      </c>
      <c r="KZ680" s="67">
        <v>1100</v>
      </c>
      <c r="LA680" s="43">
        <f>IF(KV680="","",KW680*KZ680)</f>
        <v>3300</v>
      </c>
      <c r="LB680" s="46">
        <f>IF(KW680="","",LA680/(KS680*100))</f>
        <v>0.97058823529411764</v>
      </c>
      <c r="LC680" s="37" t="s">
        <v>418</v>
      </c>
      <c r="LD680" s="29"/>
      <c r="LE680" s="47"/>
      <c r="LF680" s="45"/>
      <c r="LG680" s="45"/>
      <c r="LH680" s="45">
        <v>530</v>
      </c>
      <c r="LI680" s="45">
        <f t="shared" si="3059"/>
        <v>0</v>
      </c>
      <c r="LJ680" s="43">
        <v>2</v>
      </c>
      <c r="LK680" s="45">
        <f t="shared" si="3060"/>
        <v>0</v>
      </c>
      <c r="LL680" s="45">
        <v>0</v>
      </c>
      <c r="LM680" s="73" t="str">
        <f>IF(LF679="","",LM677)</f>
        <v>アンパンティッシュカバー、キティヒョウ柄</v>
      </c>
      <c r="LN680" s="67">
        <f>IF(LG679="","",LN677)</f>
        <v>1000</v>
      </c>
      <c r="LO680" s="45">
        <f t="shared" si="3061"/>
        <v>0</v>
      </c>
      <c r="LP680" s="46"/>
      <c r="LQ680" s="37"/>
      <c r="LR680" s="29"/>
      <c r="LS680" s="47"/>
      <c r="LT680" s="45"/>
      <c r="LU680" s="45" t="str">
        <f>IF(LT680="","",LT680-LT678)</f>
        <v/>
      </c>
      <c r="LV680" s="45"/>
      <c r="LW680" s="45" t="str">
        <f>IF(LV680="","",LV680-LV678)</f>
        <v/>
      </c>
      <c r="LX680" s="45"/>
      <c r="LY680" s="45" t="str">
        <f>IF(LX680="","",LX678+LZ678-LX680)</f>
        <v/>
      </c>
      <c r="LZ680" s="45"/>
      <c r="MA680" s="45"/>
      <c r="MB680" s="45"/>
      <c r="MC680" s="45" t="str">
        <f t="shared" si="3227"/>
        <v/>
      </c>
      <c r="MD680" s="46" t="str">
        <f t="shared" si="3228"/>
        <v/>
      </c>
      <c r="ME680" s="37"/>
      <c r="MF680" s="29"/>
      <c r="MG680" s="47"/>
      <c r="MH680" s="45"/>
      <c r="MI680" s="45" t="str">
        <f>IF(MH680="","",MH680-MH678)</f>
        <v/>
      </c>
      <c r="MJ680" s="45"/>
      <c r="MK680" s="45" t="str">
        <f>IF(MJ680="","",MJ680-MJ678)</f>
        <v/>
      </c>
      <c r="ML680" s="45"/>
      <c r="MM680" s="45" t="str">
        <f>IF(ML680="","",ML678+MN678-ML680)</f>
        <v/>
      </c>
      <c r="MN680" s="45"/>
      <c r="MO680" s="45"/>
      <c r="MP680" s="45"/>
      <c r="MQ680" s="45" t="str">
        <f t="shared" si="3229"/>
        <v/>
      </c>
      <c r="MR680" s="46" t="str">
        <f t="shared" si="3230"/>
        <v/>
      </c>
      <c r="MS680" s="37"/>
      <c r="MT680" s="29"/>
      <c r="MU680" s="47"/>
      <c r="MV680" s="45"/>
      <c r="MW680" s="45" t="str">
        <f>IF(MV680="","",MV680-MV678)</f>
        <v/>
      </c>
      <c r="MX680" s="45"/>
      <c r="MY680" s="45" t="str">
        <f>IF(MX680="","",MX680-MX678)</f>
        <v/>
      </c>
      <c r="MZ680" s="45"/>
      <c r="NA680" s="45" t="str">
        <f>IF(MZ680="","",MZ678+NB678-MZ680)</f>
        <v/>
      </c>
      <c r="NB680" s="45"/>
      <c r="NC680" s="45"/>
      <c r="ND680" s="45"/>
      <c r="NE680" s="45" t="str">
        <f t="shared" si="3231"/>
        <v/>
      </c>
      <c r="NF680" s="46" t="str">
        <f t="shared" si="3232"/>
        <v/>
      </c>
      <c r="NG680" s="37"/>
      <c r="NH680" s="29"/>
      <c r="NI680" s="47"/>
      <c r="NJ680" s="45"/>
      <c r="NK680" s="45" t="str">
        <f>IF(NJ680="","",NJ680-NJ678)</f>
        <v/>
      </c>
      <c r="NL680" s="45"/>
      <c r="NM680" s="45" t="str">
        <f>IF(NL680="","",NL680-NL678)</f>
        <v/>
      </c>
      <c r="NN680" s="45"/>
      <c r="NO680" s="45" t="str">
        <f>IF(NN680="","",NN678+NP678-NN680)</f>
        <v/>
      </c>
      <c r="NP680" s="45"/>
      <c r="NQ680" s="45"/>
      <c r="NR680" s="45"/>
      <c r="NS680" s="45" t="str">
        <f t="shared" si="3233"/>
        <v/>
      </c>
      <c r="NT680" s="46" t="str">
        <f t="shared" si="3234"/>
        <v/>
      </c>
      <c r="NU680" s="37"/>
    </row>
    <row r="681" spans="1:385" ht="15" customHeight="1" thickBot="1" x14ac:dyDescent="0.3">
      <c r="A681" s="38"/>
      <c r="B681" s="39"/>
      <c r="C681" s="40"/>
      <c r="D681" s="40"/>
      <c r="E681" s="40"/>
      <c r="F681" s="135"/>
      <c r="G681" s="135"/>
      <c r="H681" s="42"/>
      <c r="I681" s="45"/>
      <c r="J681" s="45" t="str">
        <f>IF(I681="","",I681-I679)</f>
        <v/>
      </c>
      <c r="K681" s="45"/>
      <c r="L681" s="45"/>
      <c r="M681" s="45"/>
      <c r="N681" s="45" t="str">
        <f>IF(M681="","",M679+O679-M681)</f>
        <v/>
      </c>
      <c r="O681" s="45"/>
      <c r="P681" s="45"/>
      <c r="Q681" s="45"/>
      <c r="R681" s="45" t="str">
        <f t="shared" si="3215"/>
        <v/>
      </c>
      <c r="S681" s="46" t="str">
        <f t="shared" si="3216"/>
        <v/>
      </c>
      <c r="T681" s="37"/>
      <c r="U681" s="29"/>
      <c r="V681" s="47"/>
      <c r="W681" s="67"/>
      <c r="X681" s="45" t="str">
        <f>IF(W681="","",W681-W679)</f>
        <v/>
      </c>
      <c r="Y681" s="45"/>
      <c r="Z681" s="45"/>
      <c r="AA681" s="45"/>
      <c r="AB681" s="45" t="str">
        <f>IF(AA681="","",AA679+AC679-AA681)</f>
        <v/>
      </c>
      <c r="AC681" s="45"/>
      <c r="AD681" s="45"/>
      <c r="AE681" s="45"/>
      <c r="AF681" s="45" t="str">
        <f t="shared" si="3217"/>
        <v/>
      </c>
      <c r="AG681" s="46" t="str">
        <f t="shared" si="3218"/>
        <v/>
      </c>
      <c r="AH681" s="37"/>
      <c r="AI681" s="29"/>
      <c r="AJ681" s="47"/>
      <c r="AK681" s="45"/>
      <c r="AL681" s="45" t="str">
        <f>IF(AK681="","",AK681-AK679)</f>
        <v/>
      </c>
      <c r="AM681" s="45"/>
      <c r="AN681" s="45" t="str">
        <f>IF(AM681="","",AM681-AM679)</f>
        <v/>
      </c>
      <c r="AO681" s="45"/>
      <c r="AP681" s="45" t="str">
        <f>IF(AO681="","",AO679+AQ679-AO681)</f>
        <v/>
      </c>
      <c r="AQ681" s="45"/>
      <c r="AR681" s="45"/>
      <c r="AS681" s="45"/>
      <c r="AT681" s="45" t="str">
        <f t="shared" si="3219"/>
        <v/>
      </c>
      <c r="AU681" s="46" t="str">
        <f t="shared" si="3220"/>
        <v/>
      </c>
      <c r="AV681" s="37"/>
      <c r="AW681" s="29"/>
      <c r="AX681" s="47"/>
      <c r="AY681" s="45"/>
      <c r="AZ681" s="45" t="str">
        <f>IF(AY681="","",AY681-AY679)</f>
        <v/>
      </c>
      <c r="BA681" s="45"/>
      <c r="BB681" s="45" t="str">
        <f>IF(BA681="","",BA681-BA679)</f>
        <v/>
      </c>
      <c r="BC681" s="45"/>
      <c r="BD681" s="45" t="str">
        <f>IF(BC681="","",BC679+BE679-BC681)</f>
        <v/>
      </c>
      <c r="BE681" s="45"/>
      <c r="BF681" s="45"/>
      <c r="BG681" s="45"/>
      <c r="BH681" s="45" t="str">
        <f t="shared" si="3221"/>
        <v/>
      </c>
      <c r="BI681" s="46" t="str">
        <f t="shared" si="3222"/>
        <v/>
      </c>
      <c r="BJ681" s="37"/>
      <c r="BK681" s="29"/>
      <c r="BL681" s="47"/>
      <c r="BM681" s="45">
        <v>293</v>
      </c>
      <c r="BN681" s="27">
        <f t="shared" si="3161"/>
        <v>21</v>
      </c>
      <c r="BO681" s="45">
        <v>5</v>
      </c>
      <c r="BP681" s="45">
        <f t="shared" si="3162"/>
        <v>1</v>
      </c>
      <c r="BQ681" s="45">
        <v>19</v>
      </c>
      <c r="BR681" s="45">
        <f t="shared" si="3163"/>
        <v>1</v>
      </c>
      <c r="BS681" s="27">
        <v>0</v>
      </c>
      <c r="BT681" s="63" t="str">
        <f t="shared" si="3164"/>
        <v>ターボババア</v>
      </c>
      <c r="BU681" s="67">
        <f t="shared" si="3165"/>
        <v>800</v>
      </c>
      <c r="BV681" s="45">
        <f t="shared" si="3063"/>
        <v>800</v>
      </c>
      <c r="BW681" s="46">
        <f t="shared" si="3064"/>
        <v>0.38095238095238093</v>
      </c>
      <c r="BX681" s="37"/>
      <c r="BY681" s="57"/>
      <c r="BZ681" s="47"/>
      <c r="CA681" s="45">
        <v>7118</v>
      </c>
      <c r="CB681" s="27">
        <f t="shared" si="3166"/>
        <v>32</v>
      </c>
      <c r="CC681" s="45">
        <v>419</v>
      </c>
      <c r="CD681" s="45">
        <f t="shared" si="3167"/>
        <v>1</v>
      </c>
      <c r="CE681" s="45">
        <v>10</v>
      </c>
      <c r="CF681" s="45">
        <f t="shared" si="3168"/>
        <v>1</v>
      </c>
      <c r="CG681" s="27">
        <v>1</v>
      </c>
      <c r="CH681" s="63" t="str">
        <f t="shared" si="3169"/>
        <v>ＡＩマスコット</v>
      </c>
      <c r="CI681" s="67">
        <f t="shared" si="3170"/>
        <v>286</v>
      </c>
      <c r="CJ681" s="45">
        <f t="shared" si="3070"/>
        <v>286</v>
      </c>
      <c r="CK681" s="46">
        <f t="shared" si="3071"/>
        <v>8.9374999999999996E-2</v>
      </c>
      <c r="CL681" s="37"/>
      <c r="CM681" s="29"/>
      <c r="CN681" s="47"/>
      <c r="CO681" s="45">
        <v>1010</v>
      </c>
      <c r="CP681" s="27">
        <f t="shared" si="3171"/>
        <v>24</v>
      </c>
      <c r="CQ681" s="45">
        <v>33</v>
      </c>
      <c r="CR681" s="45">
        <f t="shared" si="3172"/>
        <v>2</v>
      </c>
      <c r="CS681" s="45">
        <v>12</v>
      </c>
      <c r="CT681" s="45">
        <f t="shared" si="3173"/>
        <v>2</v>
      </c>
      <c r="CU681" s="27">
        <v>0</v>
      </c>
      <c r="CV681" s="63" t="str">
        <f t="shared" si="3174"/>
        <v>ギャルキティキーケース</v>
      </c>
      <c r="CW681" s="67">
        <f t="shared" si="3175"/>
        <v>726</v>
      </c>
      <c r="CX681" s="45">
        <f t="shared" si="3075"/>
        <v>1452</v>
      </c>
      <c r="CY681" s="46">
        <f t="shared" si="3076"/>
        <v>0.60499999999999998</v>
      </c>
      <c r="CZ681" s="37"/>
      <c r="DA681" s="29"/>
      <c r="DB681" s="47"/>
      <c r="DC681" s="67"/>
      <c r="DD681" s="45" t="str">
        <f>IF(DC681="","",DC681-DC679)</f>
        <v/>
      </c>
      <c r="DE681" s="45"/>
      <c r="DF681" s="45"/>
      <c r="DG681" s="45"/>
      <c r="DH681" s="45" t="str">
        <f>IF(DG681="","",DG679+DI679-DG681)</f>
        <v/>
      </c>
      <c r="DI681" s="45"/>
      <c r="DJ681" s="45"/>
      <c r="DK681" s="45"/>
      <c r="DL681" s="45" t="str">
        <f t="shared" si="3223"/>
        <v/>
      </c>
      <c r="DM681" s="46" t="str">
        <f t="shared" si="3224"/>
        <v/>
      </c>
      <c r="DN681" s="37"/>
      <c r="DO681" s="29"/>
      <c r="DP681" s="47"/>
      <c r="DQ681" s="45"/>
      <c r="DR681" s="45" t="str">
        <f>IF(DQ681="","",DQ681-DQ679)</f>
        <v/>
      </c>
      <c r="DS681" s="45"/>
      <c r="DT681" s="45" t="str">
        <f>IF(DS681="","",DS681-DS679)</f>
        <v/>
      </c>
      <c r="DU681" s="45"/>
      <c r="DV681" s="45" t="str">
        <f>IF(DU681="","",DU679+DW679-DU681)</f>
        <v/>
      </c>
      <c r="DW681" s="45"/>
      <c r="DX681" s="45"/>
      <c r="DY681" s="45"/>
      <c r="DZ681" s="45" t="str">
        <f t="shared" si="3225"/>
        <v/>
      </c>
      <c r="EA681" s="46" t="str">
        <f t="shared" si="3226"/>
        <v/>
      </c>
      <c r="EB681" s="37"/>
      <c r="GU681" s="220"/>
      <c r="HX681" s="360"/>
      <c r="HY681" s="47"/>
      <c r="HZ681" s="45">
        <v>3761</v>
      </c>
      <c r="IA681" s="27">
        <f t="shared" si="3176"/>
        <v>21</v>
      </c>
      <c r="IB681" s="45">
        <v>114</v>
      </c>
      <c r="IC681" s="45">
        <f t="shared" si="3177"/>
        <v>1</v>
      </c>
      <c r="ID681" s="45">
        <v>17</v>
      </c>
      <c r="IE681" s="45">
        <f t="shared" si="3178"/>
        <v>1</v>
      </c>
      <c r="IF681" s="45">
        <v>0</v>
      </c>
      <c r="IG681" s="63" t="str">
        <f t="shared" si="3179"/>
        <v>アンパンマンもちふわ</v>
      </c>
      <c r="IH681" s="67">
        <f t="shared" si="3180"/>
        <v>673</v>
      </c>
      <c r="II681" s="45">
        <f t="shared" si="3082"/>
        <v>673</v>
      </c>
      <c r="IJ681" s="46">
        <f t="shared" si="3083"/>
        <v>0.32047619047619047</v>
      </c>
      <c r="IK681" s="37"/>
      <c r="IL681" s="29"/>
      <c r="IM681" s="47"/>
      <c r="IN681" s="45">
        <v>2926</v>
      </c>
      <c r="IO681" s="27">
        <f t="shared" si="3181"/>
        <v>15</v>
      </c>
      <c r="IP681" s="45">
        <v>175</v>
      </c>
      <c r="IQ681" s="45">
        <f t="shared" si="3182"/>
        <v>3</v>
      </c>
      <c r="IR681" s="45">
        <v>66</v>
      </c>
      <c r="IS681" s="45">
        <f t="shared" si="3183"/>
        <v>4</v>
      </c>
      <c r="IT681" s="45">
        <v>0</v>
      </c>
      <c r="IU681" s="63" t="str">
        <f t="shared" si="3184"/>
        <v>AIスクイーズ</v>
      </c>
      <c r="IV681" s="67">
        <f t="shared" si="3185"/>
        <v>182</v>
      </c>
      <c r="IW681" s="45">
        <f t="shared" si="3089"/>
        <v>728</v>
      </c>
      <c r="IX681" s="46">
        <f t="shared" si="3090"/>
        <v>0.48533333333333334</v>
      </c>
      <c r="IY681" s="37"/>
      <c r="IZ681" s="61"/>
      <c r="JA681" s="47"/>
      <c r="JB681" s="45">
        <v>5456</v>
      </c>
      <c r="JC681" s="27">
        <f t="shared" si="3186"/>
        <v>58</v>
      </c>
      <c r="JD681" s="45">
        <v>346</v>
      </c>
      <c r="JE681" s="45">
        <f t="shared" si="3187"/>
        <v>1</v>
      </c>
      <c r="JF681" s="45">
        <v>92</v>
      </c>
      <c r="JG681" s="45">
        <f t="shared" si="3188"/>
        <v>1</v>
      </c>
      <c r="JH681" s="27">
        <v>0</v>
      </c>
      <c r="JI681" s="63" t="str">
        <f t="shared" si="3189"/>
        <v>AIモンスターラバー</v>
      </c>
      <c r="JJ681" s="67">
        <f t="shared" si="3190"/>
        <v>198</v>
      </c>
      <c r="JK681" s="45">
        <f t="shared" si="3096"/>
        <v>198</v>
      </c>
      <c r="JL681" s="46">
        <f t="shared" si="3097"/>
        <v>3.413793103448276E-2</v>
      </c>
      <c r="JM681" s="37"/>
      <c r="JN681" s="29"/>
      <c r="JO681" s="47"/>
      <c r="JP681" s="45">
        <v>5071</v>
      </c>
      <c r="JQ681" s="187">
        <f t="shared" si="3191"/>
        <v>22</v>
      </c>
      <c r="JR681" s="45">
        <v>236</v>
      </c>
      <c r="JS681" s="45">
        <f t="shared" si="3192"/>
        <v>0</v>
      </c>
      <c r="JT681" s="45">
        <v>50</v>
      </c>
      <c r="JU681" s="45">
        <f t="shared" si="3193"/>
        <v>0</v>
      </c>
      <c r="JV681" s="45">
        <v>20</v>
      </c>
      <c r="JW681" s="63" t="str">
        <f t="shared" si="3194"/>
        <v>キティサンダルKH</v>
      </c>
      <c r="JX681" s="67">
        <f t="shared" si="3195"/>
        <v>605</v>
      </c>
      <c r="JY681" s="45">
        <f t="shared" si="3103"/>
        <v>0</v>
      </c>
      <c r="JZ681" s="46">
        <f t="shared" si="3104"/>
        <v>0</v>
      </c>
      <c r="KA681" s="37"/>
      <c r="KB681" s="51"/>
      <c r="KC681" s="47"/>
      <c r="KD681" s="45">
        <v>11281</v>
      </c>
      <c r="KE681" s="27">
        <f>IF(KD681="","",KD681-KD677)</f>
        <v>36</v>
      </c>
      <c r="KF681" s="45">
        <v>605</v>
      </c>
      <c r="KG681" s="45">
        <f>IF(KF681="","",KF681-KF677)</f>
        <v>0</v>
      </c>
      <c r="KH681" s="45">
        <v>9</v>
      </c>
      <c r="KI681" s="45">
        <f>IF(KH681="","",KH677+KJ677-KH681)</f>
        <v>1</v>
      </c>
      <c r="KJ681" s="27">
        <v>0</v>
      </c>
      <c r="KK681" s="63" t="str">
        <f>IF(KD681="","",KK677)</f>
        <v>サンリオFAN</v>
      </c>
      <c r="KL681" s="67">
        <f>IF(KE681="","",KL677)</f>
        <v>1100</v>
      </c>
      <c r="KM681" s="45">
        <f>IF(KH681="","",KI681*KL681)</f>
        <v>1100</v>
      </c>
      <c r="KN681" s="46">
        <f>IF(KI681="","",KM681/(KE681*100))</f>
        <v>0.30555555555555558</v>
      </c>
      <c r="KO681" s="37"/>
      <c r="KP681" s="29"/>
      <c r="KQ681" s="47"/>
      <c r="KR681" s="45">
        <v>543</v>
      </c>
      <c r="KS681" s="27">
        <f>IF(KR681="","",KR681-KR677)</f>
        <v>24</v>
      </c>
      <c r="KT681" s="45">
        <v>38</v>
      </c>
      <c r="KU681" s="45">
        <f>IF(KT681="","",KT681-KT677)</f>
        <v>4</v>
      </c>
      <c r="KV681" s="45">
        <v>224</v>
      </c>
      <c r="KW681" s="45">
        <f>IF(KV681="","",KV677+KX677-KV681)</f>
        <v>6</v>
      </c>
      <c r="KX681" s="27">
        <v>13</v>
      </c>
      <c r="KY681" s="63" t="str">
        <f>IF(KR681="","",KY677)</f>
        <v>サンリオアイスドーム</v>
      </c>
      <c r="KZ681" s="67">
        <f>IF(KS681="","",KZ677)</f>
        <v>300</v>
      </c>
      <c r="LA681" s="45">
        <f>IF(KV681="","",KW681*KZ681)</f>
        <v>1800</v>
      </c>
      <c r="LB681" s="46">
        <f>IF(KW681="","",LA681/(KS681*100))</f>
        <v>0.75</v>
      </c>
      <c r="LC681" s="37"/>
      <c r="LD681" s="29"/>
      <c r="LE681" s="75"/>
      <c r="LF681" s="76"/>
      <c r="LG681" s="76"/>
      <c r="LH681" s="76">
        <v>1166</v>
      </c>
      <c r="LI681" s="76">
        <f t="shared" si="3059"/>
        <v>0</v>
      </c>
      <c r="LJ681" s="77">
        <v>2</v>
      </c>
      <c r="LK681" s="76">
        <f t="shared" si="3060"/>
        <v>0</v>
      </c>
      <c r="LL681" s="76">
        <v>0</v>
      </c>
      <c r="LM681" s="78" t="str">
        <f>IF(LF679="","",LM678)</f>
        <v>バイキンティッシュカバー、ダダンダン</v>
      </c>
      <c r="LN681" s="79">
        <f>IF(LG679="","",LN678)</f>
        <v>1000</v>
      </c>
      <c r="LO681" s="76">
        <f t="shared" si="3061"/>
        <v>0</v>
      </c>
      <c r="LP681" s="80"/>
      <c r="LQ681" s="37"/>
      <c r="LR681" s="29"/>
      <c r="LS681" s="47"/>
      <c r="LT681" s="67"/>
      <c r="LU681" s="45" t="str">
        <f>IF(LT681="","",LT681-LT679)</f>
        <v/>
      </c>
      <c r="LV681" s="45"/>
      <c r="LW681" s="45"/>
      <c r="LX681" s="45"/>
      <c r="LY681" s="45" t="str">
        <f>IF(LX681="","",LX679+LZ679-LX681)</f>
        <v/>
      </c>
      <c r="LZ681" s="45"/>
      <c r="MA681" s="45"/>
      <c r="MB681" s="45"/>
      <c r="MC681" s="45" t="str">
        <f t="shared" si="3227"/>
        <v/>
      </c>
      <c r="MD681" s="46" t="str">
        <f t="shared" si="3228"/>
        <v/>
      </c>
      <c r="ME681" s="37"/>
      <c r="MF681" s="29"/>
      <c r="MG681" s="47"/>
      <c r="MH681" s="67"/>
      <c r="MI681" s="45" t="str">
        <f>IF(MH681="","",MH681-MH679)</f>
        <v/>
      </c>
      <c r="MJ681" s="45"/>
      <c r="MK681" s="45"/>
      <c r="ML681" s="45"/>
      <c r="MM681" s="45" t="str">
        <f>IF(ML681="","",ML679+MN679-ML681)</f>
        <v/>
      </c>
      <c r="MN681" s="45"/>
      <c r="MO681" s="45"/>
      <c r="MP681" s="45"/>
      <c r="MQ681" s="45" t="str">
        <f t="shared" si="3229"/>
        <v/>
      </c>
      <c r="MR681" s="46" t="str">
        <f t="shared" si="3230"/>
        <v/>
      </c>
      <c r="MS681" s="37"/>
      <c r="MT681" s="29"/>
      <c r="MU681" s="47"/>
      <c r="MV681" s="67"/>
      <c r="MW681" s="45" t="str">
        <f>IF(MV681="","",MV681-MV679)</f>
        <v/>
      </c>
      <c r="MX681" s="45"/>
      <c r="MY681" s="45"/>
      <c r="MZ681" s="45"/>
      <c r="NA681" s="45" t="str">
        <f>IF(MZ681="","",MZ679+NB679-MZ681)</f>
        <v/>
      </c>
      <c r="NB681" s="45"/>
      <c r="NC681" s="45"/>
      <c r="ND681" s="45"/>
      <c r="NE681" s="45" t="str">
        <f t="shared" si="3231"/>
        <v/>
      </c>
      <c r="NF681" s="46" t="str">
        <f t="shared" si="3232"/>
        <v/>
      </c>
      <c r="NG681" s="37"/>
      <c r="NH681" s="29"/>
      <c r="NI681" s="47"/>
      <c r="NJ681" s="67"/>
      <c r="NK681" s="45" t="str">
        <f>IF(NJ681="","",NJ681-NJ679)</f>
        <v/>
      </c>
      <c r="NL681" s="45"/>
      <c r="NM681" s="45"/>
      <c r="NN681" s="45"/>
      <c r="NO681" s="45" t="str">
        <f>IF(NN681="","",NN679+NP679-NN681)</f>
        <v/>
      </c>
      <c r="NP681" s="45"/>
      <c r="NQ681" s="45"/>
      <c r="NR681" s="45"/>
      <c r="NS681" s="45" t="str">
        <f t="shared" si="3233"/>
        <v/>
      </c>
      <c r="NT681" s="46" t="str">
        <f t="shared" si="3234"/>
        <v/>
      </c>
      <c r="NU681" s="37"/>
    </row>
    <row r="682" spans="1:385" ht="15" customHeight="1" thickTop="1" thickBot="1" x14ac:dyDescent="0.3">
      <c r="A682" s="38"/>
      <c r="B682" s="39"/>
      <c r="C682" s="40"/>
      <c r="D682" s="40"/>
      <c r="E682" s="40"/>
      <c r="F682" s="135"/>
      <c r="G682" s="135"/>
      <c r="H682" s="42"/>
      <c r="I682" s="45"/>
      <c r="J682" s="45" t="str">
        <f t="shared" ref="J682:J706" si="3235">IF(I682="","",I682-I681)</f>
        <v/>
      </c>
      <c r="K682" s="45"/>
      <c r="L682" s="45"/>
      <c r="M682" s="45"/>
      <c r="N682" s="45" t="str">
        <f t="shared" ref="N682:N707" si="3236">IF(M682="","",M681+O681-M682)</f>
        <v/>
      </c>
      <c r="O682" s="45"/>
      <c r="P682" s="45"/>
      <c r="Q682" s="45"/>
      <c r="R682" s="45" t="str">
        <f t="shared" si="3215"/>
        <v/>
      </c>
      <c r="S682" s="46" t="str">
        <f t="shared" si="3216"/>
        <v/>
      </c>
      <c r="T682" s="37"/>
      <c r="U682" s="29"/>
      <c r="V682" s="47"/>
      <c r="W682" s="67"/>
      <c r="X682" s="45" t="str">
        <f t="shared" ref="X682:X702" si="3237">IF(W682="","",W682-W681)</f>
        <v/>
      </c>
      <c r="Y682" s="45"/>
      <c r="Z682" s="45"/>
      <c r="AA682" s="45"/>
      <c r="AB682" s="45" t="str">
        <f t="shared" ref="AB682:AB702" si="3238">IF(AA682="","",AA681+AC681-AA682)</f>
        <v/>
      </c>
      <c r="AC682" s="45"/>
      <c r="AD682" s="45"/>
      <c r="AE682" s="45"/>
      <c r="AF682" s="45" t="str">
        <f t="shared" si="3217"/>
        <v/>
      </c>
      <c r="AG682" s="46" t="str">
        <f t="shared" si="3218"/>
        <v/>
      </c>
      <c r="AH682" s="37"/>
      <c r="AI682" s="29"/>
      <c r="AJ682" s="47"/>
      <c r="AK682" s="45"/>
      <c r="AL682" s="45" t="str">
        <f t="shared" ref="AL682:AL706" si="3239">IF(AK682="","",AK682-AK681)</f>
        <v/>
      </c>
      <c r="AM682" s="45"/>
      <c r="AN682" s="45" t="str">
        <f t="shared" ref="AN682:AN707" si="3240">IF(AM682="","",AM682-AM681)</f>
        <v/>
      </c>
      <c r="AO682" s="45"/>
      <c r="AP682" s="45" t="str">
        <f t="shared" ref="AP682:AP707" si="3241">IF(AO682="","",AO681+AQ681-AO682)</f>
        <v/>
      </c>
      <c r="AQ682" s="45"/>
      <c r="AR682" s="45"/>
      <c r="AS682" s="45"/>
      <c r="AT682" s="45" t="str">
        <f t="shared" si="3219"/>
        <v/>
      </c>
      <c r="AU682" s="46" t="str">
        <f t="shared" si="3220"/>
        <v/>
      </c>
      <c r="AV682" s="37"/>
      <c r="AW682" s="29"/>
      <c r="AX682" s="47"/>
      <c r="AY682" s="45"/>
      <c r="AZ682" s="45" t="str">
        <f t="shared" ref="AZ682:AZ706" si="3242">IF(AY682="","",AY682-AY681)</f>
        <v/>
      </c>
      <c r="BA682" s="45"/>
      <c r="BB682" s="45" t="str">
        <f t="shared" ref="BB682:BB707" si="3243">IF(BA682="","",BA682-BA681)</f>
        <v/>
      </c>
      <c r="BC682" s="45"/>
      <c r="BD682" s="45" t="str">
        <f t="shared" ref="BD682:BD707" si="3244">IF(BC682="","",BC681+BE681-BC682)</f>
        <v/>
      </c>
      <c r="BE682" s="45"/>
      <c r="BF682" s="45"/>
      <c r="BG682" s="45"/>
      <c r="BH682" s="45" t="str">
        <f t="shared" si="3221"/>
        <v/>
      </c>
      <c r="BI682" s="46" t="str">
        <f t="shared" si="3222"/>
        <v/>
      </c>
      <c r="BJ682" s="37"/>
      <c r="BK682" s="29"/>
      <c r="BL682" s="75"/>
      <c r="BM682" s="83">
        <v>369</v>
      </c>
      <c r="BN682" s="77">
        <f t="shared" si="3161"/>
        <v>43</v>
      </c>
      <c r="BO682" s="79">
        <v>995</v>
      </c>
      <c r="BP682" s="76">
        <f t="shared" si="3162"/>
        <v>1</v>
      </c>
      <c r="BQ682" s="76">
        <v>17</v>
      </c>
      <c r="BR682" s="76">
        <f t="shared" si="3163"/>
        <v>1</v>
      </c>
      <c r="BS682" s="76">
        <v>0</v>
      </c>
      <c r="BT682" s="78" t="str">
        <f t="shared" si="3164"/>
        <v>スティッチキーケース</v>
      </c>
      <c r="BU682" s="79">
        <f t="shared" si="3165"/>
        <v>550</v>
      </c>
      <c r="BV682" s="76">
        <f t="shared" si="3063"/>
        <v>550</v>
      </c>
      <c r="BW682" s="80">
        <f t="shared" si="3064"/>
        <v>0.12790697674418605</v>
      </c>
      <c r="BX682" s="37"/>
      <c r="BY682" s="57"/>
      <c r="BZ682" s="75"/>
      <c r="CA682" s="83">
        <v>5460</v>
      </c>
      <c r="CB682" s="77">
        <f t="shared" si="3166"/>
        <v>39</v>
      </c>
      <c r="CC682" s="79">
        <v>299</v>
      </c>
      <c r="CD682" s="76">
        <f t="shared" si="3167"/>
        <v>5</v>
      </c>
      <c r="CE682" s="76">
        <v>82</v>
      </c>
      <c r="CF682" s="76">
        <f t="shared" si="3168"/>
        <v>8</v>
      </c>
      <c r="CG682" s="76">
        <v>1</v>
      </c>
      <c r="CH682" s="78" t="str">
        <f t="shared" si="3169"/>
        <v>ＡＩラバー</v>
      </c>
      <c r="CI682" s="79">
        <f t="shared" si="3170"/>
        <v>198</v>
      </c>
      <c r="CJ682" s="76">
        <f t="shared" si="3070"/>
        <v>1584</v>
      </c>
      <c r="CK682" s="80">
        <f t="shared" si="3071"/>
        <v>0.40615384615384614</v>
      </c>
      <c r="CL682" s="37"/>
      <c r="CM682" s="29"/>
      <c r="CN682" s="75"/>
      <c r="CO682" s="83">
        <v>1090</v>
      </c>
      <c r="CP682" s="77">
        <f t="shared" si="3171"/>
        <v>23</v>
      </c>
      <c r="CQ682" s="79">
        <v>36</v>
      </c>
      <c r="CR682" s="76">
        <f t="shared" si="3172"/>
        <v>0</v>
      </c>
      <c r="CS682" s="76">
        <v>17</v>
      </c>
      <c r="CT682" s="76">
        <f t="shared" si="3173"/>
        <v>0</v>
      </c>
      <c r="CU682" s="76">
        <v>0</v>
      </c>
      <c r="CV682" s="78" t="str">
        <f t="shared" si="3174"/>
        <v>サンリオトイカメラ</v>
      </c>
      <c r="CW682" s="79">
        <f t="shared" si="3175"/>
        <v>605</v>
      </c>
      <c r="CX682" s="76">
        <f t="shared" si="3075"/>
        <v>0</v>
      </c>
      <c r="CY682" s="80">
        <f t="shared" si="3076"/>
        <v>0</v>
      </c>
      <c r="CZ682" s="37"/>
      <c r="DA682" s="29"/>
      <c r="DB682" s="47"/>
      <c r="DC682" s="67"/>
      <c r="DD682" s="45" t="str">
        <f t="shared" ref="DD682:DD702" si="3245">IF(DC682="","",DC682-DC681)</f>
        <v/>
      </c>
      <c r="DE682" s="45"/>
      <c r="DF682" s="45"/>
      <c r="DG682" s="45"/>
      <c r="DH682" s="45" t="str">
        <f t="shared" ref="DH682:DH702" si="3246">IF(DG682="","",DG681+DI681-DG682)</f>
        <v/>
      </c>
      <c r="DI682" s="45"/>
      <c r="DJ682" s="45"/>
      <c r="DK682" s="45"/>
      <c r="DL682" s="45" t="str">
        <f t="shared" si="3223"/>
        <v/>
      </c>
      <c r="DM682" s="46" t="str">
        <f t="shared" si="3224"/>
        <v/>
      </c>
      <c r="DN682" s="37"/>
      <c r="DO682" s="29"/>
      <c r="DP682" s="47"/>
      <c r="DQ682" s="45"/>
      <c r="DR682" s="45" t="str">
        <f t="shared" ref="DR682:DR706" si="3247">IF(DQ682="","",DQ682-DQ681)</f>
        <v/>
      </c>
      <c r="DS682" s="45"/>
      <c r="DT682" s="45" t="str">
        <f t="shared" ref="DT682:DT707" si="3248">IF(DS682="","",DS682-DS681)</f>
        <v/>
      </c>
      <c r="DU682" s="45"/>
      <c r="DV682" s="45" t="str">
        <f t="shared" ref="DV682:DV707" si="3249">IF(DU682="","",DU681+DW681-DU682)</f>
        <v/>
      </c>
      <c r="DW682" s="45"/>
      <c r="DX682" s="45"/>
      <c r="DY682" s="45"/>
      <c r="DZ682" s="45" t="str">
        <f t="shared" si="3225"/>
        <v/>
      </c>
      <c r="EA682" s="46" t="str">
        <f t="shared" si="3226"/>
        <v/>
      </c>
      <c r="EB682" s="37"/>
      <c r="GU682" s="220"/>
      <c r="HX682" s="360"/>
      <c r="HY682" s="75"/>
      <c r="HZ682" s="83">
        <v>4927</v>
      </c>
      <c r="IA682" s="77">
        <f t="shared" si="3176"/>
        <v>24</v>
      </c>
      <c r="IB682" s="79">
        <v>262</v>
      </c>
      <c r="IC682" s="76">
        <f t="shared" si="3177"/>
        <v>2</v>
      </c>
      <c r="ID682" s="76">
        <v>150</v>
      </c>
      <c r="IE682" s="76">
        <f t="shared" si="3178"/>
        <v>2</v>
      </c>
      <c r="IF682" s="76">
        <v>0</v>
      </c>
      <c r="IG682" s="78" t="str">
        <f t="shared" si="3179"/>
        <v>スプランキーラバー</v>
      </c>
      <c r="IH682" s="79">
        <f t="shared" si="3180"/>
        <v>200</v>
      </c>
      <c r="II682" s="76">
        <f t="shared" si="3082"/>
        <v>400</v>
      </c>
      <c r="IJ682" s="80">
        <f t="shared" si="3083"/>
        <v>0.16666666666666666</v>
      </c>
      <c r="IK682" s="37"/>
      <c r="IL682" s="29"/>
      <c r="IM682" s="75"/>
      <c r="IN682" s="83">
        <v>4982</v>
      </c>
      <c r="IO682" s="77">
        <f t="shared" si="3181"/>
        <v>52</v>
      </c>
      <c r="IP682" s="79">
        <v>222</v>
      </c>
      <c r="IQ682" s="76">
        <f t="shared" si="3182"/>
        <v>2</v>
      </c>
      <c r="IR682" s="76">
        <v>8</v>
      </c>
      <c r="IS682" s="76">
        <f t="shared" si="3183"/>
        <v>2</v>
      </c>
      <c r="IT682" s="76">
        <v>6</v>
      </c>
      <c r="IU682" s="78" t="str">
        <f t="shared" si="3184"/>
        <v>しなこくま</v>
      </c>
      <c r="IV682" s="79">
        <f t="shared" si="3185"/>
        <v>682</v>
      </c>
      <c r="IW682" s="76">
        <f t="shared" si="3089"/>
        <v>1364</v>
      </c>
      <c r="IX682" s="80">
        <f t="shared" si="3090"/>
        <v>0.2623076923076923</v>
      </c>
      <c r="IY682" s="37"/>
      <c r="IZ682" s="61"/>
      <c r="JA682" s="75"/>
      <c r="JB682" s="83">
        <v>3354</v>
      </c>
      <c r="JC682" s="77">
        <f t="shared" si="3186"/>
        <v>77</v>
      </c>
      <c r="JD682" s="79">
        <v>179</v>
      </c>
      <c r="JE682" s="76">
        <f t="shared" si="3187"/>
        <v>3</v>
      </c>
      <c r="JF682" s="76">
        <v>7</v>
      </c>
      <c r="JG682" s="76">
        <f t="shared" si="3188"/>
        <v>4</v>
      </c>
      <c r="JH682" s="76">
        <v>2</v>
      </c>
      <c r="JI682" s="78" t="str">
        <f t="shared" si="3189"/>
        <v>ＡＩマスコット</v>
      </c>
      <c r="JJ682" s="79">
        <f t="shared" si="3190"/>
        <v>286</v>
      </c>
      <c r="JK682" s="76">
        <f t="shared" si="3096"/>
        <v>1144</v>
      </c>
      <c r="JL682" s="80">
        <f t="shared" si="3097"/>
        <v>0.14857142857142858</v>
      </c>
      <c r="JM682" s="37"/>
      <c r="JN682" s="29"/>
      <c r="JO682" s="75"/>
      <c r="JP682" s="83">
        <v>4109</v>
      </c>
      <c r="JQ682" s="77">
        <f t="shared" si="3191"/>
        <v>82</v>
      </c>
      <c r="JR682" s="79">
        <v>188</v>
      </c>
      <c r="JS682" s="76">
        <f t="shared" si="3192"/>
        <v>1</v>
      </c>
      <c r="JT682" s="76">
        <v>6</v>
      </c>
      <c r="JU682" s="76">
        <f t="shared" si="3193"/>
        <v>0</v>
      </c>
      <c r="JV682" s="76">
        <v>4</v>
      </c>
      <c r="JW682" s="78" t="str">
        <f t="shared" si="3194"/>
        <v>サンリオファン</v>
      </c>
      <c r="JX682" s="79">
        <f t="shared" si="3195"/>
        <v>1100</v>
      </c>
      <c r="JY682" s="76">
        <f t="shared" si="3103"/>
        <v>0</v>
      </c>
      <c r="JZ682" s="80">
        <f t="shared" si="3104"/>
        <v>0</v>
      </c>
      <c r="KA682" s="37"/>
      <c r="KB682" s="51"/>
      <c r="KC682" s="75"/>
      <c r="KD682" s="83">
        <v>12225</v>
      </c>
      <c r="KE682" s="77">
        <f>IF(KD682="","",KD682-KD678)</f>
        <v>94</v>
      </c>
      <c r="KF682" s="79">
        <v>614</v>
      </c>
      <c r="KG682" s="76">
        <f>IF(KF682="","",KF682-KF678)</f>
        <v>4</v>
      </c>
      <c r="KH682" s="76">
        <v>86</v>
      </c>
      <c r="KI682" s="76">
        <f>IF(KH682="","",KH678+KJ678-KH682)</f>
        <v>5</v>
      </c>
      <c r="KJ682" s="76">
        <v>0</v>
      </c>
      <c r="KK682" s="78" t="str">
        <f>IF(KD682="","",KK678)</f>
        <v>ＡＩモンスターラバー</v>
      </c>
      <c r="KL682" s="79">
        <f>IF(KE682="","",KL678)</f>
        <v>198</v>
      </c>
      <c r="KM682" s="76">
        <f>IF(KH682="","",KI682*KL682)</f>
        <v>990</v>
      </c>
      <c r="KN682" s="80">
        <f>IF(KI682="","",KM682/(KE682*100))</f>
        <v>0.10531914893617021</v>
      </c>
      <c r="KO682" s="37"/>
      <c r="KP682" s="29"/>
      <c r="KQ682" s="75"/>
      <c r="KR682" s="83">
        <v>707</v>
      </c>
      <c r="KS682" s="77">
        <f>IF(KR682="","",KR682-KR678)</f>
        <v>72</v>
      </c>
      <c r="KT682" s="79">
        <v>0</v>
      </c>
      <c r="KU682" s="76">
        <f>IF(KT682="","",KT682-KT678)</f>
        <v>0</v>
      </c>
      <c r="KV682" s="76">
        <v>14</v>
      </c>
      <c r="KW682" s="76">
        <f>IF(KV682="","",KV678+KX678-KV682)</f>
        <v>1</v>
      </c>
      <c r="KX682" s="76">
        <v>-3</v>
      </c>
      <c r="KY682" s="78" t="str">
        <f>IF(KR682="","",KY678)</f>
        <v>AIモンスターマスコット</v>
      </c>
      <c r="KZ682" s="79">
        <f>IF(KS682="","",KZ678)</f>
        <v>286</v>
      </c>
      <c r="LA682" s="76">
        <f>IF(KV682="","",KW682*KZ682)</f>
        <v>286</v>
      </c>
      <c r="LB682" s="80">
        <f>IF(KW682="","",LA682/(KS682*100))</f>
        <v>3.9722222222222221E-2</v>
      </c>
      <c r="LC682" s="37"/>
      <c r="LD682" s="29"/>
      <c r="LE682" s="52">
        <f>IF(A664="","",A664)</f>
        <v>45916</v>
      </c>
      <c r="LF682" s="43">
        <v>67862</v>
      </c>
      <c r="LG682" s="86">
        <f>IF(LF682="","",LF682-LF679)</f>
        <v>94</v>
      </c>
      <c r="LH682" s="43">
        <v>445</v>
      </c>
      <c r="LI682" s="43">
        <f>IF(LH682="","",LH682-LH679)</f>
        <v>0</v>
      </c>
      <c r="LJ682" s="43">
        <v>1</v>
      </c>
      <c r="LK682" s="87">
        <f>IF(LJ682="","",LJ679+LL679-LJ682)</f>
        <v>1</v>
      </c>
      <c r="LL682" s="43">
        <v>0</v>
      </c>
      <c r="LM682" s="65" t="str">
        <f>IF(LF682="","",LM679)</f>
        <v>キティ浴衣、クロミ浴衣</v>
      </c>
      <c r="LN682" s="48">
        <f>IF(LG682="","",LN679)</f>
        <v>1000</v>
      </c>
      <c r="LO682" s="87">
        <f t="shared" si="3061"/>
        <v>1000</v>
      </c>
      <c r="LP682" s="53"/>
      <c r="LQ682" s="37"/>
      <c r="LR682" s="29"/>
      <c r="LS682" s="47"/>
      <c r="LT682" s="67"/>
      <c r="LU682" s="45" t="str">
        <f t="shared" ref="LU682:LU702" si="3250">IF(LT682="","",LT682-LT681)</f>
        <v/>
      </c>
      <c r="LV682" s="45"/>
      <c r="LW682" s="45"/>
      <c r="LX682" s="45"/>
      <c r="LY682" s="45" t="str">
        <f t="shared" ref="LY682:LY702" si="3251">IF(LX682="","",LX681+LZ681-LX682)</f>
        <v/>
      </c>
      <c r="LZ682" s="45"/>
      <c r="MA682" s="45"/>
      <c r="MB682" s="45"/>
      <c r="MC682" s="45" t="str">
        <f t="shared" si="3227"/>
        <v/>
      </c>
      <c r="MD682" s="46" t="str">
        <f t="shared" si="3228"/>
        <v/>
      </c>
      <c r="ME682" s="37"/>
      <c r="MF682" s="29"/>
      <c r="MG682" s="47"/>
      <c r="MH682" s="67"/>
      <c r="MI682" s="45" t="str">
        <f t="shared" ref="MI682:MI702" si="3252">IF(MH682="","",MH682-MH681)</f>
        <v/>
      </c>
      <c r="MJ682" s="45"/>
      <c r="MK682" s="45"/>
      <c r="ML682" s="45"/>
      <c r="MM682" s="45" t="str">
        <f t="shared" ref="MM682:MM702" si="3253">IF(ML682="","",ML681+MN681-ML682)</f>
        <v/>
      </c>
      <c r="MN682" s="45"/>
      <c r="MO682" s="45"/>
      <c r="MP682" s="45"/>
      <c r="MQ682" s="45" t="str">
        <f t="shared" si="3229"/>
        <v/>
      </c>
      <c r="MR682" s="46" t="str">
        <f t="shared" si="3230"/>
        <v/>
      </c>
      <c r="MS682" s="37"/>
      <c r="MT682" s="29"/>
      <c r="MU682" s="47"/>
      <c r="MV682" s="67"/>
      <c r="MW682" s="45" t="str">
        <f t="shared" ref="MW682:MW702" si="3254">IF(MV682="","",MV682-MV681)</f>
        <v/>
      </c>
      <c r="MX682" s="45"/>
      <c r="MY682" s="45"/>
      <c r="MZ682" s="45"/>
      <c r="NA682" s="45" t="str">
        <f t="shared" ref="NA682:NA702" si="3255">IF(MZ682="","",MZ681+NB681-MZ682)</f>
        <v/>
      </c>
      <c r="NB682" s="45"/>
      <c r="NC682" s="45"/>
      <c r="ND682" s="45"/>
      <c r="NE682" s="45" t="str">
        <f t="shared" si="3231"/>
        <v/>
      </c>
      <c r="NF682" s="46" t="str">
        <f t="shared" si="3232"/>
        <v/>
      </c>
      <c r="NG682" s="37"/>
      <c r="NH682" s="29"/>
      <c r="NI682" s="47"/>
      <c r="NJ682" s="67"/>
      <c r="NK682" s="45" t="str">
        <f t="shared" ref="NK682:NK702" si="3256">IF(NJ682="","",NJ682-NJ681)</f>
        <v/>
      </c>
      <c r="NL682" s="45"/>
      <c r="NM682" s="45"/>
      <c r="NN682" s="45"/>
      <c r="NO682" s="45" t="str">
        <f t="shared" ref="NO682:NO702" si="3257">IF(NN682="","",NN681+NP681-NN682)</f>
        <v/>
      </c>
      <c r="NP682" s="45"/>
      <c r="NQ682" s="45"/>
      <c r="NR682" s="45"/>
      <c r="NS682" s="45" t="str">
        <f t="shared" si="3233"/>
        <v/>
      </c>
      <c r="NT682" s="46" t="str">
        <f t="shared" si="3234"/>
        <v/>
      </c>
      <c r="NU682" s="37"/>
    </row>
    <row r="683" spans="1:385" ht="15" customHeight="1" thickTop="1" x14ac:dyDescent="0.25">
      <c r="A683" s="38"/>
      <c r="B683" s="39"/>
      <c r="C683" s="40"/>
      <c r="D683" s="40"/>
      <c r="E683" s="40"/>
      <c r="F683" s="135"/>
      <c r="G683" s="135"/>
      <c r="H683" s="42"/>
      <c r="I683" s="45"/>
      <c r="J683" s="45" t="str">
        <f t="shared" si="3235"/>
        <v/>
      </c>
      <c r="K683" s="45"/>
      <c r="L683" s="45"/>
      <c r="M683" s="45"/>
      <c r="N683" s="45" t="str">
        <f t="shared" si="3236"/>
        <v/>
      </c>
      <c r="O683" s="45"/>
      <c r="P683" s="45"/>
      <c r="Q683" s="45"/>
      <c r="R683" s="45" t="str">
        <f t="shared" si="3215"/>
        <v/>
      </c>
      <c r="S683" s="46" t="str">
        <f t="shared" si="3216"/>
        <v/>
      </c>
      <c r="T683" s="37"/>
      <c r="U683" s="29"/>
      <c r="V683" s="47"/>
      <c r="W683" s="67"/>
      <c r="X683" s="45" t="str">
        <f t="shared" si="3237"/>
        <v/>
      </c>
      <c r="Y683" s="45"/>
      <c r="Z683" s="45"/>
      <c r="AA683" s="45"/>
      <c r="AB683" s="45" t="str">
        <f t="shared" si="3238"/>
        <v/>
      </c>
      <c r="AC683" s="45"/>
      <c r="AD683" s="45"/>
      <c r="AE683" s="45"/>
      <c r="AF683" s="45" t="str">
        <f t="shared" si="3217"/>
        <v/>
      </c>
      <c r="AG683" s="46" t="str">
        <f t="shared" si="3218"/>
        <v/>
      </c>
      <c r="AH683" s="37"/>
      <c r="AI683" s="29"/>
      <c r="AJ683" s="47"/>
      <c r="AK683" s="45"/>
      <c r="AL683" s="45" t="str">
        <f t="shared" si="3239"/>
        <v/>
      </c>
      <c r="AM683" s="45"/>
      <c r="AN683" s="45" t="str">
        <f t="shared" si="3240"/>
        <v/>
      </c>
      <c r="AO683" s="45"/>
      <c r="AP683" s="45" t="str">
        <f t="shared" si="3241"/>
        <v/>
      </c>
      <c r="AQ683" s="45"/>
      <c r="AR683" s="45"/>
      <c r="AS683" s="45"/>
      <c r="AT683" s="45" t="str">
        <f t="shared" si="3219"/>
        <v/>
      </c>
      <c r="AU683" s="46" t="str">
        <f t="shared" si="3220"/>
        <v/>
      </c>
      <c r="AV683" s="37"/>
      <c r="AW683" s="29"/>
      <c r="AX683" s="47"/>
      <c r="AY683" s="45"/>
      <c r="AZ683" s="45" t="str">
        <f t="shared" si="3242"/>
        <v/>
      </c>
      <c r="BA683" s="45"/>
      <c r="BB683" s="45" t="str">
        <f t="shared" si="3243"/>
        <v/>
      </c>
      <c r="BC683" s="45"/>
      <c r="BD683" s="45" t="str">
        <f t="shared" si="3244"/>
        <v/>
      </c>
      <c r="BE683" s="45"/>
      <c r="BF683" s="45"/>
      <c r="BG683" s="45"/>
      <c r="BH683" s="45" t="str">
        <f t="shared" si="3221"/>
        <v/>
      </c>
      <c r="BI683" s="46" t="str">
        <f t="shared" si="3222"/>
        <v/>
      </c>
      <c r="BJ683" s="37"/>
      <c r="BK683" s="29"/>
      <c r="BL683" s="52">
        <f>IF($A662="","",$A662)</f>
        <v>45908</v>
      </c>
      <c r="BM683" s="45">
        <v>259</v>
      </c>
      <c r="BN683" s="58">
        <f t="shared" si="3161"/>
        <v>9</v>
      </c>
      <c r="BO683" s="45">
        <v>998</v>
      </c>
      <c r="BP683" s="87">
        <f t="shared" si="3162"/>
        <v>0</v>
      </c>
      <c r="BQ683" s="45">
        <v>24</v>
      </c>
      <c r="BR683" s="43">
        <f t="shared" si="3163"/>
        <v>0</v>
      </c>
      <c r="BS683" s="43">
        <v>0</v>
      </c>
      <c r="BT683" s="44" t="s">
        <v>470</v>
      </c>
      <c r="BU683" s="48">
        <v>490</v>
      </c>
      <c r="BV683" s="45">
        <f t="shared" si="3063"/>
        <v>0</v>
      </c>
      <c r="BW683" s="89">
        <f t="shared" si="3064"/>
        <v>0</v>
      </c>
      <c r="BX683" s="37" t="s">
        <v>471</v>
      </c>
      <c r="BY683" s="57"/>
      <c r="BZ683" s="52">
        <f>IF($A662="","",$A662)</f>
        <v>45908</v>
      </c>
      <c r="CA683" s="45">
        <v>7043</v>
      </c>
      <c r="CB683" s="43">
        <f t="shared" si="3166"/>
        <v>51</v>
      </c>
      <c r="CC683" s="45">
        <v>256</v>
      </c>
      <c r="CD683" s="87">
        <f t="shared" si="3167"/>
        <v>1</v>
      </c>
      <c r="CE683" s="45">
        <v>16</v>
      </c>
      <c r="CF683" s="43">
        <f t="shared" si="3168"/>
        <v>0</v>
      </c>
      <c r="CG683" s="43">
        <v>0</v>
      </c>
      <c r="CH683" s="44" t="s">
        <v>466</v>
      </c>
      <c r="CI683" s="48">
        <f t="shared" si="3170"/>
        <v>1100</v>
      </c>
      <c r="CJ683" s="45">
        <f t="shared" si="3070"/>
        <v>0</v>
      </c>
      <c r="CK683" s="89">
        <f t="shared" si="3071"/>
        <v>0</v>
      </c>
      <c r="CL683" s="37"/>
      <c r="CM683" s="29"/>
      <c r="CN683" s="52">
        <f>IF($A662="","",$A662)</f>
        <v>45908</v>
      </c>
      <c r="CO683" s="45">
        <v>939</v>
      </c>
      <c r="CP683" s="58">
        <f t="shared" si="3171"/>
        <v>27</v>
      </c>
      <c r="CQ683" s="45">
        <v>45</v>
      </c>
      <c r="CR683" s="87">
        <f t="shared" si="3172"/>
        <v>0</v>
      </c>
      <c r="CS683" s="45">
        <v>14</v>
      </c>
      <c r="CT683" s="43">
        <f t="shared" si="3173"/>
        <v>0</v>
      </c>
      <c r="CU683" s="43">
        <v>0</v>
      </c>
      <c r="CV683" s="44" t="str">
        <f t="shared" si="3174"/>
        <v>デジタルミニカメラ</v>
      </c>
      <c r="CW683" s="48">
        <f t="shared" si="3175"/>
        <v>722</v>
      </c>
      <c r="CX683" s="45">
        <f t="shared" si="3075"/>
        <v>0</v>
      </c>
      <c r="CY683" s="89">
        <f t="shared" si="3076"/>
        <v>0</v>
      </c>
      <c r="CZ683" s="37"/>
      <c r="DA683" s="29"/>
      <c r="DB683" s="47"/>
      <c r="DC683" s="67"/>
      <c r="DD683" s="45" t="str">
        <f t="shared" si="3245"/>
        <v/>
      </c>
      <c r="DE683" s="45"/>
      <c r="DF683" s="45"/>
      <c r="DG683" s="45"/>
      <c r="DH683" s="45" t="str">
        <f t="shared" si="3246"/>
        <v/>
      </c>
      <c r="DI683" s="45"/>
      <c r="DJ683" s="45"/>
      <c r="DK683" s="45"/>
      <c r="DL683" s="45" t="str">
        <f t="shared" si="3223"/>
        <v/>
      </c>
      <c r="DM683" s="46" t="str">
        <f t="shared" si="3224"/>
        <v/>
      </c>
      <c r="DN683" s="37"/>
      <c r="DO683" s="29"/>
      <c r="DP683" s="47"/>
      <c r="DQ683" s="45"/>
      <c r="DR683" s="45" t="str">
        <f t="shared" si="3247"/>
        <v/>
      </c>
      <c r="DS683" s="45"/>
      <c r="DT683" s="45" t="str">
        <f t="shared" si="3248"/>
        <v/>
      </c>
      <c r="DU683" s="45"/>
      <c r="DV683" s="45" t="str">
        <f t="shared" si="3249"/>
        <v/>
      </c>
      <c r="DW683" s="45"/>
      <c r="DX683" s="45"/>
      <c r="DY683" s="45"/>
      <c r="DZ683" s="45" t="str">
        <f t="shared" si="3225"/>
        <v/>
      </c>
      <c r="EA683" s="46" t="str">
        <f t="shared" si="3226"/>
        <v/>
      </c>
      <c r="EB683" s="37"/>
      <c r="GU683" s="220"/>
      <c r="HX683" s="360"/>
      <c r="HY683" s="52">
        <f>IF($A662="","",$A662)</f>
        <v>45908</v>
      </c>
      <c r="HZ683" s="45">
        <v>5793</v>
      </c>
      <c r="IA683" s="43">
        <f t="shared" si="3176"/>
        <v>78</v>
      </c>
      <c r="IB683" s="45">
        <v>296</v>
      </c>
      <c r="IC683" s="87">
        <f t="shared" si="3177"/>
        <v>5</v>
      </c>
      <c r="ID683" s="45">
        <v>20</v>
      </c>
      <c r="IE683" s="43">
        <f t="shared" si="3178"/>
        <v>5</v>
      </c>
      <c r="IF683" s="43">
        <v>0</v>
      </c>
      <c r="IG683" s="44" t="str">
        <f t="shared" si="3179"/>
        <v>サンリオでかぱっちん</v>
      </c>
      <c r="IH683" s="48">
        <f t="shared" si="3180"/>
        <v>660</v>
      </c>
      <c r="II683" s="45">
        <f t="shared" si="3082"/>
        <v>3300</v>
      </c>
      <c r="IJ683" s="89">
        <f t="shared" si="3083"/>
        <v>0.42307692307692307</v>
      </c>
      <c r="IK683" s="37"/>
      <c r="IL683" s="29"/>
      <c r="IM683" s="52">
        <f>IF($A662="","",$A662)</f>
        <v>45908</v>
      </c>
      <c r="IN683" s="45">
        <v>4816</v>
      </c>
      <c r="IO683" s="58">
        <f t="shared" si="3181"/>
        <v>16</v>
      </c>
      <c r="IP683" s="45">
        <v>164</v>
      </c>
      <c r="IQ683" s="87">
        <f t="shared" si="3182"/>
        <v>1</v>
      </c>
      <c r="IR683" s="45">
        <v>11</v>
      </c>
      <c r="IS683" s="43">
        <f t="shared" si="3183"/>
        <v>1</v>
      </c>
      <c r="IT683" s="43">
        <v>0</v>
      </c>
      <c r="IU683" s="44" t="str">
        <f t="shared" si="3184"/>
        <v>ジャグラーパネルキーホルダー</v>
      </c>
      <c r="IV683" s="48">
        <f t="shared" si="3185"/>
        <v>465</v>
      </c>
      <c r="IW683" s="45">
        <f t="shared" si="3089"/>
        <v>465</v>
      </c>
      <c r="IX683" s="89">
        <f t="shared" si="3090"/>
        <v>0.29062500000000002</v>
      </c>
      <c r="IY683" s="37"/>
      <c r="IZ683" s="61"/>
      <c r="JA683" s="52">
        <f>IF($A662="","",$A662)</f>
        <v>45908</v>
      </c>
      <c r="JB683" s="45">
        <v>4948</v>
      </c>
      <c r="JC683" s="43">
        <f t="shared" si="3186"/>
        <v>103</v>
      </c>
      <c r="JD683" s="45">
        <v>186</v>
      </c>
      <c r="JE683" s="87">
        <f t="shared" si="3187"/>
        <v>2</v>
      </c>
      <c r="JF683" s="45">
        <v>6</v>
      </c>
      <c r="JG683" s="43">
        <f t="shared" si="3188"/>
        <v>2</v>
      </c>
      <c r="JH683" s="43">
        <v>0</v>
      </c>
      <c r="JI683" s="44" t="str">
        <f t="shared" si="3189"/>
        <v>モンチッチマスコット</v>
      </c>
      <c r="JJ683" s="48">
        <f t="shared" si="3190"/>
        <v>528</v>
      </c>
      <c r="JK683" s="45">
        <f t="shared" si="3096"/>
        <v>1056</v>
      </c>
      <c r="JL683" s="89">
        <f t="shared" si="3097"/>
        <v>0.10252427184466019</v>
      </c>
      <c r="JM683" s="37" t="s">
        <v>465</v>
      </c>
      <c r="JN683" s="29"/>
      <c r="JO683" s="52">
        <f>IF($A662="","",$A662)</f>
        <v>45908</v>
      </c>
      <c r="JP683" s="45">
        <v>3634</v>
      </c>
      <c r="JQ683" s="58">
        <f t="shared" si="3191"/>
        <v>3</v>
      </c>
      <c r="JR683" s="45">
        <v>241</v>
      </c>
      <c r="JS683" s="87">
        <f t="shared" si="3192"/>
        <v>0</v>
      </c>
      <c r="JT683" s="45">
        <v>60</v>
      </c>
      <c r="JU683" s="43">
        <f t="shared" si="3193"/>
        <v>0</v>
      </c>
      <c r="JV683" s="43">
        <v>0</v>
      </c>
      <c r="JW683" s="44" t="str">
        <f t="shared" si="3194"/>
        <v>サンリオシューズキーホルダー</v>
      </c>
      <c r="JX683" s="48">
        <f t="shared" si="3195"/>
        <v>387</v>
      </c>
      <c r="JY683" s="45">
        <f t="shared" si="3103"/>
        <v>0</v>
      </c>
      <c r="JZ683" s="89">
        <f t="shared" si="3104"/>
        <v>0</v>
      </c>
      <c r="KA683" s="37"/>
      <c r="KB683" s="51"/>
      <c r="KC683" s="52">
        <f>IF($A662="","",$A662)</f>
        <v>45908</v>
      </c>
      <c r="KD683" s="45">
        <v>11856</v>
      </c>
      <c r="KE683" s="58">
        <f>IF(KD683="","",KD683-KD679)</f>
        <v>34</v>
      </c>
      <c r="KF683" s="45">
        <v>449</v>
      </c>
      <c r="KG683" s="87">
        <f>IF(KF683="","",KF683-KF679)</f>
        <v>1</v>
      </c>
      <c r="KH683" s="45">
        <v>20</v>
      </c>
      <c r="KI683" s="43">
        <f>IF(KH683="","",KH679+KJ679-KH683)</f>
        <v>0</v>
      </c>
      <c r="KJ683" s="43">
        <v>0</v>
      </c>
      <c r="KK683" s="44" t="str">
        <f>IF(KD683="","",KK679)</f>
        <v>サンリオでかぱっちん</v>
      </c>
      <c r="KL683" s="48">
        <f>IF(KE683="","",KL679)</f>
        <v>660</v>
      </c>
      <c r="KM683" s="45">
        <f>IF(KH683="","",KI683*KL683)</f>
        <v>0</v>
      </c>
      <c r="KN683" s="89">
        <f>IF(KI683="","",KM683/(KE683*100))</f>
        <v>0</v>
      </c>
      <c r="KO683" s="37"/>
      <c r="KP683" s="29"/>
      <c r="KQ683" s="52">
        <f>IF($A662="","",$A662)</f>
        <v>45908</v>
      </c>
      <c r="KR683" s="45">
        <v>530</v>
      </c>
      <c r="KS683" s="43">
        <f>IF(KR683="","",KR683-KR679)</f>
        <v>78</v>
      </c>
      <c r="KT683" s="45">
        <v>999</v>
      </c>
      <c r="KU683" s="87">
        <f>IF(KT683="","",KT683-KT679)</f>
        <v>1</v>
      </c>
      <c r="KV683" s="45">
        <v>7</v>
      </c>
      <c r="KW683" s="43">
        <f>IF(KV683="","",KV679+KX679-KV683)</f>
        <v>1</v>
      </c>
      <c r="KX683" s="43">
        <v>0</v>
      </c>
      <c r="KY683" s="44" t="str">
        <f>IF(KR683="","",KY679)</f>
        <v>サンリオフェイスポーチ</v>
      </c>
      <c r="KZ683" s="48">
        <f>IF(KS683="","",KZ679)</f>
        <v>900</v>
      </c>
      <c r="LA683" s="45">
        <f>IF(KV683="","",KW683*KZ683)</f>
        <v>900</v>
      </c>
      <c r="LB683" s="89">
        <f>IF(KW683="","",LA683/(KS683*100))</f>
        <v>0.11538461538461539</v>
      </c>
      <c r="LC683" s="37"/>
      <c r="LD683" s="29"/>
      <c r="LE683" s="47"/>
      <c r="LF683" s="45"/>
      <c r="LG683" s="45"/>
      <c r="LH683" s="45">
        <v>530</v>
      </c>
      <c r="LI683" s="45">
        <f>IF(LH683="","",LH683-LH680)</f>
        <v>0</v>
      </c>
      <c r="LJ683" s="43">
        <v>2</v>
      </c>
      <c r="LK683" s="45">
        <f>IF(LJ683="","",LJ680+LL680-LJ683)</f>
        <v>0</v>
      </c>
      <c r="LL683" s="45">
        <v>0</v>
      </c>
      <c r="LM683" s="73" t="str">
        <f>IF(LF682="","",LM680)</f>
        <v>アンパンティッシュカバー、キティヒョウ柄</v>
      </c>
      <c r="LN683" s="67">
        <f>IF(LG682="","",LN680)</f>
        <v>1000</v>
      </c>
      <c r="LO683" s="45">
        <f t="shared" si="3061"/>
        <v>0</v>
      </c>
      <c r="LP683" s="46"/>
      <c r="LQ683" s="37"/>
      <c r="LR683" s="29"/>
      <c r="LS683" s="47"/>
      <c r="LT683" s="67"/>
      <c r="LU683" s="45" t="str">
        <f t="shared" si="3250"/>
        <v/>
      </c>
      <c r="LV683" s="45"/>
      <c r="LW683" s="45"/>
      <c r="LX683" s="45"/>
      <c r="LY683" s="45" t="str">
        <f t="shared" si="3251"/>
        <v/>
      </c>
      <c r="LZ683" s="45"/>
      <c r="MA683" s="45"/>
      <c r="MB683" s="45"/>
      <c r="MC683" s="45" t="str">
        <f t="shared" si="3227"/>
        <v/>
      </c>
      <c r="MD683" s="46" t="str">
        <f t="shared" si="3228"/>
        <v/>
      </c>
      <c r="ME683" s="37"/>
      <c r="MF683" s="29"/>
      <c r="MG683" s="47"/>
      <c r="MH683" s="67"/>
      <c r="MI683" s="45" t="str">
        <f t="shared" si="3252"/>
        <v/>
      </c>
      <c r="MJ683" s="45"/>
      <c r="MK683" s="45"/>
      <c r="ML683" s="45"/>
      <c r="MM683" s="45" t="str">
        <f t="shared" si="3253"/>
        <v/>
      </c>
      <c r="MN683" s="45"/>
      <c r="MO683" s="45"/>
      <c r="MP683" s="45"/>
      <c r="MQ683" s="45" t="str">
        <f t="shared" si="3229"/>
        <v/>
      </c>
      <c r="MR683" s="46" t="str">
        <f t="shared" si="3230"/>
        <v/>
      </c>
      <c r="MS683" s="37"/>
      <c r="MT683" s="29"/>
      <c r="MU683" s="47"/>
      <c r="MV683" s="67"/>
      <c r="MW683" s="45" t="str">
        <f t="shared" si="3254"/>
        <v/>
      </c>
      <c r="MX683" s="45"/>
      <c r="MY683" s="45"/>
      <c r="MZ683" s="45"/>
      <c r="NA683" s="45" t="str">
        <f t="shared" si="3255"/>
        <v/>
      </c>
      <c r="NB683" s="45"/>
      <c r="NC683" s="45"/>
      <c r="ND683" s="45"/>
      <c r="NE683" s="45" t="str">
        <f t="shared" si="3231"/>
        <v/>
      </c>
      <c r="NF683" s="46" t="str">
        <f t="shared" si="3232"/>
        <v/>
      </c>
      <c r="NG683" s="37"/>
      <c r="NH683" s="29"/>
      <c r="NI683" s="47"/>
      <c r="NJ683" s="67"/>
      <c r="NK683" s="45" t="str">
        <f t="shared" si="3256"/>
        <v/>
      </c>
      <c r="NL683" s="45"/>
      <c r="NM683" s="45"/>
      <c r="NN683" s="45"/>
      <c r="NO683" s="45" t="str">
        <f t="shared" si="3257"/>
        <v/>
      </c>
      <c r="NP683" s="45"/>
      <c r="NQ683" s="45"/>
      <c r="NR683" s="45"/>
      <c r="NS683" s="45" t="str">
        <f t="shared" si="3233"/>
        <v/>
      </c>
      <c r="NT683" s="46" t="str">
        <f t="shared" si="3234"/>
        <v/>
      </c>
      <c r="NU683" s="37"/>
    </row>
    <row r="684" spans="1:385" ht="15" customHeight="1" thickBot="1" x14ac:dyDescent="0.3">
      <c r="A684" s="38"/>
      <c r="B684" s="39"/>
      <c r="C684" s="40"/>
      <c r="D684" s="40"/>
      <c r="E684" s="40"/>
      <c r="F684" s="135"/>
      <c r="G684" s="135"/>
      <c r="H684" s="42"/>
      <c r="I684" s="45"/>
      <c r="J684" s="45" t="str">
        <f t="shared" si="3235"/>
        <v/>
      </c>
      <c r="K684" s="45"/>
      <c r="L684" s="45"/>
      <c r="M684" s="45"/>
      <c r="N684" s="45" t="str">
        <f t="shared" si="3236"/>
        <v/>
      </c>
      <c r="O684" s="45"/>
      <c r="P684" s="45"/>
      <c r="Q684" s="45"/>
      <c r="R684" s="45" t="str">
        <f t="shared" si="3215"/>
        <v/>
      </c>
      <c r="S684" s="46" t="str">
        <f t="shared" si="3216"/>
        <v/>
      </c>
      <c r="T684" s="37"/>
      <c r="U684" s="29"/>
      <c r="V684" s="47"/>
      <c r="W684" s="67"/>
      <c r="X684" s="45" t="str">
        <f t="shared" si="3237"/>
        <v/>
      </c>
      <c r="Y684" s="45"/>
      <c r="Z684" s="45"/>
      <c r="AA684" s="45"/>
      <c r="AB684" s="45" t="str">
        <f t="shared" si="3238"/>
        <v/>
      </c>
      <c r="AC684" s="45"/>
      <c r="AD684" s="45"/>
      <c r="AE684" s="45"/>
      <c r="AF684" s="45" t="str">
        <f t="shared" si="3217"/>
        <v/>
      </c>
      <c r="AG684" s="46" t="str">
        <f t="shared" si="3218"/>
        <v/>
      </c>
      <c r="AH684" s="37"/>
      <c r="AI684" s="29"/>
      <c r="AJ684" s="47"/>
      <c r="AK684" s="45"/>
      <c r="AL684" s="45" t="str">
        <f t="shared" si="3239"/>
        <v/>
      </c>
      <c r="AM684" s="45"/>
      <c r="AN684" s="45" t="str">
        <f t="shared" si="3240"/>
        <v/>
      </c>
      <c r="AO684" s="45"/>
      <c r="AP684" s="45" t="str">
        <f t="shared" si="3241"/>
        <v/>
      </c>
      <c r="AQ684" s="45"/>
      <c r="AR684" s="45"/>
      <c r="AS684" s="45"/>
      <c r="AT684" s="45" t="str">
        <f t="shared" si="3219"/>
        <v/>
      </c>
      <c r="AU684" s="46" t="str">
        <f t="shared" si="3220"/>
        <v/>
      </c>
      <c r="AV684" s="37"/>
      <c r="AW684" s="29"/>
      <c r="AX684" s="47"/>
      <c r="AY684" s="45"/>
      <c r="AZ684" s="45" t="str">
        <f t="shared" si="3242"/>
        <v/>
      </c>
      <c r="BA684" s="45"/>
      <c r="BB684" s="45" t="str">
        <f t="shared" si="3243"/>
        <v/>
      </c>
      <c r="BC684" s="45"/>
      <c r="BD684" s="45" t="str">
        <f t="shared" si="3244"/>
        <v/>
      </c>
      <c r="BE684" s="45"/>
      <c r="BF684" s="45"/>
      <c r="BG684" s="45"/>
      <c r="BH684" s="45" t="str">
        <f t="shared" si="3221"/>
        <v/>
      </c>
      <c r="BI684" s="46" t="str">
        <f t="shared" si="3222"/>
        <v/>
      </c>
      <c r="BJ684" s="37"/>
      <c r="BK684" s="29"/>
      <c r="BL684" s="47"/>
      <c r="BM684" s="43">
        <v>355</v>
      </c>
      <c r="BN684" s="45">
        <f t="shared" si="3161"/>
        <v>30</v>
      </c>
      <c r="BO684" s="43">
        <v>999</v>
      </c>
      <c r="BP684" s="45">
        <f t="shared" si="3162"/>
        <v>0</v>
      </c>
      <c r="BQ684" s="43">
        <v>10</v>
      </c>
      <c r="BR684" s="45">
        <f t="shared" si="3163"/>
        <v>1</v>
      </c>
      <c r="BS684" s="43">
        <v>0</v>
      </c>
      <c r="BT684" s="63" t="str">
        <f t="shared" si="3164"/>
        <v>サンリオミニリュック</v>
      </c>
      <c r="BU684" s="67">
        <f t="shared" si="3165"/>
        <v>600</v>
      </c>
      <c r="BV684" s="43">
        <f t="shared" si="3063"/>
        <v>600</v>
      </c>
      <c r="BW684" s="46">
        <f t="shared" si="3064"/>
        <v>0.2</v>
      </c>
      <c r="BX684" s="37"/>
      <c r="BY684" s="57"/>
      <c r="BZ684" s="47"/>
      <c r="CA684" s="43">
        <v>6767</v>
      </c>
      <c r="CB684" s="45">
        <f t="shared" si="3166"/>
        <v>69</v>
      </c>
      <c r="CC684" s="43">
        <v>220</v>
      </c>
      <c r="CD684" s="45">
        <f t="shared" si="3167"/>
        <v>1</v>
      </c>
      <c r="CE684" s="43">
        <v>6</v>
      </c>
      <c r="CF684" s="45">
        <f t="shared" si="3168"/>
        <v>1</v>
      </c>
      <c r="CG684" s="43">
        <v>8</v>
      </c>
      <c r="CH684" s="63" t="s">
        <v>76</v>
      </c>
      <c r="CI684" s="67">
        <f t="shared" si="3170"/>
        <v>682</v>
      </c>
      <c r="CJ684" s="43">
        <f t="shared" si="3070"/>
        <v>682</v>
      </c>
      <c r="CK684" s="46">
        <f t="shared" si="3071"/>
        <v>9.8840579710144927E-2</v>
      </c>
      <c r="CL684" s="37" t="s">
        <v>467</v>
      </c>
      <c r="CM684" s="29"/>
      <c r="CN684" s="47"/>
      <c r="CO684" s="43">
        <v>2088</v>
      </c>
      <c r="CP684" s="45">
        <f t="shared" si="3171"/>
        <v>45</v>
      </c>
      <c r="CQ684" s="43">
        <v>57</v>
      </c>
      <c r="CR684" s="45">
        <f t="shared" si="3172"/>
        <v>1</v>
      </c>
      <c r="CS684" s="43">
        <v>4</v>
      </c>
      <c r="CT684" s="45">
        <f t="shared" si="3173"/>
        <v>2</v>
      </c>
      <c r="CU684" s="43">
        <v>0</v>
      </c>
      <c r="CV684" s="63" t="str">
        <f t="shared" si="3174"/>
        <v>サンリオFAN</v>
      </c>
      <c r="CW684" s="67">
        <f t="shared" si="3175"/>
        <v>1100</v>
      </c>
      <c r="CX684" s="43">
        <f t="shared" si="3075"/>
        <v>2200</v>
      </c>
      <c r="CY684" s="46">
        <f t="shared" si="3076"/>
        <v>0.48888888888888887</v>
      </c>
      <c r="CZ684" s="37"/>
      <c r="DA684" s="29"/>
      <c r="DB684" s="47"/>
      <c r="DC684" s="67"/>
      <c r="DD684" s="45" t="str">
        <f t="shared" si="3245"/>
        <v/>
      </c>
      <c r="DE684" s="45"/>
      <c r="DF684" s="45"/>
      <c r="DG684" s="45"/>
      <c r="DH684" s="45" t="str">
        <f t="shared" si="3246"/>
        <v/>
      </c>
      <c r="DI684" s="45"/>
      <c r="DJ684" s="45"/>
      <c r="DK684" s="45"/>
      <c r="DL684" s="45" t="str">
        <f t="shared" si="3223"/>
        <v/>
      </c>
      <c r="DM684" s="46" t="str">
        <f t="shared" si="3224"/>
        <v/>
      </c>
      <c r="DN684" s="37"/>
      <c r="DO684" s="29"/>
      <c r="DP684" s="47"/>
      <c r="DQ684" s="45"/>
      <c r="DR684" s="45" t="str">
        <f t="shared" si="3247"/>
        <v/>
      </c>
      <c r="DS684" s="45"/>
      <c r="DT684" s="45" t="str">
        <f t="shared" si="3248"/>
        <v/>
      </c>
      <c r="DU684" s="45"/>
      <c r="DV684" s="45" t="str">
        <f t="shared" si="3249"/>
        <v/>
      </c>
      <c r="DW684" s="45"/>
      <c r="DX684" s="45"/>
      <c r="DY684" s="45"/>
      <c r="DZ684" s="45" t="str">
        <f t="shared" si="3225"/>
        <v/>
      </c>
      <c r="EA684" s="46" t="str">
        <f t="shared" si="3226"/>
        <v/>
      </c>
      <c r="EB684" s="37"/>
      <c r="GU684" s="220"/>
      <c r="HX684" s="360"/>
      <c r="HY684" s="47"/>
      <c r="HZ684" s="43">
        <v>4010</v>
      </c>
      <c r="IA684" s="45">
        <f t="shared" si="3176"/>
        <v>87</v>
      </c>
      <c r="IB684" s="43">
        <v>119</v>
      </c>
      <c r="IC684" s="45">
        <f t="shared" si="3177"/>
        <v>2</v>
      </c>
      <c r="ID684" s="43">
        <v>29</v>
      </c>
      <c r="IE684" s="45">
        <f t="shared" si="3178"/>
        <v>2</v>
      </c>
      <c r="IF684" s="45">
        <v>0</v>
      </c>
      <c r="IG684" s="63" t="str">
        <f t="shared" si="3179"/>
        <v>ミニ香水</v>
      </c>
      <c r="IH684" s="67">
        <f t="shared" si="3180"/>
        <v>1100</v>
      </c>
      <c r="II684" s="43">
        <f t="shared" si="3082"/>
        <v>2200</v>
      </c>
      <c r="IJ684" s="46">
        <f t="shared" si="3083"/>
        <v>0.25287356321839083</v>
      </c>
      <c r="IK684" s="37"/>
      <c r="IL684" s="29"/>
      <c r="IM684" s="47"/>
      <c r="IN684" s="43">
        <v>4861</v>
      </c>
      <c r="IO684" s="69">
        <f t="shared" si="3181"/>
        <v>37</v>
      </c>
      <c r="IP684" s="43">
        <v>101</v>
      </c>
      <c r="IQ684" s="45">
        <f t="shared" si="3182"/>
        <v>1</v>
      </c>
      <c r="IR684" s="43">
        <v>11</v>
      </c>
      <c r="IS684" s="45">
        <f t="shared" si="3183"/>
        <v>1</v>
      </c>
      <c r="IT684" s="45">
        <v>0</v>
      </c>
      <c r="IU684" s="63" t="str">
        <f t="shared" si="3184"/>
        <v>ジャグラーサウンドボタン</v>
      </c>
      <c r="IV684" s="67">
        <f t="shared" si="3185"/>
        <v>748</v>
      </c>
      <c r="IW684" s="43">
        <f t="shared" si="3089"/>
        <v>748</v>
      </c>
      <c r="IX684" s="46">
        <f t="shared" si="3090"/>
        <v>0.20216216216216215</v>
      </c>
      <c r="IY684" s="37"/>
      <c r="IZ684" s="61"/>
      <c r="JA684" s="47"/>
      <c r="JB684" s="43">
        <v>3649</v>
      </c>
      <c r="JC684" s="45">
        <f t="shared" si="3186"/>
        <v>45</v>
      </c>
      <c r="JD684" s="43">
        <v>106</v>
      </c>
      <c r="JE684" s="45">
        <f t="shared" si="3187"/>
        <v>2</v>
      </c>
      <c r="JF684" s="43">
        <v>6</v>
      </c>
      <c r="JG684" s="45">
        <f t="shared" si="3188"/>
        <v>2</v>
      </c>
      <c r="JH684" s="45">
        <v>0</v>
      </c>
      <c r="JI684" s="63" t="str">
        <f t="shared" si="3189"/>
        <v>サンリオミニリュック</v>
      </c>
      <c r="JJ684" s="67">
        <f t="shared" si="3190"/>
        <v>600</v>
      </c>
      <c r="JK684" s="43">
        <f t="shared" si="3096"/>
        <v>1200</v>
      </c>
      <c r="JL684" s="46">
        <f t="shared" si="3097"/>
        <v>0.26666666666666666</v>
      </c>
      <c r="JM684" s="37"/>
      <c r="JN684" s="29"/>
      <c r="JO684" s="47"/>
      <c r="JP684" s="43">
        <v>4353</v>
      </c>
      <c r="JQ684" s="45">
        <f t="shared" si="3191"/>
        <v>31</v>
      </c>
      <c r="JR684" s="43">
        <v>89</v>
      </c>
      <c r="JS684" s="45">
        <f t="shared" si="3192"/>
        <v>0</v>
      </c>
      <c r="JT684" s="43">
        <v>10</v>
      </c>
      <c r="JU684" s="45">
        <f t="shared" si="3193"/>
        <v>0</v>
      </c>
      <c r="JV684" s="45">
        <v>0</v>
      </c>
      <c r="JW684" s="63" t="str">
        <f t="shared" si="3194"/>
        <v>デジタルミニカメラ</v>
      </c>
      <c r="JX684" s="67">
        <f t="shared" si="3195"/>
        <v>722</v>
      </c>
      <c r="JY684" s="43">
        <f t="shared" si="3103"/>
        <v>0</v>
      </c>
      <c r="JZ684" s="46">
        <f t="shared" si="3104"/>
        <v>0</v>
      </c>
      <c r="KA684" s="37"/>
      <c r="KB684" s="51"/>
      <c r="KC684" s="47"/>
      <c r="KD684" s="43">
        <v>9572</v>
      </c>
      <c r="KE684" s="69">
        <f>IF(KD684="","",KD684-KD680)</f>
        <v>17</v>
      </c>
      <c r="KF684" s="43">
        <v>284</v>
      </c>
      <c r="KG684" s="45">
        <f>IF(KF684="","",KF684-KF680)</f>
        <v>4</v>
      </c>
      <c r="KH684" s="43">
        <v>5</v>
      </c>
      <c r="KI684" s="45">
        <f>IF(KH684="","",KH680+KJ680-KH684)</f>
        <v>4</v>
      </c>
      <c r="KJ684" s="43">
        <v>0</v>
      </c>
      <c r="KK684" s="63" t="s">
        <v>441</v>
      </c>
      <c r="KL684" s="67">
        <v>528</v>
      </c>
      <c r="KM684" s="43">
        <f>IF(KH684="","",KI684*KL684)</f>
        <v>2112</v>
      </c>
      <c r="KN684" s="46">
        <f>IF(KI684="","",KM684/(KE684*100))</f>
        <v>1.2423529411764707</v>
      </c>
      <c r="KO684" s="37" t="s">
        <v>469</v>
      </c>
      <c r="KP684" s="29"/>
      <c r="KQ684" s="47"/>
      <c r="KR684" s="43">
        <v>205</v>
      </c>
      <c r="KS684" s="45">
        <f>IF(KR684="","",KR684-KR680)</f>
        <v>36</v>
      </c>
      <c r="KT684" s="43">
        <v>998</v>
      </c>
      <c r="KU684" s="45">
        <f>IF(KT684="","",KT684-KT680)</f>
        <v>1</v>
      </c>
      <c r="KV684" s="43">
        <v>4</v>
      </c>
      <c r="KW684" s="45">
        <f>IF(KV684="","",KV680+KX680-KV684)</f>
        <v>2</v>
      </c>
      <c r="KX684" s="43">
        <v>0</v>
      </c>
      <c r="KY684" s="63" t="str">
        <f>IF(KR684="","",KY680)</f>
        <v>ジョージファン</v>
      </c>
      <c r="KZ684" s="67">
        <f>IF(KS684="","",KZ680)</f>
        <v>1100</v>
      </c>
      <c r="LA684" s="43">
        <f>IF(KV684="","",KW684*KZ684)</f>
        <v>2200</v>
      </c>
      <c r="LB684" s="46">
        <f>IF(KW684="","",LA684/(KS684*100))</f>
        <v>0.61111111111111116</v>
      </c>
      <c r="LC684" s="37"/>
      <c r="LD684" s="29"/>
      <c r="LE684" s="75"/>
      <c r="LF684" s="76"/>
      <c r="LG684" s="76"/>
      <c r="LH684" s="76">
        <v>1166</v>
      </c>
      <c r="LI684" s="76">
        <f>IF(LH684="","",LH684-LH681)</f>
        <v>0</v>
      </c>
      <c r="LJ684" s="77">
        <v>2</v>
      </c>
      <c r="LK684" s="76">
        <f>IF(LJ684="","",LJ681+LL681-LJ684)</f>
        <v>0</v>
      </c>
      <c r="LL684" s="76">
        <v>0</v>
      </c>
      <c r="LM684" s="78" t="str">
        <f>IF(LF682="","",LM681)</f>
        <v>バイキンティッシュカバー、ダダンダン</v>
      </c>
      <c r="LN684" s="79">
        <f>IF(LG682="","",LN681)</f>
        <v>1000</v>
      </c>
      <c r="LO684" s="76">
        <f t="shared" si="3061"/>
        <v>0</v>
      </c>
      <c r="LP684" s="80"/>
      <c r="LQ684" s="37"/>
      <c r="LR684" s="29"/>
      <c r="LS684" s="47"/>
      <c r="LT684" s="67"/>
      <c r="LU684" s="45" t="str">
        <f t="shared" si="3250"/>
        <v/>
      </c>
      <c r="LV684" s="45"/>
      <c r="LW684" s="45"/>
      <c r="LX684" s="45"/>
      <c r="LY684" s="45" t="str">
        <f t="shared" si="3251"/>
        <v/>
      </c>
      <c r="LZ684" s="45"/>
      <c r="MA684" s="45"/>
      <c r="MB684" s="45"/>
      <c r="MC684" s="45" t="str">
        <f t="shared" si="3227"/>
        <v/>
      </c>
      <c r="MD684" s="46" t="str">
        <f t="shared" si="3228"/>
        <v/>
      </c>
      <c r="ME684" s="37"/>
      <c r="MF684" s="29"/>
      <c r="MG684" s="47"/>
      <c r="MH684" s="67"/>
      <c r="MI684" s="45" t="str">
        <f t="shared" si="3252"/>
        <v/>
      </c>
      <c r="MJ684" s="45"/>
      <c r="MK684" s="45"/>
      <c r="ML684" s="45"/>
      <c r="MM684" s="45" t="str">
        <f t="shared" si="3253"/>
        <v/>
      </c>
      <c r="MN684" s="45"/>
      <c r="MO684" s="45"/>
      <c r="MP684" s="45"/>
      <c r="MQ684" s="45" t="str">
        <f t="shared" si="3229"/>
        <v/>
      </c>
      <c r="MR684" s="46" t="str">
        <f t="shared" si="3230"/>
        <v/>
      </c>
      <c r="MS684" s="37"/>
      <c r="MT684" s="29"/>
      <c r="MU684" s="47"/>
      <c r="MV684" s="67"/>
      <c r="MW684" s="45" t="str">
        <f t="shared" si="3254"/>
        <v/>
      </c>
      <c r="MX684" s="45"/>
      <c r="MY684" s="45"/>
      <c r="MZ684" s="45"/>
      <c r="NA684" s="45" t="str">
        <f t="shared" si="3255"/>
        <v/>
      </c>
      <c r="NB684" s="45"/>
      <c r="NC684" s="45"/>
      <c r="ND684" s="45"/>
      <c r="NE684" s="45" t="str">
        <f t="shared" si="3231"/>
        <v/>
      </c>
      <c r="NF684" s="46" t="str">
        <f t="shared" si="3232"/>
        <v/>
      </c>
      <c r="NG684" s="37"/>
      <c r="NH684" s="29"/>
      <c r="NI684" s="47"/>
      <c r="NJ684" s="67"/>
      <c r="NK684" s="45" t="str">
        <f t="shared" si="3256"/>
        <v/>
      </c>
      <c r="NL684" s="45"/>
      <c r="NM684" s="45"/>
      <c r="NN684" s="45"/>
      <c r="NO684" s="45" t="str">
        <f t="shared" si="3257"/>
        <v/>
      </c>
      <c r="NP684" s="45"/>
      <c r="NQ684" s="45"/>
      <c r="NR684" s="45"/>
      <c r="NS684" s="45" t="str">
        <f t="shared" si="3233"/>
        <v/>
      </c>
      <c r="NT684" s="46" t="str">
        <f t="shared" si="3234"/>
        <v/>
      </c>
      <c r="NU684" s="37"/>
    </row>
    <row r="685" spans="1:385" ht="15" customHeight="1" thickTop="1" x14ac:dyDescent="0.25">
      <c r="A685" s="38"/>
      <c r="B685" s="39"/>
      <c r="C685" s="40"/>
      <c r="D685" s="40"/>
      <c r="E685" s="40"/>
      <c r="F685" s="135"/>
      <c r="G685" s="135"/>
      <c r="H685" s="42"/>
      <c r="I685" s="45"/>
      <c r="J685" s="45" t="str">
        <f t="shared" si="3235"/>
        <v/>
      </c>
      <c r="K685" s="45"/>
      <c r="L685" s="45"/>
      <c r="M685" s="45"/>
      <c r="N685" s="45" t="str">
        <f t="shared" si="3236"/>
        <v/>
      </c>
      <c r="O685" s="45"/>
      <c r="P685" s="45"/>
      <c r="Q685" s="45"/>
      <c r="R685" s="45" t="str">
        <f t="shared" si="3215"/>
        <v/>
      </c>
      <c r="S685" s="46" t="str">
        <f t="shared" si="3216"/>
        <v/>
      </c>
      <c r="T685" s="37"/>
      <c r="U685" s="29"/>
      <c r="V685" s="47"/>
      <c r="W685" s="67"/>
      <c r="X685" s="45" t="str">
        <f t="shared" si="3237"/>
        <v/>
      </c>
      <c r="Y685" s="45"/>
      <c r="Z685" s="45"/>
      <c r="AA685" s="45"/>
      <c r="AB685" s="45" t="str">
        <f t="shared" si="3238"/>
        <v/>
      </c>
      <c r="AC685" s="45"/>
      <c r="AD685" s="45"/>
      <c r="AE685" s="45"/>
      <c r="AF685" s="45" t="str">
        <f t="shared" si="3217"/>
        <v/>
      </c>
      <c r="AG685" s="46" t="str">
        <f t="shared" si="3218"/>
        <v/>
      </c>
      <c r="AH685" s="37"/>
      <c r="AI685" s="29"/>
      <c r="AJ685" s="47"/>
      <c r="AK685" s="45"/>
      <c r="AL685" s="45" t="str">
        <f t="shared" si="3239"/>
        <v/>
      </c>
      <c r="AM685" s="45"/>
      <c r="AN685" s="45" t="str">
        <f t="shared" si="3240"/>
        <v/>
      </c>
      <c r="AO685" s="45"/>
      <c r="AP685" s="45" t="str">
        <f t="shared" si="3241"/>
        <v/>
      </c>
      <c r="AQ685" s="45"/>
      <c r="AR685" s="45"/>
      <c r="AS685" s="45"/>
      <c r="AT685" s="45" t="str">
        <f t="shared" si="3219"/>
        <v/>
      </c>
      <c r="AU685" s="46" t="str">
        <f t="shared" si="3220"/>
        <v/>
      </c>
      <c r="AV685" s="37"/>
      <c r="AW685" s="29"/>
      <c r="AX685" s="47"/>
      <c r="AY685" s="45"/>
      <c r="AZ685" s="45" t="str">
        <f t="shared" si="3242"/>
        <v/>
      </c>
      <c r="BA685" s="45"/>
      <c r="BB685" s="45" t="str">
        <f t="shared" si="3243"/>
        <v/>
      </c>
      <c r="BC685" s="45"/>
      <c r="BD685" s="45" t="str">
        <f t="shared" si="3244"/>
        <v/>
      </c>
      <c r="BE685" s="45"/>
      <c r="BF685" s="45"/>
      <c r="BG685" s="45"/>
      <c r="BH685" s="45" t="str">
        <f t="shared" si="3221"/>
        <v/>
      </c>
      <c r="BI685" s="46" t="str">
        <f t="shared" si="3222"/>
        <v/>
      </c>
      <c r="BJ685" s="37"/>
      <c r="BK685" s="29"/>
      <c r="BL685" s="47"/>
      <c r="BM685" s="45">
        <v>322</v>
      </c>
      <c r="BN685" s="45">
        <f t="shared" si="3161"/>
        <v>29</v>
      </c>
      <c r="BO685" s="45">
        <v>7</v>
      </c>
      <c r="BP685" s="45">
        <f t="shared" si="3162"/>
        <v>2</v>
      </c>
      <c r="BQ685" s="45">
        <v>17</v>
      </c>
      <c r="BR685" s="45">
        <f t="shared" si="3163"/>
        <v>2</v>
      </c>
      <c r="BS685" s="27">
        <v>0</v>
      </c>
      <c r="BT685" s="63" t="str">
        <f t="shared" si="3164"/>
        <v>ターボババア</v>
      </c>
      <c r="BU685" s="67">
        <f t="shared" si="3165"/>
        <v>800</v>
      </c>
      <c r="BV685" s="45">
        <f t="shared" si="3063"/>
        <v>1600</v>
      </c>
      <c r="BW685" s="46">
        <f t="shared" si="3064"/>
        <v>0.55172413793103448</v>
      </c>
      <c r="BX685" s="37"/>
      <c r="BY685" s="57"/>
      <c r="BZ685" s="47"/>
      <c r="CA685" s="45">
        <v>7241</v>
      </c>
      <c r="CB685" s="45">
        <f t="shared" si="3166"/>
        <v>123</v>
      </c>
      <c r="CC685" s="45">
        <v>423</v>
      </c>
      <c r="CD685" s="45">
        <f t="shared" si="3167"/>
        <v>4</v>
      </c>
      <c r="CE685" s="45">
        <v>6</v>
      </c>
      <c r="CF685" s="45">
        <f t="shared" si="3168"/>
        <v>5</v>
      </c>
      <c r="CG685" s="27">
        <v>0</v>
      </c>
      <c r="CH685" s="63" t="str">
        <f t="shared" si="3169"/>
        <v>ＡＩマスコット</v>
      </c>
      <c r="CI685" s="67">
        <f t="shared" si="3170"/>
        <v>286</v>
      </c>
      <c r="CJ685" s="45">
        <f t="shared" si="3070"/>
        <v>1430</v>
      </c>
      <c r="CK685" s="46">
        <f t="shared" si="3071"/>
        <v>0.11626016260162601</v>
      </c>
      <c r="CL685" s="37"/>
      <c r="CM685" s="29"/>
      <c r="CN685" s="47"/>
      <c r="CO685" s="45">
        <v>1050</v>
      </c>
      <c r="CP685" s="45">
        <f t="shared" si="3171"/>
        <v>40</v>
      </c>
      <c r="CQ685" s="45">
        <v>36</v>
      </c>
      <c r="CR685" s="45">
        <f t="shared" si="3172"/>
        <v>3</v>
      </c>
      <c r="CS685" s="45">
        <v>11</v>
      </c>
      <c r="CT685" s="45">
        <f t="shared" si="3173"/>
        <v>1</v>
      </c>
      <c r="CU685" s="27">
        <v>0</v>
      </c>
      <c r="CV685" s="63" t="str">
        <f t="shared" si="3174"/>
        <v>ギャルキティキーケース</v>
      </c>
      <c r="CW685" s="67">
        <f t="shared" si="3175"/>
        <v>726</v>
      </c>
      <c r="CX685" s="45">
        <f t="shared" si="3075"/>
        <v>726</v>
      </c>
      <c r="CY685" s="46">
        <f t="shared" si="3076"/>
        <v>0.18149999999999999</v>
      </c>
      <c r="CZ685" s="37"/>
      <c r="DA685" s="29"/>
      <c r="DB685" s="47"/>
      <c r="DC685" s="67"/>
      <c r="DD685" s="45" t="str">
        <f t="shared" si="3245"/>
        <v/>
      </c>
      <c r="DE685" s="45"/>
      <c r="DF685" s="45"/>
      <c r="DG685" s="45"/>
      <c r="DH685" s="45" t="str">
        <f t="shared" si="3246"/>
        <v/>
      </c>
      <c r="DI685" s="45"/>
      <c r="DJ685" s="45"/>
      <c r="DK685" s="45"/>
      <c r="DL685" s="45" t="str">
        <f t="shared" si="3223"/>
        <v/>
      </c>
      <c r="DM685" s="46" t="str">
        <f t="shared" si="3224"/>
        <v/>
      </c>
      <c r="DN685" s="37"/>
      <c r="DO685" s="29"/>
      <c r="DP685" s="47"/>
      <c r="DQ685" s="45"/>
      <c r="DR685" s="45" t="str">
        <f t="shared" si="3247"/>
        <v/>
      </c>
      <c r="DS685" s="45"/>
      <c r="DT685" s="45" t="str">
        <f t="shared" si="3248"/>
        <v/>
      </c>
      <c r="DU685" s="45"/>
      <c r="DV685" s="45" t="str">
        <f t="shared" si="3249"/>
        <v/>
      </c>
      <c r="DW685" s="45"/>
      <c r="DX685" s="45"/>
      <c r="DY685" s="45"/>
      <c r="DZ685" s="45" t="str">
        <f t="shared" si="3225"/>
        <v/>
      </c>
      <c r="EA685" s="46" t="str">
        <f t="shared" si="3226"/>
        <v/>
      </c>
      <c r="EB685" s="37"/>
      <c r="GU685" s="220"/>
      <c r="HX685" s="360"/>
      <c r="HY685" s="47"/>
      <c r="HZ685" s="45">
        <v>3800</v>
      </c>
      <c r="IA685" s="45">
        <f t="shared" si="3176"/>
        <v>39</v>
      </c>
      <c r="IB685" s="45">
        <v>115</v>
      </c>
      <c r="IC685" s="45">
        <f t="shared" si="3177"/>
        <v>1</v>
      </c>
      <c r="ID685" s="45">
        <v>16</v>
      </c>
      <c r="IE685" s="45">
        <f t="shared" si="3178"/>
        <v>1</v>
      </c>
      <c r="IF685" s="45">
        <v>4</v>
      </c>
      <c r="IG685" s="63" t="str">
        <f t="shared" si="3179"/>
        <v>アンパンマンもちふわ</v>
      </c>
      <c r="IH685" s="67">
        <f t="shared" si="3180"/>
        <v>673</v>
      </c>
      <c r="II685" s="45">
        <f t="shared" si="3082"/>
        <v>673</v>
      </c>
      <c r="IJ685" s="46">
        <f t="shared" si="3083"/>
        <v>0.17256410256410257</v>
      </c>
      <c r="IK685" s="37"/>
      <c r="IL685" s="29"/>
      <c r="IM685" s="47"/>
      <c r="IN685" s="45">
        <v>3011</v>
      </c>
      <c r="IO685" s="45">
        <f t="shared" si="3181"/>
        <v>85</v>
      </c>
      <c r="IP685" s="45">
        <v>185</v>
      </c>
      <c r="IQ685" s="45">
        <f t="shared" si="3182"/>
        <v>10</v>
      </c>
      <c r="IR685" s="45">
        <v>56</v>
      </c>
      <c r="IS685" s="45">
        <f t="shared" si="3183"/>
        <v>10</v>
      </c>
      <c r="IT685" s="45">
        <v>0</v>
      </c>
      <c r="IU685" s="63" t="str">
        <f t="shared" si="3184"/>
        <v>AIスクイーズ</v>
      </c>
      <c r="IV685" s="67">
        <f t="shared" si="3185"/>
        <v>182</v>
      </c>
      <c r="IW685" s="45">
        <f t="shared" si="3089"/>
        <v>1820</v>
      </c>
      <c r="IX685" s="46">
        <f t="shared" si="3090"/>
        <v>0.21411764705882352</v>
      </c>
      <c r="IY685" s="37"/>
      <c r="IZ685" s="61"/>
      <c r="JA685" s="47"/>
      <c r="JB685" s="45">
        <v>5544</v>
      </c>
      <c r="JC685" s="45">
        <f t="shared" si="3186"/>
        <v>88</v>
      </c>
      <c r="JD685" s="45">
        <v>350</v>
      </c>
      <c r="JE685" s="45">
        <f t="shared" si="3187"/>
        <v>4</v>
      </c>
      <c r="JF685" s="45">
        <v>88</v>
      </c>
      <c r="JG685" s="45">
        <f t="shared" si="3188"/>
        <v>4</v>
      </c>
      <c r="JH685" s="45">
        <v>0</v>
      </c>
      <c r="JI685" s="63" t="str">
        <f t="shared" si="3189"/>
        <v>AIモンスターラバー</v>
      </c>
      <c r="JJ685" s="67">
        <f t="shared" si="3190"/>
        <v>198</v>
      </c>
      <c r="JK685" s="45">
        <f t="shared" si="3096"/>
        <v>792</v>
      </c>
      <c r="JL685" s="46">
        <f t="shared" si="3097"/>
        <v>0.09</v>
      </c>
      <c r="JM685" s="37"/>
      <c r="JN685" s="29"/>
      <c r="JO685" s="47"/>
      <c r="JP685" s="45">
        <v>5094</v>
      </c>
      <c r="JQ685" s="69">
        <f t="shared" si="3191"/>
        <v>23</v>
      </c>
      <c r="JR685" s="45">
        <v>238</v>
      </c>
      <c r="JS685" s="45">
        <f t="shared" si="3192"/>
        <v>2</v>
      </c>
      <c r="JT685" s="45">
        <v>68</v>
      </c>
      <c r="JU685" s="45">
        <f t="shared" si="3193"/>
        <v>2</v>
      </c>
      <c r="JV685" s="45">
        <v>0</v>
      </c>
      <c r="JW685" s="63" t="str">
        <f t="shared" si="3194"/>
        <v>キティサンダルKH</v>
      </c>
      <c r="JX685" s="67">
        <f t="shared" si="3195"/>
        <v>605</v>
      </c>
      <c r="JY685" s="45">
        <f t="shared" si="3103"/>
        <v>1210</v>
      </c>
      <c r="JZ685" s="46">
        <f t="shared" si="3104"/>
        <v>0.52608695652173909</v>
      </c>
      <c r="KA685" s="37"/>
      <c r="KB685" s="51"/>
      <c r="KC685" s="47"/>
      <c r="KD685" s="45">
        <v>11334</v>
      </c>
      <c r="KE685" s="45">
        <f>IF(KD685="","",KD685-KD681)</f>
        <v>53</v>
      </c>
      <c r="KF685" s="45">
        <v>606</v>
      </c>
      <c r="KG685" s="45">
        <f>IF(KF685="","",KF685-KF681)</f>
        <v>1</v>
      </c>
      <c r="KH685" s="45">
        <v>8</v>
      </c>
      <c r="KI685" s="45">
        <f>IF(KH685="","",KH681+KJ681-KH685)</f>
        <v>1</v>
      </c>
      <c r="KJ685" s="27">
        <v>0</v>
      </c>
      <c r="KK685" s="63" t="str">
        <f>IF(KD685="","",KK681)</f>
        <v>サンリオFAN</v>
      </c>
      <c r="KL685" s="67">
        <f>IF(KE685="","",KL681)</f>
        <v>1100</v>
      </c>
      <c r="KM685" s="45">
        <f>IF(KH685="","",KI685*KL685)</f>
        <v>1100</v>
      </c>
      <c r="KN685" s="46">
        <f>IF(KI685="","",KM685/(KE685*100))</f>
        <v>0.20754716981132076</v>
      </c>
      <c r="KO685" s="37"/>
      <c r="KP685" s="29"/>
      <c r="KQ685" s="47"/>
      <c r="KR685" s="45">
        <v>630</v>
      </c>
      <c r="KS685" s="45">
        <f>IF(KR685="","",KR685-KR681)</f>
        <v>87</v>
      </c>
      <c r="KT685" s="45">
        <v>40</v>
      </c>
      <c r="KU685" s="45">
        <f>IF(KT685="","",KT685-KT681)</f>
        <v>2</v>
      </c>
      <c r="KV685" s="45">
        <v>230</v>
      </c>
      <c r="KW685" s="45">
        <f>IF(KV685="","",KV681+KX681-KV685)</f>
        <v>7</v>
      </c>
      <c r="KX685" s="27">
        <v>0</v>
      </c>
      <c r="KY685" s="63" t="str">
        <f>IF(KR685="","",KY681)</f>
        <v>サンリオアイスドーム</v>
      </c>
      <c r="KZ685" s="67">
        <f>IF(KS685="","",KZ681)</f>
        <v>300</v>
      </c>
      <c r="LA685" s="45">
        <f>IF(KV685="","",KW685*KZ685)</f>
        <v>2100</v>
      </c>
      <c r="LB685" s="46">
        <f>IF(KW685="","",LA685/(KS685*100))</f>
        <v>0.2413793103448276</v>
      </c>
      <c r="LC685" s="37"/>
      <c r="LD685" s="29"/>
      <c r="LE685" s="52" t="str">
        <f>IF(A665="","",A665)</f>
        <v/>
      </c>
      <c r="LF685" s="43"/>
      <c r="LG685" s="86"/>
      <c r="LH685" s="43"/>
      <c r="LI685" s="43"/>
      <c r="LJ685" s="43"/>
      <c r="LK685" s="87"/>
      <c r="LL685" s="43"/>
      <c r="LM685" s="65"/>
      <c r="LN685" s="48"/>
      <c r="LO685" s="87"/>
      <c r="LP685" s="53"/>
      <c r="LQ685" s="37"/>
      <c r="LR685" s="29"/>
      <c r="LS685" s="47"/>
      <c r="LT685" s="67"/>
      <c r="LU685" s="45" t="str">
        <f t="shared" si="3250"/>
        <v/>
      </c>
      <c r="LV685" s="45"/>
      <c r="LW685" s="45"/>
      <c r="LX685" s="45"/>
      <c r="LY685" s="45" t="str">
        <f t="shared" si="3251"/>
        <v/>
      </c>
      <c r="LZ685" s="45"/>
      <c r="MA685" s="45"/>
      <c r="MB685" s="45"/>
      <c r="MC685" s="45" t="str">
        <f t="shared" si="3227"/>
        <v/>
      </c>
      <c r="MD685" s="46" t="str">
        <f t="shared" si="3228"/>
        <v/>
      </c>
      <c r="ME685" s="37"/>
      <c r="MF685" s="29"/>
      <c r="MG685" s="47"/>
      <c r="MH685" s="67"/>
      <c r="MI685" s="45" t="str">
        <f t="shared" si="3252"/>
        <v/>
      </c>
      <c r="MJ685" s="45"/>
      <c r="MK685" s="45"/>
      <c r="ML685" s="45"/>
      <c r="MM685" s="45" t="str">
        <f t="shared" si="3253"/>
        <v/>
      </c>
      <c r="MN685" s="45"/>
      <c r="MO685" s="45"/>
      <c r="MP685" s="45"/>
      <c r="MQ685" s="45" t="str">
        <f t="shared" si="3229"/>
        <v/>
      </c>
      <c r="MR685" s="46" t="str">
        <f t="shared" si="3230"/>
        <v/>
      </c>
      <c r="MS685" s="37"/>
      <c r="MT685" s="29"/>
      <c r="MU685" s="47"/>
      <c r="MV685" s="67"/>
      <c r="MW685" s="45" t="str">
        <f t="shared" si="3254"/>
        <v/>
      </c>
      <c r="MX685" s="45"/>
      <c r="MY685" s="45"/>
      <c r="MZ685" s="45"/>
      <c r="NA685" s="45" t="str">
        <f t="shared" si="3255"/>
        <v/>
      </c>
      <c r="NB685" s="45"/>
      <c r="NC685" s="45"/>
      <c r="ND685" s="45"/>
      <c r="NE685" s="45" t="str">
        <f t="shared" si="3231"/>
        <v/>
      </c>
      <c r="NF685" s="46" t="str">
        <f t="shared" si="3232"/>
        <v/>
      </c>
      <c r="NG685" s="37"/>
      <c r="NH685" s="29"/>
      <c r="NI685" s="47"/>
      <c r="NJ685" s="67"/>
      <c r="NK685" s="45" t="str">
        <f t="shared" si="3256"/>
        <v/>
      </c>
      <c r="NL685" s="45"/>
      <c r="NM685" s="45"/>
      <c r="NN685" s="45"/>
      <c r="NO685" s="45" t="str">
        <f t="shared" si="3257"/>
        <v/>
      </c>
      <c r="NP685" s="45"/>
      <c r="NQ685" s="45"/>
      <c r="NR685" s="45"/>
      <c r="NS685" s="45" t="str">
        <f t="shared" si="3233"/>
        <v/>
      </c>
      <c r="NT685" s="46" t="str">
        <f t="shared" si="3234"/>
        <v/>
      </c>
      <c r="NU685" s="37"/>
    </row>
    <row r="686" spans="1:385" ht="15" customHeight="1" thickBot="1" x14ac:dyDescent="0.3">
      <c r="A686" s="38"/>
      <c r="B686" s="39"/>
      <c r="C686" s="40"/>
      <c r="D686" s="40"/>
      <c r="E686" s="40"/>
      <c r="F686" s="135"/>
      <c r="G686" s="135"/>
      <c r="H686" s="42"/>
      <c r="I686" s="45"/>
      <c r="J686" s="45" t="str">
        <f t="shared" si="3235"/>
        <v/>
      </c>
      <c r="K686" s="45"/>
      <c r="L686" s="45"/>
      <c r="M686" s="45"/>
      <c r="N686" s="45" t="str">
        <f t="shared" si="3236"/>
        <v/>
      </c>
      <c r="O686" s="45"/>
      <c r="P686" s="45"/>
      <c r="Q686" s="45"/>
      <c r="R686" s="45" t="str">
        <f t="shared" si="3215"/>
        <v/>
      </c>
      <c r="S686" s="46" t="str">
        <f t="shared" si="3216"/>
        <v/>
      </c>
      <c r="T686" s="37"/>
      <c r="U686" s="29"/>
      <c r="V686" s="47"/>
      <c r="W686" s="67"/>
      <c r="X686" s="45" t="str">
        <f t="shared" si="3237"/>
        <v/>
      </c>
      <c r="Y686" s="45"/>
      <c r="Z686" s="45"/>
      <c r="AA686" s="45"/>
      <c r="AB686" s="45" t="str">
        <f t="shared" si="3238"/>
        <v/>
      </c>
      <c r="AC686" s="45"/>
      <c r="AD686" s="45"/>
      <c r="AE686" s="45"/>
      <c r="AF686" s="45" t="str">
        <f t="shared" si="3217"/>
        <v/>
      </c>
      <c r="AG686" s="46" t="str">
        <f t="shared" si="3218"/>
        <v/>
      </c>
      <c r="AH686" s="37"/>
      <c r="AI686" s="29"/>
      <c r="AJ686" s="47"/>
      <c r="AK686" s="45"/>
      <c r="AL686" s="45" t="str">
        <f t="shared" si="3239"/>
        <v/>
      </c>
      <c r="AM686" s="45"/>
      <c r="AN686" s="45" t="str">
        <f t="shared" si="3240"/>
        <v/>
      </c>
      <c r="AO686" s="45"/>
      <c r="AP686" s="45" t="str">
        <f t="shared" si="3241"/>
        <v/>
      </c>
      <c r="AQ686" s="45"/>
      <c r="AR686" s="45"/>
      <c r="AS686" s="45"/>
      <c r="AT686" s="45" t="str">
        <f t="shared" si="3219"/>
        <v/>
      </c>
      <c r="AU686" s="46" t="str">
        <f t="shared" si="3220"/>
        <v/>
      </c>
      <c r="AV686" s="37"/>
      <c r="AW686" s="29"/>
      <c r="AX686" s="47"/>
      <c r="AY686" s="45"/>
      <c r="AZ686" s="45" t="str">
        <f t="shared" si="3242"/>
        <v/>
      </c>
      <c r="BA686" s="45"/>
      <c r="BB686" s="45" t="str">
        <f t="shared" si="3243"/>
        <v/>
      </c>
      <c r="BC686" s="45"/>
      <c r="BD686" s="45" t="str">
        <f t="shared" si="3244"/>
        <v/>
      </c>
      <c r="BE686" s="45"/>
      <c r="BF686" s="45"/>
      <c r="BG686" s="45"/>
      <c r="BH686" s="45" t="str">
        <f t="shared" si="3221"/>
        <v/>
      </c>
      <c r="BI686" s="46" t="str">
        <f t="shared" si="3222"/>
        <v/>
      </c>
      <c r="BJ686" s="37"/>
      <c r="BK686" s="29"/>
      <c r="BL686" s="75"/>
      <c r="BM686" s="76">
        <v>397</v>
      </c>
      <c r="BN686" s="76">
        <f t="shared" si="3161"/>
        <v>28</v>
      </c>
      <c r="BO686" s="76">
        <v>995</v>
      </c>
      <c r="BP686" s="76">
        <f t="shared" si="3162"/>
        <v>0</v>
      </c>
      <c r="BQ686" s="76">
        <v>17</v>
      </c>
      <c r="BR686" s="76">
        <f t="shared" si="3163"/>
        <v>0</v>
      </c>
      <c r="BS686" s="76">
        <v>0</v>
      </c>
      <c r="BT686" s="78" t="str">
        <f t="shared" si="3164"/>
        <v>スティッチキーケース</v>
      </c>
      <c r="BU686" s="79">
        <f t="shared" si="3165"/>
        <v>550</v>
      </c>
      <c r="BV686" s="76">
        <f t="shared" si="3063"/>
        <v>0</v>
      </c>
      <c r="BW686" s="80">
        <f t="shared" si="3064"/>
        <v>0</v>
      </c>
      <c r="BX686" s="37"/>
      <c r="BY686" s="57"/>
      <c r="BZ686" s="75"/>
      <c r="CA686" s="76">
        <v>5516</v>
      </c>
      <c r="CB686" s="76">
        <f t="shared" si="3166"/>
        <v>56</v>
      </c>
      <c r="CC686" s="76">
        <v>300</v>
      </c>
      <c r="CD686" s="76">
        <f t="shared" si="3167"/>
        <v>1</v>
      </c>
      <c r="CE686" s="76">
        <v>80</v>
      </c>
      <c r="CF686" s="76">
        <f t="shared" si="3168"/>
        <v>3</v>
      </c>
      <c r="CG686" s="76">
        <v>0</v>
      </c>
      <c r="CH686" s="78" t="str">
        <f t="shared" si="3169"/>
        <v>ＡＩラバー</v>
      </c>
      <c r="CI686" s="79">
        <f t="shared" si="3170"/>
        <v>198</v>
      </c>
      <c r="CJ686" s="76">
        <f t="shared" si="3070"/>
        <v>594</v>
      </c>
      <c r="CK686" s="80">
        <f t="shared" si="3071"/>
        <v>0.10607142857142857</v>
      </c>
      <c r="CL686" s="37"/>
      <c r="CM686" s="29"/>
      <c r="CN686" s="75"/>
      <c r="CO686" s="76">
        <v>1134</v>
      </c>
      <c r="CP686" s="76">
        <f t="shared" si="3171"/>
        <v>44</v>
      </c>
      <c r="CQ686" s="76">
        <v>39</v>
      </c>
      <c r="CR686" s="76">
        <f t="shared" si="3172"/>
        <v>3</v>
      </c>
      <c r="CS686" s="76">
        <v>14</v>
      </c>
      <c r="CT686" s="76">
        <f t="shared" si="3173"/>
        <v>3</v>
      </c>
      <c r="CU686" s="76">
        <v>0</v>
      </c>
      <c r="CV686" s="78" t="str">
        <f t="shared" si="3174"/>
        <v>サンリオトイカメラ</v>
      </c>
      <c r="CW686" s="79">
        <f t="shared" si="3175"/>
        <v>605</v>
      </c>
      <c r="CX686" s="76">
        <f t="shared" si="3075"/>
        <v>1815</v>
      </c>
      <c r="CY686" s="80">
        <f t="shared" si="3076"/>
        <v>0.41249999999999998</v>
      </c>
      <c r="CZ686" s="37"/>
      <c r="DA686" s="29"/>
      <c r="DB686" s="47"/>
      <c r="DC686" s="67"/>
      <c r="DD686" s="45" t="str">
        <f t="shared" si="3245"/>
        <v/>
      </c>
      <c r="DE686" s="45"/>
      <c r="DF686" s="45"/>
      <c r="DG686" s="45"/>
      <c r="DH686" s="45" t="str">
        <f t="shared" si="3246"/>
        <v/>
      </c>
      <c r="DI686" s="45"/>
      <c r="DJ686" s="45"/>
      <c r="DK686" s="45"/>
      <c r="DL686" s="45" t="str">
        <f t="shared" si="3223"/>
        <v/>
      </c>
      <c r="DM686" s="46" t="str">
        <f t="shared" si="3224"/>
        <v/>
      </c>
      <c r="DN686" s="37"/>
      <c r="DO686" s="29"/>
      <c r="DP686" s="47"/>
      <c r="DQ686" s="45"/>
      <c r="DR686" s="45" t="str">
        <f t="shared" si="3247"/>
        <v/>
      </c>
      <c r="DS686" s="45"/>
      <c r="DT686" s="45" t="str">
        <f t="shared" si="3248"/>
        <v/>
      </c>
      <c r="DU686" s="45"/>
      <c r="DV686" s="45" t="str">
        <f t="shared" si="3249"/>
        <v/>
      </c>
      <c r="DW686" s="45"/>
      <c r="DX686" s="45"/>
      <c r="DY686" s="45"/>
      <c r="DZ686" s="45" t="str">
        <f t="shared" si="3225"/>
        <v/>
      </c>
      <c r="EA686" s="46" t="str">
        <f t="shared" si="3226"/>
        <v/>
      </c>
      <c r="EB686" s="37"/>
      <c r="GU686" s="220"/>
      <c r="HX686" s="360"/>
      <c r="HY686" s="75"/>
      <c r="HZ686" s="76">
        <v>4963</v>
      </c>
      <c r="IA686" s="76">
        <f t="shared" si="3176"/>
        <v>36</v>
      </c>
      <c r="IB686" s="76">
        <v>264</v>
      </c>
      <c r="IC686" s="76">
        <f t="shared" si="3177"/>
        <v>2</v>
      </c>
      <c r="ID686" s="76">
        <v>148</v>
      </c>
      <c r="IE686" s="76">
        <f t="shared" si="3178"/>
        <v>2</v>
      </c>
      <c r="IF686" s="76">
        <v>0</v>
      </c>
      <c r="IG686" s="78" t="str">
        <f t="shared" si="3179"/>
        <v>スプランキーラバー</v>
      </c>
      <c r="IH686" s="79">
        <f t="shared" si="3180"/>
        <v>200</v>
      </c>
      <c r="II686" s="76">
        <f t="shared" si="3082"/>
        <v>400</v>
      </c>
      <c r="IJ686" s="80">
        <f t="shared" si="3083"/>
        <v>0.1111111111111111</v>
      </c>
      <c r="IK686" s="37"/>
      <c r="IL686" s="29"/>
      <c r="IM686" s="75"/>
      <c r="IN686" s="76">
        <v>5050</v>
      </c>
      <c r="IO686" s="76">
        <f t="shared" si="3181"/>
        <v>68</v>
      </c>
      <c r="IP686" s="76">
        <v>224</v>
      </c>
      <c r="IQ686" s="76">
        <f t="shared" si="3182"/>
        <v>2</v>
      </c>
      <c r="IR686" s="76">
        <v>12</v>
      </c>
      <c r="IS686" s="76">
        <f t="shared" si="3183"/>
        <v>2</v>
      </c>
      <c r="IT686" s="76">
        <v>0</v>
      </c>
      <c r="IU686" s="78" t="str">
        <f t="shared" si="3184"/>
        <v>しなこくま</v>
      </c>
      <c r="IV686" s="79">
        <f t="shared" si="3185"/>
        <v>682</v>
      </c>
      <c r="IW686" s="76">
        <f t="shared" si="3089"/>
        <v>1364</v>
      </c>
      <c r="IX686" s="80">
        <f t="shared" si="3090"/>
        <v>0.20058823529411765</v>
      </c>
      <c r="IY686" s="37"/>
      <c r="IZ686" s="61"/>
      <c r="JA686" s="75"/>
      <c r="JB686" s="76">
        <v>3426</v>
      </c>
      <c r="JC686" s="76">
        <f t="shared" si="3186"/>
        <v>72</v>
      </c>
      <c r="JD686" s="76">
        <v>182</v>
      </c>
      <c r="JE686" s="76">
        <f t="shared" si="3187"/>
        <v>3</v>
      </c>
      <c r="JF686" s="76">
        <v>5</v>
      </c>
      <c r="JG686" s="76">
        <f t="shared" si="3188"/>
        <v>4</v>
      </c>
      <c r="JH686" s="76">
        <v>0</v>
      </c>
      <c r="JI686" s="78" t="str">
        <f t="shared" si="3189"/>
        <v>ＡＩマスコット</v>
      </c>
      <c r="JJ686" s="79">
        <f t="shared" si="3190"/>
        <v>286</v>
      </c>
      <c r="JK686" s="76">
        <f t="shared" si="3096"/>
        <v>1144</v>
      </c>
      <c r="JL686" s="80">
        <f t="shared" si="3097"/>
        <v>0.15888888888888889</v>
      </c>
      <c r="JM686" s="37"/>
      <c r="JN686" s="29"/>
      <c r="JO686" s="75"/>
      <c r="JP686" s="76">
        <v>4163</v>
      </c>
      <c r="JQ686" s="76">
        <f t="shared" si="3191"/>
        <v>54</v>
      </c>
      <c r="JR686" s="76">
        <v>188</v>
      </c>
      <c r="JS686" s="76">
        <f t="shared" si="3192"/>
        <v>0</v>
      </c>
      <c r="JT686" s="76">
        <v>10</v>
      </c>
      <c r="JU686" s="76">
        <f t="shared" si="3193"/>
        <v>0</v>
      </c>
      <c r="JV686" s="76">
        <v>0</v>
      </c>
      <c r="JW686" s="78" t="str">
        <f t="shared" si="3194"/>
        <v>サンリオファン</v>
      </c>
      <c r="JX686" s="79">
        <f t="shared" si="3195"/>
        <v>1100</v>
      </c>
      <c r="JY686" s="76">
        <f t="shared" si="3103"/>
        <v>0</v>
      </c>
      <c r="JZ686" s="80">
        <f t="shared" si="3104"/>
        <v>0</v>
      </c>
      <c r="KA686" s="37"/>
      <c r="KB686" s="51"/>
      <c r="KC686" s="75"/>
      <c r="KD686" s="76">
        <v>12323</v>
      </c>
      <c r="KE686" s="76">
        <f>IF(KD686="","",KD686-KD682)</f>
        <v>98</v>
      </c>
      <c r="KF686" s="76">
        <v>619</v>
      </c>
      <c r="KG686" s="76">
        <f>IF(KF686="","",KF686-KF682)</f>
        <v>5</v>
      </c>
      <c r="KH686" s="76">
        <v>80</v>
      </c>
      <c r="KI686" s="76">
        <f>IF(KH686="","",KH682+KJ682-KH686)</f>
        <v>6</v>
      </c>
      <c r="KJ686" s="76">
        <v>0</v>
      </c>
      <c r="KK686" s="78" t="str">
        <f>IF(KD686="","",KK682)</f>
        <v>ＡＩモンスターラバー</v>
      </c>
      <c r="KL686" s="79">
        <f>IF(KE686="","",KL682)</f>
        <v>198</v>
      </c>
      <c r="KM686" s="76">
        <f>IF(KH686="","",KI686*KL686)</f>
        <v>1188</v>
      </c>
      <c r="KN686" s="80">
        <f>IF(KI686="","",KM686/(KE686*100))</f>
        <v>0.12122448979591836</v>
      </c>
      <c r="KO686" s="37"/>
      <c r="KP686" s="29"/>
      <c r="KQ686" s="75"/>
      <c r="KR686" s="76">
        <v>769</v>
      </c>
      <c r="KS686" s="76">
        <f>IF(KR686="","",KR686-KR682)</f>
        <v>62</v>
      </c>
      <c r="KT686" s="76">
        <v>0</v>
      </c>
      <c r="KU686" s="76">
        <f>IF(KT686="","",KT686-KT682)</f>
        <v>0</v>
      </c>
      <c r="KV686" s="76">
        <v>11</v>
      </c>
      <c r="KW686" s="76">
        <f>IF(KV686="","",KV682+KX682-KV686)</f>
        <v>0</v>
      </c>
      <c r="KX686" s="76">
        <v>0</v>
      </c>
      <c r="KY686" s="78" t="str">
        <f>IF(KR686="","",KY682)</f>
        <v>AIモンスターマスコット</v>
      </c>
      <c r="KZ686" s="79">
        <f>IF(KS686="","",KZ682)</f>
        <v>286</v>
      </c>
      <c r="LA686" s="76">
        <f>IF(KV686="","",KW686*KZ686)</f>
        <v>0</v>
      </c>
      <c r="LB686" s="80">
        <f>IF(KW686="","",LA686/(KS686*100))</f>
        <v>0</v>
      </c>
      <c r="LC686" s="37"/>
      <c r="LD686" s="29"/>
      <c r="LE686" s="47"/>
      <c r="LF686" s="45"/>
      <c r="LG686" s="45"/>
      <c r="LH686" s="45"/>
      <c r="LI686" s="45"/>
      <c r="LJ686" s="43"/>
      <c r="LK686" s="45"/>
      <c r="LL686" s="45"/>
      <c r="LM686" s="73"/>
      <c r="LN686" s="67"/>
      <c r="LO686" s="45"/>
      <c r="LP686" s="46"/>
      <c r="LQ686" s="37"/>
      <c r="LR686" s="29"/>
      <c r="LS686" s="47"/>
      <c r="LT686" s="67"/>
      <c r="LU686" s="45" t="str">
        <f t="shared" si="3250"/>
        <v/>
      </c>
      <c r="LV686" s="45"/>
      <c r="LW686" s="45"/>
      <c r="LX686" s="45"/>
      <c r="LY686" s="45" t="str">
        <f t="shared" si="3251"/>
        <v/>
      </c>
      <c r="LZ686" s="45"/>
      <c r="MA686" s="45"/>
      <c r="MB686" s="45"/>
      <c r="MC686" s="45" t="str">
        <f t="shared" si="3227"/>
        <v/>
      </c>
      <c r="MD686" s="46" t="str">
        <f t="shared" si="3228"/>
        <v/>
      </c>
      <c r="ME686" s="37"/>
      <c r="MF686" s="29"/>
      <c r="MG686" s="47"/>
      <c r="MH686" s="67"/>
      <c r="MI686" s="45" t="str">
        <f t="shared" si="3252"/>
        <v/>
      </c>
      <c r="MJ686" s="45"/>
      <c r="MK686" s="45"/>
      <c r="ML686" s="45"/>
      <c r="MM686" s="45" t="str">
        <f t="shared" si="3253"/>
        <v/>
      </c>
      <c r="MN686" s="45"/>
      <c r="MO686" s="45"/>
      <c r="MP686" s="45"/>
      <c r="MQ686" s="45" t="str">
        <f t="shared" si="3229"/>
        <v/>
      </c>
      <c r="MR686" s="46" t="str">
        <f t="shared" si="3230"/>
        <v/>
      </c>
      <c r="MS686" s="37"/>
      <c r="MT686" s="29"/>
      <c r="MU686" s="47"/>
      <c r="MV686" s="67"/>
      <c r="MW686" s="45" t="str">
        <f t="shared" si="3254"/>
        <v/>
      </c>
      <c r="MX686" s="45"/>
      <c r="MY686" s="45"/>
      <c r="MZ686" s="45"/>
      <c r="NA686" s="45" t="str">
        <f t="shared" si="3255"/>
        <v/>
      </c>
      <c r="NB686" s="45"/>
      <c r="NC686" s="45"/>
      <c r="ND686" s="45"/>
      <c r="NE686" s="45" t="str">
        <f t="shared" si="3231"/>
        <v/>
      </c>
      <c r="NF686" s="46" t="str">
        <f t="shared" si="3232"/>
        <v/>
      </c>
      <c r="NG686" s="37"/>
      <c r="NH686" s="29"/>
      <c r="NI686" s="47"/>
      <c r="NJ686" s="67"/>
      <c r="NK686" s="45" t="str">
        <f t="shared" si="3256"/>
        <v/>
      </c>
      <c r="NL686" s="45"/>
      <c r="NM686" s="45"/>
      <c r="NN686" s="45"/>
      <c r="NO686" s="45" t="str">
        <f t="shared" si="3257"/>
        <v/>
      </c>
      <c r="NP686" s="45"/>
      <c r="NQ686" s="45"/>
      <c r="NR686" s="45"/>
      <c r="NS686" s="45" t="str">
        <f t="shared" si="3233"/>
        <v/>
      </c>
      <c r="NT686" s="46" t="str">
        <f t="shared" si="3234"/>
        <v/>
      </c>
      <c r="NU686" s="37"/>
    </row>
    <row r="687" spans="1:385" ht="15" customHeight="1" thickTop="1" thickBot="1" x14ac:dyDescent="0.3">
      <c r="A687" s="38"/>
      <c r="B687" s="39"/>
      <c r="C687" s="40"/>
      <c r="D687" s="40"/>
      <c r="E687" s="40"/>
      <c r="F687" s="135"/>
      <c r="G687" s="135"/>
      <c r="H687" s="42"/>
      <c r="I687" s="45"/>
      <c r="J687" s="45" t="str">
        <f t="shared" si="3235"/>
        <v/>
      </c>
      <c r="K687" s="45"/>
      <c r="L687" s="45"/>
      <c r="M687" s="45"/>
      <c r="N687" s="45" t="str">
        <f t="shared" si="3236"/>
        <v/>
      </c>
      <c r="O687" s="45"/>
      <c r="P687" s="45"/>
      <c r="Q687" s="45"/>
      <c r="R687" s="45" t="str">
        <f t="shared" si="3215"/>
        <v/>
      </c>
      <c r="S687" s="46" t="str">
        <f t="shared" si="3216"/>
        <v/>
      </c>
      <c r="T687" s="37"/>
      <c r="U687" s="29"/>
      <c r="V687" s="47"/>
      <c r="W687" s="67"/>
      <c r="X687" s="45" t="str">
        <f t="shared" si="3237"/>
        <v/>
      </c>
      <c r="Y687" s="45"/>
      <c r="Z687" s="45"/>
      <c r="AA687" s="45"/>
      <c r="AB687" s="45" t="str">
        <f t="shared" si="3238"/>
        <v/>
      </c>
      <c r="AC687" s="45"/>
      <c r="AD687" s="45"/>
      <c r="AE687" s="45"/>
      <c r="AF687" s="45" t="str">
        <f t="shared" si="3217"/>
        <v/>
      </c>
      <c r="AG687" s="46" t="str">
        <f t="shared" si="3218"/>
        <v/>
      </c>
      <c r="AH687" s="37"/>
      <c r="AI687" s="29"/>
      <c r="AJ687" s="47"/>
      <c r="AK687" s="45"/>
      <c r="AL687" s="45" t="str">
        <f t="shared" si="3239"/>
        <v/>
      </c>
      <c r="AM687" s="45"/>
      <c r="AN687" s="45" t="str">
        <f t="shared" si="3240"/>
        <v/>
      </c>
      <c r="AO687" s="45"/>
      <c r="AP687" s="45" t="str">
        <f t="shared" si="3241"/>
        <v/>
      </c>
      <c r="AQ687" s="45"/>
      <c r="AR687" s="45"/>
      <c r="AS687" s="45"/>
      <c r="AT687" s="45" t="str">
        <f t="shared" si="3219"/>
        <v/>
      </c>
      <c r="AU687" s="46" t="str">
        <f t="shared" si="3220"/>
        <v/>
      </c>
      <c r="AV687" s="37"/>
      <c r="AW687" s="29"/>
      <c r="AX687" s="47"/>
      <c r="AY687" s="45"/>
      <c r="AZ687" s="45" t="str">
        <f t="shared" si="3242"/>
        <v/>
      </c>
      <c r="BA687" s="45"/>
      <c r="BB687" s="45" t="str">
        <f t="shared" si="3243"/>
        <v/>
      </c>
      <c r="BC687" s="45"/>
      <c r="BD687" s="45" t="str">
        <f t="shared" si="3244"/>
        <v/>
      </c>
      <c r="BE687" s="45"/>
      <c r="BF687" s="45"/>
      <c r="BG687" s="45"/>
      <c r="BH687" s="45" t="str">
        <f t="shared" si="3221"/>
        <v/>
      </c>
      <c r="BI687" s="46" t="str">
        <f t="shared" si="3222"/>
        <v/>
      </c>
      <c r="BJ687" s="37"/>
      <c r="BK687" s="29"/>
      <c r="BL687" s="52">
        <f>IF($A663="","",$A663)</f>
        <v>45912</v>
      </c>
      <c r="BM687" s="45">
        <v>278</v>
      </c>
      <c r="BN687" s="43">
        <f t="shared" si="3161"/>
        <v>19</v>
      </c>
      <c r="BO687" s="45">
        <v>999</v>
      </c>
      <c r="BP687" s="87">
        <f t="shared" si="3162"/>
        <v>1</v>
      </c>
      <c r="BQ687" s="99">
        <v>22</v>
      </c>
      <c r="BR687" s="43">
        <f t="shared" si="3163"/>
        <v>2</v>
      </c>
      <c r="BS687" s="43">
        <v>0</v>
      </c>
      <c r="BT687" s="44" t="str">
        <f t="shared" si="3164"/>
        <v>スティッチリボンポーチ</v>
      </c>
      <c r="BU687" s="48">
        <f t="shared" si="3165"/>
        <v>490</v>
      </c>
      <c r="BV687" s="45">
        <f t="shared" si="3063"/>
        <v>980</v>
      </c>
      <c r="BW687" s="89">
        <f t="shared" si="3064"/>
        <v>0.51578947368421058</v>
      </c>
      <c r="BX687" s="37"/>
      <c r="BY687" s="57"/>
      <c r="BZ687" s="52">
        <f>IF($A663="","",$A663)</f>
        <v>45912</v>
      </c>
      <c r="CA687" s="45">
        <v>7068</v>
      </c>
      <c r="CB687" s="43">
        <f t="shared" si="3166"/>
        <v>25</v>
      </c>
      <c r="CC687" s="45">
        <v>257</v>
      </c>
      <c r="CD687" s="87">
        <f t="shared" si="3167"/>
        <v>1</v>
      </c>
      <c r="CE687" s="99">
        <v>15</v>
      </c>
      <c r="CF687" s="43">
        <f t="shared" si="3168"/>
        <v>1</v>
      </c>
      <c r="CG687" s="43"/>
      <c r="CH687" s="44" t="str">
        <f t="shared" si="3169"/>
        <v>クーリッシュイヤホン</v>
      </c>
      <c r="CI687" s="48">
        <f t="shared" si="3170"/>
        <v>1100</v>
      </c>
      <c r="CJ687" s="45">
        <f t="shared" si="3070"/>
        <v>1100</v>
      </c>
      <c r="CK687" s="89">
        <f t="shared" si="3071"/>
        <v>0.44</v>
      </c>
      <c r="CL687" s="37"/>
      <c r="CM687" s="29"/>
      <c r="CN687" s="52">
        <f>IF($A663="","",$A663)</f>
        <v>45912</v>
      </c>
      <c r="CO687" s="45">
        <v>961</v>
      </c>
      <c r="CP687" s="43">
        <f t="shared" si="3171"/>
        <v>22</v>
      </c>
      <c r="CQ687" s="45">
        <v>45</v>
      </c>
      <c r="CR687" s="87">
        <f t="shared" si="3172"/>
        <v>0</v>
      </c>
      <c r="CS687" s="99">
        <v>14</v>
      </c>
      <c r="CT687" s="43">
        <f t="shared" si="3173"/>
        <v>0</v>
      </c>
      <c r="CU687" s="43">
        <v>0</v>
      </c>
      <c r="CV687" s="44" t="str">
        <f t="shared" si="3174"/>
        <v>デジタルミニカメラ</v>
      </c>
      <c r="CW687" s="48">
        <f t="shared" si="3175"/>
        <v>722</v>
      </c>
      <c r="CX687" s="45">
        <f t="shared" si="3075"/>
        <v>0</v>
      </c>
      <c r="CY687" s="89">
        <f t="shared" si="3076"/>
        <v>0</v>
      </c>
      <c r="CZ687" s="37"/>
      <c r="DA687" s="29"/>
      <c r="DB687" s="47"/>
      <c r="DC687" s="67"/>
      <c r="DD687" s="45" t="str">
        <f t="shared" si="3245"/>
        <v/>
      </c>
      <c r="DE687" s="45"/>
      <c r="DF687" s="45"/>
      <c r="DG687" s="45"/>
      <c r="DH687" s="45" t="str">
        <f t="shared" si="3246"/>
        <v/>
      </c>
      <c r="DI687" s="45"/>
      <c r="DJ687" s="45"/>
      <c r="DK687" s="45"/>
      <c r="DL687" s="45" t="str">
        <f t="shared" si="3223"/>
        <v/>
      </c>
      <c r="DM687" s="46" t="str">
        <f t="shared" si="3224"/>
        <v/>
      </c>
      <c r="DN687" s="37"/>
      <c r="DO687" s="29"/>
      <c r="DP687" s="47"/>
      <c r="DQ687" s="45"/>
      <c r="DR687" s="45" t="str">
        <f t="shared" si="3247"/>
        <v/>
      </c>
      <c r="DS687" s="45"/>
      <c r="DT687" s="45" t="str">
        <f t="shared" si="3248"/>
        <v/>
      </c>
      <c r="DU687" s="45"/>
      <c r="DV687" s="45" t="str">
        <f t="shared" si="3249"/>
        <v/>
      </c>
      <c r="DW687" s="45"/>
      <c r="DX687" s="45"/>
      <c r="DY687" s="45"/>
      <c r="DZ687" s="45" t="str">
        <f t="shared" si="3225"/>
        <v/>
      </c>
      <c r="EA687" s="46" t="str">
        <f t="shared" si="3226"/>
        <v/>
      </c>
      <c r="EB687" s="37"/>
      <c r="GU687" s="220"/>
      <c r="HX687" s="360"/>
      <c r="HY687" s="52">
        <f>IF($A663="","",$A663)</f>
        <v>45912</v>
      </c>
      <c r="HZ687" s="45">
        <v>5896</v>
      </c>
      <c r="IA687" s="43">
        <f t="shared" si="3176"/>
        <v>103</v>
      </c>
      <c r="IB687" s="45">
        <v>296</v>
      </c>
      <c r="IC687" s="87">
        <f t="shared" si="3177"/>
        <v>0</v>
      </c>
      <c r="ID687" s="99">
        <v>20</v>
      </c>
      <c r="IE687" s="43">
        <f t="shared" si="3178"/>
        <v>0</v>
      </c>
      <c r="IF687" s="43">
        <v>0</v>
      </c>
      <c r="IG687" s="44" t="str">
        <f t="shared" si="3179"/>
        <v>サンリオでかぱっちん</v>
      </c>
      <c r="IH687" s="48">
        <f t="shared" si="3180"/>
        <v>660</v>
      </c>
      <c r="II687" s="45">
        <f t="shared" si="3082"/>
        <v>0</v>
      </c>
      <c r="IJ687" s="89">
        <f t="shared" si="3083"/>
        <v>0</v>
      </c>
      <c r="IK687" s="37"/>
      <c r="IL687" s="29"/>
      <c r="IM687" s="52">
        <f>IF($A663="","",$A663)</f>
        <v>45912</v>
      </c>
      <c r="IN687" s="45">
        <v>4820</v>
      </c>
      <c r="IO687" s="58">
        <f t="shared" si="3181"/>
        <v>4</v>
      </c>
      <c r="IP687" s="45">
        <v>164</v>
      </c>
      <c r="IQ687" s="87">
        <f t="shared" si="3182"/>
        <v>0</v>
      </c>
      <c r="IR687" s="99">
        <v>11</v>
      </c>
      <c r="IS687" s="43">
        <f t="shared" si="3183"/>
        <v>0</v>
      </c>
      <c r="IT687" s="45">
        <v>5</v>
      </c>
      <c r="IU687" s="44" t="str">
        <f t="shared" si="3184"/>
        <v>ジャグラーパネルキーホルダー</v>
      </c>
      <c r="IV687" s="48">
        <f t="shared" si="3185"/>
        <v>465</v>
      </c>
      <c r="IW687" s="45">
        <f t="shared" si="3089"/>
        <v>0</v>
      </c>
      <c r="IX687" s="89">
        <f t="shared" si="3090"/>
        <v>0</v>
      </c>
      <c r="IY687" s="37"/>
      <c r="IZ687" s="61"/>
      <c r="JA687" s="52">
        <f>IF($A663="","",$A663)</f>
        <v>45912</v>
      </c>
      <c r="JB687" s="45">
        <v>4978</v>
      </c>
      <c r="JC687" s="43">
        <f t="shared" si="3186"/>
        <v>30</v>
      </c>
      <c r="JD687" s="45">
        <v>187</v>
      </c>
      <c r="JE687" s="87">
        <f t="shared" si="3187"/>
        <v>1</v>
      </c>
      <c r="JF687" s="99">
        <v>5</v>
      </c>
      <c r="JG687" s="43">
        <f t="shared" si="3188"/>
        <v>1</v>
      </c>
      <c r="JH687" s="43">
        <v>5</v>
      </c>
      <c r="JI687" s="44" t="str">
        <f t="shared" si="3189"/>
        <v>モンチッチマスコット</v>
      </c>
      <c r="JJ687" s="48">
        <f t="shared" si="3190"/>
        <v>528</v>
      </c>
      <c r="JK687" s="45">
        <f t="shared" si="3096"/>
        <v>528</v>
      </c>
      <c r="JL687" s="89">
        <f t="shared" si="3097"/>
        <v>0.17599999999999999</v>
      </c>
      <c r="JM687" s="37"/>
      <c r="JN687" s="29"/>
      <c r="JO687" s="52">
        <f>IF($A663="","",$A663)</f>
        <v>45912</v>
      </c>
      <c r="JP687" s="45">
        <v>3662</v>
      </c>
      <c r="JQ687" s="43">
        <f t="shared" si="3191"/>
        <v>28</v>
      </c>
      <c r="JR687" s="45">
        <v>244</v>
      </c>
      <c r="JS687" s="87">
        <f t="shared" si="3192"/>
        <v>3</v>
      </c>
      <c r="JT687" s="99">
        <v>57</v>
      </c>
      <c r="JU687" s="43">
        <f t="shared" si="3193"/>
        <v>3</v>
      </c>
      <c r="JV687" s="43">
        <v>0</v>
      </c>
      <c r="JW687" s="44" t="str">
        <f t="shared" si="3194"/>
        <v>サンリオシューズキーホルダー</v>
      </c>
      <c r="JX687" s="48">
        <f t="shared" si="3195"/>
        <v>387</v>
      </c>
      <c r="JY687" s="45">
        <f t="shared" si="3103"/>
        <v>1161</v>
      </c>
      <c r="JZ687" s="89">
        <f t="shared" si="3104"/>
        <v>0.41464285714285715</v>
      </c>
      <c r="KA687" s="37"/>
      <c r="KB687" s="51"/>
      <c r="KC687" s="52">
        <f>IF($A663="","",$A663)</f>
        <v>45912</v>
      </c>
      <c r="KD687" s="45">
        <v>11883</v>
      </c>
      <c r="KE687" s="43">
        <f>IF(KD687="","",KD687-KD683)</f>
        <v>27</v>
      </c>
      <c r="KF687" s="45">
        <v>450</v>
      </c>
      <c r="KG687" s="87">
        <f>IF(KF687="","",KF687-KF683)</f>
        <v>1</v>
      </c>
      <c r="KH687" s="99">
        <v>19</v>
      </c>
      <c r="KI687" s="43">
        <f>IF(KH687="","",KH683+KJ683-KH687)</f>
        <v>1</v>
      </c>
      <c r="KJ687" s="43">
        <v>6</v>
      </c>
      <c r="KK687" s="44" t="str">
        <f>IF(KD687="","",KK683)</f>
        <v>サンリオでかぱっちん</v>
      </c>
      <c r="KL687" s="48">
        <f>IF(KE687="","",KL683)</f>
        <v>660</v>
      </c>
      <c r="KM687" s="45">
        <f>IF(KH687="","",KI687*KL687)</f>
        <v>660</v>
      </c>
      <c r="KN687" s="89">
        <f>IF(KI687="","",KM687/(KE687*100))</f>
        <v>0.24444444444444444</v>
      </c>
      <c r="KO687" s="37"/>
      <c r="KP687" s="29"/>
      <c r="KQ687" s="52">
        <f>IF($A663="","",$A663)</f>
        <v>45912</v>
      </c>
      <c r="KR687" s="45">
        <v>551</v>
      </c>
      <c r="KS687" s="43">
        <f>IF(KR687="","",KR687-KR683)</f>
        <v>21</v>
      </c>
      <c r="KT687" s="45">
        <v>0</v>
      </c>
      <c r="KU687" s="87">
        <f>IF(KT687="","",KT687-KT683)+1000</f>
        <v>1</v>
      </c>
      <c r="KV687" s="99">
        <v>7</v>
      </c>
      <c r="KW687" s="43">
        <f>IF(KV687="","",KV683+KX683-KV687)</f>
        <v>0</v>
      </c>
      <c r="KX687" s="43">
        <v>0</v>
      </c>
      <c r="KY687" s="44" t="str">
        <f>IF(KR687="","",KY683)</f>
        <v>サンリオフェイスポーチ</v>
      </c>
      <c r="KZ687" s="48">
        <f>IF(KS687="","",KZ683)</f>
        <v>900</v>
      </c>
      <c r="LA687" s="45">
        <f>IF(KV687="","",KW687*KZ687)</f>
        <v>0</v>
      </c>
      <c r="LB687" s="89">
        <f>IF(KW687="","",LA687/(KS687*100))</f>
        <v>0</v>
      </c>
      <c r="LC687" s="37"/>
      <c r="LD687" s="29"/>
      <c r="LE687" s="75"/>
      <c r="LF687" s="76"/>
      <c r="LG687" s="76"/>
      <c r="LH687" s="76"/>
      <c r="LI687" s="76"/>
      <c r="LJ687" s="77"/>
      <c r="LK687" s="76"/>
      <c r="LL687" s="76"/>
      <c r="LM687" s="78"/>
      <c r="LN687" s="79"/>
      <c r="LO687" s="76"/>
      <c r="LP687" s="80"/>
      <c r="LQ687" s="37"/>
      <c r="LR687" s="29"/>
      <c r="LS687" s="47"/>
      <c r="LT687" s="67"/>
      <c r="LU687" s="45" t="str">
        <f t="shared" si="3250"/>
        <v/>
      </c>
      <c r="LV687" s="45"/>
      <c r="LW687" s="45"/>
      <c r="LX687" s="45"/>
      <c r="LY687" s="45" t="str">
        <f t="shared" si="3251"/>
        <v/>
      </c>
      <c r="LZ687" s="45"/>
      <c r="MA687" s="45"/>
      <c r="MB687" s="45"/>
      <c r="MC687" s="45" t="str">
        <f t="shared" si="3227"/>
        <v/>
      </c>
      <c r="MD687" s="46" t="str">
        <f t="shared" si="3228"/>
        <v/>
      </c>
      <c r="ME687" s="37"/>
      <c r="MF687" s="29"/>
      <c r="MG687" s="47"/>
      <c r="MH687" s="67"/>
      <c r="MI687" s="45" t="str">
        <f t="shared" si="3252"/>
        <v/>
      </c>
      <c r="MJ687" s="45"/>
      <c r="MK687" s="45"/>
      <c r="ML687" s="45"/>
      <c r="MM687" s="45" t="str">
        <f t="shared" si="3253"/>
        <v/>
      </c>
      <c r="MN687" s="45"/>
      <c r="MO687" s="45"/>
      <c r="MP687" s="45"/>
      <c r="MQ687" s="45" t="str">
        <f t="shared" si="3229"/>
        <v/>
      </c>
      <c r="MR687" s="46" t="str">
        <f t="shared" si="3230"/>
        <v/>
      </c>
      <c r="MS687" s="37"/>
      <c r="MT687" s="29"/>
      <c r="MU687" s="47"/>
      <c r="MV687" s="67"/>
      <c r="MW687" s="45" t="str">
        <f t="shared" si="3254"/>
        <v/>
      </c>
      <c r="MX687" s="45"/>
      <c r="MY687" s="45"/>
      <c r="MZ687" s="45"/>
      <c r="NA687" s="45" t="str">
        <f t="shared" si="3255"/>
        <v/>
      </c>
      <c r="NB687" s="45"/>
      <c r="NC687" s="45"/>
      <c r="ND687" s="45"/>
      <c r="NE687" s="45" t="str">
        <f t="shared" si="3231"/>
        <v/>
      </c>
      <c r="NF687" s="46" t="str">
        <f t="shared" si="3232"/>
        <v/>
      </c>
      <c r="NG687" s="37"/>
      <c r="NH687" s="29"/>
      <c r="NI687" s="47"/>
      <c r="NJ687" s="67"/>
      <c r="NK687" s="45" t="str">
        <f t="shared" si="3256"/>
        <v/>
      </c>
      <c r="NL687" s="45"/>
      <c r="NM687" s="45"/>
      <c r="NN687" s="45"/>
      <c r="NO687" s="45" t="str">
        <f t="shared" si="3257"/>
        <v/>
      </c>
      <c r="NP687" s="45"/>
      <c r="NQ687" s="45"/>
      <c r="NR687" s="45"/>
      <c r="NS687" s="45" t="str">
        <f t="shared" si="3233"/>
        <v/>
      </c>
      <c r="NT687" s="46" t="str">
        <f t="shared" si="3234"/>
        <v/>
      </c>
      <c r="NU687" s="37"/>
    </row>
    <row r="688" spans="1:385" ht="15" customHeight="1" thickTop="1" x14ac:dyDescent="0.25">
      <c r="A688" s="38"/>
      <c r="B688" s="39"/>
      <c r="C688" s="40"/>
      <c r="D688" s="40"/>
      <c r="E688" s="40"/>
      <c r="F688" s="135"/>
      <c r="G688" s="135"/>
      <c r="H688" s="42"/>
      <c r="I688" s="45"/>
      <c r="J688" s="45" t="str">
        <f t="shared" si="3235"/>
        <v/>
      </c>
      <c r="K688" s="45"/>
      <c r="L688" s="45"/>
      <c r="M688" s="45"/>
      <c r="N688" s="45" t="str">
        <f t="shared" si="3236"/>
        <v/>
      </c>
      <c r="O688" s="45"/>
      <c r="P688" s="45"/>
      <c r="Q688" s="45"/>
      <c r="R688" s="45" t="str">
        <f t="shared" si="3215"/>
        <v/>
      </c>
      <c r="S688" s="46" t="str">
        <f t="shared" si="3216"/>
        <v/>
      </c>
      <c r="T688" s="37"/>
      <c r="U688" s="29"/>
      <c r="V688" s="47"/>
      <c r="W688" s="67"/>
      <c r="X688" s="45" t="str">
        <f t="shared" si="3237"/>
        <v/>
      </c>
      <c r="Y688" s="45"/>
      <c r="Z688" s="45"/>
      <c r="AA688" s="45"/>
      <c r="AB688" s="45" t="str">
        <f t="shared" si="3238"/>
        <v/>
      </c>
      <c r="AC688" s="45"/>
      <c r="AD688" s="45"/>
      <c r="AE688" s="45"/>
      <c r="AF688" s="45" t="str">
        <f t="shared" si="3217"/>
        <v/>
      </c>
      <c r="AG688" s="46" t="str">
        <f t="shared" si="3218"/>
        <v/>
      </c>
      <c r="AH688" s="37"/>
      <c r="AI688" s="29"/>
      <c r="AJ688" s="47"/>
      <c r="AK688" s="45"/>
      <c r="AL688" s="45" t="str">
        <f t="shared" si="3239"/>
        <v/>
      </c>
      <c r="AM688" s="45"/>
      <c r="AN688" s="45" t="str">
        <f t="shared" si="3240"/>
        <v/>
      </c>
      <c r="AO688" s="45"/>
      <c r="AP688" s="45" t="str">
        <f t="shared" si="3241"/>
        <v/>
      </c>
      <c r="AQ688" s="45"/>
      <c r="AR688" s="45"/>
      <c r="AS688" s="45"/>
      <c r="AT688" s="45" t="str">
        <f t="shared" si="3219"/>
        <v/>
      </c>
      <c r="AU688" s="46" t="str">
        <f t="shared" si="3220"/>
        <v/>
      </c>
      <c r="AV688" s="37"/>
      <c r="AW688" s="29"/>
      <c r="AX688" s="47"/>
      <c r="AY688" s="45"/>
      <c r="AZ688" s="45" t="str">
        <f t="shared" si="3242"/>
        <v/>
      </c>
      <c r="BA688" s="45"/>
      <c r="BB688" s="45" t="str">
        <f t="shared" si="3243"/>
        <v/>
      </c>
      <c r="BC688" s="45"/>
      <c r="BD688" s="45" t="str">
        <f t="shared" si="3244"/>
        <v/>
      </c>
      <c r="BE688" s="45"/>
      <c r="BF688" s="45"/>
      <c r="BG688" s="45"/>
      <c r="BH688" s="45" t="str">
        <f t="shared" si="3221"/>
        <v/>
      </c>
      <c r="BI688" s="46" t="str">
        <f t="shared" si="3222"/>
        <v/>
      </c>
      <c r="BJ688" s="37"/>
      <c r="BK688" s="29"/>
      <c r="BL688" s="47"/>
      <c r="BM688" s="43">
        <v>366</v>
      </c>
      <c r="BN688" s="45">
        <f t="shared" si="3161"/>
        <v>11</v>
      </c>
      <c r="BO688" s="43">
        <v>0</v>
      </c>
      <c r="BP688" s="71">
        <f>IF(BO688="","",BO688-BO684)+1000</f>
        <v>1</v>
      </c>
      <c r="BQ688" s="100">
        <v>9</v>
      </c>
      <c r="BR688" s="67">
        <f t="shared" si="3163"/>
        <v>1</v>
      </c>
      <c r="BS688" s="43">
        <v>1</v>
      </c>
      <c r="BT688" s="63" t="str">
        <f t="shared" si="3164"/>
        <v>サンリオミニリュック</v>
      </c>
      <c r="BU688" s="67">
        <f t="shared" si="3165"/>
        <v>600</v>
      </c>
      <c r="BV688" s="43">
        <f t="shared" si="3063"/>
        <v>600</v>
      </c>
      <c r="BW688" s="46">
        <f t="shared" si="3064"/>
        <v>0.54545454545454541</v>
      </c>
      <c r="BX688" s="37"/>
      <c r="BY688" s="57"/>
      <c r="BZ688" s="47"/>
      <c r="CA688" s="43">
        <v>6786</v>
      </c>
      <c r="CB688" s="45">
        <f t="shared" si="3166"/>
        <v>19</v>
      </c>
      <c r="CC688" s="43">
        <v>220</v>
      </c>
      <c r="CD688" s="71">
        <f t="shared" si="3167"/>
        <v>0</v>
      </c>
      <c r="CE688" s="100">
        <v>14</v>
      </c>
      <c r="CF688" s="67">
        <f t="shared" si="3168"/>
        <v>0</v>
      </c>
      <c r="CG688" s="43"/>
      <c r="CH688" s="63" t="str">
        <f t="shared" si="3169"/>
        <v>ジャグラーサウンドボタン</v>
      </c>
      <c r="CI688" s="67">
        <f t="shared" si="3170"/>
        <v>682</v>
      </c>
      <c r="CJ688" s="43">
        <f t="shared" si="3070"/>
        <v>0</v>
      </c>
      <c r="CK688" s="46">
        <f t="shared" si="3071"/>
        <v>0</v>
      </c>
      <c r="CL688" s="37"/>
      <c r="CM688" s="29"/>
      <c r="CN688" s="47"/>
      <c r="CO688" s="43">
        <v>2121</v>
      </c>
      <c r="CP688" s="45">
        <f t="shared" si="3171"/>
        <v>33</v>
      </c>
      <c r="CQ688" s="43">
        <v>58</v>
      </c>
      <c r="CR688" s="71">
        <f t="shared" si="3172"/>
        <v>1</v>
      </c>
      <c r="CS688" s="100">
        <v>3</v>
      </c>
      <c r="CT688" s="67">
        <f t="shared" si="3173"/>
        <v>1</v>
      </c>
      <c r="CU688" s="43">
        <v>3</v>
      </c>
      <c r="CV688" s="63" t="str">
        <f t="shared" si="3174"/>
        <v>サンリオFAN</v>
      </c>
      <c r="CW688" s="67">
        <f t="shared" si="3175"/>
        <v>1100</v>
      </c>
      <c r="CX688" s="43">
        <f t="shared" si="3075"/>
        <v>1100</v>
      </c>
      <c r="CY688" s="46">
        <f t="shared" si="3076"/>
        <v>0.33333333333333331</v>
      </c>
      <c r="CZ688" s="37"/>
      <c r="DA688" s="29"/>
      <c r="DB688" s="47"/>
      <c r="DC688" s="67"/>
      <c r="DD688" s="45" t="str">
        <f t="shared" si="3245"/>
        <v/>
      </c>
      <c r="DE688" s="45"/>
      <c r="DF688" s="45"/>
      <c r="DG688" s="45"/>
      <c r="DH688" s="45" t="str">
        <f t="shared" si="3246"/>
        <v/>
      </c>
      <c r="DI688" s="45"/>
      <c r="DJ688" s="45"/>
      <c r="DK688" s="45"/>
      <c r="DL688" s="45" t="str">
        <f t="shared" si="3223"/>
        <v/>
      </c>
      <c r="DM688" s="46" t="str">
        <f t="shared" si="3224"/>
        <v/>
      </c>
      <c r="DN688" s="37"/>
      <c r="DO688" s="29"/>
      <c r="DP688" s="47"/>
      <c r="DQ688" s="45"/>
      <c r="DR688" s="45" t="str">
        <f t="shared" si="3247"/>
        <v/>
      </c>
      <c r="DS688" s="45"/>
      <c r="DT688" s="45" t="str">
        <f t="shared" si="3248"/>
        <v/>
      </c>
      <c r="DU688" s="45"/>
      <c r="DV688" s="45" t="str">
        <f t="shared" si="3249"/>
        <v/>
      </c>
      <c r="DW688" s="45"/>
      <c r="DX688" s="45"/>
      <c r="DY688" s="45"/>
      <c r="DZ688" s="45" t="str">
        <f t="shared" si="3225"/>
        <v/>
      </c>
      <c r="EA688" s="46" t="str">
        <f t="shared" si="3226"/>
        <v/>
      </c>
      <c r="EB688" s="37"/>
      <c r="GU688" s="220"/>
      <c r="HX688" s="360"/>
      <c r="HY688" s="47"/>
      <c r="HZ688" s="43">
        <v>4050</v>
      </c>
      <c r="IA688" s="45">
        <f t="shared" si="3176"/>
        <v>40</v>
      </c>
      <c r="IB688" s="43">
        <v>120</v>
      </c>
      <c r="IC688" s="71">
        <f t="shared" si="3177"/>
        <v>1</v>
      </c>
      <c r="ID688" s="100">
        <v>28</v>
      </c>
      <c r="IE688" s="67">
        <f t="shared" si="3178"/>
        <v>1</v>
      </c>
      <c r="IF688" s="43">
        <v>0</v>
      </c>
      <c r="IG688" s="63" t="str">
        <f t="shared" si="3179"/>
        <v>ミニ香水</v>
      </c>
      <c r="IH688" s="67">
        <f t="shared" si="3180"/>
        <v>1100</v>
      </c>
      <c r="II688" s="43">
        <f t="shared" si="3082"/>
        <v>1100</v>
      </c>
      <c r="IJ688" s="46">
        <f t="shared" si="3083"/>
        <v>0.27500000000000002</v>
      </c>
      <c r="IK688" s="37"/>
      <c r="IL688" s="29"/>
      <c r="IM688" s="47"/>
      <c r="IN688" s="43">
        <v>4873</v>
      </c>
      <c r="IO688" s="45">
        <f t="shared" si="3181"/>
        <v>12</v>
      </c>
      <c r="IP688" s="43">
        <v>101</v>
      </c>
      <c r="IQ688" s="71">
        <f t="shared" si="3182"/>
        <v>0</v>
      </c>
      <c r="IR688" s="100">
        <v>11</v>
      </c>
      <c r="IS688" s="67">
        <f t="shared" si="3183"/>
        <v>0</v>
      </c>
      <c r="IT688" s="43">
        <v>6</v>
      </c>
      <c r="IU688" s="63" t="str">
        <f t="shared" si="3184"/>
        <v>ジャグラーサウンドボタン</v>
      </c>
      <c r="IV688" s="67">
        <f t="shared" si="3185"/>
        <v>748</v>
      </c>
      <c r="IW688" s="43">
        <f t="shared" si="3089"/>
        <v>0</v>
      </c>
      <c r="IX688" s="46">
        <f t="shared" si="3090"/>
        <v>0</v>
      </c>
      <c r="IY688" s="37"/>
      <c r="IZ688" s="61"/>
      <c r="JA688" s="47"/>
      <c r="JB688" s="43">
        <v>3673</v>
      </c>
      <c r="JC688" s="45">
        <f t="shared" si="3186"/>
        <v>24</v>
      </c>
      <c r="JD688" s="43">
        <v>106</v>
      </c>
      <c r="JE688" s="71">
        <f t="shared" si="3187"/>
        <v>0</v>
      </c>
      <c r="JF688" s="100">
        <v>6</v>
      </c>
      <c r="JG688" s="67">
        <f t="shared" si="3188"/>
        <v>0</v>
      </c>
      <c r="JH688" s="43">
        <v>6</v>
      </c>
      <c r="JI688" s="63" t="str">
        <f t="shared" si="3189"/>
        <v>サンリオミニリュック</v>
      </c>
      <c r="JJ688" s="67">
        <f t="shared" si="3190"/>
        <v>600</v>
      </c>
      <c r="JK688" s="43">
        <f t="shared" si="3096"/>
        <v>0</v>
      </c>
      <c r="JL688" s="46">
        <f t="shared" si="3097"/>
        <v>0</v>
      </c>
      <c r="JM688" s="37"/>
      <c r="JN688" s="29"/>
      <c r="JO688" s="47"/>
      <c r="JP688" s="43">
        <v>4403</v>
      </c>
      <c r="JQ688" s="45">
        <f t="shared" si="3191"/>
        <v>50</v>
      </c>
      <c r="JR688" s="43">
        <v>89</v>
      </c>
      <c r="JS688" s="71">
        <f t="shared" si="3192"/>
        <v>0</v>
      </c>
      <c r="JT688" s="100">
        <v>10</v>
      </c>
      <c r="JU688" s="67">
        <f t="shared" si="3193"/>
        <v>0</v>
      </c>
      <c r="JV688" s="43">
        <v>0</v>
      </c>
      <c r="JW688" s="63" t="str">
        <f t="shared" si="3194"/>
        <v>デジタルミニカメラ</v>
      </c>
      <c r="JX688" s="67">
        <f t="shared" si="3195"/>
        <v>722</v>
      </c>
      <c r="JY688" s="43">
        <f t="shared" si="3103"/>
        <v>0</v>
      </c>
      <c r="JZ688" s="46">
        <f t="shared" si="3104"/>
        <v>0</v>
      </c>
      <c r="KA688" s="37"/>
      <c r="KB688" s="51"/>
      <c r="KC688" s="47"/>
      <c r="KD688" s="43">
        <v>9603</v>
      </c>
      <c r="KE688" s="45">
        <f>IF(KD688="","",KD688-KD684)</f>
        <v>31</v>
      </c>
      <c r="KF688" s="43">
        <v>285</v>
      </c>
      <c r="KG688" s="71">
        <f>IF(KF688="","",KF688-KF684)</f>
        <v>1</v>
      </c>
      <c r="KH688" s="100">
        <v>4</v>
      </c>
      <c r="KI688" s="67">
        <f>IF(KH688="","",KH684+KJ684-KH688)</f>
        <v>1</v>
      </c>
      <c r="KJ688" s="43">
        <v>8</v>
      </c>
      <c r="KK688" s="63" t="str">
        <f>IF(KD688="","",KK684)</f>
        <v>モンチッチマスコット</v>
      </c>
      <c r="KL688" s="67">
        <f>IF(KE688="","",KL684)</f>
        <v>528</v>
      </c>
      <c r="KM688" s="43">
        <f>IF(KH688="","",KI688*KL688)</f>
        <v>528</v>
      </c>
      <c r="KN688" s="46">
        <f>IF(KI688="","",KM688/(KE688*100))</f>
        <v>0.17032258064516129</v>
      </c>
      <c r="KO688" s="37"/>
      <c r="KP688" s="29"/>
      <c r="KQ688" s="47"/>
      <c r="KR688" s="43">
        <v>242</v>
      </c>
      <c r="KS688" s="45">
        <f>IF(KR688="","",KR688-KR684)</f>
        <v>37</v>
      </c>
      <c r="KT688" s="43">
        <v>999</v>
      </c>
      <c r="KU688" s="71">
        <f>IF(KT688="","",KT688-KT684)</f>
        <v>1</v>
      </c>
      <c r="KV688" s="100">
        <v>3</v>
      </c>
      <c r="KW688" s="67">
        <f>IF(KV688="","",KV684+KX684-KV688)</f>
        <v>1</v>
      </c>
      <c r="KX688" s="43">
        <v>17</v>
      </c>
      <c r="KY688" s="63" t="str">
        <f>IF(KR688="","",KY684)</f>
        <v>ジョージファン</v>
      </c>
      <c r="KZ688" s="67">
        <f>IF(KS688="","",KZ684)</f>
        <v>1100</v>
      </c>
      <c r="LA688" s="43">
        <f>IF(KV688="","",KW688*KZ688)</f>
        <v>1100</v>
      </c>
      <c r="LB688" s="46">
        <f>IF(KW688="","",LA688/(KS688*100))</f>
        <v>0.29729729729729731</v>
      </c>
      <c r="LC688" s="37" t="s">
        <v>479</v>
      </c>
      <c r="LD688" s="29"/>
      <c r="LE688" s="52" t="str">
        <f>IF(A666="","",A666)</f>
        <v/>
      </c>
      <c r="LF688" s="43"/>
      <c r="LG688" s="86" t="str">
        <f>IF(LF688="","",LF688-LF685)</f>
        <v/>
      </c>
      <c r="LH688" s="43"/>
      <c r="LI688" s="43" t="str">
        <f t="shared" ref="LI688:LI696" si="3258">IF(LH688="","",LH688-LH685)</f>
        <v/>
      </c>
      <c r="LJ688" s="43"/>
      <c r="LK688" s="87" t="str">
        <f t="shared" ref="LK688:LK696" si="3259">IF(LJ688="","",LJ685+LL685-LJ688)</f>
        <v/>
      </c>
      <c r="LL688" s="43"/>
      <c r="LM688" s="65" t="str">
        <f>IF(LF688="","",LM685)</f>
        <v/>
      </c>
      <c r="LN688" s="48" t="str">
        <f>IF(LG688="","",LN685)</f>
        <v/>
      </c>
      <c r="LO688" s="87" t="str">
        <f t="shared" ref="LO688:LO702" si="3260">IF(LJ688="","",LK688*LN688)</f>
        <v/>
      </c>
      <c r="LP688" s="53"/>
      <c r="LQ688" s="37"/>
      <c r="LR688" s="29"/>
      <c r="LS688" s="47"/>
      <c r="LT688" s="67"/>
      <c r="LU688" s="45" t="str">
        <f t="shared" si="3250"/>
        <v/>
      </c>
      <c r="LV688" s="45"/>
      <c r="LW688" s="45"/>
      <c r="LX688" s="45"/>
      <c r="LY688" s="45" t="str">
        <f t="shared" si="3251"/>
        <v/>
      </c>
      <c r="LZ688" s="45"/>
      <c r="MA688" s="45"/>
      <c r="MB688" s="45"/>
      <c r="MC688" s="45" t="str">
        <f t="shared" si="3227"/>
        <v/>
      </c>
      <c r="MD688" s="46" t="str">
        <f t="shared" si="3228"/>
        <v/>
      </c>
      <c r="ME688" s="37"/>
      <c r="MF688" s="29"/>
      <c r="MG688" s="47"/>
      <c r="MH688" s="67"/>
      <c r="MI688" s="45" t="str">
        <f t="shared" si="3252"/>
        <v/>
      </c>
      <c r="MJ688" s="45"/>
      <c r="MK688" s="45"/>
      <c r="ML688" s="45"/>
      <c r="MM688" s="45" t="str">
        <f t="shared" si="3253"/>
        <v/>
      </c>
      <c r="MN688" s="45"/>
      <c r="MO688" s="45"/>
      <c r="MP688" s="45"/>
      <c r="MQ688" s="45" t="str">
        <f t="shared" si="3229"/>
        <v/>
      </c>
      <c r="MR688" s="46" t="str">
        <f t="shared" si="3230"/>
        <v/>
      </c>
      <c r="MS688" s="37"/>
      <c r="MT688" s="29"/>
      <c r="MU688" s="47"/>
      <c r="MV688" s="67"/>
      <c r="MW688" s="45" t="str">
        <f t="shared" si="3254"/>
        <v/>
      </c>
      <c r="MX688" s="45"/>
      <c r="MY688" s="45"/>
      <c r="MZ688" s="45"/>
      <c r="NA688" s="45" t="str">
        <f t="shared" si="3255"/>
        <v/>
      </c>
      <c r="NB688" s="45"/>
      <c r="NC688" s="45"/>
      <c r="ND688" s="45"/>
      <c r="NE688" s="45" t="str">
        <f t="shared" si="3231"/>
        <v/>
      </c>
      <c r="NF688" s="46" t="str">
        <f t="shared" si="3232"/>
        <v/>
      </c>
      <c r="NG688" s="37"/>
      <c r="NH688" s="29"/>
      <c r="NI688" s="47"/>
      <c r="NJ688" s="67"/>
      <c r="NK688" s="45" t="str">
        <f t="shared" si="3256"/>
        <v/>
      </c>
      <c r="NL688" s="45"/>
      <c r="NM688" s="45"/>
      <c r="NN688" s="45"/>
      <c r="NO688" s="45" t="str">
        <f t="shared" si="3257"/>
        <v/>
      </c>
      <c r="NP688" s="45"/>
      <c r="NQ688" s="45"/>
      <c r="NR688" s="45"/>
      <c r="NS688" s="45" t="str">
        <f t="shared" si="3233"/>
        <v/>
      </c>
      <c r="NT688" s="46" t="str">
        <f t="shared" si="3234"/>
        <v/>
      </c>
      <c r="NU688" s="37"/>
    </row>
    <row r="689" spans="1:385" x14ac:dyDescent="0.25">
      <c r="A689" s="38"/>
      <c r="B689" s="39"/>
      <c r="C689" s="40"/>
      <c r="D689" s="40"/>
      <c r="E689" s="40"/>
      <c r="F689" s="135"/>
      <c r="G689" s="135"/>
      <c r="H689" s="42"/>
      <c r="I689" s="45"/>
      <c r="J689" s="45" t="str">
        <f t="shared" si="3235"/>
        <v/>
      </c>
      <c r="K689" s="45"/>
      <c r="L689" s="45"/>
      <c r="M689" s="45"/>
      <c r="N689" s="45" t="str">
        <f t="shared" si="3236"/>
        <v/>
      </c>
      <c r="O689" s="45"/>
      <c r="P689" s="45"/>
      <c r="Q689" s="45"/>
      <c r="R689" s="45" t="str">
        <f t="shared" si="3215"/>
        <v/>
      </c>
      <c r="S689" s="46" t="str">
        <f t="shared" si="3216"/>
        <v/>
      </c>
      <c r="T689" s="37"/>
      <c r="U689" s="29"/>
      <c r="V689" s="47"/>
      <c r="W689" s="67"/>
      <c r="X689" s="45" t="str">
        <f t="shared" si="3237"/>
        <v/>
      </c>
      <c r="Y689" s="45"/>
      <c r="Z689" s="45"/>
      <c r="AA689" s="45"/>
      <c r="AB689" s="45" t="str">
        <f t="shared" si="3238"/>
        <v/>
      </c>
      <c r="AC689" s="45"/>
      <c r="AD689" s="45"/>
      <c r="AE689" s="45"/>
      <c r="AF689" s="45" t="str">
        <f t="shared" si="3217"/>
        <v/>
      </c>
      <c r="AG689" s="46" t="str">
        <f t="shared" si="3218"/>
        <v/>
      </c>
      <c r="AH689" s="37"/>
      <c r="AI689" s="29"/>
      <c r="AJ689" s="47"/>
      <c r="AK689" s="45"/>
      <c r="AL689" s="45" t="str">
        <f t="shared" si="3239"/>
        <v/>
      </c>
      <c r="AM689" s="45"/>
      <c r="AN689" s="45" t="str">
        <f t="shared" si="3240"/>
        <v/>
      </c>
      <c r="AO689" s="45"/>
      <c r="AP689" s="45" t="str">
        <f t="shared" si="3241"/>
        <v/>
      </c>
      <c r="AQ689" s="45"/>
      <c r="AR689" s="45"/>
      <c r="AS689" s="45"/>
      <c r="AT689" s="45" t="str">
        <f t="shared" si="3219"/>
        <v/>
      </c>
      <c r="AU689" s="46" t="str">
        <f t="shared" si="3220"/>
        <v/>
      </c>
      <c r="AV689" s="37"/>
      <c r="AW689" s="29"/>
      <c r="AX689" s="47"/>
      <c r="AY689" s="45"/>
      <c r="AZ689" s="45" t="str">
        <f t="shared" si="3242"/>
        <v/>
      </c>
      <c r="BA689" s="45"/>
      <c r="BB689" s="45" t="str">
        <f t="shared" si="3243"/>
        <v/>
      </c>
      <c r="BC689" s="45"/>
      <c r="BD689" s="45" t="str">
        <f t="shared" si="3244"/>
        <v/>
      </c>
      <c r="BE689" s="45"/>
      <c r="BF689" s="45"/>
      <c r="BG689" s="45"/>
      <c r="BH689" s="45" t="str">
        <f t="shared" si="3221"/>
        <v/>
      </c>
      <c r="BI689" s="46" t="str">
        <f t="shared" si="3222"/>
        <v/>
      </c>
      <c r="BJ689" s="37"/>
      <c r="BK689" s="29"/>
      <c r="BL689" s="47"/>
      <c r="BM689" s="45">
        <v>328</v>
      </c>
      <c r="BN689" s="69">
        <f t="shared" si="3161"/>
        <v>6</v>
      </c>
      <c r="BO689" s="45">
        <v>7</v>
      </c>
      <c r="BP689" s="45">
        <f t="shared" si="3162"/>
        <v>0</v>
      </c>
      <c r="BQ689" s="43">
        <v>17</v>
      </c>
      <c r="BR689" s="45">
        <f t="shared" si="3163"/>
        <v>0</v>
      </c>
      <c r="BS689" s="27">
        <v>-6</v>
      </c>
      <c r="BT689" s="63" t="str">
        <f t="shared" si="3164"/>
        <v>ターボババア</v>
      </c>
      <c r="BU689" s="67">
        <f t="shared" si="3165"/>
        <v>800</v>
      </c>
      <c r="BV689" s="45">
        <f t="shared" si="3063"/>
        <v>0</v>
      </c>
      <c r="BW689" s="46">
        <f t="shared" si="3064"/>
        <v>0</v>
      </c>
      <c r="BX689" s="37" t="s">
        <v>477</v>
      </c>
      <c r="BY689" s="57"/>
      <c r="BZ689" s="47"/>
      <c r="CA689" s="45">
        <v>7262</v>
      </c>
      <c r="CB689" s="45">
        <f t="shared" si="3166"/>
        <v>21</v>
      </c>
      <c r="CC689" s="45">
        <v>423</v>
      </c>
      <c r="CD689" s="45">
        <f t="shared" si="3167"/>
        <v>0</v>
      </c>
      <c r="CE689" s="43">
        <v>6</v>
      </c>
      <c r="CF689" s="45">
        <f t="shared" si="3168"/>
        <v>0</v>
      </c>
      <c r="CG689" s="27">
        <v>1</v>
      </c>
      <c r="CH689" s="63" t="str">
        <f t="shared" si="3169"/>
        <v>ＡＩマスコット</v>
      </c>
      <c r="CI689" s="67">
        <f t="shared" si="3170"/>
        <v>286</v>
      </c>
      <c r="CJ689" s="45">
        <f t="shared" si="3070"/>
        <v>0</v>
      </c>
      <c r="CK689" s="46">
        <f t="shared" si="3071"/>
        <v>0</v>
      </c>
      <c r="CL689" s="37"/>
      <c r="CM689" s="29"/>
      <c r="CN689" s="47"/>
      <c r="CO689" s="45">
        <v>1067</v>
      </c>
      <c r="CP689" s="45">
        <f t="shared" si="3171"/>
        <v>17</v>
      </c>
      <c r="CQ689" s="45">
        <v>38</v>
      </c>
      <c r="CR689" s="45">
        <f t="shared" si="3172"/>
        <v>2</v>
      </c>
      <c r="CS689" s="43">
        <v>10</v>
      </c>
      <c r="CT689" s="45">
        <f t="shared" si="3173"/>
        <v>1</v>
      </c>
      <c r="CU689" s="27">
        <v>5</v>
      </c>
      <c r="CV689" s="63" t="str">
        <f t="shared" si="3174"/>
        <v>ギャルキティキーケース</v>
      </c>
      <c r="CW689" s="67">
        <f t="shared" si="3175"/>
        <v>726</v>
      </c>
      <c r="CX689" s="45">
        <f t="shared" si="3075"/>
        <v>726</v>
      </c>
      <c r="CY689" s="46">
        <f t="shared" si="3076"/>
        <v>0.42705882352941177</v>
      </c>
      <c r="CZ689" s="37" t="s">
        <v>477</v>
      </c>
      <c r="DA689" s="29"/>
      <c r="DB689" s="47"/>
      <c r="DC689" s="67"/>
      <c r="DD689" s="45" t="str">
        <f t="shared" si="3245"/>
        <v/>
      </c>
      <c r="DE689" s="45"/>
      <c r="DF689" s="45"/>
      <c r="DG689" s="45"/>
      <c r="DH689" s="45" t="str">
        <f t="shared" si="3246"/>
        <v/>
      </c>
      <c r="DI689" s="45"/>
      <c r="DJ689" s="45"/>
      <c r="DK689" s="45"/>
      <c r="DL689" s="45" t="str">
        <f t="shared" si="3223"/>
        <v/>
      </c>
      <c r="DM689" s="46" t="str">
        <f t="shared" si="3224"/>
        <v/>
      </c>
      <c r="DN689" s="37"/>
      <c r="DO689" s="29"/>
      <c r="DP689" s="47"/>
      <c r="DQ689" s="45"/>
      <c r="DR689" s="45" t="str">
        <f t="shared" si="3247"/>
        <v/>
      </c>
      <c r="DS689" s="45"/>
      <c r="DT689" s="45" t="str">
        <f t="shared" si="3248"/>
        <v/>
      </c>
      <c r="DU689" s="45"/>
      <c r="DV689" s="45" t="str">
        <f t="shared" si="3249"/>
        <v/>
      </c>
      <c r="DW689" s="45"/>
      <c r="DX689" s="45"/>
      <c r="DY689" s="45"/>
      <c r="DZ689" s="45" t="str">
        <f t="shared" si="3225"/>
        <v/>
      </c>
      <c r="EA689" s="46" t="str">
        <f t="shared" si="3226"/>
        <v/>
      </c>
      <c r="EB689" s="37"/>
      <c r="GU689" s="220"/>
      <c r="HX689" s="360"/>
      <c r="HY689" s="47"/>
      <c r="HZ689" s="45">
        <v>3825</v>
      </c>
      <c r="IA689" s="45">
        <f t="shared" si="3176"/>
        <v>25</v>
      </c>
      <c r="IB689" s="45">
        <v>116</v>
      </c>
      <c r="IC689" s="45">
        <f t="shared" si="3177"/>
        <v>1</v>
      </c>
      <c r="ID689" s="43">
        <v>18</v>
      </c>
      <c r="IE689" s="45">
        <f t="shared" si="3178"/>
        <v>2</v>
      </c>
      <c r="IF689" s="27">
        <v>-11</v>
      </c>
      <c r="IG689" s="63" t="str">
        <f t="shared" si="3179"/>
        <v>アンパンマンもちふわ</v>
      </c>
      <c r="IH689" s="67">
        <f t="shared" si="3180"/>
        <v>673</v>
      </c>
      <c r="II689" s="45">
        <f t="shared" si="3082"/>
        <v>1346</v>
      </c>
      <c r="IJ689" s="46">
        <f t="shared" si="3083"/>
        <v>0.53839999999999999</v>
      </c>
      <c r="IK689" s="37" t="s">
        <v>475</v>
      </c>
      <c r="IL689" s="29"/>
      <c r="IM689" s="47"/>
      <c r="IN689" s="45">
        <v>3046</v>
      </c>
      <c r="IO689" s="45">
        <f t="shared" si="3181"/>
        <v>35</v>
      </c>
      <c r="IP689" s="45">
        <v>190</v>
      </c>
      <c r="IQ689" s="45">
        <f t="shared" si="3182"/>
        <v>5</v>
      </c>
      <c r="IR689" s="43">
        <v>50</v>
      </c>
      <c r="IS689" s="45">
        <f t="shared" si="3183"/>
        <v>6</v>
      </c>
      <c r="IT689" s="27">
        <v>0</v>
      </c>
      <c r="IU689" s="63" t="str">
        <f t="shared" si="3184"/>
        <v>AIスクイーズ</v>
      </c>
      <c r="IV689" s="67">
        <f t="shared" si="3185"/>
        <v>182</v>
      </c>
      <c r="IW689" s="45">
        <f t="shared" si="3089"/>
        <v>1092</v>
      </c>
      <c r="IX689" s="46">
        <f t="shared" si="3090"/>
        <v>0.312</v>
      </c>
      <c r="IY689" s="37"/>
      <c r="IZ689" s="61"/>
      <c r="JA689" s="47"/>
      <c r="JB689" s="45">
        <v>5635</v>
      </c>
      <c r="JC689" s="45">
        <f t="shared" si="3186"/>
        <v>91</v>
      </c>
      <c r="JD689" s="45">
        <v>351</v>
      </c>
      <c r="JE689" s="45">
        <f t="shared" si="3187"/>
        <v>1</v>
      </c>
      <c r="JF689" s="43">
        <v>87</v>
      </c>
      <c r="JG689" s="45">
        <f t="shared" si="3188"/>
        <v>1</v>
      </c>
      <c r="JH689" s="27">
        <v>7</v>
      </c>
      <c r="JI689" s="63" t="str">
        <f t="shared" si="3189"/>
        <v>AIモンスターラバー</v>
      </c>
      <c r="JJ689" s="67">
        <f t="shared" si="3190"/>
        <v>198</v>
      </c>
      <c r="JK689" s="45">
        <f t="shared" si="3096"/>
        <v>198</v>
      </c>
      <c r="JL689" s="46">
        <f t="shared" si="3097"/>
        <v>2.1758241758241759E-2</v>
      </c>
      <c r="JM689" s="37"/>
      <c r="JN689" s="29"/>
      <c r="JO689" s="47"/>
      <c r="JP689" s="45">
        <v>5112</v>
      </c>
      <c r="JQ689" s="45">
        <f t="shared" si="3191"/>
        <v>18</v>
      </c>
      <c r="JR689" s="45">
        <v>238</v>
      </c>
      <c r="JS689" s="45">
        <f t="shared" si="3192"/>
        <v>0</v>
      </c>
      <c r="JT689" s="43">
        <v>68</v>
      </c>
      <c r="JU689" s="45">
        <f t="shared" si="3193"/>
        <v>0</v>
      </c>
      <c r="JV689" s="27">
        <v>20</v>
      </c>
      <c r="JW689" s="63" t="str">
        <f t="shared" si="3194"/>
        <v>キティサンダルKH</v>
      </c>
      <c r="JX689" s="67">
        <f t="shared" si="3195"/>
        <v>605</v>
      </c>
      <c r="JY689" s="45">
        <f t="shared" si="3103"/>
        <v>0</v>
      </c>
      <c r="JZ689" s="46">
        <f t="shared" si="3104"/>
        <v>0</v>
      </c>
      <c r="KA689" s="37" t="s">
        <v>473</v>
      </c>
      <c r="KB689" s="51"/>
      <c r="KC689" s="47"/>
      <c r="KD689" s="45">
        <v>11354</v>
      </c>
      <c r="KE689" s="45">
        <f>IF(KD689="","",KD689-KD685)</f>
        <v>20</v>
      </c>
      <c r="KF689" s="45">
        <v>606</v>
      </c>
      <c r="KG689" s="45">
        <f>IF(KF689="","",KF689-KF685)</f>
        <v>0</v>
      </c>
      <c r="KH689" s="43">
        <v>8</v>
      </c>
      <c r="KI689" s="45">
        <f>IF(KH689="","",KH685+KJ685-KH689)</f>
        <v>0</v>
      </c>
      <c r="KJ689" s="27">
        <v>0</v>
      </c>
      <c r="KK689" s="63" t="str">
        <f>IF(KD689="","",KK685)</f>
        <v>サンリオFAN</v>
      </c>
      <c r="KL689" s="67">
        <f>IF(KE689="","",KL685)</f>
        <v>1100</v>
      </c>
      <c r="KM689" s="45">
        <f>IF(KH689="","",KI689*KL689)</f>
        <v>0</v>
      </c>
      <c r="KN689" s="46">
        <f>IF(KI689="","",KM689/(KE689*100))</f>
        <v>0</v>
      </c>
      <c r="KO689" s="37"/>
      <c r="KP689" s="29"/>
      <c r="KQ689" s="47"/>
      <c r="KR689" s="45">
        <v>656</v>
      </c>
      <c r="KS689" s="45">
        <f>IF(KR689="","",KR689-KR685)</f>
        <v>26</v>
      </c>
      <c r="KT689" s="45">
        <v>42</v>
      </c>
      <c r="KU689" s="45">
        <f>IF(KT689="","",KT689-KT685)</f>
        <v>2</v>
      </c>
      <c r="KV689" s="43">
        <v>225</v>
      </c>
      <c r="KW689" s="45">
        <f>IF(KV689="","",KV685+KX685-KV689)</f>
        <v>5</v>
      </c>
      <c r="KX689" s="27">
        <v>0</v>
      </c>
      <c r="KY689" s="63" t="str">
        <f>IF(KR689="","",KY685)</f>
        <v>サンリオアイスドーム</v>
      </c>
      <c r="KZ689" s="67">
        <f>IF(KS689="","",KZ685)</f>
        <v>300</v>
      </c>
      <c r="LA689" s="45">
        <f>IF(KV689="","",KW689*KZ689)</f>
        <v>1500</v>
      </c>
      <c r="LB689" s="46">
        <f>IF(KW689="","",LA689/(KS689*100))</f>
        <v>0.57692307692307687</v>
      </c>
      <c r="LC689" s="37"/>
      <c r="LD689" s="29"/>
      <c r="LE689" s="47"/>
      <c r="LF689" s="45"/>
      <c r="LG689" s="45"/>
      <c r="LH689" s="45"/>
      <c r="LI689" s="45" t="str">
        <f t="shared" si="3258"/>
        <v/>
      </c>
      <c r="LJ689" s="45"/>
      <c r="LK689" s="45" t="str">
        <f t="shared" si="3259"/>
        <v/>
      </c>
      <c r="LL689" s="45"/>
      <c r="LM689" s="73" t="str">
        <f>IF(LF688="","",LM686)</f>
        <v/>
      </c>
      <c r="LN689" s="67" t="str">
        <f>IF(LG688="","",LN686)</f>
        <v/>
      </c>
      <c r="LO689" s="45" t="str">
        <f t="shared" si="3260"/>
        <v/>
      </c>
      <c r="LP689" s="46"/>
      <c r="LQ689" s="37"/>
      <c r="LR689" s="29"/>
      <c r="LS689" s="47"/>
      <c r="LT689" s="67"/>
      <c r="LU689" s="45" t="str">
        <f t="shared" si="3250"/>
        <v/>
      </c>
      <c r="LV689" s="45"/>
      <c r="LW689" s="45"/>
      <c r="LX689" s="45"/>
      <c r="LY689" s="45" t="str">
        <f t="shared" si="3251"/>
        <v/>
      </c>
      <c r="LZ689" s="45"/>
      <c r="MA689" s="45"/>
      <c r="MB689" s="45"/>
      <c r="MC689" s="45" t="str">
        <f t="shared" si="3227"/>
        <v/>
      </c>
      <c r="MD689" s="46" t="str">
        <f t="shared" si="3228"/>
        <v/>
      </c>
      <c r="ME689" s="37"/>
      <c r="MF689" s="29"/>
      <c r="MG689" s="47"/>
      <c r="MH689" s="67"/>
      <c r="MI689" s="45" t="str">
        <f t="shared" si="3252"/>
        <v/>
      </c>
      <c r="MJ689" s="45"/>
      <c r="MK689" s="45"/>
      <c r="ML689" s="45"/>
      <c r="MM689" s="45" t="str">
        <f t="shared" si="3253"/>
        <v/>
      </c>
      <c r="MN689" s="45"/>
      <c r="MO689" s="45"/>
      <c r="MP689" s="45"/>
      <c r="MQ689" s="45" t="str">
        <f t="shared" si="3229"/>
        <v/>
      </c>
      <c r="MR689" s="46" t="str">
        <f t="shared" si="3230"/>
        <v/>
      </c>
      <c r="MS689" s="37"/>
      <c r="MT689" s="29"/>
      <c r="MU689" s="47"/>
      <c r="MV689" s="67"/>
      <c r="MW689" s="45" t="str">
        <f t="shared" si="3254"/>
        <v/>
      </c>
      <c r="MX689" s="45"/>
      <c r="MY689" s="45"/>
      <c r="MZ689" s="45"/>
      <c r="NA689" s="45" t="str">
        <f t="shared" si="3255"/>
        <v/>
      </c>
      <c r="NB689" s="45"/>
      <c r="NC689" s="45"/>
      <c r="ND689" s="45"/>
      <c r="NE689" s="45" t="str">
        <f t="shared" si="3231"/>
        <v/>
      </c>
      <c r="NF689" s="46" t="str">
        <f t="shared" si="3232"/>
        <v/>
      </c>
      <c r="NG689" s="37"/>
      <c r="NH689" s="29"/>
      <c r="NI689" s="47"/>
      <c r="NJ689" s="67"/>
      <c r="NK689" s="45" t="str">
        <f t="shared" si="3256"/>
        <v/>
      </c>
      <c r="NL689" s="45"/>
      <c r="NM689" s="45"/>
      <c r="NN689" s="45"/>
      <c r="NO689" s="45" t="str">
        <f t="shared" si="3257"/>
        <v/>
      </c>
      <c r="NP689" s="45"/>
      <c r="NQ689" s="45"/>
      <c r="NR689" s="45"/>
      <c r="NS689" s="45" t="str">
        <f t="shared" si="3233"/>
        <v/>
      </c>
      <c r="NT689" s="46" t="str">
        <f t="shared" si="3234"/>
        <v/>
      </c>
      <c r="NU689" s="37"/>
    </row>
    <row r="690" spans="1:385" ht="15" customHeight="1" thickBot="1" x14ac:dyDescent="0.3">
      <c r="A690" s="38"/>
      <c r="B690" s="39"/>
      <c r="C690" s="40"/>
      <c r="D690" s="40"/>
      <c r="E690" s="40"/>
      <c r="F690" s="135"/>
      <c r="G690" s="135"/>
      <c r="H690" s="42"/>
      <c r="I690" s="45"/>
      <c r="J690" s="45" t="str">
        <f t="shared" si="3235"/>
        <v/>
      </c>
      <c r="K690" s="45"/>
      <c r="L690" s="45"/>
      <c r="M690" s="45"/>
      <c r="N690" s="45" t="str">
        <f t="shared" si="3236"/>
        <v/>
      </c>
      <c r="O690" s="45"/>
      <c r="P690" s="45"/>
      <c r="Q690" s="45"/>
      <c r="R690" s="45" t="str">
        <f t="shared" si="3215"/>
        <v/>
      </c>
      <c r="S690" s="46" t="str">
        <f t="shared" si="3216"/>
        <v/>
      </c>
      <c r="T690" s="37"/>
      <c r="U690" s="29"/>
      <c r="V690" s="47"/>
      <c r="W690" s="67"/>
      <c r="X690" s="45" t="str">
        <f t="shared" si="3237"/>
        <v/>
      </c>
      <c r="Y690" s="45"/>
      <c r="Z690" s="45"/>
      <c r="AA690" s="45"/>
      <c r="AB690" s="45" t="str">
        <f t="shared" si="3238"/>
        <v/>
      </c>
      <c r="AC690" s="45"/>
      <c r="AD690" s="45"/>
      <c r="AE690" s="45"/>
      <c r="AF690" s="45" t="str">
        <f t="shared" si="3217"/>
        <v/>
      </c>
      <c r="AG690" s="46" t="str">
        <f t="shared" si="3218"/>
        <v/>
      </c>
      <c r="AH690" s="37"/>
      <c r="AI690" s="29"/>
      <c r="AJ690" s="47"/>
      <c r="AK690" s="45"/>
      <c r="AL690" s="45" t="str">
        <f t="shared" si="3239"/>
        <v/>
      </c>
      <c r="AM690" s="45"/>
      <c r="AN690" s="45" t="str">
        <f t="shared" si="3240"/>
        <v/>
      </c>
      <c r="AO690" s="45"/>
      <c r="AP690" s="45" t="str">
        <f t="shared" si="3241"/>
        <v/>
      </c>
      <c r="AQ690" s="45"/>
      <c r="AR690" s="45"/>
      <c r="AS690" s="45"/>
      <c r="AT690" s="45" t="str">
        <f t="shared" si="3219"/>
        <v/>
      </c>
      <c r="AU690" s="46" t="str">
        <f t="shared" si="3220"/>
        <v/>
      </c>
      <c r="AV690" s="37"/>
      <c r="AW690" s="29"/>
      <c r="AX690" s="47"/>
      <c r="AY690" s="45"/>
      <c r="AZ690" s="45" t="str">
        <f t="shared" si="3242"/>
        <v/>
      </c>
      <c r="BA690" s="45"/>
      <c r="BB690" s="45" t="str">
        <f t="shared" si="3243"/>
        <v/>
      </c>
      <c r="BC690" s="45"/>
      <c r="BD690" s="45" t="str">
        <f t="shared" si="3244"/>
        <v/>
      </c>
      <c r="BE690" s="45"/>
      <c r="BF690" s="45"/>
      <c r="BG690" s="45"/>
      <c r="BH690" s="45" t="str">
        <f t="shared" si="3221"/>
        <v/>
      </c>
      <c r="BI690" s="46" t="str">
        <f t="shared" si="3222"/>
        <v/>
      </c>
      <c r="BJ690" s="37"/>
      <c r="BK690" s="29"/>
      <c r="BL690" s="75"/>
      <c r="BM690" s="76">
        <v>424</v>
      </c>
      <c r="BN690" s="76">
        <f t="shared" si="3161"/>
        <v>27</v>
      </c>
      <c r="BO690" s="76">
        <v>995</v>
      </c>
      <c r="BP690" s="76">
        <f t="shared" si="3162"/>
        <v>0</v>
      </c>
      <c r="BQ690" s="76">
        <v>17</v>
      </c>
      <c r="BR690" s="76">
        <f t="shared" si="3163"/>
        <v>0</v>
      </c>
      <c r="BS690" s="76">
        <v>0</v>
      </c>
      <c r="BT690" s="78" t="str">
        <f t="shared" si="3164"/>
        <v>スティッチキーケース</v>
      </c>
      <c r="BU690" s="79">
        <f t="shared" si="3165"/>
        <v>550</v>
      </c>
      <c r="BV690" s="76">
        <f t="shared" si="3063"/>
        <v>0</v>
      </c>
      <c r="BW690" s="80">
        <f t="shared" si="3064"/>
        <v>0</v>
      </c>
      <c r="BX690" s="37"/>
      <c r="BY690" s="57"/>
      <c r="BZ690" s="75"/>
      <c r="CA690" s="76">
        <v>5547</v>
      </c>
      <c r="CB690" s="76">
        <f t="shared" si="3166"/>
        <v>31</v>
      </c>
      <c r="CC690" s="76">
        <v>300</v>
      </c>
      <c r="CD690" s="76">
        <f t="shared" si="3167"/>
        <v>0</v>
      </c>
      <c r="CE690" s="76">
        <v>80</v>
      </c>
      <c r="CF690" s="76">
        <f t="shared" si="3168"/>
        <v>0</v>
      </c>
      <c r="CG690" s="76">
        <v>0</v>
      </c>
      <c r="CH690" s="78" t="str">
        <f t="shared" si="3169"/>
        <v>ＡＩラバー</v>
      </c>
      <c r="CI690" s="79">
        <f t="shared" si="3170"/>
        <v>198</v>
      </c>
      <c r="CJ690" s="76">
        <f t="shared" si="3070"/>
        <v>0</v>
      </c>
      <c r="CK690" s="80">
        <f t="shared" si="3071"/>
        <v>0</v>
      </c>
      <c r="CL690" s="37"/>
      <c r="CM690" s="29"/>
      <c r="CN690" s="75"/>
      <c r="CO690" s="76">
        <v>1146</v>
      </c>
      <c r="CP690" s="76">
        <f t="shared" si="3171"/>
        <v>12</v>
      </c>
      <c r="CQ690" s="76">
        <v>40</v>
      </c>
      <c r="CR690" s="76">
        <f t="shared" si="3172"/>
        <v>1</v>
      </c>
      <c r="CS690" s="76">
        <v>13</v>
      </c>
      <c r="CT690" s="76">
        <f t="shared" si="3173"/>
        <v>1</v>
      </c>
      <c r="CU690" s="76">
        <v>0</v>
      </c>
      <c r="CV690" s="78" t="str">
        <f t="shared" si="3174"/>
        <v>サンリオトイカメラ</v>
      </c>
      <c r="CW690" s="79">
        <f t="shared" si="3175"/>
        <v>605</v>
      </c>
      <c r="CX690" s="76">
        <f t="shared" si="3075"/>
        <v>605</v>
      </c>
      <c r="CY690" s="80">
        <f t="shared" si="3076"/>
        <v>0.50416666666666665</v>
      </c>
      <c r="CZ690" s="37"/>
      <c r="DA690" s="29"/>
      <c r="DB690" s="47"/>
      <c r="DC690" s="67"/>
      <c r="DD690" s="45" t="str">
        <f t="shared" si="3245"/>
        <v/>
      </c>
      <c r="DE690" s="45"/>
      <c r="DF690" s="45"/>
      <c r="DG690" s="45"/>
      <c r="DH690" s="45" t="str">
        <f t="shared" si="3246"/>
        <v/>
      </c>
      <c r="DI690" s="45"/>
      <c r="DJ690" s="45"/>
      <c r="DK690" s="45"/>
      <c r="DL690" s="45" t="str">
        <f t="shared" si="3223"/>
        <v/>
      </c>
      <c r="DM690" s="46" t="str">
        <f t="shared" si="3224"/>
        <v/>
      </c>
      <c r="DN690" s="37"/>
      <c r="DO690" s="29"/>
      <c r="DP690" s="47"/>
      <c r="DQ690" s="45"/>
      <c r="DR690" s="45" t="str">
        <f t="shared" si="3247"/>
        <v/>
      </c>
      <c r="DS690" s="45"/>
      <c r="DT690" s="45" t="str">
        <f t="shared" si="3248"/>
        <v/>
      </c>
      <c r="DU690" s="45"/>
      <c r="DV690" s="45" t="str">
        <f t="shared" si="3249"/>
        <v/>
      </c>
      <c r="DW690" s="45"/>
      <c r="DX690" s="45"/>
      <c r="DY690" s="45"/>
      <c r="DZ690" s="45" t="str">
        <f t="shared" si="3225"/>
        <v/>
      </c>
      <c r="EA690" s="46" t="str">
        <f t="shared" si="3226"/>
        <v/>
      </c>
      <c r="EB690" s="37"/>
      <c r="GU690" s="220"/>
      <c r="HX690" s="360"/>
      <c r="HY690" s="75"/>
      <c r="HZ690" s="76">
        <v>5003</v>
      </c>
      <c r="IA690" s="76">
        <f t="shared" si="3176"/>
        <v>40</v>
      </c>
      <c r="IB690" s="76">
        <v>265</v>
      </c>
      <c r="IC690" s="76">
        <f t="shared" si="3177"/>
        <v>1</v>
      </c>
      <c r="ID690" s="76">
        <v>146</v>
      </c>
      <c r="IE690" s="76">
        <f t="shared" si="3178"/>
        <v>2</v>
      </c>
      <c r="IF690" s="76">
        <v>-120</v>
      </c>
      <c r="IG690" s="78" t="str">
        <f t="shared" si="3179"/>
        <v>スプランキーラバー</v>
      </c>
      <c r="IH690" s="79">
        <f t="shared" si="3180"/>
        <v>200</v>
      </c>
      <c r="II690" s="76">
        <f t="shared" si="3082"/>
        <v>400</v>
      </c>
      <c r="IJ690" s="80">
        <f t="shared" si="3083"/>
        <v>0.1</v>
      </c>
      <c r="IK690" s="37" t="s">
        <v>478</v>
      </c>
      <c r="IL690" s="29"/>
      <c r="IM690" s="75"/>
      <c r="IN690" s="76">
        <v>5079</v>
      </c>
      <c r="IO690" s="76">
        <f t="shared" si="3181"/>
        <v>29</v>
      </c>
      <c r="IP690" s="76">
        <v>225</v>
      </c>
      <c r="IQ690" s="76">
        <f t="shared" si="3182"/>
        <v>1</v>
      </c>
      <c r="IR690" s="76">
        <v>11</v>
      </c>
      <c r="IS690" s="76">
        <f t="shared" si="3183"/>
        <v>1</v>
      </c>
      <c r="IT690" s="76">
        <v>0</v>
      </c>
      <c r="IU690" s="78" t="str">
        <f t="shared" si="3184"/>
        <v>しなこくま</v>
      </c>
      <c r="IV690" s="79">
        <f t="shared" si="3185"/>
        <v>682</v>
      </c>
      <c r="IW690" s="76">
        <f t="shared" si="3089"/>
        <v>682</v>
      </c>
      <c r="IX690" s="80">
        <f t="shared" si="3090"/>
        <v>0.23517241379310344</v>
      </c>
      <c r="IY690" s="37"/>
      <c r="IZ690" s="61"/>
      <c r="JA690" s="75"/>
      <c r="JB690" s="76">
        <v>3451</v>
      </c>
      <c r="JC690" s="76">
        <f t="shared" si="3186"/>
        <v>25</v>
      </c>
      <c r="JD690" s="76">
        <v>183</v>
      </c>
      <c r="JE690" s="76">
        <f t="shared" si="3187"/>
        <v>1</v>
      </c>
      <c r="JF690" s="76">
        <v>4</v>
      </c>
      <c r="JG690" s="76">
        <f t="shared" si="3188"/>
        <v>1</v>
      </c>
      <c r="JH690" s="76">
        <v>4</v>
      </c>
      <c r="JI690" s="78" t="str">
        <f t="shared" si="3189"/>
        <v>ＡＩマスコット</v>
      </c>
      <c r="JJ690" s="79">
        <f t="shared" si="3190"/>
        <v>286</v>
      </c>
      <c r="JK690" s="76">
        <f t="shared" si="3096"/>
        <v>286</v>
      </c>
      <c r="JL690" s="80">
        <f t="shared" si="3097"/>
        <v>0.1144</v>
      </c>
      <c r="JM690" s="37"/>
      <c r="JN690" s="29"/>
      <c r="JO690" s="75"/>
      <c r="JP690" s="76">
        <v>4199</v>
      </c>
      <c r="JQ690" s="76">
        <f t="shared" si="3191"/>
        <v>36</v>
      </c>
      <c r="JR690" s="76">
        <v>188</v>
      </c>
      <c r="JS690" s="76">
        <f t="shared" si="3192"/>
        <v>0</v>
      </c>
      <c r="JT690" s="76">
        <v>9</v>
      </c>
      <c r="JU690" s="76">
        <f t="shared" si="3193"/>
        <v>1</v>
      </c>
      <c r="JV690" s="76">
        <v>5</v>
      </c>
      <c r="JW690" s="78" t="str">
        <f t="shared" si="3194"/>
        <v>サンリオファン</v>
      </c>
      <c r="JX690" s="79">
        <f t="shared" si="3195"/>
        <v>1100</v>
      </c>
      <c r="JY690" s="76">
        <f t="shared" si="3103"/>
        <v>1100</v>
      </c>
      <c r="JZ690" s="80">
        <f t="shared" si="3104"/>
        <v>0.30555555555555558</v>
      </c>
      <c r="KA690" s="37"/>
      <c r="KB690" s="51"/>
      <c r="KC690" s="75"/>
      <c r="KD690" s="76">
        <v>12369</v>
      </c>
      <c r="KE690" s="76">
        <f>IF(KD690="","",KD690-KD686)</f>
        <v>46</v>
      </c>
      <c r="KF690" s="76">
        <v>620</v>
      </c>
      <c r="KG690" s="76">
        <f>IF(KF690="","",KF690-KF686)</f>
        <v>1</v>
      </c>
      <c r="KH690" s="76">
        <v>78</v>
      </c>
      <c r="KI690" s="76">
        <f>IF(KH690="","",KH686+KJ686-KH690)</f>
        <v>2</v>
      </c>
      <c r="KJ690" s="76">
        <v>1</v>
      </c>
      <c r="KK690" s="78" t="str">
        <f>IF(KD690="","",KK686)</f>
        <v>ＡＩモンスターラバー</v>
      </c>
      <c r="KL690" s="79">
        <f>IF(KE690="","",KL686)</f>
        <v>198</v>
      </c>
      <c r="KM690" s="76">
        <f>IF(KH690="","",KI690*KL690)</f>
        <v>396</v>
      </c>
      <c r="KN690" s="80">
        <f>IF(KI690="","",KM690/(KE690*100))</f>
        <v>8.608695652173913E-2</v>
      </c>
      <c r="KO690" s="37"/>
      <c r="KP690" s="29"/>
      <c r="KQ690" s="75"/>
      <c r="KR690" s="76">
        <v>861</v>
      </c>
      <c r="KS690" s="76">
        <f>IF(KR690="","",KR690-KR686)</f>
        <v>92</v>
      </c>
      <c r="KT690" s="76">
        <v>3</v>
      </c>
      <c r="KU690" s="76">
        <f>IF(KT690="","",KT690-KT686)</f>
        <v>3</v>
      </c>
      <c r="KV690" s="76">
        <v>10</v>
      </c>
      <c r="KW690" s="76">
        <f>IF(KV690="","",KV686+KX686-KV690)</f>
        <v>1</v>
      </c>
      <c r="KX690" s="76">
        <v>-1</v>
      </c>
      <c r="KY690" s="78" t="str">
        <f>IF(KR690="","",KY686)</f>
        <v>AIモンスターマスコット</v>
      </c>
      <c r="KZ690" s="79">
        <f>IF(KS690="","",KZ686)</f>
        <v>286</v>
      </c>
      <c r="LA690" s="76">
        <f>IF(KV690="","",KW690*KZ690)</f>
        <v>286</v>
      </c>
      <c r="LB690" s="80">
        <f>IF(KW690="","",LA690/(KS690*100))</f>
        <v>3.108695652173913E-2</v>
      </c>
      <c r="LC690" s="37"/>
      <c r="LD690" s="29"/>
      <c r="LE690" s="75"/>
      <c r="LF690" s="76"/>
      <c r="LG690" s="76"/>
      <c r="LH690" s="76"/>
      <c r="LI690" s="76" t="str">
        <f t="shared" si="3258"/>
        <v/>
      </c>
      <c r="LJ690" s="76"/>
      <c r="LK690" s="76" t="str">
        <f t="shared" si="3259"/>
        <v/>
      </c>
      <c r="LL690" s="76"/>
      <c r="LM690" s="78" t="str">
        <f>IF(LF688="","",LM687)</f>
        <v/>
      </c>
      <c r="LN690" s="79" t="str">
        <f>IF(LG688="","",LN687)</f>
        <v/>
      </c>
      <c r="LO690" s="76" t="str">
        <f t="shared" si="3260"/>
        <v/>
      </c>
      <c r="LP690" s="80"/>
      <c r="LQ690" s="37"/>
      <c r="LR690" s="29"/>
      <c r="LS690" s="47"/>
      <c r="LT690" s="67"/>
      <c r="LU690" s="45" t="str">
        <f t="shared" si="3250"/>
        <v/>
      </c>
      <c r="LV690" s="45"/>
      <c r="LW690" s="45"/>
      <c r="LX690" s="45"/>
      <c r="LY690" s="45" t="str">
        <f t="shared" si="3251"/>
        <v/>
      </c>
      <c r="LZ690" s="45"/>
      <c r="MA690" s="45"/>
      <c r="MB690" s="45"/>
      <c r="MC690" s="45" t="str">
        <f t="shared" si="3227"/>
        <v/>
      </c>
      <c r="MD690" s="46" t="str">
        <f t="shared" si="3228"/>
        <v/>
      </c>
      <c r="ME690" s="37"/>
      <c r="MF690" s="29"/>
      <c r="MG690" s="47"/>
      <c r="MH690" s="67"/>
      <c r="MI690" s="45" t="str">
        <f t="shared" si="3252"/>
        <v/>
      </c>
      <c r="MJ690" s="45"/>
      <c r="MK690" s="45"/>
      <c r="ML690" s="45"/>
      <c r="MM690" s="45" t="str">
        <f t="shared" si="3253"/>
        <v/>
      </c>
      <c r="MN690" s="45"/>
      <c r="MO690" s="45"/>
      <c r="MP690" s="45"/>
      <c r="MQ690" s="45" t="str">
        <f t="shared" si="3229"/>
        <v/>
      </c>
      <c r="MR690" s="46" t="str">
        <f t="shared" si="3230"/>
        <v/>
      </c>
      <c r="MS690" s="37"/>
      <c r="MT690" s="29"/>
      <c r="MU690" s="47"/>
      <c r="MV690" s="67"/>
      <c r="MW690" s="45" t="str">
        <f t="shared" si="3254"/>
        <v/>
      </c>
      <c r="MX690" s="45"/>
      <c r="MY690" s="45"/>
      <c r="MZ690" s="45"/>
      <c r="NA690" s="45" t="str">
        <f t="shared" si="3255"/>
        <v/>
      </c>
      <c r="NB690" s="45"/>
      <c r="NC690" s="45"/>
      <c r="ND690" s="45"/>
      <c r="NE690" s="45" t="str">
        <f t="shared" si="3231"/>
        <v/>
      </c>
      <c r="NF690" s="46" t="str">
        <f t="shared" si="3232"/>
        <v/>
      </c>
      <c r="NG690" s="37"/>
      <c r="NH690" s="29"/>
      <c r="NI690" s="47"/>
      <c r="NJ690" s="67"/>
      <c r="NK690" s="45" t="str">
        <f t="shared" si="3256"/>
        <v/>
      </c>
      <c r="NL690" s="45"/>
      <c r="NM690" s="45"/>
      <c r="NN690" s="45"/>
      <c r="NO690" s="45" t="str">
        <f t="shared" si="3257"/>
        <v/>
      </c>
      <c r="NP690" s="45"/>
      <c r="NQ690" s="45"/>
      <c r="NR690" s="45"/>
      <c r="NS690" s="45" t="str">
        <f t="shared" si="3233"/>
        <v/>
      </c>
      <c r="NT690" s="46" t="str">
        <f t="shared" si="3234"/>
        <v/>
      </c>
      <c r="NU690" s="37"/>
    </row>
    <row r="691" spans="1:385" ht="15" customHeight="1" thickTop="1" x14ac:dyDescent="0.25">
      <c r="A691" s="38"/>
      <c r="B691" s="39"/>
      <c r="C691" s="40"/>
      <c r="D691" s="40"/>
      <c r="E691" s="40"/>
      <c r="F691" s="135"/>
      <c r="G691" s="135"/>
      <c r="H691" s="42"/>
      <c r="I691" s="45"/>
      <c r="J691" s="45" t="str">
        <f t="shared" si="3235"/>
        <v/>
      </c>
      <c r="K691" s="45"/>
      <c r="L691" s="45"/>
      <c r="M691" s="45"/>
      <c r="N691" s="45" t="str">
        <f t="shared" si="3236"/>
        <v/>
      </c>
      <c r="O691" s="45"/>
      <c r="P691" s="45"/>
      <c r="Q691" s="45"/>
      <c r="R691" s="45" t="str">
        <f t="shared" si="3215"/>
        <v/>
      </c>
      <c r="S691" s="46" t="str">
        <f t="shared" si="3216"/>
        <v/>
      </c>
      <c r="T691" s="37"/>
      <c r="U691" s="29"/>
      <c r="V691" s="47"/>
      <c r="W691" s="67"/>
      <c r="X691" s="45" t="str">
        <f t="shared" si="3237"/>
        <v/>
      </c>
      <c r="Y691" s="45"/>
      <c r="Z691" s="45"/>
      <c r="AA691" s="45"/>
      <c r="AB691" s="45" t="str">
        <f t="shared" si="3238"/>
        <v/>
      </c>
      <c r="AC691" s="45"/>
      <c r="AD691" s="45"/>
      <c r="AE691" s="45"/>
      <c r="AF691" s="45" t="str">
        <f t="shared" si="3217"/>
        <v/>
      </c>
      <c r="AG691" s="46" t="str">
        <f t="shared" si="3218"/>
        <v/>
      </c>
      <c r="AH691" s="37"/>
      <c r="AI691" s="29"/>
      <c r="AJ691" s="47"/>
      <c r="AK691" s="45"/>
      <c r="AL691" s="45" t="str">
        <f t="shared" si="3239"/>
        <v/>
      </c>
      <c r="AM691" s="45"/>
      <c r="AN691" s="45" t="str">
        <f t="shared" si="3240"/>
        <v/>
      </c>
      <c r="AO691" s="45"/>
      <c r="AP691" s="45" t="str">
        <f t="shared" si="3241"/>
        <v/>
      </c>
      <c r="AQ691" s="45"/>
      <c r="AR691" s="45"/>
      <c r="AS691" s="45"/>
      <c r="AT691" s="45" t="str">
        <f t="shared" si="3219"/>
        <v/>
      </c>
      <c r="AU691" s="46" t="str">
        <f t="shared" si="3220"/>
        <v/>
      </c>
      <c r="AV691" s="37"/>
      <c r="AW691" s="29"/>
      <c r="AX691" s="47"/>
      <c r="AY691" s="45"/>
      <c r="AZ691" s="45" t="str">
        <f t="shared" si="3242"/>
        <v/>
      </c>
      <c r="BA691" s="45"/>
      <c r="BB691" s="45" t="str">
        <f t="shared" si="3243"/>
        <v/>
      </c>
      <c r="BC691" s="45"/>
      <c r="BD691" s="45" t="str">
        <f t="shared" si="3244"/>
        <v/>
      </c>
      <c r="BE691" s="45"/>
      <c r="BF691" s="45"/>
      <c r="BG691" s="45"/>
      <c r="BH691" s="45" t="str">
        <f t="shared" si="3221"/>
        <v/>
      </c>
      <c r="BI691" s="46" t="str">
        <f t="shared" si="3222"/>
        <v/>
      </c>
      <c r="BJ691" s="37"/>
      <c r="BK691" s="29"/>
      <c r="BL691" s="52">
        <f>IF($A664="","",$A664)</f>
        <v>45916</v>
      </c>
      <c r="BM691" s="45">
        <v>301</v>
      </c>
      <c r="BN691" s="43">
        <f t="shared" si="3161"/>
        <v>23</v>
      </c>
      <c r="BO691" s="45">
        <v>999</v>
      </c>
      <c r="BP691" s="87">
        <f t="shared" si="3162"/>
        <v>0</v>
      </c>
      <c r="BQ691" s="43">
        <v>22</v>
      </c>
      <c r="BR691" s="43">
        <f t="shared" si="3163"/>
        <v>0</v>
      </c>
      <c r="BS691" s="43">
        <v>2</v>
      </c>
      <c r="BT691" s="44" t="str">
        <f t="shared" si="3164"/>
        <v>スティッチリボンポーチ</v>
      </c>
      <c r="BU691" s="48">
        <f t="shared" si="3165"/>
        <v>490</v>
      </c>
      <c r="BV691" s="45">
        <f t="shared" si="3063"/>
        <v>0</v>
      </c>
      <c r="BW691" s="89">
        <f t="shared" si="3064"/>
        <v>0</v>
      </c>
      <c r="BX691" s="37"/>
      <c r="BY691" s="57"/>
      <c r="BZ691" s="52">
        <f>IF($A664="","",$A664)</f>
        <v>45916</v>
      </c>
      <c r="CA691" s="45">
        <v>7103</v>
      </c>
      <c r="CB691" s="43">
        <f t="shared" si="3166"/>
        <v>35</v>
      </c>
      <c r="CC691" s="45">
        <v>257</v>
      </c>
      <c r="CD691" s="87">
        <f t="shared" si="3167"/>
        <v>0</v>
      </c>
      <c r="CE691" s="43">
        <v>15</v>
      </c>
      <c r="CF691" s="43">
        <f t="shared" si="3168"/>
        <v>0</v>
      </c>
      <c r="CG691" s="43">
        <v>5</v>
      </c>
      <c r="CH691" s="44" t="str">
        <f t="shared" si="3169"/>
        <v>クーリッシュイヤホン</v>
      </c>
      <c r="CI691" s="48">
        <f t="shared" si="3170"/>
        <v>1100</v>
      </c>
      <c r="CJ691" s="45">
        <f t="shared" si="3070"/>
        <v>0</v>
      </c>
      <c r="CK691" s="89">
        <f t="shared" si="3071"/>
        <v>0</v>
      </c>
      <c r="CL691" s="37"/>
      <c r="CM691" s="29"/>
      <c r="CN691" s="52">
        <f>IF($A664="","",$A664)</f>
        <v>45916</v>
      </c>
      <c r="CO691" s="45">
        <v>1050</v>
      </c>
      <c r="CP691" s="43">
        <f t="shared" si="3171"/>
        <v>89</v>
      </c>
      <c r="CQ691" s="45">
        <v>46</v>
      </c>
      <c r="CR691" s="87">
        <f t="shared" si="3172"/>
        <v>1</v>
      </c>
      <c r="CS691" s="43">
        <v>13</v>
      </c>
      <c r="CT691" s="43">
        <f t="shared" si="3173"/>
        <v>1</v>
      </c>
      <c r="CU691" s="43">
        <v>2</v>
      </c>
      <c r="CV691" s="44" t="str">
        <f t="shared" si="3174"/>
        <v>デジタルミニカメラ</v>
      </c>
      <c r="CW691" s="48">
        <f t="shared" si="3175"/>
        <v>722</v>
      </c>
      <c r="CX691" s="45">
        <f t="shared" si="3075"/>
        <v>722</v>
      </c>
      <c r="CY691" s="89">
        <f t="shared" si="3076"/>
        <v>8.1123595505617971E-2</v>
      </c>
      <c r="CZ691" s="37"/>
      <c r="DA691" s="29"/>
      <c r="DB691" s="47"/>
      <c r="DC691" s="67"/>
      <c r="DD691" s="45" t="str">
        <f t="shared" si="3245"/>
        <v/>
      </c>
      <c r="DE691" s="45"/>
      <c r="DF691" s="45"/>
      <c r="DG691" s="45"/>
      <c r="DH691" s="45" t="str">
        <f t="shared" si="3246"/>
        <v/>
      </c>
      <c r="DI691" s="45"/>
      <c r="DJ691" s="45"/>
      <c r="DK691" s="45"/>
      <c r="DL691" s="45" t="str">
        <f t="shared" si="3223"/>
        <v/>
      </c>
      <c r="DM691" s="46" t="str">
        <f t="shared" si="3224"/>
        <v/>
      </c>
      <c r="DN691" s="37"/>
      <c r="DO691" s="29"/>
      <c r="DP691" s="47"/>
      <c r="DQ691" s="45"/>
      <c r="DR691" s="45" t="str">
        <f t="shared" si="3247"/>
        <v/>
      </c>
      <c r="DS691" s="45"/>
      <c r="DT691" s="45" t="str">
        <f t="shared" si="3248"/>
        <v/>
      </c>
      <c r="DU691" s="45"/>
      <c r="DV691" s="45" t="str">
        <f t="shared" si="3249"/>
        <v/>
      </c>
      <c r="DW691" s="45"/>
      <c r="DX691" s="45"/>
      <c r="DY691" s="45"/>
      <c r="DZ691" s="45" t="str">
        <f t="shared" si="3225"/>
        <v/>
      </c>
      <c r="EA691" s="46" t="str">
        <f t="shared" si="3226"/>
        <v/>
      </c>
      <c r="EB691" s="37"/>
      <c r="GU691" s="220"/>
      <c r="HX691" s="360"/>
      <c r="HY691" s="52">
        <f>IF($A664="","",$A664)</f>
        <v>45916</v>
      </c>
      <c r="HZ691" s="45">
        <v>5949</v>
      </c>
      <c r="IA691" s="43">
        <f t="shared" si="3176"/>
        <v>53</v>
      </c>
      <c r="IB691" s="45">
        <v>298</v>
      </c>
      <c r="IC691" s="87">
        <f t="shared" si="3177"/>
        <v>2</v>
      </c>
      <c r="ID691" s="43">
        <v>17</v>
      </c>
      <c r="IE691" s="43">
        <f t="shared" si="3178"/>
        <v>3</v>
      </c>
      <c r="IF691" s="43">
        <v>6</v>
      </c>
      <c r="IG691" s="44" t="str">
        <f t="shared" si="3179"/>
        <v>サンリオでかぱっちん</v>
      </c>
      <c r="IH691" s="48">
        <f t="shared" si="3180"/>
        <v>660</v>
      </c>
      <c r="II691" s="45">
        <f t="shared" si="3082"/>
        <v>1980</v>
      </c>
      <c r="IJ691" s="89">
        <f t="shared" si="3083"/>
        <v>0.37358490566037733</v>
      </c>
      <c r="IK691" s="37"/>
      <c r="IL691" s="29"/>
      <c r="IM691" s="52">
        <f>IF($A664="","",$A664)</f>
        <v>45916</v>
      </c>
      <c r="IN691" s="45">
        <v>4857</v>
      </c>
      <c r="IO691" s="43">
        <f t="shared" si="3181"/>
        <v>37</v>
      </c>
      <c r="IP691" s="45">
        <v>166</v>
      </c>
      <c r="IQ691" s="87">
        <f t="shared" si="3182"/>
        <v>2</v>
      </c>
      <c r="IR691" s="43">
        <v>14</v>
      </c>
      <c r="IS691" s="43">
        <f t="shared" si="3183"/>
        <v>2</v>
      </c>
      <c r="IT691" s="43">
        <v>0</v>
      </c>
      <c r="IU691" s="44" t="str">
        <f t="shared" si="3184"/>
        <v>ジャグラーパネルキーホルダー</v>
      </c>
      <c r="IV691" s="48">
        <f t="shared" si="3185"/>
        <v>465</v>
      </c>
      <c r="IW691" s="45">
        <f t="shared" si="3089"/>
        <v>930</v>
      </c>
      <c r="IX691" s="89">
        <f t="shared" si="3090"/>
        <v>0.25135135135135134</v>
      </c>
      <c r="IY691" s="37"/>
      <c r="IZ691" s="61"/>
      <c r="JA691" s="52">
        <f>IF($A664="","",$A664)</f>
        <v>45916</v>
      </c>
      <c r="JB691" s="45">
        <v>5056</v>
      </c>
      <c r="JC691" s="43">
        <f t="shared" si="3186"/>
        <v>78</v>
      </c>
      <c r="JD691" s="45">
        <v>192</v>
      </c>
      <c r="JE691" s="87">
        <f t="shared" si="3187"/>
        <v>5</v>
      </c>
      <c r="JF691" s="43">
        <v>7</v>
      </c>
      <c r="JG691" s="43">
        <f t="shared" si="3188"/>
        <v>3</v>
      </c>
      <c r="JH691" s="43">
        <v>0</v>
      </c>
      <c r="JI691" s="44" t="str">
        <f t="shared" si="3189"/>
        <v>モンチッチマスコット</v>
      </c>
      <c r="JJ691" s="48">
        <f t="shared" si="3190"/>
        <v>528</v>
      </c>
      <c r="JK691" s="45">
        <f t="shared" si="3096"/>
        <v>1584</v>
      </c>
      <c r="JL691" s="89">
        <f t="shared" si="3097"/>
        <v>0.20307692307692307</v>
      </c>
      <c r="JM691" s="37"/>
      <c r="JN691" s="29"/>
      <c r="JO691" s="52">
        <f>IF($A664="","",$A664)</f>
        <v>45916</v>
      </c>
      <c r="JP691" s="45">
        <v>3678</v>
      </c>
      <c r="JQ691" s="43">
        <f t="shared" si="3191"/>
        <v>16</v>
      </c>
      <c r="JR691" s="45">
        <v>246</v>
      </c>
      <c r="JS691" s="87">
        <f t="shared" si="3192"/>
        <v>2</v>
      </c>
      <c r="JT691" s="43">
        <v>55</v>
      </c>
      <c r="JU691" s="43">
        <f t="shared" si="3193"/>
        <v>2</v>
      </c>
      <c r="JV691" s="43">
        <v>0</v>
      </c>
      <c r="JW691" s="44" t="str">
        <f t="shared" si="3194"/>
        <v>サンリオシューズキーホルダー</v>
      </c>
      <c r="JX691" s="48">
        <f t="shared" si="3195"/>
        <v>387</v>
      </c>
      <c r="JY691" s="45">
        <f t="shared" si="3103"/>
        <v>774</v>
      </c>
      <c r="JZ691" s="89">
        <f t="shared" si="3104"/>
        <v>0.48375000000000001</v>
      </c>
      <c r="KA691" s="37"/>
      <c r="KB691" s="51"/>
      <c r="KC691" s="52">
        <f>IF($A664="","",$A664)</f>
        <v>45916</v>
      </c>
      <c r="KD691" s="45">
        <v>11931</v>
      </c>
      <c r="KE691" s="43">
        <f>IF(KD691="","",KD691-KD687)</f>
        <v>48</v>
      </c>
      <c r="KF691" s="45">
        <v>452</v>
      </c>
      <c r="KG691" s="87">
        <f>IF(KF691="","",KF691-KF687)</f>
        <v>2</v>
      </c>
      <c r="KH691" s="43">
        <v>24</v>
      </c>
      <c r="KI691" s="43">
        <f>IF(KH691="","",KH687+KJ687-KH691)</f>
        <v>1</v>
      </c>
      <c r="KJ691" s="43">
        <v>0</v>
      </c>
      <c r="KK691" s="44" t="str">
        <f>IF(KD691="","",KK687)</f>
        <v>サンリオでかぱっちん</v>
      </c>
      <c r="KL691" s="48">
        <f>IF(KE691="","",KL687)</f>
        <v>660</v>
      </c>
      <c r="KM691" s="45">
        <f>IF(KH691="","",KI691*KL691)</f>
        <v>660</v>
      </c>
      <c r="KN691" s="89">
        <f>IF(KI691="","",KM691/(KE691*100))</f>
        <v>0.13750000000000001</v>
      </c>
      <c r="KO691" s="37"/>
      <c r="KP691" s="29"/>
      <c r="KQ691" s="52">
        <f>IF($A664="","",$A664)</f>
        <v>45916</v>
      </c>
      <c r="KR691" s="45">
        <v>585</v>
      </c>
      <c r="KS691" s="43">
        <f>IF(KR691="","",KR691-KR687)</f>
        <v>34</v>
      </c>
      <c r="KT691" s="45">
        <v>1</v>
      </c>
      <c r="KU691" s="87">
        <f>IF(KT691="","",KT691-KT687)</f>
        <v>1</v>
      </c>
      <c r="KV691" s="43">
        <v>7</v>
      </c>
      <c r="KW691" s="43">
        <f>IF(KV691="","",KV687+KX687-KV691)</f>
        <v>0</v>
      </c>
      <c r="KX691" s="43">
        <v>2</v>
      </c>
      <c r="KY691" s="44" t="str">
        <f>IF(KR691="","",KY687)</f>
        <v>サンリオフェイスポーチ</v>
      </c>
      <c r="KZ691" s="48">
        <f>IF(KS691="","",KZ687)</f>
        <v>900</v>
      </c>
      <c r="LA691" s="45">
        <f>IF(KV691="","",KW691*KZ691)</f>
        <v>0</v>
      </c>
      <c r="LB691" s="89">
        <f>IF(KW691="","",LA691/(KS691*100))</f>
        <v>0</v>
      </c>
      <c r="LC691" s="37"/>
      <c r="LD691" s="29"/>
      <c r="LE691" s="52" t="str">
        <f>IF($A667="","",$A667)</f>
        <v/>
      </c>
      <c r="LF691" s="43"/>
      <c r="LG691" s="86" t="str">
        <f>IF(LF691="","",LF691-LF688)</f>
        <v/>
      </c>
      <c r="LH691" s="43"/>
      <c r="LI691" s="43" t="str">
        <f t="shared" si="3258"/>
        <v/>
      </c>
      <c r="LJ691" s="43"/>
      <c r="LK691" s="87" t="str">
        <f t="shared" si="3259"/>
        <v/>
      </c>
      <c r="LL691" s="43"/>
      <c r="LM691" s="65" t="str">
        <f>IF(LF691="","",LM688)</f>
        <v/>
      </c>
      <c r="LN691" s="48" t="str">
        <f>IF(LG691="","",LN688)</f>
        <v/>
      </c>
      <c r="LO691" s="87" t="str">
        <f t="shared" si="3260"/>
        <v/>
      </c>
      <c r="LP691" s="53"/>
      <c r="LQ691" s="37"/>
      <c r="LR691" s="29"/>
      <c r="LS691" s="47"/>
      <c r="LT691" s="67"/>
      <c r="LU691" s="45" t="str">
        <f t="shared" si="3250"/>
        <v/>
      </c>
      <c r="LV691" s="45"/>
      <c r="LW691" s="45"/>
      <c r="LX691" s="45"/>
      <c r="LY691" s="45" t="str">
        <f t="shared" si="3251"/>
        <v/>
      </c>
      <c r="LZ691" s="45"/>
      <c r="MA691" s="45"/>
      <c r="MB691" s="45"/>
      <c r="MC691" s="45" t="str">
        <f t="shared" si="3227"/>
        <v/>
      </c>
      <c r="MD691" s="46" t="str">
        <f t="shared" si="3228"/>
        <v/>
      </c>
      <c r="ME691" s="37"/>
      <c r="MF691" s="29"/>
      <c r="MG691" s="47"/>
      <c r="MH691" s="67"/>
      <c r="MI691" s="45" t="str">
        <f t="shared" si="3252"/>
        <v/>
      </c>
      <c r="MJ691" s="45"/>
      <c r="MK691" s="45"/>
      <c r="ML691" s="45"/>
      <c r="MM691" s="45" t="str">
        <f t="shared" si="3253"/>
        <v/>
      </c>
      <c r="MN691" s="45"/>
      <c r="MO691" s="45"/>
      <c r="MP691" s="45"/>
      <c r="MQ691" s="45" t="str">
        <f t="shared" si="3229"/>
        <v/>
      </c>
      <c r="MR691" s="46" t="str">
        <f t="shared" si="3230"/>
        <v/>
      </c>
      <c r="MS691" s="37"/>
      <c r="MT691" s="29"/>
      <c r="MU691" s="47"/>
      <c r="MV691" s="67"/>
      <c r="MW691" s="45" t="str">
        <f t="shared" si="3254"/>
        <v/>
      </c>
      <c r="MX691" s="45"/>
      <c r="MY691" s="45"/>
      <c r="MZ691" s="45"/>
      <c r="NA691" s="45" t="str">
        <f t="shared" si="3255"/>
        <v/>
      </c>
      <c r="NB691" s="45"/>
      <c r="NC691" s="45"/>
      <c r="ND691" s="45"/>
      <c r="NE691" s="45" t="str">
        <f t="shared" si="3231"/>
        <v/>
      </c>
      <c r="NF691" s="46" t="str">
        <f t="shared" si="3232"/>
        <v/>
      </c>
      <c r="NG691" s="37"/>
      <c r="NH691" s="29"/>
      <c r="NI691" s="47"/>
      <c r="NJ691" s="67"/>
      <c r="NK691" s="45" t="str">
        <f t="shared" si="3256"/>
        <v/>
      </c>
      <c r="NL691" s="45"/>
      <c r="NM691" s="45"/>
      <c r="NN691" s="45"/>
      <c r="NO691" s="45" t="str">
        <f t="shared" si="3257"/>
        <v/>
      </c>
      <c r="NP691" s="45"/>
      <c r="NQ691" s="45"/>
      <c r="NR691" s="45"/>
      <c r="NS691" s="45" t="str">
        <f t="shared" si="3233"/>
        <v/>
      </c>
      <c r="NT691" s="46" t="str">
        <f t="shared" si="3234"/>
        <v/>
      </c>
      <c r="NU691" s="37"/>
    </row>
    <row r="692" spans="1:385" x14ac:dyDescent="0.25">
      <c r="A692" s="38"/>
      <c r="B692" s="39"/>
      <c r="C692" s="40"/>
      <c r="D692" s="40"/>
      <c r="E692" s="40"/>
      <c r="F692" s="135"/>
      <c r="G692" s="135"/>
      <c r="H692" s="42"/>
      <c r="I692" s="45"/>
      <c r="J692" s="45" t="str">
        <f t="shared" si="3235"/>
        <v/>
      </c>
      <c r="K692" s="45"/>
      <c r="L692" s="45"/>
      <c r="M692" s="45"/>
      <c r="N692" s="45" t="str">
        <f t="shared" si="3236"/>
        <v/>
      </c>
      <c r="O692" s="45"/>
      <c r="P692" s="45"/>
      <c r="Q692" s="45"/>
      <c r="R692" s="45" t="str">
        <f t="shared" si="3215"/>
        <v/>
      </c>
      <c r="S692" s="46" t="str">
        <f t="shared" si="3216"/>
        <v/>
      </c>
      <c r="T692" s="37"/>
      <c r="U692" s="29"/>
      <c r="V692" s="47"/>
      <c r="W692" s="67"/>
      <c r="X692" s="45" t="str">
        <f t="shared" si="3237"/>
        <v/>
      </c>
      <c r="Y692" s="45"/>
      <c r="Z692" s="45"/>
      <c r="AA692" s="45"/>
      <c r="AB692" s="45" t="str">
        <f t="shared" si="3238"/>
        <v/>
      </c>
      <c r="AC692" s="45"/>
      <c r="AD692" s="45"/>
      <c r="AE692" s="45"/>
      <c r="AF692" s="45" t="str">
        <f t="shared" si="3217"/>
        <v/>
      </c>
      <c r="AG692" s="46" t="str">
        <f t="shared" si="3218"/>
        <v/>
      </c>
      <c r="AH692" s="37"/>
      <c r="AI692" s="29"/>
      <c r="AJ692" s="47"/>
      <c r="AK692" s="45"/>
      <c r="AL692" s="45" t="str">
        <f t="shared" si="3239"/>
        <v/>
      </c>
      <c r="AM692" s="45"/>
      <c r="AN692" s="45" t="str">
        <f t="shared" si="3240"/>
        <v/>
      </c>
      <c r="AO692" s="45"/>
      <c r="AP692" s="45" t="str">
        <f t="shared" si="3241"/>
        <v/>
      </c>
      <c r="AQ692" s="45"/>
      <c r="AR692" s="45"/>
      <c r="AS692" s="45"/>
      <c r="AT692" s="45" t="str">
        <f t="shared" si="3219"/>
        <v/>
      </c>
      <c r="AU692" s="46" t="str">
        <f t="shared" si="3220"/>
        <v/>
      </c>
      <c r="AV692" s="37"/>
      <c r="AW692" s="29"/>
      <c r="AX692" s="47"/>
      <c r="AY692" s="45"/>
      <c r="AZ692" s="45" t="str">
        <f t="shared" si="3242"/>
        <v/>
      </c>
      <c r="BA692" s="45"/>
      <c r="BB692" s="45" t="str">
        <f t="shared" si="3243"/>
        <v/>
      </c>
      <c r="BC692" s="45"/>
      <c r="BD692" s="45" t="str">
        <f t="shared" si="3244"/>
        <v/>
      </c>
      <c r="BE692" s="45"/>
      <c r="BF692" s="45"/>
      <c r="BG692" s="45"/>
      <c r="BH692" s="45" t="str">
        <f t="shared" si="3221"/>
        <v/>
      </c>
      <c r="BI692" s="46" t="str">
        <f t="shared" si="3222"/>
        <v/>
      </c>
      <c r="BJ692" s="37"/>
      <c r="BK692" s="29"/>
      <c r="BL692" s="47"/>
      <c r="BM692" s="43">
        <v>423</v>
      </c>
      <c r="BN692" s="45">
        <f t="shared" si="3161"/>
        <v>57</v>
      </c>
      <c r="BO692" s="43">
        <v>1</v>
      </c>
      <c r="BP692" s="45">
        <f t="shared" si="3162"/>
        <v>1</v>
      </c>
      <c r="BQ692" s="45">
        <v>8</v>
      </c>
      <c r="BR692" s="45">
        <f t="shared" si="3163"/>
        <v>2</v>
      </c>
      <c r="BS692" s="43">
        <v>3</v>
      </c>
      <c r="BT692" s="63" t="str">
        <f t="shared" si="3164"/>
        <v>サンリオミニリュック</v>
      </c>
      <c r="BU692" s="67">
        <f t="shared" si="3165"/>
        <v>600</v>
      </c>
      <c r="BV692" s="43">
        <f t="shared" si="3063"/>
        <v>1200</v>
      </c>
      <c r="BW692" s="46">
        <f t="shared" si="3064"/>
        <v>0.21052631578947367</v>
      </c>
      <c r="BX692" s="37"/>
      <c r="BY692" s="57"/>
      <c r="BZ692" s="47"/>
      <c r="CA692" s="43">
        <v>6837</v>
      </c>
      <c r="CB692" s="45">
        <f t="shared" si="3166"/>
        <v>51</v>
      </c>
      <c r="CC692" s="43">
        <v>221</v>
      </c>
      <c r="CD692" s="45">
        <f t="shared" si="3167"/>
        <v>1</v>
      </c>
      <c r="CE692" s="45">
        <v>13</v>
      </c>
      <c r="CF692" s="45">
        <f t="shared" si="3168"/>
        <v>1</v>
      </c>
      <c r="CG692" s="43">
        <v>0</v>
      </c>
      <c r="CH692" s="63" t="str">
        <f t="shared" si="3169"/>
        <v>ジャグラーサウンドボタン</v>
      </c>
      <c r="CI692" s="67">
        <f t="shared" si="3170"/>
        <v>682</v>
      </c>
      <c r="CJ692" s="43">
        <f t="shared" si="3070"/>
        <v>682</v>
      </c>
      <c r="CK692" s="46">
        <f t="shared" si="3071"/>
        <v>0.13372549019607843</v>
      </c>
      <c r="CL692" s="37"/>
      <c r="CM692" s="29"/>
      <c r="CN692" s="47"/>
      <c r="CO692" s="43">
        <v>2155</v>
      </c>
      <c r="CP692" s="45">
        <f t="shared" si="3171"/>
        <v>34</v>
      </c>
      <c r="CQ692" s="43">
        <v>58</v>
      </c>
      <c r="CR692" s="45">
        <f t="shared" si="3172"/>
        <v>0</v>
      </c>
      <c r="CS692" s="45">
        <v>6</v>
      </c>
      <c r="CT692" s="45">
        <f t="shared" si="3173"/>
        <v>0</v>
      </c>
      <c r="CU692" s="43">
        <v>0</v>
      </c>
      <c r="CV692" s="63" t="str">
        <f t="shared" si="3174"/>
        <v>サンリオFAN</v>
      </c>
      <c r="CW692" s="67">
        <f t="shared" si="3175"/>
        <v>1100</v>
      </c>
      <c r="CX692" s="43">
        <f t="shared" si="3075"/>
        <v>0</v>
      </c>
      <c r="CY692" s="46">
        <f t="shared" si="3076"/>
        <v>0</v>
      </c>
      <c r="CZ692" s="37"/>
      <c r="DA692" s="29"/>
      <c r="DB692" s="47"/>
      <c r="DC692" s="67"/>
      <c r="DD692" s="45" t="str">
        <f t="shared" si="3245"/>
        <v/>
      </c>
      <c r="DE692" s="45"/>
      <c r="DF692" s="45"/>
      <c r="DG692" s="45"/>
      <c r="DH692" s="45" t="str">
        <f t="shared" si="3246"/>
        <v/>
      </c>
      <c r="DI692" s="45"/>
      <c r="DJ692" s="45"/>
      <c r="DK692" s="45"/>
      <c r="DL692" s="45" t="str">
        <f t="shared" si="3223"/>
        <v/>
      </c>
      <c r="DM692" s="46" t="str">
        <f t="shared" si="3224"/>
        <v/>
      </c>
      <c r="DN692" s="37"/>
      <c r="DO692" s="29"/>
      <c r="DP692" s="47"/>
      <c r="DQ692" s="45"/>
      <c r="DR692" s="45" t="str">
        <f t="shared" si="3247"/>
        <v/>
      </c>
      <c r="DS692" s="45"/>
      <c r="DT692" s="45" t="str">
        <f t="shared" si="3248"/>
        <v/>
      </c>
      <c r="DU692" s="45"/>
      <c r="DV692" s="45" t="str">
        <f t="shared" si="3249"/>
        <v/>
      </c>
      <c r="DW692" s="45"/>
      <c r="DX692" s="45"/>
      <c r="DY692" s="45"/>
      <c r="DZ692" s="45" t="str">
        <f t="shared" si="3225"/>
        <v/>
      </c>
      <c r="EA692" s="46" t="str">
        <f t="shared" si="3226"/>
        <v/>
      </c>
      <c r="EB692" s="37"/>
      <c r="GU692" s="220"/>
      <c r="HX692" s="360"/>
      <c r="HY692" s="47"/>
      <c r="HZ692" s="43">
        <v>4157</v>
      </c>
      <c r="IA692" s="45">
        <f t="shared" si="3176"/>
        <v>107</v>
      </c>
      <c r="IB692" s="43">
        <v>121</v>
      </c>
      <c r="IC692" s="45">
        <f t="shared" si="3177"/>
        <v>1</v>
      </c>
      <c r="ID692" s="45">
        <v>26</v>
      </c>
      <c r="IE692" s="45">
        <f t="shared" si="3178"/>
        <v>2</v>
      </c>
      <c r="IF692" s="43">
        <v>3</v>
      </c>
      <c r="IG692" s="63" t="str">
        <f t="shared" si="3179"/>
        <v>ミニ香水</v>
      </c>
      <c r="IH692" s="67">
        <f t="shared" si="3180"/>
        <v>1100</v>
      </c>
      <c r="II692" s="43">
        <f t="shared" si="3082"/>
        <v>2200</v>
      </c>
      <c r="IJ692" s="46">
        <f t="shared" si="3083"/>
        <v>0.20560747663551401</v>
      </c>
      <c r="IK692" s="37"/>
      <c r="IL692" s="29"/>
      <c r="IM692" s="47"/>
      <c r="IN692" s="43">
        <v>4936</v>
      </c>
      <c r="IO692" s="45">
        <f t="shared" si="3181"/>
        <v>63</v>
      </c>
      <c r="IP692" s="43">
        <v>102</v>
      </c>
      <c r="IQ692" s="45">
        <f t="shared" si="3182"/>
        <v>1</v>
      </c>
      <c r="IR692" s="45">
        <v>16</v>
      </c>
      <c r="IS692" s="45">
        <f t="shared" si="3183"/>
        <v>1</v>
      </c>
      <c r="IT692" s="45">
        <v>0</v>
      </c>
      <c r="IU692" s="63" t="str">
        <f t="shared" si="3184"/>
        <v>ジャグラーサウンドボタン</v>
      </c>
      <c r="IV692" s="67">
        <f t="shared" si="3185"/>
        <v>748</v>
      </c>
      <c r="IW692" s="43">
        <f t="shared" si="3089"/>
        <v>748</v>
      </c>
      <c r="IX692" s="46">
        <f t="shared" si="3090"/>
        <v>0.11873015873015873</v>
      </c>
      <c r="IY692" s="37"/>
      <c r="IZ692" s="61"/>
      <c r="JA692" s="47"/>
      <c r="JB692" s="43">
        <v>3749</v>
      </c>
      <c r="JC692" s="45">
        <f t="shared" si="3186"/>
        <v>76</v>
      </c>
      <c r="JD692" s="43">
        <v>106</v>
      </c>
      <c r="JE692" s="45">
        <f t="shared" si="3187"/>
        <v>0</v>
      </c>
      <c r="JF692" s="45">
        <v>11</v>
      </c>
      <c r="JG692" s="45">
        <f t="shared" si="3188"/>
        <v>1</v>
      </c>
      <c r="JH692" s="43">
        <v>0</v>
      </c>
      <c r="JI692" s="63" t="str">
        <f t="shared" si="3189"/>
        <v>サンリオミニリュック</v>
      </c>
      <c r="JJ692" s="67">
        <f t="shared" si="3190"/>
        <v>600</v>
      </c>
      <c r="JK692" s="43">
        <f t="shared" si="3096"/>
        <v>600</v>
      </c>
      <c r="JL692" s="46">
        <f t="shared" si="3097"/>
        <v>7.8947368421052627E-2</v>
      </c>
      <c r="JM692" s="37"/>
      <c r="JN692" s="29"/>
      <c r="JO692" s="47"/>
      <c r="JP692" s="43">
        <v>4461</v>
      </c>
      <c r="JQ692" s="45">
        <f t="shared" si="3191"/>
        <v>58</v>
      </c>
      <c r="JR692" s="43">
        <v>90</v>
      </c>
      <c r="JS692" s="45">
        <f t="shared" si="3192"/>
        <v>1</v>
      </c>
      <c r="JT692" s="45">
        <v>9</v>
      </c>
      <c r="JU692" s="45">
        <f t="shared" si="3193"/>
        <v>1</v>
      </c>
      <c r="JV692" s="43">
        <v>5</v>
      </c>
      <c r="JW692" s="63" t="str">
        <f t="shared" si="3194"/>
        <v>デジタルミニカメラ</v>
      </c>
      <c r="JX692" s="67">
        <f t="shared" si="3195"/>
        <v>722</v>
      </c>
      <c r="JY692" s="43">
        <f t="shared" si="3103"/>
        <v>722</v>
      </c>
      <c r="JZ692" s="46">
        <f t="shared" si="3104"/>
        <v>0.12448275862068965</v>
      </c>
      <c r="KA692" s="37"/>
      <c r="KB692" s="51"/>
      <c r="KC692" s="47"/>
      <c r="KD692" s="43">
        <v>9655</v>
      </c>
      <c r="KE692" s="45">
        <f>IF(KD692="","",KD692-KD688)</f>
        <v>52</v>
      </c>
      <c r="KF692" s="43">
        <v>286</v>
      </c>
      <c r="KG692" s="45">
        <f>IF(KF692="","",KF692-KF688)</f>
        <v>1</v>
      </c>
      <c r="KH692" s="45">
        <v>11</v>
      </c>
      <c r="KI692" s="45">
        <f>IF(KH692="","",KH688+KJ688-KH692)</f>
        <v>1</v>
      </c>
      <c r="KJ692" s="43">
        <v>1</v>
      </c>
      <c r="KK692" s="63" t="str">
        <f>IF(KD692="","",KK688)</f>
        <v>モンチッチマスコット</v>
      </c>
      <c r="KL692" s="67">
        <f>IF(KE692="","",KL688)</f>
        <v>528</v>
      </c>
      <c r="KM692" s="43">
        <f>IF(KH692="","",KI692*KL692)</f>
        <v>528</v>
      </c>
      <c r="KN692" s="46">
        <f>IF(KI692="","",KM692/(KE692*100))</f>
        <v>0.10153846153846154</v>
      </c>
      <c r="KO692" s="37"/>
      <c r="KP692" s="29"/>
      <c r="KQ692" s="47"/>
      <c r="KR692" s="43">
        <v>271</v>
      </c>
      <c r="KS692" s="45">
        <f>IF(KR692="","",KR692-KR688)</f>
        <v>29</v>
      </c>
      <c r="KT692" s="43">
        <v>0</v>
      </c>
      <c r="KU692" s="45">
        <f>IF(KT692="","",KT692-KT688)</f>
        <v>-999</v>
      </c>
      <c r="KV692" s="45">
        <v>19</v>
      </c>
      <c r="KW692" s="45">
        <f>IF(KV692="","",KV688+KX688-KV692)</f>
        <v>1</v>
      </c>
      <c r="KX692" s="43">
        <v>-5</v>
      </c>
      <c r="KY692" s="63" t="s">
        <v>481</v>
      </c>
      <c r="KZ692" s="67">
        <v>1100</v>
      </c>
      <c r="LA692" s="43">
        <f>IF(KV692="","",KW692*KZ692)</f>
        <v>1100</v>
      </c>
      <c r="LB692" s="46">
        <f>IF(KW692="","",LA692/(KS692*100))</f>
        <v>0.37931034482758619</v>
      </c>
      <c r="LC692" s="37" t="s">
        <v>475</v>
      </c>
      <c r="LD692" s="29"/>
      <c r="LE692" s="47"/>
      <c r="LF692" s="45"/>
      <c r="LG692" s="45"/>
      <c r="LH692" s="45"/>
      <c r="LI692" s="45" t="str">
        <f t="shared" si="3258"/>
        <v/>
      </c>
      <c r="LJ692" s="45"/>
      <c r="LK692" s="45" t="str">
        <f t="shared" si="3259"/>
        <v/>
      </c>
      <c r="LL692" s="45"/>
      <c r="LM692" s="73" t="str">
        <f>IF(LF691="","",LM689)</f>
        <v/>
      </c>
      <c r="LN692" s="67" t="str">
        <f>IF(LG691="","",LN689)</f>
        <v/>
      </c>
      <c r="LO692" s="45" t="str">
        <f t="shared" si="3260"/>
        <v/>
      </c>
      <c r="LP692" s="46"/>
      <c r="LQ692" s="37"/>
      <c r="LR692" s="29"/>
      <c r="LS692" s="47"/>
      <c r="LT692" s="67"/>
      <c r="LU692" s="45" t="str">
        <f t="shared" si="3250"/>
        <v/>
      </c>
      <c r="LV692" s="45"/>
      <c r="LW692" s="45"/>
      <c r="LX692" s="45"/>
      <c r="LY692" s="45" t="str">
        <f t="shared" si="3251"/>
        <v/>
      </c>
      <c r="LZ692" s="45"/>
      <c r="MA692" s="45"/>
      <c r="MB692" s="45"/>
      <c r="MC692" s="45" t="str">
        <f t="shared" si="3227"/>
        <v/>
      </c>
      <c r="MD692" s="46" t="str">
        <f t="shared" si="3228"/>
        <v/>
      </c>
      <c r="ME692" s="37"/>
      <c r="MF692" s="29"/>
      <c r="MG692" s="47"/>
      <c r="MH692" s="67"/>
      <c r="MI692" s="45" t="str">
        <f t="shared" si="3252"/>
        <v/>
      </c>
      <c r="MJ692" s="45"/>
      <c r="MK692" s="45"/>
      <c r="ML692" s="45"/>
      <c r="MM692" s="45" t="str">
        <f t="shared" si="3253"/>
        <v/>
      </c>
      <c r="MN692" s="45"/>
      <c r="MO692" s="45"/>
      <c r="MP692" s="45"/>
      <c r="MQ692" s="45" t="str">
        <f t="shared" si="3229"/>
        <v/>
      </c>
      <c r="MR692" s="46" t="str">
        <f t="shared" si="3230"/>
        <v/>
      </c>
      <c r="MS692" s="37"/>
      <c r="MT692" s="29"/>
      <c r="MU692" s="47"/>
      <c r="MV692" s="67"/>
      <c r="MW692" s="45" t="str">
        <f t="shared" si="3254"/>
        <v/>
      </c>
      <c r="MX692" s="45"/>
      <c r="MY692" s="45"/>
      <c r="MZ692" s="45"/>
      <c r="NA692" s="45" t="str">
        <f t="shared" si="3255"/>
        <v/>
      </c>
      <c r="NB692" s="45"/>
      <c r="NC692" s="45"/>
      <c r="ND692" s="45"/>
      <c r="NE692" s="45" t="str">
        <f t="shared" si="3231"/>
        <v/>
      </c>
      <c r="NF692" s="46" t="str">
        <f t="shared" si="3232"/>
        <v/>
      </c>
      <c r="NG692" s="37"/>
      <c r="NH692" s="29"/>
      <c r="NI692" s="47"/>
      <c r="NJ692" s="67"/>
      <c r="NK692" s="45" t="str">
        <f t="shared" si="3256"/>
        <v/>
      </c>
      <c r="NL692" s="45"/>
      <c r="NM692" s="45"/>
      <c r="NN692" s="45"/>
      <c r="NO692" s="45" t="str">
        <f t="shared" si="3257"/>
        <v/>
      </c>
      <c r="NP692" s="45"/>
      <c r="NQ692" s="45"/>
      <c r="NR692" s="45"/>
      <c r="NS692" s="45" t="str">
        <f t="shared" si="3233"/>
        <v/>
      </c>
      <c r="NT692" s="46" t="str">
        <f t="shared" si="3234"/>
        <v/>
      </c>
      <c r="NU692" s="37"/>
    </row>
    <row r="693" spans="1:385" ht="15" customHeight="1" thickBot="1" x14ac:dyDescent="0.3">
      <c r="A693" s="38"/>
      <c r="B693" s="39"/>
      <c r="C693" s="40"/>
      <c r="D693" s="40"/>
      <c r="E693" s="40"/>
      <c r="F693" s="135"/>
      <c r="G693" s="135"/>
      <c r="H693" s="42"/>
      <c r="I693" s="45"/>
      <c r="J693" s="45" t="str">
        <f t="shared" si="3235"/>
        <v/>
      </c>
      <c r="K693" s="45"/>
      <c r="L693" s="45"/>
      <c r="M693" s="45"/>
      <c r="N693" s="45" t="str">
        <f t="shared" si="3236"/>
        <v/>
      </c>
      <c r="O693" s="45"/>
      <c r="P693" s="45"/>
      <c r="Q693" s="45"/>
      <c r="R693" s="45" t="str">
        <f t="shared" si="3215"/>
        <v/>
      </c>
      <c r="S693" s="46" t="str">
        <f t="shared" si="3216"/>
        <v/>
      </c>
      <c r="T693" s="37"/>
      <c r="U693" s="29"/>
      <c r="V693" s="47"/>
      <c r="W693" s="67"/>
      <c r="X693" s="45" t="str">
        <f t="shared" si="3237"/>
        <v/>
      </c>
      <c r="Y693" s="45"/>
      <c r="Z693" s="45"/>
      <c r="AA693" s="45"/>
      <c r="AB693" s="45" t="str">
        <f t="shared" si="3238"/>
        <v/>
      </c>
      <c r="AC693" s="45"/>
      <c r="AD693" s="45"/>
      <c r="AE693" s="45"/>
      <c r="AF693" s="45" t="str">
        <f t="shared" si="3217"/>
        <v/>
      </c>
      <c r="AG693" s="46" t="str">
        <f t="shared" si="3218"/>
        <v/>
      </c>
      <c r="AH693" s="37"/>
      <c r="AI693" s="29"/>
      <c r="AJ693" s="47"/>
      <c r="AK693" s="45"/>
      <c r="AL693" s="45" t="str">
        <f t="shared" si="3239"/>
        <v/>
      </c>
      <c r="AM693" s="45"/>
      <c r="AN693" s="45" t="str">
        <f t="shared" si="3240"/>
        <v/>
      </c>
      <c r="AO693" s="45"/>
      <c r="AP693" s="45" t="str">
        <f t="shared" si="3241"/>
        <v/>
      </c>
      <c r="AQ693" s="45"/>
      <c r="AR693" s="45"/>
      <c r="AS693" s="45"/>
      <c r="AT693" s="45" t="str">
        <f t="shared" si="3219"/>
        <v/>
      </c>
      <c r="AU693" s="46" t="str">
        <f t="shared" si="3220"/>
        <v/>
      </c>
      <c r="AV693" s="37"/>
      <c r="AW693" s="29"/>
      <c r="AX693" s="47"/>
      <c r="AY693" s="45"/>
      <c r="AZ693" s="45" t="str">
        <f t="shared" si="3242"/>
        <v/>
      </c>
      <c r="BA693" s="45"/>
      <c r="BB693" s="45" t="str">
        <f t="shared" si="3243"/>
        <v/>
      </c>
      <c r="BC693" s="45"/>
      <c r="BD693" s="45" t="str">
        <f t="shared" si="3244"/>
        <v/>
      </c>
      <c r="BE693" s="45"/>
      <c r="BF693" s="45"/>
      <c r="BG693" s="45"/>
      <c r="BH693" s="45" t="str">
        <f t="shared" si="3221"/>
        <v/>
      </c>
      <c r="BI693" s="46" t="str">
        <f t="shared" si="3222"/>
        <v/>
      </c>
      <c r="BJ693" s="37"/>
      <c r="BK693" s="29"/>
      <c r="BL693" s="47"/>
      <c r="BM693" s="45">
        <v>645</v>
      </c>
      <c r="BN693" s="45">
        <f t="shared" si="3161"/>
        <v>317</v>
      </c>
      <c r="BO693" s="45">
        <v>8</v>
      </c>
      <c r="BP693" s="45">
        <f t="shared" si="3162"/>
        <v>1</v>
      </c>
      <c r="BQ693" s="45">
        <v>10</v>
      </c>
      <c r="BR693" s="45">
        <f t="shared" si="3163"/>
        <v>1</v>
      </c>
      <c r="BS693" s="27">
        <v>4</v>
      </c>
      <c r="BT693" s="63" t="s">
        <v>483</v>
      </c>
      <c r="BU693" s="67">
        <v>500</v>
      </c>
      <c r="BV693" s="45">
        <f t="shared" si="3063"/>
        <v>500</v>
      </c>
      <c r="BW693" s="46">
        <f t="shared" si="3064"/>
        <v>1.5772870662460567E-2</v>
      </c>
      <c r="BX693" s="37"/>
      <c r="BY693" s="57"/>
      <c r="BZ693" s="47"/>
      <c r="CA693" s="45">
        <v>7304</v>
      </c>
      <c r="CB693" s="45">
        <f t="shared" si="3166"/>
        <v>42</v>
      </c>
      <c r="CC693" s="45">
        <v>424</v>
      </c>
      <c r="CD693" s="45">
        <f t="shared" si="3167"/>
        <v>1</v>
      </c>
      <c r="CE693" s="45">
        <v>6</v>
      </c>
      <c r="CF693" s="45">
        <f t="shared" si="3168"/>
        <v>1</v>
      </c>
      <c r="CG693" s="27">
        <v>4</v>
      </c>
      <c r="CH693" s="63" t="str">
        <f t="shared" si="3169"/>
        <v>ＡＩマスコット</v>
      </c>
      <c r="CI693" s="67">
        <f t="shared" si="3170"/>
        <v>286</v>
      </c>
      <c r="CJ693" s="45">
        <f t="shared" si="3070"/>
        <v>286</v>
      </c>
      <c r="CK693" s="46">
        <f t="shared" si="3071"/>
        <v>6.8095238095238098E-2</v>
      </c>
      <c r="CL693" s="37" t="s">
        <v>485</v>
      </c>
      <c r="CM693" s="29"/>
      <c r="CN693" s="47"/>
      <c r="CO693" s="45">
        <v>1514</v>
      </c>
      <c r="CP693" s="45">
        <f t="shared" si="3171"/>
        <v>447</v>
      </c>
      <c r="CQ693" s="45">
        <v>44</v>
      </c>
      <c r="CR693" s="45">
        <f t="shared" si="3172"/>
        <v>6</v>
      </c>
      <c r="CS693" s="45">
        <v>11</v>
      </c>
      <c r="CT693" s="45">
        <f t="shared" si="3173"/>
        <v>4</v>
      </c>
      <c r="CU693" s="27">
        <v>8</v>
      </c>
      <c r="CV693" s="63" t="s">
        <v>483</v>
      </c>
      <c r="CW693" s="67">
        <v>500</v>
      </c>
      <c r="CX693" s="45">
        <f t="shared" si="3075"/>
        <v>2000</v>
      </c>
      <c r="CY693" s="46">
        <f t="shared" si="3076"/>
        <v>4.4742729306487698E-2</v>
      </c>
      <c r="CZ693" s="37"/>
      <c r="DA693" s="29"/>
      <c r="DB693" s="47"/>
      <c r="DC693" s="67"/>
      <c r="DD693" s="45" t="str">
        <f t="shared" si="3245"/>
        <v/>
      </c>
      <c r="DE693" s="45"/>
      <c r="DF693" s="45"/>
      <c r="DG693" s="45"/>
      <c r="DH693" s="45" t="str">
        <f t="shared" si="3246"/>
        <v/>
      </c>
      <c r="DI693" s="45"/>
      <c r="DJ693" s="45"/>
      <c r="DK693" s="45"/>
      <c r="DL693" s="45" t="str">
        <f t="shared" si="3223"/>
        <v/>
      </c>
      <c r="DM693" s="46" t="str">
        <f t="shared" si="3224"/>
        <v/>
      </c>
      <c r="DN693" s="37"/>
      <c r="DO693" s="29"/>
      <c r="DP693" s="47"/>
      <c r="DQ693" s="45"/>
      <c r="DR693" s="45" t="str">
        <f t="shared" si="3247"/>
        <v/>
      </c>
      <c r="DS693" s="45"/>
      <c r="DT693" s="45" t="str">
        <f t="shared" si="3248"/>
        <v/>
      </c>
      <c r="DU693" s="45"/>
      <c r="DV693" s="45" t="str">
        <f t="shared" si="3249"/>
        <v/>
      </c>
      <c r="DW693" s="45"/>
      <c r="DX693" s="45"/>
      <c r="DY693" s="45"/>
      <c r="DZ693" s="45" t="str">
        <f t="shared" si="3225"/>
        <v/>
      </c>
      <c r="EA693" s="46" t="str">
        <f t="shared" si="3226"/>
        <v/>
      </c>
      <c r="EB693" s="37"/>
      <c r="GU693" s="220"/>
      <c r="HX693" s="360"/>
      <c r="HY693" s="47"/>
      <c r="HZ693" s="45">
        <v>4117</v>
      </c>
      <c r="IA693" s="45">
        <f t="shared" si="3176"/>
        <v>292</v>
      </c>
      <c r="IB693" s="45">
        <v>117</v>
      </c>
      <c r="IC693" s="45">
        <f t="shared" si="3177"/>
        <v>1</v>
      </c>
      <c r="ID693" s="45">
        <v>6</v>
      </c>
      <c r="IE693" s="45">
        <f t="shared" si="3178"/>
        <v>1</v>
      </c>
      <c r="IF693" s="27">
        <v>10</v>
      </c>
      <c r="IG693" s="63" t="s">
        <v>484</v>
      </c>
      <c r="IH693" s="67">
        <v>500</v>
      </c>
      <c r="II693" s="45">
        <f t="shared" si="3082"/>
        <v>500</v>
      </c>
      <c r="IJ693" s="46">
        <f t="shared" si="3083"/>
        <v>1.7123287671232876E-2</v>
      </c>
      <c r="IK693" s="37"/>
      <c r="IL693" s="29"/>
      <c r="IM693" s="47"/>
      <c r="IN693" s="45">
        <v>3096</v>
      </c>
      <c r="IO693" s="45">
        <f t="shared" si="3181"/>
        <v>50</v>
      </c>
      <c r="IP693" s="45">
        <v>198</v>
      </c>
      <c r="IQ693" s="45">
        <f t="shared" si="3182"/>
        <v>8</v>
      </c>
      <c r="IR693" s="45">
        <v>40</v>
      </c>
      <c r="IS693" s="45">
        <f t="shared" si="3183"/>
        <v>10</v>
      </c>
      <c r="IT693" s="45">
        <v>0</v>
      </c>
      <c r="IU693" s="63" t="str">
        <f t="shared" si="3184"/>
        <v>AIスクイーズ</v>
      </c>
      <c r="IV693" s="67">
        <f t="shared" si="3185"/>
        <v>182</v>
      </c>
      <c r="IW693" s="45">
        <f t="shared" si="3089"/>
        <v>1820</v>
      </c>
      <c r="IX693" s="46">
        <f t="shared" si="3090"/>
        <v>0.36399999999999999</v>
      </c>
      <c r="IY693" s="37"/>
      <c r="IZ693" s="61"/>
      <c r="JA693" s="47"/>
      <c r="JB693" s="45">
        <v>5788</v>
      </c>
      <c r="JC693" s="45">
        <f t="shared" si="3186"/>
        <v>153</v>
      </c>
      <c r="JD693" s="45">
        <v>355</v>
      </c>
      <c r="JE693" s="45">
        <f t="shared" si="3187"/>
        <v>4</v>
      </c>
      <c r="JF693" s="45">
        <v>88</v>
      </c>
      <c r="JG693" s="45">
        <f t="shared" si="3188"/>
        <v>6</v>
      </c>
      <c r="JH693" s="27">
        <v>0</v>
      </c>
      <c r="JI693" s="63" t="str">
        <f t="shared" si="3189"/>
        <v>AIモンスターラバー</v>
      </c>
      <c r="JJ693" s="67">
        <f t="shared" si="3190"/>
        <v>198</v>
      </c>
      <c r="JK693" s="45">
        <f t="shared" si="3096"/>
        <v>1188</v>
      </c>
      <c r="JL693" s="46">
        <f t="shared" si="3097"/>
        <v>7.7647058823529416E-2</v>
      </c>
      <c r="JM693" s="37"/>
      <c r="JN693" s="29"/>
      <c r="JO693" s="47"/>
      <c r="JP693" s="45">
        <v>5187</v>
      </c>
      <c r="JQ693" s="45">
        <f t="shared" si="3191"/>
        <v>75</v>
      </c>
      <c r="JR693" s="45">
        <v>247</v>
      </c>
      <c r="JS693" s="45">
        <f t="shared" si="3192"/>
        <v>9</v>
      </c>
      <c r="JT693" s="45">
        <v>78</v>
      </c>
      <c r="JU693" s="45">
        <f t="shared" si="3193"/>
        <v>10</v>
      </c>
      <c r="JV693" s="27">
        <v>0</v>
      </c>
      <c r="JW693" s="63" t="str">
        <f t="shared" si="3194"/>
        <v>キティサンダルKH</v>
      </c>
      <c r="JX693" s="67">
        <f t="shared" si="3195"/>
        <v>605</v>
      </c>
      <c r="JY693" s="45">
        <f t="shared" si="3103"/>
        <v>6050</v>
      </c>
      <c r="JZ693" s="46">
        <f t="shared" si="3104"/>
        <v>0.80666666666666664</v>
      </c>
      <c r="KA693" s="37" t="s">
        <v>486</v>
      </c>
      <c r="KB693" s="51"/>
      <c r="KC693" s="47"/>
      <c r="KD693" s="45">
        <v>11470</v>
      </c>
      <c r="KE693" s="45">
        <f>IF(KD693="","",KD693-KD689)</f>
        <v>116</v>
      </c>
      <c r="KF693" s="45">
        <v>606</v>
      </c>
      <c r="KG693" s="45">
        <f>IF(KF693="","",KF693-KF689)</f>
        <v>0</v>
      </c>
      <c r="KH693" s="45">
        <v>8</v>
      </c>
      <c r="KI693" s="45">
        <f>IF(KH693="","",KH689+KJ689-KH693)</f>
        <v>0</v>
      </c>
      <c r="KJ693" s="27">
        <v>4</v>
      </c>
      <c r="KK693" s="63" t="str">
        <f>IF(KD693="","",KK689)</f>
        <v>サンリオFAN</v>
      </c>
      <c r="KL693" s="67">
        <f>IF(KE693="","",KL689)</f>
        <v>1100</v>
      </c>
      <c r="KM693" s="45">
        <f>IF(KH693="","",KI693*KL693)</f>
        <v>0</v>
      </c>
      <c r="KN693" s="46">
        <f>IF(KI693="","",KM693/(KE693*100))</f>
        <v>0</v>
      </c>
      <c r="KO693" s="37"/>
      <c r="KP693" s="29"/>
      <c r="KQ693" s="47"/>
      <c r="KR693" s="45">
        <v>719</v>
      </c>
      <c r="KS693" s="45">
        <f>IF(KR693="","",KR693-KR689)</f>
        <v>63</v>
      </c>
      <c r="KT693" s="45">
        <v>45</v>
      </c>
      <c r="KU693" s="45">
        <f>IF(KT693="","",KT693-KT689)</f>
        <v>3</v>
      </c>
      <c r="KV693" s="45">
        <v>220</v>
      </c>
      <c r="KW693" s="45">
        <f>IF(KV693="","",KV689+KX689-KV693)</f>
        <v>5</v>
      </c>
      <c r="KX693" s="27">
        <v>0</v>
      </c>
      <c r="KY693" s="63" t="str">
        <f>IF(KR693="","",KY689)</f>
        <v>サンリオアイスドーム</v>
      </c>
      <c r="KZ693" s="67">
        <f>IF(KS693="","",KZ689)</f>
        <v>300</v>
      </c>
      <c r="LA693" s="45">
        <f>IF(KV693="","",KW693*KZ693)</f>
        <v>1500</v>
      </c>
      <c r="LB693" s="46">
        <f>IF(KW693="","",LA693/(KS693*100))</f>
        <v>0.23809523809523808</v>
      </c>
      <c r="LC693" s="37"/>
      <c r="LD693" s="29"/>
      <c r="LE693" s="75"/>
      <c r="LF693" s="76"/>
      <c r="LG693" s="76"/>
      <c r="LH693" s="76"/>
      <c r="LI693" s="76" t="str">
        <f t="shared" si="3258"/>
        <v/>
      </c>
      <c r="LJ693" s="76"/>
      <c r="LK693" s="76" t="str">
        <f t="shared" si="3259"/>
        <v/>
      </c>
      <c r="LL693" s="76"/>
      <c r="LM693" s="78" t="str">
        <f>IF(LF691="","",LM690)</f>
        <v/>
      </c>
      <c r="LN693" s="79" t="str">
        <f>IF(LG691="","",LN690)</f>
        <v/>
      </c>
      <c r="LO693" s="76" t="str">
        <f t="shared" si="3260"/>
        <v/>
      </c>
      <c r="LP693" s="80"/>
      <c r="LQ693" s="37"/>
      <c r="LR693" s="29"/>
      <c r="LS693" s="47"/>
      <c r="LT693" s="67"/>
      <c r="LU693" s="45" t="str">
        <f t="shared" si="3250"/>
        <v/>
      </c>
      <c r="LV693" s="45"/>
      <c r="LW693" s="45"/>
      <c r="LX693" s="45"/>
      <c r="LY693" s="45" t="str">
        <f t="shared" si="3251"/>
        <v/>
      </c>
      <c r="LZ693" s="45"/>
      <c r="MA693" s="45"/>
      <c r="MB693" s="45"/>
      <c r="MC693" s="45" t="str">
        <f t="shared" si="3227"/>
        <v/>
      </c>
      <c r="MD693" s="46" t="str">
        <f t="shared" si="3228"/>
        <v/>
      </c>
      <c r="ME693" s="37"/>
      <c r="MF693" s="29"/>
      <c r="MG693" s="47"/>
      <c r="MH693" s="67"/>
      <c r="MI693" s="45" t="str">
        <f t="shared" si="3252"/>
        <v/>
      </c>
      <c r="MJ693" s="45"/>
      <c r="MK693" s="45"/>
      <c r="ML693" s="45"/>
      <c r="MM693" s="45" t="str">
        <f t="shared" si="3253"/>
        <v/>
      </c>
      <c r="MN693" s="45"/>
      <c r="MO693" s="45"/>
      <c r="MP693" s="45"/>
      <c r="MQ693" s="45" t="str">
        <f t="shared" si="3229"/>
        <v/>
      </c>
      <c r="MR693" s="46" t="str">
        <f t="shared" si="3230"/>
        <v/>
      </c>
      <c r="MS693" s="37"/>
      <c r="MT693" s="29"/>
      <c r="MU693" s="47"/>
      <c r="MV693" s="67"/>
      <c r="MW693" s="45" t="str">
        <f t="shared" si="3254"/>
        <v/>
      </c>
      <c r="MX693" s="45"/>
      <c r="MY693" s="45"/>
      <c r="MZ693" s="45"/>
      <c r="NA693" s="45" t="str">
        <f t="shared" si="3255"/>
        <v/>
      </c>
      <c r="NB693" s="45"/>
      <c r="NC693" s="45"/>
      <c r="ND693" s="45"/>
      <c r="NE693" s="45" t="str">
        <f t="shared" si="3231"/>
        <v/>
      </c>
      <c r="NF693" s="46" t="str">
        <f t="shared" si="3232"/>
        <v/>
      </c>
      <c r="NG693" s="37"/>
      <c r="NH693" s="29"/>
      <c r="NI693" s="47"/>
      <c r="NJ693" s="67"/>
      <c r="NK693" s="45" t="str">
        <f t="shared" si="3256"/>
        <v/>
      </c>
      <c r="NL693" s="45"/>
      <c r="NM693" s="45"/>
      <c r="NN693" s="45"/>
      <c r="NO693" s="45" t="str">
        <f t="shared" si="3257"/>
        <v/>
      </c>
      <c r="NP693" s="45"/>
      <c r="NQ693" s="45"/>
      <c r="NR693" s="45"/>
      <c r="NS693" s="45" t="str">
        <f t="shared" si="3233"/>
        <v/>
      </c>
      <c r="NT693" s="46" t="str">
        <f t="shared" si="3234"/>
        <v/>
      </c>
      <c r="NU693" s="37"/>
    </row>
    <row r="694" spans="1:385" ht="15" customHeight="1" thickTop="1" thickBot="1" x14ac:dyDescent="0.3">
      <c r="A694" s="38"/>
      <c r="B694" s="39"/>
      <c r="C694" s="40"/>
      <c r="D694" s="40"/>
      <c r="E694" s="40"/>
      <c r="F694" s="135"/>
      <c r="G694" s="135"/>
      <c r="H694" s="42"/>
      <c r="I694" s="45"/>
      <c r="J694" s="45" t="str">
        <f t="shared" si="3235"/>
        <v/>
      </c>
      <c r="K694" s="45"/>
      <c r="L694" s="45"/>
      <c r="M694" s="45"/>
      <c r="N694" s="45" t="str">
        <f t="shared" si="3236"/>
        <v/>
      </c>
      <c r="O694" s="45"/>
      <c r="P694" s="45"/>
      <c r="Q694" s="45"/>
      <c r="R694" s="45" t="str">
        <f t="shared" si="3215"/>
        <v/>
      </c>
      <c r="S694" s="46" t="str">
        <f t="shared" si="3216"/>
        <v/>
      </c>
      <c r="T694" s="37"/>
      <c r="U694" s="29"/>
      <c r="V694" s="47"/>
      <c r="W694" s="67"/>
      <c r="X694" s="45" t="str">
        <f t="shared" si="3237"/>
        <v/>
      </c>
      <c r="Y694" s="45"/>
      <c r="Z694" s="45"/>
      <c r="AA694" s="45"/>
      <c r="AB694" s="45" t="str">
        <f t="shared" si="3238"/>
        <v/>
      </c>
      <c r="AC694" s="45"/>
      <c r="AD694" s="45"/>
      <c r="AE694" s="45"/>
      <c r="AF694" s="45" t="str">
        <f t="shared" si="3217"/>
        <v/>
      </c>
      <c r="AG694" s="46" t="str">
        <f t="shared" si="3218"/>
        <v/>
      </c>
      <c r="AH694" s="37"/>
      <c r="AI694" s="29"/>
      <c r="AJ694" s="47"/>
      <c r="AK694" s="45"/>
      <c r="AL694" s="45" t="str">
        <f t="shared" si="3239"/>
        <v/>
      </c>
      <c r="AM694" s="45"/>
      <c r="AN694" s="45" t="str">
        <f t="shared" si="3240"/>
        <v/>
      </c>
      <c r="AO694" s="45"/>
      <c r="AP694" s="45" t="str">
        <f t="shared" si="3241"/>
        <v/>
      </c>
      <c r="AQ694" s="45"/>
      <c r="AR694" s="45"/>
      <c r="AS694" s="45"/>
      <c r="AT694" s="45" t="str">
        <f t="shared" si="3219"/>
        <v/>
      </c>
      <c r="AU694" s="46" t="str">
        <f t="shared" si="3220"/>
        <v/>
      </c>
      <c r="AV694" s="37"/>
      <c r="AW694" s="29"/>
      <c r="AX694" s="47"/>
      <c r="AY694" s="45"/>
      <c r="AZ694" s="45" t="str">
        <f t="shared" si="3242"/>
        <v/>
      </c>
      <c r="BA694" s="45"/>
      <c r="BB694" s="45" t="str">
        <f t="shared" si="3243"/>
        <v/>
      </c>
      <c r="BC694" s="45"/>
      <c r="BD694" s="45" t="str">
        <f t="shared" si="3244"/>
        <v/>
      </c>
      <c r="BE694" s="45"/>
      <c r="BF694" s="45"/>
      <c r="BG694" s="45"/>
      <c r="BH694" s="45" t="str">
        <f t="shared" si="3221"/>
        <v/>
      </c>
      <c r="BI694" s="46" t="str">
        <f t="shared" si="3222"/>
        <v/>
      </c>
      <c r="BJ694" s="37"/>
      <c r="BK694" s="29"/>
      <c r="BL694" s="75"/>
      <c r="BM694" s="76">
        <v>484</v>
      </c>
      <c r="BN694" s="76">
        <f t="shared" si="3161"/>
        <v>60</v>
      </c>
      <c r="BO694" s="76">
        <v>996</v>
      </c>
      <c r="BP694" s="76">
        <f t="shared" si="3162"/>
        <v>1</v>
      </c>
      <c r="BQ694" s="76">
        <v>16</v>
      </c>
      <c r="BR694" s="76">
        <f t="shared" si="3163"/>
        <v>1</v>
      </c>
      <c r="BS694" s="76">
        <v>-8</v>
      </c>
      <c r="BT694" s="78" t="str">
        <f t="shared" si="3164"/>
        <v>スティッチキーケース</v>
      </c>
      <c r="BU694" s="79">
        <f t="shared" si="3165"/>
        <v>550</v>
      </c>
      <c r="BV694" s="76">
        <f t="shared" si="3063"/>
        <v>550</v>
      </c>
      <c r="BW694" s="80">
        <f t="shared" si="3064"/>
        <v>9.166666666666666E-2</v>
      </c>
      <c r="BX694" s="37" t="s">
        <v>545</v>
      </c>
      <c r="BY694" s="57"/>
      <c r="BZ694" s="75"/>
      <c r="CA694" s="76">
        <v>5644</v>
      </c>
      <c r="CB694" s="76">
        <f t="shared" si="3166"/>
        <v>97</v>
      </c>
      <c r="CC694" s="76">
        <v>302</v>
      </c>
      <c r="CD694" s="76">
        <f t="shared" si="3167"/>
        <v>2</v>
      </c>
      <c r="CE694" s="76">
        <v>75</v>
      </c>
      <c r="CF694" s="76">
        <f t="shared" si="3168"/>
        <v>5</v>
      </c>
      <c r="CG694" s="76">
        <v>3</v>
      </c>
      <c r="CH694" s="78" t="str">
        <f t="shared" si="3169"/>
        <v>ＡＩラバー</v>
      </c>
      <c r="CI694" s="79">
        <f t="shared" si="3170"/>
        <v>198</v>
      </c>
      <c r="CJ694" s="76">
        <f t="shared" si="3070"/>
        <v>990</v>
      </c>
      <c r="CK694" s="80">
        <f t="shared" si="3071"/>
        <v>0.10206185567010309</v>
      </c>
      <c r="CL694" s="37"/>
      <c r="CM694" s="29"/>
      <c r="CN694" s="75"/>
      <c r="CO694" s="76">
        <v>1190</v>
      </c>
      <c r="CP694" s="76">
        <f t="shared" si="3171"/>
        <v>44</v>
      </c>
      <c r="CQ694" s="76">
        <v>45</v>
      </c>
      <c r="CR694" s="76">
        <f t="shared" si="3172"/>
        <v>5</v>
      </c>
      <c r="CS694" s="76">
        <v>7</v>
      </c>
      <c r="CT694" s="76">
        <f t="shared" si="3173"/>
        <v>6</v>
      </c>
      <c r="CU694" s="76">
        <v>0</v>
      </c>
      <c r="CV694" s="78" t="str">
        <f t="shared" si="3174"/>
        <v>サンリオトイカメラ</v>
      </c>
      <c r="CW694" s="79">
        <f t="shared" si="3175"/>
        <v>605</v>
      </c>
      <c r="CX694" s="76">
        <f t="shared" si="3075"/>
        <v>3630</v>
      </c>
      <c r="CY694" s="80">
        <f t="shared" si="3076"/>
        <v>0.82499999999999996</v>
      </c>
      <c r="CZ694" s="37"/>
      <c r="DA694" s="29"/>
      <c r="DB694" s="47"/>
      <c r="DC694" s="67"/>
      <c r="DD694" s="45" t="str">
        <f t="shared" si="3245"/>
        <v/>
      </c>
      <c r="DE694" s="45"/>
      <c r="DF694" s="45"/>
      <c r="DG694" s="45"/>
      <c r="DH694" s="45" t="str">
        <f t="shared" si="3246"/>
        <v/>
      </c>
      <c r="DI694" s="45"/>
      <c r="DJ694" s="45"/>
      <c r="DK694" s="45"/>
      <c r="DL694" s="45" t="str">
        <f t="shared" si="3223"/>
        <v/>
      </c>
      <c r="DM694" s="46" t="str">
        <f t="shared" si="3224"/>
        <v/>
      </c>
      <c r="DN694" s="37"/>
      <c r="DO694" s="29"/>
      <c r="DP694" s="47"/>
      <c r="DQ694" s="45"/>
      <c r="DR694" s="45" t="str">
        <f t="shared" si="3247"/>
        <v/>
      </c>
      <c r="DS694" s="45"/>
      <c r="DT694" s="45" t="str">
        <f t="shared" si="3248"/>
        <v/>
      </c>
      <c r="DU694" s="45"/>
      <c r="DV694" s="45" t="str">
        <f t="shared" si="3249"/>
        <v/>
      </c>
      <c r="DW694" s="45"/>
      <c r="DX694" s="45"/>
      <c r="DY694" s="45"/>
      <c r="DZ694" s="45" t="str">
        <f t="shared" si="3225"/>
        <v/>
      </c>
      <c r="EA694" s="46" t="str">
        <f t="shared" si="3226"/>
        <v/>
      </c>
      <c r="EB694" s="37"/>
      <c r="GU694" s="220"/>
      <c r="HX694" s="360"/>
      <c r="HY694" s="75"/>
      <c r="HZ694" s="76">
        <v>5497</v>
      </c>
      <c r="IA694" s="76">
        <f t="shared" si="3176"/>
        <v>494</v>
      </c>
      <c r="IB694" s="76">
        <v>277</v>
      </c>
      <c r="IC694" s="76">
        <f t="shared" si="3177"/>
        <v>12</v>
      </c>
      <c r="ID694" s="76">
        <v>20</v>
      </c>
      <c r="IE694" s="76">
        <f t="shared" si="3178"/>
        <v>6</v>
      </c>
      <c r="IF694" s="76">
        <v>0</v>
      </c>
      <c r="IG694" s="78" t="s">
        <v>483</v>
      </c>
      <c r="IH694" s="79">
        <v>500</v>
      </c>
      <c r="II694" s="76">
        <f t="shared" si="3082"/>
        <v>3000</v>
      </c>
      <c r="IJ694" s="80">
        <f t="shared" si="3083"/>
        <v>6.0728744939271252E-2</v>
      </c>
      <c r="IK694" s="37"/>
      <c r="IL694" s="29"/>
      <c r="IM694" s="75"/>
      <c r="IN694" s="76">
        <v>5109</v>
      </c>
      <c r="IO694" s="76">
        <f t="shared" si="3181"/>
        <v>30</v>
      </c>
      <c r="IP694" s="76">
        <v>228</v>
      </c>
      <c r="IQ694" s="76">
        <f t="shared" si="3182"/>
        <v>3</v>
      </c>
      <c r="IR694" s="76">
        <v>8</v>
      </c>
      <c r="IS694" s="76">
        <f t="shared" si="3183"/>
        <v>3</v>
      </c>
      <c r="IT694" s="76">
        <v>0</v>
      </c>
      <c r="IU694" s="78" t="str">
        <f t="shared" si="3184"/>
        <v>しなこくま</v>
      </c>
      <c r="IV694" s="79">
        <f t="shared" si="3185"/>
        <v>682</v>
      </c>
      <c r="IW694" s="76">
        <f t="shared" si="3089"/>
        <v>2046</v>
      </c>
      <c r="IX694" s="80">
        <f t="shared" si="3090"/>
        <v>0.68200000000000005</v>
      </c>
      <c r="IY694" s="37"/>
      <c r="IZ694" s="61"/>
      <c r="JA694" s="75"/>
      <c r="JB694" s="76">
        <v>3543</v>
      </c>
      <c r="JC694" s="76">
        <f t="shared" si="3186"/>
        <v>92</v>
      </c>
      <c r="JD694" s="76">
        <v>188</v>
      </c>
      <c r="JE694" s="76">
        <f t="shared" si="3187"/>
        <v>5</v>
      </c>
      <c r="JF694" s="76">
        <v>3</v>
      </c>
      <c r="JG694" s="76">
        <f t="shared" si="3188"/>
        <v>5</v>
      </c>
      <c r="JH694" s="76">
        <v>4</v>
      </c>
      <c r="JI694" s="78" t="str">
        <f t="shared" si="3189"/>
        <v>ＡＩマスコット</v>
      </c>
      <c r="JJ694" s="79">
        <f t="shared" si="3190"/>
        <v>286</v>
      </c>
      <c r="JK694" s="76">
        <f t="shared" si="3096"/>
        <v>1430</v>
      </c>
      <c r="JL694" s="80">
        <f t="shared" si="3097"/>
        <v>0.15543478260869564</v>
      </c>
      <c r="JM694" s="37"/>
      <c r="JN694" s="29"/>
      <c r="JO694" s="75"/>
      <c r="JP694" s="76">
        <v>4271</v>
      </c>
      <c r="JQ694" s="76">
        <f t="shared" si="3191"/>
        <v>72</v>
      </c>
      <c r="JR694" s="76">
        <v>189</v>
      </c>
      <c r="JS694" s="76">
        <f t="shared" si="3192"/>
        <v>1</v>
      </c>
      <c r="JT694" s="76">
        <v>13</v>
      </c>
      <c r="JU694" s="76">
        <f t="shared" si="3193"/>
        <v>1</v>
      </c>
      <c r="JV694" s="76">
        <v>0</v>
      </c>
      <c r="JW694" s="78" t="str">
        <f t="shared" si="3194"/>
        <v>サンリオファン</v>
      </c>
      <c r="JX694" s="79">
        <f t="shared" si="3195"/>
        <v>1100</v>
      </c>
      <c r="JY694" s="76">
        <f t="shared" si="3103"/>
        <v>1100</v>
      </c>
      <c r="JZ694" s="80">
        <f t="shared" si="3104"/>
        <v>0.15277777777777779</v>
      </c>
      <c r="KA694" s="37"/>
      <c r="KB694" s="51"/>
      <c r="KC694" s="75"/>
      <c r="KD694" s="76">
        <v>12522</v>
      </c>
      <c r="KE694" s="76">
        <f>IF(KD694="","",KD694-KD690)</f>
        <v>153</v>
      </c>
      <c r="KF694" s="76">
        <v>626</v>
      </c>
      <c r="KG694" s="76">
        <f>IF(KF694="","",KF694-KF690)</f>
        <v>6</v>
      </c>
      <c r="KH694" s="76">
        <v>70</v>
      </c>
      <c r="KI694" s="76">
        <f>IF(KH694="","",KH690+KJ690-KH694)</f>
        <v>9</v>
      </c>
      <c r="KJ694" s="76">
        <v>30</v>
      </c>
      <c r="KK694" s="78" t="str">
        <f>IF(KD694="","",KK690)</f>
        <v>ＡＩモンスターラバー</v>
      </c>
      <c r="KL694" s="79">
        <f>IF(KE694="","",KL690)</f>
        <v>198</v>
      </c>
      <c r="KM694" s="76">
        <f>IF(KH694="","",KI694*KL694)</f>
        <v>1782</v>
      </c>
      <c r="KN694" s="80">
        <f>IF(KI694="","",KM694/(KE694*100))</f>
        <v>0.11647058823529412</v>
      </c>
      <c r="KO694" s="37"/>
      <c r="KP694" s="29"/>
      <c r="KQ694" s="75"/>
      <c r="KR694" s="76">
        <v>957</v>
      </c>
      <c r="KS694" s="76">
        <f>IF(KR694="","",KR694-KR690)</f>
        <v>96</v>
      </c>
      <c r="KT694" s="76">
        <v>5</v>
      </c>
      <c r="KU694" s="76">
        <f>IF(KT694="","",KT694-KT690)</f>
        <v>2</v>
      </c>
      <c r="KV694" s="76">
        <v>7</v>
      </c>
      <c r="KW694" s="76">
        <f>IF(KV694="","",KV690+KX690-KV694)</f>
        <v>2</v>
      </c>
      <c r="KX694" s="76">
        <v>1</v>
      </c>
      <c r="KY694" s="78" t="str">
        <f>IF(KR694="","",KY690)</f>
        <v>AIモンスターマスコット</v>
      </c>
      <c r="KZ694" s="79">
        <f>IF(KS694="","",KZ690)</f>
        <v>286</v>
      </c>
      <c r="LA694" s="76">
        <f>IF(KV694="","",KW694*KZ694)</f>
        <v>572</v>
      </c>
      <c r="LB694" s="80">
        <f>IF(KW694="","",LA694/(KS694*100))</f>
        <v>5.9583333333333335E-2</v>
      </c>
      <c r="LC694" s="37"/>
      <c r="LD694" s="29"/>
      <c r="LE694" s="52" t="str">
        <f>IF($A668="","",$A668)</f>
        <v/>
      </c>
      <c r="LF694" s="43"/>
      <c r="LG694" s="86" t="str">
        <f>IF(LF694="","",LF694-LF691)</f>
        <v/>
      </c>
      <c r="LH694" s="43"/>
      <c r="LI694" s="43" t="str">
        <f t="shared" si="3258"/>
        <v/>
      </c>
      <c r="LJ694" s="43"/>
      <c r="LK694" s="87" t="str">
        <f t="shared" si="3259"/>
        <v/>
      </c>
      <c r="LL694" s="43"/>
      <c r="LM694" s="65" t="str">
        <f>IF(LF694="","",LM691)</f>
        <v/>
      </c>
      <c r="LN694" s="48" t="str">
        <f>IF(LG694="","",LN691)</f>
        <v/>
      </c>
      <c r="LO694" s="87" t="str">
        <f t="shared" si="3260"/>
        <v/>
      </c>
      <c r="LP694" s="53"/>
      <c r="LQ694" s="37"/>
      <c r="LR694" s="29"/>
      <c r="LS694" s="47"/>
      <c r="LT694" s="67"/>
      <c r="LU694" s="45" t="str">
        <f t="shared" si="3250"/>
        <v/>
      </c>
      <c r="LV694" s="45"/>
      <c r="LW694" s="45"/>
      <c r="LX694" s="45"/>
      <c r="LY694" s="45" t="str">
        <f t="shared" si="3251"/>
        <v/>
      </c>
      <c r="LZ694" s="45"/>
      <c r="MA694" s="45"/>
      <c r="MB694" s="45"/>
      <c r="MC694" s="45" t="str">
        <f t="shared" si="3227"/>
        <v/>
      </c>
      <c r="MD694" s="46" t="str">
        <f t="shared" si="3228"/>
        <v/>
      </c>
      <c r="ME694" s="37"/>
      <c r="MF694" s="29"/>
      <c r="MG694" s="47"/>
      <c r="MH694" s="67"/>
      <c r="MI694" s="45" t="str">
        <f t="shared" si="3252"/>
        <v/>
      </c>
      <c r="MJ694" s="45"/>
      <c r="MK694" s="45"/>
      <c r="ML694" s="45"/>
      <c r="MM694" s="45" t="str">
        <f t="shared" si="3253"/>
        <v/>
      </c>
      <c r="MN694" s="45"/>
      <c r="MO694" s="45"/>
      <c r="MP694" s="45"/>
      <c r="MQ694" s="45" t="str">
        <f t="shared" si="3229"/>
        <v/>
      </c>
      <c r="MR694" s="46" t="str">
        <f t="shared" si="3230"/>
        <v/>
      </c>
      <c r="MS694" s="37"/>
      <c r="MT694" s="29"/>
      <c r="MU694" s="47"/>
      <c r="MV694" s="67"/>
      <c r="MW694" s="45" t="str">
        <f t="shared" si="3254"/>
        <v/>
      </c>
      <c r="MX694" s="45"/>
      <c r="MY694" s="45"/>
      <c r="MZ694" s="45"/>
      <c r="NA694" s="45" t="str">
        <f t="shared" si="3255"/>
        <v/>
      </c>
      <c r="NB694" s="45"/>
      <c r="NC694" s="45"/>
      <c r="ND694" s="45"/>
      <c r="NE694" s="45" t="str">
        <f t="shared" si="3231"/>
        <v/>
      </c>
      <c r="NF694" s="46" t="str">
        <f t="shared" si="3232"/>
        <v/>
      </c>
      <c r="NG694" s="37"/>
      <c r="NH694" s="29"/>
      <c r="NI694" s="47"/>
      <c r="NJ694" s="67"/>
      <c r="NK694" s="45" t="str">
        <f t="shared" si="3256"/>
        <v/>
      </c>
      <c r="NL694" s="45"/>
      <c r="NM694" s="45"/>
      <c r="NN694" s="45"/>
      <c r="NO694" s="45" t="str">
        <f t="shared" si="3257"/>
        <v/>
      </c>
      <c r="NP694" s="45"/>
      <c r="NQ694" s="45"/>
      <c r="NR694" s="45"/>
      <c r="NS694" s="45" t="str">
        <f t="shared" si="3233"/>
        <v/>
      </c>
      <c r="NT694" s="46" t="str">
        <f t="shared" si="3234"/>
        <v/>
      </c>
      <c r="NU694" s="37"/>
    </row>
    <row r="695" spans="1:385" ht="15" customHeight="1" thickTop="1" x14ac:dyDescent="0.25">
      <c r="A695" s="38"/>
      <c r="B695" s="39"/>
      <c r="C695" s="40"/>
      <c r="D695" s="40"/>
      <c r="E695" s="40"/>
      <c r="F695" s="135"/>
      <c r="G695" s="135"/>
      <c r="H695" s="42"/>
      <c r="I695" s="45"/>
      <c r="J695" s="45" t="str">
        <f t="shared" si="3235"/>
        <v/>
      </c>
      <c r="K695" s="45"/>
      <c r="L695" s="45"/>
      <c r="M695" s="45"/>
      <c r="N695" s="45" t="str">
        <f t="shared" si="3236"/>
        <v/>
      </c>
      <c r="O695" s="45"/>
      <c r="P695" s="45"/>
      <c r="Q695" s="45"/>
      <c r="R695" s="45" t="str">
        <f t="shared" si="3215"/>
        <v/>
      </c>
      <c r="S695" s="46" t="str">
        <f t="shared" si="3216"/>
        <v/>
      </c>
      <c r="T695" s="37"/>
      <c r="U695" s="29"/>
      <c r="V695" s="47"/>
      <c r="W695" s="67"/>
      <c r="X695" s="45" t="str">
        <f t="shared" si="3237"/>
        <v/>
      </c>
      <c r="Y695" s="45"/>
      <c r="Z695" s="45"/>
      <c r="AA695" s="45"/>
      <c r="AB695" s="45" t="str">
        <f t="shared" si="3238"/>
        <v/>
      </c>
      <c r="AC695" s="45"/>
      <c r="AD695" s="45"/>
      <c r="AE695" s="45"/>
      <c r="AF695" s="45" t="str">
        <f t="shared" si="3217"/>
        <v/>
      </c>
      <c r="AG695" s="46" t="str">
        <f t="shared" si="3218"/>
        <v/>
      </c>
      <c r="AH695" s="37"/>
      <c r="AI695" s="29"/>
      <c r="AJ695" s="47"/>
      <c r="AK695" s="45"/>
      <c r="AL695" s="45" t="str">
        <f t="shared" si="3239"/>
        <v/>
      </c>
      <c r="AM695" s="45"/>
      <c r="AN695" s="45" t="str">
        <f t="shared" si="3240"/>
        <v/>
      </c>
      <c r="AO695" s="45"/>
      <c r="AP695" s="45" t="str">
        <f t="shared" si="3241"/>
        <v/>
      </c>
      <c r="AQ695" s="45"/>
      <c r="AR695" s="45"/>
      <c r="AS695" s="45"/>
      <c r="AT695" s="45" t="str">
        <f t="shared" si="3219"/>
        <v/>
      </c>
      <c r="AU695" s="46" t="str">
        <f t="shared" si="3220"/>
        <v/>
      </c>
      <c r="AV695" s="37"/>
      <c r="AW695" s="29"/>
      <c r="AX695" s="47"/>
      <c r="AY695" s="45"/>
      <c r="AZ695" s="45" t="str">
        <f t="shared" si="3242"/>
        <v/>
      </c>
      <c r="BA695" s="45"/>
      <c r="BB695" s="45" t="str">
        <f t="shared" si="3243"/>
        <v/>
      </c>
      <c r="BC695" s="45"/>
      <c r="BD695" s="45" t="str">
        <f t="shared" si="3244"/>
        <v/>
      </c>
      <c r="BE695" s="45"/>
      <c r="BF695" s="45"/>
      <c r="BG695" s="45"/>
      <c r="BH695" s="45" t="str">
        <f t="shared" si="3221"/>
        <v/>
      </c>
      <c r="BI695" s="46" t="str">
        <f t="shared" si="3222"/>
        <v/>
      </c>
      <c r="BJ695" s="37"/>
      <c r="BK695" s="29"/>
      <c r="BL695" s="52"/>
      <c r="BM695" s="43"/>
      <c r="BN695" s="43"/>
      <c r="BO695" s="43"/>
      <c r="BP695" s="87"/>
      <c r="BQ695" s="43"/>
      <c r="BR695" s="43"/>
      <c r="BS695" s="43"/>
      <c r="BT695" s="44"/>
      <c r="BU695" s="48"/>
      <c r="BV695" s="45"/>
      <c r="BW695" s="89"/>
      <c r="BX695" s="37"/>
      <c r="BY695" s="57"/>
      <c r="BZ695" s="52"/>
      <c r="CA695" s="43"/>
      <c r="CB695" s="43"/>
      <c r="CC695" s="43"/>
      <c r="CD695" s="87"/>
      <c r="CE695" s="43"/>
      <c r="CF695" s="43"/>
      <c r="CG695" s="43"/>
      <c r="CH695" s="44"/>
      <c r="CI695" s="48"/>
      <c r="CJ695" s="45"/>
      <c r="CK695" s="89"/>
      <c r="CL695" s="37"/>
      <c r="CM695" s="29"/>
      <c r="CN695" s="52"/>
      <c r="CO695" s="43"/>
      <c r="CP695" s="43"/>
      <c r="CQ695" s="43"/>
      <c r="CR695" s="87"/>
      <c r="CS695" s="43"/>
      <c r="CT695" s="43"/>
      <c r="CU695" s="43"/>
      <c r="CV695" s="44"/>
      <c r="CW695" s="48"/>
      <c r="CX695" s="45"/>
      <c r="CY695" s="89"/>
      <c r="CZ695" s="37"/>
      <c r="DA695" s="29"/>
      <c r="DB695" s="47"/>
      <c r="DC695" s="67"/>
      <c r="DD695" s="45" t="str">
        <f t="shared" si="3245"/>
        <v/>
      </c>
      <c r="DE695" s="45"/>
      <c r="DF695" s="45"/>
      <c r="DG695" s="45"/>
      <c r="DH695" s="45" t="str">
        <f t="shared" si="3246"/>
        <v/>
      </c>
      <c r="DI695" s="45"/>
      <c r="DJ695" s="45"/>
      <c r="DK695" s="45"/>
      <c r="DL695" s="45" t="str">
        <f t="shared" si="3223"/>
        <v/>
      </c>
      <c r="DM695" s="46" t="str">
        <f t="shared" si="3224"/>
        <v/>
      </c>
      <c r="DN695" s="37"/>
      <c r="DO695" s="29"/>
      <c r="DP695" s="47"/>
      <c r="DQ695" s="45"/>
      <c r="DR695" s="45" t="str">
        <f t="shared" si="3247"/>
        <v/>
      </c>
      <c r="DS695" s="45"/>
      <c r="DT695" s="45" t="str">
        <f t="shared" si="3248"/>
        <v/>
      </c>
      <c r="DU695" s="45"/>
      <c r="DV695" s="45" t="str">
        <f t="shared" si="3249"/>
        <v/>
      </c>
      <c r="DW695" s="45"/>
      <c r="DX695" s="45"/>
      <c r="DY695" s="45"/>
      <c r="DZ695" s="45" t="str">
        <f t="shared" si="3225"/>
        <v/>
      </c>
      <c r="EA695" s="46" t="str">
        <f t="shared" si="3226"/>
        <v/>
      </c>
      <c r="EB695" s="37"/>
      <c r="GU695" s="220"/>
      <c r="HX695" s="360"/>
      <c r="HY695" s="52" t="str">
        <f>IF($A668="","",$A668)</f>
        <v/>
      </c>
      <c r="HZ695" s="43"/>
      <c r="IA695" s="43"/>
      <c r="IB695" s="43"/>
      <c r="IC695" s="87"/>
      <c r="ID695" s="43"/>
      <c r="IE695" s="43"/>
      <c r="IF695" s="43"/>
      <c r="IG695" s="44"/>
      <c r="IH695" s="48"/>
      <c r="II695" s="45"/>
      <c r="IJ695" s="89"/>
      <c r="IK695" s="37"/>
      <c r="IL695" s="29"/>
      <c r="IM695" s="52"/>
      <c r="IN695" s="43"/>
      <c r="IO695" s="43"/>
      <c r="IP695" s="43"/>
      <c r="IQ695" s="87"/>
      <c r="IR695" s="43"/>
      <c r="IS695" s="43"/>
      <c r="IT695" s="43"/>
      <c r="IU695" s="44"/>
      <c r="IV695" s="48"/>
      <c r="IW695" s="45"/>
      <c r="IX695" s="89"/>
      <c r="IY695" s="37"/>
      <c r="IZ695" s="61"/>
      <c r="JA695" s="52"/>
      <c r="JB695" s="43"/>
      <c r="JC695" s="43"/>
      <c r="JD695" s="43"/>
      <c r="JE695" s="87"/>
      <c r="JF695" s="43"/>
      <c r="JG695" s="43"/>
      <c r="JH695" s="43"/>
      <c r="JI695" s="44"/>
      <c r="JJ695" s="48"/>
      <c r="JK695" s="45"/>
      <c r="JL695" s="89"/>
      <c r="JM695" s="37"/>
      <c r="JN695" s="29"/>
      <c r="JO695" s="52"/>
      <c r="JP695" s="43"/>
      <c r="JQ695" s="43"/>
      <c r="JR695" s="43"/>
      <c r="JS695" s="87"/>
      <c r="JT695" s="43"/>
      <c r="JU695" s="43"/>
      <c r="JV695" s="43"/>
      <c r="JW695" s="44"/>
      <c r="JX695" s="48"/>
      <c r="JY695" s="45"/>
      <c r="JZ695" s="89"/>
      <c r="KA695" s="37"/>
      <c r="KB695" s="51"/>
      <c r="KC695" s="52" t="str">
        <f>IF($A665="","",$A665)</f>
        <v/>
      </c>
      <c r="KD695" s="43"/>
      <c r="KE695" s="43"/>
      <c r="KF695" s="43"/>
      <c r="KG695" s="87"/>
      <c r="KH695" s="43"/>
      <c r="KI695" s="43"/>
      <c r="KJ695" s="43"/>
      <c r="KK695" s="44"/>
      <c r="KL695" s="48"/>
      <c r="KM695" s="45"/>
      <c r="KN695" s="89"/>
      <c r="KO695" s="37"/>
      <c r="KP695" s="29"/>
      <c r="KQ695" s="52"/>
      <c r="KR695" s="43"/>
      <c r="KS695" s="43"/>
      <c r="KT695" s="43"/>
      <c r="KU695" s="87"/>
      <c r="KV695" s="43"/>
      <c r="KW695" s="43"/>
      <c r="KX695" s="43"/>
      <c r="KY695" s="44"/>
      <c r="KZ695" s="48"/>
      <c r="LA695" s="45"/>
      <c r="LB695" s="89"/>
      <c r="LC695" s="37"/>
      <c r="LD695" s="29"/>
      <c r="LE695" s="47"/>
      <c r="LF695" s="45"/>
      <c r="LG695" s="45"/>
      <c r="LH695" s="45"/>
      <c r="LI695" s="45" t="str">
        <f t="shared" si="3258"/>
        <v/>
      </c>
      <c r="LJ695" s="45"/>
      <c r="LK695" s="45" t="str">
        <f t="shared" si="3259"/>
        <v/>
      </c>
      <c r="LL695" s="45"/>
      <c r="LM695" s="73" t="str">
        <f>IF(LF694="","",LM692)</f>
        <v/>
      </c>
      <c r="LN695" s="67" t="str">
        <f>IF(LG694="","",LN692)</f>
        <v/>
      </c>
      <c r="LO695" s="45" t="str">
        <f t="shared" si="3260"/>
        <v/>
      </c>
      <c r="LP695" s="46"/>
      <c r="LQ695" s="37"/>
      <c r="LR695" s="29"/>
      <c r="LS695" s="47"/>
      <c r="LT695" s="67"/>
      <c r="LU695" s="45" t="str">
        <f t="shared" si="3250"/>
        <v/>
      </c>
      <c r="LV695" s="45"/>
      <c r="LW695" s="45"/>
      <c r="LX695" s="45"/>
      <c r="LY695" s="45" t="str">
        <f t="shared" si="3251"/>
        <v/>
      </c>
      <c r="LZ695" s="45"/>
      <c r="MA695" s="45"/>
      <c r="MB695" s="45"/>
      <c r="MC695" s="45" t="str">
        <f t="shared" si="3227"/>
        <v/>
      </c>
      <c r="MD695" s="46" t="str">
        <f t="shared" si="3228"/>
        <v/>
      </c>
      <c r="ME695" s="37"/>
      <c r="MF695" s="29"/>
      <c r="MG695" s="47"/>
      <c r="MH695" s="67"/>
      <c r="MI695" s="45" t="str">
        <f t="shared" si="3252"/>
        <v/>
      </c>
      <c r="MJ695" s="45"/>
      <c r="MK695" s="45"/>
      <c r="ML695" s="45"/>
      <c r="MM695" s="45" t="str">
        <f t="shared" si="3253"/>
        <v/>
      </c>
      <c r="MN695" s="45"/>
      <c r="MO695" s="45"/>
      <c r="MP695" s="45"/>
      <c r="MQ695" s="45" t="str">
        <f t="shared" si="3229"/>
        <v/>
      </c>
      <c r="MR695" s="46" t="str">
        <f t="shared" si="3230"/>
        <v/>
      </c>
      <c r="MS695" s="37"/>
      <c r="MT695" s="29"/>
      <c r="MU695" s="47"/>
      <c r="MV695" s="67"/>
      <c r="MW695" s="45" t="str">
        <f t="shared" si="3254"/>
        <v/>
      </c>
      <c r="MX695" s="45"/>
      <c r="MY695" s="45"/>
      <c r="MZ695" s="45"/>
      <c r="NA695" s="45" t="str">
        <f t="shared" si="3255"/>
        <v/>
      </c>
      <c r="NB695" s="45"/>
      <c r="NC695" s="45"/>
      <c r="ND695" s="45"/>
      <c r="NE695" s="45" t="str">
        <f t="shared" si="3231"/>
        <v/>
      </c>
      <c r="NF695" s="46" t="str">
        <f t="shared" si="3232"/>
        <v/>
      </c>
      <c r="NG695" s="37"/>
      <c r="NH695" s="29"/>
      <c r="NI695" s="47"/>
      <c r="NJ695" s="67"/>
      <c r="NK695" s="45" t="str">
        <f t="shared" si="3256"/>
        <v/>
      </c>
      <c r="NL695" s="45"/>
      <c r="NM695" s="45"/>
      <c r="NN695" s="45"/>
      <c r="NO695" s="45" t="str">
        <f t="shared" si="3257"/>
        <v/>
      </c>
      <c r="NP695" s="45"/>
      <c r="NQ695" s="45"/>
      <c r="NR695" s="45"/>
      <c r="NS695" s="45" t="str">
        <f t="shared" si="3233"/>
        <v/>
      </c>
      <c r="NT695" s="46" t="str">
        <f t="shared" si="3234"/>
        <v/>
      </c>
      <c r="NU695" s="37"/>
    </row>
    <row r="696" spans="1:385" ht="15" customHeight="1" thickBot="1" x14ac:dyDescent="0.3">
      <c r="A696" s="38"/>
      <c r="B696" s="39"/>
      <c r="C696" s="40"/>
      <c r="D696" s="40"/>
      <c r="E696" s="40"/>
      <c r="F696" s="135"/>
      <c r="G696" s="135"/>
      <c r="H696" s="42"/>
      <c r="I696" s="45"/>
      <c r="J696" s="45" t="str">
        <f t="shared" si="3235"/>
        <v/>
      </c>
      <c r="K696" s="45"/>
      <c r="L696" s="45"/>
      <c r="M696" s="45"/>
      <c r="N696" s="45" t="str">
        <f t="shared" si="3236"/>
        <v/>
      </c>
      <c r="O696" s="45"/>
      <c r="P696" s="45"/>
      <c r="Q696" s="45"/>
      <c r="R696" s="45" t="str">
        <f t="shared" si="3215"/>
        <v/>
      </c>
      <c r="S696" s="46" t="str">
        <f t="shared" si="3216"/>
        <v/>
      </c>
      <c r="T696" s="37"/>
      <c r="U696" s="29"/>
      <c r="V696" s="47"/>
      <c r="W696" s="67"/>
      <c r="X696" s="45" t="str">
        <f t="shared" si="3237"/>
        <v/>
      </c>
      <c r="Y696" s="45"/>
      <c r="Z696" s="45"/>
      <c r="AA696" s="45"/>
      <c r="AB696" s="45" t="str">
        <f t="shared" si="3238"/>
        <v/>
      </c>
      <c r="AC696" s="45"/>
      <c r="AD696" s="45"/>
      <c r="AE696" s="45"/>
      <c r="AF696" s="45" t="str">
        <f t="shared" si="3217"/>
        <v/>
      </c>
      <c r="AG696" s="46" t="str">
        <f t="shared" si="3218"/>
        <v/>
      </c>
      <c r="AH696" s="37"/>
      <c r="AI696" s="29"/>
      <c r="AJ696" s="47"/>
      <c r="AK696" s="45"/>
      <c r="AL696" s="45" t="str">
        <f t="shared" si="3239"/>
        <v/>
      </c>
      <c r="AM696" s="45"/>
      <c r="AN696" s="45" t="str">
        <f t="shared" si="3240"/>
        <v/>
      </c>
      <c r="AO696" s="45"/>
      <c r="AP696" s="45" t="str">
        <f t="shared" si="3241"/>
        <v/>
      </c>
      <c r="AQ696" s="45"/>
      <c r="AR696" s="45"/>
      <c r="AS696" s="45"/>
      <c r="AT696" s="45" t="str">
        <f t="shared" si="3219"/>
        <v/>
      </c>
      <c r="AU696" s="46" t="str">
        <f t="shared" si="3220"/>
        <v/>
      </c>
      <c r="AV696" s="37"/>
      <c r="AW696" s="29"/>
      <c r="AX696" s="47"/>
      <c r="AY696" s="45"/>
      <c r="AZ696" s="45" t="str">
        <f t="shared" si="3242"/>
        <v/>
      </c>
      <c r="BA696" s="45"/>
      <c r="BB696" s="45" t="str">
        <f t="shared" si="3243"/>
        <v/>
      </c>
      <c r="BC696" s="45"/>
      <c r="BD696" s="45" t="str">
        <f t="shared" si="3244"/>
        <v/>
      </c>
      <c r="BE696" s="45"/>
      <c r="BF696" s="45"/>
      <c r="BG696" s="45"/>
      <c r="BH696" s="45" t="str">
        <f t="shared" si="3221"/>
        <v/>
      </c>
      <c r="BI696" s="46" t="str">
        <f t="shared" si="3222"/>
        <v/>
      </c>
      <c r="BJ696" s="37"/>
      <c r="BK696" s="29"/>
      <c r="BL696" s="47"/>
      <c r="BM696" s="45"/>
      <c r="BN696" s="45"/>
      <c r="BO696" s="45"/>
      <c r="BP696" s="45"/>
      <c r="BQ696" s="45"/>
      <c r="BR696" s="45"/>
      <c r="BS696" s="43"/>
      <c r="BT696" s="63"/>
      <c r="BU696" s="67"/>
      <c r="BV696" s="43"/>
      <c r="BW696" s="46"/>
      <c r="BX696" s="37"/>
      <c r="BY696" s="57"/>
      <c r="BZ696" s="47"/>
      <c r="CA696" s="45"/>
      <c r="CB696" s="45"/>
      <c r="CC696" s="45"/>
      <c r="CD696" s="45"/>
      <c r="CE696" s="45"/>
      <c r="CF696" s="45"/>
      <c r="CG696" s="43"/>
      <c r="CH696" s="63"/>
      <c r="CI696" s="67"/>
      <c r="CJ696" s="43"/>
      <c r="CK696" s="46"/>
      <c r="CL696" s="37"/>
      <c r="CM696" s="29"/>
      <c r="CN696" s="47"/>
      <c r="CO696" s="45"/>
      <c r="CP696" s="45"/>
      <c r="CQ696" s="45"/>
      <c r="CR696" s="45"/>
      <c r="CS696" s="45"/>
      <c r="CT696" s="45"/>
      <c r="CU696" s="43"/>
      <c r="CV696" s="63"/>
      <c r="CW696" s="67"/>
      <c r="CX696" s="43"/>
      <c r="CY696" s="46"/>
      <c r="CZ696" s="37"/>
      <c r="DA696" s="29"/>
      <c r="DB696" s="47"/>
      <c r="DC696" s="67"/>
      <c r="DD696" s="45" t="str">
        <f t="shared" si="3245"/>
        <v/>
      </c>
      <c r="DE696" s="45"/>
      <c r="DF696" s="45"/>
      <c r="DG696" s="45"/>
      <c r="DH696" s="45" t="str">
        <f t="shared" si="3246"/>
        <v/>
      </c>
      <c r="DI696" s="45"/>
      <c r="DJ696" s="45"/>
      <c r="DK696" s="45"/>
      <c r="DL696" s="45" t="str">
        <f t="shared" si="3223"/>
        <v/>
      </c>
      <c r="DM696" s="46" t="str">
        <f t="shared" si="3224"/>
        <v/>
      </c>
      <c r="DN696" s="37"/>
      <c r="DO696" s="29"/>
      <c r="DP696" s="47"/>
      <c r="DQ696" s="45"/>
      <c r="DR696" s="45" t="str">
        <f t="shared" si="3247"/>
        <v/>
      </c>
      <c r="DS696" s="45"/>
      <c r="DT696" s="45" t="str">
        <f t="shared" si="3248"/>
        <v/>
      </c>
      <c r="DU696" s="45"/>
      <c r="DV696" s="45" t="str">
        <f t="shared" si="3249"/>
        <v/>
      </c>
      <c r="DW696" s="45"/>
      <c r="DX696" s="45"/>
      <c r="DY696" s="45"/>
      <c r="DZ696" s="45" t="str">
        <f t="shared" si="3225"/>
        <v/>
      </c>
      <c r="EA696" s="46" t="str">
        <f t="shared" si="3226"/>
        <v/>
      </c>
      <c r="EB696" s="37"/>
      <c r="GU696" s="220"/>
      <c r="HX696" s="360"/>
      <c r="HY696" s="47"/>
      <c r="HZ696" s="45"/>
      <c r="IA696" s="45"/>
      <c r="IB696" s="45"/>
      <c r="IC696" s="45"/>
      <c r="ID696" s="45"/>
      <c r="IE696" s="45"/>
      <c r="IF696" s="45"/>
      <c r="IG696" s="63"/>
      <c r="IH696" s="67"/>
      <c r="II696" s="43"/>
      <c r="IJ696" s="46"/>
      <c r="IK696" s="37"/>
      <c r="IL696" s="29"/>
      <c r="IM696" s="47"/>
      <c r="IN696" s="45"/>
      <c r="IO696" s="45"/>
      <c r="IP696" s="45"/>
      <c r="IQ696" s="45"/>
      <c r="IR696" s="45"/>
      <c r="IS696" s="45"/>
      <c r="IT696" s="45"/>
      <c r="IU696" s="63"/>
      <c r="IV696" s="67"/>
      <c r="IW696" s="43"/>
      <c r="IX696" s="46"/>
      <c r="IY696" s="37"/>
      <c r="IZ696" s="61"/>
      <c r="JA696" s="47"/>
      <c r="JB696" s="45"/>
      <c r="JC696" s="45"/>
      <c r="JD696" s="45"/>
      <c r="JE696" s="45"/>
      <c r="JF696" s="45"/>
      <c r="JG696" s="45"/>
      <c r="JH696" s="45"/>
      <c r="JI696" s="63"/>
      <c r="JJ696" s="67"/>
      <c r="JK696" s="43"/>
      <c r="JL696" s="46"/>
      <c r="JM696" s="37"/>
      <c r="JN696" s="29"/>
      <c r="JO696" s="47"/>
      <c r="JP696" s="45"/>
      <c r="JQ696" s="45"/>
      <c r="JR696" s="45"/>
      <c r="JS696" s="45"/>
      <c r="JT696" s="45"/>
      <c r="JU696" s="45"/>
      <c r="JV696" s="45"/>
      <c r="JW696" s="63"/>
      <c r="JX696" s="67"/>
      <c r="JY696" s="43"/>
      <c r="JZ696" s="46"/>
      <c r="KA696" s="37"/>
      <c r="KB696" s="51"/>
      <c r="KC696" s="47"/>
      <c r="KD696" s="45"/>
      <c r="KE696" s="45"/>
      <c r="KF696" s="45"/>
      <c r="KG696" s="45"/>
      <c r="KH696" s="45"/>
      <c r="KI696" s="45"/>
      <c r="KJ696" s="43"/>
      <c r="KK696" s="63"/>
      <c r="KL696" s="67"/>
      <c r="KM696" s="43"/>
      <c r="KN696" s="46"/>
      <c r="KO696" s="37"/>
      <c r="KP696" s="29"/>
      <c r="KQ696" s="47"/>
      <c r="KR696" s="45"/>
      <c r="KS696" s="45"/>
      <c r="KT696" s="45"/>
      <c r="KU696" s="45"/>
      <c r="KV696" s="45"/>
      <c r="KW696" s="45"/>
      <c r="KX696" s="43"/>
      <c r="KY696" s="63"/>
      <c r="KZ696" s="67"/>
      <c r="LA696" s="43"/>
      <c r="LB696" s="46"/>
      <c r="LC696" s="37"/>
      <c r="LD696" s="29"/>
      <c r="LE696" s="75"/>
      <c r="LF696" s="76"/>
      <c r="LG696" s="76"/>
      <c r="LH696" s="76"/>
      <c r="LI696" s="76" t="str">
        <f t="shared" si="3258"/>
        <v/>
      </c>
      <c r="LJ696" s="76"/>
      <c r="LK696" s="76" t="str">
        <f t="shared" si="3259"/>
        <v/>
      </c>
      <c r="LL696" s="76"/>
      <c r="LM696" s="78" t="str">
        <f>IF(LF694="","",LM693)</f>
        <v/>
      </c>
      <c r="LN696" s="79" t="str">
        <f>IF(LG694="","",LN693)</f>
        <v/>
      </c>
      <c r="LO696" s="76" t="str">
        <f t="shared" si="3260"/>
        <v/>
      </c>
      <c r="LP696" s="80"/>
      <c r="LQ696" s="37"/>
      <c r="LR696" s="29"/>
      <c r="LS696" s="47"/>
      <c r="LT696" s="67"/>
      <c r="LU696" s="45" t="str">
        <f t="shared" si="3250"/>
        <v/>
      </c>
      <c r="LV696" s="45"/>
      <c r="LW696" s="45"/>
      <c r="LX696" s="45"/>
      <c r="LY696" s="45" t="str">
        <f t="shared" si="3251"/>
        <v/>
      </c>
      <c r="LZ696" s="45"/>
      <c r="MA696" s="45"/>
      <c r="MB696" s="45"/>
      <c r="MC696" s="45" t="str">
        <f t="shared" si="3227"/>
        <v/>
      </c>
      <c r="MD696" s="46" t="str">
        <f t="shared" si="3228"/>
        <v/>
      </c>
      <c r="ME696" s="37"/>
      <c r="MF696" s="29"/>
      <c r="MG696" s="47"/>
      <c r="MH696" s="67"/>
      <c r="MI696" s="45" t="str">
        <f t="shared" si="3252"/>
        <v/>
      </c>
      <c r="MJ696" s="45"/>
      <c r="MK696" s="45"/>
      <c r="ML696" s="45"/>
      <c r="MM696" s="45" t="str">
        <f t="shared" si="3253"/>
        <v/>
      </c>
      <c r="MN696" s="45"/>
      <c r="MO696" s="45"/>
      <c r="MP696" s="45"/>
      <c r="MQ696" s="45" t="str">
        <f t="shared" si="3229"/>
        <v/>
      </c>
      <c r="MR696" s="46" t="str">
        <f t="shared" si="3230"/>
        <v/>
      </c>
      <c r="MS696" s="37"/>
      <c r="MT696" s="29"/>
      <c r="MU696" s="47"/>
      <c r="MV696" s="67"/>
      <c r="MW696" s="45" t="str">
        <f t="shared" si="3254"/>
        <v/>
      </c>
      <c r="MX696" s="45"/>
      <c r="MY696" s="45"/>
      <c r="MZ696" s="45"/>
      <c r="NA696" s="45" t="str">
        <f t="shared" si="3255"/>
        <v/>
      </c>
      <c r="NB696" s="45"/>
      <c r="NC696" s="45"/>
      <c r="ND696" s="45"/>
      <c r="NE696" s="45" t="str">
        <f t="shared" si="3231"/>
        <v/>
      </c>
      <c r="NF696" s="46" t="str">
        <f t="shared" si="3232"/>
        <v/>
      </c>
      <c r="NG696" s="37"/>
      <c r="NH696" s="29"/>
      <c r="NI696" s="47"/>
      <c r="NJ696" s="67"/>
      <c r="NK696" s="45" t="str">
        <f t="shared" si="3256"/>
        <v/>
      </c>
      <c r="NL696" s="45"/>
      <c r="NM696" s="45"/>
      <c r="NN696" s="45"/>
      <c r="NO696" s="45" t="str">
        <f t="shared" si="3257"/>
        <v/>
      </c>
      <c r="NP696" s="45"/>
      <c r="NQ696" s="45"/>
      <c r="NR696" s="45"/>
      <c r="NS696" s="45" t="str">
        <f t="shared" si="3233"/>
        <v/>
      </c>
      <c r="NT696" s="46" t="str">
        <f t="shared" si="3234"/>
        <v/>
      </c>
      <c r="NU696" s="37"/>
    </row>
    <row r="697" spans="1:385" ht="15" customHeight="1" thickTop="1" x14ac:dyDescent="0.25">
      <c r="A697" s="38"/>
      <c r="B697" s="39"/>
      <c r="C697" s="40"/>
      <c r="D697" s="40"/>
      <c r="E697" s="40"/>
      <c r="F697" s="135"/>
      <c r="G697" s="135"/>
      <c r="H697" s="42"/>
      <c r="I697" s="45"/>
      <c r="J697" s="45" t="str">
        <f t="shared" si="3235"/>
        <v/>
      </c>
      <c r="K697" s="45"/>
      <c r="L697" s="45"/>
      <c r="M697" s="45"/>
      <c r="N697" s="45" t="str">
        <f t="shared" si="3236"/>
        <v/>
      </c>
      <c r="O697" s="45"/>
      <c r="P697" s="45"/>
      <c r="Q697" s="45"/>
      <c r="R697" s="45" t="str">
        <f t="shared" si="3215"/>
        <v/>
      </c>
      <c r="S697" s="46" t="str">
        <f t="shared" si="3216"/>
        <v/>
      </c>
      <c r="T697" s="37"/>
      <c r="U697" s="29"/>
      <c r="V697" s="47"/>
      <c r="W697" s="67"/>
      <c r="X697" s="45" t="str">
        <f t="shared" si="3237"/>
        <v/>
      </c>
      <c r="Y697" s="45"/>
      <c r="Z697" s="45"/>
      <c r="AA697" s="45"/>
      <c r="AB697" s="45" t="str">
        <f t="shared" si="3238"/>
        <v/>
      </c>
      <c r="AC697" s="45"/>
      <c r="AD697" s="45"/>
      <c r="AE697" s="45"/>
      <c r="AF697" s="45" t="str">
        <f t="shared" si="3217"/>
        <v/>
      </c>
      <c r="AG697" s="46" t="str">
        <f t="shared" si="3218"/>
        <v/>
      </c>
      <c r="AH697" s="37"/>
      <c r="AI697" s="29"/>
      <c r="AJ697" s="47"/>
      <c r="AK697" s="45"/>
      <c r="AL697" s="45" t="str">
        <f t="shared" si="3239"/>
        <v/>
      </c>
      <c r="AM697" s="45"/>
      <c r="AN697" s="45" t="str">
        <f t="shared" si="3240"/>
        <v/>
      </c>
      <c r="AO697" s="45"/>
      <c r="AP697" s="45" t="str">
        <f t="shared" si="3241"/>
        <v/>
      </c>
      <c r="AQ697" s="45"/>
      <c r="AR697" s="45"/>
      <c r="AS697" s="45"/>
      <c r="AT697" s="45" t="str">
        <f t="shared" si="3219"/>
        <v/>
      </c>
      <c r="AU697" s="46" t="str">
        <f t="shared" si="3220"/>
        <v/>
      </c>
      <c r="AV697" s="37"/>
      <c r="AW697" s="29"/>
      <c r="AX697" s="47"/>
      <c r="AY697" s="45"/>
      <c r="AZ697" s="45" t="str">
        <f t="shared" si="3242"/>
        <v/>
      </c>
      <c r="BA697" s="45"/>
      <c r="BB697" s="45" t="str">
        <f t="shared" si="3243"/>
        <v/>
      </c>
      <c r="BC697" s="45"/>
      <c r="BD697" s="45" t="str">
        <f t="shared" si="3244"/>
        <v/>
      </c>
      <c r="BE697" s="45"/>
      <c r="BF697" s="45"/>
      <c r="BG697" s="45"/>
      <c r="BH697" s="45" t="str">
        <f t="shared" si="3221"/>
        <v/>
      </c>
      <c r="BI697" s="46" t="str">
        <f t="shared" si="3222"/>
        <v/>
      </c>
      <c r="BJ697" s="37"/>
      <c r="BK697" s="29"/>
      <c r="BL697" s="47"/>
      <c r="BM697" s="45"/>
      <c r="BN697" s="45"/>
      <c r="BO697" s="45"/>
      <c r="BP697" s="45"/>
      <c r="BQ697" s="45"/>
      <c r="BR697" s="45"/>
      <c r="BS697" s="27"/>
      <c r="BT697" s="63"/>
      <c r="BU697" s="67"/>
      <c r="BV697" s="45"/>
      <c r="BW697" s="46"/>
      <c r="BX697" s="37"/>
      <c r="BY697" s="57"/>
      <c r="BZ697" s="47"/>
      <c r="CA697" s="45"/>
      <c r="CB697" s="45"/>
      <c r="CC697" s="45"/>
      <c r="CD697" s="45"/>
      <c r="CE697" s="45"/>
      <c r="CF697" s="45"/>
      <c r="CG697" s="27"/>
      <c r="CH697" s="63"/>
      <c r="CI697" s="67"/>
      <c r="CJ697" s="45"/>
      <c r="CK697" s="46"/>
      <c r="CL697" s="37"/>
      <c r="CM697" s="29"/>
      <c r="CN697" s="47"/>
      <c r="CO697" s="45"/>
      <c r="CP697" s="45"/>
      <c r="CQ697" s="45"/>
      <c r="CR697" s="45"/>
      <c r="CS697" s="45"/>
      <c r="CT697" s="45"/>
      <c r="CU697" s="27"/>
      <c r="CV697" s="63"/>
      <c r="CW697" s="67"/>
      <c r="CX697" s="45"/>
      <c r="CY697" s="46"/>
      <c r="CZ697" s="37"/>
      <c r="DA697" s="29"/>
      <c r="DB697" s="47"/>
      <c r="DC697" s="67"/>
      <c r="DD697" s="45" t="str">
        <f t="shared" si="3245"/>
        <v/>
      </c>
      <c r="DE697" s="45"/>
      <c r="DF697" s="45"/>
      <c r="DG697" s="45"/>
      <c r="DH697" s="45" t="str">
        <f t="shared" si="3246"/>
        <v/>
      </c>
      <c r="DI697" s="45"/>
      <c r="DJ697" s="45"/>
      <c r="DK697" s="45"/>
      <c r="DL697" s="45" t="str">
        <f t="shared" si="3223"/>
        <v/>
      </c>
      <c r="DM697" s="46" t="str">
        <f t="shared" si="3224"/>
        <v/>
      </c>
      <c r="DN697" s="37"/>
      <c r="DO697" s="29"/>
      <c r="DP697" s="47"/>
      <c r="DQ697" s="45"/>
      <c r="DR697" s="45" t="str">
        <f t="shared" si="3247"/>
        <v/>
      </c>
      <c r="DS697" s="45"/>
      <c r="DT697" s="45" t="str">
        <f t="shared" si="3248"/>
        <v/>
      </c>
      <c r="DU697" s="45"/>
      <c r="DV697" s="45" t="str">
        <f t="shared" si="3249"/>
        <v/>
      </c>
      <c r="DW697" s="45"/>
      <c r="DX697" s="45"/>
      <c r="DY697" s="45"/>
      <c r="DZ697" s="45" t="str">
        <f t="shared" si="3225"/>
        <v/>
      </c>
      <c r="EA697" s="46" t="str">
        <f t="shared" si="3226"/>
        <v/>
      </c>
      <c r="EB697" s="37"/>
      <c r="GU697" s="220"/>
      <c r="HX697" s="360"/>
      <c r="HY697" s="47"/>
      <c r="HZ697" s="45"/>
      <c r="IA697" s="45"/>
      <c r="IB697" s="45"/>
      <c r="IC697" s="45"/>
      <c r="ID697" s="45"/>
      <c r="IE697" s="45"/>
      <c r="IF697" s="45"/>
      <c r="IG697" s="63"/>
      <c r="IH697" s="67"/>
      <c r="II697" s="45"/>
      <c r="IJ697" s="46"/>
      <c r="IK697" s="37"/>
      <c r="IL697" s="29"/>
      <c r="IM697" s="47"/>
      <c r="IN697" s="45"/>
      <c r="IO697" s="45"/>
      <c r="IP697" s="45"/>
      <c r="IQ697" s="45"/>
      <c r="IR697" s="45"/>
      <c r="IS697" s="45"/>
      <c r="IT697" s="45"/>
      <c r="IU697" s="63"/>
      <c r="IV697" s="67"/>
      <c r="IW697" s="45"/>
      <c r="IX697" s="46"/>
      <c r="IY697" s="37"/>
      <c r="IZ697" s="61"/>
      <c r="JA697" s="47"/>
      <c r="JB697" s="45"/>
      <c r="JC697" s="45"/>
      <c r="JD697" s="45"/>
      <c r="JE697" s="45"/>
      <c r="JF697" s="45"/>
      <c r="JG697" s="45"/>
      <c r="JH697" s="45"/>
      <c r="JI697" s="63"/>
      <c r="JJ697" s="67"/>
      <c r="JK697" s="45"/>
      <c r="JL697" s="46"/>
      <c r="JM697" s="37"/>
      <c r="JN697" s="29"/>
      <c r="JO697" s="47"/>
      <c r="JP697" s="45"/>
      <c r="JQ697" s="45"/>
      <c r="JR697" s="45"/>
      <c r="JS697" s="45"/>
      <c r="JT697" s="45"/>
      <c r="JU697" s="45"/>
      <c r="JV697" s="45"/>
      <c r="JW697" s="63"/>
      <c r="JX697" s="67"/>
      <c r="JY697" s="45"/>
      <c r="JZ697" s="46"/>
      <c r="KA697" s="37"/>
      <c r="KB697" s="51"/>
      <c r="KC697" s="47"/>
      <c r="KD697" s="45"/>
      <c r="KE697" s="45"/>
      <c r="KF697" s="45"/>
      <c r="KG697" s="45"/>
      <c r="KH697" s="45"/>
      <c r="KI697" s="45"/>
      <c r="KJ697" s="27"/>
      <c r="KK697" s="63"/>
      <c r="KL697" s="67"/>
      <c r="KM697" s="45"/>
      <c r="KN697" s="46"/>
      <c r="KO697" s="37"/>
      <c r="KP697" s="29"/>
      <c r="KQ697" s="47"/>
      <c r="KR697" s="45"/>
      <c r="KS697" s="45"/>
      <c r="KT697" s="45"/>
      <c r="KU697" s="45"/>
      <c r="KV697" s="45"/>
      <c r="KW697" s="45"/>
      <c r="KX697" s="27"/>
      <c r="KY697" s="63"/>
      <c r="KZ697" s="67"/>
      <c r="LA697" s="45"/>
      <c r="LB697" s="46"/>
      <c r="LC697" s="37"/>
      <c r="LD697" s="29"/>
      <c r="LE697" s="52"/>
      <c r="LF697" s="43"/>
      <c r="LG697" s="86" t="str">
        <f>IF(LF697="","",LF697-LF694)</f>
        <v/>
      </c>
      <c r="LH697" s="43"/>
      <c r="LI697" s="43"/>
      <c r="LJ697" s="43"/>
      <c r="LK697" s="87"/>
      <c r="LL697" s="43"/>
      <c r="LM697" s="73"/>
      <c r="LN697" s="67"/>
      <c r="LO697" s="87" t="str">
        <f t="shared" si="3260"/>
        <v/>
      </c>
      <c r="LP697" s="53"/>
      <c r="LQ697" s="37"/>
      <c r="LR697" s="29"/>
      <c r="LS697" s="47"/>
      <c r="LT697" s="67"/>
      <c r="LU697" s="45" t="str">
        <f t="shared" si="3250"/>
        <v/>
      </c>
      <c r="LV697" s="45"/>
      <c r="LW697" s="45"/>
      <c r="LX697" s="45"/>
      <c r="LY697" s="45" t="str">
        <f t="shared" si="3251"/>
        <v/>
      </c>
      <c r="LZ697" s="45"/>
      <c r="MA697" s="45"/>
      <c r="MB697" s="45"/>
      <c r="MC697" s="45" t="str">
        <f t="shared" si="3227"/>
        <v/>
      </c>
      <c r="MD697" s="46" t="str">
        <f t="shared" si="3228"/>
        <v/>
      </c>
      <c r="ME697" s="37"/>
      <c r="MF697" s="29"/>
      <c r="MG697" s="47"/>
      <c r="MH697" s="67"/>
      <c r="MI697" s="45" t="str">
        <f t="shared" si="3252"/>
        <v/>
      </c>
      <c r="MJ697" s="45"/>
      <c r="MK697" s="45"/>
      <c r="ML697" s="45"/>
      <c r="MM697" s="45" t="str">
        <f t="shared" si="3253"/>
        <v/>
      </c>
      <c r="MN697" s="45"/>
      <c r="MO697" s="45"/>
      <c r="MP697" s="45"/>
      <c r="MQ697" s="45" t="str">
        <f t="shared" si="3229"/>
        <v/>
      </c>
      <c r="MR697" s="46" t="str">
        <f t="shared" si="3230"/>
        <v/>
      </c>
      <c r="MS697" s="37"/>
      <c r="MT697" s="29"/>
      <c r="MU697" s="47"/>
      <c r="MV697" s="67"/>
      <c r="MW697" s="45" t="str">
        <f t="shared" si="3254"/>
        <v/>
      </c>
      <c r="MX697" s="45"/>
      <c r="MY697" s="45"/>
      <c r="MZ697" s="45"/>
      <c r="NA697" s="45" t="str">
        <f t="shared" si="3255"/>
        <v/>
      </c>
      <c r="NB697" s="45"/>
      <c r="NC697" s="45"/>
      <c r="ND697" s="45"/>
      <c r="NE697" s="45" t="str">
        <f t="shared" si="3231"/>
        <v/>
      </c>
      <c r="NF697" s="46" t="str">
        <f t="shared" si="3232"/>
        <v/>
      </c>
      <c r="NG697" s="37"/>
      <c r="NH697" s="29"/>
      <c r="NI697" s="47"/>
      <c r="NJ697" s="67"/>
      <c r="NK697" s="45" t="str">
        <f t="shared" si="3256"/>
        <v/>
      </c>
      <c r="NL697" s="45"/>
      <c r="NM697" s="45"/>
      <c r="NN697" s="45"/>
      <c r="NO697" s="45" t="str">
        <f t="shared" si="3257"/>
        <v/>
      </c>
      <c r="NP697" s="45"/>
      <c r="NQ697" s="45"/>
      <c r="NR697" s="45"/>
      <c r="NS697" s="45" t="str">
        <f t="shared" si="3233"/>
        <v/>
      </c>
      <c r="NT697" s="46" t="str">
        <f t="shared" si="3234"/>
        <v/>
      </c>
      <c r="NU697" s="37"/>
    </row>
    <row r="698" spans="1:385" ht="15" customHeight="1" thickBot="1" x14ac:dyDescent="0.3">
      <c r="A698" s="38"/>
      <c r="B698" s="39"/>
      <c r="C698" s="40"/>
      <c r="D698" s="40"/>
      <c r="E698" s="40"/>
      <c r="F698" s="135"/>
      <c r="G698" s="135"/>
      <c r="H698" s="42"/>
      <c r="I698" s="45"/>
      <c r="J698" s="45" t="str">
        <f t="shared" si="3235"/>
        <v/>
      </c>
      <c r="K698" s="45"/>
      <c r="L698" s="45"/>
      <c r="M698" s="45"/>
      <c r="N698" s="45" t="str">
        <f t="shared" si="3236"/>
        <v/>
      </c>
      <c r="O698" s="45"/>
      <c r="P698" s="45"/>
      <c r="Q698" s="45"/>
      <c r="R698" s="45" t="str">
        <f t="shared" si="3215"/>
        <v/>
      </c>
      <c r="S698" s="46" t="str">
        <f t="shared" si="3216"/>
        <v/>
      </c>
      <c r="T698" s="37"/>
      <c r="U698" s="29"/>
      <c r="V698" s="47"/>
      <c r="W698" s="67"/>
      <c r="X698" s="45" t="str">
        <f t="shared" si="3237"/>
        <v/>
      </c>
      <c r="Y698" s="45"/>
      <c r="Z698" s="45"/>
      <c r="AA698" s="45"/>
      <c r="AB698" s="45" t="str">
        <f t="shared" si="3238"/>
        <v/>
      </c>
      <c r="AC698" s="45"/>
      <c r="AD698" s="45"/>
      <c r="AE698" s="45"/>
      <c r="AF698" s="45" t="str">
        <f t="shared" si="3217"/>
        <v/>
      </c>
      <c r="AG698" s="46" t="str">
        <f t="shared" si="3218"/>
        <v/>
      </c>
      <c r="AH698" s="37"/>
      <c r="AI698" s="29"/>
      <c r="AJ698" s="47"/>
      <c r="AK698" s="45"/>
      <c r="AL698" s="45" t="str">
        <f t="shared" si="3239"/>
        <v/>
      </c>
      <c r="AM698" s="45"/>
      <c r="AN698" s="45" t="str">
        <f t="shared" si="3240"/>
        <v/>
      </c>
      <c r="AO698" s="45"/>
      <c r="AP698" s="45" t="str">
        <f t="shared" si="3241"/>
        <v/>
      </c>
      <c r="AQ698" s="45"/>
      <c r="AR698" s="45"/>
      <c r="AS698" s="45"/>
      <c r="AT698" s="45" t="str">
        <f t="shared" si="3219"/>
        <v/>
      </c>
      <c r="AU698" s="46" t="str">
        <f t="shared" si="3220"/>
        <v/>
      </c>
      <c r="AV698" s="37"/>
      <c r="AW698" s="29"/>
      <c r="AX698" s="47"/>
      <c r="AY698" s="45"/>
      <c r="AZ698" s="45" t="str">
        <f t="shared" si="3242"/>
        <v/>
      </c>
      <c r="BA698" s="45"/>
      <c r="BB698" s="45" t="str">
        <f t="shared" si="3243"/>
        <v/>
      </c>
      <c r="BC698" s="45"/>
      <c r="BD698" s="45" t="str">
        <f t="shared" si="3244"/>
        <v/>
      </c>
      <c r="BE698" s="45"/>
      <c r="BF698" s="45"/>
      <c r="BG698" s="45"/>
      <c r="BH698" s="45" t="str">
        <f t="shared" si="3221"/>
        <v/>
      </c>
      <c r="BI698" s="46" t="str">
        <f t="shared" si="3222"/>
        <v/>
      </c>
      <c r="BJ698" s="37"/>
      <c r="BK698" s="29"/>
      <c r="BL698" s="75"/>
      <c r="BM698" s="76"/>
      <c r="BN698" s="76"/>
      <c r="BO698" s="76"/>
      <c r="BP698" s="76"/>
      <c r="BQ698" s="76"/>
      <c r="BR698" s="76"/>
      <c r="BS698" s="76"/>
      <c r="BT698" s="78"/>
      <c r="BU698" s="79"/>
      <c r="BV698" s="76"/>
      <c r="BW698" s="80"/>
      <c r="BX698" s="37"/>
      <c r="BY698" s="57"/>
      <c r="BZ698" s="75"/>
      <c r="CA698" s="76"/>
      <c r="CB698" s="76"/>
      <c r="CC698" s="76"/>
      <c r="CD698" s="76"/>
      <c r="CE698" s="76"/>
      <c r="CF698" s="76"/>
      <c r="CG698" s="76"/>
      <c r="CH698" s="78"/>
      <c r="CI698" s="79"/>
      <c r="CJ698" s="76"/>
      <c r="CK698" s="80"/>
      <c r="CL698" s="37"/>
      <c r="CM698" s="29"/>
      <c r="CN698" s="75"/>
      <c r="CO698" s="76"/>
      <c r="CP698" s="76"/>
      <c r="CQ698" s="76"/>
      <c r="CR698" s="76"/>
      <c r="CS698" s="76"/>
      <c r="CT698" s="76"/>
      <c r="CU698" s="76"/>
      <c r="CV698" s="78"/>
      <c r="CW698" s="79"/>
      <c r="CX698" s="76"/>
      <c r="CY698" s="80"/>
      <c r="CZ698" s="37"/>
      <c r="DA698" s="29"/>
      <c r="DB698" s="47"/>
      <c r="DC698" s="67"/>
      <c r="DD698" s="45" t="str">
        <f t="shared" si="3245"/>
        <v/>
      </c>
      <c r="DE698" s="45"/>
      <c r="DF698" s="45"/>
      <c r="DG698" s="45"/>
      <c r="DH698" s="45" t="str">
        <f t="shared" si="3246"/>
        <v/>
      </c>
      <c r="DI698" s="45"/>
      <c r="DJ698" s="45"/>
      <c r="DK698" s="45"/>
      <c r="DL698" s="45" t="str">
        <f t="shared" si="3223"/>
        <v/>
      </c>
      <c r="DM698" s="46" t="str">
        <f t="shared" si="3224"/>
        <v/>
      </c>
      <c r="DN698" s="37"/>
      <c r="DO698" s="29"/>
      <c r="DP698" s="47"/>
      <c r="DQ698" s="45"/>
      <c r="DR698" s="45" t="str">
        <f t="shared" si="3247"/>
        <v/>
      </c>
      <c r="DS698" s="45"/>
      <c r="DT698" s="45" t="str">
        <f t="shared" si="3248"/>
        <v/>
      </c>
      <c r="DU698" s="45"/>
      <c r="DV698" s="45" t="str">
        <f t="shared" si="3249"/>
        <v/>
      </c>
      <c r="DW698" s="45"/>
      <c r="DX698" s="45"/>
      <c r="DY698" s="45"/>
      <c r="DZ698" s="45" t="str">
        <f t="shared" si="3225"/>
        <v/>
      </c>
      <c r="EA698" s="46" t="str">
        <f t="shared" si="3226"/>
        <v/>
      </c>
      <c r="EB698" s="37"/>
      <c r="GU698" s="220"/>
      <c r="HX698" s="360"/>
      <c r="HY698" s="75"/>
      <c r="HZ698" s="76"/>
      <c r="IA698" s="76"/>
      <c r="IB698" s="76"/>
      <c r="IC698" s="76"/>
      <c r="ID698" s="76"/>
      <c r="IE698" s="76"/>
      <c r="IF698" s="76"/>
      <c r="IG698" s="78"/>
      <c r="IH698" s="79"/>
      <c r="II698" s="76"/>
      <c r="IJ698" s="80"/>
      <c r="IK698" s="37"/>
      <c r="IL698" s="29"/>
      <c r="IM698" s="75"/>
      <c r="IN698" s="76"/>
      <c r="IO698" s="76"/>
      <c r="IP698" s="76"/>
      <c r="IQ698" s="76"/>
      <c r="IR698" s="76"/>
      <c r="IS698" s="76"/>
      <c r="IT698" s="76"/>
      <c r="IU698" s="78"/>
      <c r="IV698" s="79"/>
      <c r="IW698" s="76"/>
      <c r="IX698" s="80"/>
      <c r="IY698" s="37"/>
      <c r="IZ698" s="61"/>
      <c r="JA698" s="75"/>
      <c r="JB698" s="76"/>
      <c r="JC698" s="76"/>
      <c r="JD698" s="76"/>
      <c r="JE698" s="76"/>
      <c r="JF698" s="76"/>
      <c r="JG698" s="76"/>
      <c r="JH698" s="76"/>
      <c r="JI698" s="78"/>
      <c r="JJ698" s="79"/>
      <c r="JK698" s="76"/>
      <c r="JL698" s="80"/>
      <c r="JM698" s="37"/>
      <c r="JN698" s="29"/>
      <c r="JO698" s="75"/>
      <c r="JP698" s="76"/>
      <c r="JQ698" s="76"/>
      <c r="JR698" s="76"/>
      <c r="JS698" s="76"/>
      <c r="JT698" s="76"/>
      <c r="JU698" s="76"/>
      <c r="JV698" s="76"/>
      <c r="JW698" s="78"/>
      <c r="JX698" s="79"/>
      <c r="JY698" s="76"/>
      <c r="JZ698" s="80"/>
      <c r="KA698" s="37"/>
      <c r="KB698" s="51"/>
      <c r="KC698" s="75"/>
      <c r="KD698" s="76"/>
      <c r="KE698" s="76"/>
      <c r="KF698" s="76"/>
      <c r="KG698" s="76"/>
      <c r="KH698" s="76"/>
      <c r="KI698" s="76"/>
      <c r="KJ698" s="76"/>
      <c r="KK698" s="78"/>
      <c r="KL698" s="79"/>
      <c r="KM698" s="76"/>
      <c r="KN698" s="80"/>
      <c r="KO698" s="37"/>
      <c r="KP698" s="29"/>
      <c r="KQ698" s="75"/>
      <c r="KR698" s="76"/>
      <c r="KS698" s="76"/>
      <c r="KT698" s="76"/>
      <c r="KU698" s="76"/>
      <c r="KV698" s="76"/>
      <c r="KW698" s="76"/>
      <c r="KX698" s="76"/>
      <c r="KY698" s="78"/>
      <c r="KZ698" s="79"/>
      <c r="LA698" s="76"/>
      <c r="LB698" s="80"/>
      <c r="LC698" s="37"/>
      <c r="LD698" s="29"/>
      <c r="LE698" s="47"/>
      <c r="LF698" s="45"/>
      <c r="LG698" s="45"/>
      <c r="LH698" s="45"/>
      <c r="LI698" s="45"/>
      <c r="LJ698" s="45"/>
      <c r="LK698" s="45"/>
      <c r="LL698" s="45"/>
      <c r="LM698" s="63"/>
      <c r="LN698" s="67"/>
      <c r="LO698" s="45" t="str">
        <f t="shared" si="3260"/>
        <v/>
      </c>
      <c r="LP698" s="46"/>
      <c r="LQ698" s="37"/>
      <c r="LR698" s="29"/>
      <c r="LS698" s="47"/>
      <c r="LT698" s="67"/>
      <c r="LU698" s="45" t="str">
        <f t="shared" si="3250"/>
        <v/>
      </c>
      <c r="LV698" s="45"/>
      <c r="LW698" s="45"/>
      <c r="LX698" s="45"/>
      <c r="LY698" s="45" t="str">
        <f t="shared" si="3251"/>
        <v/>
      </c>
      <c r="LZ698" s="45"/>
      <c r="MA698" s="45"/>
      <c r="MB698" s="45"/>
      <c r="MC698" s="45" t="str">
        <f t="shared" si="3227"/>
        <v/>
      </c>
      <c r="MD698" s="46" t="str">
        <f t="shared" si="3228"/>
        <v/>
      </c>
      <c r="ME698" s="37"/>
      <c r="MF698" s="29"/>
      <c r="MG698" s="47"/>
      <c r="MH698" s="67"/>
      <c r="MI698" s="45" t="str">
        <f t="shared" si="3252"/>
        <v/>
      </c>
      <c r="MJ698" s="45"/>
      <c r="MK698" s="45"/>
      <c r="ML698" s="45"/>
      <c r="MM698" s="45" t="str">
        <f t="shared" si="3253"/>
        <v/>
      </c>
      <c r="MN698" s="45"/>
      <c r="MO698" s="45"/>
      <c r="MP698" s="45"/>
      <c r="MQ698" s="45" t="str">
        <f t="shared" si="3229"/>
        <v/>
      </c>
      <c r="MR698" s="46" t="str">
        <f t="shared" si="3230"/>
        <v/>
      </c>
      <c r="MS698" s="37"/>
      <c r="MT698" s="29"/>
      <c r="MU698" s="47"/>
      <c r="MV698" s="67"/>
      <c r="MW698" s="45" t="str">
        <f t="shared" si="3254"/>
        <v/>
      </c>
      <c r="MX698" s="45"/>
      <c r="MY698" s="45"/>
      <c r="MZ698" s="45"/>
      <c r="NA698" s="45" t="str">
        <f t="shared" si="3255"/>
        <v/>
      </c>
      <c r="NB698" s="45"/>
      <c r="NC698" s="45"/>
      <c r="ND698" s="45"/>
      <c r="NE698" s="45" t="str">
        <f t="shared" si="3231"/>
        <v/>
      </c>
      <c r="NF698" s="46" t="str">
        <f t="shared" si="3232"/>
        <v/>
      </c>
      <c r="NG698" s="37"/>
      <c r="NH698" s="29"/>
      <c r="NI698" s="47"/>
      <c r="NJ698" s="67"/>
      <c r="NK698" s="45" t="str">
        <f t="shared" si="3256"/>
        <v/>
      </c>
      <c r="NL698" s="45"/>
      <c r="NM698" s="45"/>
      <c r="NN698" s="45"/>
      <c r="NO698" s="45" t="str">
        <f t="shared" si="3257"/>
        <v/>
      </c>
      <c r="NP698" s="45"/>
      <c r="NQ698" s="45"/>
      <c r="NR698" s="45"/>
      <c r="NS698" s="45" t="str">
        <f t="shared" si="3233"/>
        <v/>
      </c>
      <c r="NT698" s="46" t="str">
        <f t="shared" si="3234"/>
        <v/>
      </c>
      <c r="NU698" s="37"/>
    </row>
    <row r="699" spans="1:385" ht="15" customHeight="1" thickTop="1" thickBot="1" x14ac:dyDescent="0.3">
      <c r="A699" s="38"/>
      <c r="B699" s="39"/>
      <c r="C699" s="40"/>
      <c r="D699" s="40"/>
      <c r="E699" s="40"/>
      <c r="F699" s="135"/>
      <c r="G699" s="135"/>
      <c r="H699" s="42"/>
      <c r="I699" s="45"/>
      <c r="J699" s="45" t="str">
        <f t="shared" si="3235"/>
        <v/>
      </c>
      <c r="K699" s="45"/>
      <c r="L699" s="45"/>
      <c r="M699" s="45"/>
      <c r="N699" s="45" t="str">
        <f t="shared" si="3236"/>
        <v/>
      </c>
      <c r="O699" s="45"/>
      <c r="P699" s="45"/>
      <c r="Q699" s="45"/>
      <c r="R699" s="45" t="str">
        <f t="shared" si="3215"/>
        <v/>
      </c>
      <c r="S699" s="46" t="str">
        <f t="shared" si="3216"/>
        <v/>
      </c>
      <c r="T699" s="37"/>
      <c r="U699" s="29"/>
      <c r="V699" s="47"/>
      <c r="W699" s="67"/>
      <c r="X699" s="45" t="str">
        <f t="shared" si="3237"/>
        <v/>
      </c>
      <c r="Y699" s="45"/>
      <c r="Z699" s="45"/>
      <c r="AA699" s="45"/>
      <c r="AB699" s="45" t="str">
        <f t="shared" si="3238"/>
        <v/>
      </c>
      <c r="AC699" s="45"/>
      <c r="AD699" s="45"/>
      <c r="AE699" s="45"/>
      <c r="AF699" s="45" t="str">
        <f t="shared" si="3217"/>
        <v/>
      </c>
      <c r="AG699" s="46" t="str">
        <f t="shared" si="3218"/>
        <v/>
      </c>
      <c r="AH699" s="37"/>
      <c r="AI699" s="29"/>
      <c r="AJ699" s="47"/>
      <c r="AK699" s="45"/>
      <c r="AL699" s="45" t="str">
        <f t="shared" si="3239"/>
        <v/>
      </c>
      <c r="AM699" s="45"/>
      <c r="AN699" s="45" t="str">
        <f t="shared" si="3240"/>
        <v/>
      </c>
      <c r="AO699" s="45"/>
      <c r="AP699" s="45" t="str">
        <f t="shared" si="3241"/>
        <v/>
      </c>
      <c r="AQ699" s="45"/>
      <c r="AR699" s="45"/>
      <c r="AS699" s="45"/>
      <c r="AT699" s="45" t="str">
        <f t="shared" si="3219"/>
        <v/>
      </c>
      <c r="AU699" s="46" t="str">
        <f t="shared" si="3220"/>
        <v/>
      </c>
      <c r="AV699" s="37"/>
      <c r="AW699" s="29"/>
      <c r="AX699" s="47"/>
      <c r="AY699" s="45"/>
      <c r="AZ699" s="45" t="str">
        <f t="shared" si="3242"/>
        <v/>
      </c>
      <c r="BA699" s="45"/>
      <c r="BB699" s="45" t="str">
        <f t="shared" si="3243"/>
        <v/>
      </c>
      <c r="BC699" s="45"/>
      <c r="BD699" s="45" t="str">
        <f t="shared" si="3244"/>
        <v/>
      </c>
      <c r="BE699" s="45"/>
      <c r="BF699" s="45"/>
      <c r="BG699" s="45"/>
      <c r="BH699" s="45" t="str">
        <f t="shared" si="3221"/>
        <v/>
      </c>
      <c r="BI699" s="46" t="str">
        <f t="shared" si="3222"/>
        <v/>
      </c>
      <c r="BJ699" s="37"/>
      <c r="BK699" s="29"/>
      <c r="BL699" s="52" t="str">
        <f>IF($A666="","",$A666)</f>
        <v/>
      </c>
      <c r="BM699" s="43"/>
      <c r="BN699" s="43" t="str">
        <f t="shared" ref="BN699:BN710" si="3261">IF(BM699="","",BM699-BM695)</f>
        <v/>
      </c>
      <c r="BO699" s="43"/>
      <c r="BP699" s="87" t="str">
        <f t="shared" ref="BP699:BP710" si="3262">IF(BO699="","",BO699-BO695)</f>
        <v/>
      </c>
      <c r="BQ699" s="43"/>
      <c r="BR699" s="43" t="str">
        <f t="shared" ref="BR699:BR710" si="3263">IF(BQ699="","",BQ695+BS695-BQ699)</f>
        <v/>
      </c>
      <c r="BS699" s="43"/>
      <c r="BT699" s="44" t="str">
        <f t="shared" ref="BT699:BT710" si="3264">IF(BM699="","",BT695)</f>
        <v/>
      </c>
      <c r="BU699" s="48" t="str">
        <f t="shared" ref="BU699:BU710" si="3265">IF(BN699="","",BU695)</f>
        <v/>
      </c>
      <c r="BV699" s="45" t="str">
        <f t="shared" ref="BV699:BV710" si="3266">IF(BQ699="","",BR699*BU699)</f>
        <v/>
      </c>
      <c r="BW699" s="89" t="str">
        <f t="shared" ref="BW699:BW710" si="3267">IF(BR699="","",BV699/(BN699*100))</f>
        <v/>
      </c>
      <c r="BX699" s="37"/>
      <c r="BY699" s="57"/>
      <c r="BZ699" s="52" t="str">
        <f>IF($A666="","",$A666)</f>
        <v/>
      </c>
      <c r="CA699" s="43"/>
      <c r="CB699" s="43" t="str">
        <f t="shared" ref="CB699:CB710" si="3268">IF(CA699="","",CA699-CA695)</f>
        <v/>
      </c>
      <c r="CC699" s="43"/>
      <c r="CD699" s="87" t="str">
        <f t="shared" ref="CD699:CD710" si="3269">IF(CC699="","",CC699-CC695)</f>
        <v/>
      </c>
      <c r="CE699" s="43"/>
      <c r="CF699" s="43" t="str">
        <f t="shared" ref="CF699:CF710" si="3270">IF(CE699="","",CE695+CG695-CE699)</f>
        <v/>
      </c>
      <c r="CG699" s="43"/>
      <c r="CH699" s="44" t="str">
        <f t="shared" ref="CH699:CH710" si="3271">IF(CA699="","",CH695)</f>
        <v/>
      </c>
      <c r="CI699" s="48" t="str">
        <f t="shared" ref="CI699:CI710" si="3272">IF(CB699="","",CI695)</f>
        <v/>
      </c>
      <c r="CJ699" s="45" t="str">
        <f t="shared" ref="CJ699:CJ710" si="3273">IF(CE699="","",CF699*CI699)</f>
        <v/>
      </c>
      <c r="CK699" s="89" t="str">
        <f t="shared" ref="CK699:CK710" si="3274">IF(CF699="","",CJ699/(CB699*100))</f>
        <v/>
      </c>
      <c r="CL699" s="37"/>
      <c r="CM699" s="29"/>
      <c r="CN699" s="52" t="str">
        <f>IF($A666="","",$A666)</f>
        <v/>
      </c>
      <c r="CO699" s="43"/>
      <c r="CP699" s="43" t="str">
        <f t="shared" ref="CP699:CP710" si="3275">IF(CO699="","",CO699-CO695)</f>
        <v/>
      </c>
      <c r="CQ699" s="43"/>
      <c r="CR699" s="87" t="str">
        <f t="shared" ref="CR699:CR710" si="3276">IF(CQ699="","",CQ699-CQ695)</f>
        <v/>
      </c>
      <c r="CS699" s="43"/>
      <c r="CT699" s="43" t="str">
        <f t="shared" ref="CT699:CT710" si="3277">IF(CS699="","",CS695+CU695-CS699)</f>
        <v/>
      </c>
      <c r="CU699" s="43"/>
      <c r="CV699" s="44" t="str">
        <f t="shared" ref="CV699:CV710" si="3278">IF(CO699="","",CV695)</f>
        <v/>
      </c>
      <c r="CW699" s="48" t="str">
        <f t="shared" ref="CW699:CW710" si="3279">IF(CP699="","",CW695)</f>
        <v/>
      </c>
      <c r="CX699" s="45" t="str">
        <f t="shared" ref="CX699:CX710" si="3280">IF(CS699="","",CT699*CW699)</f>
        <v/>
      </c>
      <c r="CY699" s="89" t="str">
        <f t="shared" ref="CY699:CY710" si="3281">IF(CT699="","",CX699/(CP699*100))</f>
        <v/>
      </c>
      <c r="CZ699" s="37"/>
      <c r="DA699" s="29"/>
      <c r="DB699" s="47"/>
      <c r="DC699" s="67"/>
      <c r="DD699" s="45" t="str">
        <f t="shared" si="3245"/>
        <v/>
      </c>
      <c r="DE699" s="45"/>
      <c r="DF699" s="45"/>
      <c r="DG699" s="45"/>
      <c r="DH699" s="45" t="str">
        <f t="shared" si="3246"/>
        <v/>
      </c>
      <c r="DI699" s="45"/>
      <c r="DJ699" s="45"/>
      <c r="DK699" s="45"/>
      <c r="DL699" s="45" t="str">
        <f t="shared" si="3223"/>
        <v/>
      </c>
      <c r="DM699" s="46" t="str">
        <f t="shared" si="3224"/>
        <v/>
      </c>
      <c r="DN699" s="37"/>
      <c r="DO699" s="29"/>
      <c r="DP699" s="47"/>
      <c r="DQ699" s="45"/>
      <c r="DR699" s="45" t="str">
        <f t="shared" si="3247"/>
        <v/>
      </c>
      <c r="DS699" s="45"/>
      <c r="DT699" s="45" t="str">
        <f t="shared" si="3248"/>
        <v/>
      </c>
      <c r="DU699" s="45"/>
      <c r="DV699" s="45" t="str">
        <f t="shared" si="3249"/>
        <v/>
      </c>
      <c r="DW699" s="45"/>
      <c r="DX699" s="45"/>
      <c r="DY699" s="45"/>
      <c r="DZ699" s="45" t="str">
        <f t="shared" si="3225"/>
        <v/>
      </c>
      <c r="EA699" s="46" t="str">
        <f t="shared" si="3226"/>
        <v/>
      </c>
      <c r="EB699" s="37"/>
      <c r="GU699" s="220"/>
      <c r="HX699" s="360"/>
      <c r="HY699" s="52" t="str">
        <f>IF($A666="","",$A666)</f>
        <v/>
      </c>
      <c r="HZ699" s="43"/>
      <c r="IA699" s="43" t="str">
        <f t="shared" ref="IA699:IA710" si="3282">IF(HZ699="","",HZ699-HZ695)</f>
        <v/>
      </c>
      <c r="IB699" s="43"/>
      <c r="IC699" s="87" t="str">
        <f t="shared" ref="IC699:IC710" si="3283">IF(IB699="","",IB699-IB695)</f>
        <v/>
      </c>
      <c r="ID699" s="43"/>
      <c r="IE699" s="43" t="str">
        <f t="shared" ref="IE699:IE710" si="3284">IF(ID699="","",ID695+IF695-ID699)</f>
        <v/>
      </c>
      <c r="IF699" s="43"/>
      <c r="IG699" s="44" t="str">
        <f t="shared" ref="IG699:IG710" si="3285">IF(HZ699="","",IG695)</f>
        <v/>
      </c>
      <c r="IH699" s="48" t="str">
        <f t="shared" ref="IH699:IH710" si="3286">IF(IA699="","",IH695)</f>
        <v/>
      </c>
      <c r="II699" s="45" t="str">
        <f t="shared" ref="II699:II710" si="3287">IF(ID699="","",IE699*IH699)</f>
        <v/>
      </c>
      <c r="IJ699" s="89" t="str">
        <f t="shared" ref="IJ699:IJ710" si="3288">IF(IE699="","",II699/(IA699*100))</f>
        <v/>
      </c>
      <c r="IK699" s="37"/>
      <c r="IL699" s="29"/>
      <c r="IM699" s="52" t="str">
        <f>IF($A666="","",$A666)</f>
        <v/>
      </c>
      <c r="IN699" s="43"/>
      <c r="IO699" s="43" t="str">
        <f t="shared" ref="IO699:IO710" si="3289">IF(IN699="","",IN699-IN695)</f>
        <v/>
      </c>
      <c r="IP699" s="43"/>
      <c r="IQ699" s="87" t="str">
        <f t="shared" ref="IQ699:IQ710" si="3290">IF(IP699="","",IP699-IP695)</f>
        <v/>
      </c>
      <c r="IR699" s="43"/>
      <c r="IS699" s="43" t="str">
        <f t="shared" ref="IS699:IS710" si="3291">IF(IR699="","",IR695+IT695-IR699)</f>
        <v/>
      </c>
      <c r="IT699" s="43"/>
      <c r="IU699" s="44" t="str">
        <f t="shared" ref="IU699:IU710" si="3292">IF(IN699="","",IU695)</f>
        <v/>
      </c>
      <c r="IV699" s="48" t="str">
        <f t="shared" ref="IV699:IV710" si="3293">IF(IO699="","",IV695)</f>
        <v/>
      </c>
      <c r="IW699" s="45" t="str">
        <f t="shared" ref="IW699:IW710" si="3294">IF(IR699="","",IS699*IV699)</f>
        <v/>
      </c>
      <c r="IX699" s="89" t="str">
        <f t="shared" ref="IX699:IX710" si="3295">IF(IS699="","",IW699/(IO699*100))</f>
        <v/>
      </c>
      <c r="IY699" s="37"/>
      <c r="IZ699" s="61"/>
      <c r="JA699" s="52" t="str">
        <f>IF($A666="","",$A666)</f>
        <v/>
      </c>
      <c r="JB699" s="43"/>
      <c r="JC699" s="43" t="str">
        <f t="shared" ref="JC699:JC710" si="3296">IF(JB699="","",JB699-JB695)</f>
        <v/>
      </c>
      <c r="JD699" s="43"/>
      <c r="JE699" s="87" t="str">
        <f t="shared" ref="JE699:JE710" si="3297">IF(JD699="","",JD699-JD695)</f>
        <v/>
      </c>
      <c r="JF699" s="43"/>
      <c r="JG699" s="43" t="str">
        <f t="shared" ref="JG699:JG710" si="3298">IF(JF699="","",JF695+JH695-JF699)</f>
        <v/>
      </c>
      <c r="JH699" s="43"/>
      <c r="JI699" s="44" t="str">
        <f t="shared" ref="JI699:JI710" si="3299">IF(JB699="","",JI695)</f>
        <v/>
      </c>
      <c r="JJ699" s="48" t="str">
        <f t="shared" ref="JJ699:JJ710" si="3300">IF(JC699="","",JJ695)</f>
        <v/>
      </c>
      <c r="JK699" s="45" t="str">
        <f t="shared" ref="JK699:JK710" si="3301">IF(JF699="","",JG699*JJ699)</f>
        <v/>
      </c>
      <c r="JL699" s="89" t="str">
        <f t="shared" ref="JL699:JL710" si="3302">IF(JG699="","",JK699/(JC699*100))</f>
        <v/>
      </c>
      <c r="JM699" s="37"/>
      <c r="JN699" s="29"/>
      <c r="JO699" s="52" t="str">
        <f>IF($A666="","",$A666)</f>
        <v/>
      </c>
      <c r="JP699" s="43"/>
      <c r="JQ699" s="43" t="str">
        <f t="shared" ref="JQ699:JQ710" si="3303">IF(JP699="","",JP699-JP695)</f>
        <v/>
      </c>
      <c r="JR699" s="43"/>
      <c r="JS699" s="87" t="str">
        <f t="shared" ref="JS699:JS709" si="3304">IF(JR699="","",JR699-JR695)</f>
        <v/>
      </c>
      <c r="JT699" s="43"/>
      <c r="JU699" s="43" t="str">
        <f t="shared" ref="JU699:JU709" si="3305">IF(JT699="","",JT695+JV695-JT699)</f>
        <v/>
      </c>
      <c r="JV699" s="43"/>
      <c r="JW699" s="44" t="str">
        <f t="shared" ref="JW699:JW710" si="3306">IF(JP699="","",JW695)</f>
        <v/>
      </c>
      <c r="JX699" s="48" t="str">
        <f t="shared" ref="JX699:JX710" si="3307">IF(JQ699="","",JX695)</f>
        <v/>
      </c>
      <c r="JY699" s="45" t="str">
        <f t="shared" ref="JY699:JY710" si="3308">IF(JT699="","",JU699*JX699)</f>
        <v/>
      </c>
      <c r="JZ699" s="89" t="str">
        <f t="shared" ref="JZ699:JZ710" si="3309">IF(JU699="","",JY699/(JQ699*100))</f>
        <v/>
      </c>
      <c r="KA699" s="37"/>
      <c r="KB699" s="51"/>
      <c r="KC699" s="52" t="str">
        <f>IF($A666="","",$A666)</f>
        <v/>
      </c>
      <c r="KD699" s="43"/>
      <c r="KE699" s="43" t="str">
        <f>IF(KD699="","",KD699-KD695)</f>
        <v/>
      </c>
      <c r="KF699" s="43"/>
      <c r="KG699" s="87" t="str">
        <f>IF(KF699="","",KF699-KF695)</f>
        <v/>
      </c>
      <c r="KH699" s="43"/>
      <c r="KI699" s="43" t="str">
        <f>IF(KH699="","",KH695+KJ695-KH699)</f>
        <v/>
      </c>
      <c r="KJ699" s="43"/>
      <c r="KK699" s="44" t="str">
        <f>IF(KD699="","",KK695)</f>
        <v/>
      </c>
      <c r="KL699" s="48" t="str">
        <f>IF(KE699="","",KL695)</f>
        <v/>
      </c>
      <c r="KM699" s="45" t="str">
        <f>IF(KH699="","",KI699*KL699)</f>
        <v/>
      </c>
      <c r="KN699" s="89" t="str">
        <f>IF(KI699="","",KM699/(KE699*100))</f>
        <v/>
      </c>
      <c r="KO699" s="37"/>
      <c r="KP699" s="29"/>
      <c r="KQ699" s="52" t="str">
        <f>IF($A666="","",$A666)</f>
        <v/>
      </c>
      <c r="KR699" s="43"/>
      <c r="KS699" s="43" t="str">
        <f>IF(KR699="","",KR699-KR695)</f>
        <v/>
      </c>
      <c r="KT699" s="43"/>
      <c r="KU699" s="87" t="str">
        <f>IF(KT699="","",KT699-KT695)</f>
        <v/>
      </c>
      <c r="KV699" s="43"/>
      <c r="KW699" s="43" t="str">
        <f>IF(KV699="","",KV695+KX695-KV699)</f>
        <v/>
      </c>
      <c r="KX699" s="43"/>
      <c r="KY699" s="44" t="str">
        <f>IF(KR699="","",KY695)</f>
        <v/>
      </c>
      <c r="KZ699" s="48" t="str">
        <f>IF(KS699="","",KZ695)</f>
        <v/>
      </c>
      <c r="LA699" s="45" t="str">
        <f>IF(KV699="","",KW699*KZ699)</f>
        <v/>
      </c>
      <c r="LB699" s="89" t="str">
        <f>IF(KW699="","",LA699/(KS699*100))</f>
        <v/>
      </c>
      <c r="LC699" s="37"/>
      <c r="LD699" s="29"/>
      <c r="LE699" s="75"/>
      <c r="LF699" s="76"/>
      <c r="LG699" s="76"/>
      <c r="LH699" s="76"/>
      <c r="LI699" s="76"/>
      <c r="LJ699" s="76"/>
      <c r="LK699" s="76"/>
      <c r="LL699" s="76"/>
      <c r="LM699" s="78"/>
      <c r="LN699" s="79"/>
      <c r="LO699" s="76" t="str">
        <f t="shared" si="3260"/>
        <v/>
      </c>
      <c r="LP699" s="80"/>
      <c r="LQ699" s="37"/>
      <c r="LR699" s="29"/>
      <c r="LS699" s="47"/>
      <c r="LT699" s="67"/>
      <c r="LU699" s="45" t="str">
        <f t="shared" si="3250"/>
        <v/>
      </c>
      <c r="LV699" s="45"/>
      <c r="LW699" s="45"/>
      <c r="LX699" s="45"/>
      <c r="LY699" s="45" t="str">
        <f t="shared" si="3251"/>
        <v/>
      </c>
      <c r="LZ699" s="45"/>
      <c r="MA699" s="45"/>
      <c r="MB699" s="45"/>
      <c r="MC699" s="45" t="str">
        <f t="shared" si="3227"/>
        <v/>
      </c>
      <c r="MD699" s="46" t="str">
        <f t="shared" si="3228"/>
        <v/>
      </c>
      <c r="ME699" s="37"/>
      <c r="MF699" s="29"/>
      <c r="MG699" s="47"/>
      <c r="MH699" s="67"/>
      <c r="MI699" s="45" t="str">
        <f t="shared" si="3252"/>
        <v/>
      </c>
      <c r="MJ699" s="45"/>
      <c r="MK699" s="45"/>
      <c r="ML699" s="45"/>
      <c r="MM699" s="45" t="str">
        <f t="shared" si="3253"/>
        <v/>
      </c>
      <c r="MN699" s="45"/>
      <c r="MO699" s="45"/>
      <c r="MP699" s="45"/>
      <c r="MQ699" s="45" t="str">
        <f t="shared" si="3229"/>
        <v/>
      </c>
      <c r="MR699" s="46" t="str">
        <f t="shared" si="3230"/>
        <v/>
      </c>
      <c r="MS699" s="37"/>
      <c r="MT699" s="29"/>
      <c r="MU699" s="47"/>
      <c r="MV699" s="67"/>
      <c r="MW699" s="45" t="str">
        <f t="shared" si="3254"/>
        <v/>
      </c>
      <c r="MX699" s="45"/>
      <c r="MY699" s="45"/>
      <c r="MZ699" s="45"/>
      <c r="NA699" s="45" t="str">
        <f t="shared" si="3255"/>
        <v/>
      </c>
      <c r="NB699" s="45"/>
      <c r="NC699" s="45"/>
      <c r="ND699" s="45"/>
      <c r="NE699" s="45" t="str">
        <f t="shared" si="3231"/>
        <v/>
      </c>
      <c r="NF699" s="46" t="str">
        <f t="shared" si="3232"/>
        <v/>
      </c>
      <c r="NG699" s="37"/>
      <c r="NH699" s="29"/>
      <c r="NI699" s="47"/>
      <c r="NJ699" s="67"/>
      <c r="NK699" s="45" t="str">
        <f t="shared" si="3256"/>
        <v/>
      </c>
      <c r="NL699" s="45"/>
      <c r="NM699" s="45"/>
      <c r="NN699" s="45"/>
      <c r="NO699" s="45" t="str">
        <f t="shared" si="3257"/>
        <v/>
      </c>
      <c r="NP699" s="45"/>
      <c r="NQ699" s="45"/>
      <c r="NR699" s="45"/>
      <c r="NS699" s="45" t="str">
        <f t="shared" si="3233"/>
        <v/>
      </c>
      <c r="NT699" s="46" t="str">
        <f t="shared" si="3234"/>
        <v/>
      </c>
      <c r="NU699" s="37"/>
    </row>
    <row r="700" spans="1:385" ht="15" customHeight="1" thickTop="1" x14ac:dyDescent="0.25">
      <c r="A700" s="38"/>
      <c r="B700" s="39"/>
      <c r="C700" s="40"/>
      <c r="D700" s="40"/>
      <c r="E700" s="40"/>
      <c r="F700" s="135"/>
      <c r="G700" s="135"/>
      <c r="H700" s="42"/>
      <c r="I700" s="45"/>
      <c r="J700" s="45" t="str">
        <f t="shared" si="3235"/>
        <v/>
      </c>
      <c r="K700" s="45"/>
      <c r="L700" s="45"/>
      <c r="M700" s="45"/>
      <c r="N700" s="45" t="str">
        <f t="shared" si="3236"/>
        <v/>
      </c>
      <c r="O700" s="45"/>
      <c r="P700" s="45"/>
      <c r="Q700" s="45"/>
      <c r="R700" s="45" t="str">
        <f t="shared" si="3215"/>
        <v/>
      </c>
      <c r="S700" s="46" t="str">
        <f t="shared" si="3216"/>
        <v/>
      </c>
      <c r="T700" s="37"/>
      <c r="U700" s="29"/>
      <c r="V700" s="47"/>
      <c r="W700" s="67"/>
      <c r="X700" s="45" t="str">
        <f t="shared" si="3237"/>
        <v/>
      </c>
      <c r="Y700" s="45"/>
      <c r="Z700" s="45"/>
      <c r="AA700" s="45"/>
      <c r="AB700" s="45" t="str">
        <f t="shared" si="3238"/>
        <v/>
      </c>
      <c r="AC700" s="45"/>
      <c r="AD700" s="45"/>
      <c r="AE700" s="45"/>
      <c r="AF700" s="45" t="str">
        <f t="shared" si="3217"/>
        <v/>
      </c>
      <c r="AG700" s="46" t="str">
        <f t="shared" si="3218"/>
        <v/>
      </c>
      <c r="AH700" s="37"/>
      <c r="AI700" s="29"/>
      <c r="AJ700" s="47"/>
      <c r="AK700" s="45"/>
      <c r="AL700" s="45" t="str">
        <f t="shared" si="3239"/>
        <v/>
      </c>
      <c r="AM700" s="45"/>
      <c r="AN700" s="45" t="str">
        <f t="shared" si="3240"/>
        <v/>
      </c>
      <c r="AO700" s="45"/>
      <c r="AP700" s="45" t="str">
        <f t="shared" si="3241"/>
        <v/>
      </c>
      <c r="AQ700" s="45"/>
      <c r="AR700" s="45"/>
      <c r="AS700" s="45"/>
      <c r="AT700" s="45" t="str">
        <f t="shared" si="3219"/>
        <v/>
      </c>
      <c r="AU700" s="46" t="str">
        <f t="shared" si="3220"/>
        <v/>
      </c>
      <c r="AV700" s="37"/>
      <c r="AW700" s="29"/>
      <c r="AX700" s="47"/>
      <c r="AY700" s="45"/>
      <c r="AZ700" s="45" t="str">
        <f t="shared" si="3242"/>
        <v/>
      </c>
      <c r="BA700" s="45"/>
      <c r="BB700" s="45" t="str">
        <f t="shared" si="3243"/>
        <v/>
      </c>
      <c r="BC700" s="45"/>
      <c r="BD700" s="45" t="str">
        <f t="shared" si="3244"/>
        <v/>
      </c>
      <c r="BE700" s="45"/>
      <c r="BF700" s="45"/>
      <c r="BG700" s="45"/>
      <c r="BH700" s="45" t="str">
        <f t="shared" si="3221"/>
        <v/>
      </c>
      <c r="BI700" s="46" t="str">
        <f t="shared" si="3222"/>
        <v/>
      </c>
      <c r="BJ700" s="37"/>
      <c r="BK700" s="29"/>
      <c r="BL700" s="47"/>
      <c r="BM700" s="45"/>
      <c r="BN700" s="45" t="str">
        <f t="shared" si="3261"/>
        <v/>
      </c>
      <c r="BO700" s="45"/>
      <c r="BP700" s="45" t="str">
        <f t="shared" si="3262"/>
        <v/>
      </c>
      <c r="BQ700" s="45"/>
      <c r="BR700" s="45" t="str">
        <f t="shared" si="3263"/>
        <v/>
      </c>
      <c r="BS700" s="45"/>
      <c r="BT700" s="63" t="str">
        <f t="shared" si="3264"/>
        <v/>
      </c>
      <c r="BU700" s="67" t="str">
        <f t="shared" si="3265"/>
        <v/>
      </c>
      <c r="BV700" s="43" t="str">
        <f t="shared" si="3266"/>
        <v/>
      </c>
      <c r="BW700" s="46" t="str">
        <f t="shared" si="3267"/>
        <v/>
      </c>
      <c r="BX700" s="37"/>
      <c r="BY700" s="57"/>
      <c r="BZ700" s="47"/>
      <c r="CA700" s="45"/>
      <c r="CB700" s="45" t="str">
        <f t="shared" si="3268"/>
        <v/>
      </c>
      <c r="CC700" s="45"/>
      <c r="CD700" s="45" t="str">
        <f t="shared" si="3269"/>
        <v/>
      </c>
      <c r="CE700" s="45"/>
      <c r="CF700" s="45" t="str">
        <f t="shared" si="3270"/>
        <v/>
      </c>
      <c r="CG700" s="45"/>
      <c r="CH700" s="63" t="str">
        <f t="shared" si="3271"/>
        <v/>
      </c>
      <c r="CI700" s="67" t="str">
        <f t="shared" si="3272"/>
        <v/>
      </c>
      <c r="CJ700" s="43" t="str">
        <f t="shared" si="3273"/>
        <v/>
      </c>
      <c r="CK700" s="46" t="str">
        <f t="shared" si="3274"/>
        <v/>
      </c>
      <c r="CL700" s="37"/>
      <c r="CM700" s="29"/>
      <c r="CN700" s="47"/>
      <c r="CO700" s="45"/>
      <c r="CP700" s="45" t="str">
        <f t="shared" si="3275"/>
        <v/>
      </c>
      <c r="CQ700" s="45"/>
      <c r="CR700" s="45" t="str">
        <f t="shared" si="3276"/>
        <v/>
      </c>
      <c r="CS700" s="45"/>
      <c r="CT700" s="45" t="str">
        <f t="shared" si="3277"/>
        <v/>
      </c>
      <c r="CU700" s="45"/>
      <c r="CV700" s="63" t="str">
        <f t="shared" si="3278"/>
        <v/>
      </c>
      <c r="CW700" s="67" t="str">
        <f t="shared" si="3279"/>
        <v/>
      </c>
      <c r="CX700" s="43" t="str">
        <f t="shared" si="3280"/>
        <v/>
      </c>
      <c r="CY700" s="46" t="str">
        <f t="shared" si="3281"/>
        <v/>
      </c>
      <c r="CZ700" s="37"/>
      <c r="DA700" s="29"/>
      <c r="DB700" s="47"/>
      <c r="DC700" s="67"/>
      <c r="DD700" s="45" t="str">
        <f t="shared" si="3245"/>
        <v/>
      </c>
      <c r="DE700" s="45"/>
      <c r="DF700" s="45"/>
      <c r="DG700" s="45"/>
      <c r="DH700" s="45" t="str">
        <f t="shared" si="3246"/>
        <v/>
      </c>
      <c r="DI700" s="45"/>
      <c r="DJ700" s="45"/>
      <c r="DK700" s="45"/>
      <c r="DL700" s="45" t="str">
        <f t="shared" si="3223"/>
        <v/>
      </c>
      <c r="DM700" s="46" t="str">
        <f t="shared" si="3224"/>
        <v/>
      </c>
      <c r="DN700" s="37"/>
      <c r="DO700" s="29"/>
      <c r="DP700" s="47"/>
      <c r="DQ700" s="45"/>
      <c r="DR700" s="45" t="str">
        <f t="shared" si="3247"/>
        <v/>
      </c>
      <c r="DS700" s="45"/>
      <c r="DT700" s="45" t="str">
        <f t="shared" si="3248"/>
        <v/>
      </c>
      <c r="DU700" s="45"/>
      <c r="DV700" s="45" t="str">
        <f t="shared" si="3249"/>
        <v/>
      </c>
      <c r="DW700" s="45"/>
      <c r="DX700" s="45"/>
      <c r="DY700" s="45"/>
      <c r="DZ700" s="45" t="str">
        <f t="shared" si="3225"/>
        <v/>
      </c>
      <c r="EA700" s="46" t="str">
        <f t="shared" si="3226"/>
        <v/>
      </c>
      <c r="EB700" s="37"/>
      <c r="GU700" s="220"/>
      <c r="HX700" s="360"/>
      <c r="HY700" s="47"/>
      <c r="HZ700" s="45"/>
      <c r="IA700" s="45" t="str">
        <f t="shared" si="3282"/>
        <v/>
      </c>
      <c r="IB700" s="45"/>
      <c r="IC700" s="45" t="str">
        <f t="shared" si="3283"/>
        <v/>
      </c>
      <c r="ID700" s="45"/>
      <c r="IE700" s="45" t="str">
        <f t="shared" si="3284"/>
        <v/>
      </c>
      <c r="IF700" s="45"/>
      <c r="IG700" s="63" t="str">
        <f t="shared" si="3285"/>
        <v/>
      </c>
      <c r="IH700" s="67" t="str">
        <f t="shared" si="3286"/>
        <v/>
      </c>
      <c r="II700" s="43" t="str">
        <f t="shared" si="3287"/>
        <v/>
      </c>
      <c r="IJ700" s="46" t="str">
        <f t="shared" si="3288"/>
        <v/>
      </c>
      <c r="IK700" s="37"/>
      <c r="IL700" s="29"/>
      <c r="IM700" s="47"/>
      <c r="IN700" s="45"/>
      <c r="IO700" s="45" t="str">
        <f t="shared" si="3289"/>
        <v/>
      </c>
      <c r="IP700" s="45"/>
      <c r="IQ700" s="45" t="str">
        <f t="shared" si="3290"/>
        <v/>
      </c>
      <c r="IR700" s="45"/>
      <c r="IS700" s="45" t="str">
        <f t="shared" si="3291"/>
        <v/>
      </c>
      <c r="IT700" s="45"/>
      <c r="IU700" s="63" t="str">
        <f t="shared" si="3292"/>
        <v/>
      </c>
      <c r="IV700" s="67" t="str">
        <f t="shared" si="3293"/>
        <v/>
      </c>
      <c r="IW700" s="43" t="str">
        <f t="shared" si="3294"/>
        <v/>
      </c>
      <c r="IX700" s="46" t="str">
        <f t="shared" si="3295"/>
        <v/>
      </c>
      <c r="IY700" s="37"/>
      <c r="IZ700" s="61"/>
      <c r="JA700" s="47"/>
      <c r="JB700" s="45"/>
      <c r="JC700" s="45" t="str">
        <f t="shared" si="3296"/>
        <v/>
      </c>
      <c r="JD700" s="45"/>
      <c r="JE700" s="45" t="str">
        <f t="shared" si="3297"/>
        <v/>
      </c>
      <c r="JF700" s="45"/>
      <c r="JG700" s="45" t="str">
        <f t="shared" si="3298"/>
        <v/>
      </c>
      <c r="JH700" s="45"/>
      <c r="JI700" s="63" t="str">
        <f t="shared" si="3299"/>
        <v/>
      </c>
      <c r="JJ700" s="67" t="str">
        <f t="shared" si="3300"/>
        <v/>
      </c>
      <c r="JK700" s="43" t="str">
        <f t="shared" si="3301"/>
        <v/>
      </c>
      <c r="JL700" s="46" t="str">
        <f t="shared" si="3302"/>
        <v/>
      </c>
      <c r="JM700" s="37"/>
      <c r="JN700" s="29"/>
      <c r="JO700" s="47"/>
      <c r="JP700" s="45"/>
      <c r="JQ700" s="45" t="str">
        <f t="shared" si="3303"/>
        <v/>
      </c>
      <c r="JR700" s="45"/>
      <c r="JS700" s="45" t="str">
        <f t="shared" si="3304"/>
        <v/>
      </c>
      <c r="JT700" s="45"/>
      <c r="JU700" s="45" t="str">
        <f t="shared" si="3305"/>
        <v/>
      </c>
      <c r="JV700" s="45"/>
      <c r="JW700" s="63" t="str">
        <f t="shared" si="3306"/>
        <v/>
      </c>
      <c r="JX700" s="67" t="str">
        <f t="shared" si="3307"/>
        <v/>
      </c>
      <c r="JY700" s="43" t="str">
        <f t="shared" si="3308"/>
        <v/>
      </c>
      <c r="JZ700" s="46" t="str">
        <f t="shared" si="3309"/>
        <v/>
      </c>
      <c r="KA700" s="37"/>
      <c r="KB700" s="51"/>
      <c r="KC700" s="47"/>
      <c r="KD700" s="45"/>
      <c r="KE700" s="45" t="str">
        <f>IF(KD700="","",KD700-KD696)</f>
        <v/>
      </c>
      <c r="KF700" s="45"/>
      <c r="KG700" s="45" t="str">
        <f>IF(KF700="","",KF700-KF696)</f>
        <v/>
      </c>
      <c r="KH700" s="45"/>
      <c r="KI700" s="45" t="str">
        <f>IF(KH700="","",KH696+KJ696-KH700)</f>
        <v/>
      </c>
      <c r="KJ700" s="45"/>
      <c r="KK700" s="63" t="str">
        <f>IF(KD700="","",KK696)</f>
        <v/>
      </c>
      <c r="KL700" s="67" t="str">
        <f>IF(KE700="","",KL696)</f>
        <v/>
      </c>
      <c r="KM700" s="43" t="str">
        <f>IF(KH700="","",KI700*KL700)</f>
        <v/>
      </c>
      <c r="KN700" s="46" t="str">
        <f>IF(KI700="","",KM700/(KE700*100))</f>
        <v/>
      </c>
      <c r="KO700" s="37"/>
      <c r="KP700" s="29"/>
      <c r="KQ700" s="47"/>
      <c r="KR700" s="45"/>
      <c r="KS700" s="45" t="str">
        <f>IF(KR700="","",KR700-KR696)</f>
        <v/>
      </c>
      <c r="KT700" s="45"/>
      <c r="KU700" s="45" t="str">
        <f>IF(KT700="","",KT700-KT696)</f>
        <v/>
      </c>
      <c r="KV700" s="45"/>
      <c r="KW700" s="45" t="str">
        <f>IF(KV700="","",KV696+KX696-KV700)</f>
        <v/>
      </c>
      <c r="KX700" s="45"/>
      <c r="KY700" s="63" t="str">
        <f>IF(KR700="","",KY696)</f>
        <v/>
      </c>
      <c r="KZ700" s="67" t="str">
        <f>IF(KS700="","",KZ696)</f>
        <v/>
      </c>
      <c r="LA700" s="43" t="str">
        <f>IF(KV700="","",KW700*KZ700)</f>
        <v/>
      </c>
      <c r="LB700" s="46" t="str">
        <f>IF(KW700="","",LA700/(KS700*100))</f>
        <v/>
      </c>
      <c r="LC700" s="37"/>
      <c r="LD700" s="29"/>
      <c r="LE700" s="52"/>
      <c r="LF700" s="43"/>
      <c r="LG700" s="86" t="str">
        <f>IF(LF700="","",LF700-LF697)</f>
        <v/>
      </c>
      <c r="LH700" s="43"/>
      <c r="LI700" s="43"/>
      <c r="LJ700" s="43"/>
      <c r="LK700" s="87"/>
      <c r="LL700" s="43"/>
      <c r="LM700" s="73"/>
      <c r="LN700" s="67"/>
      <c r="LO700" s="87" t="str">
        <f t="shared" si="3260"/>
        <v/>
      </c>
      <c r="LP700" s="53"/>
      <c r="LQ700" s="37"/>
      <c r="LR700" s="29"/>
      <c r="LS700" s="47"/>
      <c r="LT700" s="67"/>
      <c r="LU700" s="45" t="str">
        <f t="shared" si="3250"/>
        <v/>
      </c>
      <c r="LV700" s="45"/>
      <c r="LW700" s="45"/>
      <c r="LX700" s="45"/>
      <c r="LY700" s="45" t="str">
        <f t="shared" si="3251"/>
        <v/>
      </c>
      <c r="LZ700" s="45"/>
      <c r="MA700" s="45"/>
      <c r="MB700" s="45"/>
      <c r="MC700" s="45" t="str">
        <f t="shared" si="3227"/>
        <v/>
      </c>
      <c r="MD700" s="46" t="str">
        <f t="shared" si="3228"/>
        <v/>
      </c>
      <c r="ME700" s="37"/>
      <c r="MF700" s="29"/>
      <c r="MG700" s="47"/>
      <c r="MH700" s="67"/>
      <c r="MI700" s="45" t="str">
        <f t="shared" si="3252"/>
        <v/>
      </c>
      <c r="MJ700" s="45"/>
      <c r="MK700" s="45"/>
      <c r="ML700" s="45"/>
      <c r="MM700" s="45" t="str">
        <f t="shared" si="3253"/>
        <v/>
      </c>
      <c r="MN700" s="45"/>
      <c r="MO700" s="45"/>
      <c r="MP700" s="45"/>
      <c r="MQ700" s="45" t="str">
        <f t="shared" si="3229"/>
        <v/>
      </c>
      <c r="MR700" s="46" t="str">
        <f t="shared" si="3230"/>
        <v/>
      </c>
      <c r="MS700" s="37"/>
      <c r="MT700" s="29"/>
      <c r="MU700" s="47"/>
      <c r="MV700" s="67"/>
      <c r="MW700" s="45" t="str">
        <f t="shared" si="3254"/>
        <v/>
      </c>
      <c r="MX700" s="45"/>
      <c r="MY700" s="45"/>
      <c r="MZ700" s="45"/>
      <c r="NA700" s="45" t="str">
        <f t="shared" si="3255"/>
        <v/>
      </c>
      <c r="NB700" s="45"/>
      <c r="NC700" s="45"/>
      <c r="ND700" s="45"/>
      <c r="NE700" s="45" t="str">
        <f t="shared" si="3231"/>
        <v/>
      </c>
      <c r="NF700" s="46" t="str">
        <f t="shared" si="3232"/>
        <v/>
      </c>
      <c r="NG700" s="37"/>
      <c r="NH700" s="29"/>
      <c r="NI700" s="47"/>
      <c r="NJ700" s="67"/>
      <c r="NK700" s="45" t="str">
        <f t="shared" si="3256"/>
        <v/>
      </c>
      <c r="NL700" s="45"/>
      <c r="NM700" s="45"/>
      <c r="NN700" s="45"/>
      <c r="NO700" s="45" t="str">
        <f t="shared" si="3257"/>
        <v/>
      </c>
      <c r="NP700" s="45"/>
      <c r="NQ700" s="45"/>
      <c r="NR700" s="45"/>
      <c r="NS700" s="45" t="str">
        <f t="shared" si="3233"/>
        <v/>
      </c>
      <c r="NT700" s="46" t="str">
        <f t="shared" si="3234"/>
        <v/>
      </c>
      <c r="NU700" s="37"/>
    </row>
    <row r="701" spans="1:385" x14ac:dyDescent="0.25">
      <c r="A701" s="38"/>
      <c r="B701" s="39"/>
      <c r="C701" s="40"/>
      <c r="D701" s="40"/>
      <c r="E701" s="40"/>
      <c r="F701" s="135"/>
      <c r="G701" s="135"/>
      <c r="H701" s="42"/>
      <c r="I701" s="45"/>
      <c r="J701" s="45" t="str">
        <f t="shared" si="3235"/>
        <v/>
      </c>
      <c r="K701" s="45"/>
      <c r="L701" s="45"/>
      <c r="M701" s="45"/>
      <c r="N701" s="45" t="str">
        <f t="shared" si="3236"/>
        <v/>
      </c>
      <c r="O701" s="45"/>
      <c r="P701" s="45"/>
      <c r="Q701" s="45"/>
      <c r="R701" s="45" t="str">
        <f t="shared" si="3215"/>
        <v/>
      </c>
      <c r="S701" s="46" t="str">
        <f t="shared" si="3216"/>
        <v/>
      </c>
      <c r="T701" s="37"/>
      <c r="U701" s="29"/>
      <c r="V701" s="47"/>
      <c r="W701" s="67"/>
      <c r="X701" s="45" t="str">
        <f t="shared" si="3237"/>
        <v/>
      </c>
      <c r="Y701" s="45"/>
      <c r="Z701" s="45"/>
      <c r="AA701" s="45"/>
      <c r="AB701" s="45" t="str">
        <f t="shared" si="3238"/>
        <v/>
      </c>
      <c r="AC701" s="45"/>
      <c r="AD701" s="45"/>
      <c r="AE701" s="45"/>
      <c r="AF701" s="45" t="str">
        <f t="shared" si="3217"/>
        <v/>
      </c>
      <c r="AG701" s="46" t="str">
        <f t="shared" si="3218"/>
        <v/>
      </c>
      <c r="AH701" s="37"/>
      <c r="AI701" s="29"/>
      <c r="AJ701" s="47"/>
      <c r="AK701" s="45"/>
      <c r="AL701" s="45" t="str">
        <f t="shared" si="3239"/>
        <v/>
      </c>
      <c r="AM701" s="45"/>
      <c r="AN701" s="45" t="str">
        <f t="shared" si="3240"/>
        <v/>
      </c>
      <c r="AO701" s="45"/>
      <c r="AP701" s="45" t="str">
        <f t="shared" si="3241"/>
        <v/>
      </c>
      <c r="AQ701" s="45"/>
      <c r="AR701" s="45"/>
      <c r="AS701" s="45"/>
      <c r="AT701" s="45" t="str">
        <f t="shared" si="3219"/>
        <v/>
      </c>
      <c r="AU701" s="46" t="str">
        <f t="shared" si="3220"/>
        <v/>
      </c>
      <c r="AV701" s="37"/>
      <c r="AW701" s="29"/>
      <c r="AX701" s="47"/>
      <c r="AY701" s="45"/>
      <c r="AZ701" s="45" t="str">
        <f t="shared" si="3242"/>
        <v/>
      </c>
      <c r="BA701" s="45"/>
      <c r="BB701" s="45" t="str">
        <f t="shared" si="3243"/>
        <v/>
      </c>
      <c r="BC701" s="45"/>
      <c r="BD701" s="45" t="str">
        <f t="shared" si="3244"/>
        <v/>
      </c>
      <c r="BE701" s="45"/>
      <c r="BF701" s="45"/>
      <c r="BG701" s="45"/>
      <c r="BH701" s="45" t="str">
        <f t="shared" si="3221"/>
        <v/>
      </c>
      <c r="BI701" s="46" t="str">
        <f t="shared" si="3222"/>
        <v/>
      </c>
      <c r="BJ701" s="37"/>
      <c r="BK701" s="29"/>
      <c r="BL701" s="47"/>
      <c r="BM701" s="45"/>
      <c r="BN701" s="45" t="str">
        <f t="shared" si="3261"/>
        <v/>
      </c>
      <c r="BO701" s="45"/>
      <c r="BP701" s="45" t="str">
        <f t="shared" si="3262"/>
        <v/>
      </c>
      <c r="BQ701" s="45"/>
      <c r="BR701" s="45" t="str">
        <f t="shared" si="3263"/>
        <v/>
      </c>
      <c r="BS701" s="45"/>
      <c r="BT701" s="63" t="str">
        <f t="shared" si="3264"/>
        <v/>
      </c>
      <c r="BU701" s="67" t="str">
        <f t="shared" si="3265"/>
        <v/>
      </c>
      <c r="BV701" s="45" t="str">
        <f t="shared" si="3266"/>
        <v/>
      </c>
      <c r="BW701" s="46" t="str">
        <f t="shared" si="3267"/>
        <v/>
      </c>
      <c r="BX701" s="37"/>
      <c r="BY701" s="57"/>
      <c r="BZ701" s="47"/>
      <c r="CA701" s="45"/>
      <c r="CB701" s="45" t="str">
        <f t="shared" si="3268"/>
        <v/>
      </c>
      <c r="CC701" s="45"/>
      <c r="CD701" s="45" t="str">
        <f t="shared" si="3269"/>
        <v/>
      </c>
      <c r="CE701" s="45"/>
      <c r="CF701" s="45" t="str">
        <f t="shared" si="3270"/>
        <v/>
      </c>
      <c r="CG701" s="45"/>
      <c r="CH701" s="63" t="str">
        <f t="shared" si="3271"/>
        <v/>
      </c>
      <c r="CI701" s="67" t="str">
        <f t="shared" si="3272"/>
        <v/>
      </c>
      <c r="CJ701" s="45" t="str">
        <f t="shared" si="3273"/>
        <v/>
      </c>
      <c r="CK701" s="46" t="str">
        <f t="shared" si="3274"/>
        <v/>
      </c>
      <c r="CL701" s="37"/>
      <c r="CM701" s="29"/>
      <c r="CN701" s="47"/>
      <c r="CO701" s="45"/>
      <c r="CP701" s="45" t="str">
        <f t="shared" si="3275"/>
        <v/>
      </c>
      <c r="CQ701" s="45"/>
      <c r="CR701" s="45" t="str">
        <f t="shared" si="3276"/>
        <v/>
      </c>
      <c r="CS701" s="45"/>
      <c r="CT701" s="45" t="str">
        <f t="shared" si="3277"/>
        <v/>
      </c>
      <c r="CU701" s="45"/>
      <c r="CV701" s="63" t="str">
        <f t="shared" si="3278"/>
        <v/>
      </c>
      <c r="CW701" s="67" t="str">
        <f t="shared" si="3279"/>
        <v/>
      </c>
      <c r="CX701" s="45" t="str">
        <f t="shared" si="3280"/>
        <v/>
      </c>
      <c r="CY701" s="46" t="str">
        <f t="shared" si="3281"/>
        <v/>
      </c>
      <c r="CZ701" s="37"/>
      <c r="DA701" s="29"/>
      <c r="DB701" s="47"/>
      <c r="DC701" s="67"/>
      <c r="DD701" s="45" t="str">
        <f t="shared" si="3245"/>
        <v/>
      </c>
      <c r="DE701" s="45"/>
      <c r="DF701" s="45"/>
      <c r="DG701" s="45"/>
      <c r="DH701" s="45" t="str">
        <f t="shared" si="3246"/>
        <v/>
      </c>
      <c r="DI701" s="45"/>
      <c r="DJ701" s="45"/>
      <c r="DK701" s="45"/>
      <c r="DL701" s="45" t="str">
        <f t="shared" si="3223"/>
        <v/>
      </c>
      <c r="DM701" s="46" t="str">
        <f t="shared" si="3224"/>
        <v/>
      </c>
      <c r="DN701" s="37"/>
      <c r="DO701" s="29"/>
      <c r="DP701" s="47"/>
      <c r="DQ701" s="45"/>
      <c r="DR701" s="45" t="str">
        <f t="shared" si="3247"/>
        <v/>
      </c>
      <c r="DS701" s="45"/>
      <c r="DT701" s="45" t="str">
        <f t="shared" si="3248"/>
        <v/>
      </c>
      <c r="DU701" s="45"/>
      <c r="DV701" s="45" t="str">
        <f t="shared" si="3249"/>
        <v/>
      </c>
      <c r="DW701" s="45"/>
      <c r="DX701" s="45"/>
      <c r="DY701" s="45"/>
      <c r="DZ701" s="45" t="str">
        <f t="shared" si="3225"/>
        <v/>
      </c>
      <c r="EA701" s="46" t="str">
        <f t="shared" si="3226"/>
        <v/>
      </c>
      <c r="EB701" s="37"/>
      <c r="GU701" s="220"/>
      <c r="HX701" s="360"/>
      <c r="HY701" s="47"/>
      <c r="HZ701" s="45"/>
      <c r="IA701" s="45" t="str">
        <f t="shared" si="3282"/>
        <v/>
      </c>
      <c r="IB701" s="45"/>
      <c r="IC701" s="45" t="str">
        <f t="shared" si="3283"/>
        <v/>
      </c>
      <c r="ID701" s="45"/>
      <c r="IE701" s="45" t="str">
        <f t="shared" si="3284"/>
        <v/>
      </c>
      <c r="IF701" s="45"/>
      <c r="IG701" s="63" t="str">
        <f t="shared" si="3285"/>
        <v/>
      </c>
      <c r="IH701" s="67" t="str">
        <f t="shared" si="3286"/>
        <v/>
      </c>
      <c r="II701" s="45" t="str">
        <f t="shared" si="3287"/>
        <v/>
      </c>
      <c r="IJ701" s="46" t="str">
        <f t="shared" si="3288"/>
        <v/>
      </c>
      <c r="IK701" s="37"/>
      <c r="IL701" s="29"/>
      <c r="IM701" s="47"/>
      <c r="IN701" s="45"/>
      <c r="IO701" s="45" t="str">
        <f t="shared" si="3289"/>
        <v/>
      </c>
      <c r="IP701" s="45"/>
      <c r="IQ701" s="45" t="str">
        <f t="shared" si="3290"/>
        <v/>
      </c>
      <c r="IR701" s="45"/>
      <c r="IS701" s="45" t="str">
        <f t="shared" si="3291"/>
        <v/>
      </c>
      <c r="IT701" s="45"/>
      <c r="IU701" s="63" t="str">
        <f t="shared" si="3292"/>
        <v/>
      </c>
      <c r="IV701" s="67" t="str">
        <f t="shared" si="3293"/>
        <v/>
      </c>
      <c r="IW701" s="45" t="str">
        <f t="shared" si="3294"/>
        <v/>
      </c>
      <c r="IX701" s="46" t="str">
        <f t="shared" si="3295"/>
        <v/>
      </c>
      <c r="IY701" s="37"/>
      <c r="IZ701" s="61"/>
      <c r="JA701" s="47"/>
      <c r="JB701" s="45"/>
      <c r="JC701" s="45" t="str">
        <f t="shared" si="3296"/>
        <v/>
      </c>
      <c r="JD701" s="45"/>
      <c r="JE701" s="45" t="str">
        <f t="shared" si="3297"/>
        <v/>
      </c>
      <c r="JF701" s="45"/>
      <c r="JG701" s="45" t="str">
        <f t="shared" si="3298"/>
        <v/>
      </c>
      <c r="JH701" s="45"/>
      <c r="JI701" s="63" t="str">
        <f t="shared" si="3299"/>
        <v/>
      </c>
      <c r="JJ701" s="67" t="str">
        <f t="shared" si="3300"/>
        <v/>
      </c>
      <c r="JK701" s="45" t="str">
        <f t="shared" si="3301"/>
        <v/>
      </c>
      <c r="JL701" s="46" t="str">
        <f t="shared" si="3302"/>
        <v/>
      </c>
      <c r="JM701" s="37"/>
      <c r="JN701" s="29"/>
      <c r="JO701" s="47"/>
      <c r="JP701" s="45"/>
      <c r="JQ701" s="45" t="str">
        <f t="shared" si="3303"/>
        <v/>
      </c>
      <c r="JR701" s="45"/>
      <c r="JS701" s="45" t="str">
        <f t="shared" si="3304"/>
        <v/>
      </c>
      <c r="JT701" s="45"/>
      <c r="JU701" s="45" t="str">
        <f t="shared" si="3305"/>
        <v/>
      </c>
      <c r="JV701" s="45"/>
      <c r="JW701" s="63" t="str">
        <f t="shared" si="3306"/>
        <v/>
      </c>
      <c r="JX701" s="67" t="str">
        <f t="shared" si="3307"/>
        <v/>
      </c>
      <c r="JY701" s="45" t="str">
        <f t="shared" si="3308"/>
        <v/>
      </c>
      <c r="JZ701" s="46" t="str">
        <f t="shared" si="3309"/>
        <v/>
      </c>
      <c r="KA701" s="37"/>
      <c r="KB701" s="51"/>
      <c r="KC701" s="47"/>
      <c r="KD701" s="45"/>
      <c r="KE701" s="45" t="str">
        <f>IF(KD701="","",KD701-KD697)</f>
        <v/>
      </c>
      <c r="KF701" s="45"/>
      <c r="KG701" s="45" t="str">
        <f>IF(KF701="","",KF701-KF697)</f>
        <v/>
      </c>
      <c r="KH701" s="45"/>
      <c r="KI701" s="45" t="str">
        <f>IF(KH701="","",KH697+KJ697-KH701)</f>
        <v/>
      </c>
      <c r="KJ701" s="45"/>
      <c r="KK701" s="63" t="str">
        <f>IF(KD701="","",KK697)</f>
        <v/>
      </c>
      <c r="KL701" s="67" t="str">
        <f>IF(KE701="","",KL697)</f>
        <v/>
      </c>
      <c r="KM701" s="45" t="str">
        <f>IF(KH701="","",KI701*KL701)</f>
        <v/>
      </c>
      <c r="KN701" s="46" t="str">
        <f>IF(KI701="","",KM701/(KE701*100))</f>
        <v/>
      </c>
      <c r="KO701" s="37"/>
      <c r="KP701" s="29"/>
      <c r="KQ701" s="47"/>
      <c r="KR701" s="45"/>
      <c r="KS701" s="45" t="str">
        <f>IF(KR701="","",KR701-KR697)</f>
        <v/>
      </c>
      <c r="KT701" s="45"/>
      <c r="KU701" s="45" t="str">
        <f>IF(KT701="","",KT701-KT697)</f>
        <v/>
      </c>
      <c r="KV701" s="45"/>
      <c r="KW701" s="45" t="str">
        <f>IF(KV701="","",KV697+KX697-KV701)</f>
        <v/>
      </c>
      <c r="KX701" s="45"/>
      <c r="KY701" s="63" t="str">
        <f>IF(KR701="","",KY697)</f>
        <v/>
      </c>
      <c r="KZ701" s="67" t="str">
        <f>IF(KS701="","",KZ697)</f>
        <v/>
      </c>
      <c r="LA701" s="45" t="str">
        <f>IF(KV701="","",KW701*KZ701)</f>
        <v/>
      </c>
      <c r="LB701" s="46" t="str">
        <f>IF(KW701="","",LA701/(KS701*100))</f>
        <v/>
      </c>
      <c r="LC701" s="37"/>
      <c r="LD701" s="29"/>
      <c r="LE701" s="52"/>
      <c r="LF701" s="43"/>
      <c r="LG701" s="45"/>
      <c r="LH701" s="45"/>
      <c r="LI701" s="45"/>
      <c r="LJ701" s="45"/>
      <c r="LK701" s="45"/>
      <c r="LL701" s="45"/>
      <c r="LM701" s="63"/>
      <c r="LN701" s="67"/>
      <c r="LO701" s="45" t="str">
        <f t="shared" si="3260"/>
        <v/>
      </c>
      <c r="LP701" s="46"/>
      <c r="LQ701" s="37"/>
      <c r="LR701" s="29"/>
      <c r="LS701" s="47"/>
      <c r="LT701" s="67"/>
      <c r="LU701" s="45" t="str">
        <f t="shared" si="3250"/>
        <v/>
      </c>
      <c r="LV701" s="45"/>
      <c r="LW701" s="45"/>
      <c r="LX701" s="45"/>
      <c r="LY701" s="45" t="str">
        <f t="shared" si="3251"/>
        <v/>
      </c>
      <c r="LZ701" s="45"/>
      <c r="MA701" s="45"/>
      <c r="MB701" s="45"/>
      <c r="MC701" s="45" t="str">
        <f t="shared" si="3227"/>
        <v/>
      </c>
      <c r="MD701" s="46" t="str">
        <f t="shared" si="3228"/>
        <v/>
      </c>
      <c r="ME701" s="37"/>
      <c r="MF701" s="29"/>
      <c r="MG701" s="47"/>
      <c r="MH701" s="67"/>
      <c r="MI701" s="45" t="str">
        <f t="shared" si="3252"/>
        <v/>
      </c>
      <c r="MJ701" s="45"/>
      <c r="MK701" s="45"/>
      <c r="ML701" s="45"/>
      <c r="MM701" s="45" t="str">
        <f t="shared" si="3253"/>
        <v/>
      </c>
      <c r="MN701" s="45"/>
      <c r="MO701" s="45"/>
      <c r="MP701" s="45"/>
      <c r="MQ701" s="45" t="str">
        <f t="shared" si="3229"/>
        <v/>
      </c>
      <c r="MR701" s="46" t="str">
        <f t="shared" si="3230"/>
        <v/>
      </c>
      <c r="MS701" s="37"/>
      <c r="MT701" s="29"/>
      <c r="MU701" s="47"/>
      <c r="MV701" s="67"/>
      <c r="MW701" s="45" t="str">
        <f t="shared" si="3254"/>
        <v/>
      </c>
      <c r="MX701" s="45"/>
      <c r="MY701" s="45"/>
      <c r="MZ701" s="45"/>
      <c r="NA701" s="45" t="str">
        <f t="shared" si="3255"/>
        <v/>
      </c>
      <c r="NB701" s="45"/>
      <c r="NC701" s="45"/>
      <c r="ND701" s="45"/>
      <c r="NE701" s="45" t="str">
        <f t="shared" si="3231"/>
        <v/>
      </c>
      <c r="NF701" s="46" t="str">
        <f t="shared" si="3232"/>
        <v/>
      </c>
      <c r="NG701" s="37"/>
      <c r="NH701" s="29"/>
      <c r="NI701" s="47"/>
      <c r="NJ701" s="67"/>
      <c r="NK701" s="45" t="str">
        <f t="shared" si="3256"/>
        <v/>
      </c>
      <c r="NL701" s="45"/>
      <c r="NM701" s="45"/>
      <c r="NN701" s="45"/>
      <c r="NO701" s="45" t="str">
        <f t="shared" si="3257"/>
        <v/>
      </c>
      <c r="NP701" s="45"/>
      <c r="NQ701" s="45"/>
      <c r="NR701" s="45"/>
      <c r="NS701" s="45" t="str">
        <f t="shared" si="3233"/>
        <v/>
      </c>
      <c r="NT701" s="46" t="str">
        <f t="shared" si="3234"/>
        <v/>
      </c>
      <c r="NU701" s="37"/>
    </row>
    <row r="702" spans="1:385" ht="15" customHeight="1" thickBot="1" x14ac:dyDescent="0.3">
      <c r="A702" s="38"/>
      <c r="B702" s="39"/>
      <c r="C702" s="40"/>
      <c r="D702" s="40"/>
      <c r="E702" s="40"/>
      <c r="F702" s="135"/>
      <c r="G702" s="135"/>
      <c r="H702" s="42"/>
      <c r="I702" s="45"/>
      <c r="J702" s="45" t="str">
        <f t="shared" si="3235"/>
        <v/>
      </c>
      <c r="K702" s="45"/>
      <c r="L702" s="45"/>
      <c r="M702" s="45"/>
      <c r="N702" s="45" t="str">
        <f t="shared" si="3236"/>
        <v/>
      </c>
      <c r="O702" s="45"/>
      <c r="P702" s="45"/>
      <c r="Q702" s="45"/>
      <c r="R702" s="45" t="str">
        <f t="shared" si="3215"/>
        <v/>
      </c>
      <c r="S702" s="46" t="str">
        <f t="shared" si="3216"/>
        <v/>
      </c>
      <c r="T702" s="37"/>
      <c r="U702" s="29"/>
      <c r="V702" s="47"/>
      <c r="W702" s="67"/>
      <c r="X702" s="45" t="str">
        <f t="shared" si="3237"/>
        <v/>
      </c>
      <c r="Y702" s="45"/>
      <c r="Z702" s="45"/>
      <c r="AA702" s="45"/>
      <c r="AB702" s="45" t="str">
        <f t="shared" si="3238"/>
        <v/>
      </c>
      <c r="AC702" s="45"/>
      <c r="AD702" s="45"/>
      <c r="AE702" s="45"/>
      <c r="AF702" s="45" t="str">
        <f t="shared" si="3217"/>
        <v/>
      </c>
      <c r="AG702" s="46" t="str">
        <f t="shared" si="3218"/>
        <v/>
      </c>
      <c r="AH702" s="37"/>
      <c r="AI702" s="29"/>
      <c r="AJ702" s="47"/>
      <c r="AK702" s="45"/>
      <c r="AL702" s="45" t="str">
        <f t="shared" si="3239"/>
        <v/>
      </c>
      <c r="AM702" s="45"/>
      <c r="AN702" s="45" t="str">
        <f t="shared" si="3240"/>
        <v/>
      </c>
      <c r="AO702" s="45"/>
      <c r="AP702" s="45" t="str">
        <f t="shared" si="3241"/>
        <v/>
      </c>
      <c r="AQ702" s="45"/>
      <c r="AR702" s="45"/>
      <c r="AS702" s="45"/>
      <c r="AT702" s="45" t="str">
        <f t="shared" si="3219"/>
        <v/>
      </c>
      <c r="AU702" s="46" t="str">
        <f t="shared" si="3220"/>
        <v/>
      </c>
      <c r="AV702" s="37"/>
      <c r="AW702" s="29"/>
      <c r="AX702" s="47"/>
      <c r="AY702" s="45"/>
      <c r="AZ702" s="45" t="str">
        <f t="shared" si="3242"/>
        <v/>
      </c>
      <c r="BA702" s="45"/>
      <c r="BB702" s="45" t="str">
        <f t="shared" si="3243"/>
        <v/>
      </c>
      <c r="BC702" s="45"/>
      <c r="BD702" s="45" t="str">
        <f t="shared" si="3244"/>
        <v/>
      </c>
      <c r="BE702" s="45"/>
      <c r="BF702" s="45"/>
      <c r="BG702" s="45"/>
      <c r="BH702" s="45" t="str">
        <f t="shared" si="3221"/>
        <v/>
      </c>
      <c r="BI702" s="46" t="str">
        <f t="shared" si="3222"/>
        <v/>
      </c>
      <c r="BJ702" s="37"/>
      <c r="BK702" s="29"/>
      <c r="BL702" s="75"/>
      <c r="BM702" s="76"/>
      <c r="BN702" s="76" t="str">
        <f t="shared" si="3261"/>
        <v/>
      </c>
      <c r="BO702" s="76"/>
      <c r="BP702" s="76" t="str">
        <f t="shared" si="3262"/>
        <v/>
      </c>
      <c r="BQ702" s="76"/>
      <c r="BR702" s="76" t="str">
        <f t="shared" si="3263"/>
        <v/>
      </c>
      <c r="BS702" s="76"/>
      <c r="BT702" s="78" t="str">
        <f t="shared" si="3264"/>
        <v/>
      </c>
      <c r="BU702" s="79" t="str">
        <f t="shared" si="3265"/>
        <v/>
      </c>
      <c r="BV702" s="76" t="str">
        <f t="shared" si="3266"/>
        <v/>
      </c>
      <c r="BW702" s="80" t="str">
        <f t="shared" si="3267"/>
        <v/>
      </c>
      <c r="BX702" s="37"/>
      <c r="BY702" s="57"/>
      <c r="BZ702" s="75"/>
      <c r="CA702" s="76"/>
      <c r="CB702" s="76" t="str">
        <f t="shared" si="3268"/>
        <v/>
      </c>
      <c r="CC702" s="76"/>
      <c r="CD702" s="76" t="str">
        <f t="shared" si="3269"/>
        <v/>
      </c>
      <c r="CE702" s="76"/>
      <c r="CF702" s="76" t="str">
        <f t="shared" si="3270"/>
        <v/>
      </c>
      <c r="CG702" s="76"/>
      <c r="CH702" s="78" t="str">
        <f t="shared" si="3271"/>
        <v/>
      </c>
      <c r="CI702" s="79" t="str">
        <f t="shared" si="3272"/>
        <v/>
      </c>
      <c r="CJ702" s="76" t="str">
        <f t="shared" si="3273"/>
        <v/>
      </c>
      <c r="CK702" s="80" t="str">
        <f t="shared" si="3274"/>
        <v/>
      </c>
      <c r="CL702" s="37"/>
      <c r="CM702" s="29"/>
      <c r="CN702" s="75"/>
      <c r="CO702" s="76"/>
      <c r="CP702" s="76" t="str">
        <f t="shared" si="3275"/>
        <v/>
      </c>
      <c r="CQ702" s="76"/>
      <c r="CR702" s="76" t="str">
        <f t="shared" si="3276"/>
        <v/>
      </c>
      <c r="CS702" s="76"/>
      <c r="CT702" s="76" t="str">
        <f t="shared" si="3277"/>
        <v/>
      </c>
      <c r="CU702" s="76"/>
      <c r="CV702" s="78" t="str">
        <f t="shared" si="3278"/>
        <v/>
      </c>
      <c r="CW702" s="79" t="str">
        <f t="shared" si="3279"/>
        <v/>
      </c>
      <c r="CX702" s="76" t="str">
        <f t="shared" si="3280"/>
        <v/>
      </c>
      <c r="CY702" s="80" t="str">
        <f t="shared" si="3281"/>
        <v/>
      </c>
      <c r="CZ702" s="37"/>
      <c r="DA702" s="29"/>
      <c r="DB702" s="47"/>
      <c r="DC702" s="67"/>
      <c r="DD702" s="45" t="str">
        <f t="shared" si="3245"/>
        <v/>
      </c>
      <c r="DE702" s="45"/>
      <c r="DF702" s="45"/>
      <c r="DG702" s="45"/>
      <c r="DH702" s="45" t="str">
        <f t="shared" si="3246"/>
        <v/>
      </c>
      <c r="DI702" s="45"/>
      <c r="DJ702" s="45"/>
      <c r="DK702" s="45"/>
      <c r="DL702" s="45" t="str">
        <f t="shared" si="3223"/>
        <v/>
      </c>
      <c r="DM702" s="46" t="str">
        <f t="shared" si="3224"/>
        <v/>
      </c>
      <c r="DN702" s="37"/>
      <c r="DO702" s="29"/>
      <c r="DP702" s="47"/>
      <c r="DQ702" s="45"/>
      <c r="DR702" s="45" t="str">
        <f t="shared" si="3247"/>
        <v/>
      </c>
      <c r="DS702" s="45"/>
      <c r="DT702" s="45" t="str">
        <f t="shared" si="3248"/>
        <v/>
      </c>
      <c r="DU702" s="45"/>
      <c r="DV702" s="45" t="str">
        <f t="shared" si="3249"/>
        <v/>
      </c>
      <c r="DW702" s="45"/>
      <c r="DX702" s="45"/>
      <c r="DY702" s="45"/>
      <c r="DZ702" s="45" t="str">
        <f t="shared" si="3225"/>
        <v/>
      </c>
      <c r="EA702" s="46" t="str">
        <f t="shared" si="3226"/>
        <v/>
      </c>
      <c r="EB702" s="37"/>
      <c r="GU702" s="220"/>
      <c r="HX702" s="360"/>
      <c r="HY702" s="75"/>
      <c r="HZ702" s="76"/>
      <c r="IA702" s="76" t="str">
        <f t="shared" si="3282"/>
        <v/>
      </c>
      <c r="IB702" s="76"/>
      <c r="IC702" s="76" t="str">
        <f t="shared" si="3283"/>
        <v/>
      </c>
      <c r="ID702" s="76"/>
      <c r="IE702" s="76" t="str">
        <f t="shared" si="3284"/>
        <v/>
      </c>
      <c r="IF702" s="76"/>
      <c r="IG702" s="78" t="str">
        <f t="shared" si="3285"/>
        <v/>
      </c>
      <c r="IH702" s="79" t="str">
        <f t="shared" si="3286"/>
        <v/>
      </c>
      <c r="II702" s="76" t="str">
        <f t="shared" si="3287"/>
        <v/>
      </c>
      <c r="IJ702" s="80" t="str">
        <f t="shared" si="3288"/>
        <v/>
      </c>
      <c r="IK702" s="37"/>
      <c r="IL702" s="29"/>
      <c r="IM702" s="75"/>
      <c r="IN702" s="76"/>
      <c r="IO702" s="76" t="str">
        <f t="shared" si="3289"/>
        <v/>
      </c>
      <c r="IP702" s="76"/>
      <c r="IQ702" s="76" t="str">
        <f t="shared" si="3290"/>
        <v/>
      </c>
      <c r="IR702" s="76"/>
      <c r="IS702" s="76" t="str">
        <f t="shared" si="3291"/>
        <v/>
      </c>
      <c r="IT702" s="76"/>
      <c r="IU702" s="78" t="str">
        <f t="shared" si="3292"/>
        <v/>
      </c>
      <c r="IV702" s="79" t="str">
        <f t="shared" si="3293"/>
        <v/>
      </c>
      <c r="IW702" s="76" t="str">
        <f t="shared" si="3294"/>
        <v/>
      </c>
      <c r="IX702" s="80" t="str">
        <f t="shared" si="3295"/>
        <v/>
      </c>
      <c r="IY702" s="37"/>
      <c r="IZ702" s="61"/>
      <c r="JA702" s="75"/>
      <c r="JB702" s="76"/>
      <c r="JC702" s="76" t="str">
        <f t="shared" si="3296"/>
        <v/>
      </c>
      <c r="JD702" s="76"/>
      <c r="JE702" s="76" t="str">
        <f t="shared" si="3297"/>
        <v/>
      </c>
      <c r="JF702" s="76"/>
      <c r="JG702" s="76" t="str">
        <f t="shared" si="3298"/>
        <v/>
      </c>
      <c r="JH702" s="76"/>
      <c r="JI702" s="78" t="str">
        <f t="shared" si="3299"/>
        <v/>
      </c>
      <c r="JJ702" s="79" t="str">
        <f t="shared" si="3300"/>
        <v/>
      </c>
      <c r="JK702" s="76" t="str">
        <f t="shared" si="3301"/>
        <v/>
      </c>
      <c r="JL702" s="80" t="str">
        <f t="shared" si="3302"/>
        <v/>
      </c>
      <c r="JM702" s="37"/>
      <c r="JN702" s="29"/>
      <c r="JO702" s="75"/>
      <c r="JP702" s="76"/>
      <c r="JQ702" s="76" t="str">
        <f t="shared" si="3303"/>
        <v/>
      </c>
      <c r="JR702" s="76"/>
      <c r="JS702" s="76" t="str">
        <f t="shared" si="3304"/>
        <v/>
      </c>
      <c r="JT702" s="76"/>
      <c r="JU702" s="76" t="str">
        <f t="shared" si="3305"/>
        <v/>
      </c>
      <c r="JV702" s="76"/>
      <c r="JW702" s="78" t="str">
        <f t="shared" si="3306"/>
        <v/>
      </c>
      <c r="JX702" s="79" t="str">
        <f t="shared" si="3307"/>
        <v/>
      </c>
      <c r="JY702" s="76" t="str">
        <f t="shared" si="3308"/>
        <v/>
      </c>
      <c r="JZ702" s="80" t="str">
        <f t="shared" si="3309"/>
        <v/>
      </c>
      <c r="KA702" s="37"/>
      <c r="KB702" s="51"/>
      <c r="KC702" s="75"/>
      <c r="KD702" s="76"/>
      <c r="KE702" s="76" t="str">
        <f>IF(KD702="","",KD702-KD698)</f>
        <v/>
      </c>
      <c r="KF702" s="76"/>
      <c r="KG702" s="76" t="str">
        <f>IF(KF702="","",KF702-KF698)</f>
        <v/>
      </c>
      <c r="KH702" s="76"/>
      <c r="KI702" s="76" t="str">
        <f>IF(KH702="","",KH698+KJ698-KH702)</f>
        <v/>
      </c>
      <c r="KJ702" s="76"/>
      <c r="KK702" s="78" t="str">
        <f>IF(KD702="","",KK698)</f>
        <v/>
      </c>
      <c r="KL702" s="79" t="str">
        <f>IF(KE702="","",KL698)</f>
        <v/>
      </c>
      <c r="KM702" s="76" t="str">
        <f>IF(KH702="","",KI702*KL702)</f>
        <v/>
      </c>
      <c r="KN702" s="80" t="str">
        <f>IF(KI702="","",KM702/(KE702*100))</f>
        <v/>
      </c>
      <c r="KO702" s="37"/>
      <c r="KP702" s="29"/>
      <c r="KQ702" s="75"/>
      <c r="KR702" s="76"/>
      <c r="KS702" s="76" t="str">
        <f>IF(KR702="","",KR702-KR698)</f>
        <v/>
      </c>
      <c r="KT702" s="76"/>
      <c r="KU702" s="76" t="str">
        <f>IF(KT702="","",KT702-KT698)</f>
        <v/>
      </c>
      <c r="KV702" s="76"/>
      <c r="KW702" s="76" t="str">
        <f>IF(KV702="","",KV698+KX698-KV702)</f>
        <v/>
      </c>
      <c r="KX702" s="76"/>
      <c r="KY702" s="78" t="str">
        <f>IF(KR702="","",KY698)</f>
        <v/>
      </c>
      <c r="KZ702" s="79" t="str">
        <f>IF(KS702="","",KZ698)</f>
        <v/>
      </c>
      <c r="LA702" s="76" t="str">
        <f>IF(KV702="","",KW702*KZ702)</f>
        <v/>
      </c>
      <c r="LB702" s="80" t="str">
        <f>IF(KW702="","",LA702/(KS702*100))</f>
        <v/>
      </c>
      <c r="LC702" s="37"/>
      <c r="LD702" s="29"/>
      <c r="LE702" s="95"/>
      <c r="LF702" s="27"/>
      <c r="LG702" s="76"/>
      <c r="LH702" s="76"/>
      <c r="LI702" s="76"/>
      <c r="LJ702" s="76"/>
      <c r="LK702" s="76"/>
      <c r="LL702" s="76"/>
      <c r="LM702" s="78"/>
      <c r="LN702" s="79"/>
      <c r="LO702" s="76" t="str">
        <f t="shared" si="3260"/>
        <v/>
      </c>
      <c r="LP702" s="80"/>
      <c r="LQ702" s="37"/>
      <c r="LR702" s="29"/>
      <c r="LS702" s="47"/>
      <c r="LT702" s="67"/>
      <c r="LU702" s="45" t="str">
        <f t="shared" si="3250"/>
        <v/>
      </c>
      <c r="LV702" s="45"/>
      <c r="LW702" s="45"/>
      <c r="LX702" s="45"/>
      <c r="LY702" s="45" t="str">
        <f t="shared" si="3251"/>
        <v/>
      </c>
      <c r="LZ702" s="45"/>
      <c r="MA702" s="45"/>
      <c r="MB702" s="45"/>
      <c r="MC702" s="45" t="str">
        <f t="shared" si="3227"/>
        <v/>
      </c>
      <c r="MD702" s="46" t="str">
        <f t="shared" si="3228"/>
        <v/>
      </c>
      <c r="ME702" s="37"/>
      <c r="MF702" s="29"/>
      <c r="MG702" s="47"/>
      <c r="MH702" s="67"/>
      <c r="MI702" s="45" t="str">
        <f t="shared" si="3252"/>
        <v/>
      </c>
      <c r="MJ702" s="45"/>
      <c r="MK702" s="45"/>
      <c r="ML702" s="45"/>
      <c r="MM702" s="45" t="str">
        <f t="shared" si="3253"/>
        <v/>
      </c>
      <c r="MN702" s="45"/>
      <c r="MO702" s="45"/>
      <c r="MP702" s="45"/>
      <c r="MQ702" s="45" t="str">
        <f t="shared" si="3229"/>
        <v/>
      </c>
      <c r="MR702" s="46" t="str">
        <f t="shared" si="3230"/>
        <v/>
      </c>
      <c r="MS702" s="37"/>
      <c r="MT702" s="29"/>
      <c r="MU702" s="47"/>
      <c r="MV702" s="67"/>
      <c r="MW702" s="45" t="str">
        <f t="shared" si="3254"/>
        <v/>
      </c>
      <c r="MX702" s="45"/>
      <c r="MY702" s="45"/>
      <c r="MZ702" s="45"/>
      <c r="NA702" s="45" t="str">
        <f t="shared" si="3255"/>
        <v/>
      </c>
      <c r="NB702" s="45"/>
      <c r="NC702" s="45"/>
      <c r="ND702" s="45"/>
      <c r="NE702" s="45" t="str">
        <f t="shared" si="3231"/>
        <v/>
      </c>
      <c r="NF702" s="46" t="str">
        <f t="shared" si="3232"/>
        <v/>
      </c>
      <c r="NG702" s="37"/>
      <c r="NH702" s="29"/>
      <c r="NI702" s="47"/>
      <c r="NJ702" s="67"/>
      <c r="NK702" s="45" t="str">
        <f t="shared" si="3256"/>
        <v/>
      </c>
      <c r="NL702" s="45"/>
      <c r="NM702" s="45"/>
      <c r="NN702" s="45"/>
      <c r="NO702" s="45" t="str">
        <f t="shared" si="3257"/>
        <v/>
      </c>
      <c r="NP702" s="45"/>
      <c r="NQ702" s="45"/>
      <c r="NR702" s="45"/>
      <c r="NS702" s="45" t="str">
        <f t="shared" si="3233"/>
        <v/>
      </c>
      <c r="NT702" s="46" t="str">
        <f t="shared" si="3234"/>
        <v/>
      </c>
      <c r="NU702" s="37"/>
    </row>
    <row r="703" spans="1:385" ht="15" customHeight="1" thickTop="1" x14ac:dyDescent="0.25">
      <c r="A703" s="38"/>
      <c r="B703" s="39"/>
      <c r="C703" s="40"/>
      <c r="D703" s="40"/>
      <c r="E703" s="40"/>
      <c r="F703" s="135"/>
      <c r="G703" s="135"/>
      <c r="H703" s="42"/>
      <c r="I703" s="45"/>
      <c r="J703" s="45" t="str">
        <f t="shared" si="3235"/>
        <v/>
      </c>
      <c r="K703" s="45"/>
      <c r="L703" s="45"/>
      <c r="M703" s="45"/>
      <c r="N703" s="45" t="str">
        <f t="shared" si="3236"/>
        <v/>
      </c>
      <c r="O703" s="45"/>
      <c r="P703" s="45"/>
      <c r="Q703" s="45"/>
      <c r="R703" s="45" t="str">
        <f t="shared" si="3215"/>
        <v/>
      </c>
      <c r="S703" s="46" t="str">
        <f t="shared" si="3216"/>
        <v/>
      </c>
      <c r="T703" s="37"/>
      <c r="U703" s="29"/>
      <c r="V703" s="47"/>
      <c r="W703" s="67"/>
      <c r="X703" s="45"/>
      <c r="Y703" s="45"/>
      <c r="Z703" s="45"/>
      <c r="AA703" s="45"/>
      <c r="AB703" s="45"/>
      <c r="AC703" s="45"/>
      <c r="AD703" s="45"/>
      <c r="AE703" s="45"/>
      <c r="AF703" s="45"/>
      <c r="AG703" s="46"/>
      <c r="AH703" s="37"/>
      <c r="AI703" s="29"/>
      <c r="AJ703" s="47"/>
      <c r="AK703" s="45"/>
      <c r="AL703" s="45" t="str">
        <f t="shared" si="3239"/>
        <v/>
      </c>
      <c r="AM703" s="45"/>
      <c r="AN703" s="45" t="str">
        <f t="shared" si="3240"/>
        <v/>
      </c>
      <c r="AO703" s="45"/>
      <c r="AP703" s="45" t="str">
        <f t="shared" si="3241"/>
        <v/>
      </c>
      <c r="AQ703" s="45"/>
      <c r="AR703" s="45"/>
      <c r="AS703" s="45"/>
      <c r="AT703" s="45" t="str">
        <f t="shared" si="3219"/>
        <v/>
      </c>
      <c r="AU703" s="46" t="str">
        <f t="shared" si="3220"/>
        <v/>
      </c>
      <c r="AV703" s="37"/>
      <c r="AW703" s="29"/>
      <c r="AX703" s="47"/>
      <c r="AY703" s="45"/>
      <c r="AZ703" s="45" t="str">
        <f t="shared" si="3242"/>
        <v/>
      </c>
      <c r="BA703" s="45"/>
      <c r="BB703" s="45" t="str">
        <f t="shared" si="3243"/>
        <v/>
      </c>
      <c r="BC703" s="45"/>
      <c r="BD703" s="45" t="str">
        <f t="shared" si="3244"/>
        <v/>
      </c>
      <c r="BE703" s="45"/>
      <c r="BF703" s="45"/>
      <c r="BG703" s="45"/>
      <c r="BH703" s="45" t="str">
        <f t="shared" si="3221"/>
        <v/>
      </c>
      <c r="BI703" s="46" t="str">
        <f t="shared" si="3222"/>
        <v/>
      </c>
      <c r="BJ703" s="37"/>
      <c r="BK703" s="29"/>
      <c r="BL703" s="52" t="str">
        <f>IF($A667="","",$A667)</f>
        <v/>
      </c>
      <c r="BM703" s="43"/>
      <c r="BN703" s="43" t="str">
        <f t="shared" si="3261"/>
        <v/>
      </c>
      <c r="BO703" s="43"/>
      <c r="BP703" s="87" t="str">
        <f t="shared" si="3262"/>
        <v/>
      </c>
      <c r="BQ703" s="43"/>
      <c r="BR703" s="43" t="str">
        <f t="shared" si="3263"/>
        <v/>
      </c>
      <c r="BS703" s="43"/>
      <c r="BT703" s="44" t="str">
        <f t="shared" si="3264"/>
        <v/>
      </c>
      <c r="BU703" s="48" t="str">
        <f t="shared" si="3265"/>
        <v/>
      </c>
      <c r="BV703" s="45" t="str">
        <f t="shared" si="3266"/>
        <v/>
      </c>
      <c r="BW703" s="89" t="str">
        <f t="shared" si="3267"/>
        <v/>
      </c>
      <c r="BX703" s="37"/>
      <c r="BY703" s="57"/>
      <c r="BZ703" s="52" t="str">
        <f>IF($A667="","",$A667)</f>
        <v/>
      </c>
      <c r="CA703" s="43"/>
      <c r="CB703" s="43" t="str">
        <f t="shared" si="3268"/>
        <v/>
      </c>
      <c r="CC703" s="43"/>
      <c r="CD703" s="87" t="str">
        <f t="shared" si="3269"/>
        <v/>
      </c>
      <c r="CE703" s="43"/>
      <c r="CF703" s="43" t="str">
        <f t="shared" si="3270"/>
        <v/>
      </c>
      <c r="CG703" s="43"/>
      <c r="CH703" s="44" t="str">
        <f t="shared" si="3271"/>
        <v/>
      </c>
      <c r="CI703" s="48" t="str">
        <f t="shared" si="3272"/>
        <v/>
      </c>
      <c r="CJ703" s="45" t="str">
        <f t="shared" si="3273"/>
        <v/>
      </c>
      <c r="CK703" s="89" t="str">
        <f t="shared" si="3274"/>
        <v/>
      </c>
      <c r="CL703" s="37"/>
      <c r="CM703" s="29"/>
      <c r="CN703" s="52" t="str">
        <f>IF($A667="","",$A667)</f>
        <v/>
      </c>
      <c r="CO703" s="43"/>
      <c r="CP703" s="43" t="str">
        <f t="shared" si="3275"/>
        <v/>
      </c>
      <c r="CQ703" s="43"/>
      <c r="CR703" s="87" t="str">
        <f t="shared" si="3276"/>
        <v/>
      </c>
      <c r="CS703" s="43"/>
      <c r="CT703" s="43" t="str">
        <f t="shared" si="3277"/>
        <v/>
      </c>
      <c r="CU703" s="43"/>
      <c r="CV703" s="44" t="str">
        <f t="shared" si="3278"/>
        <v/>
      </c>
      <c r="CW703" s="48" t="str">
        <f t="shared" si="3279"/>
        <v/>
      </c>
      <c r="CX703" s="45" t="str">
        <f t="shared" si="3280"/>
        <v/>
      </c>
      <c r="CY703" s="89" t="str">
        <f t="shared" si="3281"/>
        <v/>
      </c>
      <c r="CZ703" s="37"/>
      <c r="DA703" s="29"/>
      <c r="DB703" s="47"/>
      <c r="DC703" s="67"/>
      <c r="DD703" s="45"/>
      <c r="DE703" s="45"/>
      <c r="DF703" s="45"/>
      <c r="DG703" s="45"/>
      <c r="DH703" s="45"/>
      <c r="DI703" s="45"/>
      <c r="DJ703" s="45"/>
      <c r="DK703" s="45"/>
      <c r="DL703" s="45"/>
      <c r="DM703" s="46"/>
      <c r="DN703" s="37"/>
      <c r="DO703" s="29"/>
      <c r="DP703" s="47"/>
      <c r="DQ703" s="45"/>
      <c r="DR703" s="45" t="str">
        <f t="shared" si="3247"/>
        <v/>
      </c>
      <c r="DS703" s="45"/>
      <c r="DT703" s="45" t="str">
        <f t="shared" si="3248"/>
        <v/>
      </c>
      <c r="DU703" s="45"/>
      <c r="DV703" s="45" t="str">
        <f t="shared" si="3249"/>
        <v/>
      </c>
      <c r="DW703" s="45"/>
      <c r="DX703" s="45"/>
      <c r="DY703" s="45"/>
      <c r="DZ703" s="45" t="str">
        <f t="shared" si="3225"/>
        <v/>
      </c>
      <c r="EA703" s="46" t="str">
        <f t="shared" si="3226"/>
        <v/>
      </c>
      <c r="EB703" s="37"/>
      <c r="GU703" s="220"/>
      <c r="HX703" s="360"/>
      <c r="HY703" s="52" t="str">
        <f>IF($A667="","",$A667)</f>
        <v/>
      </c>
      <c r="HZ703" s="43"/>
      <c r="IA703" s="43" t="str">
        <f t="shared" si="3282"/>
        <v/>
      </c>
      <c r="IB703" s="43"/>
      <c r="IC703" s="87" t="str">
        <f t="shared" si="3283"/>
        <v/>
      </c>
      <c r="ID703" s="43"/>
      <c r="IE703" s="43" t="str">
        <f t="shared" si="3284"/>
        <v/>
      </c>
      <c r="IF703" s="43"/>
      <c r="IG703" s="44" t="str">
        <f t="shared" si="3285"/>
        <v/>
      </c>
      <c r="IH703" s="48" t="str">
        <f t="shared" si="3286"/>
        <v/>
      </c>
      <c r="II703" s="45" t="str">
        <f t="shared" si="3287"/>
        <v/>
      </c>
      <c r="IJ703" s="89" t="str">
        <f t="shared" si="3288"/>
        <v/>
      </c>
      <c r="IK703" s="37"/>
      <c r="IL703" s="29"/>
      <c r="IM703" s="52" t="str">
        <f>IF($A667="","",$A667)</f>
        <v/>
      </c>
      <c r="IN703" s="43"/>
      <c r="IO703" s="43" t="str">
        <f t="shared" si="3289"/>
        <v/>
      </c>
      <c r="IP703" s="43"/>
      <c r="IQ703" s="87" t="str">
        <f t="shared" si="3290"/>
        <v/>
      </c>
      <c r="IR703" s="43"/>
      <c r="IS703" s="43" t="str">
        <f t="shared" si="3291"/>
        <v/>
      </c>
      <c r="IT703" s="43"/>
      <c r="IU703" s="44" t="str">
        <f t="shared" si="3292"/>
        <v/>
      </c>
      <c r="IV703" s="48" t="str">
        <f t="shared" si="3293"/>
        <v/>
      </c>
      <c r="IW703" s="45" t="str">
        <f t="shared" si="3294"/>
        <v/>
      </c>
      <c r="IX703" s="89" t="str">
        <f t="shared" si="3295"/>
        <v/>
      </c>
      <c r="IY703" s="37"/>
      <c r="IZ703" s="61"/>
      <c r="JA703" s="52" t="str">
        <f>IF($A667="","",$A667)</f>
        <v/>
      </c>
      <c r="JB703" s="43"/>
      <c r="JC703" s="43" t="str">
        <f t="shared" si="3296"/>
        <v/>
      </c>
      <c r="JD703" s="43"/>
      <c r="JE703" s="87" t="str">
        <f t="shared" si="3297"/>
        <v/>
      </c>
      <c r="JF703" s="43"/>
      <c r="JG703" s="43" t="str">
        <f t="shared" si="3298"/>
        <v/>
      </c>
      <c r="JH703" s="43"/>
      <c r="JI703" s="44" t="str">
        <f t="shared" si="3299"/>
        <v/>
      </c>
      <c r="JJ703" s="48" t="str">
        <f t="shared" si="3300"/>
        <v/>
      </c>
      <c r="JK703" s="45" t="str">
        <f t="shared" si="3301"/>
        <v/>
      </c>
      <c r="JL703" s="89" t="str">
        <f t="shared" si="3302"/>
        <v/>
      </c>
      <c r="JM703" s="37"/>
      <c r="JN703" s="29"/>
      <c r="JO703" s="52" t="str">
        <f>IF($A667="","",$A667)</f>
        <v/>
      </c>
      <c r="JP703" s="43"/>
      <c r="JQ703" s="43" t="str">
        <f t="shared" si="3303"/>
        <v/>
      </c>
      <c r="JR703" s="43"/>
      <c r="JS703" s="87" t="str">
        <f t="shared" si="3304"/>
        <v/>
      </c>
      <c r="JT703" s="43"/>
      <c r="JU703" s="43" t="str">
        <f t="shared" si="3305"/>
        <v/>
      </c>
      <c r="JV703" s="43"/>
      <c r="JW703" s="44" t="str">
        <f t="shared" si="3306"/>
        <v/>
      </c>
      <c r="JX703" s="48" t="str">
        <f t="shared" si="3307"/>
        <v/>
      </c>
      <c r="JY703" s="45" t="str">
        <f t="shared" si="3308"/>
        <v/>
      </c>
      <c r="JZ703" s="89" t="str">
        <f t="shared" si="3309"/>
        <v/>
      </c>
      <c r="KA703" s="37"/>
      <c r="KB703" s="51"/>
      <c r="KC703" s="52" t="str">
        <f>IF($A667="","",$A667)</f>
        <v/>
      </c>
      <c r="KD703" s="43"/>
      <c r="KE703" s="43" t="str">
        <f>IF(KD703="","",KD703-KD699)</f>
        <v/>
      </c>
      <c r="KF703" s="43"/>
      <c r="KG703" s="87" t="str">
        <f>IF(KF703="","",KF703-KF699)</f>
        <v/>
      </c>
      <c r="KH703" s="43"/>
      <c r="KI703" s="43" t="str">
        <f>IF(KH703="","",KH699+KJ699-KH703)</f>
        <v/>
      </c>
      <c r="KJ703" s="43"/>
      <c r="KK703" s="44" t="str">
        <f>IF(KD703="","",KK699)</f>
        <v/>
      </c>
      <c r="KL703" s="48" t="str">
        <f>IF(KE703="","",KL699)</f>
        <v/>
      </c>
      <c r="KM703" s="45" t="str">
        <f>IF(KH703="","",KI703*KL703)</f>
        <v/>
      </c>
      <c r="KN703" s="89" t="str">
        <f>IF(KI703="","",KM703/(KE703*100))</f>
        <v/>
      </c>
      <c r="KO703" s="37"/>
      <c r="KP703" s="29"/>
      <c r="KQ703" s="52" t="str">
        <f>IF($A667="","",$A667)</f>
        <v/>
      </c>
      <c r="KR703" s="43"/>
      <c r="KS703" s="43" t="str">
        <f>IF(KR703="","",KR703-KR699)</f>
        <v/>
      </c>
      <c r="KT703" s="43"/>
      <c r="KU703" s="87" t="str">
        <f>IF(KT703="","",KT703-KT699)</f>
        <v/>
      </c>
      <c r="KV703" s="43"/>
      <c r="KW703" s="43" t="str">
        <f>IF(KV703="","",KV699+KX699-KV703)</f>
        <v/>
      </c>
      <c r="KX703" s="43"/>
      <c r="KY703" s="44" t="str">
        <f>IF(KR703="","",KY699)</f>
        <v/>
      </c>
      <c r="KZ703" s="48" t="str">
        <f>IF(KS703="","",KZ699)</f>
        <v/>
      </c>
      <c r="LA703" s="45" t="str">
        <f>IF(KV703="","",KW703*KZ703)</f>
        <v/>
      </c>
      <c r="LB703" s="89" t="str">
        <f>IF(KW703="","",LA703/(KS703*100))</f>
        <v/>
      </c>
      <c r="LC703" s="37"/>
      <c r="LD703" s="29"/>
      <c r="LE703" s="101"/>
      <c r="LF703" s="87"/>
      <c r="LG703" s="87"/>
      <c r="LH703" s="87"/>
      <c r="LI703" s="87"/>
      <c r="LJ703" s="87"/>
      <c r="LK703" s="87" t="str">
        <f>IF(LJ703="","",#REF!+#REF!-LJ703)</f>
        <v/>
      </c>
      <c r="LL703" s="87"/>
      <c r="LM703" s="102"/>
      <c r="LN703" s="103"/>
      <c r="LO703" s="87"/>
      <c r="LP703" s="89"/>
      <c r="LQ703" s="37"/>
      <c r="LR703" s="29"/>
      <c r="LS703" s="47"/>
      <c r="LT703" s="67"/>
      <c r="LU703" s="45"/>
      <c r="LV703" s="45"/>
      <c r="LW703" s="45"/>
      <c r="LX703" s="45"/>
      <c r="LY703" s="45"/>
      <c r="LZ703" s="45"/>
      <c r="MA703" s="45"/>
      <c r="MB703" s="45"/>
      <c r="MC703" s="45"/>
      <c r="MD703" s="46"/>
      <c r="ME703" s="37"/>
      <c r="MF703" s="29"/>
      <c r="MG703" s="47"/>
      <c r="MH703" s="67"/>
      <c r="MI703" s="45"/>
      <c r="MJ703" s="45"/>
      <c r="MK703" s="45"/>
      <c r="ML703" s="45"/>
      <c r="MM703" s="45"/>
      <c r="MN703" s="45"/>
      <c r="MO703" s="45"/>
      <c r="MP703" s="45"/>
      <c r="MQ703" s="45"/>
      <c r="MR703" s="46"/>
      <c r="MS703" s="37"/>
      <c r="MT703" s="29"/>
      <c r="MU703" s="47"/>
      <c r="MV703" s="67"/>
      <c r="MW703" s="45"/>
      <c r="MX703" s="45"/>
      <c r="MY703" s="45"/>
      <c r="MZ703" s="45"/>
      <c r="NA703" s="45"/>
      <c r="NB703" s="45"/>
      <c r="NC703" s="45"/>
      <c r="ND703" s="45"/>
      <c r="NE703" s="45"/>
      <c r="NF703" s="46"/>
      <c r="NG703" s="37"/>
      <c r="NH703" s="29"/>
      <c r="NI703" s="47"/>
      <c r="NJ703" s="67"/>
      <c r="NK703" s="45"/>
      <c r="NL703" s="45"/>
      <c r="NM703" s="45"/>
      <c r="NN703" s="45"/>
      <c r="NO703" s="45"/>
      <c r="NP703" s="45"/>
      <c r="NQ703" s="45"/>
      <c r="NR703" s="45"/>
      <c r="NS703" s="45"/>
      <c r="NT703" s="46"/>
      <c r="NU703" s="37"/>
    </row>
    <row r="704" spans="1:385" x14ac:dyDescent="0.25">
      <c r="A704" s="38"/>
      <c r="B704" s="39"/>
      <c r="C704" s="40"/>
      <c r="D704" s="40"/>
      <c r="E704" s="40"/>
      <c r="F704" s="135"/>
      <c r="G704" s="135"/>
      <c r="H704" s="42"/>
      <c r="I704" s="45"/>
      <c r="J704" s="45" t="str">
        <f t="shared" si="3235"/>
        <v/>
      </c>
      <c r="K704" s="45"/>
      <c r="L704" s="45"/>
      <c r="M704" s="45"/>
      <c r="N704" s="45" t="str">
        <f t="shared" si="3236"/>
        <v/>
      </c>
      <c r="O704" s="45"/>
      <c r="P704" s="45"/>
      <c r="Q704" s="45"/>
      <c r="R704" s="45" t="str">
        <f t="shared" si="3215"/>
        <v/>
      </c>
      <c r="S704" s="46" t="str">
        <f t="shared" si="3216"/>
        <v/>
      </c>
      <c r="T704" s="37"/>
      <c r="U704" s="29"/>
      <c r="V704" s="47"/>
      <c r="W704" s="67"/>
      <c r="X704" s="45" t="str">
        <f>IF(W704="","",W704-#REF!)</f>
        <v/>
      </c>
      <c r="Y704" s="45"/>
      <c r="Z704" s="45"/>
      <c r="AA704" s="45"/>
      <c r="AB704" s="45" t="str">
        <f>IF(AA704="","",#REF!+#REF!-AA704)</f>
        <v/>
      </c>
      <c r="AC704" s="45"/>
      <c r="AD704" s="45"/>
      <c r="AE704" s="45"/>
      <c r="AF704" s="45" t="str">
        <f>IF(AE704="","",AB704*AE704)</f>
        <v/>
      </c>
      <c r="AG704" s="46" t="str">
        <f>IF(AF704="","",AF704/(X704*100))</f>
        <v/>
      </c>
      <c r="AH704" s="37"/>
      <c r="AI704" s="29"/>
      <c r="AJ704" s="47"/>
      <c r="AK704" s="45"/>
      <c r="AL704" s="45" t="str">
        <f t="shared" si="3239"/>
        <v/>
      </c>
      <c r="AM704" s="45"/>
      <c r="AN704" s="45" t="str">
        <f t="shared" si="3240"/>
        <v/>
      </c>
      <c r="AO704" s="45"/>
      <c r="AP704" s="45" t="str">
        <f t="shared" si="3241"/>
        <v/>
      </c>
      <c r="AQ704" s="45"/>
      <c r="AR704" s="45"/>
      <c r="AS704" s="45"/>
      <c r="AT704" s="45" t="str">
        <f t="shared" si="3219"/>
        <v/>
      </c>
      <c r="AU704" s="46" t="str">
        <f t="shared" si="3220"/>
        <v/>
      </c>
      <c r="AV704" s="37"/>
      <c r="AW704" s="29"/>
      <c r="AX704" s="47"/>
      <c r="AY704" s="45"/>
      <c r="AZ704" s="45" t="str">
        <f t="shared" si="3242"/>
        <v/>
      </c>
      <c r="BA704" s="45"/>
      <c r="BB704" s="45" t="str">
        <f t="shared" si="3243"/>
        <v/>
      </c>
      <c r="BC704" s="45"/>
      <c r="BD704" s="45" t="str">
        <f t="shared" si="3244"/>
        <v/>
      </c>
      <c r="BE704" s="45"/>
      <c r="BF704" s="45"/>
      <c r="BG704" s="45"/>
      <c r="BH704" s="45" t="str">
        <f t="shared" si="3221"/>
        <v/>
      </c>
      <c r="BI704" s="46" t="str">
        <f t="shared" si="3222"/>
        <v/>
      </c>
      <c r="BJ704" s="37"/>
      <c r="BK704" s="29"/>
      <c r="BL704" s="47"/>
      <c r="BM704" s="45"/>
      <c r="BN704" s="45" t="str">
        <f t="shared" si="3261"/>
        <v/>
      </c>
      <c r="BO704" s="45"/>
      <c r="BP704" s="45" t="str">
        <f t="shared" si="3262"/>
        <v/>
      </c>
      <c r="BQ704" s="45"/>
      <c r="BR704" s="45" t="str">
        <f t="shared" si="3263"/>
        <v/>
      </c>
      <c r="BS704" s="45"/>
      <c r="BT704" s="63" t="str">
        <f t="shared" si="3264"/>
        <v/>
      </c>
      <c r="BU704" s="67" t="str">
        <f t="shared" si="3265"/>
        <v/>
      </c>
      <c r="BV704" s="43" t="str">
        <f t="shared" si="3266"/>
        <v/>
      </c>
      <c r="BW704" s="46" t="str">
        <f t="shared" si="3267"/>
        <v/>
      </c>
      <c r="BX704" s="37"/>
      <c r="BY704" s="57"/>
      <c r="BZ704" s="47"/>
      <c r="CA704" s="45"/>
      <c r="CB704" s="45" t="str">
        <f t="shared" si="3268"/>
        <v/>
      </c>
      <c r="CC704" s="45"/>
      <c r="CD704" s="45" t="str">
        <f t="shared" si="3269"/>
        <v/>
      </c>
      <c r="CE704" s="45"/>
      <c r="CF704" s="45" t="str">
        <f t="shared" si="3270"/>
        <v/>
      </c>
      <c r="CG704" s="45"/>
      <c r="CH704" s="63" t="str">
        <f t="shared" si="3271"/>
        <v/>
      </c>
      <c r="CI704" s="67" t="str">
        <f t="shared" si="3272"/>
        <v/>
      </c>
      <c r="CJ704" s="43" t="str">
        <f t="shared" si="3273"/>
        <v/>
      </c>
      <c r="CK704" s="46" t="str">
        <f t="shared" si="3274"/>
        <v/>
      </c>
      <c r="CL704" s="37"/>
      <c r="CM704" s="29"/>
      <c r="CN704" s="47"/>
      <c r="CO704" s="45"/>
      <c r="CP704" s="45" t="str">
        <f t="shared" si="3275"/>
        <v/>
      </c>
      <c r="CQ704" s="45"/>
      <c r="CR704" s="45" t="str">
        <f t="shared" si="3276"/>
        <v/>
      </c>
      <c r="CS704" s="45"/>
      <c r="CT704" s="45" t="str">
        <f t="shared" si="3277"/>
        <v/>
      </c>
      <c r="CU704" s="45"/>
      <c r="CV704" s="63" t="str">
        <f t="shared" si="3278"/>
        <v/>
      </c>
      <c r="CW704" s="67" t="str">
        <f t="shared" si="3279"/>
        <v/>
      </c>
      <c r="CX704" s="43" t="str">
        <f t="shared" si="3280"/>
        <v/>
      </c>
      <c r="CY704" s="46" t="str">
        <f t="shared" si="3281"/>
        <v/>
      </c>
      <c r="CZ704" s="37"/>
      <c r="DA704" s="29"/>
      <c r="DB704" s="47"/>
      <c r="DC704" s="67"/>
      <c r="DD704" s="45" t="str">
        <f>IF(DC704="","",DC704-#REF!)</f>
        <v/>
      </c>
      <c r="DE704" s="45"/>
      <c r="DF704" s="45"/>
      <c r="DG704" s="45"/>
      <c r="DH704" s="45" t="str">
        <f>IF(DG704="","",#REF!+#REF!-DG704)</f>
        <v/>
      </c>
      <c r="DI704" s="45"/>
      <c r="DJ704" s="45"/>
      <c r="DK704" s="45"/>
      <c r="DL704" s="45" t="str">
        <f>IF(DK704="","",DH704*DK704)</f>
        <v/>
      </c>
      <c r="DM704" s="46" t="str">
        <f>IF(DL704="","",DL704/(DD704*100))</f>
        <v/>
      </c>
      <c r="DN704" s="37"/>
      <c r="DO704" s="29"/>
      <c r="DP704" s="47"/>
      <c r="DQ704" s="45"/>
      <c r="DR704" s="45" t="str">
        <f t="shared" si="3247"/>
        <v/>
      </c>
      <c r="DS704" s="45"/>
      <c r="DT704" s="45" t="str">
        <f t="shared" si="3248"/>
        <v/>
      </c>
      <c r="DU704" s="45"/>
      <c r="DV704" s="45" t="str">
        <f t="shared" si="3249"/>
        <v/>
      </c>
      <c r="DW704" s="45"/>
      <c r="DX704" s="45"/>
      <c r="DY704" s="45"/>
      <c r="DZ704" s="45" t="str">
        <f t="shared" si="3225"/>
        <v/>
      </c>
      <c r="EA704" s="46" t="str">
        <f t="shared" si="3226"/>
        <v/>
      </c>
      <c r="EB704" s="37"/>
      <c r="GU704" s="220"/>
      <c r="HX704" s="360"/>
      <c r="HY704" s="47"/>
      <c r="HZ704" s="45"/>
      <c r="IA704" s="45" t="str">
        <f t="shared" si="3282"/>
        <v/>
      </c>
      <c r="IB704" s="45"/>
      <c r="IC704" s="45" t="str">
        <f t="shared" si="3283"/>
        <v/>
      </c>
      <c r="ID704" s="45"/>
      <c r="IE704" s="45" t="str">
        <f t="shared" si="3284"/>
        <v/>
      </c>
      <c r="IF704" s="45"/>
      <c r="IG704" s="63" t="str">
        <f t="shared" si="3285"/>
        <v/>
      </c>
      <c r="IH704" s="67" t="str">
        <f t="shared" si="3286"/>
        <v/>
      </c>
      <c r="II704" s="43" t="str">
        <f t="shared" si="3287"/>
        <v/>
      </c>
      <c r="IJ704" s="46" t="str">
        <f t="shared" si="3288"/>
        <v/>
      </c>
      <c r="IK704" s="37"/>
      <c r="IL704" s="29"/>
      <c r="IM704" s="47"/>
      <c r="IN704" s="45"/>
      <c r="IO704" s="45" t="str">
        <f t="shared" si="3289"/>
        <v/>
      </c>
      <c r="IP704" s="45"/>
      <c r="IQ704" s="45" t="str">
        <f t="shared" si="3290"/>
        <v/>
      </c>
      <c r="IR704" s="45"/>
      <c r="IS704" s="45" t="str">
        <f t="shared" si="3291"/>
        <v/>
      </c>
      <c r="IT704" s="45"/>
      <c r="IU704" s="63" t="str">
        <f t="shared" si="3292"/>
        <v/>
      </c>
      <c r="IV704" s="67" t="str">
        <f t="shared" si="3293"/>
        <v/>
      </c>
      <c r="IW704" s="43" t="str">
        <f t="shared" si="3294"/>
        <v/>
      </c>
      <c r="IX704" s="46" t="str">
        <f t="shared" si="3295"/>
        <v/>
      </c>
      <c r="IY704" s="37"/>
      <c r="IZ704" s="61"/>
      <c r="JA704" s="47"/>
      <c r="JB704" s="45"/>
      <c r="JC704" s="45" t="str">
        <f t="shared" si="3296"/>
        <v/>
      </c>
      <c r="JD704" s="45"/>
      <c r="JE704" s="45" t="str">
        <f t="shared" si="3297"/>
        <v/>
      </c>
      <c r="JF704" s="45"/>
      <c r="JG704" s="45" t="str">
        <f t="shared" si="3298"/>
        <v/>
      </c>
      <c r="JH704" s="45"/>
      <c r="JI704" s="63" t="str">
        <f t="shared" si="3299"/>
        <v/>
      </c>
      <c r="JJ704" s="67" t="str">
        <f t="shared" si="3300"/>
        <v/>
      </c>
      <c r="JK704" s="43" t="str">
        <f t="shared" si="3301"/>
        <v/>
      </c>
      <c r="JL704" s="46" t="str">
        <f t="shared" si="3302"/>
        <v/>
      </c>
      <c r="JM704" s="37"/>
      <c r="JN704" s="29"/>
      <c r="JO704" s="47"/>
      <c r="JP704" s="45"/>
      <c r="JQ704" s="45" t="str">
        <f t="shared" si="3303"/>
        <v/>
      </c>
      <c r="JR704" s="45"/>
      <c r="JS704" s="45" t="str">
        <f t="shared" si="3304"/>
        <v/>
      </c>
      <c r="JT704" s="45"/>
      <c r="JU704" s="45" t="str">
        <f t="shared" si="3305"/>
        <v/>
      </c>
      <c r="JV704" s="45"/>
      <c r="JW704" s="63" t="str">
        <f t="shared" si="3306"/>
        <v/>
      </c>
      <c r="JX704" s="67" t="str">
        <f t="shared" si="3307"/>
        <v/>
      </c>
      <c r="JY704" s="43" t="str">
        <f t="shared" si="3308"/>
        <v/>
      </c>
      <c r="JZ704" s="46" t="str">
        <f t="shared" si="3309"/>
        <v/>
      </c>
      <c r="KA704" s="37"/>
      <c r="KB704" s="51"/>
      <c r="KC704" s="47"/>
      <c r="KD704" s="45"/>
      <c r="KE704" s="45" t="str">
        <f>IF(KD704="","",KD704-KD700)</f>
        <v/>
      </c>
      <c r="KF704" s="45"/>
      <c r="KG704" s="45" t="str">
        <f>IF(KF704="","",KF704-KF700)</f>
        <v/>
      </c>
      <c r="KH704" s="45"/>
      <c r="KI704" s="45" t="str">
        <f>IF(KH704="","",KH700+KJ700-KH704)</f>
        <v/>
      </c>
      <c r="KJ704" s="45"/>
      <c r="KK704" s="63" t="str">
        <f>IF(KD704="","",KK700)</f>
        <v/>
      </c>
      <c r="KL704" s="67" t="str">
        <f>IF(KE704="","",KL700)</f>
        <v/>
      </c>
      <c r="KM704" s="43" t="str">
        <f>IF(KH704="","",KI704*KL704)</f>
        <v/>
      </c>
      <c r="KN704" s="46" t="str">
        <f>IF(KI704="","",KM704/(KE704*100))</f>
        <v/>
      </c>
      <c r="KO704" s="37"/>
      <c r="KP704" s="29"/>
      <c r="KQ704" s="47"/>
      <c r="KR704" s="45"/>
      <c r="KS704" s="45" t="str">
        <f>IF(KR704="","",KR704-KR700)</f>
        <v/>
      </c>
      <c r="KT704" s="45"/>
      <c r="KU704" s="45" t="str">
        <f>IF(KT704="","",KT704-KT700)</f>
        <v/>
      </c>
      <c r="KV704" s="45"/>
      <c r="KW704" s="45" t="str">
        <f>IF(KV704="","",KV700+KX700-KV704)</f>
        <v/>
      </c>
      <c r="KX704" s="45"/>
      <c r="KY704" s="63" t="str">
        <f>IF(KR704="","",KY700)</f>
        <v/>
      </c>
      <c r="KZ704" s="67" t="str">
        <f>IF(KS704="","",KZ700)</f>
        <v/>
      </c>
      <c r="LA704" s="43" t="str">
        <f>IF(KV704="","",KW704*KZ704)</f>
        <v/>
      </c>
      <c r="LB704" s="46" t="str">
        <f>IF(KW704="","",LA704/(KS704*100))</f>
        <v/>
      </c>
      <c r="LC704" s="37"/>
      <c r="LD704" s="29"/>
      <c r="LE704" s="47"/>
      <c r="LF704" s="45"/>
      <c r="LG704" s="45"/>
      <c r="LH704" s="45"/>
      <c r="LI704" s="45"/>
      <c r="LJ704" s="45"/>
      <c r="LK704" s="45" t="str">
        <f>IF(LJ704="","",#REF!+#REF!-LJ704)</f>
        <v/>
      </c>
      <c r="LL704" s="45"/>
      <c r="LM704" s="63"/>
      <c r="LN704" s="67"/>
      <c r="LO704" s="45"/>
      <c r="LP704" s="46"/>
      <c r="LQ704" s="37"/>
      <c r="LR704" s="29"/>
      <c r="LS704" s="47"/>
      <c r="LT704" s="67"/>
      <c r="LU704" s="45" t="str">
        <f>IF(LT704="","",LT704-#REF!)</f>
        <v/>
      </c>
      <c r="LV704" s="45"/>
      <c r="LW704" s="45"/>
      <c r="LX704" s="45"/>
      <c r="LY704" s="45" t="str">
        <f>IF(LX704="","",#REF!+#REF!-LX704)</f>
        <v/>
      </c>
      <c r="LZ704" s="45"/>
      <c r="MA704" s="45"/>
      <c r="MB704" s="45"/>
      <c r="MC704" s="45" t="str">
        <f>IF(MB704="","",LY704*MB704)</f>
        <v/>
      </c>
      <c r="MD704" s="46" t="str">
        <f>IF(MC704="","",MC704/(LU704*100))</f>
        <v/>
      </c>
      <c r="ME704" s="37"/>
      <c r="MF704" s="29"/>
      <c r="MG704" s="47"/>
      <c r="MH704" s="67"/>
      <c r="MI704" s="45" t="str">
        <f>IF(MH704="","",MH704-#REF!)</f>
        <v/>
      </c>
      <c r="MJ704" s="45"/>
      <c r="MK704" s="45"/>
      <c r="ML704" s="45"/>
      <c r="MM704" s="45" t="str">
        <f>IF(ML704="","",#REF!+#REF!-ML704)</f>
        <v/>
      </c>
      <c r="MN704" s="45"/>
      <c r="MO704" s="45"/>
      <c r="MP704" s="45"/>
      <c r="MQ704" s="45" t="str">
        <f>IF(MP704="","",MM704*MP704)</f>
        <v/>
      </c>
      <c r="MR704" s="46" t="str">
        <f>IF(MQ704="","",MQ704/(MI704*100))</f>
        <v/>
      </c>
      <c r="MS704" s="37"/>
      <c r="MT704" s="29"/>
      <c r="MU704" s="47"/>
      <c r="MV704" s="67"/>
      <c r="MW704" s="45" t="str">
        <f>IF(MV704="","",MV704-#REF!)</f>
        <v/>
      </c>
      <c r="MX704" s="45"/>
      <c r="MY704" s="45"/>
      <c r="MZ704" s="45"/>
      <c r="NA704" s="45" t="str">
        <f>IF(MZ704="","",#REF!+#REF!-MZ704)</f>
        <v/>
      </c>
      <c r="NB704" s="45"/>
      <c r="NC704" s="45"/>
      <c r="ND704" s="45"/>
      <c r="NE704" s="45" t="str">
        <f>IF(ND704="","",NA704*ND704)</f>
        <v/>
      </c>
      <c r="NF704" s="46" t="str">
        <f>IF(NE704="","",NE704/(MW704*100))</f>
        <v/>
      </c>
      <c r="NG704" s="37"/>
      <c r="NH704" s="29"/>
      <c r="NI704" s="47"/>
      <c r="NJ704" s="67"/>
      <c r="NK704" s="45" t="str">
        <f>IF(NJ704="","",NJ704-#REF!)</f>
        <v/>
      </c>
      <c r="NL704" s="45"/>
      <c r="NM704" s="45"/>
      <c r="NN704" s="45"/>
      <c r="NO704" s="45" t="str">
        <f>IF(NN704="","",#REF!+#REF!-NN704)</f>
        <v/>
      </c>
      <c r="NP704" s="45"/>
      <c r="NQ704" s="45"/>
      <c r="NR704" s="45"/>
      <c r="NS704" s="45" t="str">
        <f>IF(NR704="","",NO704*NR704)</f>
        <v/>
      </c>
      <c r="NT704" s="46" t="str">
        <f>IF(NS704="","",NS704/(NK704*100))</f>
        <v/>
      </c>
      <c r="NU704" s="37"/>
    </row>
    <row r="705" spans="1:385" ht="15" customHeight="1" thickBot="1" x14ac:dyDescent="0.3">
      <c r="A705" s="38"/>
      <c r="B705" s="39"/>
      <c r="C705" s="40"/>
      <c r="D705" s="40"/>
      <c r="E705" s="40"/>
      <c r="F705" s="135"/>
      <c r="G705" s="135"/>
      <c r="H705" s="42"/>
      <c r="I705" s="45"/>
      <c r="J705" s="45" t="str">
        <f t="shared" si="3235"/>
        <v/>
      </c>
      <c r="K705" s="45"/>
      <c r="L705" s="45"/>
      <c r="M705" s="45"/>
      <c r="N705" s="45" t="str">
        <f t="shared" si="3236"/>
        <v/>
      </c>
      <c r="O705" s="45"/>
      <c r="P705" s="45"/>
      <c r="Q705" s="45"/>
      <c r="R705" s="45" t="str">
        <f t="shared" si="3215"/>
        <v/>
      </c>
      <c r="S705" s="46" t="str">
        <f t="shared" si="3216"/>
        <v/>
      </c>
      <c r="T705" s="37"/>
      <c r="U705" s="29"/>
      <c r="V705" s="47"/>
      <c r="W705" s="67"/>
      <c r="X705" s="45" t="str">
        <f>IF(W705="","",W705-W704)</f>
        <v/>
      </c>
      <c r="Y705" s="45"/>
      <c r="Z705" s="45"/>
      <c r="AA705" s="45"/>
      <c r="AB705" s="45" t="str">
        <f>IF(AA705="","",AA704+AC704-AA705)</f>
        <v/>
      </c>
      <c r="AC705" s="45"/>
      <c r="AD705" s="45"/>
      <c r="AE705" s="45"/>
      <c r="AF705" s="45" t="str">
        <f>IF(AE705="","",AB705*AE705)</f>
        <v/>
      </c>
      <c r="AG705" s="46" t="str">
        <f>IF(AF705="","",AF705/(X705*100))</f>
        <v/>
      </c>
      <c r="AH705" s="37"/>
      <c r="AI705" s="29"/>
      <c r="AJ705" s="47"/>
      <c r="AK705" s="45"/>
      <c r="AL705" s="45" t="str">
        <f t="shared" si="3239"/>
        <v/>
      </c>
      <c r="AM705" s="45"/>
      <c r="AN705" s="45" t="str">
        <f t="shared" si="3240"/>
        <v/>
      </c>
      <c r="AO705" s="45"/>
      <c r="AP705" s="45" t="str">
        <f t="shared" si="3241"/>
        <v/>
      </c>
      <c r="AQ705" s="45"/>
      <c r="AR705" s="45"/>
      <c r="AS705" s="45"/>
      <c r="AT705" s="45" t="str">
        <f t="shared" si="3219"/>
        <v/>
      </c>
      <c r="AU705" s="46" t="str">
        <f t="shared" si="3220"/>
        <v/>
      </c>
      <c r="AV705" s="37"/>
      <c r="AW705" s="29"/>
      <c r="AX705" s="47"/>
      <c r="AY705" s="45"/>
      <c r="AZ705" s="45" t="str">
        <f t="shared" si="3242"/>
        <v/>
      </c>
      <c r="BA705" s="45"/>
      <c r="BB705" s="45" t="str">
        <f t="shared" si="3243"/>
        <v/>
      </c>
      <c r="BC705" s="45"/>
      <c r="BD705" s="45" t="str">
        <f t="shared" si="3244"/>
        <v/>
      </c>
      <c r="BE705" s="45"/>
      <c r="BF705" s="45"/>
      <c r="BG705" s="45"/>
      <c r="BH705" s="45" t="str">
        <f t="shared" si="3221"/>
        <v/>
      </c>
      <c r="BI705" s="46" t="str">
        <f t="shared" si="3222"/>
        <v/>
      </c>
      <c r="BJ705" s="37"/>
      <c r="BK705" s="29"/>
      <c r="BL705" s="47"/>
      <c r="BM705" s="45"/>
      <c r="BN705" s="45" t="str">
        <f t="shared" si="3261"/>
        <v/>
      </c>
      <c r="BO705" s="45"/>
      <c r="BP705" s="45" t="str">
        <f t="shared" si="3262"/>
        <v/>
      </c>
      <c r="BQ705" s="45"/>
      <c r="BR705" s="45" t="str">
        <f t="shared" si="3263"/>
        <v/>
      </c>
      <c r="BS705" s="45"/>
      <c r="BT705" s="63" t="str">
        <f t="shared" si="3264"/>
        <v/>
      </c>
      <c r="BU705" s="67" t="str">
        <f t="shared" si="3265"/>
        <v/>
      </c>
      <c r="BV705" s="45" t="str">
        <f t="shared" si="3266"/>
        <v/>
      </c>
      <c r="BW705" s="46" t="str">
        <f t="shared" si="3267"/>
        <v/>
      </c>
      <c r="BX705" s="37"/>
      <c r="BY705" s="57"/>
      <c r="BZ705" s="47"/>
      <c r="CA705" s="45"/>
      <c r="CB705" s="45" t="str">
        <f t="shared" si="3268"/>
        <v/>
      </c>
      <c r="CC705" s="45"/>
      <c r="CD705" s="45" t="str">
        <f t="shared" si="3269"/>
        <v/>
      </c>
      <c r="CE705" s="45"/>
      <c r="CF705" s="45" t="str">
        <f t="shared" si="3270"/>
        <v/>
      </c>
      <c r="CG705" s="45"/>
      <c r="CH705" s="63" t="str">
        <f t="shared" si="3271"/>
        <v/>
      </c>
      <c r="CI705" s="67" t="str">
        <f t="shared" si="3272"/>
        <v/>
      </c>
      <c r="CJ705" s="45" t="str">
        <f t="shared" si="3273"/>
        <v/>
      </c>
      <c r="CK705" s="46" t="str">
        <f t="shared" si="3274"/>
        <v/>
      </c>
      <c r="CL705" s="37"/>
      <c r="CM705" s="29"/>
      <c r="CN705" s="47"/>
      <c r="CO705" s="45"/>
      <c r="CP705" s="45" t="str">
        <f t="shared" si="3275"/>
        <v/>
      </c>
      <c r="CQ705" s="45"/>
      <c r="CR705" s="45" t="str">
        <f t="shared" si="3276"/>
        <v/>
      </c>
      <c r="CS705" s="45"/>
      <c r="CT705" s="45" t="str">
        <f t="shared" si="3277"/>
        <v/>
      </c>
      <c r="CU705" s="45"/>
      <c r="CV705" s="63" t="str">
        <f t="shared" si="3278"/>
        <v/>
      </c>
      <c r="CW705" s="67" t="str">
        <f t="shared" si="3279"/>
        <v/>
      </c>
      <c r="CX705" s="45" t="str">
        <f t="shared" si="3280"/>
        <v/>
      </c>
      <c r="CY705" s="46" t="str">
        <f t="shared" si="3281"/>
        <v/>
      </c>
      <c r="CZ705" s="37"/>
      <c r="DA705" s="29"/>
      <c r="DB705" s="47"/>
      <c r="DC705" s="67"/>
      <c r="DD705" s="45" t="str">
        <f>IF(DC705="","",DC705-DC704)</f>
        <v/>
      </c>
      <c r="DE705" s="45"/>
      <c r="DF705" s="45"/>
      <c r="DG705" s="45"/>
      <c r="DH705" s="45" t="str">
        <f>IF(DG705="","",DG704+DI704-DG705)</f>
        <v/>
      </c>
      <c r="DI705" s="45"/>
      <c r="DJ705" s="45"/>
      <c r="DK705" s="45"/>
      <c r="DL705" s="45" t="str">
        <f>IF(DK705="","",DH705*DK705)</f>
        <v/>
      </c>
      <c r="DM705" s="46" t="str">
        <f>IF(DL705="","",DL705/(DD705*100))</f>
        <v/>
      </c>
      <c r="DN705" s="37"/>
      <c r="DO705" s="29"/>
      <c r="DP705" s="47"/>
      <c r="DQ705" s="45"/>
      <c r="DR705" s="45" t="str">
        <f t="shared" si="3247"/>
        <v/>
      </c>
      <c r="DS705" s="45"/>
      <c r="DT705" s="45" t="str">
        <f t="shared" si="3248"/>
        <v/>
      </c>
      <c r="DU705" s="45"/>
      <c r="DV705" s="45" t="str">
        <f t="shared" si="3249"/>
        <v/>
      </c>
      <c r="DW705" s="45"/>
      <c r="DX705" s="45"/>
      <c r="DY705" s="45"/>
      <c r="DZ705" s="45" t="str">
        <f t="shared" si="3225"/>
        <v/>
      </c>
      <c r="EA705" s="46" t="str">
        <f t="shared" si="3226"/>
        <v/>
      </c>
      <c r="EB705" s="37"/>
      <c r="GU705" s="220"/>
      <c r="HX705" s="360"/>
      <c r="HY705" s="47"/>
      <c r="HZ705" s="45"/>
      <c r="IA705" s="45" t="str">
        <f t="shared" si="3282"/>
        <v/>
      </c>
      <c r="IB705" s="45"/>
      <c r="IC705" s="45" t="str">
        <f t="shared" si="3283"/>
        <v/>
      </c>
      <c r="ID705" s="45"/>
      <c r="IE705" s="45" t="str">
        <f t="shared" si="3284"/>
        <v/>
      </c>
      <c r="IF705" s="45"/>
      <c r="IG705" s="63" t="str">
        <f t="shared" si="3285"/>
        <v/>
      </c>
      <c r="IH705" s="67" t="str">
        <f t="shared" si="3286"/>
        <v/>
      </c>
      <c r="II705" s="45" t="str">
        <f t="shared" si="3287"/>
        <v/>
      </c>
      <c r="IJ705" s="46" t="str">
        <f t="shared" si="3288"/>
        <v/>
      </c>
      <c r="IK705" s="37"/>
      <c r="IL705" s="29"/>
      <c r="IM705" s="47"/>
      <c r="IN705" s="45"/>
      <c r="IO705" s="45" t="str">
        <f t="shared" si="3289"/>
        <v/>
      </c>
      <c r="IP705" s="45"/>
      <c r="IQ705" s="45" t="str">
        <f t="shared" si="3290"/>
        <v/>
      </c>
      <c r="IR705" s="45"/>
      <c r="IS705" s="45" t="str">
        <f t="shared" si="3291"/>
        <v/>
      </c>
      <c r="IT705" s="45"/>
      <c r="IU705" s="63" t="str">
        <f t="shared" si="3292"/>
        <v/>
      </c>
      <c r="IV705" s="67" t="str">
        <f t="shared" si="3293"/>
        <v/>
      </c>
      <c r="IW705" s="45" t="str">
        <f t="shared" si="3294"/>
        <v/>
      </c>
      <c r="IX705" s="46" t="str">
        <f t="shared" si="3295"/>
        <v/>
      </c>
      <c r="IY705" s="37"/>
      <c r="IZ705" s="61"/>
      <c r="JA705" s="47"/>
      <c r="JB705" s="45"/>
      <c r="JC705" s="45" t="str">
        <f t="shared" si="3296"/>
        <v/>
      </c>
      <c r="JD705" s="45"/>
      <c r="JE705" s="45" t="str">
        <f t="shared" si="3297"/>
        <v/>
      </c>
      <c r="JF705" s="45"/>
      <c r="JG705" s="45" t="str">
        <f t="shared" si="3298"/>
        <v/>
      </c>
      <c r="JH705" s="45"/>
      <c r="JI705" s="63" t="str">
        <f t="shared" si="3299"/>
        <v/>
      </c>
      <c r="JJ705" s="67" t="str">
        <f t="shared" si="3300"/>
        <v/>
      </c>
      <c r="JK705" s="45" t="str">
        <f t="shared" si="3301"/>
        <v/>
      </c>
      <c r="JL705" s="46" t="str">
        <f t="shared" si="3302"/>
        <v/>
      </c>
      <c r="JM705" s="37"/>
      <c r="JN705" s="29"/>
      <c r="JO705" s="47"/>
      <c r="JP705" s="45"/>
      <c r="JQ705" s="45" t="str">
        <f t="shared" si="3303"/>
        <v/>
      </c>
      <c r="JR705" s="45"/>
      <c r="JS705" s="45" t="str">
        <f t="shared" si="3304"/>
        <v/>
      </c>
      <c r="JT705" s="45"/>
      <c r="JU705" s="45" t="str">
        <f t="shared" si="3305"/>
        <v/>
      </c>
      <c r="JV705" s="45"/>
      <c r="JW705" s="63" t="str">
        <f t="shared" si="3306"/>
        <v/>
      </c>
      <c r="JX705" s="67" t="str">
        <f t="shared" si="3307"/>
        <v/>
      </c>
      <c r="JY705" s="45" t="str">
        <f t="shared" si="3308"/>
        <v/>
      </c>
      <c r="JZ705" s="46" t="str">
        <f t="shared" si="3309"/>
        <v/>
      </c>
      <c r="KA705" s="37"/>
      <c r="KB705" s="51"/>
      <c r="KC705" s="47"/>
      <c r="KD705" s="45"/>
      <c r="KE705" s="45" t="str">
        <f>IF(KD705="","",KD705-KD701)</f>
        <v/>
      </c>
      <c r="KF705" s="45"/>
      <c r="KG705" s="45" t="str">
        <f>IF(KF705="","",KF705-KF701)</f>
        <v/>
      </c>
      <c r="KH705" s="45"/>
      <c r="KI705" s="45" t="str">
        <f>IF(KH705="","",KH701+KJ701-KH705)</f>
        <v/>
      </c>
      <c r="KJ705" s="45"/>
      <c r="KK705" s="63" t="str">
        <f>IF(KD705="","",KK701)</f>
        <v/>
      </c>
      <c r="KL705" s="67" t="str">
        <f>IF(KE705="","",KL701)</f>
        <v/>
      </c>
      <c r="KM705" s="45" t="str">
        <f>IF(KH705="","",KI705*KL705)</f>
        <v/>
      </c>
      <c r="KN705" s="46" t="str">
        <f>IF(KI705="","",KM705/(KE705*100))</f>
        <v/>
      </c>
      <c r="KO705" s="37"/>
      <c r="KP705" s="29"/>
      <c r="KQ705" s="47"/>
      <c r="KR705" s="45"/>
      <c r="KS705" s="45" t="str">
        <f>IF(KR705="","",KR705-KR701)</f>
        <v/>
      </c>
      <c r="KT705" s="45"/>
      <c r="KU705" s="45" t="str">
        <f>IF(KT705="","",KT705-KT701)</f>
        <v/>
      </c>
      <c r="KV705" s="45"/>
      <c r="KW705" s="45" t="str">
        <f>IF(KV705="","",KV701+KX701-KV705)</f>
        <v/>
      </c>
      <c r="KX705" s="45"/>
      <c r="KY705" s="63" t="str">
        <f>IF(KR705="","",KY701)</f>
        <v/>
      </c>
      <c r="KZ705" s="67" t="str">
        <f>IF(KS705="","",KZ701)</f>
        <v/>
      </c>
      <c r="LA705" s="45" t="str">
        <f>IF(KV705="","",KW705*KZ705)</f>
        <v/>
      </c>
      <c r="LB705" s="46" t="str">
        <f>IF(KW705="","",LA705/(KS705*100))</f>
        <v/>
      </c>
      <c r="LC705" s="37"/>
      <c r="LD705" s="29"/>
      <c r="LE705" s="75"/>
      <c r="LF705" s="76"/>
      <c r="LG705" s="76"/>
      <c r="LH705" s="76"/>
      <c r="LI705" s="76"/>
      <c r="LJ705" s="76"/>
      <c r="LK705" s="76" t="str">
        <f>IF(LJ705="","",#REF!+#REF!-LJ705)</f>
        <v/>
      </c>
      <c r="LL705" s="76"/>
      <c r="LM705" s="78"/>
      <c r="LN705" s="79"/>
      <c r="LO705" s="76"/>
      <c r="LP705" s="80"/>
      <c r="LQ705" s="37"/>
      <c r="LR705" s="29"/>
      <c r="LS705" s="47"/>
      <c r="LT705" s="67"/>
      <c r="LU705" s="45" t="str">
        <f>IF(LT705="","",LT705-LT704)</f>
        <v/>
      </c>
      <c r="LV705" s="45"/>
      <c r="LW705" s="45"/>
      <c r="LX705" s="45"/>
      <c r="LY705" s="45" t="str">
        <f>IF(LX705="","",LX704+LZ704-LX705)</f>
        <v/>
      </c>
      <c r="LZ705" s="45"/>
      <c r="MA705" s="45"/>
      <c r="MB705" s="45"/>
      <c r="MC705" s="45" t="str">
        <f>IF(MB705="","",LY705*MB705)</f>
        <v/>
      </c>
      <c r="MD705" s="46" t="str">
        <f>IF(MC705="","",MC705/(LU705*100))</f>
        <v/>
      </c>
      <c r="ME705" s="37"/>
      <c r="MF705" s="29"/>
      <c r="MG705" s="47"/>
      <c r="MH705" s="67"/>
      <c r="MI705" s="45" t="str">
        <f>IF(MH705="","",MH705-MH704)</f>
        <v/>
      </c>
      <c r="MJ705" s="45"/>
      <c r="MK705" s="45"/>
      <c r="ML705" s="45"/>
      <c r="MM705" s="45" t="str">
        <f>IF(ML705="","",ML704+MN704-ML705)</f>
        <v/>
      </c>
      <c r="MN705" s="45"/>
      <c r="MO705" s="45"/>
      <c r="MP705" s="45"/>
      <c r="MQ705" s="45" t="str">
        <f>IF(MP705="","",MM705*MP705)</f>
        <v/>
      </c>
      <c r="MR705" s="46" t="str">
        <f>IF(MQ705="","",MQ705/(MI705*100))</f>
        <v/>
      </c>
      <c r="MS705" s="37"/>
      <c r="MT705" s="29"/>
      <c r="MU705" s="47"/>
      <c r="MV705" s="67"/>
      <c r="MW705" s="45" t="str">
        <f>IF(MV705="","",MV705-MV704)</f>
        <v/>
      </c>
      <c r="MX705" s="45"/>
      <c r="MY705" s="45"/>
      <c r="MZ705" s="45"/>
      <c r="NA705" s="45" t="str">
        <f>IF(MZ705="","",MZ704+NB704-MZ705)</f>
        <v/>
      </c>
      <c r="NB705" s="45"/>
      <c r="NC705" s="45"/>
      <c r="ND705" s="45"/>
      <c r="NE705" s="45" t="str">
        <f>IF(ND705="","",NA705*ND705)</f>
        <v/>
      </c>
      <c r="NF705" s="46" t="str">
        <f>IF(NE705="","",NE705/(MW705*100))</f>
        <v/>
      </c>
      <c r="NG705" s="37"/>
      <c r="NH705" s="29"/>
      <c r="NI705" s="47"/>
      <c r="NJ705" s="67"/>
      <c r="NK705" s="45" t="str">
        <f>IF(NJ705="","",NJ705-NJ704)</f>
        <v/>
      </c>
      <c r="NL705" s="45"/>
      <c r="NM705" s="45"/>
      <c r="NN705" s="45"/>
      <c r="NO705" s="45" t="str">
        <f>IF(NN705="","",NN704+NP704-NN705)</f>
        <v/>
      </c>
      <c r="NP705" s="45"/>
      <c r="NQ705" s="45"/>
      <c r="NR705" s="45"/>
      <c r="NS705" s="45" t="str">
        <f>IF(NR705="","",NO705*NR705)</f>
        <v/>
      </c>
      <c r="NT705" s="46" t="str">
        <f>IF(NS705="","",NS705/(NK705*100))</f>
        <v/>
      </c>
      <c r="NU705" s="37"/>
    </row>
    <row r="706" spans="1:385" ht="15" customHeight="1" thickTop="1" thickBot="1" x14ac:dyDescent="0.3">
      <c r="A706" s="38"/>
      <c r="B706" s="39"/>
      <c r="C706" s="40"/>
      <c r="D706" s="40"/>
      <c r="E706" s="40"/>
      <c r="F706" s="135"/>
      <c r="G706" s="135"/>
      <c r="H706" s="42"/>
      <c r="I706" s="45"/>
      <c r="J706" s="45" t="str">
        <f t="shared" si="3235"/>
        <v/>
      </c>
      <c r="K706" s="45"/>
      <c r="L706" s="45"/>
      <c r="M706" s="45"/>
      <c r="N706" s="45" t="str">
        <f t="shared" si="3236"/>
        <v/>
      </c>
      <c r="O706" s="45"/>
      <c r="P706" s="45"/>
      <c r="Q706" s="45"/>
      <c r="R706" s="45" t="str">
        <f t="shared" si="3215"/>
        <v/>
      </c>
      <c r="S706" s="46" t="str">
        <f t="shared" si="3216"/>
        <v/>
      </c>
      <c r="T706" s="37"/>
      <c r="U706" s="29"/>
      <c r="V706" s="47"/>
      <c r="W706" s="67"/>
      <c r="X706" s="45" t="str">
        <f>IF(W706="","",W706-W705)</f>
        <v/>
      </c>
      <c r="Y706" s="45"/>
      <c r="Z706" s="45"/>
      <c r="AA706" s="45"/>
      <c r="AB706" s="45" t="str">
        <f>IF(AA706="","",AA705+AC705-AA706)</f>
        <v/>
      </c>
      <c r="AC706" s="45"/>
      <c r="AD706" s="45"/>
      <c r="AE706" s="45"/>
      <c r="AF706" s="45" t="str">
        <f>IF(AE706="","",AB706*AE706)</f>
        <v/>
      </c>
      <c r="AG706" s="46" t="str">
        <f>IF(AF706="","",AF706/(X706*100))</f>
        <v/>
      </c>
      <c r="AH706" s="37"/>
      <c r="AI706" s="29"/>
      <c r="AJ706" s="47"/>
      <c r="AK706" s="45"/>
      <c r="AL706" s="45" t="str">
        <f t="shared" si="3239"/>
        <v/>
      </c>
      <c r="AM706" s="45"/>
      <c r="AN706" s="45" t="str">
        <f t="shared" si="3240"/>
        <v/>
      </c>
      <c r="AO706" s="45"/>
      <c r="AP706" s="45" t="str">
        <f t="shared" si="3241"/>
        <v/>
      </c>
      <c r="AQ706" s="45"/>
      <c r="AR706" s="45"/>
      <c r="AS706" s="45"/>
      <c r="AT706" s="45" t="str">
        <f t="shared" si="3219"/>
        <v/>
      </c>
      <c r="AU706" s="46" t="str">
        <f t="shared" si="3220"/>
        <v/>
      </c>
      <c r="AV706" s="37"/>
      <c r="AW706" s="29"/>
      <c r="AX706" s="47"/>
      <c r="AY706" s="45"/>
      <c r="AZ706" s="45" t="str">
        <f t="shared" si="3242"/>
        <v/>
      </c>
      <c r="BA706" s="45"/>
      <c r="BB706" s="45" t="str">
        <f t="shared" si="3243"/>
        <v/>
      </c>
      <c r="BC706" s="45"/>
      <c r="BD706" s="45" t="str">
        <f t="shared" si="3244"/>
        <v/>
      </c>
      <c r="BE706" s="45"/>
      <c r="BF706" s="45"/>
      <c r="BG706" s="45"/>
      <c r="BH706" s="45" t="str">
        <f t="shared" si="3221"/>
        <v/>
      </c>
      <c r="BI706" s="46" t="str">
        <f t="shared" si="3222"/>
        <v/>
      </c>
      <c r="BJ706" s="37"/>
      <c r="BK706" s="29"/>
      <c r="BL706" s="75"/>
      <c r="BM706" s="76"/>
      <c r="BN706" s="76" t="str">
        <f t="shared" si="3261"/>
        <v/>
      </c>
      <c r="BO706" s="76"/>
      <c r="BP706" s="76" t="str">
        <f t="shared" si="3262"/>
        <v/>
      </c>
      <c r="BQ706" s="76"/>
      <c r="BR706" s="76" t="str">
        <f t="shared" si="3263"/>
        <v/>
      </c>
      <c r="BS706" s="76"/>
      <c r="BT706" s="78" t="str">
        <f t="shared" si="3264"/>
        <v/>
      </c>
      <c r="BU706" s="79" t="str">
        <f t="shared" si="3265"/>
        <v/>
      </c>
      <c r="BV706" s="76" t="str">
        <f t="shared" si="3266"/>
        <v/>
      </c>
      <c r="BW706" s="80" t="str">
        <f t="shared" si="3267"/>
        <v/>
      </c>
      <c r="BX706" s="37"/>
      <c r="BY706" s="57"/>
      <c r="BZ706" s="75"/>
      <c r="CA706" s="76"/>
      <c r="CB706" s="76" t="str">
        <f t="shared" si="3268"/>
        <v/>
      </c>
      <c r="CC706" s="76"/>
      <c r="CD706" s="76" t="str">
        <f t="shared" si="3269"/>
        <v/>
      </c>
      <c r="CE706" s="76"/>
      <c r="CF706" s="76" t="str">
        <f t="shared" si="3270"/>
        <v/>
      </c>
      <c r="CG706" s="76"/>
      <c r="CH706" s="78" t="str">
        <f t="shared" si="3271"/>
        <v/>
      </c>
      <c r="CI706" s="79" t="str">
        <f t="shared" si="3272"/>
        <v/>
      </c>
      <c r="CJ706" s="76" t="str">
        <f t="shared" si="3273"/>
        <v/>
      </c>
      <c r="CK706" s="80" t="str">
        <f t="shared" si="3274"/>
        <v/>
      </c>
      <c r="CL706" s="37"/>
      <c r="CM706" s="29"/>
      <c r="CN706" s="75"/>
      <c r="CO706" s="76"/>
      <c r="CP706" s="76" t="str">
        <f t="shared" si="3275"/>
        <v/>
      </c>
      <c r="CQ706" s="76"/>
      <c r="CR706" s="76" t="str">
        <f t="shared" si="3276"/>
        <v/>
      </c>
      <c r="CS706" s="76"/>
      <c r="CT706" s="76" t="str">
        <f t="shared" si="3277"/>
        <v/>
      </c>
      <c r="CU706" s="76"/>
      <c r="CV706" s="78" t="str">
        <f t="shared" si="3278"/>
        <v/>
      </c>
      <c r="CW706" s="79" t="str">
        <f t="shared" si="3279"/>
        <v/>
      </c>
      <c r="CX706" s="76" t="str">
        <f t="shared" si="3280"/>
        <v/>
      </c>
      <c r="CY706" s="80" t="str">
        <f t="shared" si="3281"/>
        <v/>
      </c>
      <c r="CZ706" s="37"/>
      <c r="DA706" s="29"/>
      <c r="DB706" s="47"/>
      <c r="DC706" s="67"/>
      <c r="DD706" s="45" t="str">
        <f>IF(DC706="","",DC706-DC705)</f>
        <v/>
      </c>
      <c r="DE706" s="45"/>
      <c r="DF706" s="45"/>
      <c r="DG706" s="45"/>
      <c r="DH706" s="45" t="str">
        <f>IF(DG706="","",DG705+DI705-DG706)</f>
        <v/>
      </c>
      <c r="DI706" s="45"/>
      <c r="DJ706" s="45"/>
      <c r="DK706" s="45"/>
      <c r="DL706" s="45" t="str">
        <f>IF(DK706="","",DH706*DK706)</f>
        <v/>
      </c>
      <c r="DM706" s="46" t="str">
        <f>IF(DL706="","",DL706/(DD706*100))</f>
        <v/>
      </c>
      <c r="DN706" s="37"/>
      <c r="DO706" s="29"/>
      <c r="DP706" s="47"/>
      <c r="DQ706" s="45"/>
      <c r="DR706" s="45" t="str">
        <f t="shared" si="3247"/>
        <v/>
      </c>
      <c r="DS706" s="45"/>
      <c r="DT706" s="45" t="str">
        <f t="shared" si="3248"/>
        <v/>
      </c>
      <c r="DU706" s="45"/>
      <c r="DV706" s="45" t="str">
        <f t="shared" si="3249"/>
        <v/>
      </c>
      <c r="DW706" s="45"/>
      <c r="DX706" s="45"/>
      <c r="DY706" s="45"/>
      <c r="DZ706" s="45" t="str">
        <f t="shared" si="3225"/>
        <v/>
      </c>
      <c r="EA706" s="46" t="str">
        <f t="shared" si="3226"/>
        <v/>
      </c>
      <c r="EB706" s="37"/>
      <c r="GU706" s="220"/>
      <c r="HX706" s="360"/>
      <c r="HY706" s="75"/>
      <c r="HZ706" s="76"/>
      <c r="IA706" s="76" t="str">
        <f t="shared" si="3282"/>
        <v/>
      </c>
      <c r="IB706" s="76"/>
      <c r="IC706" s="76" t="str">
        <f t="shared" si="3283"/>
        <v/>
      </c>
      <c r="ID706" s="76"/>
      <c r="IE706" s="76" t="str">
        <f t="shared" si="3284"/>
        <v/>
      </c>
      <c r="IF706" s="76"/>
      <c r="IG706" s="78" t="str">
        <f t="shared" si="3285"/>
        <v/>
      </c>
      <c r="IH706" s="79" t="str">
        <f t="shared" si="3286"/>
        <v/>
      </c>
      <c r="II706" s="76" t="str">
        <f t="shared" si="3287"/>
        <v/>
      </c>
      <c r="IJ706" s="80" t="str">
        <f t="shared" si="3288"/>
        <v/>
      </c>
      <c r="IK706" s="37"/>
      <c r="IL706" s="29"/>
      <c r="IM706" s="75"/>
      <c r="IN706" s="76"/>
      <c r="IO706" s="76" t="str">
        <f t="shared" si="3289"/>
        <v/>
      </c>
      <c r="IP706" s="76"/>
      <c r="IQ706" s="76" t="str">
        <f t="shared" si="3290"/>
        <v/>
      </c>
      <c r="IR706" s="76"/>
      <c r="IS706" s="76" t="str">
        <f t="shared" si="3291"/>
        <v/>
      </c>
      <c r="IT706" s="76"/>
      <c r="IU706" s="78" t="str">
        <f t="shared" si="3292"/>
        <v/>
      </c>
      <c r="IV706" s="79" t="str">
        <f t="shared" si="3293"/>
        <v/>
      </c>
      <c r="IW706" s="76" t="str">
        <f t="shared" si="3294"/>
        <v/>
      </c>
      <c r="IX706" s="80" t="str">
        <f t="shared" si="3295"/>
        <v/>
      </c>
      <c r="IY706" s="37"/>
      <c r="IZ706" s="61"/>
      <c r="JA706" s="75"/>
      <c r="JB706" s="76"/>
      <c r="JC706" s="76" t="str">
        <f t="shared" si="3296"/>
        <v/>
      </c>
      <c r="JD706" s="76"/>
      <c r="JE706" s="76" t="str">
        <f t="shared" si="3297"/>
        <v/>
      </c>
      <c r="JF706" s="76"/>
      <c r="JG706" s="76" t="str">
        <f t="shared" si="3298"/>
        <v/>
      </c>
      <c r="JH706" s="76"/>
      <c r="JI706" s="78" t="str">
        <f t="shared" si="3299"/>
        <v/>
      </c>
      <c r="JJ706" s="79" t="str">
        <f t="shared" si="3300"/>
        <v/>
      </c>
      <c r="JK706" s="76" t="str">
        <f t="shared" si="3301"/>
        <v/>
      </c>
      <c r="JL706" s="80" t="str">
        <f t="shared" si="3302"/>
        <v/>
      </c>
      <c r="JM706" s="37"/>
      <c r="JN706" s="29"/>
      <c r="JO706" s="75"/>
      <c r="JP706" s="76"/>
      <c r="JQ706" s="76" t="str">
        <f t="shared" si="3303"/>
        <v/>
      </c>
      <c r="JR706" s="76"/>
      <c r="JS706" s="76" t="str">
        <f t="shared" si="3304"/>
        <v/>
      </c>
      <c r="JT706" s="76"/>
      <c r="JU706" s="76" t="str">
        <f t="shared" si="3305"/>
        <v/>
      </c>
      <c r="JV706" s="76"/>
      <c r="JW706" s="78" t="str">
        <f t="shared" si="3306"/>
        <v/>
      </c>
      <c r="JX706" s="79" t="str">
        <f t="shared" si="3307"/>
        <v/>
      </c>
      <c r="JY706" s="76" t="str">
        <f t="shared" si="3308"/>
        <v/>
      </c>
      <c r="JZ706" s="80" t="str">
        <f t="shared" si="3309"/>
        <v/>
      </c>
      <c r="KA706" s="37"/>
      <c r="KB706" s="51"/>
      <c r="KC706" s="75"/>
      <c r="KD706" s="76"/>
      <c r="KE706" s="76" t="str">
        <f>IF(KD706="","",KD706-KD702)</f>
        <v/>
      </c>
      <c r="KF706" s="76"/>
      <c r="KG706" s="76" t="str">
        <f>IF(KF706="","",KF706-KF702)</f>
        <v/>
      </c>
      <c r="KH706" s="76"/>
      <c r="KI706" s="76" t="str">
        <f>IF(KH706="","",KH702+KJ702-KH706)</f>
        <v/>
      </c>
      <c r="KJ706" s="76"/>
      <c r="KK706" s="78" t="str">
        <f>IF(KD706="","",KK702)</f>
        <v/>
      </c>
      <c r="KL706" s="79" t="str">
        <f>IF(KE706="","",KL702)</f>
        <v/>
      </c>
      <c r="KM706" s="76" t="str">
        <f>IF(KH706="","",KI706*KL706)</f>
        <v/>
      </c>
      <c r="KN706" s="80" t="str">
        <f>IF(KI706="","",KM706/(KE706*100))</f>
        <v/>
      </c>
      <c r="KO706" s="37"/>
      <c r="KP706" s="29"/>
      <c r="KQ706" s="75"/>
      <c r="KR706" s="76"/>
      <c r="KS706" s="76" t="str">
        <f>IF(KR706="","",KR706-KR702)</f>
        <v/>
      </c>
      <c r="KT706" s="76"/>
      <c r="KU706" s="76" t="str">
        <f>IF(KT706="","",KT706-KT702)</f>
        <v/>
      </c>
      <c r="KV706" s="76"/>
      <c r="KW706" s="76" t="str">
        <f>IF(KV706="","",KV702+KX702-KV706)</f>
        <v/>
      </c>
      <c r="KX706" s="76"/>
      <c r="KY706" s="78" t="str">
        <f>IF(KR706="","",KY702)</f>
        <v/>
      </c>
      <c r="KZ706" s="79" t="str">
        <f>IF(KS706="","",KZ702)</f>
        <v/>
      </c>
      <c r="LA706" s="76" t="str">
        <f>IF(KV706="","",KW706*KZ706)</f>
        <v/>
      </c>
      <c r="LB706" s="80" t="str">
        <f>IF(KW706="","",LA706/(KS706*100))</f>
        <v/>
      </c>
      <c r="LC706" s="37"/>
      <c r="LD706" s="29"/>
      <c r="LE706" s="101"/>
      <c r="LF706" s="87"/>
      <c r="LG706" s="87"/>
      <c r="LH706" s="87"/>
      <c r="LI706" s="87"/>
      <c r="LJ706" s="87"/>
      <c r="LK706" s="87" t="str">
        <f>IF(LJ706="","",LJ703+LL703-LJ706)</f>
        <v/>
      </c>
      <c r="LL706" s="87"/>
      <c r="LM706" s="102"/>
      <c r="LN706" s="103"/>
      <c r="LO706" s="87"/>
      <c r="LP706" s="89"/>
      <c r="LQ706" s="37"/>
      <c r="LR706" s="29"/>
      <c r="LS706" s="47"/>
      <c r="LT706" s="67"/>
      <c r="LU706" s="45" t="str">
        <f>IF(LT706="","",LT706-LT705)</f>
        <v/>
      </c>
      <c r="LV706" s="45"/>
      <c r="LW706" s="45"/>
      <c r="LX706" s="45"/>
      <c r="LY706" s="45" t="str">
        <f>IF(LX706="","",LX705+LZ705-LX706)</f>
        <v/>
      </c>
      <c r="LZ706" s="45"/>
      <c r="MA706" s="45"/>
      <c r="MB706" s="45"/>
      <c r="MC706" s="45" t="str">
        <f>IF(MB706="","",LY706*MB706)</f>
        <v/>
      </c>
      <c r="MD706" s="46" t="str">
        <f>IF(MC706="","",MC706/(LU706*100))</f>
        <v/>
      </c>
      <c r="ME706" s="37"/>
      <c r="MF706" s="29"/>
      <c r="MG706" s="47"/>
      <c r="MH706" s="67"/>
      <c r="MI706" s="45" t="str">
        <f>IF(MH706="","",MH706-MH705)</f>
        <v/>
      </c>
      <c r="MJ706" s="45"/>
      <c r="MK706" s="45"/>
      <c r="ML706" s="45"/>
      <c r="MM706" s="45" t="str">
        <f>IF(ML706="","",ML705+MN705-ML706)</f>
        <v/>
      </c>
      <c r="MN706" s="45"/>
      <c r="MO706" s="45"/>
      <c r="MP706" s="45"/>
      <c r="MQ706" s="45" t="str">
        <f>IF(MP706="","",MM706*MP706)</f>
        <v/>
      </c>
      <c r="MR706" s="46" t="str">
        <f>IF(MQ706="","",MQ706/(MI706*100))</f>
        <v/>
      </c>
      <c r="MS706" s="37"/>
      <c r="MT706" s="29"/>
      <c r="MU706" s="47"/>
      <c r="MV706" s="67"/>
      <c r="MW706" s="45" t="str">
        <f>IF(MV706="","",MV706-MV705)</f>
        <v/>
      </c>
      <c r="MX706" s="45"/>
      <c r="MY706" s="45"/>
      <c r="MZ706" s="45"/>
      <c r="NA706" s="45" t="str">
        <f>IF(MZ706="","",MZ705+NB705-MZ706)</f>
        <v/>
      </c>
      <c r="NB706" s="45"/>
      <c r="NC706" s="45"/>
      <c r="ND706" s="45"/>
      <c r="NE706" s="45" t="str">
        <f>IF(ND706="","",NA706*ND706)</f>
        <v/>
      </c>
      <c r="NF706" s="46" t="str">
        <f>IF(NE706="","",NE706/(MW706*100))</f>
        <v/>
      </c>
      <c r="NG706" s="37"/>
      <c r="NH706" s="29"/>
      <c r="NI706" s="47"/>
      <c r="NJ706" s="67"/>
      <c r="NK706" s="45" t="str">
        <f>IF(NJ706="","",NJ706-NJ705)</f>
        <v/>
      </c>
      <c r="NL706" s="45"/>
      <c r="NM706" s="45"/>
      <c r="NN706" s="45"/>
      <c r="NO706" s="45" t="str">
        <f>IF(NN706="","",NN705+NP705-NN706)</f>
        <v/>
      </c>
      <c r="NP706" s="45"/>
      <c r="NQ706" s="45"/>
      <c r="NR706" s="45"/>
      <c r="NS706" s="45" t="str">
        <f>IF(NR706="","",NO706*NR706)</f>
        <v/>
      </c>
      <c r="NT706" s="46" t="str">
        <f>IF(NS706="","",NS706/(NK706*100))</f>
        <v/>
      </c>
      <c r="NU706" s="37"/>
    </row>
    <row r="707" spans="1:385" ht="15" customHeight="1" thickTop="1" x14ac:dyDescent="0.25">
      <c r="A707" s="38"/>
      <c r="B707" s="39"/>
      <c r="C707" s="40"/>
      <c r="D707" s="40"/>
      <c r="E707" s="40"/>
      <c r="F707" s="135"/>
      <c r="G707" s="135"/>
      <c r="H707" s="42"/>
      <c r="I707" s="45"/>
      <c r="J707" s="45"/>
      <c r="K707" s="45"/>
      <c r="L707" s="45"/>
      <c r="M707" s="45"/>
      <c r="N707" s="45" t="str">
        <f t="shared" si="3236"/>
        <v/>
      </c>
      <c r="O707" s="45"/>
      <c r="P707" s="45"/>
      <c r="Q707" s="45"/>
      <c r="R707" s="45" t="str">
        <f t="shared" si="3215"/>
        <v/>
      </c>
      <c r="S707" s="46" t="str">
        <f t="shared" si="3216"/>
        <v/>
      </c>
      <c r="T707" s="37"/>
      <c r="U707" s="29"/>
      <c r="V707" s="47"/>
      <c r="W707" s="67"/>
      <c r="X707" s="45"/>
      <c r="Y707" s="45"/>
      <c r="Z707" s="45"/>
      <c r="AA707" s="45"/>
      <c r="AB707" s="45" t="str">
        <f>IF(AA707="","",AA706+AC706-AA707)</f>
        <v/>
      </c>
      <c r="AC707" s="45"/>
      <c r="AD707" s="45"/>
      <c r="AE707" s="45"/>
      <c r="AF707" s="45" t="str">
        <f>IF(AE707="","",AB707*AE707)</f>
        <v/>
      </c>
      <c r="AG707" s="46" t="str">
        <f>IF(AF707="","",AF707/(X707*100))</f>
        <v/>
      </c>
      <c r="AH707" s="37"/>
      <c r="AI707" s="29"/>
      <c r="AJ707" s="47"/>
      <c r="AK707" s="45"/>
      <c r="AL707" s="45"/>
      <c r="AM707" s="45"/>
      <c r="AN707" s="45" t="str">
        <f t="shared" si="3240"/>
        <v/>
      </c>
      <c r="AO707" s="45"/>
      <c r="AP707" s="45" t="str">
        <f t="shared" si="3241"/>
        <v/>
      </c>
      <c r="AQ707" s="45"/>
      <c r="AR707" s="45"/>
      <c r="AS707" s="45"/>
      <c r="AT707" s="45" t="str">
        <f t="shared" si="3219"/>
        <v/>
      </c>
      <c r="AU707" s="46" t="str">
        <f t="shared" si="3220"/>
        <v/>
      </c>
      <c r="AV707" s="37"/>
      <c r="AW707" s="29"/>
      <c r="AX707" s="47"/>
      <c r="AY707" s="45"/>
      <c r="AZ707" s="45"/>
      <c r="BA707" s="45"/>
      <c r="BB707" s="45" t="str">
        <f t="shared" si="3243"/>
        <v/>
      </c>
      <c r="BC707" s="45"/>
      <c r="BD707" s="45" t="str">
        <f t="shared" si="3244"/>
        <v/>
      </c>
      <c r="BE707" s="45"/>
      <c r="BF707" s="45"/>
      <c r="BG707" s="45"/>
      <c r="BH707" s="45" t="str">
        <f t="shared" si="3221"/>
        <v/>
      </c>
      <c r="BI707" s="46" t="str">
        <f t="shared" si="3222"/>
        <v/>
      </c>
      <c r="BJ707" s="37"/>
      <c r="BK707" s="29"/>
      <c r="BL707" s="52" t="str">
        <f>IF($A668="","",$A668)</f>
        <v/>
      </c>
      <c r="BM707" s="43"/>
      <c r="BN707" s="43" t="str">
        <f t="shared" si="3261"/>
        <v/>
      </c>
      <c r="BO707" s="43"/>
      <c r="BP707" s="87" t="str">
        <f t="shared" si="3262"/>
        <v/>
      </c>
      <c r="BQ707" s="43"/>
      <c r="BR707" s="43" t="str">
        <f t="shared" si="3263"/>
        <v/>
      </c>
      <c r="BS707" s="43"/>
      <c r="BT707" s="44" t="str">
        <f t="shared" si="3264"/>
        <v/>
      </c>
      <c r="BU707" s="48" t="str">
        <f t="shared" si="3265"/>
        <v/>
      </c>
      <c r="BV707" s="87" t="str">
        <f t="shared" si="3266"/>
        <v/>
      </c>
      <c r="BW707" s="89" t="str">
        <f t="shared" si="3267"/>
        <v/>
      </c>
      <c r="BX707" s="37"/>
      <c r="BY707" s="57"/>
      <c r="BZ707" s="52" t="str">
        <f>IF($A668="","",$A668)</f>
        <v/>
      </c>
      <c r="CA707" s="43"/>
      <c r="CB707" s="43" t="str">
        <f t="shared" si="3268"/>
        <v/>
      </c>
      <c r="CC707" s="43"/>
      <c r="CD707" s="87" t="str">
        <f t="shared" si="3269"/>
        <v/>
      </c>
      <c r="CE707" s="43"/>
      <c r="CF707" s="43" t="str">
        <f t="shared" si="3270"/>
        <v/>
      </c>
      <c r="CG707" s="43"/>
      <c r="CH707" s="44" t="str">
        <f t="shared" si="3271"/>
        <v/>
      </c>
      <c r="CI707" s="48" t="str">
        <f t="shared" si="3272"/>
        <v/>
      </c>
      <c r="CJ707" s="87" t="str">
        <f t="shared" si="3273"/>
        <v/>
      </c>
      <c r="CK707" s="89" t="str">
        <f t="shared" si="3274"/>
        <v/>
      </c>
      <c r="CL707" s="37"/>
      <c r="CM707" s="29"/>
      <c r="CN707" s="52" t="str">
        <f>IF($A668="","",$A668)</f>
        <v/>
      </c>
      <c r="CO707" s="43"/>
      <c r="CP707" s="43" t="str">
        <f t="shared" si="3275"/>
        <v/>
      </c>
      <c r="CQ707" s="43"/>
      <c r="CR707" s="87" t="str">
        <f t="shared" si="3276"/>
        <v/>
      </c>
      <c r="CS707" s="43"/>
      <c r="CT707" s="43" t="str">
        <f t="shared" si="3277"/>
        <v/>
      </c>
      <c r="CU707" s="43"/>
      <c r="CV707" s="44" t="str">
        <f t="shared" si="3278"/>
        <v/>
      </c>
      <c r="CW707" s="48" t="str">
        <f t="shared" si="3279"/>
        <v/>
      </c>
      <c r="CX707" s="87" t="str">
        <f t="shared" si="3280"/>
        <v/>
      </c>
      <c r="CY707" s="89" t="str">
        <f t="shared" si="3281"/>
        <v/>
      </c>
      <c r="CZ707" s="37"/>
      <c r="DA707" s="29"/>
      <c r="DB707" s="47"/>
      <c r="DC707" s="67"/>
      <c r="DD707" s="45"/>
      <c r="DE707" s="45"/>
      <c r="DF707" s="45"/>
      <c r="DG707" s="45"/>
      <c r="DH707" s="45" t="str">
        <f>IF(DG707="","",DG706+DI706-DG707)</f>
        <v/>
      </c>
      <c r="DI707" s="45"/>
      <c r="DJ707" s="45"/>
      <c r="DK707" s="45"/>
      <c r="DL707" s="45" t="str">
        <f>IF(DK707="","",DH707*DK707)</f>
        <v/>
      </c>
      <c r="DM707" s="46" t="str">
        <f>IF(DL707="","",DL707/(DD707*100))</f>
        <v/>
      </c>
      <c r="DN707" s="37"/>
      <c r="DO707" s="29"/>
      <c r="DP707" s="47"/>
      <c r="DQ707" s="45"/>
      <c r="DR707" s="45"/>
      <c r="DS707" s="45"/>
      <c r="DT707" s="45" t="str">
        <f t="shared" si="3248"/>
        <v/>
      </c>
      <c r="DU707" s="45"/>
      <c r="DV707" s="45" t="str">
        <f t="shared" si="3249"/>
        <v/>
      </c>
      <c r="DW707" s="45"/>
      <c r="DX707" s="45"/>
      <c r="DY707" s="45"/>
      <c r="DZ707" s="45" t="str">
        <f t="shared" si="3225"/>
        <v/>
      </c>
      <c r="EA707" s="46" t="str">
        <f t="shared" si="3226"/>
        <v/>
      </c>
      <c r="EB707" s="37"/>
      <c r="GU707" s="220"/>
      <c r="HX707" s="360"/>
      <c r="HY707" s="52" t="str">
        <f>IF($A668="","",$A668)</f>
        <v/>
      </c>
      <c r="HZ707" s="43"/>
      <c r="IA707" s="43" t="str">
        <f t="shared" si="3282"/>
        <v/>
      </c>
      <c r="IB707" s="43"/>
      <c r="IC707" s="87" t="str">
        <f t="shared" si="3283"/>
        <v/>
      </c>
      <c r="ID707" s="43"/>
      <c r="IE707" s="43" t="str">
        <f t="shared" si="3284"/>
        <v/>
      </c>
      <c r="IF707" s="43"/>
      <c r="IG707" s="44" t="str">
        <f t="shared" si="3285"/>
        <v/>
      </c>
      <c r="IH707" s="48" t="str">
        <f t="shared" si="3286"/>
        <v/>
      </c>
      <c r="II707" s="87" t="str">
        <f t="shared" si="3287"/>
        <v/>
      </c>
      <c r="IJ707" s="89" t="str">
        <f t="shared" si="3288"/>
        <v/>
      </c>
      <c r="IK707" s="37"/>
      <c r="IL707" s="29"/>
      <c r="IM707" s="52" t="str">
        <f>IF($A668="","",$A668)</f>
        <v/>
      </c>
      <c r="IN707" s="43"/>
      <c r="IO707" s="43" t="str">
        <f t="shared" si="3289"/>
        <v/>
      </c>
      <c r="IP707" s="43"/>
      <c r="IQ707" s="87" t="str">
        <f t="shared" si="3290"/>
        <v/>
      </c>
      <c r="IR707" s="43"/>
      <c r="IS707" s="43" t="str">
        <f t="shared" si="3291"/>
        <v/>
      </c>
      <c r="IT707" s="43"/>
      <c r="IU707" s="44" t="str">
        <f t="shared" si="3292"/>
        <v/>
      </c>
      <c r="IV707" s="48" t="str">
        <f t="shared" si="3293"/>
        <v/>
      </c>
      <c r="IW707" s="87" t="str">
        <f t="shared" si="3294"/>
        <v/>
      </c>
      <c r="IX707" s="89" t="str">
        <f t="shared" si="3295"/>
        <v/>
      </c>
      <c r="IY707" s="37"/>
      <c r="IZ707" s="61"/>
      <c r="JA707" s="52" t="str">
        <f>IF($A668="","",$A668)</f>
        <v/>
      </c>
      <c r="JB707" s="43"/>
      <c r="JC707" s="43" t="str">
        <f t="shared" si="3296"/>
        <v/>
      </c>
      <c r="JD707" s="43"/>
      <c r="JE707" s="87" t="str">
        <f t="shared" si="3297"/>
        <v/>
      </c>
      <c r="JF707" s="43"/>
      <c r="JG707" s="43" t="str">
        <f t="shared" si="3298"/>
        <v/>
      </c>
      <c r="JH707" s="43"/>
      <c r="JI707" s="44" t="str">
        <f t="shared" si="3299"/>
        <v/>
      </c>
      <c r="JJ707" s="48" t="str">
        <f t="shared" si="3300"/>
        <v/>
      </c>
      <c r="JK707" s="87" t="str">
        <f t="shared" si="3301"/>
        <v/>
      </c>
      <c r="JL707" s="89" t="str">
        <f t="shared" si="3302"/>
        <v/>
      </c>
      <c r="JM707" s="37"/>
      <c r="JN707" s="29"/>
      <c r="JO707" s="52" t="str">
        <f>IF($A668="","",$A668)</f>
        <v/>
      </c>
      <c r="JP707" s="43"/>
      <c r="JQ707" s="43" t="str">
        <f t="shared" si="3303"/>
        <v/>
      </c>
      <c r="JR707" s="43"/>
      <c r="JS707" s="87" t="str">
        <f t="shared" si="3304"/>
        <v/>
      </c>
      <c r="JT707" s="43"/>
      <c r="JU707" s="43" t="str">
        <f t="shared" si="3305"/>
        <v/>
      </c>
      <c r="JV707" s="43"/>
      <c r="JW707" s="44" t="str">
        <f t="shared" si="3306"/>
        <v/>
      </c>
      <c r="JX707" s="48" t="str">
        <f t="shared" si="3307"/>
        <v/>
      </c>
      <c r="JY707" s="87" t="str">
        <f t="shared" si="3308"/>
        <v/>
      </c>
      <c r="JZ707" s="89" t="str">
        <f t="shared" si="3309"/>
        <v/>
      </c>
      <c r="KA707" s="37"/>
      <c r="KB707" s="51"/>
      <c r="KC707" s="52" t="str">
        <f>IF($A668="","",$A668)</f>
        <v/>
      </c>
      <c r="KD707" s="43"/>
      <c r="KE707" s="43" t="str">
        <f>IF(KD707="","",KD707-KD703)</f>
        <v/>
      </c>
      <c r="KF707" s="43"/>
      <c r="KG707" s="87" t="str">
        <f>IF(KF707="","",KF707-KF703)</f>
        <v/>
      </c>
      <c r="KH707" s="43"/>
      <c r="KI707" s="43" t="str">
        <f>IF(KH707="","",KH703+KJ703-KH707)</f>
        <v/>
      </c>
      <c r="KJ707" s="43"/>
      <c r="KK707" s="44" t="str">
        <f>IF(KD707="","",KK703)</f>
        <v/>
      </c>
      <c r="KL707" s="48" t="str">
        <f>IF(KE707="","",KL703)</f>
        <v/>
      </c>
      <c r="KM707" s="87" t="str">
        <f>IF(KH707="","",KI707*KL707)</f>
        <v/>
      </c>
      <c r="KN707" s="89" t="str">
        <f>IF(KI707="","",KM707/(KE707*100))</f>
        <v/>
      </c>
      <c r="KO707" s="37"/>
      <c r="KP707" s="29"/>
      <c r="KQ707" s="52" t="str">
        <f>IF($A668="","",$A668)</f>
        <v/>
      </c>
      <c r="KR707" s="43"/>
      <c r="KS707" s="43" t="str">
        <f>IF(KR707="","",KR707-KR703)</f>
        <v/>
      </c>
      <c r="KT707" s="43"/>
      <c r="KU707" s="87" t="str">
        <f>IF(KT707="","",KT707-KT703)</f>
        <v/>
      </c>
      <c r="KV707" s="43"/>
      <c r="KW707" s="43" t="str">
        <f>IF(KV707="","",KV703+KX703-KV707)</f>
        <v/>
      </c>
      <c r="KX707" s="43"/>
      <c r="KY707" s="44" t="str">
        <f>IF(KR707="","",KY703)</f>
        <v/>
      </c>
      <c r="KZ707" s="48" t="str">
        <f>IF(KS707="","",KZ703)</f>
        <v/>
      </c>
      <c r="LA707" s="87" t="str">
        <f>IF(KV707="","",KW707*KZ707)</f>
        <v/>
      </c>
      <c r="LB707" s="89" t="str">
        <f>IF(KW707="","",LA707/(KS707*100))</f>
        <v/>
      </c>
      <c r="LC707" s="37"/>
      <c r="LD707" s="29"/>
      <c r="LE707" s="47"/>
      <c r="LF707" s="45"/>
      <c r="LG707" s="45"/>
      <c r="LH707" s="45"/>
      <c r="LI707" s="45"/>
      <c r="LJ707" s="45"/>
      <c r="LK707" s="45"/>
      <c r="LL707" s="45"/>
      <c r="LM707" s="63"/>
      <c r="LN707" s="45"/>
      <c r="LO707" s="45"/>
      <c r="LP707" s="45"/>
      <c r="LQ707" s="37"/>
      <c r="LR707" s="29"/>
      <c r="LS707" s="47"/>
      <c r="LT707" s="67"/>
      <c r="LU707" s="45"/>
      <c r="LV707" s="45"/>
      <c r="LW707" s="45"/>
      <c r="LX707" s="45"/>
      <c r="LY707" s="45" t="str">
        <f>IF(LX707="","",LX706+LZ706-LX707)</f>
        <v/>
      </c>
      <c r="LZ707" s="45"/>
      <c r="MA707" s="45"/>
      <c r="MB707" s="45"/>
      <c r="MC707" s="45" t="str">
        <f>IF(MB707="","",LY707*MB707)</f>
        <v/>
      </c>
      <c r="MD707" s="46" t="str">
        <f>IF(MC707="","",MC707/(LU707*100))</f>
        <v/>
      </c>
      <c r="ME707" s="37"/>
      <c r="MF707" s="29"/>
      <c r="MG707" s="47"/>
      <c r="MH707" s="67"/>
      <c r="MI707" s="45"/>
      <c r="MJ707" s="45"/>
      <c r="MK707" s="45"/>
      <c r="ML707" s="45"/>
      <c r="MM707" s="45" t="str">
        <f>IF(ML707="","",ML706+MN706-ML707)</f>
        <v/>
      </c>
      <c r="MN707" s="45"/>
      <c r="MO707" s="45"/>
      <c r="MP707" s="45"/>
      <c r="MQ707" s="45" t="str">
        <f>IF(MP707="","",MM707*MP707)</f>
        <v/>
      </c>
      <c r="MR707" s="46" t="str">
        <f>IF(MQ707="","",MQ707/(MI707*100))</f>
        <v/>
      </c>
      <c r="MS707" s="37"/>
      <c r="MT707" s="29"/>
      <c r="MU707" s="47"/>
      <c r="MV707" s="67"/>
      <c r="MW707" s="45"/>
      <c r="MX707" s="45"/>
      <c r="MY707" s="45"/>
      <c r="MZ707" s="45"/>
      <c r="NA707" s="45" t="str">
        <f>IF(MZ707="","",MZ706+NB706-MZ707)</f>
        <v/>
      </c>
      <c r="NB707" s="45"/>
      <c r="NC707" s="45"/>
      <c r="ND707" s="45"/>
      <c r="NE707" s="45" t="str">
        <f>IF(ND707="","",NA707*ND707)</f>
        <v/>
      </c>
      <c r="NF707" s="46" t="str">
        <f>IF(NE707="","",NE707/(MW707*100))</f>
        <v/>
      </c>
      <c r="NG707" s="37"/>
      <c r="NH707" s="29"/>
      <c r="NI707" s="47"/>
      <c r="NJ707" s="67"/>
      <c r="NK707" s="45"/>
      <c r="NL707" s="45"/>
      <c r="NM707" s="45"/>
      <c r="NN707" s="45"/>
      <c r="NO707" s="45" t="str">
        <f>IF(NN707="","",NN706+NP706-NN707)</f>
        <v/>
      </c>
      <c r="NP707" s="45"/>
      <c r="NQ707" s="45"/>
      <c r="NR707" s="45"/>
      <c r="NS707" s="45" t="str">
        <f>IF(NR707="","",NO707*NR707)</f>
        <v/>
      </c>
      <c r="NT707" s="46" t="str">
        <f>IF(NS707="","",NS707/(NK707*100))</f>
        <v/>
      </c>
      <c r="NU707" s="37"/>
    </row>
    <row r="708" spans="1:385" x14ac:dyDescent="0.25">
      <c r="A708" s="38"/>
      <c r="B708" s="39"/>
      <c r="C708" s="40"/>
      <c r="D708" s="40"/>
      <c r="E708" s="40"/>
      <c r="F708" s="135"/>
      <c r="G708" s="135"/>
      <c r="H708" s="42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6"/>
      <c r="T708" s="37"/>
      <c r="U708" s="29"/>
      <c r="V708" s="47"/>
      <c r="W708" s="67"/>
      <c r="X708" s="45"/>
      <c r="Y708" s="45"/>
      <c r="Z708" s="45"/>
      <c r="AA708" s="45"/>
      <c r="AB708" s="45"/>
      <c r="AC708" s="45"/>
      <c r="AD708" s="45"/>
      <c r="AE708" s="45"/>
      <c r="AF708" s="45"/>
      <c r="AG708" s="46"/>
      <c r="AH708" s="37"/>
      <c r="AI708" s="29"/>
      <c r="AJ708" s="47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6"/>
      <c r="AV708" s="37"/>
      <c r="AW708" s="29"/>
      <c r="AX708" s="47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6"/>
      <c r="BJ708" s="37"/>
      <c r="BK708" s="29"/>
      <c r="BL708" s="52"/>
      <c r="BM708" s="43"/>
      <c r="BN708" s="45" t="str">
        <f t="shared" si="3261"/>
        <v/>
      </c>
      <c r="BO708" s="43"/>
      <c r="BP708" s="45" t="str">
        <f t="shared" si="3262"/>
        <v/>
      </c>
      <c r="BQ708" s="43"/>
      <c r="BR708" s="45" t="str">
        <f t="shared" si="3263"/>
        <v/>
      </c>
      <c r="BS708" s="43"/>
      <c r="BT708" s="63" t="str">
        <f t="shared" si="3264"/>
        <v/>
      </c>
      <c r="BU708" s="67" t="str">
        <f t="shared" si="3265"/>
        <v/>
      </c>
      <c r="BV708" s="45" t="str">
        <f t="shared" si="3266"/>
        <v/>
      </c>
      <c r="BW708" s="46" t="str">
        <f t="shared" si="3267"/>
        <v/>
      </c>
      <c r="BX708" s="37"/>
      <c r="BY708" s="57"/>
      <c r="BZ708" s="52"/>
      <c r="CA708" s="43"/>
      <c r="CB708" s="45" t="str">
        <f t="shared" si="3268"/>
        <v/>
      </c>
      <c r="CC708" s="43"/>
      <c r="CD708" s="45" t="str">
        <f t="shared" si="3269"/>
        <v/>
      </c>
      <c r="CE708" s="43"/>
      <c r="CF708" s="45" t="str">
        <f t="shared" si="3270"/>
        <v/>
      </c>
      <c r="CG708" s="43"/>
      <c r="CH708" s="63" t="str">
        <f t="shared" si="3271"/>
        <v/>
      </c>
      <c r="CI708" s="67" t="str">
        <f t="shared" si="3272"/>
        <v/>
      </c>
      <c r="CJ708" s="45" t="str">
        <f t="shared" si="3273"/>
        <v/>
      </c>
      <c r="CK708" s="46" t="str">
        <f t="shared" si="3274"/>
        <v/>
      </c>
      <c r="CL708" s="37"/>
      <c r="CM708" s="29"/>
      <c r="CN708" s="52"/>
      <c r="CO708" s="43"/>
      <c r="CP708" s="45" t="str">
        <f t="shared" si="3275"/>
        <v/>
      </c>
      <c r="CQ708" s="43"/>
      <c r="CR708" s="45" t="str">
        <f t="shared" si="3276"/>
        <v/>
      </c>
      <c r="CS708" s="43"/>
      <c r="CT708" s="45" t="str">
        <f t="shared" si="3277"/>
        <v/>
      </c>
      <c r="CU708" s="43"/>
      <c r="CV708" s="63" t="str">
        <f t="shared" si="3278"/>
        <v/>
      </c>
      <c r="CW708" s="67" t="str">
        <f t="shared" si="3279"/>
        <v/>
      </c>
      <c r="CX708" s="45" t="str">
        <f t="shared" si="3280"/>
        <v/>
      </c>
      <c r="CY708" s="46" t="str">
        <f t="shared" si="3281"/>
        <v/>
      </c>
      <c r="CZ708" s="37"/>
      <c r="DA708" s="29"/>
      <c r="DB708" s="47"/>
      <c r="DC708" s="67"/>
      <c r="DD708" s="45"/>
      <c r="DE708" s="45"/>
      <c r="DF708" s="45"/>
      <c r="DG708" s="45"/>
      <c r="DH708" s="45"/>
      <c r="DI708" s="45"/>
      <c r="DJ708" s="45"/>
      <c r="DK708" s="45"/>
      <c r="DL708" s="45"/>
      <c r="DM708" s="46"/>
      <c r="DN708" s="37"/>
      <c r="DO708" s="29"/>
      <c r="DP708" s="47"/>
      <c r="DQ708" s="45"/>
      <c r="DR708" s="45"/>
      <c r="DS708" s="45"/>
      <c r="DT708" s="45"/>
      <c r="DU708" s="45"/>
      <c r="DV708" s="45"/>
      <c r="DW708" s="45"/>
      <c r="DX708" s="45"/>
      <c r="DY708" s="45"/>
      <c r="DZ708" s="45"/>
      <c r="EA708" s="46"/>
      <c r="EB708" s="37"/>
      <c r="GU708" s="220"/>
      <c r="HX708" s="360"/>
      <c r="HY708" s="52"/>
      <c r="HZ708" s="43"/>
      <c r="IA708" s="45" t="str">
        <f t="shared" si="3282"/>
        <v/>
      </c>
      <c r="IB708" s="43"/>
      <c r="IC708" s="45" t="str">
        <f t="shared" si="3283"/>
        <v/>
      </c>
      <c r="ID708" s="43"/>
      <c r="IE708" s="45" t="str">
        <f t="shared" si="3284"/>
        <v/>
      </c>
      <c r="IF708" s="43"/>
      <c r="IG708" s="63" t="str">
        <f t="shared" si="3285"/>
        <v/>
      </c>
      <c r="IH708" s="67" t="str">
        <f t="shared" si="3286"/>
        <v/>
      </c>
      <c r="II708" s="45" t="str">
        <f t="shared" si="3287"/>
        <v/>
      </c>
      <c r="IJ708" s="46" t="str">
        <f t="shared" si="3288"/>
        <v/>
      </c>
      <c r="IK708" s="37"/>
      <c r="IL708" s="29"/>
      <c r="IM708" s="52"/>
      <c r="IN708" s="43"/>
      <c r="IO708" s="45" t="str">
        <f t="shared" si="3289"/>
        <v/>
      </c>
      <c r="IP708" s="43"/>
      <c r="IQ708" s="45" t="str">
        <f t="shared" si="3290"/>
        <v/>
      </c>
      <c r="IR708" s="43"/>
      <c r="IS708" s="45" t="str">
        <f t="shared" si="3291"/>
        <v/>
      </c>
      <c r="IT708" s="43"/>
      <c r="IU708" s="63" t="str">
        <f t="shared" si="3292"/>
        <v/>
      </c>
      <c r="IV708" s="67" t="str">
        <f t="shared" si="3293"/>
        <v/>
      </c>
      <c r="IW708" s="45" t="str">
        <f t="shared" si="3294"/>
        <v/>
      </c>
      <c r="IX708" s="46" t="str">
        <f t="shared" si="3295"/>
        <v/>
      </c>
      <c r="IY708" s="37"/>
      <c r="IZ708" s="61"/>
      <c r="JA708" s="52"/>
      <c r="JB708" s="43"/>
      <c r="JC708" s="45" t="str">
        <f t="shared" si="3296"/>
        <v/>
      </c>
      <c r="JD708" s="43"/>
      <c r="JE708" s="45" t="str">
        <f t="shared" si="3297"/>
        <v/>
      </c>
      <c r="JF708" s="43"/>
      <c r="JG708" s="45" t="str">
        <f t="shared" si="3298"/>
        <v/>
      </c>
      <c r="JH708" s="43"/>
      <c r="JI708" s="63" t="str">
        <f t="shared" si="3299"/>
        <v/>
      </c>
      <c r="JJ708" s="67" t="str">
        <f t="shared" si="3300"/>
        <v/>
      </c>
      <c r="JK708" s="45" t="str">
        <f t="shared" si="3301"/>
        <v/>
      </c>
      <c r="JL708" s="46" t="str">
        <f t="shared" si="3302"/>
        <v/>
      </c>
      <c r="JM708" s="37"/>
      <c r="JN708" s="29"/>
      <c r="JO708" s="52"/>
      <c r="JP708" s="43"/>
      <c r="JQ708" s="45" t="str">
        <f t="shared" si="3303"/>
        <v/>
      </c>
      <c r="JR708" s="43"/>
      <c r="JS708" s="45" t="str">
        <f t="shared" si="3304"/>
        <v/>
      </c>
      <c r="JT708" s="43"/>
      <c r="JU708" s="45" t="str">
        <f t="shared" si="3305"/>
        <v/>
      </c>
      <c r="JV708" s="43"/>
      <c r="JW708" s="63" t="str">
        <f t="shared" si="3306"/>
        <v/>
      </c>
      <c r="JX708" s="67" t="str">
        <f t="shared" si="3307"/>
        <v/>
      </c>
      <c r="JY708" s="45" t="str">
        <f t="shared" si="3308"/>
        <v/>
      </c>
      <c r="JZ708" s="46" t="str">
        <f t="shared" si="3309"/>
        <v/>
      </c>
      <c r="KA708" s="37"/>
      <c r="KB708" s="51"/>
      <c r="KC708" s="52"/>
      <c r="KD708" s="43"/>
      <c r="KE708" s="45" t="str">
        <f>IF(KD708="","",KD708-KD704)</f>
        <v/>
      </c>
      <c r="KF708" s="43"/>
      <c r="KG708" s="45" t="str">
        <f>IF(KF708="","",KF708-KF704)</f>
        <v/>
      </c>
      <c r="KH708" s="43"/>
      <c r="KI708" s="45" t="str">
        <f>IF(KH708="","",KH704+KJ704-KH708)</f>
        <v/>
      </c>
      <c r="KJ708" s="43"/>
      <c r="KK708" s="63" t="str">
        <f>IF(KD708="","",KK704)</f>
        <v/>
      </c>
      <c r="KL708" s="67" t="str">
        <f>IF(KE708="","",KL704)</f>
        <v/>
      </c>
      <c r="KM708" s="45" t="str">
        <f>IF(KH708="","",KI708*KL708)</f>
        <v/>
      </c>
      <c r="KN708" s="46" t="str">
        <f>IF(KI708="","",KM708/(KE708*100))</f>
        <v/>
      </c>
      <c r="KO708" s="37"/>
      <c r="KP708" s="29"/>
      <c r="KQ708" s="52"/>
      <c r="KR708" s="43"/>
      <c r="KS708" s="45" t="str">
        <f>IF(KR708="","",KR708-KR704)</f>
        <v/>
      </c>
      <c r="KT708" s="43"/>
      <c r="KU708" s="45" t="str">
        <f>IF(KT708="","",KT708-KT704)</f>
        <v/>
      </c>
      <c r="KV708" s="43"/>
      <c r="KW708" s="45" t="str">
        <f>IF(KV708="","",KV704+KX704-KV708)</f>
        <v/>
      </c>
      <c r="KX708" s="43"/>
      <c r="KY708" s="63" t="str">
        <f>IF(KR708="","",KY704)</f>
        <v/>
      </c>
      <c r="KZ708" s="67" t="str">
        <f>IF(KS708="","",KZ704)</f>
        <v/>
      </c>
      <c r="LA708" s="45" t="str">
        <f>IF(KV708="","",KW708*KZ708)</f>
        <v/>
      </c>
      <c r="LB708" s="46" t="str">
        <f>IF(KW708="","",LA708/(KS708*100))</f>
        <v/>
      </c>
      <c r="LC708" s="37"/>
      <c r="LD708" s="29"/>
      <c r="LE708" s="47"/>
      <c r="LF708" s="45"/>
      <c r="LG708" s="45"/>
      <c r="LH708" s="45"/>
      <c r="LI708" s="45"/>
      <c r="LJ708" s="45"/>
      <c r="LK708" s="45"/>
      <c r="LL708" s="45"/>
      <c r="LM708" s="63"/>
      <c r="LN708" s="45"/>
      <c r="LO708" s="45"/>
      <c r="LP708" s="45"/>
      <c r="LQ708" s="37"/>
      <c r="LR708" s="29"/>
      <c r="LS708" s="47"/>
      <c r="LT708" s="67"/>
      <c r="LU708" s="45"/>
      <c r="LV708" s="45"/>
      <c r="LW708" s="45"/>
      <c r="LX708" s="45"/>
      <c r="LY708" s="45"/>
      <c r="LZ708" s="45"/>
      <c r="MA708" s="45"/>
      <c r="MB708" s="45"/>
      <c r="MC708" s="45"/>
      <c r="MD708" s="46"/>
      <c r="ME708" s="37"/>
      <c r="MF708" s="29"/>
      <c r="MG708" s="47"/>
      <c r="MH708" s="67"/>
      <c r="MI708" s="45"/>
      <c r="MJ708" s="45"/>
      <c r="MK708" s="45"/>
      <c r="ML708" s="45"/>
      <c r="MM708" s="45"/>
      <c r="MN708" s="45"/>
      <c r="MO708" s="45"/>
      <c r="MP708" s="45"/>
      <c r="MQ708" s="45"/>
      <c r="MR708" s="46"/>
      <c r="MS708" s="37"/>
      <c r="MT708" s="29"/>
      <c r="MU708" s="47"/>
      <c r="MV708" s="67"/>
      <c r="MW708" s="45"/>
      <c r="MX708" s="45"/>
      <c r="MY708" s="45"/>
      <c r="MZ708" s="45"/>
      <c r="NA708" s="45"/>
      <c r="NB708" s="45"/>
      <c r="NC708" s="45"/>
      <c r="ND708" s="45"/>
      <c r="NE708" s="45"/>
      <c r="NF708" s="46"/>
      <c r="NG708" s="37"/>
      <c r="NH708" s="29"/>
      <c r="NI708" s="47"/>
      <c r="NJ708" s="67"/>
      <c r="NK708" s="45"/>
      <c r="NL708" s="45"/>
      <c r="NM708" s="45"/>
      <c r="NN708" s="45"/>
      <c r="NO708" s="45"/>
      <c r="NP708" s="45"/>
      <c r="NQ708" s="45"/>
      <c r="NR708" s="45"/>
      <c r="NS708" s="45"/>
      <c r="NT708" s="46"/>
      <c r="NU708" s="37"/>
    </row>
    <row r="709" spans="1:385" x14ac:dyDescent="0.25">
      <c r="A709" s="38"/>
      <c r="B709" s="39"/>
      <c r="C709" s="40"/>
      <c r="D709" s="40"/>
      <c r="E709" s="40"/>
      <c r="F709" s="135"/>
      <c r="G709" s="135"/>
      <c r="H709" s="42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6"/>
      <c r="T709" s="37"/>
      <c r="U709" s="29"/>
      <c r="V709" s="47"/>
      <c r="W709" s="67"/>
      <c r="X709" s="45"/>
      <c r="Y709" s="45"/>
      <c r="Z709" s="45"/>
      <c r="AA709" s="45"/>
      <c r="AB709" s="45"/>
      <c r="AC709" s="45"/>
      <c r="AD709" s="45"/>
      <c r="AE709" s="45"/>
      <c r="AF709" s="45"/>
      <c r="AG709" s="46"/>
      <c r="AH709" s="37"/>
      <c r="AI709" s="29"/>
      <c r="AJ709" s="47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6"/>
      <c r="AV709" s="37"/>
      <c r="AW709" s="29"/>
      <c r="AX709" s="47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6"/>
      <c r="BJ709" s="37"/>
      <c r="BK709" s="29"/>
      <c r="BL709" s="52"/>
      <c r="BM709" s="43"/>
      <c r="BN709" s="45" t="str">
        <f t="shared" si="3261"/>
        <v/>
      </c>
      <c r="BO709" s="43"/>
      <c r="BP709" s="45" t="str">
        <f t="shared" si="3262"/>
        <v/>
      </c>
      <c r="BQ709" s="43"/>
      <c r="BR709" s="45" t="str">
        <f t="shared" si="3263"/>
        <v/>
      </c>
      <c r="BS709" s="43"/>
      <c r="BT709" s="63" t="str">
        <f t="shared" si="3264"/>
        <v/>
      </c>
      <c r="BU709" s="67" t="str">
        <f t="shared" si="3265"/>
        <v/>
      </c>
      <c r="BV709" s="45" t="str">
        <f t="shared" si="3266"/>
        <v/>
      </c>
      <c r="BW709" s="46" t="str">
        <f t="shared" si="3267"/>
        <v/>
      </c>
      <c r="BX709" s="37"/>
      <c r="BY709" s="57"/>
      <c r="BZ709" s="52"/>
      <c r="CA709" s="43"/>
      <c r="CB709" s="45" t="str">
        <f t="shared" si="3268"/>
        <v/>
      </c>
      <c r="CC709" s="43"/>
      <c r="CD709" s="45" t="str">
        <f t="shared" si="3269"/>
        <v/>
      </c>
      <c r="CE709" s="43"/>
      <c r="CF709" s="45" t="str">
        <f t="shared" si="3270"/>
        <v/>
      </c>
      <c r="CG709" s="43"/>
      <c r="CH709" s="63" t="str">
        <f t="shared" si="3271"/>
        <v/>
      </c>
      <c r="CI709" s="67" t="str">
        <f t="shared" si="3272"/>
        <v/>
      </c>
      <c r="CJ709" s="45" t="str">
        <f t="shared" si="3273"/>
        <v/>
      </c>
      <c r="CK709" s="46" t="str">
        <f t="shared" si="3274"/>
        <v/>
      </c>
      <c r="CL709" s="37"/>
      <c r="CM709" s="29"/>
      <c r="CN709" s="52"/>
      <c r="CO709" s="43"/>
      <c r="CP709" s="45" t="str">
        <f t="shared" si="3275"/>
        <v/>
      </c>
      <c r="CQ709" s="43"/>
      <c r="CR709" s="45" t="str">
        <f t="shared" si="3276"/>
        <v/>
      </c>
      <c r="CS709" s="43"/>
      <c r="CT709" s="45" t="str">
        <f t="shared" si="3277"/>
        <v/>
      </c>
      <c r="CU709" s="43"/>
      <c r="CV709" s="63" t="str">
        <f t="shared" si="3278"/>
        <v/>
      </c>
      <c r="CW709" s="67" t="str">
        <f t="shared" si="3279"/>
        <v/>
      </c>
      <c r="CX709" s="45" t="str">
        <f t="shared" si="3280"/>
        <v/>
      </c>
      <c r="CY709" s="46" t="str">
        <f t="shared" si="3281"/>
        <v/>
      </c>
      <c r="CZ709" s="37"/>
      <c r="DA709" s="29"/>
      <c r="DB709" s="47"/>
      <c r="DC709" s="67"/>
      <c r="DD709" s="45"/>
      <c r="DE709" s="45"/>
      <c r="DF709" s="45"/>
      <c r="DG709" s="45"/>
      <c r="DH709" s="45"/>
      <c r="DI709" s="45"/>
      <c r="DJ709" s="45"/>
      <c r="DK709" s="45"/>
      <c r="DL709" s="45"/>
      <c r="DM709" s="46"/>
      <c r="DN709" s="37"/>
      <c r="DO709" s="29"/>
      <c r="DP709" s="47"/>
      <c r="DQ709" s="45"/>
      <c r="DR709" s="45"/>
      <c r="DS709" s="45"/>
      <c r="DT709" s="45"/>
      <c r="DU709" s="45"/>
      <c r="DV709" s="45"/>
      <c r="DW709" s="45"/>
      <c r="DX709" s="45"/>
      <c r="DY709" s="45"/>
      <c r="DZ709" s="45"/>
      <c r="EA709" s="46"/>
      <c r="EB709" s="37"/>
      <c r="GU709" s="220"/>
      <c r="HX709" s="360"/>
      <c r="HY709" s="52"/>
      <c r="HZ709" s="43"/>
      <c r="IA709" s="45" t="str">
        <f t="shared" si="3282"/>
        <v/>
      </c>
      <c r="IB709" s="43"/>
      <c r="IC709" s="45" t="str">
        <f t="shared" si="3283"/>
        <v/>
      </c>
      <c r="ID709" s="43"/>
      <c r="IE709" s="45" t="str">
        <f t="shared" si="3284"/>
        <v/>
      </c>
      <c r="IF709" s="43"/>
      <c r="IG709" s="63" t="str">
        <f t="shared" si="3285"/>
        <v/>
      </c>
      <c r="IH709" s="67" t="str">
        <f t="shared" si="3286"/>
        <v/>
      </c>
      <c r="II709" s="45" t="str">
        <f t="shared" si="3287"/>
        <v/>
      </c>
      <c r="IJ709" s="46" t="str">
        <f t="shared" si="3288"/>
        <v/>
      </c>
      <c r="IK709" s="37"/>
      <c r="IL709" s="29"/>
      <c r="IM709" s="52"/>
      <c r="IN709" s="43"/>
      <c r="IO709" s="45" t="str">
        <f t="shared" si="3289"/>
        <v/>
      </c>
      <c r="IP709" s="43"/>
      <c r="IQ709" s="45" t="str">
        <f t="shared" si="3290"/>
        <v/>
      </c>
      <c r="IR709" s="43"/>
      <c r="IS709" s="45" t="str">
        <f t="shared" si="3291"/>
        <v/>
      </c>
      <c r="IT709" s="43"/>
      <c r="IU709" s="63" t="str">
        <f t="shared" si="3292"/>
        <v/>
      </c>
      <c r="IV709" s="67" t="str">
        <f t="shared" si="3293"/>
        <v/>
      </c>
      <c r="IW709" s="45" t="str">
        <f t="shared" si="3294"/>
        <v/>
      </c>
      <c r="IX709" s="46" t="str">
        <f t="shared" si="3295"/>
        <v/>
      </c>
      <c r="IY709" s="37"/>
      <c r="IZ709" s="61"/>
      <c r="JA709" s="52"/>
      <c r="JB709" s="43"/>
      <c r="JC709" s="45" t="str">
        <f t="shared" si="3296"/>
        <v/>
      </c>
      <c r="JD709" s="43"/>
      <c r="JE709" s="45" t="str">
        <f t="shared" si="3297"/>
        <v/>
      </c>
      <c r="JF709" s="43"/>
      <c r="JG709" s="45" t="str">
        <f t="shared" si="3298"/>
        <v/>
      </c>
      <c r="JH709" s="43"/>
      <c r="JI709" s="63" t="str">
        <f t="shared" si="3299"/>
        <v/>
      </c>
      <c r="JJ709" s="67" t="str">
        <f t="shared" si="3300"/>
        <v/>
      </c>
      <c r="JK709" s="45" t="str">
        <f t="shared" si="3301"/>
        <v/>
      </c>
      <c r="JL709" s="46" t="str">
        <f t="shared" si="3302"/>
        <v/>
      </c>
      <c r="JM709" s="37"/>
      <c r="JN709" s="29"/>
      <c r="JO709" s="52"/>
      <c r="JP709" s="43"/>
      <c r="JQ709" s="45" t="str">
        <f t="shared" si="3303"/>
        <v/>
      </c>
      <c r="JR709" s="43"/>
      <c r="JS709" s="45" t="str">
        <f t="shared" si="3304"/>
        <v/>
      </c>
      <c r="JT709" s="43"/>
      <c r="JU709" s="45" t="str">
        <f t="shared" si="3305"/>
        <v/>
      </c>
      <c r="JV709" s="43"/>
      <c r="JW709" s="63" t="str">
        <f t="shared" si="3306"/>
        <v/>
      </c>
      <c r="JX709" s="67" t="str">
        <f t="shared" si="3307"/>
        <v/>
      </c>
      <c r="JY709" s="45" t="str">
        <f t="shared" si="3308"/>
        <v/>
      </c>
      <c r="JZ709" s="46" t="str">
        <f t="shared" si="3309"/>
        <v/>
      </c>
      <c r="KA709" s="37"/>
      <c r="KB709" s="51"/>
      <c r="KC709" s="52"/>
      <c r="KD709" s="43"/>
      <c r="KE709" s="45" t="str">
        <f>IF(KD709="","",KD709-KD705)</f>
        <v/>
      </c>
      <c r="KF709" s="43"/>
      <c r="KG709" s="45" t="str">
        <f>IF(KF709="","",KF709-KF705)</f>
        <v/>
      </c>
      <c r="KH709" s="43"/>
      <c r="KI709" s="45" t="str">
        <f>IF(KH709="","",KH705+KJ705-KH709)</f>
        <v/>
      </c>
      <c r="KJ709" s="43"/>
      <c r="KK709" s="63" t="str">
        <f>IF(KD709="","",KK705)</f>
        <v/>
      </c>
      <c r="KL709" s="67" t="str">
        <f>IF(KE709="","",KL705)</f>
        <v/>
      </c>
      <c r="KM709" s="45" t="str">
        <f>IF(KH709="","",KI709*KL709)</f>
        <v/>
      </c>
      <c r="KN709" s="46" t="str">
        <f>IF(KI709="","",KM709/(KE709*100))</f>
        <v/>
      </c>
      <c r="KO709" s="37"/>
      <c r="KP709" s="29"/>
      <c r="KQ709" s="52"/>
      <c r="KR709" s="43"/>
      <c r="KS709" s="45" t="str">
        <f>IF(KR709="","",KR709-KR705)</f>
        <v/>
      </c>
      <c r="KT709" s="43"/>
      <c r="KU709" s="45" t="str">
        <f>IF(KT709="","",KT709-KT705)</f>
        <v/>
      </c>
      <c r="KV709" s="43"/>
      <c r="KW709" s="45" t="str">
        <f>IF(KV709="","",KV705+KX705-KV709)</f>
        <v/>
      </c>
      <c r="KX709" s="43"/>
      <c r="KY709" s="63" t="str">
        <f>IF(KR709="","",KY705)</f>
        <v/>
      </c>
      <c r="KZ709" s="67" t="str">
        <f>IF(KS709="","",KZ705)</f>
        <v/>
      </c>
      <c r="LA709" s="45" t="str">
        <f>IF(KV709="","",KW709*KZ709)</f>
        <v/>
      </c>
      <c r="LB709" s="46" t="str">
        <f>IF(KW709="","",LA709/(KS709*100))</f>
        <v/>
      </c>
      <c r="LC709" s="37"/>
      <c r="LD709" s="29"/>
      <c r="LE709" s="47"/>
      <c r="LF709" s="45"/>
      <c r="LG709" s="45"/>
      <c r="LH709" s="45"/>
      <c r="LI709" s="45"/>
      <c r="LJ709" s="45"/>
      <c r="LK709" s="45"/>
      <c r="LL709" s="45"/>
      <c r="LM709" s="63"/>
      <c r="LN709" s="45"/>
      <c r="LO709" s="45"/>
      <c r="LP709" s="45"/>
      <c r="LQ709" s="37"/>
      <c r="LR709" s="29"/>
      <c r="LS709" s="47"/>
      <c r="LT709" s="67"/>
      <c r="LU709" s="45"/>
      <c r="LV709" s="45"/>
      <c r="LW709" s="45"/>
      <c r="LX709" s="45"/>
      <c r="LY709" s="45"/>
      <c r="LZ709" s="45"/>
      <c r="MA709" s="45"/>
      <c r="MB709" s="45"/>
      <c r="MC709" s="45"/>
      <c r="MD709" s="46"/>
      <c r="ME709" s="37"/>
      <c r="MF709" s="29"/>
      <c r="MG709" s="47"/>
      <c r="MH709" s="67"/>
      <c r="MI709" s="45"/>
      <c r="MJ709" s="45"/>
      <c r="MK709" s="45"/>
      <c r="ML709" s="45"/>
      <c r="MM709" s="45"/>
      <c r="MN709" s="45"/>
      <c r="MO709" s="45"/>
      <c r="MP709" s="45"/>
      <c r="MQ709" s="45"/>
      <c r="MR709" s="46"/>
      <c r="MS709" s="37"/>
      <c r="MT709" s="29"/>
      <c r="MU709" s="47"/>
      <c r="MV709" s="67"/>
      <c r="MW709" s="45"/>
      <c r="MX709" s="45"/>
      <c r="MY709" s="45"/>
      <c r="MZ709" s="45"/>
      <c r="NA709" s="45"/>
      <c r="NB709" s="45"/>
      <c r="NC709" s="45"/>
      <c r="ND709" s="45"/>
      <c r="NE709" s="45"/>
      <c r="NF709" s="46"/>
      <c r="NG709" s="37"/>
      <c r="NH709" s="29"/>
      <c r="NI709" s="47"/>
      <c r="NJ709" s="67"/>
      <c r="NK709" s="45"/>
      <c r="NL709" s="45"/>
      <c r="NM709" s="45"/>
      <c r="NN709" s="45"/>
      <c r="NO709" s="45"/>
      <c r="NP709" s="45"/>
      <c r="NQ709" s="45"/>
      <c r="NR709" s="45"/>
      <c r="NS709" s="45"/>
      <c r="NT709" s="46"/>
      <c r="NU709" s="37"/>
    </row>
    <row r="710" spans="1:385" ht="15" customHeight="1" thickBot="1" x14ac:dyDescent="0.3">
      <c r="A710" s="38"/>
      <c r="B710" s="39"/>
      <c r="C710" s="40"/>
      <c r="D710" s="40"/>
      <c r="E710" s="40"/>
      <c r="F710" s="135"/>
      <c r="G710" s="135"/>
      <c r="H710" s="42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6"/>
      <c r="T710" s="37"/>
      <c r="U710" s="29"/>
      <c r="V710" s="47"/>
      <c r="W710" s="67"/>
      <c r="X710" s="45"/>
      <c r="Y710" s="45"/>
      <c r="Z710" s="45"/>
      <c r="AA710" s="45"/>
      <c r="AB710" s="45"/>
      <c r="AC710" s="45"/>
      <c r="AD710" s="45"/>
      <c r="AE710" s="45"/>
      <c r="AF710" s="45"/>
      <c r="AG710" s="46"/>
      <c r="AH710" s="37"/>
      <c r="AI710" s="29"/>
      <c r="AJ710" s="47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6"/>
      <c r="AV710" s="37"/>
      <c r="AW710" s="29"/>
      <c r="AX710" s="47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6"/>
      <c r="BJ710" s="37"/>
      <c r="BK710" s="29"/>
      <c r="BL710" s="52"/>
      <c r="BM710" s="43"/>
      <c r="BN710" s="45" t="str">
        <f t="shared" si="3261"/>
        <v/>
      </c>
      <c r="BO710" s="45"/>
      <c r="BP710" s="45" t="str">
        <f t="shared" si="3262"/>
        <v/>
      </c>
      <c r="BQ710" s="45"/>
      <c r="BR710" s="45" t="str">
        <f t="shared" si="3263"/>
        <v/>
      </c>
      <c r="BS710" s="43"/>
      <c r="BT710" s="78" t="str">
        <f t="shared" si="3264"/>
        <v/>
      </c>
      <c r="BU710" s="79" t="str">
        <f t="shared" si="3265"/>
        <v/>
      </c>
      <c r="BV710" s="76" t="str">
        <f t="shared" si="3266"/>
        <v/>
      </c>
      <c r="BW710" s="80" t="str">
        <f t="shared" si="3267"/>
        <v/>
      </c>
      <c r="BX710" s="37"/>
      <c r="BY710" s="57"/>
      <c r="BZ710" s="52"/>
      <c r="CA710" s="43"/>
      <c r="CB710" s="45" t="str">
        <f t="shared" si="3268"/>
        <v/>
      </c>
      <c r="CC710" s="45"/>
      <c r="CD710" s="45" t="str">
        <f t="shared" si="3269"/>
        <v/>
      </c>
      <c r="CE710" s="45"/>
      <c r="CF710" s="45" t="str">
        <f t="shared" si="3270"/>
        <v/>
      </c>
      <c r="CG710" s="43"/>
      <c r="CH710" s="78" t="str">
        <f t="shared" si="3271"/>
        <v/>
      </c>
      <c r="CI710" s="79" t="str">
        <f t="shared" si="3272"/>
        <v/>
      </c>
      <c r="CJ710" s="76" t="str">
        <f t="shared" si="3273"/>
        <v/>
      </c>
      <c r="CK710" s="80" t="str">
        <f t="shared" si="3274"/>
        <v/>
      </c>
      <c r="CL710" s="37"/>
      <c r="CM710" s="29"/>
      <c r="CN710" s="52"/>
      <c r="CO710" s="43"/>
      <c r="CP710" s="45" t="str">
        <f t="shared" si="3275"/>
        <v/>
      </c>
      <c r="CQ710" s="45"/>
      <c r="CR710" s="45" t="str">
        <f t="shared" si="3276"/>
        <v/>
      </c>
      <c r="CS710" s="45"/>
      <c r="CT710" s="45" t="str">
        <f t="shared" si="3277"/>
        <v/>
      </c>
      <c r="CU710" s="43"/>
      <c r="CV710" s="78" t="str">
        <f t="shared" si="3278"/>
        <v/>
      </c>
      <c r="CW710" s="79" t="str">
        <f t="shared" si="3279"/>
        <v/>
      </c>
      <c r="CX710" s="76" t="str">
        <f t="shared" si="3280"/>
        <v/>
      </c>
      <c r="CY710" s="80" t="str">
        <f t="shared" si="3281"/>
        <v/>
      </c>
      <c r="CZ710" s="37"/>
      <c r="DA710" s="29"/>
      <c r="DB710" s="47"/>
      <c r="DC710" s="67"/>
      <c r="DD710" s="45"/>
      <c r="DE710" s="45"/>
      <c r="DF710" s="45"/>
      <c r="DG710" s="45"/>
      <c r="DH710" s="45"/>
      <c r="DI710" s="45"/>
      <c r="DJ710" s="45"/>
      <c r="DK710" s="45"/>
      <c r="DL710" s="45"/>
      <c r="DM710" s="46"/>
      <c r="DN710" s="37"/>
      <c r="DO710" s="29"/>
      <c r="DP710" s="47"/>
      <c r="DQ710" s="45"/>
      <c r="DR710" s="45"/>
      <c r="DS710" s="45"/>
      <c r="DT710" s="45"/>
      <c r="DU710" s="45"/>
      <c r="DV710" s="45"/>
      <c r="DW710" s="45"/>
      <c r="DX710" s="45"/>
      <c r="DY710" s="45"/>
      <c r="DZ710" s="45"/>
      <c r="EA710" s="46"/>
      <c r="EB710" s="37"/>
      <c r="GU710" s="220"/>
      <c r="HX710" s="360"/>
      <c r="HY710" s="52"/>
      <c r="HZ710" s="43"/>
      <c r="IA710" s="45" t="str">
        <f t="shared" si="3282"/>
        <v/>
      </c>
      <c r="IB710" s="45"/>
      <c r="IC710" s="45" t="str">
        <f t="shared" si="3283"/>
        <v/>
      </c>
      <c r="ID710" s="45"/>
      <c r="IE710" s="45" t="str">
        <f t="shared" si="3284"/>
        <v/>
      </c>
      <c r="IF710" s="43"/>
      <c r="IG710" s="78" t="str">
        <f t="shared" si="3285"/>
        <v/>
      </c>
      <c r="IH710" s="79" t="str">
        <f t="shared" si="3286"/>
        <v/>
      </c>
      <c r="II710" s="76" t="str">
        <f t="shared" si="3287"/>
        <v/>
      </c>
      <c r="IJ710" s="80" t="str">
        <f t="shared" si="3288"/>
        <v/>
      </c>
      <c r="IK710" s="37"/>
      <c r="IL710" s="29"/>
      <c r="IM710" s="52"/>
      <c r="IN710" s="43"/>
      <c r="IO710" s="45" t="str">
        <f t="shared" si="3289"/>
        <v/>
      </c>
      <c r="IP710" s="45"/>
      <c r="IQ710" s="45" t="str">
        <f t="shared" si="3290"/>
        <v/>
      </c>
      <c r="IR710" s="45"/>
      <c r="IS710" s="45" t="str">
        <f t="shared" si="3291"/>
        <v/>
      </c>
      <c r="IT710" s="43"/>
      <c r="IU710" s="78" t="str">
        <f t="shared" si="3292"/>
        <v/>
      </c>
      <c r="IV710" s="79" t="str">
        <f t="shared" si="3293"/>
        <v/>
      </c>
      <c r="IW710" s="76" t="str">
        <f t="shared" si="3294"/>
        <v/>
      </c>
      <c r="IX710" s="80" t="str">
        <f t="shared" si="3295"/>
        <v/>
      </c>
      <c r="IY710" s="37"/>
      <c r="IZ710" s="61"/>
      <c r="JA710" s="52"/>
      <c r="JB710" s="43"/>
      <c r="JC710" s="45" t="str">
        <f t="shared" si="3296"/>
        <v/>
      </c>
      <c r="JD710" s="45"/>
      <c r="JE710" s="45" t="str">
        <f t="shared" si="3297"/>
        <v/>
      </c>
      <c r="JF710" s="45"/>
      <c r="JG710" s="45" t="str">
        <f t="shared" si="3298"/>
        <v/>
      </c>
      <c r="JH710" s="43"/>
      <c r="JI710" s="78" t="str">
        <f t="shared" si="3299"/>
        <v/>
      </c>
      <c r="JJ710" s="79" t="str">
        <f t="shared" si="3300"/>
        <v/>
      </c>
      <c r="JK710" s="76" t="str">
        <f t="shared" si="3301"/>
        <v/>
      </c>
      <c r="JL710" s="80" t="str">
        <f t="shared" si="3302"/>
        <v/>
      </c>
      <c r="JM710" s="37"/>
      <c r="JN710" s="29"/>
      <c r="JO710" s="52"/>
      <c r="JP710" s="43"/>
      <c r="JQ710" s="45" t="str">
        <f t="shared" si="3303"/>
        <v/>
      </c>
      <c r="JR710" s="45"/>
      <c r="JS710" s="45"/>
      <c r="JT710" s="45"/>
      <c r="JU710" s="45"/>
      <c r="JV710" s="43"/>
      <c r="JW710" s="78" t="str">
        <f t="shared" si="3306"/>
        <v/>
      </c>
      <c r="JX710" s="79" t="str">
        <f t="shared" si="3307"/>
        <v/>
      </c>
      <c r="JY710" s="76" t="str">
        <f t="shared" si="3308"/>
        <v/>
      </c>
      <c r="JZ710" s="80" t="str">
        <f t="shared" si="3309"/>
        <v/>
      </c>
      <c r="KA710" s="37"/>
      <c r="KB710" s="51"/>
      <c r="KC710" s="52"/>
      <c r="KD710" s="43"/>
      <c r="KE710" s="45" t="str">
        <f>IF(KD710="","",KD710-KD706)</f>
        <v/>
      </c>
      <c r="KF710" s="45"/>
      <c r="KG710" s="45" t="str">
        <f>IF(KF710="","",KF710-KF706)</f>
        <v/>
      </c>
      <c r="KH710" s="45"/>
      <c r="KI710" s="45" t="str">
        <f>IF(KH710="","",KH706+KJ706-KH710)</f>
        <v/>
      </c>
      <c r="KJ710" s="43"/>
      <c r="KK710" s="78" t="str">
        <f>IF(KD710="","",KK706)</f>
        <v/>
      </c>
      <c r="KL710" s="79" t="str">
        <f>IF(KE710="","",KL706)</f>
        <v/>
      </c>
      <c r="KM710" s="76" t="str">
        <f>IF(KH710="","",KI710*KL710)</f>
        <v/>
      </c>
      <c r="KN710" s="80" t="str">
        <f>IF(KI710="","",KM710/(KE710*100))</f>
        <v/>
      </c>
      <c r="KO710" s="37"/>
      <c r="KP710" s="29"/>
      <c r="KQ710" s="52"/>
      <c r="KR710" s="43"/>
      <c r="KS710" s="45" t="str">
        <f>IF(KR710="","",KR710-KR706)</f>
        <v/>
      </c>
      <c r="KT710" s="45"/>
      <c r="KU710" s="45" t="str">
        <f>IF(KT710="","",KT710-KT706)</f>
        <v/>
      </c>
      <c r="KV710" s="45"/>
      <c r="KW710" s="45" t="str">
        <f>IF(KV710="","",KV706+KX706-KV710)</f>
        <v/>
      </c>
      <c r="KX710" s="43"/>
      <c r="KY710" s="78" t="str">
        <f>IF(KR710="","",KY706)</f>
        <v/>
      </c>
      <c r="KZ710" s="79" t="str">
        <f>IF(KS710="","",KZ706)</f>
        <v/>
      </c>
      <c r="LA710" s="76" t="str">
        <f>IF(KV710="","",KW710*KZ710)</f>
        <v/>
      </c>
      <c r="LB710" s="80" t="str">
        <f>IF(KW710="","",LA710/(KS710*100))</f>
        <v/>
      </c>
      <c r="LC710" s="37"/>
      <c r="LD710" s="29"/>
      <c r="LE710" s="47"/>
      <c r="LF710" s="45"/>
      <c r="LG710" s="45"/>
      <c r="LH710" s="45"/>
      <c r="LI710" s="45"/>
      <c r="LJ710" s="45"/>
      <c r="LK710" s="45"/>
      <c r="LL710" s="45"/>
      <c r="LM710" s="63"/>
      <c r="LN710" s="45"/>
      <c r="LO710" s="45"/>
      <c r="LP710" s="45"/>
      <c r="LQ710" s="37"/>
      <c r="LR710" s="29"/>
      <c r="LS710" s="47"/>
      <c r="LT710" s="67"/>
      <c r="LU710" s="45"/>
      <c r="LV710" s="45"/>
      <c r="LW710" s="45"/>
      <c r="LX710" s="45"/>
      <c r="LY710" s="45"/>
      <c r="LZ710" s="45"/>
      <c r="MA710" s="45"/>
      <c r="MB710" s="45"/>
      <c r="MC710" s="45"/>
      <c r="MD710" s="46"/>
      <c r="ME710" s="37"/>
      <c r="MF710" s="29"/>
      <c r="MG710" s="47"/>
      <c r="MH710" s="67"/>
      <c r="MI710" s="45"/>
      <c r="MJ710" s="45"/>
      <c r="MK710" s="45"/>
      <c r="ML710" s="45"/>
      <c r="MM710" s="45"/>
      <c r="MN710" s="45"/>
      <c r="MO710" s="45"/>
      <c r="MP710" s="45"/>
      <c r="MQ710" s="45"/>
      <c r="MR710" s="46"/>
      <c r="MS710" s="37"/>
      <c r="MT710" s="29"/>
      <c r="MU710" s="47"/>
      <c r="MV710" s="67"/>
      <c r="MW710" s="45"/>
      <c r="MX710" s="45"/>
      <c r="MY710" s="45"/>
      <c r="MZ710" s="45"/>
      <c r="NA710" s="45"/>
      <c r="NB710" s="45"/>
      <c r="NC710" s="45"/>
      <c r="ND710" s="45"/>
      <c r="NE710" s="45"/>
      <c r="NF710" s="46"/>
      <c r="NG710" s="37"/>
      <c r="NH710" s="29"/>
      <c r="NI710" s="47"/>
      <c r="NJ710" s="67"/>
      <c r="NK710" s="45"/>
      <c r="NL710" s="45"/>
      <c r="NM710" s="45"/>
      <c r="NN710" s="45"/>
      <c r="NO710" s="45"/>
      <c r="NP710" s="45"/>
      <c r="NQ710" s="45"/>
      <c r="NR710" s="45"/>
      <c r="NS710" s="45"/>
      <c r="NT710" s="46"/>
      <c r="NU710" s="37"/>
    </row>
    <row r="711" spans="1:385" ht="15" customHeight="1" thickTop="1" x14ac:dyDescent="0.25">
      <c r="A711" s="104" t="s">
        <v>1189</v>
      </c>
      <c r="B711" s="39"/>
      <c r="C711" s="40"/>
      <c r="D711" s="40"/>
      <c r="E711" s="40"/>
      <c r="F711" s="135"/>
      <c r="G711" s="135"/>
      <c r="H711" s="42"/>
      <c r="I711" s="25" t="s">
        <v>29</v>
      </c>
      <c r="J711" s="45">
        <f>SUM(J655:J707)*100</f>
        <v>71800</v>
      </c>
      <c r="K711" s="45"/>
      <c r="L711" s="45"/>
      <c r="M711" s="25"/>
      <c r="N711" s="45"/>
      <c r="O711" s="45"/>
      <c r="P711" s="45"/>
      <c r="Q711" s="45"/>
      <c r="R711" s="45"/>
      <c r="S711" s="45"/>
      <c r="T711" s="37"/>
      <c r="U711" s="29"/>
      <c r="V711" s="47"/>
      <c r="W711" s="105" t="s">
        <v>29</v>
      </c>
      <c r="X711" s="45">
        <f>SUM(X655:X707)*100</f>
        <v>80200</v>
      </c>
      <c r="Y711" s="45"/>
      <c r="Z711" s="45"/>
      <c r="AA711" s="25"/>
      <c r="AB711" s="45"/>
      <c r="AC711" s="45"/>
      <c r="AD711" s="45"/>
      <c r="AE711" s="45"/>
      <c r="AF711" s="45"/>
      <c r="AG711" s="45"/>
      <c r="AH711" s="37"/>
      <c r="AI711" s="29"/>
      <c r="AJ711" s="47"/>
      <c r="AK711" s="25" t="s">
        <v>29</v>
      </c>
      <c r="AL711" s="45">
        <f>SUM(AL655:AL707)*100</f>
        <v>95200</v>
      </c>
      <c r="AM711" s="45"/>
      <c r="AN711" s="45"/>
      <c r="AO711" s="25"/>
      <c r="AP711" s="45"/>
      <c r="AQ711" s="45"/>
      <c r="AR711" s="45"/>
      <c r="AS711" s="45"/>
      <c r="AT711" s="45"/>
      <c r="AU711" s="45"/>
      <c r="AV711" s="37"/>
      <c r="AW711" s="29"/>
      <c r="AX711" s="47"/>
      <c r="AY711" s="25" t="s">
        <v>29</v>
      </c>
      <c r="AZ711" s="45">
        <f>SUM(AZ655:AZ707)*100</f>
        <v>99400</v>
      </c>
      <c r="BA711" s="45"/>
      <c r="BB711" s="45"/>
      <c r="BC711" s="25"/>
      <c r="BD711" s="45"/>
      <c r="BE711" s="45"/>
      <c r="BF711" s="45"/>
      <c r="BG711" s="45"/>
      <c r="BH711" s="45"/>
      <c r="BI711" s="45"/>
      <c r="BJ711" s="37"/>
      <c r="BK711" s="29"/>
      <c r="BL711" s="47"/>
      <c r="BM711" s="25" t="s">
        <v>29</v>
      </c>
      <c r="BN711" s="43">
        <f>SUM(BN655:BN707)*100</f>
        <v>214100</v>
      </c>
      <c r="BO711" s="43"/>
      <c r="BP711" s="43"/>
      <c r="BQ711" s="25"/>
      <c r="BR711" s="45"/>
      <c r="BS711" s="45"/>
      <c r="BT711" s="319" t="s">
        <v>31</v>
      </c>
      <c r="BU711" s="319"/>
      <c r="BV711" s="45">
        <f>SUM(BV655:BV707)</f>
        <v>39940</v>
      </c>
      <c r="BW711" s="45"/>
      <c r="BX711" s="37"/>
      <c r="BY711" s="57"/>
      <c r="BZ711" s="47"/>
      <c r="CA711" s="25" t="s">
        <v>29</v>
      </c>
      <c r="CB711" s="43">
        <f>SUM(CB655:CB707)*100</f>
        <v>188500</v>
      </c>
      <c r="CC711" s="43"/>
      <c r="CD711" s="43"/>
      <c r="CE711" s="106"/>
      <c r="CF711" s="43"/>
      <c r="CG711" s="45"/>
      <c r="CH711" s="329" t="s">
        <v>31</v>
      </c>
      <c r="CI711" s="329"/>
      <c r="CJ711" s="45">
        <f>SUM(CJ655:CJ707)</f>
        <v>38338</v>
      </c>
      <c r="CK711" s="107"/>
      <c r="CL711" s="37"/>
      <c r="CM711" s="29"/>
      <c r="CN711" s="47"/>
      <c r="CO711" s="25" t="s">
        <v>29</v>
      </c>
      <c r="CP711" s="43">
        <f>SUM(CP655:CP707)*100</f>
        <v>211900</v>
      </c>
      <c r="CQ711" s="43"/>
      <c r="CR711" s="43"/>
      <c r="CS711" s="106"/>
      <c r="CT711" s="43"/>
      <c r="CU711" s="45"/>
      <c r="CV711" s="329" t="s">
        <v>31</v>
      </c>
      <c r="CW711" s="329"/>
      <c r="CX711" s="45">
        <f>SUM(CX655:CX707)</f>
        <v>47496</v>
      </c>
      <c r="CY711" s="107"/>
      <c r="CZ711" s="37"/>
      <c r="DA711" s="29"/>
      <c r="DB711" s="47"/>
      <c r="DC711" s="105" t="s">
        <v>29</v>
      </c>
      <c r="DD711" s="45">
        <f>SUM(DD655:DD707)*100</f>
        <v>105800</v>
      </c>
      <c r="DE711" s="45"/>
      <c r="DF711" s="45"/>
      <c r="DG711" s="25"/>
      <c r="DH711" s="45"/>
      <c r="DI711" s="45"/>
      <c r="DJ711" s="45"/>
      <c r="DK711" s="45"/>
      <c r="DL711" s="45"/>
      <c r="DM711" s="45"/>
      <c r="DN711" s="37"/>
      <c r="DO711" s="29"/>
      <c r="DP711" s="47"/>
      <c r="DQ711" s="25" t="s">
        <v>29</v>
      </c>
      <c r="DR711" s="45">
        <f>SUM(DR655:DR707)*100</f>
        <v>119100</v>
      </c>
      <c r="DS711" s="45"/>
      <c r="DT711" s="45"/>
      <c r="DU711" s="25"/>
      <c r="DV711" s="45"/>
      <c r="DW711" s="45"/>
      <c r="DX711" s="45"/>
      <c r="DY711" s="45"/>
      <c r="DZ711" s="45"/>
      <c r="EA711" s="45"/>
      <c r="EB711" s="37"/>
      <c r="GU711" s="220"/>
      <c r="HX711" s="360"/>
      <c r="HY711" s="47"/>
      <c r="HZ711" s="25" t="s">
        <v>29</v>
      </c>
      <c r="IA711" s="43">
        <f>SUM(IA655:IA707)*100</f>
        <v>298700</v>
      </c>
      <c r="IB711" s="43"/>
      <c r="IC711" s="43"/>
      <c r="ID711" s="25"/>
      <c r="IE711" s="45"/>
      <c r="IF711" s="45"/>
      <c r="IG711" s="319" t="s">
        <v>31</v>
      </c>
      <c r="IH711" s="319"/>
      <c r="II711" s="45">
        <f>SUM(II655:II707)</f>
        <v>55564</v>
      </c>
      <c r="IJ711" s="45"/>
      <c r="IK711" s="37"/>
      <c r="IL711" s="29"/>
      <c r="IM711" s="47"/>
      <c r="IN711" s="25" t="s">
        <v>29</v>
      </c>
      <c r="IO711" s="43">
        <f>SUM(IO655:IO707)*100</f>
        <v>191500</v>
      </c>
      <c r="IP711" s="43"/>
      <c r="IQ711" s="43"/>
      <c r="IR711" s="25"/>
      <c r="IS711" s="45"/>
      <c r="IT711" s="45"/>
      <c r="IU711" s="319" t="s">
        <v>31</v>
      </c>
      <c r="IV711" s="319"/>
      <c r="IW711" s="45">
        <f>SUM(IW655:IW707)</f>
        <v>35650</v>
      </c>
      <c r="IX711" s="45"/>
      <c r="IY711" s="37"/>
      <c r="IZ711" s="61"/>
      <c r="JA711" s="47"/>
      <c r="JB711" s="25" t="s">
        <v>29</v>
      </c>
      <c r="JC711" s="43">
        <f>SUM(JC655:JC707)*100</f>
        <v>321900</v>
      </c>
      <c r="JD711" s="43"/>
      <c r="JE711" s="43"/>
      <c r="JF711" s="25"/>
      <c r="JG711" s="45"/>
      <c r="JH711" s="45"/>
      <c r="JI711" s="319" t="s">
        <v>31</v>
      </c>
      <c r="JJ711" s="319"/>
      <c r="JK711" s="45">
        <f>SUM(JK655:JK707)</f>
        <v>46900</v>
      </c>
      <c r="JL711" s="45"/>
      <c r="JM711" s="37"/>
      <c r="JN711" s="29"/>
      <c r="JO711" s="47"/>
      <c r="JP711" s="25" t="s">
        <v>29</v>
      </c>
      <c r="JQ711" s="43">
        <f>SUM(JQ655:JQ707)*100</f>
        <v>194500</v>
      </c>
      <c r="JR711" s="43"/>
      <c r="JS711" s="43"/>
      <c r="JT711" s="25"/>
      <c r="JU711" s="45"/>
      <c r="JV711" s="45"/>
      <c r="JW711" s="319" t="s">
        <v>31</v>
      </c>
      <c r="JX711" s="319"/>
      <c r="JY711" s="45">
        <f>SUM(JY655:JY707)</f>
        <v>36983</v>
      </c>
      <c r="JZ711" s="45"/>
      <c r="KA711" s="37"/>
      <c r="KB711" s="51"/>
      <c r="KC711" s="47"/>
      <c r="KD711" s="25" t="s">
        <v>29</v>
      </c>
      <c r="KE711" s="43">
        <f>SUM(KE655:KE707)*100</f>
        <v>259200</v>
      </c>
      <c r="KF711" s="43"/>
      <c r="KG711" s="43"/>
      <c r="KH711" s="106"/>
      <c r="KI711" s="43"/>
      <c r="KJ711" s="45"/>
      <c r="KK711" s="319" t="s">
        <v>31</v>
      </c>
      <c r="KL711" s="319"/>
      <c r="KM711" s="45">
        <f>SUM(KM655:KM707)</f>
        <v>49500</v>
      </c>
      <c r="KN711" s="107"/>
      <c r="KO711" s="37"/>
      <c r="KP711" s="29"/>
      <c r="KQ711" s="47"/>
      <c r="KR711" s="25" t="s">
        <v>29</v>
      </c>
      <c r="KS711" s="43">
        <f>SUM(KS655:KS707)*100</f>
        <v>261200</v>
      </c>
      <c r="KT711" s="43"/>
      <c r="KU711" s="43"/>
      <c r="KV711" s="25"/>
      <c r="KW711" s="45"/>
      <c r="KX711" s="45"/>
      <c r="KY711" s="319" t="s">
        <v>31</v>
      </c>
      <c r="KZ711" s="319"/>
      <c r="LA711" s="45">
        <f>SUM(LA655:LA707)</f>
        <v>45250</v>
      </c>
      <c r="LB711" s="45"/>
      <c r="LC711" s="37"/>
      <c r="LD711" s="29"/>
      <c r="LE711" s="47"/>
      <c r="LF711" s="45"/>
      <c r="LG711" s="45"/>
      <c r="LH711" s="45"/>
      <c r="LI711" s="45"/>
      <c r="LJ711" s="45"/>
      <c r="LK711" s="45"/>
      <c r="LL711" s="45"/>
      <c r="LM711" s="63"/>
      <c r="LN711" s="45"/>
      <c r="LO711" s="45"/>
      <c r="LP711" s="45"/>
      <c r="LQ711" s="37"/>
      <c r="LR711" s="29"/>
      <c r="LS711" s="47"/>
      <c r="LT711" s="105" t="s">
        <v>29</v>
      </c>
      <c r="LU711" s="45">
        <f>SUM(LU655:LU707)*100</f>
        <v>147100</v>
      </c>
      <c r="LV711" s="45"/>
      <c r="LW711" s="45"/>
      <c r="LX711" s="25"/>
      <c r="LY711" s="45"/>
      <c r="LZ711" s="45"/>
      <c r="MA711" s="45"/>
      <c r="MB711" s="45"/>
      <c r="MC711" s="45"/>
      <c r="MD711" s="45"/>
      <c r="ME711" s="37"/>
      <c r="MF711" s="29"/>
      <c r="MG711" s="47"/>
      <c r="MH711" s="105" t="s">
        <v>29</v>
      </c>
      <c r="MI711" s="45">
        <f>SUM(MI655:MI707)*100</f>
        <v>70700</v>
      </c>
      <c r="MJ711" s="45"/>
      <c r="MK711" s="45">
        <f>SUM(MK655:MK702)</f>
        <v>13</v>
      </c>
      <c r="ML711" s="25" t="s">
        <v>30</v>
      </c>
      <c r="MM711" s="45"/>
      <c r="MN711" s="45"/>
      <c r="MO711" s="45"/>
      <c r="MP711" s="45"/>
      <c r="MQ711" s="45"/>
      <c r="MR711" s="45"/>
      <c r="MS711" s="37"/>
      <c r="MT711" s="29"/>
      <c r="MU711" s="47"/>
      <c r="MV711" s="105" t="s">
        <v>29</v>
      </c>
      <c r="MW711" s="45">
        <f>SUM(MW655:MW707)*100</f>
        <v>35300</v>
      </c>
      <c r="MX711" s="45"/>
      <c r="MY711" s="45"/>
      <c r="MZ711" s="25"/>
      <c r="NA711" s="45"/>
      <c r="NB711" s="45"/>
      <c r="NC711" s="45"/>
      <c r="ND711" s="45"/>
      <c r="NE711" s="45"/>
      <c r="NF711" s="45"/>
      <c r="NG711" s="37"/>
      <c r="NH711" s="29"/>
      <c r="NI711" s="47"/>
      <c r="NJ711" s="105" t="s">
        <v>29</v>
      </c>
      <c r="NK711" s="45">
        <f>SUM(NK655:NK707)*100</f>
        <v>109200</v>
      </c>
      <c r="NL711" s="45"/>
      <c r="NM711" s="45"/>
      <c r="NN711" s="25"/>
      <c r="NO711" s="45"/>
      <c r="NP711" s="45"/>
      <c r="NQ711" s="45"/>
      <c r="NR711" s="45"/>
      <c r="NS711" s="45"/>
      <c r="NT711" s="45"/>
      <c r="NU711" s="37"/>
    </row>
    <row r="712" spans="1:385" x14ac:dyDescent="0.25">
      <c r="A712" s="108">
        <f>DATEDIF(A$736,A$664,"d")</f>
        <v>33</v>
      </c>
      <c r="B712" s="39"/>
      <c r="C712" s="40"/>
      <c r="D712" s="40"/>
      <c r="E712" s="40"/>
      <c r="F712" s="135"/>
      <c r="G712" s="135"/>
      <c r="H712" s="42"/>
      <c r="I712" s="25" t="s">
        <v>32</v>
      </c>
      <c r="J712" s="45">
        <f>J711/A712</f>
        <v>2175.757575757576</v>
      </c>
      <c r="K712" s="45">
        <f>J712*$A713</f>
        <v>71800</v>
      </c>
      <c r="L712" s="45"/>
      <c r="M712" s="25"/>
      <c r="N712" s="45"/>
      <c r="O712" s="45"/>
      <c r="P712" s="45"/>
      <c r="Q712" s="45"/>
      <c r="R712" s="45"/>
      <c r="S712" s="45"/>
      <c r="T712" s="37"/>
      <c r="U712" s="29"/>
      <c r="V712" s="47"/>
      <c r="W712" s="105" t="s">
        <v>32</v>
      </c>
      <c r="X712" s="45">
        <f>X711/A712</f>
        <v>2430.3030303030305</v>
      </c>
      <c r="Y712" s="45">
        <f>X712*$A713</f>
        <v>80200</v>
      </c>
      <c r="Z712" s="45"/>
      <c r="AA712" s="25"/>
      <c r="AB712" s="45"/>
      <c r="AC712" s="45"/>
      <c r="AD712" s="45"/>
      <c r="AE712" s="45"/>
      <c r="AF712" s="45"/>
      <c r="AG712" s="45"/>
      <c r="AH712" s="37"/>
      <c r="AI712" s="29"/>
      <c r="AJ712" s="47"/>
      <c r="AK712" s="25" t="s">
        <v>32</v>
      </c>
      <c r="AL712" s="45">
        <f>AL711/A712</f>
        <v>2884.848484848485</v>
      </c>
      <c r="AM712" s="45">
        <f>AL712*$A713</f>
        <v>95200</v>
      </c>
      <c r="AN712" s="45"/>
      <c r="AO712" s="25"/>
      <c r="AP712" s="45"/>
      <c r="AQ712" s="45"/>
      <c r="AR712" s="45"/>
      <c r="AS712" s="45"/>
      <c r="AT712" s="45"/>
      <c r="AU712" s="45"/>
      <c r="AV712" s="37"/>
      <c r="AW712" s="29"/>
      <c r="AX712" s="47"/>
      <c r="AY712" s="25" t="s">
        <v>32</v>
      </c>
      <c r="AZ712" s="45">
        <f>AZ711/A712</f>
        <v>3012.121212121212</v>
      </c>
      <c r="BA712" s="45">
        <f>AZ712*$A713</f>
        <v>99400</v>
      </c>
      <c r="BB712" s="45"/>
      <c r="BC712" s="25"/>
      <c r="BD712" s="45"/>
      <c r="BE712" s="45"/>
      <c r="BF712" s="45"/>
      <c r="BG712" s="45"/>
      <c r="BH712" s="45"/>
      <c r="BI712" s="45"/>
      <c r="BJ712" s="37"/>
      <c r="BK712" s="29"/>
      <c r="BL712" s="47"/>
      <c r="BM712" s="25" t="s">
        <v>32</v>
      </c>
      <c r="BN712" s="45">
        <f>BN711/A712</f>
        <v>6487.878787878788</v>
      </c>
      <c r="BO712" s="45">
        <f>BN712*$A713</f>
        <v>214100</v>
      </c>
      <c r="BP712" s="45"/>
      <c r="BQ712" s="25"/>
      <c r="BR712" s="45"/>
      <c r="BS712" s="45"/>
      <c r="BT712" s="319" t="s">
        <v>33</v>
      </c>
      <c r="BU712" s="319"/>
      <c r="BV712" s="45"/>
      <c r="BW712" s="107">
        <f>BV711/BN711</f>
        <v>0.18654834189631014</v>
      </c>
      <c r="BX712" s="37"/>
      <c r="BY712" s="57"/>
      <c r="BZ712" s="47"/>
      <c r="CA712" s="25" t="s">
        <v>32</v>
      </c>
      <c r="CB712" s="45">
        <f>CB711/A712</f>
        <v>5712.121212121212</v>
      </c>
      <c r="CC712" s="45">
        <f>CB712*$A713</f>
        <v>188500</v>
      </c>
      <c r="CD712" s="45"/>
      <c r="CE712" s="25"/>
      <c r="CF712" s="45"/>
      <c r="CG712" s="45"/>
      <c r="CH712" s="329" t="s">
        <v>33</v>
      </c>
      <c r="CI712" s="329"/>
      <c r="CJ712" s="45"/>
      <c r="CK712" s="107">
        <f>CJ711/CB711</f>
        <v>0.20338461538461539</v>
      </c>
      <c r="CL712" s="37"/>
      <c r="CM712" s="29"/>
      <c r="CN712" s="47"/>
      <c r="CO712" s="25" t="s">
        <v>32</v>
      </c>
      <c r="CP712" s="45">
        <f>CP711/A712</f>
        <v>6421.212121212121</v>
      </c>
      <c r="CQ712" s="45">
        <f>CP712*$A713</f>
        <v>211900</v>
      </c>
      <c r="CR712" s="45"/>
      <c r="CS712" s="25"/>
      <c r="CT712" s="45"/>
      <c r="CU712" s="45"/>
      <c r="CV712" s="329" t="s">
        <v>33</v>
      </c>
      <c r="CW712" s="329"/>
      <c r="CX712" s="45"/>
      <c r="CY712" s="107">
        <f>CX711/CP711</f>
        <v>0.22414346389806514</v>
      </c>
      <c r="CZ712" s="37"/>
      <c r="DA712" s="29"/>
      <c r="DB712" s="47"/>
      <c r="DC712" s="105" t="s">
        <v>32</v>
      </c>
      <c r="DD712" s="45">
        <f>DD711/A712</f>
        <v>3206.060606060606</v>
      </c>
      <c r="DE712" s="45">
        <f>DD712*$A713</f>
        <v>105800</v>
      </c>
      <c r="DF712" s="45"/>
      <c r="DG712" s="25"/>
      <c r="DH712" s="45"/>
      <c r="DI712" s="45"/>
      <c r="DJ712" s="45"/>
      <c r="DK712" s="45"/>
      <c r="DL712" s="45"/>
      <c r="DM712" s="45"/>
      <c r="DN712" s="37"/>
      <c r="DO712" s="29"/>
      <c r="DP712" s="47"/>
      <c r="DQ712" s="25" t="s">
        <v>32</v>
      </c>
      <c r="DR712" s="45">
        <f>DR711/A712</f>
        <v>3609.090909090909</v>
      </c>
      <c r="DS712" s="45">
        <f>DR712*$A713</f>
        <v>119100</v>
      </c>
      <c r="DT712" s="45"/>
      <c r="DU712" s="25"/>
      <c r="DV712" s="45"/>
      <c r="DW712" s="45"/>
      <c r="DX712" s="45"/>
      <c r="DY712" s="45"/>
      <c r="DZ712" s="45"/>
      <c r="EA712" s="45"/>
      <c r="EB712" s="37"/>
      <c r="GU712" s="220"/>
      <c r="HX712" s="360"/>
      <c r="HY712" s="47"/>
      <c r="HZ712" s="25" t="s">
        <v>32</v>
      </c>
      <c r="IA712" s="45">
        <f>IA711/A712</f>
        <v>9051.515151515152</v>
      </c>
      <c r="IB712" s="45">
        <f>IA712*$A713</f>
        <v>298700</v>
      </c>
      <c r="IC712" s="45"/>
      <c r="ID712" s="25"/>
      <c r="IE712" s="45"/>
      <c r="IF712" s="45"/>
      <c r="IG712" s="319" t="s">
        <v>33</v>
      </c>
      <c r="IH712" s="319"/>
      <c r="II712" s="45"/>
      <c r="IJ712" s="107">
        <f>II711/IA711</f>
        <v>0.18601941747572814</v>
      </c>
      <c r="IK712" s="37"/>
      <c r="IL712" s="29"/>
      <c r="IM712" s="47"/>
      <c r="IN712" s="25" t="s">
        <v>32</v>
      </c>
      <c r="IO712" s="45">
        <f>IO711/A712</f>
        <v>5803.030303030303</v>
      </c>
      <c r="IP712" s="45">
        <f>IO712*$A713</f>
        <v>191500</v>
      </c>
      <c r="IQ712" s="45"/>
      <c r="IR712" s="25"/>
      <c r="IS712" s="45"/>
      <c r="IT712" s="45"/>
      <c r="IU712" s="319" t="s">
        <v>33</v>
      </c>
      <c r="IV712" s="319"/>
      <c r="IW712" s="45"/>
      <c r="IX712" s="107">
        <f>IW711/IO711</f>
        <v>0.18616187989556135</v>
      </c>
      <c r="IY712" s="37"/>
      <c r="IZ712" s="61"/>
      <c r="JA712" s="47"/>
      <c r="JB712" s="25" t="s">
        <v>32</v>
      </c>
      <c r="JC712" s="45">
        <f>JC711/A712</f>
        <v>9754.545454545454</v>
      </c>
      <c r="JD712" s="45">
        <f>JC712*$A713</f>
        <v>321900</v>
      </c>
      <c r="JE712" s="45"/>
      <c r="JF712" s="25"/>
      <c r="JG712" s="45"/>
      <c r="JH712" s="45"/>
      <c r="JI712" s="319" t="s">
        <v>33</v>
      </c>
      <c r="JJ712" s="319"/>
      <c r="JK712" s="45"/>
      <c r="JL712" s="107">
        <f>JK711/JC711</f>
        <v>0.14569742155949053</v>
      </c>
      <c r="JM712" s="37"/>
      <c r="JN712" s="29"/>
      <c r="JO712" s="47"/>
      <c r="JP712" s="25" t="s">
        <v>32</v>
      </c>
      <c r="JQ712" s="45">
        <f>JQ711/A712</f>
        <v>5893.939393939394</v>
      </c>
      <c r="JR712" s="45">
        <f>JQ712*$A713</f>
        <v>194500</v>
      </c>
      <c r="JS712" s="45"/>
      <c r="JT712" s="25"/>
      <c r="JU712" s="45"/>
      <c r="JV712" s="45"/>
      <c r="JW712" s="319" t="s">
        <v>33</v>
      </c>
      <c r="JX712" s="319"/>
      <c r="JY712" s="45"/>
      <c r="JZ712" s="107">
        <f>JY711/JQ711</f>
        <v>0.1901439588688946</v>
      </c>
      <c r="KA712" s="37"/>
      <c r="KB712" s="51"/>
      <c r="KC712" s="47"/>
      <c r="KD712" s="25" t="s">
        <v>32</v>
      </c>
      <c r="KE712" s="45">
        <f>KE711/A712</f>
        <v>7854.545454545455</v>
      </c>
      <c r="KF712" s="45">
        <f>KE712*$A713</f>
        <v>259200</v>
      </c>
      <c r="KG712" s="45"/>
      <c r="KH712" s="25"/>
      <c r="KI712" s="45"/>
      <c r="KJ712" s="45"/>
      <c r="KK712" s="319" t="s">
        <v>33</v>
      </c>
      <c r="KL712" s="319"/>
      <c r="KM712" s="45"/>
      <c r="KN712" s="107">
        <f>KM711/KE711</f>
        <v>0.19097222222222221</v>
      </c>
      <c r="KO712" s="37"/>
      <c r="KP712" s="29"/>
      <c r="KQ712" s="47"/>
      <c r="KR712" s="25" t="s">
        <v>32</v>
      </c>
      <c r="KS712" s="45">
        <f>KS711/A712</f>
        <v>7915.151515151515</v>
      </c>
      <c r="KT712" s="45">
        <f>KS712*$A713</f>
        <v>261200</v>
      </c>
      <c r="KU712" s="45"/>
      <c r="KV712" s="25"/>
      <c r="KW712" s="45"/>
      <c r="KX712" s="45"/>
      <c r="KY712" s="319" t="s">
        <v>33</v>
      </c>
      <c r="KZ712" s="319"/>
      <c r="LA712" s="45"/>
      <c r="LB712" s="107">
        <f>LA711/KS711</f>
        <v>0.17323889739663093</v>
      </c>
      <c r="LC712" s="37"/>
      <c r="LD712" s="29"/>
      <c r="LE712" s="47"/>
      <c r="LF712" s="25" t="s">
        <v>29</v>
      </c>
      <c r="LG712" s="45">
        <f>SUM(LG655:LG711)*100</f>
        <v>67300</v>
      </c>
      <c r="LH712" s="45"/>
      <c r="LI712" s="45"/>
      <c r="LJ712" s="25"/>
      <c r="LK712" s="45"/>
      <c r="LL712" s="45"/>
      <c r="LM712" s="63"/>
      <c r="LN712" s="25" t="s">
        <v>34</v>
      </c>
      <c r="LO712" s="109">
        <f>SUM(LO655:LO711)</f>
        <v>2000</v>
      </c>
      <c r="LP712" s="107">
        <f>LO712/LG712</f>
        <v>2.9717682020802376E-2</v>
      </c>
      <c r="LQ712" s="37"/>
      <c r="LR712" s="29"/>
      <c r="LS712" s="47"/>
      <c r="LT712" s="105" t="s">
        <v>32</v>
      </c>
      <c r="LU712" s="45">
        <f>LU711/A712</f>
        <v>4457.575757575758</v>
      </c>
      <c r="LV712" s="45">
        <f>LU712*$A713</f>
        <v>147100</v>
      </c>
      <c r="LW712" s="45"/>
      <c r="LX712" s="25"/>
      <c r="LY712" s="45"/>
      <c r="LZ712" s="45"/>
      <c r="MA712" s="45"/>
      <c r="MB712" s="45"/>
      <c r="MC712" s="45"/>
      <c r="MD712" s="45"/>
      <c r="ME712" s="37"/>
      <c r="MF712" s="29"/>
      <c r="MG712" s="47"/>
      <c r="MH712" s="105" t="s">
        <v>32</v>
      </c>
      <c r="MI712" s="45">
        <f>MI711/A712</f>
        <v>2142.4242424242425</v>
      </c>
      <c r="MJ712" s="45">
        <f>MI712*$A713</f>
        <v>70700</v>
      </c>
      <c r="MK712" s="45"/>
      <c r="ML712" s="25"/>
      <c r="MM712" s="45"/>
      <c r="MN712" s="45"/>
      <c r="MO712" s="45"/>
      <c r="MP712" s="45"/>
      <c r="MQ712" s="45"/>
      <c r="MR712" s="45"/>
      <c r="MS712" s="37"/>
      <c r="MT712" s="29"/>
      <c r="MU712" s="47"/>
      <c r="MV712" s="105" t="s">
        <v>32</v>
      </c>
      <c r="MW712" s="45">
        <f>MW711/A712</f>
        <v>1069.6969696969697</v>
      </c>
      <c r="MX712" s="45">
        <f>MW712*$A713</f>
        <v>35300</v>
      </c>
      <c r="MY712" s="45"/>
      <c r="MZ712" s="25"/>
      <c r="NA712" s="45"/>
      <c r="NB712" s="45"/>
      <c r="NC712" s="45"/>
      <c r="ND712" s="45"/>
      <c r="NE712" s="45"/>
      <c r="NF712" s="45"/>
      <c r="NG712" s="37"/>
      <c r="NH712" s="29"/>
      <c r="NI712" s="47"/>
      <c r="NJ712" s="105" t="s">
        <v>32</v>
      </c>
      <c r="NK712" s="45">
        <f>NK711/A712</f>
        <v>3309.090909090909</v>
      </c>
      <c r="NL712" s="45">
        <f>NK712*$A713</f>
        <v>109200</v>
      </c>
      <c r="NM712" s="45"/>
      <c r="NN712" s="25"/>
      <c r="NO712" s="45"/>
      <c r="NP712" s="45"/>
      <c r="NQ712" s="45"/>
      <c r="NR712" s="45"/>
      <c r="NS712" s="45"/>
      <c r="NT712" s="45"/>
      <c r="NU712" s="37"/>
    </row>
    <row r="713" spans="1:385" x14ac:dyDescent="0.25">
      <c r="A713" s="110">
        <v>33</v>
      </c>
      <c r="B713" s="39"/>
      <c r="C713" s="40"/>
      <c r="D713" s="40"/>
      <c r="E713" s="40"/>
      <c r="F713" s="135"/>
      <c r="G713" s="135"/>
      <c r="H713" s="42"/>
      <c r="I713" s="25" t="s">
        <v>35</v>
      </c>
      <c r="J713" s="45">
        <f>J711*K721</f>
        <v>43080</v>
      </c>
      <c r="K713" s="45"/>
      <c r="L713" s="45"/>
      <c r="M713" s="25" t="s">
        <v>34</v>
      </c>
      <c r="N713" s="45">
        <f>SUM(R655:R707)</f>
        <v>11297</v>
      </c>
      <c r="O713" s="107">
        <f>N713/J711</f>
        <v>0.15733983286908079</v>
      </c>
      <c r="P713" s="107"/>
      <c r="Q713" s="45"/>
      <c r="R713" s="45"/>
      <c r="S713" s="45"/>
      <c r="T713" s="37"/>
      <c r="U713" s="29"/>
      <c r="V713" s="47"/>
      <c r="W713" s="105" t="s">
        <v>35</v>
      </c>
      <c r="X713" s="45">
        <f>X711*K721</f>
        <v>48120</v>
      </c>
      <c r="Y713" s="45"/>
      <c r="Z713" s="45"/>
      <c r="AA713" s="25" t="s">
        <v>34</v>
      </c>
      <c r="AB713" s="45">
        <f>SUM(AF655:AF707)</f>
        <v>14364</v>
      </c>
      <c r="AC713" s="107">
        <f>AB713/X711</f>
        <v>0.17910224438902744</v>
      </c>
      <c r="AD713" s="107"/>
      <c r="AE713" s="45"/>
      <c r="AF713" s="45"/>
      <c r="AG713" s="45"/>
      <c r="AH713" s="37"/>
      <c r="AI713" s="29"/>
      <c r="AJ713" s="47"/>
      <c r="AK713" s="25" t="s">
        <v>35</v>
      </c>
      <c r="AL713" s="45">
        <f>AL711*K721</f>
        <v>57120</v>
      </c>
      <c r="AM713" s="45"/>
      <c r="AN713" s="45"/>
      <c r="AO713" s="25" t="s">
        <v>34</v>
      </c>
      <c r="AP713" s="45">
        <f>SUM(AT654:AT706)</f>
        <v>12320</v>
      </c>
      <c r="AQ713" s="107">
        <f>AP713/AL711</f>
        <v>0.12941176470588237</v>
      </c>
      <c r="AR713" s="107"/>
      <c r="AS713" s="45"/>
      <c r="AT713" s="45"/>
      <c r="AU713" s="45"/>
      <c r="AV713" s="37"/>
      <c r="AW713" s="29"/>
      <c r="AX713" s="47"/>
      <c r="AY713" s="25"/>
      <c r="AZ713" s="45"/>
      <c r="BA713" s="45"/>
      <c r="BB713" s="45"/>
      <c r="BC713" s="25" t="s">
        <v>34</v>
      </c>
      <c r="BD713" s="45">
        <f>SUM(BH655:BH707)</f>
        <v>15180</v>
      </c>
      <c r="BE713" s="107">
        <f>BD713/AZ711</f>
        <v>0.15271629778672033</v>
      </c>
      <c r="BF713" s="107"/>
      <c r="BG713" s="45"/>
      <c r="BH713" s="45"/>
      <c r="BI713" s="45"/>
      <c r="BJ713" s="37"/>
      <c r="BK713" s="29"/>
      <c r="BL713" s="47"/>
      <c r="BM713" s="25" t="s">
        <v>35</v>
      </c>
      <c r="BN713" s="45">
        <f>BN711*K721</f>
        <v>128460</v>
      </c>
      <c r="BO713" s="45"/>
      <c r="BP713" s="45"/>
      <c r="BQ713" s="25"/>
      <c r="BR713" s="45"/>
      <c r="BS713" s="45"/>
      <c r="BT713" s="319" t="s">
        <v>36</v>
      </c>
      <c r="BU713" s="319"/>
      <c r="BV713" s="45">
        <f>BN713-BV711</f>
        <v>88520</v>
      </c>
      <c r="BW713" s="107">
        <f>BV713/BN711</f>
        <v>0.41345165810368989</v>
      </c>
      <c r="BX713" s="37"/>
      <c r="BY713" s="57"/>
      <c r="BZ713" s="47"/>
      <c r="CA713" s="25" t="s">
        <v>35</v>
      </c>
      <c r="CB713" s="45">
        <f>CB711*K721</f>
        <v>113100</v>
      </c>
      <c r="CC713" s="45"/>
      <c r="CD713" s="45"/>
      <c r="CE713" s="25"/>
      <c r="CF713" s="45"/>
      <c r="CG713" s="45"/>
      <c r="CH713" s="329" t="s">
        <v>36</v>
      </c>
      <c r="CI713" s="329"/>
      <c r="CJ713" s="45">
        <f>CB713-CJ711</f>
        <v>74762</v>
      </c>
      <c r="CK713" s="107">
        <f>CJ713/CB711</f>
        <v>0.39661538461538459</v>
      </c>
      <c r="CL713" s="37"/>
      <c r="CM713" s="29"/>
      <c r="CN713" s="47"/>
      <c r="CO713" s="25" t="s">
        <v>35</v>
      </c>
      <c r="CP713" s="45">
        <f>CP711*K721</f>
        <v>127140</v>
      </c>
      <c r="CQ713" s="45"/>
      <c r="CR713" s="45"/>
      <c r="CS713" s="25"/>
      <c r="CT713" s="45"/>
      <c r="CU713" s="45"/>
      <c r="CV713" s="329" t="s">
        <v>36</v>
      </c>
      <c r="CW713" s="329"/>
      <c r="CX713" s="45">
        <f>CP713-CX711</f>
        <v>79644</v>
      </c>
      <c r="CY713" s="107">
        <f>CX713/CP711</f>
        <v>0.37585653610193487</v>
      </c>
      <c r="CZ713" s="37"/>
      <c r="DA713" s="29"/>
      <c r="DB713" s="47"/>
      <c r="DC713" s="105" t="s">
        <v>35</v>
      </c>
      <c r="DD713" s="45">
        <f>DD711*K721</f>
        <v>63480</v>
      </c>
      <c r="DE713" s="45"/>
      <c r="DF713" s="45"/>
      <c r="DG713" s="25" t="s">
        <v>34</v>
      </c>
      <c r="DH713" s="45">
        <f>SUM(DL655:DL707)</f>
        <v>15895</v>
      </c>
      <c r="DI713" s="107">
        <f>DH713/DD711</f>
        <v>0.15023629489603024</v>
      </c>
      <c r="DJ713" s="107"/>
      <c r="DK713" s="45"/>
      <c r="DL713" s="45"/>
      <c r="DM713" s="45"/>
      <c r="DN713" s="37"/>
      <c r="DO713" s="29"/>
      <c r="DP713" s="47"/>
      <c r="DQ713" s="25" t="s">
        <v>35</v>
      </c>
      <c r="DR713" s="45">
        <f>DR711*$K721</f>
        <v>71460</v>
      </c>
      <c r="DS713" s="45"/>
      <c r="DT713" s="45"/>
      <c r="DU713" s="25" t="s">
        <v>34</v>
      </c>
      <c r="DV713" s="45">
        <f>SUM(DZ655:DZ706)</f>
        <v>22506</v>
      </c>
      <c r="DW713" s="107">
        <f>DV713/DR711</f>
        <v>0.18896725440806045</v>
      </c>
      <c r="DX713" s="107"/>
      <c r="DY713" s="45"/>
      <c r="DZ713" s="45"/>
      <c r="EA713" s="45"/>
      <c r="EB713" s="37"/>
      <c r="GU713" s="220"/>
      <c r="HX713" s="360"/>
      <c r="HY713" s="47"/>
      <c r="HZ713" s="25" t="s">
        <v>35</v>
      </c>
      <c r="IA713" s="45">
        <f>IA711*$K721</f>
        <v>179220</v>
      </c>
      <c r="IB713" s="45"/>
      <c r="IC713" s="45"/>
      <c r="ID713" s="25"/>
      <c r="IE713" s="45"/>
      <c r="IF713" s="45"/>
      <c r="IG713" s="319" t="s">
        <v>36</v>
      </c>
      <c r="IH713" s="319"/>
      <c r="II713" s="45">
        <f>IA713-II711</f>
        <v>123656</v>
      </c>
      <c r="IJ713" s="107">
        <f>II713/IA711</f>
        <v>0.41398058252427183</v>
      </c>
      <c r="IK713" s="37"/>
      <c r="IL713" s="29"/>
      <c r="IM713" s="47"/>
      <c r="IN713" s="25" t="s">
        <v>35</v>
      </c>
      <c r="IO713" s="45">
        <f>IO711*$K721</f>
        <v>114900</v>
      </c>
      <c r="IP713" s="45"/>
      <c r="IQ713" s="45"/>
      <c r="IR713" s="25"/>
      <c r="IS713" s="45"/>
      <c r="IT713" s="45"/>
      <c r="IU713" s="319" t="s">
        <v>36</v>
      </c>
      <c r="IV713" s="319"/>
      <c r="IW713" s="45">
        <f>IO713-IW711</f>
        <v>79250</v>
      </c>
      <c r="IX713" s="107">
        <f>IW713/IO711</f>
        <v>0.41383812010443866</v>
      </c>
      <c r="IY713" s="37"/>
      <c r="IZ713" s="61"/>
      <c r="JA713" s="47"/>
      <c r="JB713" s="25" t="s">
        <v>35</v>
      </c>
      <c r="JC713" s="45">
        <f>JC711*$K721</f>
        <v>193140</v>
      </c>
      <c r="JD713" s="45"/>
      <c r="JE713" s="45"/>
      <c r="JF713" s="25"/>
      <c r="JG713" s="45"/>
      <c r="JH713" s="45"/>
      <c r="JI713" s="319" t="s">
        <v>36</v>
      </c>
      <c r="JJ713" s="319"/>
      <c r="JK713" s="45">
        <f>JC713-JK711</f>
        <v>146240</v>
      </c>
      <c r="JL713" s="107">
        <f>JK713/JC711</f>
        <v>0.45430257844050947</v>
      </c>
      <c r="JM713" s="37"/>
      <c r="JN713" s="29"/>
      <c r="JO713" s="47"/>
      <c r="JP713" s="25" t="s">
        <v>35</v>
      </c>
      <c r="JQ713" s="45">
        <f>JQ711*$K721</f>
        <v>116700</v>
      </c>
      <c r="JR713" s="45"/>
      <c r="JS713" s="45"/>
      <c r="JT713" s="25"/>
      <c r="JU713" s="45"/>
      <c r="JV713" s="45"/>
      <c r="JW713" s="319" t="s">
        <v>36</v>
      </c>
      <c r="JX713" s="319"/>
      <c r="JY713" s="45">
        <f>JQ713-JY711</f>
        <v>79717</v>
      </c>
      <c r="JZ713" s="107">
        <f>JY713/JQ711</f>
        <v>0.40985604113110541</v>
      </c>
      <c r="KA713" s="37"/>
      <c r="KB713" s="51"/>
      <c r="KC713" s="47"/>
      <c r="KD713" s="25" t="s">
        <v>35</v>
      </c>
      <c r="KE713" s="45">
        <f>KE711*K721</f>
        <v>155520</v>
      </c>
      <c r="KF713" s="45"/>
      <c r="KG713" s="45"/>
      <c r="KH713" s="25"/>
      <c r="KI713" s="45"/>
      <c r="KJ713" s="45"/>
      <c r="KK713" s="319" t="s">
        <v>36</v>
      </c>
      <c r="KL713" s="319"/>
      <c r="KM713" s="45">
        <f>KE713-KM711</f>
        <v>106020</v>
      </c>
      <c r="KN713" s="107">
        <f>KM713/KE711</f>
        <v>0.40902777777777777</v>
      </c>
      <c r="KO713" s="37"/>
      <c r="KP713" s="29"/>
      <c r="KQ713" s="47"/>
      <c r="KR713" s="25" t="s">
        <v>35</v>
      </c>
      <c r="KS713" s="45">
        <f>KS711*K721</f>
        <v>156720</v>
      </c>
      <c r="KT713" s="45"/>
      <c r="KU713" s="45"/>
      <c r="KV713" s="25"/>
      <c r="KW713" s="45"/>
      <c r="KX713" s="45"/>
      <c r="KY713" s="319" t="s">
        <v>36</v>
      </c>
      <c r="KZ713" s="319"/>
      <c r="LA713" s="45">
        <f>KS713-LA711</f>
        <v>111470</v>
      </c>
      <c r="LB713" s="107">
        <f>LA713/KS711</f>
        <v>0.42676110260336908</v>
      </c>
      <c r="LC713" s="37"/>
      <c r="LD713" s="29"/>
      <c r="LE713" s="47"/>
      <c r="LF713" s="25" t="s">
        <v>32</v>
      </c>
      <c r="LG713" s="45">
        <f>LG712/A712</f>
        <v>2039.3939393939395</v>
      </c>
      <c r="LH713" s="45">
        <f>LG713*$A713</f>
        <v>67300</v>
      </c>
      <c r="LI713" s="45"/>
      <c r="LJ713" s="25"/>
      <c r="LK713" s="45"/>
      <c r="LL713" s="45"/>
      <c r="LM713" s="63"/>
      <c r="LN713" s="25" t="s">
        <v>36</v>
      </c>
      <c r="LO713" s="45">
        <f>LG714-LO712</f>
        <v>38380</v>
      </c>
      <c r="LP713" s="107">
        <f>LO713/LG712</f>
        <v>0.57028231797919759</v>
      </c>
      <c r="LQ713" s="37"/>
      <c r="LR713" s="29"/>
      <c r="LS713" s="47"/>
      <c r="LT713" s="105" t="s">
        <v>35</v>
      </c>
      <c r="LU713" s="45">
        <f>LU711*K721</f>
        <v>88260</v>
      </c>
      <c r="LV713" s="45"/>
      <c r="LW713" s="45"/>
      <c r="LX713" s="25" t="s">
        <v>34</v>
      </c>
      <c r="LY713" s="45">
        <f>SUM(MC655:MC707)</f>
        <v>22770</v>
      </c>
      <c r="LZ713" s="107">
        <f>LY713/LU711</f>
        <v>0.15479265805574438</v>
      </c>
      <c r="MA713" s="107"/>
      <c r="MB713" s="45"/>
      <c r="MC713" s="45"/>
      <c r="MD713" s="45"/>
      <c r="ME713" s="37"/>
      <c r="MF713" s="29"/>
      <c r="MG713" s="47"/>
      <c r="MH713" s="105" t="s">
        <v>35</v>
      </c>
      <c r="MI713" s="45">
        <f>MI711*$K721</f>
        <v>42420</v>
      </c>
      <c r="MJ713" s="45"/>
      <c r="MK713" s="45"/>
      <c r="ML713" s="25" t="s">
        <v>34</v>
      </c>
      <c r="MM713" s="45">
        <f>SUM(MQ655:MQ707)</f>
        <v>13200</v>
      </c>
      <c r="MN713" s="107">
        <f>MM713/MI711</f>
        <v>0.18670438472418671</v>
      </c>
      <c r="MO713" s="107"/>
      <c r="MP713" s="45"/>
      <c r="MQ713" s="45"/>
      <c r="MR713" s="45"/>
      <c r="MS713" s="37"/>
      <c r="MT713" s="29"/>
      <c r="MU713" s="47"/>
      <c r="MV713" s="105" t="s">
        <v>35</v>
      </c>
      <c r="MW713" s="45">
        <f>MW711*$K721</f>
        <v>21180</v>
      </c>
      <c r="MX713" s="45"/>
      <c r="MY713" s="45"/>
      <c r="MZ713" s="25" t="s">
        <v>34</v>
      </c>
      <c r="NA713" s="45">
        <f>SUM(NE655:NE707)</f>
        <v>14300</v>
      </c>
      <c r="NB713" s="107">
        <f>NA713/MW711</f>
        <v>0.40509915014164305</v>
      </c>
      <c r="NC713" s="107"/>
      <c r="ND713" s="45"/>
      <c r="NE713" s="45"/>
      <c r="NF713" s="45"/>
      <c r="NG713" s="37"/>
      <c r="NH713" s="29"/>
      <c r="NI713" s="47"/>
      <c r="NJ713" s="105" t="s">
        <v>35</v>
      </c>
      <c r="NK713" s="45">
        <f>NK711*$K721</f>
        <v>65520</v>
      </c>
      <c r="NL713" s="45"/>
      <c r="NM713" s="45"/>
      <c r="NN713" s="25" t="s">
        <v>34</v>
      </c>
      <c r="NO713" s="45">
        <f>SUM(NS655:NS707)</f>
        <v>3300</v>
      </c>
      <c r="NP713" s="107">
        <f>NO713/NK711</f>
        <v>3.021978021978022E-2</v>
      </c>
      <c r="NQ713" s="107"/>
      <c r="NR713" s="45"/>
      <c r="NS713" s="45"/>
      <c r="NT713" s="45"/>
      <c r="NU713" s="37"/>
    </row>
    <row r="714" spans="1:385" x14ac:dyDescent="0.25">
      <c r="A714" s="38"/>
      <c r="B714" s="39"/>
      <c r="C714" s="40"/>
      <c r="D714" s="40"/>
      <c r="E714" s="40"/>
      <c r="F714" s="135"/>
      <c r="G714" s="135"/>
      <c r="H714" s="42"/>
      <c r="I714" s="25" t="s">
        <v>37</v>
      </c>
      <c r="J714" s="45">
        <f>J785</f>
        <v>75400</v>
      </c>
      <c r="K714" s="45"/>
      <c r="L714" s="45"/>
      <c r="M714" s="25" t="s">
        <v>36</v>
      </c>
      <c r="N714" s="45">
        <f>J713-N713</f>
        <v>31783</v>
      </c>
      <c r="O714" s="107">
        <f>N714/J711</f>
        <v>0.44266016713091921</v>
      </c>
      <c r="P714" s="107"/>
      <c r="Q714" s="46"/>
      <c r="R714" s="46"/>
      <c r="S714" s="46"/>
      <c r="T714" s="37"/>
      <c r="U714" s="29"/>
      <c r="V714" s="47"/>
      <c r="W714" s="105" t="s">
        <v>37</v>
      </c>
      <c r="X714" s="45">
        <f>X785</f>
        <v>146700</v>
      </c>
      <c r="Y714" s="45"/>
      <c r="Z714" s="45"/>
      <c r="AA714" s="25" t="s">
        <v>36</v>
      </c>
      <c r="AB714" s="45">
        <f>X713-AB713</f>
        <v>33756</v>
      </c>
      <c r="AC714" s="107">
        <f>AB714/X711</f>
        <v>0.42089775561097259</v>
      </c>
      <c r="AD714" s="107"/>
      <c r="AE714" s="46"/>
      <c r="AF714" s="46"/>
      <c r="AG714" s="46"/>
      <c r="AH714" s="37"/>
      <c r="AI714" s="29"/>
      <c r="AJ714" s="47"/>
      <c r="AK714" s="25" t="s">
        <v>37</v>
      </c>
      <c r="AL714" s="45">
        <f>AL785</f>
        <v>159300</v>
      </c>
      <c r="AM714" s="45"/>
      <c r="AN714" s="45"/>
      <c r="AO714" s="25" t="s">
        <v>36</v>
      </c>
      <c r="AP714" s="45">
        <f>AL713-AP713</f>
        <v>44800</v>
      </c>
      <c r="AQ714" s="107">
        <f>AP714/AL711</f>
        <v>0.47058823529411764</v>
      </c>
      <c r="AR714" s="107"/>
      <c r="AS714" s="46"/>
      <c r="AT714" s="46"/>
      <c r="AU714" s="46"/>
      <c r="AV714" s="37"/>
      <c r="AW714" s="29"/>
      <c r="AX714" s="47"/>
      <c r="AY714" s="25" t="s">
        <v>35</v>
      </c>
      <c r="AZ714" s="45">
        <f>AZ711*K721</f>
        <v>59640</v>
      </c>
      <c r="BA714" s="45"/>
      <c r="BB714" s="45"/>
      <c r="BC714" s="25" t="s">
        <v>36</v>
      </c>
      <c r="BD714" s="45">
        <f>AZ714-BD713</f>
        <v>44460</v>
      </c>
      <c r="BE714" s="107">
        <f>BD714/AZ711</f>
        <v>0.44728370221327968</v>
      </c>
      <c r="BF714" s="107"/>
      <c r="BG714" s="46"/>
      <c r="BH714" s="46"/>
      <c r="BI714" s="46"/>
      <c r="BJ714" s="37"/>
      <c r="BK714" s="29"/>
      <c r="BL714" s="47"/>
      <c r="BM714" s="25" t="s">
        <v>37</v>
      </c>
      <c r="BN714" s="45">
        <f>BN785</f>
        <v>242100</v>
      </c>
      <c r="BO714" s="45"/>
      <c r="BP714" s="45"/>
      <c r="BQ714" s="25"/>
      <c r="BR714" s="45"/>
      <c r="BS714" s="45"/>
      <c r="BT714" s="325" t="s">
        <v>1190</v>
      </c>
      <c r="BU714" s="327"/>
      <c r="BV714" s="43">
        <f>(BQ691+BS691)*BU691+(BQ692+BS692)*BU692+(BQ693+BS693)*BU693+(BQ694+BS694)*BU694</f>
        <v>29760</v>
      </c>
      <c r="BW714" s="46"/>
      <c r="BX714" s="37"/>
      <c r="BY714" s="57"/>
      <c r="BZ714" s="47"/>
      <c r="CA714" s="25" t="s">
        <v>37</v>
      </c>
      <c r="CB714" s="45">
        <f>CB785</f>
        <v>178200</v>
      </c>
      <c r="CC714" s="45"/>
      <c r="CD714" s="45"/>
      <c r="CE714" s="25"/>
      <c r="CF714" s="45"/>
      <c r="CG714" s="71"/>
      <c r="CH714" s="325" t="s">
        <v>1190</v>
      </c>
      <c r="CI714" s="327"/>
      <c r="CJ714" s="43">
        <f>(CE691+CG691)*CI691+(CE692+CG692)*CI692+(CE693+CG693)*CI693+(CE694+CG694)*CI694</f>
        <v>49170</v>
      </c>
      <c r="CK714" s="46"/>
      <c r="CL714" s="37"/>
      <c r="CM714" s="29"/>
      <c r="CN714" s="47"/>
      <c r="CO714" s="25" t="s">
        <v>37</v>
      </c>
      <c r="CP714" s="45">
        <f>CP785</f>
        <v>224300</v>
      </c>
      <c r="CQ714" s="45"/>
      <c r="CR714" s="45"/>
      <c r="CS714" s="25"/>
      <c r="CT714" s="45"/>
      <c r="CU714" s="71"/>
      <c r="CV714" s="325" t="s">
        <v>1190</v>
      </c>
      <c r="CW714" s="327"/>
      <c r="CX714" s="43">
        <f>(CS691+CU691)*CW691+(CS692+CU692)*CW692+(CS693+CU693)*CW693+(CS694+CU694)*CW694</f>
        <v>31165</v>
      </c>
      <c r="CY714" s="46"/>
      <c r="CZ714" s="37"/>
      <c r="DA714" s="29"/>
      <c r="DB714" s="47"/>
      <c r="DC714" s="105" t="s">
        <v>37</v>
      </c>
      <c r="DD714" s="45">
        <f>DD785</f>
        <v>78000</v>
      </c>
      <c r="DE714" s="45"/>
      <c r="DF714" s="45"/>
      <c r="DG714" s="25" t="s">
        <v>36</v>
      </c>
      <c r="DH714" s="45">
        <f>DD713-DH713</f>
        <v>47585</v>
      </c>
      <c r="DI714" s="107">
        <f>DH714/DD711</f>
        <v>0.44976370510396974</v>
      </c>
      <c r="DJ714" s="107"/>
      <c r="DK714" s="46"/>
      <c r="DL714" s="46"/>
      <c r="DM714" s="46"/>
      <c r="DN714" s="37"/>
      <c r="DO714" s="29"/>
      <c r="DP714" s="47"/>
      <c r="DQ714" s="25" t="s">
        <v>37</v>
      </c>
      <c r="DR714" s="45">
        <f>DR785</f>
        <v>107900</v>
      </c>
      <c r="DS714" s="45"/>
      <c r="DT714" s="45"/>
      <c r="DU714" s="25" t="s">
        <v>36</v>
      </c>
      <c r="DV714" s="45">
        <f>DR713-DV713</f>
        <v>48954</v>
      </c>
      <c r="DW714" s="107">
        <f>DV714/DR711</f>
        <v>0.41103274559193953</v>
      </c>
      <c r="DX714" s="107"/>
      <c r="DY714" s="46"/>
      <c r="DZ714" s="46"/>
      <c r="EA714" s="46"/>
      <c r="EB714" s="37"/>
      <c r="GU714" s="220"/>
      <c r="HX714" s="360"/>
      <c r="HY714" s="47"/>
      <c r="HZ714" s="25" t="s">
        <v>37</v>
      </c>
      <c r="IA714" s="45">
        <f>IA785</f>
        <v>175700</v>
      </c>
      <c r="IB714" s="45"/>
      <c r="IC714" s="45"/>
      <c r="ID714" s="25"/>
      <c r="IE714" s="45"/>
      <c r="IF714" s="45"/>
      <c r="IG714" s="325" t="s">
        <v>1190</v>
      </c>
      <c r="IH714" s="327"/>
      <c r="II714" s="43">
        <f>(ID691+IF691)*IH691+(ID692+IF692)*IH692+(ID693+IF693)*IH693+(ID694+IF694)*IH694</f>
        <v>65080</v>
      </c>
      <c r="IJ714" s="46"/>
      <c r="IK714" s="37"/>
      <c r="IL714" s="29"/>
      <c r="IM714" s="47"/>
      <c r="IN714" s="25" t="s">
        <v>37</v>
      </c>
      <c r="IO714" s="45">
        <f>IO785</f>
        <v>136200</v>
      </c>
      <c r="IP714" s="45"/>
      <c r="IQ714" s="45"/>
      <c r="IR714" s="25"/>
      <c r="IS714" s="45"/>
      <c r="IT714" s="45"/>
      <c r="IU714" s="325" t="s">
        <v>1190</v>
      </c>
      <c r="IV714" s="327"/>
      <c r="IW714" s="43">
        <f>(IR691+IT691)*IV691+(IR692+IT692)*IV692+(IR693+IT693)*IV693+(IR694+IT694)*IV694</f>
        <v>31214</v>
      </c>
      <c r="IX714" s="46"/>
      <c r="IY714" s="37"/>
      <c r="IZ714" s="61"/>
      <c r="JA714" s="47"/>
      <c r="JB714" s="25" t="s">
        <v>37</v>
      </c>
      <c r="JC714" s="45">
        <f>JC785</f>
        <v>281800</v>
      </c>
      <c r="JD714" s="45"/>
      <c r="JE714" s="45"/>
      <c r="JF714" s="25"/>
      <c r="JG714" s="45"/>
      <c r="JH714" s="45"/>
      <c r="JI714" s="325" t="s">
        <v>1190</v>
      </c>
      <c r="JJ714" s="327"/>
      <c r="JK714" s="43">
        <f>(JF691+JH691)*JJ691+(JF692+JH692)*JJ692+(JF693+JH693)*JJ693+(JF694+JH694)*JJ694</f>
        <v>29722</v>
      </c>
      <c r="JL714" s="46"/>
      <c r="JM714" s="37"/>
      <c r="JN714" s="29"/>
      <c r="JO714" s="47"/>
      <c r="JP714" s="25" t="s">
        <v>37</v>
      </c>
      <c r="JQ714" s="45">
        <f>JQ785</f>
        <v>229100</v>
      </c>
      <c r="JR714" s="45"/>
      <c r="JS714" s="45"/>
      <c r="JT714" s="25"/>
      <c r="JU714" s="45"/>
      <c r="JV714" s="45"/>
      <c r="JW714" s="325" t="s">
        <v>1190</v>
      </c>
      <c r="JX714" s="327"/>
      <c r="JY714" s="43">
        <f>(JT691+JV691)*JX691+(JT692+JV692)*JX692+(JT693+JV693)*JX693+(JT694+JV694)*JX694</f>
        <v>92883</v>
      </c>
      <c r="JZ714" s="46"/>
      <c r="KA714" s="37"/>
      <c r="KB714" s="51"/>
      <c r="KC714" s="47"/>
      <c r="KD714" s="25" t="s">
        <v>37</v>
      </c>
      <c r="KE714" s="45">
        <f>KE785</f>
        <v>372100</v>
      </c>
      <c r="KF714" s="45"/>
      <c r="KG714" s="45"/>
      <c r="KH714" s="25"/>
      <c r="KI714" s="45"/>
      <c r="KJ714" s="71"/>
      <c r="KK714" s="325" t="s">
        <v>1190</v>
      </c>
      <c r="KL714" s="327"/>
      <c r="KM714" s="43">
        <f>(KH691+KJ691)*KL691+(KH692+KJ692)*KL692+(KH693+KJ693)*KL693+(KH694+KJ694)*KL694</f>
        <v>55176</v>
      </c>
      <c r="KN714" s="46"/>
      <c r="KO714" s="37"/>
      <c r="KP714" s="29"/>
      <c r="KQ714" s="47"/>
      <c r="KR714" s="25" t="s">
        <v>37</v>
      </c>
      <c r="KS714" s="45">
        <f>KS785</f>
        <v>144000</v>
      </c>
      <c r="KT714" s="45"/>
      <c r="KU714" s="45"/>
      <c r="KV714" s="25"/>
      <c r="KW714" s="45"/>
      <c r="KX714" s="45"/>
      <c r="KY714" s="325" t="s">
        <v>1190</v>
      </c>
      <c r="KZ714" s="327"/>
      <c r="LA714" s="43">
        <f>(KV691+KX691)*KZ691+(KV692+KX692)*KZ692+(KV693+KX693)*KZ693+(KV694+KX694)*KZ694</f>
        <v>91788</v>
      </c>
      <c r="LB714" s="46"/>
      <c r="LC714" s="37"/>
      <c r="LD714" s="29"/>
      <c r="LE714" s="47"/>
      <c r="LF714" s="25" t="s">
        <v>35</v>
      </c>
      <c r="LG714" s="45">
        <f>LG712*K721</f>
        <v>40380</v>
      </c>
      <c r="LH714" s="45"/>
      <c r="LI714" s="45"/>
      <c r="LJ714" s="25"/>
      <c r="LK714" s="45"/>
      <c r="LL714" s="45"/>
      <c r="LM714" s="71"/>
      <c r="LN714" s="319" t="s">
        <v>33</v>
      </c>
      <c r="LO714" s="328"/>
      <c r="LP714" s="107">
        <f>LO712/LG712</f>
        <v>2.9717682020802376E-2</v>
      </c>
      <c r="LQ714" s="37"/>
      <c r="LR714" s="29"/>
      <c r="LS714" s="47"/>
      <c r="LT714" s="105" t="s">
        <v>37</v>
      </c>
      <c r="LU714" s="45">
        <f>LU785</f>
        <v>122000</v>
      </c>
      <c r="LV714" s="45"/>
      <c r="LW714" s="45"/>
      <c r="LX714" s="25" t="s">
        <v>36</v>
      </c>
      <c r="LY714" s="45">
        <f>LU713-LY713</f>
        <v>65490</v>
      </c>
      <c r="LZ714" s="107">
        <f>LY714/LU711</f>
        <v>0.4452073419442556</v>
      </c>
      <c r="MA714" s="107"/>
      <c r="MB714" s="46"/>
      <c r="MC714" s="46"/>
      <c r="MD714" s="46"/>
      <c r="ME714" s="37"/>
      <c r="MF714" s="29"/>
      <c r="MG714" s="47"/>
      <c r="MH714" s="105" t="s">
        <v>37</v>
      </c>
      <c r="MI714" s="45">
        <f>MI785</f>
        <v>59000</v>
      </c>
      <c r="MJ714" s="45"/>
      <c r="MK714" s="45"/>
      <c r="ML714" s="25" t="s">
        <v>36</v>
      </c>
      <c r="MM714" s="45">
        <f>MI713-MM713</f>
        <v>29220</v>
      </c>
      <c r="MN714" s="107">
        <f>MM714/MI711</f>
        <v>0.41329561527581332</v>
      </c>
      <c r="MO714" s="107"/>
      <c r="MP714" s="46"/>
      <c r="MQ714" s="46"/>
      <c r="MR714" s="46"/>
      <c r="MS714" s="37"/>
      <c r="MT714" s="29"/>
      <c r="MU714" s="47"/>
      <c r="MV714" s="105" t="s">
        <v>37</v>
      </c>
      <c r="MW714" s="45">
        <f>MW785</f>
        <v>40200</v>
      </c>
      <c r="MX714" s="45"/>
      <c r="MY714" s="45"/>
      <c r="MZ714" s="25" t="s">
        <v>36</v>
      </c>
      <c r="NA714" s="45">
        <f>MW713-NA713</f>
        <v>6880</v>
      </c>
      <c r="NB714" s="107">
        <f>NA714/MW711</f>
        <v>0.19490084985835693</v>
      </c>
      <c r="NC714" s="107"/>
      <c r="ND714" s="46"/>
      <c r="NE714" s="46"/>
      <c r="NF714" s="46"/>
      <c r="NG714" s="37"/>
      <c r="NH714" s="29"/>
      <c r="NI714" s="47"/>
      <c r="NJ714" s="105" t="s">
        <v>37</v>
      </c>
      <c r="NK714" s="45">
        <f>NK785</f>
        <v>95900</v>
      </c>
      <c r="NL714" s="45"/>
      <c r="NM714" s="45"/>
      <c r="NN714" s="25" t="s">
        <v>36</v>
      </c>
      <c r="NO714" s="45">
        <f>NK713-NO713</f>
        <v>62220</v>
      </c>
      <c r="NP714" s="107">
        <f>NO714/NK711</f>
        <v>0.56978021978021975</v>
      </c>
      <c r="NQ714" s="107"/>
      <c r="NR714" s="46"/>
      <c r="NS714" s="46"/>
      <c r="NT714" s="46"/>
      <c r="NU714" s="37"/>
    </row>
    <row r="715" spans="1:385" x14ac:dyDescent="0.25">
      <c r="A715" s="38"/>
      <c r="B715" s="39"/>
      <c r="C715" s="40"/>
      <c r="D715" s="40"/>
      <c r="E715" s="40"/>
      <c r="F715" s="135"/>
      <c r="G715" s="135"/>
      <c r="H715" s="42"/>
      <c r="I715" s="45"/>
      <c r="J715" s="45"/>
      <c r="K715" s="45"/>
      <c r="L715" s="45"/>
      <c r="M715" s="319" t="s">
        <v>1190</v>
      </c>
      <c r="N715" s="326"/>
      <c r="O715" s="45">
        <f>(M664+O664)*Q664</f>
        <v>9900</v>
      </c>
      <c r="P715" s="45"/>
      <c r="Q715" s="46"/>
      <c r="R715" s="46"/>
      <c r="S715" s="46"/>
      <c r="T715" s="37"/>
      <c r="U715" s="29"/>
      <c r="V715" s="47"/>
      <c r="W715" s="67"/>
      <c r="X715" s="45"/>
      <c r="Y715" s="45"/>
      <c r="Z715" s="45"/>
      <c r="AA715" s="319" t="s">
        <v>1190</v>
      </c>
      <c r="AB715" s="326"/>
      <c r="AC715" s="45">
        <f>(AA664+AC664)*AE664</f>
        <v>22572</v>
      </c>
      <c r="AD715" s="45"/>
      <c r="AE715" s="46"/>
      <c r="AF715" s="46"/>
      <c r="AG715" s="46"/>
      <c r="AH715" s="37"/>
      <c r="AI715" s="29"/>
      <c r="AJ715" s="47"/>
      <c r="AK715" s="45"/>
      <c r="AL715" s="45"/>
      <c r="AM715" s="45"/>
      <c r="AN715" s="45"/>
      <c r="AO715" s="319" t="s">
        <v>1190</v>
      </c>
      <c r="AP715" s="326"/>
      <c r="AQ715" s="45">
        <f>(AO664+AQ664)*AS664</f>
        <v>34320</v>
      </c>
      <c r="AR715" s="45"/>
      <c r="AS715" s="46"/>
      <c r="AT715" s="46"/>
      <c r="AU715" s="46"/>
      <c r="AV715" s="37"/>
      <c r="AW715" s="29"/>
      <c r="AX715" s="47"/>
      <c r="AY715" s="111" t="s">
        <v>37</v>
      </c>
      <c r="AZ715" s="99">
        <f>AZ785</f>
        <v>95000</v>
      </c>
      <c r="BA715" s="45"/>
      <c r="BB715" s="45"/>
      <c r="BC715" s="319" t="s">
        <v>1190</v>
      </c>
      <c r="BD715" s="326"/>
      <c r="BE715" s="45">
        <f>(BC664+BE664)*BG664</f>
        <v>10120</v>
      </c>
      <c r="BF715" s="45"/>
      <c r="BG715" s="46"/>
      <c r="BH715" s="46"/>
      <c r="BI715" s="46"/>
      <c r="BJ715" s="37"/>
      <c r="BK715" s="29"/>
      <c r="BL715" s="47"/>
      <c r="BM715" s="45"/>
      <c r="BN715" s="99"/>
      <c r="BO715" s="45"/>
      <c r="BP715" s="45"/>
      <c r="BQ715" s="25"/>
      <c r="BR715" s="45"/>
      <c r="BS715" s="45"/>
      <c r="BT715" s="114"/>
      <c r="BU715" s="105"/>
      <c r="BV715" s="46"/>
      <c r="BW715" s="46"/>
      <c r="BX715" s="37"/>
      <c r="BY715" s="57"/>
      <c r="BZ715" s="47"/>
      <c r="CA715" s="45"/>
      <c r="CB715" s="45"/>
      <c r="CC715" s="45"/>
      <c r="CD715" s="45"/>
      <c r="CE715" s="25"/>
      <c r="CF715" s="45"/>
      <c r="CG715" s="71"/>
      <c r="CH715" s="115"/>
      <c r="CI715" s="112"/>
      <c r="CJ715" s="67"/>
      <c r="CK715" s="46"/>
      <c r="CL715" s="37"/>
      <c r="CM715" s="29"/>
      <c r="CN715" s="47"/>
      <c r="CO715" s="45"/>
      <c r="CP715" s="45"/>
      <c r="CQ715" s="45"/>
      <c r="CR715" s="45"/>
      <c r="CS715" s="25"/>
      <c r="CT715" s="45"/>
      <c r="CU715" s="71"/>
      <c r="CV715" s="115"/>
      <c r="CW715" s="112"/>
      <c r="CX715" s="67"/>
      <c r="CY715" s="46"/>
      <c r="CZ715" s="37"/>
      <c r="DA715" s="29"/>
      <c r="DB715" s="47"/>
      <c r="DC715" s="67"/>
      <c r="DD715" s="45"/>
      <c r="DE715" s="45"/>
      <c r="DF715" s="45"/>
      <c r="DG715" s="319" t="s">
        <v>1190</v>
      </c>
      <c r="DH715" s="326"/>
      <c r="DI715" s="45">
        <f>(DG664+DI664)*DK664</f>
        <v>6600</v>
      </c>
      <c r="DJ715" s="45"/>
      <c r="DK715" s="46"/>
      <c r="DL715" s="46"/>
      <c r="DM715" s="46"/>
      <c r="DN715" s="37"/>
      <c r="DO715" s="29"/>
      <c r="DP715" s="47"/>
      <c r="DU715" s="319" t="s">
        <v>1190</v>
      </c>
      <c r="DV715" s="326"/>
      <c r="DW715" s="45">
        <f>(DU664+DW664)*DY664</f>
        <v>25410</v>
      </c>
      <c r="DX715" s="45"/>
      <c r="DY715" s="46"/>
      <c r="DZ715" s="46"/>
      <c r="EA715" s="46"/>
      <c r="EB715" s="37"/>
      <c r="GU715" s="220"/>
      <c r="HX715" s="360"/>
      <c r="HY715" s="47"/>
      <c r="HZ715" s="45"/>
      <c r="IA715" s="99"/>
      <c r="IB715" s="45"/>
      <c r="IC715" s="45"/>
      <c r="ID715" s="25"/>
      <c r="IE715" s="45"/>
      <c r="IF715" s="45"/>
      <c r="IG715" s="116"/>
      <c r="IH715" s="105"/>
      <c r="II715" s="46"/>
      <c r="IJ715" s="46"/>
      <c r="IK715" s="37"/>
      <c r="IL715" s="29"/>
      <c r="IM715" s="47"/>
      <c r="IN715" s="45"/>
      <c r="IO715" s="45"/>
      <c r="IP715" s="45"/>
      <c r="IQ715" s="45"/>
      <c r="IR715" s="25"/>
      <c r="IS715" s="45"/>
      <c r="IT715" s="45"/>
      <c r="IU715" s="71"/>
      <c r="IV715" s="112"/>
      <c r="IW715" s="67"/>
      <c r="IX715" s="46"/>
      <c r="IY715" s="37"/>
      <c r="IZ715" s="61"/>
      <c r="JA715" s="47"/>
      <c r="JB715" s="45"/>
      <c r="JC715" s="99"/>
      <c r="JD715" s="45"/>
      <c r="JE715" s="45"/>
      <c r="JF715" s="25"/>
      <c r="JG715" s="45"/>
      <c r="JH715" s="45"/>
      <c r="JI715" s="116"/>
      <c r="JJ715" s="105"/>
      <c r="JK715" s="46"/>
      <c r="JL715" s="46"/>
      <c r="JM715" s="37"/>
      <c r="JN715" s="29"/>
      <c r="JO715" s="47"/>
      <c r="JP715" s="45"/>
      <c r="JQ715" s="45"/>
      <c r="JR715" s="45"/>
      <c r="JS715" s="45"/>
      <c r="JT715" s="25"/>
      <c r="JU715" s="45"/>
      <c r="JV715" s="45"/>
      <c r="JW715" s="71"/>
      <c r="JX715" s="112"/>
      <c r="JY715" s="67"/>
      <c r="JZ715" s="46"/>
      <c r="KA715" s="37"/>
      <c r="KB715" s="51"/>
      <c r="KC715" s="47"/>
      <c r="KD715" s="45"/>
      <c r="KE715" s="45"/>
      <c r="KF715" s="45"/>
      <c r="KG715" s="45"/>
      <c r="KH715" s="25"/>
      <c r="KI715" s="45"/>
      <c r="KJ715" s="71"/>
      <c r="KK715" s="59"/>
      <c r="KL715" s="112"/>
      <c r="KM715" s="67"/>
      <c r="KN715" s="46"/>
      <c r="KO715" s="37"/>
      <c r="KP715" s="29"/>
      <c r="KQ715" s="47"/>
      <c r="KR715" s="45"/>
      <c r="KS715" s="45"/>
      <c r="KT715" s="45"/>
      <c r="KU715" s="45"/>
      <c r="KV715" s="25"/>
      <c r="KW715" s="45"/>
      <c r="KX715" s="45"/>
      <c r="KY715" s="113"/>
      <c r="KZ715" s="112"/>
      <c r="LA715" s="67"/>
      <c r="LB715" s="46"/>
      <c r="LC715" s="37"/>
      <c r="LD715" s="29"/>
      <c r="LE715" s="47"/>
      <c r="LF715" s="25" t="s">
        <v>37</v>
      </c>
      <c r="LG715" s="45">
        <f>LG786</f>
        <v>99000</v>
      </c>
      <c r="LH715" s="45"/>
      <c r="LI715" s="45"/>
      <c r="LJ715" s="25"/>
      <c r="LK715" s="45"/>
      <c r="LL715" s="71"/>
      <c r="LM715" s="26"/>
      <c r="LN715" s="325" t="s">
        <v>1190</v>
      </c>
      <c r="LO715" s="327"/>
      <c r="LP715" s="43">
        <f>(LJ682+LL682)*LN682+(LJ683+LL683)*LN683+(LJ684+LL684)*LN684</f>
        <v>5000</v>
      </c>
      <c r="LQ715" s="37"/>
      <c r="LR715" s="29"/>
      <c r="LS715" s="47"/>
      <c r="LT715" s="67"/>
      <c r="LU715" s="45"/>
      <c r="LV715" s="45"/>
      <c r="LW715" s="45"/>
      <c r="LX715" s="319" t="s">
        <v>1190</v>
      </c>
      <c r="LY715" s="326"/>
      <c r="LZ715" s="45">
        <f>(LX664+LZ664)*MB664</f>
        <v>6930</v>
      </c>
      <c r="MA715" s="45"/>
      <c r="MB715" s="46"/>
      <c r="MC715" s="46"/>
      <c r="MD715" s="46"/>
      <c r="ME715" s="37"/>
      <c r="MF715" s="29"/>
      <c r="MG715" s="47"/>
      <c r="MH715" s="67"/>
      <c r="MI715" s="45"/>
      <c r="MJ715" s="45"/>
      <c r="MK715" s="45"/>
      <c r="ML715" s="319" t="s">
        <v>1190</v>
      </c>
      <c r="MM715" s="326"/>
      <c r="MN715" s="45">
        <f>(ML664+MN664)*MP664</f>
        <v>13200</v>
      </c>
      <c r="MO715" s="45"/>
      <c r="MP715" s="46"/>
      <c r="MQ715" s="46"/>
      <c r="MR715" s="46"/>
      <c r="MS715" s="37"/>
      <c r="MT715" s="29"/>
      <c r="MU715" s="47"/>
      <c r="MV715" s="67"/>
      <c r="MW715" s="45"/>
      <c r="MX715" s="45"/>
      <c r="MY715" s="45"/>
      <c r="MZ715" s="319" t="s">
        <v>1190</v>
      </c>
      <c r="NA715" s="326"/>
      <c r="NB715" s="45">
        <f>(MZ664+NB664)*ND664</f>
        <v>26400</v>
      </c>
      <c r="NC715" s="45"/>
      <c r="ND715" s="46"/>
      <c r="NE715" s="46"/>
      <c r="NF715" s="46"/>
      <c r="NG715" s="37"/>
      <c r="NH715" s="29"/>
      <c r="NI715" s="47"/>
      <c r="NJ715" s="67"/>
      <c r="NK715" s="45"/>
      <c r="NL715" s="45"/>
      <c r="NM715" s="45"/>
      <c r="NN715" s="319" t="s">
        <v>1190</v>
      </c>
      <c r="NO715" s="326"/>
      <c r="NP715" s="45">
        <f>(NN664+NP664)*NR664</f>
        <v>45100</v>
      </c>
      <c r="NQ715" s="45"/>
      <c r="NR715" s="46"/>
      <c r="NS715" s="46"/>
      <c r="NT715" s="46"/>
      <c r="NU715" s="37"/>
    </row>
    <row r="716" spans="1:385" x14ac:dyDescent="0.25">
      <c r="A716" s="38"/>
      <c r="B716" s="39"/>
      <c r="C716" s="40"/>
      <c r="D716" s="40"/>
      <c r="E716" s="40"/>
      <c r="F716" s="135"/>
      <c r="G716" s="135"/>
      <c r="H716" s="42"/>
      <c r="I716" s="45"/>
      <c r="J716" s="45"/>
      <c r="K716" s="45"/>
      <c r="L716" s="45"/>
      <c r="M716" s="25"/>
      <c r="N716" s="45"/>
      <c r="O716" s="45"/>
      <c r="P716" s="45"/>
      <c r="Q716" s="46"/>
      <c r="R716" s="46"/>
      <c r="S716" s="46"/>
      <c r="T716" s="37"/>
      <c r="U716" s="29"/>
      <c r="V716" s="47"/>
      <c r="W716" s="67"/>
      <c r="X716" s="45"/>
      <c r="Y716" s="45"/>
      <c r="Z716" s="45"/>
      <c r="AA716" s="25"/>
      <c r="AB716" s="45"/>
      <c r="AC716" s="45"/>
      <c r="AD716" s="45"/>
      <c r="AE716" s="46"/>
      <c r="AF716" s="46"/>
      <c r="AG716" s="46"/>
      <c r="AH716" s="37"/>
      <c r="AI716" s="29"/>
      <c r="AJ716" s="47"/>
      <c r="AK716" s="45"/>
      <c r="AL716" s="45"/>
      <c r="AM716" s="45"/>
      <c r="AN716" s="45"/>
      <c r="AO716" s="25"/>
      <c r="AP716" s="45"/>
      <c r="AQ716" s="45"/>
      <c r="AR716" s="45"/>
      <c r="AS716" s="46"/>
      <c r="AT716" s="46"/>
      <c r="AU716" s="46"/>
      <c r="AV716" s="37"/>
      <c r="AW716" s="29"/>
      <c r="AX716" s="117"/>
      <c r="AY716" s="118"/>
      <c r="AZ716" s="118"/>
      <c r="BA716" s="67"/>
      <c r="BB716" s="45"/>
      <c r="BC716" s="25"/>
      <c r="BD716" s="45"/>
      <c r="BE716" s="107"/>
      <c r="BF716" s="107"/>
      <c r="BG716" s="46"/>
      <c r="BH716" s="46"/>
      <c r="BI716" s="46"/>
      <c r="BJ716" s="37"/>
      <c r="BK716" s="29"/>
      <c r="BL716" s="47"/>
      <c r="BM716" s="45"/>
      <c r="BN716" s="99"/>
      <c r="BO716" s="45"/>
      <c r="BP716" s="45"/>
      <c r="BQ716" s="25"/>
      <c r="BR716" s="45"/>
      <c r="BS716" s="45"/>
      <c r="BT716" s="114"/>
      <c r="BU716" s="124"/>
      <c r="BV716" s="46"/>
      <c r="BW716" s="46"/>
      <c r="BX716" s="37"/>
      <c r="BY716" s="57"/>
      <c r="BZ716" s="47"/>
      <c r="CA716" s="45"/>
      <c r="CB716" s="45"/>
      <c r="CC716" s="45"/>
      <c r="CD716" s="45"/>
      <c r="CE716" s="25"/>
      <c r="CF716" s="45"/>
      <c r="CG716" s="45"/>
      <c r="CH716" s="125"/>
      <c r="CI716" s="120"/>
      <c r="CJ716" s="121" t="s">
        <v>1191</v>
      </c>
      <c r="CK716" s="46"/>
      <c r="CL716" s="37"/>
      <c r="CM716" s="29"/>
      <c r="CN716" s="47"/>
      <c r="CO716" s="45"/>
      <c r="CP716" s="45"/>
      <c r="CQ716" s="45"/>
      <c r="CR716" s="45"/>
      <c r="CS716" s="25"/>
      <c r="CT716" s="45"/>
      <c r="CU716" s="45"/>
      <c r="CV716" s="125"/>
      <c r="CW716" s="120"/>
      <c r="CX716" s="121" t="s">
        <v>1191</v>
      </c>
      <c r="CY716" s="46"/>
      <c r="CZ716" s="37"/>
      <c r="DA716" s="29"/>
      <c r="DB716" s="47"/>
      <c r="DC716" s="67"/>
      <c r="DD716" s="45"/>
      <c r="DE716" s="45"/>
      <c r="DF716" s="45"/>
      <c r="DG716" s="25"/>
      <c r="DH716" s="45"/>
      <c r="DI716" s="45"/>
      <c r="DJ716" s="45"/>
      <c r="DK716" s="46"/>
      <c r="DL716" s="46"/>
      <c r="DM716" s="46"/>
      <c r="DN716" s="37"/>
      <c r="DO716" s="29"/>
      <c r="DP716" s="47"/>
      <c r="DQ716" s="25"/>
      <c r="DR716" s="45"/>
      <c r="DS716" s="45"/>
      <c r="DT716" s="45"/>
      <c r="DU716" s="25"/>
      <c r="DV716" s="45"/>
      <c r="DW716" s="107"/>
      <c r="DX716" s="107"/>
      <c r="DY716" s="46"/>
      <c r="DZ716" s="46"/>
      <c r="EA716" s="46"/>
      <c r="EB716" s="37"/>
      <c r="GU716" s="220"/>
      <c r="HX716" s="360"/>
      <c r="HY716" s="47"/>
      <c r="HZ716" s="45"/>
      <c r="IA716" s="99"/>
      <c r="IB716" s="45"/>
      <c r="IC716" s="45"/>
      <c r="ID716" s="25"/>
      <c r="IE716" s="45"/>
      <c r="IF716" s="45"/>
      <c r="IG716" s="116"/>
      <c r="IH716" s="124"/>
      <c r="II716" s="46"/>
      <c r="IJ716" s="46"/>
      <c r="IK716" s="37"/>
      <c r="IL716" s="29"/>
      <c r="IM716" s="47"/>
      <c r="IN716" s="45"/>
      <c r="IO716" s="45"/>
      <c r="IP716" s="45"/>
      <c r="IQ716" s="45"/>
      <c r="IR716" s="25"/>
      <c r="IS716" s="45"/>
      <c r="IT716" s="45"/>
      <c r="IU716" s="126"/>
      <c r="IV716" s="120"/>
      <c r="IW716" s="123"/>
      <c r="IX716" s="46"/>
      <c r="IY716" s="37"/>
      <c r="IZ716" s="61"/>
      <c r="JA716" s="47"/>
      <c r="JB716" s="45"/>
      <c r="JC716" s="99"/>
      <c r="JD716" s="45"/>
      <c r="JE716" s="45"/>
      <c r="JF716" s="25"/>
      <c r="JG716" s="45"/>
      <c r="JH716" s="45"/>
      <c r="JI716" s="116"/>
      <c r="JJ716" s="124"/>
      <c r="JK716" s="46"/>
      <c r="JL716" s="46"/>
      <c r="JM716" s="37"/>
      <c r="JN716" s="29"/>
      <c r="JO716" s="47"/>
      <c r="JP716" s="45"/>
      <c r="JQ716" s="45"/>
      <c r="JR716" s="45"/>
      <c r="JS716" s="45"/>
      <c r="JT716" s="25"/>
      <c r="JU716" s="45"/>
      <c r="JV716" s="45"/>
      <c r="JW716" s="126"/>
      <c r="JX716" s="120"/>
      <c r="JY716" s="123"/>
      <c r="JZ716" s="46"/>
      <c r="KA716" s="37"/>
      <c r="KB716" s="51"/>
      <c r="KC716" s="47"/>
      <c r="KD716" s="45"/>
      <c r="KE716" s="45"/>
      <c r="KF716" s="45"/>
      <c r="KG716" s="45"/>
      <c r="KH716" s="25"/>
      <c r="KI716" s="45"/>
      <c r="KJ716" s="45"/>
      <c r="KK716" s="119"/>
      <c r="KL716" s="120"/>
      <c r="KM716" s="121" t="s">
        <v>1191</v>
      </c>
      <c r="KN716" s="46"/>
      <c r="KO716" s="37"/>
      <c r="KP716" s="29"/>
      <c r="KQ716" s="47"/>
      <c r="KR716" s="45"/>
      <c r="KS716" s="45"/>
      <c r="KT716" s="45"/>
      <c r="KU716" s="45"/>
      <c r="KV716" s="25"/>
      <c r="KW716" s="45"/>
      <c r="KX716" s="45"/>
      <c r="KY716" s="122"/>
      <c r="KZ716" s="120"/>
      <c r="LA716" s="123"/>
      <c r="LB716" s="46"/>
      <c r="LC716" s="37"/>
      <c r="LD716" s="29"/>
      <c r="LE716" s="47"/>
      <c r="LF716" s="25"/>
      <c r="LG716" s="45"/>
      <c r="LH716" s="45"/>
      <c r="LI716" s="45"/>
      <c r="LJ716" s="25"/>
      <c r="LK716" s="45"/>
      <c r="LL716" s="71"/>
      <c r="LM716" s="26"/>
      <c r="LN716" s="120"/>
      <c r="LO716" s="123"/>
      <c r="LP716" s="46"/>
      <c r="LQ716" s="37"/>
      <c r="LR716" s="29"/>
      <c r="LS716" s="47"/>
      <c r="LT716" s="67"/>
      <c r="LU716" s="45"/>
      <c r="LV716" s="45"/>
      <c r="LW716" s="45"/>
      <c r="LX716" s="25"/>
      <c r="LY716" s="45"/>
      <c r="LZ716" s="45"/>
      <c r="MA716" s="45"/>
      <c r="MB716" s="46"/>
      <c r="MC716" s="46"/>
      <c r="MD716" s="46"/>
      <c r="ME716" s="37"/>
      <c r="MF716" s="29"/>
      <c r="MG716" s="47"/>
      <c r="MH716" s="67"/>
      <c r="MI716" s="45"/>
      <c r="MJ716" s="45"/>
      <c r="MK716" s="45"/>
      <c r="ML716" s="25"/>
      <c r="MM716" s="45"/>
      <c r="MN716" s="45"/>
      <c r="MO716" s="45"/>
      <c r="MP716" s="46"/>
      <c r="MQ716" s="46"/>
      <c r="MR716" s="46"/>
      <c r="MS716" s="37"/>
      <c r="MT716" s="29"/>
      <c r="MU716" s="47"/>
      <c r="MV716" s="67"/>
      <c r="MW716" s="45"/>
      <c r="MX716" s="45"/>
      <c r="MY716" s="45"/>
      <c r="MZ716" s="25"/>
      <c r="NA716" s="45"/>
      <c r="NB716" s="45"/>
      <c r="NC716" s="45"/>
      <c r="ND716" s="46"/>
      <c r="NE716" s="46"/>
      <c r="NF716" s="46"/>
      <c r="NG716" s="37"/>
      <c r="NH716" s="29"/>
      <c r="NI716" s="47"/>
      <c r="NJ716" s="67"/>
      <c r="NK716" s="45"/>
      <c r="NL716" s="45"/>
      <c r="NM716" s="45"/>
      <c r="NN716" s="25"/>
      <c r="NO716" s="45"/>
      <c r="NP716" s="45"/>
      <c r="NQ716" s="45"/>
      <c r="NR716" s="46"/>
      <c r="NS716" s="46"/>
      <c r="NT716" s="46"/>
      <c r="NU716" s="37"/>
    </row>
    <row r="717" spans="1:385" x14ac:dyDescent="0.25">
      <c r="A717" s="38"/>
      <c r="B717" s="39"/>
      <c r="C717" s="40"/>
      <c r="D717" s="40"/>
      <c r="E717" s="40"/>
      <c r="F717" s="135"/>
      <c r="G717" s="135"/>
      <c r="H717" s="42"/>
      <c r="I717" s="45"/>
      <c r="J717" s="45"/>
      <c r="K717" s="45"/>
      <c r="L717" s="45"/>
      <c r="M717" s="25"/>
      <c r="N717" s="45"/>
      <c r="O717" s="107"/>
      <c r="P717" s="107"/>
      <c r="Q717" s="45"/>
      <c r="R717" s="45"/>
      <c r="S717" s="45"/>
      <c r="T717" s="37"/>
      <c r="U717" s="29"/>
      <c r="V717" s="47"/>
      <c r="W717" s="67"/>
      <c r="X717" s="45"/>
      <c r="Y717" s="45"/>
      <c r="Z717" s="45"/>
      <c r="AA717" s="25"/>
      <c r="AB717" s="45"/>
      <c r="AC717" s="107"/>
      <c r="AD717" s="107"/>
      <c r="AE717" s="45"/>
      <c r="AF717" s="45"/>
      <c r="AG717" s="45"/>
      <c r="AH717" s="37"/>
      <c r="AI717" s="29"/>
      <c r="AJ717" s="47"/>
      <c r="AK717" s="45"/>
      <c r="AL717" s="45"/>
      <c r="AM717" s="45"/>
      <c r="AN717" s="45"/>
      <c r="AO717" s="25"/>
      <c r="AP717" s="45"/>
      <c r="AQ717" s="45"/>
      <c r="AR717" s="45"/>
      <c r="AS717" s="45"/>
      <c r="AT717" s="45"/>
      <c r="AU717" s="45"/>
      <c r="AV717" s="37"/>
      <c r="AW717" s="29"/>
      <c r="AX717" s="47"/>
      <c r="AY717" s="43"/>
      <c r="AZ717" s="43"/>
      <c r="BA717" s="45"/>
      <c r="BB717" s="45"/>
      <c r="BC717" s="25"/>
      <c r="BD717" s="45"/>
      <c r="BE717" s="45"/>
      <c r="BF717" s="45"/>
      <c r="BG717" s="45"/>
      <c r="BH717" s="45"/>
      <c r="BI717" s="45"/>
      <c r="BJ717" s="37"/>
      <c r="BK717" s="29"/>
      <c r="BL717" s="322" t="s">
        <v>38</v>
      </c>
      <c r="BM717" s="322"/>
      <c r="BN717" s="127">
        <f>SUM(BN655,BN659,BN663,BN667,BN671,BN675,BN679,BN683,BN687,BN691,BN695,BN699,BN703)*100</f>
        <v>35400</v>
      </c>
      <c r="BO717" s="67"/>
      <c r="BP717" s="45"/>
      <c r="BQ717" s="25">
        <f>BN717/BR717</f>
        <v>2723.0769230769229</v>
      </c>
      <c r="BR717" s="127">
        <f>SUM(BR655,BR659,BR663,BR667,BR672,BR675,BR680,BR683,BR687,BR691,BR695,BR699,BR703)</f>
        <v>13</v>
      </c>
      <c r="BS717" s="45"/>
      <c r="BT717" s="44" t="str">
        <f t="shared" ref="BT717:BU717" si="3310">BT655</f>
        <v>ギャルキティキーケース</v>
      </c>
      <c r="BU717" s="43">
        <f t="shared" si="3310"/>
        <v>726</v>
      </c>
      <c r="BV717" s="127">
        <f>SUM(BV655,BV659,BV663,BV667,BV671,BV675,BV679,BV683,BV687,BV691,BV695,BV699,BV703)</f>
        <v>7940</v>
      </c>
      <c r="BW717" s="107">
        <f>BV717/BN717</f>
        <v>0.22429378531073446</v>
      </c>
      <c r="BX717" s="37"/>
      <c r="BY717" s="57"/>
      <c r="BZ717" s="322" t="s">
        <v>38</v>
      </c>
      <c r="CA717" s="322"/>
      <c r="CB717" s="127">
        <f>SUM(CB655,CB659,CB663,CB667,CB671,CB675,CB679,CB683,CB687,CB691,CB695,CB699,CB703)*100</f>
        <v>32700</v>
      </c>
      <c r="CC717" s="67"/>
      <c r="CD717" s="45"/>
      <c r="CE717" s="25">
        <f>CB717/CF717</f>
        <v>2725</v>
      </c>
      <c r="CF717" s="127">
        <f>SUM(CF655,CF659,CF663,CF667,CF672,CF675,CF680,CF683,CF687,CF691,CF695,CF699,CF703)</f>
        <v>12</v>
      </c>
      <c r="CG717" s="45"/>
      <c r="CH717" s="44" t="str">
        <f t="shared" ref="CH717:CI717" si="3311">CH655</f>
        <v>チロルイヤホン</v>
      </c>
      <c r="CI717" s="43">
        <f t="shared" si="3311"/>
        <v>1100</v>
      </c>
      <c r="CJ717" s="127">
        <f>SUM(CJ655,CJ659,CJ663,CJ667,CJ671,CJ675,CJ679,CJ683,CJ687,CJ691,CJ695,CJ699,CJ703)</f>
        <v>13200</v>
      </c>
      <c r="CK717" s="107">
        <f>CJ717/CB717</f>
        <v>0.40366972477064222</v>
      </c>
      <c r="CL717" s="37"/>
      <c r="CM717" s="29"/>
      <c r="CN717" s="322" t="s">
        <v>38</v>
      </c>
      <c r="CO717" s="322"/>
      <c r="CP717" s="127">
        <f>SUM(CP655,CP659,CP663,CP667,CP671,CP675,CP679,CP683,CP687,CP691,CP695,CP699,CP703)*100</f>
        <v>41800</v>
      </c>
      <c r="CQ717" s="67"/>
      <c r="CR717" s="45"/>
      <c r="CS717" s="25">
        <f>CP717/CT717</f>
        <v>4180</v>
      </c>
      <c r="CT717" s="127">
        <f>SUM(CT655,CT659,CT663,CT667,CT672,CT675,CT680,CT683,CT687,CT691,CT695,CT699,CT703)</f>
        <v>10</v>
      </c>
      <c r="CU717" s="45"/>
      <c r="CV717" s="44" t="str">
        <f t="shared" ref="CV717:CW717" si="3312">CV655</f>
        <v>ゴールドイヤホン</v>
      </c>
      <c r="CW717" s="43">
        <f t="shared" si="3312"/>
        <v>770</v>
      </c>
      <c r="CX717" s="127">
        <f>SUM(CX655,CX659,CX663,CX667,CX671,CX675,CX679,CX683,CX687,CX691,CX695,CX699,CX703)</f>
        <v>7942</v>
      </c>
      <c r="CY717" s="107">
        <f>CX717/CP717</f>
        <v>0.19</v>
      </c>
      <c r="CZ717" s="37"/>
      <c r="DA717" s="29"/>
      <c r="DB717" s="47"/>
      <c r="DC717" s="67"/>
      <c r="DD717" s="45"/>
      <c r="DE717" s="45"/>
      <c r="DF717" s="45"/>
      <c r="DG717" s="25"/>
      <c r="DH717" s="45"/>
      <c r="DI717" s="107"/>
      <c r="DJ717" s="107"/>
      <c r="DK717" s="45"/>
      <c r="DL717" s="45"/>
      <c r="DM717" s="45"/>
      <c r="DN717" s="37"/>
      <c r="DO717" s="29"/>
      <c r="DP717" s="47"/>
      <c r="DY717" s="45"/>
      <c r="DZ717" s="45"/>
      <c r="EA717" s="45"/>
      <c r="EB717" s="37"/>
      <c r="GU717" s="220"/>
      <c r="GV717" s="128"/>
      <c r="GW717" s="248"/>
      <c r="GX717" s="128"/>
      <c r="GY717" s="128"/>
      <c r="GZ717" s="29"/>
      <c r="HB717" s="166"/>
      <c r="HC717" s="29"/>
      <c r="HD717" s="29"/>
      <c r="HE717" s="29"/>
      <c r="HF717" s="29"/>
      <c r="HG717" s="31"/>
      <c r="HK717" s="128"/>
      <c r="HL717" s="128"/>
      <c r="HM717" s="128"/>
      <c r="HN717" s="29"/>
      <c r="HP717" s="166"/>
      <c r="HQ717" s="29"/>
      <c r="HR717" s="29"/>
      <c r="HS717" s="29"/>
      <c r="HT717" s="29"/>
      <c r="HU717" s="31"/>
      <c r="HX717" s="360"/>
      <c r="HY717" s="322" t="s">
        <v>38</v>
      </c>
      <c r="HZ717" s="322"/>
      <c r="IA717" s="127">
        <f>SUM(IA655,IA659,IA663,IA667,IA671,IA675,IA679,IA683,IA687,IA691,IA695,IA699,IA703)*100</f>
        <v>68000</v>
      </c>
      <c r="IB717" s="67"/>
      <c r="IC717" s="45"/>
      <c r="ID717" s="25">
        <f>IA717/IE717</f>
        <v>2833.3333333333335</v>
      </c>
      <c r="IE717" s="127">
        <f>SUM(IE655,IE659,IE663,IE667,IE672,IE675,IE680,IE683,IE687,IE691,IE695,IE699,IE703)</f>
        <v>24</v>
      </c>
      <c r="IF717" s="45"/>
      <c r="IG717" s="44" t="str">
        <f t="shared" ref="IG717:IH717" si="3313">IG655</f>
        <v>サンリオでかぱっちん</v>
      </c>
      <c r="IH717" s="43">
        <f t="shared" si="3313"/>
        <v>660</v>
      </c>
      <c r="II717" s="127">
        <f>SUM(II655,II659,II663,II667,II671,II675,II679,II683,II687,II691,II695,II699,II703)</f>
        <v>18480</v>
      </c>
      <c r="IJ717" s="107">
        <f>II717/IA717</f>
        <v>0.27176470588235296</v>
      </c>
      <c r="IK717" s="37"/>
      <c r="IL717" s="29"/>
      <c r="IM717" s="322" t="s">
        <v>38</v>
      </c>
      <c r="IN717" s="322"/>
      <c r="IO717" s="127">
        <f>SUM(IO655,IO659,IO663,IO667,IO671,IO675,IO679,IO683,IO687,IO691,IO695,IO699,IO703)*100</f>
        <v>29700</v>
      </c>
      <c r="IP717" s="67"/>
      <c r="IQ717" s="45"/>
      <c r="IR717" s="25">
        <f>IO717/IS717</f>
        <v>2475</v>
      </c>
      <c r="IS717" s="127">
        <f>SUM(IS655,IS659,IS663,IS667,IS672,IS675,IS680,IS683,IS687,IS691,IS695,IS699,IS703)</f>
        <v>12</v>
      </c>
      <c r="IT717" s="45"/>
      <c r="IU717" s="44" t="str">
        <f t="shared" ref="IU717:IV717" si="3314">IU655</f>
        <v>ジャグラーパネルキーホルダー</v>
      </c>
      <c r="IV717" s="43">
        <f t="shared" si="3314"/>
        <v>465</v>
      </c>
      <c r="IW717" s="127">
        <f>SUM(IW655,IW659,IW663,IW667,IW671,IW675,IW679,IW683,IW687,IW691,IW695,IW699,IW703)</f>
        <v>6510</v>
      </c>
      <c r="IX717" s="107">
        <f>IW717/IO717</f>
        <v>0.21919191919191919</v>
      </c>
      <c r="IY717" s="37"/>
      <c r="IZ717" s="130"/>
      <c r="JA717" s="322" t="s">
        <v>38</v>
      </c>
      <c r="JB717" s="322"/>
      <c r="JC717" s="127">
        <f>SUM(JC655,JC659,JC663,JC667,JC671,JC675,JC679,JC683,JC687,JC691,JC695,JC699,JC703)*100</f>
        <v>51700</v>
      </c>
      <c r="JD717" s="67"/>
      <c r="JE717" s="45"/>
      <c r="JF717" s="25">
        <f>JC717/JG717</f>
        <v>2721.0526315789475</v>
      </c>
      <c r="JG717" s="127">
        <f>SUM(JG655,JG659,JG663,JG667,JG672,JG675,JG680,JG683,JG687,JG691,JG695,JG699,JG703)</f>
        <v>19</v>
      </c>
      <c r="JH717" s="45"/>
      <c r="JI717" s="44" t="str">
        <f t="shared" ref="JI717:JJ717" si="3315">JI655</f>
        <v>スティック＆ボタンK／H</v>
      </c>
      <c r="JJ717" s="43">
        <f t="shared" si="3315"/>
        <v>710</v>
      </c>
      <c r="JK717" s="127">
        <f>SUM(JK655,JK659,JK663,JK667,JK671,JK675,JK679,JK683,JK687,JK691,JK695,JK699,JK703)</f>
        <v>7574</v>
      </c>
      <c r="JL717" s="107">
        <f>JK717/JC717</f>
        <v>0.1464990328820116</v>
      </c>
      <c r="JM717" s="37"/>
      <c r="JN717" s="29"/>
      <c r="JO717" s="322" t="s">
        <v>38</v>
      </c>
      <c r="JP717" s="322"/>
      <c r="JQ717" s="127">
        <f>SUM(JQ655,JQ659,JQ663,JQ667,JQ671,JQ675,JQ679,JQ683,JQ687,JQ691,JQ695,JQ699,JQ703)*100</f>
        <v>27500</v>
      </c>
      <c r="JR717" s="67"/>
      <c r="JS717" s="45"/>
      <c r="JT717" s="25">
        <f>JQ717/JU717</f>
        <v>1145.8333333333333</v>
      </c>
      <c r="JU717" s="127">
        <f>SUM(JU655,JU659,JU663,JU667,JU672,JU675,JU680,JU683,JU687,JU691,JU695,JU699,JU703)</f>
        <v>24</v>
      </c>
      <c r="JV717" s="45"/>
      <c r="JW717" s="44" t="str">
        <f t="shared" ref="JW717:JX717" si="3316">JW655</f>
        <v>サンリオシューズキーホルダー</v>
      </c>
      <c r="JX717" s="43">
        <f t="shared" si="3316"/>
        <v>387</v>
      </c>
      <c r="JY717" s="127">
        <f>SUM(JY655,JY659,JY663,JY667,JY671,JY675,JY679,JY683,JY687,JY691,JY695,JY699,JY703)</f>
        <v>9675</v>
      </c>
      <c r="JZ717" s="107">
        <f>JY717/JQ717</f>
        <v>0.35181818181818181</v>
      </c>
      <c r="KA717" s="37"/>
      <c r="KB717" s="51"/>
      <c r="KC717" s="322" t="s">
        <v>38</v>
      </c>
      <c r="KD717" s="322"/>
      <c r="KE717" s="127">
        <f>SUM(KE655,KE659,KE663,KE667,KE671,KE675,KE679,KE683,KE687,KE691,KE695,KE699,KE703)*100</f>
        <v>35700</v>
      </c>
      <c r="KF717" s="67"/>
      <c r="KG717" s="45"/>
      <c r="KH717" s="25">
        <f>KE717/KI717</f>
        <v>3245.4545454545455</v>
      </c>
      <c r="KI717" s="127">
        <f>SUM(KI655,KI659,KI663,KI667,KI672,KI675,KI680,KI683,KI687,KI691,KI695,KI699,KI703)</f>
        <v>11</v>
      </c>
      <c r="KJ717" s="45"/>
      <c r="KK717" s="44" t="str">
        <f>KK655</f>
        <v>サンリオでかぱっちん</v>
      </c>
      <c r="KL717" s="43">
        <f>KL655</f>
        <v>660</v>
      </c>
      <c r="KM717" s="127">
        <f>SUM(KM655,KM659,KM663,KM667,KM671,KM675,KM679,KM683,KM687,KM691,KM695,KM699,KM703)</f>
        <v>7920</v>
      </c>
      <c r="KN717" s="107">
        <f>KM717/KE717</f>
        <v>0.22184873949579831</v>
      </c>
      <c r="KO717" s="37"/>
      <c r="KP717" s="29"/>
      <c r="KQ717" s="322" t="s">
        <v>38</v>
      </c>
      <c r="KR717" s="322"/>
      <c r="KS717" s="127">
        <f>SUM(KS655,KS659,KS663,KS667,KS671,KS675,KS679,KS683,KS687,KS691,KS695,KS699,KS703)*100</f>
        <v>60700</v>
      </c>
      <c r="KT717" s="67"/>
      <c r="KU717" s="45"/>
      <c r="KV717" s="25">
        <f>KS717/KW717</f>
        <v>6070</v>
      </c>
      <c r="KW717" s="127">
        <f>SUM(KW655,KW659,KW663,KW667,KW672,KW675,KW680,KW683,KW687,KW691,KW695,KW699,KW703)</f>
        <v>10</v>
      </c>
      <c r="KX717" s="45"/>
      <c r="KY717" s="68" t="str">
        <f>KY655</f>
        <v>リップモンスターファン</v>
      </c>
      <c r="KZ717" s="43">
        <f>KZ655</f>
        <v>660</v>
      </c>
      <c r="LA717" s="127">
        <f>SUM(LA655,LA659,LA663,LA667,LA671,LA675,LA679,LA683,LA687,LA691,LA695,LA699,LA703)</f>
        <v>6300</v>
      </c>
      <c r="LB717" s="107">
        <f>LA717/KS717</f>
        <v>0.10378912685337727</v>
      </c>
      <c r="LC717" s="37"/>
      <c r="LD717" s="29"/>
      <c r="LE717" s="47"/>
      <c r="LH717" s="45"/>
      <c r="LI717" s="45"/>
      <c r="LJ717" s="25"/>
      <c r="LK717" s="45"/>
      <c r="LL717" s="45"/>
      <c r="LM717" s="44"/>
      <c r="LN717" s="43"/>
      <c r="LO717" s="131"/>
      <c r="LP717" s="107"/>
      <c r="LQ717" s="37"/>
      <c r="LR717" s="29"/>
      <c r="LS717" s="47"/>
      <c r="LT717" s="67"/>
      <c r="LU717" s="45"/>
      <c r="LV717" s="45"/>
      <c r="LW717" s="45"/>
      <c r="LX717" s="25"/>
      <c r="LY717" s="45"/>
      <c r="LZ717" s="107"/>
      <c r="MA717" s="107"/>
      <c r="MB717" s="45"/>
      <c r="MC717" s="45"/>
      <c r="MD717" s="45"/>
      <c r="ME717" s="37"/>
      <c r="MF717" s="29"/>
      <c r="MG717" s="47"/>
      <c r="MH717" s="67"/>
      <c r="MI717" s="45"/>
      <c r="MJ717" s="45"/>
      <c r="MK717" s="45"/>
      <c r="ML717" s="25"/>
      <c r="MM717" s="45"/>
      <c r="MN717" s="107"/>
      <c r="MO717" s="107"/>
      <c r="MP717" s="45"/>
      <c r="MQ717" s="45"/>
      <c r="MR717" s="45"/>
      <c r="MS717" s="37"/>
      <c r="MT717" s="29"/>
      <c r="MU717" s="47"/>
      <c r="MV717" s="67"/>
      <c r="MW717" s="45"/>
      <c r="MX717" s="45"/>
      <c r="MY717" s="45"/>
      <c r="MZ717" s="25"/>
      <c r="NA717" s="45"/>
      <c r="NB717" s="107"/>
      <c r="NC717" s="107"/>
      <c r="ND717" s="45"/>
      <c r="NE717" s="45"/>
      <c r="NF717" s="45"/>
      <c r="NG717" s="37"/>
      <c r="NH717" s="29"/>
      <c r="NI717" s="47"/>
      <c r="NJ717" s="67"/>
      <c r="NK717" s="45"/>
      <c r="NL717" s="45"/>
      <c r="NM717" s="45"/>
      <c r="NN717" s="25"/>
      <c r="NO717" s="45"/>
      <c r="NP717" s="107"/>
      <c r="NQ717" s="107"/>
      <c r="NR717" s="45"/>
      <c r="NS717" s="45"/>
      <c r="NT717" s="45"/>
      <c r="NU717" s="37"/>
    </row>
    <row r="718" spans="1:385" x14ac:dyDescent="0.25">
      <c r="A718" s="38"/>
      <c r="B718" s="132"/>
      <c r="C718" s="40"/>
      <c r="D718" s="40"/>
      <c r="E718" s="40"/>
      <c r="F718" s="135"/>
      <c r="G718" s="135"/>
      <c r="H718" s="135"/>
      <c r="I718" s="71"/>
      <c r="J718" s="67"/>
      <c r="K718" s="45"/>
      <c r="L718" s="45"/>
      <c r="M718" s="25"/>
      <c r="N718" s="45"/>
      <c r="O718" s="107"/>
      <c r="P718" s="107"/>
      <c r="Q718" s="45"/>
      <c r="R718" s="45"/>
      <c r="S718" s="45"/>
      <c r="T718" s="37"/>
      <c r="U718" s="29"/>
      <c r="V718" s="47"/>
      <c r="W718" s="45"/>
      <c r="X718" s="45"/>
      <c r="Y718" s="45"/>
      <c r="Z718" s="45"/>
      <c r="AA718" s="25"/>
      <c r="AB718" s="45"/>
      <c r="AC718" s="107"/>
      <c r="AD718" s="107"/>
      <c r="AE718" s="45"/>
      <c r="AF718" s="45"/>
      <c r="AG718" s="45"/>
      <c r="AH718" s="37"/>
      <c r="AI718" s="29"/>
      <c r="AJ718" s="47"/>
      <c r="AK718" s="45"/>
      <c r="AL718" s="45"/>
      <c r="AM718" s="45"/>
      <c r="AN718" s="45"/>
      <c r="AO718" s="25"/>
      <c r="AP718" s="45"/>
      <c r="AQ718" s="45"/>
      <c r="AR718" s="45"/>
      <c r="AS718" s="45"/>
      <c r="AT718" s="45"/>
      <c r="AU718" s="45"/>
      <c r="AV718" s="37"/>
      <c r="AW718" s="29"/>
      <c r="AX718" s="47"/>
      <c r="AY718" s="45"/>
      <c r="AZ718" s="45"/>
      <c r="BA718" s="45"/>
      <c r="BB718" s="45"/>
      <c r="BC718" s="25"/>
      <c r="BD718" s="45"/>
      <c r="BE718" s="45"/>
      <c r="BF718" s="45"/>
      <c r="BG718" s="45"/>
      <c r="BH718" s="45"/>
      <c r="BI718" s="45"/>
      <c r="BJ718" s="37"/>
      <c r="BK718" s="29"/>
      <c r="BL718" s="322" t="s">
        <v>38</v>
      </c>
      <c r="BM718" s="322"/>
      <c r="BN718" s="127">
        <f>SUM(BN656,BN660,BN664,BN668,BN672,BN676,BN680,BN684,BN688,BN692,BN696,BN700,BN704)*100</f>
        <v>54400</v>
      </c>
      <c r="BO718" s="67"/>
      <c r="BP718" s="45"/>
      <c r="BQ718" s="25">
        <f>BN718/BR718</f>
        <v>3885.7142857142858</v>
      </c>
      <c r="BR718" s="127">
        <f>SUM(BR656,BR660,BR664,BR668,BR672,BR676,BR679,BR684,BR688,BR692,BR696,BR700,BR704)</f>
        <v>14</v>
      </c>
      <c r="BS718" s="45"/>
      <c r="BT718" s="44" t="str">
        <f t="shared" ref="BT718:BU718" si="3317">BT656</f>
        <v>キティフェイスポーチ</v>
      </c>
      <c r="BU718" s="43">
        <f t="shared" si="3317"/>
        <v>900</v>
      </c>
      <c r="BV718" s="127">
        <f>SUM(BV656,BV660,BV664,BV668,BV672,BV676,BV679,BV684,BV688,BV692,BV696,BV700,BV704)</f>
        <v>11050</v>
      </c>
      <c r="BW718" s="107">
        <f>BV718/BN718</f>
        <v>0.203125</v>
      </c>
      <c r="BX718" s="37"/>
      <c r="BY718" s="57"/>
      <c r="BZ718" s="322" t="s">
        <v>38</v>
      </c>
      <c r="CA718" s="322"/>
      <c r="CB718" s="127">
        <f>SUM(CB656,CB660,CB664,CB668,CB672,CB676,CB680,CB684,CB688,CB692,CB696,CB700,CB704)*100</f>
        <v>26800</v>
      </c>
      <c r="CC718" s="67"/>
      <c r="CD718" s="45"/>
      <c r="CE718" s="25">
        <f>CB718/CF718</f>
        <v>2977.7777777777778</v>
      </c>
      <c r="CF718" s="127">
        <f>SUM(CF656,CF660,CF664,CF668,CF672,CF676,CF679,CF684,CF688,CF692,CF696,CF700,CF704)</f>
        <v>9</v>
      </c>
      <c r="CG718" s="45"/>
      <c r="CH718" s="44" t="str">
        <f t="shared" ref="CH718:CI718" si="3318">CH656</f>
        <v>デジタルミニカメラ</v>
      </c>
      <c r="CI718" s="43">
        <f t="shared" si="3318"/>
        <v>722</v>
      </c>
      <c r="CJ718" s="127">
        <f>SUM(CJ656,CJ660,CJ664,CJ668,CJ672,CJ676,CJ679,CJ684,CJ688,CJ692,CJ696,CJ700,CJ704)</f>
        <v>6636</v>
      </c>
      <c r="CK718" s="107">
        <f>CJ718/CB718</f>
        <v>0.24761194029850747</v>
      </c>
      <c r="CL718" s="37"/>
      <c r="CM718" s="29"/>
      <c r="CN718" s="322" t="s">
        <v>38</v>
      </c>
      <c r="CO718" s="322"/>
      <c r="CP718" s="127">
        <f>SUM(CP656,CP660,CP664,CP668,CP672,CP676,CP680,CP684,CP688,CP692,CP696,CP700,CP704)*100</f>
        <v>51700</v>
      </c>
      <c r="CQ718" s="67"/>
      <c r="CR718" s="45"/>
      <c r="CS718" s="25">
        <f>CP718/CT718</f>
        <v>3041.1764705882351</v>
      </c>
      <c r="CT718" s="127">
        <f>SUM(CT656,CT660,CT664,CT668,CT672,CT676,CT679,CT684,CT688,CT692,CT696,CT700,CT704)</f>
        <v>17</v>
      </c>
      <c r="CU718" s="45"/>
      <c r="CV718" s="44" t="str">
        <f t="shared" ref="CV718:CW718" si="3319">CV656</f>
        <v>サンリオFAN</v>
      </c>
      <c r="CW718" s="43">
        <f t="shared" si="3319"/>
        <v>1100</v>
      </c>
      <c r="CX718" s="127">
        <f>SUM(CX656,CX660,CX664,CX668,CX672,CX676,CX679,CX684,CX688,CX692,CX696,CX700,CX704)</f>
        <v>17944</v>
      </c>
      <c r="CY718" s="107">
        <f>CX718/CP718</f>
        <v>0.34707930367504836</v>
      </c>
      <c r="CZ718" s="37"/>
      <c r="DA718" s="29"/>
      <c r="DB718" s="47"/>
      <c r="DC718" s="45"/>
      <c r="DD718" s="45"/>
      <c r="DE718" s="45"/>
      <c r="DF718" s="45"/>
      <c r="DG718" s="25"/>
      <c r="DH718" s="45"/>
      <c r="DI718" s="107"/>
      <c r="DJ718" s="107"/>
      <c r="DK718" s="45"/>
      <c r="DL718" s="45"/>
      <c r="DM718" s="45"/>
      <c r="DN718" s="37"/>
      <c r="DO718" s="29"/>
      <c r="DP718" s="47"/>
      <c r="DQ718" s="45"/>
      <c r="DR718" s="45"/>
      <c r="DS718" s="45"/>
      <c r="DT718" s="45"/>
      <c r="DU718" s="25"/>
      <c r="DV718" s="45"/>
      <c r="DW718" s="45"/>
      <c r="DX718" s="45"/>
      <c r="DY718" s="45"/>
      <c r="DZ718" s="45"/>
      <c r="EA718" s="45"/>
      <c r="EB718" s="37"/>
      <c r="GU718" s="220"/>
      <c r="GV718" s="29"/>
      <c r="GW718" s="31"/>
      <c r="GX718" s="29"/>
      <c r="GY718" s="29"/>
      <c r="GZ718" s="29"/>
      <c r="HB718" s="166"/>
      <c r="HC718" s="29"/>
      <c r="HD718" s="29"/>
      <c r="HE718" s="29"/>
      <c r="HF718" s="29"/>
      <c r="HG718" s="31"/>
      <c r="HK718" s="29"/>
      <c r="HL718" s="29"/>
      <c r="HM718" s="29"/>
      <c r="HN718" s="29"/>
      <c r="HP718" s="166"/>
      <c r="HQ718" s="29"/>
      <c r="HR718" s="29"/>
      <c r="HS718" s="29"/>
      <c r="HT718" s="29"/>
      <c r="HU718" s="31"/>
      <c r="HX718" s="360"/>
      <c r="HY718" s="322" t="s">
        <v>38</v>
      </c>
      <c r="HZ718" s="322"/>
      <c r="IA718" s="127">
        <f>SUM(IA656,IA660,IA664,IA668,IA672,IA676,IA680,IA684,IA688,IA692,IA696,IA700,IA704)*100</f>
        <v>55700</v>
      </c>
      <c r="IB718" s="67"/>
      <c r="IC718" s="45"/>
      <c r="ID718" s="25">
        <f>IA718/IE718</f>
        <v>3713.3333333333335</v>
      </c>
      <c r="IE718" s="127">
        <f>SUM(IE656,IE660,IE664,IE668,IE672,IE676,IE679,IE684,IE688,IE692,IE696,IE700,IE704)</f>
        <v>15</v>
      </c>
      <c r="IF718" s="45"/>
      <c r="IG718" s="44" t="str">
        <f t="shared" ref="IG718:IH718" si="3320">IG656</f>
        <v>ミニ香水</v>
      </c>
      <c r="IH718" s="43">
        <f t="shared" si="3320"/>
        <v>1100</v>
      </c>
      <c r="II718" s="127">
        <f>SUM(II656,II660,II664,II668,II672,II676,II679,II684,II688,II692,II696,II700,II704)</f>
        <v>16500</v>
      </c>
      <c r="IJ718" s="107">
        <f>II718/IA718</f>
        <v>0.29622980251346498</v>
      </c>
      <c r="IK718" s="37"/>
      <c r="IL718" s="29"/>
      <c r="IM718" s="322" t="s">
        <v>38</v>
      </c>
      <c r="IN718" s="322"/>
      <c r="IO718" s="127">
        <f>SUM(IO656,IO660,IO664,IO668,IO672,IO676,IO680,IO684,IO688,IO692,IO696,IO700,IO704)*100</f>
        <v>68100</v>
      </c>
      <c r="IP718" s="67"/>
      <c r="IQ718" s="45"/>
      <c r="IR718" s="25">
        <f>IO718/IS718</f>
        <v>11350</v>
      </c>
      <c r="IS718" s="127">
        <f>SUM(IS656,IS660,IS664,IS668,IS672,IS676,IS679,IS684,IS688,IS692,IS696,IS700,IS704)</f>
        <v>6</v>
      </c>
      <c r="IT718" s="45"/>
      <c r="IU718" s="44" t="str">
        <f t="shared" ref="IU718:IV718" si="3321">IU656</f>
        <v>ジャグラーサウンドボタン</v>
      </c>
      <c r="IV718" s="43">
        <f t="shared" si="3321"/>
        <v>748</v>
      </c>
      <c r="IW718" s="127">
        <f>SUM(IW656,IW660,IW664,IW668,IW672,IW676,IW679,IW684,IW688,IW692,IW696,IW700,IW704)</f>
        <v>4205</v>
      </c>
      <c r="IX718" s="107">
        <f>IW718/IO718</f>
        <v>6.174743024963289E-2</v>
      </c>
      <c r="IY718" s="37"/>
      <c r="IZ718" s="130"/>
      <c r="JA718" s="322" t="s">
        <v>38</v>
      </c>
      <c r="JB718" s="322"/>
      <c r="JC718" s="127">
        <f>SUM(JC656,JC660,JC664,JC668,JC672,JC676,JC680,JC684,JC688,JC692,JC696,JC700,JC704)*100</f>
        <v>43900</v>
      </c>
      <c r="JD718" s="67"/>
      <c r="JE718" s="45"/>
      <c r="JF718" s="25">
        <f>JC718/JG718</f>
        <v>3658.3333333333335</v>
      </c>
      <c r="JG718" s="127">
        <f>SUM(JG656,JG660,JG664,JG668,JG672,JG676,JG679,JG684,JG688,JG692,JG696,JG700,JG704)</f>
        <v>12</v>
      </c>
      <c r="JH718" s="45"/>
      <c r="JI718" s="44" t="str">
        <f t="shared" ref="JI718:JJ718" si="3322">JI656</f>
        <v>こびとづかんキーケース</v>
      </c>
      <c r="JJ718" s="43">
        <f t="shared" si="3322"/>
        <v>698</v>
      </c>
      <c r="JK718" s="127">
        <f>SUM(JK656,JK660,JK664,JK668,JK672,JK676,JK679,JK684,JK688,JK692,JK696,JK700,JK704)</f>
        <v>7154</v>
      </c>
      <c r="JL718" s="107">
        <f>JK718/JC718</f>
        <v>0.16296127562642368</v>
      </c>
      <c r="JM718" s="37"/>
      <c r="JN718" s="29"/>
      <c r="JO718" s="322" t="s">
        <v>38</v>
      </c>
      <c r="JP718" s="322"/>
      <c r="JQ718" s="127">
        <f>SUM(JQ656,JQ660,JQ664,JQ668,JQ672,JQ676,JQ680,JQ684,JQ688,JQ692,JQ696,JQ700,JQ704)*100</f>
        <v>42700</v>
      </c>
      <c r="JR718" s="67"/>
      <c r="JS718" s="45"/>
      <c r="JT718" s="25">
        <f>JQ718/JU718</f>
        <v>7116.666666666667</v>
      </c>
      <c r="JU718" s="127">
        <f>SUM(JU656,JU660,JU664,JU668,JU672,JU676,JU679,JU684,JU688,JU692,JU696,JU700,JU704)</f>
        <v>6</v>
      </c>
      <c r="JV718" s="45"/>
      <c r="JW718" s="44" t="str">
        <f t="shared" ref="JW718:JX718" si="3323">JW656</f>
        <v>デジタルミニカメラ</v>
      </c>
      <c r="JX718" s="43">
        <f t="shared" si="3323"/>
        <v>722</v>
      </c>
      <c r="JY718" s="127">
        <f>SUM(JY656,JY660,JY664,JY668,JY672,JY676,JY679,JY684,JY688,JY692,JY696,JY700,JY704)</f>
        <v>3662</v>
      </c>
      <c r="JZ718" s="107">
        <f>JY718/JQ718</f>
        <v>8.5761124121779858E-2</v>
      </c>
      <c r="KA718" s="37"/>
      <c r="KB718" s="51"/>
      <c r="KC718" s="322" t="s">
        <v>38</v>
      </c>
      <c r="KD718" s="322"/>
      <c r="KE718" s="127">
        <f>SUM(KE656,KE660,KE664,KE668,KE672,KE676,KE680,KE684,KE688,KE692,KE696,KE700,KE704)*100</f>
        <v>26300</v>
      </c>
      <c r="KF718" s="67"/>
      <c r="KG718" s="45"/>
      <c r="KH718" s="25">
        <f>KE718/KI718</f>
        <v>1878.5714285714287</v>
      </c>
      <c r="KI718" s="127">
        <f>SUM(KI656,KI660,KI664,KI668,KI672,KI676,KI679,KI684,KI688,KI692,KI696,KI700,KI704)</f>
        <v>14</v>
      </c>
      <c r="KJ718" s="45"/>
      <c r="KK718" s="44" t="str">
        <f>KK656</f>
        <v>こびとづかんキーケース</v>
      </c>
      <c r="KL718" s="43">
        <f>KL656</f>
        <v>726</v>
      </c>
      <c r="KM718" s="127">
        <f>SUM(KM656,KM660,KM664,KM668,KM672,KM676,KM679,KM684,KM688,KM692,KM696,KM700,KM704)</f>
        <v>11528</v>
      </c>
      <c r="KN718" s="107">
        <f>KM718/KE718</f>
        <v>0.43832699619771864</v>
      </c>
      <c r="KO718" s="37"/>
      <c r="KP718" s="29"/>
      <c r="KQ718" s="322" t="s">
        <v>38</v>
      </c>
      <c r="KR718" s="322"/>
      <c r="KS718" s="127">
        <f>SUM(KS656,KS660,KS664,KS668,KS672,KS676,KS680,KS684,KS688,KS692,KS696,KS700,KS704)*100</f>
        <v>27100</v>
      </c>
      <c r="KT718" s="67"/>
      <c r="KU718" s="45"/>
      <c r="KV718" s="25">
        <f>KS718/KW718</f>
        <v>2710</v>
      </c>
      <c r="KW718" s="127">
        <f>SUM(KW656,KW660,KW664,KW668,KW672,KW676,KW679,KW684,KW688,KW692,KW696,KW700,KW704)</f>
        <v>10</v>
      </c>
      <c r="KX718" s="45"/>
      <c r="KY718" s="68" t="str">
        <f>KY656</f>
        <v>ジョージファン</v>
      </c>
      <c r="KZ718" s="43">
        <f>KZ656</f>
        <v>1050</v>
      </c>
      <c r="LA718" s="127">
        <f>SUM(LA656,LA660,LA664,LA668,LA672,LA676,LA679,LA684,LA688,LA692,LA696,LA700,LA704)</f>
        <v>8930</v>
      </c>
      <c r="LB718" s="107">
        <f>LA718/KS718</f>
        <v>0.32952029520295201</v>
      </c>
      <c r="LC718" s="37"/>
      <c r="LD718" s="29"/>
      <c r="LE718" s="47"/>
      <c r="LF718" s="45"/>
      <c r="LG718" s="45"/>
      <c r="LH718" s="45"/>
      <c r="LI718" s="45"/>
      <c r="LJ718" s="25"/>
      <c r="LK718" s="45"/>
      <c r="LL718" s="45"/>
      <c r="LM718" s="63"/>
      <c r="LN718" s="67"/>
      <c r="LO718" s="45"/>
      <c r="LP718" s="46"/>
      <c r="LQ718" s="37"/>
      <c r="LR718" s="29"/>
      <c r="LS718" s="47"/>
      <c r="LT718" s="45"/>
      <c r="LU718" s="45"/>
      <c r="LV718" s="45"/>
      <c r="LW718" s="45"/>
      <c r="LX718" s="25"/>
      <c r="LY718" s="45"/>
      <c r="LZ718" s="107"/>
      <c r="MA718" s="107"/>
      <c r="MB718" s="45"/>
      <c r="MC718" s="45"/>
      <c r="MD718" s="45"/>
      <c r="ME718" s="37"/>
      <c r="MF718" s="29"/>
      <c r="MG718" s="47"/>
      <c r="MH718" s="45"/>
      <c r="MI718" s="45"/>
      <c r="MJ718" s="45"/>
      <c r="MK718" s="45"/>
      <c r="ML718" s="25"/>
      <c r="MM718" s="45"/>
      <c r="MN718" s="107"/>
      <c r="MO718" s="107"/>
      <c r="MP718" s="45"/>
      <c r="MQ718" s="45"/>
      <c r="MR718" s="45"/>
      <c r="MS718" s="37"/>
      <c r="MT718" s="29"/>
      <c r="MU718" s="47"/>
      <c r="MV718" s="45"/>
      <c r="MW718" s="45"/>
      <c r="MX718" s="45"/>
      <c r="MY718" s="45"/>
      <c r="MZ718" s="25"/>
      <c r="NA718" s="45"/>
      <c r="NB718" s="107"/>
      <c r="NC718" s="107"/>
      <c r="ND718" s="45"/>
      <c r="NE718" s="45"/>
      <c r="NF718" s="45"/>
      <c r="NG718" s="37"/>
      <c r="NH718" s="29"/>
      <c r="NI718" s="47"/>
      <c r="NJ718" s="45"/>
      <c r="NK718" s="45"/>
      <c r="NL718" s="45"/>
      <c r="NM718" s="45"/>
      <c r="NN718" s="25"/>
      <c r="NO718" s="45"/>
      <c r="NP718" s="107"/>
      <c r="NQ718" s="107"/>
      <c r="NR718" s="45"/>
      <c r="NS718" s="45"/>
      <c r="NT718" s="45"/>
      <c r="NU718" s="37"/>
    </row>
    <row r="719" spans="1:385" x14ac:dyDescent="0.25">
      <c r="A719" s="136" t="s">
        <v>1192</v>
      </c>
      <c r="B719" s="137">
        <f>SUMIF(B655:B718,"&gt;=0")</f>
        <v>31426</v>
      </c>
      <c r="C719" s="137">
        <f>SUMIF(C655:C718,"&gt;=0")</f>
        <v>10811</v>
      </c>
      <c r="D719" s="137">
        <f>SUMIF(D655:D718,"&gt;=0")</f>
        <v>6422</v>
      </c>
      <c r="E719" s="142">
        <f>SUMIF(E655:E718,"&gt;=0")</f>
        <v>15059</v>
      </c>
      <c r="F719" s="249"/>
      <c r="G719" s="249"/>
      <c r="H719" s="135"/>
      <c r="I719" s="319">
        <f>J711+AL711+DR711+AZ711+BN711+KS711+CP711+LG712+DD711+LU711+KE711+CB711+IA711+IO711+JC711+JQ711+NK711+MW711+MI711+X711</f>
        <v>3142600</v>
      </c>
      <c r="J719" s="319"/>
      <c r="K719" s="33" t="s">
        <v>45</v>
      </c>
      <c r="L719" s="45"/>
      <c r="M719" s="325" t="s">
        <v>1190</v>
      </c>
      <c r="N719" s="325"/>
      <c r="O719" s="139">
        <f>O715+LP715+DI715+LZ715+CX714+CJ714+KM714+BV714+AQ715+BE715+DW715+LA714+AC715+II714+IW714+JK714+JY714+NP715+NB715+MN715</f>
        <v>681510</v>
      </c>
      <c r="P719" s="139"/>
      <c r="Q719" s="45"/>
      <c r="R719" s="45"/>
      <c r="S719" s="45"/>
      <c r="T719" s="37"/>
      <c r="U719" s="29"/>
      <c r="V719" s="47"/>
      <c r="W719" s="319"/>
      <c r="X719" s="319"/>
      <c r="Y719" s="33"/>
      <c r="Z719" s="45"/>
      <c r="AA719" s="25"/>
      <c r="AB719" s="45"/>
      <c r="AC719" s="107"/>
      <c r="AD719" s="107"/>
      <c r="AE719" s="45"/>
      <c r="AF719" s="45"/>
      <c r="AG719" s="45"/>
      <c r="AH719" s="37"/>
      <c r="AI719" s="29"/>
      <c r="AJ719" s="47"/>
      <c r="AK719" s="45"/>
      <c r="AL719" s="45"/>
      <c r="AM719" s="45"/>
      <c r="AN719" s="45"/>
      <c r="AO719" s="25"/>
      <c r="AP719" s="45"/>
      <c r="AQ719" s="45"/>
      <c r="AR719" s="45"/>
      <c r="AS719" s="45"/>
      <c r="AT719" s="45"/>
      <c r="AU719" s="45"/>
      <c r="AV719" s="37"/>
      <c r="AW719" s="29"/>
      <c r="AX719" s="47"/>
      <c r="AY719" s="45"/>
      <c r="AZ719" s="45"/>
      <c r="BA719" s="45"/>
      <c r="BB719" s="45"/>
      <c r="BC719" s="25"/>
      <c r="BD719" s="45"/>
      <c r="BE719" s="45"/>
      <c r="BF719" s="45"/>
      <c r="BG719" s="45"/>
      <c r="BH719" s="45"/>
      <c r="BI719" s="45"/>
      <c r="BJ719" s="37"/>
      <c r="BK719" s="29"/>
      <c r="BL719" s="322" t="s">
        <v>38</v>
      </c>
      <c r="BM719" s="322"/>
      <c r="BN719" s="127">
        <f>SUM(BN657,BN661,BN665,BN669,BN673,BN677,BN681,BN685,BN689,BN693,BN697,BN701,BN705)*100</f>
        <v>69800</v>
      </c>
      <c r="BO719" s="67"/>
      <c r="BP719" s="45"/>
      <c r="BQ719" s="25">
        <f>BN719/BR719</f>
        <v>4362.5</v>
      </c>
      <c r="BR719" s="127">
        <f>SUM(BR657,BR661,BR665,BR669,BR673,BR677,BR681,BR685,BR689,BR693,BR697,BR701,BR705)</f>
        <v>16</v>
      </c>
      <c r="BS719" s="45"/>
      <c r="BT719" s="44" t="str">
        <f t="shared" ref="BT719:BU719" si="3324">BT657</f>
        <v>スティッチキーケース</v>
      </c>
      <c r="BU719" s="43">
        <f t="shared" si="3324"/>
        <v>550</v>
      </c>
      <c r="BV719" s="127">
        <f>SUM(BV657,BV661,BV665,BV669,BV673,BV677,BV681,BV685,BV689,BV693,BV697,BV701,BV705)</f>
        <v>12500</v>
      </c>
      <c r="BW719" s="107">
        <f>BV719/BN719</f>
        <v>0.17908309455587393</v>
      </c>
      <c r="BX719" s="37"/>
      <c r="BY719" s="57"/>
      <c r="BZ719" s="322" t="s">
        <v>38</v>
      </c>
      <c r="CA719" s="322"/>
      <c r="CB719" s="127">
        <f>SUM(CB657,CB661,CB665,CB669,CB673,CB677,CB681,CB685,CB689,CB693,CB697,CB701,CB705)*100</f>
        <v>47900</v>
      </c>
      <c r="CC719" s="67"/>
      <c r="CD719" s="45"/>
      <c r="CE719" s="25">
        <f>CB719/CF719</f>
        <v>1842.3076923076924</v>
      </c>
      <c r="CF719" s="127">
        <f>SUM(CF657,CF661,CF665,CF669,CF673,CF677,CF681,CF685,CF689,CF693,CF697,CF701,CF705)</f>
        <v>26</v>
      </c>
      <c r="CG719" s="45"/>
      <c r="CH719" s="44" t="str">
        <f t="shared" ref="CH719:CI719" si="3325">CH657</f>
        <v>スプランキーラバー</v>
      </c>
      <c r="CI719" s="43">
        <f t="shared" si="3325"/>
        <v>187</v>
      </c>
      <c r="CJ719" s="127">
        <f>SUM(CJ657,CJ661,CJ665,CJ669,CJ673,CJ677,CJ681,CJ685,CJ689,CJ693,CJ697,CJ701,CJ705)</f>
        <v>6446</v>
      </c>
      <c r="CK719" s="107">
        <f>CJ719/CB719</f>
        <v>0.13457202505219207</v>
      </c>
      <c r="CL719" s="37"/>
      <c r="CM719" s="29"/>
      <c r="CN719" s="322" t="s">
        <v>38</v>
      </c>
      <c r="CO719" s="322"/>
      <c r="CP719" s="127">
        <f>SUM(CP657,CP661,CP665,CP669,CP673,CP677,CP681,CP685,CP689,CP693,CP697,CP701,CP705)*100</f>
        <v>73000</v>
      </c>
      <c r="CQ719" s="67"/>
      <c r="CR719" s="45"/>
      <c r="CS719" s="25">
        <f>CP719/CT719</f>
        <v>5615.3846153846152</v>
      </c>
      <c r="CT719" s="127">
        <f>SUM(CT657,CT661,CT665,CT669,CT673,CT677,CT681,CT685,CT689,CT693,CT697,CT701,CT705)</f>
        <v>13</v>
      </c>
      <c r="CU719" s="45"/>
      <c r="CV719" s="44" t="str">
        <f t="shared" ref="CV719:CW719" si="3326">CV657</f>
        <v>ギャルキティキーケース</v>
      </c>
      <c r="CW719" s="43">
        <f t="shared" si="3326"/>
        <v>726</v>
      </c>
      <c r="CX719" s="127">
        <f>SUM(CX657,CX661,CX665,CX669,CX673,CX677,CX681,CX685,CX689,CX693,CX697,CX701,CX705)</f>
        <v>8534</v>
      </c>
      <c r="CY719" s="107">
        <f>CX719/CP719</f>
        <v>0.1169041095890411</v>
      </c>
      <c r="CZ719" s="37"/>
      <c r="DA719" s="29"/>
      <c r="DB719" s="47"/>
      <c r="DC719" s="319"/>
      <c r="DD719" s="319"/>
      <c r="DE719" s="33"/>
      <c r="DF719" s="45"/>
      <c r="DG719" s="25"/>
      <c r="DH719" s="45"/>
      <c r="DI719" s="107"/>
      <c r="DJ719" s="107"/>
      <c r="DK719" s="45"/>
      <c r="DL719" s="45"/>
      <c r="DM719" s="45"/>
      <c r="DN719" s="37"/>
      <c r="DO719" s="29"/>
      <c r="DP719" s="47"/>
      <c r="DQ719" s="45"/>
      <c r="DR719" s="45"/>
      <c r="DS719" s="45"/>
      <c r="DT719" s="45"/>
      <c r="DU719" s="25"/>
      <c r="DV719" s="45"/>
      <c r="DW719" s="45"/>
      <c r="DX719" s="45"/>
      <c r="DY719" s="45"/>
      <c r="DZ719" s="45"/>
      <c r="EA719" s="45"/>
      <c r="EB719" s="37"/>
      <c r="GU719" s="220"/>
      <c r="GV719" s="29"/>
      <c r="GW719" s="31"/>
      <c r="GX719" s="29"/>
      <c r="GY719" s="29"/>
      <c r="GZ719" s="29"/>
      <c r="HB719" s="166"/>
      <c r="HC719" s="29"/>
      <c r="HD719" s="29"/>
      <c r="HE719" s="29"/>
      <c r="HF719" s="29"/>
      <c r="HG719" s="31"/>
      <c r="HK719" s="29"/>
      <c r="HL719" s="29"/>
      <c r="HM719" s="29"/>
      <c r="HN719" s="29"/>
      <c r="HP719" s="166"/>
      <c r="HQ719" s="29"/>
      <c r="HR719" s="29"/>
      <c r="HS719" s="29"/>
      <c r="HT719" s="29"/>
      <c r="HU719" s="31"/>
      <c r="HX719" s="360"/>
      <c r="HY719" s="322" t="s">
        <v>38</v>
      </c>
      <c r="HZ719" s="322"/>
      <c r="IA719" s="127">
        <f>SUM(IA657,IA661,IA665,IA669,IA673,IA677,IA681,IA685,IA689,IA693,IA697,IA701,IA705)*100</f>
        <v>69700</v>
      </c>
      <c r="IB719" s="67"/>
      <c r="IC719" s="45"/>
      <c r="ID719" s="25">
        <f>IA719/IE719</f>
        <v>7744.4444444444443</v>
      </c>
      <c r="IE719" s="127">
        <f>SUM(IE657,IE661,IE665,IE669,IE673,IE677,IE681,IE685,IE689,IE693,IE697,IE701,IE705)</f>
        <v>9</v>
      </c>
      <c r="IF719" s="45"/>
      <c r="IG719" s="44" t="str">
        <f t="shared" ref="IG719:IH719" si="3327">IG657</f>
        <v>アンパンマンもちふわ</v>
      </c>
      <c r="IH719" s="43">
        <f t="shared" si="3327"/>
        <v>673</v>
      </c>
      <c r="II719" s="127">
        <f>SUM(II657,II661,II665,II669,II673,II677,II681,II685,II689,II693,II697,II701,II705)</f>
        <v>5884</v>
      </c>
      <c r="IJ719" s="107">
        <f>II719/IA719</f>
        <v>8.4418938307030122E-2</v>
      </c>
      <c r="IK719" s="37"/>
      <c r="IL719" s="29"/>
      <c r="IM719" s="322" t="s">
        <v>38</v>
      </c>
      <c r="IN719" s="322"/>
      <c r="IO719" s="127">
        <f>SUM(IO657,IO661,IO665,IO669,IO673,IO677,IO681,IO685,IO689,IO693,IO697,IO701,IO705)*100</f>
        <v>43800</v>
      </c>
      <c r="IP719" s="67"/>
      <c r="IQ719" s="45"/>
      <c r="IR719" s="25">
        <f>IO719/IS719</f>
        <v>644.11764705882354</v>
      </c>
      <c r="IS719" s="127">
        <f>SUM(IS657,IS661,IS665,IS669,IS673,IS677,IS681,IS685,IS689,IS693,IS697,IS701,IS705)</f>
        <v>68</v>
      </c>
      <c r="IT719" s="45"/>
      <c r="IU719" s="44" t="str">
        <f t="shared" ref="IU719:IV719" si="3328">IU657</f>
        <v>AIスクイーズ</v>
      </c>
      <c r="IV719" s="43">
        <f t="shared" si="3328"/>
        <v>182</v>
      </c>
      <c r="IW719" s="127">
        <f>SUM(IW657,IW661,IW665,IW669,IW673,IW677,IW681,IW685,IW689,IW693,IW697,IW701,IW705)</f>
        <v>12376</v>
      </c>
      <c r="IX719" s="107">
        <f>IW719/IO719</f>
        <v>0.28255707762557075</v>
      </c>
      <c r="IY719" s="37"/>
      <c r="IZ719" s="130"/>
      <c r="JA719" s="322" t="s">
        <v>38</v>
      </c>
      <c r="JB719" s="322"/>
      <c r="JC719" s="127">
        <f>SUM(JC657,JC661,JC665,JC669,JC673,JC677,JC681,JC685,JC689,JC693,JC697,JC701,JC705)*100</f>
        <v>136200</v>
      </c>
      <c r="JD719" s="67"/>
      <c r="JE719" s="45"/>
      <c r="JF719" s="25">
        <f>JC719/JG719</f>
        <v>1480.4347826086957</v>
      </c>
      <c r="JG719" s="127">
        <f>SUM(JG657,JG661,JG665,JG669,JG673,JG677,JG681,JG685,JG689,JG693,JG697,JG701,JG705)</f>
        <v>92</v>
      </c>
      <c r="JH719" s="45"/>
      <c r="JI719" s="44" t="str">
        <f t="shared" ref="JI719:JJ719" si="3329">JI657</f>
        <v>AIモンスターラバー</v>
      </c>
      <c r="JJ719" s="43">
        <f t="shared" si="3329"/>
        <v>198</v>
      </c>
      <c r="JK719" s="127">
        <f>SUM(JK657,JK661,JK665,JK669,JK673,JK677,JK681,JK685,JK689,JK693,JK697,JK701,JK705)</f>
        <v>18216</v>
      </c>
      <c r="JL719" s="107">
        <f>JK719/JC719</f>
        <v>0.13374449339207048</v>
      </c>
      <c r="JM719" s="37"/>
      <c r="JN719" s="29"/>
      <c r="JO719" s="322" t="s">
        <v>38</v>
      </c>
      <c r="JP719" s="322"/>
      <c r="JQ719" s="127">
        <f>SUM(JQ657,JQ661,JQ665,JQ669,JQ673,JQ677,JQ681,JQ685,JQ689,JQ693,JQ697,JQ701,JQ705)*100</f>
        <v>52800</v>
      </c>
      <c r="JR719" s="67"/>
      <c r="JS719" s="45"/>
      <c r="JT719" s="25">
        <f>JQ719/JU719</f>
        <v>2200</v>
      </c>
      <c r="JU719" s="127">
        <f>SUM(JU657,JU661,JU665,JU669,JU673,JU677,JU681,JU685,JU689,JU693,JU697,JU701,JU705)</f>
        <v>24</v>
      </c>
      <c r="JV719" s="45"/>
      <c r="JW719" s="44" t="str">
        <f t="shared" ref="JW719:JX719" si="3330">JW657</f>
        <v>キティサンダルKH</v>
      </c>
      <c r="JX719" s="43">
        <f t="shared" si="3330"/>
        <v>605</v>
      </c>
      <c r="JY719" s="127">
        <f>SUM(JY657,JY661,JY665,JY669,JY673,JY677,JY681,JY685,JY689,JY693,JY697,JY701,JY705)</f>
        <v>14520</v>
      </c>
      <c r="JZ719" s="107">
        <f>JY719/JQ719</f>
        <v>0.27500000000000002</v>
      </c>
      <c r="KA719" s="37"/>
      <c r="KB719" s="51"/>
      <c r="KC719" s="322" t="s">
        <v>38</v>
      </c>
      <c r="KD719" s="322"/>
      <c r="KE719" s="127">
        <f>SUM(KE657,KE661,KE665,KE669,KE673,KE677,KE681,KE685,KE689,KE693,KE697,KE701,KE705)*100</f>
        <v>70900</v>
      </c>
      <c r="KF719" s="67"/>
      <c r="KG719" s="45"/>
      <c r="KH719" s="25">
        <f>KE719/KI719</f>
        <v>7090</v>
      </c>
      <c r="KI719" s="127">
        <f>SUM(KI657,KI661,KI665,KI669,KI673,KI677,KI681,KI685,KI689,KI693,KI697,KI701,KI705)</f>
        <v>10</v>
      </c>
      <c r="KJ719" s="45"/>
      <c r="KK719" s="44" t="str">
        <f>KK657</f>
        <v>サンリオFAN</v>
      </c>
      <c r="KL719" s="43">
        <f>KL657</f>
        <v>1100</v>
      </c>
      <c r="KM719" s="127">
        <f>SUM(KM657,KM661,KM665,KM669,KM673,KM677,KM681,KM685,KM689,KM693,KM697,KM701,KM705)</f>
        <v>11000</v>
      </c>
      <c r="KN719" s="107">
        <f>KM719/KE719</f>
        <v>0.15514809590973203</v>
      </c>
      <c r="KO719" s="37"/>
      <c r="KP719" s="29"/>
      <c r="KQ719" s="322" t="s">
        <v>38</v>
      </c>
      <c r="KR719" s="322"/>
      <c r="KS719" s="127">
        <f>SUM(KS657,KS661,KS665,KS669,KS673,KS677,KS681,KS685,KS689,KS693,KS697,KS701,KS705)*100</f>
        <v>72900</v>
      </c>
      <c r="KT719" s="67"/>
      <c r="KU719" s="45"/>
      <c r="KV719" s="25">
        <f>KS719/KW719</f>
        <v>998.63013698630141</v>
      </c>
      <c r="KW719" s="127">
        <f>SUM(KW657,KW661,KW665,KW669,KW673,KW677,KW681,KW685,KW689,KW693,KW697,KW701,KW705)</f>
        <v>73</v>
      </c>
      <c r="KX719" s="45"/>
      <c r="KY719" s="68" t="str">
        <f>KY657</f>
        <v>ターボババアマスコット</v>
      </c>
      <c r="KZ719" s="43">
        <f>KZ657</f>
        <v>800</v>
      </c>
      <c r="LA719" s="127">
        <f>SUM(LA657,LA661,LA665,LA669,LA673,LA677,LA681,LA685,LA689,LA693,LA697,LA701,LA705)</f>
        <v>21900</v>
      </c>
      <c r="LB719" s="107">
        <f>LA719/KS719</f>
        <v>0.30041152263374488</v>
      </c>
      <c r="LC719" s="37"/>
      <c r="LD719" s="29"/>
      <c r="LE719" s="47"/>
      <c r="LF719" s="45"/>
      <c r="LG719" s="45"/>
      <c r="LH719" s="45"/>
      <c r="LI719" s="45"/>
      <c r="LJ719" s="25"/>
      <c r="LK719" s="45"/>
      <c r="LL719" s="45"/>
      <c r="LM719" s="63"/>
      <c r="LN719" s="67"/>
      <c r="LO719" s="45"/>
      <c r="LP719" s="46"/>
      <c r="LQ719" s="37"/>
      <c r="LR719" s="29"/>
      <c r="LS719" s="47"/>
      <c r="LT719" s="319"/>
      <c r="LU719" s="319"/>
      <c r="LV719" s="33"/>
      <c r="LW719" s="45"/>
      <c r="LX719" s="25"/>
      <c r="LY719" s="45"/>
      <c r="LZ719" s="107"/>
      <c r="MA719" s="107"/>
      <c r="MB719" s="45"/>
      <c r="MC719" s="45"/>
      <c r="MD719" s="45"/>
      <c r="ME719" s="37"/>
      <c r="MF719" s="29"/>
      <c r="MG719" s="47"/>
      <c r="MH719" s="319"/>
      <c r="MI719" s="319"/>
      <c r="MJ719" s="33"/>
      <c r="MK719" s="45"/>
      <c r="ML719" s="25"/>
      <c r="MM719" s="45"/>
      <c r="MN719" s="107"/>
      <c r="MO719" s="107"/>
      <c r="MP719" s="45"/>
      <c r="MQ719" s="45"/>
      <c r="MR719" s="45"/>
      <c r="MS719" s="37"/>
      <c r="MT719" s="29"/>
      <c r="MU719" s="47"/>
      <c r="MV719" s="319"/>
      <c r="MW719" s="319"/>
      <c r="MX719" s="33"/>
      <c r="MY719" s="45"/>
      <c r="MZ719" s="25"/>
      <c r="NA719" s="45"/>
      <c r="NB719" s="107"/>
      <c r="NC719" s="107"/>
      <c r="ND719" s="45"/>
      <c r="NE719" s="45"/>
      <c r="NF719" s="45"/>
      <c r="NG719" s="37"/>
      <c r="NH719" s="29"/>
      <c r="NI719" s="47"/>
      <c r="NJ719" s="319"/>
      <c r="NK719" s="319"/>
      <c r="NL719" s="33"/>
      <c r="NM719" s="45"/>
      <c r="NN719" s="25"/>
      <c r="NO719" s="45"/>
      <c r="NP719" s="107"/>
      <c r="NQ719" s="107"/>
      <c r="NR719" s="45"/>
      <c r="NS719" s="45"/>
      <c r="NT719" s="45"/>
      <c r="NU719" s="37"/>
    </row>
    <row r="720" spans="1:385" ht="15" customHeight="1" thickBot="1" x14ac:dyDescent="0.3">
      <c r="A720" s="140" t="s">
        <v>40</v>
      </c>
      <c r="B720" s="141">
        <f>B719/A712</f>
        <v>952.30303030303025</v>
      </c>
      <c r="C720" s="142">
        <f>C719/A712</f>
        <v>327.60606060606062</v>
      </c>
      <c r="D720" s="142">
        <f>D719/A712</f>
        <v>194.60606060606059</v>
      </c>
      <c r="E720" s="250">
        <f>E719/A712</f>
        <v>456.33333333333331</v>
      </c>
      <c r="F720" s="249"/>
      <c r="G720" s="249"/>
      <c r="H720" s="135"/>
      <c r="I720" s="319">
        <f>I719/A712</f>
        <v>95230.303030303025</v>
      </c>
      <c r="J720" s="319"/>
      <c r="K720" s="45">
        <f>I720*A713</f>
        <v>3142600</v>
      </c>
      <c r="L720" s="45"/>
      <c r="M720" s="25" t="s">
        <v>41</v>
      </c>
      <c r="N720" s="45">
        <f>N713+AP713+DV714+BD714+BV711+LA711+CX711+LO712+DH713+LY713+KM711+CJ711+II711+IW711+JK711+JY711+NA713+MM713+AB713+NO713</f>
        <v>598481</v>
      </c>
      <c r="O720" s="107">
        <f>N720/I719</f>
        <v>0.19044135429262393</v>
      </c>
      <c r="P720" s="107"/>
      <c r="Q720" s="46"/>
      <c r="R720" s="46"/>
      <c r="S720" s="46"/>
      <c r="T720" s="37"/>
      <c r="U720" s="29"/>
      <c r="V720" s="47"/>
      <c r="W720" s="319"/>
      <c r="X720" s="319"/>
      <c r="Y720" s="45"/>
      <c r="Z720" s="45"/>
      <c r="AA720" s="25"/>
      <c r="AB720" s="45"/>
      <c r="AC720" s="107"/>
      <c r="AD720" s="107"/>
      <c r="AE720" s="46"/>
      <c r="AF720" s="46"/>
      <c r="AG720" s="46"/>
      <c r="AH720" s="37"/>
      <c r="AI720" s="29"/>
      <c r="AJ720" s="47"/>
      <c r="AK720" s="45"/>
      <c r="AL720" s="45"/>
      <c r="AM720" s="45"/>
      <c r="AN720" s="45"/>
      <c r="AO720" s="25"/>
      <c r="AP720" s="45"/>
      <c r="AQ720" s="45"/>
      <c r="AR720" s="45"/>
      <c r="AS720" s="45"/>
      <c r="AT720" s="45"/>
      <c r="AU720" s="45"/>
      <c r="AV720" s="37"/>
      <c r="AW720" s="29"/>
      <c r="AX720" s="47"/>
      <c r="AY720" s="45"/>
      <c r="AZ720" s="45"/>
      <c r="BA720" s="45"/>
      <c r="BB720" s="45"/>
      <c r="BC720" s="25"/>
      <c r="BD720" s="45"/>
      <c r="BE720" s="45"/>
      <c r="BF720" s="45"/>
      <c r="BG720" s="45"/>
      <c r="BH720" s="45"/>
      <c r="BI720" s="45"/>
      <c r="BJ720" s="37"/>
      <c r="BK720" s="29"/>
      <c r="BL720" s="322" t="s">
        <v>38</v>
      </c>
      <c r="BM720" s="322"/>
      <c r="BN720" s="127">
        <f>SUM(BN658,BN662,BN666,BN670,BN674,BN678,BN682,BN686,BN690,BN694,BN698,BN702,BN706)*100</f>
        <v>54500</v>
      </c>
      <c r="BO720" s="67"/>
      <c r="BP720" s="45"/>
      <c r="BQ720" s="25">
        <f>BN720/BR720</f>
        <v>1651.5151515151515</v>
      </c>
      <c r="BR720" s="127">
        <f>SUM(BR658,BR662,BR666,BR670,BR674,BR678,BR682,BR686,BR690,BR694,BR698,BR702,BR706)</f>
        <v>33</v>
      </c>
      <c r="BS720" s="45"/>
      <c r="BT720" s="44" t="str">
        <f>BT658</f>
        <v>サンリオブレスレット</v>
      </c>
      <c r="BU720" s="43">
        <f>BU658</f>
        <v>200</v>
      </c>
      <c r="BV720" s="127">
        <f>SUM(BV658,BV662,BV666,BV670,BV674,BV678,BV682,BV686,BV690,BV694,BV698,BV702,BV706)</f>
        <v>7650</v>
      </c>
      <c r="BW720" s="107">
        <f>BV720/BN720</f>
        <v>0.14036697247706423</v>
      </c>
      <c r="BX720" s="37"/>
      <c r="BY720" s="57"/>
      <c r="BZ720" s="322" t="s">
        <v>38</v>
      </c>
      <c r="CA720" s="322"/>
      <c r="CB720" s="127">
        <f>SUM(CB658,CB662,CB666,CB670,CB674,CB678,CB682,CB686,CB690,CB694,CB698,CB702,CB706)*100</f>
        <v>81100</v>
      </c>
      <c r="CC720" s="67"/>
      <c r="CD720" s="45"/>
      <c r="CE720" s="25">
        <f>CB720/CF720</f>
        <v>1287.3015873015872</v>
      </c>
      <c r="CF720" s="127">
        <f>SUM(CF658,CF662,CF666,CF670,CF674,CF678,CF682,CF686,CF690,CF694,CF698,CF702,CF706)</f>
        <v>63</v>
      </c>
      <c r="CG720" s="45"/>
      <c r="CH720" s="44" t="str">
        <f>CH658</f>
        <v>ＡＩラバー</v>
      </c>
      <c r="CI720" s="43">
        <f>CI658</f>
        <v>198</v>
      </c>
      <c r="CJ720" s="127">
        <f>SUM(CJ658,CJ662,CJ666,CJ670,CJ674,CJ678,CJ682,CJ686,CJ690,CJ694,CJ698,CJ702,CJ706)</f>
        <v>12474</v>
      </c>
      <c r="CK720" s="107">
        <f>CJ720/CB720</f>
        <v>0.15381011097410605</v>
      </c>
      <c r="CL720" s="37"/>
      <c r="CM720" s="29"/>
      <c r="CN720" s="322" t="s">
        <v>38</v>
      </c>
      <c r="CO720" s="322"/>
      <c r="CP720" s="127">
        <f>SUM(CP658,CP662,CP666,CP670,CP674,CP678,CP682,CP686,CP690,CP694,CP698,CP702,CP706)*100</f>
        <v>45400</v>
      </c>
      <c r="CQ720" s="67"/>
      <c r="CR720" s="45"/>
      <c r="CS720" s="25">
        <f>CP720/CT720</f>
        <v>1891.6666666666667</v>
      </c>
      <c r="CT720" s="127">
        <f>SUM(CT658,CT662,CT666,CT670,CT674,CT678,CT682,CT686,CT690,CT694,CT698,CT702,CT706)</f>
        <v>24</v>
      </c>
      <c r="CU720" s="45"/>
      <c r="CV720" s="44" t="str">
        <f>CV658</f>
        <v>サンリオトイカメラ</v>
      </c>
      <c r="CW720" s="43">
        <f>CW658</f>
        <v>605</v>
      </c>
      <c r="CX720" s="127">
        <f>SUM(CX658,CX662,CX666,CX670,CX674,CX678,CX682,CX686,CX690,CX694,CX698,CX702,CX706)</f>
        <v>14520</v>
      </c>
      <c r="CY720" s="107">
        <f>CX720/CP720</f>
        <v>0.31982378854625548</v>
      </c>
      <c r="CZ720" s="37"/>
      <c r="DA720" s="29"/>
      <c r="DB720" s="47"/>
      <c r="DC720" s="319"/>
      <c r="DD720" s="319"/>
      <c r="DE720" s="45"/>
      <c r="DF720" s="45"/>
      <c r="DG720" s="25"/>
      <c r="DH720" s="45"/>
      <c r="DI720" s="107"/>
      <c r="DJ720" s="107"/>
      <c r="DK720" s="46"/>
      <c r="DL720" s="46"/>
      <c r="DM720" s="46"/>
      <c r="DN720" s="37"/>
      <c r="DO720" s="29"/>
      <c r="DP720" s="47"/>
      <c r="DQ720" s="45"/>
      <c r="DR720" s="45"/>
      <c r="DS720" s="45"/>
      <c r="DT720" s="45"/>
      <c r="DU720" s="25"/>
      <c r="DV720" s="45"/>
      <c r="DW720" s="45"/>
      <c r="DX720" s="45"/>
      <c r="DY720" s="45"/>
      <c r="DZ720" s="45"/>
      <c r="EA720" s="45"/>
      <c r="EB720" s="37"/>
      <c r="GU720" s="220"/>
      <c r="GV720" s="29"/>
      <c r="GW720" s="31"/>
      <c r="GX720" s="29"/>
      <c r="GY720" s="29"/>
      <c r="GZ720" s="29"/>
      <c r="HB720" s="166"/>
      <c r="HC720" s="29"/>
      <c r="HD720" s="29"/>
      <c r="HE720" s="29"/>
      <c r="HF720" s="29"/>
      <c r="HG720" s="31"/>
      <c r="HK720" s="29"/>
      <c r="HL720" s="29"/>
      <c r="HM720" s="29"/>
      <c r="HN720" s="29"/>
      <c r="HP720" s="166"/>
      <c r="HQ720" s="29"/>
      <c r="HR720" s="29"/>
      <c r="HS720" s="29"/>
      <c r="HT720" s="29"/>
      <c r="HU720" s="31"/>
      <c r="HX720" s="360"/>
      <c r="HY720" s="322" t="s">
        <v>38</v>
      </c>
      <c r="HZ720" s="322"/>
      <c r="IA720" s="127">
        <f>SUM(IA658,IA662,IA666,IA670,IA674,IA678,IA682,IA686,IA690,IA694,IA698,IA702,IA706)*100</f>
        <v>105300</v>
      </c>
      <c r="IB720" s="67"/>
      <c r="IC720" s="45"/>
      <c r="ID720" s="25">
        <f>IA720/IE720</f>
        <v>1784.7457627118645</v>
      </c>
      <c r="IE720" s="127">
        <f>SUM(IE658,IE662,IE666,IE670,IE674,IE678,IE682,IE686,IE690,IE694,IE698,IE702,IE706)</f>
        <v>59</v>
      </c>
      <c r="IF720" s="45"/>
      <c r="IG720" s="44" t="str">
        <f t="shared" ref="IG720:IH720" si="3331">IG658</f>
        <v>スプランキーラバー</v>
      </c>
      <c r="IH720" s="43">
        <f t="shared" si="3331"/>
        <v>200</v>
      </c>
      <c r="II720" s="127">
        <f>SUM(II658,II662,II666,II670,II674,II678,II682,II686,II690,II694,II698,II702,II706)</f>
        <v>13600</v>
      </c>
      <c r="IJ720" s="107">
        <f>II720/IA720</f>
        <v>0.1291547958214625</v>
      </c>
      <c r="IK720" s="37"/>
      <c r="IL720" s="29"/>
      <c r="IM720" s="322" t="s">
        <v>38</v>
      </c>
      <c r="IN720" s="322"/>
      <c r="IO720" s="127">
        <f>SUM(IO658,IO662,IO666,IO670,IO674,IO678,IO682,IO686,IO690,IO694,IO698,IO702,IO706)*100</f>
        <v>49900</v>
      </c>
      <c r="IP720" s="67"/>
      <c r="IQ720" s="45"/>
      <c r="IR720" s="25">
        <f>IO720/IS720</f>
        <v>2772.2222222222222</v>
      </c>
      <c r="IS720" s="127">
        <f>SUM(IS658,IS662,IS666,IS670,IS674,IS678,IS682,IS686,IS690,IS694,IS698,IS702,IS706)</f>
        <v>18</v>
      </c>
      <c r="IT720" s="45"/>
      <c r="IU720" s="44" t="str">
        <f t="shared" ref="IU720:IV720" si="3332">IU658</f>
        <v>しなこくま</v>
      </c>
      <c r="IV720" s="43">
        <f t="shared" si="3332"/>
        <v>682</v>
      </c>
      <c r="IW720" s="127">
        <f>SUM(IW658,IW662,IW666,IW670,IW674,IW678,IW682,IW686,IW690,IW694,IW698,IW702,IW706)</f>
        <v>12276</v>
      </c>
      <c r="IX720" s="107">
        <f>IW720/IO720</f>
        <v>0.24601202404809619</v>
      </c>
      <c r="IY720" s="37"/>
      <c r="IZ720" s="130"/>
      <c r="JA720" s="322" t="s">
        <v>38</v>
      </c>
      <c r="JB720" s="322"/>
      <c r="JC720" s="127">
        <f>SUM(JC658,JC662,JC666,JC670,JC674,JC678,JC682,JC686,JC690,JC694,JC698,JC702,JC706)*100</f>
        <v>90100</v>
      </c>
      <c r="JD720" s="67"/>
      <c r="JE720" s="45"/>
      <c r="JF720" s="25">
        <f>JC720/JG720</f>
        <v>2145.2380952380954</v>
      </c>
      <c r="JG720" s="127">
        <f>SUM(JG658,JG662,JG666,JG670,JG674,JG678,JG682,JG686,JG690,JG694,JG698,JG702,JG706)</f>
        <v>42</v>
      </c>
      <c r="JH720" s="45"/>
      <c r="JI720" s="44" t="str">
        <f t="shared" ref="JI720:JJ720" si="3333">JI658</f>
        <v>ＡＩマスコット</v>
      </c>
      <c r="JJ720" s="43">
        <f t="shared" si="3333"/>
        <v>286</v>
      </c>
      <c r="JK720" s="127">
        <f>SUM(JK658,JK662,JK666,JK670,JK674,JK678,JK682,JK686,JK690,JK694,JK698,JK702,JK706)</f>
        <v>12012</v>
      </c>
      <c r="JL720" s="107">
        <f>JK720/JC720</f>
        <v>0.13331853496115428</v>
      </c>
      <c r="JM720" s="37"/>
      <c r="JN720" s="29"/>
      <c r="JO720" s="322" t="s">
        <v>38</v>
      </c>
      <c r="JP720" s="322"/>
      <c r="JQ720" s="127">
        <f>SUM(JQ658,JQ662,JQ666,JQ670,JQ674,JQ678,JQ682,JQ686,JQ690,JQ694,JQ698,JQ702,JQ706)*100</f>
        <v>71500</v>
      </c>
      <c r="JR720" s="67"/>
      <c r="JS720" s="45"/>
      <c r="JT720" s="25">
        <f>JQ720/JU720</f>
        <v>7944.4444444444443</v>
      </c>
      <c r="JU720" s="127">
        <f>SUM(JU658,JU662,JU666,JU670,JU674,JU678,JU682,JU686,JU690,JU694,JU698,JU702,JU706)</f>
        <v>9</v>
      </c>
      <c r="JV720" s="45"/>
      <c r="JW720" s="44" t="str">
        <f t="shared" ref="JW720:JX720" si="3334">JW658</f>
        <v>サンリオファン</v>
      </c>
      <c r="JX720" s="43">
        <f t="shared" si="3334"/>
        <v>1100</v>
      </c>
      <c r="JY720" s="127">
        <f>SUM(JY658,JY662,JY666,JY670,JY674,JY678,JY682,JY686,JY690,JY694,JY698,JY702,JY706)</f>
        <v>9900</v>
      </c>
      <c r="JZ720" s="107">
        <f>JY720/JQ720</f>
        <v>0.13846153846153847</v>
      </c>
      <c r="KA720" s="37"/>
      <c r="KB720" s="51"/>
      <c r="KC720" s="322" t="s">
        <v>38</v>
      </c>
      <c r="KD720" s="322"/>
      <c r="KE720" s="127">
        <f>SUM(KE658,KE662,KE666,KE670,KE674,KE678,KE682,KE686,KE690,KE694,KE698,KE702,KE706)*100</f>
        <v>126300</v>
      </c>
      <c r="KF720" s="67"/>
      <c r="KG720" s="45"/>
      <c r="KH720" s="25">
        <f>KE720/KI720</f>
        <v>1343.6170212765958</v>
      </c>
      <c r="KI720" s="127">
        <f>SUM(KI658,KI662,KI666,KI670,KI674,KI678,KI682,KI686,KI690,KI694,KI698,KI702,KI706)</f>
        <v>94</v>
      </c>
      <c r="KJ720" s="45"/>
      <c r="KK720" s="44" t="str">
        <f>KK658</f>
        <v>ＡＩモンスターラバー</v>
      </c>
      <c r="KL720" s="43">
        <f>KL658</f>
        <v>198</v>
      </c>
      <c r="KM720" s="127">
        <f>SUM(KM658,KM662,KM666,KM670,KM674,KM678,KM682,KM686,KM690,KM694,KM698,KM702,KM706)</f>
        <v>18612</v>
      </c>
      <c r="KN720" s="107">
        <f>KM720/KE720</f>
        <v>0.14736342042755343</v>
      </c>
      <c r="KO720" s="37"/>
      <c r="KP720" s="29"/>
      <c r="KQ720" s="322" t="s">
        <v>38</v>
      </c>
      <c r="KR720" s="322"/>
      <c r="KS720" s="127">
        <f>SUM(KS658,KS662,KS666,KS670,KS674,KS678,KS682,KS686,KS690,KS694,KS698,KS702,KS706)*100</f>
        <v>100500</v>
      </c>
      <c r="KT720" s="67"/>
      <c r="KU720" s="45"/>
      <c r="KV720" s="25">
        <f>KS720/KW720</f>
        <v>5025</v>
      </c>
      <c r="KW720" s="127">
        <f>SUM(KW658,KW662,KW666,KW670,KW674,KW678,KW682,KW686,KW690,KW694,KW698,KW702,KW706)</f>
        <v>20</v>
      </c>
      <c r="KX720" s="45"/>
      <c r="KY720" s="68" t="str">
        <f>KY658</f>
        <v>AIモンスターマスコット</v>
      </c>
      <c r="KZ720" s="43">
        <f>KZ658</f>
        <v>286</v>
      </c>
      <c r="LA720" s="127">
        <f>SUM(LA658,LA662,LA666,LA670,LA674,LA678,LA682,LA686,LA690,LA694,LA698,LA702,LA706)</f>
        <v>5720</v>
      </c>
      <c r="LB720" s="107">
        <f>LA720/KS720</f>
        <v>5.6915422885572137E-2</v>
      </c>
      <c r="LC720" s="37"/>
      <c r="LD720" s="29"/>
      <c r="LE720" s="47"/>
      <c r="LF720" s="45"/>
      <c r="LG720" s="45"/>
      <c r="LH720" s="45"/>
      <c r="LI720" s="45"/>
      <c r="LJ720" s="25"/>
      <c r="LK720" s="45"/>
      <c r="LL720" s="45"/>
      <c r="LM720" s="63"/>
      <c r="LN720" s="67"/>
      <c r="LO720" s="45"/>
      <c r="LP720" s="46"/>
      <c r="LQ720" s="37"/>
      <c r="LR720" s="29"/>
      <c r="LS720" s="47"/>
      <c r="LT720" s="319"/>
      <c r="LU720" s="319"/>
      <c r="LV720" s="45"/>
      <c r="LW720" s="45"/>
      <c r="LX720" s="25"/>
      <c r="LY720" s="45"/>
      <c r="LZ720" s="107"/>
      <c r="MA720" s="107"/>
      <c r="MB720" s="46"/>
      <c r="MC720" s="46"/>
      <c r="MD720" s="46"/>
      <c r="ME720" s="37"/>
      <c r="MF720" s="29"/>
      <c r="MG720" s="47"/>
      <c r="MH720" s="319"/>
      <c r="MI720" s="319"/>
      <c r="MJ720" s="45"/>
      <c r="MK720" s="45"/>
      <c r="ML720" s="25"/>
      <c r="MM720" s="45"/>
      <c r="MN720" s="107"/>
      <c r="MO720" s="107"/>
      <c r="MP720" s="46"/>
      <c r="MQ720" s="46"/>
      <c r="MR720" s="46"/>
      <c r="MS720" s="37"/>
      <c r="MT720" s="29"/>
      <c r="MU720" s="47"/>
      <c r="MV720" s="319"/>
      <c r="MW720" s="319"/>
      <c r="MX720" s="45"/>
      <c r="MY720" s="45"/>
      <c r="MZ720" s="25"/>
      <c r="NA720" s="45"/>
      <c r="NB720" s="107"/>
      <c r="NC720" s="107"/>
      <c r="ND720" s="46"/>
      <c r="NE720" s="46"/>
      <c r="NF720" s="46"/>
      <c r="NG720" s="37"/>
      <c r="NH720" s="29"/>
      <c r="NI720" s="47"/>
      <c r="NJ720" s="319"/>
      <c r="NK720" s="319"/>
      <c r="NL720" s="45"/>
      <c r="NM720" s="45"/>
      <c r="NN720" s="25"/>
      <c r="NO720" s="45"/>
      <c r="NP720" s="107"/>
      <c r="NQ720" s="107"/>
      <c r="NR720" s="46"/>
      <c r="NS720" s="46"/>
      <c r="NT720" s="46"/>
      <c r="NU720" s="37"/>
    </row>
    <row r="721" spans="1:385" ht="15" customHeight="1" thickTop="1" x14ac:dyDescent="0.25">
      <c r="A721" s="144" t="s">
        <v>1193</v>
      </c>
      <c r="B721" s="145">
        <f>B720*$A713</f>
        <v>31426</v>
      </c>
      <c r="C721" s="146">
        <f>C720*$A713</f>
        <v>10811</v>
      </c>
      <c r="D721" s="146">
        <f>D720*$A713</f>
        <v>6422</v>
      </c>
      <c r="E721" s="142">
        <f>E720*$A713</f>
        <v>15059</v>
      </c>
      <c r="F721" s="249"/>
      <c r="G721" s="249"/>
      <c r="H721" s="42"/>
      <c r="I721" s="319">
        <f>I719*K721</f>
        <v>1885560</v>
      </c>
      <c r="J721" s="319"/>
      <c r="K721" s="147">
        <v>0.6</v>
      </c>
      <c r="L721" s="99"/>
      <c r="M721" s="111" t="s">
        <v>36</v>
      </c>
      <c r="N721" s="99">
        <f>I721-N720</f>
        <v>1287079</v>
      </c>
      <c r="O721" s="147">
        <f>N721/I719</f>
        <v>0.40955864570737605</v>
      </c>
      <c r="P721" s="147"/>
      <c r="Q721" s="148"/>
      <c r="R721" s="148"/>
      <c r="S721" s="148"/>
      <c r="T721" s="149"/>
      <c r="U721" s="29"/>
      <c r="V721" s="47"/>
      <c r="W721" s="319"/>
      <c r="X721" s="319"/>
      <c r="Y721" s="107"/>
      <c r="Z721" s="45"/>
      <c r="AA721" s="25"/>
      <c r="AB721" s="45"/>
      <c r="AC721" s="107"/>
      <c r="AD721" s="107"/>
      <c r="AE721" s="46"/>
      <c r="AF721" s="46"/>
      <c r="AG721" s="46"/>
      <c r="AH721" s="37"/>
      <c r="AI721" s="29"/>
      <c r="AJ721" s="47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37"/>
      <c r="AW721" s="29"/>
      <c r="AX721" s="47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37"/>
      <c r="BK721" s="29"/>
      <c r="BL721" s="47"/>
      <c r="BM721" s="25" t="s">
        <v>29</v>
      </c>
      <c r="BN721" s="45">
        <f>SUM(BN717:BN720)</f>
        <v>214100</v>
      </c>
      <c r="BO721" s="45"/>
      <c r="BP721" s="45"/>
      <c r="BQ721" s="45"/>
      <c r="BR721" s="45">
        <f>SUM(BR717:BR720)</f>
        <v>76</v>
      </c>
      <c r="BS721" s="45"/>
      <c r="BT721" s="318" t="s">
        <v>43</v>
      </c>
      <c r="BU721" s="318"/>
      <c r="BV721" s="43">
        <f>SUM(BV717:BV720)</f>
        <v>39140</v>
      </c>
      <c r="BW721" s="150">
        <f>BV721/BN721</f>
        <v>0.18281177020084072</v>
      </c>
      <c r="BX721" s="37"/>
      <c r="BY721" s="57"/>
      <c r="BZ721" s="47"/>
      <c r="CA721" s="25" t="s">
        <v>29</v>
      </c>
      <c r="CB721" s="45">
        <f>SUM(CB717:CB720)</f>
        <v>188500</v>
      </c>
      <c r="CC721" s="45"/>
      <c r="CD721" s="45"/>
      <c r="CE721" s="45"/>
      <c r="CF721" s="45">
        <f>SUM(CF717:CF720)</f>
        <v>110</v>
      </c>
      <c r="CG721" s="45"/>
      <c r="CH721" s="323" t="s">
        <v>43</v>
      </c>
      <c r="CI721" s="323"/>
      <c r="CJ721" s="43">
        <f>SUM(CJ717:CJ720)</f>
        <v>38756</v>
      </c>
      <c r="CK721" s="150">
        <f>CJ721/CB721</f>
        <v>0.20560212201591513</v>
      </c>
      <c r="CL721" s="55"/>
      <c r="CM721" s="29"/>
      <c r="CN721" s="47"/>
      <c r="CO721" s="25" t="s">
        <v>29</v>
      </c>
      <c r="CP721" s="45">
        <f>SUM(CP717:CP720)</f>
        <v>211900</v>
      </c>
      <c r="CQ721" s="45"/>
      <c r="CR721" s="45"/>
      <c r="CS721" s="45"/>
      <c r="CT721" s="45">
        <f>SUM(CT717:CT720)</f>
        <v>64</v>
      </c>
      <c r="CU721" s="45"/>
      <c r="CV721" s="324" t="s">
        <v>43</v>
      </c>
      <c r="CW721" s="324"/>
      <c r="CX721" s="43">
        <f>SUM(CX717:CX720)</f>
        <v>48940</v>
      </c>
      <c r="CY721" s="150">
        <f>CX721/CP721</f>
        <v>0.23095799905615857</v>
      </c>
      <c r="CZ721" s="55"/>
      <c r="DA721" s="29"/>
      <c r="DB721" s="47"/>
      <c r="DC721" s="319"/>
      <c r="DD721" s="319"/>
      <c r="DE721" s="107"/>
      <c r="DF721" s="45"/>
      <c r="DG721" s="25"/>
      <c r="DH721" s="45"/>
      <c r="DI721" s="107"/>
      <c r="DJ721" s="107"/>
      <c r="DK721" s="46"/>
      <c r="DL721" s="46"/>
      <c r="DM721" s="46"/>
      <c r="DN721" s="37"/>
      <c r="DO721" s="29"/>
      <c r="DP721" s="47"/>
      <c r="DQ721" s="45"/>
      <c r="DR721" s="45"/>
      <c r="DS721" s="45"/>
      <c r="DT721" s="45"/>
      <c r="DU721" s="45"/>
      <c r="DV721" s="45"/>
      <c r="DW721" s="45"/>
      <c r="DX721" s="45"/>
      <c r="DY721" s="45"/>
      <c r="DZ721" s="45"/>
      <c r="EA721" s="45"/>
      <c r="EB721" s="37"/>
      <c r="GU721" s="220"/>
      <c r="GV721" s="29"/>
      <c r="GW721" s="31"/>
      <c r="GX721" s="29"/>
      <c r="GY721" s="29"/>
      <c r="GZ721" s="29"/>
      <c r="HB721" s="166"/>
      <c r="HC721" s="29"/>
      <c r="HD721" s="29"/>
      <c r="HE721" s="29"/>
      <c r="HF721" s="29"/>
      <c r="HG721" s="31"/>
      <c r="HK721" s="29"/>
      <c r="HL721" s="29"/>
      <c r="HM721" s="29"/>
      <c r="HN721" s="29"/>
      <c r="HP721" s="166"/>
      <c r="HQ721" s="29"/>
      <c r="HR721" s="29"/>
      <c r="HS721" s="29"/>
      <c r="HT721" s="29"/>
      <c r="HU721" s="31"/>
      <c r="HX721" s="360"/>
      <c r="HY721" s="47"/>
      <c r="HZ721" s="25" t="s">
        <v>29</v>
      </c>
      <c r="IA721" s="45">
        <f>SUM(IA717:IA720)</f>
        <v>298700</v>
      </c>
      <c r="IB721" s="45"/>
      <c r="IC721" s="45"/>
      <c r="ID721" s="45"/>
      <c r="IE721" s="45">
        <f>SUM(IE717:IE720)</f>
        <v>107</v>
      </c>
      <c r="IF721" s="45"/>
      <c r="IG721" s="318" t="s">
        <v>43</v>
      </c>
      <c r="IH721" s="318"/>
      <c r="II721" s="43">
        <f>SUM(II717:II720)</f>
        <v>54464</v>
      </c>
      <c r="IJ721" s="150">
        <f>II721/IA721</f>
        <v>0.18233679276866421</v>
      </c>
      <c r="IK721" s="37"/>
      <c r="IL721" s="29"/>
      <c r="IM721" s="47"/>
      <c r="IN721" s="25" t="s">
        <v>29</v>
      </c>
      <c r="IO721" s="45">
        <f>SUM(IO717:IO720)</f>
        <v>191500</v>
      </c>
      <c r="IP721" s="45"/>
      <c r="IQ721" s="45"/>
      <c r="IR721" s="45"/>
      <c r="IS721" s="45">
        <f>SUM(IS717:IS720)</f>
        <v>104</v>
      </c>
      <c r="IT721" s="45"/>
      <c r="IU721" s="318" t="s">
        <v>43</v>
      </c>
      <c r="IV721" s="318"/>
      <c r="IW721" s="43">
        <f>SUM(IW717:IW720)</f>
        <v>35367</v>
      </c>
      <c r="IX721" s="150">
        <f>IW721/IO721</f>
        <v>0.1846840731070496</v>
      </c>
      <c r="IY721" s="37"/>
      <c r="IZ721" s="61"/>
      <c r="JA721" s="47"/>
      <c r="JB721" s="25" t="s">
        <v>29</v>
      </c>
      <c r="JC721" s="45">
        <f>SUM(JC717:JC720)</f>
        <v>321900</v>
      </c>
      <c r="JD721" s="45"/>
      <c r="JE721" s="45"/>
      <c r="JF721" s="45"/>
      <c r="JG721" s="45">
        <f>SUM(JG717:JG720)</f>
        <v>165</v>
      </c>
      <c r="JH721" s="45"/>
      <c r="JI721" s="318" t="s">
        <v>43</v>
      </c>
      <c r="JJ721" s="318"/>
      <c r="JK721" s="43">
        <f>SUM(JK717:JK720)</f>
        <v>44956</v>
      </c>
      <c r="JL721" s="150">
        <f>JK721/JC721</f>
        <v>0.13965827896862379</v>
      </c>
      <c r="JM721" s="37"/>
      <c r="JN721" s="29"/>
      <c r="JO721" s="47"/>
      <c r="JP721" s="25" t="s">
        <v>29</v>
      </c>
      <c r="JQ721" s="45">
        <f>SUM(JQ717:JQ720)</f>
        <v>194500</v>
      </c>
      <c r="JR721" s="45"/>
      <c r="JS721" s="45"/>
      <c r="JT721" s="45"/>
      <c r="JU721" s="45">
        <f>SUM(JU717:JU720)</f>
        <v>63</v>
      </c>
      <c r="JV721" s="45"/>
      <c r="JW721" s="318" t="s">
        <v>43</v>
      </c>
      <c r="JX721" s="318"/>
      <c r="JY721" s="43">
        <f>SUM(JY717:JY720)</f>
        <v>37757</v>
      </c>
      <c r="JZ721" s="150">
        <f>JY721/JQ721</f>
        <v>0.19412339331619538</v>
      </c>
      <c r="KA721" s="37"/>
      <c r="KB721" s="51"/>
      <c r="KC721" s="47"/>
      <c r="KD721" s="25" t="s">
        <v>29</v>
      </c>
      <c r="KE721" s="45">
        <f>SUM(KE717:KE720)</f>
        <v>259200</v>
      </c>
      <c r="KF721" s="45"/>
      <c r="KG721" s="45"/>
      <c r="KH721" s="45"/>
      <c r="KI721" s="45">
        <f>SUM(KI717:KI720)</f>
        <v>129</v>
      </c>
      <c r="KJ721" s="45"/>
      <c r="KK721" s="322" t="s">
        <v>43</v>
      </c>
      <c r="KL721" s="322"/>
      <c r="KM721" s="43">
        <f>SUM(KM717:KM720)</f>
        <v>49060</v>
      </c>
      <c r="KN721" s="150">
        <f>KM721/KE721</f>
        <v>0.18927469135802469</v>
      </c>
      <c r="KO721" s="55"/>
      <c r="KP721" s="29"/>
      <c r="KQ721" s="47"/>
      <c r="KR721" s="25" t="s">
        <v>29</v>
      </c>
      <c r="KS721" s="45">
        <f>SUM(KS717:KS720)</f>
        <v>261200</v>
      </c>
      <c r="KT721" s="45"/>
      <c r="KU721" s="45"/>
      <c r="KV721" s="45"/>
      <c r="KW721" s="45">
        <f>SUM(KW717:KW720)</f>
        <v>113</v>
      </c>
      <c r="KX721" s="45"/>
      <c r="KY721" s="318" t="s">
        <v>43</v>
      </c>
      <c r="KZ721" s="318"/>
      <c r="LA721" s="43">
        <f>SUM(LA717:LA720)</f>
        <v>42850</v>
      </c>
      <c r="LB721" s="150">
        <f>LA721/KS721</f>
        <v>0.16405053598774885</v>
      </c>
      <c r="LC721" s="37"/>
      <c r="LD721" s="29"/>
      <c r="LE721" s="47"/>
      <c r="LF721" s="45"/>
      <c r="LG721" s="45"/>
      <c r="LH721" s="45"/>
      <c r="LI721" s="45"/>
      <c r="LJ721" s="45"/>
      <c r="LK721" s="45"/>
      <c r="LL721" s="45"/>
      <c r="LM721" s="44"/>
      <c r="LN721" s="43"/>
      <c r="LO721" s="43"/>
      <c r="LP721" s="43"/>
      <c r="LQ721" s="37"/>
      <c r="LR721" s="29"/>
      <c r="LS721" s="47"/>
      <c r="LT721" s="319"/>
      <c r="LU721" s="319"/>
      <c r="LV721" s="107"/>
      <c r="LW721" s="45"/>
      <c r="LX721" s="25"/>
      <c r="LY721" s="45"/>
      <c r="LZ721" s="107"/>
      <c r="MA721" s="107"/>
      <c r="MB721" s="46"/>
      <c r="MC721" s="46"/>
      <c r="MD721" s="46"/>
      <c r="ME721" s="37"/>
      <c r="MF721" s="29"/>
      <c r="MG721" s="47"/>
      <c r="MH721" s="319"/>
      <c r="MI721" s="319"/>
      <c r="MJ721" s="107"/>
      <c r="MK721" s="45"/>
      <c r="ML721" s="25"/>
      <c r="MM721" s="45"/>
      <c r="MN721" s="107"/>
      <c r="MO721" s="107"/>
      <c r="MP721" s="46"/>
      <c r="MQ721" s="46"/>
      <c r="MR721" s="46"/>
      <c r="MS721" s="37"/>
      <c r="MT721" s="29"/>
      <c r="MU721" s="47"/>
      <c r="MV721" s="319"/>
      <c r="MW721" s="319"/>
      <c r="MX721" s="107"/>
      <c r="MY721" s="45"/>
      <c r="MZ721" s="25"/>
      <c r="NA721" s="45"/>
      <c r="NB721" s="107"/>
      <c r="NC721" s="107"/>
      <c r="ND721" s="46"/>
      <c r="NE721" s="46"/>
      <c r="NF721" s="46"/>
      <c r="NG721" s="37"/>
      <c r="NH721" s="29"/>
      <c r="NI721" s="47"/>
      <c r="NJ721" s="319"/>
      <c r="NK721" s="319"/>
      <c r="NL721" s="107"/>
      <c r="NM721" s="45"/>
      <c r="NN721" s="25"/>
      <c r="NO721" s="45"/>
      <c r="NP721" s="107"/>
      <c r="NQ721" s="107"/>
      <c r="NR721" s="46"/>
      <c r="NS721" s="46"/>
      <c r="NT721" s="46"/>
      <c r="NU721" s="37"/>
    </row>
    <row r="722" spans="1:385" x14ac:dyDescent="0.25">
      <c r="A722" s="151"/>
      <c r="B722" s="40"/>
      <c r="C722" s="251"/>
      <c r="D722" s="40"/>
      <c r="E722" s="91"/>
      <c r="F722" s="135"/>
      <c r="G722" s="135"/>
      <c r="H722" s="135"/>
      <c r="I722" s="231"/>
      <c r="J722" s="232"/>
      <c r="K722" s="233"/>
      <c r="L722" s="234"/>
      <c r="M722" s="231"/>
      <c r="N722" s="234"/>
      <c r="O722" s="235"/>
      <c r="P722" s="235"/>
      <c r="Q722" s="235"/>
      <c r="R722" s="235"/>
      <c r="S722" s="235"/>
      <c r="T722" s="236"/>
      <c r="U722" s="29"/>
      <c r="V722" s="161"/>
      <c r="W722" s="31"/>
      <c r="Y722" s="162"/>
      <c r="Z722" s="29"/>
      <c r="AA722" s="31"/>
      <c r="AB722" s="29"/>
      <c r="AC722" s="128"/>
      <c r="AD722" s="128"/>
      <c r="AE722" s="128"/>
      <c r="AF722" s="128"/>
      <c r="AG722" s="128"/>
      <c r="AH722" s="51"/>
      <c r="AI722" s="29"/>
      <c r="AJ722" s="161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1"/>
      <c r="AW722" s="29"/>
      <c r="AX722" s="161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51"/>
      <c r="BK722" s="29"/>
      <c r="BL722" s="161"/>
      <c r="BM722" s="31"/>
      <c r="BN722" s="29"/>
      <c r="BO722" s="29"/>
      <c r="BP722" s="29"/>
      <c r="BQ722" s="29"/>
      <c r="BR722" s="29"/>
      <c r="BS722" s="29"/>
      <c r="BT722" s="164"/>
      <c r="BV722" s="29"/>
      <c r="BW722" s="162"/>
      <c r="BX722" s="51"/>
      <c r="BY722" s="57"/>
      <c r="BZ722" s="51"/>
      <c r="CA722" s="51"/>
      <c r="CB722" s="51"/>
      <c r="CC722" s="51"/>
      <c r="CD722" s="51"/>
      <c r="CE722" s="51"/>
      <c r="CF722" s="51"/>
      <c r="CG722" s="51"/>
      <c r="CH722" s="165"/>
      <c r="CI722" s="51"/>
      <c r="CJ722" s="51"/>
      <c r="CK722" s="51"/>
      <c r="CL722" s="51"/>
      <c r="CM722" s="29"/>
      <c r="CN722" s="161"/>
      <c r="CO722" s="31"/>
      <c r="CP722" s="29"/>
      <c r="CQ722" s="29"/>
      <c r="CR722" s="29"/>
      <c r="CS722" s="29"/>
      <c r="CT722" s="29"/>
      <c r="CU722" s="29"/>
      <c r="CV722" s="164"/>
      <c r="CX722" s="29"/>
      <c r="CY722" s="162"/>
      <c r="CZ722" s="51"/>
      <c r="DA722" s="29"/>
      <c r="DB722" s="161"/>
      <c r="DC722" s="31"/>
      <c r="DE722" s="162"/>
      <c r="DF722" s="29"/>
      <c r="DG722" s="31"/>
      <c r="DH722" s="29"/>
      <c r="DI722" s="128"/>
      <c r="DJ722" s="128"/>
      <c r="DK722" s="128"/>
      <c r="DL722" s="128"/>
      <c r="DM722" s="128"/>
      <c r="DN722" s="51"/>
      <c r="DO722" s="29"/>
      <c r="DP722" s="161"/>
      <c r="DQ722" s="29"/>
      <c r="DR722" s="29"/>
      <c r="DS722" s="29"/>
      <c r="DT722" s="29"/>
      <c r="DU722" s="29"/>
      <c r="DV722" s="29"/>
      <c r="DW722" s="29"/>
      <c r="DX722" s="29"/>
      <c r="DY722" s="29"/>
      <c r="DZ722" s="29"/>
      <c r="EA722" s="29"/>
      <c r="EB722" s="51"/>
      <c r="GU722" s="51"/>
      <c r="GV722" s="29"/>
      <c r="GW722" s="31"/>
      <c r="GX722" s="29"/>
      <c r="GY722" s="29"/>
      <c r="GZ722" s="29"/>
      <c r="HB722" s="166"/>
      <c r="HC722" s="29"/>
      <c r="HD722" s="29"/>
      <c r="HE722" s="29"/>
      <c r="HF722" s="29"/>
      <c r="HG722" s="29"/>
      <c r="HK722" s="29"/>
      <c r="HL722" s="29"/>
      <c r="HM722" s="29"/>
      <c r="HN722" s="29"/>
      <c r="HP722" s="166"/>
      <c r="HQ722" s="29"/>
      <c r="HR722" s="29"/>
      <c r="HS722" s="29"/>
      <c r="HT722" s="29"/>
      <c r="HU722" s="29"/>
      <c r="HX722" s="360"/>
      <c r="HY722" s="161"/>
      <c r="HZ722" s="31"/>
      <c r="IA722" s="29"/>
      <c r="IB722" s="29"/>
      <c r="IC722" s="29"/>
      <c r="ID722" s="29"/>
      <c r="IE722" s="29"/>
      <c r="IF722" s="29"/>
      <c r="IG722" s="167"/>
      <c r="II722" s="29"/>
      <c r="IJ722" s="162"/>
      <c r="IK722" s="51"/>
      <c r="IL722" s="29"/>
      <c r="IM722" s="161"/>
      <c r="IN722" s="31"/>
      <c r="IR722" s="29"/>
      <c r="IS722" s="29"/>
      <c r="IT722" s="29"/>
      <c r="IU722" s="29"/>
      <c r="IW722" s="29"/>
      <c r="IX722" s="162"/>
      <c r="IY722" s="51"/>
      <c r="IZ722" s="51"/>
      <c r="JA722" s="161"/>
      <c r="JB722" s="31"/>
      <c r="JC722" s="29"/>
      <c r="JD722" s="29"/>
      <c r="JE722" s="29"/>
      <c r="JF722" s="29"/>
      <c r="JG722" s="29"/>
      <c r="JH722" s="29"/>
      <c r="JI722" s="167"/>
      <c r="JK722" s="29"/>
      <c r="JL722" s="162"/>
      <c r="JM722" s="51"/>
      <c r="JN722" s="29"/>
      <c r="JO722" s="161"/>
      <c r="JP722" s="31"/>
      <c r="JT722" s="29"/>
      <c r="JU722" s="29"/>
      <c r="JV722" s="29"/>
      <c r="JW722" s="29"/>
      <c r="JY722" s="29"/>
      <c r="JZ722" s="162"/>
      <c r="KA722" s="51"/>
      <c r="KB722" s="51"/>
      <c r="KC722" s="51"/>
      <c r="KD722" s="51"/>
      <c r="KE722" s="51"/>
      <c r="KF722" s="51"/>
      <c r="KG722" s="51"/>
      <c r="KH722" s="51"/>
      <c r="KI722" s="51"/>
      <c r="KJ722" s="51"/>
      <c r="KK722" s="51"/>
      <c r="KL722" s="51"/>
      <c r="KM722" s="51"/>
      <c r="KN722" s="51"/>
      <c r="KO722" s="51"/>
      <c r="KP722" s="29"/>
      <c r="KQ722" s="161"/>
      <c r="KR722" s="31"/>
      <c r="KV722" s="29"/>
      <c r="KW722" s="29"/>
      <c r="KX722" s="29"/>
      <c r="KY722" s="163"/>
      <c r="LA722" s="29"/>
      <c r="LB722" s="162"/>
      <c r="LC722" s="51"/>
      <c r="LD722" s="29"/>
      <c r="LE722" s="161"/>
      <c r="LF722" s="29"/>
      <c r="LG722" s="29"/>
      <c r="LH722" s="29"/>
      <c r="LI722" s="29"/>
      <c r="LJ722" s="29"/>
      <c r="LK722" s="29"/>
      <c r="LL722" s="29"/>
      <c r="LM722" s="168"/>
      <c r="LN722" s="29"/>
      <c r="LO722" s="29"/>
      <c r="LP722" s="29"/>
      <c r="LQ722" s="51"/>
      <c r="LR722" s="29"/>
      <c r="LS722" s="161"/>
      <c r="LT722" s="31"/>
      <c r="LV722" s="162"/>
      <c r="LW722" s="29"/>
      <c r="LX722" s="31"/>
      <c r="LY722" s="29"/>
      <c r="LZ722" s="128"/>
      <c r="MA722" s="128"/>
      <c r="MB722" s="128"/>
      <c r="MC722" s="128"/>
      <c r="MD722" s="128"/>
      <c r="ME722" s="51"/>
      <c r="MF722" s="29"/>
      <c r="MG722" s="161"/>
      <c r="MH722" s="31"/>
      <c r="MJ722" s="162"/>
      <c r="MK722" s="29"/>
      <c r="ML722" s="31"/>
      <c r="MM722" s="29"/>
      <c r="MN722" s="128"/>
      <c r="MO722" s="128"/>
      <c r="MP722" s="128"/>
      <c r="MQ722" s="128"/>
      <c r="MR722" s="128"/>
      <c r="MS722" s="51"/>
      <c r="MT722" s="29"/>
      <c r="MU722" s="161"/>
      <c r="MV722" s="31"/>
      <c r="MX722" s="162"/>
      <c r="MY722" s="29"/>
      <c r="MZ722" s="31"/>
      <c r="NA722" s="29"/>
      <c r="NB722" s="128"/>
      <c r="NC722" s="128"/>
      <c r="ND722" s="128"/>
      <c r="NE722" s="128"/>
      <c r="NF722" s="128"/>
      <c r="NG722" s="51"/>
      <c r="NH722" s="29"/>
      <c r="NI722" s="161"/>
      <c r="NJ722" s="31"/>
      <c r="NL722" s="162"/>
      <c r="NM722" s="29"/>
      <c r="NN722" s="31"/>
      <c r="NO722" s="29"/>
      <c r="NP722" s="128"/>
      <c r="NQ722" s="128"/>
      <c r="NR722" s="128"/>
      <c r="NS722" s="128"/>
      <c r="NT722" s="128"/>
      <c r="NU722" s="51"/>
    </row>
    <row r="723" spans="1:385" x14ac:dyDescent="0.25">
      <c r="A723" s="169" t="s">
        <v>44</v>
      </c>
      <c r="B723" s="252"/>
      <c r="C723" s="40"/>
      <c r="D723" s="40"/>
      <c r="E723" s="40"/>
      <c r="F723" s="135"/>
      <c r="G723" s="135"/>
      <c r="H723" s="135"/>
      <c r="I723" s="319" t="e">
        <f>I719+#REF!*100+#REF!*100</f>
        <v>#REF!</v>
      </c>
      <c r="J723" s="319"/>
      <c r="K723" s="107"/>
      <c r="L723" s="45"/>
      <c r="M723" s="325" t="s">
        <v>1190</v>
      </c>
      <c r="N723" s="325"/>
      <c r="O723" s="45" t="e">
        <f>O719+#REF!+#REF!</f>
        <v>#REF!</v>
      </c>
      <c r="P723" s="45"/>
      <c r="Q723" s="46"/>
      <c r="R723" s="46"/>
      <c r="S723" s="46"/>
      <c r="T723" s="37"/>
      <c r="U723" s="29"/>
      <c r="V723" s="172"/>
      <c r="W723" s="320"/>
      <c r="X723" s="320"/>
      <c r="Y723" s="162"/>
      <c r="Z723" s="29"/>
      <c r="AA723" s="31"/>
      <c r="AB723" s="29"/>
      <c r="AC723" s="128"/>
      <c r="AD723" s="128"/>
      <c r="AE723" s="128"/>
      <c r="AF723" s="128"/>
      <c r="AG723" s="128"/>
      <c r="AH723" s="51"/>
      <c r="AI723" s="29"/>
      <c r="AJ723" s="161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1"/>
      <c r="AW723" s="29"/>
      <c r="AX723" s="161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51"/>
      <c r="BK723" s="29"/>
      <c r="BL723" s="161"/>
      <c r="BM723" s="31"/>
      <c r="BN723" s="29"/>
      <c r="BO723" s="29"/>
      <c r="BP723" s="29"/>
      <c r="BQ723" s="29"/>
      <c r="BR723" s="29"/>
      <c r="BS723" s="29"/>
      <c r="BT723" s="164"/>
      <c r="BV723" s="29"/>
      <c r="BW723" s="162"/>
      <c r="BX723" s="51"/>
      <c r="BY723" s="57"/>
      <c r="BZ723" s="51"/>
      <c r="CA723" s="51"/>
      <c r="CB723" s="51"/>
      <c r="CC723" s="51"/>
      <c r="CD723" s="51"/>
      <c r="CE723" s="51"/>
      <c r="CF723" s="51"/>
      <c r="CG723" s="51"/>
      <c r="CH723" s="165"/>
      <c r="CI723" s="51"/>
      <c r="CJ723" s="51"/>
      <c r="CK723" s="51"/>
      <c r="CL723" s="51"/>
      <c r="CM723" s="29"/>
      <c r="CN723" s="161"/>
      <c r="CO723" s="31"/>
      <c r="CP723" s="29"/>
      <c r="CQ723" s="29"/>
      <c r="CR723" s="29"/>
      <c r="CS723" s="29"/>
      <c r="CT723" s="29"/>
      <c r="CU723" s="29"/>
      <c r="CV723" s="164"/>
      <c r="CX723" s="29"/>
      <c r="CY723" s="162"/>
      <c r="CZ723" s="51"/>
      <c r="DA723" s="29"/>
      <c r="DB723" s="172"/>
      <c r="DC723" s="320"/>
      <c r="DD723" s="320"/>
      <c r="DE723" s="162"/>
      <c r="DF723" s="29"/>
      <c r="DG723" s="31"/>
      <c r="DH723" s="29"/>
      <c r="DI723" s="128"/>
      <c r="DJ723" s="128"/>
      <c r="DK723" s="128"/>
      <c r="DL723" s="128"/>
      <c r="DM723" s="128"/>
      <c r="DN723" s="51"/>
      <c r="DO723" s="29"/>
      <c r="DP723" s="161"/>
      <c r="DQ723" s="29"/>
      <c r="DR723" s="29"/>
      <c r="DS723" s="29"/>
      <c r="DT723" s="29"/>
      <c r="DU723" s="29"/>
      <c r="DV723" s="29"/>
      <c r="DW723" s="29"/>
      <c r="DX723" s="29"/>
      <c r="DY723" s="29"/>
      <c r="DZ723" s="29"/>
      <c r="EA723" s="29"/>
      <c r="EB723" s="51"/>
      <c r="GU723" s="51"/>
      <c r="HX723" s="360"/>
      <c r="HY723" s="161"/>
      <c r="HZ723" s="31"/>
      <c r="IA723" s="29"/>
      <c r="IB723" s="29"/>
      <c r="IC723" s="29"/>
      <c r="ID723" s="29"/>
      <c r="IE723" s="29"/>
      <c r="IF723" s="29"/>
      <c r="IG723" s="167"/>
      <c r="II723" s="29"/>
      <c r="IJ723" s="162"/>
      <c r="IK723" s="51"/>
      <c r="IL723" s="29"/>
      <c r="IM723" s="161"/>
      <c r="IN723" s="31"/>
      <c r="IR723" s="29"/>
      <c r="IS723" s="29"/>
      <c r="IT723" s="29"/>
      <c r="IU723" s="29"/>
      <c r="IW723" s="29"/>
      <c r="IX723" s="162"/>
      <c r="IY723" s="51"/>
      <c r="IZ723" s="51"/>
      <c r="JA723" s="161"/>
      <c r="JB723" s="31"/>
      <c r="JC723" s="29"/>
      <c r="JD723" s="29"/>
      <c r="JE723" s="29"/>
      <c r="JF723" s="29"/>
      <c r="JG723" s="29"/>
      <c r="JH723" s="29"/>
      <c r="JI723" s="167"/>
      <c r="JK723" s="29"/>
      <c r="JL723" s="162"/>
      <c r="JM723" s="51"/>
      <c r="JN723" s="29"/>
      <c r="JO723" s="161"/>
      <c r="JP723" s="31"/>
      <c r="JT723" s="29"/>
      <c r="JU723" s="29"/>
      <c r="JV723" s="29"/>
      <c r="JW723" s="29"/>
      <c r="JY723" s="29"/>
      <c r="JZ723" s="162"/>
      <c r="KA723" s="51"/>
      <c r="KB723" s="51"/>
      <c r="KC723" s="51"/>
      <c r="KD723" s="51"/>
      <c r="KE723" s="51"/>
      <c r="KF723" s="51"/>
      <c r="KG723" s="51"/>
      <c r="KH723" s="51"/>
      <c r="KI723" s="51"/>
      <c r="KJ723" s="51"/>
      <c r="KK723" s="51"/>
      <c r="KL723" s="51"/>
      <c r="KM723" s="51"/>
      <c r="KN723" s="51"/>
      <c r="KO723" s="51"/>
      <c r="KP723" s="29"/>
      <c r="KQ723" s="161"/>
      <c r="KR723" s="31"/>
      <c r="KV723" s="29"/>
      <c r="KW723" s="29"/>
      <c r="KX723" s="29"/>
      <c r="KY723" s="163"/>
      <c r="LA723" s="29"/>
      <c r="LB723" s="162"/>
      <c r="LC723" s="51"/>
      <c r="LD723" s="29"/>
      <c r="LE723" s="161"/>
      <c r="LF723" s="29"/>
      <c r="LG723" s="29"/>
      <c r="LH723" s="29"/>
      <c r="LI723" s="29"/>
      <c r="LJ723" s="29"/>
      <c r="LK723" s="29"/>
      <c r="LL723" s="29"/>
      <c r="LM723" s="168"/>
      <c r="LN723" s="29"/>
      <c r="LO723" s="29"/>
      <c r="LP723" s="29"/>
      <c r="LQ723" s="51"/>
      <c r="LR723" s="29"/>
      <c r="LS723" s="172"/>
      <c r="LT723" s="320"/>
      <c r="LU723" s="320"/>
      <c r="LV723" s="162"/>
      <c r="LW723" s="29"/>
      <c r="LX723" s="31"/>
      <c r="LY723" s="29"/>
      <c r="LZ723" s="128"/>
      <c r="MA723" s="128"/>
      <c r="MB723" s="128"/>
      <c r="MC723" s="128"/>
      <c r="MD723" s="128"/>
      <c r="ME723" s="51"/>
      <c r="MF723" s="29"/>
      <c r="MG723" s="172"/>
      <c r="MH723" s="320"/>
      <c r="MI723" s="320"/>
      <c r="MJ723" s="162"/>
      <c r="MK723" s="29"/>
      <c r="ML723" s="31"/>
      <c r="MM723" s="29"/>
      <c r="MN723" s="128"/>
      <c r="MO723" s="128"/>
      <c r="MP723" s="128"/>
      <c r="MQ723" s="128"/>
      <c r="MR723" s="128"/>
      <c r="MS723" s="51"/>
      <c r="MT723" s="29"/>
      <c r="MU723" s="172"/>
      <c r="MV723" s="320"/>
      <c r="MW723" s="320"/>
      <c r="MX723" s="162"/>
      <c r="MY723" s="29"/>
      <c r="MZ723" s="31"/>
      <c r="NA723" s="29"/>
      <c r="NB723" s="128"/>
      <c r="NC723" s="128"/>
      <c r="ND723" s="128"/>
      <c r="NE723" s="128"/>
      <c r="NF723" s="128"/>
      <c r="NG723" s="51"/>
      <c r="NH723" s="29"/>
      <c r="NI723" s="172"/>
      <c r="NJ723" s="320"/>
      <c r="NK723" s="320"/>
      <c r="NL723" s="162"/>
      <c r="NM723" s="29"/>
      <c r="NN723" s="31"/>
      <c r="NO723" s="29"/>
      <c r="NP723" s="128"/>
      <c r="NQ723" s="128"/>
      <c r="NR723" s="128"/>
      <c r="NS723" s="128"/>
      <c r="NT723" s="128"/>
      <c r="NU723" s="51"/>
    </row>
    <row r="724" spans="1:385" x14ac:dyDescent="0.25">
      <c r="A724" s="18"/>
      <c r="B724" s="39"/>
      <c r="C724" s="40"/>
      <c r="D724" s="40"/>
      <c r="E724" s="40"/>
      <c r="F724" s="135"/>
      <c r="G724" s="135"/>
      <c r="H724" s="135"/>
      <c r="I724" s="319"/>
      <c r="J724" s="319"/>
      <c r="K724" s="107"/>
      <c r="L724" s="45"/>
      <c r="M724" s="319" t="s">
        <v>45</v>
      </c>
      <c r="N724" s="319"/>
      <c r="O724" s="45" t="e">
        <f>K720+#REF!+#REF!</f>
        <v>#REF!</v>
      </c>
      <c r="P724" s="45"/>
      <c r="Q724" s="46"/>
      <c r="R724" s="46"/>
      <c r="S724" s="46"/>
      <c r="T724" s="37"/>
      <c r="U724" s="29"/>
      <c r="V724" s="172"/>
      <c r="W724" s="31"/>
      <c r="Y724" s="162"/>
      <c r="Z724" s="29"/>
      <c r="AA724" s="31"/>
      <c r="AB724" s="29"/>
      <c r="AC724" s="128"/>
      <c r="AD724" s="128"/>
      <c r="AE724" s="128"/>
      <c r="AF724" s="128"/>
      <c r="AG724" s="128"/>
      <c r="AH724" s="51"/>
      <c r="AI724" s="29"/>
      <c r="AJ724" s="161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1"/>
      <c r="AW724" s="29"/>
      <c r="AX724" s="161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51"/>
      <c r="BK724" s="29"/>
      <c r="BL724" s="161"/>
      <c r="BM724" s="31"/>
      <c r="BN724" s="29"/>
      <c r="BO724" s="29"/>
      <c r="BP724" s="29"/>
      <c r="BQ724" s="29"/>
      <c r="BR724" s="29"/>
      <c r="BS724" s="29"/>
      <c r="BT724" s="164"/>
      <c r="BV724" s="29"/>
      <c r="BW724" s="162"/>
      <c r="BX724" s="51"/>
      <c r="BY724" s="57"/>
      <c r="BZ724" s="51"/>
      <c r="CA724" s="51"/>
      <c r="CB724" s="51"/>
      <c r="CC724" s="51"/>
      <c r="CD724" s="51"/>
      <c r="CE724" s="51"/>
      <c r="CF724" s="51"/>
      <c r="CG724" s="51"/>
      <c r="CH724" s="165"/>
      <c r="CI724" s="51"/>
      <c r="CJ724" s="51"/>
      <c r="CK724" s="51"/>
      <c r="CL724" s="51"/>
      <c r="CM724" s="29"/>
      <c r="CN724" s="161"/>
      <c r="CO724" s="31"/>
      <c r="CP724" s="29"/>
      <c r="CQ724" s="29"/>
      <c r="CR724" s="29"/>
      <c r="CS724" s="29"/>
      <c r="CT724" s="29"/>
      <c r="CU724" s="29"/>
      <c r="CV724" s="164"/>
      <c r="CX724" s="29"/>
      <c r="CY724" s="162"/>
      <c r="CZ724" s="51"/>
      <c r="DA724" s="29"/>
      <c r="DB724" s="172"/>
      <c r="DC724" s="31"/>
      <c r="DE724" s="162"/>
      <c r="DF724" s="29"/>
      <c r="DG724" s="31"/>
      <c r="DH724" s="29"/>
      <c r="DI724" s="128"/>
      <c r="DJ724" s="128"/>
      <c r="DK724" s="128"/>
      <c r="DL724" s="128"/>
      <c r="DM724" s="128"/>
      <c r="DN724" s="51"/>
      <c r="DO724" s="29"/>
      <c r="DP724" s="161"/>
      <c r="DQ724" s="29"/>
      <c r="DR724" s="29"/>
      <c r="DS724" s="29"/>
      <c r="DT724" s="29"/>
      <c r="DU724" s="29"/>
      <c r="DV724" s="29"/>
      <c r="DW724" s="29"/>
      <c r="DX724" s="29"/>
      <c r="DY724" s="29"/>
      <c r="DZ724" s="29"/>
      <c r="EA724" s="29"/>
      <c r="EB724" s="51"/>
      <c r="GU724" s="51"/>
      <c r="HX724" s="360"/>
      <c r="HY724" s="161"/>
      <c r="HZ724" s="31"/>
      <c r="IA724" s="29"/>
      <c r="IB724" s="29"/>
      <c r="IC724" s="29"/>
      <c r="ID724" s="29"/>
      <c r="IE724" s="29"/>
      <c r="IF724" s="29"/>
      <c r="IG724" s="167"/>
      <c r="II724" s="29"/>
      <c r="IJ724" s="162"/>
      <c r="IK724" s="51"/>
      <c r="IL724" s="29"/>
      <c r="IM724" s="161"/>
      <c r="IN724" s="31"/>
      <c r="IR724" s="29"/>
      <c r="IS724" s="29"/>
      <c r="IT724" s="29"/>
      <c r="IU724" s="29"/>
      <c r="IW724" s="29"/>
      <c r="IX724" s="162"/>
      <c r="IY724" s="51"/>
      <c r="IZ724" s="51"/>
      <c r="JA724" s="161"/>
      <c r="JB724" s="31"/>
      <c r="JC724" s="29"/>
      <c r="JD724" s="29"/>
      <c r="JE724" s="29"/>
      <c r="JF724" s="29"/>
      <c r="JG724" s="29"/>
      <c r="JH724" s="29"/>
      <c r="JI724" s="167"/>
      <c r="JK724" s="29"/>
      <c r="JL724" s="162"/>
      <c r="JM724" s="51"/>
      <c r="JN724" s="29"/>
      <c r="JO724" s="161"/>
      <c r="JP724" s="31"/>
      <c r="JT724" s="29"/>
      <c r="JU724" s="29"/>
      <c r="JV724" s="29"/>
      <c r="JW724" s="29"/>
      <c r="JY724" s="29"/>
      <c r="JZ724" s="162"/>
      <c r="KA724" s="51"/>
      <c r="KB724" s="51"/>
      <c r="KC724" s="51"/>
      <c r="KD724" s="51"/>
      <c r="KE724" s="51"/>
      <c r="KF724" s="51"/>
      <c r="KG724" s="51"/>
      <c r="KH724" s="51"/>
      <c r="KI724" s="51"/>
      <c r="KJ724" s="51"/>
      <c r="KK724" s="51"/>
      <c r="KL724" s="51"/>
      <c r="KM724" s="51"/>
      <c r="KN724" s="51"/>
      <c r="KO724" s="51"/>
      <c r="KP724" s="29"/>
      <c r="KQ724" s="161"/>
      <c r="KR724" s="31"/>
      <c r="KV724" s="29"/>
      <c r="KW724" s="29"/>
      <c r="KX724" s="29"/>
      <c r="KY724" s="163"/>
      <c r="LA724" s="29"/>
      <c r="LB724" s="162"/>
      <c r="LC724" s="51"/>
      <c r="LD724" s="29"/>
      <c r="LE724" s="161"/>
      <c r="LF724" s="29"/>
      <c r="LG724" s="29"/>
      <c r="LH724" s="29"/>
      <c r="LI724" s="29"/>
      <c r="LJ724" s="29"/>
      <c r="LK724" s="29"/>
      <c r="LL724" s="29"/>
      <c r="LM724" s="168"/>
      <c r="LN724" s="29"/>
      <c r="LO724" s="29"/>
      <c r="LP724" s="29"/>
      <c r="LQ724" s="51"/>
      <c r="LR724" s="29"/>
      <c r="LS724" s="172"/>
      <c r="LT724" s="31"/>
      <c r="LV724" s="162"/>
      <c r="LW724" s="29"/>
      <c r="LX724" s="31"/>
      <c r="LY724" s="29"/>
      <c r="LZ724" s="128"/>
      <c r="MA724" s="128"/>
      <c r="MB724" s="128"/>
      <c r="MC724" s="128"/>
      <c r="MD724" s="128"/>
      <c r="ME724" s="51"/>
      <c r="MF724" s="29"/>
      <c r="MG724" s="172"/>
      <c r="MH724" s="31"/>
      <c r="MJ724" s="162"/>
      <c r="MK724" s="29"/>
      <c r="ML724" s="31"/>
      <c r="MM724" s="29"/>
      <c r="MN724" s="128"/>
      <c r="MO724" s="128"/>
      <c r="MP724" s="128"/>
      <c r="MQ724" s="128"/>
      <c r="MR724" s="128"/>
      <c r="MS724" s="51"/>
      <c r="MT724" s="29"/>
      <c r="MU724" s="172"/>
      <c r="MV724" s="31"/>
      <c r="MX724" s="162"/>
      <c r="MY724" s="29"/>
      <c r="MZ724" s="31"/>
      <c r="NA724" s="29"/>
      <c r="NB724" s="128"/>
      <c r="NC724" s="128"/>
      <c r="ND724" s="128"/>
      <c r="NE724" s="128"/>
      <c r="NF724" s="128"/>
      <c r="NG724" s="51"/>
      <c r="NH724" s="29"/>
      <c r="NI724" s="172"/>
      <c r="NJ724" s="31"/>
      <c r="NL724" s="162"/>
      <c r="NM724" s="29"/>
      <c r="NN724" s="31"/>
      <c r="NO724" s="29"/>
      <c r="NP724" s="128"/>
      <c r="NQ724" s="128"/>
      <c r="NR724" s="128"/>
      <c r="NS724" s="128"/>
      <c r="NT724" s="128"/>
      <c r="NU724" s="51"/>
    </row>
    <row r="725" spans="1:385" x14ac:dyDescent="0.25">
      <c r="A725" s="18"/>
      <c r="B725" s="39"/>
      <c r="C725" s="40"/>
      <c r="D725" s="40"/>
      <c r="E725" s="40"/>
      <c r="F725" s="135"/>
      <c r="G725" s="135"/>
      <c r="H725" s="135"/>
      <c r="I725" s="319"/>
      <c r="J725" s="319"/>
      <c r="K725" s="107"/>
      <c r="L725" s="45"/>
      <c r="M725" s="325" t="s">
        <v>1202</v>
      </c>
      <c r="N725" s="325"/>
      <c r="O725" s="71" t="e">
        <f>N720+#REF!+#REF!</f>
        <v>#REF!</v>
      </c>
      <c r="P725" s="71"/>
      <c r="Q725" s="107" t="e">
        <f>O725/I723</f>
        <v>#REF!</v>
      </c>
      <c r="R725" s="46"/>
      <c r="S725" s="46"/>
      <c r="T725" s="37"/>
      <c r="U725" s="29"/>
      <c r="V725" s="161"/>
      <c r="W725" s="320"/>
      <c r="X725" s="320"/>
      <c r="Y725" s="162"/>
      <c r="Z725" s="29"/>
      <c r="AA725" s="31"/>
      <c r="AB725" s="29"/>
      <c r="AC725" s="128"/>
      <c r="AD725" s="128"/>
      <c r="AE725" s="128"/>
      <c r="AF725" s="128"/>
      <c r="AG725" s="128"/>
      <c r="AH725" s="51"/>
      <c r="AI725" s="29"/>
      <c r="AJ725" s="161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1"/>
      <c r="AW725" s="29"/>
      <c r="AX725" s="161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51"/>
      <c r="BK725" s="29"/>
      <c r="BL725" s="161"/>
      <c r="BM725" s="31"/>
      <c r="BN725" s="29"/>
      <c r="BO725" s="29"/>
      <c r="BP725" s="29"/>
      <c r="BQ725" s="29"/>
      <c r="BR725" s="29"/>
      <c r="BS725" s="29"/>
      <c r="BT725" s="164"/>
      <c r="BV725" s="29"/>
      <c r="BW725" s="162"/>
      <c r="BX725" s="51"/>
      <c r="BY725" s="57"/>
      <c r="BZ725" s="51"/>
      <c r="CA725" s="51"/>
      <c r="CB725" s="51"/>
      <c r="CC725" s="51"/>
      <c r="CD725" s="51"/>
      <c r="CE725" s="51"/>
      <c r="CF725" s="51"/>
      <c r="CG725" s="51"/>
      <c r="CH725" s="165"/>
      <c r="CI725" s="51"/>
      <c r="CJ725" s="51"/>
      <c r="CK725" s="51"/>
      <c r="CL725" s="51"/>
      <c r="CM725" s="29"/>
      <c r="CN725" s="161"/>
      <c r="CO725" s="31"/>
      <c r="CP725" s="29"/>
      <c r="CQ725" s="29"/>
      <c r="CR725" s="29"/>
      <c r="CS725" s="29"/>
      <c r="CT725" s="29"/>
      <c r="CU725" s="29"/>
      <c r="CV725" s="164"/>
      <c r="CX725" s="29"/>
      <c r="CY725" s="162"/>
      <c r="CZ725" s="51"/>
      <c r="DA725" s="29"/>
      <c r="DB725" s="161"/>
      <c r="DC725" s="320"/>
      <c r="DD725" s="320"/>
      <c r="DE725" s="162"/>
      <c r="DF725" s="29"/>
      <c r="DG725" s="31"/>
      <c r="DH725" s="29"/>
      <c r="DI725" s="128"/>
      <c r="DJ725" s="128"/>
      <c r="DK725" s="128"/>
      <c r="DL725" s="128"/>
      <c r="DM725" s="128"/>
      <c r="DN725" s="51"/>
      <c r="DO725" s="29"/>
      <c r="DP725" s="161"/>
      <c r="DQ725" s="29"/>
      <c r="DR725" s="29"/>
      <c r="DS725" s="29"/>
      <c r="DT725" s="29"/>
      <c r="DU725" s="29"/>
      <c r="DV725" s="29"/>
      <c r="DW725" s="29"/>
      <c r="DX725" s="29"/>
      <c r="DY725" s="29"/>
      <c r="DZ725" s="29"/>
      <c r="EA725" s="29"/>
      <c r="EB725" s="51"/>
      <c r="GU725" s="51"/>
      <c r="HX725" s="360"/>
      <c r="HY725" s="161"/>
      <c r="HZ725" s="31"/>
      <c r="IA725" s="29"/>
      <c r="IB725" s="29"/>
      <c r="IC725" s="29"/>
      <c r="ID725" s="29"/>
      <c r="IE725" s="29"/>
      <c r="IF725" s="29"/>
      <c r="IG725" s="167"/>
      <c r="II725" s="29"/>
      <c r="IJ725" s="162"/>
      <c r="IK725" s="51"/>
      <c r="IL725" s="29"/>
      <c r="IM725" s="161"/>
      <c r="IN725" s="31"/>
      <c r="IO725" s="29"/>
      <c r="IP725" s="29"/>
      <c r="IQ725" s="29"/>
      <c r="IR725" s="29"/>
      <c r="IS725" s="29"/>
      <c r="IT725" s="29"/>
      <c r="IU725" s="176"/>
      <c r="IW725" s="29"/>
      <c r="IX725" s="162"/>
      <c r="IY725" s="51"/>
      <c r="IZ725" s="51"/>
      <c r="JA725" s="161"/>
      <c r="JB725" s="31"/>
      <c r="JC725" s="29"/>
      <c r="JD725" s="29"/>
      <c r="JE725" s="29"/>
      <c r="JF725" s="29"/>
      <c r="JG725" s="29"/>
      <c r="JH725" s="29"/>
      <c r="JI725" s="167"/>
      <c r="JK725" s="29"/>
      <c r="JL725" s="162"/>
      <c r="JM725" s="51"/>
      <c r="JN725" s="29"/>
      <c r="JO725" s="161"/>
      <c r="JP725" s="31"/>
      <c r="JQ725" s="29"/>
      <c r="JR725" s="29"/>
      <c r="JS725" s="29"/>
      <c r="JT725" s="29"/>
      <c r="JU725" s="29"/>
      <c r="JV725" s="29"/>
      <c r="JW725" s="176"/>
      <c r="JY725" s="29"/>
      <c r="JZ725" s="162"/>
      <c r="KA725" s="51"/>
      <c r="KB725" s="51"/>
      <c r="KC725" s="51"/>
      <c r="KD725" s="51"/>
      <c r="KE725" s="51"/>
      <c r="KF725" s="51"/>
      <c r="KG725" s="51"/>
      <c r="KH725" s="51"/>
      <c r="KI725" s="51"/>
      <c r="KJ725" s="51"/>
      <c r="KK725" s="51"/>
      <c r="KL725" s="51"/>
      <c r="KM725" s="51"/>
      <c r="KN725" s="51"/>
      <c r="KO725" s="51"/>
      <c r="KP725" s="29"/>
      <c r="KQ725" s="161"/>
      <c r="KR725" s="31"/>
      <c r="KS725" s="29"/>
      <c r="KT725" s="29"/>
      <c r="KU725" s="29"/>
      <c r="KV725" s="29"/>
      <c r="KW725" s="29"/>
      <c r="KX725" s="29"/>
      <c r="KY725" s="175"/>
      <c r="LA725" s="29"/>
      <c r="LB725" s="162"/>
      <c r="LC725" s="51"/>
      <c r="LD725" s="29"/>
      <c r="LE725" s="161"/>
      <c r="LF725" s="29"/>
      <c r="LG725" s="29"/>
      <c r="LH725" s="29"/>
      <c r="LI725" s="29"/>
      <c r="LJ725" s="29"/>
      <c r="LK725" s="29"/>
      <c r="LL725" s="29"/>
      <c r="LM725" s="168"/>
      <c r="LN725" s="29"/>
      <c r="LO725" s="29"/>
      <c r="LP725" s="29"/>
      <c r="LQ725" s="51"/>
      <c r="LR725" s="29"/>
      <c r="LS725" s="161"/>
      <c r="LT725" s="320"/>
      <c r="LU725" s="320"/>
      <c r="LV725" s="162"/>
      <c r="LW725" s="29"/>
      <c r="LX725" s="31"/>
      <c r="LY725" s="29"/>
      <c r="LZ725" s="128"/>
      <c r="MA725" s="128"/>
      <c r="MB725" s="128"/>
      <c r="MC725" s="128"/>
      <c r="MD725" s="128"/>
      <c r="ME725" s="51"/>
      <c r="MF725" s="29"/>
      <c r="MG725" s="161"/>
      <c r="MH725" s="320"/>
      <c r="MI725" s="320"/>
      <c r="MJ725" s="162"/>
      <c r="MK725" s="29"/>
      <c r="ML725" s="31"/>
      <c r="MM725" s="29"/>
      <c r="MN725" s="128"/>
      <c r="MO725" s="128"/>
      <c r="MP725" s="128"/>
      <c r="MQ725" s="128"/>
      <c r="MR725" s="128"/>
      <c r="MS725" s="51"/>
      <c r="MT725" s="29"/>
      <c r="MU725" s="161"/>
      <c r="MV725" s="320"/>
      <c r="MW725" s="320"/>
      <c r="MX725" s="162"/>
      <c r="MY725" s="29"/>
      <c r="MZ725" s="31"/>
      <c r="NA725" s="29"/>
      <c r="NB725" s="128"/>
      <c r="NC725" s="128"/>
      <c r="ND725" s="128"/>
      <c r="NE725" s="128"/>
      <c r="NF725" s="128"/>
      <c r="NG725" s="51"/>
      <c r="NH725" s="29"/>
      <c r="NI725" s="161"/>
      <c r="NJ725" s="320"/>
      <c r="NK725" s="320"/>
      <c r="NL725" s="162"/>
      <c r="NM725" s="29"/>
      <c r="NN725" s="31"/>
      <c r="NO725" s="29"/>
      <c r="NP725" s="128"/>
      <c r="NQ725" s="128"/>
      <c r="NR725" s="128"/>
      <c r="NS725" s="128"/>
      <c r="NT725" s="128"/>
      <c r="NU725" s="51"/>
    </row>
    <row r="726" spans="1:385" x14ac:dyDescent="0.25">
      <c r="A726" s="174"/>
      <c r="B726" s="135"/>
      <c r="C726" s="135"/>
      <c r="D726" s="135"/>
      <c r="E726" s="135"/>
      <c r="F726" s="135"/>
      <c r="G726" s="135"/>
      <c r="H726" s="135"/>
      <c r="I726" s="253"/>
      <c r="J726" s="254"/>
      <c r="K726" s="255"/>
      <c r="L726" s="256"/>
      <c r="M726" s="31"/>
      <c r="N726" s="29"/>
      <c r="O726" s="128"/>
      <c r="P726" s="128"/>
      <c r="Q726" s="128"/>
      <c r="R726" s="128"/>
      <c r="S726" s="128"/>
      <c r="T726" s="51"/>
      <c r="U726" s="29"/>
      <c r="V726" s="161"/>
      <c r="W726" s="31"/>
      <c r="Y726" s="162"/>
      <c r="Z726" s="29"/>
      <c r="AA726" s="31"/>
      <c r="AB726" s="29"/>
      <c r="AC726" s="128"/>
      <c r="AD726" s="128"/>
      <c r="AE726" s="128"/>
      <c r="AF726" s="128"/>
      <c r="AG726" s="128"/>
      <c r="AH726" s="51"/>
      <c r="AI726" s="29"/>
      <c r="AJ726" s="161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1"/>
      <c r="AW726" s="29"/>
      <c r="AX726" s="161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51"/>
      <c r="BK726" s="29"/>
      <c r="BL726" s="161"/>
      <c r="BM726" s="31"/>
      <c r="BN726" s="29"/>
      <c r="BO726" s="29"/>
      <c r="BP726" s="29"/>
      <c r="BQ726" s="29"/>
      <c r="BR726" s="29"/>
      <c r="BS726" s="29"/>
      <c r="BT726" s="164"/>
      <c r="BV726" s="29"/>
      <c r="BW726" s="162"/>
      <c r="BX726" s="51"/>
      <c r="BY726" s="57"/>
      <c r="BZ726" s="51"/>
      <c r="CA726" s="51"/>
      <c r="CB726" s="51"/>
      <c r="CC726" s="51"/>
      <c r="CD726" s="51"/>
      <c r="CE726" s="51"/>
      <c r="CF726" s="51"/>
      <c r="CG726" s="51"/>
      <c r="CH726" s="165"/>
      <c r="CI726" s="51"/>
      <c r="CJ726" s="51"/>
      <c r="CK726" s="51"/>
      <c r="CL726" s="51"/>
      <c r="CM726" s="29"/>
      <c r="CN726" s="161"/>
      <c r="CO726" s="31"/>
      <c r="CP726" s="29"/>
      <c r="CQ726" s="29"/>
      <c r="CR726" s="29"/>
      <c r="CS726" s="29"/>
      <c r="CT726" s="29"/>
      <c r="CU726" s="29"/>
      <c r="CV726" s="164"/>
      <c r="CX726" s="29"/>
      <c r="CY726" s="162"/>
      <c r="CZ726" s="51"/>
      <c r="DA726" s="29"/>
      <c r="DB726" s="161"/>
      <c r="DC726" s="31"/>
      <c r="DE726" s="162"/>
      <c r="DF726" s="29"/>
      <c r="DG726" s="31"/>
      <c r="DH726" s="29"/>
      <c r="DI726" s="128"/>
      <c r="DJ726" s="128"/>
      <c r="DK726" s="128"/>
      <c r="DL726" s="128"/>
      <c r="DM726" s="128"/>
      <c r="DN726" s="51"/>
      <c r="DO726" s="29"/>
      <c r="DP726" s="161"/>
      <c r="DQ726" s="29"/>
      <c r="DR726" s="29"/>
      <c r="DS726" s="29"/>
      <c r="DT726" s="29"/>
      <c r="DU726" s="29"/>
      <c r="DV726" s="29"/>
      <c r="DW726" s="29"/>
      <c r="DX726" s="29"/>
      <c r="DY726" s="29"/>
      <c r="DZ726" s="29"/>
      <c r="EA726" s="29"/>
      <c r="EB726" s="51"/>
      <c r="GU726" s="51"/>
      <c r="HX726" s="360"/>
      <c r="HY726" s="161"/>
      <c r="HZ726" s="31"/>
      <c r="IA726" s="29"/>
      <c r="IB726" s="29"/>
      <c r="IC726" s="29"/>
      <c r="ID726" s="29"/>
      <c r="IE726" s="29"/>
      <c r="IF726" s="29"/>
      <c r="IG726" s="167"/>
      <c r="II726" s="29"/>
      <c r="IJ726" s="162"/>
      <c r="IK726" s="51"/>
      <c r="IL726" s="29"/>
      <c r="IM726" s="161"/>
      <c r="IN726" s="31"/>
      <c r="IO726" s="29"/>
      <c r="IP726" s="29"/>
      <c r="IQ726" s="29"/>
      <c r="IR726" s="29"/>
      <c r="IS726" s="29"/>
      <c r="IT726" s="29"/>
      <c r="IU726" s="176"/>
      <c r="IW726" s="29"/>
      <c r="IX726" s="162"/>
      <c r="IY726" s="51"/>
      <c r="IZ726" s="51"/>
      <c r="JA726" s="161"/>
      <c r="JB726" s="31"/>
      <c r="JC726" s="29"/>
      <c r="JD726" s="29"/>
      <c r="JE726" s="29"/>
      <c r="JF726" s="29"/>
      <c r="JG726" s="29"/>
      <c r="JH726" s="29"/>
      <c r="JI726" s="167"/>
      <c r="JK726" s="29"/>
      <c r="JL726" s="162"/>
      <c r="JM726" s="51"/>
      <c r="JN726" s="29"/>
      <c r="JO726" s="161"/>
      <c r="JP726" s="31"/>
      <c r="JQ726" s="29"/>
      <c r="JR726" s="29"/>
      <c r="JS726" s="29"/>
      <c r="JT726" s="29"/>
      <c r="JU726" s="29"/>
      <c r="JV726" s="29"/>
      <c r="JW726" s="176"/>
      <c r="JY726" s="29"/>
      <c r="JZ726" s="162"/>
      <c r="KA726" s="51"/>
      <c r="KB726" s="51"/>
      <c r="KC726" s="51"/>
      <c r="KD726" s="51"/>
      <c r="KE726" s="51"/>
      <c r="KF726" s="51"/>
      <c r="KG726" s="51"/>
      <c r="KH726" s="51"/>
      <c r="KI726" s="51"/>
      <c r="KJ726" s="51"/>
      <c r="KK726" s="51"/>
      <c r="KL726" s="51"/>
      <c r="KM726" s="51"/>
      <c r="KN726" s="51"/>
      <c r="KO726" s="51"/>
      <c r="KP726" s="29"/>
      <c r="KQ726" s="161"/>
      <c r="KR726" s="31"/>
      <c r="KS726" s="29"/>
      <c r="KT726" s="29"/>
      <c r="KU726" s="29"/>
      <c r="KV726" s="29"/>
      <c r="KW726" s="29"/>
      <c r="KX726" s="29"/>
      <c r="KY726" s="175"/>
      <c r="LA726" s="29"/>
      <c r="LB726" s="162"/>
      <c r="LC726" s="51"/>
      <c r="LD726" s="29"/>
      <c r="LE726" s="161"/>
      <c r="LF726" s="29"/>
      <c r="LG726" s="29"/>
      <c r="LH726" s="29"/>
      <c r="LI726" s="29"/>
      <c r="LJ726" s="29"/>
      <c r="LK726" s="29"/>
      <c r="LL726" s="29"/>
      <c r="LM726" s="168"/>
      <c r="LN726" s="29"/>
      <c r="LO726" s="29"/>
      <c r="LP726" s="29"/>
      <c r="LQ726" s="51"/>
      <c r="LR726" s="29"/>
      <c r="LS726" s="161"/>
      <c r="LT726" s="31"/>
      <c r="LV726" s="162"/>
      <c r="LW726" s="29"/>
      <c r="LX726" s="31"/>
      <c r="LY726" s="29"/>
      <c r="LZ726" s="128"/>
      <c r="MA726" s="128"/>
      <c r="MB726" s="128"/>
      <c r="MC726" s="128"/>
      <c r="MD726" s="128"/>
      <c r="ME726" s="51"/>
      <c r="MF726" s="29"/>
      <c r="MG726" s="161"/>
      <c r="MH726" s="31"/>
      <c r="MJ726" s="162"/>
      <c r="MK726" s="29"/>
      <c r="ML726" s="31"/>
      <c r="MM726" s="29"/>
      <c r="MN726" s="128"/>
      <c r="MO726" s="128"/>
      <c r="MP726" s="128"/>
      <c r="MQ726" s="128"/>
      <c r="MR726" s="128"/>
      <c r="MS726" s="51"/>
      <c r="MT726" s="29"/>
      <c r="MU726" s="161"/>
      <c r="MV726" s="31"/>
      <c r="MX726" s="162"/>
      <c r="MY726" s="29"/>
      <c r="MZ726" s="31"/>
      <c r="NA726" s="29"/>
      <c r="NB726" s="128"/>
      <c r="NC726" s="128"/>
      <c r="ND726" s="128"/>
      <c r="NE726" s="128"/>
      <c r="NF726" s="128"/>
      <c r="NG726" s="51"/>
      <c r="NH726" s="29"/>
      <c r="NI726" s="161"/>
      <c r="NJ726" s="31"/>
      <c r="NL726" s="162"/>
      <c r="NM726" s="29"/>
      <c r="NN726" s="31"/>
      <c r="NO726" s="29"/>
      <c r="NP726" s="128"/>
      <c r="NQ726" s="128"/>
      <c r="NR726" s="128"/>
      <c r="NS726" s="128"/>
      <c r="NT726" s="128"/>
      <c r="NU726" s="51"/>
    </row>
    <row r="727" spans="1:385" s="17" customFormat="1" ht="15" customHeight="1" x14ac:dyDescent="0.25">
      <c r="A727" s="1"/>
      <c r="B727" s="2"/>
      <c r="C727" s="2"/>
      <c r="D727" s="2"/>
      <c r="E727" s="2"/>
      <c r="F727" s="2"/>
      <c r="G727" s="2"/>
      <c r="H727" s="2"/>
      <c r="I727" s="333" t="s">
        <v>1159</v>
      </c>
      <c r="J727" s="333"/>
      <c r="K727" s="333"/>
      <c r="L727" s="333"/>
      <c r="M727" s="3" t="s">
        <v>1</v>
      </c>
      <c r="N727" s="3"/>
      <c r="O727" s="3"/>
      <c r="P727" s="3"/>
      <c r="Q727" s="3"/>
      <c r="R727" s="3"/>
      <c r="S727" s="3"/>
      <c r="T727" s="3"/>
      <c r="U727" s="4"/>
      <c r="V727" s="5"/>
      <c r="W727" s="334" t="s">
        <v>1160</v>
      </c>
      <c r="X727" s="334"/>
      <c r="Y727" s="334"/>
      <c r="Z727" s="334"/>
      <c r="AA727" s="4" t="s">
        <v>72</v>
      </c>
      <c r="AB727" s="4"/>
      <c r="AC727" s="4"/>
      <c r="AD727" s="4"/>
      <c r="AE727" s="4"/>
      <c r="AF727" s="4"/>
      <c r="AG727" s="4"/>
      <c r="AH727" s="4"/>
      <c r="AI727" s="3"/>
      <c r="AJ727" s="335" t="s">
        <v>1161</v>
      </c>
      <c r="AK727" s="335"/>
      <c r="AL727" s="335"/>
      <c r="AM727" s="3" t="s">
        <v>1</v>
      </c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36" t="s">
        <v>1162</v>
      </c>
      <c r="AY727" s="336"/>
      <c r="AZ727" s="336"/>
      <c r="BA727" s="3" t="s">
        <v>1</v>
      </c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36" t="s">
        <v>1200</v>
      </c>
      <c r="BM727" s="336"/>
      <c r="BN727" s="336"/>
      <c r="BO727" s="3" t="s">
        <v>1</v>
      </c>
      <c r="BP727" s="3"/>
      <c r="BQ727" s="3"/>
      <c r="BR727" s="3"/>
      <c r="BS727" s="3"/>
      <c r="BT727" s="3"/>
      <c r="BU727" s="3"/>
      <c r="BV727" s="3"/>
      <c r="BW727" s="3"/>
      <c r="BX727" s="3"/>
      <c r="BY727" s="6"/>
      <c r="BZ727" s="337" t="s">
        <v>1165</v>
      </c>
      <c r="CA727" s="337"/>
      <c r="CB727" s="337"/>
      <c r="CC727" s="7" t="s">
        <v>73</v>
      </c>
      <c r="CD727" s="7"/>
      <c r="CE727" s="6"/>
      <c r="CF727" s="6"/>
      <c r="CG727" s="6"/>
      <c r="CH727" s="6"/>
      <c r="CI727" s="6"/>
      <c r="CJ727" s="6"/>
      <c r="CK727" s="6"/>
      <c r="CL727" s="6"/>
      <c r="CM727" s="6"/>
      <c r="CN727" s="337" t="s">
        <v>1166</v>
      </c>
      <c r="CO727" s="337"/>
      <c r="CP727" s="337"/>
      <c r="CQ727" s="6" t="s">
        <v>4</v>
      </c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8"/>
      <c r="DC727" s="338" t="s">
        <v>1167</v>
      </c>
      <c r="DD727" s="338"/>
      <c r="DE727" s="338"/>
      <c r="DF727" s="338"/>
      <c r="DG727" s="6" t="s">
        <v>4</v>
      </c>
      <c r="DH727" s="6"/>
      <c r="DI727" s="6"/>
      <c r="DJ727" s="6"/>
      <c r="DK727" s="6"/>
      <c r="DL727" s="6"/>
      <c r="DM727" s="6"/>
      <c r="DN727" s="6"/>
      <c r="DO727" s="6"/>
      <c r="DP727" s="337" t="s">
        <v>1168</v>
      </c>
      <c r="DQ727" s="337"/>
      <c r="DR727" s="337"/>
      <c r="DS727" s="6" t="s">
        <v>73</v>
      </c>
      <c r="DT727" s="6"/>
      <c r="DU727" s="6"/>
      <c r="DV727" s="6"/>
      <c r="DW727" s="6"/>
      <c r="DX727" s="6"/>
      <c r="DY727" s="6"/>
      <c r="DZ727" s="6"/>
      <c r="EA727" s="6"/>
      <c r="EB727" s="6"/>
      <c r="FE727" s="242"/>
      <c r="GU727" s="14"/>
      <c r="GV727" s="244"/>
      <c r="GW727" s="245"/>
      <c r="GX727" s="244"/>
      <c r="GY727" s="244"/>
      <c r="GZ727" s="244"/>
      <c r="HB727" s="345"/>
      <c r="HC727" s="345"/>
      <c r="HD727" s="345"/>
      <c r="HE727" s="346"/>
      <c r="HF727" s="346"/>
      <c r="HG727" s="346"/>
      <c r="HK727" s="244"/>
      <c r="HL727" s="244"/>
      <c r="HM727" s="244"/>
      <c r="HN727" s="244"/>
      <c r="HP727" s="345"/>
      <c r="HQ727" s="345"/>
      <c r="HR727" s="345"/>
      <c r="HS727" s="346"/>
      <c r="HT727" s="346"/>
      <c r="HU727" s="346"/>
      <c r="HX727" s="355"/>
      <c r="HY727" s="331" t="s">
        <v>1176</v>
      </c>
      <c r="HZ727" s="331"/>
      <c r="IA727" s="331"/>
      <c r="IB727" s="14" t="s">
        <v>4</v>
      </c>
      <c r="IC727" s="14"/>
      <c r="ID727" s="14"/>
      <c r="IE727" s="14"/>
      <c r="IF727" s="14"/>
      <c r="IG727" s="14"/>
      <c r="IH727" s="14"/>
      <c r="II727" s="14"/>
      <c r="IJ727" s="14"/>
      <c r="IK727" s="14"/>
      <c r="IL727" s="14"/>
      <c r="IM727" s="331" t="s">
        <v>1177</v>
      </c>
      <c r="IN727" s="331"/>
      <c r="IO727" s="331"/>
      <c r="IP727" s="14" t="s">
        <v>4</v>
      </c>
      <c r="IQ727" s="14"/>
      <c r="IR727" s="14"/>
      <c r="IS727" s="14"/>
      <c r="IT727" s="14"/>
      <c r="IU727" s="14"/>
      <c r="IV727" s="14"/>
      <c r="IW727" s="14"/>
      <c r="IX727" s="14"/>
      <c r="IY727" s="14"/>
      <c r="IZ727" s="14"/>
      <c r="JA727" s="331" t="s">
        <v>1178</v>
      </c>
      <c r="JB727" s="331"/>
      <c r="JC727" s="331"/>
      <c r="JD727" s="14" t="s">
        <v>4</v>
      </c>
      <c r="JE727" s="14"/>
      <c r="JF727" s="14"/>
      <c r="JG727" s="14"/>
      <c r="JH727" s="14"/>
      <c r="JI727" s="14"/>
      <c r="JJ727" s="14"/>
      <c r="JK727" s="14"/>
      <c r="JL727" s="14"/>
      <c r="JM727" s="14"/>
      <c r="JN727" s="14"/>
      <c r="JO727" s="331" t="s">
        <v>1179</v>
      </c>
      <c r="JP727" s="331"/>
      <c r="JQ727" s="331"/>
      <c r="JR727" s="14" t="s">
        <v>4</v>
      </c>
      <c r="JS727" s="14"/>
      <c r="JT727" s="14"/>
      <c r="JU727" s="14"/>
      <c r="JV727" s="14"/>
      <c r="JW727" s="14"/>
      <c r="JX727" s="14"/>
      <c r="JY727" s="14"/>
      <c r="JZ727" s="14"/>
      <c r="KA727" s="14"/>
      <c r="KB727" s="3"/>
      <c r="KC727" s="336" t="s">
        <v>1163</v>
      </c>
      <c r="KD727" s="336"/>
      <c r="KE727" s="336"/>
      <c r="KF727" s="3" t="s">
        <v>1</v>
      </c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36" t="s">
        <v>1199</v>
      </c>
      <c r="KR727" s="336"/>
      <c r="KS727" s="336"/>
      <c r="KT727" s="3" t="s">
        <v>1</v>
      </c>
      <c r="KU727" s="3"/>
      <c r="KV727" s="3"/>
      <c r="KW727" s="3"/>
      <c r="KX727" s="3"/>
      <c r="KY727" s="3"/>
      <c r="KZ727" s="3"/>
      <c r="LA727" s="3"/>
      <c r="LB727" s="3"/>
      <c r="LC727" s="3"/>
      <c r="LD727" s="14"/>
      <c r="LE727" s="331" t="s">
        <v>6</v>
      </c>
      <c r="LF727" s="331"/>
      <c r="LG727" s="331"/>
      <c r="LH727" s="14" t="s">
        <v>4</v>
      </c>
      <c r="LI727" s="14"/>
      <c r="LJ727" s="14"/>
      <c r="LK727" s="14"/>
      <c r="LL727" s="14"/>
      <c r="LM727" s="15"/>
      <c r="LN727" s="14"/>
      <c r="LO727" s="14"/>
      <c r="LP727" s="14"/>
      <c r="LQ727" s="14"/>
      <c r="LR727" s="14"/>
      <c r="LS727" s="16"/>
      <c r="LT727" s="332" t="s">
        <v>1180</v>
      </c>
      <c r="LU727" s="332"/>
      <c r="LV727" s="332"/>
      <c r="LW727" s="332"/>
      <c r="LX727" s="14" t="s">
        <v>4</v>
      </c>
      <c r="LY727" s="14"/>
      <c r="LZ727" s="14"/>
      <c r="MA727" s="14"/>
      <c r="MB727" s="14"/>
      <c r="MC727" s="14"/>
      <c r="MD727" s="14"/>
      <c r="ME727" s="14"/>
      <c r="MF727" s="14"/>
      <c r="MG727" s="16"/>
      <c r="MH727" s="332" t="s">
        <v>1181</v>
      </c>
      <c r="MI727" s="332"/>
      <c r="MJ727" s="332"/>
      <c r="MK727" s="332"/>
      <c r="ML727" s="14" t="s">
        <v>4</v>
      </c>
      <c r="MM727" s="14"/>
      <c r="MN727" s="14"/>
      <c r="MO727" s="14"/>
      <c r="MP727" s="14"/>
      <c r="MQ727" s="14"/>
      <c r="MR727" s="14"/>
      <c r="MS727" s="14"/>
      <c r="MT727" s="14"/>
      <c r="MU727" s="16"/>
      <c r="MV727" s="332" t="s">
        <v>1182</v>
      </c>
      <c r="MW727" s="332"/>
      <c r="MX727" s="332"/>
      <c r="MY727" s="332"/>
      <c r="MZ727" s="14" t="s">
        <v>4</v>
      </c>
      <c r="NA727" s="14"/>
      <c r="NB727" s="14"/>
      <c r="NC727" s="14"/>
      <c r="ND727" s="14"/>
      <c r="NE727" s="14"/>
      <c r="NF727" s="14"/>
      <c r="NG727" s="14"/>
      <c r="NH727" s="14"/>
      <c r="NI727" s="16"/>
      <c r="NJ727" s="332" t="s">
        <v>1183</v>
      </c>
      <c r="NK727" s="332"/>
      <c r="NL727" s="332"/>
      <c r="NM727" s="332"/>
      <c r="NN727" s="14" t="s">
        <v>4</v>
      </c>
      <c r="NO727" s="14"/>
      <c r="NP727" s="14"/>
      <c r="NQ727" s="14"/>
      <c r="NR727" s="14"/>
      <c r="NS727" s="14"/>
      <c r="NT727" s="14"/>
      <c r="NU727" s="14"/>
    </row>
    <row r="728" spans="1:385" x14ac:dyDescent="0.25">
      <c r="A728" s="18" t="s">
        <v>7</v>
      </c>
      <c r="B728" s="19" t="s">
        <v>1184</v>
      </c>
      <c r="C728" s="20" t="s">
        <v>1185</v>
      </c>
      <c r="D728" s="20" t="s">
        <v>1186</v>
      </c>
      <c r="E728" s="20" t="s">
        <v>1187</v>
      </c>
      <c r="F728" s="257"/>
      <c r="G728" s="257"/>
      <c r="H728" s="258"/>
      <c r="I728" s="25" t="s">
        <v>8</v>
      </c>
      <c r="J728" s="25" t="s">
        <v>9</v>
      </c>
      <c r="K728" s="26" t="s">
        <v>10</v>
      </c>
      <c r="L728" s="25" t="s">
        <v>9</v>
      </c>
      <c r="M728" s="25" t="s">
        <v>11</v>
      </c>
      <c r="N728" s="25" t="s">
        <v>12</v>
      </c>
      <c r="O728" s="25" t="s">
        <v>13</v>
      </c>
      <c r="P728" s="25"/>
      <c r="Q728" s="25" t="s">
        <v>14</v>
      </c>
      <c r="R728" s="25" t="s">
        <v>15</v>
      </c>
      <c r="S728" s="25" t="s">
        <v>16</v>
      </c>
      <c r="T728" s="25" t="s">
        <v>17</v>
      </c>
      <c r="U728" s="27"/>
      <c r="V728" s="28" t="s">
        <v>7</v>
      </c>
      <c r="W728" s="25" t="s">
        <v>8</v>
      </c>
      <c r="X728" s="25" t="s">
        <v>9</v>
      </c>
      <c r="Y728" s="26" t="s">
        <v>10</v>
      </c>
      <c r="Z728" s="25" t="s">
        <v>9</v>
      </c>
      <c r="AA728" s="25" t="s">
        <v>11</v>
      </c>
      <c r="AB728" s="25" t="s">
        <v>12</v>
      </c>
      <c r="AC728" s="25" t="s">
        <v>13</v>
      </c>
      <c r="AD728" s="25"/>
      <c r="AE728" s="25" t="s">
        <v>14</v>
      </c>
      <c r="AF728" s="25" t="s">
        <v>15</v>
      </c>
      <c r="AG728" s="25" t="s">
        <v>16</v>
      </c>
      <c r="AH728" s="25" t="s">
        <v>17</v>
      </c>
      <c r="AI728" s="29"/>
      <c r="AJ728" s="30" t="s">
        <v>7</v>
      </c>
      <c r="AK728" s="25" t="s">
        <v>8</v>
      </c>
      <c r="AL728" s="25" t="s">
        <v>9</v>
      </c>
      <c r="AM728" s="26" t="s">
        <v>10</v>
      </c>
      <c r="AN728" s="25" t="s">
        <v>9</v>
      </c>
      <c r="AO728" s="25" t="s">
        <v>11</v>
      </c>
      <c r="AP728" s="25" t="s">
        <v>12</v>
      </c>
      <c r="AQ728" s="25" t="s">
        <v>13</v>
      </c>
      <c r="AR728" s="25"/>
      <c r="AS728" s="25" t="s">
        <v>14</v>
      </c>
      <c r="AT728" s="25" t="s">
        <v>15</v>
      </c>
      <c r="AU728" s="25" t="s">
        <v>16</v>
      </c>
      <c r="AV728" s="25" t="s">
        <v>17</v>
      </c>
      <c r="AW728" s="29"/>
      <c r="AX728" s="30" t="s">
        <v>7</v>
      </c>
      <c r="AY728" s="25" t="s">
        <v>8</v>
      </c>
      <c r="AZ728" s="25" t="s">
        <v>9</v>
      </c>
      <c r="BA728" s="26" t="s">
        <v>10</v>
      </c>
      <c r="BB728" s="25" t="s">
        <v>9</v>
      </c>
      <c r="BC728" s="25" t="s">
        <v>11</v>
      </c>
      <c r="BD728" s="25" t="s">
        <v>12</v>
      </c>
      <c r="BE728" s="25" t="s">
        <v>13</v>
      </c>
      <c r="BF728" s="25"/>
      <c r="BG728" s="25" t="s">
        <v>14</v>
      </c>
      <c r="BH728" s="25" t="s">
        <v>15</v>
      </c>
      <c r="BI728" s="25" t="s">
        <v>16</v>
      </c>
      <c r="BJ728" s="25" t="s">
        <v>17</v>
      </c>
      <c r="BK728" s="29"/>
      <c r="BL728" s="30" t="s">
        <v>7</v>
      </c>
      <c r="BM728" s="25" t="s">
        <v>8</v>
      </c>
      <c r="BN728" s="25" t="s">
        <v>9</v>
      </c>
      <c r="BO728" s="26" t="s">
        <v>10</v>
      </c>
      <c r="BP728" s="25" t="s">
        <v>9</v>
      </c>
      <c r="BQ728" s="25" t="s">
        <v>11</v>
      </c>
      <c r="BR728" s="25" t="s">
        <v>12</v>
      </c>
      <c r="BS728" s="25" t="s">
        <v>13</v>
      </c>
      <c r="BT728" s="33" t="s">
        <v>18</v>
      </c>
      <c r="BU728" s="25" t="s">
        <v>14</v>
      </c>
      <c r="BV728" s="25" t="s">
        <v>12</v>
      </c>
      <c r="BW728" s="25" t="s">
        <v>19</v>
      </c>
      <c r="BX728" s="25" t="s">
        <v>17</v>
      </c>
      <c r="BY728" s="34"/>
      <c r="BZ728" s="30" t="s">
        <v>7</v>
      </c>
      <c r="CA728" s="25" t="s">
        <v>8</v>
      </c>
      <c r="CB728" s="25" t="s">
        <v>9</v>
      </c>
      <c r="CC728" s="26" t="s">
        <v>10</v>
      </c>
      <c r="CD728" s="25" t="s">
        <v>9</v>
      </c>
      <c r="CE728" s="25" t="s">
        <v>11</v>
      </c>
      <c r="CF728" s="25" t="s">
        <v>12</v>
      </c>
      <c r="CG728" s="25" t="s">
        <v>13</v>
      </c>
      <c r="CH728" s="33" t="s">
        <v>18</v>
      </c>
      <c r="CI728" s="25" t="s">
        <v>14</v>
      </c>
      <c r="CJ728" s="25" t="s">
        <v>12</v>
      </c>
      <c r="CK728" s="25" t="s">
        <v>19</v>
      </c>
      <c r="CL728" s="25" t="s">
        <v>17</v>
      </c>
      <c r="CM728" s="27"/>
      <c r="CN728" s="30" t="s">
        <v>7</v>
      </c>
      <c r="CO728" s="25" t="s">
        <v>8</v>
      </c>
      <c r="CP728" s="25" t="s">
        <v>9</v>
      </c>
      <c r="CQ728" s="26" t="s">
        <v>10</v>
      </c>
      <c r="CR728" s="25" t="s">
        <v>9</v>
      </c>
      <c r="CS728" s="25" t="s">
        <v>11</v>
      </c>
      <c r="CT728" s="25" t="s">
        <v>12</v>
      </c>
      <c r="CU728" s="25" t="s">
        <v>13</v>
      </c>
      <c r="CV728" s="33" t="s">
        <v>18</v>
      </c>
      <c r="CW728" s="25" t="s">
        <v>14</v>
      </c>
      <c r="CX728" s="25" t="s">
        <v>12</v>
      </c>
      <c r="CY728" s="25" t="s">
        <v>19</v>
      </c>
      <c r="CZ728" s="25" t="s">
        <v>17</v>
      </c>
      <c r="DA728" s="29"/>
      <c r="DB728" s="28" t="s">
        <v>7</v>
      </c>
      <c r="DC728" s="25" t="s">
        <v>8</v>
      </c>
      <c r="DD728" s="25" t="s">
        <v>9</v>
      </c>
      <c r="DE728" s="26" t="s">
        <v>10</v>
      </c>
      <c r="DF728" s="25" t="s">
        <v>9</v>
      </c>
      <c r="DG728" s="25" t="s">
        <v>11</v>
      </c>
      <c r="DH728" s="25" t="s">
        <v>12</v>
      </c>
      <c r="DI728" s="25" t="s">
        <v>13</v>
      </c>
      <c r="DJ728" s="25"/>
      <c r="DK728" s="25" t="s">
        <v>14</v>
      </c>
      <c r="DL728" s="25" t="s">
        <v>15</v>
      </c>
      <c r="DM728" s="25" t="s">
        <v>16</v>
      </c>
      <c r="DN728" s="25" t="s">
        <v>17</v>
      </c>
      <c r="DO728" s="29"/>
      <c r="DP728" s="30" t="s">
        <v>7</v>
      </c>
      <c r="DQ728" s="25" t="s">
        <v>8</v>
      </c>
      <c r="DR728" s="25" t="s">
        <v>9</v>
      </c>
      <c r="DS728" s="26" t="s">
        <v>10</v>
      </c>
      <c r="DT728" s="25" t="s">
        <v>9</v>
      </c>
      <c r="DU728" s="25" t="s">
        <v>11</v>
      </c>
      <c r="DV728" s="25" t="s">
        <v>12</v>
      </c>
      <c r="DW728" s="25" t="s">
        <v>13</v>
      </c>
      <c r="DX728" s="25"/>
      <c r="DY728" s="25" t="s">
        <v>14</v>
      </c>
      <c r="DZ728" s="25" t="s">
        <v>15</v>
      </c>
      <c r="EA728" s="25" t="s">
        <v>16</v>
      </c>
      <c r="EB728" s="25" t="s">
        <v>17</v>
      </c>
      <c r="GU728" s="222"/>
      <c r="GV728" s="31"/>
      <c r="GW728" s="31"/>
      <c r="GX728" s="31"/>
      <c r="GY728" s="31"/>
      <c r="GZ728" s="31"/>
      <c r="HB728" s="246"/>
      <c r="HC728" s="31"/>
      <c r="HD728" s="31"/>
      <c r="HE728" s="31"/>
      <c r="HF728" s="31"/>
      <c r="HG728" s="31"/>
      <c r="HK728" s="31"/>
      <c r="HL728" s="31"/>
      <c r="HM728" s="31"/>
      <c r="HN728" s="31"/>
      <c r="HP728" s="246"/>
      <c r="HQ728" s="31"/>
      <c r="HR728" s="31"/>
      <c r="HS728" s="31"/>
      <c r="HT728" s="31"/>
      <c r="HU728" s="31"/>
      <c r="HX728" s="360"/>
      <c r="HY728" s="30" t="s">
        <v>7</v>
      </c>
      <c r="HZ728" s="25" t="s">
        <v>8</v>
      </c>
      <c r="IA728" s="25" t="s">
        <v>9</v>
      </c>
      <c r="IB728" s="26" t="s">
        <v>10</v>
      </c>
      <c r="IC728" s="25" t="s">
        <v>9</v>
      </c>
      <c r="ID728" s="25" t="s">
        <v>11</v>
      </c>
      <c r="IE728" s="25" t="s">
        <v>12</v>
      </c>
      <c r="IF728" s="25" t="s">
        <v>13</v>
      </c>
      <c r="IG728" s="26" t="s">
        <v>18</v>
      </c>
      <c r="IH728" s="25" t="s">
        <v>14</v>
      </c>
      <c r="II728" s="25" t="s">
        <v>12</v>
      </c>
      <c r="IJ728" s="25" t="s">
        <v>19</v>
      </c>
      <c r="IK728" s="25" t="s">
        <v>17</v>
      </c>
      <c r="IL728" s="29"/>
      <c r="IM728" s="30" t="s">
        <v>7</v>
      </c>
      <c r="IN728" s="25" t="s">
        <v>8</v>
      </c>
      <c r="IO728" s="25" t="s">
        <v>9</v>
      </c>
      <c r="IP728" s="26" t="s">
        <v>10</v>
      </c>
      <c r="IQ728" s="25" t="s">
        <v>9</v>
      </c>
      <c r="IR728" s="25" t="s">
        <v>11</v>
      </c>
      <c r="IS728" s="25" t="s">
        <v>12</v>
      </c>
      <c r="IT728" s="25" t="s">
        <v>13</v>
      </c>
      <c r="IU728" s="25" t="s">
        <v>18</v>
      </c>
      <c r="IV728" s="25" t="s">
        <v>14</v>
      </c>
      <c r="IW728" s="25" t="s">
        <v>12</v>
      </c>
      <c r="IX728" s="25" t="s">
        <v>19</v>
      </c>
      <c r="IY728" s="25" t="s">
        <v>17</v>
      </c>
      <c r="IZ728" s="36"/>
      <c r="JA728" s="30" t="s">
        <v>7</v>
      </c>
      <c r="JB728" s="25" t="s">
        <v>8</v>
      </c>
      <c r="JC728" s="25" t="s">
        <v>9</v>
      </c>
      <c r="JD728" s="26" t="s">
        <v>10</v>
      </c>
      <c r="JE728" s="25" t="s">
        <v>9</v>
      </c>
      <c r="JF728" s="25" t="s">
        <v>11</v>
      </c>
      <c r="JG728" s="25" t="s">
        <v>12</v>
      </c>
      <c r="JH728" s="25" t="s">
        <v>13</v>
      </c>
      <c r="JI728" s="26" t="s">
        <v>18</v>
      </c>
      <c r="JJ728" s="25" t="s">
        <v>14</v>
      </c>
      <c r="JK728" s="25" t="s">
        <v>12</v>
      </c>
      <c r="JL728" s="25" t="s">
        <v>19</v>
      </c>
      <c r="JM728" s="25" t="s">
        <v>17</v>
      </c>
      <c r="JN728" s="29"/>
      <c r="JO728" s="30" t="s">
        <v>7</v>
      </c>
      <c r="JP728" s="25" t="s">
        <v>8</v>
      </c>
      <c r="JQ728" s="25" t="s">
        <v>9</v>
      </c>
      <c r="JR728" s="26" t="s">
        <v>10</v>
      </c>
      <c r="JS728" s="25" t="s">
        <v>9</v>
      </c>
      <c r="JT728" s="25" t="s">
        <v>11</v>
      </c>
      <c r="JU728" s="25" t="s">
        <v>12</v>
      </c>
      <c r="JV728" s="25" t="s">
        <v>13</v>
      </c>
      <c r="JW728" s="25" t="s">
        <v>18</v>
      </c>
      <c r="JX728" s="25" t="s">
        <v>14</v>
      </c>
      <c r="JY728" s="25" t="s">
        <v>12</v>
      </c>
      <c r="JZ728" s="25" t="s">
        <v>19</v>
      </c>
      <c r="KA728" s="25" t="s">
        <v>17</v>
      </c>
      <c r="KB728" s="31"/>
      <c r="KC728" s="30" t="s">
        <v>7</v>
      </c>
      <c r="KD728" s="25" t="s">
        <v>8</v>
      </c>
      <c r="KE728" s="25" t="s">
        <v>9</v>
      </c>
      <c r="KF728" s="26" t="s">
        <v>10</v>
      </c>
      <c r="KG728" s="25" t="s">
        <v>9</v>
      </c>
      <c r="KH728" s="25" t="s">
        <v>11</v>
      </c>
      <c r="KI728" s="25" t="s">
        <v>12</v>
      </c>
      <c r="KJ728" s="25" t="s">
        <v>13</v>
      </c>
      <c r="KK728" s="25" t="s">
        <v>18</v>
      </c>
      <c r="KL728" s="25" t="s">
        <v>14</v>
      </c>
      <c r="KM728" s="25" t="s">
        <v>12</v>
      </c>
      <c r="KN728" s="25" t="s">
        <v>19</v>
      </c>
      <c r="KO728" s="25" t="s">
        <v>17</v>
      </c>
      <c r="KP728" s="29"/>
      <c r="KQ728" s="30" t="s">
        <v>7</v>
      </c>
      <c r="KR728" s="25" t="s">
        <v>8</v>
      </c>
      <c r="KS728" s="25" t="s">
        <v>9</v>
      </c>
      <c r="KT728" s="26" t="s">
        <v>10</v>
      </c>
      <c r="KU728" s="25" t="s">
        <v>9</v>
      </c>
      <c r="KV728" s="25" t="s">
        <v>11</v>
      </c>
      <c r="KW728" s="25" t="s">
        <v>12</v>
      </c>
      <c r="KX728" s="25" t="s">
        <v>13</v>
      </c>
      <c r="KY728" s="32" t="s">
        <v>18</v>
      </c>
      <c r="KZ728" s="25" t="s">
        <v>14</v>
      </c>
      <c r="LA728" s="25" t="s">
        <v>12</v>
      </c>
      <c r="LB728" s="25" t="s">
        <v>19</v>
      </c>
      <c r="LC728" s="25" t="s">
        <v>17</v>
      </c>
      <c r="LD728" s="27"/>
      <c r="LE728" s="30" t="s">
        <v>7</v>
      </c>
      <c r="LF728" s="25" t="s">
        <v>8</v>
      </c>
      <c r="LG728" s="25" t="s">
        <v>9</v>
      </c>
      <c r="LH728" s="26" t="s">
        <v>10</v>
      </c>
      <c r="LI728" s="25" t="s">
        <v>9</v>
      </c>
      <c r="LJ728" s="25" t="s">
        <v>11</v>
      </c>
      <c r="LK728" s="25" t="s">
        <v>12</v>
      </c>
      <c r="LL728" s="25" t="s">
        <v>13</v>
      </c>
      <c r="LM728" s="26" t="s">
        <v>18</v>
      </c>
      <c r="LN728" s="25" t="s">
        <v>14</v>
      </c>
      <c r="LO728" s="25" t="s">
        <v>12</v>
      </c>
      <c r="LP728" s="25" t="s">
        <v>19</v>
      </c>
      <c r="LQ728" s="25" t="s">
        <v>17</v>
      </c>
      <c r="LR728" s="27"/>
      <c r="LS728" s="28" t="s">
        <v>7</v>
      </c>
      <c r="LT728" s="25" t="s">
        <v>8</v>
      </c>
      <c r="LU728" s="25" t="s">
        <v>9</v>
      </c>
      <c r="LV728" s="26" t="s">
        <v>10</v>
      </c>
      <c r="LW728" s="25" t="s">
        <v>9</v>
      </c>
      <c r="LX728" s="25" t="s">
        <v>11</v>
      </c>
      <c r="LY728" s="25" t="s">
        <v>12</v>
      </c>
      <c r="LZ728" s="25" t="s">
        <v>13</v>
      </c>
      <c r="MA728" s="25"/>
      <c r="MB728" s="25" t="s">
        <v>14</v>
      </c>
      <c r="MC728" s="25" t="s">
        <v>15</v>
      </c>
      <c r="MD728" s="25" t="s">
        <v>16</v>
      </c>
      <c r="ME728" s="25" t="s">
        <v>17</v>
      </c>
      <c r="MF728" s="29"/>
      <c r="MG728" s="28" t="s">
        <v>7</v>
      </c>
      <c r="MH728" s="25" t="s">
        <v>8</v>
      </c>
      <c r="MI728" s="25" t="s">
        <v>9</v>
      </c>
      <c r="MJ728" s="26" t="s">
        <v>10</v>
      </c>
      <c r="MK728" s="25" t="s">
        <v>9</v>
      </c>
      <c r="ML728" s="25" t="s">
        <v>11</v>
      </c>
      <c r="MM728" s="25" t="s">
        <v>12</v>
      </c>
      <c r="MN728" s="25" t="s">
        <v>13</v>
      </c>
      <c r="MO728" s="25"/>
      <c r="MP728" s="25" t="s">
        <v>14</v>
      </c>
      <c r="MQ728" s="25" t="s">
        <v>15</v>
      </c>
      <c r="MR728" s="25" t="s">
        <v>16</v>
      </c>
      <c r="MS728" s="25" t="s">
        <v>17</v>
      </c>
      <c r="MT728" s="27"/>
      <c r="MU728" s="28" t="s">
        <v>7</v>
      </c>
      <c r="MV728" s="25" t="s">
        <v>8</v>
      </c>
      <c r="MW728" s="25" t="s">
        <v>9</v>
      </c>
      <c r="MX728" s="26" t="s">
        <v>10</v>
      </c>
      <c r="MY728" s="25" t="s">
        <v>9</v>
      </c>
      <c r="MZ728" s="25" t="s">
        <v>11</v>
      </c>
      <c r="NA728" s="25" t="s">
        <v>12</v>
      </c>
      <c r="NB728" s="25" t="s">
        <v>13</v>
      </c>
      <c r="NC728" s="25"/>
      <c r="ND728" s="25" t="s">
        <v>14</v>
      </c>
      <c r="NE728" s="25" t="s">
        <v>15</v>
      </c>
      <c r="NF728" s="25" t="s">
        <v>16</v>
      </c>
      <c r="NG728" s="25" t="s">
        <v>17</v>
      </c>
      <c r="NH728" s="29"/>
      <c r="NI728" s="28" t="s">
        <v>7</v>
      </c>
      <c r="NJ728" s="25" t="s">
        <v>8</v>
      </c>
      <c r="NK728" s="25" t="s">
        <v>9</v>
      </c>
      <c r="NL728" s="26" t="s">
        <v>10</v>
      </c>
      <c r="NM728" s="25" t="s">
        <v>9</v>
      </c>
      <c r="NN728" s="25" t="s">
        <v>11</v>
      </c>
      <c r="NO728" s="25" t="s">
        <v>12</v>
      </c>
      <c r="NP728" s="25" t="s">
        <v>13</v>
      </c>
      <c r="NQ728" s="25"/>
      <c r="NR728" s="25" t="s">
        <v>14</v>
      </c>
      <c r="NS728" s="25" t="s">
        <v>15</v>
      </c>
      <c r="NT728" s="25" t="s">
        <v>16</v>
      </c>
      <c r="NU728" s="25" t="s">
        <v>17</v>
      </c>
    </row>
    <row r="729" spans="1:385" x14ac:dyDescent="0.25">
      <c r="A729" s="38">
        <v>45858</v>
      </c>
      <c r="B729" s="39">
        <v>3108</v>
      </c>
      <c r="C729" s="40">
        <v>1537</v>
      </c>
      <c r="D729" s="40">
        <v>639</v>
      </c>
      <c r="E729" s="40">
        <v>932</v>
      </c>
      <c r="F729" s="135"/>
      <c r="G729" s="135"/>
      <c r="H729" s="42"/>
      <c r="I729" s="43">
        <v>1085</v>
      </c>
      <c r="J729" s="43">
        <v>100</v>
      </c>
      <c r="K729" s="43">
        <v>43</v>
      </c>
      <c r="L729" s="43">
        <v>1</v>
      </c>
      <c r="M729" s="43">
        <v>14</v>
      </c>
      <c r="N729" s="43">
        <v>1</v>
      </c>
      <c r="O729" s="43">
        <v>46</v>
      </c>
      <c r="P729" s="43"/>
      <c r="Q729" s="45">
        <v>1009</v>
      </c>
      <c r="R729" s="45">
        <v>1009</v>
      </c>
      <c r="S729" s="46">
        <v>0.1009</v>
      </c>
      <c r="T729" s="37" t="s">
        <v>308</v>
      </c>
      <c r="U729" s="29"/>
      <c r="V729" s="47">
        <v>45858</v>
      </c>
      <c r="W729" s="48">
        <v>9077</v>
      </c>
      <c r="X729" s="43">
        <v>244</v>
      </c>
      <c r="Y729" s="43">
        <v>420</v>
      </c>
      <c r="Z729" s="43">
        <v>3</v>
      </c>
      <c r="AA729" s="43">
        <v>12</v>
      </c>
      <c r="AB729" s="43">
        <v>3</v>
      </c>
      <c r="AC729" s="43">
        <v>7</v>
      </c>
      <c r="AD729" s="43"/>
      <c r="AE729" s="45">
        <v>1026</v>
      </c>
      <c r="AF729" s="45">
        <v>3078</v>
      </c>
      <c r="AG729" s="46">
        <v>0.12614754098360656</v>
      </c>
      <c r="AH729" s="37" t="s">
        <v>338</v>
      </c>
      <c r="AI729" s="29"/>
      <c r="AJ729" s="47">
        <v>45858</v>
      </c>
      <c r="AK729" s="43">
        <v>11398</v>
      </c>
      <c r="AL729" s="43">
        <v>169</v>
      </c>
      <c r="AM729" s="43">
        <v>287</v>
      </c>
      <c r="AN729" s="43">
        <v>2</v>
      </c>
      <c r="AO729" s="43">
        <v>38</v>
      </c>
      <c r="AP729" s="43">
        <v>2</v>
      </c>
      <c r="AQ729" s="43">
        <v>10</v>
      </c>
      <c r="AR729" s="43"/>
      <c r="AS729" s="43">
        <v>1008</v>
      </c>
      <c r="AT729" s="45">
        <v>2016</v>
      </c>
      <c r="AU729" s="46">
        <v>0.11928994082840237</v>
      </c>
      <c r="AV729" s="37" t="s">
        <v>1208</v>
      </c>
      <c r="AW729" s="29"/>
      <c r="AX729" s="47">
        <v>45858</v>
      </c>
      <c r="AY729" s="49">
        <v>12782</v>
      </c>
      <c r="AZ729" s="49">
        <v>89</v>
      </c>
      <c r="BA729" s="49">
        <v>447</v>
      </c>
      <c r="BB729" s="49">
        <v>3</v>
      </c>
      <c r="BC729" s="49">
        <v>21</v>
      </c>
      <c r="BD729" s="49">
        <v>3</v>
      </c>
      <c r="BE729" s="49">
        <v>2</v>
      </c>
      <c r="BF729" s="49"/>
      <c r="BG729" s="49">
        <v>1012</v>
      </c>
      <c r="BH729" s="49">
        <v>3036</v>
      </c>
      <c r="BI729" s="50">
        <v>0.34112359550561799</v>
      </c>
      <c r="BJ729" s="37" t="s">
        <v>221</v>
      </c>
      <c r="BK729" s="29"/>
      <c r="BL729" s="52">
        <v>45858</v>
      </c>
      <c r="BM729" s="43">
        <v>16380</v>
      </c>
      <c r="BN729" s="43">
        <v>59</v>
      </c>
      <c r="BO729" s="43">
        <v>698</v>
      </c>
      <c r="BP729" s="43">
        <v>3</v>
      </c>
      <c r="BQ729" s="43">
        <v>15</v>
      </c>
      <c r="BR729" s="43">
        <v>3</v>
      </c>
      <c r="BS729" s="43">
        <v>0</v>
      </c>
      <c r="BT729" s="56" t="s">
        <v>125</v>
      </c>
      <c r="BU729" s="43">
        <v>726</v>
      </c>
      <c r="BV729" s="43">
        <v>2178</v>
      </c>
      <c r="BW729" s="53">
        <v>0.36915254237288136</v>
      </c>
      <c r="BX729" s="55"/>
      <c r="BY729" s="57"/>
      <c r="BZ729" s="52">
        <v>45858</v>
      </c>
      <c r="CA729" s="45">
        <v>6442</v>
      </c>
      <c r="CB729" s="43">
        <v>32</v>
      </c>
      <c r="CC729" s="43">
        <v>228</v>
      </c>
      <c r="CD729" s="43">
        <v>1</v>
      </c>
      <c r="CE729" s="43">
        <v>11</v>
      </c>
      <c r="CF729" s="43">
        <v>1</v>
      </c>
      <c r="CG729" s="59">
        <v>8</v>
      </c>
      <c r="CH729" s="44" t="s">
        <v>248</v>
      </c>
      <c r="CI729" s="48">
        <v>1100</v>
      </c>
      <c r="CJ729" s="43">
        <v>1100</v>
      </c>
      <c r="CK729" s="53">
        <v>0.34375</v>
      </c>
      <c r="CL729" s="37" t="s">
        <v>310</v>
      </c>
      <c r="CM729" s="29"/>
      <c r="CN729" s="52">
        <v>45858</v>
      </c>
      <c r="CO729" s="43">
        <v>265</v>
      </c>
      <c r="CP729" s="43">
        <v>26</v>
      </c>
      <c r="CQ729" s="43">
        <v>13</v>
      </c>
      <c r="CR729" s="43">
        <v>1</v>
      </c>
      <c r="CS729" s="43">
        <v>22</v>
      </c>
      <c r="CT729" s="43">
        <v>1</v>
      </c>
      <c r="CU729" s="59">
        <v>5</v>
      </c>
      <c r="CV729" s="44" t="s">
        <v>91</v>
      </c>
      <c r="CW729" s="48">
        <v>770</v>
      </c>
      <c r="CX729" s="43">
        <v>770</v>
      </c>
      <c r="CY729" s="53">
        <v>0.29615384615384616</v>
      </c>
      <c r="CZ729" s="37"/>
      <c r="DA729" s="29"/>
      <c r="DB729" s="47">
        <v>45858</v>
      </c>
      <c r="DC729" s="48">
        <v>24875</v>
      </c>
      <c r="DD729" s="43">
        <v>56</v>
      </c>
      <c r="DE729" s="43">
        <v>1384</v>
      </c>
      <c r="DF729" s="43">
        <v>1</v>
      </c>
      <c r="DG729" s="43">
        <v>2</v>
      </c>
      <c r="DH729" s="43">
        <v>2</v>
      </c>
      <c r="DI729" s="43">
        <v>0</v>
      </c>
      <c r="DJ729" s="43"/>
      <c r="DK729" s="43">
        <v>1100</v>
      </c>
      <c r="DL729" s="45">
        <v>2200</v>
      </c>
      <c r="DM729" s="46">
        <v>0.39285714285714285</v>
      </c>
      <c r="DN729" s="37"/>
      <c r="DO729" s="29"/>
      <c r="DP729" s="47">
        <v>45858</v>
      </c>
      <c r="DQ729" s="43">
        <v>4619</v>
      </c>
      <c r="DR729" s="43">
        <v>168</v>
      </c>
      <c r="DS729" s="43">
        <v>137</v>
      </c>
      <c r="DT729" s="43">
        <v>6</v>
      </c>
      <c r="DU729" s="43">
        <v>44</v>
      </c>
      <c r="DV729" s="43">
        <v>6</v>
      </c>
      <c r="DW729" s="43">
        <v>12</v>
      </c>
      <c r="DX729" s="43"/>
      <c r="DY729" s="45">
        <v>726</v>
      </c>
      <c r="DZ729" s="45">
        <v>4356</v>
      </c>
      <c r="EA729" s="46">
        <v>0.25928571428571429</v>
      </c>
      <c r="EB729" s="37"/>
      <c r="GU729" s="220"/>
      <c r="GV729" s="29"/>
      <c r="GW729" s="31"/>
      <c r="GX729" s="29"/>
      <c r="GY729" s="128"/>
      <c r="GZ729" s="29"/>
      <c r="HB729" s="166"/>
      <c r="HC729" s="29"/>
      <c r="HD729" s="29"/>
      <c r="HE729" s="29"/>
      <c r="HF729" s="29"/>
      <c r="HG729" s="29"/>
      <c r="HK729" s="29"/>
      <c r="HL729" s="29"/>
      <c r="HM729" s="128"/>
      <c r="HN729" s="29"/>
      <c r="HP729" s="166"/>
      <c r="HQ729" s="29"/>
      <c r="HR729" s="29"/>
      <c r="HS729" s="29"/>
      <c r="HT729" s="29"/>
      <c r="HU729" s="29"/>
      <c r="HX729" s="360"/>
      <c r="HY729" s="52">
        <v>45858</v>
      </c>
      <c r="HZ729" s="43">
        <v>5031</v>
      </c>
      <c r="IA729" s="43">
        <v>31</v>
      </c>
      <c r="IB729" s="43">
        <v>261</v>
      </c>
      <c r="IC729" s="43">
        <v>0</v>
      </c>
      <c r="ID729" s="43">
        <v>32</v>
      </c>
      <c r="IE729" s="43">
        <v>0</v>
      </c>
      <c r="IF729" s="43">
        <v>12</v>
      </c>
      <c r="IG729" s="44" t="s">
        <v>70</v>
      </c>
      <c r="IH729" s="43">
        <v>1034</v>
      </c>
      <c r="II729" s="43">
        <v>0</v>
      </c>
      <c r="IJ729" s="53">
        <v>0</v>
      </c>
      <c r="IK729" s="55" t="s">
        <v>313</v>
      </c>
      <c r="IL729" s="29"/>
      <c r="IM729" s="52">
        <v>45858</v>
      </c>
      <c r="IN729" s="43">
        <v>4216</v>
      </c>
      <c r="IO729" s="43">
        <v>37</v>
      </c>
      <c r="IP729" s="43">
        <v>131</v>
      </c>
      <c r="IQ729" s="43">
        <v>2</v>
      </c>
      <c r="IR729" s="43">
        <v>10</v>
      </c>
      <c r="IS729" s="43">
        <v>2</v>
      </c>
      <c r="IT729" s="43">
        <v>2</v>
      </c>
      <c r="IU729" s="63" t="s">
        <v>50</v>
      </c>
      <c r="IV729" s="43">
        <v>1100</v>
      </c>
      <c r="IW729" s="43">
        <v>2200</v>
      </c>
      <c r="IX729" s="53">
        <v>0.59459459459459463</v>
      </c>
      <c r="IY729" s="55" t="s">
        <v>315</v>
      </c>
      <c r="IZ729" s="61"/>
      <c r="JA729" s="52">
        <v>45858</v>
      </c>
      <c r="JB729" s="43">
        <v>4077</v>
      </c>
      <c r="JC729" s="43">
        <v>152</v>
      </c>
      <c r="JD729" s="43">
        <v>165</v>
      </c>
      <c r="JE729" s="43">
        <v>5</v>
      </c>
      <c r="JF729" s="43">
        <v>6</v>
      </c>
      <c r="JG729" s="43">
        <v>3</v>
      </c>
      <c r="JH729" s="43">
        <v>2</v>
      </c>
      <c r="JI729" s="44" t="s">
        <v>143</v>
      </c>
      <c r="JJ729" s="43">
        <v>1100</v>
      </c>
      <c r="JK729" s="43">
        <v>3300</v>
      </c>
      <c r="JL729" s="53">
        <v>0.21710526315789475</v>
      </c>
      <c r="JM729" s="55"/>
      <c r="JN729" s="29"/>
      <c r="JO729" s="52">
        <v>45858</v>
      </c>
      <c r="JP729" s="43">
        <v>3009</v>
      </c>
      <c r="JQ729" s="43">
        <v>37</v>
      </c>
      <c r="JR729" s="43">
        <v>157</v>
      </c>
      <c r="JS729" s="43">
        <v>8</v>
      </c>
      <c r="JT729" s="43">
        <v>67</v>
      </c>
      <c r="JU729" s="43">
        <v>10</v>
      </c>
      <c r="JV729" s="43">
        <v>0</v>
      </c>
      <c r="JW729" s="64" t="s">
        <v>79</v>
      </c>
      <c r="JX729" s="43">
        <v>387</v>
      </c>
      <c r="JY729" s="43">
        <v>3870</v>
      </c>
      <c r="JZ729" s="53">
        <v>1.0459459459459459</v>
      </c>
      <c r="KA729" s="55"/>
      <c r="KB729" s="51"/>
      <c r="KC729" s="52">
        <v>45858</v>
      </c>
      <c r="KD729" s="45">
        <v>11195</v>
      </c>
      <c r="KE729" s="43">
        <v>52</v>
      </c>
      <c r="KF729" s="43">
        <v>410</v>
      </c>
      <c r="KG729" s="43">
        <v>5</v>
      </c>
      <c r="KH729" s="43">
        <v>32</v>
      </c>
      <c r="KI729" s="43">
        <v>1</v>
      </c>
      <c r="KJ729" s="59">
        <v>0</v>
      </c>
      <c r="KK729" s="44" t="s">
        <v>49</v>
      </c>
      <c r="KL729" s="48">
        <v>682</v>
      </c>
      <c r="KM729" s="43">
        <v>800</v>
      </c>
      <c r="KN729" s="53">
        <v>0.15384615384615385</v>
      </c>
      <c r="KO729" s="37" t="s">
        <v>55</v>
      </c>
      <c r="KP729" s="29"/>
      <c r="KQ729" s="52">
        <v>45858</v>
      </c>
      <c r="KR729" s="43">
        <v>16599</v>
      </c>
      <c r="KS729" s="43">
        <v>18</v>
      </c>
      <c r="KT729" s="43">
        <v>928</v>
      </c>
      <c r="KU729" s="43">
        <v>0</v>
      </c>
      <c r="KV729" s="43">
        <v>6</v>
      </c>
      <c r="KW729" s="43">
        <v>0</v>
      </c>
      <c r="KX729" s="43">
        <v>0</v>
      </c>
      <c r="KY729" s="54" t="s">
        <v>128</v>
      </c>
      <c r="KZ729" s="43">
        <v>800</v>
      </c>
      <c r="LA729" s="43">
        <v>0</v>
      </c>
      <c r="LB729" s="53">
        <v>0</v>
      </c>
      <c r="LC729" s="55" t="s">
        <v>318</v>
      </c>
      <c r="LD729" s="29"/>
      <c r="LE729" s="52">
        <v>45858</v>
      </c>
      <c r="LF729" s="43">
        <v>66288</v>
      </c>
      <c r="LG729" s="43">
        <v>89</v>
      </c>
      <c r="LH729" s="43">
        <v>444</v>
      </c>
      <c r="LI729" s="43">
        <v>0</v>
      </c>
      <c r="LJ729" s="43">
        <v>1</v>
      </c>
      <c r="LK729" s="43">
        <v>0</v>
      </c>
      <c r="LL729" s="43">
        <v>1</v>
      </c>
      <c r="LM729" s="65" t="s">
        <v>220</v>
      </c>
      <c r="LN729" s="48">
        <v>1000</v>
      </c>
      <c r="LO729" s="43">
        <v>0</v>
      </c>
      <c r="LP729" s="53"/>
      <c r="LQ729" s="55" t="s">
        <v>322</v>
      </c>
      <c r="LR729" s="29"/>
      <c r="LS729" s="47">
        <v>45858</v>
      </c>
      <c r="LT729" s="48">
        <v>16720</v>
      </c>
      <c r="LU729" s="43">
        <v>58</v>
      </c>
      <c r="LV729" s="43">
        <v>908</v>
      </c>
      <c r="LW729" s="43">
        <v>1</v>
      </c>
      <c r="LX729" s="43">
        <v>25</v>
      </c>
      <c r="LY729" s="43">
        <v>3</v>
      </c>
      <c r="LZ729" s="43">
        <v>0</v>
      </c>
      <c r="MA729" s="43"/>
      <c r="MB729" s="45">
        <v>385</v>
      </c>
      <c r="MC729" s="45">
        <v>1155</v>
      </c>
      <c r="MD729" s="46">
        <v>0.19913793103448277</v>
      </c>
      <c r="ME729" s="37" t="s">
        <v>1209</v>
      </c>
      <c r="MF729" s="29"/>
      <c r="MG729" s="47">
        <v>45858</v>
      </c>
      <c r="MH729" s="48">
        <v>4813</v>
      </c>
      <c r="MI729" s="43">
        <v>12</v>
      </c>
      <c r="MJ729" s="43">
        <v>326</v>
      </c>
      <c r="MK729" s="43">
        <v>0</v>
      </c>
      <c r="ML729" s="43">
        <v>12</v>
      </c>
      <c r="MM729" s="43">
        <v>0</v>
      </c>
      <c r="MN729" s="43">
        <v>-7</v>
      </c>
      <c r="MO729" s="43"/>
      <c r="MP729" s="43">
        <v>880</v>
      </c>
      <c r="MQ729" s="45">
        <v>0</v>
      </c>
      <c r="MR729" s="46">
        <v>0</v>
      </c>
      <c r="MS729" s="37" t="s">
        <v>317</v>
      </c>
      <c r="MT729" s="29"/>
      <c r="MU729" s="47">
        <v>45858</v>
      </c>
      <c r="MV729" s="48">
        <v>7328</v>
      </c>
      <c r="MW729" s="43">
        <v>19</v>
      </c>
      <c r="MX729" s="43">
        <v>347</v>
      </c>
      <c r="MY729" s="43">
        <v>0</v>
      </c>
      <c r="MZ729" s="43">
        <v>34</v>
      </c>
      <c r="NA729" s="43">
        <v>0</v>
      </c>
      <c r="NB729" s="43">
        <v>0</v>
      </c>
      <c r="NC729" s="43"/>
      <c r="ND729" s="45">
        <v>300</v>
      </c>
      <c r="NE729" s="45">
        <v>0</v>
      </c>
      <c r="NF729" s="46">
        <v>0</v>
      </c>
      <c r="NG729" s="37" t="s">
        <v>1210</v>
      </c>
      <c r="NH729" s="29"/>
      <c r="NI729" s="47">
        <v>45858</v>
      </c>
      <c r="NJ729" s="48">
        <v>6955</v>
      </c>
      <c r="NK729" s="43">
        <v>68</v>
      </c>
      <c r="NL729" s="43">
        <v>178</v>
      </c>
      <c r="NM729" s="43">
        <v>1</v>
      </c>
      <c r="NN729" s="43">
        <v>35</v>
      </c>
      <c r="NO729" s="43">
        <v>1</v>
      </c>
      <c r="NP729" s="43">
        <v>0</v>
      </c>
      <c r="NQ729" s="43"/>
      <c r="NR729" s="43">
        <v>1100</v>
      </c>
      <c r="NS729" s="45">
        <v>1100</v>
      </c>
      <c r="NT729" s="46">
        <v>0.16176470588235295</v>
      </c>
      <c r="NU729" s="37" t="s">
        <v>86</v>
      </c>
    </row>
    <row r="730" spans="1:385" x14ac:dyDescent="0.25">
      <c r="A730" s="38">
        <v>45860</v>
      </c>
      <c r="B730" s="39">
        <f>IF(A730="","",SUM(J730,LG732,AL730,DR730,AZ730,DD730,LU730,NK730,MW730,MI730,X730)+SUM(CP733:CP736)+SUM(BN733:BN736)+SUM(KS733:KS736)+SUM(KE733:KE736)+SUM(CB733:CB736)+SUM(IA733:IA736)+SUM(IO733:IO736)+SUM(JC733:JC736)+SUM(JQ733:JQ736))</f>
        <v>2492</v>
      </c>
      <c r="C730" s="40">
        <f>IF(A730="","",SUM(J730,X730,DR730,AL730,AZ730)+SUM(KE733:KE736)+SUM(KS733:KS736)+SUM(BN733:BN736))</f>
        <v>1275</v>
      </c>
      <c r="D730" s="40">
        <f>IF(A730="","",SUM(DD730,DR730)+SUM(CB733:CB736)+SUM(CP733:CP736))</f>
        <v>529</v>
      </c>
      <c r="E730" s="40">
        <f>IF(A730="","",SUM(NK730,MW730,MI730,LU730,LG732)+SUM(IA733:IA736)+SUM(IO733:IO736)+SUM(JC733:JC736)+SUM(JQ733:JQ736))</f>
        <v>766</v>
      </c>
      <c r="F730" s="135"/>
      <c r="G730" s="135"/>
      <c r="H730" s="42"/>
      <c r="I730" s="45">
        <v>1170</v>
      </c>
      <c r="J730" s="45">
        <f t="shared" ref="J730:J742" si="3335">IF(I730="","",I730-I729)</f>
        <v>85</v>
      </c>
      <c r="K730" s="45">
        <v>54</v>
      </c>
      <c r="L730" s="45">
        <f t="shared" ref="L730:L742" si="3336">IF(K730="","",K730-K729)</f>
        <v>11</v>
      </c>
      <c r="M730" s="45">
        <v>50</v>
      </c>
      <c r="N730" s="45">
        <f t="shared" ref="N730:N742" si="3337">IF(M730="","",M729+O729-M730)</f>
        <v>10</v>
      </c>
      <c r="O730" s="45">
        <v>0</v>
      </c>
      <c r="P730" s="43"/>
      <c r="Q730" s="43">
        <v>363</v>
      </c>
      <c r="R730" s="45">
        <f t="shared" ref="R730:R742" si="3338">IF(Q730="","",N730*Q730)</f>
        <v>3630</v>
      </c>
      <c r="S730" s="46">
        <f t="shared" ref="S730:S742" si="3339">IF(R730="","",R730/(J730*100))</f>
        <v>0.42705882352941177</v>
      </c>
      <c r="T730" s="37" t="s">
        <v>325</v>
      </c>
      <c r="U730" s="29"/>
      <c r="V730" s="52">
        <f t="shared" ref="V730:V749" si="3340">IF($A730="","",$A730)</f>
        <v>45860</v>
      </c>
      <c r="W730" s="45">
        <v>9218</v>
      </c>
      <c r="X730" s="45">
        <f t="shared" ref="X730:X742" si="3341">IF(W730="","",W730-W729)</f>
        <v>141</v>
      </c>
      <c r="Y730" s="45">
        <v>423</v>
      </c>
      <c r="Z730" s="45">
        <f t="shared" ref="Z730:Z742" si="3342">IF(Y730="","",Y730-Y729)</f>
        <v>3</v>
      </c>
      <c r="AA730" s="45">
        <v>16</v>
      </c>
      <c r="AB730" s="45">
        <f t="shared" ref="AB730:AB742" si="3343">IF(AA730="","",AA729+AC729-AA730)</f>
        <v>3</v>
      </c>
      <c r="AC730" s="45">
        <v>4</v>
      </c>
      <c r="AD730" s="43"/>
      <c r="AE730" s="43">
        <f t="shared" ref="AE730:AE742" si="3344">IF(W730="","",AE729)</f>
        <v>1026</v>
      </c>
      <c r="AF730" s="45">
        <f t="shared" ref="AF730:AF742" si="3345">IF(AE730="","",AB730*AE730)</f>
        <v>3078</v>
      </c>
      <c r="AG730" s="46">
        <f t="shared" ref="AG730:AG742" si="3346">IF(AF730="","",AF730/(X730*100))</f>
        <v>0.21829787234042553</v>
      </c>
      <c r="AH730" s="37"/>
      <c r="AI730" s="29"/>
      <c r="AJ730" s="52">
        <f t="shared" ref="AJ730:AJ749" si="3347">IF($A730="","",$A730)</f>
        <v>45860</v>
      </c>
      <c r="AK730" s="45">
        <v>11534</v>
      </c>
      <c r="AL730" s="45">
        <f t="shared" ref="AL730:AL742" si="3348">IF(AK730="","",AK730-AK729)</f>
        <v>136</v>
      </c>
      <c r="AM730" s="45">
        <v>289</v>
      </c>
      <c r="AN730" s="45">
        <f t="shared" ref="AN730:AN742" si="3349">IF(AM730="","",AM730-AM729)</f>
        <v>2</v>
      </c>
      <c r="AO730" s="45">
        <v>46</v>
      </c>
      <c r="AP730" s="45">
        <f t="shared" ref="AP730:AP742" si="3350">IF(AO730="","",AO729+AQ729-AO730)</f>
        <v>2</v>
      </c>
      <c r="AQ730" s="45">
        <v>0</v>
      </c>
      <c r="AR730" s="43"/>
      <c r="AS730" s="43">
        <f t="shared" ref="AS730:AS742" si="3351">IF(AK730="","",AS729)</f>
        <v>1008</v>
      </c>
      <c r="AT730" s="45">
        <f t="shared" ref="AT730:AT742" si="3352">IF(AS730="","",AP730*AS730)</f>
        <v>2016</v>
      </c>
      <c r="AU730" s="46">
        <f t="shared" ref="AU730:AU742" si="3353">IF(AT730="","",AT730/(AL730*100))</f>
        <v>0.14823529411764705</v>
      </c>
      <c r="AV730" s="37"/>
      <c r="AW730" s="29"/>
      <c r="AX730" s="52">
        <f t="shared" ref="AX730:AX749" si="3354">IF($A730="","",$A730)</f>
        <v>45860</v>
      </c>
      <c r="AY730" s="45">
        <v>12856</v>
      </c>
      <c r="AZ730" s="45">
        <f t="shared" ref="AZ730:AZ742" si="3355">IF(AY730="","",AY730-AY729)</f>
        <v>74</v>
      </c>
      <c r="BA730" s="45">
        <v>448</v>
      </c>
      <c r="BB730" s="45">
        <f t="shared" ref="BB730:BB742" si="3356">IF(BA730="","",BA730-BA729)</f>
        <v>1</v>
      </c>
      <c r="BC730" s="45">
        <v>22</v>
      </c>
      <c r="BD730" s="45">
        <f t="shared" ref="BD730:BD742" si="3357">IF(BC730="","",BC729+BE729-BC730)</f>
        <v>1</v>
      </c>
      <c r="BE730" s="45">
        <v>0</v>
      </c>
      <c r="BF730" s="43"/>
      <c r="BG730" s="43">
        <f t="shared" ref="BG730:BG742" si="3358">IF(AY730="","",BG729)</f>
        <v>1012</v>
      </c>
      <c r="BH730" s="45">
        <f t="shared" ref="BH730:BH742" si="3359">IF(BG730="","",BD730*BG730)</f>
        <v>1012</v>
      </c>
      <c r="BI730" s="46">
        <f t="shared" ref="BI730:BI742" si="3360">IF(BH730="","",BH730/(AZ730*100))</f>
        <v>0.13675675675675675</v>
      </c>
      <c r="BJ730" s="247" t="s">
        <v>326</v>
      </c>
      <c r="BK730" s="29"/>
      <c r="BL730" s="47"/>
      <c r="BM730" s="45">
        <v>14803</v>
      </c>
      <c r="BN730" s="45">
        <v>170</v>
      </c>
      <c r="BO730" s="45">
        <v>558</v>
      </c>
      <c r="BP730" s="45">
        <v>3</v>
      </c>
      <c r="BQ730" s="45">
        <v>7</v>
      </c>
      <c r="BR730" s="43">
        <v>2</v>
      </c>
      <c r="BS730" s="45">
        <v>2</v>
      </c>
      <c r="BT730" s="70" t="s">
        <v>245</v>
      </c>
      <c r="BU730" s="45">
        <v>900</v>
      </c>
      <c r="BV730" s="45">
        <v>1800</v>
      </c>
      <c r="BW730" s="46">
        <v>0.10588235294117647</v>
      </c>
      <c r="BX730" s="37"/>
      <c r="BY730" s="57"/>
      <c r="BZ730" s="47"/>
      <c r="CA730" s="45">
        <v>6252</v>
      </c>
      <c r="CB730" s="45">
        <v>46</v>
      </c>
      <c r="CC730" s="43">
        <v>200</v>
      </c>
      <c r="CD730" s="45">
        <v>2</v>
      </c>
      <c r="CE730" s="45">
        <v>10</v>
      </c>
      <c r="CF730" s="43">
        <v>2</v>
      </c>
      <c r="CG730" s="71">
        <v>2</v>
      </c>
      <c r="CH730" s="63" t="s">
        <v>97</v>
      </c>
      <c r="CI730" s="67">
        <v>722</v>
      </c>
      <c r="CJ730" s="45">
        <v>0</v>
      </c>
      <c r="CK730" s="46">
        <v>0</v>
      </c>
      <c r="CL730" s="37" t="s">
        <v>95</v>
      </c>
      <c r="CM730" s="29"/>
      <c r="CN730" s="47"/>
      <c r="CO730" s="45">
        <v>843</v>
      </c>
      <c r="CP730" s="45">
        <v>155</v>
      </c>
      <c r="CQ730" s="45">
        <v>30</v>
      </c>
      <c r="CR730" s="45">
        <v>4</v>
      </c>
      <c r="CS730" s="45">
        <v>5</v>
      </c>
      <c r="CT730" s="43">
        <v>5</v>
      </c>
      <c r="CU730" s="71">
        <v>3</v>
      </c>
      <c r="CV730" s="63" t="s">
        <v>143</v>
      </c>
      <c r="CW730" s="67">
        <v>1100</v>
      </c>
      <c r="CX730" s="45">
        <v>5500</v>
      </c>
      <c r="CY730" s="46">
        <v>0.35483870967741937</v>
      </c>
      <c r="CZ730" s="37" t="s">
        <v>314</v>
      </c>
      <c r="DA730" s="29"/>
      <c r="DB730" s="52">
        <f t="shared" ref="DB730:DB749" si="3361">IF($A730="","",$A730)</f>
        <v>45860</v>
      </c>
      <c r="DC730" s="45">
        <v>24882</v>
      </c>
      <c r="DD730" s="69">
        <f t="shared" ref="DD730:DD742" si="3362">IF(DC730="","",DC730-DC729)</f>
        <v>7</v>
      </c>
      <c r="DE730" s="45">
        <v>1384</v>
      </c>
      <c r="DF730" s="45">
        <f t="shared" ref="DF730:DF742" si="3363">IF(DE730="","",DE730-DE729)</f>
        <v>0</v>
      </c>
      <c r="DG730" s="45">
        <v>2</v>
      </c>
      <c r="DH730" s="45">
        <f t="shared" ref="DH730:DH742" si="3364">IF(DG730="","",DG729+DI729-DG730)</f>
        <v>0</v>
      </c>
      <c r="DI730" s="45">
        <v>3</v>
      </c>
      <c r="DJ730" s="43"/>
      <c r="DK730" s="43">
        <f t="shared" ref="DK730:DK742" si="3365">IF(DC730="","",DK729)</f>
        <v>1100</v>
      </c>
      <c r="DL730" s="45">
        <f t="shared" ref="DL730:DL742" si="3366">IF(DK730="","",DH730*DK730)</f>
        <v>0</v>
      </c>
      <c r="DM730" s="46">
        <f t="shared" ref="DM730:DM742" si="3367">IF(DL730="","",DL730/(DD730*100))</f>
        <v>0</v>
      </c>
      <c r="DN730" s="37"/>
      <c r="DO730" s="29"/>
      <c r="DP730" s="52">
        <f t="shared" ref="DP730:DP749" si="3368">IF($A730="","",$A730)</f>
        <v>45860</v>
      </c>
      <c r="DQ730" s="45">
        <v>4697</v>
      </c>
      <c r="DR730" s="45">
        <f t="shared" ref="DR730:DR742" si="3369">IF(DQ730="","",DQ730-DQ729)</f>
        <v>78</v>
      </c>
      <c r="DS730" s="45">
        <v>141</v>
      </c>
      <c r="DT730" s="45">
        <f t="shared" ref="DT730:DT742" si="3370">IF(DS730="","",DS730-DS729)</f>
        <v>4</v>
      </c>
      <c r="DU730" s="45">
        <v>52</v>
      </c>
      <c r="DV730" s="45">
        <f t="shared" ref="DV730:DV742" si="3371">IF(DU730="","",DU729+DW729-DU730)</f>
        <v>4</v>
      </c>
      <c r="DW730" s="45">
        <v>0</v>
      </c>
      <c r="DX730" s="43"/>
      <c r="DY730" s="43">
        <f t="shared" ref="DY730:DY742" si="3372">IF(DQ730="","",DY729)</f>
        <v>726</v>
      </c>
      <c r="DZ730" s="45">
        <f t="shared" ref="DZ730:DZ742" si="3373">IF(DY730="","",DV730*DY730)</f>
        <v>2904</v>
      </c>
      <c r="EA730" s="46">
        <f t="shared" ref="EA730:EA742" si="3374">IF(DZ730="","",DZ730/(DR730*100))</f>
        <v>0.37230769230769228</v>
      </c>
      <c r="EB730" s="37"/>
      <c r="GU730" s="220"/>
      <c r="GV730" s="29"/>
      <c r="GW730" s="31"/>
      <c r="GX730" s="29"/>
      <c r="GY730" s="128"/>
      <c r="GZ730" s="29"/>
      <c r="HB730" s="166"/>
      <c r="HC730" s="29"/>
      <c r="HD730" s="29"/>
      <c r="HE730" s="29"/>
      <c r="HF730" s="29"/>
      <c r="HG730" s="29"/>
      <c r="HK730" s="29"/>
      <c r="HL730" s="29"/>
      <c r="HM730" s="128"/>
      <c r="HN730" s="29"/>
      <c r="HP730" s="166"/>
      <c r="HQ730" s="29"/>
      <c r="HR730" s="29"/>
      <c r="HS730" s="29"/>
      <c r="HT730" s="29"/>
      <c r="HU730" s="29"/>
      <c r="HX730" s="360"/>
      <c r="HY730" s="47"/>
      <c r="HZ730" s="45">
        <v>3156</v>
      </c>
      <c r="IA730" s="45">
        <v>15</v>
      </c>
      <c r="IB730" s="45">
        <v>98</v>
      </c>
      <c r="IC730" s="45">
        <v>1</v>
      </c>
      <c r="ID730" s="45">
        <v>33</v>
      </c>
      <c r="IE730" s="43">
        <v>1</v>
      </c>
      <c r="IF730" s="45">
        <v>3</v>
      </c>
      <c r="IG730" s="63" t="s">
        <v>23</v>
      </c>
      <c r="IH730" s="45">
        <v>1100</v>
      </c>
      <c r="II730" s="45">
        <v>1100</v>
      </c>
      <c r="IJ730" s="46">
        <v>0.73333333333333328</v>
      </c>
      <c r="IK730" s="37" t="s">
        <v>82</v>
      </c>
      <c r="IL730" s="29"/>
      <c r="IM730" s="47"/>
      <c r="IN730" s="45">
        <v>3982</v>
      </c>
      <c r="IO730" s="45">
        <v>66</v>
      </c>
      <c r="IP730" s="45">
        <v>86</v>
      </c>
      <c r="IQ730" s="45">
        <v>0</v>
      </c>
      <c r="IR730" s="45">
        <v>8</v>
      </c>
      <c r="IS730" s="43">
        <v>1</v>
      </c>
      <c r="IT730" s="45">
        <v>6</v>
      </c>
      <c r="IU730" s="44" t="s">
        <v>76</v>
      </c>
      <c r="IV730" s="43">
        <v>900</v>
      </c>
      <c r="IW730" s="45">
        <v>900</v>
      </c>
      <c r="IX730" s="46">
        <v>0.13636363636363635</v>
      </c>
      <c r="IY730" s="37"/>
      <c r="IZ730" s="61"/>
      <c r="JA730" s="47"/>
      <c r="JB730" s="45">
        <v>2968</v>
      </c>
      <c r="JC730" s="45">
        <v>26</v>
      </c>
      <c r="JD730" s="45">
        <v>92</v>
      </c>
      <c r="JE730" s="45">
        <v>0</v>
      </c>
      <c r="JF730" s="45">
        <v>17</v>
      </c>
      <c r="JG730" s="43">
        <v>0</v>
      </c>
      <c r="JH730" s="45">
        <v>-7</v>
      </c>
      <c r="JI730" s="63" t="s">
        <v>21</v>
      </c>
      <c r="JJ730" s="45">
        <v>726</v>
      </c>
      <c r="JK730" s="45">
        <v>0</v>
      </c>
      <c r="JL730" s="46">
        <v>0</v>
      </c>
      <c r="JM730" s="37" t="s">
        <v>316</v>
      </c>
      <c r="JN730" s="29"/>
      <c r="JO730" s="47"/>
      <c r="JP730" s="45">
        <v>3313</v>
      </c>
      <c r="JQ730" s="45">
        <v>118</v>
      </c>
      <c r="JR730" s="45">
        <v>74</v>
      </c>
      <c r="JS730" s="45">
        <v>5</v>
      </c>
      <c r="JT730" s="45">
        <v>10</v>
      </c>
      <c r="JU730" s="43">
        <v>5</v>
      </c>
      <c r="JV730" s="45">
        <v>4</v>
      </c>
      <c r="JW730" s="72" t="s">
        <v>97</v>
      </c>
      <c r="JX730" s="43">
        <v>722</v>
      </c>
      <c r="JY730" s="45">
        <v>3610</v>
      </c>
      <c r="JZ730" s="46">
        <v>0.30593220338983051</v>
      </c>
      <c r="KA730" s="37" t="s">
        <v>307</v>
      </c>
      <c r="KB730" s="51"/>
      <c r="KC730" s="47"/>
      <c r="KD730" s="45">
        <v>8977</v>
      </c>
      <c r="KE730" s="45">
        <v>9</v>
      </c>
      <c r="KF730" s="43">
        <v>261</v>
      </c>
      <c r="KG730" s="45">
        <v>0</v>
      </c>
      <c r="KH730" s="45">
        <v>36</v>
      </c>
      <c r="KI730" s="43">
        <v>0</v>
      </c>
      <c r="KJ730" s="71">
        <v>-23</v>
      </c>
      <c r="KK730" s="63" t="s">
        <v>23</v>
      </c>
      <c r="KL730" s="67">
        <v>1000</v>
      </c>
      <c r="KM730" s="45">
        <v>0</v>
      </c>
      <c r="KN730" s="46">
        <v>0</v>
      </c>
      <c r="KO730" s="37" t="s">
        <v>309</v>
      </c>
      <c r="KP730" s="29"/>
      <c r="KQ730" s="47"/>
      <c r="KR730" s="45">
        <v>18432</v>
      </c>
      <c r="KS730" s="45">
        <v>32</v>
      </c>
      <c r="KT730" s="45">
        <v>1031</v>
      </c>
      <c r="KU730" s="45">
        <v>1</v>
      </c>
      <c r="KV730" s="45">
        <v>3</v>
      </c>
      <c r="KW730" s="43">
        <v>3</v>
      </c>
      <c r="KX730" s="45">
        <v>3</v>
      </c>
      <c r="KY730" s="68" t="s">
        <v>279</v>
      </c>
      <c r="KZ730" s="43">
        <v>1050</v>
      </c>
      <c r="LA730" s="45">
        <v>3150</v>
      </c>
      <c r="LB730" s="46">
        <v>0.984375</v>
      </c>
      <c r="LC730" s="37"/>
      <c r="LD730" s="29"/>
      <c r="LE730" s="47"/>
      <c r="LF730" s="45"/>
      <c r="LG730" s="45"/>
      <c r="LH730" s="45">
        <v>529</v>
      </c>
      <c r="LI730" s="45">
        <v>0</v>
      </c>
      <c r="LJ730" s="43">
        <v>2</v>
      </c>
      <c r="LK730" s="45">
        <v>0</v>
      </c>
      <c r="LL730" s="45">
        <v>0</v>
      </c>
      <c r="LM730" s="73" t="s">
        <v>263</v>
      </c>
      <c r="LN730" s="67">
        <v>1000</v>
      </c>
      <c r="LO730" s="45">
        <v>0</v>
      </c>
      <c r="LP730" s="46"/>
      <c r="LQ730" s="37"/>
      <c r="LR730" s="29"/>
      <c r="LS730" s="52">
        <f t="shared" ref="LS730:LS749" si="3375">IF($A730="","",$A730)</f>
        <v>45860</v>
      </c>
      <c r="LT730" s="45">
        <v>16767</v>
      </c>
      <c r="LU730" s="45">
        <f t="shared" ref="LU730:LU742" si="3376">IF(LT730="","",LT730-LT729)</f>
        <v>47</v>
      </c>
      <c r="LV730" s="45">
        <v>911</v>
      </c>
      <c r="LW730" s="45">
        <f t="shared" ref="LW730:LW742" si="3377">IF(LV730="","",LV730-LV729)</f>
        <v>3</v>
      </c>
      <c r="LX730" s="45">
        <v>23</v>
      </c>
      <c r="LY730" s="45">
        <f t="shared" ref="LY730:LY742" si="3378">IF(LX730="","",LX729+LZ729-LX730)</f>
        <v>2</v>
      </c>
      <c r="LZ730" s="45">
        <v>12</v>
      </c>
      <c r="MA730" s="43"/>
      <c r="MB730" s="43">
        <f t="shared" ref="MB730:MB742" si="3379">IF(LT730="","",MB729)</f>
        <v>385</v>
      </c>
      <c r="MC730" s="45">
        <f t="shared" ref="MC730:MC742" si="3380">IF(MB730="","",LY730*MB730)</f>
        <v>770</v>
      </c>
      <c r="MD730" s="46">
        <f t="shared" ref="MD730:MD742" si="3381">IF(MC730="","",MC730/(LU730*100))</f>
        <v>0.16382978723404254</v>
      </c>
      <c r="ME730" s="37"/>
      <c r="MF730" s="29"/>
      <c r="MG730" s="52">
        <f t="shared" ref="MG730:MG749" si="3382">IF($A730="","",$A730)</f>
        <v>45860</v>
      </c>
      <c r="MH730" s="45">
        <v>4849</v>
      </c>
      <c r="MI730" s="45">
        <f t="shared" ref="MI730:MI742" si="3383">IF(MH730="","",MH730-MH729)</f>
        <v>36</v>
      </c>
      <c r="MJ730" s="45">
        <v>328</v>
      </c>
      <c r="MK730" s="45">
        <f t="shared" ref="MK730:MK742" si="3384">IF(MJ730="","",MJ730-MJ729)</f>
        <v>2</v>
      </c>
      <c r="ML730" s="45">
        <v>3</v>
      </c>
      <c r="MM730" s="45">
        <f t="shared" ref="MM730:MM742" si="3385">IF(ML730="","",ML729+MN729-ML730)</f>
        <v>2</v>
      </c>
      <c r="MN730" s="45">
        <v>3</v>
      </c>
      <c r="MO730" s="43"/>
      <c r="MP730" s="43">
        <v>1100</v>
      </c>
      <c r="MQ730" s="45">
        <f t="shared" ref="MQ730:MQ742" si="3386">IF(MP730="","",MM730*MP730)</f>
        <v>2200</v>
      </c>
      <c r="MR730" s="46">
        <f t="shared" ref="MR730:MR742" si="3387">IF(MQ730="","",MQ730/(MI730*100))</f>
        <v>0.61111111111111116</v>
      </c>
      <c r="MS730" s="37" t="s">
        <v>333</v>
      </c>
      <c r="MT730" s="29"/>
      <c r="MU730" s="52">
        <f t="shared" ref="MU730:MU749" si="3388">IF($A730="","",$A730)</f>
        <v>45860</v>
      </c>
      <c r="MV730" s="45">
        <v>7377</v>
      </c>
      <c r="MW730" s="45">
        <f t="shared" ref="MW730:MW742" si="3389">IF(MV730="","",MV730-MV729)</f>
        <v>49</v>
      </c>
      <c r="MX730" s="45">
        <v>348</v>
      </c>
      <c r="MY730" s="45">
        <f t="shared" ref="MY730:MY742" si="3390">IF(MX730="","",MX730-MX729)</f>
        <v>1</v>
      </c>
      <c r="MZ730" s="45">
        <v>33</v>
      </c>
      <c r="NA730" s="45">
        <f t="shared" ref="NA730:NA742" si="3391">IF(MZ730="","",MZ729+NB729-MZ730)</f>
        <v>1</v>
      </c>
      <c r="NB730" s="45">
        <v>0</v>
      </c>
      <c r="NC730" s="43"/>
      <c r="ND730" s="43">
        <f t="shared" ref="ND730:ND742" si="3392">IF(MV730="","",ND729)</f>
        <v>300</v>
      </c>
      <c r="NE730" s="45">
        <f t="shared" ref="NE730:NE742" si="3393">IF(ND730="","",NA730*ND730)</f>
        <v>300</v>
      </c>
      <c r="NF730" s="46">
        <f t="shared" ref="NF730:NF742" si="3394">IF(NE730="","",NE730/(MW730*100))</f>
        <v>6.1224489795918366E-2</v>
      </c>
      <c r="NG730" s="37"/>
      <c r="NH730" s="29"/>
      <c r="NI730" s="52">
        <f t="shared" ref="NI730:NI749" si="3395">IF($A730="","",$A730)</f>
        <v>45860</v>
      </c>
      <c r="NJ730" s="45">
        <v>7022</v>
      </c>
      <c r="NK730" s="45">
        <f t="shared" ref="NK730:NK742" si="3396">IF(NJ730="","",NJ730-NJ729)</f>
        <v>67</v>
      </c>
      <c r="NL730" s="45">
        <v>179</v>
      </c>
      <c r="NM730" s="45">
        <f t="shared" ref="NM730:NM742" si="3397">IF(NL730="","",NL730-NL729)</f>
        <v>1</v>
      </c>
      <c r="NN730" s="45">
        <v>34</v>
      </c>
      <c r="NO730" s="45">
        <f t="shared" ref="NO730:NO742" si="3398">IF(NN730="","",NN729+NP729-NN730)</f>
        <v>1</v>
      </c>
      <c r="NP730" s="45">
        <v>0</v>
      </c>
      <c r="NQ730" s="43"/>
      <c r="NR730" s="43">
        <f t="shared" ref="NR730:NR742" si="3399">IF(NJ730="","",NR729)</f>
        <v>1100</v>
      </c>
      <c r="NS730" s="45">
        <f t="shared" ref="NS730:NS742" si="3400">IF(NR730="","",NO730*NR730)</f>
        <v>1100</v>
      </c>
      <c r="NT730" s="46">
        <f t="shared" ref="NT730:NT742" si="3401">IF(NS730="","",NS730/(NK730*100))</f>
        <v>0.16417910447761194</v>
      </c>
      <c r="NU730" s="37"/>
    </row>
    <row r="731" spans="1:385" ht="15" customHeight="1" thickBot="1" x14ac:dyDescent="0.3">
      <c r="A731" s="38">
        <v>45864</v>
      </c>
      <c r="B731" s="39">
        <f>IF(A731="","",SUM(J731,LG735,AL731,DR731,AZ731,DD731,LU731,NK731,MW731,MI731,X731)+SUM(CP737:CP740)+SUM(BN737:BN740)+SUM(KS737:KS740)+SUM(KE737:KE740)+SUM(CB737:CB740)+SUM(IA737:IA740)+SUM(IO737:IO740)+SUM(JC737:JC740)+SUM(JQ737:JQ740))</f>
        <v>2910</v>
      </c>
      <c r="C731" s="40">
        <f>IF(A731="","",SUM(J731,X731,AL731,AZ731)+SUM(KE737:KE740)+SUM(KS737:KS740)+SUM(BN737:BN740))</f>
        <v>1163</v>
      </c>
      <c r="D731" s="40">
        <f>IF(A731="","",SUM(DD731,DR731)+SUM(CB737:CB740)+SUM(CP737:CP740))</f>
        <v>540</v>
      </c>
      <c r="E731" s="40">
        <f>IF(A731="","",SUM(NK731,MW731,DR731,MI731,LG735,LU731)+SUM(IA737:IA740)+SUM(IO737:IO740)+SUM(JC737:JC740)+SUM(JQ737:JQ740))</f>
        <v>1322</v>
      </c>
      <c r="F731" s="135"/>
      <c r="G731" s="135"/>
      <c r="H731" s="42"/>
      <c r="I731" s="45">
        <v>1260</v>
      </c>
      <c r="J731" s="45">
        <f t="shared" si="3335"/>
        <v>90</v>
      </c>
      <c r="K731" s="45">
        <v>59</v>
      </c>
      <c r="L731" s="45">
        <f t="shared" si="3336"/>
        <v>5</v>
      </c>
      <c r="M731" s="45">
        <v>44</v>
      </c>
      <c r="N731" s="45">
        <f t="shared" si="3337"/>
        <v>6</v>
      </c>
      <c r="O731" s="45">
        <v>0</v>
      </c>
      <c r="P731" s="43"/>
      <c r="Q731" s="43">
        <f t="shared" ref="Q731:Q742" si="3402">IF(I731="","",Q730)</f>
        <v>363</v>
      </c>
      <c r="R731" s="45">
        <f t="shared" si="3338"/>
        <v>2178</v>
      </c>
      <c r="S731" s="46">
        <f t="shared" si="3339"/>
        <v>0.24199999999999999</v>
      </c>
      <c r="T731" s="37"/>
      <c r="U731" s="29"/>
      <c r="V731" s="52">
        <f t="shared" si="3340"/>
        <v>45864</v>
      </c>
      <c r="W731" s="45">
        <v>9400</v>
      </c>
      <c r="X731" s="45">
        <f t="shared" si="3341"/>
        <v>182</v>
      </c>
      <c r="Y731" s="45">
        <v>428</v>
      </c>
      <c r="Z731" s="45">
        <f t="shared" si="3342"/>
        <v>5</v>
      </c>
      <c r="AA731" s="45">
        <v>15</v>
      </c>
      <c r="AB731" s="45">
        <f t="shared" si="3343"/>
        <v>5</v>
      </c>
      <c r="AC731" s="45">
        <v>5</v>
      </c>
      <c r="AD731" s="43"/>
      <c r="AE731" s="43">
        <f t="shared" si="3344"/>
        <v>1026</v>
      </c>
      <c r="AF731" s="45">
        <f t="shared" si="3345"/>
        <v>5130</v>
      </c>
      <c r="AG731" s="46">
        <f t="shared" si="3346"/>
        <v>0.28186813186813187</v>
      </c>
      <c r="AH731" s="37"/>
      <c r="AI731" s="29"/>
      <c r="AJ731" s="52">
        <f t="shared" si="3347"/>
        <v>45864</v>
      </c>
      <c r="AK731" s="45">
        <v>11625</v>
      </c>
      <c r="AL731" s="45">
        <f t="shared" si="3348"/>
        <v>91</v>
      </c>
      <c r="AM731" s="45">
        <v>290</v>
      </c>
      <c r="AN731" s="45">
        <f t="shared" si="3349"/>
        <v>1</v>
      </c>
      <c r="AO731" s="45">
        <v>45</v>
      </c>
      <c r="AP731" s="45">
        <f t="shared" si="3350"/>
        <v>1</v>
      </c>
      <c r="AQ731" s="45">
        <v>4</v>
      </c>
      <c r="AR731" s="43"/>
      <c r="AS731" s="43">
        <f t="shared" si="3351"/>
        <v>1008</v>
      </c>
      <c r="AT731" s="45">
        <f t="shared" si="3352"/>
        <v>1008</v>
      </c>
      <c r="AU731" s="46">
        <f t="shared" si="3353"/>
        <v>0.11076923076923077</v>
      </c>
      <c r="AV731" s="37"/>
      <c r="AW731" s="29"/>
      <c r="AX731" s="52">
        <f t="shared" si="3354"/>
        <v>45864</v>
      </c>
      <c r="AY731" s="45">
        <v>12915</v>
      </c>
      <c r="AZ731" s="45">
        <f t="shared" si="3355"/>
        <v>59</v>
      </c>
      <c r="BA731" s="45">
        <v>450</v>
      </c>
      <c r="BB731" s="45">
        <f t="shared" si="3356"/>
        <v>2</v>
      </c>
      <c r="BC731" s="45">
        <v>20</v>
      </c>
      <c r="BD731" s="45">
        <f t="shared" si="3357"/>
        <v>2</v>
      </c>
      <c r="BE731" s="45">
        <v>4</v>
      </c>
      <c r="BF731" s="43"/>
      <c r="BG731" s="43">
        <f t="shared" si="3358"/>
        <v>1012</v>
      </c>
      <c r="BH731" s="45">
        <f t="shared" si="3359"/>
        <v>2024</v>
      </c>
      <c r="BI731" s="46">
        <f t="shared" si="3360"/>
        <v>0.34305084745762709</v>
      </c>
      <c r="BJ731" s="37"/>
      <c r="BK731" s="29"/>
      <c r="BL731" s="47"/>
      <c r="BM731" s="45">
        <v>19020</v>
      </c>
      <c r="BN731" s="45">
        <v>75</v>
      </c>
      <c r="BO731" s="45">
        <v>886</v>
      </c>
      <c r="BP731" s="45">
        <v>0</v>
      </c>
      <c r="BQ731" s="45">
        <v>54</v>
      </c>
      <c r="BR731" s="43">
        <v>4</v>
      </c>
      <c r="BS731" s="45">
        <v>0</v>
      </c>
      <c r="BT731" s="70" t="s">
        <v>244</v>
      </c>
      <c r="BU731" s="45">
        <v>605</v>
      </c>
      <c r="BV731" s="45">
        <v>2420</v>
      </c>
      <c r="BW731" s="46">
        <v>0.32266666666666666</v>
      </c>
      <c r="BX731" s="37" t="s">
        <v>320</v>
      </c>
      <c r="BY731" s="57"/>
      <c r="BZ731" s="47"/>
      <c r="CA731" s="45">
        <v>6504</v>
      </c>
      <c r="CB731" s="45">
        <v>49</v>
      </c>
      <c r="CC731" s="45">
        <v>379</v>
      </c>
      <c r="CD731" s="45">
        <v>0</v>
      </c>
      <c r="CE731" s="45">
        <v>86</v>
      </c>
      <c r="CF731" s="43">
        <v>2</v>
      </c>
      <c r="CG731" s="71">
        <v>20</v>
      </c>
      <c r="CH731" s="63" t="s">
        <v>99</v>
      </c>
      <c r="CI731" s="45">
        <v>187</v>
      </c>
      <c r="CJ731">
        <v>374</v>
      </c>
      <c r="CK731" s="46">
        <v>7.6326530612244897E-2</v>
      </c>
      <c r="CL731" s="37"/>
      <c r="CM731" s="29"/>
      <c r="CN731" s="47"/>
      <c r="CO731" s="45">
        <v>313</v>
      </c>
      <c r="CP731" s="45">
        <v>57</v>
      </c>
      <c r="CQ731" s="45">
        <v>14</v>
      </c>
      <c r="CR731" s="45">
        <v>1</v>
      </c>
      <c r="CS731" s="45">
        <v>15</v>
      </c>
      <c r="CT731" s="43">
        <v>1</v>
      </c>
      <c r="CU731" s="71">
        <v>0</v>
      </c>
      <c r="CV731" s="63" t="s">
        <v>125</v>
      </c>
      <c r="CW731" s="45">
        <v>726</v>
      </c>
      <c r="CX731" s="45">
        <v>726</v>
      </c>
      <c r="CY731" s="46">
        <v>0.12736842105263158</v>
      </c>
      <c r="CZ731" s="37"/>
      <c r="DA731" s="29"/>
      <c r="DB731" s="52">
        <f t="shared" si="3361"/>
        <v>45864</v>
      </c>
      <c r="DC731" s="45">
        <v>24952</v>
      </c>
      <c r="DD731" s="45">
        <f t="shared" si="3362"/>
        <v>70</v>
      </c>
      <c r="DE731" s="45">
        <v>1384</v>
      </c>
      <c r="DF731" s="45">
        <f t="shared" si="3363"/>
        <v>0</v>
      </c>
      <c r="DG731" s="45">
        <v>5</v>
      </c>
      <c r="DH731" s="45">
        <f t="shared" si="3364"/>
        <v>0</v>
      </c>
      <c r="DI731" s="45">
        <v>0</v>
      </c>
      <c r="DJ731" s="43"/>
      <c r="DK731" s="43">
        <f t="shared" si="3365"/>
        <v>1100</v>
      </c>
      <c r="DL731" s="45">
        <f t="shared" si="3366"/>
        <v>0</v>
      </c>
      <c r="DM731" s="46">
        <f t="shared" si="3367"/>
        <v>0</v>
      </c>
      <c r="DN731" s="37"/>
      <c r="DO731" s="29"/>
      <c r="DP731" s="52">
        <f t="shared" si="3368"/>
        <v>45864</v>
      </c>
      <c r="DQ731" s="45">
        <v>4812</v>
      </c>
      <c r="DR731" s="45">
        <f t="shared" si="3369"/>
        <v>115</v>
      </c>
      <c r="DS731" s="45">
        <v>147</v>
      </c>
      <c r="DT731" s="45">
        <f t="shared" si="3370"/>
        <v>6</v>
      </c>
      <c r="DU731" s="45">
        <v>48</v>
      </c>
      <c r="DV731" s="45">
        <f t="shared" si="3371"/>
        <v>4</v>
      </c>
      <c r="DW731" s="45">
        <v>0</v>
      </c>
      <c r="DX731" s="43"/>
      <c r="DY731" s="43">
        <f t="shared" si="3372"/>
        <v>726</v>
      </c>
      <c r="DZ731" s="45">
        <f t="shared" si="3373"/>
        <v>2904</v>
      </c>
      <c r="EA731" s="46">
        <f t="shared" si="3374"/>
        <v>0.2525217391304348</v>
      </c>
      <c r="EB731" s="37"/>
      <c r="GU731" s="220"/>
      <c r="GV731" s="29"/>
      <c r="GW731" s="31"/>
      <c r="GX731" s="29"/>
      <c r="GY731" s="128"/>
      <c r="GZ731" s="29"/>
      <c r="HB731" s="166"/>
      <c r="HC731" s="29"/>
      <c r="HD731" s="29"/>
      <c r="HE731" s="29"/>
      <c r="HF731" s="29"/>
      <c r="HG731" s="29"/>
      <c r="HK731" s="29"/>
      <c r="HL731" s="29"/>
      <c r="HM731" s="128"/>
      <c r="HN731" s="29"/>
      <c r="HP731" s="166"/>
      <c r="HQ731" s="29"/>
      <c r="HR731" s="29"/>
      <c r="HS731" s="29"/>
      <c r="HT731" s="29"/>
      <c r="HU731" s="29"/>
      <c r="HX731" s="360"/>
      <c r="HY731" s="47"/>
      <c r="HZ731" s="45">
        <v>3023</v>
      </c>
      <c r="IA731" s="45">
        <v>20</v>
      </c>
      <c r="IB731" s="45">
        <v>99</v>
      </c>
      <c r="IC731" s="45">
        <v>1</v>
      </c>
      <c r="ID731" s="45">
        <v>21</v>
      </c>
      <c r="IE731" s="43">
        <v>1</v>
      </c>
      <c r="IF731" s="45">
        <v>0</v>
      </c>
      <c r="IG731" s="63" t="s">
        <v>64</v>
      </c>
      <c r="IH731" s="45">
        <v>673</v>
      </c>
      <c r="II731" s="45">
        <v>673</v>
      </c>
      <c r="IJ731" s="46">
        <v>0.33650000000000002</v>
      </c>
      <c r="IK731" s="37"/>
      <c r="IL731" s="29"/>
      <c r="IM731" s="47"/>
      <c r="IN731" s="45">
        <v>2471</v>
      </c>
      <c r="IO731" s="45">
        <v>33</v>
      </c>
      <c r="IP731" s="45">
        <v>129</v>
      </c>
      <c r="IQ731" s="45">
        <v>2</v>
      </c>
      <c r="IR731" s="45">
        <v>20</v>
      </c>
      <c r="IS731" s="43">
        <v>1</v>
      </c>
      <c r="IT731" s="45">
        <v>8</v>
      </c>
      <c r="IU731" s="63" t="s">
        <v>183</v>
      </c>
      <c r="IV731" s="45">
        <v>450</v>
      </c>
      <c r="IW731" s="45">
        <v>450</v>
      </c>
      <c r="IX731" s="46">
        <v>0.13636363636363635</v>
      </c>
      <c r="IY731" s="37" t="s">
        <v>324</v>
      </c>
      <c r="IZ731" s="61"/>
      <c r="JA731" s="47"/>
      <c r="JB731" s="45">
        <v>3060</v>
      </c>
      <c r="JC731" s="45">
        <v>13</v>
      </c>
      <c r="JD731" s="45">
        <v>225</v>
      </c>
      <c r="JE731" s="45">
        <v>1</v>
      </c>
      <c r="JF731" s="45">
        <v>11</v>
      </c>
      <c r="JG731" s="43">
        <v>1</v>
      </c>
      <c r="JH731" s="45">
        <v>4</v>
      </c>
      <c r="JI731" s="63" t="s">
        <v>174</v>
      </c>
      <c r="JJ731" s="45">
        <v>1100</v>
      </c>
      <c r="JK731" s="45">
        <v>1100</v>
      </c>
      <c r="JL731" s="46">
        <v>0.84615384615384615</v>
      </c>
      <c r="JM731" s="37" t="s">
        <v>321</v>
      </c>
      <c r="JN731" s="29"/>
      <c r="JO731" s="47"/>
      <c r="JP731" s="45">
        <v>4209</v>
      </c>
      <c r="JQ731" s="45">
        <v>53</v>
      </c>
      <c r="JR731" s="45">
        <v>204</v>
      </c>
      <c r="JS731" s="45">
        <v>1</v>
      </c>
      <c r="JT731" s="45">
        <v>60</v>
      </c>
      <c r="JU731" s="43">
        <v>4</v>
      </c>
      <c r="JV731" s="45">
        <v>0</v>
      </c>
      <c r="JW731" s="63" t="s">
        <v>240</v>
      </c>
      <c r="JX731" s="45">
        <v>605</v>
      </c>
      <c r="JY731" s="45">
        <v>2420</v>
      </c>
      <c r="JZ731" s="46">
        <v>0.45660377358490567</v>
      </c>
      <c r="KA731" s="37"/>
      <c r="KB731" s="51"/>
      <c r="KC731" s="47"/>
      <c r="KD731" s="45">
        <v>9875</v>
      </c>
      <c r="KE731" s="45">
        <v>165</v>
      </c>
      <c r="KF731" s="45">
        <v>561</v>
      </c>
      <c r="KG731" s="45">
        <v>3</v>
      </c>
      <c r="KH731" s="45">
        <v>6</v>
      </c>
      <c r="KI731" s="74">
        <v>4</v>
      </c>
      <c r="KJ731" s="71">
        <v>2</v>
      </c>
      <c r="KK731" s="63" t="s">
        <v>143</v>
      </c>
      <c r="KL731" s="45">
        <v>1100</v>
      </c>
      <c r="KM731">
        <v>4400</v>
      </c>
      <c r="KN731" s="46">
        <v>0.26666666666666666</v>
      </c>
      <c r="KO731" s="37"/>
      <c r="KP731" s="29"/>
      <c r="KQ731" s="47"/>
      <c r="KR731" s="45">
        <v>15386</v>
      </c>
      <c r="KS731" s="45">
        <v>20</v>
      </c>
      <c r="KT731" s="45">
        <v>1815</v>
      </c>
      <c r="KU731" s="45">
        <v>0</v>
      </c>
      <c r="KV731" s="45">
        <v>19</v>
      </c>
      <c r="KW731" s="43">
        <v>0</v>
      </c>
      <c r="KX731" s="45">
        <v>0</v>
      </c>
      <c r="KY731" s="54" t="s">
        <v>293</v>
      </c>
      <c r="KZ731" s="45">
        <v>800</v>
      </c>
      <c r="LA731" s="45">
        <v>0</v>
      </c>
      <c r="LB731" s="46">
        <v>0</v>
      </c>
      <c r="LC731" s="37" t="s">
        <v>306</v>
      </c>
      <c r="LD731" s="29"/>
      <c r="LE731" s="75"/>
      <c r="LF731" s="76"/>
      <c r="LG731" s="76"/>
      <c r="LH731" s="76">
        <v>1166</v>
      </c>
      <c r="LI731" s="76">
        <v>0</v>
      </c>
      <c r="LJ731" s="77">
        <v>2</v>
      </c>
      <c r="LK731" s="76">
        <v>0</v>
      </c>
      <c r="LL731" s="76">
        <v>0</v>
      </c>
      <c r="LM731" s="78" t="s">
        <v>219</v>
      </c>
      <c r="LN731" s="79">
        <v>1000</v>
      </c>
      <c r="LO731" s="76">
        <v>0</v>
      </c>
      <c r="LP731" s="80"/>
      <c r="LQ731" s="37"/>
      <c r="LR731" s="29"/>
      <c r="LS731" s="52">
        <f t="shared" si="3375"/>
        <v>45864</v>
      </c>
      <c r="LT731" s="45">
        <v>16887</v>
      </c>
      <c r="LU731" s="45">
        <f t="shared" si="3376"/>
        <v>120</v>
      </c>
      <c r="LV731" s="45">
        <v>917</v>
      </c>
      <c r="LW731" s="45">
        <f t="shared" si="3377"/>
        <v>6</v>
      </c>
      <c r="LX731" s="45">
        <v>28</v>
      </c>
      <c r="LY731" s="45">
        <f t="shared" si="3378"/>
        <v>7</v>
      </c>
      <c r="LZ731" s="45">
        <v>0</v>
      </c>
      <c r="MA731" s="43"/>
      <c r="MB731" s="43">
        <f t="shared" si="3379"/>
        <v>385</v>
      </c>
      <c r="MC731" s="45">
        <f t="shared" si="3380"/>
        <v>2695</v>
      </c>
      <c r="MD731" s="46">
        <f t="shared" si="3381"/>
        <v>0.22458333333333333</v>
      </c>
      <c r="ME731" s="37"/>
      <c r="MF731" s="29"/>
      <c r="MG731" s="52">
        <f t="shared" si="3382"/>
        <v>45864</v>
      </c>
      <c r="MH731" s="45">
        <v>4906</v>
      </c>
      <c r="MI731" s="45">
        <f t="shared" si="3383"/>
        <v>57</v>
      </c>
      <c r="MJ731" s="45">
        <v>330</v>
      </c>
      <c r="MK731" s="45">
        <f t="shared" si="3384"/>
        <v>2</v>
      </c>
      <c r="ML731" s="45">
        <v>3</v>
      </c>
      <c r="MM731" s="45">
        <f t="shared" si="3385"/>
        <v>3</v>
      </c>
      <c r="MN731" s="45">
        <v>4</v>
      </c>
      <c r="MO731" s="43"/>
      <c r="MP731" s="43">
        <f t="shared" ref="MP731:MP742" si="3403">IF(MH731="","",MP730)</f>
        <v>1100</v>
      </c>
      <c r="MQ731" s="45">
        <f t="shared" si="3386"/>
        <v>3300</v>
      </c>
      <c r="MR731" s="46">
        <f t="shared" si="3387"/>
        <v>0.57894736842105265</v>
      </c>
      <c r="MS731" s="37" t="s">
        <v>344</v>
      </c>
      <c r="MT731" s="29"/>
      <c r="MU731" s="52">
        <f t="shared" si="3388"/>
        <v>45864</v>
      </c>
      <c r="MV731" s="45">
        <v>7417</v>
      </c>
      <c r="MW731" s="45">
        <f t="shared" si="3389"/>
        <v>40</v>
      </c>
      <c r="MX731" s="45">
        <v>350</v>
      </c>
      <c r="MY731" s="45">
        <f t="shared" si="3390"/>
        <v>2</v>
      </c>
      <c r="MZ731" s="45">
        <v>30</v>
      </c>
      <c r="NA731" s="45">
        <f t="shared" si="3391"/>
        <v>3</v>
      </c>
      <c r="NB731" s="45">
        <v>0</v>
      </c>
      <c r="NC731" s="43"/>
      <c r="ND731" s="43">
        <f t="shared" si="3392"/>
        <v>300</v>
      </c>
      <c r="NE731" s="45">
        <f t="shared" si="3393"/>
        <v>900</v>
      </c>
      <c r="NF731" s="46">
        <f t="shared" si="3394"/>
        <v>0.22500000000000001</v>
      </c>
      <c r="NG731" s="37"/>
      <c r="NH731" s="29"/>
      <c r="NI731" s="52">
        <f t="shared" si="3395"/>
        <v>45864</v>
      </c>
      <c r="NJ731" s="45">
        <v>7133</v>
      </c>
      <c r="NK731" s="45">
        <f t="shared" si="3396"/>
        <v>111</v>
      </c>
      <c r="NL731" s="45">
        <v>180</v>
      </c>
      <c r="NM731" s="45">
        <f t="shared" si="3397"/>
        <v>1</v>
      </c>
      <c r="NN731" s="45">
        <v>33</v>
      </c>
      <c r="NO731" s="45">
        <f t="shared" si="3398"/>
        <v>1</v>
      </c>
      <c r="NP731" s="45">
        <v>0</v>
      </c>
      <c r="NQ731" s="43"/>
      <c r="NR731" s="43">
        <f t="shared" si="3399"/>
        <v>1100</v>
      </c>
      <c r="NS731" s="45">
        <f t="shared" si="3400"/>
        <v>1100</v>
      </c>
      <c r="NT731" s="46">
        <f t="shared" si="3401"/>
        <v>9.90990990990991E-2</v>
      </c>
      <c r="NU731" s="37"/>
    </row>
    <row r="732" spans="1:385" ht="15" customHeight="1" thickTop="1" thickBot="1" x14ac:dyDescent="0.3">
      <c r="A732" s="38">
        <v>45866</v>
      </c>
      <c r="B732" s="39">
        <f>IF(A732="","",SUM(J732,LG738,AL732,DR732,AZ732,DD732,LU732,NK732,MW732,MI732,X732)+SUM(CP741:CP744)+SUM(BN741:BN744)+SUM(KS741:KS744)+SUM(KE741:KE744)+SUM(CB741:CB744)+SUM(IA741:IA744)+SUM(IO741:IO744)+SUM(JC741:JC744)+SUM(JQ741:JQ744))</f>
        <v>2921</v>
      </c>
      <c r="C732" s="40">
        <f>IF(A732="","",SUM(J732,X732,AL732,AZ732)+SUM(KE741:KE744)+SUM(KS741:KS744)+SUM(BN741:BN744))</f>
        <v>1085</v>
      </c>
      <c r="D732" s="40">
        <f>IF(A732="","",SUM(DD732,DR732)+SUM(CB741:CB744)+SUM(CP741:CP744))</f>
        <v>656</v>
      </c>
      <c r="E732" s="40">
        <f>IF(A732="","",SUM(NK732,MW732,MI732,DR732,LG738,LU732)+SUM(IA741:IA744)+SUM(IO741:IO744)+SUM(JC741:JC744)+SUM(JQ741:JQ744))</f>
        <v>1338</v>
      </c>
      <c r="F732" s="135"/>
      <c r="G732" s="135"/>
      <c r="H732" s="42"/>
      <c r="I732" s="45">
        <v>1317</v>
      </c>
      <c r="J732" s="45">
        <f t="shared" si="3335"/>
        <v>57</v>
      </c>
      <c r="K732" s="45">
        <v>61</v>
      </c>
      <c r="L732" s="45">
        <f t="shared" si="3336"/>
        <v>2</v>
      </c>
      <c r="M732" s="45">
        <v>42</v>
      </c>
      <c r="N732" s="45">
        <f t="shared" si="3337"/>
        <v>2</v>
      </c>
      <c r="O732" s="45">
        <v>0</v>
      </c>
      <c r="P732" s="43"/>
      <c r="Q732" s="43">
        <f t="shared" si="3402"/>
        <v>363</v>
      </c>
      <c r="R732" s="45">
        <f t="shared" si="3338"/>
        <v>726</v>
      </c>
      <c r="S732" s="46">
        <f t="shared" si="3339"/>
        <v>0.12736842105263158</v>
      </c>
      <c r="T732" s="37"/>
      <c r="U732" s="29"/>
      <c r="V732" s="52">
        <f t="shared" si="3340"/>
        <v>45866</v>
      </c>
      <c r="W732" s="45">
        <v>9474</v>
      </c>
      <c r="X732" s="45">
        <f t="shared" si="3341"/>
        <v>74</v>
      </c>
      <c r="Y732" s="45">
        <v>430</v>
      </c>
      <c r="Z732" s="45">
        <f t="shared" si="3342"/>
        <v>2</v>
      </c>
      <c r="AA732" s="45">
        <v>18</v>
      </c>
      <c r="AB732" s="45">
        <f t="shared" si="3343"/>
        <v>2</v>
      </c>
      <c r="AC732" s="45">
        <v>0</v>
      </c>
      <c r="AD732" s="43"/>
      <c r="AE732" s="43">
        <f t="shared" si="3344"/>
        <v>1026</v>
      </c>
      <c r="AF732" s="45">
        <f t="shared" si="3345"/>
        <v>2052</v>
      </c>
      <c r="AG732" s="46">
        <f t="shared" si="3346"/>
        <v>0.2772972972972973</v>
      </c>
      <c r="AH732" s="37"/>
      <c r="AI732" s="29"/>
      <c r="AJ732" s="52">
        <f t="shared" si="3347"/>
        <v>45866</v>
      </c>
      <c r="AK732" s="45">
        <v>11814</v>
      </c>
      <c r="AL732" s="45">
        <f t="shared" si="3348"/>
        <v>189</v>
      </c>
      <c r="AM732" s="45">
        <v>291</v>
      </c>
      <c r="AN732" s="45">
        <f t="shared" si="3349"/>
        <v>1</v>
      </c>
      <c r="AO732" s="45">
        <v>48</v>
      </c>
      <c r="AP732" s="45">
        <f t="shared" si="3350"/>
        <v>1</v>
      </c>
      <c r="AQ732" s="45">
        <v>2</v>
      </c>
      <c r="AR732" s="43"/>
      <c r="AS732" s="43">
        <f t="shared" si="3351"/>
        <v>1008</v>
      </c>
      <c r="AT732" s="45">
        <f t="shared" si="3352"/>
        <v>1008</v>
      </c>
      <c r="AU732" s="46">
        <f t="shared" si="3353"/>
        <v>5.3333333333333337E-2</v>
      </c>
      <c r="AV732" s="37"/>
      <c r="AW732" s="29"/>
      <c r="AX732" s="52">
        <f t="shared" si="3354"/>
        <v>45866</v>
      </c>
      <c r="AY732" s="45">
        <v>13016</v>
      </c>
      <c r="AZ732" s="45">
        <f t="shared" si="3355"/>
        <v>101</v>
      </c>
      <c r="BA732" s="45">
        <v>451</v>
      </c>
      <c r="BB732" s="45">
        <f t="shared" si="3356"/>
        <v>1</v>
      </c>
      <c r="BC732" s="45">
        <v>23</v>
      </c>
      <c r="BD732" s="45">
        <f t="shared" si="3357"/>
        <v>1</v>
      </c>
      <c r="BE732" s="45">
        <v>0</v>
      </c>
      <c r="BF732" s="43"/>
      <c r="BG732" s="43">
        <f t="shared" si="3358"/>
        <v>1012</v>
      </c>
      <c r="BH732" s="45">
        <f t="shared" si="3359"/>
        <v>1012</v>
      </c>
      <c r="BI732" s="46">
        <f t="shared" si="3360"/>
        <v>0.1001980198019802</v>
      </c>
      <c r="BJ732" s="37"/>
      <c r="BK732" s="29"/>
      <c r="BL732" s="75"/>
      <c r="BM732" s="76">
        <v>13721</v>
      </c>
      <c r="BN732" s="76">
        <v>101</v>
      </c>
      <c r="BO732" s="76">
        <v>1661</v>
      </c>
      <c r="BP732" s="76">
        <v>8</v>
      </c>
      <c r="BQ732" s="76">
        <v>410</v>
      </c>
      <c r="BR732" s="76">
        <v>14</v>
      </c>
      <c r="BS732" s="76">
        <v>0</v>
      </c>
      <c r="BT732" s="82" t="s">
        <v>87</v>
      </c>
      <c r="BU732" s="76">
        <v>200</v>
      </c>
      <c r="BV732" s="76">
        <v>2800</v>
      </c>
      <c r="BW732" s="80">
        <v>0.27722772277227725</v>
      </c>
      <c r="BX732" s="37"/>
      <c r="BY732" s="57"/>
      <c r="BZ732" s="75"/>
      <c r="CA732" s="76">
        <v>4182</v>
      </c>
      <c r="CB732" s="76">
        <v>32</v>
      </c>
      <c r="CC732" s="76">
        <v>241</v>
      </c>
      <c r="CD732" s="76">
        <v>1</v>
      </c>
      <c r="CE732" s="76">
        <v>14</v>
      </c>
      <c r="CF732" s="76">
        <v>2</v>
      </c>
      <c r="CG732" s="83">
        <v>-7</v>
      </c>
      <c r="CH732" s="78" t="s">
        <v>39</v>
      </c>
      <c r="CI732" s="79">
        <v>682</v>
      </c>
      <c r="CJ732" s="76">
        <v>1364</v>
      </c>
      <c r="CK732" s="80">
        <v>0.42625000000000002</v>
      </c>
      <c r="CL732" s="37" t="s">
        <v>311</v>
      </c>
      <c r="CM732" s="29"/>
      <c r="CN732" s="75"/>
      <c r="CO732" s="76">
        <v>382</v>
      </c>
      <c r="CP732" s="76">
        <v>18</v>
      </c>
      <c r="CQ732" s="76">
        <v>7</v>
      </c>
      <c r="CR732" s="76">
        <v>1</v>
      </c>
      <c r="CS732" s="76">
        <v>8</v>
      </c>
      <c r="CT732" s="76">
        <v>1</v>
      </c>
      <c r="CU732" s="83">
        <v>16</v>
      </c>
      <c r="CV732" s="78" t="s">
        <v>245</v>
      </c>
      <c r="CW732" s="79">
        <v>957</v>
      </c>
      <c r="CX732" s="76">
        <v>957</v>
      </c>
      <c r="CY732" s="80">
        <v>0.53166666666666662</v>
      </c>
      <c r="CZ732" s="37" t="s">
        <v>312</v>
      </c>
      <c r="DA732" s="29"/>
      <c r="DB732" s="52">
        <f t="shared" si="3361"/>
        <v>45866</v>
      </c>
      <c r="DC732" s="45">
        <v>25002</v>
      </c>
      <c r="DD732" s="45">
        <f t="shared" si="3362"/>
        <v>50</v>
      </c>
      <c r="DE732" s="45">
        <v>1385</v>
      </c>
      <c r="DF732" s="45">
        <f t="shared" si="3363"/>
        <v>1</v>
      </c>
      <c r="DG732" s="45">
        <v>4</v>
      </c>
      <c r="DH732" s="45">
        <f t="shared" si="3364"/>
        <v>1</v>
      </c>
      <c r="DI732" s="45">
        <v>0</v>
      </c>
      <c r="DJ732" s="43"/>
      <c r="DK732" s="43">
        <f t="shared" si="3365"/>
        <v>1100</v>
      </c>
      <c r="DL732" s="45">
        <f t="shared" si="3366"/>
        <v>1100</v>
      </c>
      <c r="DM732" s="46">
        <f t="shared" si="3367"/>
        <v>0.22</v>
      </c>
      <c r="DN732" s="37"/>
      <c r="DO732" s="29"/>
      <c r="DP732" s="52">
        <f t="shared" si="3368"/>
        <v>45866</v>
      </c>
      <c r="DQ732" s="45">
        <v>4970</v>
      </c>
      <c r="DR732" s="45">
        <f t="shared" si="3369"/>
        <v>158</v>
      </c>
      <c r="DS732" s="45">
        <v>148</v>
      </c>
      <c r="DT732" s="45">
        <f t="shared" si="3370"/>
        <v>1</v>
      </c>
      <c r="DU732" s="45">
        <v>44</v>
      </c>
      <c r="DV732" s="45">
        <f t="shared" si="3371"/>
        <v>4</v>
      </c>
      <c r="DW732" s="45">
        <v>5</v>
      </c>
      <c r="DX732" s="43"/>
      <c r="DY732" s="43">
        <f t="shared" si="3372"/>
        <v>726</v>
      </c>
      <c r="DZ732" s="45">
        <f t="shared" si="3373"/>
        <v>2904</v>
      </c>
      <c r="EA732" s="46">
        <f t="shared" si="3374"/>
        <v>0.18379746835443039</v>
      </c>
      <c r="EB732" s="37"/>
      <c r="GU732" s="220"/>
      <c r="GV732" s="29"/>
      <c r="GW732" s="31"/>
      <c r="GX732" s="29"/>
      <c r="GY732" s="128"/>
      <c r="GZ732" s="29"/>
      <c r="HB732" s="166"/>
      <c r="HC732" s="29"/>
      <c r="HD732" s="29"/>
      <c r="HE732" s="29"/>
      <c r="HF732" s="29"/>
      <c r="HG732" s="29"/>
      <c r="HK732" s="29"/>
      <c r="HL732" s="29"/>
      <c r="HM732" s="128"/>
      <c r="HN732" s="29"/>
      <c r="HP732" s="166"/>
      <c r="HQ732" s="29"/>
      <c r="HR732" s="29"/>
      <c r="HS732" s="29"/>
      <c r="HT732" s="29"/>
      <c r="HU732" s="29"/>
      <c r="HX732" s="360"/>
      <c r="HY732" s="75"/>
      <c r="HZ732" s="76">
        <v>3854</v>
      </c>
      <c r="IA732" s="76">
        <v>22</v>
      </c>
      <c r="IB732" s="76">
        <v>184</v>
      </c>
      <c r="IC732" s="76">
        <v>2</v>
      </c>
      <c r="ID732" s="76">
        <v>97</v>
      </c>
      <c r="IE732" s="76">
        <v>3</v>
      </c>
      <c r="IF732" s="76">
        <v>20</v>
      </c>
      <c r="IG732" s="78" t="s">
        <v>99</v>
      </c>
      <c r="IH732" s="76">
        <v>200</v>
      </c>
      <c r="II732" s="76">
        <v>600</v>
      </c>
      <c r="IJ732" s="80">
        <v>0.27272727272727271</v>
      </c>
      <c r="IK732" s="37" t="s">
        <v>323</v>
      </c>
      <c r="IL732" s="29"/>
      <c r="IM732" s="75"/>
      <c r="IN732" s="76">
        <v>4213</v>
      </c>
      <c r="IO732" s="76">
        <v>25</v>
      </c>
      <c r="IP732" s="76">
        <v>189</v>
      </c>
      <c r="IQ732" s="76">
        <v>2</v>
      </c>
      <c r="IR732" s="76">
        <v>35</v>
      </c>
      <c r="IS732" s="76">
        <v>2</v>
      </c>
      <c r="IT732" s="76">
        <v>0</v>
      </c>
      <c r="IU732" s="78" t="s">
        <v>28</v>
      </c>
      <c r="IV732" s="76">
        <v>682</v>
      </c>
      <c r="IW732" s="76">
        <v>1364</v>
      </c>
      <c r="IX732" s="80">
        <v>0.54559999999999997</v>
      </c>
      <c r="IY732" s="37"/>
      <c r="IZ732" s="61"/>
      <c r="JA732" s="75"/>
      <c r="JB732" s="76">
        <v>2207</v>
      </c>
      <c r="JC732" s="76">
        <v>22</v>
      </c>
      <c r="JD732" s="76">
        <v>127</v>
      </c>
      <c r="JE732" s="76">
        <v>0</v>
      </c>
      <c r="JF732" s="76">
        <v>15</v>
      </c>
      <c r="JG732" s="76">
        <v>0</v>
      </c>
      <c r="JH732" s="76">
        <v>0</v>
      </c>
      <c r="JI732" s="85" t="s">
        <v>89</v>
      </c>
      <c r="JJ732" s="76">
        <v>800</v>
      </c>
      <c r="JK732" s="76">
        <v>0</v>
      </c>
      <c r="JL732" s="80">
        <v>0</v>
      </c>
      <c r="JM732" s="37"/>
      <c r="JN732" s="29"/>
      <c r="JO732" s="75"/>
      <c r="JP732" s="76">
        <v>3054</v>
      </c>
      <c r="JQ732" s="76">
        <v>16</v>
      </c>
      <c r="JR732" s="76">
        <v>164</v>
      </c>
      <c r="JS732" s="76">
        <v>3</v>
      </c>
      <c r="JT732" s="76">
        <v>6</v>
      </c>
      <c r="JU732" s="76">
        <v>3</v>
      </c>
      <c r="JV732" s="76">
        <v>40</v>
      </c>
      <c r="JW732" s="78" t="s">
        <v>245</v>
      </c>
      <c r="JX732" s="76">
        <v>957</v>
      </c>
      <c r="JY732" s="76">
        <v>2871</v>
      </c>
      <c r="JZ732" s="80">
        <v>1.7943750000000001</v>
      </c>
      <c r="KA732" s="37" t="s">
        <v>319</v>
      </c>
      <c r="KB732" s="51"/>
      <c r="KC732" s="75"/>
      <c r="KD732" s="76">
        <v>9632</v>
      </c>
      <c r="KE732" s="76">
        <v>188</v>
      </c>
      <c r="KF732" s="76">
        <v>492</v>
      </c>
      <c r="KG732" s="76">
        <v>4</v>
      </c>
      <c r="KH732" s="76">
        <v>30</v>
      </c>
      <c r="KI732" s="76">
        <v>8</v>
      </c>
      <c r="KJ732" s="83">
        <v>0</v>
      </c>
      <c r="KK732" s="78" t="s">
        <v>277</v>
      </c>
      <c r="KL732" s="79">
        <v>198</v>
      </c>
      <c r="KM732" s="76">
        <v>1584</v>
      </c>
      <c r="KN732" s="80">
        <v>8.4255319148936164E-2</v>
      </c>
      <c r="KO732" s="37"/>
      <c r="KP732" s="29"/>
      <c r="KQ732" s="75"/>
      <c r="KR732" s="76">
        <v>16750</v>
      </c>
      <c r="KS732" s="76">
        <v>46</v>
      </c>
      <c r="KT732" s="76">
        <v>1946</v>
      </c>
      <c r="KU732" s="76">
        <v>3</v>
      </c>
      <c r="KV732" s="76">
        <v>84</v>
      </c>
      <c r="KW732" s="76">
        <v>5</v>
      </c>
      <c r="KX732" s="76">
        <v>50</v>
      </c>
      <c r="KY732" s="81" t="s">
        <v>99</v>
      </c>
      <c r="KZ732" s="76">
        <v>187</v>
      </c>
      <c r="LA732" s="76">
        <v>935</v>
      </c>
      <c r="LB732" s="80">
        <v>0.20326086956521738</v>
      </c>
      <c r="LC732" s="37"/>
      <c r="LD732" s="29"/>
      <c r="LE732" s="52">
        <f>IF(A730="","",A730)</f>
        <v>45860</v>
      </c>
      <c r="LF732" s="43">
        <v>66361</v>
      </c>
      <c r="LG732" s="86">
        <f>IF(LF732="","",LF732-LF729)</f>
        <v>73</v>
      </c>
      <c r="LH732" s="43">
        <v>444</v>
      </c>
      <c r="LI732" s="43">
        <f t="shared" ref="LI732:LI770" si="3404">IF(LH732="","",LH732-LH729)</f>
        <v>0</v>
      </c>
      <c r="LJ732" s="43">
        <v>2</v>
      </c>
      <c r="LK732" s="87">
        <f t="shared" ref="LK732:LK770" si="3405">IF(LJ732="","",LJ729+LL729-LJ732)</f>
        <v>0</v>
      </c>
      <c r="LL732" s="43">
        <v>0</v>
      </c>
      <c r="LM732" s="65" t="s">
        <v>336</v>
      </c>
      <c r="LN732" s="48">
        <f>IF(LG732="","",LN729)</f>
        <v>1000</v>
      </c>
      <c r="LO732" s="87">
        <f t="shared" ref="LO732:LO776" si="3406">IF(LJ732="","",LK732*LN732)</f>
        <v>0</v>
      </c>
      <c r="LP732" s="53"/>
      <c r="LQ732" s="37"/>
      <c r="LR732" s="29"/>
      <c r="LS732" s="52">
        <f t="shared" si="3375"/>
        <v>45866</v>
      </c>
      <c r="LT732" s="45">
        <v>17014</v>
      </c>
      <c r="LU732" s="45">
        <f t="shared" si="3376"/>
        <v>127</v>
      </c>
      <c r="LV732" s="45">
        <v>922</v>
      </c>
      <c r="LW732" s="45">
        <f t="shared" si="3377"/>
        <v>5</v>
      </c>
      <c r="LX732" s="45">
        <v>22</v>
      </c>
      <c r="LY732" s="45">
        <f t="shared" si="3378"/>
        <v>6</v>
      </c>
      <c r="LZ732" s="45">
        <v>0</v>
      </c>
      <c r="MA732" s="43"/>
      <c r="MB732" s="43">
        <f t="shared" si="3379"/>
        <v>385</v>
      </c>
      <c r="MC732" s="45">
        <f t="shared" si="3380"/>
        <v>2310</v>
      </c>
      <c r="MD732" s="46">
        <f t="shared" si="3381"/>
        <v>0.18188976377952756</v>
      </c>
      <c r="ME732" s="37"/>
      <c r="MF732" s="29"/>
      <c r="MG732" s="52">
        <f t="shared" si="3382"/>
        <v>45866</v>
      </c>
      <c r="MH732" s="45">
        <v>5001</v>
      </c>
      <c r="MI732" s="45">
        <f t="shared" si="3383"/>
        <v>95</v>
      </c>
      <c r="MJ732" s="45">
        <v>332</v>
      </c>
      <c r="MK732" s="45">
        <f t="shared" si="3384"/>
        <v>2</v>
      </c>
      <c r="ML732" s="45">
        <v>4</v>
      </c>
      <c r="MM732" s="45">
        <f t="shared" si="3385"/>
        <v>3</v>
      </c>
      <c r="MN732" s="45">
        <v>1</v>
      </c>
      <c r="MO732" s="43"/>
      <c r="MP732" s="43">
        <f t="shared" si="3403"/>
        <v>1100</v>
      </c>
      <c r="MQ732" s="45">
        <f t="shared" si="3386"/>
        <v>3300</v>
      </c>
      <c r="MR732" s="46">
        <f t="shared" si="3387"/>
        <v>0.3473684210526316</v>
      </c>
      <c r="MS732" s="37"/>
      <c r="MT732" s="29"/>
      <c r="MU732" s="52">
        <f t="shared" si="3388"/>
        <v>45866</v>
      </c>
      <c r="MV732" s="45">
        <v>7476</v>
      </c>
      <c r="MW732" s="69">
        <f t="shared" si="3389"/>
        <v>59</v>
      </c>
      <c r="MX732" s="45">
        <v>352</v>
      </c>
      <c r="MY732" s="45">
        <f t="shared" si="3390"/>
        <v>2</v>
      </c>
      <c r="MZ732" s="45">
        <v>28</v>
      </c>
      <c r="NA732" s="45">
        <f t="shared" si="3391"/>
        <v>2</v>
      </c>
      <c r="NB732" s="45">
        <v>0</v>
      </c>
      <c r="NC732" s="43"/>
      <c r="ND732" s="43">
        <f t="shared" si="3392"/>
        <v>300</v>
      </c>
      <c r="NE732" s="45">
        <f t="shared" si="3393"/>
        <v>600</v>
      </c>
      <c r="NF732" s="46">
        <f t="shared" si="3394"/>
        <v>0.10169491525423729</v>
      </c>
      <c r="NG732" s="37" t="s">
        <v>353</v>
      </c>
      <c r="NH732" s="29"/>
      <c r="NI732" s="52">
        <f t="shared" si="3395"/>
        <v>45866</v>
      </c>
      <c r="NJ732" s="45">
        <v>7185</v>
      </c>
      <c r="NK732" s="45">
        <f t="shared" si="3396"/>
        <v>52</v>
      </c>
      <c r="NL732" s="45">
        <v>180</v>
      </c>
      <c r="NM732" s="45">
        <f t="shared" si="3397"/>
        <v>0</v>
      </c>
      <c r="NN732" s="45">
        <v>33</v>
      </c>
      <c r="NO732" s="45">
        <f t="shared" si="3398"/>
        <v>0</v>
      </c>
      <c r="NP732" s="45">
        <v>0</v>
      </c>
      <c r="NQ732" s="43"/>
      <c r="NR732" s="43">
        <f t="shared" si="3399"/>
        <v>1100</v>
      </c>
      <c r="NS732" s="45">
        <f t="shared" si="3400"/>
        <v>0</v>
      </c>
      <c r="NT732" s="46">
        <f t="shared" si="3401"/>
        <v>0</v>
      </c>
      <c r="NU732" s="37"/>
    </row>
    <row r="733" spans="1:385" ht="15" customHeight="1" thickTop="1" x14ac:dyDescent="0.25">
      <c r="A733" s="38">
        <v>45871</v>
      </c>
      <c r="B733" s="39">
        <f>IF(A733="","",SUM(J733,LG741,AL733,DR733,AZ733,DD733,LU733,NK733,MW733,MI733,X733)+SUM(CP745:CP748)+SUM(BN745:BN748)+SUM(KS745:KS748)+SUM(KE745:KE748)+SUM(CB745:CB748)+SUM(IA745:IA748)+SUM(IO745:IO748)+SUM(JC745:JC748)+SUM(JQ745:JQ748))</f>
        <v>4885</v>
      </c>
      <c r="C733" s="40">
        <f>IF(A733="","",SUM(J733,X733,AL733,AZ733)+SUM(KE745:KE748)+SUM(KS745:KS748)+SUM(BN745:BN748))</f>
        <v>2081</v>
      </c>
      <c r="D733" s="40">
        <f>IF(A733="","",SUM(DD733,DR733)+SUM(CB745:CB748)+SUM(CP745:CP748))</f>
        <v>856</v>
      </c>
      <c r="E733" s="40">
        <f>IF(A733="","",SUM(NK733,MW733,MI733,DR733,LG741,LU733,DD733)+SUM(IA745:IA748)+SUM(IO745:IO748)+SUM(JC745:JC748)+SUM(JQ745:JQ748))</f>
        <v>2082</v>
      </c>
      <c r="F733" s="135"/>
      <c r="G733" s="135"/>
      <c r="H733" s="42"/>
      <c r="I733" s="45">
        <v>1473</v>
      </c>
      <c r="J733" s="45">
        <f t="shared" si="3335"/>
        <v>156</v>
      </c>
      <c r="K733" s="45">
        <v>67</v>
      </c>
      <c r="L733" s="45">
        <f t="shared" si="3336"/>
        <v>6</v>
      </c>
      <c r="M733" s="45">
        <v>34</v>
      </c>
      <c r="N733" s="45">
        <f t="shared" si="3337"/>
        <v>8</v>
      </c>
      <c r="O733" s="45">
        <v>0</v>
      </c>
      <c r="P733" s="43"/>
      <c r="Q733" s="43">
        <f t="shared" si="3402"/>
        <v>363</v>
      </c>
      <c r="R733" s="45">
        <f t="shared" si="3338"/>
        <v>2904</v>
      </c>
      <c r="S733" s="46">
        <f t="shared" si="3339"/>
        <v>0.18615384615384614</v>
      </c>
      <c r="T733" s="186" t="s">
        <v>368</v>
      </c>
      <c r="U733" s="29"/>
      <c r="V733" s="52">
        <f t="shared" si="3340"/>
        <v>45871</v>
      </c>
      <c r="W733" s="45">
        <v>9718</v>
      </c>
      <c r="X733" s="45">
        <f t="shared" si="3341"/>
        <v>244</v>
      </c>
      <c r="Y733" s="45">
        <v>434</v>
      </c>
      <c r="Z733" s="45">
        <f t="shared" si="3342"/>
        <v>4</v>
      </c>
      <c r="AA733" s="45">
        <v>14</v>
      </c>
      <c r="AB733" s="45">
        <f t="shared" si="3343"/>
        <v>4</v>
      </c>
      <c r="AC733" s="45">
        <v>0</v>
      </c>
      <c r="AD733" s="43"/>
      <c r="AE733" s="43">
        <f t="shared" si="3344"/>
        <v>1026</v>
      </c>
      <c r="AF733" s="45">
        <f t="shared" si="3345"/>
        <v>4104</v>
      </c>
      <c r="AG733" s="46">
        <f t="shared" si="3346"/>
        <v>0.16819672131147542</v>
      </c>
      <c r="AH733" s="37"/>
      <c r="AI733" s="29"/>
      <c r="AJ733" s="52">
        <f t="shared" si="3347"/>
        <v>45871</v>
      </c>
      <c r="AK733" s="45">
        <v>12119</v>
      </c>
      <c r="AL733" s="45">
        <f t="shared" si="3348"/>
        <v>305</v>
      </c>
      <c r="AM733" s="45">
        <v>294</v>
      </c>
      <c r="AN733" s="45">
        <f t="shared" si="3349"/>
        <v>3</v>
      </c>
      <c r="AO733" s="45">
        <v>46</v>
      </c>
      <c r="AP733" s="45">
        <f t="shared" si="3350"/>
        <v>4</v>
      </c>
      <c r="AQ733" s="45">
        <v>0</v>
      </c>
      <c r="AR733" s="43"/>
      <c r="AS733" s="43">
        <f t="shared" si="3351"/>
        <v>1008</v>
      </c>
      <c r="AT733" s="45">
        <f t="shared" si="3352"/>
        <v>4032</v>
      </c>
      <c r="AU733" s="46">
        <f t="shared" si="3353"/>
        <v>0.13219672131147542</v>
      </c>
      <c r="AV733" s="37"/>
      <c r="AW733" s="29"/>
      <c r="AX733" s="52">
        <f t="shared" si="3354"/>
        <v>45871</v>
      </c>
      <c r="AY733" s="45">
        <v>13151</v>
      </c>
      <c r="AZ733" s="45">
        <f t="shared" si="3355"/>
        <v>135</v>
      </c>
      <c r="BA733" s="45">
        <v>453</v>
      </c>
      <c r="BB733" s="45">
        <f t="shared" si="3356"/>
        <v>2</v>
      </c>
      <c r="BC733" s="45">
        <v>21</v>
      </c>
      <c r="BD733" s="45">
        <f t="shared" si="3357"/>
        <v>2</v>
      </c>
      <c r="BE733" s="45">
        <v>0</v>
      </c>
      <c r="BF733" s="43"/>
      <c r="BG733" s="43">
        <f t="shared" si="3358"/>
        <v>1012</v>
      </c>
      <c r="BH733" s="45">
        <f t="shared" si="3359"/>
        <v>2024</v>
      </c>
      <c r="BI733" s="46">
        <f t="shared" si="3360"/>
        <v>0.14992592592592593</v>
      </c>
      <c r="BJ733" s="37"/>
      <c r="BK733" s="29"/>
      <c r="BL733" s="52">
        <f>IF($A730="","",$A730)</f>
        <v>45860</v>
      </c>
      <c r="BM733" s="43">
        <v>16389</v>
      </c>
      <c r="BN733" s="58">
        <f t="shared" ref="BN733:BN760" si="3407">IF(BM733="","",BM733-BM729)</f>
        <v>9</v>
      </c>
      <c r="BO733" s="43">
        <v>699</v>
      </c>
      <c r="BP733" s="87">
        <f t="shared" ref="BP733:BP760" si="3408">IF(BO733="","",BO733-BO729)</f>
        <v>1</v>
      </c>
      <c r="BQ733" s="43">
        <v>15</v>
      </c>
      <c r="BR733" s="43">
        <f t="shared" ref="BR733:BR760" si="3409">IF(BQ733="","",BQ729+BS729-BQ733)</f>
        <v>0</v>
      </c>
      <c r="BS733" s="43">
        <v>0</v>
      </c>
      <c r="BT733" s="44" t="str">
        <f t="shared" ref="BT733:BT760" si="3410">IF(BM733="","",BT729)</f>
        <v>ギャルキティキーケース</v>
      </c>
      <c r="BU733" s="48">
        <f t="shared" ref="BU733:BU760" si="3411">IF(BN733="","",BU729)</f>
        <v>726</v>
      </c>
      <c r="BV733" s="45">
        <f t="shared" ref="BV733:BV760" si="3412">IF(BQ733="","",BR733*BU733)</f>
        <v>0</v>
      </c>
      <c r="BW733" s="89">
        <f t="shared" ref="BW733:BW760" si="3413">IF(BR733="","",BV733/(BN733*100))</f>
        <v>0</v>
      </c>
      <c r="BX733" s="37" t="s">
        <v>328</v>
      </c>
      <c r="BY733" s="57"/>
      <c r="BZ733" s="52">
        <f>IF($A730="","",$A730)</f>
        <v>45860</v>
      </c>
      <c r="CA733" s="43">
        <v>6475</v>
      </c>
      <c r="CB733" s="43">
        <f t="shared" ref="CB733:CB760" si="3414">IF(CA733="","",CA733-CA729)</f>
        <v>33</v>
      </c>
      <c r="CC733" s="43">
        <v>233</v>
      </c>
      <c r="CD733" s="87">
        <f t="shared" ref="CD733:CD760" si="3415">IF(CC733="","",CC733-CC729)</f>
        <v>5</v>
      </c>
      <c r="CE733" s="43">
        <v>14</v>
      </c>
      <c r="CF733" s="43">
        <f t="shared" ref="CF733:CF760" si="3416">IF(CE733="","",CE729+CG729-CE733)</f>
        <v>5</v>
      </c>
      <c r="CG733" s="43">
        <v>0</v>
      </c>
      <c r="CH733" s="44" t="str">
        <f t="shared" ref="CH733:CI735" si="3417">IF(CA733="","",CH729)</f>
        <v>チロルイヤホン</v>
      </c>
      <c r="CI733" s="48">
        <f t="shared" si="3417"/>
        <v>1100</v>
      </c>
      <c r="CJ733" s="45">
        <f t="shared" ref="CJ733:CJ760" si="3418">IF(CE733="","",CF733*CI733)</f>
        <v>5500</v>
      </c>
      <c r="CK733" s="89">
        <f t="shared" ref="CK733:CK760" si="3419">IF(CF733="","",CJ733/(CB733*100))</f>
        <v>1.6666666666666667</v>
      </c>
      <c r="CL733" s="37" t="s">
        <v>331</v>
      </c>
      <c r="CM733" s="29"/>
      <c r="CN733" s="52">
        <f>IF($A730="","",$A730)</f>
        <v>45860</v>
      </c>
      <c r="CO733" s="43">
        <v>287</v>
      </c>
      <c r="CP733" s="58">
        <f t="shared" ref="CP733:CP760" si="3420">IF(CO733="","",CO733-CO729)</f>
        <v>22</v>
      </c>
      <c r="CQ733" s="43">
        <v>14</v>
      </c>
      <c r="CR733" s="87">
        <f t="shared" ref="CR733:CR760" si="3421">IF(CQ733="","",CQ733-CQ729)</f>
        <v>1</v>
      </c>
      <c r="CS733" s="43">
        <v>26</v>
      </c>
      <c r="CT733" s="43">
        <f t="shared" ref="CT733:CT760" si="3422">IF(CS733="","",CS729+CU729-CS733)</f>
        <v>1</v>
      </c>
      <c r="CU733" s="43">
        <v>0</v>
      </c>
      <c r="CV733" s="72" t="str">
        <f t="shared" ref="CV733:CW735" si="3423">IF(CO733="","",CV729)</f>
        <v>ゴールドイヤホン</v>
      </c>
      <c r="CW733" s="48">
        <f t="shared" si="3423"/>
        <v>770</v>
      </c>
      <c r="CX733" s="45">
        <f t="shared" ref="CX733:CX760" si="3424">IF(CS733="","",CT733*CW733)</f>
        <v>770</v>
      </c>
      <c r="CY733" s="89">
        <f t="shared" ref="CY733:CY760" si="3425">IF(CT733="","",CX733/(CP733*100))</f>
        <v>0.35</v>
      </c>
      <c r="CZ733" s="37"/>
      <c r="DA733" s="29"/>
      <c r="DB733" s="52">
        <f t="shared" si="3361"/>
        <v>45871</v>
      </c>
      <c r="DC733" s="45">
        <v>25040</v>
      </c>
      <c r="DD733" s="45">
        <f t="shared" si="3362"/>
        <v>38</v>
      </c>
      <c r="DE733" s="45">
        <v>1386</v>
      </c>
      <c r="DF733" s="45">
        <f t="shared" si="3363"/>
        <v>1</v>
      </c>
      <c r="DG733" s="45">
        <v>3</v>
      </c>
      <c r="DH733" s="45">
        <f t="shared" si="3364"/>
        <v>1</v>
      </c>
      <c r="DI733" s="45">
        <v>7</v>
      </c>
      <c r="DJ733" s="43"/>
      <c r="DK733" s="43">
        <f t="shared" si="3365"/>
        <v>1100</v>
      </c>
      <c r="DL733" s="45">
        <f t="shared" si="3366"/>
        <v>1100</v>
      </c>
      <c r="DM733" s="46">
        <f t="shared" si="3367"/>
        <v>0.28947368421052633</v>
      </c>
      <c r="DN733" s="37" t="s">
        <v>361</v>
      </c>
      <c r="DO733" s="29"/>
      <c r="DP733" s="52">
        <f t="shared" si="3368"/>
        <v>45871</v>
      </c>
      <c r="DQ733" s="45">
        <v>5066</v>
      </c>
      <c r="DR733" s="45">
        <f t="shared" si="3369"/>
        <v>96</v>
      </c>
      <c r="DS733" s="45">
        <v>155</v>
      </c>
      <c r="DT733" s="45">
        <f t="shared" si="3370"/>
        <v>7</v>
      </c>
      <c r="DU733" s="45">
        <v>43</v>
      </c>
      <c r="DV733" s="45">
        <f t="shared" si="3371"/>
        <v>6</v>
      </c>
      <c r="DW733" s="45">
        <v>7</v>
      </c>
      <c r="DX733" s="43"/>
      <c r="DY733" s="43">
        <f t="shared" si="3372"/>
        <v>726</v>
      </c>
      <c r="DZ733" s="45">
        <f t="shared" si="3373"/>
        <v>4356</v>
      </c>
      <c r="EA733" s="46">
        <f t="shared" si="3374"/>
        <v>0.45374999999999999</v>
      </c>
      <c r="EB733" s="37"/>
      <c r="GU733" s="220"/>
      <c r="GV733" s="29"/>
      <c r="GW733" s="31"/>
      <c r="GX733" s="29"/>
      <c r="GY733" s="128"/>
      <c r="GZ733" s="29"/>
      <c r="HB733" s="166"/>
      <c r="HC733" s="29"/>
      <c r="HD733" s="29"/>
      <c r="HE733" s="29"/>
      <c r="HF733" s="29"/>
      <c r="HG733" s="29"/>
      <c r="HK733" s="29"/>
      <c r="HL733" s="29"/>
      <c r="HM733" s="128"/>
      <c r="HN733" s="29"/>
      <c r="HP733" s="166"/>
      <c r="HQ733" s="29"/>
      <c r="HR733" s="29"/>
      <c r="HS733" s="29"/>
      <c r="HT733" s="29"/>
      <c r="HU733" s="29"/>
      <c r="HX733" s="360"/>
      <c r="HY733" s="52">
        <f>IF($A730="","",$A730)</f>
        <v>45860</v>
      </c>
      <c r="HZ733" s="43">
        <v>5051</v>
      </c>
      <c r="IA733" s="43">
        <f t="shared" ref="IA733:IA760" si="3426">IF(HZ733="","",HZ733-HZ729)</f>
        <v>20</v>
      </c>
      <c r="IB733" s="43">
        <v>262</v>
      </c>
      <c r="IC733" s="87">
        <f t="shared" ref="IC733:IC760" si="3427">IF(IB733="","",IB733-IB729)</f>
        <v>1</v>
      </c>
      <c r="ID733" s="43">
        <v>42</v>
      </c>
      <c r="IE733" s="43">
        <f t="shared" ref="IE733:IE760" si="3428">IF(ID733="","",ID729+IF729-ID733)</f>
        <v>2</v>
      </c>
      <c r="IF733" s="43">
        <v>0</v>
      </c>
      <c r="IG733" s="44" t="str">
        <f t="shared" ref="IG733:IG760" si="3429">IF(HZ733="","",IG729)</f>
        <v>猫アイシャドウ</v>
      </c>
      <c r="IH733" s="48">
        <f t="shared" ref="IH733:IH760" si="3430">IF(IA733="","",IH729)</f>
        <v>1034</v>
      </c>
      <c r="II733" s="45">
        <f t="shared" ref="II733:II760" si="3431">IF(ID733="","",IE733*IH733)</f>
        <v>2068</v>
      </c>
      <c r="IJ733" s="89">
        <f t="shared" ref="IJ733:IJ760" si="3432">IF(IE733="","",II733/(IA733*100))</f>
        <v>1.034</v>
      </c>
      <c r="IK733" s="37"/>
      <c r="IL733" s="29"/>
      <c r="IM733" s="52">
        <f>IF($A730="","",$A730)</f>
        <v>45860</v>
      </c>
      <c r="IN733" s="43">
        <v>4224</v>
      </c>
      <c r="IO733" s="58">
        <f t="shared" ref="IO733:IO760" si="3433">IF(IN733="","",IN733-IN729)</f>
        <v>8</v>
      </c>
      <c r="IP733" s="43">
        <v>131</v>
      </c>
      <c r="IQ733" s="87">
        <f t="shared" ref="IQ733:IQ760" si="3434">IF(IP733="","",IP733-IP729)</f>
        <v>0</v>
      </c>
      <c r="IR733" s="43">
        <v>12</v>
      </c>
      <c r="IS733" s="43">
        <f t="shared" ref="IS733:IS760" si="3435">IF(IR733="","",IR729+IT729-IR733)</f>
        <v>0</v>
      </c>
      <c r="IT733" s="43">
        <v>0</v>
      </c>
      <c r="IU733" s="72" t="str">
        <f t="shared" ref="IU733:IV740" si="3436">IF(IN733="","",IU729)</f>
        <v>ジャグラーイヤホン</v>
      </c>
      <c r="IV733" s="48">
        <f t="shared" si="3436"/>
        <v>1100</v>
      </c>
      <c r="IW733" s="45">
        <f t="shared" ref="IW733:IW760" si="3437">IF(IR733="","",IS733*IV733)</f>
        <v>0</v>
      </c>
      <c r="IX733" s="89">
        <f t="shared" ref="IX733:IX760" si="3438">IF(IS733="","",IW733/(IO733*100))</f>
        <v>0</v>
      </c>
      <c r="IY733" s="37" t="s">
        <v>335</v>
      </c>
      <c r="IZ733" s="61"/>
      <c r="JA733" s="52">
        <f>IF($A730="","",$A730)</f>
        <v>45860</v>
      </c>
      <c r="JB733" s="43">
        <v>4150</v>
      </c>
      <c r="JC733" s="43">
        <f t="shared" ref="JC733:JC760" si="3439">IF(JB733="","",JB733-JB729)</f>
        <v>73</v>
      </c>
      <c r="JD733" s="43">
        <v>165</v>
      </c>
      <c r="JE733" s="87">
        <f t="shared" ref="JE733:JE760" si="3440">IF(JD733="","",JD733-JD729)</f>
        <v>0</v>
      </c>
      <c r="JF733" s="43">
        <v>7</v>
      </c>
      <c r="JG733" s="43">
        <f t="shared" ref="JG733:JG760" si="3441">IF(JF733="","",JF729+JH729-JF733)</f>
        <v>1</v>
      </c>
      <c r="JH733" s="43">
        <v>2</v>
      </c>
      <c r="JI733" s="44" t="str">
        <f>IF(JB733="","",JI729)</f>
        <v>サンリオFAN</v>
      </c>
      <c r="JJ733" s="48">
        <f>IF(JC733="","",JJ729)</f>
        <v>1100</v>
      </c>
      <c r="JK733" s="45">
        <f t="shared" ref="JK733:JK760" si="3442">IF(JF733="","",JG733*JJ733)</f>
        <v>1100</v>
      </c>
      <c r="JL733" s="89">
        <f t="shared" ref="JL733:JL760" si="3443">IF(JG733="","",JK733/(JC733*100))</f>
        <v>0.15068493150684931</v>
      </c>
      <c r="JM733" s="37"/>
      <c r="JN733" s="29"/>
      <c r="JO733" s="52">
        <f>IF($A730="","",$A730)</f>
        <v>45860</v>
      </c>
      <c r="JP733" s="43">
        <v>3036</v>
      </c>
      <c r="JQ733" s="43">
        <f t="shared" ref="JQ733:JQ760" si="3444">IF(JP733="","",JP733-JP729)</f>
        <v>27</v>
      </c>
      <c r="JR733" s="43">
        <v>163</v>
      </c>
      <c r="JS733" s="87">
        <f t="shared" ref="JS733:JS760" si="3445">IF(JR733="","",JR733-JR729)</f>
        <v>6</v>
      </c>
      <c r="JT733" s="43">
        <v>60</v>
      </c>
      <c r="JU733" s="43">
        <f t="shared" ref="JU733:JU760" si="3446">IF(JT733="","",JT729+JV729-JT733)</f>
        <v>7</v>
      </c>
      <c r="JV733" s="43">
        <v>0</v>
      </c>
      <c r="JW733" s="44" t="str">
        <f t="shared" ref="JW733:JX735" si="3447">IF(JP733="","",JW729)</f>
        <v>サンリオシューズキーホルダー</v>
      </c>
      <c r="JX733" s="48">
        <f t="shared" si="3447"/>
        <v>387</v>
      </c>
      <c r="JY733" s="45">
        <f t="shared" ref="JY733:JY760" si="3448">IF(JT733="","",JU733*JX733)</f>
        <v>2709</v>
      </c>
      <c r="JZ733" s="89">
        <f t="shared" ref="JZ733:JZ760" si="3449">IF(JU733="","",JY733/(JQ733*100))</f>
        <v>1.0033333333333334</v>
      </c>
      <c r="KA733" s="37" t="s">
        <v>46</v>
      </c>
      <c r="KB733" s="51"/>
      <c r="KC733" s="52">
        <f>IF($A730="","",$A730)</f>
        <v>45860</v>
      </c>
      <c r="KD733" s="43">
        <v>11251</v>
      </c>
      <c r="KE733" s="43">
        <f>IF(KD733="","",KD733-KD729)</f>
        <v>56</v>
      </c>
      <c r="KF733" s="43">
        <v>413</v>
      </c>
      <c r="KG733" s="87">
        <f>IF(KF733="","",KF733-KF729)</f>
        <v>3</v>
      </c>
      <c r="KH733" s="43">
        <v>28</v>
      </c>
      <c r="KI733" s="43">
        <f>IF(KH733="","",KH729+KJ729-KH733)</f>
        <v>4</v>
      </c>
      <c r="KJ733" s="43">
        <v>17</v>
      </c>
      <c r="KK733" s="44" t="str">
        <f>IF(KD733="","",KK729)</f>
        <v>ニキ</v>
      </c>
      <c r="KL733" s="48">
        <f>IF(KE733="","",KL729)</f>
        <v>682</v>
      </c>
      <c r="KM733" s="45">
        <f>IF(KH733="","",KI733*KL733)</f>
        <v>2728</v>
      </c>
      <c r="KN733" s="89">
        <f>IF(KI733="","",KM733/(KE733*100))</f>
        <v>0.48714285714285716</v>
      </c>
      <c r="KO733" s="37" t="s">
        <v>327</v>
      </c>
      <c r="KP733" s="29"/>
      <c r="KQ733" s="52">
        <f>IF($A730="","",$A730)</f>
        <v>45860</v>
      </c>
      <c r="KR733" s="43">
        <v>16618</v>
      </c>
      <c r="KS733" s="58">
        <f>IF(KR733="","",KR733-KR729)</f>
        <v>19</v>
      </c>
      <c r="KT733" s="43">
        <v>929</v>
      </c>
      <c r="KU733" s="87">
        <f>IF(KT733="","",KT733-KT729)</f>
        <v>1</v>
      </c>
      <c r="KV733" s="43">
        <v>5</v>
      </c>
      <c r="KW733" s="43">
        <f>IF(KV733="","",KV729+KX729-KV733)</f>
        <v>1</v>
      </c>
      <c r="KX733" s="43">
        <v>0</v>
      </c>
      <c r="KY733" s="44" t="s">
        <v>329</v>
      </c>
      <c r="KZ733" s="48">
        <v>660</v>
      </c>
      <c r="LA733" s="45">
        <f>IF(KV733="","",KW733*KZ733)</f>
        <v>660</v>
      </c>
      <c r="LB733" s="89">
        <f>IF(KW733="","",LA733/(KS733*100))</f>
        <v>0.3473684210526316</v>
      </c>
      <c r="LC733" s="37"/>
      <c r="LD733" s="29"/>
      <c r="LE733" s="47"/>
      <c r="LF733" s="45"/>
      <c r="LG733" s="45"/>
      <c r="LH733" s="45">
        <v>529</v>
      </c>
      <c r="LI733" s="45">
        <f t="shared" si="3404"/>
        <v>0</v>
      </c>
      <c r="LJ733" s="43">
        <v>2</v>
      </c>
      <c r="LK733" s="45">
        <f t="shared" si="3405"/>
        <v>0</v>
      </c>
      <c r="LL733" s="45">
        <v>0</v>
      </c>
      <c r="LM733" s="73" t="s">
        <v>337</v>
      </c>
      <c r="LN733" s="67">
        <f>IF(LG732="","",LN730)</f>
        <v>1000</v>
      </c>
      <c r="LO733" s="45">
        <f t="shared" si="3406"/>
        <v>0</v>
      </c>
      <c r="LP733" s="46"/>
      <c r="LQ733" s="37"/>
      <c r="LR733" s="29"/>
      <c r="LS733" s="52">
        <f t="shared" si="3375"/>
        <v>45871</v>
      </c>
      <c r="LT733" s="45">
        <v>17062</v>
      </c>
      <c r="LU733" s="45">
        <f t="shared" si="3376"/>
        <v>48</v>
      </c>
      <c r="LV733" s="45">
        <v>924</v>
      </c>
      <c r="LW733" s="45">
        <f t="shared" si="3377"/>
        <v>2</v>
      </c>
      <c r="LX733" s="45">
        <v>20</v>
      </c>
      <c r="LY733" s="45">
        <f t="shared" si="3378"/>
        <v>2</v>
      </c>
      <c r="LZ733" s="45">
        <v>-15</v>
      </c>
      <c r="MA733" s="43"/>
      <c r="MB733" s="43">
        <f t="shared" si="3379"/>
        <v>385</v>
      </c>
      <c r="MC733" s="45">
        <f t="shared" si="3380"/>
        <v>770</v>
      </c>
      <c r="MD733" s="46">
        <f t="shared" si="3381"/>
        <v>0.16041666666666668</v>
      </c>
      <c r="ME733" s="37" t="s">
        <v>356</v>
      </c>
      <c r="MF733" s="29"/>
      <c r="MG733" s="52">
        <f t="shared" si="3382"/>
        <v>45871</v>
      </c>
      <c r="MH733" s="45">
        <v>5091</v>
      </c>
      <c r="MI733" s="45">
        <f t="shared" si="3383"/>
        <v>90</v>
      </c>
      <c r="MJ733" s="45">
        <v>333</v>
      </c>
      <c r="MK733" s="45">
        <f t="shared" si="3384"/>
        <v>1</v>
      </c>
      <c r="ML733" s="45">
        <v>3</v>
      </c>
      <c r="MM733" s="45">
        <f t="shared" si="3385"/>
        <v>2</v>
      </c>
      <c r="MN733" s="45">
        <v>2</v>
      </c>
      <c r="MO733" s="43"/>
      <c r="MP733" s="43">
        <f t="shared" si="3403"/>
        <v>1100</v>
      </c>
      <c r="MQ733" s="45">
        <f t="shared" si="3386"/>
        <v>2200</v>
      </c>
      <c r="MR733" s="46">
        <f t="shared" si="3387"/>
        <v>0.24444444444444444</v>
      </c>
      <c r="MS733" s="37" t="s">
        <v>357</v>
      </c>
      <c r="MT733" s="29"/>
      <c r="MU733" s="52">
        <f t="shared" si="3388"/>
        <v>45871</v>
      </c>
      <c r="MV733" s="45">
        <v>7567</v>
      </c>
      <c r="MW733" s="45">
        <f t="shared" si="3389"/>
        <v>91</v>
      </c>
      <c r="MX733" s="45">
        <v>354</v>
      </c>
      <c r="MY733" s="45">
        <f t="shared" si="3390"/>
        <v>2</v>
      </c>
      <c r="MZ733" s="45">
        <v>25</v>
      </c>
      <c r="NA733" s="45">
        <f t="shared" si="3391"/>
        <v>3</v>
      </c>
      <c r="NB733" s="45">
        <v>-18</v>
      </c>
      <c r="NC733" s="43"/>
      <c r="ND733" s="43">
        <f t="shared" si="3392"/>
        <v>300</v>
      </c>
      <c r="NE733" s="45">
        <f t="shared" si="3393"/>
        <v>900</v>
      </c>
      <c r="NF733" s="46">
        <f t="shared" si="3394"/>
        <v>9.8901098901098897E-2</v>
      </c>
      <c r="NG733" s="37" t="s">
        <v>359</v>
      </c>
      <c r="NH733" s="29"/>
      <c r="NI733" s="52">
        <f t="shared" si="3395"/>
        <v>45871</v>
      </c>
      <c r="NJ733" s="45">
        <v>7319</v>
      </c>
      <c r="NK733" s="45">
        <f t="shared" si="3396"/>
        <v>134</v>
      </c>
      <c r="NL733" s="45">
        <v>181</v>
      </c>
      <c r="NM733" s="45">
        <f t="shared" si="3397"/>
        <v>1</v>
      </c>
      <c r="NN733" s="45">
        <v>32</v>
      </c>
      <c r="NO733" s="45">
        <f t="shared" si="3398"/>
        <v>1</v>
      </c>
      <c r="NP733" s="45">
        <v>0</v>
      </c>
      <c r="NQ733" s="43"/>
      <c r="NR733" s="43">
        <f t="shared" si="3399"/>
        <v>1100</v>
      </c>
      <c r="NS733" s="45">
        <f t="shared" si="3400"/>
        <v>1100</v>
      </c>
      <c r="NT733" s="46">
        <f t="shared" si="3401"/>
        <v>8.2089552238805971E-2</v>
      </c>
      <c r="NU733" s="37"/>
    </row>
    <row r="734" spans="1:385" ht="15" customHeight="1" thickBot="1" x14ac:dyDescent="0.3">
      <c r="A734" s="38">
        <v>45873</v>
      </c>
      <c r="B734" s="39">
        <f>IF(A734="","",SUM(J734,LG744,AL734,DR734,AZ734,DD734,LU734,NK734,MW734,MI734,X734)+SUM(CP749:CP752)+SUM(BN749:BN752)+SUM(KS749:KS752)+SUM(KE749:KE752)+SUM(CB749:CB752)+SUM(IA749:IA752)+SUM(IO749:IO752)+SUM(JC749:JC752)+SUM(JQ749:JQ752))</f>
        <v>3583</v>
      </c>
      <c r="C734" s="40">
        <f>IF(A734="","",SUM(J734,X734,AL734,AZ734)+SUM(KE749:KE752)+SUM(KS749:KS752)+SUM(BN749:BN752))</f>
        <v>1312</v>
      </c>
      <c r="D734" s="40">
        <f>IF(A734="","",SUM(DD734,DR734)+SUM(CB749:CB752)+SUM(CP749:CP752))</f>
        <v>722</v>
      </c>
      <c r="E734" s="40">
        <f>IF(A734="","",SUM(NK734,MW734,MI734,DR734,LG744,LU734)+SUM(IA749:IA752)+SUM(IO749:IO752)+SUM(JC749:JC752)+SUM(JQ749:JQ752))</f>
        <v>1680</v>
      </c>
      <c r="F734" s="135"/>
      <c r="G734" s="135"/>
      <c r="H734" s="42"/>
      <c r="I734" s="45">
        <v>1521</v>
      </c>
      <c r="J734" s="45">
        <f t="shared" si="3335"/>
        <v>48</v>
      </c>
      <c r="K734" s="45">
        <v>71</v>
      </c>
      <c r="L734" s="45">
        <f t="shared" si="3336"/>
        <v>4</v>
      </c>
      <c r="M734" s="45">
        <v>31</v>
      </c>
      <c r="N734" s="45">
        <f t="shared" si="3337"/>
        <v>3</v>
      </c>
      <c r="O734" s="45">
        <v>0</v>
      </c>
      <c r="P734" s="43"/>
      <c r="Q734" s="43">
        <f t="shared" si="3402"/>
        <v>363</v>
      </c>
      <c r="R734" s="45">
        <f t="shared" si="3338"/>
        <v>1089</v>
      </c>
      <c r="S734" s="46">
        <f t="shared" si="3339"/>
        <v>0.22687499999999999</v>
      </c>
      <c r="T734" s="37"/>
      <c r="U734" s="29"/>
      <c r="V734" s="52">
        <f t="shared" si="3340"/>
        <v>45873</v>
      </c>
      <c r="W734" s="45">
        <v>9822</v>
      </c>
      <c r="X734" s="45">
        <f t="shared" si="3341"/>
        <v>104</v>
      </c>
      <c r="Y734" s="45">
        <v>435</v>
      </c>
      <c r="Z734" s="45">
        <f t="shared" si="3342"/>
        <v>1</v>
      </c>
      <c r="AA734" s="45">
        <v>12</v>
      </c>
      <c r="AB734" s="45">
        <f t="shared" si="3343"/>
        <v>2</v>
      </c>
      <c r="AC734" s="45">
        <v>5</v>
      </c>
      <c r="AD734" s="43"/>
      <c r="AE734" s="43">
        <f t="shared" si="3344"/>
        <v>1026</v>
      </c>
      <c r="AF734" s="45">
        <f t="shared" si="3345"/>
        <v>2052</v>
      </c>
      <c r="AG734" s="46">
        <f t="shared" si="3346"/>
        <v>0.1973076923076923</v>
      </c>
      <c r="AH734" s="37"/>
      <c r="AI734" s="29"/>
      <c r="AJ734" s="52">
        <f t="shared" si="3347"/>
        <v>45873</v>
      </c>
      <c r="AK734" s="45">
        <v>12347</v>
      </c>
      <c r="AL734" s="45">
        <f t="shared" si="3348"/>
        <v>228</v>
      </c>
      <c r="AM734" s="45">
        <v>297</v>
      </c>
      <c r="AN734" s="45">
        <f t="shared" si="3349"/>
        <v>3</v>
      </c>
      <c r="AO734" s="45">
        <v>43</v>
      </c>
      <c r="AP734" s="45">
        <f t="shared" si="3350"/>
        <v>3</v>
      </c>
      <c r="AQ734" s="45">
        <v>4</v>
      </c>
      <c r="AR734" s="43"/>
      <c r="AS734" s="43">
        <f t="shared" si="3351"/>
        <v>1008</v>
      </c>
      <c r="AT734" s="45">
        <f t="shared" si="3352"/>
        <v>3024</v>
      </c>
      <c r="AU734" s="46">
        <f t="shared" si="3353"/>
        <v>0.13263157894736843</v>
      </c>
      <c r="AV734" s="37"/>
      <c r="AW734" s="29"/>
      <c r="AX734" s="52">
        <f t="shared" si="3354"/>
        <v>45873</v>
      </c>
      <c r="AY734" s="45">
        <v>13263</v>
      </c>
      <c r="AZ734" s="45">
        <f t="shared" si="3355"/>
        <v>112</v>
      </c>
      <c r="BA734" s="45">
        <v>456</v>
      </c>
      <c r="BB734" s="45">
        <f t="shared" si="3356"/>
        <v>3</v>
      </c>
      <c r="BC734" s="45">
        <v>18</v>
      </c>
      <c r="BD734" s="45">
        <f t="shared" si="3357"/>
        <v>3</v>
      </c>
      <c r="BE734" s="45">
        <v>0</v>
      </c>
      <c r="BF734" s="43"/>
      <c r="BG734" s="43">
        <f t="shared" si="3358"/>
        <v>1012</v>
      </c>
      <c r="BH734" s="45">
        <f t="shared" si="3359"/>
        <v>3036</v>
      </c>
      <c r="BI734" s="46">
        <f t="shared" si="3360"/>
        <v>0.27107142857142857</v>
      </c>
      <c r="BJ734" s="37"/>
      <c r="BK734" s="29"/>
      <c r="BL734" s="47"/>
      <c r="BM734" s="45">
        <v>14861</v>
      </c>
      <c r="BN734" s="45">
        <f t="shared" si="3407"/>
        <v>58</v>
      </c>
      <c r="BO734" s="45">
        <v>559</v>
      </c>
      <c r="BP734" s="45">
        <f t="shared" si="3408"/>
        <v>1</v>
      </c>
      <c r="BQ734" s="45">
        <v>8</v>
      </c>
      <c r="BR734" s="45">
        <f t="shared" si="3409"/>
        <v>1</v>
      </c>
      <c r="BS734" s="43">
        <v>1</v>
      </c>
      <c r="BT734" s="63" t="str">
        <f t="shared" si="3410"/>
        <v>キティフェイスポーチ</v>
      </c>
      <c r="BU734" s="67">
        <f t="shared" si="3411"/>
        <v>900</v>
      </c>
      <c r="BV734" s="43">
        <f t="shared" si="3412"/>
        <v>900</v>
      </c>
      <c r="BW734" s="46">
        <f t="shared" si="3413"/>
        <v>0.15517241379310345</v>
      </c>
      <c r="BX734" s="37"/>
      <c r="BY734" s="57"/>
      <c r="BZ734" s="47"/>
      <c r="CA734" s="45">
        <v>6287</v>
      </c>
      <c r="CB734" s="45">
        <f t="shared" si="3414"/>
        <v>35</v>
      </c>
      <c r="CC734" s="45">
        <v>201</v>
      </c>
      <c r="CD734" s="45">
        <f t="shared" si="3415"/>
        <v>1</v>
      </c>
      <c r="CE734" s="45">
        <v>11</v>
      </c>
      <c r="CF734" s="45">
        <f t="shared" si="3416"/>
        <v>1</v>
      </c>
      <c r="CG734" s="43">
        <v>0</v>
      </c>
      <c r="CH734" s="63" t="str">
        <f t="shared" si="3417"/>
        <v>デジタルミニカメラ</v>
      </c>
      <c r="CI734" s="67">
        <f t="shared" si="3417"/>
        <v>722</v>
      </c>
      <c r="CJ734" s="43">
        <f t="shared" si="3418"/>
        <v>722</v>
      </c>
      <c r="CK734" s="46">
        <f t="shared" si="3419"/>
        <v>0.20628571428571429</v>
      </c>
      <c r="CL734" s="37"/>
      <c r="CM734" s="29"/>
      <c r="CN734" s="47"/>
      <c r="CO734" s="45">
        <v>971</v>
      </c>
      <c r="CP734" s="45">
        <f t="shared" si="3420"/>
        <v>128</v>
      </c>
      <c r="CQ734" s="45">
        <v>32</v>
      </c>
      <c r="CR734" s="45">
        <f t="shared" si="3421"/>
        <v>2</v>
      </c>
      <c r="CS734" s="45">
        <v>5</v>
      </c>
      <c r="CT734" s="45">
        <f t="shared" si="3422"/>
        <v>3</v>
      </c>
      <c r="CU734" s="43">
        <v>2</v>
      </c>
      <c r="CV734" s="63" t="str">
        <f t="shared" si="3423"/>
        <v>サンリオFAN</v>
      </c>
      <c r="CW734" s="67">
        <f t="shared" si="3423"/>
        <v>1100</v>
      </c>
      <c r="CX734" s="43">
        <f t="shared" si="3424"/>
        <v>3300</v>
      </c>
      <c r="CY734" s="46">
        <f t="shared" si="3425"/>
        <v>0.2578125</v>
      </c>
      <c r="CZ734" s="37"/>
      <c r="DA734" s="29"/>
      <c r="DB734" s="52">
        <f t="shared" si="3361"/>
        <v>45873</v>
      </c>
      <c r="DC734" s="45">
        <v>25213</v>
      </c>
      <c r="DD734" s="45">
        <f t="shared" si="3362"/>
        <v>173</v>
      </c>
      <c r="DE734" s="45">
        <v>1396</v>
      </c>
      <c r="DF734" s="45">
        <f t="shared" si="3363"/>
        <v>10</v>
      </c>
      <c r="DG734" s="45">
        <v>0</v>
      </c>
      <c r="DH734" s="45">
        <f t="shared" si="3364"/>
        <v>10</v>
      </c>
      <c r="DI734" s="45">
        <v>6</v>
      </c>
      <c r="DJ734" s="43"/>
      <c r="DK734" s="43">
        <v>495</v>
      </c>
      <c r="DL734" s="45">
        <f t="shared" si="3366"/>
        <v>4950</v>
      </c>
      <c r="DM734" s="46">
        <f t="shared" si="3367"/>
        <v>0.2861271676300578</v>
      </c>
      <c r="DN734" s="37" t="s">
        <v>366</v>
      </c>
      <c r="DO734" s="29"/>
      <c r="DP734" s="52">
        <f t="shared" si="3368"/>
        <v>45873</v>
      </c>
      <c r="DQ734" s="45">
        <v>5197</v>
      </c>
      <c r="DR734" s="45">
        <f t="shared" si="3369"/>
        <v>131</v>
      </c>
      <c r="DS734" s="45">
        <v>158</v>
      </c>
      <c r="DT734" s="45">
        <f t="shared" si="3370"/>
        <v>3</v>
      </c>
      <c r="DU734" s="45">
        <v>48</v>
      </c>
      <c r="DV734" s="45">
        <f t="shared" si="3371"/>
        <v>2</v>
      </c>
      <c r="DW734" s="45">
        <v>2</v>
      </c>
      <c r="DX734" s="43"/>
      <c r="DY734" s="43">
        <f t="shared" si="3372"/>
        <v>726</v>
      </c>
      <c r="DZ734" s="45">
        <f t="shared" si="3373"/>
        <v>1452</v>
      </c>
      <c r="EA734" s="46">
        <f t="shared" si="3374"/>
        <v>0.11083969465648855</v>
      </c>
      <c r="EB734" s="37"/>
      <c r="GU734" s="220"/>
      <c r="GV734" s="29"/>
      <c r="GW734" s="31"/>
      <c r="GX734" s="29"/>
      <c r="GY734" s="128"/>
      <c r="GZ734" s="29"/>
      <c r="HB734" s="166"/>
      <c r="HC734" s="29"/>
      <c r="HD734" s="29"/>
      <c r="HE734" s="29"/>
      <c r="HF734" s="29"/>
      <c r="HG734" s="29"/>
      <c r="HK734" s="29"/>
      <c r="HL734" s="29"/>
      <c r="HM734" s="128"/>
      <c r="HN734" s="29"/>
      <c r="HP734" s="166"/>
      <c r="HQ734" s="29"/>
      <c r="HR734" s="29"/>
      <c r="HS734" s="29"/>
      <c r="HT734" s="29"/>
      <c r="HU734" s="29"/>
      <c r="HX734" s="360"/>
      <c r="HY734" s="47"/>
      <c r="HZ734" s="45">
        <v>3166</v>
      </c>
      <c r="IA734" s="69">
        <f t="shared" si="3426"/>
        <v>10</v>
      </c>
      <c r="IB734" s="45">
        <v>98</v>
      </c>
      <c r="IC734" s="45">
        <f t="shared" si="3427"/>
        <v>0</v>
      </c>
      <c r="ID734" s="45">
        <v>36</v>
      </c>
      <c r="IE734" s="45">
        <f t="shared" si="3428"/>
        <v>0</v>
      </c>
      <c r="IF734" s="43">
        <v>2</v>
      </c>
      <c r="IG734" s="63" t="str">
        <f t="shared" si="3429"/>
        <v>ミニ香水</v>
      </c>
      <c r="IH734" s="67">
        <f t="shared" si="3430"/>
        <v>1100</v>
      </c>
      <c r="II734" s="43">
        <f t="shared" si="3431"/>
        <v>0</v>
      </c>
      <c r="IJ734" s="46">
        <f t="shared" si="3432"/>
        <v>0</v>
      </c>
      <c r="IK734" s="37"/>
      <c r="IL734" s="29"/>
      <c r="IM734" s="47"/>
      <c r="IN734" s="45">
        <v>4000</v>
      </c>
      <c r="IO734" s="45">
        <f t="shared" si="3433"/>
        <v>18</v>
      </c>
      <c r="IP734" s="45">
        <v>86</v>
      </c>
      <c r="IQ734" s="45">
        <f t="shared" si="3434"/>
        <v>0</v>
      </c>
      <c r="IR734" s="45">
        <v>14</v>
      </c>
      <c r="IS734" s="45">
        <f t="shared" si="3435"/>
        <v>0</v>
      </c>
      <c r="IT734" s="43">
        <v>0</v>
      </c>
      <c r="IU734" s="63" t="str">
        <f t="shared" si="3436"/>
        <v>ジャグラーサウンドボタン</v>
      </c>
      <c r="IV734" s="67">
        <f t="shared" si="3436"/>
        <v>900</v>
      </c>
      <c r="IW734" s="43">
        <f t="shared" si="3437"/>
        <v>0</v>
      </c>
      <c r="IX734" s="46">
        <f t="shared" si="3438"/>
        <v>0</v>
      </c>
      <c r="IY734" s="37"/>
      <c r="IZ734" s="61"/>
      <c r="JA734" s="47"/>
      <c r="JB734" s="45">
        <v>3017</v>
      </c>
      <c r="JC734" s="45">
        <f t="shared" si="3439"/>
        <v>49</v>
      </c>
      <c r="JD734" s="45">
        <v>92</v>
      </c>
      <c r="JE734" s="45">
        <f t="shared" si="3440"/>
        <v>0</v>
      </c>
      <c r="JF734" s="45">
        <v>9</v>
      </c>
      <c r="JG734" s="45">
        <f t="shared" si="3441"/>
        <v>1</v>
      </c>
      <c r="JH734" s="43">
        <v>0</v>
      </c>
      <c r="JI734" s="63" t="s">
        <v>283</v>
      </c>
      <c r="JJ734" s="67">
        <v>698</v>
      </c>
      <c r="JK734" s="43">
        <f t="shared" si="3442"/>
        <v>698</v>
      </c>
      <c r="JL734" s="46">
        <f t="shared" si="3443"/>
        <v>0.14244897959183672</v>
      </c>
      <c r="JM734" s="37"/>
      <c r="JN734" s="29"/>
      <c r="JO734" s="47"/>
      <c r="JP734" s="45">
        <v>3349</v>
      </c>
      <c r="JQ734" s="45">
        <f t="shared" si="3444"/>
        <v>36</v>
      </c>
      <c r="JR734" s="45">
        <v>74</v>
      </c>
      <c r="JS734" s="45">
        <f t="shared" si="3445"/>
        <v>0</v>
      </c>
      <c r="JT734" s="45">
        <v>14</v>
      </c>
      <c r="JU734" s="45">
        <f t="shared" si="3446"/>
        <v>0</v>
      </c>
      <c r="JV734" s="43">
        <v>0</v>
      </c>
      <c r="JW734" s="63" t="str">
        <f t="shared" si="3447"/>
        <v>デジタルミニカメラ</v>
      </c>
      <c r="JX734" s="67">
        <f t="shared" si="3447"/>
        <v>722</v>
      </c>
      <c r="JY734" s="43">
        <f t="shared" si="3448"/>
        <v>0</v>
      </c>
      <c r="JZ734" s="46">
        <f t="shared" si="3449"/>
        <v>0</v>
      </c>
      <c r="KA734" s="37"/>
      <c r="KB734" s="51"/>
      <c r="KC734" s="47"/>
      <c r="KD734" s="45">
        <v>9019</v>
      </c>
      <c r="KE734" s="45">
        <f>IF(KD734="","",KD734-KD730)</f>
        <v>42</v>
      </c>
      <c r="KF734" s="45">
        <v>262</v>
      </c>
      <c r="KG734" s="45">
        <f>IF(KF734="","",KF734-KF730)</f>
        <v>1</v>
      </c>
      <c r="KH734" s="45">
        <v>12</v>
      </c>
      <c r="KI734" s="45">
        <f>IF(KH734="","",KH730+KJ730-KH734)</f>
        <v>1</v>
      </c>
      <c r="KJ734" s="43">
        <v>0</v>
      </c>
      <c r="KK734" s="207" t="s">
        <v>283</v>
      </c>
      <c r="KL734" s="67">
        <v>726</v>
      </c>
      <c r="KM734" s="43">
        <f>IF(KH734="","",KI734*KL734)</f>
        <v>726</v>
      </c>
      <c r="KN734" s="46">
        <f>IF(KI734="","",KM734/(KE734*100))</f>
        <v>0.17285714285714285</v>
      </c>
      <c r="KO734" s="37"/>
      <c r="KP734" s="29"/>
      <c r="KQ734" s="47"/>
      <c r="KR734" s="45">
        <v>18470</v>
      </c>
      <c r="KS734" s="45">
        <f>IF(KR734="","",KR734-KR730)</f>
        <v>38</v>
      </c>
      <c r="KT734" s="45">
        <v>1032</v>
      </c>
      <c r="KU734" s="45">
        <f>IF(KT734="","",KT734-KT730)</f>
        <v>1</v>
      </c>
      <c r="KV734" s="45">
        <v>5</v>
      </c>
      <c r="KW734" s="45">
        <f>IF(KV734="","",KV730+KX730-KV734)</f>
        <v>1</v>
      </c>
      <c r="KX734" s="45">
        <v>0</v>
      </c>
      <c r="KY734" s="63" t="str">
        <f>IF(KR734="","",KY730)</f>
        <v>ジョージファン</v>
      </c>
      <c r="KZ734" s="67">
        <f>IF(KS734="","",KZ730)</f>
        <v>1050</v>
      </c>
      <c r="LA734" s="43">
        <f>IF(KV734="","",KW734*KZ734)</f>
        <v>1050</v>
      </c>
      <c r="LB734" s="46">
        <f>IF(KW734="","",LA734/(KS734*100))</f>
        <v>0.27631578947368424</v>
      </c>
      <c r="LC734" s="37"/>
      <c r="LD734" s="29"/>
      <c r="LE734" s="75"/>
      <c r="LF734" s="76"/>
      <c r="LG734" s="76"/>
      <c r="LH734" s="76">
        <v>1166</v>
      </c>
      <c r="LI734" s="76">
        <f t="shared" si="3404"/>
        <v>0</v>
      </c>
      <c r="LJ734" s="77">
        <v>2</v>
      </c>
      <c r="LK734" s="76">
        <f t="shared" si="3405"/>
        <v>0</v>
      </c>
      <c r="LL734" s="76">
        <v>0</v>
      </c>
      <c r="LM734" s="78" t="s">
        <v>346</v>
      </c>
      <c r="LN734" s="79">
        <f>IF(LG732="","",LN731)</f>
        <v>1000</v>
      </c>
      <c r="LO734" s="76">
        <f t="shared" si="3406"/>
        <v>0</v>
      </c>
      <c r="LP734" s="80"/>
      <c r="LQ734" s="37"/>
      <c r="LR734" s="29"/>
      <c r="LS734" s="52">
        <f t="shared" si="3375"/>
        <v>45873</v>
      </c>
      <c r="LT734" s="45">
        <v>17275</v>
      </c>
      <c r="LU734" s="45">
        <f t="shared" si="3376"/>
        <v>213</v>
      </c>
      <c r="LV734" s="45">
        <v>929</v>
      </c>
      <c r="LW734" s="45">
        <f t="shared" si="3377"/>
        <v>5</v>
      </c>
      <c r="LX734" s="45">
        <v>0</v>
      </c>
      <c r="LY734" s="45">
        <f t="shared" si="3378"/>
        <v>5</v>
      </c>
      <c r="LZ734" s="45">
        <v>10</v>
      </c>
      <c r="MA734" s="43"/>
      <c r="MB734" s="43">
        <v>495</v>
      </c>
      <c r="MC734" s="45">
        <f t="shared" si="3380"/>
        <v>2475</v>
      </c>
      <c r="MD734" s="46">
        <f t="shared" si="3381"/>
        <v>0.11619718309859155</v>
      </c>
      <c r="ME734" s="37"/>
      <c r="MF734" s="29"/>
      <c r="MG734" s="52">
        <f t="shared" si="3382"/>
        <v>45873</v>
      </c>
      <c r="MH734" s="45">
        <v>5157</v>
      </c>
      <c r="MI734" s="45">
        <f t="shared" si="3383"/>
        <v>66</v>
      </c>
      <c r="MJ734" s="45">
        <v>336</v>
      </c>
      <c r="MK734" s="45">
        <f t="shared" si="3384"/>
        <v>3</v>
      </c>
      <c r="ML734" s="45">
        <v>2</v>
      </c>
      <c r="MM734" s="45">
        <f t="shared" si="3385"/>
        <v>3</v>
      </c>
      <c r="MN734" s="45">
        <v>0</v>
      </c>
      <c r="MO734" s="43"/>
      <c r="MP734" s="43">
        <f t="shared" si="3403"/>
        <v>1100</v>
      </c>
      <c r="MQ734" s="45">
        <f t="shared" si="3386"/>
        <v>3300</v>
      </c>
      <c r="MR734" s="46">
        <f t="shared" si="3387"/>
        <v>0.5</v>
      </c>
      <c r="MS734" s="37" t="s">
        <v>362</v>
      </c>
      <c r="MT734" s="29"/>
      <c r="MU734" s="52">
        <f t="shared" si="3388"/>
        <v>45873</v>
      </c>
      <c r="MV734" s="45">
        <v>7607</v>
      </c>
      <c r="MW734" s="69">
        <f t="shared" si="3389"/>
        <v>40</v>
      </c>
      <c r="MX734" s="45">
        <v>358</v>
      </c>
      <c r="MY734" s="45">
        <f t="shared" si="3390"/>
        <v>4</v>
      </c>
      <c r="MZ734" s="45">
        <v>2</v>
      </c>
      <c r="NA734" s="45">
        <f t="shared" si="3391"/>
        <v>5</v>
      </c>
      <c r="NB734" s="45">
        <v>0</v>
      </c>
      <c r="NC734" s="43"/>
      <c r="ND734" s="43">
        <v>1100</v>
      </c>
      <c r="NE734" s="45">
        <f t="shared" si="3393"/>
        <v>5500</v>
      </c>
      <c r="NF734" s="46">
        <f t="shared" si="3394"/>
        <v>1.375</v>
      </c>
      <c r="NG734" s="37" t="s">
        <v>270</v>
      </c>
      <c r="NH734" s="29"/>
      <c r="NI734" s="52">
        <f t="shared" si="3395"/>
        <v>45873</v>
      </c>
      <c r="NJ734" s="45">
        <v>7591</v>
      </c>
      <c r="NK734" s="45">
        <f t="shared" si="3396"/>
        <v>272</v>
      </c>
      <c r="NL734" s="45">
        <v>183</v>
      </c>
      <c r="NM734" s="45">
        <f t="shared" si="3397"/>
        <v>2</v>
      </c>
      <c r="NN734" s="45">
        <v>30</v>
      </c>
      <c r="NO734" s="45">
        <f t="shared" si="3398"/>
        <v>2</v>
      </c>
      <c r="NP734" s="45">
        <v>0</v>
      </c>
      <c r="NQ734" s="43"/>
      <c r="NR734" s="43">
        <f t="shared" si="3399"/>
        <v>1100</v>
      </c>
      <c r="NS734" s="45">
        <f t="shared" si="3400"/>
        <v>2200</v>
      </c>
      <c r="NT734" s="46">
        <f t="shared" si="3401"/>
        <v>8.0882352941176475E-2</v>
      </c>
      <c r="NU734" s="37"/>
    </row>
    <row r="735" spans="1:385" ht="15" customHeight="1" thickTop="1" x14ac:dyDescent="0.25">
      <c r="A735" s="38">
        <v>45878</v>
      </c>
      <c r="B735" s="39">
        <f>IF(A735="","",SUM(J735,LG747,AL735,DR735,AZ735,DD735,LU735,NK735,MW735,MI735,X735)+SUM(CP753:CP756)+SUM(BN753:BN756)+SUM(KS753:KS756)+SUM(KE753:KE756)+SUM(CB753:CB756)+SUM(IA753:IA756)+SUM(IO753:IO756)+SUM(JC753:JC756)+SUM(JQ753:JQ756))</f>
        <v>3808</v>
      </c>
      <c r="C735" s="40">
        <f>IF(A735="","",SUM(J735,X735,AL735,AZ735)+SUM(KE753:KE756)+SUM(KS753:KS756)+SUM(BN753:BN756))</f>
        <v>1668</v>
      </c>
      <c r="D735" s="40">
        <f>IF(A735="","",SUM(DD735,LU735)+SUM(CB753:CB756)+SUM(CP753:CP756))</f>
        <v>704</v>
      </c>
      <c r="E735" s="40">
        <f>IF(A735="","",SUM(NK735,MW735,MI735,DR735,LG747)+SUM(IA753:IA756)+SUM(IO753:IO756)+SUM(JC753:JC756)+SUM(JQ753:JQ756))</f>
        <v>1436</v>
      </c>
      <c r="F735" s="135"/>
      <c r="G735" s="135"/>
      <c r="H735" s="42"/>
      <c r="I735" s="45">
        <v>1598</v>
      </c>
      <c r="J735" s="45">
        <f t="shared" si="3335"/>
        <v>77</v>
      </c>
      <c r="K735" s="45">
        <v>73</v>
      </c>
      <c r="L735" s="45">
        <f t="shared" si="3336"/>
        <v>2</v>
      </c>
      <c r="M735" s="45">
        <v>28</v>
      </c>
      <c r="N735" s="45">
        <f t="shared" si="3337"/>
        <v>3</v>
      </c>
      <c r="O735" s="45">
        <v>0</v>
      </c>
      <c r="P735" s="43"/>
      <c r="Q735" s="43">
        <f t="shared" si="3402"/>
        <v>363</v>
      </c>
      <c r="R735" s="45">
        <f t="shared" si="3338"/>
        <v>1089</v>
      </c>
      <c r="S735" s="46">
        <f t="shared" si="3339"/>
        <v>0.14142857142857143</v>
      </c>
      <c r="T735" s="37"/>
      <c r="U735" s="29"/>
      <c r="V735" s="52">
        <f t="shared" si="3340"/>
        <v>45878</v>
      </c>
      <c r="W735" s="45">
        <v>10041</v>
      </c>
      <c r="X735" s="45">
        <f t="shared" si="3341"/>
        <v>219</v>
      </c>
      <c r="Y735" s="45">
        <v>439</v>
      </c>
      <c r="Z735" s="45">
        <f t="shared" si="3342"/>
        <v>4</v>
      </c>
      <c r="AA735" s="45">
        <v>13</v>
      </c>
      <c r="AB735" s="45">
        <f t="shared" si="3343"/>
        <v>4</v>
      </c>
      <c r="AC735" s="45">
        <v>5</v>
      </c>
      <c r="AD735" s="43"/>
      <c r="AE735" s="43">
        <f t="shared" si="3344"/>
        <v>1026</v>
      </c>
      <c r="AF735" s="45">
        <f t="shared" si="3345"/>
        <v>4104</v>
      </c>
      <c r="AG735" s="46">
        <f t="shared" si="3346"/>
        <v>0.1873972602739726</v>
      </c>
      <c r="AH735" s="37"/>
      <c r="AI735" s="29"/>
      <c r="AJ735" s="52">
        <f t="shared" si="3347"/>
        <v>45878</v>
      </c>
      <c r="AK735" s="45">
        <v>12529</v>
      </c>
      <c r="AL735" s="45">
        <f t="shared" si="3348"/>
        <v>182</v>
      </c>
      <c r="AM735" s="45">
        <v>300</v>
      </c>
      <c r="AN735" s="45">
        <f t="shared" si="3349"/>
        <v>3</v>
      </c>
      <c r="AO735" s="45">
        <v>42</v>
      </c>
      <c r="AP735" s="45">
        <f t="shared" si="3350"/>
        <v>5</v>
      </c>
      <c r="AQ735" s="45">
        <v>0</v>
      </c>
      <c r="AR735" s="43"/>
      <c r="AS735" s="43">
        <f t="shared" si="3351"/>
        <v>1008</v>
      </c>
      <c r="AT735" s="45">
        <f t="shared" si="3352"/>
        <v>5040</v>
      </c>
      <c r="AU735" s="46">
        <f t="shared" si="3353"/>
        <v>0.27692307692307694</v>
      </c>
      <c r="AV735" s="37"/>
      <c r="AW735" s="29"/>
      <c r="AX735" s="52">
        <f t="shared" si="3354"/>
        <v>45878</v>
      </c>
      <c r="AY735" s="45">
        <v>13476</v>
      </c>
      <c r="AZ735" s="45">
        <f t="shared" si="3355"/>
        <v>213</v>
      </c>
      <c r="BA735" s="45">
        <v>459</v>
      </c>
      <c r="BB735" s="45">
        <f t="shared" si="3356"/>
        <v>3</v>
      </c>
      <c r="BC735" s="45">
        <v>15</v>
      </c>
      <c r="BD735" s="45">
        <f t="shared" si="3357"/>
        <v>3</v>
      </c>
      <c r="BE735" s="45">
        <v>10</v>
      </c>
      <c r="BF735" s="43"/>
      <c r="BG735" s="43">
        <f t="shared" si="3358"/>
        <v>1012</v>
      </c>
      <c r="BH735" s="45">
        <f t="shared" si="3359"/>
        <v>3036</v>
      </c>
      <c r="BI735" s="46">
        <f t="shared" si="3360"/>
        <v>0.14253521126760563</v>
      </c>
      <c r="BJ735" s="37"/>
      <c r="BK735" s="29"/>
      <c r="BL735" s="47"/>
      <c r="BM735" s="45">
        <v>19087</v>
      </c>
      <c r="BN735" s="45">
        <f t="shared" si="3407"/>
        <v>67</v>
      </c>
      <c r="BO735" s="45">
        <v>886</v>
      </c>
      <c r="BP735" s="45">
        <f t="shared" si="3408"/>
        <v>0</v>
      </c>
      <c r="BQ735" s="45">
        <v>52</v>
      </c>
      <c r="BR735" s="45">
        <f t="shared" si="3409"/>
        <v>2</v>
      </c>
      <c r="BS735" s="27">
        <v>0</v>
      </c>
      <c r="BT735" s="63" t="str">
        <f t="shared" si="3410"/>
        <v>キティサンダルキーホルダー</v>
      </c>
      <c r="BU735" s="67">
        <f t="shared" si="3411"/>
        <v>605</v>
      </c>
      <c r="BV735" s="45">
        <f t="shared" si="3412"/>
        <v>1210</v>
      </c>
      <c r="BW735" s="46">
        <f t="shared" si="3413"/>
        <v>0.18059701492537314</v>
      </c>
      <c r="BX735" s="37"/>
      <c r="BY735" s="57"/>
      <c r="BZ735" s="47"/>
      <c r="CA735" s="45">
        <v>6590</v>
      </c>
      <c r="CB735" s="45">
        <f t="shared" si="3414"/>
        <v>86</v>
      </c>
      <c r="CC735" s="45">
        <v>389</v>
      </c>
      <c r="CD735" s="45">
        <f t="shared" si="3415"/>
        <v>10</v>
      </c>
      <c r="CE735" s="45">
        <v>95</v>
      </c>
      <c r="CF735" s="45">
        <f t="shared" si="3416"/>
        <v>11</v>
      </c>
      <c r="CG735" s="27">
        <v>0</v>
      </c>
      <c r="CH735" s="63" t="str">
        <f t="shared" si="3417"/>
        <v>スプランキーラバー</v>
      </c>
      <c r="CI735" s="67">
        <f t="shared" si="3417"/>
        <v>187</v>
      </c>
      <c r="CJ735" s="45">
        <f t="shared" si="3418"/>
        <v>2057</v>
      </c>
      <c r="CK735" s="46">
        <f t="shared" si="3419"/>
        <v>0.23918604651162792</v>
      </c>
      <c r="CL735" s="37"/>
      <c r="CM735" s="29"/>
      <c r="CN735" s="47"/>
      <c r="CO735" s="45">
        <v>370</v>
      </c>
      <c r="CP735" s="45">
        <f t="shared" si="3420"/>
        <v>57</v>
      </c>
      <c r="CQ735" s="45">
        <v>16</v>
      </c>
      <c r="CR735" s="45">
        <f t="shared" si="3421"/>
        <v>2</v>
      </c>
      <c r="CS735" s="45">
        <v>13</v>
      </c>
      <c r="CT735" s="45">
        <f t="shared" si="3422"/>
        <v>2</v>
      </c>
      <c r="CU735" s="27">
        <v>0</v>
      </c>
      <c r="CV735" s="63" t="str">
        <f t="shared" si="3423"/>
        <v>ギャルキティキーケース</v>
      </c>
      <c r="CW735" s="67">
        <f t="shared" si="3423"/>
        <v>726</v>
      </c>
      <c r="CX735" s="45">
        <f t="shared" si="3424"/>
        <v>1452</v>
      </c>
      <c r="CY735" s="46">
        <f t="shared" si="3425"/>
        <v>0.25473684210526315</v>
      </c>
      <c r="CZ735" s="37"/>
      <c r="DA735" s="29"/>
      <c r="DB735" s="52">
        <f t="shared" si="3361"/>
        <v>45878</v>
      </c>
      <c r="DC735" s="45">
        <v>25320</v>
      </c>
      <c r="DD735" s="45">
        <f t="shared" si="3362"/>
        <v>107</v>
      </c>
      <c r="DE735" s="45">
        <v>1400</v>
      </c>
      <c r="DF735" s="45">
        <f t="shared" si="3363"/>
        <v>4</v>
      </c>
      <c r="DG735" s="45">
        <v>1</v>
      </c>
      <c r="DH735" s="45">
        <f t="shared" si="3364"/>
        <v>5</v>
      </c>
      <c r="DI735" s="45">
        <v>14</v>
      </c>
      <c r="DJ735" s="43"/>
      <c r="DK735" s="43">
        <f t="shared" si="3365"/>
        <v>495</v>
      </c>
      <c r="DL735" s="45">
        <f t="shared" si="3366"/>
        <v>2475</v>
      </c>
      <c r="DM735" s="46">
        <f t="shared" si="3367"/>
        <v>0.23130841121495327</v>
      </c>
      <c r="DN735" s="37" t="s">
        <v>374</v>
      </c>
      <c r="DO735" s="29"/>
      <c r="DP735" s="52">
        <f t="shared" si="3368"/>
        <v>45878</v>
      </c>
      <c r="DQ735" s="45">
        <v>5310</v>
      </c>
      <c r="DR735" s="45">
        <f t="shared" si="3369"/>
        <v>113</v>
      </c>
      <c r="DS735" s="45">
        <v>160</v>
      </c>
      <c r="DT735" s="45">
        <f t="shared" si="3370"/>
        <v>2</v>
      </c>
      <c r="DU735" s="45">
        <v>48</v>
      </c>
      <c r="DV735" s="45">
        <f t="shared" si="3371"/>
        <v>2</v>
      </c>
      <c r="DW735" s="45">
        <v>10</v>
      </c>
      <c r="DX735" s="43"/>
      <c r="DY735" s="43">
        <f t="shared" si="3372"/>
        <v>726</v>
      </c>
      <c r="DZ735" s="45">
        <f t="shared" si="3373"/>
        <v>1452</v>
      </c>
      <c r="EA735" s="46">
        <f t="shared" si="3374"/>
        <v>0.12849557522123894</v>
      </c>
      <c r="EB735" s="37"/>
      <c r="GU735" s="220"/>
      <c r="GV735" s="29"/>
      <c r="GW735" s="31"/>
      <c r="GX735" s="29"/>
      <c r="GY735" s="128"/>
      <c r="GZ735" s="29"/>
      <c r="HB735" s="166"/>
      <c r="HC735" s="29"/>
      <c r="HD735" s="29"/>
      <c r="HE735" s="29"/>
      <c r="HF735" s="29"/>
      <c r="HG735" s="29"/>
      <c r="HK735" s="29"/>
      <c r="HL735" s="29"/>
      <c r="HM735" s="128"/>
      <c r="HN735" s="29"/>
      <c r="HP735" s="166"/>
      <c r="HQ735" s="29"/>
      <c r="HR735" s="29"/>
      <c r="HS735" s="29"/>
      <c r="HT735" s="29"/>
      <c r="HU735" s="29"/>
      <c r="HX735" s="360"/>
      <c r="HY735" s="47"/>
      <c r="HZ735" s="45">
        <v>3071</v>
      </c>
      <c r="IA735" s="45">
        <f t="shared" si="3426"/>
        <v>48</v>
      </c>
      <c r="IB735" s="45">
        <v>100</v>
      </c>
      <c r="IC735" s="45">
        <f t="shared" si="3427"/>
        <v>1</v>
      </c>
      <c r="ID735" s="45">
        <v>20</v>
      </c>
      <c r="IE735" s="45">
        <f t="shared" si="3428"/>
        <v>1</v>
      </c>
      <c r="IF735" s="27">
        <v>2</v>
      </c>
      <c r="IG735" s="63" t="str">
        <f t="shared" si="3429"/>
        <v>アンパンマンもちふわ</v>
      </c>
      <c r="IH735" s="67">
        <f t="shared" si="3430"/>
        <v>673</v>
      </c>
      <c r="II735" s="45">
        <f t="shared" si="3431"/>
        <v>673</v>
      </c>
      <c r="IJ735" s="46">
        <f t="shared" si="3432"/>
        <v>0.14020833333333332</v>
      </c>
      <c r="IK735" s="37"/>
      <c r="IL735" s="29"/>
      <c r="IM735" s="47"/>
      <c r="IN735" s="45">
        <v>2480</v>
      </c>
      <c r="IO735" s="69">
        <f t="shared" si="3433"/>
        <v>9</v>
      </c>
      <c r="IP735" s="45">
        <v>129</v>
      </c>
      <c r="IQ735" s="45">
        <f t="shared" si="3434"/>
        <v>0</v>
      </c>
      <c r="IR735" s="45">
        <v>28</v>
      </c>
      <c r="IS735" s="45">
        <f t="shared" si="3435"/>
        <v>0</v>
      </c>
      <c r="IT735" s="27">
        <v>0</v>
      </c>
      <c r="IU735" s="63" t="str">
        <f t="shared" si="3436"/>
        <v>モンチッチヘアゴム</v>
      </c>
      <c r="IV735" s="67">
        <f t="shared" si="3436"/>
        <v>450</v>
      </c>
      <c r="IW735" s="45">
        <f t="shared" si="3437"/>
        <v>0</v>
      </c>
      <c r="IX735" s="46">
        <f t="shared" si="3438"/>
        <v>0</v>
      </c>
      <c r="IY735" s="37"/>
      <c r="IZ735" s="61"/>
      <c r="JA735" s="47"/>
      <c r="JB735" s="45">
        <v>3071</v>
      </c>
      <c r="JC735" s="69">
        <f t="shared" si="3439"/>
        <v>11</v>
      </c>
      <c r="JD735" s="45">
        <v>225</v>
      </c>
      <c r="JE735" s="45">
        <f t="shared" si="3440"/>
        <v>0</v>
      </c>
      <c r="JF735" s="45">
        <v>15</v>
      </c>
      <c r="JG735" s="45">
        <f t="shared" si="3441"/>
        <v>0</v>
      </c>
      <c r="JH735" s="27">
        <v>0</v>
      </c>
      <c r="JI735" s="63" t="str">
        <f t="shared" ref="JI735:JJ742" si="3450">IF(JB735="","",JI731)</f>
        <v>パイの実イヤホン</v>
      </c>
      <c r="JJ735" s="67">
        <f t="shared" si="3450"/>
        <v>1100</v>
      </c>
      <c r="JK735" s="45">
        <f t="shared" si="3442"/>
        <v>0</v>
      </c>
      <c r="JL735" s="46">
        <f t="shared" si="3443"/>
        <v>0</v>
      </c>
      <c r="JM735" s="37"/>
      <c r="JN735" s="29"/>
      <c r="JO735" s="47"/>
      <c r="JP735" s="45">
        <v>4263</v>
      </c>
      <c r="JQ735" s="45">
        <f t="shared" si="3444"/>
        <v>54</v>
      </c>
      <c r="JR735" s="45">
        <v>206</v>
      </c>
      <c r="JS735" s="45">
        <f t="shared" si="3445"/>
        <v>2</v>
      </c>
      <c r="JT735" s="45">
        <v>58</v>
      </c>
      <c r="JU735" s="45">
        <f t="shared" si="3446"/>
        <v>2</v>
      </c>
      <c r="JV735" s="27">
        <v>0</v>
      </c>
      <c r="JW735" s="63" t="str">
        <f t="shared" si="3447"/>
        <v>キティサンダルKH</v>
      </c>
      <c r="JX735" s="67">
        <f t="shared" si="3447"/>
        <v>605</v>
      </c>
      <c r="JY735" s="45">
        <f t="shared" si="3448"/>
        <v>1210</v>
      </c>
      <c r="JZ735" s="46">
        <f t="shared" si="3449"/>
        <v>0.22407407407407406</v>
      </c>
      <c r="KA735" s="37"/>
      <c r="KB735" s="51"/>
      <c r="KC735" s="47"/>
      <c r="KD735" s="45">
        <v>10007</v>
      </c>
      <c r="KE735" s="45">
        <f>IF(KD735="","",KD735-KD731)</f>
        <v>132</v>
      </c>
      <c r="KF735" s="45">
        <v>567</v>
      </c>
      <c r="KG735" s="45">
        <f>IF(KF735="","",KF735-KF731)</f>
        <v>6</v>
      </c>
      <c r="KH735" s="45">
        <v>4</v>
      </c>
      <c r="KI735" s="45">
        <f>IF(KH735="","",KH731+KJ731-KH735)</f>
        <v>4</v>
      </c>
      <c r="KJ735" s="27">
        <v>4</v>
      </c>
      <c r="KK735" s="63" t="str">
        <f>IF(KD735="","",KK731)</f>
        <v>サンリオFAN</v>
      </c>
      <c r="KL735" s="67">
        <f>IF(KE735="","",KL731)</f>
        <v>1100</v>
      </c>
      <c r="KM735" s="45">
        <f>IF(KH735="","",KI735*KL735)</f>
        <v>4400</v>
      </c>
      <c r="KN735" s="46">
        <f>IF(KI735="","",KM735/(KE735*100))</f>
        <v>0.33333333333333331</v>
      </c>
      <c r="KO735" s="37"/>
      <c r="KP735" s="29"/>
      <c r="KQ735" s="47"/>
      <c r="KR735" s="45">
        <v>15416</v>
      </c>
      <c r="KS735" s="45">
        <f>IF(KR735="","",KR735-KR731)</f>
        <v>30</v>
      </c>
      <c r="KT735" s="45">
        <v>1816</v>
      </c>
      <c r="KU735" s="45">
        <f>IF(KT735="","",KT735-KT731)</f>
        <v>1</v>
      </c>
      <c r="KV735" s="45">
        <v>18</v>
      </c>
      <c r="KW735" s="45">
        <f>IF(KV735="","",KV731+KX731-KV735)</f>
        <v>1</v>
      </c>
      <c r="KX735" s="45">
        <v>0</v>
      </c>
      <c r="KY735" s="63" t="str">
        <f>IF(KR735="","",KY731)</f>
        <v>ターボババアマスコット</v>
      </c>
      <c r="KZ735" s="67">
        <f>IF(KS735="","",KZ731)</f>
        <v>800</v>
      </c>
      <c r="LA735" s="45">
        <f>IF(KV735="","",KW735*KZ735)</f>
        <v>800</v>
      </c>
      <c r="LB735" s="46">
        <f>IF(KW735="","",LA735/(KS735*100))</f>
        <v>0.26666666666666666</v>
      </c>
      <c r="LC735" s="37"/>
      <c r="LD735" s="29"/>
      <c r="LE735" s="52">
        <f>IF(A731="","",A731)</f>
        <v>45864</v>
      </c>
      <c r="LF735" s="43">
        <v>66539</v>
      </c>
      <c r="LG735" s="86">
        <f>IF(LF735="","",LF735-LF732)</f>
        <v>178</v>
      </c>
      <c r="LH735" s="43">
        <v>444</v>
      </c>
      <c r="LI735" s="43">
        <f t="shared" si="3404"/>
        <v>0</v>
      </c>
      <c r="LJ735" s="43">
        <v>2</v>
      </c>
      <c r="LK735" s="87">
        <f t="shared" si="3405"/>
        <v>0</v>
      </c>
      <c r="LL735" s="43">
        <v>0</v>
      </c>
      <c r="LM735" s="65" t="str">
        <f>IF(LF735="","",LM732)</f>
        <v>AIモンスターぬいぐるみ2箇所</v>
      </c>
      <c r="LN735" s="48">
        <f>IF(LG735="","",LN732)</f>
        <v>1000</v>
      </c>
      <c r="LO735" s="87">
        <f t="shared" si="3406"/>
        <v>0</v>
      </c>
      <c r="LP735" s="53"/>
      <c r="LQ735" s="37"/>
      <c r="LR735" s="29"/>
      <c r="LS735" s="52">
        <f t="shared" si="3375"/>
        <v>45878</v>
      </c>
      <c r="LT735" s="45">
        <v>17459</v>
      </c>
      <c r="LU735" s="45">
        <f t="shared" si="3376"/>
        <v>184</v>
      </c>
      <c r="LV735" s="45">
        <v>932</v>
      </c>
      <c r="LW735" s="45">
        <f t="shared" si="3377"/>
        <v>3</v>
      </c>
      <c r="LX735" s="45">
        <v>6</v>
      </c>
      <c r="LY735" s="45">
        <f t="shared" si="3378"/>
        <v>4</v>
      </c>
      <c r="LZ735" s="45">
        <v>10</v>
      </c>
      <c r="MA735" s="43"/>
      <c r="MB735" s="43">
        <f t="shared" si="3379"/>
        <v>495</v>
      </c>
      <c r="MC735" s="45">
        <f t="shared" si="3380"/>
        <v>1980</v>
      </c>
      <c r="MD735" s="46">
        <f t="shared" si="3381"/>
        <v>0.10760869565217392</v>
      </c>
      <c r="ME735" s="37"/>
      <c r="MF735" s="29"/>
      <c r="MG735" s="52">
        <f t="shared" si="3382"/>
        <v>45878</v>
      </c>
      <c r="MH735" s="45">
        <v>5187</v>
      </c>
      <c r="MI735" s="69">
        <f t="shared" si="3383"/>
        <v>30</v>
      </c>
      <c r="MJ735" s="45">
        <v>337</v>
      </c>
      <c r="MK735" s="45">
        <f t="shared" si="3384"/>
        <v>1</v>
      </c>
      <c r="ML735" s="45">
        <v>1</v>
      </c>
      <c r="MM735" s="45">
        <f t="shared" si="3385"/>
        <v>1</v>
      </c>
      <c r="MN735" s="45">
        <v>7</v>
      </c>
      <c r="MO735" s="43"/>
      <c r="MP735" s="43">
        <f t="shared" si="3403"/>
        <v>1100</v>
      </c>
      <c r="MQ735" s="45">
        <f t="shared" si="3386"/>
        <v>1100</v>
      </c>
      <c r="MR735" s="46">
        <f t="shared" si="3387"/>
        <v>0.36666666666666664</v>
      </c>
      <c r="MS735" s="37" t="s">
        <v>375</v>
      </c>
      <c r="MT735" s="29"/>
      <c r="MU735" s="52">
        <f t="shared" si="3388"/>
        <v>45878</v>
      </c>
      <c r="MV735" s="45">
        <v>7629</v>
      </c>
      <c r="MW735" s="69">
        <f t="shared" si="3389"/>
        <v>22</v>
      </c>
      <c r="MX735" s="45">
        <v>360</v>
      </c>
      <c r="MY735" s="45">
        <f t="shared" si="3390"/>
        <v>2</v>
      </c>
      <c r="MZ735" s="45">
        <v>0</v>
      </c>
      <c r="NA735" s="45">
        <f t="shared" si="3391"/>
        <v>2</v>
      </c>
      <c r="NB735" s="45">
        <v>8</v>
      </c>
      <c r="NC735" s="43"/>
      <c r="ND735" s="43">
        <f t="shared" si="3392"/>
        <v>1100</v>
      </c>
      <c r="NE735" s="45">
        <f t="shared" si="3393"/>
        <v>2200</v>
      </c>
      <c r="NF735" s="46">
        <f t="shared" si="3394"/>
        <v>1</v>
      </c>
      <c r="NG735" s="37" t="s">
        <v>376</v>
      </c>
      <c r="NH735" s="29"/>
      <c r="NI735" s="52">
        <f t="shared" si="3395"/>
        <v>45878</v>
      </c>
      <c r="NJ735" s="45">
        <v>7692</v>
      </c>
      <c r="NK735" s="45">
        <f t="shared" si="3396"/>
        <v>101</v>
      </c>
      <c r="NL735" s="45">
        <v>183</v>
      </c>
      <c r="NM735" s="45">
        <f t="shared" si="3397"/>
        <v>0</v>
      </c>
      <c r="NN735" s="45">
        <v>30</v>
      </c>
      <c r="NO735" s="45">
        <f t="shared" si="3398"/>
        <v>0</v>
      </c>
      <c r="NP735" s="45">
        <v>0</v>
      </c>
      <c r="NQ735" s="43"/>
      <c r="NR735" s="43">
        <f t="shared" si="3399"/>
        <v>1100</v>
      </c>
      <c r="NS735" s="45">
        <f t="shared" si="3400"/>
        <v>0</v>
      </c>
      <c r="NT735" s="46">
        <f t="shared" si="3401"/>
        <v>0</v>
      </c>
      <c r="NU735" s="37"/>
    </row>
    <row r="736" spans="1:385" ht="15" customHeight="1" thickBot="1" x14ac:dyDescent="0.3">
      <c r="A736" s="38">
        <v>45883</v>
      </c>
      <c r="B736" s="39">
        <f>IF(A736="","",SUM(J736,LG750,AL736,DR736,AZ736,DD736,LU736,NK736,MW736,MI736,X736)+SUM(CP757:CP760)+SUM(BN757:BN760)+SUM(KS757:KS760)+SUM(KE757:KE760)+SUM(CB757:CB760)+SUM(IA757:IA760)+SUM(IO757:IO760)+SUM(JC757:JC760)+SUM(JQ757:JQ760))</f>
        <v>6912</v>
      </c>
      <c r="C736" s="40">
        <f>IF(A736="","",SUM(J736,X736,AL736,AZ736)+SUM(KE757:KE760)+SUM(KS757:KS760)+SUM(BN757:BN760))</f>
        <v>2303</v>
      </c>
      <c r="D736" s="40">
        <f>IF(A736="","",SUM(DD736,DR736)+SUM(CB757:CB760)+SUM(CP757:CP760))</f>
        <v>1309</v>
      </c>
      <c r="E736" s="40">
        <f>IF(A736="","",SUM(NK736,MW736,MI736,DR736,LG750,LU736)+SUM(IA757:IA760)+SUM(IO757:IO760)+SUM(JC757:JC760)+SUM(JQ757:JQ760))</f>
        <v>3520</v>
      </c>
      <c r="F736" s="135"/>
      <c r="G736" s="135"/>
      <c r="H736" s="42"/>
      <c r="I736" s="45">
        <v>1739</v>
      </c>
      <c r="J736" s="45">
        <f t="shared" si="3335"/>
        <v>141</v>
      </c>
      <c r="K736" s="45">
        <v>81</v>
      </c>
      <c r="L736" s="45">
        <f t="shared" si="3336"/>
        <v>8</v>
      </c>
      <c r="M736" s="45">
        <v>20</v>
      </c>
      <c r="N736" s="45">
        <f t="shared" si="3337"/>
        <v>8</v>
      </c>
      <c r="O736" s="45">
        <v>0</v>
      </c>
      <c r="P736" s="43"/>
      <c r="Q736" s="43">
        <f t="shared" si="3402"/>
        <v>363</v>
      </c>
      <c r="R736" s="45">
        <f t="shared" si="3338"/>
        <v>2904</v>
      </c>
      <c r="S736" s="46">
        <f t="shared" si="3339"/>
        <v>0.20595744680851064</v>
      </c>
      <c r="T736" s="37"/>
      <c r="U736" s="29"/>
      <c r="V736" s="52">
        <f t="shared" si="3340"/>
        <v>45883</v>
      </c>
      <c r="W736" s="45">
        <v>10300</v>
      </c>
      <c r="X736" s="45">
        <f t="shared" si="3341"/>
        <v>259</v>
      </c>
      <c r="Y736" s="45">
        <v>444</v>
      </c>
      <c r="Z736" s="45">
        <f t="shared" si="3342"/>
        <v>5</v>
      </c>
      <c r="AA736" s="45">
        <v>12</v>
      </c>
      <c r="AB736" s="45">
        <f t="shared" si="3343"/>
        <v>6</v>
      </c>
      <c r="AC736" s="45">
        <v>0</v>
      </c>
      <c r="AD736" s="43"/>
      <c r="AE736" s="43">
        <f t="shared" si="3344"/>
        <v>1026</v>
      </c>
      <c r="AF736" s="45">
        <f t="shared" si="3345"/>
        <v>6156</v>
      </c>
      <c r="AG736" s="46">
        <f t="shared" si="3346"/>
        <v>0.23768339768339769</v>
      </c>
      <c r="AH736" s="37"/>
      <c r="AI736" s="29"/>
      <c r="AJ736" s="52">
        <f t="shared" si="3347"/>
        <v>45883</v>
      </c>
      <c r="AK736" s="45">
        <v>12822</v>
      </c>
      <c r="AL736" s="45">
        <f t="shared" si="3348"/>
        <v>293</v>
      </c>
      <c r="AM736" s="45">
        <v>304</v>
      </c>
      <c r="AN736" s="45">
        <f t="shared" si="3349"/>
        <v>4</v>
      </c>
      <c r="AO736" s="45">
        <v>38</v>
      </c>
      <c r="AP736" s="45">
        <f t="shared" si="3350"/>
        <v>4</v>
      </c>
      <c r="AQ736" s="45">
        <v>0</v>
      </c>
      <c r="AR736" s="43"/>
      <c r="AS736" s="43">
        <f t="shared" si="3351"/>
        <v>1008</v>
      </c>
      <c r="AT736" s="45">
        <f t="shared" si="3352"/>
        <v>4032</v>
      </c>
      <c r="AU736" s="46">
        <f t="shared" si="3353"/>
        <v>0.13761092150170648</v>
      </c>
      <c r="AV736" s="37"/>
      <c r="AW736" s="29"/>
      <c r="AX736" s="52">
        <f t="shared" si="3354"/>
        <v>45883</v>
      </c>
      <c r="AY736" s="45">
        <v>13643</v>
      </c>
      <c r="AZ736" s="45">
        <f t="shared" si="3355"/>
        <v>167</v>
      </c>
      <c r="BA736" s="45">
        <v>463</v>
      </c>
      <c r="BB736" s="45">
        <f t="shared" si="3356"/>
        <v>4</v>
      </c>
      <c r="BC736" s="45">
        <v>21</v>
      </c>
      <c r="BD736" s="45">
        <f t="shared" si="3357"/>
        <v>4</v>
      </c>
      <c r="BE736" s="45">
        <v>0</v>
      </c>
      <c r="BF736" s="43"/>
      <c r="BG736" s="43">
        <f t="shared" si="3358"/>
        <v>1012</v>
      </c>
      <c r="BH736" s="45">
        <f t="shared" si="3359"/>
        <v>4048</v>
      </c>
      <c r="BI736" s="46">
        <f t="shared" si="3360"/>
        <v>0.24239520958083832</v>
      </c>
      <c r="BJ736" s="37"/>
      <c r="BK736" s="29"/>
      <c r="BL736" s="75"/>
      <c r="BM736" s="76">
        <v>13803</v>
      </c>
      <c r="BN736" s="76">
        <f t="shared" si="3407"/>
        <v>82</v>
      </c>
      <c r="BO736" s="76">
        <v>1671</v>
      </c>
      <c r="BP736" s="76">
        <f t="shared" si="3408"/>
        <v>10</v>
      </c>
      <c r="BQ736" s="76">
        <v>390</v>
      </c>
      <c r="BR736" s="76">
        <f t="shared" si="3409"/>
        <v>20</v>
      </c>
      <c r="BS736" s="76">
        <v>0</v>
      </c>
      <c r="BT736" s="78" t="str">
        <f t="shared" si="3410"/>
        <v>サンリオブレスレット</v>
      </c>
      <c r="BU736" s="79">
        <f t="shared" si="3411"/>
        <v>200</v>
      </c>
      <c r="BV736" s="76">
        <f t="shared" si="3412"/>
        <v>4000</v>
      </c>
      <c r="BW736" s="80">
        <f t="shared" si="3413"/>
        <v>0.48780487804878048</v>
      </c>
      <c r="BX736" s="37"/>
      <c r="BY736" s="57"/>
      <c r="BZ736" s="75"/>
      <c r="CA736" s="76">
        <v>4216</v>
      </c>
      <c r="CB736" s="76">
        <f t="shared" si="3414"/>
        <v>34</v>
      </c>
      <c r="CC736" s="76">
        <v>241</v>
      </c>
      <c r="CD736" s="76">
        <f t="shared" si="3415"/>
        <v>0</v>
      </c>
      <c r="CE736" s="76">
        <v>7</v>
      </c>
      <c r="CF736" s="76">
        <f t="shared" si="3416"/>
        <v>0</v>
      </c>
      <c r="CG736" s="76">
        <v>0</v>
      </c>
      <c r="CH736" s="78" t="s">
        <v>329</v>
      </c>
      <c r="CI736" s="79">
        <f t="shared" ref="CI736:CI743" si="3451">IF(CB736="","",CI732)</f>
        <v>682</v>
      </c>
      <c r="CJ736" s="76">
        <f t="shared" si="3418"/>
        <v>0</v>
      </c>
      <c r="CK736" s="80">
        <f t="shared" si="3419"/>
        <v>0</v>
      </c>
      <c r="CL736" s="37"/>
      <c r="CM736" s="29"/>
      <c r="CN736" s="75"/>
      <c r="CO736" s="76">
        <v>431</v>
      </c>
      <c r="CP736" s="76">
        <f t="shared" si="3420"/>
        <v>49</v>
      </c>
      <c r="CQ736" s="76">
        <v>14</v>
      </c>
      <c r="CR736" s="76">
        <f t="shared" si="3421"/>
        <v>7</v>
      </c>
      <c r="CS736" s="76">
        <v>17</v>
      </c>
      <c r="CT736" s="76">
        <f t="shared" si="3422"/>
        <v>7</v>
      </c>
      <c r="CU736" s="76">
        <v>0</v>
      </c>
      <c r="CV736" s="78" t="s">
        <v>330</v>
      </c>
      <c r="CW736" s="79">
        <v>605</v>
      </c>
      <c r="CX736" s="76">
        <f t="shared" si="3424"/>
        <v>4235</v>
      </c>
      <c r="CY736" s="80">
        <f t="shared" si="3425"/>
        <v>0.86428571428571432</v>
      </c>
      <c r="CZ736" s="37" t="s">
        <v>332</v>
      </c>
      <c r="DA736" s="29"/>
      <c r="DB736" s="52">
        <f t="shared" si="3361"/>
        <v>45883</v>
      </c>
      <c r="DC736" s="45">
        <v>25599</v>
      </c>
      <c r="DD736" s="45">
        <f t="shared" si="3362"/>
        <v>279</v>
      </c>
      <c r="DE736" s="45">
        <v>1407</v>
      </c>
      <c r="DF736" s="45">
        <f t="shared" si="3363"/>
        <v>7</v>
      </c>
      <c r="DG736" s="45">
        <v>6</v>
      </c>
      <c r="DH736" s="45">
        <f t="shared" si="3364"/>
        <v>9</v>
      </c>
      <c r="DI736" s="45">
        <v>3</v>
      </c>
      <c r="DJ736" s="43"/>
      <c r="DK736" s="43">
        <f t="shared" si="3365"/>
        <v>495</v>
      </c>
      <c r="DL736" s="45">
        <f t="shared" si="3366"/>
        <v>4455</v>
      </c>
      <c r="DM736" s="46">
        <f t="shared" si="3367"/>
        <v>0.1596774193548387</v>
      </c>
      <c r="DN736" s="37"/>
      <c r="DO736" s="29"/>
      <c r="DP736" s="52">
        <f t="shared" si="3368"/>
        <v>45883</v>
      </c>
      <c r="DQ736" s="45">
        <v>5530</v>
      </c>
      <c r="DR736" s="45">
        <f t="shared" si="3369"/>
        <v>220</v>
      </c>
      <c r="DS736" s="45">
        <v>166</v>
      </c>
      <c r="DT736" s="45">
        <f t="shared" si="3370"/>
        <v>6</v>
      </c>
      <c r="DU736" s="45">
        <v>52</v>
      </c>
      <c r="DV736" s="45">
        <f t="shared" si="3371"/>
        <v>6</v>
      </c>
      <c r="DW736" s="45">
        <v>2</v>
      </c>
      <c r="DX736" s="43"/>
      <c r="DY736" s="43">
        <f t="shared" si="3372"/>
        <v>726</v>
      </c>
      <c r="DZ736" s="45">
        <f t="shared" si="3373"/>
        <v>4356</v>
      </c>
      <c r="EA736" s="46">
        <f t="shared" si="3374"/>
        <v>0.19800000000000001</v>
      </c>
      <c r="EB736" s="37"/>
      <c r="GU736" s="220"/>
      <c r="GV736" s="29"/>
      <c r="GW736" s="31"/>
      <c r="GX736" s="29"/>
      <c r="GY736" s="128"/>
      <c r="GZ736" s="29"/>
      <c r="HB736" s="166"/>
      <c r="HC736" s="29"/>
      <c r="HD736" s="29"/>
      <c r="HE736" s="29"/>
      <c r="HF736" s="29"/>
      <c r="HG736" s="29"/>
      <c r="HK736" s="29"/>
      <c r="HL736" s="29"/>
      <c r="HM736" s="128"/>
      <c r="HN736" s="29"/>
      <c r="HP736" s="166"/>
      <c r="HQ736" s="29"/>
      <c r="HR736" s="29"/>
      <c r="HS736" s="29"/>
      <c r="HT736" s="29"/>
      <c r="HU736" s="29"/>
      <c r="HX736" s="360"/>
      <c r="HY736" s="75"/>
      <c r="HZ736" s="76">
        <v>3913</v>
      </c>
      <c r="IA736" s="76">
        <f t="shared" si="3426"/>
        <v>59</v>
      </c>
      <c r="IB736" s="76">
        <v>186</v>
      </c>
      <c r="IC736" s="76">
        <f t="shared" si="3427"/>
        <v>2</v>
      </c>
      <c r="ID736" s="76">
        <v>115</v>
      </c>
      <c r="IE736" s="76">
        <f t="shared" si="3428"/>
        <v>2</v>
      </c>
      <c r="IF736" s="76">
        <v>0</v>
      </c>
      <c r="IG736" s="78" t="str">
        <f t="shared" si="3429"/>
        <v>スプランキーラバー</v>
      </c>
      <c r="IH736" s="79">
        <f t="shared" si="3430"/>
        <v>200</v>
      </c>
      <c r="II736" s="76">
        <f t="shared" si="3431"/>
        <v>400</v>
      </c>
      <c r="IJ736" s="80">
        <f t="shared" si="3432"/>
        <v>6.7796610169491525E-2</v>
      </c>
      <c r="IK736" s="37"/>
      <c r="IL736" s="29"/>
      <c r="IM736" s="75"/>
      <c r="IN736" s="76">
        <v>4244</v>
      </c>
      <c r="IO736" s="76">
        <f t="shared" si="3433"/>
        <v>31</v>
      </c>
      <c r="IP736" s="76">
        <v>190</v>
      </c>
      <c r="IQ736" s="76">
        <f t="shared" si="3434"/>
        <v>1</v>
      </c>
      <c r="IR736" s="76">
        <v>34</v>
      </c>
      <c r="IS736" s="76">
        <f t="shared" si="3435"/>
        <v>1</v>
      </c>
      <c r="IT736" s="76">
        <v>12</v>
      </c>
      <c r="IU736" s="78" t="str">
        <f t="shared" si="3436"/>
        <v>NICI</v>
      </c>
      <c r="IV736" s="79">
        <f t="shared" si="3436"/>
        <v>682</v>
      </c>
      <c r="IW736" s="76">
        <f t="shared" si="3437"/>
        <v>682</v>
      </c>
      <c r="IX736" s="80">
        <f t="shared" si="3438"/>
        <v>0.22</v>
      </c>
      <c r="IY736" s="37"/>
      <c r="IZ736" s="61"/>
      <c r="JA736" s="75"/>
      <c r="JB736" s="76">
        <v>2230</v>
      </c>
      <c r="JC736" s="76">
        <f t="shared" si="3439"/>
        <v>23</v>
      </c>
      <c r="JD736" s="76">
        <v>128</v>
      </c>
      <c r="JE736" s="76">
        <f t="shared" si="3440"/>
        <v>1</v>
      </c>
      <c r="JF736" s="76">
        <v>14</v>
      </c>
      <c r="JG736" s="76">
        <f t="shared" si="3441"/>
        <v>1</v>
      </c>
      <c r="JH736" s="76">
        <v>0</v>
      </c>
      <c r="JI736" s="78" t="str">
        <f t="shared" si="3450"/>
        <v>お菓子ウォレット</v>
      </c>
      <c r="JJ736" s="79">
        <f t="shared" si="3450"/>
        <v>800</v>
      </c>
      <c r="JK736" s="76">
        <f t="shared" si="3442"/>
        <v>800</v>
      </c>
      <c r="JL736" s="80">
        <f t="shared" si="3443"/>
        <v>0.34782608695652173</v>
      </c>
      <c r="JM736" s="37"/>
      <c r="JN736" s="29"/>
      <c r="JO736" s="75"/>
      <c r="JP736" s="76">
        <v>3072</v>
      </c>
      <c r="JQ736" s="180">
        <f t="shared" si="3444"/>
        <v>18</v>
      </c>
      <c r="JR736" s="76">
        <v>167</v>
      </c>
      <c r="JS736" s="76">
        <f t="shared" si="3445"/>
        <v>3</v>
      </c>
      <c r="JT736" s="76">
        <v>40</v>
      </c>
      <c r="JU736" s="76">
        <f t="shared" si="3446"/>
        <v>6</v>
      </c>
      <c r="JV736" s="76">
        <v>0</v>
      </c>
      <c r="JW736" s="85" t="s">
        <v>334</v>
      </c>
      <c r="JX736" s="79">
        <v>220</v>
      </c>
      <c r="JY736" s="76">
        <f t="shared" si="3448"/>
        <v>1320</v>
      </c>
      <c r="JZ736" s="80">
        <f t="shared" si="3449"/>
        <v>0.73333333333333328</v>
      </c>
      <c r="KA736" s="37"/>
      <c r="KB736" s="51"/>
      <c r="KC736" s="75"/>
      <c r="KD736" s="76">
        <v>9778</v>
      </c>
      <c r="KE736" s="76">
        <f>IF(KD736="","",KD736-KD732)</f>
        <v>146</v>
      </c>
      <c r="KF736" s="76">
        <v>495</v>
      </c>
      <c r="KG736" s="76">
        <f>IF(KF736="","",KF736-KF732)</f>
        <v>3</v>
      </c>
      <c r="KH736" s="76">
        <v>26</v>
      </c>
      <c r="KI736" s="76">
        <f>IF(KH736="","",KH732+KJ732-KH736)</f>
        <v>4</v>
      </c>
      <c r="KJ736" s="76">
        <v>0</v>
      </c>
      <c r="KK736" s="78" t="str">
        <f>IF(KD736="","",KK732)</f>
        <v>ＡＩモンスターラバー</v>
      </c>
      <c r="KL736" s="79">
        <f>IF(KE736="","",KL732)</f>
        <v>198</v>
      </c>
      <c r="KM736" s="76">
        <f>IF(KH736="","",KI736*KL736)</f>
        <v>792</v>
      </c>
      <c r="KN736" s="80">
        <f>IF(KI736="","",KM736/(KE736*100))</f>
        <v>5.4246575342465755E-2</v>
      </c>
      <c r="KO736" s="37"/>
      <c r="KP736" s="29"/>
      <c r="KQ736" s="75"/>
      <c r="KR736" s="76">
        <v>16832</v>
      </c>
      <c r="KS736" s="76">
        <f>IF(KR736="","",KR736-KR732)</f>
        <v>82</v>
      </c>
      <c r="KT736" s="76">
        <v>1953</v>
      </c>
      <c r="KU736" s="76">
        <f>IF(KT736="","",KT736-KT732)</f>
        <v>7</v>
      </c>
      <c r="KV736" s="76">
        <v>126</v>
      </c>
      <c r="KW736" s="76">
        <f>IF(KV736="","",KV732+KX732-KV736)</f>
        <v>8</v>
      </c>
      <c r="KX736" s="76">
        <v>0</v>
      </c>
      <c r="KY736" s="78" t="str">
        <f>IF(KR736="","",KY732)</f>
        <v>スプランキーラバー</v>
      </c>
      <c r="KZ736" s="79">
        <f>IF(KS736="","",KZ732)</f>
        <v>187</v>
      </c>
      <c r="LA736" s="76">
        <f>IF(KV736="","",KW736*KZ736)</f>
        <v>1496</v>
      </c>
      <c r="LB736" s="80">
        <f>IF(KW736="","",LA736/(KS736*100))</f>
        <v>0.1824390243902439</v>
      </c>
      <c r="LC736" s="37"/>
      <c r="LD736" s="29"/>
      <c r="LE736" s="47"/>
      <c r="LF736" s="45"/>
      <c r="LG736" s="45"/>
      <c r="LH736" s="45">
        <v>529</v>
      </c>
      <c r="LI736" s="45">
        <f t="shared" si="3404"/>
        <v>0</v>
      </c>
      <c r="LJ736" s="43">
        <v>2</v>
      </c>
      <c r="LK736" s="45">
        <f t="shared" si="3405"/>
        <v>0</v>
      </c>
      <c r="LL736" s="45">
        <v>0</v>
      </c>
      <c r="LM736" s="73" t="str">
        <f>IF(LF735="","",LM733)</f>
        <v>アンパンぬいぐるみ、バイキンティッシュカバー</v>
      </c>
      <c r="LN736" s="67">
        <f>IF(LG735="","",LN733)</f>
        <v>1000</v>
      </c>
      <c r="LO736" s="45">
        <f t="shared" si="3406"/>
        <v>0</v>
      </c>
      <c r="LP736" s="46"/>
      <c r="LQ736" s="37"/>
      <c r="LR736" s="29"/>
      <c r="LS736" s="52">
        <f t="shared" si="3375"/>
        <v>45883</v>
      </c>
      <c r="LT736" s="45">
        <v>17882</v>
      </c>
      <c r="LU736" s="45">
        <f t="shared" si="3376"/>
        <v>423</v>
      </c>
      <c r="LV736" s="45">
        <v>941</v>
      </c>
      <c r="LW736" s="45">
        <f t="shared" si="3377"/>
        <v>9</v>
      </c>
      <c r="LX736" s="45">
        <v>10</v>
      </c>
      <c r="LY736" s="45">
        <f t="shared" si="3378"/>
        <v>6</v>
      </c>
      <c r="LZ736" s="45">
        <v>2</v>
      </c>
      <c r="MA736" s="43"/>
      <c r="MB736" s="43">
        <f t="shared" si="3379"/>
        <v>495</v>
      </c>
      <c r="MC736" s="45">
        <f t="shared" si="3380"/>
        <v>2970</v>
      </c>
      <c r="MD736" s="46">
        <f t="shared" si="3381"/>
        <v>7.0212765957446813E-2</v>
      </c>
      <c r="ME736" s="37"/>
      <c r="MF736" s="29"/>
      <c r="MG736" s="52">
        <f t="shared" si="3382"/>
        <v>45883</v>
      </c>
      <c r="MH736" s="45">
        <v>5391</v>
      </c>
      <c r="MI736" s="45">
        <f t="shared" si="3383"/>
        <v>204</v>
      </c>
      <c r="MJ736" s="45">
        <v>339</v>
      </c>
      <c r="MK736" s="45">
        <f t="shared" si="3384"/>
        <v>2</v>
      </c>
      <c r="ML736" s="45">
        <v>5</v>
      </c>
      <c r="MM736" s="45">
        <f t="shared" si="3385"/>
        <v>3</v>
      </c>
      <c r="MN736" s="45">
        <v>0</v>
      </c>
      <c r="MO736" s="43"/>
      <c r="MP736" s="43">
        <f t="shared" si="3403"/>
        <v>1100</v>
      </c>
      <c r="MQ736" s="45">
        <f t="shared" si="3386"/>
        <v>3300</v>
      </c>
      <c r="MR736" s="46">
        <f t="shared" si="3387"/>
        <v>0.16176470588235295</v>
      </c>
      <c r="MS736" s="37"/>
      <c r="MT736" s="29"/>
      <c r="MU736" s="52">
        <f t="shared" si="3388"/>
        <v>45883</v>
      </c>
      <c r="MV736" s="45">
        <v>7711</v>
      </c>
      <c r="MW736" s="45">
        <f t="shared" si="3389"/>
        <v>82</v>
      </c>
      <c r="MX736" s="45">
        <v>363</v>
      </c>
      <c r="MY736" s="45">
        <f t="shared" si="3390"/>
        <v>3</v>
      </c>
      <c r="MZ736" s="45">
        <v>5</v>
      </c>
      <c r="NA736" s="45">
        <f t="shared" si="3391"/>
        <v>3</v>
      </c>
      <c r="NB736" s="45">
        <v>0</v>
      </c>
      <c r="NC736" s="43"/>
      <c r="ND736" s="43">
        <f t="shared" si="3392"/>
        <v>1100</v>
      </c>
      <c r="NE736" s="45">
        <f t="shared" si="3393"/>
        <v>3300</v>
      </c>
      <c r="NF736" s="46">
        <f t="shared" si="3394"/>
        <v>0.40243902439024393</v>
      </c>
      <c r="NG736" s="37" t="s">
        <v>394</v>
      </c>
      <c r="NH736" s="29"/>
      <c r="NI736" s="52">
        <f t="shared" si="3395"/>
        <v>45883</v>
      </c>
      <c r="NJ736" s="45">
        <v>7846</v>
      </c>
      <c r="NK736" s="45">
        <f t="shared" si="3396"/>
        <v>154</v>
      </c>
      <c r="NL736" s="45">
        <v>183</v>
      </c>
      <c r="NM736" s="45">
        <f t="shared" si="3397"/>
        <v>0</v>
      </c>
      <c r="NN736" s="45">
        <v>30</v>
      </c>
      <c r="NO736" s="45">
        <f t="shared" si="3398"/>
        <v>0</v>
      </c>
      <c r="NP736" s="45">
        <v>0</v>
      </c>
      <c r="NQ736" s="43"/>
      <c r="NR736" s="43">
        <f t="shared" si="3399"/>
        <v>1100</v>
      </c>
      <c r="NS736" s="45">
        <f t="shared" si="3400"/>
        <v>0</v>
      </c>
      <c r="NT736" s="46">
        <f t="shared" si="3401"/>
        <v>0</v>
      </c>
      <c r="NU736" s="37"/>
    </row>
    <row r="737" spans="1:385" ht="15" customHeight="1" thickTop="1" thickBot="1" x14ac:dyDescent="0.3">
      <c r="A737" s="38"/>
      <c r="B737" s="39"/>
      <c r="C737" s="40"/>
      <c r="D737" s="40"/>
      <c r="E737" s="40"/>
      <c r="F737" s="135"/>
      <c r="G737" s="135"/>
      <c r="H737" s="42"/>
      <c r="I737" s="45"/>
      <c r="J737" s="45"/>
      <c r="K737" s="45"/>
      <c r="L737" s="45"/>
      <c r="M737" s="45"/>
      <c r="N737" s="45"/>
      <c r="O737" s="45"/>
      <c r="P737" s="43"/>
      <c r="Q737" s="43"/>
      <c r="R737" s="45"/>
      <c r="S737" s="46"/>
      <c r="T737" s="37"/>
      <c r="U737" s="29"/>
      <c r="V737" s="52"/>
      <c r="W737" s="45"/>
      <c r="X737" s="45"/>
      <c r="Y737" s="45"/>
      <c r="Z737" s="45"/>
      <c r="AA737" s="45"/>
      <c r="AB737" s="45"/>
      <c r="AC737" s="45"/>
      <c r="AD737" s="43"/>
      <c r="AE737" s="43"/>
      <c r="AF737" s="45"/>
      <c r="AG737" s="46"/>
      <c r="AH737" s="37"/>
      <c r="AI737" s="29"/>
      <c r="AJ737" s="52"/>
      <c r="AK737" s="45"/>
      <c r="AL737" s="45"/>
      <c r="AM737" s="45"/>
      <c r="AN737" s="45"/>
      <c r="AO737" s="45"/>
      <c r="AP737" s="45"/>
      <c r="AQ737" s="45"/>
      <c r="AR737" s="43"/>
      <c r="AS737" s="43"/>
      <c r="AT737" s="45"/>
      <c r="AU737" s="46"/>
      <c r="AV737" s="37"/>
      <c r="AW737" s="29"/>
      <c r="AX737" s="52"/>
      <c r="AY737" s="45"/>
      <c r="AZ737" s="45"/>
      <c r="BA737" s="45"/>
      <c r="BB737" s="45"/>
      <c r="BC737" s="45"/>
      <c r="BD737" s="45"/>
      <c r="BE737" s="45"/>
      <c r="BF737" s="43"/>
      <c r="BG737" s="43"/>
      <c r="BH737" s="45"/>
      <c r="BI737" s="46"/>
      <c r="BJ737" s="37"/>
      <c r="BK737" s="29"/>
      <c r="BL737" s="52">
        <f>IF($A731="","",$A731)</f>
        <v>45864</v>
      </c>
      <c r="BM737" s="43">
        <v>16411</v>
      </c>
      <c r="BN737" s="58">
        <f t="shared" si="3407"/>
        <v>22</v>
      </c>
      <c r="BO737" s="43">
        <v>700</v>
      </c>
      <c r="BP737" s="87">
        <f t="shared" si="3408"/>
        <v>1</v>
      </c>
      <c r="BQ737" s="43">
        <v>13</v>
      </c>
      <c r="BR737" s="43">
        <f t="shared" si="3409"/>
        <v>2</v>
      </c>
      <c r="BS737" s="43">
        <v>0</v>
      </c>
      <c r="BT737" s="44" t="str">
        <f t="shared" si="3410"/>
        <v>ギャルキティキーケース</v>
      </c>
      <c r="BU737" s="48">
        <f t="shared" si="3411"/>
        <v>726</v>
      </c>
      <c r="BV737" s="45">
        <f t="shared" si="3412"/>
        <v>1452</v>
      </c>
      <c r="BW737" s="89">
        <f t="shared" si="3413"/>
        <v>0.66</v>
      </c>
      <c r="BX737" s="37" t="s">
        <v>343</v>
      </c>
      <c r="BY737" s="57"/>
      <c r="BZ737" s="52">
        <f>IF($A731="","",$A731)</f>
        <v>45864</v>
      </c>
      <c r="CA737" s="43">
        <v>6493</v>
      </c>
      <c r="CB737" s="43">
        <f t="shared" si="3414"/>
        <v>18</v>
      </c>
      <c r="CC737" s="43">
        <v>233</v>
      </c>
      <c r="CD737" s="87">
        <f t="shared" si="3415"/>
        <v>0</v>
      </c>
      <c r="CE737" s="43">
        <v>14</v>
      </c>
      <c r="CF737" s="43">
        <f t="shared" si="3416"/>
        <v>0</v>
      </c>
      <c r="CG737" s="43">
        <v>4</v>
      </c>
      <c r="CH737" s="44" t="str">
        <f t="shared" ref="CH737:CH743" si="3452">IF(CA737="","",CH733)</f>
        <v>チロルイヤホン</v>
      </c>
      <c r="CI737" s="48">
        <f t="shared" si="3451"/>
        <v>1100</v>
      </c>
      <c r="CJ737" s="45">
        <f t="shared" si="3418"/>
        <v>0</v>
      </c>
      <c r="CK737" s="89">
        <f t="shared" si="3419"/>
        <v>0</v>
      </c>
      <c r="CL737" s="37"/>
      <c r="CM737" s="29"/>
      <c r="CN737" s="52">
        <f>IF($A731="","",$A731)</f>
        <v>45864</v>
      </c>
      <c r="CO737" s="43">
        <v>366</v>
      </c>
      <c r="CP737" s="43">
        <f t="shared" si="3420"/>
        <v>79</v>
      </c>
      <c r="CQ737" s="43">
        <v>19</v>
      </c>
      <c r="CR737" s="87">
        <f t="shared" si="3421"/>
        <v>5</v>
      </c>
      <c r="CS737" s="43">
        <v>25</v>
      </c>
      <c r="CT737" s="43">
        <f t="shared" si="3422"/>
        <v>1</v>
      </c>
      <c r="CU737" s="43">
        <v>0</v>
      </c>
      <c r="CV737" s="44" t="str">
        <f t="shared" ref="CV737:CV784" si="3453">IF(CO737="","",CV733)</f>
        <v>ゴールドイヤホン</v>
      </c>
      <c r="CW737" s="48">
        <f t="shared" ref="CW737:CW784" si="3454">IF(CP737="","",CW733)</f>
        <v>770</v>
      </c>
      <c r="CX737" s="45">
        <f t="shared" si="3424"/>
        <v>770</v>
      </c>
      <c r="CY737" s="89">
        <f t="shared" si="3425"/>
        <v>9.7468354430379753E-2</v>
      </c>
      <c r="CZ737" s="37"/>
      <c r="DA737" s="29"/>
      <c r="DB737" s="52" t="str">
        <f t="shared" si="3361"/>
        <v/>
      </c>
      <c r="DC737" s="45"/>
      <c r="DD737" s="45"/>
      <c r="DE737" s="45"/>
      <c r="DF737" s="45"/>
      <c r="DG737" s="45"/>
      <c r="DH737" s="45"/>
      <c r="DI737" s="45"/>
      <c r="DJ737" s="43"/>
      <c r="DK737" s="43"/>
      <c r="DL737" s="45"/>
      <c r="DM737" s="46"/>
      <c r="DN737" s="37"/>
      <c r="DO737" s="29"/>
      <c r="DP737" s="52"/>
      <c r="DQ737" s="45"/>
      <c r="DR737" s="45"/>
      <c r="DS737" s="45"/>
      <c r="DT737" s="45"/>
      <c r="DU737" s="45"/>
      <c r="DV737" s="45"/>
      <c r="DW737" s="45"/>
      <c r="DX737" s="43"/>
      <c r="DY737" s="43"/>
      <c r="DZ737" s="45"/>
      <c r="EA737" s="46"/>
      <c r="EB737" s="37"/>
      <c r="GU737" s="220"/>
      <c r="GV737" s="29"/>
      <c r="GW737" s="31"/>
      <c r="GX737" s="29"/>
      <c r="GY737" s="128"/>
      <c r="GZ737" s="29"/>
      <c r="HB737" s="166"/>
      <c r="HC737" s="29"/>
      <c r="HD737" s="29"/>
      <c r="HE737" s="29"/>
      <c r="HF737" s="29"/>
      <c r="HG737" s="29"/>
      <c r="HK737" s="29"/>
      <c r="HL737" s="29"/>
      <c r="HM737" s="128"/>
      <c r="HN737" s="29"/>
      <c r="HP737" s="166"/>
      <c r="HQ737" s="29"/>
      <c r="HR737" s="29"/>
      <c r="HS737" s="29"/>
      <c r="HT737" s="29"/>
      <c r="HU737" s="29"/>
      <c r="HX737" s="360"/>
      <c r="HY737" s="52">
        <f>IF($A731="","",$A731)</f>
        <v>45864</v>
      </c>
      <c r="HZ737" s="43">
        <v>5067</v>
      </c>
      <c r="IA737" s="58">
        <f t="shared" si="3426"/>
        <v>16</v>
      </c>
      <c r="IB737" s="43">
        <v>263</v>
      </c>
      <c r="IC737" s="87">
        <f t="shared" si="3427"/>
        <v>1</v>
      </c>
      <c r="ID737" s="43">
        <v>41</v>
      </c>
      <c r="IE737" s="43">
        <f t="shared" si="3428"/>
        <v>1</v>
      </c>
      <c r="IF737" s="43">
        <v>0</v>
      </c>
      <c r="IG737" s="44" t="str">
        <f t="shared" si="3429"/>
        <v>猫アイシャドウ</v>
      </c>
      <c r="IH737" s="48">
        <f t="shared" si="3430"/>
        <v>1034</v>
      </c>
      <c r="II737" s="45">
        <f t="shared" si="3431"/>
        <v>1034</v>
      </c>
      <c r="IJ737" s="89">
        <f t="shared" si="3432"/>
        <v>0.64624999999999999</v>
      </c>
      <c r="IK737" s="37"/>
      <c r="IL737" s="29"/>
      <c r="IM737" s="52">
        <f>IF($A731="","",$A731)</f>
        <v>45864</v>
      </c>
      <c r="IN737" s="43">
        <v>4258</v>
      </c>
      <c r="IO737" s="43">
        <f t="shared" si="3433"/>
        <v>34</v>
      </c>
      <c r="IP737" s="43">
        <v>131</v>
      </c>
      <c r="IQ737" s="87">
        <f t="shared" si="3434"/>
        <v>0</v>
      </c>
      <c r="IR737" s="43">
        <v>12</v>
      </c>
      <c r="IS737" s="43">
        <f t="shared" si="3435"/>
        <v>0</v>
      </c>
      <c r="IT737" s="43">
        <v>10</v>
      </c>
      <c r="IU737" s="44" t="str">
        <f t="shared" si="3436"/>
        <v>ジャグラーイヤホン</v>
      </c>
      <c r="IV737" s="48">
        <f t="shared" si="3436"/>
        <v>1100</v>
      </c>
      <c r="IW737" s="45">
        <f t="shared" si="3437"/>
        <v>0</v>
      </c>
      <c r="IX737" s="89">
        <f t="shared" si="3438"/>
        <v>0</v>
      </c>
      <c r="IY737" s="37" t="s">
        <v>345</v>
      </c>
      <c r="IZ737" s="61"/>
      <c r="JA737" s="52">
        <f>IF($A731="","",$A731)</f>
        <v>45864</v>
      </c>
      <c r="JB737" s="43">
        <v>4255</v>
      </c>
      <c r="JC737" s="43">
        <f t="shared" si="3439"/>
        <v>105</v>
      </c>
      <c r="JD737" s="43">
        <v>166</v>
      </c>
      <c r="JE737" s="87">
        <f t="shared" si="3440"/>
        <v>1</v>
      </c>
      <c r="JF737" s="43">
        <v>7</v>
      </c>
      <c r="JG737" s="43">
        <f t="shared" si="3441"/>
        <v>2</v>
      </c>
      <c r="JH737" s="43">
        <v>0</v>
      </c>
      <c r="JI737" s="44" t="str">
        <f t="shared" si="3450"/>
        <v>サンリオFAN</v>
      </c>
      <c r="JJ737" s="48">
        <f t="shared" si="3450"/>
        <v>1100</v>
      </c>
      <c r="JK737" s="45">
        <f t="shared" si="3442"/>
        <v>2200</v>
      </c>
      <c r="JL737" s="89">
        <f t="shared" si="3443"/>
        <v>0.20952380952380953</v>
      </c>
      <c r="JM737" s="37"/>
      <c r="JN737" s="29"/>
      <c r="JO737" s="52">
        <f>IF($A731="","",$A731)</f>
        <v>45864</v>
      </c>
      <c r="JP737" s="43">
        <v>3107</v>
      </c>
      <c r="JQ737" s="43">
        <f t="shared" si="3444"/>
        <v>71</v>
      </c>
      <c r="JR737" s="43">
        <v>170</v>
      </c>
      <c r="JS737" s="87">
        <f t="shared" si="3445"/>
        <v>7</v>
      </c>
      <c r="JT737" s="43">
        <v>50</v>
      </c>
      <c r="JU737" s="43">
        <f t="shared" si="3446"/>
        <v>10</v>
      </c>
      <c r="JV737" s="43">
        <v>30</v>
      </c>
      <c r="JW737" s="44" t="str">
        <f t="shared" ref="JW737:JW784" si="3455">IF(JP737="","",JW733)</f>
        <v>サンリオシューズキーホルダー</v>
      </c>
      <c r="JX737" s="48">
        <f t="shared" ref="JX737:JX784" si="3456">IF(JQ737="","",JX733)</f>
        <v>387</v>
      </c>
      <c r="JY737" s="45">
        <f t="shared" si="3448"/>
        <v>3870</v>
      </c>
      <c r="JZ737" s="89">
        <f t="shared" si="3449"/>
        <v>0.54507042253521132</v>
      </c>
      <c r="KA737" s="37"/>
      <c r="KB737" s="51"/>
      <c r="KC737" s="52">
        <f>IF($A731="","",$A731)</f>
        <v>45864</v>
      </c>
      <c r="KD737" s="43">
        <v>11268</v>
      </c>
      <c r="KE737" s="58">
        <f>IF(KD737="","",KD737-KD733)</f>
        <v>17</v>
      </c>
      <c r="KF737" s="43">
        <v>415</v>
      </c>
      <c r="KG737" s="87">
        <f>IF(KF737="","",KF737-KF733)</f>
        <v>2</v>
      </c>
      <c r="KH737" s="43">
        <v>42</v>
      </c>
      <c r="KI737" s="43">
        <f>IF(KH737="","",KH733+KJ733-KH737)</f>
        <v>3</v>
      </c>
      <c r="KJ737" s="43">
        <v>4</v>
      </c>
      <c r="KK737" s="44" t="str">
        <f>IF(KD737="","",KK733)</f>
        <v>ニキ</v>
      </c>
      <c r="KL737" s="48">
        <f>IF(KE737="","",KL733)</f>
        <v>682</v>
      </c>
      <c r="KM737" s="45">
        <f>IF(KH737="","",KI737*KL737)</f>
        <v>2046</v>
      </c>
      <c r="KN737" s="89">
        <f>IF(KI737="","",KM737/(KE737*100))</f>
        <v>1.203529411764706</v>
      </c>
      <c r="KO737" s="37" t="s">
        <v>339</v>
      </c>
      <c r="KP737" s="29"/>
      <c r="KQ737" s="52">
        <f>IF($A731="","",$A731)</f>
        <v>45864</v>
      </c>
      <c r="KR737" s="43">
        <v>16628</v>
      </c>
      <c r="KS737" s="58">
        <f>IF(KR737="","",KR737-KR733)</f>
        <v>10</v>
      </c>
      <c r="KT737" s="43">
        <v>930</v>
      </c>
      <c r="KU737" s="87">
        <f>IF(KT737="","",KT737-KT733)</f>
        <v>1</v>
      </c>
      <c r="KV737" s="43">
        <v>4</v>
      </c>
      <c r="KW737" s="43">
        <f>IF(KV737="","",KV733+KX733-KV737)</f>
        <v>1</v>
      </c>
      <c r="KX737" s="43">
        <v>3</v>
      </c>
      <c r="KY737" s="44" t="str">
        <f>IF(KR737="","",KY733)</f>
        <v>リップモンスターファン</v>
      </c>
      <c r="KZ737" s="48">
        <f>IF(KS737="","",KZ733)</f>
        <v>660</v>
      </c>
      <c r="LA737" s="45">
        <f>IF(KV737="","",KW737*KZ737)</f>
        <v>660</v>
      </c>
      <c r="LB737" s="89">
        <f>IF(KW737="","",LA737/(KS737*100))</f>
        <v>0.66</v>
      </c>
      <c r="LC737" s="37"/>
      <c r="LD737" s="29"/>
      <c r="LE737" s="75"/>
      <c r="LF737" s="76"/>
      <c r="LG737" s="76"/>
      <c r="LH737" s="76">
        <v>1166</v>
      </c>
      <c r="LI737" s="76">
        <f t="shared" si="3404"/>
        <v>0</v>
      </c>
      <c r="LJ737" s="77">
        <v>2</v>
      </c>
      <c r="LK737" s="76">
        <f t="shared" si="3405"/>
        <v>0</v>
      </c>
      <c r="LL737" s="76">
        <v>0</v>
      </c>
      <c r="LM737" s="78" t="str">
        <f>IF(LF735="","",LM734)</f>
        <v>コキンちゃん、あかちゃんまん</v>
      </c>
      <c r="LN737" s="79">
        <f>IF(LG735="","",LN734)</f>
        <v>1000</v>
      </c>
      <c r="LO737" s="76">
        <f t="shared" si="3406"/>
        <v>0</v>
      </c>
      <c r="LP737" s="80"/>
      <c r="LQ737" s="37"/>
      <c r="LR737" s="29"/>
      <c r="LS737" s="52"/>
      <c r="LT737" s="45"/>
      <c r="LU737" s="45"/>
      <c r="LV737" s="45"/>
      <c r="LW737" s="45"/>
      <c r="LX737" s="45"/>
      <c r="LY737" s="45"/>
      <c r="LZ737" s="45"/>
      <c r="MA737" s="43"/>
      <c r="MB737" s="43"/>
      <c r="MC737" s="45"/>
      <c r="MD737" s="46"/>
      <c r="ME737" s="37"/>
      <c r="MF737" s="29"/>
      <c r="MG737" s="52"/>
      <c r="MH737" s="45"/>
      <c r="MI737" s="45"/>
      <c r="MJ737" s="45"/>
      <c r="MK737" s="45"/>
      <c r="ML737" s="45"/>
      <c r="MM737" s="45"/>
      <c r="MN737" s="45"/>
      <c r="MO737" s="43"/>
      <c r="MP737" s="43"/>
      <c r="MQ737" s="45"/>
      <c r="MR737" s="46"/>
      <c r="MS737" s="37"/>
      <c r="MT737" s="29"/>
      <c r="MU737" s="52"/>
      <c r="MV737" s="45"/>
      <c r="MW737" s="69"/>
      <c r="MX737" s="45"/>
      <c r="MY737" s="45"/>
      <c r="MZ737" s="45"/>
      <c r="NA737" s="45"/>
      <c r="NB737" s="45"/>
      <c r="NC737" s="43"/>
      <c r="ND737" s="43"/>
      <c r="NE737" s="45"/>
      <c r="NF737" s="46"/>
      <c r="NG737" s="37"/>
      <c r="NH737" s="29"/>
      <c r="NI737" s="52" t="str">
        <f t="shared" si="3395"/>
        <v/>
      </c>
      <c r="NJ737" s="45"/>
      <c r="NK737" s="45"/>
      <c r="NL737" s="45"/>
      <c r="NM737" s="45"/>
      <c r="NN737" s="45"/>
      <c r="NO737" s="45"/>
      <c r="NP737" s="45"/>
      <c r="NQ737" s="43"/>
      <c r="NR737" s="43"/>
      <c r="NS737" s="45"/>
      <c r="NT737" s="46"/>
      <c r="NU737" s="37"/>
    </row>
    <row r="738" spans="1:385" ht="15" customHeight="1" thickTop="1" x14ac:dyDescent="0.25">
      <c r="A738" s="38"/>
      <c r="B738" s="39"/>
      <c r="C738" s="40"/>
      <c r="D738" s="40"/>
      <c r="E738" s="40"/>
      <c r="F738" s="135"/>
      <c r="G738" s="135"/>
      <c r="H738" s="42"/>
      <c r="I738" s="45"/>
      <c r="J738" s="45"/>
      <c r="K738" s="45"/>
      <c r="L738" s="45"/>
      <c r="M738" s="45"/>
      <c r="N738" s="45"/>
      <c r="O738" s="69"/>
      <c r="P738" s="58"/>
      <c r="Q738" s="43"/>
      <c r="R738" s="45"/>
      <c r="S738" s="46"/>
      <c r="T738" s="37"/>
      <c r="U738" s="29"/>
      <c r="V738" s="52"/>
      <c r="W738" s="45"/>
      <c r="X738" s="45"/>
      <c r="Y738" s="45"/>
      <c r="Z738" s="45"/>
      <c r="AA738" s="45"/>
      <c r="AB738" s="45"/>
      <c r="AC738" s="45"/>
      <c r="AD738" s="43"/>
      <c r="AE738" s="43"/>
      <c r="AF738" s="45"/>
      <c r="AG738" s="46"/>
      <c r="AH738" s="37"/>
      <c r="AI738" s="29"/>
      <c r="AJ738" s="52"/>
      <c r="AK738" s="45"/>
      <c r="AL738" s="45"/>
      <c r="AM738" s="45"/>
      <c r="AN738" s="45"/>
      <c r="AO738" s="45"/>
      <c r="AP738" s="45"/>
      <c r="AQ738" s="45"/>
      <c r="AR738" s="43"/>
      <c r="AS738" s="43"/>
      <c r="AT738" s="45"/>
      <c r="AU738" s="46"/>
      <c r="AV738" s="37"/>
      <c r="AW738" s="29"/>
      <c r="AX738" s="52"/>
      <c r="AY738" s="45"/>
      <c r="AZ738" s="45"/>
      <c r="BA738" s="45"/>
      <c r="BB738" s="45"/>
      <c r="BC738" s="45"/>
      <c r="BD738" s="45"/>
      <c r="BE738" s="45"/>
      <c r="BF738" s="43"/>
      <c r="BG738" s="43"/>
      <c r="BH738" s="45"/>
      <c r="BI738" s="46"/>
      <c r="BJ738" s="37"/>
      <c r="BK738" s="29"/>
      <c r="BL738" s="47"/>
      <c r="BM738" s="45">
        <v>14977</v>
      </c>
      <c r="BN738" s="45">
        <f t="shared" si="3407"/>
        <v>116</v>
      </c>
      <c r="BO738" s="45">
        <v>560</v>
      </c>
      <c r="BP738" s="45">
        <f t="shared" si="3408"/>
        <v>1</v>
      </c>
      <c r="BQ738" s="45">
        <v>8</v>
      </c>
      <c r="BR738" s="45">
        <f t="shared" si="3409"/>
        <v>1</v>
      </c>
      <c r="BS738" s="45">
        <v>0</v>
      </c>
      <c r="BT738" s="63" t="str">
        <f t="shared" si="3410"/>
        <v>キティフェイスポーチ</v>
      </c>
      <c r="BU738" s="67">
        <f t="shared" si="3411"/>
        <v>900</v>
      </c>
      <c r="BV738" s="43">
        <f t="shared" si="3412"/>
        <v>900</v>
      </c>
      <c r="BW738" s="46">
        <f t="shared" si="3413"/>
        <v>7.7586206896551727E-2</v>
      </c>
      <c r="BX738" s="37"/>
      <c r="BY738" s="57"/>
      <c r="BZ738" s="47"/>
      <c r="CA738" s="45">
        <v>6326</v>
      </c>
      <c r="CB738" s="45">
        <f t="shared" si="3414"/>
        <v>39</v>
      </c>
      <c r="CC738" s="45">
        <v>203</v>
      </c>
      <c r="CD738" s="45">
        <f t="shared" si="3415"/>
        <v>2</v>
      </c>
      <c r="CE738" s="45">
        <v>9</v>
      </c>
      <c r="CF738" s="45">
        <f t="shared" si="3416"/>
        <v>2</v>
      </c>
      <c r="CG738" s="45">
        <v>6</v>
      </c>
      <c r="CH738" s="63" t="str">
        <f t="shared" si="3452"/>
        <v>デジタルミニカメラ</v>
      </c>
      <c r="CI738" s="67">
        <f t="shared" si="3451"/>
        <v>722</v>
      </c>
      <c r="CJ738" s="43">
        <f t="shared" si="3418"/>
        <v>1444</v>
      </c>
      <c r="CK738" s="46">
        <f t="shared" si="3419"/>
        <v>0.37025641025641026</v>
      </c>
      <c r="CL738" s="37"/>
      <c r="CM738" s="29"/>
      <c r="CN738" s="47"/>
      <c r="CO738" s="45">
        <v>1099</v>
      </c>
      <c r="CP738" s="45">
        <f t="shared" si="3420"/>
        <v>128</v>
      </c>
      <c r="CQ738" s="45">
        <v>35</v>
      </c>
      <c r="CR738" s="45">
        <f t="shared" si="3421"/>
        <v>3</v>
      </c>
      <c r="CS738" s="45">
        <v>4</v>
      </c>
      <c r="CT738" s="45">
        <f t="shared" si="3422"/>
        <v>3</v>
      </c>
      <c r="CU738" s="45">
        <v>6</v>
      </c>
      <c r="CV738" s="63" t="str">
        <f t="shared" si="3453"/>
        <v>サンリオFAN</v>
      </c>
      <c r="CW738" s="67">
        <f t="shared" si="3454"/>
        <v>1100</v>
      </c>
      <c r="CX738" s="43">
        <f t="shared" si="3424"/>
        <v>3300</v>
      </c>
      <c r="CY738" s="46">
        <f t="shared" si="3425"/>
        <v>0.2578125</v>
      </c>
      <c r="CZ738" s="37"/>
      <c r="DA738" s="29"/>
      <c r="DB738" s="52" t="str">
        <f t="shared" si="3361"/>
        <v/>
      </c>
      <c r="DC738" s="45"/>
      <c r="DD738" s="45"/>
      <c r="DE738" s="45"/>
      <c r="DF738" s="45"/>
      <c r="DG738" s="45"/>
      <c r="DH738" s="45"/>
      <c r="DI738" s="45"/>
      <c r="DJ738" s="43"/>
      <c r="DK738" s="43"/>
      <c r="DL738" s="45"/>
      <c r="DM738" s="46"/>
      <c r="DN738" s="37"/>
      <c r="DO738" s="29"/>
      <c r="DP738" s="52"/>
      <c r="DQ738" s="45"/>
      <c r="DR738" s="45"/>
      <c r="DS738" s="45"/>
      <c r="DT738" s="45"/>
      <c r="DU738" s="45"/>
      <c r="DV738" s="45"/>
      <c r="DW738" s="45"/>
      <c r="DX738" s="43"/>
      <c r="DY738" s="43"/>
      <c r="DZ738" s="45"/>
      <c r="EA738" s="46"/>
      <c r="EB738" s="37"/>
      <c r="GU738" s="220"/>
      <c r="GV738" s="29"/>
      <c r="GW738" s="31"/>
      <c r="GX738" s="29"/>
      <c r="GY738" s="128"/>
      <c r="GZ738" s="29"/>
      <c r="HB738" s="166"/>
      <c r="HC738" s="29"/>
      <c r="HD738" s="29"/>
      <c r="HE738" s="29"/>
      <c r="HF738" s="29"/>
      <c r="HG738" s="29"/>
      <c r="HK738" s="29"/>
      <c r="HL738" s="29"/>
      <c r="HM738" s="128"/>
      <c r="HN738" s="29"/>
      <c r="HP738" s="166"/>
      <c r="HQ738" s="29"/>
      <c r="HR738" s="29"/>
      <c r="HS738" s="29"/>
      <c r="HT738" s="29"/>
      <c r="HU738" s="29"/>
      <c r="HX738" s="360"/>
      <c r="HY738" s="47"/>
      <c r="HZ738" s="45">
        <v>3201</v>
      </c>
      <c r="IA738" s="45">
        <f t="shared" si="3426"/>
        <v>35</v>
      </c>
      <c r="IB738" s="45">
        <v>99</v>
      </c>
      <c r="IC738" s="45">
        <f t="shared" si="3427"/>
        <v>1</v>
      </c>
      <c r="ID738" s="45">
        <v>36</v>
      </c>
      <c r="IE738" s="45">
        <f t="shared" si="3428"/>
        <v>2</v>
      </c>
      <c r="IF738" s="45">
        <v>0</v>
      </c>
      <c r="IG738" s="63" t="str">
        <f t="shared" si="3429"/>
        <v>ミニ香水</v>
      </c>
      <c r="IH738" s="67">
        <f t="shared" si="3430"/>
        <v>1100</v>
      </c>
      <c r="II738" s="43">
        <f t="shared" si="3431"/>
        <v>2200</v>
      </c>
      <c r="IJ738" s="46">
        <f t="shared" si="3432"/>
        <v>0.62857142857142856</v>
      </c>
      <c r="IK738" s="37"/>
      <c r="IL738" s="29"/>
      <c r="IM738" s="47"/>
      <c r="IN738" s="45">
        <v>4013</v>
      </c>
      <c r="IO738" s="69">
        <f t="shared" si="3433"/>
        <v>13</v>
      </c>
      <c r="IP738" s="45">
        <v>86</v>
      </c>
      <c r="IQ738" s="45">
        <f t="shared" si="3434"/>
        <v>0</v>
      </c>
      <c r="IR738" s="45">
        <v>14</v>
      </c>
      <c r="IS738" s="45">
        <f t="shared" si="3435"/>
        <v>0</v>
      </c>
      <c r="IT738" s="45">
        <v>0</v>
      </c>
      <c r="IU738" s="63" t="str">
        <f t="shared" si="3436"/>
        <v>ジャグラーサウンドボタン</v>
      </c>
      <c r="IV738" s="67">
        <f t="shared" si="3436"/>
        <v>900</v>
      </c>
      <c r="IW738" s="43">
        <f t="shared" si="3437"/>
        <v>0</v>
      </c>
      <c r="IX738" s="46">
        <f t="shared" si="3438"/>
        <v>0</v>
      </c>
      <c r="IY738" s="37"/>
      <c r="IZ738" s="61"/>
      <c r="JA738" s="47"/>
      <c r="JB738" s="45">
        <v>3070</v>
      </c>
      <c r="JC738" s="45">
        <f t="shared" si="3439"/>
        <v>53</v>
      </c>
      <c r="JD738" s="45">
        <v>93</v>
      </c>
      <c r="JE738" s="45">
        <f t="shared" si="3440"/>
        <v>1</v>
      </c>
      <c r="JF738" s="45">
        <v>8</v>
      </c>
      <c r="JG738" s="45">
        <f t="shared" si="3441"/>
        <v>1</v>
      </c>
      <c r="JH738" s="45">
        <v>0</v>
      </c>
      <c r="JI738" s="63" t="str">
        <f t="shared" si="3450"/>
        <v>こびとづかんキーケース</v>
      </c>
      <c r="JJ738" s="67">
        <f t="shared" si="3450"/>
        <v>698</v>
      </c>
      <c r="JK738" s="43">
        <f t="shared" si="3442"/>
        <v>698</v>
      </c>
      <c r="JL738" s="46">
        <f t="shared" si="3443"/>
        <v>0.13169811320754718</v>
      </c>
      <c r="JM738" s="37"/>
      <c r="JN738" s="29"/>
      <c r="JO738" s="47"/>
      <c r="JP738" s="45">
        <v>3419</v>
      </c>
      <c r="JQ738" s="45">
        <f t="shared" si="3444"/>
        <v>70</v>
      </c>
      <c r="JR738" s="45">
        <v>75</v>
      </c>
      <c r="JS738" s="45">
        <f t="shared" si="3445"/>
        <v>1</v>
      </c>
      <c r="JT738" s="45">
        <v>13</v>
      </c>
      <c r="JU738" s="45">
        <f t="shared" si="3446"/>
        <v>1</v>
      </c>
      <c r="JV738" s="45">
        <v>2</v>
      </c>
      <c r="JW738" s="63" t="str">
        <f t="shared" si="3455"/>
        <v>デジタルミニカメラ</v>
      </c>
      <c r="JX738" s="67">
        <f t="shared" si="3456"/>
        <v>722</v>
      </c>
      <c r="JY738" s="43">
        <f t="shared" si="3448"/>
        <v>722</v>
      </c>
      <c r="JZ738" s="46">
        <f t="shared" si="3449"/>
        <v>0.10314285714285715</v>
      </c>
      <c r="KA738" s="37"/>
      <c r="KB738" s="51"/>
      <c r="KC738" s="47"/>
      <c r="KD738" s="45">
        <v>9053</v>
      </c>
      <c r="KE738" s="69">
        <f>IF(KD738="","",KD738-KD734)</f>
        <v>34</v>
      </c>
      <c r="KF738" s="45">
        <v>263</v>
      </c>
      <c r="KG738" s="45">
        <f>IF(KF738="","",KF738-KF734)</f>
        <v>1</v>
      </c>
      <c r="KH738" s="45">
        <v>11</v>
      </c>
      <c r="KI738" s="45">
        <f>IF(KH738="","",KH734+KJ734-KH738)</f>
        <v>1</v>
      </c>
      <c r="KJ738" s="45">
        <v>0</v>
      </c>
      <c r="KK738" s="63" t="str">
        <f>IF(KD738="","",KK734)</f>
        <v>こびとづかんキーケース</v>
      </c>
      <c r="KL738" s="67">
        <f>IF(KE738="","",KL734)</f>
        <v>726</v>
      </c>
      <c r="KM738" s="43">
        <f>IF(KH738="","",KI738*KL738)</f>
        <v>726</v>
      </c>
      <c r="KN738" s="46">
        <f>IF(KI738="","",KM738/(KE738*100))</f>
        <v>0.21352941176470588</v>
      </c>
      <c r="KO738" s="37"/>
      <c r="KP738" s="29"/>
      <c r="KQ738" s="47"/>
      <c r="KR738" s="45">
        <v>18489</v>
      </c>
      <c r="KS738" s="69">
        <f>IF(KR738="","",KR738-KR734)</f>
        <v>19</v>
      </c>
      <c r="KT738" s="45">
        <v>1033</v>
      </c>
      <c r="KU738" s="45">
        <f>IF(KT738="","",KT738-KT734)</f>
        <v>1</v>
      </c>
      <c r="KV738" s="45">
        <v>3</v>
      </c>
      <c r="KW738" s="45">
        <f>IF(KV738="","",KV734+KX734-KV738)</f>
        <v>2</v>
      </c>
      <c r="KX738" s="45">
        <v>1</v>
      </c>
      <c r="KY738" s="63" t="str">
        <f>IF(KR738="","",KY734)</f>
        <v>ジョージファン</v>
      </c>
      <c r="KZ738" s="67">
        <f>IF(KS738="","",KZ734)</f>
        <v>1050</v>
      </c>
      <c r="LA738" s="43">
        <f>IF(KV738="","",KW738*KZ738)</f>
        <v>2100</v>
      </c>
      <c r="LB738" s="46">
        <f>IF(KW738="","",LA738/(KS738*100))</f>
        <v>1.1052631578947369</v>
      </c>
      <c r="LC738" s="37" t="s">
        <v>340</v>
      </c>
      <c r="LD738" s="29"/>
      <c r="LE738" s="52">
        <f>IF(A732="","",A732)</f>
        <v>45866</v>
      </c>
      <c r="LF738" s="43">
        <v>66572</v>
      </c>
      <c r="LG738" s="86">
        <f>IF(LF738="","",LF738-LF735)</f>
        <v>33</v>
      </c>
      <c r="LH738" s="43">
        <v>445</v>
      </c>
      <c r="LI738" s="43">
        <f t="shared" si="3404"/>
        <v>1</v>
      </c>
      <c r="LJ738" s="43">
        <v>2</v>
      </c>
      <c r="LK738" s="87">
        <f t="shared" si="3405"/>
        <v>0</v>
      </c>
      <c r="LL738" s="43">
        <v>0</v>
      </c>
      <c r="LM738" s="65" t="str">
        <f>IF(LF738="","",LM735)</f>
        <v>AIモンスターぬいぐるみ2箇所</v>
      </c>
      <c r="LN738" s="48">
        <f>IF(LG738="","",LN735)</f>
        <v>1000</v>
      </c>
      <c r="LO738" s="87">
        <f t="shared" si="3406"/>
        <v>0</v>
      </c>
      <c r="LP738" s="53"/>
      <c r="LQ738" s="37"/>
      <c r="LR738" s="29"/>
      <c r="LS738" s="52"/>
      <c r="LT738" s="45"/>
      <c r="LU738" s="45"/>
      <c r="LV738" s="45"/>
      <c r="LW738" s="45"/>
      <c r="LX738" s="45"/>
      <c r="LY738" s="45"/>
      <c r="LZ738" s="45"/>
      <c r="MA738" s="43"/>
      <c r="MB738" s="43"/>
      <c r="MC738" s="45"/>
      <c r="MD738" s="46"/>
      <c r="ME738" s="37"/>
      <c r="MF738" s="29"/>
      <c r="MG738" s="52"/>
      <c r="MH738" s="45"/>
      <c r="MI738" s="45"/>
      <c r="MJ738" s="45"/>
      <c r="MK738" s="45"/>
      <c r="ML738" s="45"/>
      <c r="MM738" s="45"/>
      <c r="MN738" s="45"/>
      <c r="MO738" s="43"/>
      <c r="MP738" s="43"/>
      <c r="MQ738" s="45"/>
      <c r="MR738" s="46"/>
      <c r="MS738" s="37"/>
      <c r="MT738" s="29"/>
      <c r="MU738" s="52"/>
      <c r="MV738" s="45"/>
      <c r="MW738" s="45"/>
      <c r="MX738" s="45"/>
      <c r="MY738" s="45"/>
      <c r="MZ738" s="45"/>
      <c r="NA738" s="45"/>
      <c r="NB738" s="45"/>
      <c r="NC738" s="43"/>
      <c r="ND738" s="43"/>
      <c r="NE738" s="45"/>
      <c r="NF738" s="46"/>
      <c r="NG738" s="37"/>
      <c r="NH738" s="29"/>
      <c r="NI738" s="52" t="str">
        <f t="shared" si="3395"/>
        <v/>
      </c>
      <c r="NJ738" s="45"/>
      <c r="NK738" s="45"/>
      <c r="NL738" s="45"/>
      <c r="NM738" s="45"/>
      <c r="NN738" s="45"/>
      <c r="NO738" s="45"/>
      <c r="NP738" s="45"/>
      <c r="NQ738" s="43"/>
      <c r="NR738" s="43"/>
      <c r="NS738" s="45"/>
      <c r="NT738" s="46"/>
      <c r="NU738" s="37"/>
    </row>
    <row r="739" spans="1:385" x14ac:dyDescent="0.25">
      <c r="A739" s="38"/>
      <c r="B739" s="39" t="str">
        <f>IF(A739="","",SUM(J739,LG759,AL739,DR739,AZ739,DD739,LU739,NK739,MW739,MI739,X739)+SUM(CP769:CP772)+SUM(BN769:BN772)+SUM(KS769:KS772)+SUM(KE769:KE772)+SUM(CB769:CB772)+SUM(IA769:IA772)+SUM(IO769:IO772)+SUM(JC769:JC772)+SUM(JQ769:JQ772))</f>
        <v/>
      </c>
      <c r="C739" s="40" t="str">
        <f>IF(A739="","",SUM(J739,X739,AL739,AZ739)+SUM(KE769:KE772)+SUM(KS769:KS772)+SUM(BN769:BN772))</f>
        <v/>
      </c>
      <c r="D739" s="40" t="str">
        <f>IF(A739="","",SUM(DD739,DR739)+SUM(CB769:CB772)+SUM(CP769:CP772))</f>
        <v/>
      </c>
      <c r="E739" s="40" t="str">
        <f>IF(A739="","",SUM(NK739,MW739,MI739,LU739,LG759)+SUM(IA769:IA772)+SUM(IO769:IO772)+SUM(JC769:JC772)+SUM(JQ769:JQ772))</f>
        <v/>
      </c>
      <c r="F739" s="135"/>
      <c r="G739" s="135"/>
      <c r="H739" s="42"/>
      <c r="I739" s="45"/>
      <c r="J739" s="45" t="str">
        <f t="shared" si="3335"/>
        <v/>
      </c>
      <c r="K739" s="45"/>
      <c r="L739" s="45" t="str">
        <f t="shared" si="3336"/>
        <v/>
      </c>
      <c r="M739" s="45"/>
      <c r="N739" s="45" t="str">
        <f t="shared" si="3337"/>
        <v/>
      </c>
      <c r="O739" s="45"/>
      <c r="P739" s="43"/>
      <c r="Q739" s="43" t="str">
        <f t="shared" si="3402"/>
        <v/>
      </c>
      <c r="R739" s="45" t="str">
        <f t="shared" si="3338"/>
        <v/>
      </c>
      <c r="S739" s="46" t="str">
        <f t="shared" si="3339"/>
        <v/>
      </c>
      <c r="T739" s="37"/>
      <c r="U739" s="29"/>
      <c r="V739" s="52" t="str">
        <f t="shared" si="3340"/>
        <v/>
      </c>
      <c r="W739" s="45"/>
      <c r="X739" s="45" t="str">
        <f t="shared" si="3341"/>
        <v/>
      </c>
      <c r="Y739" s="45"/>
      <c r="Z739" s="45" t="str">
        <f t="shared" si="3342"/>
        <v/>
      </c>
      <c r="AA739" s="45"/>
      <c r="AB739" s="45" t="str">
        <f t="shared" si="3343"/>
        <v/>
      </c>
      <c r="AC739" s="45"/>
      <c r="AD739" s="43"/>
      <c r="AE739" s="43" t="str">
        <f t="shared" si="3344"/>
        <v/>
      </c>
      <c r="AF739" s="45" t="str">
        <f t="shared" si="3345"/>
        <v/>
      </c>
      <c r="AG739" s="46" t="str">
        <f t="shared" si="3346"/>
        <v/>
      </c>
      <c r="AH739" s="37"/>
      <c r="AI739" s="29"/>
      <c r="AJ739" s="52" t="str">
        <f t="shared" si="3347"/>
        <v/>
      </c>
      <c r="AK739" s="45"/>
      <c r="AL739" s="45" t="str">
        <f t="shared" si="3348"/>
        <v/>
      </c>
      <c r="AM739" s="45"/>
      <c r="AN739" s="45" t="str">
        <f t="shared" si="3349"/>
        <v/>
      </c>
      <c r="AO739" s="45"/>
      <c r="AP739" s="45" t="str">
        <f t="shared" si="3350"/>
        <v/>
      </c>
      <c r="AQ739" s="45"/>
      <c r="AR739" s="43"/>
      <c r="AS739" s="43" t="str">
        <f t="shared" si="3351"/>
        <v/>
      </c>
      <c r="AT739" s="45" t="str">
        <f t="shared" si="3352"/>
        <v/>
      </c>
      <c r="AU739" s="46" t="str">
        <f t="shared" si="3353"/>
        <v/>
      </c>
      <c r="AV739" s="37"/>
      <c r="AW739" s="29"/>
      <c r="AX739" s="52" t="str">
        <f t="shared" si="3354"/>
        <v/>
      </c>
      <c r="AY739" s="45"/>
      <c r="AZ739" s="45" t="str">
        <f t="shared" si="3355"/>
        <v/>
      </c>
      <c r="BA739" s="45"/>
      <c r="BB739" s="45" t="str">
        <f t="shared" si="3356"/>
        <v/>
      </c>
      <c r="BC739" s="45"/>
      <c r="BD739" s="45" t="str">
        <f t="shared" si="3357"/>
        <v/>
      </c>
      <c r="BE739" s="45"/>
      <c r="BF739" s="43"/>
      <c r="BG739" s="43" t="str">
        <f t="shared" si="3358"/>
        <v/>
      </c>
      <c r="BH739" s="45" t="str">
        <f t="shared" si="3359"/>
        <v/>
      </c>
      <c r="BI739" s="46" t="str">
        <f t="shared" si="3360"/>
        <v/>
      </c>
      <c r="BJ739" s="37"/>
      <c r="BK739" s="29"/>
      <c r="BL739" s="47"/>
      <c r="BM739" s="45">
        <v>19170</v>
      </c>
      <c r="BN739" s="45">
        <f t="shared" si="3407"/>
        <v>83</v>
      </c>
      <c r="BO739" s="45">
        <v>887</v>
      </c>
      <c r="BP739" s="45">
        <f t="shared" si="3408"/>
        <v>1</v>
      </c>
      <c r="BQ739" s="45">
        <v>50</v>
      </c>
      <c r="BR739" s="45">
        <f t="shared" si="3409"/>
        <v>2</v>
      </c>
      <c r="BS739" s="45">
        <v>0</v>
      </c>
      <c r="BT739" s="63" t="str">
        <f t="shared" si="3410"/>
        <v>キティサンダルキーホルダー</v>
      </c>
      <c r="BU739" s="67">
        <f t="shared" si="3411"/>
        <v>605</v>
      </c>
      <c r="BV739" s="45">
        <f t="shared" si="3412"/>
        <v>1210</v>
      </c>
      <c r="BW739" s="46">
        <f t="shared" si="3413"/>
        <v>0.14578313253012049</v>
      </c>
      <c r="BX739" s="94"/>
      <c r="BY739" s="57"/>
      <c r="BZ739" s="47"/>
      <c r="CA739" s="45">
        <v>6604</v>
      </c>
      <c r="CB739" s="45">
        <f t="shared" si="3414"/>
        <v>14</v>
      </c>
      <c r="CC739" s="45">
        <v>391</v>
      </c>
      <c r="CD739" s="45">
        <f t="shared" si="3415"/>
        <v>2</v>
      </c>
      <c r="CE739" s="45">
        <v>92</v>
      </c>
      <c r="CF739" s="45">
        <f t="shared" si="3416"/>
        <v>3</v>
      </c>
      <c r="CG739" s="45">
        <v>4</v>
      </c>
      <c r="CH739" s="63" t="str">
        <f t="shared" si="3452"/>
        <v>スプランキーラバー</v>
      </c>
      <c r="CI739" s="67">
        <f t="shared" si="3451"/>
        <v>187</v>
      </c>
      <c r="CJ739" s="45">
        <f t="shared" si="3418"/>
        <v>561</v>
      </c>
      <c r="CK739" s="46">
        <f t="shared" si="3419"/>
        <v>0.40071428571428569</v>
      </c>
      <c r="CL739" s="94"/>
      <c r="CM739" s="29"/>
      <c r="CN739" s="47"/>
      <c r="CO739" s="45">
        <v>399</v>
      </c>
      <c r="CP739" s="45">
        <f t="shared" si="3420"/>
        <v>29</v>
      </c>
      <c r="CQ739" s="45">
        <v>18</v>
      </c>
      <c r="CR739" s="45">
        <f t="shared" si="3421"/>
        <v>2</v>
      </c>
      <c r="CS739" s="45">
        <v>12</v>
      </c>
      <c r="CT739" s="45">
        <f t="shared" si="3422"/>
        <v>1</v>
      </c>
      <c r="CU739" s="45">
        <v>0</v>
      </c>
      <c r="CV739" s="63" t="str">
        <f t="shared" si="3453"/>
        <v>ギャルキティキーケース</v>
      </c>
      <c r="CW739" s="67">
        <f t="shared" si="3454"/>
        <v>726</v>
      </c>
      <c r="CX739" s="45">
        <f t="shared" si="3424"/>
        <v>726</v>
      </c>
      <c r="CY739" s="46">
        <f t="shared" si="3425"/>
        <v>0.25034482758620691</v>
      </c>
      <c r="CZ739" s="94"/>
      <c r="DA739" s="29"/>
      <c r="DB739" s="52" t="str">
        <f t="shared" si="3361"/>
        <v/>
      </c>
      <c r="DC739" s="45"/>
      <c r="DD739" s="45" t="str">
        <f t="shared" si="3362"/>
        <v/>
      </c>
      <c r="DE739" s="45"/>
      <c r="DF739" s="45" t="str">
        <f t="shared" si="3363"/>
        <v/>
      </c>
      <c r="DG739" s="45"/>
      <c r="DH739" s="45" t="str">
        <f t="shared" si="3364"/>
        <v/>
      </c>
      <c r="DI739" s="45"/>
      <c r="DJ739" s="43"/>
      <c r="DK739" s="43" t="str">
        <f t="shared" si="3365"/>
        <v/>
      </c>
      <c r="DL739" s="45" t="str">
        <f t="shared" si="3366"/>
        <v/>
      </c>
      <c r="DM739" s="46" t="str">
        <f t="shared" si="3367"/>
        <v/>
      </c>
      <c r="DN739" s="37"/>
      <c r="DO739" s="29"/>
      <c r="DP739" s="52" t="str">
        <f t="shared" si="3368"/>
        <v/>
      </c>
      <c r="DQ739" s="45"/>
      <c r="DR739" s="45" t="str">
        <f t="shared" si="3369"/>
        <v/>
      </c>
      <c r="DS739" s="45"/>
      <c r="DT739" s="45" t="str">
        <f t="shared" si="3370"/>
        <v/>
      </c>
      <c r="DU739" s="45"/>
      <c r="DV739" s="45" t="str">
        <f t="shared" si="3371"/>
        <v/>
      </c>
      <c r="DW739" s="45"/>
      <c r="DX739" s="43"/>
      <c r="DY739" s="43" t="str">
        <f t="shared" si="3372"/>
        <v/>
      </c>
      <c r="DZ739" s="45" t="str">
        <f t="shared" si="3373"/>
        <v/>
      </c>
      <c r="EA739" s="46" t="str">
        <f t="shared" si="3374"/>
        <v/>
      </c>
      <c r="EB739" s="37"/>
      <c r="GU739" s="220"/>
      <c r="GV739" s="29"/>
      <c r="GW739" s="31"/>
      <c r="GX739" s="29"/>
      <c r="GY739" s="128"/>
      <c r="GZ739" s="29"/>
      <c r="HB739" s="166"/>
      <c r="HC739" s="29"/>
      <c r="HD739" s="29"/>
      <c r="HE739" s="29"/>
      <c r="HF739" s="29"/>
      <c r="HG739" s="29"/>
      <c r="HK739" s="29"/>
      <c r="HL739" s="29"/>
      <c r="HM739" s="128"/>
      <c r="HN739" s="29"/>
      <c r="HP739" s="166"/>
      <c r="HQ739" s="29"/>
      <c r="HR739" s="29"/>
      <c r="HS739" s="29"/>
      <c r="HT739" s="29"/>
      <c r="HU739" s="29"/>
      <c r="HX739" s="360"/>
      <c r="HY739" s="47"/>
      <c r="HZ739" s="45">
        <v>3090</v>
      </c>
      <c r="IA739" s="69">
        <f t="shared" si="3426"/>
        <v>19</v>
      </c>
      <c r="IB739" s="45">
        <v>101</v>
      </c>
      <c r="IC739" s="45">
        <f t="shared" si="3427"/>
        <v>1</v>
      </c>
      <c r="ID739" s="45">
        <v>21</v>
      </c>
      <c r="IE739" s="45">
        <f t="shared" si="3428"/>
        <v>1</v>
      </c>
      <c r="IF739" s="45">
        <v>0</v>
      </c>
      <c r="IG739" s="63" t="str">
        <f t="shared" si="3429"/>
        <v>アンパンマンもちふわ</v>
      </c>
      <c r="IH739" s="67">
        <f t="shared" si="3430"/>
        <v>673</v>
      </c>
      <c r="II739" s="45">
        <f t="shared" si="3431"/>
        <v>673</v>
      </c>
      <c r="IJ739" s="46">
        <f t="shared" si="3432"/>
        <v>0.35421052631578948</v>
      </c>
      <c r="IK739" s="94"/>
      <c r="IL739" s="29"/>
      <c r="IM739" s="47"/>
      <c r="IN739" s="45">
        <v>2511</v>
      </c>
      <c r="IO739" s="45">
        <f t="shared" si="3433"/>
        <v>31</v>
      </c>
      <c r="IP739" s="45">
        <v>130</v>
      </c>
      <c r="IQ739" s="45">
        <f t="shared" si="3434"/>
        <v>1</v>
      </c>
      <c r="IR739" s="45">
        <v>26</v>
      </c>
      <c r="IS739" s="45">
        <f t="shared" si="3435"/>
        <v>2</v>
      </c>
      <c r="IT739" s="45">
        <v>0</v>
      </c>
      <c r="IU739" s="63" t="str">
        <f t="shared" si="3436"/>
        <v>モンチッチヘアゴム</v>
      </c>
      <c r="IV739" s="67">
        <f t="shared" si="3436"/>
        <v>450</v>
      </c>
      <c r="IW739" s="45">
        <f t="shared" si="3437"/>
        <v>900</v>
      </c>
      <c r="IX739" s="46">
        <f t="shared" si="3438"/>
        <v>0.29032258064516131</v>
      </c>
      <c r="IY739" s="94"/>
      <c r="IZ739" s="61"/>
      <c r="JA739" s="47"/>
      <c r="JB739" s="45">
        <v>3087</v>
      </c>
      <c r="JC739" s="45">
        <f t="shared" si="3439"/>
        <v>16</v>
      </c>
      <c r="JD739" s="45">
        <v>226</v>
      </c>
      <c r="JE739" s="45">
        <f t="shared" si="3440"/>
        <v>1</v>
      </c>
      <c r="JF739" s="45">
        <v>14</v>
      </c>
      <c r="JG739" s="45">
        <f t="shared" si="3441"/>
        <v>1</v>
      </c>
      <c r="JH739" s="45">
        <v>31</v>
      </c>
      <c r="JI739" s="63" t="str">
        <f t="shared" si="3450"/>
        <v>パイの実イヤホン</v>
      </c>
      <c r="JJ739" s="67">
        <f t="shared" si="3450"/>
        <v>1100</v>
      </c>
      <c r="JK739" s="45">
        <f t="shared" si="3442"/>
        <v>1100</v>
      </c>
      <c r="JL739" s="46">
        <f t="shared" si="3443"/>
        <v>0.6875</v>
      </c>
      <c r="JM739" s="94" t="s">
        <v>342</v>
      </c>
      <c r="JN739" s="29"/>
      <c r="JO739" s="47"/>
      <c r="JP739" s="45">
        <v>4294</v>
      </c>
      <c r="JQ739" s="45">
        <f t="shared" si="3444"/>
        <v>31</v>
      </c>
      <c r="JR739" s="45">
        <v>208</v>
      </c>
      <c r="JS739" s="45">
        <f t="shared" si="3445"/>
        <v>2</v>
      </c>
      <c r="JT739" s="45">
        <v>54</v>
      </c>
      <c r="JU739" s="45">
        <f t="shared" si="3446"/>
        <v>4</v>
      </c>
      <c r="JV739" s="45">
        <v>14</v>
      </c>
      <c r="JW739" s="63" t="str">
        <f t="shared" si="3455"/>
        <v>キティサンダルKH</v>
      </c>
      <c r="JX739" s="67">
        <f t="shared" si="3456"/>
        <v>605</v>
      </c>
      <c r="JY739" s="45">
        <f t="shared" si="3448"/>
        <v>2420</v>
      </c>
      <c r="JZ739" s="46">
        <f t="shared" si="3449"/>
        <v>0.78064516129032258</v>
      </c>
      <c r="KA739" s="94"/>
      <c r="KB739" s="51"/>
      <c r="KC739" s="47"/>
      <c r="KD739" s="45">
        <v>10143</v>
      </c>
      <c r="KE739" s="45">
        <f>IF(KD739="","",KD739-KD735)</f>
        <v>136</v>
      </c>
      <c r="KF739" s="45">
        <v>574</v>
      </c>
      <c r="KG739" s="45">
        <f>IF(KF739="","",KF739-KF735)</f>
        <v>7</v>
      </c>
      <c r="KH739" s="45">
        <v>6</v>
      </c>
      <c r="KI739" s="45">
        <f>IF(KH739="","",KH735+KJ735-KH739)</f>
        <v>2</v>
      </c>
      <c r="KJ739" s="45">
        <v>2</v>
      </c>
      <c r="KK739" s="63" t="str">
        <f>IF(KD739="","",KK735)</f>
        <v>サンリオFAN</v>
      </c>
      <c r="KL739" s="67">
        <f>IF(KE739="","",KL735)</f>
        <v>1100</v>
      </c>
      <c r="KM739" s="45">
        <f>IF(KH739="","",KI739*KL739)</f>
        <v>2200</v>
      </c>
      <c r="KN739" s="46">
        <f>IF(KI739="","",KM739/(KE739*100))</f>
        <v>0.16176470588235295</v>
      </c>
      <c r="KO739" s="94"/>
      <c r="KP739" s="29"/>
      <c r="KQ739" s="47"/>
      <c r="KR739" s="45">
        <v>15428</v>
      </c>
      <c r="KS739" s="69">
        <f>IF(KR739="","",KR739-KR735)</f>
        <v>12</v>
      </c>
      <c r="KT739" s="45">
        <v>1816</v>
      </c>
      <c r="KU739" s="45">
        <f>IF(KT739="","",KT739-KT735)</f>
        <v>0</v>
      </c>
      <c r="KV739" s="45">
        <v>18</v>
      </c>
      <c r="KW739" s="45">
        <f>IF(KV739="","",KV735+KX735-KV739)</f>
        <v>0</v>
      </c>
      <c r="KX739" s="45">
        <v>0</v>
      </c>
      <c r="KY739" s="63" t="str">
        <f>IF(KR739="","",KY735)</f>
        <v>ターボババアマスコット</v>
      </c>
      <c r="KZ739" s="67">
        <f>IF(KS739="","",KZ735)</f>
        <v>800</v>
      </c>
      <c r="LA739" s="45">
        <f>IF(KV739="","",KW739*KZ739)</f>
        <v>0</v>
      </c>
      <c r="LB739" s="46">
        <f>IF(KW739="","",LA739/(KS739*100))</f>
        <v>0</v>
      </c>
      <c r="LC739" s="94"/>
      <c r="LD739" s="29"/>
      <c r="LE739" s="47"/>
      <c r="LF739" s="45"/>
      <c r="LG739" s="45"/>
      <c r="LH739" s="45">
        <v>529</v>
      </c>
      <c r="LI739" s="45">
        <f t="shared" si="3404"/>
        <v>0</v>
      </c>
      <c r="LJ739" s="43">
        <v>2</v>
      </c>
      <c r="LK739" s="45">
        <f t="shared" si="3405"/>
        <v>0</v>
      </c>
      <c r="LL739" s="45">
        <v>0</v>
      </c>
      <c r="LM739" s="73" t="str">
        <f>IF(LF738="","",LM736)</f>
        <v>アンパンぬいぐるみ、バイキンティッシュカバー</v>
      </c>
      <c r="LN739" s="67">
        <f>IF(LG738="","",LN736)</f>
        <v>1000</v>
      </c>
      <c r="LO739" s="45">
        <f t="shared" si="3406"/>
        <v>0</v>
      </c>
      <c r="LP739" s="46"/>
      <c r="LQ739" s="37"/>
      <c r="LR739" s="29"/>
      <c r="LS739" s="52" t="str">
        <f t="shared" si="3375"/>
        <v/>
      </c>
      <c r="LT739" s="45"/>
      <c r="LU739" s="45" t="str">
        <f t="shared" si="3376"/>
        <v/>
      </c>
      <c r="LV739" s="45"/>
      <c r="LW739" s="45" t="str">
        <f t="shared" si="3377"/>
        <v/>
      </c>
      <c r="LX739" s="45"/>
      <c r="LY739" s="45" t="str">
        <f t="shared" si="3378"/>
        <v/>
      </c>
      <c r="LZ739" s="45"/>
      <c r="MA739" s="43"/>
      <c r="MB739" s="43" t="str">
        <f t="shared" si="3379"/>
        <v/>
      </c>
      <c r="MC739" s="45" t="str">
        <f t="shared" si="3380"/>
        <v/>
      </c>
      <c r="MD739" s="46" t="str">
        <f t="shared" si="3381"/>
        <v/>
      </c>
      <c r="ME739" s="37"/>
      <c r="MF739" s="29"/>
      <c r="MG739" s="52" t="str">
        <f t="shared" si="3382"/>
        <v/>
      </c>
      <c r="MH739" s="45"/>
      <c r="MI739" s="45" t="str">
        <f t="shared" si="3383"/>
        <v/>
      </c>
      <c r="MJ739" s="45"/>
      <c r="MK739" s="45" t="str">
        <f t="shared" si="3384"/>
        <v/>
      </c>
      <c r="ML739" s="45"/>
      <c r="MM739" s="45" t="str">
        <f t="shared" si="3385"/>
        <v/>
      </c>
      <c r="MN739" s="45"/>
      <c r="MO739" s="43"/>
      <c r="MP739" s="43" t="str">
        <f t="shared" si="3403"/>
        <v/>
      </c>
      <c r="MQ739" s="45" t="str">
        <f t="shared" si="3386"/>
        <v/>
      </c>
      <c r="MR739" s="46" t="str">
        <f t="shared" si="3387"/>
        <v/>
      </c>
      <c r="MS739" s="37"/>
      <c r="MT739" s="29"/>
      <c r="MU739" s="52" t="str">
        <f t="shared" si="3388"/>
        <v/>
      </c>
      <c r="MV739" s="45"/>
      <c r="MW739" s="45" t="str">
        <f t="shared" si="3389"/>
        <v/>
      </c>
      <c r="MX739" s="45"/>
      <c r="MY739" s="45" t="str">
        <f t="shared" si="3390"/>
        <v/>
      </c>
      <c r="MZ739" s="45"/>
      <c r="NA739" s="45" t="str">
        <f t="shared" si="3391"/>
        <v/>
      </c>
      <c r="NB739" s="45"/>
      <c r="NC739" s="43"/>
      <c r="ND739" s="43" t="str">
        <f t="shared" si="3392"/>
        <v/>
      </c>
      <c r="NE739" s="45" t="str">
        <f t="shared" si="3393"/>
        <v/>
      </c>
      <c r="NF739" s="46" t="str">
        <f t="shared" si="3394"/>
        <v/>
      </c>
      <c r="NG739" s="37"/>
      <c r="NH739" s="29"/>
      <c r="NI739" s="52" t="str">
        <f t="shared" si="3395"/>
        <v/>
      </c>
      <c r="NJ739" s="45"/>
      <c r="NK739" s="45" t="str">
        <f t="shared" si="3396"/>
        <v/>
      </c>
      <c r="NL739" s="45"/>
      <c r="NM739" s="45" t="str">
        <f t="shared" si="3397"/>
        <v/>
      </c>
      <c r="NN739" s="45"/>
      <c r="NO739" s="45" t="str">
        <f t="shared" si="3398"/>
        <v/>
      </c>
      <c r="NP739" s="45"/>
      <c r="NQ739" s="43"/>
      <c r="NR739" s="43" t="str">
        <f t="shared" si="3399"/>
        <v/>
      </c>
      <c r="NS739" s="45" t="str">
        <f t="shared" si="3400"/>
        <v/>
      </c>
      <c r="NT739" s="46" t="str">
        <f t="shared" si="3401"/>
        <v/>
      </c>
      <c r="NU739" s="37"/>
    </row>
    <row r="740" spans="1:385" ht="15" customHeight="1" thickBot="1" x14ac:dyDescent="0.3">
      <c r="A740" s="38"/>
      <c r="B740" s="39" t="str">
        <f>IF(A740="","",SUM(J740,LG762,AL740,DR740,AZ740,DD740,LU740,NK740,MW740,MI740,X740)+SUM(CP773:CP776)+SUM(BN773:BN776)+SUM(KS773:KS776)+SUM(KE773:KE776)+SUM(CB773:CB776)+SUM(IA773:IA776)+SUM(IO773:IO776)+SUM(JC773:JC776)+SUM(JQ773:JQ776))</f>
        <v/>
      </c>
      <c r="C740" s="40" t="str">
        <f>IF(A740="","",SUM(J740,X740,AL740,AZ740)+SUM(KE773:KE776)+SUM(KS773:KS776)+SUM(BN773:BN776))</f>
        <v/>
      </c>
      <c r="D740" s="40" t="str">
        <f>IF(A740="","",SUM(DD740,LU740)+SUM(CB773:CB776)+SUM(CP773:CP776))</f>
        <v/>
      </c>
      <c r="E740" s="40" t="str">
        <f>IF(A740="","",SUM(NK740,MW740,MI740,DR740,LG762)+SUM(IA773:IA776)+SUM(IO773:IO776)+SUM(JC773:JC776)+SUM(JQ773:JQ776))</f>
        <v/>
      </c>
      <c r="F740" s="135"/>
      <c r="G740" s="135"/>
      <c r="H740" s="42"/>
      <c r="I740" s="45"/>
      <c r="J740" s="45" t="str">
        <f t="shared" si="3335"/>
        <v/>
      </c>
      <c r="K740" s="45"/>
      <c r="L740" s="45" t="str">
        <f t="shared" si="3336"/>
        <v/>
      </c>
      <c r="M740" s="45"/>
      <c r="N740" s="45" t="str">
        <f t="shared" si="3337"/>
        <v/>
      </c>
      <c r="O740" s="45"/>
      <c r="P740" s="43"/>
      <c r="Q740" s="43" t="str">
        <f t="shared" si="3402"/>
        <v/>
      </c>
      <c r="R740" s="45" t="str">
        <f t="shared" si="3338"/>
        <v/>
      </c>
      <c r="S740" s="46" t="str">
        <f t="shared" si="3339"/>
        <v/>
      </c>
      <c r="T740" s="37"/>
      <c r="U740" s="29"/>
      <c r="V740" s="52" t="str">
        <f t="shared" si="3340"/>
        <v/>
      </c>
      <c r="W740" s="45"/>
      <c r="X740" s="45" t="str">
        <f t="shared" si="3341"/>
        <v/>
      </c>
      <c r="Y740" s="45"/>
      <c r="Z740" s="45" t="str">
        <f t="shared" si="3342"/>
        <v/>
      </c>
      <c r="AA740" s="45"/>
      <c r="AB740" s="45" t="str">
        <f t="shared" si="3343"/>
        <v/>
      </c>
      <c r="AC740" s="45"/>
      <c r="AD740" s="43"/>
      <c r="AE740" s="43" t="str">
        <f t="shared" si="3344"/>
        <v/>
      </c>
      <c r="AF740" s="45" t="str">
        <f t="shared" si="3345"/>
        <v/>
      </c>
      <c r="AG740" s="46" t="str">
        <f t="shared" si="3346"/>
        <v/>
      </c>
      <c r="AH740" s="37"/>
      <c r="AI740" s="29"/>
      <c r="AJ740" s="52" t="str">
        <f t="shared" si="3347"/>
        <v/>
      </c>
      <c r="AK740" s="45"/>
      <c r="AL740" s="45" t="str">
        <f t="shared" si="3348"/>
        <v/>
      </c>
      <c r="AM740" s="45"/>
      <c r="AN740" s="45" t="str">
        <f t="shared" si="3349"/>
        <v/>
      </c>
      <c r="AO740" s="45"/>
      <c r="AP740" s="45" t="str">
        <f t="shared" si="3350"/>
        <v/>
      </c>
      <c r="AQ740" s="45"/>
      <c r="AR740" s="43"/>
      <c r="AS740" s="43" t="str">
        <f t="shared" si="3351"/>
        <v/>
      </c>
      <c r="AT740" s="45" t="str">
        <f t="shared" si="3352"/>
        <v/>
      </c>
      <c r="AU740" s="46" t="str">
        <f t="shared" si="3353"/>
        <v/>
      </c>
      <c r="AV740" s="37"/>
      <c r="AW740" s="29"/>
      <c r="AX740" s="52" t="str">
        <f t="shared" si="3354"/>
        <v/>
      </c>
      <c r="AY740" s="45"/>
      <c r="AZ740" s="45" t="str">
        <f t="shared" si="3355"/>
        <v/>
      </c>
      <c r="BA740" s="45"/>
      <c r="BB740" s="45" t="str">
        <f t="shared" si="3356"/>
        <v/>
      </c>
      <c r="BC740" s="45"/>
      <c r="BD740" s="45" t="str">
        <f t="shared" si="3357"/>
        <v/>
      </c>
      <c r="BE740" s="45"/>
      <c r="BF740" s="43"/>
      <c r="BG740" s="43" t="str">
        <f t="shared" si="3358"/>
        <v/>
      </c>
      <c r="BH740" s="45" t="str">
        <f t="shared" si="3359"/>
        <v/>
      </c>
      <c r="BI740" s="46" t="str">
        <f t="shared" si="3360"/>
        <v/>
      </c>
      <c r="BJ740" s="37"/>
      <c r="BK740" s="29"/>
      <c r="BL740" s="75"/>
      <c r="BM740" s="76">
        <v>13881</v>
      </c>
      <c r="BN740" s="76">
        <f t="shared" si="3407"/>
        <v>78</v>
      </c>
      <c r="BO740" s="76">
        <v>1677</v>
      </c>
      <c r="BP740" s="76">
        <f t="shared" si="3408"/>
        <v>6</v>
      </c>
      <c r="BQ740" s="76">
        <v>380</v>
      </c>
      <c r="BR740" s="76">
        <f t="shared" si="3409"/>
        <v>10</v>
      </c>
      <c r="BS740" s="76">
        <v>0</v>
      </c>
      <c r="BT740" s="78" t="str">
        <f t="shared" si="3410"/>
        <v>サンリオブレスレット</v>
      </c>
      <c r="BU740" s="79">
        <f t="shared" si="3411"/>
        <v>200</v>
      </c>
      <c r="BV740" s="76">
        <f t="shared" si="3412"/>
        <v>2000</v>
      </c>
      <c r="BW740" s="80">
        <f t="shared" si="3413"/>
        <v>0.25641025641025639</v>
      </c>
      <c r="BX740" s="37"/>
      <c r="BY740" s="57"/>
      <c r="BZ740" s="75"/>
      <c r="CA740" s="76">
        <v>4236</v>
      </c>
      <c r="CB740" s="76">
        <f t="shared" si="3414"/>
        <v>20</v>
      </c>
      <c r="CC740" s="76">
        <v>241</v>
      </c>
      <c r="CD740" s="76">
        <f t="shared" si="3415"/>
        <v>0</v>
      </c>
      <c r="CE740" s="76">
        <v>7</v>
      </c>
      <c r="CF740" s="76">
        <f t="shared" si="3416"/>
        <v>0</v>
      </c>
      <c r="CG740" s="76">
        <v>38</v>
      </c>
      <c r="CH740" s="78" t="str">
        <f t="shared" si="3452"/>
        <v>リップモンスターファン</v>
      </c>
      <c r="CI740" s="79">
        <f t="shared" si="3451"/>
        <v>682</v>
      </c>
      <c r="CJ740" s="76">
        <f t="shared" si="3418"/>
        <v>0</v>
      </c>
      <c r="CK740" s="80">
        <f t="shared" si="3419"/>
        <v>0</v>
      </c>
      <c r="CL740" s="37" t="s">
        <v>342</v>
      </c>
      <c r="CM740" s="29"/>
      <c r="CN740" s="75"/>
      <c r="CO740" s="76">
        <v>459</v>
      </c>
      <c r="CP740" s="76">
        <f t="shared" si="3420"/>
        <v>28</v>
      </c>
      <c r="CQ740" s="76">
        <v>15</v>
      </c>
      <c r="CR740" s="76">
        <f t="shared" si="3421"/>
        <v>1</v>
      </c>
      <c r="CS740" s="76">
        <v>16</v>
      </c>
      <c r="CT740" s="76">
        <f t="shared" si="3422"/>
        <v>1</v>
      </c>
      <c r="CU740" s="76">
        <v>0</v>
      </c>
      <c r="CV740" s="78" t="str">
        <f t="shared" si="3453"/>
        <v>サンリオトイカメラ</v>
      </c>
      <c r="CW740" s="79">
        <f t="shared" si="3454"/>
        <v>605</v>
      </c>
      <c r="CX740" s="76">
        <f t="shared" si="3424"/>
        <v>605</v>
      </c>
      <c r="CY740" s="80">
        <f t="shared" si="3425"/>
        <v>0.21607142857142858</v>
      </c>
      <c r="CZ740" s="37"/>
      <c r="DA740" s="29"/>
      <c r="DB740" s="52" t="str">
        <f t="shared" si="3361"/>
        <v/>
      </c>
      <c r="DC740" s="45"/>
      <c r="DD740" s="45" t="str">
        <f t="shared" si="3362"/>
        <v/>
      </c>
      <c r="DE740" s="45"/>
      <c r="DF740" s="45" t="str">
        <f t="shared" si="3363"/>
        <v/>
      </c>
      <c r="DG740" s="45"/>
      <c r="DH740" s="45" t="str">
        <f t="shared" si="3364"/>
        <v/>
      </c>
      <c r="DI740" s="45"/>
      <c r="DJ740" s="43"/>
      <c r="DK740" s="43" t="str">
        <f t="shared" si="3365"/>
        <v/>
      </c>
      <c r="DL740" s="45" t="str">
        <f t="shared" si="3366"/>
        <v/>
      </c>
      <c r="DM740" s="46" t="str">
        <f t="shared" si="3367"/>
        <v/>
      </c>
      <c r="DN740" s="37"/>
      <c r="DO740" s="29"/>
      <c r="DP740" s="52" t="str">
        <f t="shared" si="3368"/>
        <v/>
      </c>
      <c r="DQ740" s="45"/>
      <c r="DR740" s="45" t="str">
        <f t="shared" si="3369"/>
        <v/>
      </c>
      <c r="DS740" s="45"/>
      <c r="DT740" s="45" t="str">
        <f t="shared" si="3370"/>
        <v/>
      </c>
      <c r="DU740" s="45"/>
      <c r="DV740" s="45" t="str">
        <f t="shared" si="3371"/>
        <v/>
      </c>
      <c r="DW740" s="45"/>
      <c r="DX740" s="43"/>
      <c r="DY740" s="43" t="str">
        <f t="shared" si="3372"/>
        <v/>
      </c>
      <c r="DZ740" s="45" t="str">
        <f t="shared" si="3373"/>
        <v/>
      </c>
      <c r="EA740" s="46" t="str">
        <f t="shared" si="3374"/>
        <v/>
      </c>
      <c r="EB740" s="37"/>
      <c r="GU740" s="220"/>
      <c r="GV740" s="29"/>
      <c r="GW740" s="31"/>
      <c r="GX740" s="29"/>
      <c r="GY740" s="128"/>
      <c r="GZ740" s="29"/>
      <c r="HB740" s="166"/>
      <c r="HC740" s="29"/>
      <c r="HD740" s="29"/>
      <c r="HE740" s="29"/>
      <c r="HF740" s="29"/>
      <c r="HG740" s="29"/>
      <c r="HK740" s="29"/>
      <c r="HL740" s="29"/>
      <c r="HM740" s="128"/>
      <c r="HN740" s="29"/>
      <c r="HP740" s="166"/>
      <c r="HQ740" s="29"/>
      <c r="HR740" s="29"/>
      <c r="HS740" s="29"/>
      <c r="HT740" s="29"/>
      <c r="HU740" s="29"/>
      <c r="HX740" s="360"/>
      <c r="HY740" s="75"/>
      <c r="HZ740" s="76">
        <v>4010</v>
      </c>
      <c r="IA740" s="76">
        <f t="shared" si="3426"/>
        <v>97</v>
      </c>
      <c r="IB740" s="76">
        <v>196</v>
      </c>
      <c r="IC740" s="76">
        <f t="shared" si="3427"/>
        <v>10</v>
      </c>
      <c r="ID740" s="76">
        <v>100</v>
      </c>
      <c r="IE740" s="76">
        <f t="shared" si="3428"/>
        <v>15</v>
      </c>
      <c r="IF740" s="76">
        <v>5</v>
      </c>
      <c r="IG740" s="78" t="str">
        <f t="shared" si="3429"/>
        <v>スプランキーラバー</v>
      </c>
      <c r="IH740" s="79">
        <f t="shared" si="3430"/>
        <v>200</v>
      </c>
      <c r="II740" s="76">
        <f t="shared" si="3431"/>
        <v>3000</v>
      </c>
      <c r="IJ740" s="80">
        <f t="shared" si="3432"/>
        <v>0.30927835051546393</v>
      </c>
      <c r="IK740" s="37"/>
      <c r="IL740" s="29"/>
      <c r="IM740" s="75"/>
      <c r="IN740" s="76">
        <v>4302</v>
      </c>
      <c r="IO740" s="76">
        <f t="shared" si="3433"/>
        <v>58</v>
      </c>
      <c r="IP740" s="76">
        <v>195</v>
      </c>
      <c r="IQ740" s="76">
        <f t="shared" si="3434"/>
        <v>5</v>
      </c>
      <c r="IR740" s="76">
        <v>40</v>
      </c>
      <c r="IS740" s="76">
        <f t="shared" si="3435"/>
        <v>6</v>
      </c>
      <c r="IT740" s="76">
        <v>0</v>
      </c>
      <c r="IU740" s="78" t="str">
        <f t="shared" si="3436"/>
        <v>NICI</v>
      </c>
      <c r="IV740" s="79">
        <f t="shared" si="3436"/>
        <v>682</v>
      </c>
      <c r="IW740" s="76">
        <f t="shared" si="3437"/>
        <v>4092</v>
      </c>
      <c r="IX740" s="80">
        <f t="shared" si="3438"/>
        <v>0.70551724137931038</v>
      </c>
      <c r="IY740" s="37"/>
      <c r="IZ740" s="61"/>
      <c r="JA740" s="75"/>
      <c r="JB740" s="76">
        <v>2267</v>
      </c>
      <c r="JC740" s="76">
        <f t="shared" si="3439"/>
        <v>37</v>
      </c>
      <c r="JD740" s="76">
        <v>129</v>
      </c>
      <c r="JE740" s="76">
        <f t="shared" si="3440"/>
        <v>1</v>
      </c>
      <c r="JF740" s="76">
        <v>13</v>
      </c>
      <c r="JG740" s="76">
        <f t="shared" si="3441"/>
        <v>1</v>
      </c>
      <c r="JH740" s="76">
        <v>0</v>
      </c>
      <c r="JI740" s="78" t="str">
        <f t="shared" si="3450"/>
        <v>お菓子ウォレット</v>
      </c>
      <c r="JJ740" s="79">
        <f t="shared" si="3450"/>
        <v>800</v>
      </c>
      <c r="JK740" s="76">
        <f t="shared" si="3442"/>
        <v>800</v>
      </c>
      <c r="JL740" s="80">
        <f t="shared" si="3443"/>
        <v>0.21621621621621623</v>
      </c>
      <c r="JM740" s="37"/>
      <c r="JN740" s="29"/>
      <c r="JO740" s="75"/>
      <c r="JP740" s="76">
        <v>3087</v>
      </c>
      <c r="JQ740" s="180">
        <f t="shared" si="3444"/>
        <v>15</v>
      </c>
      <c r="JR740" s="76">
        <v>167</v>
      </c>
      <c r="JS740" s="76">
        <f t="shared" si="3445"/>
        <v>0</v>
      </c>
      <c r="JT740" s="76">
        <v>40</v>
      </c>
      <c r="JU740" s="76">
        <f t="shared" si="3446"/>
        <v>0</v>
      </c>
      <c r="JV740" s="76">
        <v>30</v>
      </c>
      <c r="JW740" s="78" t="str">
        <f t="shared" si="3455"/>
        <v>ケセラセララバー</v>
      </c>
      <c r="JX740" s="79">
        <f t="shared" si="3456"/>
        <v>220</v>
      </c>
      <c r="JY740" s="76">
        <f t="shared" si="3448"/>
        <v>0</v>
      </c>
      <c r="JZ740" s="80">
        <f t="shared" si="3449"/>
        <v>0</v>
      </c>
      <c r="KA740" s="37"/>
      <c r="KB740" s="51"/>
      <c r="KC740" s="75"/>
      <c r="KD740" s="76">
        <v>9947</v>
      </c>
      <c r="KE740" s="76">
        <f>IF(KD740="","",KD740-KD736)</f>
        <v>169</v>
      </c>
      <c r="KF740" s="76">
        <v>496</v>
      </c>
      <c r="KG740" s="76">
        <f>IF(KF740="","",KF740-KF736)</f>
        <v>1</v>
      </c>
      <c r="KH740" s="76">
        <v>24</v>
      </c>
      <c r="KI740" s="76">
        <f>IF(KH740="","",KH736+KJ736-KH740)</f>
        <v>2</v>
      </c>
      <c r="KJ740" s="76">
        <v>34</v>
      </c>
      <c r="KK740" s="78" t="str">
        <f>IF(KD740="","",KK736)</f>
        <v>ＡＩモンスターラバー</v>
      </c>
      <c r="KL740" s="79">
        <f>IF(KE740="","",KL736)</f>
        <v>198</v>
      </c>
      <c r="KM740" s="76">
        <f>IF(KH740="","",KI740*KL740)</f>
        <v>396</v>
      </c>
      <c r="KN740" s="80">
        <f>IF(KI740="","",KM740/(KE740*100))</f>
        <v>2.3431952662721894E-2</v>
      </c>
      <c r="KO740" s="37"/>
      <c r="KP740" s="29"/>
      <c r="KQ740" s="75"/>
      <c r="KR740" s="76">
        <v>16877</v>
      </c>
      <c r="KS740" s="76">
        <f>IF(KR740="","",KR740-KR736)</f>
        <v>45</v>
      </c>
      <c r="KT740" s="76">
        <v>1958</v>
      </c>
      <c r="KU740" s="76">
        <f>IF(KT740="","",KT740-KT736)</f>
        <v>5</v>
      </c>
      <c r="KV740" s="76">
        <v>120</v>
      </c>
      <c r="KW740" s="76">
        <f>IF(KV740="","",KV736+KX736-KV740)</f>
        <v>6</v>
      </c>
      <c r="KX740" s="76">
        <v>7</v>
      </c>
      <c r="KY740" s="78" t="str">
        <f>IF(KR740="","",KY736)</f>
        <v>スプランキーラバー</v>
      </c>
      <c r="KZ740" s="79">
        <f>IF(KS740="","",KZ736)</f>
        <v>187</v>
      </c>
      <c r="LA740" s="76">
        <f>IF(KV740="","",KW740*KZ740)</f>
        <v>1122</v>
      </c>
      <c r="LB740" s="80">
        <f>IF(KW740="","",LA740/(KS740*100))</f>
        <v>0.24933333333333332</v>
      </c>
      <c r="LC740" s="37"/>
      <c r="LD740" s="29"/>
      <c r="LE740" s="92"/>
      <c r="LF740" s="76"/>
      <c r="LG740" s="76"/>
      <c r="LH740" s="76">
        <v>1166</v>
      </c>
      <c r="LI740" s="76">
        <f t="shared" si="3404"/>
        <v>0</v>
      </c>
      <c r="LJ740" s="77">
        <v>2</v>
      </c>
      <c r="LK740" s="76">
        <f t="shared" si="3405"/>
        <v>0</v>
      </c>
      <c r="LL740" s="76">
        <v>0</v>
      </c>
      <c r="LM740" s="78" t="str">
        <f>IF(LF738="","",LM737)</f>
        <v>コキンちゃん、あかちゃんまん</v>
      </c>
      <c r="LN740" s="79">
        <f>IF(LG738="","",LN737)</f>
        <v>1000</v>
      </c>
      <c r="LO740" s="76">
        <f t="shared" si="3406"/>
        <v>0</v>
      </c>
      <c r="LP740" s="80"/>
      <c r="LQ740" s="37"/>
      <c r="LR740" s="29"/>
      <c r="LS740" s="52" t="str">
        <f t="shared" si="3375"/>
        <v/>
      </c>
      <c r="LT740" s="45"/>
      <c r="LU740" s="45" t="str">
        <f t="shared" si="3376"/>
        <v/>
      </c>
      <c r="LV740" s="45"/>
      <c r="LW740" s="45" t="str">
        <f t="shared" si="3377"/>
        <v/>
      </c>
      <c r="LX740" s="45"/>
      <c r="LY740" s="45" t="str">
        <f t="shared" si="3378"/>
        <v/>
      </c>
      <c r="LZ740" s="45"/>
      <c r="MA740" s="43"/>
      <c r="MB740" s="43" t="str">
        <f t="shared" si="3379"/>
        <v/>
      </c>
      <c r="MC740" s="45" t="str">
        <f t="shared" si="3380"/>
        <v/>
      </c>
      <c r="MD740" s="46" t="str">
        <f t="shared" si="3381"/>
        <v/>
      </c>
      <c r="ME740" s="37"/>
      <c r="MF740" s="29"/>
      <c r="MG740" s="52" t="str">
        <f t="shared" si="3382"/>
        <v/>
      </c>
      <c r="MH740" s="45"/>
      <c r="MI740" s="45" t="str">
        <f t="shared" si="3383"/>
        <v/>
      </c>
      <c r="MJ740" s="45"/>
      <c r="MK740" s="45" t="str">
        <f t="shared" si="3384"/>
        <v/>
      </c>
      <c r="ML740" s="45"/>
      <c r="MM740" s="45" t="str">
        <f t="shared" si="3385"/>
        <v/>
      </c>
      <c r="MN740" s="45"/>
      <c r="MO740" s="43"/>
      <c r="MP740" s="43" t="str">
        <f t="shared" si="3403"/>
        <v/>
      </c>
      <c r="MQ740" s="45" t="str">
        <f t="shared" si="3386"/>
        <v/>
      </c>
      <c r="MR740" s="46" t="str">
        <f t="shared" si="3387"/>
        <v/>
      </c>
      <c r="MS740" s="37"/>
      <c r="MT740" s="29"/>
      <c r="MU740" s="52" t="str">
        <f t="shared" si="3388"/>
        <v/>
      </c>
      <c r="MV740" s="45"/>
      <c r="MW740" s="45" t="str">
        <f t="shared" si="3389"/>
        <v/>
      </c>
      <c r="MX740" s="45"/>
      <c r="MY740" s="45" t="str">
        <f t="shared" si="3390"/>
        <v/>
      </c>
      <c r="MZ740" s="45"/>
      <c r="NA740" s="45" t="str">
        <f t="shared" si="3391"/>
        <v/>
      </c>
      <c r="NB740" s="45"/>
      <c r="NC740" s="43"/>
      <c r="ND740" s="43" t="str">
        <f t="shared" si="3392"/>
        <v/>
      </c>
      <c r="NE740" s="45" t="str">
        <f t="shared" si="3393"/>
        <v/>
      </c>
      <c r="NF740" s="46" t="str">
        <f t="shared" si="3394"/>
        <v/>
      </c>
      <c r="NG740" s="37"/>
      <c r="NH740" s="29"/>
      <c r="NI740" s="52" t="str">
        <f t="shared" si="3395"/>
        <v/>
      </c>
      <c r="NJ740" s="45"/>
      <c r="NK740" s="45" t="str">
        <f t="shared" si="3396"/>
        <v/>
      </c>
      <c r="NL740" s="45"/>
      <c r="NM740" s="45" t="str">
        <f t="shared" si="3397"/>
        <v/>
      </c>
      <c r="NN740" s="45"/>
      <c r="NO740" s="45" t="str">
        <f t="shared" si="3398"/>
        <v/>
      </c>
      <c r="NP740" s="45"/>
      <c r="NQ740" s="43"/>
      <c r="NR740" s="43" t="str">
        <f t="shared" si="3399"/>
        <v/>
      </c>
      <c r="NS740" s="45" t="str">
        <f t="shared" si="3400"/>
        <v/>
      </c>
      <c r="NT740" s="46" t="str">
        <f t="shared" si="3401"/>
        <v/>
      </c>
      <c r="NU740" s="37"/>
    </row>
    <row r="741" spans="1:385" ht="15" customHeight="1" thickTop="1" x14ac:dyDescent="0.25">
      <c r="A741" s="38"/>
      <c r="B741" s="39" t="str">
        <f>IF(A741="","",SUM(J741,LG765,AL741,DR741,AZ741,DD741,LU741,NK741,MW741,MI741,X741)+SUM(CP777:CP780)+SUM(BN777:BN780)+SUM(KS777:KS780)+SUM(KE777:KE780)+SUM(CB777:CB780)+SUM(IA777:IA780)+SUM(IO777:IO780)+SUM(JC777:JC780)+SUM(JQ777:JQ780))</f>
        <v/>
      </c>
      <c r="C741" s="40" t="str">
        <f>IF(A741="","",SUM(J741,X741,AL741,AZ741)+SUM(KE777:KE780)+SUM(KS777:KS780)+SUM(BN777:BN780))</f>
        <v/>
      </c>
      <c r="D741" s="40" t="str">
        <f>IF(A741="","",SUM(DD741,LU741)+SUM(CB777:CB780)+SUM(CP777:CP780))</f>
        <v/>
      </c>
      <c r="E741" s="40" t="str">
        <f>IF(A741="","",SUM(NK741,MW741,MI741,DR741,LG765)+SUM(IA777:IA780)+SUM(IO777:IO780)+SUM(JC777:JC780)+SUM(JQ777:JQ780))</f>
        <v/>
      </c>
      <c r="F741" s="135"/>
      <c r="G741" s="135"/>
      <c r="H741" s="42"/>
      <c r="I741" s="45"/>
      <c r="J741" s="45" t="str">
        <f t="shared" si="3335"/>
        <v/>
      </c>
      <c r="K741" s="45"/>
      <c r="L741" s="45" t="str">
        <f t="shared" si="3336"/>
        <v/>
      </c>
      <c r="M741" s="45"/>
      <c r="N741" s="45" t="str">
        <f t="shared" si="3337"/>
        <v/>
      </c>
      <c r="O741" s="45"/>
      <c r="P741" s="43"/>
      <c r="Q741" s="43" t="str">
        <f t="shared" si="3402"/>
        <v/>
      </c>
      <c r="R741" s="45" t="str">
        <f t="shared" si="3338"/>
        <v/>
      </c>
      <c r="S741" s="46" t="str">
        <f t="shared" si="3339"/>
        <v/>
      </c>
      <c r="T741" s="37"/>
      <c r="U741" s="29"/>
      <c r="V741" s="52" t="str">
        <f t="shared" si="3340"/>
        <v/>
      </c>
      <c r="W741" s="45"/>
      <c r="X741" s="45" t="str">
        <f t="shared" si="3341"/>
        <v/>
      </c>
      <c r="Y741" s="45"/>
      <c r="Z741" s="45" t="str">
        <f t="shared" si="3342"/>
        <v/>
      </c>
      <c r="AA741" s="45"/>
      <c r="AB741" s="45" t="str">
        <f t="shared" si="3343"/>
        <v/>
      </c>
      <c r="AC741" s="45"/>
      <c r="AD741" s="43"/>
      <c r="AE741" s="43" t="str">
        <f t="shared" si="3344"/>
        <v/>
      </c>
      <c r="AF741" s="45" t="str">
        <f t="shared" si="3345"/>
        <v/>
      </c>
      <c r="AG741" s="46" t="str">
        <f t="shared" si="3346"/>
        <v/>
      </c>
      <c r="AH741" s="37"/>
      <c r="AI741" s="29"/>
      <c r="AJ741" s="52" t="str">
        <f t="shared" si="3347"/>
        <v/>
      </c>
      <c r="AK741" s="45"/>
      <c r="AL741" s="45" t="str">
        <f t="shared" si="3348"/>
        <v/>
      </c>
      <c r="AM741" s="45"/>
      <c r="AN741" s="45" t="str">
        <f t="shared" si="3349"/>
        <v/>
      </c>
      <c r="AO741" s="45"/>
      <c r="AP741" s="45" t="str">
        <f t="shared" si="3350"/>
        <v/>
      </c>
      <c r="AQ741" s="45"/>
      <c r="AR741" s="43"/>
      <c r="AS741" s="43" t="str">
        <f t="shared" si="3351"/>
        <v/>
      </c>
      <c r="AT741" s="45" t="str">
        <f t="shared" si="3352"/>
        <v/>
      </c>
      <c r="AU741" s="46" t="str">
        <f t="shared" si="3353"/>
        <v/>
      </c>
      <c r="AV741" s="37"/>
      <c r="AW741" s="29"/>
      <c r="AX741" s="52" t="str">
        <f t="shared" si="3354"/>
        <v/>
      </c>
      <c r="AY741" s="45"/>
      <c r="AZ741" s="45" t="str">
        <f t="shared" si="3355"/>
        <v/>
      </c>
      <c r="BA741" s="45"/>
      <c r="BB741" s="45" t="str">
        <f t="shared" si="3356"/>
        <v/>
      </c>
      <c r="BC741" s="45"/>
      <c r="BD741" s="45" t="str">
        <f t="shared" si="3357"/>
        <v/>
      </c>
      <c r="BE741" s="45"/>
      <c r="BF741" s="43"/>
      <c r="BG741" s="43" t="str">
        <f t="shared" si="3358"/>
        <v/>
      </c>
      <c r="BH741" s="45" t="str">
        <f t="shared" si="3359"/>
        <v/>
      </c>
      <c r="BI741" s="46" t="str">
        <f t="shared" si="3360"/>
        <v/>
      </c>
      <c r="BJ741" s="37"/>
      <c r="BK741" s="29"/>
      <c r="BL741" s="52">
        <f>IF($A732="","",$A732)</f>
        <v>45866</v>
      </c>
      <c r="BM741" s="43">
        <v>16440</v>
      </c>
      <c r="BN741" s="43">
        <f t="shared" si="3407"/>
        <v>29</v>
      </c>
      <c r="BO741" s="43">
        <v>700</v>
      </c>
      <c r="BP741" s="87">
        <f t="shared" si="3408"/>
        <v>0</v>
      </c>
      <c r="BQ741" s="43">
        <v>13</v>
      </c>
      <c r="BR741" s="43">
        <f t="shared" si="3409"/>
        <v>0</v>
      </c>
      <c r="BS741" s="43">
        <v>0</v>
      </c>
      <c r="BT741" s="44" t="str">
        <f t="shared" si="3410"/>
        <v>ギャルキティキーケース</v>
      </c>
      <c r="BU741" s="48">
        <f t="shared" si="3411"/>
        <v>726</v>
      </c>
      <c r="BV741" s="45">
        <f t="shared" si="3412"/>
        <v>0</v>
      </c>
      <c r="BW741" s="89">
        <f t="shared" si="3413"/>
        <v>0</v>
      </c>
      <c r="BX741" s="37"/>
      <c r="BY741" s="57"/>
      <c r="BZ741" s="52">
        <f>IF($A732="","",$A732)</f>
        <v>45866</v>
      </c>
      <c r="CA741" s="43">
        <v>6527</v>
      </c>
      <c r="CB741" s="43">
        <f t="shared" si="3414"/>
        <v>34</v>
      </c>
      <c r="CC741" s="43">
        <v>234</v>
      </c>
      <c r="CD741" s="87">
        <f t="shared" si="3415"/>
        <v>1</v>
      </c>
      <c r="CE741" s="43">
        <v>17</v>
      </c>
      <c r="CF741" s="43">
        <f t="shared" si="3416"/>
        <v>1</v>
      </c>
      <c r="CG741" s="43">
        <v>0</v>
      </c>
      <c r="CH741" s="44" t="str">
        <f t="shared" si="3452"/>
        <v>チロルイヤホン</v>
      </c>
      <c r="CI741" s="48">
        <f t="shared" si="3451"/>
        <v>1100</v>
      </c>
      <c r="CJ741" s="45">
        <f t="shared" si="3418"/>
        <v>1100</v>
      </c>
      <c r="CK741" s="89">
        <f t="shared" si="3419"/>
        <v>0.3235294117647059</v>
      </c>
      <c r="CL741" s="37"/>
      <c r="CM741" s="29"/>
      <c r="CN741" s="52">
        <f>IF($A732="","",$A732)</f>
        <v>45866</v>
      </c>
      <c r="CO741" s="43">
        <v>407</v>
      </c>
      <c r="CP741" s="43">
        <f t="shared" si="3420"/>
        <v>41</v>
      </c>
      <c r="CQ741" s="43">
        <v>21</v>
      </c>
      <c r="CR741" s="87">
        <f t="shared" si="3421"/>
        <v>2</v>
      </c>
      <c r="CS741" s="43">
        <v>23</v>
      </c>
      <c r="CT741" s="43">
        <f t="shared" si="3422"/>
        <v>2</v>
      </c>
      <c r="CU741" s="43">
        <v>0</v>
      </c>
      <c r="CV741" s="44" t="str">
        <f t="shared" si="3453"/>
        <v>ゴールドイヤホン</v>
      </c>
      <c r="CW741" s="48">
        <f t="shared" si="3454"/>
        <v>770</v>
      </c>
      <c r="CX741" s="45">
        <f t="shared" si="3424"/>
        <v>1540</v>
      </c>
      <c r="CY741" s="89">
        <f t="shared" si="3425"/>
        <v>0.37560975609756098</v>
      </c>
      <c r="CZ741" s="37"/>
      <c r="DA741" s="29"/>
      <c r="DB741" s="52" t="str">
        <f t="shared" si="3361"/>
        <v/>
      </c>
      <c r="DC741" s="45"/>
      <c r="DD741" s="45" t="str">
        <f t="shared" si="3362"/>
        <v/>
      </c>
      <c r="DE741" s="45"/>
      <c r="DF741" s="45" t="str">
        <f t="shared" si="3363"/>
        <v/>
      </c>
      <c r="DG741" s="45"/>
      <c r="DH741" s="45" t="str">
        <f t="shared" si="3364"/>
        <v/>
      </c>
      <c r="DI741" s="45"/>
      <c r="DJ741" s="43"/>
      <c r="DK741" s="43" t="str">
        <f t="shared" si="3365"/>
        <v/>
      </c>
      <c r="DL741" s="45" t="str">
        <f t="shared" si="3366"/>
        <v/>
      </c>
      <c r="DM741" s="46" t="str">
        <f t="shared" si="3367"/>
        <v/>
      </c>
      <c r="DN741" s="37"/>
      <c r="DO741" s="29"/>
      <c r="DP741" s="52" t="str">
        <f t="shared" si="3368"/>
        <v/>
      </c>
      <c r="DQ741" s="45"/>
      <c r="DR741" s="45" t="str">
        <f t="shared" si="3369"/>
        <v/>
      </c>
      <c r="DS741" s="45"/>
      <c r="DT741" s="45" t="str">
        <f t="shared" si="3370"/>
        <v/>
      </c>
      <c r="DU741" s="45"/>
      <c r="DV741" s="45" t="str">
        <f t="shared" si="3371"/>
        <v/>
      </c>
      <c r="DW741" s="45"/>
      <c r="DX741" s="43"/>
      <c r="DY741" s="43" t="str">
        <f t="shared" si="3372"/>
        <v/>
      </c>
      <c r="DZ741" s="45" t="str">
        <f t="shared" si="3373"/>
        <v/>
      </c>
      <c r="EA741" s="46" t="str">
        <f t="shared" si="3374"/>
        <v/>
      </c>
      <c r="EB741" s="37"/>
      <c r="GU741" s="220"/>
      <c r="GV741" s="29"/>
      <c r="GW741" s="31"/>
      <c r="GX741" s="29"/>
      <c r="GY741" s="128"/>
      <c r="GZ741" s="29"/>
      <c r="HB741" s="166"/>
      <c r="HC741" s="29"/>
      <c r="HD741" s="29"/>
      <c r="HE741" s="29"/>
      <c r="HF741" s="29"/>
      <c r="HG741" s="29"/>
      <c r="HK741" s="29"/>
      <c r="HL741" s="29"/>
      <c r="HM741" s="128"/>
      <c r="HN741" s="29"/>
      <c r="HP741" s="166"/>
      <c r="HQ741" s="29"/>
      <c r="HR741" s="29"/>
      <c r="HS741" s="29"/>
      <c r="HT741" s="29"/>
      <c r="HU741" s="29"/>
      <c r="HX741" s="360"/>
      <c r="HY741" s="52">
        <f>IF($A732="","",$A732)</f>
        <v>45866</v>
      </c>
      <c r="HZ741" s="43">
        <v>5088</v>
      </c>
      <c r="IA741" s="58">
        <f t="shared" si="3426"/>
        <v>21</v>
      </c>
      <c r="IB741" s="43">
        <v>266</v>
      </c>
      <c r="IC741" s="87">
        <f t="shared" si="3427"/>
        <v>3</v>
      </c>
      <c r="ID741" s="43">
        <v>38</v>
      </c>
      <c r="IE741" s="43">
        <f t="shared" si="3428"/>
        <v>3</v>
      </c>
      <c r="IF741" s="43">
        <v>0</v>
      </c>
      <c r="IG741" s="44" t="str">
        <f t="shared" si="3429"/>
        <v>猫アイシャドウ</v>
      </c>
      <c r="IH741" s="48">
        <f t="shared" si="3430"/>
        <v>1034</v>
      </c>
      <c r="II741" s="45">
        <f t="shared" si="3431"/>
        <v>3102</v>
      </c>
      <c r="IJ741" s="89">
        <f t="shared" si="3432"/>
        <v>1.4771428571428571</v>
      </c>
      <c r="IK741" s="37"/>
      <c r="IL741" s="29"/>
      <c r="IM741" s="52">
        <f>IF($A732="","",$A732)</f>
        <v>45866</v>
      </c>
      <c r="IN741" s="43">
        <v>4275</v>
      </c>
      <c r="IO741" s="58">
        <f t="shared" si="3433"/>
        <v>17</v>
      </c>
      <c r="IP741" s="43">
        <v>131</v>
      </c>
      <c r="IQ741" s="87">
        <f t="shared" si="3434"/>
        <v>0</v>
      </c>
      <c r="IR741" s="43">
        <v>22</v>
      </c>
      <c r="IS741" s="43">
        <f t="shared" si="3435"/>
        <v>0</v>
      </c>
      <c r="IT741" s="43">
        <v>0</v>
      </c>
      <c r="IU741" s="44" t="s">
        <v>349</v>
      </c>
      <c r="IV741" s="48">
        <v>465</v>
      </c>
      <c r="IW741" s="45">
        <f t="shared" si="3437"/>
        <v>0</v>
      </c>
      <c r="IX741" s="89">
        <f t="shared" si="3438"/>
        <v>0</v>
      </c>
      <c r="IY741" s="37" t="s">
        <v>348</v>
      </c>
      <c r="IZ741" s="61"/>
      <c r="JA741" s="52">
        <f>IF($A732="","",$A732)</f>
        <v>45866</v>
      </c>
      <c r="JB741" s="43">
        <v>4314</v>
      </c>
      <c r="JC741" s="43">
        <f t="shared" si="3439"/>
        <v>59</v>
      </c>
      <c r="JD741" s="43">
        <v>167</v>
      </c>
      <c r="JE741" s="87">
        <f t="shared" si="3440"/>
        <v>1</v>
      </c>
      <c r="JF741" s="43">
        <v>6</v>
      </c>
      <c r="JG741" s="43">
        <f t="shared" si="3441"/>
        <v>1</v>
      </c>
      <c r="JH741" s="43">
        <v>18</v>
      </c>
      <c r="JI741" s="44" t="str">
        <f t="shared" si="3450"/>
        <v>サンリオFAN</v>
      </c>
      <c r="JJ741" s="48">
        <f>IF(JC741="","",JJ737)</f>
        <v>1100</v>
      </c>
      <c r="JK741" s="45">
        <f t="shared" si="3442"/>
        <v>1100</v>
      </c>
      <c r="JL741" s="89">
        <f t="shared" si="3443"/>
        <v>0.1864406779661017</v>
      </c>
      <c r="JM741" s="37" t="s">
        <v>351</v>
      </c>
      <c r="JN741" s="29"/>
      <c r="JO741" s="52">
        <f>IF($A732="","",$A732)</f>
        <v>45866</v>
      </c>
      <c r="JP741" s="43">
        <v>3164</v>
      </c>
      <c r="JQ741" s="43">
        <f t="shared" si="3444"/>
        <v>57</v>
      </c>
      <c r="JR741" s="43">
        <v>181</v>
      </c>
      <c r="JS741" s="87">
        <f t="shared" si="3445"/>
        <v>11</v>
      </c>
      <c r="JT741" s="43">
        <v>70</v>
      </c>
      <c r="JU741" s="43">
        <f t="shared" si="3446"/>
        <v>10</v>
      </c>
      <c r="JV741" s="43">
        <v>0</v>
      </c>
      <c r="JW741" s="44" t="str">
        <f t="shared" si="3455"/>
        <v>サンリオシューズキーホルダー</v>
      </c>
      <c r="JX741" s="48">
        <f t="shared" si="3456"/>
        <v>387</v>
      </c>
      <c r="JY741" s="45">
        <f t="shared" si="3448"/>
        <v>3870</v>
      </c>
      <c r="JZ741" s="89">
        <f t="shared" si="3449"/>
        <v>0.67894736842105263</v>
      </c>
      <c r="KA741" s="37"/>
      <c r="KB741" s="51"/>
      <c r="KC741" s="52">
        <f>IF($A732="","",$A732)</f>
        <v>45866</v>
      </c>
      <c r="KD741" s="43">
        <v>11329</v>
      </c>
      <c r="KE741" s="43">
        <f>IF(KD741="","",KD741-KD737)</f>
        <v>61</v>
      </c>
      <c r="KF741" s="43">
        <v>419</v>
      </c>
      <c r="KG741" s="87">
        <f>IF(KF741="","",KF741-KF737)</f>
        <v>4</v>
      </c>
      <c r="KH741" s="43">
        <v>42</v>
      </c>
      <c r="KI741" s="43">
        <f>IF(KH741="","",KH737+KJ737-KH741)</f>
        <v>4</v>
      </c>
      <c r="KJ741" s="43">
        <v>0</v>
      </c>
      <c r="KK741" s="44" t="str">
        <f>IF(KD741="","",KK737)</f>
        <v>ニキ</v>
      </c>
      <c r="KL741" s="48">
        <f>IF(KE741="","",KL737)</f>
        <v>682</v>
      </c>
      <c r="KM741" s="45">
        <f>IF(KH741="","",KI741*KL741)</f>
        <v>2728</v>
      </c>
      <c r="KN741" s="89">
        <f>IF(KI741="","",KM741/(KE741*100))</f>
        <v>0.44721311475409836</v>
      </c>
      <c r="KO741" s="37"/>
      <c r="KP741" s="29"/>
      <c r="KQ741" s="52">
        <f>IF($A732="","",$A732)</f>
        <v>45866</v>
      </c>
      <c r="KR741" s="43">
        <v>16682</v>
      </c>
      <c r="KS741" s="43">
        <f>IF(KR741="","",KR741-KR737)</f>
        <v>54</v>
      </c>
      <c r="KT741" s="43">
        <v>930</v>
      </c>
      <c r="KU741" s="87">
        <f>IF(KT741="","",KT741-KT737)</f>
        <v>0</v>
      </c>
      <c r="KV741" s="43">
        <v>7</v>
      </c>
      <c r="KW741" s="43">
        <f>IF(KV741="","",KV737+KX737-KV741)</f>
        <v>0</v>
      </c>
      <c r="KX741" s="43">
        <v>0</v>
      </c>
      <c r="KY741" s="44" t="str">
        <f>IF(KR741="","",KY737)</f>
        <v>リップモンスターファン</v>
      </c>
      <c r="KZ741" s="48">
        <f>IF(KS741="","",KZ737)</f>
        <v>660</v>
      </c>
      <c r="LA741" s="45">
        <f>IF(KV741="","",KW741*KZ741)</f>
        <v>0</v>
      </c>
      <c r="LB741" s="89">
        <f>IF(KW741="","",LA741/(KS741*100))</f>
        <v>0</v>
      </c>
      <c r="LC741" s="37"/>
      <c r="LD741" s="29"/>
      <c r="LE741" s="52">
        <f>IF(A733="","",A733)</f>
        <v>45871</v>
      </c>
      <c r="LF741" s="43">
        <v>66818</v>
      </c>
      <c r="LG741" s="86">
        <f>IF(LF741="","",LF741-LF738)</f>
        <v>246</v>
      </c>
      <c r="LH741" s="43">
        <v>445</v>
      </c>
      <c r="LI741" s="43">
        <f>IF(LH741="","",LH741-LH738)</f>
        <v>0</v>
      </c>
      <c r="LJ741" s="43">
        <v>2</v>
      </c>
      <c r="LK741" s="87">
        <f>IF(LJ741="","",LJ738+LL738-LJ741)</f>
        <v>0</v>
      </c>
      <c r="LL741" s="43">
        <v>0</v>
      </c>
      <c r="LM741" s="65" t="str">
        <f>IF(LF741="","",LM738)</f>
        <v>AIモンスターぬいぐるみ2箇所</v>
      </c>
      <c r="LN741" s="48">
        <f>IF(LG741="","",LN738)</f>
        <v>1000</v>
      </c>
      <c r="LO741" s="87">
        <f t="shared" si="3406"/>
        <v>0</v>
      </c>
      <c r="LP741" s="53"/>
      <c r="LQ741" s="37"/>
      <c r="LR741" s="29"/>
      <c r="LS741" s="52" t="str">
        <f t="shared" si="3375"/>
        <v/>
      </c>
      <c r="LT741" s="45"/>
      <c r="LU741" s="45" t="str">
        <f t="shared" si="3376"/>
        <v/>
      </c>
      <c r="LV741" s="45"/>
      <c r="LW741" s="45" t="str">
        <f t="shared" si="3377"/>
        <v/>
      </c>
      <c r="LX741" s="45"/>
      <c r="LY741" s="45" t="str">
        <f t="shared" si="3378"/>
        <v/>
      </c>
      <c r="LZ741" s="45"/>
      <c r="MA741" s="43"/>
      <c r="MB741" s="43" t="str">
        <f t="shared" si="3379"/>
        <v/>
      </c>
      <c r="MC741" s="45" t="str">
        <f t="shared" si="3380"/>
        <v/>
      </c>
      <c r="MD741" s="46" t="str">
        <f t="shared" si="3381"/>
        <v/>
      </c>
      <c r="ME741" s="37"/>
      <c r="MF741" s="29"/>
      <c r="MG741" s="52" t="str">
        <f t="shared" si="3382"/>
        <v/>
      </c>
      <c r="MH741" s="45"/>
      <c r="MI741" s="45" t="str">
        <f t="shared" si="3383"/>
        <v/>
      </c>
      <c r="MJ741" s="45"/>
      <c r="MK741" s="45" t="str">
        <f t="shared" si="3384"/>
        <v/>
      </c>
      <c r="ML741" s="45"/>
      <c r="MM741" s="45" t="str">
        <f t="shared" si="3385"/>
        <v/>
      </c>
      <c r="MN741" s="45"/>
      <c r="MO741" s="43"/>
      <c r="MP741" s="43" t="str">
        <f t="shared" si="3403"/>
        <v/>
      </c>
      <c r="MQ741" s="45" t="str">
        <f t="shared" si="3386"/>
        <v/>
      </c>
      <c r="MR741" s="46" t="str">
        <f t="shared" si="3387"/>
        <v/>
      </c>
      <c r="MS741" s="37"/>
      <c r="MT741" s="29"/>
      <c r="MU741" s="52" t="str">
        <f t="shared" si="3388"/>
        <v/>
      </c>
      <c r="MV741" s="45"/>
      <c r="MW741" s="45" t="str">
        <f t="shared" si="3389"/>
        <v/>
      </c>
      <c r="MX741" s="45"/>
      <c r="MY741" s="45" t="str">
        <f t="shared" si="3390"/>
        <v/>
      </c>
      <c r="MZ741" s="45"/>
      <c r="NA741" s="45" t="str">
        <f t="shared" si="3391"/>
        <v/>
      </c>
      <c r="NB741" s="45"/>
      <c r="NC741" s="43"/>
      <c r="ND741" s="43" t="str">
        <f t="shared" si="3392"/>
        <v/>
      </c>
      <c r="NE741" s="45" t="str">
        <f t="shared" si="3393"/>
        <v/>
      </c>
      <c r="NF741" s="46" t="str">
        <f t="shared" si="3394"/>
        <v/>
      </c>
      <c r="NG741" s="37"/>
      <c r="NH741" s="29"/>
      <c r="NI741" s="52" t="str">
        <f t="shared" si="3395"/>
        <v/>
      </c>
      <c r="NJ741" s="45"/>
      <c r="NK741" s="45" t="str">
        <f t="shared" si="3396"/>
        <v/>
      </c>
      <c r="NL741" s="45"/>
      <c r="NM741" s="45" t="str">
        <f t="shared" si="3397"/>
        <v/>
      </c>
      <c r="NN741" s="45"/>
      <c r="NO741" s="45" t="str">
        <f t="shared" si="3398"/>
        <v/>
      </c>
      <c r="NP741" s="45"/>
      <c r="NQ741" s="43"/>
      <c r="NR741" s="43" t="str">
        <f t="shared" si="3399"/>
        <v/>
      </c>
      <c r="NS741" s="45" t="str">
        <f t="shared" si="3400"/>
        <v/>
      </c>
      <c r="NT741" s="46" t="str">
        <f t="shared" si="3401"/>
        <v/>
      </c>
      <c r="NU741" s="37"/>
    </row>
    <row r="742" spans="1:385" ht="15" customHeight="1" x14ac:dyDescent="0.25">
      <c r="A742" s="38"/>
      <c r="B742" s="39" t="str">
        <f>IF(A742="","",SUM(J742,LG768,AL742,DR742,AZ742,DD742,LU742,NK742,MW742,MI742,X742)+SUM(CP781:CP784)+SUM(BN781:BN784)+SUM(KS781:KS784)+SUM(KE781:KE784)+SUM(CB781:CB784)+SUM(IA781:IA784)+SUM(IO781:IO784)+SUM(JC781:JC784)+SUM(JQ781:JQ784))</f>
        <v/>
      </c>
      <c r="C742" s="40" t="str">
        <f>IF(A742="","",SUM(J742,X742,AL742,AZ742)+SUM(KE781:KE784)+SUM(KS781:KS784)+SUM(BN781:BN784))</f>
        <v/>
      </c>
      <c r="D742" s="40" t="str">
        <f>IF(A742="","",SUM(DD742,LU742)+SUM(CB781:CB784)+SUM(CP781:CP784))</f>
        <v/>
      </c>
      <c r="E742" s="40" t="str">
        <f>IF(A742="","",SUM(NK742,MW742,MI742,DR742,LG768)+SUM(IA781:IA784)+SUM(IO781:IO784)+SUM(JC781:JC784)+SUM(JQ781:JQ784))</f>
        <v/>
      </c>
      <c r="F742" s="135"/>
      <c r="G742" s="135"/>
      <c r="H742" s="42"/>
      <c r="I742" s="45"/>
      <c r="J742" s="45" t="str">
        <f t="shared" si="3335"/>
        <v/>
      </c>
      <c r="K742" s="45"/>
      <c r="L742" s="45" t="str">
        <f t="shared" si="3336"/>
        <v/>
      </c>
      <c r="M742" s="45"/>
      <c r="N742" s="45" t="str">
        <f t="shared" si="3337"/>
        <v/>
      </c>
      <c r="O742" s="45"/>
      <c r="P742" s="43"/>
      <c r="Q742" s="43" t="str">
        <f t="shared" si="3402"/>
        <v/>
      </c>
      <c r="R742" s="45" t="str">
        <f t="shared" si="3338"/>
        <v/>
      </c>
      <c r="S742" s="46" t="str">
        <f t="shared" si="3339"/>
        <v/>
      </c>
      <c r="T742" s="37"/>
      <c r="U742" s="29"/>
      <c r="V742" s="52" t="str">
        <f t="shared" si="3340"/>
        <v/>
      </c>
      <c r="W742" s="45"/>
      <c r="X742" s="45" t="str">
        <f t="shared" si="3341"/>
        <v/>
      </c>
      <c r="Y742" s="45"/>
      <c r="Z742" s="45" t="str">
        <f t="shared" si="3342"/>
        <v/>
      </c>
      <c r="AA742" s="45"/>
      <c r="AB742" s="45" t="str">
        <f t="shared" si="3343"/>
        <v/>
      </c>
      <c r="AC742" s="45"/>
      <c r="AD742" s="43"/>
      <c r="AE742" s="43" t="str">
        <f t="shared" si="3344"/>
        <v/>
      </c>
      <c r="AF742" s="45" t="str">
        <f t="shared" si="3345"/>
        <v/>
      </c>
      <c r="AG742" s="46" t="str">
        <f t="shared" si="3346"/>
        <v/>
      </c>
      <c r="AH742" s="37"/>
      <c r="AI742" s="29"/>
      <c r="AJ742" s="52" t="str">
        <f t="shared" si="3347"/>
        <v/>
      </c>
      <c r="AK742" s="45"/>
      <c r="AL742" s="45" t="str">
        <f t="shared" si="3348"/>
        <v/>
      </c>
      <c r="AM742" s="45"/>
      <c r="AN742" s="45" t="str">
        <f t="shared" si="3349"/>
        <v/>
      </c>
      <c r="AO742" s="45"/>
      <c r="AP742" s="45" t="str">
        <f t="shared" si="3350"/>
        <v/>
      </c>
      <c r="AQ742" s="45"/>
      <c r="AR742" s="43"/>
      <c r="AS742" s="43" t="str">
        <f t="shared" si="3351"/>
        <v/>
      </c>
      <c r="AT742" s="45" t="str">
        <f t="shared" si="3352"/>
        <v/>
      </c>
      <c r="AU742" s="46" t="str">
        <f t="shared" si="3353"/>
        <v/>
      </c>
      <c r="AV742" s="37"/>
      <c r="AW742" s="29"/>
      <c r="AX742" s="52" t="str">
        <f t="shared" si="3354"/>
        <v/>
      </c>
      <c r="AY742" s="45"/>
      <c r="AZ742" s="45" t="str">
        <f t="shared" si="3355"/>
        <v/>
      </c>
      <c r="BA742" s="45"/>
      <c r="BB742" s="45" t="str">
        <f t="shared" si="3356"/>
        <v/>
      </c>
      <c r="BC742" s="45"/>
      <c r="BD742" s="45" t="str">
        <f t="shared" si="3357"/>
        <v/>
      </c>
      <c r="BE742" s="45"/>
      <c r="BF742" s="43"/>
      <c r="BG742" s="43" t="str">
        <f t="shared" si="3358"/>
        <v/>
      </c>
      <c r="BH742" s="45" t="str">
        <f t="shared" si="3359"/>
        <v/>
      </c>
      <c r="BI742" s="46" t="str">
        <f t="shared" si="3360"/>
        <v/>
      </c>
      <c r="BJ742" s="37"/>
      <c r="BK742" s="29"/>
      <c r="BL742" s="52"/>
      <c r="BM742" s="43">
        <v>15005</v>
      </c>
      <c r="BN742" s="45">
        <f t="shared" si="3407"/>
        <v>28</v>
      </c>
      <c r="BO742" s="43">
        <v>560</v>
      </c>
      <c r="BP742" s="45">
        <f t="shared" si="3408"/>
        <v>0</v>
      </c>
      <c r="BQ742" s="43">
        <v>8</v>
      </c>
      <c r="BR742" s="45">
        <f t="shared" si="3409"/>
        <v>0</v>
      </c>
      <c r="BS742" s="43">
        <v>0</v>
      </c>
      <c r="BT742" s="63" t="str">
        <f t="shared" si="3410"/>
        <v>キティフェイスポーチ</v>
      </c>
      <c r="BU742" s="67">
        <f t="shared" si="3411"/>
        <v>900</v>
      </c>
      <c r="BV742" s="43">
        <f t="shared" si="3412"/>
        <v>0</v>
      </c>
      <c r="BW742" s="46">
        <f t="shared" si="3413"/>
        <v>0</v>
      </c>
      <c r="BX742" s="37"/>
      <c r="BY742" s="57"/>
      <c r="BZ742" s="52"/>
      <c r="CA742" s="43">
        <v>6343</v>
      </c>
      <c r="CB742" s="45">
        <f t="shared" si="3414"/>
        <v>17</v>
      </c>
      <c r="CC742" s="43">
        <v>203</v>
      </c>
      <c r="CD742" s="45">
        <f t="shared" si="3415"/>
        <v>0</v>
      </c>
      <c r="CE742" s="43">
        <v>15</v>
      </c>
      <c r="CF742" s="45">
        <f t="shared" si="3416"/>
        <v>0</v>
      </c>
      <c r="CG742" s="45">
        <v>0</v>
      </c>
      <c r="CH742" s="64" t="str">
        <f t="shared" si="3452"/>
        <v>デジタルミニカメラ</v>
      </c>
      <c r="CI742" s="67">
        <f t="shared" si="3451"/>
        <v>722</v>
      </c>
      <c r="CJ742" s="43">
        <f t="shared" si="3418"/>
        <v>0</v>
      </c>
      <c r="CK742" s="46">
        <f t="shared" si="3419"/>
        <v>0</v>
      </c>
      <c r="CL742" s="37"/>
      <c r="CM742" s="29"/>
      <c r="CN742" s="52"/>
      <c r="CO742" s="43">
        <v>1179</v>
      </c>
      <c r="CP742" s="45">
        <f t="shared" si="3420"/>
        <v>80</v>
      </c>
      <c r="CQ742" s="43">
        <v>38</v>
      </c>
      <c r="CR742" s="45">
        <f t="shared" si="3421"/>
        <v>3</v>
      </c>
      <c r="CS742" s="43">
        <v>6</v>
      </c>
      <c r="CT742" s="45">
        <f t="shared" si="3422"/>
        <v>4</v>
      </c>
      <c r="CU742" s="45">
        <v>4</v>
      </c>
      <c r="CV742" s="63" t="str">
        <f t="shared" si="3453"/>
        <v>サンリオFAN</v>
      </c>
      <c r="CW742" s="67">
        <f t="shared" si="3454"/>
        <v>1100</v>
      </c>
      <c r="CX742" s="43">
        <f t="shared" si="3424"/>
        <v>4400</v>
      </c>
      <c r="CY742" s="46">
        <f t="shared" si="3425"/>
        <v>0.55000000000000004</v>
      </c>
      <c r="CZ742" s="37"/>
      <c r="DA742" s="29"/>
      <c r="DB742" s="52" t="str">
        <f t="shared" si="3361"/>
        <v/>
      </c>
      <c r="DC742" s="45"/>
      <c r="DD742" s="45" t="str">
        <f t="shared" si="3362"/>
        <v/>
      </c>
      <c r="DE742" s="45"/>
      <c r="DF742" s="45" t="str">
        <f t="shared" si="3363"/>
        <v/>
      </c>
      <c r="DG742" s="45"/>
      <c r="DH742" s="45" t="str">
        <f t="shared" si="3364"/>
        <v/>
      </c>
      <c r="DI742" s="45"/>
      <c r="DJ742" s="43"/>
      <c r="DK742" s="43" t="str">
        <f t="shared" si="3365"/>
        <v/>
      </c>
      <c r="DL742" s="45" t="str">
        <f t="shared" si="3366"/>
        <v/>
      </c>
      <c r="DM742" s="46" t="str">
        <f t="shared" si="3367"/>
        <v/>
      </c>
      <c r="DN742" s="37"/>
      <c r="DO742" s="29"/>
      <c r="DP742" s="52" t="str">
        <f t="shared" si="3368"/>
        <v/>
      </c>
      <c r="DQ742" s="45"/>
      <c r="DR742" s="45" t="str">
        <f t="shared" si="3369"/>
        <v/>
      </c>
      <c r="DS742" s="45"/>
      <c r="DT742" s="45" t="str">
        <f t="shared" si="3370"/>
        <v/>
      </c>
      <c r="DU742" s="45"/>
      <c r="DV742" s="45" t="str">
        <f t="shared" si="3371"/>
        <v/>
      </c>
      <c r="DW742" s="45"/>
      <c r="DX742" s="43"/>
      <c r="DY742" s="43" t="str">
        <f t="shared" si="3372"/>
        <v/>
      </c>
      <c r="DZ742" s="45" t="str">
        <f t="shared" si="3373"/>
        <v/>
      </c>
      <c r="EA742" s="46" t="str">
        <f t="shared" si="3374"/>
        <v/>
      </c>
      <c r="EB742" s="37"/>
      <c r="GU742" s="220"/>
      <c r="GV742" s="29"/>
      <c r="GW742" s="31"/>
      <c r="GX742" s="29"/>
      <c r="GY742" s="128"/>
      <c r="GZ742" s="29"/>
      <c r="HB742" s="166"/>
      <c r="HC742" s="29"/>
      <c r="HD742" s="29"/>
      <c r="HE742" s="29"/>
      <c r="HF742" s="29"/>
      <c r="HG742" s="29"/>
      <c r="HK742" s="29"/>
      <c r="HL742" s="29"/>
      <c r="HM742" s="128"/>
      <c r="HN742" s="29"/>
      <c r="HP742" s="166"/>
      <c r="HQ742" s="29"/>
      <c r="HR742" s="29"/>
      <c r="HS742" s="29"/>
      <c r="HT742" s="29"/>
      <c r="HU742" s="29"/>
      <c r="HX742" s="360"/>
      <c r="HY742" s="52"/>
      <c r="HZ742" s="43">
        <v>3261</v>
      </c>
      <c r="IA742" s="45">
        <f t="shared" si="3426"/>
        <v>60</v>
      </c>
      <c r="IB742" s="43">
        <v>100</v>
      </c>
      <c r="IC742" s="45">
        <f t="shared" si="3427"/>
        <v>1</v>
      </c>
      <c r="ID742" s="43">
        <v>35</v>
      </c>
      <c r="IE742" s="45">
        <f t="shared" si="3428"/>
        <v>1</v>
      </c>
      <c r="IF742" s="43">
        <v>0</v>
      </c>
      <c r="IG742" s="63" t="str">
        <f t="shared" si="3429"/>
        <v>ミニ香水</v>
      </c>
      <c r="IH742" s="67">
        <f t="shared" si="3430"/>
        <v>1100</v>
      </c>
      <c r="II742" s="43">
        <f t="shared" si="3431"/>
        <v>1100</v>
      </c>
      <c r="IJ742" s="46">
        <f t="shared" si="3432"/>
        <v>0.18333333333333332</v>
      </c>
      <c r="IK742" s="37"/>
      <c r="IL742" s="29"/>
      <c r="IM742" s="52"/>
      <c r="IN742" s="43">
        <v>4045</v>
      </c>
      <c r="IO742" s="45">
        <f t="shared" si="3433"/>
        <v>32</v>
      </c>
      <c r="IP742" s="43">
        <v>88</v>
      </c>
      <c r="IQ742" s="45">
        <f t="shared" si="3434"/>
        <v>2</v>
      </c>
      <c r="IR742" s="43">
        <v>13</v>
      </c>
      <c r="IS742" s="45">
        <f t="shared" si="3435"/>
        <v>1</v>
      </c>
      <c r="IT742" s="43">
        <v>0</v>
      </c>
      <c r="IU742" s="63" t="str">
        <f t="shared" ref="IU742:IU784" si="3457">IF(IN742="","",IU738)</f>
        <v>ジャグラーサウンドボタン</v>
      </c>
      <c r="IV742" s="67">
        <f t="shared" ref="IV742:IV784" si="3458">IF(IO742="","",IV738)</f>
        <v>900</v>
      </c>
      <c r="IW742" s="43">
        <f t="shared" si="3437"/>
        <v>900</v>
      </c>
      <c r="IX742" s="46">
        <f t="shared" si="3438"/>
        <v>0.28125</v>
      </c>
      <c r="IY742" s="37"/>
      <c r="IZ742" s="61"/>
      <c r="JA742" s="52"/>
      <c r="JB742" s="43">
        <v>3078</v>
      </c>
      <c r="JC742" s="69">
        <f t="shared" si="3439"/>
        <v>8</v>
      </c>
      <c r="JD742" s="43">
        <v>94</v>
      </c>
      <c r="JE742" s="45">
        <f t="shared" si="3440"/>
        <v>1</v>
      </c>
      <c r="JF742" s="43">
        <v>7</v>
      </c>
      <c r="JG742" s="45">
        <f t="shared" si="3441"/>
        <v>1</v>
      </c>
      <c r="JH742" s="45">
        <v>0</v>
      </c>
      <c r="JI742" s="63" t="str">
        <f t="shared" si="3450"/>
        <v>こびとづかんキーケース</v>
      </c>
      <c r="JJ742" s="67">
        <f t="shared" si="3450"/>
        <v>698</v>
      </c>
      <c r="JK742" s="43">
        <f t="shared" si="3442"/>
        <v>698</v>
      </c>
      <c r="JL742" s="46">
        <f t="shared" si="3443"/>
        <v>0.87250000000000005</v>
      </c>
      <c r="JM742" s="37"/>
      <c r="JN742" s="29"/>
      <c r="JO742" s="52"/>
      <c r="JP742" s="43">
        <v>3517</v>
      </c>
      <c r="JQ742" s="45">
        <f t="shared" si="3444"/>
        <v>98</v>
      </c>
      <c r="JR742" s="43">
        <v>77</v>
      </c>
      <c r="JS742" s="45">
        <f t="shared" si="3445"/>
        <v>2</v>
      </c>
      <c r="JT742" s="43">
        <v>13</v>
      </c>
      <c r="JU742" s="45">
        <f t="shared" si="3446"/>
        <v>2</v>
      </c>
      <c r="JV742" s="43">
        <v>0</v>
      </c>
      <c r="JW742" s="63" t="str">
        <f t="shared" si="3455"/>
        <v>デジタルミニカメラ</v>
      </c>
      <c r="JX742" s="67">
        <f t="shared" si="3456"/>
        <v>722</v>
      </c>
      <c r="JY742" s="43">
        <f t="shared" si="3448"/>
        <v>1444</v>
      </c>
      <c r="JZ742" s="46">
        <f t="shared" si="3449"/>
        <v>0.14734693877551019</v>
      </c>
      <c r="KA742" s="37"/>
      <c r="KB742" s="51"/>
      <c r="KC742" s="52"/>
      <c r="KD742" s="43">
        <v>9109</v>
      </c>
      <c r="KE742" s="45">
        <f>IF(KD742="","",KD742-KD738)</f>
        <v>56</v>
      </c>
      <c r="KF742" s="43">
        <v>266</v>
      </c>
      <c r="KG742" s="45">
        <f>IF(KF742="","",KF742-KF738)</f>
        <v>3</v>
      </c>
      <c r="KH742" s="43">
        <v>8</v>
      </c>
      <c r="KI742" s="45">
        <f>IF(KH742="","",KH738+KJ738-KH742)</f>
        <v>3</v>
      </c>
      <c r="KJ742" s="45">
        <v>0</v>
      </c>
      <c r="KK742" s="63" t="str">
        <f>IF(KD742="","",KK738)</f>
        <v>こびとづかんキーケース</v>
      </c>
      <c r="KL742" s="67">
        <f>IF(KE742="","",KL738)</f>
        <v>726</v>
      </c>
      <c r="KM742" s="43">
        <f>IF(KH742="","",KI742*KL742)</f>
        <v>2178</v>
      </c>
      <c r="KN742" s="46">
        <f>IF(KI742="","",KM742/(KE742*100))</f>
        <v>0.3889285714285714</v>
      </c>
      <c r="KO742" s="37"/>
      <c r="KP742" s="29"/>
      <c r="KQ742" s="52"/>
      <c r="KR742" s="43">
        <v>18526</v>
      </c>
      <c r="KS742" s="45">
        <f>IF(KR742="","",KR742-KR738)</f>
        <v>37</v>
      </c>
      <c r="KT742" s="43">
        <v>1033</v>
      </c>
      <c r="KU742" s="45">
        <f>IF(KT742="","",KT742-KT738)</f>
        <v>0</v>
      </c>
      <c r="KV742" s="43">
        <v>2</v>
      </c>
      <c r="KW742" s="45">
        <f>IF(KV742="","",KV738+KX738-KV742)</f>
        <v>2</v>
      </c>
      <c r="KX742" s="43">
        <v>2</v>
      </c>
      <c r="KY742" s="63" t="str">
        <f>IF(KR742="","",KY738)</f>
        <v>ジョージファン</v>
      </c>
      <c r="KZ742" s="67">
        <f>IF(KS742="","",KZ738)</f>
        <v>1050</v>
      </c>
      <c r="LA742" s="43">
        <f>IF(KV742="","",KW742*KZ742)</f>
        <v>2100</v>
      </c>
      <c r="LB742" s="46">
        <f>IF(KW742="","",LA742/(KS742*100))</f>
        <v>0.56756756756756754</v>
      </c>
      <c r="LC742" s="37" t="s">
        <v>347</v>
      </c>
      <c r="LD742" s="29"/>
      <c r="LE742" s="93"/>
      <c r="LF742" s="45"/>
      <c r="LG742" s="45"/>
      <c r="LH742" s="45">
        <v>529</v>
      </c>
      <c r="LI742" s="45">
        <f>IF(LH742="","",LH742-LH739)</f>
        <v>0</v>
      </c>
      <c r="LJ742" s="43">
        <v>2</v>
      </c>
      <c r="LK742" s="45">
        <f>IF(LJ742="","",LJ739+LL739-LJ742)</f>
        <v>0</v>
      </c>
      <c r="LL742" s="45">
        <v>0</v>
      </c>
      <c r="LM742" s="73" t="str">
        <f>IF(LF741="","",LM739)</f>
        <v>アンパンぬいぐるみ、バイキンティッシュカバー</v>
      </c>
      <c r="LN742" s="67">
        <f>IF(LG741="","",LN739)</f>
        <v>1000</v>
      </c>
      <c r="LO742" s="45">
        <f t="shared" si="3406"/>
        <v>0</v>
      </c>
      <c r="LP742" s="46"/>
      <c r="LQ742" s="37"/>
      <c r="LR742" s="29"/>
      <c r="LS742" s="52" t="str">
        <f t="shared" si="3375"/>
        <v/>
      </c>
      <c r="LT742" s="45"/>
      <c r="LU742" s="45" t="str">
        <f t="shared" si="3376"/>
        <v/>
      </c>
      <c r="LV742" s="45"/>
      <c r="LW742" s="45" t="str">
        <f t="shared" si="3377"/>
        <v/>
      </c>
      <c r="LX742" s="45"/>
      <c r="LY742" s="45" t="str">
        <f t="shared" si="3378"/>
        <v/>
      </c>
      <c r="LZ742" s="45"/>
      <c r="MA742" s="43"/>
      <c r="MB742" s="43" t="str">
        <f t="shared" si="3379"/>
        <v/>
      </c>
      <c r="MC742" s="45" t="str">
        <f t="shared" si="3380"/>
        <v/>
      </c>
      <c r="MD742" s="46" t="str">
        <f t="shared" si="3381"/>
        <v/>
      </c>
      <c r="ME742" s="37"/>
      <c r="MF742" s="29"/>
      <c r="MG742" s="52" t="str">
        <f t="shared" si="3382"/>
        <v/>
      </c>
      <c r="MH742" s="45"/>
      <c r="MI742" s="45" t="str">
        <f t="shared" si="3383"/>
        <v/>
      </c>
      <c r="MJ742" s="45"/>
      <c r="MK742" s="45" t="str">
        <f t="shared" si="3384"/>
        <v/>
      </c>
      <c r="ML742" s="45"/>
      <c r="MM742" s="45" t="str">
        <f t="shared" si="3385"/>
        <v/>
      </c>
      <c r="MN742" s="45"/>
      <c r="MO742" s="43"/>
      <c r="MP742" s="43" t="str">
        <f t="shared" si="3403"/>
        <v/>
      </c>
      <c r="MQ742" s="45" t="str">
        <f t="shared" si="3386"/>
        <v/>
      </c>
      <c r="MR742" s="46" t="str">
        <f t="shared" si="3387"/>
        <v/>
      </c>
      <c r="MS742" s="37"/>
      <c r="MT742" s="29"/>
      <c r="MU742" s="52" t="str">
        <f t="shared" si="3388"/>
        <v/>
      </c>
      <c r="MV742" s="45"/>
      <c r="MW742" s="45" t="str">
        <f t="shared" si="3389"/>
        <v/>
      </c>
      <c r="MX742" s="45"/>
      <c r="MY742" s="45" t="str">
        <f t="shared" si="3390"/>
        <v/>
      </c>
      <c r="MZ742" s="45"/>
      <c r="NA742" s="45" t="str">
        <f t="shared" si="3391"/>
        <v/>
      </c>
      <c r="NB742" s="45"/>
      <c r="NC742" s="43"/>
      <c r="ND742" s="43" t="str">
        <f t="shared" si="3392"/>
        <v/>
      </c>
      <c r="NE742" s="45" t="str">
        <f t="shared" si="3393"/>
        <v/>
      </c>
      <c r="NF742" s="46" t="str">
        <f t="shared" si="3394"/>
        <v/>
      </c>
      <c r="NG742" s="37"/>
      <c r="NH742" s="29"/>
      <c r="NI742" s="52" t="str">
        <f t="shared" si="3395"/>
        <v/>
      </c>
      <c r="NJ742" s="45"/>
      <c r="NK742" s="45" t="str">
        <f t="shared" si="3396"/>
        <v/>
      </c>
      <c r="NL742" s="45"/>
      <c r="NM742" s="45" t="str">
        <f t="shared" si="3397"/>
        <v/>
      </c>
      <c r="NN742" s="45"/>
      <c r="NO742" s="45" t="str">
        <f t="shared" si="3398"/>
        <v/>
      </c>
      <c r="NP742" s="45"/>
      <c r="NQ742" s="43"/>
      <c r="NR742" s="43" t="str">
        <f t="shared" si="3399"/>
        <v/>
      </c>
      <c r="NS742" s="45" t="str">
        <f t="shared" si="3400"/>
        <v/>
      </c>
      <c r="NT742" s="46" t="str">
        <f t="shared" si="3401"/>
        <v/>
      </c>
      <c r="NU742" s="37"/>
    </row>
    <row r="743" spans="1:385" ht="15" customHeight="1" thickBot="1" x14ac:dyDescent="0.3">
      <c r="A743" s="38"/>
      <c r="B743" s="39"/>
      <c r="C743" s="40"/>
      <c r="D743" s="40"/>
      <c r="E743" s="40"/>
      <c r="F743" s="135"/>
      <c r="G743" s="135"/>
      <c r="H743" s="42"/>
      <c r="I743" s="45"/>
      <c r="J743" s="45"/>
      <c r="K743" s="45"/>
      <c r="L743" s="45"/>
      <c r="M743" s="45"/>
      <c r="N743" s="45"/>
      <c r="O743" s="45"/>
      <c r="P743" s="43"/>
      <c r="Q743" s="43"/>
      <c r="R743" s="45"/>
      <c r="S743" s="46"/>
      <c r="T743" s="37"/>
      <c r="U743" s="29"/>
      <c r="V743" s="52" t="str">
        <f t="shared" si="3340"/>
        <v/>
      </c>
      <c r="W743" s="45"/>
      <c r="X743" s="45"/>
      <c r="Y743" s="45"/>
      <c r="Z743" s="45"/>
      <c r="AA743" s="45"/>
      <c r="AB743" s="45"/>
      <c r="AC743" s="45"/>
      <c r="AD743" s="43"/>
      <c r="AE743" s="43"/>
      <c r="AF743" s="45"/>
      <c r="AG743" s="46"/>
      <c r="AH743" s="37"/>
      <c r="AI743" s="29"/>
      <c r="AJ743" s="52" t="str">
        <f t="shared" si="3347"/>
        <v/>
      </c>
      <c r="AK743" s="45"/>
      <c r="AL743" s="45"/>
      <c r="AM743" s="45"/>
      <c r="AN743" s="45"/>
      <c r="AO743" s="45"/>
      <c r="AP743" s="45"/>
      <c r="AQ743" s="45"/>
      <c r="AR743" s="43"/>
      <c r="AS743" s="43"/>
      <c r="AT743" s="45"/>
      <c r="AU743" s="46"/>
      <c r="AV743" s="37"/>
      <c r="AW743" s="29"/>
      <c r="AX743" s="52" t="str">
        <f t="shared" si="3354"/>
        <v/>
      </c>
      <c r="AY743" s="45"/>
      <c r="AZ743" s="45"/>
      <c r="BA743" s="45"/>
      <c r="BB743" s="45"/>
      <c r="BC743" s="45"/>
      <c r="BD743" s="45"/>
      <c r="BE743" s="45"/>
      <c r="BF743" s="43"/>
      <c r="BG743" s="43"/>
      <c r="BH743" s="45"/>
      <c r="BI743" s="46"/>
      <c r="BJ743" s="37"/>
      <c r="BK743" s="29"/>
      <c r="BL743" s="95"/>
      <c r="BM743" s="27">
        <v>19204</v>
      </c>
      <c r="BN743" s="45">
        <f t="shared" si="3407"/>
        <v>34</v>
      </c>
      <c r="BO743" s="27">
        <v>889</v>
      </c>
      <c r="BP743" s="45">
        <f t="shared" si="3408"/>
        <v>2</v>
      </c>
      <c r="BQ743" s="27">
        <v>48</v>
      </c>
      <c r="BR743" s="45">
        <f t="shared" si="3409"/>
        <v>2</v>
      </c>
      <c r="BS743" s="27">
        <v>0</v>
      </c>
      <c r="BT743" s="63" t="str">
        <f t="shared" si="3410"/>
        <v>キティサンダルキーホルダー</v>
      </c>
      <c r="BU743" s="67">
        <f t="shared" si="3411"/>
        <v>605</v>
      </c>
      <c r="BV743" s="45">
        <f t="shared" si="3412"/>
        <v>1210</v>
      </c>
      <c r="BW743" s="46">
        <f t="shared" si="3413"/>
        <v>0.35588235294117648</v>
      </c>
      <c r="BX743" s="94"/>
      <c r="BY743" s="57"/>
      <c r="BZ743" s="95"/>
      <c r="CA743" s="27">
        <v>6647</v>
      </c>
      <c r="CB743" s="45">
        <f t="shared" si="3414"/>
        <v>43</v>
      </c>
      <c r="CC743" s="27">
        <v>395</v>
      </c>
      <c r="CD743" s="45">
        <f t="shared" si="3415"/>
        <v>4</v>
      </c>
      <c r="CE743" s="27">
        <v>90</v>
      </c>
      <c r="CF743" s="45">
        <f t="shared" si="3416"/>
        <v>6</v>
      </c>
      <c r="CG743" s="45">
        <v>0</v>
      </c>
      <c r="CH743" s="63" t="str">
        <f t="shared" si="3452"/>
        <v>スプランキーラバー</v>
      </c>
      <c r="CI743" s="67">
        <f t="shared" si="3451"/>
        <v>187</v>
      </c>
      <c r="CJ743" s="45">
        <f t="shared" si="3418"/>
        <v>1122</v>
      </c>
      <c r="CK743" s="46">
        <f t="shared" si="3419"/>
        <v>0.26093023255813952</v>
      </c>
      <c r="CL743" s="94"/>
      <c r="CM743" s="29"/>
      <c r="CN743" s="95"/>
      <c r="CO743" s="27">
        <v>509</v>
      </c>
      <c r="CP743" s="45">
        <f t="shared" si="3420"/>
        <v>110</v>
      </c>
      <c r="CQ743" s="27">
        <v>21</v>
      </c>
      <c r="CR743" s="45">
        <f t="shared" si="3421"/>
        <v>3</v>
      </c>
      <c r="CS743" s="27">
        <v>9</v>
      </c>
      <c r="CT743" s="45">
        <f t="shared" si="3422"/>
        <v>3</v>
      </c>
      <c r="CU743" s="45">
        <v>3</v>
      </c>
      <c r="CV743" s="63" t="str">
        <f t="shared" si="3453"/>
        <v>ギャルキティキーケース</v>
      </c>
      <c r="CW743" s="67">
        <f t="shared" si="3454"/>
        <v>726</v>
      </c>
      <c r="CX743" s="45">
        <f t="shared" si="3424"/>
        <v>2178</v>
      </c>
      <c r="CY743" s="46">
        <f t="shared" si="3425"/>
        <v>0.19800000000000001</v>
      </c>
      <c r="CZ743" s="94"/>
      <c r="DA743" s="29"/>
      <c r="DB743" s="52" t="str">
        <f t="shared" si="3361"/>
        <v/>
      </c>
      <c r="DC743" s="45"/>
      <c r="DD743" s="45"/>
      <c r="DE743" s="45"/>
      <c r="DF743" s="45"/>
      <c r="DG743" s="45"/>
      <c r="DH743" s="45"/>
      <c r="DI743" s="45"/>
      <c r="DJ743" s="43"/>
      <c r="DK743" s="43"/>
      <c r="DL743" s="45"/>
      <c r="DM743" s="46"/>
      <c r="DN743" s="37"/>
      <c r="DO743" s="29"/>
      <c r="DP743" s="52" t="str">
        <f t="shared" si="3368"/>
        <v/>
      </c>
      <c r="DQ743" s="45"/>
      <c r="DR743" s="45"/>
      <c r="DS743" s="45"/>
      <c r="DT743" s="45"/>
      <c r="DU743" s="45"/>
      <c r="DV743" s="45"/>
      <c r="DW743" s="45"/>
      <c r="DX743" s="43"/>
      <c r="DY743" s="43"/>
      <c r="DZ743" s="45"/>
      <c r="EA743" s="46"/>
      <c r="EB743" s="37"/>
      <c r="GU743" s="220"/>
      <c r="HX743" s="360"/>
      <c r="HY743" s="95"/>
      <c r="HZ743" s="27">
        <v>3107</v>
      </c>
      <c r="IA743" s="69">
        <f t="shared" si="3426"/>
        <v>17</v>
      </c>
      <c r="IB743" s="27">
        <v>101</v>
      </c>
      <c r="IC743" s="45">
        <f t="shared" si="3427"/>
        <v>0</v>
      </c>
      <c r="ID743" s="27">
        <v>21</v>
      </c>
      <c r="IE743" s="45">
        <f t="shared" si="3428"/>
        <v>0</v>
      </c>
      <c r="IF743" s="27">
        <v>0</v>
      </c>
      <c r="IG743" s="63" t="str">
        <f t="shared" si="3429"/>
        <v>アンパンマンもちふわ</v>
      </c>
      <c r="IH743" s="67">
        <f t="shared" si="3430"/>
        <v>673</v>
      </c>
      <c r="II743" s="45">
        <f t="shared" si="3431"/>
        <v>0</v>
      </c>
      <c r="IJ743" s="46">
        <f t="shared" si="3432"/>
        <v>0</v>
      </c>
      <c r="IK743" s="94"/>
      <c r="IL743" s="29"/>
      <c r="IM743" s="95"/>
      <c r="IN743" s="27">
        <v>2538</v>
      </c>
      <c r="IO743" s="45">
        <f t="shared" si="3433"/>
        <v>27</v>
      </c>
      <c r="IP743" s="27">
        <v>133</v>
      </c>
      <c r="IQ743" s="45">
        <f t="shared" si="3434"/>
        <v>3</v>
      </c>
      <c r="IR743" s="27">
        <v>22</v>
      </c>
      <c r="IS743" s="45">
        <f t="shared" si="3435"/>
        <v>4</v>
      </c>
      <c r="IT743" s="27">
        <v>0</v>
      </c>
      <c r="IU743" s="63" t="str">
        <f t="shared" si="3457"/>
        <v>モンチッチヘアゴム</v>
      </c>
      <c r="IV743" s="67">
        <f t="shared" si="3458"/>
        <v>450</v>
      </c>
      <c r="IW743" s="45">
        <f t="shared" si="3437"/>
        <v>1800</v>
      </c>
      <c r="IX743" s="46">
        <f t="shared" si="3438"/>
        <v>0.66666666666666663</v>
      </c>
      <c r="IY743" s="94"/>
      <c r="IZ743" s="61"/>
      <c r="JA743" s="95"/>
      <c r="JB743" s="27">
        <v>3309</v>
      </c>
      <c r="JC743" s="45">
        <f t="shared" si="3439"/>
        <v>222</v>
      </c>
      <c r="JD743" s="27">
        <v>238</v>
      </c>
      <c r="JE743" s="45">
        <f t="shared" si="3440"/>
        <v>12</v>
      </c>
      <c r="JF743" s="27">
        <v>30</v>
      </c>
      <c r="JG743" s="45">
        <f t="shared" si="3441"/>
        <v>15</v>
      </c>
      <c r="JH743" s="45">
        <v>40</v>
      </c>
      <c r="JI743" s="63" t="s">
        <v>257</v>
      </c>
      <c r="JJ743" s="67">
        <v>198</v>
      </c>
      <c r="JK743" s="45">
        <f t="shared" si="3442"/>
        <v>2970</v>
      </c>
      <c r="JL743" s="46">
        <f t="shared" si="3443"/>
        <v>0.13378378378378378</v>
      </c>
      <c r="JM743" s="94"/>
      <c r="JN743" s="29"/>
      <c r="JO743" s="95"/>
      <c r="JP743" s="27">
        <v>4353</v>
      </c>
      <c r="JQ743" s="45">
        <f t="shared" si="3444"/>
        <v>59</v>
      </c>
      <c r="JR743" s="27">
        <v>210</v>
      </c>
      <c r="JS743" s="45">
        <f t="shared" si="3445"/>
        <v>2</v>
      </c>
      <c r="JT743" s="27">
        <v>66</v>
      </c>
      <c r="JU743" s="45">
        <f t="shared" si="3446"/>
        <v>2</v>
      </c>
      <c r="JV743" s="27">
        <v>0</v>
      </c>
      <c r="JW743" s="63" t="str">
        <f t="shared" si="3455"/>
        <v>キティサンダルKH</v>
      </c>
      <c r="JX743" s="67">
        <f t="shared" si="3456"/>
        <v>605</v>
      </c>
      <c r="JY743" s="45">
        <f t="shared" si="3448"/>
        <v>1210</v>
      </c>
      <c r="JZ743" s="46">
        <f t="shared" si="3449"/>
        <v>0.20508474576271185</v>
      </c>
      <c r="KA743" s="94"/>
      <c r="KB743" s="51"/>
      <c r="KC743" s="94"/>
      <c r="KD743" s="27">
        <v>10214</v>
      </c>
      <c r="KE743" s="45">
        <f>IF(KD743="","",KD743-KD739)</f>
        <v>71</v>
      </c>
      <c r="KF743" s="27">
        <v>576</v>
      </c>
      <c r="KG743" s="45">
        <f>IF(KF743="","",KF743-KF739)</f>
        <v>2</v>
      </c>
      <c r="KH743" s="27">
        <v>6</v>
      </c>
      <c r="KI743" s="45">
        <f>IF(KH743="","",KH739+KJ739-KH743)</f>
        <v>2</v>
      </c>
      <c r="KJ743" s="45">
        <v>2</v>
      </c>
      <c r="KK743" s="63" t="str">
        <f>IF(KD743="","",KK739)</f>
        <v>サンリオFAN</v>
      </c>
      <c r="KL743" s="67">
        <f>IF(KE743="","",KL739)</f>
        <v>1100</v>
      </c>
      <c r="KM743" s="45">
        <f>IF(KH743="","",KI743*KL743)</f>
        <v>2200</v>
      </c>
      <c r="KN743" s="46">
        <f>IF(KI743="","",KM743/(KE743*100))</f>
        <v>0.30985915492957744</v>
      </c>
      <c r="KO743" s="94"/>
      <c r="KP743" s="29"/>
      <c r="KQ743" s="95"/>
      <c r="KR743" s="27">
        <v>15454</v>
      </c>
      <c r="KS743" s="45">
        <f>IF(KR743="","",KR743-KR739)</f>
        <v>26</v>
      </c>
      <c r="KT743" s="27">
        <v>1816</v>
      </c>
      <c r="KU743" s="45">
        <f>IF(KT743="","",KT743-KT739)</f>
        <v>0</v>
      </c>
      <c r="KV743" s="27">
        <v>18</v>
      </c>
      <c r="KW743" s="45">
        <f>IF(KV743="","",KV739+KX739-KV743)</f>
        <v>0</v>
      </c>
      <c r="KX743" s="27">
        <v>0</v>
      </c>
      <c r="KY743" s="63" t="str">
        <f>IF(KR743="","",KY739)</f>
        <v>ターボババアマスコット</v>
      </c>
      <c r="KZ743" s="67">
        <f>IF(KS743="","",KZ739)</f>
        <v>800</v>
      </c>
      <c r="LA743" s="45">
        <f>IF(KV743="","",KW743*KZ743)</f>
        <v>0</v>
      </c>
      <c r="LB743" s="46">
        <f>IF(KW743="","",LA743/(KS743*100))</f>
        <v>0</v>
      </c>
      <c r="LC743" s="94"/>
      <c r="LD743" s="29"/>
      <c r="LE743" s="75"/>
      <c r="LF743" s="76"/>
      <c r="LG743" s="76"/>
      <c r="LH743" s="76">
        <v>1166</v>
      </c>
      <c r="LI743" s="76">
        <f>IF(LH743="","",LH743-LH740)</f>
        <v>0</v>
      </c>
      <c r="LJ743" s="77">
        <v>2</v>
      </c>
      <c r="LK743" s="76">
        <f>IF(LJ743="","",LJ740+LL740-LJ743)</f>
        <v>0</v>
      </c>
      <c r="LL743" s="76">
        <v>0</v>
      </c>
      <c r="LM743" s="78" t="str">
        <f>IF(LF741="","",LM740)</f>
        <v>コキンちゃん、あかちゃんまん</v>
      </c>
      <c r="LN743" s="79">
        <f>IF(LG741="","",LN740)</f>
        <v>1000</v>
      </c>
      <c r="LO743" s="76">
        <f t="shared" si="3406"/>
        <v>0</v>
      </c>
      <c r="LP743" s="80"/>
      <c r="LQ743" s="37"/>
      <c r="LR743" s="29"/>
      <c r="LS743" s="52" t="str">
        <f t="shared" si="3375"/>
        <v/>
      </c>
      <c r="LT743" s="45"/>
      <c r="LU743" s="45"/>
      <c r="LV743" s="45"/>
      <c r="LW743" s="45"/>
      <c r="LX743" s="45"/>
      <c r="LY743" s="45"/>
      <c r="LZ743" s="45"/>
      <c r="MA743" s="43"/>
      <c r="MB743" s="43"/>
      <c r="MC743" s="45"/>
      <c r="MD743" s="46"/>
      <c r="ME743" s="37"/>
      <c r="MF743" s="29"/>
      <c r="MG743" s="52" t="str">
        <f t="shared" si="3382"/>
        <v/>
      </c>
      <c r="MH743" s="45"/>
      <c r="MI743" s="45"/>
      <c r="MJ743" s="45"/>
      <c r="MK743" s="45"/>
      <c r="ML743" s="45"/>
      <c r="MM743" s="45"/>
      <c r="MN743" s="45"/>
      <c r="MO743" s="43"/>
      <c r="MP743" s="43"/>
      <c r="MQ743" s="45"/>
      <c r="MR743" s="46"/>
      <c r="MS743" s="37"/>
      <c r="MT743" s="29"/>
      <c r="MU743" s="52" t="str">
        <f t="shared" si="3388"/>
        <v/>
      </c>
      <c r="MV743" s="45"/>
      <c r="MW743" s="45"/>
      <c r="MX743" s="45"/>
      <c r="MY743" s="45"/>
      <c r="MZ743" s="45"/>
      <c r="NA743" s="45"/>
      <c r="NB743" s="45"/>
      <c r="NC743" s="43"/>
      <c r="ND743" s="43"/>
      <c r="NE743" s="45"/>
      <c r="NF743" s="46"/>
      <c r="NG743" s="37"/>
      <c r="NH743" s="29"/>
      <c r="NI743" s="52" t="str">
        <f t="shared" si="3395"/>
        <v/>
      </c>
      <c r="NJ743" s="45"/>
      <c r="NK743" s="45"/>
      <c r="NL743" s="45"/>
      <c r="NM743" s="45"/>
      <c r="NN743" s="45"/>
      <c r="NO743" s="45"/>
      <c r="NP743" s="45"/>
      <c r="NQ743" s="43"/>
      <c r="NR743" s="43"/>
      <c r="NS743" s="45"/>
      <c r="NT743" s="46"/>
      <c r="NU743" s="37"/>
    </row>
    <row r="744" spans="1:385" ht="15" customHeight="1" thickTop="1" thickBot="1" x14ac:dyDescent="0.3">
      <c r="A744" s="38"/>
      <c r="B744" s="39"/>
      <c r="C744" s="40"/>
      <c r="D744" s="40"/>
      <c r="E744" s="40"/>
      <c r="F744" s="135"/>
      <c r="G744" s="135"/>
      <c r="H744" s="42"/>
      <c r="I744" s="45"/>
      <c r="J744" s="45" t="str">
        <f>IF(I744="","",I744-I745)</f>
        <v/>
      </c>
      <c r="K744" s="45"/>
      <c r="L744" s="45" t="str">
        <f>IF(K744="","",K744-K745)</f>
        <v/>
      </c>
      <c r="M744" s="45"/>
      <c r="N744" s="45" t="str">
        <f>IF(M744="","",M745+O745-M744)</f>
        <v/>
      </c>
      <c r="O744" s="45"/>
      <c r="P744" s="43"/>
      <c r="Q744" s="43" t="str">
        <f>IF(I744="","",Q745)</f>
        <v/>
      </c>
      <c r="R744" s="45" t="str">
        <f t="shared" ref="R744:R781" si="3459">IF(Q744="","",N744*Q744)</f>
        <v/>
      </c>
      <c r="S744" s="46" t="str">
        <f t="shared" ref="S744:S781" si="3460">IF(R744="","",R744/(J744*100))</f>
        <v/>
      </c>
      <c r="T744" s="37"/>
      <c r="U744" s="29"/>
      <c r="V744" s="52" t="str">
        <f t="shared" si="3340"/>
        <v/>
      </c>
      <c r="W744" s="67"/>
      <c r="X744" s="45" t="str">
        <f>IF(W744="","",W744-W745)</f>
        <v/>
      </c>
      <c r="Y744" s="45"/>
      <c r="Z744" s="45" t="str">
        <f>IF(Y744="","",Y744-Y745)</f>
        <v/>
      </c>
      <c r="AA744" s="45"/>
      <c r="AB744" s="45" t="str">
        <f>IF(AA744="","",AA745+AC745-AA744)</f>
        <v/>
      </c>
      <c r="AC744" s="45"/>
      <c r="AD744" s="43"/>
      <c r="AE744" s="43" t="str">
        <f>IF(W744="","",AE745)</f>
        <v/>
      </c>
      <c r="AF744" s="45" t="str">
        <f t="shared" ref="AF744:AF776" si="3461">IF(AE744="","",AB744*AE744)</f>
        <v/>
      </c>
      <c r="AG744" s="46" t="str">
        <f t="shared" ref="AG744:AG776" si="3462">IF(AF744="","",AF744/(X744*100))</f>
        <v/>
      </c>
      <c r="AH744" s="37"/>
      <c r="AI744" s="29"/>
      <c r="AJ744" s="52" t="str">
        <f t="shared" si="3347"/>
        <v/>
      </c>
      <c r="AK744" s="45"/>
      <c r="AL744" s="45" t="str">
        <f>IF(AK744="","",AK744-AK745)</f>
        <v/>
      </c>
      <c r="AM744" s="45"/>
      <c r="AN744" s="45" t="str">
        <f>IF(AM744="","",AM744-AM745)</f>
        <v/>
      </c>
      <c r="AO744" s="45"/>
      <c r="AP744" s="45" t="str">
        <f>IF(AO744="","",AO745+AQ745-AO744)</f>
        <v/>
      </c>
      <c r="AQ744" s="45"/>
      <c r="AR744" s="43"/>
      <c r="AS744" s="43" t="str">
        <f>IF(AK744="","",AS745)</f>
        <v/>
      </c>
      <c r="AT744" s="45" t="str">
        <f t="shared" ref="AT744:AT781" si="3463">IF(AS744="","",AP744*AS744)</f>
        <v/>
      </c>
      <c r="AU744" s="46" t="str">
        <f t="shared" ref="AU744:AU781" si="3464">IF(AT744="","",AT744/(AL744*100))</f>
        <v/>
      </c>
      <c r="AV744" s="37"/>
      <c r="AW744" s="29"/>
      <c r="AX744" s="52" t="str">
        <f t="shared" si="3354"/>
        <v/>
      </c>
      <c r="AY744" s="45"/>
      <c r="AZ744" s="45" t="str">
        <f>IF(AY744="","",AY744-AY745)</f>
        <v/>
      </c>
      <c r="BA744" s="45"/>
      <c r="BB744" s="45" t="str">
        <f>IF(BA744="","",BA744-BA745)</f>
        <v/>
      </c>
      <c r="BC744" s="45"/>
      <c r="BD744" s="45" t="str">
        <f>IF(BC744="","",BC745+BE745-BC744)</f>
        <v/>
      </c>
      <c r="BE744" s="45"/>
      <c r="BF744" s="43"/>
      <c r="BG744" s="43" t="str">
        <f>IF(AY744="","",BG745)</f>
        <v/>
      </c>
      <c r="BH744" s="45" t="str">
        <f t="shared" ref="BH744:BH781" si="3465">IF(BG744="","",BD744*BG744)</f>
        <v/>
      </c>
      <c r="BI744" s="46" t="str">
        <f t="shared" ref="BI744:BI781" si="3466">IF(BH744="","",BH744/(AZ744*100))</f>
        <v/>
      </c>
      <c r="BJ744" s="37"/>
      <c r="BK744" s="29"/>
      <c r="BL744" s="75"/>
      <c r="BM744" s="76">
        <v>13969</v>
      </c>
      <c r="BN744" s="76">
        <f t="shared" si="3407"/>
        <v>88</v>
      </c>
      <c r="BO744" s="76">
        <v>1684</v>
      </c>
      <c r="BP744" s="76">
        <f t="shared" si="3408"/>
        <v>7</v>
      </c>
      <c r="BQ744" s="76">
        <v>370</v>
      </c>
      <c r="BR744" s="76">
        <f t="shared" si="3409"/>
        <v>10</v>
      </c>
      <c r="BS744" s="76">
        <v>0</v>
      </c>
      <c r="BT744" s="78" t="str">
        <f t="shared" si="3410"/>
        <v>サンリオブレスレット</v>
      </c>
      <c r="BU744" s="79">
        <f t="shared" si="3411"/>
        <v>200</v>
      </c>
      <c r="BV744" s="76">
        <f t="shared" si="3412"/>
        <v>2000</v>
      </c>
      <c r="BW744" s="80">
        <f t="shared" si="3413"/>
        <v>0.22727272727272727</v>
      </c>
      <c r="BX744" s="37"/>
      <c r="BY744" s="57"/>
      <c r="BZ744" s="75"/>
      <c r="CA744" s="76">
        <v>4312</v>
      </c>
      <c r="CB744" s="76">
        <f t="shared" si="3414"/>
        <v>76</v>
      </c>
      <c r="CC744" s="76">
        <v>243</v>
      </c>
      <c r="CD744" s="76">
        <f t="shared" si="3415"/>
        <v>2</v>
      </c>
      <c r="CE744" s="76">
        <v>42</v>
      </c>
      <c r="CF744" s="76">
        <f t="shared" si="3416"/>
        <v>3</v>
      </c>
      <c r="CG744" s="76">
        <v>36</v>
      </c>
      <c r="CH744" s="78" t="s">
        <v>341</v>
      </c>
      <c r="CI744" s="79">
        <v>198</v>
      </c>
      <c r="CJ744" s="76">
        <f t="shared" si="3418"/>
        <v>594</v>
      </c>
      <c r="CK744" s="80">
        <f t="shared" si="3419"/>
        <v>7.8157894736842107E-2</v>
      </c>
      <c r="CL744" s="37"/>
      <c r="CM744" s="29"/>
      <c r="CN744" s="75"/>
      <c r="CO744" s="76">
        <v>506</v>
      </c>
      <c r="CP744" s="76">
        <f t="shared" si="3420"/>
        <v>47</v>
      </c>
      <c r="CQ744" s="76">
        <v>16</v>
      </c>
      <c r="CR744" s="76">
        <f t="shared" si="3421"/>
        <v>1</v>
      </c>
      <c r="CS744" s="76">
        <v>15</v>
      </c>
      <c r="CT744" s="76">
        <f t="shared" si="3422"/>
        <v>1</v>
      </c>
      <c r="CU744" s="76">
        <v>0</v>
      </c>
      <c r="CV744" s="78" t="str">
        <f t="shared" si="3453"/>
        <v>サンリオトイカメラ</v>
      </c>
      <c r="CW744" s="79">
        <f t="shared" si="3454"/>
        <v>605</v>
      </c>
      <c r="CX744" s="76">
        <f t="shared" si="3424"/>
        <v>605</v>
      </c>
      <c r="CY744" s="80">
        <f t="shared" si="3425"/>
        <v>0.12872340425531914</v>
      </c>
      <c r="CZ744" s="37"/>
      <c r="DA744" s="29"/>
      <c r="DB744" s="52" t="str">
        <f t="shared" si="3361"/>
        <v/>
      </c>
      <c r="DC744" s="45"/>
      <c r="DD744" s="45" t="str">
        <f>IF(DC744="","",DC744-DC745)</f>
        <v/>
      </c>
      <c r="DE744" s="45"/>
      <c r="DF744" s="45" t="str">
        <f>IF(DE744="","",DE744-DE745)</f>
        <v/>
      </c>
      <c r="DG744" s="45"/>
      <c r="DH744" s="45" t="str">
        <f>IF(DG744="","",DG745+DI745-DG744)</f>
        <v/>
      </c>
      <c r="DI744" s="45"/>
      <c r="DJ744" s="43"/>
      <c r="DK744" s="43" t="str">
        <f>IF(DC744="","",DK745)</f>
        <v/>
      </c>
      <c r="DL744" s="45" t="str">
        <f t="shared" ref="DL744:DL776" si="3467">IF(DK744="","",DH744*DK744)</f>
        <v/>
      </c>
      <c r="DM744" s="46" t="str">
        <f t="shared" ref="DM744:DM776" si="3468">IF(DL744="","",DL744/(DD744*100))</f>
        <v/>
      </c>
      <c r="DN744" s="37"/>
      <c r="DO744" s="29"/>
      <c r="DP744" s="52" t="str">
        <f t="shared" si="3368"/>
        <v/>
      </c>
      <c r="DQ744" s="45"/>
      <c r="DR744" s="45" t="str">
        <f>IF(DQ744="","",DQ744-DQ745)</f>
        <v/>
      </c>
      <c r="DS744" s="45"/>
      <c r="DT744" s="45" t="str">
        <f>IF(DS744="","",DS744-DS745)</f>
        <v/>
      </c>
      <c r="DU744" s="45"/>
      <c r="DV744" s="45" t="str">
        <f>IF(DU744="","",DU745+DW745-DU744)</f>
        <v/>
      </c>
      <c r="DW744" s="45"/>
      <c r="DX744" s="43"/>
      <c r="DY744" s="43" t="str">
        <f>IF(DQ744="","",DY745)</f>
        <v/>
      </c>
      <c r="DZ744" s="45" t="str">
        <f t="shared" ref="DZ744:DZ781" si="3469">IF(DY744="","",DV744*DY744)</f>
        <v/>
      </c>
      <c r="EA744" s="46" t="str">
        <f t="shared" ref="EA744:EA781" si="3470">IF(DZ744="","",DZ744/(DR744*100))</f>
        <v/>
      </c>
      <c r="EB744" s="37"/>
      <c r="GU744" s="220"/>
      <c r="HX744" s="360"/>
      <c r="HY744" s="75"/>
      <c r="HZ744" s="76">
        <v>4084</v>
      </c>
      <c r="IA744" s="76">
        <f t="shared" si="3426"/>
        <v>74</v>
      </c>
      <c r="IB744" s="76">
        <v>199</v>
      </c>
      <c r="IC744" s="76">
        <f t="shared" si="3427"/>
        <v>3</v>
      </c>
      <c r="ID744" s="76">
        <v>100</v>
      </c>
      <c r="IE744" s="76">
        <f t="shared" si="3428"/>
        <v>5</v>
      </c>
      <c r="IF744" s="76">
        <v>0</v>
      </c>
      <c r="IG744" s="78" t="str">
        <f t="shared" si="3429"/>
        <v>スプランキーラバー</v>
      </c>
      <c r="IH744" s="79">
        <f t="shared" si="3430"/>
        <v>200</v>
      </c>
      <c r="II744" s="76">
        <f t="shared" si="3431"/>
        <v>1000</v>
      </c>
      <c r="IJ744" s="80">
        <f t="shared" si="3432"/>
        <v>0.13513513513513514</v>
      </c>
      <c r="IK744" s="37"/>
      <c r="IL744" s="29"/>
      <c r="IM744" s="75"/>
      <c r="IN744" s="76">
        <v>4342</v>
      </c>
      <c r="IO744" s="76">
        <f t="shared" si="3433"/>
        <v>40</v>
      </c>
      <c r="IP744" s="76">
        <v>196</v>
      </c>
      <c r="IQ744" s="76">
        <f t="shared" si="3434"/>
        <v>1</v>
      </c>
      <c r="IR744" s="76">
        <v>39</v>
      </c>
      <c r="IS744" s="76">
        <f t="shared" si="3435"/>
        <v>1</v>
      </c>
      <c r="IT744" s="76">
        <v>4</v>
      </c>
      <c r="IU744" s="78" t="str">
        <f t="shared" si="3457"/>
        <v>NICI</v>
      </c>
      <c r="IV744" s="79">
        <f t="shared" si="3458"/>
        <v>682</v>
      </c>
      <c r="IW744" s="76">
        <f t="shared" si="3437"/>
        <v>682</v>
      </c>
      <c r="IX744" s="80">
        <f t="shared" si="3438"/>
        <v>0.17050000000000001</v>
      </c>
      <c r="IY744" s="37"/>
      <c r="IZ744" s="61"/>
      <c r="JA744" s="75"/>
      <c r="JB744" s="76">
        <v>2283</v>
      </c>
      <c r="JC744" s="180">
        <f t="shared" si="3439"/>
        <v>16</v>
      </c>
      <c r="JD744" s="76">
        <v>129</v>
      </c>
      <c r="JE744" s="76">
        <f t="shared" si="3440"/>
        <v>0</v>
      </c>
      <c r="JF744" s="76">
        <v>13</v>
      </c>
      <c r="JG744" s="76">
        <f t="shared" si="3441"/>
        <v>0</v>
      </c>
      <c r="JH744" s="76">
        <v>0</v>
      </c>
      <c r="JI744" s="78" t="str">
        <f t="shared" ref="JI744:JI784" si="3471">IF(JB744="","",JI740)</f>
        <v>お菓子ウォレット</v>
      </c>
      <c r="JJ744" s="79">
        <f t="shared" ref="JJ744:JJ784" si="3472">IF(JC744="","",JJ740)</f>
        <v>800</v>
      </c>
      <c r="JK744" s="76">
        <f t="shared" si="3442"/>
        <v>0</v>
      </c>
      <c r="JL744" s="80">
        <f t="shared" si="3443"/>
        <v>0</v>
      </c>
      <c r="JM744" s="37"/>
      <c r="JN744" s="29"/>
      <c r="JO744" s="75"/>
      <c r="JP744" s="76">
        <v>3094</v>
      </c>
      <c r="JQ744" s="180">
        <f t="shared" si="3444"/>
        <v>7</v>
      </c>
      <c r="JR744" s="76">
        <v>168</v>
      </c>
      <c r="JS744" s="76">
        <f t="shared" si="3445"/>
        <v>1</v>
      </c>
      <c r="JT744" s="76">
        <v>70</v>
      </c>
      <c r="JU744" s="76">
        <f t="shared" si="3446"/>
        <v>0</v>
      </c>
      <c r="JV744" s="76">
        <v>-63</v>
      </c>
      <c r="JW744" s="78" t="str">
        <f>IF(JP744="","",JW740)</f>
        <v>ケセラセララバー</v>
      </c>
      <c r="JX744" s="79">
        <f t="shared" si="3456"/>
        <v>220</v>
      </c>
      <c r="JY744" s="76">
        <f t="shared" si="3448"/>
        <v>0</v>
      </c>
      <c r="JZ744" s="80">
        <f t="shared" si="3449"/>
        <v>0</v>
      </c>
      <c r="KA744" s="37" t="s">
        <v>352</v>
      </c>
      <c r="KB744" s="51"/>
      <c r="KC744" s="75"/>
      <c r="KD744" s="76">
        <v>10102</v>
      </c>
      <c r="KE744" s="76">
        <f>IF(KD744="","",KD744-KD740)</f>
        <v>155</v>
      </c>
      <c r="KF744" s="76">
        <v>501</v>
      </c>
      <c r="KG744" s="76">
        <f>IF(KF744="","",KF744-KF740)</f>
        <v>5</v>
      </c>
      <c r="KH744" s="76">
        <v>51</v>
      </c>
      <c r="KI744" s="76">
        <f>IF(KH744="","",KH740+KJ740-KH744)</f>
        <v>7</v>
      </c>
      <c r="KJ744" s="76">
        <v>70</v>
      </c>
      <c r="KK744" s="78" t="str">
        <f>IF(KD744="","",KK740)</f>
        <v>ＡＩモンスターラバー</v>
      </c>
      <c r="KL744" s="79">
        <f>IF(KE744="","",KL740)</f>
        <v>198</v>
      </c>
      <c r="KM744" s="76">
        <f>IF(KH744="","",KI744*KL744)</f>
        <v>1386</v>
      </c>
      <c r="KN744" s="80">
        <f>IF(KI744="","",KM744/(KE744*100))</f>
        <v>8.9419354838709678E-2</v>
      </c>
      <c r="KO744" s="37"/>
      <c r="KP744" s="29"/>
      <c r="KQ744" s="75"/>
      <c r="KR744" s="76">
        <v>16902</v>
      </c>
      <c r="KS744" s="76">
        <f>IF(KR744="","",KR744-KR740)</f>
        <v>25</v>
      </c>
      <c r="KT744" s="76">
        <v>1960</v>
      </c>
      <c r="KU744" s="76">
        <f>IF(KT744="","",KT744-KT740)</f>
        <v>2</v>
      </c>
      <c r="KV744" s="76">
        <v>124</v>
      </c>
      <c r="KW744" s="76">
        <f>IF(KV744="","",KV740+KX740-KV744)</f>
        <v>3</v>
      </c>
      <c r="KX744" s="76">
        <v>0</v>
      </c>
      <c r="KY744" s="78" t="str">
        <f>IF(KR744="","",KY740)</f>
        <v>スプランキーラバー</v>
      </c>
      <c r="KZ744" s="79">
        <f>IF(KS744="","",KZ740)</f>
        <v>187</v>
      </c>
      <c r="LA744" s="76">
        <f>IF(KV744="","",KW744*KZ744)</f>
        <v>561</v>
      </c>
      <c r="LB744" s="80">
        <f>IF(KW744="","",LA744/(KS744*100))</f>
        <v>0.22439999999999999</v>
      </c>
      <c r="LC744" s="37"/>
      <c r="LD744" s="29"/>
      <c r="LE744" s="52">
        <f>IF(A734="","",A734)</f>
        <v>45873</v>
      </c>
      <c r="LF744" s="43">
        <v>66918</v>
      </c>
      <c r="LG744" s="86">
        <f>IF(LF744="","",LF744-LF741)</f>
        <v>100</v>
      </c>
      <c r="LH744" s="43">
        <v>445</v>
      </c>
      <c r="LI744" s="43">
        <f t="shared" si="3404"/>
        <v>0</v>
      </c>
      <c r="LJ744" s="43">
        <v>2</v>
      </c>
      <c r="LK744" s="87">
        <f t="shared" si="3405"/>
        <v>0</v>
      </c>
      <c r="LL744" s="43">
        <v>0</v>
      </c>
      <c r="LM744" s="65" t="str">
        <f>IF(LF744="","",LM741)</f>
        <v>AIモンスターぬいぐるみ2箇所</v>
      </c>
      <c r="LN744" s="48">
        <f>IF(LG744="","",LN741)</f>
        <v>1000</v>
      </c>
      <c r="LO744" s="87">
        <f t="shared" si="3406"/>
        <v>0</v>
      </c>
      <c r="LP744" s="53"/>
      <c r="LQ744" s="37"/>
      <c r="LR744" s="29"/>
      <c r="LS744" s="52" t="str">
        <f t="shared" si="3375"/>
        <v/>
      </c>
      <c r="LT744" s="45"/>
      <c r="LU744" s="45" t="str">
        <f>IF(LT744="","",LT744-LT745)</f>
        <v/>
      </c>
      <c r="LV744" s="45"/>
      <c r="LW744" s="45" t="str">
        <f>IF(LV744="","",LV744-LV745)</f>
        <v/>
      </c>
      <c r="LX744" s="45"/>
      <c r="LY744" s="45" t="str">
        <f>IF(LX744="","",LX745+LZ745-LX744)</f>
        <v/>
      </c>
      <c r="LZ744" s="45"/>
      <c r="MA744" s="43"/>
      <c r="MB744" s="43" t="str">
        <f>IF(LT744="","",MB745)</f>
        <v/>
      </c>
      <c r="MC744" s="45" t="str">
        <f t="shared" ref="MC744:MC776" si="3473">IF(MB744="","",LY744*MB744)</f>
        <v/>
      </c>
      <c r="MD744" s="46" t="str">
        <f t="shared" ref="MD744:MD776" si="3474">IF(MC744="","",MC744/(LU744*100))</f>
        <v/>
      </c>
      <c r="ME744" s="37"/>
      <c r="MF744" s="29"/>
      <c r="MG744" s="52" t="str">
        <f t="shared" si="3382"/>
        <v/>
      </c>
      <c r="MH744" s="45"/>
      <c r="MI744" s="45" t="str">
        <f>IF(MH744="","",MH744-MH745)</f>
        <v/>
      </c>
      <c r="MJ744" s="45"/>
      <c r="MK744" s="45" t="str">
        <f>IF(MJ744="","",MJ744-MJ745)</f>
        <v/>
      </c>
      <c r="ML744" s="45"/>
      <c r="MM744" s="45" t="str">
        <f>IF(ML744="","",ML745+MN745-ML744)</f>
        <v/>
      </c>
      <c r="MN744" s="45"/>
      <c r="MO744" s="43"/>
      <c r="MP744" s="43" t="str">
        <f>IF(MH744="","",MP745)</f>
        <v/>
      </c>
      <c r="MQ744" s="45" t="str">
        <f t="shared" ref="MQ744:MQ776" si="3475">IF(MP744="","",MM744*MP744)</f>
        <v/>
      </c>
      <c r="MR744" s="46" t="str">
        <f t="shared" ref="MR744:MR776" si="3476">IF(MQ744="","",MQ744/(MI744*100))</f>
        <v/>
      </c>
      <c r="MS744" s="37"/>
      <c r="MT744" s="29"/>
      <c r="MU744" s="52" t="str">
        <f t="shared" si="3388"/>
        <v/>
      </c>
      <c r="MV744" s="45"/>
      <c r="MW744" s="45" t="str">
        <f>IF(MV744="","",MV744-MV745)</f>
        <v/>
      </c>
      <c r="MX744" s="45"/>
      <c r="MY744" s="45" t="str">
        <f>IF(MX744="","",MX744-MX745)</f>
        <v/>
      </c>
      <c r="MZ744" s="45"/>
      <c r="NA744" s="45" t="str">
        <f>IF(MZ744="","",MZ745+NB745-MZ744)</f>
        <v/>
      </c>
      <c r="NB744" s="45"/>
      <c r="NC744" s="43"/>
      <c r="ND744" s="43" t="str">
        <f>IF(MV744="","",ND745)</f>
        <v/>
      </c>
      <c r="NE744" s="45" t="str">
        <f t="shared" ref="NE744:NE776" si="3477">IF(ND744="","",NA744*ND744)</f>
        <v/>
      </c>
      <c r="NF744" s="46" t="str">
        <f t="shared" ref="NF744:NF776" si="3478">IF(NE744="","",NE744/(MW744*100))</f>
        <v/>
      </c>
      <c r="NG744" s="37"/>
      <c r="NH744" s="29"/>
      <c r="NI744" s="52" t="str">
        <f t="shared" si="3395"/>
        <v/>
      </c>
      <c r="NJ744" s="45"/>
      <c r="NK744" s="45" t="str">
        <f>IF(NJ744="","",NJ744-NJ745)</f>
        <v/>
      </c>
      <c r="NL744" s="45"/>
      <c r="NM744" s="45" t="str">
        <f>IF(NL744="","",NL744-NL745)</f>
        <v/>
      </c>
      <c r="NN744" s="45"/>
      <c r="NO744" s="45" t="str">
        <f>IF(NN744="","",NN745+NP745-NN744)</f>
        <v/>
      </c>
      <c r="NP744" s="45"/>
      <c r="NQ744" s="43"/>
      <c r="NR744" s="43" t="str">
        <f>IF(NJ744="","",NR745)</f>
        <v/>
      </c>
      <c r="NS744" s="45" t="str">
        <f t="shared" ref="NS744:NS776" si="3479">IF(NR744="","",NO744*NR744)</f>
        <v/>
      </c>
      <c r="NT744" s="46" t="str">
        <f t="shared" ref="NT744:NT776" si="3480">IF(NS744="","",NS744/(NK744*100))</f>
        <v/>
      </c>
      <c r="NU744" s="37"/>
    </row>
    <row r="745" spans="1:385" ht="15" customHeight="1" thickTop="1" x14ac:dyDescent="0.25">
      <c r="A745" s="38"/>
      <c r="B745" s="39"/>
      <c r="C745" s="40"/>
      <c r="D745" s="40"/>
      <c r="E745" s="40"/>
      <c r="F745" s="135"/>
      <c r="G745" s="135"/>
      <c r="H745" s="42"/>
      <c r="I745" s="45"/>
      <c r="J745" s="45" t="str">
        <f>IF(I745="","",I745-I742)</f>
        <v/>
      </c>
      <c r="K745" s="45"/>
      <c r="L745" s="45" t="str">
        <f>IF(K745="","",K745-K742)</f>
        <v/>
      </c>
      <c r="M745" s="45"/>
      <c r="N745" s="45" t="str">
        <f>IF(M745="","",M742+O742-M745)</f>
        <v/>
      </c>
      <c r="O745" s="45"/>
      <c r="P745" s="43"/>
      <c r="Q745" s="43" t="str">
        <f>IF(I745="","",Q742)</f>
        <v/>
      </c>
      <c r="R745" s="45" t="str">
        <f t="shared" si="3459"/>
        <v/>
      </c>
      <c r="S745" s="46" t="str">
        <f t="shared" si="3460"/>
        <v/>
      </c>
      <c r="T745" s="37"/>
      <c r="U745" s="29"/>
      <c r="V745" s="52" t="str">
        <f t="shared" si="3340"/>
        <v/>
      </c>
      <c r="W745" s="67"/>
      <c r="X745" s="45" t="str">
        <f>IF(W745="","",W745-W742)</f>
        <v/>
      </c>
      <c r="Y745" s="45"/>
      <c r="Z745" s="45" t="str">
        <f>IF(Y745="","",Y745-Y742)</f>
        <v/>
      </c>
      <c r="AA745" s="45"/>
      <c r="AB745" s="45" t="str">
        <f>IF(AA745="","",AA742+AC742-AA745)</f>
        <v/>
      </c>
      <c r="AC745" s="45"/>
      <c r="AD745" s="43"/>
      <c r="AE745" s="43" t="str">
        <f>IF(W745="","",AE742)</f>
        <v/>
      </c>
      <c r="AF745" s="45" t="str">
        <f t="shared" si="3461"/>
        <v/>
      </c>
      <c r="AG745" s="46" t="str">
        <f t="shared" si="3462"/>
        <v/>
      </c>
      <c r="AH745" s="37"/>
      <c r="AI745" s="29"/>
      <c r="AJ745" s="52" t="str">
        <f t="shared" si="3347"/>
        <v/>
      </c>
      <c r="AK745" s="45"/>
      <c r="AL745" s="45" t="str">
        <f>IF(AK745="","",AK745-AK742)</f>
        <v/>
      </c>
      <c r="AM745" s="45"/>
      <c r="AN745" s="45" t="str">
        <f>IF(AM745="","",AM745-AM742)</f>
        <v/>
      </c>
      <c r="AO745" s="45"/>
      <c r="AP745" s="45" t="str">
        <f>IF(AO745="","",AO742+AQ742-AO745)</f>
        <v/>
      </c>
      <c r="AQ745" s="45"/>
      <c r="AR745" s="43"/>
      <c r="AS745" s="43" t="str">
        <f>IF(AK745="","",AS742)</f>
        <v/>
      </c>
      <c r="AT745" s="45" t="str">
        <f t="shared" si="3463"/>
        <v/>
      </c>
      <c r="AU745" s="46" t="str">
        <f t="shared" si="3464"/>
        <v/>
      </c>
      <c r="AV745" s="37"/>
      <c r="AW745" s="29"/>
      <c r="AX745" s="52" t="str">
        <f t="shared" si="3354"/>
        <v/>
      </c>
      <c r="AY745" s="45"/>
      <c r="AZ745" s="45" t="str">
        <f>IF(AY745="","",AY745-AY742)</f>
        <v/>
      </c>
      <c r="BA745" s="45"/>
      <c r="BB745" s="45" t="str">
        <f>IF(BA745="","",BA745-BA742)</f>
        <v/>
      </c>
      <c r="BC745" s="45"/>
      <c r="BD745" s="45" t="str">
        <f>IF(BC745="","",BC742+BE742-BC745)</f>
        <v/>
      </c>
      <c r="BE745" s="45"/>
      <c r="BF745" s="43"/>
      <c r="BG745" s="43" t="str">
        <f>IF(AY745="","",BG742)</f>
        <v/>
      </c>
      <c r="BH745" s="45" t="str">
        <f t="shared" si="3465"/>
        <v/>
      </c>
      <c r="BI745" s="46" t="str">
        <f t="shared" si="3466"/>
        <v/>
      </c>
      <c r="BJ745" s="37"/>
      <c r="BK745" s="29"/>
      <c r="BL745" s="52">
        <f>IF($A733="","",$A733)</f>
        <v>45871</v>
      </c>
      <c r="BM745" s="43">
        <v>16483</v>
      </c>
      <c r="BN745" s="43">
        <f t="shared" si="3407"/>
        <v>43</v>
      </c>
      <c r="BO745" s="43">
        <v>700</v>
      </c>
      <c r="BP745" s="87">
        <f t="shared" si="3408"/>
        <v>0</v>
      </c>
      <c r="BQ745" s="43">
        <v>13</v>
      </c>
      <c r="BR745" s="43">
        <f t="shared" si="3409"/>
        <v>0</v>
      </c>
      <c r="BS745" s="43">
        <v>0</v>
      </c>
      <c r="BT745" s="44" t="str">
        <f t="shared" si="3410"/>
        <v>ギャルキティキーケース</v>
      </c>
      <c r="BU745" s="48">
        <f t="shared" si="3411"/>
        <v>726</v>
      </c>
      <c r="BV745" s="45">
        <f t="shared" si="3412"/>
        <v>0</v>
      </c>
      <c r="BW745" s="89">
        <f t="shared" si="3413"/>
        <v>0</v>
      </c>
      <c r="BX745" s="37"/>
      <c r="BY745" s="57"/>
      <c r="BZ745" s="52">
        <f>IF($A733="","",$A733)</f>
        <v>45871</v>
      </c>
      <c r="CA745" s="43">
        <v>6596</v>
      </c>
      <c r="CB745" s="43">
        <f t="shared" si="3414"/>
        <v>69</v>
      </c>
      <c r="CC745" s="43">
        <v>237</v>
      </c>
      <c r="CD745" s="87">
        <f t="shared" si="3415"/>
        <v>3</v>
      </c>
      <c r="CE745" s="43">
        <v>14</v>
      </c>
      <c r="CF745" s="43">
        <f t="shared" si="3416"/>
        <v>3</v>
      </c>
      <c r="CG745" s="43">
        <v>0</v>
      </c>
      <c r="CH745" s="44" t="str">
        <f t="shared" ref="CH745:CH784" si="3481">IF(CA745="","",CH741)</f>
        <v>チロルイヤホン</v>
      </c>
      <c r="CI745" s="48">
        <f t="shared" ref="CI745:CI784" si="3482">IF(CB745="","",CI741)</f>
        <v>1100</v>
      </c>
      <c r="CJ745" s="45">
        <f t="shared" si="3418"/>
        <v>3300</v>
      </c>
      <c r="CK745" s="89">
        <f t="shared" si="3419"/>
        <v>0.47826086956521741</v>
      </c>
      <c r="CL745" s="37"/>
      <c r="CM745" s="29"/>
      <c r="CN745" s="52">
        <f>IF($A733="","",$A733)</f>
        <v>45871</v>
      </c>
      <c r="CO745" s="43">
        <v>498</v>
      </c>
      <c r="CP745" s="43">
        <f t="shared" si="3420"/>
        <v>91</v>
      </c>
      <c r="CQ745" s="43">
        <v>26</v>
      </c>
      <c r="CR745" s="87">
        <f t="shared" si="3421"/>
        <v>5</v>
      </c>
      <c r="CS745" s="43">
        <v>18</v>
      </c>
      <c r="CT745" s="43">
        <f t="shared" si="3422"/>
        <v>5</v>
      </c>
      <c r="CU745" s="43">
        <v>0</v>
      </c>
      <c r="CV745" s="44" t="str">
        <f t="shared" si="3453"/>
        <v>ゴールドイヤホン</v>
      </c>
      <c r="CW745" s="48">
        <f t="shared" si="3454"/>
        <v>770</v>
      </c>
      <c r="CX745" s="45">
        <f t="shared" si="3424"/>
        <v>3850</v>
      </c>
      <c r="CY745" s="89">
        <f t="shared" si="3425"/>
        <v>0.42307692307692307</v>
      </c>
      <c r="CZ745" s="37"/>
      <c r="DA745" s="29"/>
      <c r="DB745" s="52" t="str">
        <f t="shared" si="3361"/>
        <v/>
      </c>
      <c r="DC745" s="45"/>
      <c r="DD745" s="45" t="str">
        <f>IF(DC745="","",DC745-DC742)</f>
        <v/>
      </c>
      <c r="DE745" s="45"/>
      <c r="DF745" s="45" t="str">
        <f>IF(DE745="","",DE745-DE742)</f>
        <v/>
      </c>
      <c r="DG745" s="45"/>
      <c r="DH745" s="45" t="str">
        <f>IF(DG745="","",DG742+DI742-DG745)</f>
        <v/>
      </c>
      <c r="DI745" s="45"/>
      <c r="DJ745" s="43"/>
      <c r="DK745" s="43" t="str">
        <f>IF(DC745="","",DK742)</f>
        <v/>
      </c>
      <c r="DL745" s="45" t="str">
        <f t="shared" si="3467"/>
        <v/>
      </c>
      <c r="DM745" s="46" t="str">
        <f t="shared" si="3468"/>
        <v/>
      </c>
      <c r="DN745" s="37"/>
      <c r="DO745" s="29"/>
      <c r="DP745" s="52" t="str">
        <f t="shared" si="3368"/>
        <v/>
      </c>
      <c r="DQ745" s="45"/>
      <c r="DR745" s="45" t="str">
        <f>IF(DQ745="","",DQ745-DQ742)</f>
        <v/>
      </c>
      <c r="DS745" s="45"/>
      <c r="DT745" s="45" t="str">
        <f>IF(DS745="","",DS745-DS742)</f>
        <v/>
      </c>
      <c r="DU745" s="45"/>
      <c r="DV745" s="45" t="str">
        <f>IF(DU745="","",DU742+DW742-DU745)</f>
        <v/>
      </c>
      <c r="DW745" s="45"/>
      <c r="DX745" s="43"/>
      <c r="DY745" s="43" t="str">
        <f>IF(DQ745="","",DY742)</f>
        <v/>
      </c>
      <c r="DZ745" s="45" t="str">
        <f t="shared" si="3469"/>
        <v/>
      </c>
      <c r="EA745" s="46" t="str">
        <f t="shared" si="3470"/>
        <v/>
      </c>
      <c r="EB745" s="37"/>
      <c r="GU745" s="220"/>
      <c r="HX745" s="360"/>
      <c r="HY745" s="52">
        <f>IF($A733="","",$A733)</f>
        <v>45871</v>
      </c>
      <c r="HZ745" s="43">
        <v>5140</v>
      </c>
      <c r="IA745" s="43">
        <f t="shared" si="3426"/>
        <v>52</v>
      </c>
      <c r="IB745" s="43">
        <v>268</v>
      </c>
      <c r="IC745" s="87">
        <f t="shared" si="3427"/>
        <v>2</v>
      </c>
      <c r="ID745" s="43">
        <v>36</v>
      </c>
      <c r="IE745" s="43">
        <f t="shared" si="3428"/>
        <v>2</v>
      </c>
      <c r="IF745" s="43">
        <v>0</v>
      </c>
      <c r="IG745" s="44" t="str">
        <f t="shared" si="3429"/>
        <v>猫アイシャドウ</v>
      </c>
      <c r="IH745" s="48">
        <f t="shared" si="3430"/>
        <v>1034</v>
      </c>
      <c r="II745" s="45">
        <f t="shared" si="3431"/>
        <v>2068</v>
      </c>
      <c r="IJ745" s="89">
        <f t="shared" si="3432"/>
        <v>0.39769230769230768</v>
      </c>
      <c r="IK745" s="37"/>
      <c r="IL745" s="29"/>
      <c r="IM745" s="52">
        <f>IF($A733="","",$A733)</f>
        <v>45871</v>
      </c>
      <c r="IN745" s="43">
        <v>4346</v>
      </c>
      <c r="IO745" s="43">
        <f t="shared" si="3433"/>
        <v>71</v>
      </c>
      <c r="IP745" s="43">
        <v>138</v>
      </c>
      <c r="IQ745" s="87">
        <f t="shared" si="3434"/>
        <v>7</v>
      </c>
      <c r="IR745" s="43">
        <v>19</v>
      </c>
      <c r="IS745" s="43">
        <f t="shared" si="3435"/>
        <v>3</v>
      </c>
      <c r="IT745" s="43">
        <v>0</v>
      </c>
      <c r="IU745" s="44" t="str">
        <f t="shared" si="3457"/>
        <v>ジャグラーパネルキーホルダー</v>
      </c>
      <c r="IV745" s="48">
        <f t="shared" si="3458"/>
        <v>465</v>
      </c>
      <c r="IW745" s="45">
        <f t="shared" si="3437"/>
        <v>1395</v>
      </c>
      <c r="IX745" s="89">
        <f t="shared" si="3438"/>
        <v>0.19647887323943661</v>
      </c>
      <c r="IY745" s="37"/>
      <c r="IZ745" s="61"/>
      <c r="JA745" s="52">
        <f>IF($A733="","",$A733)</f>
        <v>45871</v>
      </c>
      <c r="JB745" s="43">
        <v>4360</v>
      </c>
      <c r="JC745" s="43">
        <f t="shared" si="3439"/>
        <v>46</v>
      </c>
      <c r="JD745" s="43">
        <v>167</v>
      </c>
      <c r="JE745" s="87">
        <f t="shared" si="3440"/>
        <v>0</v>
      </c>
      <c r="JF745" s="43">
        <v>24</v>
      </c>
      <c r="JG745" s="43">
        <f t="shared" si="3441"/>
        <v>0</v>
      </c>
      <c r="JH745" s="43">
        <v>0</v>
      </c>
      <c r="JI745" s="44" t="s">
        <v>358</v>
      </c>
      <c r="JJ745" s="48">
        <v>182</v>
      </c>
      <c r="JK745" s="45">
        <f t="shared" si="3442"/>
        <v>0</v>
      </c>
      <c r="JL745" s="89">
        <f t="shared" si="3443"/>
        <v>0</v>
      </c>
      <c r="JM745" s="37"/>
      <c r="JN745" s="29"/>
      <c r="JO745" s="52">
        <f>IF($A733="","",$A733)</f>
        <v>45871</v>
      </c>
      <c r="JP745" s="43">
        <v>3260</v>
      </c>
      <c r="JQ745" s="43">
        <f t="shared" si="3444"/>
        <v>96</v>
      </c>
      <c r="JR745" s="43">
        <v>193</v>
      </c>
      <c r="JS745" s="87">
        <f t="shared" si="3445"/>
        <v>12</v>
      </c>
      <c r="JT745" s="43">
        <v>57</v>
      </c>
      <c r="JU745" s="43">
        <f t="shared" si="3446"/>
        <v>13</v>
      </c>
      <c r="JV745" s="43">
        <v>0</v>
      </c>
      <c r="JW745" s="44" t="str">
        <f t="shared" si="3455"/>
        <v>サンリオシューズキーホルダー</v>
      </c>
      <c r="JX745" s="48">
        <f t="shared" si="3456"/>
        <v>387</v>
      </c>
      <c r="JY745" s="45">
        <f t="shared" si="3448"/>
        <v>5031</v>
      </c>
      <c r="JZ745" s="89">
        <f t="shared" si="3449"/>
        <v>0.52406249999999999</v>
      </c>
      <c r="KA745" s="37"/>
      <c r="KB745" s="51"/>
      <c r="KC745" s="52">
        <f>IF($A733="","",$A733)</f>
        <v>45871</v>
      </c>
      <c r="KD745" s="43">
        <v>11412</v>
      </c>
      <c r="KE745" s="43">
        <f>IF(KD745="","",KD745-KD741)</f>
        <v>83</v>
      </c>
      <c r="KF745" s="43">
        <v>426</v>
      </c>
      <c r="KG745" s="87">
        <f>IF(KF745="","",KF745-KF741)</f>
        <v>7</v>
      </c>
      <c r="KH745" s="43">
        <v>35</v>
      </c>
      <c r="KI745" s="43">
        <f>IF(KH745="","",KH741+KJ741-KH745)</f>
        <v>7</v>
      </c>
      <c r="KJ745" s="43">
        <v>0</v>
      </c>
      <c r="KK745" s="44" t="str">
        <f>IF(KD745="","",KK741)</f>
        <v>ニキ</v>
      </c>
      <c r="KL745" s="48">
        <f>IF(KE745="","",KL741)</f>
        <v>682</v>
      </c>
      <c r="KM745" s="45">
        <f>IF(KH745="","",KI745*KL745)</f>
        <v>4774</v>
      </c>
      <c r="KN745" s="89">
        <f>IF(KI745="","",KM745/(KE745*100))</f>
        <v>0.5751807228915663</v>
      </c>
      <c r="KO745" s="37"/>
      <c r="KP745" s="29"/>
      <c r="KQ745" s="52">
        <f>IF($A733="","",$A733)</f>
        <v>45871</v>
      </c>
      <c r="KR745" s="43">
        <v>16729</v>
      </c>
      <c r="KS745" s="43">
        <f>IF(KR745="","",KR745-KR741)</f>
        <v>47</v>
      </c>
      <c r="KT745" s="43">
        <v>930</v>
      </c>
      <c r="KU745" s="87">
        <f>IF(KT745="","",KT745-KT741)</f>
        <v>0</v>
      </c>
      <c r="KV745" s="43">
        <v>7</v>
      </c>
      <c r="KW745" s="43">
        <f>IF(KV745="","",KV741+KX741-KV745)</f>
        <v>0</v>
      </c>
      <c r="KX745" s="43">
        <v>0</v>
      </c>
      <c r="KY745" s="44" t="str">
        <f>IF(KR745="","",KY741)</f>
        <v>リップモンスターファン</v>
      </c>
      <c r="KZ745" s="48">
        <f>IF(KS745="","",KZ741)</f>
        <v>660</v>
      </c>
      <c r="LA745" s="45">
        <f>IF(KV745="","",KW745*KZ745)</f>
        <v>0</v>
      </c>
      <c r="LB745" s="89">
        <f>IF(KW745="","",LA745/(KS745*100))</f>
        <v>0</v>
      </c>
      <c r="LC745" s="37"/>
      <c r="LD745" s="29"/>
      <c r="LE745" s="93"/>
      <c r="LF745" s="99"/>
      <c r="LG745" s="99"/>
      <c r="LH745" s="45">
        <v>529</v>
      </c>
      <c r="LI745" s="45">
        <f t="shared" si="3404"/>
        <v>0</v>
      </c>
      <c r="LJ745" s="43">
        <v>2</v>
      </c>
      <c r="LK745" s="45">
        <f t="shared" si="3405"/>
        <v>0</v>
      </c>
      <c r="LL745" s="45">
        <v>0</v>
      </c>
      <c r="LM745" s="73" t="str">
        <f>IF(LF744="","",LM742)</f>
        <v>アンパンぬいぐるみ、バイキンティッシュカバー</v>
      </c>
      <c r="LN745" s="67">
        <f>IF(LG744="","",LN742)</f>
        <v>1000</v>
      </c>
      <c r="LO745" s="45">
        <f t="shared" si="3406"/>
        <v>0</v>
      </c>
      <c r="LP745" s="148"/>
      <c r="LQ745" s="37"/>
      <c r="LR745" s="29"/>
      <c r="LS745" s="52" t="str">
        <f t="shared" si="3375"/>
        <v/>
      </c>
      <c r="LT745" s="45"/>
      <c r="LU745" s="45" t="str">
        <f>IF(LT745="","",LT745-LT742)</f>
        <v/>
      </c>
      <c r="LV745" s="45"/>
      <c r="LW745" s="45" t="str">
        <f>IF(LV745="","",LV745-LV742)</f>
        <v/>
      </c>
      <c r="LX745" s="45"/>
      <c r="LY745" s="45" t="str">
        <f>IF(LX745="","",LX742+LZ742-LX745)</f>
        <v/>
      </c>
      <c r="LZ745" s="45"/>
      <c r="MA745" s="43"/>
      <c r="MB745" s="43" t="str">
        <f>IF(LT745="","",MB742)</f>
        <v/>
      </c>
      <c r="MC745" s="45" t="str">
        <f t="shared" si="3473"/>
        <v/>
      </c>
      <c r="MD745" s="46" t="str">
        <f t="shared" si="3474"/>
        <v/>
      </c>
      <c r="ME745" s="37"/>
      <c r="MF745" s="29"/>
      <c r="MG745" s="52" t="str">
        <f t="shared" si="3382"/>
        <v/>
      </c>
      <c r="MH745" s="45"/>
      <c r="MI745" s="45" t="str">
        <f>IF(MH745="","",MH745-MH742)</f>
        <v/>
      </c>
      <c r="MJ745" s="45"/>
      <c r="MK745" s="45" t="str">
        <f>IF(MJ745="","",MJ745-MJ742)</f>
        <v/>
      </c>
      <c r="ML745" s="45"/>
      <c r="MM745" s="45" t="str">
        <f>IF(ML745="","",ML742+MN742-ML745)</f>
        <v/>
      </c>
      <c r="MN745" s="45"/>
      <c r="MO745" s="43"/>
      <c r="MP745" s="43" t="str">
        <f>IF(MH745="","",MP742)</f>
        <v/>
      </c>
      <c r="MQ745" s="45" t="str">
        <f t="shared" si="3475"/>
        <v/>
      </c>
      <c r="MR745" s="46" t="str">
        <f t="shared" si="3476"/>
        <v/>
      </c>
      <c r="MS745" s="37"/>
      <c r="MT745" s="29"/>
      <c r="MU745" s="52" t="str">
        <f t="shared" si="3388"/>
        <v/>
      </c>
      <c r="MV745" s="45"/>
      <c r="MW745" s="45" t="str">
        <f>IF(MV745="","",MV745-MV742)</f>
        <v/>
      </c>
      <c r="MX745" s="45"/>
      <c r="MY745" s="45" t="str">
        <f>IF(MX745="","",MX745-MX742)</f>
        <v/>
      </c>
      <c r="MZ745" s="45"/>
      <c r="NA745" s="45" t="str">
        <f>IF(MZ745="","",MZ742+NB742-MZ745)</f>
        <v/>
      </c>
      <c r="NB745" s="45"/>
      <c r="NC745" s="43"/>
      <c r="ND745" s="43" t="str">
        <f>IF(MV745="","",ND742)</f>
        <v/>
      </c>
      <c r="NE745" s="45" t="str">
        <f t="shared" si="3477"/>
        <v/>
      </c>
      <c r="NF745" s="46" t="str">
        <f t="shared" si="3478"/>
        <v/>
      </c>
      <c r="NG745" s="37"/>
      <c r="NH745" s="29"/>
      <c r="NI745" s="52" t="str">
        <f t="shared" si="3395"/>
        <v/>
      </c>
      <c r="NJ745" s="45"/>
      <c r="NK745" s="45" t="str">
        <f>IF(NJ745="","",NJ745-NJ742)</f>
        <v/>
      </c>
      <c r="NL745" s="45"/>
      <c r="NM745" s="45" t="str">
        <f>IF(NL745="","",NL745-NL742)</f>
        <v/>
      </c>
      <c r="NN745" s="45"/>
      <c r="NO745" s="45" t="str">
        <f>IF(NN745="","",NN742+NP742-NN745)</f>
        <v/>
      </c>
      <c r="NP745" s="45"/>
      <c r="NQ745" s="43"/>
      <c r="NR745" s="43" t="str">
        <f>IF(NJ745="","",NR742)</f>
        <v/>
      </c>
      <c r="NS745" s="45" t="str">
        <f t="shared" si="3479"/>
        <v/>
      </c>
      <c r="NT745" s="46" t="str">
        <f t="shared" si="3480"/>
        <v/>
      </c>
      <c r="NU745" s="37"/>
    </row>
    <row r="746" spans="1:385" ht="15" customHeight="1" thickBot="1" x14ac:dyDescent="0.3">
      <c r="A746" s="38"/>
      <c r="B746" s="39"/>
      <c r="C746" s="40"/>
      <c r="D746" s="40"/>
      <c r="E746" s="40"/>
      <c r="F746" s="135"/>
      <c r="G746" s="135"/>
      <c r="H746" s="42"/>
      <c r="I746" s="45"/>
      <c r="J746" s="45" t="str">
        <f>IF(I746="","",I746-I744)</f>
        <v/>
      </c>
      <c r="K746" s="45"/>
      <c r="L746" s="45" t="str">
        <f>IF(K746="","",K746-K744)</f>
        <v/>
      </c>
      <c r="M746" s="45"/>
      <c r="N746" s="45" t="str">
        <f>IF(M746="","",M744+O744-M746)</f>
        <v/>
      </c>
      <c r="O746" s="45"/>
      <c r="P746" s="43"/>
      <c r="Q746" s="43" t="str">
        <f>IF(I746="","",Q744)</f>
        <v/>
      </c>
      <c r="R746" s="45" t="str">
        <f t="shared" si="3459"/>
        <v/>
      </c>
      <c r="S746" s="46" t="str">
        <f t="shared" si="3460"/>
        <v/>
      </c>
      <c r="T746" s="37"/>
      <c r="U746" s="29"/>
      <c r="V746" s="52" t="str">
        <f t="shared" si="3340"/>
        <v/>
      </c>
      <c r="W746" s="67"/>
      <c r="X746" s="45" t="str">
        <f>IF(W746="","",W746-W744)</f>
        <v/>
      </c>
      <c r="Y746" s="45"/>
      <c r="Z746" s="45" t="str">
        <f>IF(Y746="","",Y746-Y744)</f>
        <v/>
      </c>
      <c r="AA746" s="45"/>
      <c r="AB746" s="45" t="str">
        <f>IF(AA746="","",AA744+AC744-AA746)</f>
        <v/>
      </c>
      <c r="AC746" s="45"/>
      <c r="AD746" s="43"/>
      <c r="AE746" s="43" t="str">
        <f>IF(W746="","",AE744)</f>
        <v/>
      </c>
      <c r="AF746" s="45" t="str">
        <f t="shared" si="3461"/>
        <v/>
      </c>
      <c r="AG746" s="46" t="str">
        <f t="shared" si="3462"/>
        <v/>
      </c>
      <c r="AH746" s="37"/>
      <c r="AI746" s="29"/>
      <c r="AJ746" s="52" t="str">
        <f t="shared" si="3347"/>
        <v/>
      </c>
      <c r="AK746" s="45"/>
      <c r="AL746" s="45" t="str">
        <f>IF(AK746="","",AK746-AK744)</f>
        <v/>
      </c>
      <c r="AM746" s="45"/>
      <c r="AN746" s="45" t="str">
        <f>IF(AM746="","",AM746-AM744)</f>
        <v/>
      </c>
      <c r="AO746" s="45"/>
      <c r="AP746" s="45" t="str">
        <f>IF(AO746="","",AO744+AQ744-AO746)</f>
        <v/>
      </c>
      <c r="AQ746" s="45"/>
      <c r="AR746" s="43"/>
      <c r="AS746" s="43" t="str">
        <f>IF(AK746="","",AS744)</f>
        <v/>
      </c>
      <c r="AT746" s="45" t="str">
        <f t="shared" si="3463"/>
        <v/>
      </c>
      <c r="AU746" s="46" t="str">
        <f t="shared" si="3464"/>
        <v/>
      </c>
      <c r="AV746" s="37"/>
      <c r="AW746" s="29"/>
      <c r="AX746" s="52" t="str">
        <f t="shared" si="3354"/>
        <v/>
      </c>
      <c r="AY746" s="45"/>
      <c r="AZ746" s="45" t="str">
        <f>IF(AY746="","",AY746-AY744)</f>
        <v/>
      </c>
      <c r="BA746" s="45"/>
      <c r="BB746" s="45" t="str">
        <f>IF(BA746="","",BA746-BA744)</f>
        <v/>
      </c>
      <c r="BC746" s="45"/>
      <c r="BD746" s="45" t="str">
        <f>IF(BC746="","",BC744+BE744-BC746)</f>
        <v/>
      </c>
      <c r="BE746" s="45"/>
      <c r="BF746" s="43"/>
      <c r="BG746" s="43" t="str">
        <f>IF(AY746="","",BG744)</f>
        <v/>
      </c>
      <c r="BH746" s="45" t="str">
        <f t="shared" si="3465"/>
        <v/>
      </c>
      <c r="BI746" s="46" t="str">
        <f t="shared" si="3466"/>
        <v/>
      </c>
      <c r="BJ746" s="37"/>
      <c r="BK746" s="29"/>
      <c r="BL746" s="47"/>
      <c r="BM746" s="43">
        <v>15169</v>
      </c>
      <c r="BN746" s="45">
        <f t="shared" si="3407"/>
        <v>164</v>
      </c>
      <c r="BO746" s="43">
        <v>561</v>
      </c>
      <c r="BP746" s="45">
        <f t="shared" si="3408"/>
        <v>1</v>
      </c>
      <c r="BQ746" s="43">
        <v>7</v>
      </c>
      <c r="BR746" s="45">
        <f t="shared" si="3409"/>
        <v>1</v>
      </c>
      <c r="BS746" s="45">
        <v>0</v>
      </c>
      <c r="BT746" s="63" t="str">
        <f t="shared" si="3410"/>
        <v>キティフェイスポーチ</v>
      </c>
      <c r="BU746" s="67">
        <f t="shared" si="3411"/>
        <v>900</v>
      </c>
      <c r="BV746" s="43">
        <f t="shared" si="3412"/>
        <v>900</v>
      </c>
      <c r="BW746" s="46">
        <f t="shared" si="3413"/>
        <v>5.4878048780487805E-2</v>
      </c>
      <c r="BX746" s="37"/>
      <c r="BY746" s="98"/>
      <c r="BZ746" s="47"/>
      <c r="CA746" s="43">
        <v>6407</v>
      </c>
      <c r="CB746" s="45">
        <f t="shared" si="3414"/>
        <v>64</v>
      </c>
      <c r="CC746" s="43">
        <v>203</v>
      </c>
      <c r="CD746" s="45">
        <f t="shared" si="3415"/>
        <v>0</v>
      </c>
      <c r="CE746" s="43">
        <v>15</v>
      </c>
      <c r="CF746" s="45">
        <f t="shared" si="3416"/>
        <v>0</v>
      </c>
      <c r="CG746" s="43">
        <v>0</v>
      </c>
      <c r="CH746" s="63" t="str">
        <f t="shared" si="3481"/>
        <v>デジタルミニカメラ</v>
      </c>
      <c r="CI746" s="67">
        <f t="shared" si="3482"/>
        <v>722</v>
      </c>
      <c r="CJ746" s="43">
        <f t="shared" si="3418"/>
        <v>0</v>
      </c>
      <c r="CK746" s="46">
        <f t="shared" si="3419"/>
        <v>0</v>
      </c>
      <c r="CL746" s="37"/>
      <c r="CM746" s="29"/>
      <c r="CN746" s="47"/>
      <c r="CO746" s="43">
        <v>1305</v>
      </c>
      <c r="CP746" s="45">
        <f t="shared" si="3420"/>
        <v>126</v>
      </c>
      <c r="CQ746" s="43">
        <v>42</v>
      </c>
      <c r="CR746" s="45">
        <f t="shared" si="3421"/>
        <v>4</v>
      </c>
      <c r="CS746" s="43">
        <v>6</v>
      </c>
      <c r="CT746" s="45">
        <f t="shared" si="3422"/>
        <v>4</v>
      </c>
      <c r="CU746" s="45">
        <v>0</v>
      </c>
      <c r="CV746" s="63" t="str">
        <f t="shared" si="3453"/>
        <v>サンリオFAN</v>
      </c>
      <c r="CW746" s="67">
        <f t="shared" si="3454"/>
        <v>1100</v>
      </c>
      <c r="CX746" s="43">
        <f t="shared" si="3424"/>
        <v>4400</v>
      </c>
      <c r="CY746" s="46">
        <f t="shared" si="3425"/>
        <v>0.34920634920634919</v>
      </c>
      <c r="CZ746" s="37"/>
      <c r="DA746" s="29"/>
      <c r="DB746" s="52" t="str">
        <f t="shared" si="3361"/>
        <v/>
      </c>
      <c r="DC746" s="45"/>
      <c r="DD746" s="45" t="str">
        <f>IF(DC746="","",DC746-DC744)</f>
        <v/>
      </c>
      <c r="DE746" s="45"/>
      <c r="DF746" s="45" t="str">
        <f>IF(DE746="","",DE746-DE744)</f>
        <v/>
      </c>
      <c r="DG746" s="45"/>
      <c r="DH746" s="45" t="str">
        <f>IF(DG746="","",DG744+DI744-DG746)</f>
        <v/>
      </c>
      <c r="DI746" s="45"/>
      <c r="DJ746" s="43"/>
      <c r="DK746" s="43" t="str">
        <f>IF(DC746="","",DK744)</f>
        <v/>
      </c>
      <c r="DL746" s="45" t="str">
        <f t="shared" si="3467"/>
        <v/>
      </c>
      <c r="DM746" s="46" t="str">
        <f t="shared" si="3468"/>
        <v/>
      </c>
      <c r="DN746" s="37"/>
      <c r="DO746" s="29"/>
      <c r="DP746" s="52" t="str">
        <f t="shared" si="3368"/>
        <v/>
      </c>
      <c r="DQ746" s="45"/>
      <c r="DR746" s="45" t="str">
        <f>IF(DQ746="","",DQ746-DQ744)</f>
        <v/>
      </c>
      <c r="DS746" s="45"/>
      <c r="DT746" s="45" t="str">
        <f>IF(DS746="","",DS746-DS744)</f>
        <v/>
      </c>
      <c r="DU746" s="45"/>
      <c r="DV746" s="45" t="str">
        <f>IF(DU746="","",DU744+DW744-DU746)</f>
        <v/>
      </c>
      <c r="DW746" s="45"/>
      <c r="DX746" s="43"/>
      <c r="DY746" s="43" t="str">
        <f>IF(DQ746="","",DY744)</f>
        <v/>
      </c>
      <c r="DZ746" s="45" t="str">
        <f t="shared" si="3469"/>
        <v/>
      </c>
      <c r="EA746" s="46" t="str">
        <f t="shared" si="3470"/>
        <v/>
      </c>
      <c r="EB746" s="37"/>
      <c r="GU746" s="220"/>
      <c r="HX746" s="360"/>
      <c r="HY746" s="47"/>
      <c r="HZ746" s="43">
        <v>3323</v>
      </c>
      <c r="IA746" s="45">
        <f t="shared" si="3426"/>
        <v>62</v>
      </c>
      <c r="IB746" s="43">
        <v>101</v>
      </c>
      <c r="IC746" s="45">
        <f t="shared" si="3427"/>
        <v>1</v>
      </c>
      <c r="ID746" s="43">
        <v>34</v>
      </c>
      <c r="IE746" s="45">
        <f t="shared" si="3428"/>
        <v>1</v>
      </c>
      <c r="IF746" s="45">
        <v>0</v>
      </c>
      <c r="IG746" s="63" t="str">
        <f t="shared" si="3429"/>
        <v>ミニ香水</v>
      </c>
      <c r="IH746" s="67">
        <f t="shared" si="3430"/>
        <v>1100</v>
      </c>
      <c r="II746" s="43">
        <f t="shared" si="3431"/>
        <v>1100</v>
      </c>
      <c r="IJ746" s="46">
        <f t="shared" si="3432"/>
        <v>0.17741935483870969</v>
      </c>
      <c r="IK746" s="37"/>
      <c r="IL746" s="29"/>
      <c r="IM746" s="47"/>
      <c r="IN746" s="43">
        <v>4133</v>
      </c>
      <c r="IO746" s="45">
        <f t="shared" si="3433"/>
        <v>88</v>
      </c>
      <c r="IP746" s="43">
        <v>89</v>
      </c>
      <c r="IQ746" s="45">
        <f t="shared" si="3434"/>
        <v>1</v>
      </c>
      <c r="IR746" s="43">
        <v>13</v>
      </c>
      <c r="IS746" s="45">
        <f t="shared" si="3435"/>
        <v>0</v>
      </c>
      <c r="IT746" s="43">
        <v>0</v>
      </c>
      <c r="IU746" s="63" t="str">
        <f t="shared" si="3457"/>
        <v>ジャグラーサウンドボタン</v>
      </c>
      <c r="IV746" s="67">
        <f t="shared" si="3458"/>
        <v>900</v>
      </c>
      <c r="IW746" s="43">
        <f t="shared" si="3437"/>
        <v>0</v>
      </c>
      <c r="IX746" s="46">
        <f t="shared" si="3438"/>
        <v>0</v>
      </c>
      <c r="IY746" s="37"/>
      <c r="IZ746" s="61"/>
      <c r="JA746" s="47"/>
      <c r="JB746" s="43">
        <v>3170</v>
      </c>
      <c r="JC746" s="45">
        <f t="shared" si="3439"/>
        <v>92</v>
      </c>
      <c r="JD746" s="43">
        <v>95</v>
      </c>
      <c r="JE746" s="45">
        <f t="shared" si="3440"/>
        <v>1</v>
      </c>
      <c r="JF746" s="43">
        <v>6</v>
      </c>
      <c r="JG746" s="45">
        <f t="shared" si="3441"/>
        <v>1</v>
      </c>
      <c r="JH746" s="45">
        <v>0</v>
      </c>
      <c r="JI746" s="63" t="str">
        <f t="shared" si="3471"/>
        <v>こびとづかんキーケース</v>
      </c>
      <c r="JJ746" s="67">
        <f t="shared" si="3472"/>
        <v>698</v>
      </c>
      <c r="JK746" s="43">
        <f t="shared" si="3442"/>
        <v>698</v>
      </c>
      <c r="JL746" s="46">
        <f t="shared" si="3443"/>
        <v>7.5869565217391299E-2</v>
      </c>
      <c r="JM746" s="37"/>
      <c r="JN746" s="29"/>
      <c r="JO746" s="47"/>
      <c r="JP746" s="43">
        <v>3697</v>
      </c>
      <c r="JQ746" s="45">
        <f t="shared" si="3444"/>
        <v>180</v>
      </c>
      <c r="JR746" s="43">
        <v>79</v>
      </c>
      <c r="JS746" s="45">
        <f t="shared" si="3445"/>
        <v>2</v>
      </c>
      <c r="JT746" s="43">
        <v>12</v>
      </c>
      <c r="JU746" s="45">
        <f t="shared" si="3446"/>
        <v>1</v>
      </c>
      <c r="JV746" s="43">
        <v>0</v>
      </c>
      <c r="JW746" s="63" t="str">
        <f t="shared" si="3455"/>
        <v>デジタルミニカメラ</v>
      </c>
      <c r="JX746" s="67">
        <f t="shared" si="3456"/>
        <v>722</v>
      </c>
      <c r="JY746" s="43">
        <f t="shared" si="3448"/>
        <v>722</v>
      </c>
      <c r="JZ746" s="46">
        <f t="shared" si="3449"/>
        <v>4.0111111111111111E-2</v>
      </c>
      <c r="KA746" s="37"/>
      <c r="KB746" s="97"/>
      <c r="KC746" s="47"/>
      <c r="KD746" s="43">
        <v>9244</v>
      </c>
      <c r="KE746" s="45">
        <f>IF(KD746="","",KD746-KD742)</f>
        <v>135</v>
      </c>
      <c r="KF746" s="43">
        <v>266</v>
      </c>
      <c r="KG746" s="45">
        <f>IF(KF746="","",KF746-KF742)</f>
        <v>0</v>
      </c>
      <c r="KH746" s="43">
        <v>6</v>
      </c>
      <c r="KI746" s="45">
        <f>IF(KH746="","",KH742+KJ742-KH746)</f>
        <v>2</v>
      </c>
      <c r="KJ746" s="45">
        <v>0</v>
      </c>
      <c r="KK746" s="63" t="str">
        <f>IF(KD746="","",KK742)</f>
        <v>こびとづかんキーケース</v>
      </c>
      <c r="KL746" s="67">
        <f>IF(KE746="","",KL742)</f>
        <v>726</v>
      </c>
      <c r="KM746" s="43">
        <f>IF(KH746="","",KI746*KL746)</f>
        <v>1452</v>
      </c>
      <c r="KN746" s="46">
        <f>IF(KI746="","",KM746/(KE746*100))</f>
        <v>0.10755555555555556</v>
      </c>
      <c r="KO746" s="37"/>
      <c r="KP746" s="29"/>
      <c r="KQ746" s="47"/>
      <c r="KR746" s="43">
        <v>18606</v>
      </c>
      <c r="KS746" s="45">
        <f>IF(KR746="","",KR746-KR742)</f>
        <v>80</v>
      </c>
      <c r="KT746" s="43">
        <v>1035</v>
      </c>
      <c r="KU746" s="45">
        <f>IF(KT746="","",KT746-KT742)</f>
        <v>2</v>
      </c>
      <c r="KV746" s="43">
        <v>2</v>
      </c>
      <c r="KW746" s="45">
        <f>IF(KV746="","",KV742+KX742-KV746)</f>
        <v>2</v>
      </c>
      <c r="KX746" s="45">
        <v>4</v>
      </c>
      <c r="KY746" s="63" t="str">
        <f>IF(KR746="","",KY742)</f>
        <v>ジョージファン</v>
      </c>
      <c r="KZ746" s="67">
        <f>IF(KS746="","",KZ742)</f>
        <v>1050</v>
      </c>
      <c r="LA746" s="43">
        <f>IF(KV746="","",KW746*KZ746)</f>
        <v>2100</v>
      </c>
      <c r="LB746" s="46">
        <f>IF(KW746="","",LA746/(KS746*100))</f>
        <v>0.26250000000000001</v>
      </c>
      <c r="LC746" s="37"/>
      <c r="LD746" s="29"/>
      <c r="LE746" s="75"/>
      <c r="LF746" s="76"/>
      <c r="LG746" s="76"/>
      <c r="LH746" s="76">
        <v>1166</v>
      </c>
      <c r="LI746" s="76">
        <f t="shared" si="3404"/>
        <v>0</v>
      </c>
      <c r="LJ746" s="77">
        <v>2</v>
      </c>
      <c r="LK746" s="76">
        <f t="shared" si="3405"/>
        <v>0</v>
      </c>
      <c r="LL746" s="76">
        <v>0</v>
      </c>
      <c r="LM746" s="78" t="str">
        <f>IF(LF744="","",LM743)</f>
        <v>コキンちゃん、あかちゃんまん</v>
      </c>
      <c r="LN746" s="79">
        <f>IF(LG744="","",LN743)</f>
        <v>1000</v>
      </c>
      <c r="LO746" s="76">
        <f t="shared" si="3406"/>
        <v>0</v>
      </c>
      <c r="LP746" s="80"/>
      <c r="LQ746" s="37"/>
      <c r="LR746" s="29"/>
      <c r="LS746" s="52" t="str">
        <f t="shared" si="3375"/>
        <v/>
      </c>
      <c r="LT746" s="45"/>
      <c r="LU746" s="45" t="str">
        <f>IF(LT746="","",LT746-LT744)</f>
        <v/>
      </c>
      <c r="LV746" s="45"/>
      <c r="LW746" s="45" t="str">
        <f>IF(LV746="","",LV746-LV744)</f>
        <v/>
      </c>
      <c r="LX746" s="45"/>
      <c r="LY746" s="45" t="str">
        <f>IF(LX746="","",LX744+LZ744-LX746)</f>
        <v/>
      </c>
      <c r="LZ746" s="45"/>
      <c r="MA746" s="43"/>
      <c r="MB746" s="43" t="str">
        <f>IF(LT746="","",MB744)</f>
        <v/>
      </c>
      <c r="MC746" s="45" t="str">
        <f t="shared" si="3473"/>
        <v/>
      </c>
      <c r="MD746" s="46" t="str">
        <f t="shared" si="3474"/>
        <v/>
      </c>
      <c r="ME746" s="37"/>
      <c r="MF746" s="29"/>
      <c r="MG746" s="52" t="str">
        <f t="shared" si="3382"/>
        <v/>
      </c>
      <c r="MH746" s="45"/>
      <c r="MI746" s="45" t="str">
        <f>IF(MH746="","",MH746-MH744)</f>
        <v/>
      </c>
      <c r="MJ746" s="45"/>
      <c r="MK746" s="45" t="str">
        <f>IF(MJ746="","",MJ746-MJ744)</f>
        <v/>
      </c>
      <c r="ML746" s="45"/>
      <c r="MM746" s="45" t="str">
        <f>IF(ML746="","",ML744+MN744-ML746)</f>
        <v/>
      </c>
      <c r="MN746" s="45"/>
      <c r="MO746" s="43"/>
      <c r="MP746" s="43" t="str">
        <f>IF(MH746="","",MP744)</f>
        <v/>
      </c>
      <c r="MQ746" s="45" t="str">
        <f t="shared" si="3475"/>
        <v/>
      </c>
      <c r="MR746" s="46" t="str">
        <f t="shared" si="3476"/>
        <v/>
      </c>
      <c r="MS746" s="37"/>
      <c r="MT746" s="29"/>
      <c r="MU746" s="52" t="str">
        <f t="shared" si="3388"/>
        <v/>
      </c>
      <c r="MV746" s="45"/>
      <c r="MW746" s="45" t="str">
        <f>IF(MV746="","",MV746-MV744)</f>
        <v/>
      </c>
      <c r="MX746" s="45"/>
      <c r="MY746" s="45" t="str">
        <f>IF(MX746="","",MX746-MX744)</f>
        <v/>
      </c>
      <c r="MZ746" s="45"/>
      <c r="NA746" s="45" t="str">
        <f>IF(MZ746="","",MZ744+NB744-MZ746)</f>
        <v/>
      </c>
      <c r="NB746" s="45"/>
      <c r="NC746" s="43"/>
      <c r="ND746" s="43" t="str">
        <f>IF(MV746="","",ND744)</f>
        <v/>
      </c>
      <c r="NE746" s="45" t="str">
        <f t="shared" si="3477"/>
        <v/>
      </c>
      <c r="NF746" s="46" t="str">
        <f t="shared" si="3478"/>
        <v/>
      </c>
      <c r="NG746" s="37"/>
      <c r="NH746" s="29"/>
      <c r="NI746" s="52" t="str">
        <f t="shared" si="3395"/>
        <v/>
      </c>
      <c r="NJ746" s="45"/>
      <c r="NK746" s="45" t="str">
        <f>IF(NJ746="","",NJ746-NJ744)</f>
        <v/>
      </c>
      <c r="NL746" s="45"/>
      <c r="NM746" s="45" t="str">
        <f>IF(NL746="","",NL746-NL744)</f>
        <v/>
      </c>
      <c r="NN746" s="45"/>
      <c r="NO746" s="45" t="str">
        <f>IF(NN746="","",NN744+NP744-NN746)</f>
        <v/>
      </c>
      <c r="NP746" s="45"/>
      <c r="NQ746" s="43"/>
      <c r="NR746" s="43" t="str">
        <f>IF(NJ746="","",NR744)</f>
        <v/>
      </c>
      <c r="NS746" s="45" t="str">
        <f t="shared" si="3479"/>
        <v/>
      </c>
      <c r="NT746" s="46" t="str">
        <f t="shared" si="3480"/>
        <v/>
      </c>
      <c r="NU746" s="37"/>
    </row>
    <row r="747" spans="1:385" ht="15" customHeight="1" thickTop="1" x14ac:dyDescent="0.25">
      <c r="A747" s="38"/>
      <c r="B747" s="39"/>
      <c r="C747" s="40"/>
      <c r="D747" s="40"/>
      <c r="E747" s="40"/>
      <c r="F747" s="135"/>
      <c r="G747" s="135"/>
      <c r="H747" s="42"/>
      <c r="I747" s="45"/>
      <c r="J747" s="45" t="str">
        <f>IF(I747="","",I747-#REF!)</f>
        <v/>
      </c>
      <c r="K747" s="45"/>
      <c r="L747" s="45" t="str">
        <f>IF(K747="","",K747-#REF!)</f>
        <v/>
      </c>
      <c r="M747" s="45"/>
      <c r="N747" s="45" t="str">
        <f>IF(M747="","",#REF!+#REF!-M747)</f>
        <v/>
      </c>
      <c r="O747" s="45"/>
      <c r="P747" s="43"/>
      <c r="Q747" s="43" t="str">
        <f>IF(I747="","",#REF!)</f>
        <v/>
      </c>
      <c r="R747" s="45" t="str">
        <f t="shared" si="3459"/>
        <v/>
      </c>
      <c r="S747" s="46" t="str">
        <f t="shared" si="3460"/>
        <v/>
      </c>
      <c r="T747" s="37"/>
      <c r="U747" s="29"/>
      <c r="V747" s="52" t="str">
        <f t="shared" si="3340"/>
        <v/>
      </c>
      <c r="W747" s="67"/>
      <c r="X747" s="45" t="str">
        <f>IF(W747="","",W747-#REF!)</f>
        <v/>
      </c>
      <c r="Y747" s="45"/>
      <c r="Z747" s="45" t="str">
        <f>IF(Y747="","",Y747-#REF!)</f>
        <v/>
      </c>
      <c r="AA747" s="45"/>
      <c r="AB747" s="45" t="str">
        <f>IF(AA747="","",#REF!+#REF!-AA747)</f>
        <v/>
      </c>
      <c r="AC747" s="45"/>
      <c r="AD747" s="43"/>
      <c r="AE747" s="43" t="str">
        <f>IF(W747="","",#REF!)</f>
        <v/>
      </c>
      <c r="AF747" s="45" t="str">
        <f t="shared" si="3461"/>
        <v/>
      </c>
      <c r="AG747" s="46" t="str">
        <f t="shared" si="3462"/>
        <v/>
      </c>
      <c r="AH747" s="37"/>
      <c r="AI747" s="29"/>
      <c r="AJ747" s="52" t="str">
        <f t="shared" si="3347"/>
        <v/>
      </c>
      <c r="AK747" s="45"/>
      <c r="AL747" s="45" t="str">
        <f>IF(AK747="","",AK747-#REF!)</f>
        <v/>
      </c>
      <c r="AM747" s="45"/>
      <c r="AN747" s="45" t="str">
        <f>IF(AM747="","",AM747-#REF!)</f>
        <v/>
      </c>
      <c r="AO747" s="45"/>
      <c r="AP747" s="45" t="str">
        <f>IF(AO747="","",#REF!+#REF!-AO747)</f>
        <v/>
      </c>
      <c r="AQ747" s="45"/>
      <c r="AR747" s="43"/>
      <c r="AS747" s="43" t="str">
        <f>IF(AK747="","",#REF!)</f>
        <v/>
      </c>
      <c r="AT747" s="45" t="str">
        <f t="shared" si="3463"/>
        <v/>
      </c>
      <c r="AU747" s="46" t="str">
        <f t="shared" si="3464"/>
        <v/>
      </c>
      <c r="AV747" s="37"/>
      <c r="AW747" s="29"/>
      <c r="AX747" s="52" t="str">
        <f t="shared" si="3354"/>
        <v/>
      </c>
      <c r="AY747" s="45"/>
      <c r="AZ747" s="45" t="str">
        <f>IF(AY747="","",AY747-#REF!)</f>
        <v/>
      </c>
      <c r="BA747" s="45"/>
      <c r="BB747" s="45" t="str">
        <f>IF(BA747="","",BA747-#REF!)</f>
        <v/>
      </c>
      <c r="BC747" s="45"/>
      <c r="BD747" s="45" t="str">
        <f>IF(BC747="","",#REF!+#REF!-BC747)</f>
        <v/>
      </c>
      <c r="BE747" s="45"/>
      <c r="BF747" s="43"/>
      <c r="BG747" s="43" t="str">
        <f>IF(AY747="","",#REF!)</f>
        <v/>
      </c>
      <c r="BH747" s="45" t="str">
        <f t="shared" si="3465"/>
        <v/>
      </c>
      <c r="BI747" s="46" t="str">
        <f t="shared" si="3466"/>
        <v/>
      </c>
      <c r="BJ747" s="37"/>
      <c r="BK747" s="29"/>
      <c r="BL747" s="47"/>
      <c r="BM747" s="27">
        <v>19240</v>
      </c>
      <c r="BN747" s="45">
        <f t="shared" si="3407"/>
        <v>36</v>
      </c>
      <c r="BO747" s="27">
        <v>889</v>
      </c>
      <c r="BP747" s="45">
        <f t="shared" si="3408"/>
        <v>0</v>
      </c>
      <c r="BQ747" s="27">
        <v>48</v>
      </c>
      <c r="BR747" s="45">
        <f t="shared" si="3409"/>
        <v>0</v>
      </c>
      <c r="BS747" s="45">
        <v>-38</v>
      </c>
      <c r="BT747" s="63" t="str">
        <f t="shared" si="3410"/>
        <v>キティサンダルキーホルダー</v>
      </c>
      <c r="BU747" s="67">
        <f t="shared" si="3411"/>
        <v>605</v>
      </c>
      <c r="BV747" s="45">
        <f t="shared" si="3412"/>
        <v>0</v>
      </c>
      <c r="BW747" s="46">
        <f t="shared" si="3413"/>
        <v>0</v>
      </c>
      <c r="BX747" s="94" t="s">
        <v>354</v>
      </c>
      <c r="BY747" s="57"/>
      <c r="BZ747" s="47"/>
      <c r="CA747" s="27">
        <v>6692</v>
      </c>
      <c r="CB747" s="45">
        <f t="shared" si="3414"/>
        <v>45</v>
      </c>
      <c r="CC747" s="27">
        <v>398</v>
      </c>
      <c r="CD747" s="45">
        <f t="shared" si="3415"/>
        <v>3</v>
      </c>
      <c r="CE747" s="27">
        <v>84</v>
      </c>
      <c r="CF747" s="45">
        <f t="shared" si="3416"/>
        <v>6</v>
      </c>
      <c r="CG747" s="27">
        <v>20</v>
      </c>
      <c r="CH747" s="63" t="str">
        <f t="shared" si="3481"/>
        <v>スプランキーラバー</v>
      </c>
      <c r="CI747" s="67">
        <f t="shared" si="3482"/>
        <v>187</v>
      </c>
      <c r="CJ747" s="45">
        <f t="shared" si="3418"/>
        <v>1122</v>
      </c>
      <c r="CK747" s="46">
        <f t="shared" si="3419"/>
        <v>0.24933333333333332</v>
      </c>
      <c r="CL747" s="94"/>
      <c r="CM747" s="29"/>
      <c r="CN747" s="47"/>
      <c r="CO747" s="27">
        <v>574</v>
      </c>
      <c r="CP747" s="45">
        <f t="shared" si="3420"/>
        <v>65</v>
      </c>
      <c r="CQ747" s="27">
        <v>22</v>
      </c>
      <c r="CR747" s="45">
        <f t="shared" si="3421"/>
        <v>1</v>
      </c>
      <c r="CS747" s="27">
        <v>12</v>
      </c>
      <c r="CT747" s="45">
        <f t="shared" si="3422"/>
        <v>0</v>
      </c>
      <c r="CU747" s="45">
        <v>0</v>
      </c>
      <c r="CV747" s="63" t="str">
        <f t="shared" si="3453"/>
        <v>ギャルキティキーケース</v>
      </c>
      <c r="CW747" s="67">
        <f t="shared" si="3454"/>
        <v>726</v>
      </c>
      <c r="CX747" s="45">
        <f t="shared" si="3424"/>
        <v>0</v>
      </c>
      <c r="CY747" s="46">
        <f t="shared" si="3425"/>
        <v>0</v>
      </c>
      <c r="CZ747" s="94"/>
      <c r="DA747" s="29"/>
      <c r="DB747" s="52" t="str">
        <f t="shared" si="3361"/>
        <v/>
      </c>
      <c r="DC747" s="45"/>
      <c r="DD747" s="45" t="str">
        <f>IF(DC747="","",DC747-#REF!)</f>
        <v/>
      </c>
      <c r="DE747" s="45"/>
      <c r="DF747" s="45" t="str">
        <f>IF(DE747="","",DE747-#REF!)</f>
        <v/>
      </c>
      <c r="DG747" s="45"/>
      <c r="DH747" s="45" t="str">
        <f>IF(DG747="","",#REF!+#REF!-DG747)</f>
        <v/>
      </c>
      <c r="DI747" s="45"/>
      <c r="DJ747" s="43"/>
      <c r="DK747" s="43" t="str">
        <f>IF(DC747="","",#REF!)</f>
        <v/>
      </c>
      <c r="DL747" s="45" t="str">
        <f t="shared" si="3467"/>
        <v/>
      </c>
      <c r="DM747" s="46" t="str">
        <f t="shared" si="3468"/>
        <v/>
      </c>
      <c r="DN747" s="37"/>
      <c r="DO747" s="29"/>
      <c r="DP747" s="52" t="str">
        <f t="shared" si="3368"/>
        <v/>
      </c>
      <c r="DQ747" s="45"/>
      <c r="DR747" s="45" t="str">
        <f>IF(DQ747="","",DQ747-#REF!)</f>
        <v/>
      </c>
      <c r="DS747" s="45"/>
      <c r="DT747" s="45" t="str">
        <f>IF(DS747="","",DS747-#REF!)</f>
        <v/>
      </c>
      <c r="DU747" s="45"/>
      <c r="DV747" s="45" t="str">
        <f>IF(DU747="","",#REF!+#REF!-DU747)</f>
        <v/>
      </c>
      <c r="DW747" s="45"/>
      <c r="DX747" s="43"/>
      <c r="DY747" s="43" t="str">
        <f>IF(DQ747="","",#REF!)</f>
        <v/>
      </c>
      <c r="DZ747" s="45" t="str">
        <f t="shared" si="3469"/>
        <v/>
      </c>
      <c r="EA747" s="46" t="str">
        <f t="shared" si="3470"/>
        <v/>
      </c>
      <c r="EB747" s="37"/>
      <c r="GU747" s="220"/>
      <c r="HX747" s="360"/>
      <c r="HY747" s="47"/>
      <c r="HZ747" s="27">
        <v>3139</v>
      </c>
      <c r="IA747" s="45">
        <f t="shared" si="3426"/>
        <v>32</v>
      </c>
      <c r="IB747" s="27">
        <v>104</v>
      </c>
      <c r="IC747" s="45">
        <f t="shared" si="3427"/>
        <v>3</v>
      </c>
      <c r="ID747" s="27">
        <v>18</v>
      </c>
      <c r="IE747" s="45">
        <f t="shared" si="3428"/>
        <v>3</v>
      </c>
      <c r="IF747" s="45">
        <v>6</v>
      </c>
      <c r="IG747" s="63" t="str">
        <f t="shared" si="3429"/>
        <v>アンパンマンもちふわ</v>
      </c>
      <c r="IH747" s="67">
        <f t="shared" si="3430"/>
        <v>673</v>
      </c>
      <c r="II747" s="45">
        <f t="shared" si="3431"/>
        <v>2019</v>
      </c>
      <c r="IJ747" s="46">
        <f t="shared" si="3432"/>
        <v>0.63093750000000004</v>
      </c>
      <c r="IK747" s="94"/>
      <c r="IL747" s="29"/>
      <c r="IM747" s="47"/>
      <c r="IN747" s="27">
        <v>2608</v>
      </c>
      <c r="IO747" s="45">
        <f t="shared" si="3433"/>
        <v>70</v>
      </c>
      <c r="IP747" s="27">
        <v>134</v>
      </c>
      <c r="IQ747" s="45">
        <f t="shared" si="3434"/>
        <v>1</v>
      </c>
      <c r="IR747" s="27">
        <v>21</v>
      </c>
      <c r="IS747" s="45">
        <f t="shared" si="3435"/>
        <v>1</v>
      </c>
      <c r="IT747" s="27">
        <v>0</v>
      </c>
      <c r="IU747" s="63" t="str">
        <f t="shared" si="3457"/>
        <v>モンチッチヘアゴム</v>
      </c>
      <c r="IV747" s="67">
        <f t="shared" si="3458"/>
        <v>450</v>
      </c>
      <c r="IW747" s="45">
        <f t="shared" si="3437"/>
        <v>450</v>
      </c>
      <c r="IX747" s="46">
        <f t="shared" si="3438"/>
        <v>6.4285714285714279E-2</v>
      </c>
      <c r="IY747" s="94"/>
      <c r="IZ747" s="61"/>
      <c r="JA747" s="47"/>
      <c r="JB747" s="27">
        <v>3612</v>
      </c>
      <c r="JC747" s="45">
        <f t="shared" si="3439"/>
        <v>303</v>
      </c>
      <c r="JD747" s="27">
        <v>258</v>
      </c>
      <c r="JE747" s="45">
        <f t="shared" si="3440"/>
        <v>20</v>
      </c>
      <c r="JF747" s="27">
        <v>50</v>
      </c>
      <c r="JG747" s="45">
        <f t="shared" si="3441"/>
        <v>20</v>
      </c>
      <c r="JH747" s="45">
        <v>20</v>
      </c>
      <c r="JI747" s="63" t="str">
        <f t="shared" si="3471"/>
        <v>AIモンスターラバー</v>
      </c>
      <c r="JJ747" s="67">
        <f t="shared" si="3472"/>
        <v>198</v>
      </c>
      <c r="JK747" s="45">
        <f t="shared" si="3442"/>
        <v>3960</v>
      </c>
      <c r="JL747" s="46">
        <f t="shared" si="3443"/>
        <v>0.1306930693069307</v>
      </c>
      <c r="JM747" s="94"/>
      <c r="JN747" s="29"/>
      <c r="JO747" s="47"/>
      <c r="JP747" s="27">
        <v>4374</v>
      </c>
      <c r="JQ747" s="45">
        <f t="shared" si="3444"/>
        <v>21</v>
      </c>
      <c r="JR747" s="27">
        <v>210</v>
      </c>
      <c r="JS747" s="45">
        <f t="shared" si="3445"/>
        <v>0</v>
      </c>
      <c r="JT747" s="27">
        <v>66</v>
      </c>
      <c r="JU747" s="45">
        <f t="shared" si="3446"/>
        <v>0</v>
      </c>
      <c r="JV747" s="27">
        <v>0</v>
      </c>
      <c r="JW747" s="63" t="str">
        <f t="shared" si="3455"/>
        <v>キティサンダルKH</v>
      </c>
      <c r="JX747" s="67">
        <f t="shared" si="3456"/>
        <v>605</v>
      </c>
      <c r="JY747" s="45">
        <f t="shared" si="3448"/>
        <v>0</v>
      </c>
      <c r="JZ747" s="46">
        <f t="shared" si="3449"/>
        <v>0</v>
      </c>
      <c r="KA747" s="94"/>
      <c r="KB747" s="51"/>
      <c r="KC747" s="47"/>
      <c r="KD747" s="27">
        <v>10316</v>
      </c>
      <c r="KE747" s="45">
        <f>IF(KD747="","",KD747-KD743)</f>
        <v>102</v>
      </c>
      <c r="KF747" s="27">
        <v>576</v>
      </c>
      <c r="KG747" s="45">
        <f>IF(KF747="","",KF747-KF743)</f>
        <v>0</v>
      </c>
      <c r="KH747" s="27">
        <v>5</v>
      </c>
      <c r="KI747" s="45">
        <f>IF(KH747="","",KH743+KJ743-KH747)</f>
        <v>3</v>
      </c>
      <c r="KJ747" s="45">
        <v>0</v>
      </c>
      <c r="KK747" s="63" t="str">
        <f>IF(KD747="","",KK743)</f>
        <v>サンリオFAN</v>
      </c>
      <c r="KL747" s="67">
        <f>IF(KE747="","",KL743)</f>
        <v>1100</v>
      </c>
      <c r="KM747" s="45">
        <f>IF(KH747="","",KI747*KL747)</f>
        <v>3300</v>
      </c>
      <c r="KN747" s="46">
        <f>IF(KI747="","",KM747/(KE747*100))</f>
        <v>0.3235294117647059</v>
      </c>
      <c r="KO747" s="94"/>
      <c r="KP747" s="29"/>
      <c r="KQ747" s="47"/>
      <c r="KR747" s="27">
        <v>15516</v>
      </c>
      <c r="KS747" s="45">
        <f>IF(KR747="","",KR747-KR743)</f>
        <v>62</v>
      </c>
      <c r="KT747" s="27">
        <v>1818</v>
      </c>
      <c r="KU747" s="45">
        <f>IF(KT747="","",KT747-KT743)</f>
        <v>2</v>
      </c>
      <c r="KV747" s="27">
        <v>16</v>
      </c>
      <c r="KW747" s="45">
        <f>IF(KV747="","",KV743+KX743-KV747)</f>
        <v>2</v>
      </c>
      <c r="KX747" s="45">
        <v>0</v>
      </c>
      <c r="KY747" s="63" t="str">
        <f>IF(KR747="","",KY743)</f>
        <v>ターボババアマスコット</v>
      </c>
      <c r="KZ747" s="67">
        <f>IF(KS747="","",KZ743)</f>
        <v>800</v>
      </c>
      <c r="LA747" s="45">
        <f>IF(KV747="","",KW747*KZ747)</f>
        <v>1600</v>
      </c>
      <c r="LB747" s="46">
        <f>IF(KW747="","",LA747/(KS747*100))</f>
        <v>0.25806451612903225</v>
      </c>
      <c r="LC747" s="94"/>
      <c r="LD747" s="29"/>
      <c r="LE747" s="52">
        <f>IF(A735="","",A735)</f>
        <v>45878</v>
      </c>
      <c r="LF747" s="43">
        <v>67063</v>
      </c>
      <c r="LG747" s="86">
        <f>IF(LF747="","",LF747-LF744)</f>
        <v>145</v>
      </c>
      <c r="LH747" s="43">
        <v>445</v>
      </c>
      <c r="LI747" s="43">
        <f t="shared" si="3404"/>
        <v>0</v>
      </c>
      <c r="LJ747" s="43">
        <v>2</v>
      </c>
      <c r="LK747" s="87">
        <f t="shared" si="3405"/>
        <v>0</v>
      </c>
      <c r="LL747" s="43">
        <v>0</v>
      </c>
      <c r="LM747" s="65" t="s">
        <v>385</v>
      </c>
      <c r="LN747" s="48">
        <f>IF(LG747="","",LN744)</f>
        <v>1000</v>
      </c>
      <c r="LO747" s="43">
        <f t="shared" si="3406"/>
        <v>0</v>
      </c>
      <c r="LP747" s="53"/>
      <c r="LQ747" s="37"/>
      <c r="LR747" s="29"/>
      <c r="LS747" s="52" t="str">
        <f t="shared" si="3375"/>
        <v/>
      </c>
      <c r="LT747" s="45"/>
      <c r="LU747" s="45" t="str">
        <f>IF(LT747="","",LT747-#REF!)</f>
        <v/>
      </c>
      <c r="LV747" s="45"/>
      <c r="LW747" s="45" t="str">
        <f>IF(LV747="","",LV747-#REF!)</f>
        <v/>
      </c>
      <c r="LX747" s="45"/>
      <c r="LY747" s="45" t="str">
        <f>IF(LX747="","",#REF!+#REF!-LX747)</f>
        <v/>
      </c>
      <c r="LZ747" s="45"/>
      <c r="MA747" s="43"/>
      <c r="MB747" s="43" t="str">
        <f>IF(LT747="","",#REF!)</f>
        <v/>
      </c>
      <c r="MC747" s="45" t="str">
        <f t="shared" si="3473"/>
        <v/>
      </c>
      <c r="MD747" s="46" t="str">
        <f t="shared" si="3474"/>
        <v/>
      </c>
      <c r="ME747" s="37"/>
      <c r="MF747" s="29"/>
      <c r="MG747" s="52" t="str">
        <f t="shared" si="3382"/>
        <v/>
      </c>
      <c r="MH747" s="45"/>
      <c r="MI747" s="45" t="str">
        <f>IF(MH747="","",MH747-#REF!)</f>
        <v/>
      </c>
      <c r="MJ747" s="45"/>
      <c r="MK747" s="45" t="str">
        <f>IF(MJ747="","",MJ747-#REF!)</f>
        <v/>
      </c>
      <c r="ML747" s="45"/>
      <c r="MM747" s="45" t="str">
        <f>IF(ML747="","",#REF!+#REF!-ML747)</f>
        <v/>
      </c>
      <c r="MN747" s="45"/>
      <c r="MO747" s="43"/>
      <c r="MP747" s="43" t="str">
        <f>IF(MH747="","",#REF!)</f>
        <v/>
      </c>
      <c r="MQ747" s="45" t="str">
        <f t="shared" si="3475"/>
        <v/>
      </c>
      <c r="MR747" s="46" t="str">
        <f t="shared" si="3476"/>
        <v/>
      </c>
      <c r="MS747" s="37"/>
      <c r="MT747" s="29"/>
      <c r="MU747" s="52" t="str">
        <f t="shared" si="3388"/>
        <v/>
      </c>
      <c r="MV747" s="45"/>
      <c r="MW747" s="45" t="str">
        <f>IF(MV747="","",MV747-#REF!)</f>
        <v/>
      </c>
      <c r="MX747" s="45"/>
      <c r="MY747" s="45" t="str">
        <f>IF(MX747="","",MX747-#REF!)</f>
        <v/>
      </c>
      <c r="MZ747" s="45"/>
      <c r="NA747" s="45" t="str">
        <f>IF(MZ747="","",#REF!+#REF!-MZ747)</f>
        <v/>
      </c>
      <c r="NB747" s="45"/>
      <c r="NC747" s="43"/>
      <c r="ND747" s="43" t="str">
        <f>IF(MV747="","",#REF!)</f>
        <v/>
      </c>
      <c r="NE747" s="45" t="str">
        <f t="shared" si="3477"/>
        <v/>
      </c>
      <c r="NF747" s="46" t="str">
        <f t="shared" si="3478"/>
        <v/>
      </c>
      <c r="NG747" s="37"/>
      <c r="NH747" s="29"/>
      <c r="NI747" s="52" t="str">
        <f t="shared" si="3395"/>
        <v/>
      </c>
      <c r="NJ747" s="45"/>
      <c r="NK747" s="45" t="str">
        <f>IF(NJ747="","",NJ747-#REF!)</f>
        <v/>
      </c>
      <c r="NL747" s="45"/>
      <c r="NM747" s="45" t="str">
        <f>IF(NL747="","",NL747-#REF!)</f>
        <v/>
      </c>
      <c r="NN747" s="45"/>
      <c r="NO747" s="45" t="str">
        <f>IF(NN747="","",#REF!+#REF!-NN747)</f>
        <v/>
      </c>
      <c r="NP747" s="45"/>
      <c r="NQ747" s="43"/>
      <c r="NR747" s="43" t="str">
        <f>IF(NJ747="","",#REF!)</f>
        <v/>
      </c>
      <c r="NS747" s="45" t="str">
        <f t="shared" si="3479"/>
        <v/>
      </c>
      <c r="NT747" s="46" t="str">
        <f t="shared" si="3480"/>
        <v/>
      </c>
      <c r="NU747" s="37"/>
    </row>
    <row r="748" spans="1:385" ht="15" customHeight="1" thickBot="1" x14ac:dyDescent="0.3">
      <c r="A748" s="38"/>
      <c r="B748" s="39"/>
      <c r="C748" s="40"/>
      <c r="D748" s="40"/>
      <c r="E748" s="40"/>
      <c r="F748" s="135"/>
      <c r="G748" s="135"/>
      <c r="H748" s="42"/>
      <c r="I748" s="45"/>
      <c r="J748" s="45" t="str">
        <f>IF(I748="","",I748-I747)</f>
        <v/>
      </c>
      <c r="K748" s="45"/>
      <c r="L748" s="45" t="str">
        <f>IF(K748="","",K748-K747)</f>
        <v/>
      </c>
      <c r="M748" s="45"/>
      <c r="N748" s="45" t="str">
        <f>IF(M748="","",M747+O747-M748)</f>
        <v/>
      </c>
      <c r="O748" s="45"/>
      <c r="P748" s="43"/>
      <c r="Q748" s="43" t="str">
        <f>IF(I748="","",Q747)</f>
        <v/>
      </c>
      <c r="R748" s="45" t="str">
        <f t="shared" si="3459"/>
        <v/>
      </c>
      <c r="S748" s="46" t="str">
        <f t="shared" si="3460"/>
        <v/>
      </c>
      <c r="T748" s="37"/>
      <c r="U748" s="29"/>
      <c r="V748" s="52" t="str">
        <f t="shared" si="3340"/>
        <v/>
      </c>
      <c r="W748" s="67"/>
      <c r="X748" s="45" t="str">
        <f>IF(W748="","",W748-W747)</f>
        <v/>
      </c>
      <c r="Y748" s="45"/>
      <c r="Z748" s="45" t="str">
        <f>IF(Y748="","",Y748-Y747)</f>
        <v/>
      </c>
      <c r="AA748" s="45"/>
      <c r="AB748" s="45" t="str">
        <f>IF(AA748="","",AA747+AC747-AA748)</f>
        <v/>
      </c>
      <c r="AC748" s="45"/>
      <c r="AD748" s="43"/>
      <c r="AE748" s="43" t="str">
        <f>IF(W748="","",AE747)</f>
        <v/>
      </c>
      <c r="AF748" s="45" t="str">
        <f t="shared" si="3461"/>
        <v/>
      </c>
      <c r="AG748" s="46" t="str">
        <f t="shared" si="3462"/>
        <v/>
      </c>
      <c r="AH748" s="37"/>
      <c r="AI748" s="29"/>
      <c r="AJ748" s="52" t="str">
        <f t="shared" si="3347"/>
        <v/>
      </c>
      <c r="AK748" s="45"/>
      <c r="AL748" s="45" t="str">
        <f>IF(AK748="","",AK748-AK747)</f>
        <v/>
      </c>
      <c r="AM748" s="45"/>
      <c r="AN748" s="45" t="str">
        <f>IF(AM748="","",AM748-AM747)</f>
        <v/>
      </c>
      <c r="AO748" s="45"/>
      <c r="AP748" s="45" t="str">
        <f>IF(AO748="","",AO747+AQ747-AO748)</f>
        <v/>
      </c>
      <c r="AQ748" s="45"/>
      <c r="AR748" s="43"/>
      <c r="AS748" s="43" t="str">
        <f>IF(AK748="","",AS747)</f>
        <v/>
      </c>
      <c r="AT748" s="45" t="str">
        <f t="shared" si="3463"/>
        <v/>
      </c>
      <c r="AU748" s="46" t="str">
        <f t="shared" si="3464"/>
        <v/>
      </c>
      <c r="AV748" s="37"/>
      <c r="AW748" s="29"/>
      <c r="AX748" s="52" t="str">
        <f t="shared" si="3354"/>
        <v/>
      </c>
      <c r="AY748" s="45"/>
      <c r="AZ748" s="45" t="str">
        <f>IF(AY748="","",AY748-AY747)</f>
        <v/>
      </c>
      <c r="BA748" s="45"/>
      <c r="BB748" s="45" t="str">
        <f>IF(BA748="","",BA748-BA747)</f>
        <v/>
      </c>
      <c r="BC748" s="45"/>
      <c r="BD748" s="45" t="str">
        <f>IF(BC748="","",BC747+BE747-BC748)</f>
        <v/>
      </c>
      <c r="BE748" s="45"/>
      <c r="BF748" s="43"/>
      <c r="BG748" s="43" t="str">
        <f>IF(AY748="","",BG747)</f>
        <v/>
      </c>
      <c r="BH748" s="45" t="str">
        <f t="shared" si="3465"/>
        <v/>
      </c>
      <c r="BI748" s="46" t="str">
        <f t="shared" si="3466"/>
        <v/>
      </c>
      <c r="BJ748" s="37"/>
      <c r="BK748" s="29"/>
      <c r="BL748" s="75"/>
      <c r="BM748" s="76">
        <v>14039</v>
      </c>
      <c r="BN748" s="76">
        <f t="shared" si="3407"/>
        <v>70</v>
      </c>
      <c r="BO748" s="76">
        <v>1692</v>
      </c>
      <c r="BP748" s="76">
        <f t="shared" si="3408"/>
        <v>8</v>
      </c>
      <c r="BQ748" s="76">
        <v>355</v>
      </c>
      <c r="BR748" s="76">
        <f t="shared" si="3409"/>
        <v>15</v>
      </c>
      <c r="BS748" s="76">
        <v>0</v>
      </c>
      <c r="BT748" s="78" t="str">
        <f t="shared" si="3410"/>
        <v>サンリオブレスレット</v>
      </c>
      <c r="BU748" s="79">
        <f t="shared" si="3411"/>
        <v>200</v>
      </c>
      <c r="BV748" s="76">
        <f t="shared" si="3412"/>
        <v>3000</v>
      </c>
      <c r="BW748" s="80">
        <f t="shared" si="3413"/>
        <v>0.42857142857142855</v>
      </c>
      <c r="BX748" s="37"/>
      <c r="BY748" s="57"/>
      <c r="BZ748" s="75"/>
      <c r="CA748" s="76">
        <v>4518</v>
      </c>
      <c r="CB748" s="76">
        <f t="shared" si="3414"/>
        <v>206</v>
      </c>
      <c r="CC748" s="76">
        <v>250</v>
      </c>
      <c r="CD748" s="76">
        <f t="shared" si="3415"/>
        <v>7</v>
      </c>
      <c r="CE748" s="76">
        <v>70</v>
      </c>
      <c r="CF748" s="76">
        <f t="shared" si="3416"/>
        <v>8</v>
      </c>
      <c r="CG748" s="76">
        <v>0</v>
      </c>
      <c r="CH748" s="78" t="str">
        <f t="shared" si="3481"/>
        <v>ＡＩラバー</v>
      </c>
      <c r="CI748" s="79">
        <f t="shared" si="3482"/>
        <v>198</v>
      </c>
      <c r="CJ748" s="76">
        <f t="shared" si="3418"/>
        <v>1584</v>
      </c>
      <c r="CK748" s="80">
        <f t="shared" si="3419"/>
        <v>7.6893203883495145E-2</v>
      </c>
      <c r="CL748" s="37"/>
      <c r="CM748" s="29"/>
      <c r="CN748" s="75"/>
      <c r="CO748" s="76">
        <v>562</v>
      </c>
      <c r="CP748" s="76">
        <f t="shared" si="3420"/>
        <v>56</v>
      </c>
      <c r="CQ748" s="76">
        <v>18</v>
      </c>
      <c r="CR748" s="76">
        <f t="shared" si="3421"/>
        <v>2</v>
      </c>
      <c r="CS748" s="76">
        <v>13</v>
      </c>
      <c r="CT748" s="76">
        <f t="shared" si="3422"/>
        <v>2</v>
      </c>
      <c r="CU748" s="76">
        <v>0</v>
      </c>
      <c r="CV748" s="78" t="str">
        <f t="shared" si="3453"/>
        <v>サンリオトイカメラ</v>
      </c>
      <c r="CW748" s="79">
        <f t="shared" si="3454"/>
        <v>605</v>
      </c>
      <c r="CX748" s="76">
        <f t="shared" si="3424"/>
        <v>1210</v>
      </c>
      <c r="CY748" s="80">
        <f t="shared" si="3425"/>
        <v>0.21607142857142858</v>
      </c>
      <c r="CZ748" s="37"/>
      <c r="DA748" s="29"/>
      <c r="DB748" s="52" t="str">
        <f t="shared" si="3361"/>
        <v/>
      </c>
      <c r="DC748" s="45"/>
      <c r="DD748" s="45" t="str">
        <f>IF(DC748="","",DC748-DC747)</f>
        <v/>
      </c>
      <c r="DE748" s="45"/>
      <c r="DF748" s="45" t="str">
        <f>IF(DE748="","",DE748-DE747)</f>
        <v/>
      </c>
      <c r="DG748" s="45"/>
      <c r="DH748" s="45" t="str">
        <f>IF(DG748="","",DG747+DI747-DG748)</f>
        <v/>
      </c>
      <c r="DI748" s="45"/>
      <c r="DJ748" s="43"/>
      <c r="DK748" s="43" t="str">
        <f>IF(DC748="","",DK747)</f>
        <v/>
      </c>
      <c r="DL748" s="45" t="str">
        <f t="shared" si="3467"/>
        <v/>
      </c>
      <c r="DM748" s="46" t="str">
        <f t="shared" si="3468"/>
        <v/>
      </c>
      <c r="DN748" s="37"/>
      <c r="DO748" s="29"/>
      <c r="DP748" s="52" t="str">
        <f t="shared" si="3368"/>
        <v/>
      </c>
      <c r="DQ748" s="45"/>
      <c r="DR748" s="45" t="str">
        <f>IF(DQ748="","",DQ748-DQ747)</f>
        <v/>
      </c>
      <c r="DS748" s="45"/>
      <c r="DT748" s="45" t="str">
        <f>IF(DS748="","",DS748-DS747)</f>
        <v/>
      </c>
      <c r="DU748" s="45"/>
      <c r="DV748" s="45" t="str">
        <f>IF(DU748="","",DU747+DW747-DU748)</f>
        <v/>
      </c>
      <c r="DW748" s="45"/>
      <c r="DX748" s="43"/>
      <c r="DY748" s="43" t="str">
        <f>IF(DQ748="","",DY747)</f>
        <v/>
      </c>
      <c r="DZ748" s="45" t="str">
        <f t="shared" si="3469"/>
        <v/>
      </c>
      <c r="EA748" s="46" t="str">
        <f t="shared" si="3470"/>
        <v/>
      </c>
      <c r="EB748" s="37"/>
      <c r="GU748" s="220"/>
      <c r="HX748" s="360"/>
      <c r="HY748" s="75"/>
      <c r="HZ748" s="76">
        <v>4120</v>
      </c>
      <c r="IA748" s="76">
        <f t="shared" si="3426"/>
        <v>36</v>
      </c>
      <c r="IB748" s="76">
        <v>203</v>
      </c>
      <c r="IC748" s="76">
        <f t="shared" si="3427"/>
        <v>4</v>
      </c>
      <c r="ID748" s="76">
        <v>96</v>
      </c>
      <c r="IE748" s="76">
        <f t="shared" si="3428"/>
        <v>4</v>
      </c>
      <c r="IF748" s="76">
        <v>0</v>
      </c>
      <c r="IG748" s="78" t="str">
        <f t="shared" si="3429"/>
        <v>スプランキーラバー</v>
      </c>
      <c r="IH748" s="79">
        <f t="shared" si="3430"/>
        <v>200</v>
      </c>
      <c r="II748" s="76">
        <f t="shared" si="3431"/>
        <v>800</v>
      </c>
      <c r="IJ748" s="80">
        <f t="shared" si="3432"/>
        <v>0.22222222222222221</v>
      </c>
      <c r="IK748" s="37"/>
      <c r="IL748" s="29"/>
      <c r="IM748" s="75"/>
      <c r="IN748" s="76">
        <v>4434</v>
      </c>
      <c r="IO748" s="76">
        <f t="shared" si="3433"/>
        <v>92</v>
      </c>
      <c r="IP748" s="76">
        <v>202</v>
      </c>
      <c r="IQ748" s="76">
        <f t="shared" si="3434"/>
        <v>6</v>
      </c>
      <c r="IR748" s="76">
        <v>36</v>
      </c>
      <c r="IS748" s="76">
        <f t="shared" si="3435"/>
        <v>7</v>
      </c>
      <c r="IT748" s="76">
        <v>0</v>
      </c>
      <c r="IU748" s="78" t="str">
        <f t="shared" si="3457"/>
        <v>NICI</v>
      </c>
      <c r="IV748" s="79">
        <f t="shared" si="3458"/>
        <v>682</v>
      </c>
      <c r="IW748" s="76">
        <f t="shared" si="3437"/>
        <v>4774</v>
      </c>
      <c r="IX748" s="80">
        <f t="shared" si="3438"/>
        <v>0.51891304347826084</v>
      </c>
      <c r="IY748" s="37"/>
      <c r="IZ748" s="61"/>
      <c r="JA748" s="75"/>
      <c r="JB748" s="76">
        <v>2325</v>
      </c>
      <c r="JC748" s="76">
        <f t="shared" si="3439"/>
        <v>42</v>
      </c>
      <c r="JD748" s="76">
        <v>130</v>
      </c>
      <c r="JE748" s="76">
        <f t="shared" si="3440"/>
        <v>1</v>
      </c>
      <c r="JF748" s="76">
        <v>12</v>
      </c>
      <c r="JG748" s="76">
        <f t="shared" si="3441"/>
        <v>1</v>
      </c>
      <c r="JH748" s="76"/>
      <c r="JI748" s="78" t="str">
        <f t="shared" si="3471"/>
        <v>お菓子ウォレット</v>
      </c>
      <c r="JJ748" s="79">
        <f t="shared" si="3472"/>
        <v>800</v>
      </c>
      <c r="JK748" s="76">
        <f t="shared" si="3442"/>
        <v>800</v>
      </c>
      <c r="JL748" s="80">
        <f t="shared" si="3443"/>
        <v>0.19047619047619047</v>
      </c>
      <c r="JM748" s="37"/>
      <c r="JN748" s="29"/>
      <c r="JO748" s="75"/>
      <c r="JP748" s="76">
        <v>3150</v>
      </c>
      <c r="JQ748" s="76">
        <f t="shared" si="3444"/>
        <v>56</v>
      </c>
      <c r="JR748" s="76">
        <v>170</v>
      </c>
      <c r="JS748" s="76">
        <f t="shared" si="3445"/>
        <v>2</v>
      </c>
      <c r="JT748" s="76">
        <v>4</v>
      </c>
      <c r="JU748" s="76">
        <f t="shared" si="3446"/>
        <v>3</v>
      </c>
      <c r="JV748" s="76">
        <v>2</v>
      </c>
      <c r="JW748" s="78" t="s">
        <v>138</v>
      </c>
      <c r="JX748" s="79">
        <v>1100</v>
      </c>
      <c r="JY748" s="76">
        <f t="shared" si="3448"/>
        <v>3300</v>
      </c>
      <c r="JZ748" s="80">
        <f t="shared" si="3449"/>
        <v>0.5892857142857143</v>
      </c>
      <c r="KA748" s="37" t="s">
        <v>360</v>
      </c>
      <c r="KB748" s="51"/>
      <c r="KC748" s="75"/>
      <c r="KD748" s="76">
        <v>10484</v>
      </c>
      <c r="KE748" s="76">
        <f>IF(KD748="","",KD748-KD744)</f>
        <v>382</v>
      </c>
      <c r="KF748" s="76">
        <v>516</v>
      </c>
      <c r="KG748" s="76">
        <f>IF(KF748="","",KF748-KF744)</f>
        <v>15</v>
      </c>
      <c r="KH748" s="76">
        <v>104</v>
      </c>
      <c r="KI748" s="76">
        <f>IF(KH748="","",KH744+KJ744-KH748)</f>
        <v>17</v>
      </c>
      <c r="KJ748" s="76">
        <v>0</v>
      </c>
      <c r="KK748" s="78" t="str">
        <f>IF(KD748="","",KK744)</f>
        <v>ＡＩモンスターラバー</v>
      </c>
      <c r="KL748" s="79">
        <f>IF(KE748="","",KL744)</f>
        <v>198</v>
      </c>
      <c r="KM748" s="76">
        <f>IF(KH748="","",KI748*KL748)</f>
        <v>3366</v>
      </c>
      <c r="KN748" s="80">
        <f>IF(KI748="","",KM748/(KE748*100))</f>
        <v>8.81151832460733E-2</v>
      </c>
      <c r="KO748" s="37"/>
      <c r="KP748" s="29"/>
      <c r="KQ748" s="75"/>
      <c r="KR748" s="76">
        <v>16939</v>
      </c>
      <c r="KS748" s="76">
        <f>IF(KR748="","",KR748-KR744)</f>
        <v>37</v>
      </c>
      <c r="KT748" s="76">
        <v>1961</v>
      </c>
      <c r="KU748" s="76">
        <f>IF(KT748="","",KT748-KT744)</f>
        <v>1</v>
      </c>
      <c r="KV748" s="76">
        <v>120</v>
      </c>
      <c r="KW748" s="76">
        <f>IF(KV748="","",KV744+KX744-KV748)</f>
        <v>4</v>
      </c>
      <c r="KX748" s="76">
        <v>-104</v>
      </c>
      <c r="KY748" s="78" t="str">
        <f>IF(KR748="","",KY744)</f>
        <v>スプランキーラバー</v>
      </c>
      <c r="KZ748" s="79">
        <f>IF(KS748="","",KZ744)</f>
        <v>187</v>
      </c>
      <c r="LA748" s="76">
        <f>IF(KV748="","",KW748*KZ748)</f>
        <v>748</v>
      </c>
      <c r="LB748" s="80">
        <f>IF(KW748="","",LA748/(KS748*100))</f>
        <v>0.20216216216216215</v>
      </c>
      <c r="LC748" s="37" t="s">
        <v>355</v>
      </c>
      <c r="LD748" s="29"/>
      <c r="LE748" s="47"/>
      <c r="LF748" s="45"/>
      <c r="LG748" s="45"/>
      <c r="LH748" s="45">
        <v>530</v>
      </c>
      <c r="LI748" s="45">
        <f t="shared" si="3404"/>
        <v>1</v>
      </c>
      <c r="LJ748" s="43">
        <v>1</v>
      </c>
      <c r="LK748" s="45">
        <f t="shared" si="3405"/>
        <v>1</v>
      </c>
      <c r="LL748" s="45">
        <v>1</v>
      </c>
      <c r="LM748" s="73" t="s">
        <v>386</v>
      </c>
      <c r="LN748" s="67">
        <f>IF(LG747="","",LN745)</f>
        <v>1000</v>
      </c>
      <c r="LO748" s="45">
        <f t="shared" si="3406"/>
        <v>1000</v>
      </c>
      <c r="LP748" s="46"/>
      <c r="LQ748" s="37" t="s">
        <v>372</v>
      </c>
      <c r="LR748" s="29"/>
      <c r="LS748" s="52" t="str">
        <f t="shared" si="3375"/>
        <v/>
      </c>
      <c r="LT748" s="45"/>
      <c r="LU748" s="45" t="str">
        <f>IF(LT748="","",LT748-LT747)</f>
        <v/>
      </c>
      <c r="LV748" s="45"/>
      <c r="LW748" s="45" t="str">
        <f>IF(LV748="","",LV748-LV747)</f>
        <v/>
      </c>
      <c r="LX748" s="45"/>
      <c r="LY748" s="45" t="str">
        <f>IF(LX748="","",LX747+LZ747-LX748)</f>
        <v/>
      </c>
      <c r="LZ748" s="45"/>
      <c r="MA748" s="43"/>
      <c r="MB748" s="43" t="str">
        <f>IF(LT748="","",MB747)</f>
        <v/>
      </c>
      <c r="MC748" s="45" t="str">
        <f t="shared" si="3473"/>
        <v/>
      </c>
      <c r="MD748" s="46" t="str">
        <f t="shared" si="3474"/>
        <v/>
      </c>
      <c r="ME748" s="37"/>
      <c r="MF748" s="29"/>
      <c r="MG748" s="52" t="str">
        <f t="shared" si="3382"/>
        <v/>
      </c>
      <c r="MH748" s="45"/>
      <c r="MI748" s="45" t="str">
        <f>IF(MH748="","",MH748-MH747)</f>
        <v/>
      </c>
      <c r="MJ748" s="45"/>
      <c r="MK748" s="45" t="str">
        <f>IF(MJ748="","",MJ748-MJ747)</f>
        <v/>
      </c>
      <c r="ML748" s="45"/>
      <c r="MM748" s="45" t="str">
        <f>IF(ML748="","",ML747+MN747-ML748)</f>
        <v/>
      </c>
      <c r="MN748" s="45"/>
      <c r="MO748" s="43"/>
      <c r="MP748" s="43" t="str">
        <f>IF(MH748="","",MP747)</f>
        <v/>
      </c>
      <c r="MQ748" s="45" t="str">
        <f t="shared" si="3475"/>
        <v/>
      </c>
      <c r="MR748" s="46" t="str">
        <f t="shared" si="3476"/>
        <v/>
      </c>
      <c r="MS748" s="37"/>
      <c r="MT748" s="29"/>
      <c r="MU748" s="52" t="str">
        <f t="shared" si="3388"/>
        <v/>
      </c>
      <c r="MV748" s="45"/>
      <c r="MW748" s="45" t="str">
        <f>IF(MV748="","",MV748-MV747)</f>
        <v/>
      </c>
      <c r="MX748" s="45"/>
      <c r="MY748" s="45" t="str">
        <f>IF(MX748="","",MX748-MX747)</f>
        <v/>
      </c>
      <c r="MZ748" s="45"/>
      <c r="NA748" s="45" t="str">
        <f>IF(MZ748="","",MZ747+NB747-MZ748)</f>
        <v/>
      </c>
      <c r="NB748" s="45"/>
      <c r="NC748" s="43"/>
      <c r="ND748" s="43" t="str">
        <f>IF(MV748="","",ND747)</f>
        <v/>
      </c>
      <c r="NE748" s="45" t="str">
        <f t="shared" si="3477"/>
        <v/>
      </c>
      <c r="NF748" s="46" t="str">
        <f t="shared" si="3478"/>
        <v/>
      </c>
      <c r="NG748" s="37"/>
      <c r="NH748" s="29"/>
      <c r="NI748" s="52" t="str">
        <f t="shared" si="3395"/>
        <v/>
      </c>
      <c r="NJ748" s="45"/>
      <c r="NK748" s="45" t="str">
        <f>IF(NJ748="","",NJ748-NJ747)</f>
        <v/>
      </c>
      <c r="NL748" s="45"/>
      <c r="NM748" s="45" t="str">
        <f>IF(NL748="","",NL748-NL747)</f>
        <v/>
      </c>
      <c r="NN748" s="45"/>
      <c r="NO748" s="45" t="str">
        <f>IF(NN748="","",NN747+NP747-NN748)</f>
        <v/>
      </c>
      <c r="NP748" s="45"/>
      <c r="NQ748" s="43"/>
      <c r="NR748" s="43" t="str">
        <f>IF(NJ748="","",NR747)</f>
        <v/>
      </c>
      <c r="NS748" s="45" t="str">
        <f t="shared" si="3479"/>
        <v/>
      </c>
      <c r="NT748" s="46" t="str">
        <f t="shared" si="3480"/>
        <v/>
      </c>
      <c r="NU748" s="37"/>
    </row>
    <row r="749" spans="1:385" ht="15" customHeight="1" thickTop="1" thickBot="1" x14ac:dyDescent="0.3">
      <c r="A749" s="38"/>
      <c r="B749" s="39"/>
      <c r="C749" s="40"/>
      <c r="D749" s="40"/>
      <c r="E749" s="40"/>
      <c r="F749" s="135"/>
      <c r="G749" s="135"/>
      <c r="H749" s="42"/>
      <c r="I749" s="45"/>
      <c r="J749" s="45" t="str">
        <f>IF(I749="","",I749-I748)</f>
        <v/>
      </c>
      <c r="K749" s="45"/>
      <c r="L749" s="45" t="str">
        <f>IF(K749="","",K749-K748)</f>
        <v/>
      </c>
      <c r="M749" s="45"/>
      <c r="N749" s="45" t="str">
        <f>IF(M749="","",M748+O748-M749)</f>
        <v/>
      </c>
      <c r="O749" s="45"/>
      <c r="P749" s="43"/>
      <c r="Q749" s="43" t="str">
        <f>IF(I749="","",Q748)</f>
        <v/>
      </c>
      <c r="R749" s="45" t="str">
        <f t="shared" si="3459"/>
        <v/>
      </c>
      <c r="S749" s="46" t="str">
        <f t="shared" si="3460"/>
        <v/>
      </c>
      <c r="T749" s="37"/>
      <c r="U749" s="29"/>
      <c r="V749" s="52" t="str">
        <f t="shared" si="3340"/>
        <v/>
      </c>
      <c r="W749" s="67"/>
      <c r="X749" s="45" t="str">
        <f>IF(W749="","",W749-W748)</f>
        <v/>
      </c>
      <c r="Y749" s="45"/>
      <c r="Z749" s="45" t="str">
        <f>IF(Y749="","",Y749-Y748)</f>
        <v/>
      </c>
      <c r="AA749" s="45"/>
      <c r="AB749" s="45" t="str">
        <f>IF(AA749="","",AA748+AC748-AA749)</f>
        <v/>
      </c>
      <c r="AC749" s="45"/>
      <c r="AD749" s="43"/>
      <c r="AE749" s="43" t="str">
        <f>IF(W749="","",AE748)</f>
        <v/>
      </c>
      <c r="AF749" s="45" t="str">
        <f t="shared" si="3461"/>
        <v/>
      </c>
      <c r="AG749" s="46" t="str">
        <f t="shared" si="3462"/>
        <v/>
      </c>
      <c r="AH749" s="37"/>
      <c r="AI749" s="29"/>
      <c r="AJ749" s="52" t="str">
        <f t="shared" si="3347"/>
        <v/>
      </c>
      <c r="AK749" s="45"/>
      <c r="AL749" s="45" t="str">
        <f>IF(AK749="","",AK749-AK748)</f>
        <v/>
      </c>
      <c r="AM749" s="45"/>
      <c r="AN749" s="45" t="str">
        <f>IF(AM749="","",AM749-AM748)</f>
        <v/>
      </c>
      <c r="AO749" s="45"/>
      <c r="AP749" s="45" t="str">
        <f>IF(AO749="","",AO748+AQ748-AO749)</f>
        <v/>
      </c>
      <c r="AQ749" s="45"/>
      <c r="AR749" s="43"/>
      <c r="AS749" s="43" t="str">
        <f>IF(AK749="","",AS748)</f>
        <v/>
      </c>
      <c r="AT749" s="45" t="str">
        <f t="shared" si="3463"/>
        <v/>
      </c>
      <c r="AU749" s="46" t="str">
        <f t="shared" si="3464"/>
        <v/>
      </c>
      <c r="AV749" s="37"/>
      <c r="AW749" s="29"/>
      <c r="AX749" s="52" t="str">
        <f t="shared" si="3354"/>
        <v/>
      </c>
      <c r="AY749" s="45"/>
      <c r="AZ749" s="45" t="str">
        <f>IF(AY749="","",AY749-AY748)</f>
        <v/>
      </c>
      <c r="BA749" s="45"/>
      <c r="BB749" s="45" t="str">
        <f>IF(BA749="","",BA749-BA748)</f>
        <v/>
      </c>
      <c r="BC749" s="45"/>
      <c r="BD749" s="45" t="str">
        <f>IF(BC749="","",BC748+BE748-BC749)</f>
        <v/>
      </c>
      <c r="BE749" s="45"/>
      <c r="BF749" s="43"/>
      <c r="BG749" s="43" t="str">
        <f>IF(AY749="","",BG748)</f>
        <v/>
      </c>
      <c r="BH749" s="45" t="str">
        <f t="shared" si="3465"/>
        <v/>
      </c>
      <c r="BI749" s="46" t="str">
        <f t="shared" si="3466"/>
        <v/>
      </c>
      <c r="BJ749" s="37"/>
      <c r="BK749" s="29"/>
      <c r="BL749" s="52">
        <f>IF($A734="","",$A734)</f>
        <v>45873</v>
      </c>
      <c r="BM749" s="43">
        <v>16561</v>
      </c>
      <c r="BN749" s="43">
        <f t="shared" si="3407"/>
        <v>78</v>
      </c>
      <c r="BO749" s="43">
        <v>700</v>
      </c>
      <c r="BP749" s="87">
        <f t="shared" si="3408"/>
        <v>0</v>
      </c>
      <c r="BQ749" s="43">
        <v>13</v>
      </c>
      <c r="BR749" s="43">
        <f t="shared" si="3409"/>
        <v>0</v>
      </c>
      <c r="BS749" s="43">
        <v>0</v>
      </c>
      <c r="BT749" s="44" t="str">
        <f t="shared" si="3410"/>
        <v>ギャルキティキーケース</v>
      </c>
      <c r="BU749" s="48">
        <f t="shared" si="3411"/>
        <v>726</v>
      </c>
      <c r="BV749" s="45">
        <f t="shared" si="3412"/>
        <v>0</v>
      </c>
      <c r="BW749" s="89">
        <f t="shared" si="3413"/>
        <v>0</v>
      </c>
      <c r="BX749" s="37"/>
      <c r="BY749" s="57"/>
      <c r="BZ749" s="52">
        <f>IF($A734="","",$A734)</f>
        <v>45873</v>
      </c>
      <c r="CA749" s="43">
        <v>6658</v>
      </c>
      <c r="CB749" s="43">
        <f t="shared" si="3414"/>
        <v>62</v>
      </c>
      <c r="CC749" s="43">
        <v>239</v>
      </c>
      <c r="CD749" s="87">
        <f t="shared" si="3415"/>
        <v>2</v>
      </c>
      <c r="CE749" s="43">
        <v>12</v>
      </c>
      <c r="CF749" s="43">
        <f t="shared" si="3416"/>
        <v>2</v>
      </c>
      <c r="CG749" s="43">
        <v>0</v>
      </c>
      <c r="CH749" s="44" t="str">
        <f t="shared" si="3481"/>
        <v>チロルイヤホン</v>
      </c>
      <c r="CI749" s="48">
        <f t="shared" si="3482"/>
        <v>1100</v>
      </c>
      <c r="CJ749" s="45">
        <f t="shared" si="3418"/>
        <v>2200</v>
      </c>
      <c r="CK749" s="89">
        <f t="shared" si="3419"/>
        <v>0.35483870967741937</v>
      </c>
      <c r="CL749" s="37"/>
      <c r="CM749" s="29"/>
      <c r="CN749" s="52">
        <f>IF($A734="","",$A734)</f>
        <v>45873</v>
      </c>
      <c r="CO749" s="43">
        <v>523</v>
      </c>
      <c r="CP749" s="58">
        <f t="shared" si="3420"/>
        <v>25</v>
      </c>
      <c r="CQ749" s="43">
        <v>27</v>
      </c>
      <c r="CR749" s="87">
        <f t="shared" si="3421"/>
        <v>1</v>
      </c>
      <c r="CS749" s="43">
        <v>17</v>
      </c>
      <c r="CT749" s="43">
        <f t="shared" si="3422"/>
        <v>1</v>
      </c>
      <c r="CU749" s="43">
        <v>0</v>
      </c>
      <c r="CV749" s="72" t="str">
        <f t="shared" si="3453"/>
        <v>ゴールドイヤホン</v>
      </c>
      <c r="CW749" s="48">
        <f t="shared" si="3454"/>
        <v>770</v>
      </c>
      <c r="CX749" s="45">
        <f t="shared" si="3424"/>
        <v>770</v>
      </c>
      <c r="CY749" s="89">
        <f t="shared" si="3425"/>
        <v>0.308</v>
      </c>
      <c r="CZ749" s="37"/>
      <c r="DA749" s="29"/>
      <c r="DB749" s="52" t="str">
        <f t="shared" si="3361"/>
        <v/>
      </c>
      <c r="DC749" s="45"/>
      <c r="DD749" s="45" t="str">
        <f>IF(DC749="","",DC749-DC748)</f>
        <v/>
      </c>
      <c r="DE749" s="45"/>
      <c r="DF749" s="45" t="str">
        <f>IF(DE749="","",DE749-DE748)</f>
        <v/>
      </c>
      <c r="DG749" s="45"/>
      <c r="DH749" s="45" t="str">
        <f>IF(DG749="","",DG748+DI748-DG749)</f>
        <v/>
      </c>
      <c r="DI749" s="45"/>
      <c r="DJ749" s="43"/>
      <c r="DK749" s="43" t="str">
        <f>IF(DC749="","",DK748)</f>
        <v/>
      </c>
      <c r="DL749" s="45" t="str">
        <f t="shared" si="3467"/>
        <v/>
      </c>
      <c r="DM749" s="46" t="str">
        <f t="shared" si="3468"/>
        <v/>
      </c>
      <c r="DN749" s="37"/>
      <c r="DO749" s="29"/>
      <c r="DP749" s="52" t="str">
        <f t="shared" si="3368"/>
        <v/>
      </c>
      <c r="DQ749" s="45"/>
      <c r="DR749" s="45" t="str">
        <f>IF(DQ749="","",DQ749-DQ748)</f>
        <v/>
      </c>
      <c r="DS749" s="45"/>
      <c r="DT749" s="45" t="str">
        <f>IF(DS749="","",DS749-DS748)</f>
        <v/>
      </c>
      <c r="DU749" s="45"/>
      <c r="DV749" s="45" t="str">
        <f>IF(DU749="","",DU748+DW748-DU749)</f>
        <v/>
      </c>
      <c r="DW749" s="45"/>
      <c r="DX749" s="43"/>
      <c r="DY749" s="43" t="str">
        <f>IF(DQ749="","",DY748)</f>
        <v/>
      </c>
      <c r="DZ749" s="45" t="str">
        <f t="shared" si="3469"/>
        <v/>
      </c>
      <c r="EA749" s="46" t="str">
        <f t="shared" si="3470"/>
        <v/>
      </c>
      <c r="EB749" s="37"/>
      <c r="GU749" s="220"/>
      <c r="HX749" s="360"/>
      <c r="HY749" s="52">
        <f>IF($A734="","",$A734)</f>
        <v>45873</v>
      </c>
      <c r="HZ749" s="43">
        <v>5162</v>
      </c>
      <c r="IA749" s="58">
        <f t="shared" si="3426"/>
        <v>22</v>
      </c>
      <c r="IB749" s="43">
        <v>269</v>
      </c>
      <c r="IC749" s="87">
        <f t="shared" si="3427"/>
        <v>1</v>
      </c>
      <c r="ID749" s="43">
        <v>35</v>
      </c>
      <c r="IE749" s="43">
        <f t="shared" si="3428"/>
        <v>1</v>
      </c>
      <c r="IF749" s="43">
        <v>0</v>
      </c>
      <c r="IG749" s="44" t="str">
        <f t="shared" si="3429"/>
        <v>猫アイシャドウ</v>
      </c>
      <c r="IH749" s="48">
        <f t="shared" si="3430"/>
        <v>1034</v>
      </c>
      <c r="II749" s="45">
        <f t="shared" si="3431"/>
        <v>1034</v>
      </c>
      <c r="IJ749" s="89">
        <f t="shared" si="3432"/>
        <v>0.47</v>
      </c>
      <c r="IK749" s="37"/>
      <c r="IL749" s="29"/>
      <c r="IM749" s="52">
        <f>IF($A734="","",$A734)</f>
        <v>45873</v>
      </c>
      <c r="IN749" s="43">
        <v>4368</v>
      </c>
      <c r="IO749" s="58">
        <f t="shared" si="3433"/>
        <v>22</v>
      </c>
      <c r="IP749" s="43">
        <v>138</v>
      </c>
      <c r="IQ749" s="87">
        <f t="shared" si="3434"/>
        <v>0</v>
      </c>
      <c r="IR749" s="43">
        <v>19</v>
      </c>
      <c r="IS749" s="43">
        <f t="shared" si="3435"/>
        <v>0</v>
      </c>
      <c r="IT749" s="43">
        <v>0</v>
      </c>
      <c r="IU749" s="44" t="str">
        <f t="shared" si="3457"/>
        <v>ジャグラーパネルキーホルダー</v>
      </c>
      <c r="IV749" s="48">
        <f t="shared" si="3458"/>
        <v>465</v>
      </c>
      <c r="IW749" s="45">
        <f t="shared" si="3437"/>
        <v>0</v>
      </c>
      <c r="IX749" s="89">
        <f t="shared" si="3438"/>
        <v>0</v>
      </c>
      <c r="IY749" s="37"/>
      <c r="IZ749" s="61"/>
      <c r="JA749" s="52">
        <f>IF($A734="","",$A734)</f>
        <v>45873</v>
      </c>
      <c r="JB749" s="43">
        <v>4406</v>
      </c>
      <c r="JC749" s="43">
        <f t="shared" si="3439"/>
        <v>46</v>
      </c>
      <c r="JD749" s="43">
        <v>168</v>
      </c>
      <c r="JE749" s="87">
        <f t="shared" si="3440"/>
        <v>1</v>
      </c>
      <c r="JF749" s="43">
        <v>23</v>
      </c>
      <c r="JG749" s="43">
        <f t="shared" si="3441"/>
        <v>1</v>
      </c>
      <c r="JH749" s="43">
        <v>-13</v>
      </c>
      <c r="JI749" s="44" t="str">
        <f t="shared" si="3471"/>
        <v>ＡＩスクイーズ</v>
      </c>
      <c r="JJ749" s="48">
        <f t="shared" si="3472"/>
        <v>182</v>
      </c>
      <c r="JK749" s="45">
        <f t="shared" si="3442"/>
        <v>182</v>
      </c>
      <c r="JL749" s="89">
        <f t="shared" si="3443"/>
        <v>3.956521739130435E-2</v>
      </c>
      <c r="JM749" s="37" t="s">
        <v>365</v>
      </c>
      <c r="JN749" s="29"/>
      <c r="JO749" s="52">
        <f>IF($A734="","",$A734)</f>
        <v>45873</v>
      </c>
      <c r="JP749" s="43">
        <v>3292</v>
      </c>
      <c r="JQ749" s="43">
        <f t="shared" si="3444"/>
        <v>32</v>
      </c>
      <c r="JR749" s="43">
        <v>198</v>
      </c>
      <c r="JS749" s="87">
        <f t="shared" si="3445"/>
        <v>5</v>
      </c>
      <c r="JT749" s="43">
        <v>52</v>
      </c>
      <c r="JU749" s="43">
        <f t="shared" si="3446"/>
        <v>5</v>
      </c>
      <c r="JV749" s="43">
        <v>0</v>
      </c>
      <c r="JW749" s="44" t="str">
        <f t="shared" si="3455"/>
        <v>サンリオシューズキーホルダー</v>
      </c>
      <c r="JX749" s="48">
        <f t="shared" si="3456"/>
        <v>387</v>
      </c>
      <c r="JY749" s="45">
        <f t="shared" si="3448"/>
        <v>1935</v>
      </c>
      <c r="JZ749" s="89">
        <f t="shared" si="3449"/>
        <v>0.60468750000000004</v>
      </c>
      <c r="KA749" s="37"/>
      <c r="KB749" s="51"/>
      <c r="KC749" s="52">
        <f>IF($A734="","",$A734)</f>
        <v>45873</v>
      </c>
      <c r="KD749" s="43">
        <v>11457</v>
      </c>
      <c r="KE749" s="58">
        <f>IF(KD749="","",KD749-KD745)</f>
        <v>45</v>
      </c>
      <c r="KF749" s="43">
        <v>429</v>
      </c>
      <c r="KG749" s="87">
        <f>IF(KF749="","",KF749-KF745)</f>
        <v>3</v>
      </c>
      <c r="KH749" s="43">
        <v>32</v>
      </c>
      <c r="KI749" s="43">
        <v>6</v>
      </c>
      <c r="KJ749" s="43">
        <v>6</v>
      </c>
      <c r="KK749" s="44" t="str">
        <f>IF(KD749="","",KK745)</f>
        <v>ニキ</v>
      </c>
      <c r="KL749" s="48">
        <f>IF(KE749="","",KL745)</f>
        <v>682</v>
      </c>
      <c r="KM749" s="45">
        <f>IF(KH749="","",KI749*KL749)</f>
        <v>4092</v>
      </c>
      <c r="KN749" s="89">
        <f>IF(KI749="","",KM749/(KE749*100))</f>
        <v>0.90933333333333333</v>
      </c>
      <c r="KO749" s="37"/>
      <c r="KP749" s="29"/>
      <c r="KQ749" s="52">
        <f>IF($A734="","",$A734)</f>
        <v>45873</v>
      </c>
      <c r="KR749" s="43">
        <v>16775</v>
      </c>
      <c r="KS749" s="43">
        <f>IF(KR749="","",KR749-KR745)</f>
        <v>46</v>
      </c>
      <c r="KT749" s="43">
        <v>931</v>
      </c>
      <c r="KU749" s="87">
        <f>IF(KT749="","",KT749-KT745)</f>
        <v>1</v>
      </c>
      <c r="KV749" s="43">
        <v>5</v>
      </c>
      <c r="KW749" s="43">
        <f>IF(KV749="","",KV745+KX745-KV749)</f>
        <v>2</v>
      </c>
      <c r="KX749" s="43">
        <v>2</v>
      </c>
      <c r="KY749" s="44" t="str">
        <f>IF(KR749="","",KY745)</f>
        <v>リップモンスターファン</v>
      </c>
      <c r="KZ749" s="48">
        <f>IF(KS749="","",KZ745)</f>
        <v>660</v>
      </c>
      <c r="LA749" s="45">
        <f>IF(KV749="","",KW749*KZ749)</f>
        <v>1320</v>
      </c>
      <c r="LB749" s="89">
        <f>IF(KW749="","",LA749/(KS749*100))</f>
        <v>0.28695652173913044</v>
      </c>
      <c r="LC749" s="37"/>
      <c r="LD749" s="29"/>
      <c r="LE749" s="75"/>
      <c r="LF749" s="76"/>
      <c r="LG749" s="76"/>
      <c r="LH749" s="76">
        <v>1166</v>
      </c>
      <c r="LI749" s="76">
        <f t="shared" si="3404"/>
        <v>0</v>
      </c>
      <c r="LJ749" s="77">
        <v>1</v>
      </c>
      <c r="LK749" s="76">
        <f t="shared" si="3405"/>
        <v>1</v>
      </c>
      <c r="LL749" s="76">
        <v>1</v>
      </c>
      <c r="LM749" s="78" t="s">
        <v>387</v>
      </c>
      <c r="LN749" s="79">
        <f>IF(LG747="","",LN746)</f>
        <v>1000</v>
      </c>
      <c r="LO749" s="76">
        <f t="shared" si="3406"/>
        <v>1000</v>
      </c>
      <c r="LP749" s="80"/>
      <c r="LQ749" s="37" t="s">
        <v>373</v>
      </c>
      <c r="LR749" s="29"/>
      <c r="LS749" s="52" t="str">
        <f t="shared" si="3375"/>
        <v/>
      </c>
      <c r="LT749" s="45"/>
      <c r="LU749" s="45" t="str">
        <f>IF(LT749="","",LT749-LT748)</f>
        <v/>
      </c>
      <c r="LV749" s="45"/>
      <c r="LW749" s="45" t="str">
        <f>IF(LV749="","",LV749-LV748)</f>
        <v/>
      </c>
      <c r="LX749" s="45"/>
      <c r="LY749" s="45" t="str">
        <f>IF(LX749="","",LX748+LZ748-LX749)</f>
        <v/>
      </c>
      <c r="LZ749" s="45"/>
      <c r="MA749" s="43"/>
      <c r="MB749" s="43" t="str">
        <f>IF(LT749="","",MB748)</f>
        <v/>
      </c>
      <c r="MC749" s="45" t="str">
        <f t="shared" si="3473"/>
        <v/>
      </c>
      <c r="MD749" s="46" t="str">
        <f t="shared" si="3474"/>
        <v/>
      </c>
      <c r="ME749" s="37"/>
      <c r="MF749" s="29"/>
      <c r="MG749" s="52" t="str">
        <f t="shared" si="3382"/>
        <v/>
      </c>
      <c r="MH749" s="45"/>
      <c r="MI749" s="45" t="str">
        <f>IF(MH749="","",MH749-MH748)</f>
        <v/>
      </c>
      <c r="MJ749" s="45"/>
      <c r="MK749" s="45" t="str">
        <f>IF(MJ749="","",MJ749-MJ748)</f>
        <v/>
      </c>
      <c r="ML749" s="45"/>
      <c r="MM749" s="45" t="str">
        <f>IF(ML749="","",ML748+MN748-ML749)</f>
        <v/>
      </c>
      <c r="MN749" s="45"/>
      <c r="MO749" s="43"/>
      <c r="MP749" s="43" t="str">
        <f>IF(MH749="","",MP748)</f>
        <v/>
      </c>
      <c r="MQ749" s="45" t="str">
        <f t="shared" si="3475"/>
        <v/>
      </c>
      <c r="MR749" s="46" t="str">
        <f t="shared" si="3476"/>
        <v/>
      </c>
      <c r="MS749" s="37"/>
      <c r="MT749" s="29"/>
      <c r="MU749" s="52" t="str">
        <f t="shared" si="3388"/>
        <v/>
      </c>
      <c r="MV749" s="45"/>
      <c r="MW749" s="45" t="str">
        <f>IF(MV749="","",MV749-MV748)</f>
        <v/>
      </c>
      <c r="MX749" s="45"/>
      <c r="MY749" s="45" t="str">
        <f>IF(MX749="","",MX749-MX748)</f>
        <v/>
      </c>
      <c r="MZ749" s="45"/>
      <c r="NA749" s="45" t="str">
        <f>IF(MZ749="","",MZ748+NB748-MZ749)</f>
        <v/>
      </c>
      <c r="NB749" s="45"/>
      <c r="NC749" s="43"/>
      <c r="ND749" s="43" t="str">
        <f>IF(MV749="","",ND748)</f>
        <v/>
      </c>
      <c r="NE749" s="45" t="str">
        <f t="shared" si="3477"/>
        <v/>
      </c>
      <c r="NF749" s="46" t="str">
        <f t="shared" si="3478"/>
        <v/>
      </c>
      <c r="NG749" s="37"/>
      <c r="NH749" s="29"/>
      <c r="NI749" s="52" t="str">
        <f t="shared" si="3395"/>
        <v/>
      </c>
      <c r="NJ749" s="45"/>
      <c r="NK749" s="45" t="str">
        <f>IF(NJ749="","",NJ749-NJ748)</f>
        <v/>
      </c>
      <c r="NL749" s="45"/>
      <c r="NM749" s="45" t="str">
        <f>IF(NL749="","",NL749-NL748)</f>
        <v/>
      </c>
      <c r="NN749" s="45"/>
      <c r="NO749" s="45" t="str">
        <f>IF(NN749="","",NN748+NP748-NN749)</f>
        <v/>
      </c>
      <c r="NP749" s="45"/>
      <c r="NQ749" s="43"/>
      <c r="NR749" s="43" t="str">
        <f>IF(NJ749="","",NR748)</f>
        <v/>
      </c>
      <c r="NS749" s="45" t="str">
        <f t="shared" si="3479"/>
        <v/>
      </c>
      <c r="NT749" s="46" t="str">
        <f t="shared" si="3480"/>
        <v/>
      </c>
      <c r="NU749" s="37"/>
    </row>
    <row r="750" spans="1:385" ht="15" customHeight="1" thickTop="1" x14ac:dyDescent="0.25">
      <c r="A750" s="38"/>
      <c r="B750" s="39"/>
      <c r="C750" s="40"/>
      <c r="D750" s="40"/>
      <c r="E750" s="40"/>
      <c r="F750" s="135"/>
      <c r="G750" s="135"/>
      <c r="H750" s="42"/>
      <c r="I750" s="45"/>
      <c r="J750" s="45" t="str">
        <f>IF(I750="","",I750-I749)</f>
        <v/>
      </c>
      <c r="K750" s="45"/>
      <c r="L750" s="45" t="str">
        <f>IF(K750="","",K750-K749)</f>
        <v/>
      </c>
      <c r="M750" s="45"/>
      <c r="N750" s="45" t="str">
        <f>IF(M750="","",M749+O749-M750)</f>
        <v/>
      </c>
      <c r="O750" s="45"/>
      <c r="P750" s="43"/>
      <c r="Q750" s="43" t="str">
        <f>IF(I750="","",Q749)</f>
        <v/>
      </c>
      <c r="R750" s="45" t="str">
        <f t="shared" si="3459"/>
        <v/>
      </c>
      <c r="S750" s="46" t="str">
        <f t="shared" si="3460"/>
        <v/>
      </c>
      <c r="T750" s="37"/>
      <c r="U750" s="29"/>
      <c r="V750" s="47"/>
      <c r="W750" s="67"/>
      <c r="X750" s="45" t="str">
        <f>IF(W750="","",W750-W749)</f>
        <v/>
      </c>
      <c r="Y750" s="45"/>
      <c r="Z750" s="45" t="str">
        <f>IF(Y750="","",Y750-Y749)</f>
        <v/>
      </c>
      <c r="AA750" s="45"/>
      <c r="AB750" s="45" t="str">
        <f>IF(AA750="","",AA749+AC749-AA750)</f>
        <v/>
      </c>
      <c r="AC750" s="45"/>
      <c r="AD750" s="45"/>
      <c r="AE750" s="45"/>
      <c r="AF750" s="45" t="str">
        <f t="shared" si="3461"/>
        <v/>
      </c>
      <c r="AG750" s="46" t="str">
        <f t="shared" si="3462"/>
        <v/>
      </c>
      <c r="AH750" s="37"/>
      <c r="AI750" s="29"/>
      <c r="AJ750" s="47"/>
      <c r="AK750" s="45"/>
      <c r="AL750" s="45" t="str">
        <f>IF(AK750="","",AK750-AK749)</f>
        <v/>
      </c>
      <c r="AM750" s="45"/>
      <c r="AN750" s="45" t="str">
        <f>IF(AM750="","",AM750-AM749)</f>
        <v/>
      </c>
      <c r="AO750" s="45"/>
      <c r="AP750" s="45" t="str">
        <f>IF(AO750="","",AO749+AQ749-AO750)</f>
        <v/>
      </c>
      <c r="AQ750" s="45"/>
      <c r="AR750" s="45"/>
      <c r="AS750" s="45"/>
      <c r="AT750" s="45" t="str">
        <f t="shared" si="3463"/>
        <v/>
      </c>
      <c r="AU750" s="46" t="str">
        <f t="shared" si="3464"/>
        <v/>
      </c>
      <c r="AV750" s="37"/>
      <c r="AW750" s="29"/>
      <c r="AX750" s="47"/>
      <c r="AY750" s="45"/>
      <c r="AZ750" s="45" t="str">
        <f>IF(AY750="","",AY750-AY749)</f>
        <v/>
      </c>
      <c r="BA750" s="45"/>
      <c r="BB750" s="45" t="str">
        <f>IF(BA750="","",BA750-BA749)</f>
        <v/>
      </c>
      <c r="BC750" s="45"/>
      <c r="BD750" s="45" t="str">
        <f>IF(BC750="","",BC749+BE749-BC750)</f>
        <v/>
      </c>
      <c r="BE750" s="45"/>
      <c r="BF750" s="45"/>
      <c r="BG750" s="45"/>
      <c r="BH750" s="45" t="str">
        <f t="shared" si="3465"/>
        <v/>
      </c>
      <c r="BI750" s="46" t="str">
        <f t="shared" si="3466"/>
        <v/>
      </c>
      <c r="BJ750" s="37"/>
      <c r="BK750" s="29"/>
      <c r="BL750" s="47"/>
      <c r="BM750" s="45">
        <v>15277</v>
      </c>
      <c r="BN750" s="45">
        <f t="shared" si="3407"/>
        <v>108</v>
      </c>
      <c r="BO750" s="45">
        <v>562</v>
      </c>
      <c r="BP750" s="45">
        <f t="shared" si="3408"/>
        <v>1</v>
      </c>
      <c r="BQ750" s="45">
        <v>6</v>
      </c>
      <c r="BR750" s="45">
        <f t="shared" si="3409"/>
        <v>1</v>
      </c>
      <c r="BS750" s="43">
        <v>2</v>
      </c>
      <c r="BT750" s="207" t="str">
        <f t="shared" si="3410"/>
        <v>キティフェイスポーチ</v>
      </c>
      <c r="BU750" s="67">
        <f t="shared" si="3411"/>
        <v>900</v>
      </c>
      <c r="BV750" s="43">
        <f t="shared" si="3412"/>
        <v>900</v>
      </c>
      <c r="BW750" s="46">
        <f t="shared" si="3413"/>
        <v>8.3333333333333329E-2</v>
      </c>
      <c r="BX750" s="37"/>
      <c r="BY750" s="57"/>
      <c r="BZ750" s="47"/>
      <c r="CA750" s="45">
        <v>6451</v>
      </c>
      <c r="CB750" s="45">
        <f t="shared" si="3414"/>
        <v>44</v>
      </c>
      <c r="CC750" s="45">
        <v>206</v>
      </c>
      <c r="CD750" s="45">
        <f t="shared" si="3415"/>
        <v>3</v>
      </c>
      <c r="CE750" s="45">
        <v>12</v>
      </c>
      <c r="CF750" s="45">
        <f t="shared" si="3416"/>
        <v>3</v>
      </c>
      <c r="CG750" s="43">
        <v>2</v>
      </c>
      <c r="CH750" s="207" t="str">
        <f t="shared" si="3481"/>
        <v>デジタルミニカメラ</v>
      </c>
      <c r="CI750" s="67">
        <f t="shared" si="3482"/>
        <v>722</v>
      </c>
      <c r="CJ750" s="43">
        <f t="shared" si="3418"/>
        <v>2166</v>
      </c>
      <c r="CK750" s="46">
        <f t="shared" si="3419"/>
        <v>0.49227272727272725</v>
      </c>
      <c r="CL750" s="37"/>
      <c r="CM750" s="29"/>
      <c r="CN750" s="47"/>
      <c r="CO750" s="45">
        <v>1417</v>
      </c>
      <c r="CP750" s="45">
        <f t="shared" si="3420"/>
        <v>112</v>
      </c>
      <c r="CQ750" s="45">
        <v>44</v>
      </c>
      <c r="CR750" s="45">
        <f t="shared" si="3421"/>
        <v>2</v>
      </c>
      <c r="CS750" s="45">
        <v>4</v>
      </c>
      <c r="CT750" s="45">
        <f t="shared" si="3422"/>
        <v>2</v>
      </c>
      <c r="CU750" s="43">
        <v>2</v>
      </c>
      <c r="CV750" s="207" t="str">
        <f t="shared" si="3453"/>
        <v>サンリオFAN</v>
      </c>
      <c r="CW750" s="67">
        <f t="shared" si="3454"/>
        <v>1100</v>
      </c>
      <c r="CX750" s="43">
        <f t="shared" si="3424"/>
        <v>2200</v>
      </c>
      <c r="CY750" s="46">
        <f t="shared" si="3425"/>
        <v>0.19642857142857142</v>
      </c>
      <c r="CZ750" s="37"/>
      <c r="DA750" s="29"/>
      <c r="DB750" s="47"/>
      <c r="DC750" s="45"/>
      <c r="DD750" s="45" t="str">
        <f>IF(DC750="","",DC750-DC749)</f>
        <v/>
      </c>
      <c r="DE750" s="45"/>
      <c r="DF750" s="45" t="str">
        <f>IF(DE750="","",DE750-DE749)</f>
        <v/>
      </c>
      <c r="DG750" s="45"/>
      <c r="DH750" s="45" t="str">
        <f>IF(DG750="","",DG749+DI749-DG750)</f>
        <v/>
      </c>
      <c r="DI750" s="45"/>
      <c r="DJ750" s="45"/>
      <c r="DK750" s="45"/>
      <c r="DL750" s="45" t="str">
        <f t="shared" si="3467"/>
        <v/>
      </c>
      <c r="DM750" s="46" t="str">
        <f t="shared" si="3468"/>
        <v/>
      </c>
      <c r="DN750" s="37"/>
      <c r="DO750" s="29"/>
      <c r="DP750" s="47"/>
      <c r="DQ750" s="45"/>
      <c r="DR750" s="45" t="str">
        <f>IF(DQ750="","",DQ750-DQ749)</f>
        <v/>
      </c>
      <c r="DS750" s="45"/>
      <c r="DT750" s="45" t="str">
        <f>IF(DS750="","",DS750-DS749)</f>
        <v/>
      </c>
      <c r="DU750" s="45"/>
      <c r="DV750" s="45" t="str">
        <f>IF(DU750="","",DU749+DW749-DU750)</f>
        <v/>
      </c>
      <c r="DW750" s="45"/>
      <c r="DX750" s="45"/>
      <c r="DY750" s="45"/>
      <c r="DZ750" s="45" t="str">
        <f t="shared" si="3469"/>
        <v/>
      </c>
      <c r="EA750" s="46" t="str">
        <f t="shared" si="3470"/>
        <v/>
      </c>
      <c r="EB750" s="37"/>
      <c r="GU750" s="220"/>
      <c r="HX750" s="360"/>
      <c r="HY750" s="47"/>
      <c r="HZ750" s="45">
        <v>3351</v>
      </c>
      <c r="IA750" s="69">
        <f t="shared" si="3426"/>
        <v>28</v>
      </c>
      <c r="IB750" s="45">
        <v>101</v>
      </c>
      <c r="IC750" s="45">
        <f t="shared" si="3427"/>
        <v>0</v>
      </c>
      <c r="ID750" s="45">
        <v>34</v>
      </c>
      <c r="IE750" s="45">
        <f t="shared" si="3428"/>
        <v>0</v>
      </c>
      <c r="IF750" s="43">
        <v>0</v>
      </c>
      <c r="IG750" s="207" t="str">
        <f t="shared" si="3429"/>
        <v>ミニ香水</v>
      </c>
      <c r="IH750" s="67">
        <f t="shared" si="3430"/>
        <v>1100</v>
      </c>
      <c r="II750" s="43">
        <f t="shared" si="3431"/>
        <v>0</v>
      </c>
      <c r="IJ750" s="46">
        <f t="shared" si="3432"/>
        <v>0</v>
      </c>
      <c r="IK750" s="37"/>
      <c r="IL750" s="29"/>
      <c r="IM750" s="47"/>
      <c r="IN750" s="45">
        <v>4148</v>
      </c>
      <c r="IO750" s="69">
        <f t="shared" si="3433"/>
        <v>15</v>
      </c>
      <c r="IP750" s="45">
        <v>89</v>
      </c>
      <c r="IQ750" s="45">
        <f t="shared" si="3434"/>
        <v>0</v>
      </c>
      <c r="IR750" s="45">
        <v>13</v>
      </c>
      <c r="IS750" s="45">
        <f t="shared" si="3435"/>
        <v>0</v>
      </c>
      <c r="IT750" s="43">
        <v>0</v>
      </c>
      <c r="IU750" s="207" t="str">
        <f t="shared" si="3457"/>
        <v>ジャグラーサウンドボタン</v>
      </c>
      <c r="IV750" s="67">
        <f t="shared" si="3458"/>
        <v>900</v>
      </c>
      <c r="IW750" s="43">
        <f t="shared" si="3437"/>
        <v>0</v>
      </c>
      <c r="IX750" s="46">
        <f t="shared" si="3438"/>
        <v>0</v>
      </c>
      <c r="IY750" s="37"/>
      <c r="IZ750" s="61"/>
      <c r="JA750" s="47"/>
      <c r="JB750" s="45">
        <v>3237</v>
      </c>
      <c r="JC750" s="45">
        <f t="shared" si="3439"/>
        <v>67</v>
      </c>
      <c r="JD750" s="45">
        <v>98</v>
      </c>
      <c r="JE750" s="45">
        <f t="shared" si="3440"/>
        <v>3</v>
      </c>
      <c r="JF750" s="45">
        <v>3</v>
      </c>
      <c r="JG750" s="45">
        <f t="shared" si="3441"/>
        <v>3</v>
      </c>
      <c r="JH750" s="43">
        <v>7</v>
      </c>
      <c r="JI750" s="207" t="str">
        <f t="shared" si="3471"/>
        <v>こびとづかんキーケース</v>
      </c>
      <c r="JJ750" s="67">
        <f t="shared" si="3472"/>
        <v>698</v>
      </c>
      <c r="JK750" s="43">
        <f t="shared" si="3442"/>
        <v>2094</v>
      </c>
      <c r="JL750" s="46">
        <f t="shared" si="3443"/>
        <v>0.31253731343283581</v>
      </c>
      <c r="JM750" s="37"/>
      <c r="JN750" s="29"/>
      <c r="JO750" s="47"/>
      <c r="JP750" s="45">
        <v>3757</v>
      </c>
      <c r="JQ750" s="45">
        <f t="shared" si="3444"/>
        <v>60</v>
      </c>
      <c r="JR750" s="45">
        <v>81</v>
      </c>
      <c r="JS750" s="45">
        <f t="shared" si="3445"/>
        <v>2</v>
      </c>
      <c r="JT750" s="45">
        <v>10</v>
      </c>
      <c r="JU750" s="45">
        <f t="shared" si="3446"/>
        <v>2</v>
      </c>
      <c r="JV750" s="43">
        <v>5</v>
      </c>
      <c r="JW750" s="207" t="str">
        <f t="shared" si="3455"/>
        <v>デジタルミニカメラ</v>
      </c>
      <c r="JX750" s="67">
        <f t="shared" si="3456"/>
        <v>722</v>
      </c>
      <c r="JY750" s="43">
        <f t="shared" si="3448"/>
        <v>1444</v>
      </c>
      <c r="JZ750" s="46">
        <f t="shared" si="3449"/>
        <v>0.24066666666666667</v>
      </c>
      <c r="KA750" s="37"/>
      <c r="KB750" s="51"/>
      <c r="KC750" s="47"/>
      <c r="KD750" s="45">
        <v>9290</v>
      </c>
      <c r="KE750" s="45">
        <f>IF(KD750="","",KD750-KD746)</f>
        <v>46</v>
      </c>
      <c r="KF750" s="45">
        <v>269</v>
      </c>
      <c r="KG750" s="45">
        <f>IF(KF750="","",KF750-KF746)</f>
        <v>3</v>
      </c>
      <c r="KH750" s="45">
        <v>3</v>
      </c>
      <c r="KI750" s="45">
        <f>IF(KH750="","",KH746+KJ746-KH750)</f>
        <v>3</v>
      </c>
      <c r="KJ750" s="43">
        <v>1</v>
      </c>
      <c r="KK750" s="207" t="str">
        <f>IF(KD750="","",KK746)</f>
        <v>こびとづかんキーケース</v>
      </c>
      <c r="KL750" s="67">
        <f>IF(KE750="","",KL746)</f>
        <v>726</v>
      </c>
      <c r="KM750" s="43">
        <f>IF(KH750="","",KI750*KL750)</f>
        <v>2178</v>
      </c>
      <c r="KN750" s="46">
        <f>IF(KI750="","",KM750/(KE750*100))</f>
        <v>0.47347826086956524</v>
      </c>
      <c r="KO750" s="37"/>
      <c r="KP750" s="29"/>
      <c r="KQ750" s="47"/>
      <c r="KR750" s="45">
        <v>18650</v>
      </c>
      <c r="KS750" s="45">
        <f>IF(KR750="","",KR750-KR746)</f>
        <v>44</v>
      </c>
      <c r="KT750" s="45">
        <v>1037</v>
      </c>
      <c r="KU750" s="45">
        <f>IF(KT750="","",KT750-KT746)</f>
        <v>2</v>
      </c>
      <c r="KV750" s="45">
        <v>4</v>
      </c>
      <c r="KW750" s="45">
        <f>IF(KV750="","",KV746+KX746-KV750)</f>
        <v>2</v>
      </c>
      <c r="KX750" s="43">
        <v>0</v>
      </c>
      <c r="KY750" s="207" t="str">
        <f>IF(KR750="","",KY746)</f>
        <v>ジョージファン</v>
      </c>
      <c r="KZ750" s="67">
        <f>IF(KS750="","",KZ746)</f>
        <v>1050</v>
      </c>
      <c r="LA750" s="43">
        <f>IF(KV750="","",KW750*KZ750)</f>
        <v>2100</v>
      </c>
      <c r="LB750" s="46">
        <f>IF(KW750="","",LA750/(KS750*100))</f>
        <v>0.47727272727272729</v>
      </c>
      <c r="LC750" s="37"/>
      <c r="LD750" s="29"/>
      <c r="LE750" s="52">
        <f>IF(A736="","",A736)</f>
        <v>45883</v>
      </c>
      <c r="LF750" s="43">
        <v>67189</v>
      </c>
      <c r="LG750" s="259">
        <f>IF(LF750="","",LF750-LF747)</f>
        <v>126</v>
      </c>
      <c r="LH750" s="43">
        <v>445</v>
      </c>
      <c r="LI750" s="43">
        <f t="shared" si="3404"/>
        <v>0</v>
      </c>
      <c r="LJ750" s="43">
        <v>2</v>
      </c>
      <c r="LK750" s="87">
        <f t="shared" si="3405"/>
        <v>0</v>
      </c>
      <c r="LL750" s="43">
        <v>0</v>
      </c>
      <c r="LM750" s="65" t="str">
        <f>IF(LF750="","",LM747)</f>
        <v>キティ浴衣、クロミ浴衣</v>
      </c>
      <c r="LN750" s="48">
        <f>IF(LG750="","",LN747)</f>
        <v>1000</v>
      </c>
      <c r="LO750" s="87">
        <f t="shared" si="3406"/>
        <v>0</v>
      </c>
      <c r="LP750" s="53"/>
      <c r="LQ750" s="37"/>
      <c r="LR750" s="29"/>
      <c r="LS750" s="47"/>
      <c r="LT750" s="45"/>
      <c r="LU750" s="45" t="str">
        <f>IF(LT750="","",LT750-LT749)</f>
        <v/>
      </c>
      <c r="LV750" s="45"/>
      <c r="LW750" s="45" t="str">
        <f>IF(LV750="","",LV750-LV749)</f>
        <v/>
      </c>
      <c r="LX750" s="45"/>
      <c r="LY750" s="45" t="str">
        <f>IF(LX750="","",LX749+LZ749-LX750)</f>
        <v/>
      </c>
      <c r="LZ750" s="45"/>
      <c r="MA750" s="45"/>
      <c r="MB750" s="45"/>
      <c r="MC750" s="45" t="str">
        <f t="shared" si="3473"/>
        <v/>
      </c>
      <c r="MD750" s="46" t="str">
        <f t="shared" si="3474"/>
        <v/>
      </c>
      <c r="ME750" s="37"/>
      <c r="MF750" s="29"/>
      <c r="MG750" s="47"/>
      <c r="MH750" s="45"/>
      <c r="MI750" s="45" t="str">
        <f>IF(MH750="","",MH750-MH749)</f>
        <v/>
      </c>
      <c r="MJ750" s="45"/>
      <c r="MK750" s="45" t="str">
        <f>IF(MJ750="","",MJ750-MJ749)</f>
        <v/>
      </c>
      <c r="ML750" s="45"/>
      <c r="MM750" s="45" t="str">
        <f>IF(ML750="","",ML749+MN749-ML750)</f>
        <v/>
      </c>
      <c r="MN750" s="45"/>
      <c r="MO750" s="45"/>
      <c r="MP750" s="45"/>
      <c r="MQ750" s="45" t="str">
        <f t="shared" si="3475"/>
        <v/>
      </c>
      <c r="MR750" s="46" t="str">
        <f t="shared" si="3476"/>
        <v/>
      </c>
      <c r="MS750" s="37"/>
      <c r="MT750" s="29"/>
      <c r="MU750" s="47"/>
      <c r="MV750" s="45"/>
      <c r="MW750" s="45" t="str">
        <f>IF(MV750="","",MV750-MV749)</f>
        <v/>
      </c>
      <c r="MX750" s="45"/>
      <c r="MY750" s="45" t="str">
        <f>IF(MX750="","",MX750-MX749)</f>
        <v/>
      </c>
      <c r="MZ750" s="45"/>
      <c r="NA750" s="45" t="str">
        <f>IF(MZ750="","",MZ749+NB749-MZ750)</f>
        <v/>
      </c>
      <c r="NB750" s="45"/>
      <c r="NC750" s="45"/>
      <c r="ND750" s="45"/>
      <c r="NE750" s="45" t="str">
        <f t="shared" si="3477"/>
        <v/>
      </c>
      <c r="NF750" s="46" t="str">
        <f t="shared" si="3478"/>
        <v/>
      </c>
      <c r="NG750" s="37"/>
      <c r="NH750" s="29"/>
      <c r="NI750" s="47"/>
      <c r="NJ750" s="45"/>
      <c r="NK750" s="45" t="str">
        <f>IF(NJ750="","",NJ750-NJ749)</f>
        <v/>
      </c>
      <c r="NL750" s="45"/>
      <c r="NM750" s="45" t="str">
        <f>IF(NL750="","",NL750-NL749)</f>
        <v/>
      </c>
      <c r="NN750" s="45"/>
      <c r="NO750" s="45" t="str">
        <f>IF(NN750="","",NN749+NP749-NN750)</f>
        <v/>
      </c>
      <c r="NP750" s="45"/>
      <c r="NQ750" s="45"/>
      <c r="NR750" s="45"/>
      <c r="NS750" s="45" t="str">
        <f t="shared" si="3479"/>
        <v/>
      </c>
      <c r="NT750" s="46" t="str">
        <f t="shared" si="3480"/>
        <v/>
      </c>
      <c r="NU750" s="37"/>
    </row>
    <row r="751" spans="1:385" x14ac:dyDescent="0.25">
      <c r="A751" s="38"/>
      <c r="B751" s="39"/>
      <c r="C751" s="40"/>
      <c r="D751" s="40"/>
      <c r="E751" s="40"/>
      <c r="F751" s="135"/>
      <c r="G751" s="135"/>
      <c r="H751" s="42"/>
      <c r="I751" s="45"/>
      <c r="J751" s="45" t="str">
        <f>IF(I751="","",I751-I750)</f>
        <v/>
      </c>
      <c r="K751" s="45"/>
      <c r="L751" s="45" t="str">
        <f>IF(K751="","",K751-K750)</f>
        <v/>
      </c>
      <c r="M751" s="45"/>
      <c r="N751" s="45" t="str">
        <f>IF(M751="","",M750+O750-M751)</f>
        <v/>
      </c>
      <c r="O751" s="45"/>
      <c r="P751" s="43"/>
      <c r="Q751" s="43" t="str">
        <f>IF(I751="","",Q750)</f>
        <v/>
      </c>
      <c r="R751" s="45" t="str">
        <f t="shared" si="3459"/>
        <v/>
      </c>
      <c r="S751" s="46" t="str">
        <f t="shared" si="3460"/>
        <v/>
      </c>
      <c r="T751" s="37"/>
      <c r="U751" s="29"/>
      <c r="V751" s="47"/>
      <c r="W751" s="67"/>
      <c r="X751" s="45" t="str">
        <f>IF(W751="","",W751-W750)</f>
        <v/>
      </c>
      <c r="Y751" s="45"/>
      <c r="Z751" s="45" t="str">
        <f>IF(Y751="","",Y751-Y750)</f>
        <v/>
      </c>
      <c r="AA751" s="45"/>
      <c r="AB751" s="45" t="str">
        <f>IF(AA751="","",AA750+AC750-AA751)</f>
        <v/>
      </c>
      <c r="AC751" s="45"/>
      <c r="AD751" s="45"/>
      <c r="AE751" s="45"/>
      <c r="AF751" s="45" t="str">
        <f t="shared" si="3461"/>
        <v/>
      </c>
      <c r="AG751" s="46" t="str">
        <f t="shared" si="3462"/>
        <v/>
      </c>
      <c r="AH751" s="37"/>
      <c r="AI751" s="29"/>
      <c r="AJ751" s="47"/>
      <c r="AK751" s="45"/>
      <c r="AL751" s="45" t="str">
        <f>IF(AK751="","",AK751-AK750)</f>
        <v/>
      </c>
      <c r="AM751" s="45"/>
      <c r="AN751" s="45" t="str">
        <f>IF(AM751="","",AM751-AM750)</f>
        <v/>
      </c>
      <c r="AO751" s="45"/>
      <c r="AP751" s="45" t="str">
        <f>IF(AO751="","",AO750+AQ750-AO751)</f>
        <v/>
      </c>
      <c r="AQ751" s="45"/>
      <c r="AR751" s="45"/>
      <c r="AS751" s="45"/>
      <c r="AT751" s="45" t="str">
        <f t="shared" si="3463"/>
        <v/>
      </c>
      <c r="AU751" s="46" t="str">
        <f t="shared" si="3464"/>
        <v/>
      </c>
      <c r="AV751" s="37"/>
      <c r="AW751" s="29"/>
      <c r="AX751" s="47"/>
      <c r="AY751" s="45"/>
      <c r="AZ751" s="45" t="str">
        <f>IF(AY751="","",AY751-AY750)</f>
        <v/>
      </c>
      <c r="BA751" s="45"/>
      <c r="BB751" s="45" t="str">
        <f>IF(BA751="","",BA751-BA750)</f>
        <v/>
      </c>
      <c r="BC751" s="45"/>
      <c r="BD751" s="45" t="str">
        <f>IF(BC751="","",BC750+BE750-BC751)</f>
        <v/>
      </c>
      <c r="BE751" s="45"/>
      <c r="BF751" s="45"/>
      <c r="BG751" s="45"/>
      <c r="BH751" s="45" t="str">
        <f t="shared" si="3465"/>
        <v/>
      </c>
      <c r="BI751" s="46" t="str">
        <f t="shared" si="3466"/>
        <v/>
      </c>
      <c r="BJ751" s="37"/>
      <c r="BK751" s="29"/>
      <c r="BL751" s="47"/>
      <c r="BM751" s="45">
        <v>19282</v>
      </c>
      <c r="BN751" s="45">
        <f t="shared" si="3407"/>
        <v>42</v>
      </c>
      <c r="BO751" s="45">
        <v>890</v>
      </c>
      <c r="BP751" s="45">
        <f t="shared" si="3408"/>
        <v>1</v>
      </c>
      <c r="BQ751" s="45">
        <v>9</v>
      </c>
      <c r="BR751" s="45">
        <f t="shared" si="3409"/>
        <v>1</v>
      </c>
      <c r="BS751" s="27">
        <v>0</v>
      </c>
      <c r="BT751" s="63" t="s">
        <v>367</v>
      </c>
      <c r="BU751" s="67">
        <v>550</v>
      </c>
      <c r="BV751" s="45">
        <f t="shared" si="3412"/>
        <v>550</v>
      </c>
      <c r="BW751" s="46">
        <f t="shared" si="3413"/>
        <v>0.13095238095238096</v>
      </c>
      <c r="BX751" s="37"/>
      <c r="BY751" s="57"/>
      <c r="BZ751" s="47"/>
      <c r="CA751" s="45">
        <v>6714</v>
      </c>
      <c r="CB751" s="69">
        <f t="shared" si="3414"/>
        <v>22</v>
      </c>
      <c r="CC751" s="45">
        <v>398</v>
      </c>
      <c r="CD751" s="45">
        <f t="shared" si="3415"/>
        <v>0</v>
      </c>
      <c r="CE751" s="45">
        <v>102</v>
      </c>
      <c r="CF751" s="45">
        <f t="shared" si="3416"/>
        <v>2</v>
      </c>
      <c r="CG751" s="27">
        <v>0</v>
      </c>
      <c r="CH751" s="63" t="str">
        <f t="shared" si="3481"/>
        <v>スプランキーラバー</v>
      </c>
      <c r="CI751" s="67">
        <f t="shared" si="3482"/>
        <v>187</v>
      </c>
      <c r="CJ751" s="45">
        <f t="shared" si="3418"/>
        <v>374</v>
      </c>
      <c r="CK751" s="46">
        <f t="shared" si="3419"/>
        <v>0.17</v>
      </c>
      <c r="CL751" s="37"/>
      <c r="CM751" s="29"/>
      <c r="CN751" s="47"/>
      <c r="CO751" s="45">
        <v>641</v>
      </c>
      <c r="CP751" s="45">
        <f t="shared" si="3420"/>
        <v>67</v>
      </c>
      <c r="CQ751" s="45">
        <v>24</v>
      </c>
      <c r="CR751" s="45">
        <f t="shared" si="3421"/>
        <v>2</v>
      </c>
      <c r="CS751" s="45">
        <v>11</v>
      </c>
      <c r="CT751" s="45">
        <f t="shared" si="3422"/>
        <v>1</v>
      </c>
      <c r="CU751" s="27">
        <v>7</v>
      </c>
      <c r="CV751" s="63" t="str">
        <f t="shared" si="3453"/>
        <v>ギャルキティキーケース</v>
      </c>
      <c r="CW751" s="67">
        <f t="shared" si="3454"/>
        <v>726</v>
      </c>
      <c r="CX751" s="45">
        <f t="shared" si="3424"/>
        <v>726</v>
      </c>
      <c r="CY751" s="46">
        <f t="shared" si="3425"/>
        <v>0.10835820895522388</v>
      </c>
      <c r="CZ751" s="37"/>
      <c r="DA751" s="29"/>
      <c r="DB751" s="47"/>
      <c r="DC751" s="45"/>
      <c r="DD751" s="45" t="str">
        <f>IF(DC751="","",DC751-DC750)</f>
        <v/>
      </c>
      <c r="DE751" s="45"/>
      <c r="DF751" s="45" t="str">
        <f>IF(DE751="","",DE751-DE750)</f>
        <v/>
      </c>
      <c r="DG751" s="45"/>
      <c r="DH751" s="45" t="str">
        <f>IF(DG751="","",DG750+DI750-DG751)</f>
        <v/>
      </c>
      <c r="DI751" s="45"/>
      <c r="DJ751" s="45"/>
      <c r="DK751" s="45"/>
      <c r="DL751" s="45" t="str">
        <f t="shared" si="3467"/>
        <v/>
      </c>
      <c r="DM751" s="46" t="str">
        <f t="shared" si="3468"/>
        <v/>
      </c>
      <c r="DN751" s="37"/>
      <c r="DO751" s="29"/>
      <c r="DP751" s="47"/>
      <c r="DQ751" s="45"/>
      <c r="DR751" s="45" t="str">
        <f>IF(DQ751="","",DQ751-DQ750)</f>
        <v/>
      </c>
      <c r="DS751" s="45"/>
      <c r="DT751" s="45" t="str">
        <f>IF(DS751="","",DS751-DS750)</f>
        <v/>
      </c>
      <c r="DU751" s="45"/>
      <c r="DV751" s="45" t="str">
        <f>IF(DU751="","",DU750+DW750-DU751)</f>
        <v/>
      </c>
      <c r="DW751" s="45"/>
      <c r="DX751" s="45"/>
      <c r="DY751" s="45"/>
      <c r="DZ751" s="45" t="str">
        <f t="shared" si="3469"/>
        <v/>
      </c>
      <c r="EA751" s="46" t="str">
        <f t="shared" si="3470"/>
        <v/>
      </c>
      <c r="EB751" s="37"/>
      <c r="GU751" s="220"/>
      <c r="HX751" s="360"/>
      <c r="HY751" s="47"/>
      <c r="HZ751" s="45">
        <v>3193</v>
      </c>
      <c r="IA751" s="45">
        <f t="shared" si="3426"/>
        <v>54</v>
      </c>
      <c r="IB751" s="45">
        <v>105</v>
      </c>
      <c r="IC751" s="45">
        <f t="shared" si="3427"/>
        <v>1</v>
      </c>
      <c r="ID751" s="45">
        <v>22</v>
      </c>
      <c r="IE751" s="45">
        <f t="shared" si="3428"/>
        <v>2</v>
      </c>
      <c r="IF751" s="27">
        <v>0</v>
      </c>
      <c r="IG751" s="63" t="str">
        <f t="shared" si="3429"/>
        <v>アンパンマンもちふわ</v>
      </c>
      <c r="IH751" s="67">
        <f t="shared" si="3430"/>
        <v>673</v>
      </c>
      <c r="II751" s="45">
        <f t="shared" si="3431"/>
        <v>1346</v>
      </c>
      <c r="IJ751" s="46">
        <f t="shared" si="3432"/>
        <v>0.24925925925925926</v>
      </c>
      <c r="IK751" s="37"/>
      <c r="IL751" s="29"/>
      <c r="IM751" s="47"/>
      <c r="IN751" s="45">
        <v>2616</v>
      </c>
      <c r="IO751" s="69">
        <f t="shared" si="3433"/>
        <v>8</v>
      </c>
      <c r="IP751" s="45">
        <v>134</v>
      </c>
      <c r="IQ751" s="45">
        <f t="shared" si="3434"/>
        <v>0</v>
      </c>
      <c r="IR751" s="45">
        <v>21</v>
      </c>
      <c r="IS751" s="45">
        <v>2</v>
      </c>
      <c r="IT751" s="27">
        <v>2</v>
      </c>
      <c r="IU751" s="63" t="str">
        <f t="shared" si="3457"/>
        <v>モンチッチヘアゴム</v>
      </c>
      <c r="IV751" s="67">
        <f t="shared" si="3458"/>
        <v>450</v>
      </c>
      <c r="IW751" s="45">
        <f t="shared" si="3437"/>
        <v>900</v>
      </c>
      <c r="IX751" s="46">
        <f t="shared" si="3438"/>
        <v>1.125</v>
      </c>
      <c r="IY751" s="37" t="s">
        <v>364</v>
      </c>
      <c r="IZ751" s="61"/>
      <c r="JA751" s="47"/>
      <c r="JB751" s="45">
        <v>3764</v>
      </c>
      <c r="JC751" s="45">
        <f t="shared" si="3439"/>
        <v>152</v>
      </c>
      <c r="JD751" s="45">
        <v>268</v>
      </c>
      <c r="JE751" s="45">
        <f t="shared" si="3440"/>
        <v>10</v>
      </c>
      <c r="JF751" s="45">
        <v>55</v>
      </c>
      <c r="JG751" s="45">
        <f t="shared" si="3441"/>
        <v>15</v>
      </c>
      <c r="JH751" s="27">
        <v>40</v>
      </c>
      <c r="JI751" s="63" t="str">
        <f t="shared" si="3471"/>
        <v>AIモンスターラバー</v>
      </c>
      <c r="JJ751" s="67">
        <f t="shared" si="3472"/>
        <v>198</v>
      </c>
      <c r="JK751" s="45">
        <f t="shared" si="3442"/>
        <v>2970</v>
      </c>
      <c r="JL751" s="46">
        <f t="shared" si="3443"/>
        <v>0.19539473684210526</v>
      </c>
      <c r="JM751" s="37"/>
      <c r="JN751" s="29"/>
      <c r="JO751" s="47"/>
      <c r="JP751" s="45">
        <v>4502</v>
      </c>
      <c r="JQ751" s="45">
        <f t="shared" si="3444"/>
        <v>128</v>
      </c>
      <c r="JR751" s="45">
        <v>217</v>
      </c>
      <c r="JS751" s="45">
        <f t="shared" si="3445"/>
        <v>7</v>
      </c>
      <c r="JT751" s="45">
        <v>58</v>
      </c>
      <c r="JU751" s="45">
        <f t="shared" si="3446"/>
        <v>8</v>
      </c>
      <c r="JV751" s="27">
        <v>0</v>
      </c>
      <c r="JW751" s="63" t="str">
        <f t="shared" si="3455"/>
        <v>キティサンダルKH</v>
      </c>
      <c r="JX751" s="67">
        <f t="shared" si="3456"/>
        <v>605</v>
      </c>
      <c r="JY751" s="45">
        <f t="shared" si="3448"/>
        <v>4840</v>
      </c>
      <c r="JZ751" s="46">
        <f t="shared" si="3449"/>
        <v>0.37812499999999999</v>
      </c>
      <c r="KA751" s="37"/>
      <c r="KB751" s="51"/>
      <c r="KC751" s="47"/>
      <c r="KD751" s="45">
        <v>10420</v>
      </c>
      <c r="KE751" s="45">
        <f>IF(KD751="","",KD751-KD747)</f>
        <v>104</v>
      </c>
      <c r="KF751" s="45">
        <v>580</v>
      </c>
      <c r="KG751" s="45">
        <f>IF(KF751="","",KF751-KF747)</f>
        <v>4</v>
      </c>
      <c r="KH751" s="45">
        <v>4</v>
      </c>
      <c r="KI751" s="45">
        <v>5</v>
      </c>
      <c r="KJ751" s="27">
        <v>4</v>
      </c>
      <c r="KK751" s="63" t="str">
        <f>IF(KD751="","",KK747)</f>
        <v>サンリオFAN</v>
      </c>
      <c r="KL751" s="67">
        <f>IF(KE751="","",KL747)</f>
        <v>1100</v>
      </c>
      <c r="KM751" s="45">
        <f>IF(KH751="","",KI751*KL751)</f>
        <v>5500</v>
      </c>
      <c r="KN751" s="46">
        <f>IF(KI751="","",KM751/(KE751*100))</f>
        <v>0.52884615384615385</v>
      </c>
      <c r="KO751" s="37"/>
      <c r="KP751" s="29"/>
      <c r="KQ751" s="47"/>
      <c r="KR751" s="45">
        <v>15544</v>
      </c>
      <c r="KS751" s="69">
        <f>IF(KR751="","",KR751-KR747)</f>
        <v>28</v>
      </c>
      <c r="KT751" s="45">
        <v>1818</v>
      </c>
      <c r="KU751" s="45">
        <f>IF(KT751="","",KT751-KT747)</f>
        <v>0</v>
      </c>
      <c r="KV751" s="45">
        <v>16</v>
      </c>
      <c r="KW751" s="45">
        <f>IF(KV751="","",KV747+KX747-KV751)</f>
        <v>0</v>
      </c>
      <c r="KX751" s="27">
        <v>0</v>
      </c>
      <c r="KY751" s="63" t="str">
        <f>IF(KR751="","",KY747)</f>
        <v>ターボババアマスコット</v>
      </c>
      <c r="KZ751" s="67">
        <f>IF(KS751="","",KZ747)</f>
        <v>800</v>
      </c>
      <c r="LA751" s="45">
        <f>IF(KV751="","",KW751*KZ751)</f>
        <v>0</v>
      </c>
      <c r="LB751" s="46">
        <f>IF(KW751="","",LA751/(KS751*100))</f>
        <v>0</v>
      </c>
      <c r="LC751" s="37"/>
      <c r="LD751" s="29"/>
      <c r="LE751" s="47"/>
      <c r="LF751" s="45"/>
      <c r="LG751" s="45"/>
      <c r="LH751" s="45">
        <v>530</v>
      </c>
      <c r="LI751" s="45">
        <f t="shared" si="3404"/>
        <v>0</v>
      </c>
      <c r="LJ751" s="43">
        <v>2</v>
      </c>
      <c r="LK751" s="45">
        <f t="shared" si="3405"/>
        <v>0</v>
      </c>
      <c r="LL751" s="45">
        <v>0</v>
      </c>
      <c r="LM751" s="73" t="str">
        <f>IF(LF750="","",LM748)</f>
        <v>アンパンティッシュカバー、キティヒョウ柄</v>
      </c>
      <c r="LN751" s="67">
        <f>IF(LG750="","",LN748)</f>
        <v>1000</v>
      </c>
      <c r="LO751" s="45">
        <f t="shared" si="3406"/>
        <v>0</v>
      </c>
      <c r="LP751" s="46"/>
      <c r="LQ751" s="37"/>
      <c r="LR751" s="29"/>
      <c r="LS751" s="47"/>
      <c r="LT751" s="45"/>
      <c r="LU751" s="45" t="str">
        <f>IF(LT751="","",LT751-LT750)</f>
        <v/>
      </c>
      <c r="LV751" s="45"/>
      <c r="LW751" s="45" t="str">
        <f>IF(LV751="","",LV751-LV750)</f>
        <v/>
      </c>
      <c r="LX751" s="45"/>
      <c r="LY751" s="45" t="str">
        <f>IF(LX751="","",LX750+LZ750-LX751)</f>
        <v/>
      </c>
      <c r="LZ751" s="45"/>
      <c r="MA751" s="45"/>
      <c r="MB751" s="45"/>
      <c r="MC751" s="45" t="str">
        <f t="shared" si="3473"/>
        <v/>
      </c>
      <c r="MD751" s="46" t="str">
        <f t="shared" si="3474"/>
        <v/>
      </c>
      <c r="ME751" s="37"/>
      <c r="MF751" s="29"/>
      <c r="MG751" s="47"/>
      <c r="MH751" s="45"/>
      <c r="MI751" s="45" t="str">
        <f>IF(MH751="","",MH751-MH750)</f>
        <v/>
      </c>
      <c r="MJ751" s="45"/>
      <c r="MK751" s="45" t="str">
        <f>IF(MJ751="","",MJ751-MJ750)</f>
        <v/>
      </c>
      <c r="ML751" s="45"/>
      <c r="MM751" s="45" t="str">
        <f>IF(ML751="","",ML750+MN750-ML751)</f>
        <v/>
      </c>
      <c r="MN751" s="45"/>
      <c r="MO751" s="45"/>
      <c r="MP751" s="45"/>
      <c r="MQ751" s="45" t="str">
        <f t="shared" si="3475"/>
        <v/>
      </c>
      <c r="MR751" s="46" t="str">
        <f t="shared" si="3476"/>
        <v/>
      </c>
      <c r="MS751" s="37"/>
      <c r="MT751" s="29"/>
      <c r="MU751" s="47"/>
      <c r="MV751" s="45"/>
      <c r="MW751" s="45" t="str">
        <f>IF(MV751="","",MV751-MV750)</f>
        <v/>
      </c>
      <c r="MX751" s="45"/>
      <c r="MY751" s="45" t="str">
        <f>IF(MX751="","",MX751-MX750)</f>
        <v/>
      </c>
      <c r="MZ751" s="45"/>
      <c r="NA751" s="45" t="str">
        <f>IF(MZ751="","",MZ750+NB750-MZ751)</f>
        <v/>
      </c>
      <c r="NB751" s="45"/>
      <c r="NC751" s="45"/>
      <c r="ND751" s="45"/>
      <c r="NE751" s="45" t="str">
        <f t="shared" si="3477"/>
        <v/>
      </c>
      <c r="NF751" s="46" t="str">
        <f t="shared" si="3478"/>
        <v/>
      </c>
      <c r="NG751" s="37"/>
      <c r="NH751" s="29"/>
      <c r="NI751" s="47"/>
      <c r="NJ751" s="45"/>
      <c r="NK751" s="45" t="str">
        <f>IF(NJ751="","",NJ751-NJ750)</f>
        <v/>
      </c>
      <c r="NL751" s="45"/>
      <c r="NM751" s="45" t="str">
        <f>IF(NL751="","",NL751-NL750)</f>
        <v/>
      </c>
      <c r="NN751" s="45"/>
      <c r="NO751" s="45" t="str">
        <f>IF(NN751="","",NN750+NP750-NN751)</f>
        <v/>
      </c>
      <c r="NP751" s="45"/>
      <c r="NQ751" s="45"/>
      <c r="NR751" s="45"/>
      <c r="NS751" s="45" t="str">
        <f t="shared" si="3479"/>
        <v/>
      </c>
      <c r="NT751" s="46" t="str">
        <f t="shared" si="3480"/>
        <v/>
      </c>
      <c r="NU751" s="37"/>
    </row>
    <row r="752" spans="1:385" ht="15" customHeight="1" thickBot="1" x14ac:dyDescent="0.3">
      <c r="A752" s="38"/>
      <c r="B752" s="39"/>
      <c r="C752" s="40"/>
      <c r="D752" s="40"/>
      <c r="E752" s="40"/>
      <c r="F752" s="135"/>
      <c r="G752" s="135"/>
      <c r="H752" s="42"/>
      <c r="I752" s="45"/>
      <c r="J752" s="45" t="str">
        <f>IF(I752="","",I752-I751)</f>
        <v/>
      </c>
      <c r="K752" s="45"/>
      <c r="L752" s="45"/>
      <c r="M752" s="45"/>
      <c r="N752" s="45" t="str">
        <f>IF(M752="","",M751+O751-M752)</f>
        <v/>
      </c>
      <c r="O752" s="45"/>
      <c r="P752" s="43"/>
      <c r="Q752" s="43" t="str">
        <f>IF(I752="","",Q751)</f>
        <v/>
      </c>
      <c r="R752" s="45" t="str">
        <f t="shared" si="3459"/>
        <v/>
      </c>
      <c r="S752" s="46" t="str">
        <f t="shared" si="3460"/>
        <v/>
      </c>
      <c r="T752" s="37"/>
      <c r="U752" s="29"/>
      <c r="V752" s="47"/>
      <c r="W752" s="67"/>
      <c r="X752" s="45" t="str">
        <f>IF(W752="","",W752-W751)</f>
        <v/>
      </c>
      <c r="Y752" s="45"/>
      <c r="Z752" s="45"/>
      <c r="AA752" s="45"/>
      <c r="AB752" s="45" t="str">
        <f>IF(AA752="","",AA751+AC751-AA752)</f>
        <v/>
      </c>
      <c r="AC752" s="45"/>
      <c r="AD752" s="45"/>
      <c r="AE752" s="45"/>
      <c r="AF752" s="45" t="str">
        <f t="shared" si="3461"/>
        <v/>
      </c>
      <c r="AG752" s="46" t="str">
        <f t="shared" si="3462"/>
        <v/>
      </c>
      <c r="AH752" s="37"/>
      <c r="AI752" s="29"/>
      <c r="AJ752" s="47"/>
      <c r="AK752" s="45"/>
      <c r="AL752" s="45" t="str">
        <f>IF(AK752="","",AK752-AK751)</f>
        <v/>
      </c>
      <c r="AM752" s="45"/>
      <c r="AN752" s="45" t="str">
        <f>IF(AM752="","",AM752-AM751)</f>
        <v/>
      </c>
      <c r="AO752" s="45"/>
      <c r="AP752" s="45" t="str">
        <f>IF(AO752="","",AO751+AQ751-AO752)</f>
        <v/>
      </c>
      <c r="AQ752" s="45"/>
      <c r="AR752" s="45"/>
      <c r="AS752" s="45"/>
      <c r="AT752" s="45" t="str">
        <f t="shared" si="3463"/>
        <v/>
      </c>
      <c r="AU752" s="46" t="str">
        <f t="shared" si="3464"/>
        <v/>
      </c>
      <c r="AV752" s="37"/>
      <c r="AW752" s="29"/>
      <c r="AX752" s="47"/>
      <c r="AY752" s="45"/>
      <c r="AZ752" s="45" t="str">
        <f>IF(AY752="","",AY752-AY751)</f>
        <v/>
      </c>
      <c r="BA752" s="45"/>
      <c r="BB752" s="45" t="str">
        <f>IF(BA752="","",BA752-BA751)</f>
        <v/>
      </c>
      <c r="BC752" s="45"/>
      <c r="BD752" s="45" t="str">
        <f>IF(BC752="","",BC751+BE751-BC752)</f>
        <v/>
      </c>
      <c r="BE752" s="45"/>
      <c r="BF752" s="45"/>
      <c r="BG752" s="45"/>
      <c r="BH752" s="45" t="str">
        <f t="shared" si="3465"/>
        <v/>
      </c>
      <c r="BI752" s="46" t="str">
        <f t="shared" si="3466"/>
        <v/>
      </c>
      <c r="BJ752" s="37"/>
      <c r="BK752" s="29"/>
      <c r="BL752" s="75"/>
      <c r="BM752" s="76">
        <v>14079</v>
      </c>
      <c r="BN752" s="76">
        <f t="shared" si="3407"/>
        <v>40</v>
      </c>
      <c r="BO752" s="76">
        <v>1696</v>
      </c>
      <c r="BP752" s="76">
        <f t="shared" si="3408"/>
        <v>4</v>
      </c>
      <c r="BQ752" s="76">
        <v>350</v>
      </c>
      <c r="BR752" s="76">
        <f t="shared" si="3409"/>
        <v>5</v>
      </c>
      <c r="BS752" s="76">
        <v>0</v>
      </c>
      <c r="BT752" s="78" t="str">
        <f t="shared" si="3410"/>
        <v>サンリオブレスレット</v>
      </c>
      <c r="BU752" s="79">
        <f t="shared" si="3411"/>
        <v>200</v>
      </c>
      <c r="BV752" s="76">
        <f t="shared" si="3412"/>
        <v>1000</v>
      </c>
      <c r="BW752" s="80">
        <f t="shared" si="3413"/>
        <v>0.25</v>
      </c>
      <c r="BX752" s="37"/>
      <c r="BY752" s="57"/>
      <c r="BZ752" s="75"/>
      <c r="CA752" s="76">
        <v>4568</v>
      </c>
      <c r="CB752" s="76">
        <f t="shared" si="3414"/>
        <v>50</v>
      </c>
      <c r="CC752" s="76">
        <v>253</v>
      </c>
      <c r="CD752" s="76">
        <f t="shared" si="3415"/>
        <v>3</v>
      </c>
      <c r="CE752" s="76">
        <v>66</v>
      </c>
      <c r="CF752" s="76">
        <f t="shared" si="3416"/>
        <v>4</v>
      </c>
      <c r="CG752" s="76">
        <v>0</v>
      </c>
      <c r="CH752" s="78" t="str">
        <f t="shared" si="3481"/>
        <v>ＡＩラバー</v>
      </c>
      <c r="CI752" s="79">
        <f t="shared" si="3482"/>
        <v>198</v>
      </c>
      <c r="CJ752" s="76">
        <f t="shared" si="3418"/>
        <v>792</v>
      </c>
      <c r="CK752" s="80">
        <f t="shared" si="3419"/>
        <v>0.15840000000000001</v>
      </c>
      <c r="CL752" s="37"/>
      <c r="CM752" s="29"/>
      <c r="CN752" s="75"/>
      <c r="CO752" s="76">
        <v>598</v>
      </c>
      <c r="CP752" s="76">
        <f t="shared" si="3420"/>
        <v>36</v>
      </c>
      <c r="CQ752" s="76">
        <v>19</v>
      </c>
      <c r="CR752" s="76">
        <f t="shared" si="3421"/>
        <v>1</v>
      </c>
      <c r="CS752" s="76">
        <v>12</v>
      </c>
      <c r="CT752" s="76">
        <f t="shared" si="3422"/>
        <v>1</v>
      </c>
      <c r="CU752" s="76">
        <v>0</v>
      </c>
      <c r="CV752" s="85" t="str">
        <f t="shared" si="3453"/>
        <v>サンリオトイカメラ</v>
      </c>
      <c r="CW752" s="79">
        <f t="shared" si="3454"/>
        <v>605</v>
      </c>
      <c r="CX752" s="76">
        <f t="shared" si="3424"/>
        <v>605</v>
      </c>
      <c r="CY752" s="80">
        <f t="shared" si="3425"/>
        <v>0.16805555555555557</v>
      </c>
      <c r="CZ752" s="37"/>
      <c r="DA752" s="29"/>
      <c r="DB752" s="47"/>
      <c r="DC752" s="45"/>
      <c r="DD752" s="45" t="str">
        <f>IF(DC752="","",DC752-DC751)</f>
        <v/>
      </c>
      <c r="DE752" s="45"/>
      <c r="DF752" s="45" t="str">
        <f>IF(DE752="","",DE752-DE751)</f>
        <v/>
      </c>
      <c r="DG752" s="45"/>
      <c r="DH752" s="45" t="str">
        <f>IF(DG752="","",DG751+DI751-DG752)</f>
        <v/>
      </c>
      <c r="DI752" s="45"/>
      <c r="DJ752" s="45"/>
      <c r="DK752" s="45"/>
      <c r="DL752" s="45" t="str">
        <f t="shared" si="3467"/>
        <v/>
      </c>
      <c r="DM752" s="46" t="str">
        <f t="shared" si="3468"/>
        <v/>
      </c>
      <c r="DN752" s="37"/>
      <c r="DO752" s="29"/>
      <c r="DP752" s="47"/>
      <c r="DQ752" s="45"/>
      <c r="DR752" s="45" t="str">
        <f>IF(DQ752="","",DQ752-DQ751)</f>
        <v/>
      </c>
      <c r="DS752" s="45"/>
      <c r="DT752" s="45" t="str">
        <f>IF(DS752="","",DS752-DS751)</f>
        <v/>
      </c>
      <c r="DU752" s="45"/>
      <c r="DV752" s="45" t="str">
        <f>IF(DU752="","",DU751+DW751-DU752)</f>
        <v/>
      </c>
      <c r="DW752" s="45"/>
      <c r="DX752" s="45"/>
      <c r="DY752" s="45"/>
      <c r="DZ752" s="45" t="str">
        <f t="shared" si="3469"/>
        <v/>
      </c>
      <c r="EA752" s="46" t="str">
        <f t="shared" si="3470"/>
        <v/>
      </c>
      <c r="EB752" s="37"/>
      <c r="GU752" s="220"/>
      <c r="HX752" s="360"/>
      <c r="HY752" s="75"/>
      <c r="HZ752" s="76">
        <v>4185</v>
      </c>
      <c r="IA752" s="76">
        <f t="shared" si="3426"/>
        <v>65</v>
      </c>
      <c r="IB752" s="76">
        <v>208</v>
      </c>
      <c r="IC752" s="76">
        <f t="shared" si="3427"/>
        <v>5</v>
      </c>
      <c r="ID752" s="76">
        <v>83</v>
      </c>
      <c r="IE752" s="76">
        <f t="shared" si="3428"/>
        <v>13</v>
      </c>
      <c r="IF752" s="76">
        <v>0</v>
      </c>
      <c r="IG752" s="78" t="str">
        <f t="shared" si="3429"/>
        <v>スプランキーラバー</v>
      </c>
      <c r="IH752" s="79">
        <f t="shared" si="3430"/>
        <v>200</v>
      </c>
      <c r="II752" s="76">
        <f t="shared" si="3431"/>
        <v>2600</v>
      </c>
      <c r="IJ752" s="80">
        <f t="shared" si="3432"/>
        <v>0.4</v>
      </c>
      <c r="IK752" s="37"/>
      <c r="IL752" s="29"/>
      <c r="IM752" s="75"/>
      <c r="IN752" s="76">
        <v>4486</v>
      </c>
      <c r="IO752" s="76">
        <f t="shared" si="3433"/>
        <v>52</v>
      </c>
      <c r="IP752" s="76">
        <v>205</v>
      </c>
      <c r="IQ752" s="76">
        <f t="shared" si="3434"/>
        <v>3</v>
      </c>
      <c r="IR752" s="76">
        <v>34</v>
      </c>
      <c r="IS752" s="76">
        <f t="shared" si="3435"/>
        <v>2</v>
      </c>
      <c r="IT752" s="76">
        <v>0</v>
      </c>
      <c r="IU752" s="78" t="str">
        <f t="shared" si="3457"/>
        <v>NICI</v>
      </c>
      <c r="IV752" s="79">
        <f t="shared" si="3458"/>
        <v>682</v>
      </c>
      <c r="IW752" s="76">
        <f t="shared" si="3437"/>
        <v>1364</v>
      </c>
      <c r="IX752" s="80">
        <f t="shared" si="3438"/>
        <v>0.2623076923076923</v>
      </c>
      <c r="IY752" s="37"/>
      <c r="IZ752" s="61"/>
      <c r="JA752" s="75"/>
      <c r="JB752" s="76">
        <v>2333</v>
      </c>
      <c r="JC752" s="76">
        <f t="shared" si="3439"/>
        <v>8</v>
      </c>
      <c r="JD752" s="76">
        <v>131</v>
      </c>
      <c r="JE752" s="76">
        <f t="shared" si="3440"/>
        <v>1</v>
      </c>
      <c r="JF752" s="76">
        <v>11</v>
      </c>
      <c r="JG752" s="76">
        <f t="shared" si="3441"/>
        <v>1</v>
      </c>
      <c r="JH752" s="76">
        <v>1</v>
      </c>
      <c r="JI752" s="78" t="str">
        <f t="shared" si="3471"/>
        <v>お菓子ウォレット</v>
      </c>
      <c r="JJ752" s="79">
        <f t="shared" si="3472"/>
        <v>800</v>
      </c>
      <c r="JK752" s="76">
        <f t="shared" si="3442"/>
        <v>800</v>
      </c>
      <c r="JL752" s="80">
        <f t="shared" si="3443"/>
        <v>1</v>
      </c>
      <c r="JM752" s="37" t="s">
        <v>363</v>
      </c>
      <c r="JN752" s="29"/>
      <c r="JO752" s="75"/>
      <c r="JP752" s="76">
        <v>3249</v>
      </c>
      <c r="JQ752" s="76">
        <f t="shared" si="3444"/>
        <v>99</v>
      </c>
      <c r="JR752" s="76">
        <v>170</v>
      </c>
      <c r="JS752" s="76">
        <f t="shared" si="3445"/>
        <v>0</v>
      </c>
      <c r="JT752" s="76">
        <v>5</v>
      </c>
      <c r="JU752" s="76">
        <f t="shared" si="3446"/>
        <v>1</v>
      </c>
      <c r="JV752" s="76">
        <v>4</v>
      </c>
      <c r="JW752" s="78" t="str">
        <f t="shared" si="3455"/>
        <v>サンリオファン</v>
      </c>
      <c r="JX752" s="79">
        <f t="shared" si="3456"/>
        <v>1100</v>
      </c>
      <c r="JY752" s="76">
        <f t="shared" si="3448"/>
        <v>1100</v>
      </c>
      <c r="JZ752" s="80">
        <f t="shared" si="3449"/>
        <v>0.1111111111111111</v>
      </c>
      <c r="KA752" s="37"/>
      <c r="KB752" s="51"/>
      <c r="KC752" s="75"/>
      <c r="KD752" s="76">
        <v>10621</v>
      </c>
      <c r="KE752" s="76">
        <f>IF(KD752="","",KD752-KD748)</f>
        <v>137</v>
      </c>
      <c r="KF752" s="76">
        <v>524</v>
      </c>
      <c r="KG752" s="76">
        <f>IF(KF752="","",KF752-KF748)</f>
        <v>8</v>
      </c>
      <c r="KH752" s="76">
        <v>85</v>
      </c>
      <c r="KI752" s="76">
        <f>IF(KH752="","",KH748+KJ748-KH752)</f>
        <v>19</v>
      </c>
      <c r="KJ752" s="76">
        <v>8</v>
      </c>
      <c r="KK752" s="78" t="str">
        <f>IF(KD752="","",KK748)</f>
        <v>ＡＩモンスターラバー</v>
      </c>
      <c r="KL752" s="79">
        <f>IF(KE752="","",KL748)</f>
        <v>198</v>
      </c>
      <c r="KM752" s="76">
        <f>IF(KH752="","",KI752*KL752)</f>
        <v>3762</v>
      </c>
      <c r="KN752" s="80">
        <f>IF(KI752="","",KM752/(KE752*100))</f>
        <v>0.27459854014598539</v>
      </c>
      <c r="KO752" s="37"/>
      <c r="KP752" s="29"/>
      <c r="KQ752" s="75"/>
      <c r="KR752" s="76">
        <v>17041</v>
      </c>
      <c r="KS752" s="76">
        <f>IF(KR752="","",KR752-KR748)</f>
        <v>102</v>
      </c>
      <c r="KT752" s="76">
        <v>1966</v>
      </c>
      <c r="KU752" s="76">
        <f>IF(KT752="","",KT752-KT748)</f>
        <v>5</v>
      </c>
      <c r="KV752" s="76">
        <v>11</v>
      </c>
      <c r="KW752" s="76">
        <f>IF(KV752="","",KV748+KX748-KV752)</f>
        <v>5</v>
      </c>
      <c r="KX752" s="76">
        <v>4</v>
      </c>
      <c r="KY752" s="78" t="s">
        <v>369</v>
      </c>
      <c r="KZ752" s="79">
        <v>286</v>
      </c>
      <c r="LA752" s="76">
        <f>IF(KV752="","",KW752*KZ752)</f>
        <v>1430</v>
      </c>
      <c r="LB752" s="80">
        <f>IF(KW752="","",LA752/(KS752*100))</f>
        <v>0.14019607843137255</v>
      </c>
      <c r="LC752" s="37"/>
      <c r="LD752" s="29"/>
      <c r="LE752" s="75"/>
      <c r="LF752" s="76"/>
      <c r="LG752" s="76"/>
      <c r="LH752" s="76">
        <v>1166</v>
      </c>
      <c r="LI752" s="76">
        <f t="shared" si="3404"/>
        <v>0</v>
      </c>
      <c r="LJ752" s="77">
        <v>2</v>
      </c>
      <c r="LK752" s="76">
        <f t="shared" si="3405"/>
        <v>0</v>
      </c>
      <c r="LL752" s="76">
        <v>0</v>
      </c>
      <c r="LM752" s="78" t="str">
        <f>IF(LF750="","",LM749)</f>
        <v>バイキンティッシュカバー、ダダンダン</v>
      </c>
      <c r="LN752" s="79">
        <f>IF(LG750="","",LN749)</f>
        <v>1000</v>
      </c>
      <c r="LO752" s="76">
        <f t="shared" si="3406"/>
        <v>0</v>
      </c>
      <c r="LP752" s="80"/>
      <c r="LQ752" s="37"/>
      <c r="LR752" s="29"/>
      <c r="LS752" s="47"/>
      <c r="LT752" s="45"/>
      <c r="LU752" s="45" t="str">
        <f>IF(LT752="","",LT752-LT751)</f>
        <v/>
      </c>
      <c r="LV752" s="45"/>
      <c r="LW752" s="45" t="str">
        <f>IF(LV752="","",LV752-LV751)</f>
        <v/>
      </c>
      <c r="LX752" s="45"/>
      <c r="LY752" s="45" t="str">
        <f>IF(LX752="","",LX751+LZ751-LX752)</f>
        <v/>
      </c>
      <c r="LZ752" s="45"/>
      <c r="MA752" s="45"/>
      <c r="MB752" s="45"/>
      <c r="MC752" s="45" t="str">
        <f t="shared" si="3473"/>
        <v/>
      </c>
      <c r="MD752" s="46" t="str">
        <f t="shared" si="3474"/>
        <v/>
      </c>
      <c r="ME752" s="37"/>
      <c r="MF752" s="29"/>
      <c r="MG752" s="47"/>
      <c r="MH752" s="45"/>
      <c r="MI752" s="45" t="str">
        <f>IF(MH752="","",MH752-MH751)</f>
        <v/>
      </c>
      <c r="MJ752" s="45"/>
      <c r="MK752" s="45" t="str">
        <f>IF(MJ752="","",MJ752-MJ751)</f>
        <v/>
      </c>
      <c r="ML752" s="45"/>
      <c r="MM752" s="45" t="str">
        <f>IF(ML752="","",ML751+MN751-ML752)</f>
        <v/>
      </c>
      <c r="MN752" s="45"/>
      <c r="MO752" s="45"/>
      <c r="MP752" s="45"/>
      <c r="MQ752" s="45" t="str">
        <f t="shared" si="3475"/>
        <v/>
      </c>
      <c r="MR752" s="46" t="str">
        <f t="shared" si="3476"/>
        <v/>
      </c>
      <c r="MS752" s="37"/>
      <c r="MT752" s="29"/>
      <c r="MU752" s="47"/>
      <c r="MV752" s="45"/>
      <c r="MW752" s="45" t="str">
        <f>IF(MV752="","",MV752-MV751)</f>
        <v/>
      </c>
      <c r="MX752" s="45"/>
      <c r="MY752" s="45" t="str">
        <f>IF(MX752="","",MX752-MX751)</f>
        <v/>
      </c>
      <c r="MZ752" s="45"/>
      <c r="NA752" s="45" t="str">
        <f>IF(MZ752="","",MZ751+NB751-MZ752)</f>
        <v/>
      </c>
      <c r="NB752" s="45"/>
      <c r="NC752" s="45"/>
      <c r="ND752" s="45"/>
      <c r="NE752" s="45" t="str">
        <f t="shared" si="3477"/>
        <v/>
      </c>
      <c r="NF752" s="46" t="str">
        <f t="shared" si="3478"/>
        <v/>
      </c>
      <c r="NG752" s="37"/>
      <c r="NH752" s="29"/>
      <c r="NI752" s="47"/>
      <c r="NJ752" s="45"/>
      <c r="NK752" s="45" t="str">
        <f>IF(NJ752="","",NJ752-NJ751)</f>
        <v/>
      </c>
      <c r="NL752" s="45"/>
      <c r="NM752" s="45" t="str">
        <f>IF(NL752="","",NL752-NL751)</f>
        <v/>
      </c>
      <c r="NN752" s="45"/>
      <c r="NO752" s="45" t="str">
        <f>IF(NN752="","",NN751+NP751-NN752)</f>
        <v/>
      </c>
      <c r="NP752" s="45"/>
      <c r="NQ752" s="45"/>
      <c r="NR752" s="45"/>
      <c r="NS752" s="45" t="str">
        <f t="shared" si="3479"/>
        <v/>
      </c>
      <c r="NT752" s="46" t="str">
        <f t="shared" si="3480"/>
        <v/>
      </c>
      <c r="NU752" s="37"/>
    </row>
    <row r="753" spans="1:385" ht="15" customHeight="1" thickTop="1" x14ac:dyDescent="0.25">
      <c r="A753" s="38"/>
      <c r="B753" s="39"/>
      <c r="C753" s="40"/>
      <c r="D753" s="40"/>
      <c r="E753" s="40"/>
      <c r="F753" s="135"/>
      <c r="G753" s="135"/>
      <c r="H753" s="42"/>
      <c r="I753" s="45"/>
      <c r="J753" s="45" t="str">
        <f>IF(I753="","",I753-I754)</f>
        <v/>
      </c>
      <c r="K753" s="45"/>
      <c r="L753" s="45"/>
      <c r="M753" s="45"/>
      <c r="N753" s="45" t="str">
        <f>IF(M753="","",M754+O754-M753)</f>
        <v/>
      </c>
      <c r="O753" s="45"/>
      <c r="P753" s="43"/>
      <c r="Q753" s="43" t="str">
        <f>IF(I753="","",Q754)</f>
        <v/>
      </c>
      <c r="R753" s="45" t="str">
        <f t="shared" si="3459"/>
        <v/>
      </c>
      <c r="S753" s="46" t="str">
        <f t="shared" si="3460"/>
        <v/>
      </c>
      <c r="T753" s="37"/>
      <c r="U753" s="29"/>
      <c r="V753" s="47"/>
      <c r="W753" s="67"/>
      <c r="X753" s="45" t="str">
        <f>IF(W753="","",W753-W754)</f>
        <v/>
      </c>
      <c r="Y753" s="45"/>
      <c r="Z753" s="45"/>
      <c r="AA753" s="45"/>
      <c r="AB753" s="45" t="str">
        <f>IF(AA753="","",AA754+AC754-AA753)</f>
        <v/>
      </c>
      <c r="AC753" s="45"/>
      <c r="AD753" s="45"/>
      <c r="AE753" s="45"/>
      <c r="AF753" s="45" t="str">
        <f t="shared" si="3461"/>
        <v/>
      </c>
      <c r="AG753" s="46" t="str">
        <f t="shared" si="3462"/>
        <v/>
      </c>
      <c r="AH753" s="37"/>
      <c r="AI753" s="29"/>
      <c r="AJ753" s="47"/>
      <c r="AK753" s="45"/>
      <c r="AL753" s="45" t="str">
        <f>IF(AK753="","",AK753-AK754)</f>
        <v/>
      </c>
      <c r="AM753" s="45"/>
      <c r="AN753" s="45" t="str">
        <f>IF(AM753="","",AM753-AM754)</f>
        <v/>
      </c>
      <c r="AO753" s="45"/>
      <c r="AP753" s="45" t="str">
        <f>IF(AO753="","",AO754+AQ754-AO753)</f>
        <v/>
      </c>
      <c r="AQ753" s="45"/>
      <c r="AR753" s="45"/>
      <c r="AS753" s="45"/>
      <c r="AT753" s="45" t="str">
        <f t="shared" si="3463"/>
        <v/>
      </c>
      <c r="AU753" s="46" t="str">
        <f t="shared" si="3464"/>
        <v/>
      </c>
      <c r="AV753" s="37"/>
      <c r="AW753" s="29"/>
      <c r="AX753" s="47"/>
      <c r="AY753" s="45"/>
      <c r="AZ753" s="45" t="str">
        <f>IF(AY753="","",AY753-AY754)</f>
        <v/>
      </c>
      <c r="BA753" s="45"/>
      <c r="BB753" s="45" t="str">
        <f>IF(BA753="","",BA753-BA754)</f>
        <v/>
      </c>
      <c r="BC753" s="45"/>
      <c r="BD753" s="45" t="str">
        <f>IF(BC753="","",BC754+BE754-BC753)</f>
        <v/>
      </c>
      <c r="BE753" s="45"/>
      <c r="BF753" s="45"/>
      <c r="BG753" s="45"/>
      <c r="BH753" s="45" t="str">
        <f t="shared" si="3465"/>
        <v/>
      </c>
      <c r="BI753" s="46" t="str">
        <f t="shared" si="3466"/>
        <v/>
      </c>
      <c r="BJ753" s="37"/>
      <c r="BK753" s="29"/>
      <c r="BL753" s="52">
        <f>IF($A735="","",$A735)</f>
        <v>45878</v>
      </c>
      <c r="BM753" s="45">
        <v>16610</v>
      </c>
      <c r="BN753" s="58">
        <f t="shared" si="3407"/>
        <v>49</v>
      </c>
      <c r="BO753" s="45">
        <v>701</v>
      </c>
      <c r="BP753" s="87">
        <f t="shared" si="3408"/>
        <v>1</v>
      </c>
      <c r="BQ753" s="45">
        <v>12</v>
      </c>
      <c r="BR753" s="43">
        <f t="shared" si="3409"/>
        <v>1</v>
      </c>
      <c r="BS753" s="43">
        <v>0</v>
      </c>
      <c r="BT753" s="44" t="str">
        <f t="shared" si="3410"/>
        <v>ギャルキティキーケース</v>
      </c>
      <c r="BU753" s="48">
        <f t="shared" si="3411"/>
        <v>726</v>
      </c>
      <c r="BV753" s="45">
        <f t="shared" si="3412"/>
        <v>726</v>
      </c>
      <c r="BW753" s="89">
        <f t="shared" si="3413"/>
        <v>0.14816326530612245</v>
      </c>
      <c r="BX753" s="37"/>
      <c r="BY753" s="57"/>
      <c r="BZ753" s="52">
        <f>IF($A735="","",$A735)</f>
        <v>45878</v>
      </c>
      <c r="CA753" s="45">
        <v>6699</v>
      </c>
      <c r="CB753" s="43">
        <f t="shared" si="3414"/>
        <v>41</v>
      </c>
      <c r="CC753" s="45">
        <v>240</v>
      </c>
      <c r="CD753" s="87">
        <f t="shared" si="3415"/>
        <v>1</v>
      </c>
      <c r="CE753" s="45">
        <v>11</v>
      </c>
      <c r="CF753" s="43">
        <f t="shared" si="3416"/>
        <v>1</v>
      </c>
      <c r="CG753" s="43">
        <v>6</v>
      </c>
      <c r="CH753" s="44" t="str">
        <f t="shared" si="3481"/>
        <v>チロルイヤホン</v>
      </c>
      <c r="CI753" s="48">
        <f t="shared" si="3482"/>
        <v>1100</v>
      </c>
      <c r="CJ753" s="45">
        <f t="shared" si="3418"/>
        <v>1100</v>
      </c>
      <c r="CK753" s="89">
        <f t="shared" si="3419"/>
        <v>0.26829268292682928</v>
      </c>
      <c r="CL753" s="37"/>
      <c r="CM753" s="29"/>
      <c r="CN753" s="52">
        <f>IF($A735="","",$A735)</f>
        <v>45878</v>
      </c>
      <c r="CO753" s="45">
        <v>571</v>
      </c>
      <c r="CP753" s="43">
        <f t="shared" si="3420"/>
        <v>48</v>
      </c>
      <c r="CQ753" s="45">
        <v>28</v>
      </c>
      <c r="CR753" s="87">
        <f t="shared" si="3421"/>
        <v>1</v>
      </c>
      <c r="CS753" s="45">
        <v>16</v>
      </c>
      <c r="CT753" s="43">
        <f t="shared" si="3422"/>
        <v>1</v>
      </c>
      <c r="CU753" s="43">
        <v>0</v>
      </c>
      <c r="CV753" s="44" t="str">
        <f t="shared" si="3453"/>
        <v>ゴールドイヤホン</v>
      </c>
      <c r="CW753" s="48">
        <f t="shared" si="3454"/>
        <v>770</v>
      </c>
      <c r="CX753" s="45">
        <f t="shared" si="3424"/>
        <v>770</v>
      </c>
      <c r="CY753" s="89">
        <f t="shared" si="3425"/>
        <v>0.16041666666666668</v>
      </c>
      <c r="CZ753" s="37"/>
      <c r="DA753" s="29"/>
      <c r="DB753" s="47"/>
      <c r="DC753" s="45"/>
      <c r="DD753" s="45" t="str">
        <f>IF(DC753="","",DC753-DC754)</f>
        <v/>
      </c>
      <c r="DE753" s="45"/>
      <c r="DF753" s="45" t="str">
        <f>IF(DE753="","",DE753-DE754)</f>
        <v/>
      </c>
      <c r="DG753" s="45"/>
      <c r="DH753" s="45" t="str">
        <f>IF(DG753="","",DG754+DI754-DG753)</f>
        <v/>
      </c>
      <c r="DI753" s="45"/>
      <c r="DJ753" s="45"/>
      <c r="DK753" s="45"/>
      <c r="DL753" s="45" t="str">
        <f t="shared" si="3467"/>
        <v/>
      </c>
      <c r="DM753" s="46" t="str">
        <f t="shared" si="3468"/>
        <v/>
      </c>
      <c r="DN753" s="37"/>
      <c r="DO753" s="29"/>
      <c r="DP753" s="47"/>
      <c r="DQ753" s="45"/>
      <c r="DR753" s="45" t="str">
        <f>IF(DQ753="","",DQ753-DQ754)</f>
        <v/>
      </c>
      <c r="DS753" s="45"/>
      <c r="DT753" s="45" t="str">
        <f>IF(DS753="","",DS753-DS754)</f>
        <v/>
      </c>
      <c r="DU753" s="45"/>
      <c r="DV753" s="45" t="str">
        <f>IF(DU753="","",DU754+DW754-DU753)</f>
        <v/>
      </c>
      <c r="DW753" s="45"/>
      <c r="DX753" s="45"/>
      <c r="DY753" s="45"/>
      <c r="DZ753" s="45" t="str">
        <f t="shared" si="3469"/>
        <v/>
      </c>
      <c r="EA753" s="46" t="str">
        <f t="shared" si="3470"/>
        <v/>
      </c>
      <c r="EB753" s="37"/>
      <c r="GU753" s="220"/>
      <c r="HX753" s="360"/>
      <c r="HY753" s="52">
        <f>IF($A735="","",$A735)</f>
        <v>45878</v>
      </c>
      <c r="HZ753" s="45">
        <v>5202</v>
      </c>
      <c r="IA753" s="43">
        <f t="shared" si="3426"/>
        <v>40</v>
      </c>
      <c r="IB753" s="45">
        <v>270</v>
      </c>
      <c r="IC753" s="87">
        <f t="shared" si="3427"/>
        <v>1</v>
      </c>
      <c r="ID753" s="45">
        <v>34</v>
      </c>
      <c r="IE753" s="43">
        <f t="shared" si="3428"/>
        <v>1</v>
      </c>
      <c r="IF753" s="43">
        <v>-12</v>
      </c>
      <c r="IG753" s="44" t="str">
        <f t="shared" si="3429"/>
        <v>猫アイシャドウ</v>
      </c>
      <c r="IH753" s="48">
        <f t="shared" si="3430"/>
        <v>1034</v>
      </c>
      <c r="II753" s="45">
        <f t="shared" si="3431"/>
        <v>1034</v>
      </c>
      <c r="IJ753" s="89">
        <f t="shared" si="3432"/>
        <v>0.25850000000000001</v>
      </c>
      <c r="IK753" s="37" t="s">
        <v>380</v>
      </c>
      <c r="IL753" s="29"/>
      <c r="IM753" s="52">
        <f>IF($A735="","",$A735)</f>
        <v>45878</v>
      </c>
      <c r="IN753" s="45">
        <v>4420</v>
      </c>
      <c r="IO753" s="43">
        <f t="shared" si="3433"/>
        <v>52</v>
      </c>
      <c r="IP753" s="45">
        <v>143</v>
      </c>
      <c r="IQ753" s="87">
        <f t="shared" si="3434"/>
        <v>5</v>
      </c>
      <c r="IR753" s="45">
        <v>14</v>
      </c>
      <c r="IS753" s="43">
        <f t="shared" si="3435"/>
        <v>5</v>
      </c>
      <c r="IT753" s="43">
        <v>10</v>
      </c>
      <c r="IU753" s="44" t="str">
        <f t="shared" si="3457"/>
        <v>ジャグラーパネルキーホルダー</v>
      </c>
      <c r="IV753" s="48">
        <f t="shared" si="3458"/>
        <v>465</v>
      </c>
      <c r="IW753" s="45">
        <f t="shared" si="3437"/>
        <v>2325</v>
      </c>
      <c r="IX753" s="89">
        <f t="shared" si="3438"/>
        <v>0.44711538461538464</v>
      </c>
      <c r="IY753" s="37" t="s">
        <v>379</v>
      </c>
      <c r="IZ753" s="61"/>
      <c r="JA753" s="52">
        <f>IF($A735="","",$A735)</f>
        <v>45878</v>
      </c>
      <c r="JB753" s="45">
        <v>4445</v>
      </c>
      <c r="JC753" s="58">
        <f t="shared" si="3439"/>
        <v>39</v>
      </c>
      <c r="JD753" s="45">
        <v>171</v>
      </c>
      <c r="JE753" s="87">
        <f t="shared" si="3440"/>
        <v>3</v>
      </c>
      <c r="JF753" s="45">
        <v>7</v>
      </c>
      <c r="JG753" s="43">
        <f t="shared" si="3441"/>
        <v>3</v>
      </c>
      <c r="JH753" s="43">
        <v>4</v>
      </c>
      <c r="JI753" s="44" t="s">
        <v>377</v>
      </c>
      <c r="JJ753" s="48">
        <v>710</v>
      </c>
      <c r="JK753" s="45">
        <f t="shared" si="3442"/>
        <v>2130</v>
      </c>
      <c r="JL753" s="89">
        <f t="shared" si="3443"/>
        <v>0.5461538461538461</v>
      </c>
      <c r="JM753" s="37" t="s">
        <v>206</v>
      </c>
      <c r="JN753" s="29"/>
      <c r="JO753" s="52">
        <f>IF($A735="","",$A735)</f>
        <v>45878</v>
      </c>
      <c r="JP753" s="45">
        <v>3341</v>
      </c>
      <c r="JQ753" s="43">
        <f t="shared" si="3444"/>
        <v>49</v>
      </c>
      <c r="JR753" s="45">
        <v>205</v>
      </c>
      <c r="JS753" s="87">
        <f t="shared" si="3445"/>
        <v>7</v>
      </c>
      <c r="JT753" s="45">
        <v>45</v>
      </c>
      <c r="JU753" s="43">
        <f t="shared" si="3446"/>
        <v>7</v>
      </c>
      <c r="JV753" s="43">
        <v>40</v>
      </c>
      <c r="JW753" s="44" t="str">
        <f t="shared" si="3455"/>
        <v>サンリオシューズキーホルダー</v>
      </c>
      <c r="JX753" s="48">
        <f t="shared" si="3456"/>
        <v>387</v>
      </c>
      <c r="JY753" s="45">
        <f t="shared" si="3448"/>
        <v>2709</v>
      </c>
      <c r="JZ753" s="89">
        <f t="shared" si="3449"/>
        <v>0.55285714285714282</v>
      </c>
      <c r="KA753" s="37"/>
      <c r="KB753" s="51"/>
      <c r="KC753" s="52">
        <f>IF($A735="","",$A735)</f>
        <v>45878</v>
      </c>
      <c r="KD753" s="45">
        <v>11486</v>
      </c>
      <c r="KE753" s="58">
        <f>IF(KD753="","",KD753-KD749)</f>
        <v>29</v>
      </c>
      <c r="KF753" s="45">
        <v>432</v>
      </c>
      <c r="KG753" s="87">
        <f>IF(KF753="","",KF753-KF749)</f>
        <v>3</v>
      </c>
      <c r="KH753" s="45">
        <v>38</v>
      </c>
      <c r="KI753" s="43">
        <f>IF(KH753="","",KH749+KJ749-KH753)</f>
        <v>0</v>
      </c>
      <c r="KJ753" s="43">
        <v>-20</v>
      </c>
      <c r="KK753" s="44" t="str">
        <f>IF(KD753="","",KK749)</f>
        <v>ニキ</v>
      </c>
      <c r="KL753" s="48">
        <f>IF(KE753="","",KL749)</f>
        <v>682</v>
      </c>
      <c r="KM753" s="45">
        <f>IF(KH753="","",KI753*KL753)</f>
        <v>0</v>
      </c>
      <c r="KN753" s="89">
        <f>IF(KI753="","",KM753/(KE753*100))</f>
        <v>0</v>
      </c>
      <c r="KO753" s="37" t="s">
        <v>383</v>
      </c>
      <c r="KP753" s="29"/>
      <c r="KQ753" s="52">
        <f>IF($A735="","",$A735)</f>
        <v>45878</v>
      </c>
      <c r="KR753" s="45">
        <v>16808</v>
      </c>
      <c r="KS753" s="58">
        <f>IF(KR753="","",KR753-KR749)</f>
        <v>33</v>
      </c>
      <c r="KT753" s="45">
        <v>931</v>
      </c>
      <c r="KU753" s="87">
        <f>IF(KT753="","",KT753-KT749)</f>
        <v>0</v>
      </c>
      <c r="KV753" s="45">
        <v>6</v>
      </c>
      <c r="KW753" s="43">
        <f>IF(KV753="","",KV749+KX749-KV753)</f>
        <v>1</v>
      </c>
      <c r="KX753" s="43">
        <v>0</v>
      </c>
      <c r="KY753" s="44" t="str">
        <f>IF(KR753="","",KY749)</f>
        <v>リップモンスターファン</v>
      </c>
      <c r="KZ753" s="48">
        <f>IF(KS753="","",KZ749)</f>
        <v>660</v>
      </c>
      <c r="LA753" s="45">
        <f>IF(KV753="","",KW753*KZ753)</f>
        <v>660</v>
      </c>
      <c r="LB753" s="89">
        <f>IF(KW753="","",LA753/(KS753*100))</f>
        <v>0.2</v>
      </c>
      <c r="LC753" s="37"/>
      <c r="LD753" s="29"/>
      <c r="LE753" s="52" t="str">
        <f>IF(A737="","",A737)</f>
        <v/>
      </c>
      <c r="LF753" s="43"/>
      <c r="LG753" s="86"/>
      <c r="LH753" s="43"/>
      <c r="LI753" s="43"/>
      <c r="LJ753" s="43"/>
      <c r="LK753" s="87"/>
      <c r="LL753" s="43"/>
      <c r="LM753" s="65"/>
      <c r="LN753" s="103"/>
      <c r="LO753" s="87"/>
      <c r="LP753" s="53"/>
      <c r="LQ753" s="37"/>
      <c r="LR753" s="29"/>
      <c r="LS753" s="47"/>
      <c r="LT753" s="45"/>
      <c r="LU753" s="45" t="str">
        <f>IF(LT753="","",LT753-LT754)</f>
        <v/>
      </c>
      <c r="LV753" s="45"/>
      <c r="LW753" s="45" t="str">
        <f>IF(LV753="","",LV753-LV754)</f>
        <v/>
      </c>
      <c r="LX753" s="45"/>
      <c r="LY753" s="45" t="str">
        <f>IF(LX753="","",LX754+LZ754-LX753)</f>
        <v/>
      </c>
      <c r="LZ753" s="45"/>
      <c r="MA753" s="45"/>
      <c r="MB753" s="45"/>
      <c r="MC753" s="45" t="str">
        <f t="shared" si="3473"/>
        <v/>
      </c>
      <c r="MD753" s="46" t="str">
        <f t="shared" si="3474"/>
        <v/>
      </c>
      <c r="ME753" s="37"/>
      <c r="MF753" s="29"/>
      <c r="MG753" s="47"/>
      <c r="MH753" s="45"/>
      <c r="MI753" s="45" t="str">
        <f>IF(MH753="","",MH753-MH754)</f>
        <v/>
      </c>
      <c r="MJ753" s="45"/>
      <c r="MK753" s="45" t="str">
        <f>IF(MJ753="","",MJ753-MJ754)</f>
        <v/>
      </c>
      <c r="ML753" s="45"/>
      <c r="MM753" s="45" t="str">
        <f>IF(ML753="","",ML754+MN754-ML753)</f>
        <v/>
      </c>
      <c r="MN753" s="45"/>
      <c r="MO753" s="45"/>
      <c r="MP753" s="45"/>
      <c r="MQ753" s="45" t="str">
        <f t="shared" si="3475"/>
        <v/>
      </c>
      <c r="MR753" s="46" t="str">
        <f t="shared" si="3476"/>
        <v/>
      </c>
      <c r="MS753" s="37"/>
      <c r="MT753" s="29"/>
      <c r="MU753" s="47"/>
      <c r="MV753" s="45"/>
      <c r="MW753" s="45" t="str">
        <f>IF(MV753="","",MV753-MV754)</f>
        <v/>
      </c>
      <c r="MX753" s="45"/>
      <c r="MY753" s="45" t="str">
        <f>IF(MX753="","",MX753-MX754)</f>
        <v/>
      </c>
      <c r="MZ753" s="45"/>
      <c r="NA753" s="45" t="str">
        <f>IF(MZ753="","",MZ754+NB754-MZ753)</f>
        <v/>
      </c>
      <c r="NB753" s="45"/>
      <c r="NC753" s="45"/>
      <c r="ND753" s="45"/>
      <c r="NE753" s="45" t="str">
        <f t="shared" si="3477"/>
        <v/>
      </c>
      <c r="NF753" s="46" t="str">
        <f t="shared" si="3478"/>
        <v/>
      </c>
      <c r="NG753" s="37"/>
      <c r="NH753" s="29"/>
      <c r="NI753" s="47"/>
      <c r="NJ753" s="45"/>
      <c r="NK753" s="45" t="str">
        <f>IF(NJ753="","",NJ753-NJ754)</f>
        <v/>
      </c>
      <c r="NL753" s="45"/>
      <c r="NM753" s="45" t="str">
        <f>IF(NL753="","",NL753-NL754)</f>
        <v/>
      </c>
      <c r="NN753" s="45"/>
      <c r="NO753" s="45" t="str">
        <f>IF(NN753="","",NN754+NP754-NN753)</f>
        <v/>
      </c>
      <c r="NP753" s="45"/>
      <c r="NQ753" s="45"/>
      <c r="NR753" s="45"/>
      <c r="NS753" s="45" t="str">
        <f t="shared" si="3479"/>
        <v/>
      </c>
      <c r="NT753" s="46" t="str">
        <f t="shared" si="3480"/>
        <v/>
      </c>
      <c r="NU753" s="37"/>
    </row>
    <row r="754" spans="1:385" x14ac:dyDescent="0.25">
      <c r="A754" s="38"/>
      <c r="B754" s="39"/>
      <c r="C754" s="40"/>
      <c r="D754" s="40"/>
      <c r="E754" s="40"/>
      <c r="F754" s="135"/>
      <c r="G754" s="135"/>
      <c r="H754" s="42"/>
      <c r="I754" s="45"/>
      <c r="J754" s="45" t="str">
        <f>IF(I754="","",I754-I752)</f>
        <v/>
      </c>
      <c r="K754" s="45"/>
      <c r="L754" s="45"/>
      <c r="M754" s="45"/>
      <c r="N754" s="45" t="str">
        <f>IF(M754="","",M752+O752-M754)</f>
        <v/>
      </c>
      <c r="O754" s="45"/>
      <c r="P754" s="43"/>
      <c r="Q754" s="43" t="str">
        <f>IF(I754="","",Q752)</f>
        <v/>
      </c>
      <c r="R754" s="45" t="str">
        <f t="shared" si="3459"/>
        <v/>
      </c>
      <c r="S754" s="46" t="str">
        <f t="shared" si="3460"/>
        <v/>
      </c>
      <c r="T754" s="37"/>
      <c r="U754" s="29"/>
      <c r="V754" s="47"/>
      <c r="W754" s="67"/>
      <c r="X754" s="45" t="str">
        <f>IF(W754="","",W754-W752)</f>
        <v/>
      </c>
      <c r="Y754" s="45"/>
      <c r="Z754" s="45"/>
      <c r="AA754" s="45"/>
      <c r="AB754" s="45" t="str">
        <f>IF(AA754="","",AA752+AC752-AA754)</f>
        <v/>
      </c>
      <c r="AC754" s="45"/>
      <c r="AD754" s="45"/>
      <c r="AE754" s="45"/>
      <c r="AF754" s="45" t="str">
        <f t="shared" si="3461"/>
        <v/>
      </c>
      <c r="AG754" s="46" t="str">
        <f t="shared" si="3462"/>
        <v/>
      </c>
      <c r="AH754" s="37"/>
      <c r="AI754" s="29"/>
      <c r="AJ754" s="47"/>
      <c r="AK754" s="45"/>
      <c r="AL754" s="45" t="str">
        <f>IF(AK754="","",AK754-AK752)</f>
        <v/>
      </c>
      <c r="AM754" s="45"/>
      <c r="AN754" s="45" t="str">
        <f>IF(AM754="","",AM754-AM752)</f>
        <v/>
      </c>
      <c r="AO754" s="45"/>
      <c r="AP754" s="45" t="str">
        <f>IF(AO754="","",AO752+AQ752-AO754)</f>
        <v/>
      </c>
      <c r="AQ754" s="45"/>
      <c r="AR754" s="45"/>
      <c r="AS754" s="45"/>
      <c r="AT754" s="45" t="str">
        <f t="shared" si="3463"/>
        <v/>
      </c>
      <c r="AU754" s="46" t="str">
        <f t="shared" si="3464"/>
        <v/>
      </c>
      <c r="AV754" s="37"/>
      <c r="AW754" s="29"/>
      <c r="AX754" s="47"/>
      <c r="AY754" s="45"/>
      <c r="AZ754" s="45" t="str">
        <f>IF(AY754="","",AY754-AY752)</f>
        <v/>
      </c>
      <c r="BA754" s="45"/>
      <c r="BB754" s="45" t="str">
        <f>IF(BA754="","",BA754-BA752)</f>
        <v/>
      </c>
      <c r="BC754" s="45"/>
      <c r="BD754" s="45" t="str">
        <f>IF(BC754="","",BC752+BE752-BC754)</f>
        <v/>
      </c>
      <c r="BE754" s="45"/>
      <c r="BF754" s="45"/>
      <c r="BG754" s="45"/>
      <c r="BH754" s="45" t="str">
        <f t="shared" si="3465"/>
        <v/>
      </c>
      <c r="BI754" s="46" t="str">
        <f t="shared" si="3466"/>
        <v/>
      </c>
      <c r="BJ754" s="37"/>
      <c r="BK754" s="29"/>
      <c r="BL754" s="52"/>
      <c r="BM754" s="43">
        <v>15391</v>
      </c>
      <c r="BN754" s="43">
        <f t="shared" si="3407"/>
        <v>114</v>
      </c>
      <c r="BO754" s="43">
        <v>562</v>
      </c>
      <c r="BP754" s="45">
        <f t="shared" si="3408"/>
        <v>0</v>
      </c>
      <c r="BQ754" s="43">
        <v>8</v>
      </c>
      <c r="BR754" s="45">
        <f t="shared" si="3409"/>
        <v>0</v>
      </c>
      <c r="BS754" s="43">
        <v>0</v>
      </c>
      <c r="BT754" s="63" t="str">
        <f t="shared" si="3410"/>
        <v>キティフェイスポーチ</v>
      </c>
      <c r="BU754" s="67">
        <f t="shared" si="3411"/>
        <v>900</v>
      </c>
      <c r="BV754" s="43">
        <f t="shared" si="3412"/>
        <v>0</v>
      </c>
      <c r="BW754" s="46">
        <f t="shared" si="3413"/>
        <v>0</v>
      </c>
      <c r="BX754" s="37"/>
      <c r="BY754" s="57"/>
      <c r="BZ754" s="52"/>
      <c r="CA754" s="43">
        <v>6475</v>
      </c>
      <c r="CB754" s="58">
        <f t="shared" si="3414"/>
        <v>24</v>
      </c>
      <c r="CC754" s="43">
        <v>207</v>
      </c>
      <c r="CD754" s="45">
        <f t="shared" si="3415"/>
        <v>1</v>
      </c>
      <c r="CE754" s="43">
        <v>13</v>
      </c>
      <c r="CF754" s="45">
        <f t="shared" si="3416"/>
        <v>1</v>
      </c>
      <c r="CG754" s="43">
        <v>0</v>
      </c>
      <c r="CH754" s="64" t="str">
        <f t="shared" si="3481"/>
        <v>デジタルミニカメラ</v>
      </c>
      <c r="CI754" s="67">
        <f t="shared" si="3482"/>
        <v>722</v>
      </c>
      <c r="CJ754" s="43">
        <f t="shared" si="3418"/>
        <v>722</v>
      </c>
      <c r="CK754" s="46">
        <f t="shared" si="3419"/>
        <v>0.30083333333333334</v>
      </c>
      <c r="CL754" s="37"/>
      <c r="CM754" s="29"/>
      <c r="CN754" s="52"/>
      <c r="CO754" s="43">
        <v>1472</v>
      </c>
      <c r="CP754" s="43">
        <f t="shared" si="3420"/>
        <v>55</v>
      </c>
      <c r="CQ754" s="43">
        <v>46</v>
      </c>
      <c r="CR754" s="45">
        <f t="shared" si="3421"/>
        <v>2</v>
      </c>
      <c r="CS754" s="43">
        <v>3</v>
      </c>
      <c r="CT754" s="45">
        <f t="shared" si="3422"/>
        <v>3</v>
      </c>
      <c r="CU754" s="43">
        <v>4</v>
      </c>
      <c r="CV754" s="63" t="str">
        <f t="shared" si="3453"/>
        <v>サンリオFAN</v>
      </c>
      <c r="CW754" s="67">
        <f t="shared" si="3454"/>
        <v>1100</v>
      </c>
      <c r="CX754" s="43">
        <f t="shared" si="3424"/>
        <v>3300</v>
      </c>
      <c r="CY754" s="46">
        <f t="shared" si="3425"/>
        <v>0.6</v>
      </c>
      <c r="CZ754" s="37"/>
      <c r="DA754" s="29"/>
      <c r="DB754" s="47"/>
      <c r="DC754" s="45"/>
      <c r="DD754" s="45" t="str">
        <f>IF(DC754="","",DC754-DC752)</f>
        <v/>
      </c>
      <c r="DE754" s="45"/>
      <c r="DF754" s="45" t="str">
        <f>IF(DE754="","",DE754-DE752)</f>
        <v/>
      </c>
      <c r="DG754" s="45"/>
      <c r="DH754" s="45" t="str">
        <f>IF(DG754="","",DG752+DI752-DG754)</f>
        <v/>
      </c>
      <c r="DI754" s="45"/>
      <c r="DJ754" s="45"/>
      <c r="DK754" s="45"/>
      <c r="DL754" s="45" t="str">
        <f t="shared" si="3467"/>
        <v/>
      </c>
      <c r="DM754" s="46" t="str">
        <f t="shared" si="3468"/>
        <v/>
      </c>
      <c r="DN754" s="37"/>
      <c r="DO754" s="29"/>
      <c r="DP754" s="47"/>
      <c r="DQ754" s="45"/>
      <c r="DR754" s="45" t="str">
        <f>IF(DQ754="","",DQ754-DQ752)</f>
        <v/>
      </c>
      <c r="DS754" s="45"/>
      <c r="DT754" s="45" t="str">
        <f>IF(DS754="","",DS754-DS752)</f>
        <v/>
      </c>
      <c r="DU754" s="45"/>
      <c r="DV754" s="45" t="str">
        <f>IF(DU754="","",DU752+DW752-DU754)</f>
        <v/>
      </c>
      <c r="DW754" s="45"/>
      <c r="DX754" s="45"/>
      <c r="DY754" s="45"/>
      <c r="DZ754" s="45" t="str">
        <f t="shared" si="3469"/>
        <v/>
      </c>
      <c r="EA754" s="46" t="str">
        <f t="shared" si="3470"/>
        <v/>
      </c>
      <c r="EB754" s="37"/>
      <c r="GU754" s="220"/>
      <c r="HX754" s="360"/>
      <c r="HY754" s="52"/>
      <c r="HZ754" s="43">
        <v>3436</v>
      </c>
      <c r="IA754" s="43">
        <f t="shared" si="3426"/>
        <v>85</v>
      </c>
      <c r="IB754" s="43">
        <v>101</v>
      </c>
      <c r="IC754" s="45">
        <f t="shared" si="3427"/>
        <v>0</v>
      </c>
      <c r="ID754" s="43">
        <v>34</v>
      </c>
      <c r="IE754" s="45">
        <f t="shared" si="3428"/>
        <v>0</v>
      </c>
      <c r="IF754" s="43">
        <v>0</v>
      </c>
      <c r="IG754" s="63" t="str">
        <f t="shared" si="3429"/>
        <v>ミニ香水</v>
      </c>
      <c r="IH754" s="67">
        <f t="shared" si="3430"/>
        <v>1100</v>
      </c>
      <c r="II754" s="43">
        <f t="shared" si="3431"/>
        <v>0</v>
      </c>
      <c r="IJ754" s="46">
        <f t="shared" si="3432"/>
        <v>0</v>
      </c>
      <c r="IK754" s="37"/>
      <c r="IL754" s="29"/>
      <c r="IM754" s="52"/>
      <c r="IN754" s="43">
        <v>4180</v>
      </c>
      <c r="IO754" s="58">
        <f t="shared" si="3433"/>
        <v>32</v>
      </c>
      <c r="IP754" s="43">
        <v>89</v>
      </c>
      <c r="IQ754" s="45">
        <f t="shared" si="3434"/>
        <v>0</v>
      </c>
      <c r="IR754" s="43">
        <v>13</v>
      </c>
      <c r="IS754" s="45">
        <f t="shared" si="3435"/>
        <v>0</v>
      </c>
      <c r="IT754" s="43">
        <v>0</v>
      </c>
      <c r="IU754" s="63" t="str">
        <f t="shared" si="3457"/>
        <v>ジャグラーサウンドボタン</v>
      </c>
      <c r="IV754" s="67">
        <f t="shared" si="3458"/>
        <v>900</v>
      </c>
      <c r="IW754" s="43">
        <f t="shared" si="3437"/>
        <v>0</v>
      </c>
      <c r="IX754" s="46">
        <f t="shared" si="3438"/>
        <v>0</v>
      </c>
      <c r="IY754" s="37"/>
      <c r="IZ754" s="61"/>
      <c r="JA754" s="52"/>
      <c r="JB754" s="43">
        <v>3261</v>
      </c>
      <c r="JC754" s="58">
        <f t="shared" si="3439"/>
        <v>24</v>
      </c>
      <c r="JD754" s="43">
        <v>99</v>
      </c>
      <c r="JE754" s="45">
        <f t="shared" si="3440"/>
        <v>1</v>
      </c>
      <c r="JF754" s="43">
        <v>9</v>
      </c>
      <c r="JG754" s="45">
        <f t="shared" si="3441"/>
        <v>1</v>
      </c>
      <c r="JH754" s="43">
        <v>2</v>
      </c>
      <c r="JI754" s="63" t="str">
        <f t="shared" si="3471"/>
        <v>こびとづかんキーケース</v>
      </c>
      <c r="JJ754" s="67">
        <f t="shared" si="3472"/>
        <v>698</v>
      </c>
      <c r="JK754" s="43">
        <f t="shared" si="3442"/>
        <v>698</v>
      </c>
      <c r="JL754" s="46">
        <f t="shared" si="3443"/>
        <v>0.29083333333333333</v>
      </c>
      <c r="JM754" s="37"/>
      <c r="JN754" s="29"/>
      <c r="JO754" s="52"/>
      <c r="JP754" s="43">
        <v>3853</v>
      </c>
      <c r="JQ754" s="43">
        <f t="shared" si="3444"/>
        <v>96</v>
      </c>
      <c r="JR754" s="43">
        <v>81</v>
      </c>
      <c r="JS754" s="45">
        <f t="shared" si="3445"/>
        <v>0</v>
      </c>
      <c r="JT754" s="43">
        <v>15</v>
      </c>
      <c r="JU754" s="45">
        <f t="shared" si="3446"/>
        <v>0</v>
      </c>
      <c r="JV754" s="43">
        <v>1</v>
      </c>
      <c r="JW754" s="63" t="str">
        <f t="shared" si="3455"/>
        <v>デジタルミニカメラ</v>
      </c>
      <c r="JX754" s="67">
        <f t="shared" si="3456"/>
        <v>722</v>
      </c>
      <c r="JY754" s="43">
        <f t="shared" si="3448"/>
        <v>0</v>
      </c>
      <c r="JZ754" s="46">
        <f t="shared" si="3449"/>
        <v>0</v>
      </c>
      <c r="KA754" s="37"/>
      <c r="KB754" s="51"/>
      <c r="KC754" s="52"/>
      <c r="KD754" s="43">
        <v>9347</v>
      </c>
      <c r="KE754" s="43">
        <f>IF(KD754="","",KD754-KD750)</f>
        <v>57</v>
      </c>
      <c r="KF754" s="43">
        <v>272</v>
      </c>
      <c r="KG754" s="45">
        <f>IF(KF754="","",KF754-KF750)</f>
        <v>3</v>
      </c>
      <c r="KH754" s="43">
        <v>1</v>
      </c>
      <c r="KI754" s="45">
        <f>IF(KH754="","",KH750+KJ750-KH754)</f>
        <v>3</v>
      </c>
      <c r="KJ754" s="43">
        <v>6</v>
      </c>
      <c r="KK754" s="63" t="str">
        <f>IF(KD754="","",KK750)</f>
        <v>こびとづかんキーケース</v>
      </c>
      <c r="KL754" s="67">
        <f>IF(KE754="","",KL750)</f>
        <v>726</v>
      </c>
      <c r="KM754" s="43">
        <f>IF(KH754="","",KI754*KL754)</f>
        <v>2178</v>
      </c>
      <c r="KN754" s="46">
        <f>IF(KI754="","",KM754/(KE754*100))</f>
        <v>0.38210526315789473</v>
      </c>
      <c r="KO754" s="37" t="s">
        <v>371</v>
      </c>
      <c r="KP754" s="29"/>
      <c r="KQ754" s="52"/>
      <c r="KR754" s="43">
        <v>18725</v>
      </c>
      <c r="KS754" s="43">
        <f>IF(KR754="","",KR754-KR750)</f>
        <v>75</v>
      </c>
      <c r="KT754" s="43">
        <v>1040</v>
      </c>
      <c r="KU754" s="45">
        <f>IF(KT754="","",KT754-KT750)</f>
        <v>3</v>
      </c>
      <c r="KV754" s="43">
        <v>1</v>
      </c>
      <c r="KW754" s="45">
        <f>IF(KV754="","",KV750+KX750-KV754)</f>
        <v>3</v>
      </c>
      <c r="KX754" s="66">
        <v>6</v>
      </c>
      <c r="KY754" s="63" t="str">
        <f>IF(KR754="","",KY750)</f>
        <v>ジョージファン</v>
      </c>
      <c r="KZ754" s="67">
        <f>IF(KS754="","",KZ750)</f>
        <v>1050</v>
      </c>
      <c r="LA754" s="43">
        <f>IF(KV754="","",KW754*KZ754)</f>
        <v>3150</v>
      </c>
      <c r="LB754" s="46">
        <f>IF(KW754="","",LA754/(KS754*100))</f>
        <v>0.42</v>
      </c>
      <c r="LC754" s="37"/>
      <c r="LD754" s="29"/>
      <c r="LE754" s="47"/>
      <c r="LF754" s="45"/>
      <c r="LG754" s="45"/>
      <c r="LH754" s="45"/>
      <c r="LI754" s="45"/>
      <c r="LJ754" s="43"/>
      <c r="LK754" s="45"/>
      <c r="LL754" s="45"/>
      <c r="LM754" s="73"/>
      <c r="LN754" s="48"/>
      <c r="LO754" s="43"/>
      <c r="LP754" s="53"/>
      <c r="LQ754" s="37"/>
      <c r="LR754" s="29"/>
      <c r="LS754" s="47"/>
      <c r="LT754" s="45"/>
      <c r="LU754" s="45" t="str">
        <f>IF(LT754="","",LT754-LT752)</f>
        <v/>
      </c>
      <c r="LV754" s="45"/>
      <c r="LW754" s="45" t="str">
        <f>IF(LV754="","",LV754-LV752)</f>
        <v/>
      </c>
      <c r="LX754" s="45"/>
      <c r="LY754" s="45" t="str">
        <f>IF(LX754="","",LX752+LZ752-LX754)</f>
        <v/>
      </c>
      <c r="LZ754" s="45"/>
      <c r="MA754" s="45"/>
      <c r="MB754" s="45"/>
      <c r="MC754" s="45" t="str">
        <f t="shared" si="3473"/>
        <v/>
      </c>
      <c r="MD754" s="46" t="str">
        <f t="shared" si="3474"/>
        <v/>
      </c>
      <c r="ME754" s="37"/>
      <c r="MF754" s="29"/>
      <c r="MG754" s="47"/>
      <c r="MH754" s="45"/>
      <c r="MI754" s="45" t="str">
        <f>IF(MH754="","",MH754-MH752)</f>
        <v/>
      </c>
      <c r="MJ754" s="45"/>
      <c r="MK754" s="45" t="str">
        <f>IF(MJ754="","",MJ754-MJ752)</f>
        <v/>
      </c>
      <c r="ML754" s="45"/>
      <c r="MM754" s="45" t="str">
        <f>IF(ML754="","",ML752+MN752-ML754)</f>
        <v/>
      </c>
      <c r="MN754" s="45"/>
      <c r="MO754" s="45"/>
      <c r="MP754" s="45"/>
      <c r="MQ754" s="45" t="str">
        <f t="shared" si="3475"/>
        <v/>
      </c>
      <c r="MR754" s="46" t="str">
        <f t="shared" si="3476"/>
        <v/>
      </c>
      <c r="MS754" s="37"/>
      <c r="MT754" s="29"/>
      <c r="MU754" s="47"/>
      <c r="MV754" s="45"/>
      <c r="MW754" s="45" t="str">
        <f>IF(MV754="","",MV754-MV752)</f>
        <v/>
      </c>
      <c r="MX754" s="45"/>
      <c r="MY754" s="45" t="str">
        <f>IF(MX754="","",MX754-MX752)</f>
        <v/>
      </c>
      <c r="MZ754" s="45"/>
      <c r="NA754" s="45" t="str">
        <f>IF(MZ754="","",MZ752+NB752-MZ754)</f>
        <v/>
      </c>
      <c r="NB754" s="45"/>
      <c r="NC754" s="45"/>
      <c r="ND754" s="45"/>
      <c r="NE754" s="45" t="str">
        <f t="shared" si="3477"/>
        <v/>
      </c>
      <c r="NF754" s="46" t="str">
        <f t="shared" si="3478"/>
        <v/>
      </c>
      <c r="NG754" s="37"/>
      <c r="NH754" s="29"/>
      <c r="NI754" s="47"/>
      <c r="NJ754" s="45"/>
      <c r="NK754" s="45" t="str">
        <f>IF(NJ754="","",NJ754-NJ752)</f>
        <v/>
      </c>
      <c r="NL754" s="45"/>
      <c r="NM754" s="45" t="str">
        <f>IF(NL754="","",NL754-NL752)</f>
        <v/>
      </c>
      <c r="NN754" s="45"/>
      <c r="NO754" s="45" t="str">
        <f>IF(NN754="","",NN752+NP752-NN754)</f>
        <v/>
      </c>
      <c r="NP754" s="45"/>
      <c r="NQ754" s="45"/>
      <c r="NR754" s="45"/>
      <c r="NS754" s="45" t="str">
        <f t="shared" si="3479"/>
        <v/>
      </c>
      <c r="NT754" s="46" t="str">
        <f t="shared" si="3480"/>
        <v/>
      </c>
      <c r="NU754" s="37"/>
    </row>
    <row r="755" spans="1:385" ht="15" customHeight="1" thickBot="1" x14ac:dyDescent="0.3">
      <c r="A755" s="38"/>
      <c r="B755" s="39"/>
      <c r="C755" s="40"/>
      <c r="D755" s="40"/>
      <c r="E755" s="40"/>
      <c r="F755" s="135"/>
      <c r="G755" s="135"/>
      <c r="H755" s="42"/>
      <c r="I755" s="45"/>
      <c r="J755" s="45" t="str">
        <f>IF(I755="","",I755-I753)</f>
        <v/>
      </c>
      <c r="K755" s="45"/>
      <c r="L755" s="45"/>
      <c r="M755" s="45"/>
      <c r="N755" s="45" t="str">
        <f>IF(M755="","",M753+O753-M755)</f>
        <v/>
      </c>
      <c r="O755" s="45"/>
      <c r="P755" s="45"/>
      <c r="Q755" s="45"/>
      <c r="R755" s="45" t="str">
        <f t="shared" si="3459"/>
        <v/>
      </c>
      <c r="S755" s="46" t="str">
        <f t="shared" si="3460"/>
        <v/>
      </c>
      <c r="T755" s="37"/>
      <c r="U755" s="29"/>
      <c r="V755" s="47"/>
      <c r="W755" s="67"/>
      <c r="X755" s="45" t="str">
        <f>IF(W755="","",W755-W753)</f>
        <v/>
      </c>
      <c r="Y755" s="45"/>
      <c r="Z755" s="45"/>
      <c r="AA755" s="45"/>
      <c r="AB755" s="45" t="str">
        <f>IF(AA755="","",AA753+AC753-AA755)</f>
        <v/>
      </c>
      <c r="AC755" s="45"/>
      <c r="AD755" s="45"/>
      <c r="AE755" s="45"/>
      <c r="AF755" s="45" t="str">
        <f t="shared" si="3461"/>
        <v/>
      </c>
      <c r="AG755" s="46" t="str">
        <f t="shared" si="3462"/>
        <v/>
      </c>
      <c r="AH755" s="37"/>
      <c r="AI755" s="29"/>
      <c r="AJ755" s="47"/>
      <c r="AK755" s="45"/>
      <c r="AL755" s="45" t="str">
        <f>IF(AK755="","",AK755-AK753)</f>
        <v/>
      </c>
      <c r="AM755" s="45"/>
      <c r="AN755" s="45" t="str">
        <f>IF(AM755="","",AM755-AM753)</f>
        <v/>
      </c>
      <c r="AO755" s="45"/>
      <c r="AP755" s="45" t="str">
        <f>IF(AO755="","",AO753+AQ753-AO755)</f>
        <v/>
      </c>
      <c r="AQ755" s="45"/>
      <c r="AR755" s="45"/>
      <c r="AS755" s="45"/>
      <c r="AT755" s="45" t="str">
        <f t="shared" si="3463"/>
        <v/>
      </c>
      <c r="AU755" s="46" t="str">
        <f t="shared" si="3464"/>
        <v/>
      </c>
      <c r="AV755" s="37"/>
      <c r="AW755" s="29"/>
      <c r="AX755" s="47"/>
      <c r="AY755" s="45"/>
      <c r="AZ755" s="45" t="str">
        <f>IF(AY755="","",AY755-AY753)</f>
        <v/>
      </c>
      <c r="BA755" s="45"/>
      <c r="BB755" s="45" t="str">
        <f>IF(BA755="","",BA755-BA753)</f>
        <v/>
      </c>
      <c r="BC755" s="45"/>
      <c r="BD755" s="45" t="str">
        <f>IF(BC755="","",BC753+BE753-BC755)</f>
        <v/>
      </c>
      <c r="BE755" s="45"/>
      <c r="BF755" s="45"/>
      <c r="BG755" s="45"/>
      <c r="BH755" s="45" t="str">
        <f t="shared" si="3465"/>
        <v/>
      </c>
      <c r="BI755" s="46" t="str">
        <f t="shared" si="3466"/>
        <v/>
      </c>
      <c r="BJ755" s="37"/>
      <c r="BK755" s="29"/>
      <c r="BL755" s="47"/>
      <c r="BM755" s="45">
        <v>19325</v>
      </c>
      <c r="BN755" s="187">
        <f t="shared" si="3407"/>
        <v>43</v>
      </c>
      <c r="BO755" s="45">
        <v>891</v>
      </c>
      <c r="BP755" s="45">
        <f t="shared" si="3408"/>
        <v>1</v>
      </c>
      <c r="BQ755" s="45">
        <v>8</v>
      </c>
      <c r="BR755" s="45">
        <f t="shared" si="3409"/>
        <v>1</v>
      </c>
      <c r="BS755" s="27">
        <v>0</v>
      </c>
      <c r="BT755" s="63" t="str">
        <f t="shared" si="3410"/>
        <v>スティッチキーケース</v>
      </c>
      <c r="BU755" s="67">
        <f t="shared" si="3411"/>
        <v>550</v>
      </c>
      <c r="BV755" s="45">
        <f t="shared" si="3412"/>
        <v>550</v>
      </c>
      <c r="BW755" s="46">
        <f t="shared" si="3413"/>
        <v>0.12790697674418605</v>
      </c>
      <c r="BX755" s="37"/>
      <c r="BY755" s="57"/>
      <c r="BZ755" s="47"/>
      <c r="CA755" s="45">
        <v>6765</v>
      </c>
      <c r="CB755" s="27">
        <f t="shared" si="3414"/>
        <v>51</v>
      </c>
      <c r="CC755" s="45">
        <v>401</v>
      </c>
      <c r="CD755" s="45">
        <f t="shared" si="3415"/>
        <v>3</v>
      </c>
      <c r="CE755" s="45">
        <v>98</v>
      </c>
      <c r="CF755" s="45">
        <f t="shared" si="3416"/>
        <v>4</v>
      </c>
      <c r="CG755" s="27">
        <v>0</v>
      </c>
      <c r="CH755" s="63" t="str">
        <f t="shared" si="3481"/>
        <v>スプランキーラバー</v>
      </c>
      <c r="CI755" s="67">
        <f t="shared" si="3482"/>
        <v>187</v>
      </c>
      <c r="CJ755" s="45">
        <f t="shared" si="3418"/>
        <v>748</v>
      </c>
      <c r="CK755" s="46">
        <f t="shared" si="3419"/>
        <v>0.14666666666666667</v>
      </c>
      <c r="CL755" s="37"/>
      <c r="CM755" s="29"/>
      <c r="CN755" s="47"/>
      <c r="CO755" s="45">
        <v>691</v>
      </c>
      <c r="CP755" s="27">
        <f t="shared" si="3420"/>
        <v>50</v>
      </c>
      <c r="CQ755" s="45">
        <v>27</v>
      </c>
      <c r="CR755" s="45">
        <f t="shared" si="3421"/>
        <v>3</v>
      </c>
      <c r="CS755" s="45">
        <v>15</v>
      </c>
      <c r="CT755" s="45">
        <f t="shared" si="3422"/>
        <v>3</v>
      </c>
      <c r="CU755" s="27">
        <v>0</v>
      </c>
      <c r="CV755" s="63" t="str">
        <f t="shared" si="3453"/>
        <v>ギャルキティキーケース</v>
      </c>
      <c r="CW755" s="67">
        <f t="shared" si="3454"/>
        <v>726</v>
      </c>
      <c r="CX755" s="45">
        <f t="shared" si="3424"/>
        <v>2178</v>
      </c>
      <c r="CY755" s="46">
        <f t="shared" si="3425"/>
        <v>0.43559999999999999</v>
      </c>
      <c r="CZ755" s="37"/>
      <c r="DA755" s="29"/>
      <c r="DB755" s="47"/>
      <c r="DC755" s="67"/>
      <c r="DD755" s="45" t="str">
        <f>IF(DC755="","",DC755-DC753)</f>
        <v/>
      </c>
      <c r="DE755" s="45"/>
      <c r="DF755" s="45"/>
      <c r="DG755" s="45"/>
      <c r="DH755" s="45" t="str">
        <f>IF(DG755="","",DG753+DI753-DG755)</f>
        <v/>
      </c>
      <c r="DI755" s="45"/>
      <c r="DJ755" s="45"/>
      <c r="DK755" s="45"/>
      <c r="DL755" s="45" t="str">
        <f t="shared" si="3467"/>
        <v/>
      </c>
      <c r="DM755" s="46" t="str">
        <f t="shared" si="3468"/>
        <v/>
      </c>
      <c r="DN755" s="37"/>
      <c r="DO755" s="29"/>
      <c r="DP755" s="47"/>
      <c r="DQ755" s="45"/>
      <c r="DR755" s="45" t="str">
        <f>IF(DQ755="","",DQ755-DQ753)</f>
        <v/>
      </c>
      <c r="DS755" s="45"/>
      <c r="DT755" s="45" t="str">
        <f>IF(DS755="","",DS755-DS753)</f>
        <v/>
      </c>
      <c r="DU755" s="45"/>
      <c r="DV755" s="45" t="str">
        <f>IF(DU755="","",DU753+DW753-DU755)</f>
        <v/>
      </c>
      <c r="DW755" s="45"/>
      <c r="DX755" s="45"/>
      <c r="DY755" s="45"/>
      <c r="DZ755" s="45" t="str">
        <f t="shared" si="3469"/>
        <v/>
      </c>
      <c r="EA755" s="46" t="str">
        <f t="shared" si="3470"/>
        <v/>
      </c>
      <c r="EB755" s="37"/>
      <c r="GU755" s="220"/>
      <c r="HX755" s="360"/>
      <c r="HY755" s="47"/>
      <c r="HZ755" s="45">
        <v>3232</v>
      </c>
      <c r="IA755" s="187">
        <f t="shared" si="3426"/>
        <v>39</v>
      </c>
      <c r="IB755" s="45">
        <v>107</v>
      </c>
      <c r="IC755" s="45">
        <f t="shared" si="3427"/>
        <v>2</v>
      </c>
      <c r="ID755" s="45">
        <v>20</v>
      </c>
      <c r="IE755" s="45">
        <f t="shared" si="3428"/>
        <v>2</v>
      </c>
      <c r="IF755" s="27">
        <v>3</v>
      </c>
      <c r="IG755" s="63" t="str">
        <f t="shared" si="3429"/>
        <v>アンパンマンもちふわ</v>
      </c>
      <c r="IH755" s="67">
        <f t="shared" si="3430"/>
        <v>673</v>
      </c>
      <c r="II755" s="45">
        <f t="shared" si="3431"/>
        <v>1346</v>
      </c>
      <c r="IJ755" s="46">
        <f t="shared" si="3432"/>
        <v>0.34512820512820513</v>
      </c>
      <c r="IK755" s="37"/>
      <c r="IL755" s="29"/>
      <c r="IM755" s="47"/>
      <c r="IN755" s="45">
        <v>2628</v>
      </c>
      <c r="IO755" s="187">
        <f t="shared" si="3433"/>
        <v>12</v>
      </c>
      <c r="IP755" s="45">
        <v>136</v>
      </c>
      <c r="IQ755" s="45">
        <f t="shared" si="3434"/>
        <v>2</v>
      </c>
      <c r="IR755" s="45">
        <v>21</v>
      </c>
      <c r="IS755" s="45">
        <f t="shared" si="3435"/>
        <v>2</v>
      </c>
      <c r="IT755" s="27">
        <v>0</v>
      </c>
      <c r="IU755" s="63" t="s">
        <v>396</v>
      </c>
      <c r="IV755" s="67">
        <v>182</v>
      </c>
      <c r="IW755" s="45">
        <f t="shared" si="3437"/>
        <v>364</v>
      </c>
      <c r="IX755" s="46">
        <f t="shared" si="3438"/>
        <v>0.30333333333333334</v>
      </c>
      <c r="IY755" s="37" t="s">
        <v>331</v>
      </c>
      <c r="IZ755" s="61"/>
      <c r="JA755" s="47"/>
      <c r="JB755" s="45">
        <v>3972</v>
      </c>
      <c r="JC755" s="27">
        <f t="shared" si="3439"/>
        <v>208</v>
      </c>
      <c r="JD755" s="45">
        <v>275</v>
      </c>
      <c r="JE755" s="45">
        <f t="shared" si="3440"/>
        <v>7</v>
      </c>
      <c r="JF755" s="45">
        <v>80</v>
      </c>
      <c r="JG755" s="45">
        <f t="shared" si="3441"/>
        <v>15</v>
      </c>
      <c r="JH755" s="27">
        <v>30</v>
      </c>
      <c r="JI755" s="63" t="str">
        <f t="shared" si="3471"/>
        <v>AIモンスターラバー</v>
      </c>
      <c r="JJ755" s="67">
        <f t="shared" si="3472"/>
        <v>198</v>
      </c>
      <c r="JK755" s="45">
        <f t="shared" si="3442"/>
        <v>2970</v>
      </c>
      <c r="JL755" s="46">
        <f t="shared" si="3443"/>
        <v>0.14278846153846153</v>
      </c>
      <c r="JM755" s="37"/>
      <c r="JN755" s="29"/>
      <c r="JO755" s="47"/>
      <c r="JP755" s="45">
        <v>4558</v>
      </c>
      <c r="JQ755" s="27">
        <f t="shared" si="3444"/>
        <v>56</v>
      </c>
      <c r="JR755" s="45">
        <v>220</v>
      </c>
      <c r="JS755" s="45">
        <f t="shared" si="3445"/>
        <v>3</v>
      </c>
      <c r="JT755" s="45">
        <v>55</v>
      </c>
      <c r="JU755" s="45">
        <f t="shared" si="3446"/>
        <v>3</v>
      </c>
      <c r="JV755" s="27">
        <v>10</v>
      </c>
      <c r="JW755" s="63" t="str">
        <f t="shared" si="3455"/>
        <v>キティサンダルKH</v>
      </c>
      <c r="JX755" s="67">
        <f t="shared" si="3456"/>
        <v>605</v>
      </c>
      <c r="JY755" s="45">
        <f t="shared" si="3448"/>
        <v>1815</v>
      </c>
      <c r="JZ755" s="46">
        <f t="shared" si="3449"/>
        <v>0.32410714285714287</v>
      </c>
      <c r="KA755" s="37"/>
      <c r="KB755" s="51"/>
      <c r="KC755" s="47"/>
      <c r="KD755" s="45">
        <v>10563</v>
      </c>
      <c r="KE755" s="27">
        <f>IF(KD755="","",KD755-KD751)</f>
        <v>143</v>
      </c>
      <c r="KF755" s="45">
        <v>585</v>
      </c>
      <c r="KG755" s="45">
        <f>IF(KF755="","",KF755-KF751)</f>
        <v>5</v>
      </c>
      <c r="KH755" s="45">
        <v>6</v>
      </c>
      <c r="KI755" s="45">
        <f>IF(KH755="","",KH751+KJ751-KH755)</f>
        <v>2</v>
      </c>
      <c r="KJ755" s="27">
        <v>8</v>
      </c>
      <c r="KK755" s="63" t="str">
        <f>IF(KD755="","",KK751)</f>
        <v>サンリオFAN</v>
      </c>
      <c r="KL755" s="67">
        <f>IF(KE755="","",KL751)</f>
        <v>1100</v>
      </c>
      <c r="KM755" s="45">
        <f>IF(KH755="","",KI755*KL755)</f>
        <v>2200</v>
      </c>
      <c r="KN755" s="46">
        <f>IF(KI755="","",KM755/(KE755*100))</f>
        <v>0.15384615384615385</v>
      </c>
      <c r="KO755" s="37"/>
      <c r="KP755" s="29"/>
      <c r="KQ755" s="47"/>
      <c r="KR755" s="45">
        <v>15558</v>
      </c>
      <c r="KS755" s="187">
        <f>IF(KR755="","",KR755-KR751)</f>
        <v>14</v>
      </c>
      <c r="KT755" s="45">
        <v>1818</v>
      </c>
      <c r="KU755" s="45">
        <f>IF(KT755="","",KT755-KT751)</f>
        <v>0</v>
      </c>
      <c r="KV755" s="45">
        <v>16</v>
      </c>
      <c r="KW755" s="45">
        <f>IF(KV755="","",KV751+KX751-KV755)</f>
        <v>0</v>
      </c>
      <c r="KX755" s="27">
        <v>0</v>
      </c>
      <c r="KY755" s="64" t="str">
        <f>IF(KR755="","",KY751)</f>
        <v>ターボババアマスコット</v>
      </c>
      <c r="KZ755" s="67">
        <f>IF(KS755="","",KZ751)</f>
        <v>800</v>
      </c>
      <c r="LA755" s="45">
        <f>IF(KV755="","",KW755*KZ755)</f>
        <v>0</v>
      </c>
      <c r="LB755" s="46">
        <f>IF(KW755="","",LA755/(KS755*100))</f>
        <v>0</v>
      </c>
      <c r="LC755" s="37"/>
      <c r="LD755" s="29"/>
      <c r="LE755" s="75"/>
      <c r="LF755" s="76"/>
      <c r="LG755" s="76"/>
      <c r="LH755" s="76"/>
      <c r="LI755" s="76"/>
      <c r="LJ755" s="77"/>
      <c r="LK755" s="76"/>
      <c r="LL755" s="76"/>
      <c r="LM755" s="78"/>
      <c r="LN755" s="79"/>
      <c r="LO755" s="76"/>
      <c r="LP755" s="80"/>
      <c r="LQ755" s="37"/>
      <c r="LR755" s="29"/>
      <c r="LS755" s="47"/>
      <c r="LT755" s="67"/>
      <c r="LU755" s="45" t="str">
        <f>IF(LT755="","",LT755-LT753)</f>
        <v/>
      </c>
      <c r="LV755" s="45"/>
      <c r="LW755" s="45"/>
      <c r="LX755" s="45"/>
      <c r="LY755" s="45" t="str">
        <f>IF(LX755="","",LX753+LZ753-LX755)</f>
        <v/>
      </c>
      <c r="LZ755" s="45"/>
      <c r="MA755" s="45"/>
      <c r="MB755" s="45"/>
      <c r="MC755" s="45" t="str">
        <f t="shared" si="3473"/>
        <v/>
      </c>
      <c r="MD755" s="46" t="str">
        <f t="shared" si="3474"/>
        <v/>
      </c>
      <c r="ME755" s="37"/>
      <c r="MF755" s="29"/>
      <c r="MG755" s="47"/>
      <c r="MH755" s="67"/>
      <c r="MI755" s="45" t="str">
        <f>IF(MH755="","",MH755-MH753)</f>
        <v/>
      </c>
      <c r="MJ755" s="45"/>
      <c r="MK755" s="45"/>
      <c r="ML755" s="45"/>
      <c r="MM755" s="45" t="str">
        <f>IF(ML755="","",ML753+MN753-ML755)</f>
        <v/>
      </c>
      <c r="MN755" s="45"/>
      <c r="MO755" s="45"/>
      <c r="MP755" s="45"/>
      <c r="MQ755" s="45" t="str">
        <f t="shared" si="3475"/>
        <v/>
      </c>
      <c r="MR755" s="46" t="str">
        <f t="shared" si="3476"/>
        <v/>
      </c>
      <c r="MS755" s="37"/>
      <c r="MT755" s="29"/>
      <c r="MU755" s="47"/>
      <c r="MV755" s="67"/>
      <c r="MW755" s="45" t="str">
        <f>IF(MV755="","",MV755-MV753)</f>
        <v/>
      </c>
      <c r="MX755" s="45"/>
      <c r="MY755" s="45"/>
      <c r="MZ755" s="45"/>
      <c r="NA755" s="45" t="str">
        <f>IF(MZ755="","",MZ753+NB753-MZ755)</f>
        <v/>
      </c>
      <c r="NB755" s="45"/>
      <c r="NC755" s="45"/>
      <c r="ND755" s="45"/>
      <c r="NE755" s="45" t="str">
        <f t="shared" si="3477"/>
        <v/>
      </c>
      <c r="NF755" s="46" t="str">
        <f t="shared" si="3478"/>
        <v/>
      </c>
      <c r="NG755" s="37"/>
      <c r="NH755" s="29"/>
      <c r="NI755" s="47"/>
      <c r="NJ755" s="67"/>
      <c r="NK755" s="45" t="str">
        <f>IF(NJ755="","",NJ755-NJ753)</f>
        <v/>
      </c>
      <c r="NL755" s="45"/>
      <c r="NM755" s="45"/>
      <c r="NN755" s="45"/>
      <c r="NO755" s="45" t="str">
        <f>IF(NN755="","",NN753+NP753-NN755)</f>
        <v/>
      </c>
      <c r="NP755" s="45"/>
      <c r="NQ755" s="45"/>
      <c r="NR755" s="45"/>
      <c r="NS755" s="45" t="str">
        <f t="shared" si="3479"/>
        <v/>
      </c>
      <c r="NT755" s="46" t="str">
        <f t="shared" si="3480"/>
        <v/>
      </c>
      <c r="NU755" s="37"/>
    </row>
    <row r="756" spans="1:385" ht="15" customHeight="1" thickTop="1" thickBot="1" x14ac:dyDescent="0.3">
      <c r="A756" s="38"/>
      <c r="B756" s="39"/>
      <c r="C756" s="40"/>
      <c r="D756" s="40"/>
      <c r="E756" s="40"/>
      <c r="F756" s="135"/>
      <c r="G756" s="135"/>
      <c r="H756" s="42"/>
      <c r="I756" s="45"/>
      <c r="J756" s="45" t="str">
        <f t="shared" ref="J756:J780" si="3483">IF(I756="","",I756-I755)</f>
        <v/>
      </c>
      <c r="K756" s="45"/>
      <c r="L756" s="45"/>
      <c r="M756" s="45"/>
      <c r="N756" s="45" t="str">
        <f t="shared" ref="N756:N781" si="3484">IF(M756="","",M755+O755-M756)</f>
        <v/>
      </c>
      <c r="O756" s="45"/>
      <c r="P756" s="45"/>
      <c r="Q756" s="45"/>
      <c r="R756" s="45" t="str">
        <f t="shared" si="3459"/>
        <v/>
      </c>
      <c r="S756" s="46" t="str">
        <f t="shared" si="3460"/>
        <v/>
      </c>
      <c r="T756" s="37"/>
      <c r="U756" s="29"/>
      <c r="V756" s="47"/>
      <c r="W756" s="67"/>
      <c r="X756" s="45" t="str">
        <f t="shared" ref="X756:X776" si="3485">IF(W756="","",W756-W755)</f>
        <v/>
      </c>
      <c r="Y756" s="45"/>
      <c r="Z756" s="45"/>
      <c r="AA756" s="45"/>
      <c r="AB756" s="45" t="str">
        <f t="shared" ref="AB756:AB776" si="3486">IF(AA756="","",AA755+AC755-AA756)</f>
        <v/>
      </c>
      <c r="AC756" s="45"/>
      <c r="AD756" s="45"/>
      <c r="AE756" s="45"/>
      <c r="AF756" s="45" t="str">
        <f t="shared" si="3461"/>
        <v/>
      </c>
      <c r="AG756" s="46" t="str">
        <f t="shared" si="3462"/>
        <v/>
      </c>
      <c r="AH756" s="37"/>
      <c r="AI756" s="29"/>
      <c r="AJ756" s="47"/>
      <c r="AK756" s="45"/>
      <c r="AL756" s="45" t="str">
        <f t="shared" ref="AL756:AL780" si="3487">IF(AK756="","",AK756-AK755)</f>
        <v/>
      </c>
      <c r="AM756" s="45"/>
      <c r="AN756" s="45" t="str">
        <f t="shared" ref="AN756:AN781" si="3488">IF(AM756="","",AM756-AM755)</f>
        <v/>
      </c>
      <c r="AO756" s="45"/>
      <c r="AP756" s="45" t="str">
        <f t="shared" ref="AP756:AP781" si="3489">IF(AO756="","",AO755+AQ755-AO756)</f>
        <v/>
      </c>
      <c r="AQ756" s="45"/>
      <c r="AR756" s="45"/>
      <c r="AS756" s="45"/>
      <c r="AT756" s="45" t="str">
        <f t="shared" si="3463"/>
        <v/>
      </c>
      <c r="AU756" s="46" t="str">
        <f t="shared" si="3464"/>
        <v/>
      </c>
      <c r="AV756" s="37"/>
      <c r="AW756" s="29"/>
      <c r="AX756" s="47"/>
      <c r="AY756" s="45"/>
      <c r="AZ756" s="45" t="str">
        <f t="shared" ref="AZ756:AZ780" si="3490">IF(AY756="","",AY756-AY755)</f>
        <v/>
      </c>
      <c r="BA756" s="45"/>
      <c r="BB756" s="45" t="str">
        <f t="shared" ref="BB756:BB781" si="3491">IF(BA756="","",BA756-BA755)</f>
        <v/>
      </c>
      <c r="BC756" s="45"/>
      <c r="BD756" s="45" t="str">
        <f t="shared" ref="BD756:BD781" si="3492">IF(BC756="","",BC755+BE755-BC756)</f>
        <v/>
      </c>
      <c r="BE756" s="45"/>
      <c r="BF756" s="45"/>
      <c r="BG756" s="45"/>
      <c r="BH756" s="45" t="str">
        <f t="shared" si="3465"/>
        <v/>
      </c>
      <c r="BI756" s="46" t="str">
        <f t="shared" si="3466"/>
        <v/>
      </c>
      <c r="BJ756" s="37"/>
      <c r="BK756" s="29"/>
      <c r="BL756" s="75"/>
      <c r="BM756" s="83">
        <v>14187</v>
      </c>
      <c r="BN756" s="77">
        <f t="shared" si="3407"/>
        <v>108</v>
      </c>
      <c r="BO756" s="79">
        <v>1705</v>
      </c>
      <c r="BP756" s="76">
        <f t="shared" si="3408"/>
        <v>9</v>
      </c>
      <c r="BQ756" s="76">
        <v>340</v>
      </c>
      <c r="BR756" s="76">
        <f t="shared" si="3409"/>
        <v>10</v>
      </c>
      <c r="BS756" s="76">
        <v>0</v>
      </c>
      <c r="BT756" s="78" t="str">
        <f t="shared" si="3410"/>
        <v>サンリオブレスレット</v>
      </c>
      <c r="BU756" s="79">
        <f t="shared" si="3411"/>
        <v>200</v>
      </c>
      <c r="BV756" s="76">
        <f t="shared" si="3412"/>
        <v>2000</v>
      </c>
      <c r="BW756" s="80">
        <f t="shared" si="3413"/>
        <v>0.18518518518518517</v>
      </c>
      <c r="BX756" s="37"/>
      <c r="BY756" s="57"/>
      <c r="BZ756" s="75"/>
      <c r="CA756" s="83">
        <v>4662</v>
      </c>
      <c r="CB756" s="77">
        <f t="shared" si="3414"/>
        <v>94</v>
      </c>
      <c r="CC756" s="79">
        <v>257</v>
      </c>
      <c r="CD756" s="76">
        <f t="shared" si="3415"/>
        <v>4</v>
      </c>
      <c r="CE756" s="76">
        <v>60</v>
      </c>
      <c r="CF756" s="76">
        <f t="shared" si="3416"/>
        <v>6</v>
      </c>
      <c r="CG756" s="76">
        <v>13</v>
      </c>
      <c r="CH756" s="78" t="str">
        <f t="shared" si="3481"/>
        <v>ＡＩラバー</v>
      </c>
      <c r="CI756" s="79">
        <f t="shared" si="3482"/>
        <v>198</v>
      </c>
      <c r="CJ756" s="76">
        <f t="shared" si="3418"/>
        <v>1188</v>
      </c>
      <c r="CK756" s="80">
        <f t="shared" si="3419"/>
        <v>0.12638297872340426</v>
      </c>
      <c r="CL756" s="37"/>
      <c r="CM756" s="29"/>
      <c r="CN756" s="75"/>
      <c r="CO756" s="83">
        <v>648</v>
      </c>
      <c r="CP756" s="77">
        <f t="shared" si="3420"/>
        <v>50</v>
      </c>
      <c r="CQ756" s="79">
        <v>20</v>
      </c>
      <c r="CR756" s="76">
        <f t="shared" si="3421"/>
        <v>1</v>
      </c>
      <c r="CS756" s="76">
        <v>11</v>
      </c>
      <c r="CT756" s="76">
        <f t="shared" si="3422"/>
        <v>1</v>
      </c>
      <c r="CU756" s="76">
        <v>8</v>
      </c>
      <c r="CV756" s="78" t="str">
        <f t="shared" si="3453"/>
        <v>サンリオトイカメラ</v>
      </c>
      <c r="CW756" s="79">
        <f t="shared" si="3454"/>
        <v>605</v>
      </c>
      <c r="CX756" s="76">
        <f t="shared" si="3424"/>
        <v>605</v>
      </c>
      <c r="CY756" s="80">
        <f t="shared" si="3425"/>
        <v>0.121</v>
      </c>
      <c r="CZ756" s="37"/>
      <c r="DA756" s="29"/>
      <c r="DB756" s="47"/>
      <c r="DC756" s="67"/>
      <c r="DD756" s="45" t="str">
        <f t="shared" ref="DD756:DD776" si="3493">IF(DC756="","",DC756-DC755)</f>
        <v/>
      </c>
      <c r="DE756" s="45"/>
      <c r="DF756" s="45"/>
      <c r="DG756" s="45"/>
      <c r="DH756" s="45" t="str">
        <f t="shared" ref="DH756:DH776" si="3494">IF(DG756="","",DG755+DI755-DG756)</f>
        <v/>
      </c>
      <c r="DI756" s="45"/>
      <c r="DJ756" s="45"/>
      <c r="DK756" s="45"/>
      <c r="DL756" s="45" t="str">
        <f t="shared" si="3467"/>
        <v/>
      </c>
      <c r="DM756" s="46" t="str">
        <f t="shared" si="3468"/>
        <v/>
      </c>
      <c r="DN756" s="37"/>
      <c r="DO756" s="29"/>
      <c r="DP756" s="47"/>
      <c r="DQ756" s="45"/>
      <c r="DR756" s="45" t="str">
        <f t="shared" ref="DR756:DR780" si="3495">IF(DQ756="","",DQ756-DQ755)</f>
        <v/>
      </c>
      <c r="DS756" s="45"/>
      <c r="DT756" s="45" t="str">
        <f t="shared" ref="DT756:DT781" si="3496">IF(DS756="","",DS756-DS755)</f>
        <v/>
      </c>
      <c r="DU756" s="45"/>
      <c r="DV756" s="45" t="str">
        <f t="shared" ref="DV756:DV781" si="3497">IF(DU756="","",DU755+DW755-DU756)</f>
        <v/>
      </c>
      <c r="DW756" s="45"/>
      <c r="DX756" s="45"/>
      <c r="DY756" s="45"/>
      <c r="DZ756" s="45" t="str">
        <f t="shared" si="3469"/>
        <v/>
      </c>
      <c r="EA756" s="46" t="str">
        <f t="shared" si="3470"/>
        <v/>
      </c>
      <c r="EB756" s="37"/>
      <c r="GU756" s="220"/>
      <c r="HX756" s="360"/>
      <c r="HY756" s="75"/>
      <c r="HZ756" s="83">
        <v>4235</v>
      </c>
      <c r="IA756" s="77">
        <f t="shared" si="3426"/>
        <v>50</v>
      </c>
      <c r="IB756" s="79">
        <v>208</v>
      </c>
      <c r="IC756" s="76">
        <f t="shared" si="3427"/>
        <v>0</v>
      </c>
      <c r="ID756" s="76">
        <v>80</v>
      </c>
      <c r="IE756" s="76">
        <f t="shared" si="3428"/>
        <v>3</v>
      </c>
      <c r="IF756" s="76">
        <v>60</v>
      </c>
      <c r="IG756" s="78" t="str">
        <f t="shared" si="3429"/>
        <v>スプランキーラバー</v>
      </c>
      <c r="IH756" s="79">
        <f t="shared" si="3430"/>
        <v>200</v>
      </c>
      <c r="II756" s="76">
        <f t="shared" si="3431"/>
        <v>600</v>
      </c>
      <c r="IJ756" s="80">
        <f t="shared" si="3432"/>
        <v>0.12</v>
      </c>
      <c r="IK756" s="37"/>
      <c r="IL756" s="29"/>
      <c r="IM756" s="75"/>
      <c r="IN756" s="83">
        <v>4501</v>
      </c>
      <c r="IO756" s="188">
        <f t="shared" si="3433"/>
        <v>15</v>
      </c>
      <c r="IP756" s="79">
        <v>206</v>
      </c>
      <c r="IQ756" s="76">
        <f t="shared" si="3434"/>
        <v>1</v>
      </c>
      <c r="IR756" s="76">
        <v>33</v>
      </c>
      <c r="IS756" s="76">
        <f t="shared" si="3435"/>
        <v>1</v>
      </c>
      <c r="IT756" s="76">
        <v>-21</v>
      </c>
      <c r="IU756" s="78" t="str">
        <f t="shared" si="3457"/>
        <v>NICI</v>
      </c>
      <c r="IV756" s="79">
        <f t="shared" si="3458"/>
        <v>682</v>
      </c>
      <c r="IW756" s="76">
        <f t="shared" si="3437"/>
        <v>682</v>
      </c>
      <c r="IX756" s="80">
        <f t="shared" si="3438"/>
        <v>0.45466666666666666</v>
      </c>
      <c r="IY756" s="37" t="s">
        <v>381</v>
      </c>
      <c r="IZ756" s="61"/>
      <c r="JA756" s="75"/>
      <c r="JB756" s="83">
        <v>2421</v>
      </c>
      <c r="JC756" s="77">
        <f t="shared" si="3439"/>
        <v>88</v>
      </c>
      <c r="JD756" s="79">
        <v>138</v>
      </c>
      <c r="JE756" s="76">
        <f t="shared" si="3440"/>
        <v>7</v>
      </c>
      <c r="JF756" s="76">
        <v>5</v>
      </c>
      <c r="JG756" s="76">
        <f t="shared" si="3441"/>
        <v>7</v>
      </c>
      <c r="JH756" s="76">
        <v>20</v>
      </c>
      <c r="JI756" s="78" t="s">
        <v>370</v>
      </c>
      <c r="JJ756" s="79">
        <v>286</v>
      </c>
      <c r="JK756" s="76">
        <f t="shared" si="3442"/>
        <v>2002</v>
      </c>
      <c r="JL756" s="80">
        <f t="shared" si="3443"/>
        <v>0.22750000000000001</v>
      </c>
      <c r="JM756" s="37" t="s">
        <v>378</v>
      </c>
      <c r="JN756" s="29"/>
      <c r="JO756" s="75"/>
      <c r="JP756" s="83">
        <v>3389</v>
      </c>
      <c r="JQ756" s="77">
        <f t="shared" si="3444"/>
        <v>140</v>
      </c>
      <c r="JR756" s="79">
        <v>173</v>
      </c>
      <c r="JS756" s="76">
        <f t="shared" si="3445"/>
        <v>3</v>
      </c>
      <c r="JT756" s="76">
        <v>6</v>
      </c>
      <c r="JU756" s="76">
        <f t="shared" si="3446"/>
        <v>3</v>
      </c>
      <c r="JV756" s="76">
        <v>5</v>
      </c>
      <c r="JW756" s="78" t="str">
        <f t="shared" si="3455"/>
        <v>サンリオファン</v>
      </c>
      <c r="JX756" s="79">
        <f t="shared" si="3456"/>
        <v>1100</v>
      </c>
      <c r="JY756" s="76">
        <f t="shared" si="3448"/>
        <v>3300</v>
      </c>
      <c r="JZ756" s="80">
        <f t="shared" si="3449"/>
        <v>0.23571428571428571</v>
      </c>
      <c r="KA756" s="37" t="s">
        <v>205</v>
      </c>
      <c r="KB756" s="51"/>
      <c r="KC756" s="75"/>
      <c r="KD756" s="83">
        <v>10840</v>
      </c>
      <c r="KE756" s="77">
        <f>IF(KD756="","",KD756-KD752)</f>
        <v>219</v>
      </c>
      <c r="KF756" s="79">
        <v>534</v>
      </c>
      <c r="KG756" s="76">
        <f>IF(KF756="","",KF756-KF752)</f>
        <v>10</v>
      </c>
      <c r="KH756" s="76">
        <v>80</v>
      </c>
      <c r="KI756" s="76">
        <f>IF(KH756="","",KH752+KJ752-KH756)</f>
        <v>13</v>
      </c>
      <c r="KJ756" s="76">
        <v>15</v>
      </c>
      <c r="KK756" s="78" t="str">
        <f>IF(KD756="","",KK752)</f>
        <v>ＡＩモンスターラバー</v>
      </c>
      <c r="KL756" s="79">
        <f>IF(KE756="","",KL752)</f>
        <v>198</v>
      </c>
      <c r="KM756" s="76">
        <f>IF(KH756="","",KI756*KL756)</f>
        <v>2574</v>
      </c>
      <c r="KN756" s="80">
        <f>IF(KI756="","",KM756/(KE756*100))</f>
        <v>0.11753424657534246</v>
      </c>
      <c r="KO756" s="37"/>
      <c r="KP756" s="29"/>
      <c r="KQ756" s="75"/>
      <c r="KR756" s="83">
        <v>17134</v>
      </c>
      <c r="KS756" s="77">
        <f>IF(KR756="","",KR756-KR752)</f>
        <v>93</v>
      </c>
      <c r="KT756" s="79">
        <v>1972</v>
      </c>
      <c r="KU756" s="76">
        <f>IF(KT756="","",KT756-KT752)</f>
        <v>6</v>
      </c>
      <c r="KV756" s="76">
        <v>9</v>
      </c>
      <c r="KW756" s="76">
        <f>IF(KV756="","",KV752+KX752-KV756)</f>
        <v>6</v>
      </c>
      <c r="KX756" s="76">
        <v>16</v>
      </c>
      <c r="KY756" s="78" t="str">
        <f>IF(KR756="","",KY752)</f>
        <v>AIモンスターマスコット</v>
      </c>
      <c r="KZ756" s="79">
        <f>IF(KS756="","",KZ752)</f>
        <v>286</v>
      </c>
      <c r="LA756" s="76">
        <f>IF(KV756="","",KW756*KZ756)</f>
        <v>1716</v>
      </c>
      <c r="LB756" s="80">
        <f>IF(KW756="","",LA756/(KS756*100))</f>
        <v>0.18451612903225806</v>
      </c>
      <c r="LC756" s="37" t="s">
        <v>382</v>
      </c>
      <c r="LD756" s="29"/>
      <c r="LE756" s="52" t="str">
        <f>IF(A738="","",A738)</f>
        <v/>
      </c>
      <c r="LF756" s="43"/>
      <c r="LG756" s="86"/>
      <c r="LH756" s="43"/>
      <c r="LI756" s="43"/>
      <c r="LJ756" s="43"/>
      <c r="LK756" s="87"/>
      <c r="LL756" s="43"/>
      <c r="LM756" s="65"/>
      <c r="LN756" s="48"/>
      <c r="LO756" s="87"/>
      <c r="LP756" s="53"/>
      <c r="LQ756" s="37"/>
      <c r="LR756" s="29"/>
      <c r="LS756" s="47"/>
      <c r="LT756" s="67"/>
      <c r="LU756" s="45" t="str">
        <f t="shared" ref="LU756:LU776" si="3498">IF(LT756="","",LT756-LT755)</f>
        <v/>
      </c>
      <c r="LV756" s="45"/>
      <c r="LW756" s="45"/>
      <c r="LX756" s="45"/>
      <c r="LY756" s="45" t="str">
        <f t="shared" ref="LY756:LY776" si="3499">IF(LX756="","",LX755+LZ755-LX756)</f>
        <v/>
      </c>
      <c r="LZ756" s="45"/>
      <c r="MA756" s="45"/>
      <c r="MB756" s="45"/>
      <c r="MC756" s="45" t="str">
        <f t="shared" si="3473"/>
        <v/>
      </c>
      <c r="MD756" s="46" t="str">
        <f t="shared" si="3474"/>
        <v/>
      </c>
      <c r="ME756" s="37"/>
      <c r="MF756" s="29"/>
      <c r="MG756" s="47"/>
      <c r="MH756" s="67"/>
      <c r="MI756" s="45" t="str">
        <f t="shared" ref="MI756:MI776" si="3500">IF(MH756="","",MH756-MH755)</f>
        <v/>
      </c>
      <c r="MJ756" s="45"/>
      <c r="MK756" s="45"/>
      <c r="ML756" s="45"/>
      <c r="MM756" s="45" t="str">
        <f t="shared" ref="MM756:MM776" si="3501">IF(ML756="","",ML755+MN755-ML756)</f>
        <v/>
      </c>
      <c r="MN756" s="45"/>
      <c r="MO756" s="45"/>
      <c r="MP756" s="45"/>
      <c r="MQ756" s="45" t="str">
        <f t="shared" si="3475"/>
        <v/>
      </c>
      <c r="MR756" s="46" t="str">
        <f t="shared" si="3476"/>
        <v/>
      </c>
      <c r="MS756" s="37"/>
      <c r="MT756" s="29"/>
      <c r="MU756" s="47"/>
      <c r="MV756" s="67"/>
      <c r="MW756" s="45" t="str">
        <f t="shared" ref="MW756:MW776" si="3502">IF(MV756="","",MV756-MV755)</f>
        <v/>
      </c>
      <c r="MX756" s="45"/>
      <c r="MY756" s="45"/>
      <c r="MZ756" s="45"/>
      <c r="NA756" s="45" t="str">
        <f t="shared" ref="NA756:NA776" si="3503">IF(MZ756="","",MZ755+NB755-MZ756)</f>
        <v/>
      </c>
      <c r="NB756" s="45"/>
      <c r="NC756" s="45"/>
      <c r="ND756" s="45"/>
      <c r="NE756" s="45" t="str">
        <f t="shared" si="3477"/>
        <v/>
      </c>
      <c r="NF756" s="46" t="str">
        <f t="shared" si="3478"/>
        <v/>
      </c>
      <c r="NG756" s="37"/>
      <c r="NH756" s="29"/>
      <c r="NI756" s="47"/>
      <c r="NJ756" s="67"/>
      <c r="NK756" s="45" t="str">
        <f t="shared" ref="NK756:NK776" si="3504">IF(NJ756="","",NJ756-NJ755)</f>
        <v/>
      </c>
      <c r="NL756" s="45"/>
      <c r="NM756" s="45"/>
      <c r="NN756" s="45"/>
      <c r="NO756" s="45" t="str">
        <f t="shared" ref="NO756:NO776" si="3505">IF(NN756="","",NN755+NP755-NN756)</f>
        <v/>
      </c>
      <c r="NP756" s="45"/>
      <c r="NQ756" s="45"/>
      <c r="NR756" s="45"/>
      <c r="NS756" s="45" t="str">
        <f t="shared" si="3479"/>
        <v/>
      </c>
      <c r="NT756" s="46" t="str">
        <f t="shared" si="3480"/>
        <v/>
      </c>
      <c r="NU756" s="37"/>
    </row>
    <row r="757" spans="1:385" ht="15" customHeight="1" thickTop="1" x14ac:dyDescent="0.25">
      <c r="A757" s="38"/>
      <c r="B757" s="39"/>
      <c r="C757" s="40"/>
      <c r="D757" s="40"/>
      <c r="E757" s="40"/>
      <c r="F757" s="135"/>
      <c r="G757" s="135"/>
      <c r="H757" s="42"/>
      <c r="I757" s="45"/>
      <c r="J757" s="45" t="str">
        <f t="shared" si="3483"/>
        <v/>
      </c>
      <c r="K757" s="45"/>
      <c r="L757" s="45"/>
      <c r="M757" s="45"/>
      <c r="N757" s="45" t="str">
        <f t="shared" si="3484"/>
        <v/>
      </c>
      <c r="O757" s="45"/>
      <c r="P757" s="45"/>
      <c r="Q757" s="45"/>
      <c r="R757" s="45" t="str">
        <f t="shared" si="3459"/>
        <v/>
      </c>
      <c r="S757" s="46" t="str">
        <f t="shared" si="3460"/>
        <v/>
      </c>
      <c r="T757" s="37"/>
      <c r="U757" s="29"/>
      <c r="V757" s="47"/>
      <c r="W757" s="67"/>
      <c r="X757" s="45" t="str">
        <f t="shared" si="3485"/>
        <v/>
      </c>
      <c r="Y757" s="45"/>
      <c r="Z757" s="45"/>
      <c r="AA757" s="45"/>
      <c r="AB757" s="45" t="str">
        <f t="shared" si="3486"/>
        <v/>
      </c>
      <c r="AC757" s="45"/>
      <c r="AD757" s="45"/>
      <c r="AE757" s="45"/>
      <c r="AF757" s="45" t="str">
        <f t="shared" si="3461"/>
        <v/>
      </c>
      <c r="AG757" s="46" t="str">
        <f t="shared" si="3462"/>
        <v/>
      </c>
      <c r="AH757" s="37"/>
      <c r="AI757" s="29"/>
      <c r="AJ757" s="47"/>
      <c r="AK757" s="45"/>
      <c r="AL757" s="45" t="str">
        <f t="shared" si="3487"/>
        <v/>
      </c>
      <c r="AM757" s="45"/>
      <c r="AN757" s="45" t="str">
        <f t="shared" si="3488"/>
        <v/>
      </c>
      <c r="AO757" s="45"/>
      <c r="AP757" s="45" t="str">
        <f t="shared" si="3489"/>
        <v/>
      </c>
      <c r="AQ757" s="45"/>
      <c r="AR757" s="45"/>
      <c r="AS757" s="45"/>
      <c r="AT757" s="45" t="str">
        <f t="shared" si="3463"/>
        <v/>
      </c>
      <c r="AU757" s="46" t="str">
        <f t="shared" si="3464"/>
        <v/>
      </c>
      <c r="AV757" s="37"/>
      <c r="AW757" s="29"/>
      <c r="AX757" s="47"/>
      <c r="AY757" s="45"/>
      <c r="AZ757" s="45" t="str">
        <f t="shared" si="3490"/>
        <v/>
      </c>
      <c r="BA757" s="45"/>
      <c r="BB757" s="45" t="str">
        <f t="shared" si="3491"/>
        <v/>
      </c>
      <c r="BC757" s="45"/>
      <c r="BD757" s="45" t="str">
        <f t="shared" si="3492"/>
        <v/>
      </c>
      <c r="BE757" s="45"/>
      <c r="BF757" s="45"/>
      <c r="BG757" s="45"/>
      <c r="BH757" s="45" t="str">
        <f t="shared" si="3465"/>
        <v/>
      </c>
      <c r="BI757" s="46" t="str">
        <f t="shared" si="3466"/>
        <v/>
      </c>
      <c r="BJ757" s="37"/>
      <c r="BK757" s="29"/>
      <c r="BL757" s="52">
        <f>IF($A736="","",$A736)</f>
        <v>45883</v>
      </c>
      <c r="BM757" s="45">
        <v>16671</v>
      </c>
      <c r="BN757" s="58">
        <f t="shared" si="3407"/>
        <v>61</v>
      </c>
      <c r="BO757" s="45">
        <v>705</v>
      </c>
      <c r="BP757" s="87">
        <f t="shared" si="3408"/>
        <v>4</v>
      </c>
      <c r="BQ757" s="45">
        <v>9</v>
      </c>
      <c r="BR757" s="43">
        <f t="shared" si="3409"/>
        <v>3</v>
      </c>
      <c r="BS757" s="45">
        <v>0</v>
      </c>
      <c r="BT757" s="44" t="str">
        <f t="shared" si="3410"/>
        <v>ギャルキティキーケース</v>
      </c>
      <c r="BU757" s="48">
        <f t="shared" si="3411"/>
        <v>726</v>
      </c>
      <c r="BV757" s="45">
        <f t="shared" si="3412"/>
        <v>2178</v>
      </c>
      <c r="BW757" s="89">
        <f t="shared" si="3413"/>
        <v>0.35704918032786886</v>
      </c>
      <c r="BX757" s="37" t="s">
        <v>237</v>
      </c>
      <c r="BY757" s="57"/>
      <c r="BZ757" s="52">
        <f>IF($A736="","",$A736)</f>
        <v>45883</v>
      </c>
      <c r="CA757" s="45">
        <v>6776</v>
      </c>
      <c r="CB757" s="43">
        <f t="shared" si="3414"/>
        <v>77</v>
      </c>
      <c r="CC757" s="45">
        <v>243</v>
      </c>
      <c r="CD757" s="87">
        <f t="shared" si="3415"/>
        <v>3</v>
      </c>
      <c r="CE757" s="45">
        <v>14</v>
      </c>
      <c r="CF757" s="43">
        <f t="shared" si="3416"/>
        <v>3</v>
      </c>
      <c r="CG757" s="45">
        <v>0</v>
      </c>
      <c r="CH757" s="44" t="str">
        <f t="shared" si="3481"/>
        <v>チロルイヤホン</v>
      </c>
      <c r="CI757" s="48">
        <f t="shared" si="3482"/>
        <v>1100</v>
      </c>
      <c r="CJ757" s="45">
        <f t="shared" si="3418"/>
        <v>3300</v>
      </c>
      <c r="CK757" s="89">
        <f t="shared" si="3419"/>
        <v>0.42857142857142855</v>
      </c>
      <c r="CL757" s="37" t="s">
        <v>275</v>
      </c>
      <c r="CM757" s="29"/>
      <c r="CN757" s="52">
        <f>IF($A736="","",$A736)</f>
        <v>45883</v>
      </c>
      <c r="CO757" s="45">
        <v>632</v>
      </c>
      <c r="CP757" s="43">
        <f t="shared" si="3420"/>
        <v>61</v>
      </c>
      <c r="CQ757" s="45">
        <v>35</v>
      </c>
      <c r="CR757" s="87">
        <f t="shared" si="3421"/>
        <v>7</v>
      </c>
      <c r="CS757" s="45">
        <v>13</v>
      </c>
      <c r="CT757" s="43">
        <f t="shared" si="3422"/>
        <v>3</v>
      </c>
      <c r="CU757" s="45">
        <v>0</v>
      </c>
      <c r="CV757" s="44" t="str">
        <f t="shared" si="3453"/>
        <v>ゴールドイヤホン</v>
      </c>
      <c r="CW757" s="48">
        <f t="shared" si="3454"/>
        <v>770</v>
      </c>
      <c r="CX757" s="45">
        <f t="shared" si="3424"/>
        <v>2310</v>
      </c>
      <c r="CY757" s="89">
        <f t="shared" si="3425"/>
        <v>0.37868852459016394</v>
      </c>
      <c r="CZ757" s="37"/>
      <c r="DA757" s="29"/>
      <c r="DB757" s="47"/>
      <c r="DC757" s="67"/>
      <c r="DD757" s="45" t="str">
        <f t="shared" si="3493"/>
        <v/>
      </c>
      <c r="DE757" s="45"/>
      <c r="DF757" s="45"/>
      <c r="DG757" s="45"/>
      <c r="DH757" s="45" t="str">
        <f t="shared" si="3494"/>
        <v/>
      </c>
      <c r="DI757" s="45"/>
      <c r="DJ757" s="45"/>
      <c r="DK757" s="45"/>
      <c r="DL757" s="45" t="str">
        <f t="shared" si="3467"/>
        <v/>
      </c>
      <c r="DM757" s="46" t="str">
        <f t="shared" si="3468"/>
        <v/>
      </c>
      <c r="DN757" s="37"/>
      <c r="DO757" s="29"/>
      <c r="DP757" s="47"/>
      <c r="DQ757" s="45"/>
      <c r="DR757" s="45" t="str">
        <f t="shared" si="3495"/>
        <v/>
      </c>
      <c r="DS757" s="45"/>
      <c r="DT757" s="45" t="str">
        <f t="shared" si="3496"/>
        <v/>
      </c>
      <c r="DU757" s="45"/>
      <c r="DV757" s="45" t="str">
        <f t="shared" si="3497"/>
        <v/>
      </c>
      <c r="DW757" s="45"/>
      <c r="DX757" s="45"/>
      <c r="DY757" s="45"/>
      <c r="DZ757" s="45" t="str">
        <f t="shared" si="3469"/>
        <v/>
      </c>
      <c r="EA757" s="46" t="str">
        <f t="shared" si="3470"/>
        <v/>
      </c>
      <c r="EB757" s="37"/>
      <c r="GU757" s="220"/>
      <c r="HX757" s="360"/>
      <c r="HY757" s="52">
        <f>IF($A736="","",$A736)</f>
        <v>45883</v>
      </c>
      <c r="HZ757" s="45">
        <v>5269</v>
      </c>
      <c r="IA757" s="43">
        <f t="shared" si="3426"/>
        <v>67</v>
      </c>
      <c r="IB757" s="45">
        <v>271</v>
      </c>
      <c r="IC757" s="87">
        <f t="shared" si="3427"/>
        <v>1</v>
      </c>
      <c r="ID757" s="45">
        <v>21</v>
      </c>
      <c r="IE757" s="43">
        <f t="shared" si="3428"/>
        <v>1</v>
      </c>
      <c r="IF757" s="45">
        <v>0</v>
      </c>
      <c r="IG757" s="44" t="s">
        <v>388</v>
      </c>
      <c r="IH757" s="48">
        <v>660</v>
      </c>
      <c r="II757" s="45">
        <f t="shared" si="3431"/>
        <v>660</v>
      </c>
      <c r="IJ757" s="89">
        <f t="shared" si="3432"/>
        <v>9.8507462686567168E-2</v>
      </c>
      <c r="IK757" s="37"/>
      <c r="IL757" s="29"/>
      <c r="IM757" s="52">
        <f>IF($A736="","",$A736)</f>
        <v>45883</v>
      </c>
      <c r="IN757" s="45">
        <v>4560</v>
      </c>
      <c r="IO757" s="43">
        <f t="shared" si="3433"/>
        <v>140</v>
      </c>
      <c r="IP757" s="45">
        <v>153</v>
      </c>
      <c r="IQ757" s="87">
        <f t="shared" si="3434"/>
        <v>10</v>
      </c>
      <c r="IR757" s="45">
        <v>14</v>
      </c>
      <c r="IS757" s="43">
        <f t="shared" si="3435"/>
        <v>10</v>
      </c>
      <c r="IT757" s="45">
        <v>5</v>
      </c>
      <c r="IU757" s="44" t="str">
        <f t="shared" si="3457"/>
        <v>ジャグラーパネルキーホルダー</v>
      </c>
      <c r="IV757" s="48">
        <f t="shared" si="3458"/>
        <v>465</v>
      </c>
      <c r="IW757" s="45">
        <f t="shared" si="3437"/>
        <v>4650</v>
      </c>
      <c r="IX757" s="89">
        <f t="shared" si="3438"/>
        <v>0.33214285714285713</v>
      </c>
      <c r="IY757" s="37"/>
      <c r="IZ757" s="61"/>
      <c r="JA757" s="52">
        <f>IF($A736="","",$A736)</f>
        <v>45883</v>
      </c>
      <c r="JB757" s="45">
        <v>4539</v>
      </c>
      <c r="JC757" s="43">
        <f t="shared" si="3439"/>
        <v>94</v>
      </c>
      <c r="JD757" s="45">
        <v>173</v>
      </c>
      <c r="JE757" s="87">
        <f t="shared" si="3440"/>
        <v>2</v>
      </c>
      <c r="JF757" s="45">
        <v>9</v>
      </c>
      <c r="JG757" s="43">
        <f t="shared" si="3441"/>
        <v>2</v>
      </c>
      <c r="JH757" s="45">
        <v>0</v>
      </c>
      <c r="JI757" s="44" t="str">
        <f t="shared" si="3471"/>
        <v>スティック＆ボタンK／H</v>
      </c>
      <c r="JJ757" s="48">
        <f t="shared" si="3472"/>
        <v>710</v>
      </c>
      <c r="JK757" s="45">
        <f t="shared" si="3442"/>
        <v>1420</v>
      </c>
      <c r="JL757" s="89">
        <f t="shared" si="3443"/>
        <v>0.15106382978723404</v>
      </c>
      <c r="JM757" s="37"/>
      <c r="JN757" s="29"/>
      <c r="JO757" s="52">
        <f>IF($A736="","",$A736)</f>
        <v>45883</v>
      </c>
      <c r="JP757" s="45">
        <v>3403</v>
      </c>
      <c r="JQ757" s="43">
        <f t="shared" si="3444"/>
        <v>62</v>
      </c>
      <c r="JR757" s="45">
        <v>219</v>
      </c>
      <c r="JS757" s="87">
        <f t="shared" si="3445"/>
        <v>14</v>
      </c>
      <c r="JT757" s="45">
        <v>70</v>
      </c>
      <c r="JU757" s="43">
        <f t="shared" si="3446"/>
        <v>15</v>
      </c>
      <c r="JV757" s="45">
        <v>0</v>
      </c>
      <c r="JW757" s="44" t="str">
        <f t="shared" si="3455"/>
        <v>サンリオシューズキーホルダー</v>
      </c>
      <c r="JX757" s="48">
        <f t="shared" si="3456"/>
        <v>387</v>
      </c>
      <c r="JY757" s="45">
        <f t="shared" si="3448"/>
        <v>5805</v>
      </c>
      <c r="JZ757" s="89">
        <f t="shared" si="3449"/>
        <v>0.93629032258064515</v>
      </c>
      <c r="KA757" s="37" t="s">
        <v>393</v>
      </c>
      <c r="KB757" s="51"/>
      <c r="KC757" s="52">
        <f>IF($A736="","",$A736)</f>
        <v>45883</v>
      </c>
      <c r="KD757" s="45">
        <v>11574</v>
      </c>
      <c r="KE757" s="43">
        <f>IF(KD757="","",KD757-KD753)</f>
        <v>88</v>
      </c>
      <c r="KF757" s="45">
        <v>440</v>
      </c>
      <c r="KG757" s="87">
        <f>IF(KF757="","",KF757-KF753)</f>
        <v>8</v>
      </c>
      <c r="KH757" s="45">
        <v>16</v>
      </c>
      <c r="KI757" s="43">
        <f>IF(KH757="","",KH753+KJ753-KH757)</f>
        <v>2</v>
      </c>
      <c r="KJ757" s="45">
        <v>0</v>
      </c>
      <c r="KK757" s="44" t="s">
        <v>388</v>
      </c>
      <c r="KL757" s="48">
        <v>660</v>
      </c>
      <c r="KM757" s="45">
        <f>IF(KH757="","",KI757*KL757)</f>
        <v>1320</v>
      </c>
      <c r="KN757" s="89">
        <f>IF(KI757="","",KM757/(KE757*100))</f>
        <v>0.15</v>
      </c>
      <c r="KO757" s="37" t="s">
        <v>384</v>
      </c>
      <c r="KP757" s="29"/>
      <c r="KQ757" s="52">
        <f>IF($A736="","",$A736)</f>
        <v>45883</v>
      </c>
      <c r="KR757" s="45">
        <v>16850</v>
      </c>
      <c r="KS757" s="43">
        <f>IF(KR757="","",KR757-KR753)</f>
        <v>42</v>
      </c>
      <c r="KT757" s="45">
        <v>932</v>
      </c>
      <c r="KU757" s="87">
        <f>IF(KT757="","",KT757-KT753)</f>
        <v>1</v>
      </c>
      <c r="KV757" s="45">
        <v>6</v>
      </c>
      <c r="KW757" s="43">
        <f>IF(KV757="","",KV753+KX753-KV757)</f>
        <v>0</v>
      </c>
      <c r="KX757" s="45">
        <v>2</v>
      </c>
      <c r="KY757" s="44" t="str">
        <f>IF(KR757="","",KY753)</f>
        <v>リップモンスターファン</v>
      </c>
      <c r="KZ757" s="48">
        <f>IF(KS757="","",KZ753)</f>
        <v>660</v>
      </c>
      <c r="LA757" s="45">
        <f>IF(KV757="","",KW757*KZ757)</f>
        <v>0</v>
      </c>
      <c r="LB757" s="89">
        <f>IF(KW757="","",LA757/(KS757*100))</f>
        <v>0</v>
      </c>
      <c r="LC757" s="37"/>
      <c r="LD757" s="29"/>
      <c r="LE757" s="47"/>
      <c r="LF757" s="45"/>
      <c r="LG757" s="45"/>
      <c r="LH757" s="45"/>
      <c r="LI757" s="45"/>
      <c r="LJ757" s="43"/>
      <c r="LK757" s="45"/>
      <c r="LL757" s="45"/>
      <c r="LM757" s="73"/>
      <c r="LN757" s="67"/>
      <c r="LO757" s="45"/>
      <c r="LP757" s="46"/>
      <c r="LQ757" s="37"/>
      <c r="LR757" s="29"/>
      <c r="LS757" s="47"/>
      <c r="LT757" s="67"/>
      <c r="LU757" s="45" t="str">
        <f t="shared" si="3498"/>
        <v/>
      </c>
      <c r="LV757" s="45"/>
      <c r="LW757" s="45"/>
      <c r="LX757" s="45"/>
      <c r="LY757" s="45" t="str">
        <f t="shared" si="3499"/>
        <v/>
      </c>
      <c r="LZ757" s="45"/>
      <c r="MA757" s="45"/>
      <c r="MB757" s="45"/>
      <c r="MC757" s="45" t="str">
        <f t="shared" si="3473"/>
        <v/>
      </c>
      <c r="MD757" s="46" t="str">
        <f t="shared" si="3474"/>
        <v/>
      </c>
      <c r="ME757" s="37"/>
      <c r="MF757" s="29"/>
      <c r="MG757" s="47"/>
      <c r="MH757" s="67"/>
      <c r="MI757" s="45" t="str">
        <f t="shared" si="3500"/>
        <v/>
      </c>
      <c r="MJ757" s="45"/>
      <c r="MK757" s="45"/>
      <c r="ML757" s="45"/>
      <c r="MM757" s="45" t="str">
        <f t="shared" si="3501"/>
        <v/>
      </c>
      <c r="MN757" s="45"/>
      <c r="MO757" s="45"/>
      <c r="MP757" s="45"/>
      <c r="MQ757" s="45" t="str">
        <f t="shared" si="3475"/>
        <v/>
      </c>
      <c r="MR757" s="46" t="str">
        <f t="shared" si="3476"/>
        <v/>
      </c>
      <c r="MS757" s="37"/>
      <c r="MT757" s="29"/>
      <c r="MU757" s="47"/>
      <c r="MV757" s="67"/>
      <c r="MW757" s="45" t="str">
        <f t="shared" si="3502"/>
        <v/>
      </c>
      <c r="MX757" s="45"/>
      <c r="MY757" s="45"/>
      <c r="MZ757" s="45"/>
      <c r="NA757" s="45" t="str">
        <f t="shared" si="3503"/>
        <v/>
      </c>
      <c r="NB757" s="45"/>
      <c r="NC757" s="45"/>
      <c r="ND757" s="45"/>
      <c r="NE757" s="45" t="str">
        <f t="shared" si="3477"/>
        <v/>
      </c>
      <c r="NF757" s="46" t="str">
        <f t="shared" si="3478"/>
        <v/>
      </c>
      <c r="NG757" s="37"/>
      <c r="NH757" s="29"/>
      <c r="NI757" s="47"/>
      <c r="NJ757" s="67"/>
      <c r="NK757" s="45" t="str">
        <f t="shared" si="3504"/>
        <v/>
      </c>
      <c r="NL757" s="45"/>
      <c r="NM757" s="45"/>
      <c r="NN757" s="45"/>
      <c r="NO757" s="45" t="str">
        <f t="shared" si="3505"/>
        <v/>
      </c>
      <c r="NP757" s="45"/>
      <c r="NQ757" s="45"/>
      <c r="NR757" s="45"/>
      <c r="NS757" s="45" t="str">
        <f t="shared" si="3479"/>
        <v/>
      </c>
      <c r="NT757" s="46" t="str">
        <f t="shared" si="3480"/>
        <v/>
      </c>
      <c r="NU757" s="37"/>
    </row>
    <row r="758" spans="1:385" ht="15" customHeight="1" thickBot="1" x14ac:dyDescent="0.3">
      <c r="A758" s="38"/>
      <c r="B758" s="39"/>
      <c r="C758" s="40"/>
      <c r="D758" s="40"/>
      <c r="E758" s="40"/>
      <c r="F758" s="135"/>
      <c r="G758" s="135"/>
      <c r="H758" s="42"/>
      <c r="I758" s="45"/>
      <c r="J758" s="45" t="str">
        <f t="shared" si="3483"/>
        <v/>
      </c>
      <c r="K758" s="45"/>
      <c r="L758" s="45"/>
      <c r="M758" s="45"/>
      <c r="N758" s="45" t="str">
        <f t="shared" si="3484"/>
        <v/>
      </c>
      <c r="O758" s="45"/>
      <c r="P758" s="45"/>
      <c r="Q758" s="45"/>
      <c r="R758" s="45" t="str">
        <f t="shared" si="3459"/>
        <v/>
      </c>
      <c r="S758" s="46" t="str">
        <f t="shared" si="3460"/>
        <v/>
      </c>
      <c r="T758" s="37"/>
      <c r="U758" s="29"/>
      <c r="V758" s="47"/>
      <c r="W758" s="67"/>
      <c r="X758" s="45" t="str">
        <f t="shared" si="3485"/>
        <v/>
      </c>
      <c r="Y758" s="45"/>
      <c r="Z758" s="45"/>
      <c r="AA758" s="45"/>
      <c r="AB758" s="45" t="str">
        <f t="shared" si="3486"/>
        <v/>
      </c>
      <c r="AC758" s="45"/>
      <c r="AD758" s="45"/>
      <c r="AE758" s="45"/>
      <c r="AF758" s="45" t="str">
        <f t="shared" si="3461"/>
        <v/>
      </c>
      <c r="AG758" s="46" t="str">
        <f t="shared" si="3462"/>
        <v/>
      </c>
      <c r="AH758" s="37"/>
      <c r="AI758" s="29"/>
      <c r="AJ758" s="47"/>
      <c r="AK758" s="45"/>
      <c r="AL758" s="45" t="str">
        <f t="shared" si="3487"/>
        <v/>
      </c>
      <c r="AM758" s="45"/>
      <c r="AN758" s="45" t="str">
        <f t="shared" si="3488"/>
        <v/>
      </c>
      <c r="AO758" s="45"/>
      <c r="AP758" s="45" t="str">
        <f t="shared" si="3489"/>
        <v/>
      </c>
      <c r="AQ758" s="45"/>
      <c r="AR758" s="45"/>
      <c r="AS758" s="45"/>
      <c r="AT758" s="45" t="str">
        <f t="shared" si="3463"/>
        <v/>
      </c>
      <c r="AU758" s="46" t="str">
        <f t="shared" si="3464"/>
        <v/>
      </c>
      <c r="AV758" s="37"/>
      <c r="AW758" s="29"/>
      <c r="AX758" s="47"/>
      <c r="AY758" s="45"/>
      <c r="AZ758" s="45" t="str">
        <f t="shared" si="3490"/>
        <v/>
      </c>
      <c r="BA758" s="45"/>
      <c r="BB758" s="45" t="str">
        <f t="shared" si="3491"/>
        <v/>
      </c>
      <c r="BC758" s="45"/>
      <c r="BD758" s="45" t="str">
        <f t="shared" si="3492"/>
        <v/>
      </c>
      <c r="BE758" s="45"/>
      <c r="BF758" s="45"/>
      <c r="BG758" s="45"/>
      <c r="BH758" s="45" t="str">
        <f t="shared" si="3465"/>
        <v/>
      </c>
      <c r="BI758" s="46" t="str">
        <f t="shared" si="3466"/>
        <v/>
      </c>
      <c r="BJ758" s="37"/>
      <c r="BK758" s="29"/>
      <c r="BL758" s="47"/>
      <c r="BM758" s="43">
        <v>15545</v>
      </c>
      <c r="BN758" s="45">
        <f t="shared" si="3407"/>
        <v>154</v>
      </c>
      <c r="BO758" s="43">
        <v>563</v>
      </c>
      <c r="BP758" s="45">
        <f t="shared" si="3408"/>
        <v>1</v>
      </c>
      <c r="BQ758" s="43">
        <v>7</v>
      </c>
      <c r="BR758" s="45">
        <f t="shared" si="3409"/>
        <v>1</v>
      </c>
      <c r="BS758" s="43">
        <v>0</v>
      </c>
      <c r="BT758" s="63" t="str">
        <f t="shared" si="3410"/>
        <v>キティフェイスポーチ</v>
      </c>
      <c r="BU758" s="67">
        <f t="shared" si="3411"/>
        <v>900</v>
      </c>
      <c r="BV758" s="43">
        <f t="shared" si="3412"/>
        <v>900</v>
      </c>
      <c r="BW758" s="46">
        <f t="shared" si="3413"/>
        <v>5.844155844155844E-2</v>
      </c>
      <c r="BX758" s="37"/>
      <c r="BY758" s="57"/>
      <c r="BZ758" s="47"/>
      <c r="CA758" s="43">
        <v>6569</v>
      </c>
      <c r="CB758" s="45">
        <f t="shared" si="3414"/>
        <v>94</v>
      </c>
      <c r="CC758" s="43">
        <v>213</v>
      </c>
      <c r="CD758" s="45">
        <f t="shared" si="3415"/>
        <v>6</v>
      </c>
      <c r="CE758" s="43">
        <v>7</v>
      </c>
      <c r="CF758" s="45">
        <f t="shared" si="3416"/>
        <v>6</v>
      </c>
      <c r="CG758" s="43">
        <v>0</v>
      </c>
      <c r="CH758" s="63" t="str">
        <f t="shared" si="3481"/>
        <v>デジタルミニカメラ</v>
      </c>
      <c r="CI758" s="67">
        <f t="shared" si="3482"/>
        <v>722</v>
      </c>
      <c r="CJ758" s="43">
        <f t="shared" si="3418"/>
        <v>4332</v>
      </c>
      <c r="CK758" s="46">
        <f t="shared" si="3419"/>
        <v>0.46085106382978724</v>
      </c>
      <c r="CL758" s="37" t="s">
        <v>391</v>
      </c>
      <c r="CM758" s="29"/>
      <c r="CN758" s="47"/>
      <c r="CO758" s="43">
        <v>1638</v>
      </c>
      <c r="CP758" s="45">
        <f t="shared" si="3420"/>
        <v>166</v>
      </c>
      <c r="CQ758" s="43">
        <v>48</v>
      </c>
      <c r="CR758" s="45">
        <f t="shared" si="3421"/>
        <v>2</v>
      </c>
      <c r="CS758" s="43">
        <v>3</v>
      </c>
      <c r="CT758" s="45">
        <f t="shared" si="3422"/>
        <v>4</v>
      </c>
      <c r="CU758" s="43">
        <v>6</v>
      </c>
      <c r="CV758" s="63" t="str">
        <f t="shared" si="3453"/>
        <v>サンリオFAN</v>
      </c>
      <c r="CW758" s="67">
        <f t="shared" si="3454"/>
        <v>1100</v>
      </c>
      <c r="CX758" s="43">
        <f t="shared" si="3424"/>
        <v>4400</v>
      </c>
      <c r="CY758" s="46">
        <f t="shared" si="3425"/>
        <v>0.26506024096385544</v>
      </c>
      <c r="CZ758" s="37"/>
      <c r="DA758" s="29"/>
      <c r="DB758" s="47"/>
      <c r="DC758" s="67"/>
      <c r="DD758" s="45" t="str">
        <f t="shared" si="3493"/>
        <v/>
      </c>
      <c r="DE758" s="45"/>
      <c r="DF758" s="45"/>
      <c r="DG758" s="45"/>
      <c r="DH758" s="45" t="str">
        <f t="shared" si="3494"/>
        <v/>
      </c>
      <c r="DI758" s="45"/>
      <c r="DJ758" s="45"/>
      <c r="DK758" s="45"/>
      <c r="DL758" s="45" t="str">
        <f t="shared" si="3467"/>
        <v/>
      </c>
      <c r="DM758" s="46" t="str">
        <f t="shared" si="3468"/>
        <v/>
      </c>
      <c r="DN758" s="37"/>
      <c r="DO758" s="29"/>
      <c r="DP758" s="47"/>
      <c r="DQ758" s="45"/>
      <c r="DR758" s="45" t="str">
        <f t="shared" si="3495"/>
        <v/>
      </c>
      <c r="DS758" s="45"/>
      <c r="DT758" s="45" t="str">
        <f t="shared" si="3496"/>
        <v/>
      </c>
      <c r="DU758" s="45"/>
      <c r="DV758" s="45" t="str">
        <f t="shared" si="3497"/>
        <v/>
      </c>
      <c r="DW758" s="45"/>
      <c r="DX758" s="45"/>
      <c r="DY758" s="45"/>
      <c r="DZ758" s="45" t="str">
        <f t="shared" si="3469"/>
        <v/>
      </c>
      <c r="EA758" s="46" t="str">
        <f t="shared" si="3470"/>
        <v/>
      </c>
      <c r="EB758" s="37"/>
      <c r="GU758" s="220"/>
      <c r="HX758" s="360"/>
      <c r="HY758" s="47"/>
      <c r="HZ758" s="43">
        <v>3600</v>
      </c>
      <c r="IA758" s="45">
        <f t="shared" si="3426"/>
        <v>164</v>
      </c>
      <c r="IB758" s="43">
        <v>106</v>
      </c>
      <c r="IC758" s="45">
        <f t="shared" si="3427"/>
        <v>5</v>
      </c>
      <c r="ID758" s="43">
        <v>32</v>
      </c>
      <c r="IE758" s="45">
        <f t="shared" si="3428"/>
        <v>2</v>
      </c>
      <c r="IF758" s="43">
        <v>2</v>
      </c>
      <c r="IG758" s="63" t="str">
        <f t="shared" si="3429"/>
        <v>ミニ香水</v>
      </c>
      <c r="IH758" s="67">
        <f t="shared" si="3430"/>
        <v>1100</v>
      </c>
      <c r="II758" s="43">
        <f t="shared" si="3431"/>
        <v>2200</v>
      </c>
      <c r="IJ758" s="46">
        <f t="shared" si="3432"/>
        <v>0.13414634146341464</v>
      </c>
      <c r="IK758" s="37"/>
      <c r="IL758" s="29"/>
      <c r="IM758" s="47"/>
      <c r="IN758" s="43">
        <v>4255</v>
      </c>
      <c r="IO758" s="45">
        <f t="shared" si="3433"/>
        <v>75</v>
      </c>
      <c r="IP758" s="43">
        <v>90</v>
      </c>
      <c r="IQ758" s="45">
        <f t="shared" si="3434"/>
        <v>1</v>
      </c>
      <c r="IR758" s="43">
        <v>12</v>
      </c>
      <c r="IS758" s="45">
        <f t="shared" si="3435"/>
        <v>1</v>
      </c>
      <c r="IT758" s="43">
        <v>2</v>
      </c>
      <c r="IU758" s="63" t="str">
        <f t="shared" si="3457"/>
        <v>ジャグラーサウンドボタン</v>
      </c>
      <c r="IV758" s="67">
        <f t="shared" si="3458"/>
        <v>900</v>
      </c>
      <c r="IW758" s="43">
        <f t="shared" si="3437"/>
        <v>900</v>
      </c>
      <c r="IX758" s="46">
        <f t="shared" si="3438"/>
        <v>0.12</v>
      </c>
      <c r="IY758" s="37"/>
      <c r="IZ758" s="61"/>
      <c r="JA758" s="47"/>
      <c r="JB758" s="43">
        <v>3310</v>
      </c>
      <c r="JC758" s="69">
        <f t="shared" si="3439"/>
        <v>49</v>
      </c>
      <c r="JD758" s="43">
        <v>100</v>
      </c>
      <c r="JE758" s="45">
        <f t="shared" si="3440"/>
        <v>1</v>
      </c>
      <c r="JF758" s="43">
        <v>10</v>
      </c>
      <c r="JG758" s="45">
        <f t="shared" si="3441"/>
        <v>1</v>
      </c>
      <c r="JH758" s="43">
        <v>0</v>
      </c>
      <c r="JI758" s="63" t="str">
        <f t="shared" si="3471"/>
        <v>こびとづかんキーケース</v>
      </c>
      <c r="JJ758" s="67">
        <f t="shared" si="3472"/>
        <v>698</v>
      </c>
      <c r="JK758" s="43">
        <f t="shared" si="3442"/>
        <v>698</v>
      </c>
      <c r="JL758" s="46">
        <f t="shared" si="3443"/>
        <v>0.14244897959183672</v>
      </c>
      <c r="JM758" s="37"/>
      <c r="JN758" s="29"/>
      <c r="JO758" s="47"/>
      <c r="JP758" s="43">
        <v>4034</v>
      </c>
      <c r="JQ758" s="45">
        <f t="shared" si="3444"/>
        <v>181</v>
      </c>
      <c r="JR758" s="43">
        <v>86</v>
      </c>
      <c r="JS758" s="45">
        <f t="shared" si="3445"/>
        <v>5</v>
      </c>
      <c r="JT758" s="43">
        <v>11</v>
      </c>
      <c r="JU758" s="45">
        <f t="shared" si="3446"/>
        <v>5</v>
      </c>
      <c r="JV758" s="43">
        <v>0</v>
      </c>
      <c r="JW758" s="63" t="str">
        <f t="shared" si="3455"/>
        <v>デジタルミニカメラ</v>
      </c>
      <c r="JX758" s="67">
        <f t="shared" si="3456"/>
        <v>722</v>
      </c>
      <c r="JY758" s="43">
        <f t="shared" si="3448"/>
        <v>3610</v>
      </c>
      <c r="JZ758" s="46">
        <f t="shared" si="3449"/>
        <v>0.1994475138121547</v>
      </c>
      <c r="KA758" s="37"/>
      <c r="KB758" s="51"/>
      <c r="KC758" s="47"/>
      <c r="KD758" s="43">
        <v>9392</v>
      </c>
      <c r="KE758" s="45">
        <f>IF(KD758="","",KD758-KD754)</f>
        <v>45</v>
      </c>
      <c r="KF758" s="43">
        <v>273</v>
      </c>
      <c r="KG758" s="45">
        <f>IF(KF758="","",KF758-KF754)</f>
        <v>1</v>
      </c>
      <c r="KH758" s="43">
        <v>6</v>
      </c>
      <c r="KI758" s="45">
        <f>IF(KH758="","",KH754+KJ754-KH758)</f>
        <v>1</v>
      </c>
      <c r="KJ758" s="43">
        <v>4</v>
      </c>
      <c r="KK758" s="63" t="str">
        <f>IF(KD758="","",KK754)</f>
        <v>こびとづかんキーケース</v>
      </c>
      <c r="KL758" s="67">
        <f>IF(KE758="","",KL754)</f>
        <v>726</v>
      </c>
      <c r="KM758" s="43">
        <f>IF(KH758="","",KI758*KL758)</f>
        <v>726</v>
      </c>
      <c r="KN758" s="46">
        <f>IF(KI758="","",KM758/(KE758*100))</f>
        <v>0.16133333333333333</v>
      </c>
      <c r="KO758" s="37"/>
      <c r="KP758" s="29"/>
      <c r="KQ758" s="47"/>
      <c r="KR758" s="43">
        <v>18749</v>
      </c>
      <c r="KS758" s="45">
        <f>IF(KR758="","",KR758-KR754)</f>
        <v>24</v>
      </c>
      <c r="KT758" s="43">
        <v>1041</v>
      </c>
      <c r="KU758" s="45">
        <f>IF(KT758="","",KT758-KT754)</f>
        <v>1</v>
      </c>
      <c r="KV758" s="43">
        <v>6</v>
      </c>
      <c r="KW758" s="45">
        <f>IF(KV758="","",KV754+KX754-KV758)</f>
        <v>1</v>
      </c>
      <c r="KX758" s="43">
        <v>0</v>
      </c>
      <c r="KY758" s="63" t="str">
        <f>IF(KR758="","",KY754)</f>
        <v>ジョージファン</v>
      </c>
      <c r="KZ758" s="67">
        <f>IF(KS758="","",KZ754)</f>
        <v>1050</v>
      </c>
      <c r="LA758" s="43">
        <f>IF(KV758="","",KW758*KZ758)</f>
        <v>1050</v>
      </c>
      <c r="LB758" s="46">
        <f>IF(KW758="","",LA758/(KS758*100))</f>
        <v>0.4375</v>
      </c>
      <c r="LC758" s="37" t="s">
        <v>389</v>
      </c>
      <c r="LD758" s="29"/>
      <c r="LE758" s="75"/>
      <c r="LF758" s="76"/>
      <c r="LG758" s="76"/>
      <c r="LH758" s="76"/>
      <c r="LI758" s="76"/>
      <c r="LJ758" s="77"/>
      <c r="LK758" s="76"/>
      <c r="LL758" s="76"/>
      <c r="LM758" s="78"/>
      <c r="LN758" s="79"/>
      <c r="LO758" s="76"/>
      <c r="LP758" s="80"/>
      <c r="LQ758" s="37"/>
      <c r="LR758" s="29"/>
      <c r="LS758" s="47"/>
      <c r="LT758" s="67"/>
      <c r="LU758" s="45" t="str">
        <f t="shared" si="3498"/>
        <v/>
      </c>
      <c r="LV758" s="45"/>
      <c r="LW758" s="45"/>
      <c r="LX758" s="45"/>
      <c r="LY758" s="45" t="str">
        <f t="shared" si="3499"/>
        <v/>
      </c>
      <c r="LZ758" s="45"/>
      <c r="MA758" s="45"/>
      <c r="MB758" s="45"/>
      <c r="MC758" s="45" t="str">
        <f t="shared" si="3473"/>
        <v/>
      </c>
      <c r="MD758" s="46" t="str">
        <f t="shared" si="3474"/>
        <v/>
      </c>
      <c r="ME758" s="37"/>
      <c r="MF758" s="29"/>
      <c r="MG758" s="47"/>
      <c r="MH758" s="67"/>
      <c r="MI758" s="45" t="str">
        <f t="shared" si="3500"/>
        <v/>
      </c>
      <c r="MJ758" s="45"/>
      <c r="MK758" s="45"/>
      <c r="ML758" s="45"/>
      <c r="MM758" s="45" t="str">
        <f t="shared" si="3501"/>
        <v/>
      </c>
      <c r="MN758" s="45"/>
      <c r="MO758" s="45"/>
      <c r="MP758" s="45"/>
      <c r="MQ758" s="45" t="str">
        <f t="shared" si="3475"/>
        <v/>
      </c>
      <c r="MR758" s="46" t="str">
        <f t="shared" si="3476"/>
        <v/>
      </c>
      <c r="MS758" s="37"/>
      <c r="MT758" s="29"/>
      <c r="MU758" s="47"/>
      <c r="MV758" s="67"/>
      <c r="MW758" s="45" t="str">
        <f t="shared" si="3502"/>
        <v/>
      </c>
      <c r="MX758" s="45"/>
      <c r="MY758" s="45"/>
      <c r="MZ758" s="45"/>
      <c r="NA758" s="45" t="str">
        <f t="shared" si="3503"/>
        <v/>
      </c>
      <c r="NB758" s="45"/>
      <c r="NC758" s="45"/>
      <c r="ND758" s="45"/>
      <c r="NE758" s="45" t="str">
        <f t="shared" si="3477"/>
        <v/>
      </c>
      <c r="NF758" s="46" t="str">
        <f t="shared" si="3478"/>
        <v/>
      </c>
      <c r="NG758" s="37"/>
      <c r="NH758" s="29"/>
      <c r="NI758" s="47"/>
      <c r="NJ758" s="67"/>
      <c r="NK758" s="45" t="str">
        <f t="shared" si="3504"/>
        <v/>
      </c>
      <c r="NL758" s="45"/>
      <c r="NM758" s="45"/>
      <c r="NN758" s="45"/>
      <c r="NO758" s="45" t="str">
        <f t="shared" si="3505"/>
        <v/>
      </c>
      <c r="NP758" s="45"/>
      <c r="NQ758" s="45"/>
      <c r="NR758" s="45"/>
      <c r="NS758" s="45" t="str">
        <f t="shared" si="3479"/>
        <v/>
      </c>
      <c r="NT758" s="46" t="str">
        <f t="shared" si="3480"/>
        <v/>
      </c>
      <c r="NU758" s="37"/>
    </row>
    <row r="759" spans="1:385" ht="15" customHeight="1" thickTop="1" x14ac:dyDescent="0.25">
      <c r="A759" s="38"/>
      <c r="B759" s="39"/>
      <c r="C759" s="40"/>
      <c r="D759" s="40"/>
      <c r="E759" s="40"/>
      <c r="F759" s="135"/>
      <c r="G759" s="135"/>
      <c r="H759" s="42"/>
      <c r="I759" s="45"/>
      <c r="J759" s="45" t="str">
        <f t="shared" si="3483"/>
        <v/>
      </c>
      <c r="K759" s="45"/>
      <c r="L759" s="45"/>
      <c r="M759" s="45"/>
      <c r="N759" s="45" t="str">
        <f t="shared" si="3484"/>
        <v/>
      </c>
      <c r="O759" s="45"/>
      <c r="P759" s="45"/>
      <c r="Q759" s="45"/>
      <c r="R759" s="45" t="str">
        <f t="shared" si="3459"/>
        <v/>
      </c>
      <c r="S759" s="46" t="str">
        <f t="shared" si="3460"/>
        <v/>
      </c>
      <c r="T759" s="37"/>
      <c r="U759" s="29"/>
      <c r="V759" s="47"/>
      <c r="W759" s="67"/>
      <c r="X759" s="45" t="str">
        <f t="shared" si="3485"/>
        <v/>
      </c>
      <c r="Y759" s="45"/>
      <c r="Z759" s="45"/>
      <c r="AA759" s="45"/>
      <c r="AB759" s="45" t="str">
        <f t="shared" si="3486"/>
        <v/>
      </c>
      <c r="AC759" s="45"/>
      <c r="AD759" s="45"/>
      <c r="AE759" s="45"/>
      <c r="AF759" s="45" t="str">
        <f t="shared" si="3461"/>
        <v/>
      </c>
      <c r="AG759" s="46" t="str">
        <f t="shared" si="3462"/>
        <v/>
      </c>
      <c r="AH759" s="37"/>
      <c r="AI759" s="29"/>
      <c r="AJ759" s="47"/>
      <c r="AK759" s="45"/>
      <c r="AL759" s="45" t="str">
        <f t="shared" si="3487"/>
        <v/>
      </c>
      <c r="AM759" s="45"/>
      <c r="AN759" s="45" t="str">
        <f t="shared" si="3488"/>
        <v/>
      </c>
      <c r="AO759" s="45"/>
      <c r="AP759" s="45" t="str">
        <f t="shared" si="3489"/>
        <v/>
      </c>
      <c r="AQ759" s="45"/>
      <c r="AR759" s="45"/>
      <c r="AS759" s="45"/>
      <c r="AT759" s="45" t="str">
        <f t="shared" si="3463"/>
        <v/>
      </c>
      <c r="AU759" s="46" t="str">
        <f t="shared" si="3464"/>
        <v/>
      </c>
      <c r="AV759" s="37"/>
      <c r="AW759" s="29"/>
      <c r="AX759" s="47"/>
      <c r="AY759" s="45"/>
      <c r="AZ759" s="45" t="str">
        <f t="shared" si="3490"/>
        <v/>
      </c>
      <c r="BA759" s="45"/>
      <c r="BB759" s="45" t="str">
        <f t="shared" si="3491"/>
        <v/>
      </c>
      <c r="BC759" s="45"/>
      <c r="BD759" s="45" t="str">
        <f t="shared" si="3492"/>
        <v/>
      </c>
      <c r="BE759" s="45"/>
      <c r="BF759" s="45"/>
      <c r="BG759" s="45"/>
      <c r="BH759" s="45" t="str">
        <f t="shared" si="3465"/>
        <v/>
      </c>
      <c r="BI759" s="46" t="str">
        <f t="shared" si="3466"/>
        <v/>
      </c>
      <c r="BJ759" s="37"/>
      <c r="BK759" s="29"/>
      <c r="BL759" s="47"/>
      <c r="BM759" s="45">
        <v>19419</v>
      </c>
      <c r="BN759" s="45">
        <f t="shared" si="3407"/>
        <v>94</v>
      </c>
      <c r="BO759" s="45">
        <v>891</v>
      </c>
      <c r="BP759" s="45">
        <f t="shared" si="3408"/>
        <v>0</v>
      </c>
      <c r="BQ759" s="45">
        <v>8</v>
      </c>
      <c r="BR759" s="45">
        <f t="shared" si="3409"/>
        <v>0</v>
      </c>
      <c r="BS759" s="45">
        <v>0</v>
      </c>
      <c r="BT759" s="63" t="str">
        <f t="shared" si="3410"/>
        <v>スティッチキーケース</v>
      </c>
      <c r="BU759" s="67">
        <f t="shared" si="3411"/>
        <v>550</v>
      </c>
      <c r="BV759" s="45">
        <f t="shared" si="3412"/>
        <v>0</v>
      </c>
      <c r="BW759" s="46">
        <f t="shared" si="3413"/>
        <v>0</v>
      </c>
      <c r="BX759" s="94"/>
      <c r="BY759" s="57"/>
      <c r="BZ759" s="47"/>
      <c r="CA759" s="45">
        <v>6825</v>
      </c>
      <c r="CB759" s="45">
        <f t="shared" si="3414"/>
        <v>60</v>
      </c>
      <c r="CC759" s="45">
        <v>407</v>
      </c>
      <c r="CD759" s="45">
        <f t="shared" si="3415"/>
        <v>6</v>
      </c>
      <c r="CE759" s="45">
        <v>92</v>
      </c>
      <c r="CF759" s="45">
        <f t="shared" si="3416"/>
        <v>6</v>
      </c>
      <c r="CG759" s="45">
        <v>0</v>
      </c>
      <c r="CH759" s="63" t="str">
        <f t="shared" si="3481"/>
        <v>スプランキーラバー</v>
      </c>
      <c r="CI759" s="67">
        <f t="shared" si="3482"/>
        <v>187</v>
      </c>
      <c r="CJ759" s="45">
        <f t="shared" si="3418"/>
        <v>1122</v>
      </c>
      <c r="CK759" s="46">
        <f t="shared" si="3419"/>
        <v>0.187</v>
      </c>
      <c r="CL759" s="94"/>
      <c r="CM759" s="29"/>
      <c r="CN759" s="47"/>
      <c r="CO759" s="45">
        <v>784</v>
      </c>
      <c r="CP759" s="45">
        <f t="shared" si="3420"/>
        <v>93</v>
      </c>
      <c r="CQ759" s="45">
        <v>27</v>
      </c>
      <c r="CR759" s="45">
        <f t="shared" si="3421"/>
        <v>0</v>
      </c>
      <c r="CS759" s="45">
        <v>15</v>
      </c>
      <c r="CT759" s="45">
        <f t="shared" si="3422"/>
        <v>0</v>
      </c>
      <c r="CU759" s="45">
        <v>0</v>
      </c>
      <c r="CV759" s="63" t="str">
        <f t="shared" si="3453"/>
        <v>ギャルキティキーケース</v>
      </c>
      <c r="CW759" s="67">
        <f t="shared" si="3454"/>
        <v>726</v>
      </c>
      <c r="CX759" s="45">
        <f t="shared" si="3424"/>
        <v>0</v>
      </c>
      <c r="CY759" s="46">
        <f t="shared" si="3425"/>
        <v>0</v>
      </c>
      <c r="CZ759" s="94"/>
      <c r="DA759" s="29"/>
      <c r="DB759" s="47"/>
      <c r="DC759" s="67"/>
      <c r="DD759" s="45" t="str">
        <f t="shared" si="3493"/>
        <v/>
      </c>
      <c r="DE759" s="45"/>
      <c r="DF759" s="45"/>
      <c r="DG759" s="45"/>
      <c r="DH759" s="45" t="str">
        <f t="shared" si="3494"/>
        <v/>
      </c>
      <c r="DI759" s="45"/>
      <c r="DJ759" s="45"/>
      <c r="DK759" s="45"/>
      <c r="DL759" s="45" t="str">
        <f t="shared" si="3467"/>
        <v/>
      </c>
      <c r="DM759" s="46" t="str">
        <f t="shared" si="3468"/>
        <v/>
      </c>
      <c r="DN759" s="37"/>
      <c r="DO759" s="29"/>
      <c r="DP759" s="47"/>
      <c r="DQ759" s="45"/>
      <c r="DR759" s="45" t="str">
        <f t="shared" si="3495"/>
        <v/>
      </c>
      <c r="DS759" s="45"/>
      <c r="DT759" s="45" t="str">
        <f t="shared" si="3496"/>
        <v/>
      </c>
      <c r="DU759" s="45"/>
      <c r="DV759" s="45" t="str">
        <f t="shared" si="3497"/>
        <v/>
      </c>
      <c r="DW759" s="45"/>
      <c r="DX759" s="45"/>
      <c r="DY759" s="45"/>
      <c r="DZ759" s="45" t="str">
        <f t="shared" si="3469"/>
        <v/>
      </c>
      <c r="EA759" s="46" t="str">
        <f t="shared" si="3470"/>
        <v/>
      </c>
      <c r="EB759" s="37"/>
      <c r="GU759" s="220"/>
      <c r="HX759" s="360"/>
      <c r="HY759" s="47"/>
      <c r="HZ759" s="45">
        <v>3420</v>
      </c>
      <c r="IA759" s="45">
        <f t="shared" si="3426"/>
        <v>188</v>
      </c>
      <c r="IB759" s="45">
        <v>111</v>
      </c>
      <c r="IC759" s="45">
        <f t="shared" si="3427"/>
        <v>4</v>
      </c>
      <c r="ID759" s="45">
        <v>18</v>
      </c>
      <c r="IE759" s="45">
        <f t="shared" si="3428"/>
        <v>5</v>
      </c>
      <c r="IF759" s="45">
        <v>0</v>
      </c>
      <c r="IG759" s="63" t="str">
        <f t="shared" si="3429"/>
        <v>アンパンマンもちふわ</v>
      </c>
      <c r="IH759" s="67">
        <f t="shared" si="3430"/>
        <v>673</v>
      </c>
      <c r="II759" s="45">
        <f t="shared" si="3431"/>
        <v>3365</v>
      </c>
      <c r="IJ759" s="46">
        <f t="shared" si="3432"/>
        <v>0.17898936170212765</v>
      </c>
      <c r="IK759" s="94"/>
      <c r="IL759" s="29"/>
      <c r="IM759" s="47"/>
      <c r="IN759" s="45">
        <v>2658</v>
      </c>
      <c r="IO759" s="69">
        <f t="shared" si="3433"/>
        <v>30</v>
      </c>
      <c r="IP759" s="45">
        <v>137</v>
      </c>
      <c r="IQ759" s="45">
        <f t="shared" si="3434"/>
        <v>1</v>
      </c>
      <c r="IR759" s="45">
        <v>20</v>
      </c>
      <c r="IS759" s="45">
        <f t="shared" si="3435"/>
        <v>1</v>
      </c>
      <c r="IT759" s="45">
        <v>28</v>
      </c>
      <c r="IU759" s="63" t="str">
        <f t="shared" si="3457"/>
        <v>AIスクイーズ</v>
      </c>
      <c r="IV759" s="67">
        <f t="shared" si="3458"/>
        <v>182</v>
      </c>
      <c r="IW759" s="45">
        <f t="shared" si="3437"/>
        <v>182</v>
      </c>
      <c r="IX759" s="46">
        <f t="shared" si="3438"/>
        <v>6.0666666666666667E-2</v>
      </c>
      <c r="IY759" s="94" t="s">
        <v>395</v>
      </c>
      <c r="IZ759" s="61"/>
      <c r="JA759" s="47"/>
      <c r="JB759" s="45">
        <v>4426</v>
      </c>
      <c r="JC759" s="45">
        <f t="shared" si="3439"/>
        <v>454</v>
      </c>
      <c r="JD759" s="45">
        <v>301</v>
      </c>
      <c r="JE759" s="45">
        <f t="shared" si="3440"/>
        <v>26</v>
      </c>
      <c r="JF759" s="45">
        <v>80</v>
      </c>
      <c r="JG759" s="45">
        <f t="shared" si="3441"/>
        <v>30</v>
      </c>
      <c r="JH759" s="45">
        <v>0</v>
      </c>
      <c r="JI759" s="63" t="str">
        <f t="shared" si="3471"/>
        <v>AIモンスターラバー</v>
      </c>
      <c r="JJ759" s="67">
        <f t="shared" si="3472"/>
        <v>198</v>
      </c>
      <c r="JK759" s="45">
        <f t="shared" si="3442"/>
        <v>5940</v>
      </c>
      <c r="JL759" s="46">
        <f t="shared" si="3443"/>
        <v>0.13083700440528634</v>
      </c>
      <c r="JM759" s="94"/>
      <c r="JN759" s="29"/>
      <c r="JO759" s="47"/>
      <c r="JP759" s="45">
        <v>4659</v>
      </c>
      <c r="JQ759" s="45">
        <f t="shared" si="3444"/>
        <v>101</v>
      </c>
      <c r="JR759" s="45">
        <v>223</v>
      </c>
      <c r="JS759" s="45">
        <f t="shared" si="3445"/>
        <v>3</v>
      </c>
      <c r="JT759" s="45">
        <v>62</v>
      </c>
      <c r="JU759" s="45">
        <f t="shared" si="3446"/>
        <v>3</v>
      </c>
      <c r="JV759" s="45">
        <v>0</v>
      </c>
      <c r="JW759" s="63" t="str">
        <f t="shared" si="3455"/>
        <v>キティサンダルKH</v>
      </c>
      <c r="JX759" s="67">
        <f t="shared" si="3456"/>
        <v>605</v>
      </c>
      <c r="JY759" s="45">
        <f t="shared" si="3448"/>
        <v>1815</v>
      </c>
      <c r="JZ759" s="46">
        <f t="shared" si="3449"/>
        <v>0.1797029702970297</v>
      </c>
      <c r="KA759" s="94"/>
      <c r="KB759" s="51"/>
      <c r="KC759" s="47"/>
      <c r="KD759" s="45">
        <v>10761</v>
      </c>
      <c r="KE759" s="45">
        <f>IF(KD759="","",KD759-KD755)</f>
        <v>198</v>
      </c>
      <c r="KF759" s="45">
        <v>592</v>
      </c>
      <c r="KG759" s="45">
        <f>IF(KF759="","",KF759-KF755)</f>
        <v>7</v>
      </c>
      <c r="KH759" s="45">
        <v>7</v>
      </c>
      <c r="KI759" s="45">
        <f>IF(KH759="","",KH755+KJ755-KH759)</f>
        <v>7</v>
      </c>
      <c r="KJ759" s="45">
        <v>2</v>
      </c>
      <c r="KK759" s="63" t="str">
        <f>IF(KD759="","",KK755)</f>
        <v>サンリオFAN</v>
      </c>
      <c r="KL759" s="67">
        <f>IF(KE759="","",KL755)</f>
        <v>1100</v>
      </c>
      <c r="KM759" s="45">
        <f>IF(KH759="","",KI759*KL759)</f>
        <v>7700</v>
      </c>
      <c r="KN759" s="46">
        <f>IF(KI759="","",KM759/(KE759*100))</f>
        <v>0.3888888888888889</v>
      </c>
      <c r="KO759" s="94"/>
      <c r="KP759" s="29"/>
      <c r="KQ759" s="47"/>
      <c r="KR759" s="45">
        <v>15624</v>
      </c>
      <c r="KS759" s="45">
        <f>IF(KR759="","",KR759-KR755)</f>
        <v>66</v>
      </c>
      <c r="KT759" s="45">
        <v>1818</v>
      </c>
      <c r="KU759" s="45">
        <f>IF(KT759="","",KT759-KT755)</f>
        <v>0</v>
      </c>
      <c r="KV759" s="45">
        <v>16</v>
      </c>
      <c r="KW759" s="45">
        <f>IF(KV759="","",KV755+KX755-KV759)</f>
        <v>0</v>
      </c>
      <c r="KX759" s="45">
        <v>0</v>
      </c>
      <c r="KY759" s="63" t="str">
        <f>IF(KR759="","",KY755)</f>
        <v>ターボババアマスコット</v>
      </c>
      <c r="KZ759" s="67">
        <f>IF(KS759="","",KZ755)</f>
        <v>800</v>
      </c>
      <c r="LA759" s="45">
        <f>IF(KV759="","",KW759*KZ759)</f>
        <v>0</v>
      </c>
      <c r="LB759" s="46">
        <f>IF(KW759="","",LA759/(KS759*100))</f>
        <v>0</v>
      </c>
      <c r="LC759" s="94"/>
      <c r="LD759" s="29"/>
      <c r="LE759" s="52" t="str">
        <f>IF(A739="","",A739)</f>
        <v/>
      </c>
      <c r="LF759" s="43"/>
      <c r="LG759" s="86" t="str">
        <f>IF(LF759="","",LF759-LF756)</f>
        <v/>
      </c>
      <c r="LH759" s="43"/>
      <c r="LI759" s="43" t="str">
        <f t="shared" si="3404"/>
        <v/>
      </c>
      <c r="LJ759" s="43"/>
      <c r="LK759" s="87" t="str">
        <f t="shared" si="3405"/>
        <v/>
      </c>
      <c r="LL759" s="43"/>
      <c r="LM759" s="65" t="str">
        <f>IF(LF759="","",LM756)</f>
        <v/>
      </c>
      <c r="LN759" s="48" t="str">
        <f>IF(LG759="","",LN756)</f>
        <v/>
      </c>
      <c r="LO759" s="87" t="str">
        <f t="shared" si="3406"/>
        <v/>
      </c>
      <c r="LP759" s="53"/>
      <c r="LQ759" s="37"/>
      <c r="LR759" s="29"/>
      <c r="LS759" s="47"/>
      <c r="LT759" s="67"/>
      <c r="LU759" s="45" t="str">
        <f t="shared" si="3498"/>
        <v/>
      </c>
      <c r="LV759" s="45"/>
      <c r="LW759" s="45"/>
      <c r="LX759" s="45"/>
      <c r="LY759" s="45" t="str">
        <f t="shared" si="3499"/>
        <v/>
      </c>
      <c r="LZ759" s="45"/>
      <c r="MA759" s="45"/>
      <c r="MB759" s="45"/>
      <c r="MC759" s="45" t="str">
        <f t="shared" si="3473"/>
        <v/>
      </c>
      <c r="MD759" s="46" t="str">
        <f t="shared" si="3474"/>
        <v/>
      </c>
      <c r="ME759" s="37"/>
      <c r="MF759" s="29"/>
      <c r="MG759" s="47"/>
      <c r="MH759" s="67"/>
      <c r="MI759" s="45" t="str">
        <f t="shared" si="3500"/>
        <v/>
      </c>
      <c r="MJ759" s="45"/>
      <c r="MK759" s="45"/>
      <c r="ML759" s="45"/>
      <c r="MM759" s="45" t="str">
        <f t="shared" si="3501"/>
        <v/>
      </c>
      <c r="MN759" s="45"/>
      <c r="MO759" s="45"/>
      <c r="MP759" s="45"/>
      <c r="MQ759" s="45" t="str">
        <f t="shared" si="3475"/>
        <v/>
      </c>
      <c r="MR759" s="46" t="str">
        <f t="shared" si="3476"/>
        <v/>
      </c>
      <c r="MS759" s="37"/>
      <c r="MT759" s="29"/>
      <c r="MU759" s="47"/>
      <c r="MV759" s="67"/>
      <c r="MW759" s="45" t="str">
        <f t="shared" si="3502"/>
        <v/>
      </c>
      <c r="MX759" s="45"/>
      <c r="MY759" s="45"/>
      <c r="MZ759" s="45"/>
      <c r="NA759" s="45" t="str">
        <f t="shared" si="3503"/>
        <v/>
      </c>
      <c r="NB759" s="45"/>
      <c r="NC759" s="45"/>
      <c r="ND759" s="45"/>
      <c r="NE759" s="45" t="str">
        <f t="shared" si="3477"/>
        <v/>
      </c>
      <c r="NF759" s="46" t="str">
        <f t="shared" si="3478"/>
        <v/>
      </c>
      <c r="NG759" s="37"/>
      <c r="NH759" s="29"/>
      <c r="NI759" s="47"/>
      <c r="NJ759" s="67"/>
      <c r="NK759" s="45" t="str">
        <f t="shared" si="3504"/>
        <v/>
      </c>
      <c r="NL759" s="45"/>
      <c r="NM759" s="45"/>
      <c r="NN759" s="45"/>
      <c r="NO759" s="45" t="str">
        <f t="shared" si="3505"/>
        <v/>
      </c>
      <c r="NP759" s="45"/>
      <c r="NQ759" s="45"/>
      <c r="NR759" s="45"/>
      <c r="NS759" s="45" t="str">
        <f t="shared" si="3479"/>
        <v/>
      </c>
      <c r="NT759" s="46" t="str">
        <f t="shared" si="3480"/>
        <v/>
      </c>
      <c r="NU759" s="37"/>
    </row>
    <row r="760" spans="1:385" ht="15" customHeight="1" thickBot="1" x14ac:dyDescent="0.3">
      <c r="A760" s="38"/>
      <c r="B760" s="39"/>
      <c r="C760" s="40"/>
      <c r="D760" s="40"/>
      <c r="E760" s="40"/>
      <c r="F760" s="135"/>
      <c r="G760" s="135"/>
      <c r="H760" s="42"/>
      <c r="I760" s="45"/>
      <c r="J760" s="45" t="str">
        <f t="shared" si="3483"/>
        <v/>
      </c>
      <c r="K760" s="45"/>
      <c r="L760" s="45"/>
      <c r="M760" s="45"/>
      <c r="N760" s="45" t="str">
        <f t="shared" si="3484"/>
        <v/>
      </c>
      <c r="O760" s="45"/>
      <c r="P760" s="45"/>
      <c r="Q760" s="45"/>
      <c r="R760" s="45" t="str">
        <f t="shared" si="3459"/>
        <v/>
      </c>
      <c r="S760" s="46" t="str">
        <f t="shared" si="3460"/>
        <v/>
      </c>
      <c r="T760" s="37"/>
      <c r="U760" s="29"/>
      <c r="V760" s="47"/>
      <c r="W760" s="67"/>
      <c r="X760" s="45" t="str">
        <f t="shared" si="3485"/>
        <v/>
      </c>
      <c r="Y760" s="45"/>
      <c r="Z760" s="45"/>
      <c r="AA760" s="45"/>
      <c r="AB760" s="45" t="str">
        <f t="shared" si="3486"/>
        <v/>
      </c>
      <c r="AC760" s="45"/>
      <c r="AD760" s="45"/>
      <c r="AE760" s="45"/>
      <c r="AF760" s="45" t="str">
        <f t="shared" si="3461"/>
        <v/>
      </c>
      <c r="AG760" s="46" t="str">
        <f t="shared" si="3462"/>
        <v/>
      </c>
      <c r="AH760" s="37"/>
      <c r="AI760" s="29"/>
      <c r="AJ760" s="47"/>
      <c r="AK760" s="45"/>
      <c r="AL760" s="45" t="str">
        <f t="shared" si="3487"/>
        <v/>
      </c>
      <c r="AM760" s="45"/>
      <c r="AN760" s="45" t="str">
        <f t="shared" si="3488"/>
        <v/>
      </c>
      <c r="AO760" s="45"/>
      <c r="AP760" s="45" t="str">
        <f t="shared" si="3489"/>
        <v/>
      </c>
      <c r="AQ760" s="45"/>
      <c r="AR760" s="45"/>
      <c r="AS760" s="45"/>
      <c r="AT760" s="45" t="str">
        <f t="shared" si="3463"/>
        <v/>
      </c>
      <c r="AU760" s="46" t="str">
        <f t="shared" si="3464"/>
        <v/>
      </c>
      <c r="AV760" s="37"/>
      <c r="AW760" s="29"/>
      <c r="AX760" s="47"/>
      <c r="AY760" s="45"/>
      <c r="AZ760" s="45" t="str">
        <f t="shared" si="3490"/>
        <v/>
      </c>
      <c r="BA760" s="45"/>
      <c r="BB760" s="45" t="str">
        <f t="shared" si="3491"/>
        <v/>
      </c>
      <c r="BC760" s="45"/>
      <c r="BD760" s="45" t="str">
        <f t="shared" si="3492"/>
        <v/>
      </c>
      <c r="BE760" s="45"/>
      <c r="BF760" s="45"/>
      <c r="BG760" s="45"/>
      <c r="BH760" s="45" t="str">
        <f t="shared" si="3465"/>
        <v/>
      </c>
      <c r="BI760" s="46" t="str">
        <f t="shared" si="3466"/>
        <v/>
      </c>
      <c r="BJ760" s="37"/>
      <c r="BK760" s="29"/>
      <c r="BL760" s="75"/>
      <c r="BM760" s="76">
        <v>14305</v>
      </c>
      <c r="BN760" s="76">
        <f t="shared" si="3407"/>
        <v>118</v>
      </c>
      <c r="BO760" s="76">
        <v>1720</v>
      </c>
      <c r="BP760" s="76">
        <f t="shared" si="3408"/>
        <v>15</v>
      </c>
      <c r="BQ760" s="76">
        <v>310</v>
      </c>
      <c r="BR760" s="76">
        <f t="shared" si="3409"/>
        <v>30</v>
      </c>
      <c r="BS760" s="76">
        <v>0</v>
      </c>
      <c r="BT760" s="78" t="str">
        <f t="shared" si="3410"/>
        <v>サンリオブレスレット</v>
      </c>
      <c r="BU760" s="79">
        <f t="shared" si="3411"/>
        <v>200</v>
      </c>
      <c r="BV760" s="76">
        <f t="shared" si="3412"/>
        <v>6000</v>
      </c>
      <c r="BW760" s="80">
        <f t="shared" si="3413"/>
        <v>0.50847457627118642</v>
      </c>
      <c r="BX760" s="37"/>
      <c r="BY760" s="57"/>
      <c r="BZ760" s="75"/>
      <c r="CA760" s="76">
        <v>4833</v>
      </c>
      <c r="CB760" s="76">
        <f t="shared" si="3414"/>
        <v>171</v>
      </c>
      <c r="CC760" s="76">
        <v>263</v>
      </c>
      <c r="CD760" s="76">
        <f t="shared" si="3415"/>
        <v>6</v>
      </c>
      <c r="CE760" s="76">
        <v>66</v>
      </c>
      <c r="CF760" s="76">
        <f t="shared" si="3416"/>
        <v>7</v>
      </c>
      <c r="CG760" s="76">
        <v>30</v>
      </c>
      <c r="CH760" s="78" t="str">
        <f t="shared" si="3481"/>
        <v>ＡＩラバー</v>
      </c>
      <c r="CI760" s="79">
        <f t="shared" si="3482"/>
        <v>198</v>
      </c>
      <c r="CJ760" s="76">
        <f t="shared" si="3418"/>
        <v>1386</v>
      </c>
      <c r="CK760" s="80">
        <f t="shared" si="3419"/>
        <v>8.1052631578947362E-2</v>
      </c>
      <c r="CL760" s="37"/>
      <c r="CM760" s="29"/>
      <c r="CN760" s="75"/>
      <c r="CO760" s="76">
        <v>736</v>
      </c>
      <c r="CP760" s="76">
        <f t="shared" si="3420"/>
        <v>88</v>
      </c>
      <c r="CQ760" s="76">
        <v>23</v>
      </c>
      <c r="CR760" s="76">
        <f t="shared" si="3421"/>
        <v>3</v>
      </c>
      <c r="CS760" s="76">
        <v>15</v>
      </c>
      <c r="CT760" s="76">
        <f t="shared" si="3422"/>
        <v>4</v>
      </c>
      <c r="CU760" s="76">
        <v>0</v>
      </c>
      <c r="CV760" s="78" t="str">
        <f t="shared" si="3453"/>
        <v>サンリオトイカメラ</v>
      </c>
      <c r="CW760" s="79">
        <f t="shared" si="3454"/>
        <v>605</v>
      </c>
      <c r="CX760" s="76">
        <f t="shared" si="3424"/>
        <v>2420</v>
      </c>
      <c r="CY760" s="80">
        <f t="shared" si="3425"/>
        <v>0.27500000000000002</v>
      </c>
      <c r="CZ760" s="37"/>
      <c r="DA760" s="29"/>
      <c r="DB760" s="47"/>
      <c r="DC760" s="67"/>
      <c r="DD760" s="45" t="str">
        <f t="shared" si="3493"/>
        <v/>
      </c>
      <c r="DE760" s="45"/>
      <c r="DF760" s="45"/>
      <c r="DG760" s="45"/>
      <c r="DH760" s="45" t="str">
        <f t="shared" si="3494"/>
        <v/>
      </c>
      <c r="DI760" s="45"/>
      <c r="DJ760" s="45"/>
      <c r="DK760" s="45"/>
      <c r="DL760" s="45" t="str">
        <f t="shared" si="3467"/>
        <v/>
      </c>
      <c r="DM760" s="46" t="str">
        <f t="shared" si="3468"/>
        <v/>
      </c>
      <c r="DN760" s="37"/>
      <c r="DO760" s="29"/>
      <c r="DP760" s="47"/>
      <c r="DQ760" s="45"/>
      <c r="DR760" s="45" t="str">
        <f t="shared" si="3495"/>
        <v/>
      </c>
      <c r="DS760" s="45"/>
      <c r="DT760" s="45" t="str">
        <f t="shared" si="3496"/>
        <v/>
      </c>
      <c r="DU760" s="45"/>
      <c r="DV760" s="45" t="str">
        <f t="shared" si="3497"/>
        <v/>
      </c>
      <c r="DW760" s="45"/>
      <c r="DX760" s="45"/>
      <c r="DY760" s="45"/>
      <c r="DZ760" s="45" t="str">
        <f t="shared" si="3469"/>
        <v/>
      </c>
      <c r="EA760" s="46" t="str">
        <f t="shared" si="3470"/>
        <v/>
      </c>
      <c r="EB760" s="37"/>
      <c r="GU760" s="220"/>
      <c r="HX760" s="360"/>
      <c r="HY760" s="75"/>
      <c r="HZ760" s="76">
        <v>4444</v>
      </c>
      <c r="IA760" s="76">
        <f t="shared" si="3426"/>
        <v>209</v>
      </c>
      <c r="IB760" s="76">
        <v>223</v>
      </c>
      <c r="IC760" s="76">
        <f t="shared" si="3427"/>
        <v>15</v>
      </c>
      <c r="ID760" s="76">
        <v>124</v>
      </c>
      <c r="IE760" s="76">
        <f t="shared" si="3428"/>
        <v>16</v>
      </c>
      <c r="IF760" s="76">
        <v>0</v>
      </c>
      <c r="IG760" s="78" t="str">
        <f t="shared" si="3429"/>
        <v>スプランキーラバー</v>
      </c>
      <c r="IH760" s="79">
        <f t="shared" si="3430"/>
        <v>200</v>
      </c>
      <c r="II760" s="76">
        <f t="shared" si="3431"/>
        <v>3200</v>
      </c>
      <c r="IJ760" s="80">
        <f t="shared" si="3432"/>
        <v>0.15311004784688995</v>
      </c>
      <c r="IK760" s="37"/>
      <c r="IL760" s="29"/>
      <c r="IM760" s="75"/>
      <c r="IN760" s="76">
        <v>4610</v>
      </c>
      <c r="IO760" s="76">
        <f t="shared" si="3433"/>
        <v>109</v>
      </c>
      <c r="IP760" s="76">
        <v>210</v>
      </c>
      <c r="IQ760" s="76">
        <f t="shared" si="3434"/>
        <v>4</v>
      </c>
      <c r="IR760" s="76">
        <v>9</v>
      </c>
      <c r="IS760" s="76">
        <f t="shared" si="3435"/>
        <v>3</v>
      </c>
      <c r="IT760" s="76">
        <v>0</v>
      </c>
      <c r="IU760" s="78" t="s">
        <v>392</v>
      </c>
      <c r="IV760" s="79">
        <f t="shared" si="3458"/>
        <v>682</v>
      </c>
      <c r="IW760" s="76">
        <f t="shared" si="3437"/>
        <v>2046</v>
      </c>
      <c r="IX760" s="80">
        <f t="shared" si="3438"/>
        <v>0.18770642201834861</v>
      </c>
      <c r="IY760" s="37"/>
      <c r="IZ760" s="61"/>
      <c r="JA760" s="75"/>
      <c r="JB760" s="76">
        <v>2642</v>
      </c>
      <c r="JC760" s="76">
        <f t="shared" si="3439"/>
        <v>221</v>
      </c>
      <c r="JD760" s="76">
        <v>149</v>
      </c>
      <c r="JE760" s="76">
        <f t="shared" si="3440"/>
        <v>11</v>
      </c>
      <c r="JF760" s="76">
        <v>14</v>
      </c>
      <c r="JG760" s="76">
        <f t="shared" si="3441"/>
        <v>11</v>
      </c>
      <c r="JH760" s="76">
        <v>0</v>
      </c>
      <c r="JI760" s="78" t="str">
        <f t="shared" si="3471"/>
        <v>ＡＩマスコット</v>
      </c>
      <c r="JJ760" s="79">
        <f t="shared" si="3472"/>
        <v>286</v>
      </c>
      <c r="JK760" s="76">
        <f t="shared" si="3442"/>
        <v>3146</v>
      </c>
      <c r="JL760" s="80">
        <f t="shared" si="3443"/>
        <v>0.1423529411764706</v>
      </c>
      <c r="JM760" s="37"/>
      <c r="JN760" s="29"/>
      <c r="JO760" s="75"/>
      <c r="JP760" s="76">
        <v>3556</v>
      </c>
      <c r="JQ760" s="76">
        <f t="shared" si="3444"/>
        <v>167</v>
      </c>
      <c r="JR760" s="76">
        <v>178</v>
      </c>
      <c r="JS760" s="76">
        <f t="shared" si="3445"/>
        <v>5</v>
      </c>
      <c r="JT760" s="76">
        <v>3</v>
      </c>
      <c r="JU760" s="76">
        <f t="shared" si="3446"/>
        <v>8</v>
      </c>
      <c r="JV760" s="76">
        <v>3</v>
      </c>
      <c r="JW760" s="78" t="str">
        <f t="shared" si="3455"/>
        <v>サンリオファン</v>
      </c>
      <c r="JX760" s="79">
        <f t="shared" si="3456"/>
        <v>1100</v>
      </c>
      <c r="JY760" s="76">
        <f t="shared" si="3448"/>
        <v>8800</v>
      </c>
      <c r="JZ760" s="80">
        <f t="shared" si="3449"/>
        <v>0.52694610778443118</v>
      </c>
      <c r="KA760" s="37"/>
      <c r="KB760" s="51"/>
      <c r="KC760" s="75"/>
      <c r="KD760" s="76">
        <v>11259</v>
      </c>
      <c r="KE760" s="76">
        <f>IF(KD760="","",KD760-KD756)</f>
        <v>419</v>
      </c>
      <c r="KF760" s="76">
        <v>558</v>
      </c>
      <c r="KG760" s="76">
        <f>IF(KF760="","",KF760-KF756)</f>
        <v>24</v>
      </c>
      <c r="KH760" s="76">
        <v>70</v>
      </c>
      <c r="KI760" s="76">
        <f>IF(KH760="","",KH756+KJ756-KH760)</f>
        <v>25</v>
      </c>
      <c r="KJ760" s="76">
        <v>30</v>
      </c>
      <c r="KK760" s="78" t="str">
        <f>IF(KD760="","",KK756)</f>
        <v>ＡＩモンスターラバー</v>
      </c>
      <c r="KL760" s="79">
        <f>IF(KE760="","",KL756)</f>
        <v>198</v>
      </c>
      <c r="KM760" s="76">
        <f>IF(KH760="","",KI760*KL760)</f>
        <v>4950</v>
      </c>
      <c r="KN760" s="80">
        <f>IF(KI760="","",KM760/(KE760*100))</f>
        <v>0.11813842482100238</v>
      </c>
      <c r="KO760" s="37"/>
      <c r="KP760" s="29"/>
      <c r="KQ760" s="75"/>
      <c r="KR760" s="76">
        <v>17268</v>
      </c>
      <c r="KS760" s="76">
        <f>IF(KR760="","",KR760-KR756)</f>
        <v>134</v>
      </c>
      <c r="KT760" s="76">
        <v>1984</v>
      </c>
      <c r="KU760" s="76">
        <f>IF(KT760="","",KT760-KT756)</f>
        <v>12</v>
      </c>
      <c r="KV760" s="76">
        <v>13</v>
      </c>
      <c r="KW760" s="76">
        <f>IF(KV760="","",KV756+KX756-KV760)</f>
        <v>12</v>
      </c>
      <c r="KX760" s="76">
        <v>0</v>
      </c>
      <c r="KY760" s="78" t="str">
        <f>IF(KR760="","",KY756)</f>
        <v>AIモンスターマスコット</v>
      </c>
      <c r="KZ760" s="79">
        <f>IF(KS760="","",KZ756)</f>
        <v>286</v>
      </c>
      <c r="LA760" s="76">
        <f>IF(KV760="","",KW760*KZ760)</f>
        <v>3432</v>
      </c>
      <c r="LB760" s="80">
        <f>IF(KW760="","",LA760/(KS760*100))</f>
        <v>0.25611940298507463</v>
      </c>
      <c r="LC760" s="37" t="s">
        <v>390</v>
      </c>
      <c r="LD760" s="29"/>
      <c r="LE760" s="47"/>
      <c r="LF760" s="45"/>
      <c r="LG760" s="45"/>
      <c r="LH760" s="45"/>
      <c r="LI760" s="45" t="str">
        <f t="shared" si="3404"/>
        <v/>
      </c>
      <c r="LJ760" s="43"/>
      <c r="LK760" s="45" t="str">
        <f t="shared" si="3405"/>
        <v/>
      </c>
      <c r="LL760" s="45"/>
      <c r="LM760" s="73" t="str">
        <f>IF(LF759="","",LM757)</f>
        <v/>
      </c>
      <c r="LN760" s="67" t="str">
        <f>IF(LG759="","",LN757)</f>
        <v/>
      </c>
      <c r="LO760" s="45" t="str">
        <f t="shared" si="3406"/>
        <v/>
      </c>
      <c r="LP760" s="46"/>
      <c r="LQ760" s="37"/>
      <c r="LR760" s="29"/>
      <c r="LS760" s="47"/>
      <c r="LT760" s="67"/>
      <c r="LU760" s="45" t="str">
        <f t="shared" si="3498"/>
        <v/>
      </c>
      <c r="LV760" s="45"/>
      <c r="LW760" s="45"/>
      <c r="LX760" s="45"/>
      <c r="LY760" s="45" t="str">
        <f t="shared" si="3499"/>
        <v/>
      </c>
      <c r="LZ760" s="45"/>
      <c r="MA760" s="45"/>
      <c r="MB760" s="45"/>
      <c r="MC760" s="45" t="str">
        <f t="shared" si="3473"/>
        <v/>
      </c>
      <c r="MD760" s="46" t="str">
        <f t="shared" si="3474"/>
        <v/>
      </c>
      <c r="ME760" s="37"/>
      <c r="MF760" s="29"/>
      <c r="MG760" s="47"/>
      <c r="MH760" s="67"/>
      <c r="MI760" s="45" t="str">
        <f t="shared" si="3500"/>
        <v/>
      </c>
      <c r="MJ760" s="45"/>
      <c r="MK760" s="45"/>
      <c r="ML760" s="45"/>
      <c r="MM760" s="45" t="str">
        <f t="shared" si="3501"/>
        <v/>
      </c>
      <c r="MN760" s="45"/>
      <c r="MO760" s="45"/>
      <c r="MP760" s="45"/>
      <c r="MQ760" s="45" t="str">
        <f t="shared" si="3475"/>
        <v/>
      </c>
      <c r="MR760" s="46" t="str">
        <f t="shared" si="3476"/>
        <v/>
      </c>
      <c r="MS760" s="37"/>
      <c r="MT760" s="29"/>
      <c r="MU760" s="47"/>
      <c r="MV760" s="67"/>
      <c r="MW760" s="45" t="str">
        <f t="shared" si="3502"/>
        <v/>
      </c>
      <c r="MX760" s="45"/>
      <c r="MY760" s="45"/>
      <c r="MZ760" s="45"/>
      <c r="NA760" s="45" t="str">
        <f t="shared" si="3503"/>
        <v/>
      </c>
      <c r="NB760" s="45"/>
      <c r="NC760" s="45"/>
      <c r="ND760" s="45"/>
      <c r="NE760" s="45" t="str">
        <f t="shared" si="3477"/>
        <v/>
      </c>
      <c r="NF760" s="46" t="str">
        <f t="shared" si="3478"/>
        <v/>
      </c>
      <c r="NG760" s="37"/>
      <c r="NH760" s="29"/>
      <c r="NI760" s="47"/>
      <c r="NJ760" s="67"/>
      <c r="NK760" s="45" t="str">
        <f t="shared" si="3504"/>
        <v/>
      </c>
      <c r="NL760" s="45"/>
      <c r="NM760" s="45"/>
      <c r="NN760" s="45"/>
      <c r="NO760" s="45" t="str">
        <f t="shared" si="3505"/>
        <v/>
      </c>
      <c r="NP760" s="45"/>
      <c r="NQ760" s="45"/>
      <c r="NR760" s="45"/>
      <c r="NS760" s="45" t="str">
        <f t="shared" si="3479"/>
        <v/>
      </c>
      <c r="NT760" s="46" t="str">
        <f t="shared" si="3480"/>
        <v/>
      </c>
      <c r="NU760" s="37"/>
    </row>
    <row r="761" spans="1:385" ht="15" customHeight="1" thickTop="1" thickBot="1" x14ac:dyDescent="0.3">
      <c r="A761" s="38"/>
      <c r="B761" s="39"/>
      <c r="C761" s="40"/>
      <c r="D761" s="40"/>
      <c r="E761" s="40"/>
      <c r="F761" s="135"/>
      <c r="G761" s="135"/>
      <c r="H761" s="42"/>
      <c r="I761" s="45"/>
      <c r="J761" s="45" t="str">
        <f t="shared" si="3483"/>
        <v/>
      </c>
      <c r="K761" s="45"/>
      <c r="L761" s="45"/>
      <c r="M761" s="45"/>
      <c r="N761" s="45" t="str">
        <f t="shared" si="3484"/>
        <v/>
      </c>
      <c r="O761" s="45"/>
      <c r="P761" s="45"/>
      <c r="Q761" s="45"/>
      <c r="R761" s="45" t="str">
        <f t="shared" si="3459"/>
        <v/>
      </c>
      <c r="S761" s="46" t="str">
        <f t="shared" si="3460"/>
        <v/>
      </c>
      <c r="T761" s="37"/>
      <c r="U761" s="29"/>
      <c r="V761" s="47"/>
      <c r="W761" s="67"/>
      <c r="X761" s="45" t="str">
        <f t="shared" si="3485"/>
        <v/>
      </c>
      <c r="Y761" s="45"/>
      <c r="Z761" s="45"/>
      <c r="AA761" s="45"/>
      <c r="AB761" s="45" t="str">
        <f t="shared" si="3486"/>
        <v/>
      </c>
      <c r="AC761" s="45"/>
      <c r="AD761" s="45"/>
      <c r="AE761" s="45"/>
      <c r="AF761" s="45" t="str">
        <f t="shared" si="3461"/>
        <v/>
      </c>
      <c r="AG761" s="46" t="str">
        <f t="shared" si="3462"/>
        <v/>
      </c>
      <c r="AH761" s="37"/>
      <c r="AI761" s="29"/>
      <c r="AJ761" s="47"/>
      <c r="AK761" s="45"/>
      <c r="AL761" s="45" t="str">
        <f t="shared" si="3487"/>
        <v/>
      </c>
      <c r="AM761" s="45"/>
      <c r="AN761" s="45" t="str">
        <f t="shared" si="3488"/>
        <v/>
      </c>
      <c r="AO761" s="45"/>
      <c r="AP761" s="45" t="str">
        <f t="shared" si="3489"/>
        <v/>
      </c>
      <c r="AQ761" s="45"/>
      <c r="AR761" s="45"/>
      <c r="AS761" s="45"/>
      <c r="AT761" s="45" t="str">
        <f t="shared" si="3463"/>
        <v/>
      </c>
      <c r="AU761" s="46" t="str">
        <f t="shared" si="3464"/>
        <v/>
      </c>
      <c r="AV761" s="37"/>
      <c r="AW761" s="29"/>
      <c r="AX761" s="47"/>
      <c r="AY761" s="45"/>
      <c r="AZ761" s="45" t="str">
        <f t="shared" si="3490"/>
        <v/>
      </c>
      <c r="BA761" s="45"/>
      <c r="BB761" s="45" t="str">
        <f t="shared" si="3491"/>
        <v/>
      </c>
      <c r="BC761" s="45"/>
      <c r="BD761" s="45" t="str">
        <f t="shared" si="3492"/>
        <v/>
      </c>
      <c r="BE761" s="45"/>
      <c r="BF761" s="45"/>
      <c r="BG761" s="45"/>
      <c r="BH761" s="45" t="str">
        <f t="shared" si="3465"/>
        <v/>
      </c>
      <c r="BI761" s="46" t="str">
        <f t="shared" si="3466"/>
        <v/>
      </c>
      <c r="BJ761" s="37"/>
      <c r="BK761" s="29"/>
      <c r="BL761" s="52"/>
      <c r="BM761" s="45"/>
      <c r="BN761" s="43"/>
      <c r="BO761" s="45"/>
      <c r="BP761" s="87"/>
      <c r="BQ761" s="99"/>
      <c r="BR761" s="43"/>
      <c r="BS761" s="43"/>
      <c r="BT761" s="44"/>
      <c r="BU761" s="48"/>
      <c r="BV761" s="45"/>
      <c r="BW761" s="89"/>
      <c r="BX761" s="37"/>
      <c r="BY761" s="57"/>
      <c r="BZ761" s="52"/>
      <c r="CA761" s="45"/>
      <c r="CB761" s="43"/>
      <c r="CC761" s="45"/>
      <c r="CD761" s="87"/>
      <c r="CE761" s="99"/>
      <c r="CF761" s="43"/>
      <c r="CG761" s="43"/>
      <c r="CH761" s="44"/>
      <c r="CI761" s="48"/>
      <c r="CJ761" s="45"/>
      <c r="CK761" s="89"/>
      <c r="CL761" s="37"/>
      <c r="CM761" s="29"/>
      <c r="CN761" s="52"/>
      <c r="CO761" s="45"/>
      <c r="CP761" s="43"/>
      <c r="CQ761" s="45"/>
      <c r="CR761" s="87"/>
      <c r="CS761" s="99"/>
      <c r="CT761" s="43"/>
      <c r="CU761" s="43"/>
      <c r="CV761" s="44"/>
      <c r="CW761" s="48"/>
      <c r="CX761" s="45"/>
      <c r="CY761" s="89"/>
      <c r="CZ761" s="37"/>
      <c r="DA761" s="29"/>
      <c r="DB761" s="47"/>
      <c r="DC761" s="67"/>
      <c r="DD761" s="45" t="str">
        <f t="shared" si="3493"/>
        <v/>
      </c>
      <c r="DE761" s="45"/>
      <c r="DF761" s="45"/>
      <c r="DG761" s="45"/>
      <c r="DH761" s="45" t="str">
        <f t="shared" si="3494"/>
        <v/>
      </c>
      <c r="DI761" s="45"/>
      <c r="DJ761" s="45"/>
      <c r="DK761" s="45"/>
      <c r="DL761" s="45" t="str">
        <f t="shared" si="3467"/>
        <v/>
      </c>
      <c r="DM761" s="46" t="str">
        <f t="shared" si="3468"/>
        <v/>
      </c>
      <c r="DN761" s="37"/>
      <c r="DO761" s="29"/>
      <c r="DP761" s="47"/>
      <c r="DQ761" s="45"/>
      <c r="DR761" s="45" t="str">
        <f t="shared" si="3495"/>
        <v/>
      </c>
      <c r="DS761" s="45"/>
      <c r="DT761" s="45" t="str">
        <f t="shared" si="3496"/>
        <v/>
      </c>
      <c r="DU761" s="45"/>
      <c r="DV761" s="45" t="str">
        <f t="shared" si="3497"/>
        <v/>
      </c>
      <c r="DW761" s="45"/>
      <c r="DX761" s="45"/>
      <c r="DY761" s="45"/>
      <c r="DZ761" s="45" t="str">
        <f t="shared" si="3469"/>
        <v/>
      </c>
      <c r="EA761" s="46" t="str">
        <f t="shared" si="3470"/>
        <v/>
      </c>
      <c r="EB761" s="37"/>
      <c r="GU761" s="220"/>
      <c r="HX761" s="360"/>
      <c r="HY761" s="52" t="str">
        <f>IF($A737="","",$A737)</f>
        <v/>
      </c>
      <c r="HZ761" s="45"/>
      <c r="IA761" s="43"/>
      <c r="IB761" s="45"/>
      <c r="IC761" s="87"/>
      <c r="ID761" s="99"/>
      <c r="IE761" s="43"/>
      <c r="IF761" s="43"/>
      <c r="IG761" s="44"/>
      <c r="IH761" s="48"/>
      <c r="II761" s="45"/>
      <c r="IJ761" s="89"/>
      <c r="IK761" s="37"/>
      <c r="IL761" s="29"/>
      <c r="IM761" s="52"/>
      <c r="IN761" s="45"/>
      <c r="IO761" s="43"/>
      <c r="IP761" s="45"/>
      <c r="IQ761" s="87"/>
      <c r="IR761" s="99"/>
      <c r="IS761" s="43"/>
      <c r="IT761" s="43"/>
      <c r="IU761" s="44"/>
      <c r="IV761" s="48"/>
      <c r="IW761" s="45"/>
      <c r="IX761" s="89"/>
      <c r="IY761" s="37"/>
      <c r="IZ761" s="61"/>
      <c r="JA761" s="52"/>
      <c r="JB761" s="45"/>
      <c r="JC761" s="43"/>
      <c r="JD761" s="45"/>
      <c r="JE761" s="87"/>
      <c r="JF761" s="99"/>
      <c r="JG761" s="43"/>
      <c r="JH761" s="43"/>
      <c r="JI761" s="44"/>
      <c r="JJ761" s="48"/>
      <c r="JK761" s="45"/>
      <c r="JL761" s="89"/>
      <c r="JM761" s="37"/>
      <c r="JN761" s="29"/>
      <c r="JO761" s="52"/>
      <c r="JP761" s="45"/>
      <c r="JQ761" s="43"/>
      <c r="JR761" s="45"/>
      <c r="JS761" s="87"/>
      <c r="JT761" s="99"/>
      <c r="JU761" s="43"/>
      <c r="JV761" s="45"/>
      <c r="JW761" s="44"/>
      <c r="JX761" s="48"/>
      <c r="JY761" s="45"/>
      <c r="JZ761" s="89"/>
      <c r="KA761" s="37"/>
      <c r="KB761" s="51"/>
      <c r="KC761" s="52" t="str">
        <f>IF($A737="","",$A737)</f>
        <v/>
      </c>
      <c r="KD761" s="45"/>
      <c r="KE761" s="43"/>
      <c r="KF761" s="45"/>
      <c r="KG761" s="87"/>
      <c r="KH761" s="99"/>
      <c r="KI761" s="43"/>
      <c r="KJ761" s="43"/>
      <c r="KK761" s="44"/>
      <c r="KL761" s="48"/>
      <c r="KM761" s="45"/>
      <c r="KN761" s="89"/>
      <c r="KO761" s="37"/>
      <c r="KP761" s="29"/>
      <c r="KQ761" s="52"/>
      <c r="KR761" s="45"/>
      <c r="KS761" s="43"/>
      <c r="KT761" s="45"/>
      <c r="KU761" s="87"/>
      <c r="KV761" s="99"/>
      <c r="KW761" s="43"/>
      <c r="KX761" s="43"/>
      <c r="KY761" s="44"/>
      <c r="KZ761" s="48"/>
      <c r="LA761" s="45"/>
      <c r="LB761" s="89"/>
      <c r="LC761" s="37"/>
      <c r="LD761" s="29"/>
      <c r="LE761" s="75"/>
      <c r="LF761" s="76"/>
      <c r="LG761" s="76"/>
      <c r="LH761" s="76"/>
      <c r="LI761" s="76" t="str">
        <f t="shared" si="3404"/>
        <v/>
      </c>
      <c r="LJ761" s="77"/>
      <c r="LK761" s="76" t="str">
        <f t="shared" si="3405"/>
        <v/>
      </c>
      <c r="LL761" s="76"/>
      <c r="LM761" s="78" t="str">
        <f>IF(LF759="","",LM758)</f>
        <v/>
      </c>
      <c r="LN761" s="79" t="str">
        <f>IF(LG759="","",LN758)</f>
        <v/>
      </c>
      <c r="LO761" s="76" t="str">
        <f t="shared" si="3406"/>
        <v/>
      </c>
      <c r="LP761" s="80"/>
      <c r="LQ761" s="37"/>
      <c r="LR761" s="29"/>
      <c r="LS761" s="47"/>
      <c r="LT761" s="67"/>
      <c r="LU761" s="45" t="str">
        <f t="shared" si="3498"/>
        <v/>
      </c>
      <c r="LV761" s="45"/>
      <c r="LW761" s="45"/>
      <c r="LX761" s="45"/>
      <c r="LY761" s="45" t="str">
        <f t="shared" si="3499"/>
        <v/>
      </c>
      <c r="LZ761" s="45"/>
      <c r="MA761" s="45"/>
      <c r="MB761" s="45"/>
      <c r="MC761" s="45" t="str">
        <f t="shared" si="3473"/>
        <v/>
      </c>
      <c r="MD761" s="46" t="str">
        <f t="shared" si="3474"/>
        <v/>
      </c>
      <c r="ME761" s="37"/>
      <c r="MF761" s="29"/>
      <c r="MG761" s="47"/>
      <c r="MH761" s="67"/>
      <c r="MI761" s="45" t="str">
        <f t="shared" si="3500"/>
        <v/>
      </c>
      <c r="MJ761" s="45"/>
      <c r="MK761" s="45"/>
      <c r="ML761" s="45"/>
      <c r="MM761" s="45" t="str">
        <f t="shared" si="3501"/>
        <v/>
      </c>
      <c r="MN761" s="45"/>
      <c r="MO761" s="45"/>
      <c r="MP761" s="45"/>
      <c r="MQ761" s="45" t="str">
        <f t="shared" si="3475"/>
        <v/>
      </c>
      <c r="MR761" s="46" t="str">
        <f t="shared" si="3476"/>
        <v/>
      </c>
      <c r="MS761" s="37"/>
      <c r="MT761" s="29"/>
      <c r="MU761" s="47"/>
      <c r="MV761" s="67"/>
      <c r="MW761" s="45" t="str">
        <f t="shared" si="3502"/>
        <v/>
      </c>
      <c r="MX761" s="45"/>
      <c r="MY761" s="45"/>
      <c r="MZ761" s="45"/>
      <c r="NA761" s="45" t="str">
        <f t="shared" si="3503"/>
        <v/>
      </c>
      <c r="NB761" s="45"/>
      <c r="NC761" s="45"/>
      <c r="ND761" s="45"/>
      <c r="NE761" s="45" t="str">
        <f t="shared" si="3477"/>
        <v/>
      </c>
      <c r="NF761" s="46" t="str">
        <f t="shared" si="3478"/>
        <v/>
      </c>
      <c r="NG761" s="37"/>
      <c r="NH761" s="29"/>
      <c r="NI761" s="47"/>
      <c r="NJ761" s="67"/>
      <c r="NK761" s="45" t="str">
        <f t="shared" si="3504"/>
        <v/>
      </c>
      <c r="NL761" s="45"/>
      <c r="NM761" s="45"/>
      <c r="NN761" s="45"/>
      <c r="NO761" s="45" t="str">
        <f t="shared" si="3505"/>
        <v/>
      </c>
      <c r="NP761" s="45"/>
      <c r="NQ761" s="45"/>
      <c r="NR761" s="45"/>
      <c r="NS761" s="45" t="str">
        <f t="shared" si="3479"/>
        <v/>
      </c>
      <c r="NT761" s="46" t="str">
        <f t="shared" si="3480"/>
        <v/>
      </c>
      <c r="NU761" s="37"/>
    </row>
    <row r="762" spans="1:385" ht="15" customHeight="1" thickTop="1" x14ac:dyDescent="0.25">
      <c r="A762" s="38"/>
      <c r="B762" s="39"/>
      <c r="C762" s="40"/>
      <c r="D762" s="40"/>
      <c r="E762" s="40"/>
      <c r="F762" s="135"/>
      <c r="G762" s="135"/>
      <c r="H762" s="42"/>
      <c r="I762" s="45"/>
      <c r="J762" s="45" t="str">
        <f t="shared" si="3483"/>
        <v/>
      </c>
      <c r="K762" s="45"/>
      <c r="L762" s="45"/>
      <c r="M762" s="45"/>
      <c r="N762" s="45" t="str">
        <f t="shared" si="3484"/>
        <v/>
      </c>
      <c r="O762" s="45"/>
      <c r="P762" s="45"/>
      <c r="Q762" s="45"/>
      <c r="R762" s="45" t="str">
        <f t="shared" si="3459"/>
        <v/>
      </c>
      <c r="S762" s="46" t="str">
        <f t="shared" si="3460"/>
        <v/>
      </c>
      <c r="T762" s="37"/>
      <c r="U762" s="29"/>
      <c r="V762" s="47"/>
      <c r="W762" s="67"/>
      <c r="X762" s="45" t="str">
        <f t="shared" si="3485"/>
        <v/>
      </c>
      <c r="Y762" s="45"/>
      <c r="Z762" s="45"/>
      <c r="AA762" s="45"/>
      <c r="AB762" s="45" t="str">
        <f t="shared" si="3486"/>
        <v/>
      </c>
      <c r="AC762" s="45"/>
      <c r="AD762" s="45"/>
      <c r="AE762" s="45"/>
      <c r="AF762" s="45" t="str">
        <f t="shared" si="3461"/>
        <v/>
      </c>
      <c r="AG762" s="46" t="str">
        <f t="shared" si="3462"/>
        <v/>
      </c>
      <c r="AH762" s="37"/>
      <c r="AI762" s="29"/>
      <c r="AJ762" s="47"/>
      <c r="AK762" s="45"/>
      <c r="AL762" s="45" t="str">
        <f t="shared" si="3487"/>
        <v/>
      </c>
      <c r="AM762" s="45"/>
      <c r="AN762" s="45" t="str">
        <f t="shared" si="3488"/>
        <v/>
      </c>
      <c r="AO762" s="45"/>
      <c r="AP762" s="45" t="str">
        <f t="shared" si="3489"/>
        <v/>
      </c>
      <c r="AQ762" s="45"/>
      <c r="AR762" s="45"/>
      <c r="AS762" s="45"/>
      <c r="AT762" s="45" t="str">
        <f t="shared" si="3463"/>
        <v/>
      </c>
      <c r="AU762" s="46" t="str">
        <f t="shared" si="3464"/>
        <v/>
      </c>
      <c r="AV762" s="37"/>
      <c r="AW762" s="29"/>
      <c r="AX762" s="47"/>
      <c r="AY762" s="45"/>
      <c r="AZ762" s="45" t="str">
        <f t="shared" si="3490"/>
        <v/>
      </c>
      <c r="BA762" s="45"/>
      <c r="BB762" s="45" t="str">
        <f t="shared" si="3491"/>
        <v/>
      </c>
      <c r="BC762" s="45"/>
      <c r="BD762" s="45" t="str">
        <f t="shared" si="3492"/>
        <v/>
      </c>
      <c r="BE762" s="45"/>
      <c r="BF762" s="45"/>
      <c r="BG762" s="45"/>
      <c r="BH762" s="45" t="str">
        <f t="shared" si="3465"/>
        <v/>
      </c>
      <c r="BI762" s="46" t="str">
        <f t="shared" si="3466"/>
        <v/>
      </c>
      <c r="BJ762" s="37"/>
      <c r="BK762" s="29"/>
      <c r="BL762" s="47"/>
      <c r="BM762" s="43"/>
      <c r="BN762" s="45"/>
      <c r="BO762" s="43"/>
      <c r="BP762" s="71"/>
      <c r="BQ762" s="100"/>
      <c r="BR762" s="67"/>
      <c r="BS762" s="43"/>
      <c r="BT762" s="63"/>
      <c r="BU762" s="67"/>
      <c r="BV762" s="43"/>
      <c r="BW762" s="46"/>
      <c r="BX762" s="37"/>
      <c r="BY762" s="57"/>
      <c r="BZ762" s="47"/>
      <c r="CA762" s="43"/>
      <c r="CB762" s="45"/>
      <c r="CC762" s="43"/>
      <c r="CD762" s="71"/>
      <c r="CE762" s="100"/>
      <c r="CF762" s="67"/>
      <c r="CG762" s="43"/>
      <c r="CH762" s="63"/>
      <c r="CI762" s="67"/>
      <c r="CJ762" s="43"/>
      <c r="CK762" s="46"/>
      <c r="CL762" s="37"/>
      <c r="CM762" s="29"/>
      <c r="CN762" s="47"/>
      <c r="CO762" s="43"/>
      <c r="CP762" s="45"/>
      <c r="CQ762" s="43"/>
      <c r="CR762" s="71"/>
      <c r="CS762" s="100"/>
      <c r="CT762" s="67"/>
      <c r="CU762" s="43"/>
      <c r="CV762" s="63"/>
      <c r="CW762" s="67"/>
      <c r="CX762" s="43"/>
      <c r="CY762" s="46"/>
      <c r="CZ762" s="37"/>
      <c r="DA762" s="29"/>
      <c r="DB762" s="47"/>
      <c r="DC762" s="67"/>
      <c r="DD762" s="45" t="str">
        <f t="shared" si="3493"/>
        <v/>
      </c>
      <c r="DE762" s="45"/>
      <c r="DF762" s="45"/>
      <c r="DG762" s="45"/>
      <c r="DH762" s="45" t="str">
        <f t="shared" si="3494"/>
        <v/>
      </c>
      <c r="DI762" s="45"/>
      <c r="DJ762" s="45"/>
      <c r="DK762" s="45"/>
      <c r="DL762" s="45" t="str">
        <f t="shared" si="3467"/>
        <v/>
      </c>
      <c r="DM762" s="46" t="str">
        <f t="shared" si="3468"/>
        <v/>
      </c>
      <c r="DN762" s="37"/>
      <c r="DO762" s="29"/>
      <c r="DP762" s="47"/>
      <c r="DQ762" s="45"/>
      <c r="DR762" s="45" t="str">
        <f t="shared" si="3495"/>
        <v/>
      </c>
      <c r="DS762" s="45"/>
      <c r="DT762" s="45" t="str">
        <f t="shared" si="3496"/>
        <v/>
      </c>
      <c r="DU762" s="45"/>
      <c r="DV762" s="45" t="str">
        <f t="shared" si="3497"/>
        <v/>
      </c>
      <c r="DW762" s="45"/>
      <c r="DX762" s="45"/>
      <c r="DY762" s="45"/>
      <c r="DZ762" s="45" t="str">
        <f t="shared" si="3469"/>
        <v/>
      </c>
      <c r="EA762" s="46" t="str">
        <f t="shared" si="3470"/>
        <v/>
      </c>
      <c r="EB762" s="37"/>
      <c r="GU762" s="220"/>
      <c r="HX762" s="360"/>
      <c r="HY762" s="47"/>
      <c r="HZ762" s="43"/>
      <c r="IA762" s="45"/>
      <c r="IB762" s="43"/>
      <c r="IC762" s="71"/>
      <c r="ID762" s="100"/>
      <c r="IE762" s="67"/>
      <c r="IF762" s="43"/>
      <c r="IG762" s="63"/>
      <c r="IH762" s="67"/>
      <c r="II762" s="43"/>
      <c r="IJ762" s="46"/>
      <c r="IK762" s="37"/>
      <c r="IL762" s="29"/>
      <c r="IM762" s="47"/>
      <c r="IN762" s="43"/>
      <c r="IO762" s="45"/>
      <c r="IP762" s="43"/>
      <c r="IQ762" s="71"/>
      <c r="IR762" s="100"/>
      <c r="IS762" s="67"/>
      <c r="IT762" s="43"/>
      <c r="IU762" s="64"/>
      <c r="IV762" s="67"/>
      <c r="IW762" s="43"/>
      <c r="IX762" s="46"/>
      <c r="IY762" s="186"/>
      <c r="IZ762" s="61"/>
      <c r="JA762" s="47"/>
      <c r="JB762" s="43"/>
      <c r="JC762" s="45"/>
      <c r="JD762" s="43"/>
      <c r="JE762" s="71"/>
      <c r="JF762" s="100"/>
      <c r="JG762" s="67"/>
      <c r="JH762" s="43"/>
      <c r="JI762" s="64"/>
      <c r="JJ762" s="67"/>
      <c r="JK762" s="43"/>
      <c r="JL762" s="46"/>
      <c r="JM762" s="186"/>
      <c r="JN762" s="29"/>
      <c r="JO762" s="47"/>
      <c r="JP762" s="43"/>
      <c r="JQ762" s="45"/>
      <c r="JR762" s="43"/>
      <c r="JS762" s="71"/>
      <c r="JT762" s="100"/>
      <c r="JU762" s="67"/>
      <c r="JV762" s="43"/>
      <c r="JW762" s="63"/>
      <c r="JX762" s="67"/>
      <c r="JY762" s="43"/>
      <c r="JZ762" s="46"/>
      <c r="KA762" s="37"/>
      <c r="KB762" s="51"/>
      <c r="KC762" s="47"/>
      <c r="KD762" s="43"/>
      <c r="KE762" s="45"/>
      <c r="KF762" s="43"/>
      <c r="KG762" s="71"/>
      <c r="KH762" s="100"/>
      <c r="KI762" s="67"/>
      <c r="KJ762" s="43"/>
      <c r="KK762" s="63"/>
      <c r="KL762" s="67"/>
      <c r="KM762" s="43"/>
      <c r="KN762" s="46"/>
      <c r="KO762" s="37"/>
      <c r="KP762" s="29"/>
      <c r="KQ762" s="47"/>
      <c r="KR762" s="43"/>
      <c r="KS762" s="45"/>
      <c r="KT762" s="43"/>
      <c r="KU762" s="71"/>
      <c r="KV762" s="100"/>
      <c r="KW762" s="67"/>
      <c r="KX762" s="43"/>
      <c r="KY762" s="63"/>
      <c r="KZ762" s="67"/>
      <c r="LA762" s="43"/>
      <c r="LB762" s="46"/>
      <c r="LC762" s="37"/>
      <c r="LD762" s="29"/>
      <c r="LE762" s="52" t="str">
        <f>IF(A740="","",A740)</f>
        <v/>
      </c>
      <c r="LF762" s="43"/>
      <c r="LG762" s="86" t="str">
        <f>IF(LF762="","",LF762-LF759)</f>
        <v/>
      </c>
      <c r="LH762" s="43"/>
      <c r="LI762" s="43" t="str">
        <f t="shared" si="3404"/>
        <v/>
      </c>
      <c r="LJ762" s="43"/>
      <c r="LK762" s="87" t="str">
        <f t="shared" si="3405"/>
        <v/>
      </c>
      <c r="LL762" s="43"/>
      <c r="LM762" s="65" t="str">
        <f>IF(LF762="","",LM759)</f>
        <v/>
      </c>
      <c r="LN762" s="48" t="str">
        <f>IF(LG762="","",LN759)</f>
        <v/>
      </c>
      <c r="LO762" s="87" t="str">
        <f t="shared" si="3406"/>
        <v/>
      </c>
      <c r="LP762" s="53"/>
      <c r="LQ762" s="37"/>
      <c r="LR762" s="29"/>
      <c r="LS762" s="47"/>
      <c r="LT762" s="67"/>
      <c r="LU762" s="45" t="str">
        <f t="shared" si="3498"/>
        <v/>
      </c>
      <c r="LV762" s="45"/>
      <c r="LW762" s="45"/>
      <c r="LX762" s="45"/>
      <c r="LY762" s="45" t="str">
        <f t="shared" si="3499"/>
        <v/>
      </c>
      <c r="LZ762" s="45"/>
      <c r="MA762" s="45"/>
      <c r="MB762" s="45"/>
      <c r="MC762" s="45" t="str">
        <f t="shared" si="3473"/>
        <v/>
      </c>
      <c r="MD762" s="46" t="str">
        <f t="shared" si="3474"/>
        <v/>
      </c>
      <c r="ME762" s="37"/>
      <c r="MF762" s="29"/>
      <c r="MG762" s="47"/>
      <c r="MH762" s="67"/>
      <c r="MI762" s="45" t="str">
        <f t="shared" si="3500"/>
        <v/>
      </c>
      <c r="MJ762" s="45"/>
      <c r="MK762" s="45"/>
      <c r="ML762" s="45"/>
      <c r="MM762" s="45" t="str">
        <f t="shared" si="3501"/>
        <v/>
      </c>
      <c r="MN762" s="45"/>
      <c r="MO762" s="45"/>
      <c r="MP762" s="45"/>
      <c r="MQ762" s="45" t="str">
        <f t="shared" si="3475"/>
        <v/>
      </c>
      <c r="MR762" s="46" t="str">
        <f t="shared" si="3476"/>
        <v/>
      </c>
      <c r="MS762" s="37"/>
      <c r="MT762" s="29"/>
      <c r="MU762" s="47"/>
      <c r="MV762" s="67"/>
      <c r="MW762" s="45" t="str">
        <f t="shared" si="3502"/>
        <v/>
      </c>
      <c r="MX762" s="45"/>
      <c r="MY762" s="45"/>
      <c r="MZ762" s="45"/>
      <c r="NA762" s="45" t="str">
        <f t="shared" si="3503"/>
        <v/>
      </c>
      <c r="NB762" s="45"/>
      <c r="NC762" s="45"/>
      <c r="ND762" s="45"/>
      <c r="NE762" s="45" t="str">
        <f t="shared" si="3477"/>
        <v/>
      </c>
      <c r="NF762" s="46" t="str">
        <f t="shared" si="3478"/>
        <v/>
      </c>
      <c r="NG762" s="37"/>
      <c r="NH762" s="29"/>
      <c r="NI762" s="47"/>
      <c r="NJ762" s="67"/>
      <c r="NK762" s="45" t="str">
        <f t="shared" si="3504"/>
        <v/>
      </c>
      <c r="NL762" s="45"/>
      <c r="NM762" s="45"/>
      <c r="NN762" s="45"/>
      <c r="NO762" s="45" t="str">
        <f t="shared" si="3505"/>
        <v/>
      </c>
      <c r="NP762" s="45"/>
      <c r="NQ762" s="45"/>
      <c r="NR762" s="45"/>
      <c r="NS762" s="45" t="str">
        <f t="shared" si="3479"/>
        <v/>
      </c>
      <c r="NT762" s="46" t="str">
        <f t="shared" si="3480"/>
        <v/>
      </c>
      <c r="NU762" s="37"/>
    </row>
    <row r="763" spans="1:385" x14ac:dyDescent="0.25">
      <c r="A763" s="38"/>
      <c r="B763" s="39"/>
      <c r="C763" s="40"/>
      <c r="D763" s="40"/>
      <c r="E763" s="40"/>
      <c r="F763" s="135"/>
      <c r="G763" s="135"/>
      <c r="H763" s="42"/>
      <c r="I763" s="45"/>
      <c r="J763" s="45" t="str">
        <f t="shared" si="3483"/>
        <v/>
      </c>
      <c r="K763" s="45"/>
      <c r="L763" s="45"/>
      <c r="M763" s="45"/>
      <c r="N763" s="45" t="str">
        <f t="shared" si="3484"/>
        <v/>
      </c>
      <c r="O763" s="45"/>
      <c r="P763" s="45"/>
      <c r="Q763" s="45"/>
      <c r="R763" s="45" t="str">
        <f t="shared" si="3459"/>
        <v/>
      </c>
      <c r="S763" s="46" t="str">
        <f t="shared" si="3460"/>
        <v/>
      </c>
      <c r="T763" s="37"/>
      <c r="U763" s="29"/>
      <c r="V763" s="47"/>
      <c r="W763" s="67"/>
      <c r="X763" s="45" t="str">
        <f t="shared" si="3485"/>
        <v/>
      </c>
      <c r="Y763" s="45"/>
      <c r="Z763" s="45"/>
      <c r="AA763" s="45"/>
      <c r="AB763" s="45" t="str">
        <f t="shared" si="3486"/>
        <v/>
      </c>
      <c r="AC763" s="45"/>
      <c r="AD763" s="45"/>
      <c r="AE763" s="45"/>
      <c r="AF763" s="45" t="str">
        <f t="shared" si="3461"/>
        <v/>
      </c>
      <c r="AG763" s="46" t="str">
        <f t="shared" si="3462"/>
        <v/>
      </c>
      <c r="AH763" s="37"/>
      <c r="AI763" s="29"/>
      <c r="AJ763" s="47"/>
      <c r="AK763" s="45"/>
      <c r="AL763" s="45" t="str">
        <f t="shared" si="3487"/>
        <v/>
      </c>
      <c r="AM763" s="45"/>
      <c r="AN763" s="45" t="str">
        <f t="shared" si="3488"/>
        <v/>
      </c>
      <c r="AO763" s="45"/>
      <c r="AP763" s="45" t="str">
        <f t="shared" si="3489"/>
        <v/>
      </c>
      <c r="AQ763" s="45"/>
      <c r="AR763" s="45"/>
      <c r="AS763" s="45"/>
      <c r="AT763" s="45" t="str">
        <f t="shared" si="3463"/>
        <v/>
      </c>
      <c r="AU763" s="46" t="str">
        <f t="shared" si="3464"/>
        <v/>
      </c>
      <c r="AV763" s="37"/>
      <c r="AW763" s="29"/>
      <c r="AX763" s="47"/>
      <c r="AY763" s="45"/>
      <c r="AZ763" s="45" t="str">
        <f t="shared" si="3490"/>
        <v/>
      </c>
      <c r="BA763" s="45"/>
      <c r="BB763" s="45" t="str">
        <f t="shared" si="3491"/>
        <v/>
      </c>
      <c r="BC763" s="45"/>
      <c r="BD763" s="45" t="str">
        <f t="shared" si="3492"/>
        <v/>
      </c>
      <c r="BE763" s="45"/>
      <c r="BF763" s="45"/>
      <c r="BG763" s="45"/>
      <c r="BH763" s="45" t="str">
        <f t="shared" si="3465"/>
        <v/>
      </c>
      <c r="BI763" s="46" t="str">
        <f t="shared" si="3466"/>
        <v/>
      </c>
      <c r="BJ763" s="37"/>
      <c r="BK763" s="29"/>
      <c r="BL763" s="47"/>
      <c r="BM763" s="45"/>
      <c r="BN763" s="45"/>
      <c r="BO763" s="45"/>
      <c r="BP763" s="45"/>
      <c r="BQ763" s="43"/>
      <c r="BR763" s="45"/>
      <c r="BS763" s="27"/>
      <c r="BT763" s="63"/>
      <c r="BU763" s="67"/>
      <c r="BV763" s="45"/>
      <c r="BW763" s="46"/>
      <c r="BX763" s="94"/>
      <c r="BY763" s="57"/>
      <c r="BZ763" s="47"/>
      <c r="CA763" s="45"/>
      <c r="CB763" s="45"/>
      <c r="CC763" s="45"/>
      <c r="CD763" s="45"/>
      <c r="CE763" s="43"/>
      <c r="CF763" s="45"/>
      <c r="CG763" s="27"/>
      <c r="CH763" s="63"/>
      <c r="CI763" s="67"/>
      <c r="CJ763" s="45"/>
      <c r="CK763" s="46"/>
      <c r="CL763" s="94"/>
      <c r="CM763" s="29"/>
      <c r="CN763" s="47"/>
      <c r="CO763" s="45"/>
      <c r="CP763" s="45"/>
      <c r="CQ763" s="45"/>
      <c r="CR763" s="45"/>
      <c r="CS763" s="43"/>
      <c r="CT763" s="45"/>
      <c r="CU763" s="27"/>
      <c r="CV763" s="63"/>
      <c r="CW763" s="67"/>
      <c r="CX763" s="45"/>
      <c r="CY763" s="46"/>
      <c r="CZ763" s="94"/>
      <c r="DA763" s="29"/>
      <c r="DB763" s="47"/>
      <c r="DC763" s="67"/>
      <c r="DD763" s="45" t="str">
        <f t="shared" si="3493"/>
        <v/>
      </c>
      <c r="DE763" s="45"/>
      <c r="DF763" s="45"/>
      <c r="DG763" s="45"/>
      <c r="DH763" s="45" t="str">
        <f t="shared" si="3494"/>
        <v/>
      </c>
      <c r="DI763" s="45"/>
      <c r="DJ763" s="45"/>
      <c r="DK763" s="45"/>
      <c r="DL763" s="45" t="str">
        <f t="shared" si="3467"/>
        <v/>
      </c>
      <c r="DM763" s="46" t="str">
        <f t="shared" si="3468"/>
        <v/>
      </c>
      <c r="DN763" s="37"/>
      <c r="DO763" s="29"/>
      <c r="DP763" s="47"/>
      <c r="DQ763" s="45"/>
      <c r="DR763" s="45" t="str">
        <f t="shared" si="3495"/>
        <v/>
      </c>
      <c r="DS763" s="45"/>
      <c r="DT763" s="45" t="str">
        <f t="shared" si="3496"/>
        <v/>
      </c>
      <c r="DU763" s="45"/>
      <c r="DV763" s="45" t="str">
        <f t="shared" si="3497"/>
        <v/>
      </c>
      <c r="DW763" s="45"/>
      <c r="DX763" s="45"/>
      <c r="DY763" s="45"/>
      <c r="DZ763" s="45" t="str">
        <f t="shared" si="3469"/>
        <v/>
      </c>
      <c r="EA763" s="46" t="str">
        <f t="shared" si="3470"/>
        <v/>
      </c>
      <c r="EB763" s="37"/>
      <c r="GU763" s="220"/>
      <c r="HX763" s="360"/>
      <c r="HY763" s="47"/>
      <c r="HZ763" s="45"/>
      <c r="IA763" s="45"/>
      <c r="IB763" s="45"/>
      <c r="IC763" s="45"/>
      <c r="ID763" s="43"/>
      <c r="IE763" s="45"/>
      <c r="IF763" s="27"/>
      <c r="IG763" s="63"/>
      <c r="IH763" s="67"/>
      <c r="II763" s="45"/>
      <c r="IJ763" s="46"/>
      <c r="IK763" s="94"/>
      <c r="IL763" s="29"/>
      <c r="IM763" s="47"/>
      <c r="IN763" s="45"/>
      <c r="IO763" s="45"/>
      <c r="IP763" s="45"/>
      <c r="IQ763" s="45"/>
      <c r="IR763" s="43"/>
      <c r="IS763" s="45"/>
      <c r="IT763" s="27"/>
      <c r="IU763" s="63"/>
      <c r="IV763" s="67"/>
      <c r="IW763" s="45"/>
      <c r="IX763" s="46"/>
      <c r="IY763" s="94"/>
      <c r="IZ763" s="61"/>
      <c r="JA763" s="47"/>
      <c r="JB763" s="45"/>
      <c r="JC763" s="45"/>
      <c r="JD763" s="45"/>
      <c r="JE763" s="45"/>
      <c r="JF763" s="43"/>
      <c r="JG763" s="45"/>
      <c r="JH763" s="27"/>
      <c r="JI763" s="63"/>
      <c r="JJ763" s="67"/>
      <c r="JK763" s="45"/>
      <c r="JL763" s="46"/>
      <c r="JM763" s="94"/>
      <c r="JN763" s="29"/>
      <c r="JO763" s="47"/>
      <c r="JP763" s="45"/>
      <c r="JQ763" s="45"/>
      <c r="JR763" s="45"/>
      <c r="JS763" s="45"/>
      <c r="JT763" s="43"/>
      <c r="JU763" s="45"/>
      <c r="JV763" s="45"/>
      <c r="JW763" s="63"/>
      <c r="JX763" s="67"/>
      <c r="JY763" s="45"/>
      <c r="JZ763" s="46"/>
      <c r="KA763" s="94"/>
      <c r="KB763" s="51"/>
      <c r="KC763" s="47"/>
      <c r="KD763" s="45"/>
      <c r="KE763" s="45"/>
      <c r="KF763" s="45"/>
      <c r="KG763" s="45"/>
      <c r="KH763" s="43"/>
      <c r="KI763" s="45"/>
      <c r="KJ763" s="27"/>
      <c r="KK763" s="63"/>
      <c r="KL763" s="67"/>
      <c r="KM763" s="45"/>
      <c r="KN763" s="46"/>
      <c r="KO763" s="94"/>
      <c r="KP763" s="29"/>
      <c r="KQ763" s="47"/>
      <c r="KR763" s="45"/>
      <c r="KS763" s="45"/>
      <c r="KT763" s="45"/>
      <c r="KU763" s="45"/>
      <c r="KV763" s="43"/>
      <c r="KW763" s="45"/>
      <c r="KX763" s="27"/>
      <c r="KY763" s="63"/>
      <c r="KZ763" s="67"/>
      <c r="LA763" s="45"/>
      <c r="LB763" s="46"/>
      <c r="LC763" s="94"/>
      <c r="LD763" s="29"/>
      <c r="LE763" s="47"/>
      <c r="LF763" s="45"/>
      <c r="LG763" s="45"/>
      <c r="LH763" s="45"/>
      <c r="LI763" s="45" t="str">
        <f t="shared" si="3404"/>
        <v/>
      </c>
      <c r="LJ763" s="45"/>
      <c r="LK763" s="45" t="str">
        <f t="shared" si="3405"/>
        <v/>
      </c>
      <c r="LL763" s="45"/>
      <c r="LM763" s="73" t="str">
        <f>IF(LF762="","",LM760)</f>
        <v/>
      </c>
      <c r="LN763" s="67" t="str">
        <f>IF(LG762="","",LN760)</f>
        <v/>
      </c>
      <c r="LO763" s="45" t="str">
        <f t="shared" si="3406"/>
        <v/>
      </c>
      <c r="LP763" s="46"/>
      <c r="LQ763" s="37"/>
      <c r="LR763" s="29"/>
      <c r="LS763" s="47"/>
      <c r="LT763" s="67"/>
      <c r="LU763" s="45" t="str">
        <f t="shared" si="3498"/>
        <v/>
      </c>
      <c r="LV763" s="45"/>
      <c r="LW763" s="45"/>
      <c r="LX763" s="45"/>
      <c r="LY763" s="45" t="str">
        <f t="shared" si="3499"/>
        <v/>
      </c>
      <c r="LZ763" s="45"/>
      <c r="MA763" s="45"/>
      <c r="MB763" s="45"/>
      <c r="MC763" s="45" t="str">
        <f t="shared" si="3473"/>
        <v/>
      </c>
      <c r="MD763" s="46" t="str">
        <f t="shared" si="3474"/>
        <v/>
      </c>
      <c r="ME763" s="37"/>
      <c r="MF763" s="29"/>
      <c r="MG763" s="47"/>
      <c r="MH763" s="67"/>
      <c r="MI763" s="45" t="str">
        <f t="shared" si="3500"/>
        <v/>
      </c>
      <c r="MJ763" s="45"/>
      <c r="MK763" s="45"/>
      <c r="ML763" s="45"/>
      <c r="MM763" s="45" t="str">
        <f t="shared" si="3501"/>
        <v/>
      </c>
      <c r="MN763" s="45"/>
      <c r="MO763" s="45"/>
      <c r="MP763" s="45"/>
      <c r="MQ763" s="45" t="str">
        <f t="shared" si="3475"/>
        <v/>
      </c>
      <c r="MR763" s="46" t="str">
        <f t="shared" si="3476"/>
        <v/>
      </c>
      <c r="MS763" s="37"/>
      <c r="MT763" s="29"/>
      <c r="MU763" s="47"/>
      <c r="MV763" s="67"/>
      <c r="MW763" s="45" t="str">
        <f t="shared" si="3502"/>
        <v/>
      </c>
      <c r="MX763" s="45"/>
      <c r="MY763" s="45"/>
      <c r="MZ763" s="45"/>
      <c r="NA763" s="45" t="str">
        <f t="shared" si="3503"/>
        <v/>
      </c>
      <c r="NB763" s="45"/>
      <c r="NC763" s="45"/>
      <c r="ND763" s="45"/>
      <c r="NE763" s="45" t="str">
        <f t="shared" si="3477"/>
        <v/>
      </c>
      <c r="NF763" s="46" t="str">
        <f t="shared" si="3478"/>
        <v/>
      </c>
      <c r="NG763" s="37"/>
      <c r="NH763" s="29"/>
      <c r="NI763" s="47"/>
      <c r="NJ763" s="67"/>
      <c r="NK763" s="45" t="str">
        <f t="shared" si="3504"/>
        <v/>
      </c>
      <c r="NL763" s="45"/>
      <c r="NM763" s="45"/>
      <c r="NN763" s="45"/>
      <c r="NO763" s="45" t="str">
        <f t="shared" si="3505"/>
        <v/>
      </c>
      <c r="NP763" s="45"/>
      <c r="NQ763" s="45"/>
      <c r="NR763" s="45"/>
      <c r="NS763" s="45" t="str">
        <f t="shared" si="3479"/>
        <v/>
      </c>
      <c r="NT763" s="46" t="str">
        <f t="shared" si="3480"/>
        <v/>
      </c>
      <c r="NU763" s="37"/>
    </row>
    <row r="764" spans="1:385" ht="15" customHeight="1" thickBot="1" x14ac:dyDescent="0.3">
      <c r="A764" s="38"/>
      <c r="B764" s="39"/>
      <c r="C764" s="40"/>
      <c r="D764" s="40"/>
      <c r="E764" s="40"/>
      <c r="F764" s="135"/>
      <c r="G764" s="135"/>
      <c r="H764" s="42"/>
      <c r="I764" s="45"/>
      <c r="J764" s="45" t="str">
        <f t="shared" si="3483"/>
        <v/>
      </c>
      <c r="K764" s="45"/>
      <c r="L764" s="45"/>
      <c r="M764" s="45"/>
      <c r="N764" s="45" t="str">
        <f t="shared" si="3484"/>
        <v/>
      </c>
      <c r="O764" s="45"/>
      <c r="P764" s="45"/>
      <c r="Q764" s="45"/>
      <c r="R764" s="45" t="str">
        <f t="shared" si="3459"/>
        <v/>
      </c>
      <c r="S764" s="46" t="str">
        <f t="shared" si="3460"/>
        <v/>
      </c>
      <c r="T764" s="37"/>
      <c r="U764" s="29"/>
      <c r="V764" s="47"/>
      <c r="W764" s="67"/>
      <c r="X764" s="45" t="str">
        <f t="shared" si="3485"/>
        <v/>
      </c>
      <c r="Y764" s="45"/>
      <c r="Z764" s="45"/>
      <c r="AA764" s="45"/>
      <c r="AB764" s="45" t="str">
        <f t="shared" si="3486"/>
        <v/>
      </c>
      <c r="AC764" s="45"/>
      <c r="AD764" s="45"/>
      <c r="AE764" s="45"/>
      <c r="AF764" s="45" t="str">
        <f t="shared" si="3461"/>
        <v/>
      </c>
      <c r="AG764" s="46" t="str">
        <f t="shared" si="3462"/>
        <v/>
      </c>
      <c r="AH764" s="37"/>
      <c r="AI764" s="29"/>
      <c r="AJ764" s="47"/>
      <c r="AK764" s="45"/>
      <c r="AL764" s="45" t="str">
        <f t="shared" si="3487"/>
        <v/>
      </c>
      <c r="AM764" s="45"/>
      <c r="AN764" s="45" t="str">
        <f t="shared" si="3488"/>
        <v/>
      </c>
      <c r="AO764" s="45"/>
      <c r="AP764" s="45" t="str">
        <f t="shared" si="3489"/>
        <v/>
      </c>
      <c r="AQ764" s="45"/>
      <c r="AR764" s="45"/>
      <c r="AS764" s="45"/>
      <c r="AT764" s="45" t="str">
        <f t="shared" si="3463"/>
        <v/>
      </c>
      <c r="AU764" s="46" t="str">
        <f t="shared" si="3464"/>
        <v/>
      </c>
      <c r="AV764" s="37"/>
      <c r="AW764" s="29"/>
      <c r="AX764" s="47"/>
      <c r="AY764" s="45"/>
      <c r="AZ764" s="45" t="str">
        <f t="shared" si="3490"/>
        <v/>
      </c>
      <c r="BA764" s="45"/>
      <c r="BB764" s="45" t="str">
        <f t="shared" si="3491"/>
        <v/>
      </c>
      <c r="BC764" s="45"/>
      <c r="BD764" s="45" t="str">
        <f t="shared" si="3492"/>
        <v/>
      </c>
      <c r="BE764" s="45"/>
      <c r="BF764" s="45"/>
      <c r="BG764" s="45"/>
      <c r="BH764" s="45" t="str">
        <f t="shared" si="3465"/>
        <v/>
      </c>
      <c r="BI764" s="46" t="str">
        <f t="shared" si="3466"/>
        <v/>
      </c>
      <c r="BJ764" s="37"/>
      <c r="BK764" s="29"/>
      <c r="BL764" s="75"/>
      <c r="BM764" s="76"/>
      <c r="BN764" s="76"/>
      <c r="BO764" s="76"/>
      <c r="BP764" s="76"/>
      <c r="BQ764" s="76"/>
      <c r="BR764" s="76"/>
      <c r="BS764" s="76"/>
      <c r="BT764" s="78"/>
      <c r="BU764" s="79"/>
      <c r="BV764" s="76"/>
      <c r="BW764" s="80"/>
      <c r="BX764" s="37"/>
      <c r="BY764" s="57"/>
      <c r="BZ764" s="75"/>
      <c r="CA764" s="76"/>
      <c r="CB764" s="76"/>
      <c r="CC764" s="76"/>
      <c r="CD764" s="76"/>
      <c r="CE764" s="76"/>
      <c r="CF764" s="76"/>
      <c r="CG764" s="76"/>
      <c r="CH764" s="78"/>
      <c r="CI764" s="79"/>
      <c r="CJ764" s="76"/>
      <c r="CK764" s="80"/>
      <c r="CL764" s="37"/>
      <c r="CM764" s="29"/>
      <c r="CN764" s="75"/>
      <c r="CO764" s="76"/>
      <c r="CP764" s="76"/>
      <c r="CQ764" s="76"/>
      <c r="CR764" s="76"/>
      <c r="CS764" s="76"/>
      <c r="CT764" s="76"/>
      <c r="CU764" s="76"/>
      <c r="CV764" s="78"/>
      <c r="CW764" s="79"/>
      <c r="CX764" s="76"/>
      <c r="CY764" s="80"/>
      <c r="CZ764" s="37"/>
      <c r="DA764" s="29"/>
      <c r="DB764" s="47"/>
      <c r="DC764" s="67"/>
      <c r="DD764" s="45" t="str">
        <f t="shared" si="3493"/>
        <v/>
      </c>
      <c r="DE764" s="45"/>
      <c r="DF764" s="45"/>
      <c r="DG764" s="45"/>
      <c r="DH764" s="45" t="str">
        <f t="shared" si="3494"/>
        <v/>
      </c>
      <c r="DI764" s="45"/>
      <c r="DJ764" s="45"/>
      <c r="DK764" s="45"/>
      <c r="DL764" s="45" t="str">
        <f t="shared" si="3467"/>
        <v/>
      </c>
      <c r="DM764" s="46" t="str">
        <f t="shared" si="3468"/>
        <v/>
      </c>
      <c r="DN764" s="37"/>
      <c r="DO764" s="29"/>
      <c r="DP764" s="47"/>
      <c r="DQ764" s="45"/>
      <c r="DR764" s="45" t="str">
        <f t="shared" si="3495"/>
        <v/>
      </c>
      <c r="DS764" s="45"/>
      <c r="DT764" s="45" t="str">
        <f t="shared" si="3496"/>
        <v/>
      </c>
      <c r="DU764" s="45"/>
      <c r="DV764" s="45" t="str">
        <f t="shared" si="3497"/>
        <v/>
      </c>
      <c r="DW764" s="45"/>
      <c r="DX764" s="45"/>
      <c r="DY764" s="45"/>
      <c r="DZ764" s="45" t="str">
        <f t="shared" si="3469"/>
        <v/>
      </c>
      <c r="EA764" s="46" t="str">
        <f t="shared" si="3470"/>
        <v/>
      </c>
      <c r="EB764" s="37"/>
      <c r="GU764" s="220"/>
      <c r="HX764" s="360"/>
      <c r="HY764" s="75"/>
      <c r="HZ764" s="76"/>
      <c r="IA764" s="76"/>
      <c r="IB764" s="76"/>
      <c r="IC764" s="76"/>
      <c r="ID764" s="76"/>
      <c r="IE764" s="76"/>
      <c r="IF764" s="76"/>
      <c r="IG764" s="78"/>
      <c r="IH764" s="79"/>
      <c r="II764" s="76"/>
      <c r="IJ764" s="80"/>
      <c r="IK764" s="37"/>
      <c r="IL764" s="29"/>
      <c r="IM764" s="75"/>
      <c r="IN764" s="76"/>
      <c r="IO764" s="76"/>
      <c r="IP764" s="76"/>
      <c r="IQ764" s="76"/>
      <c r="IR764" s="76"/>
      <c r="IS764" s="76"/>
      <c r="IT764" s="76"/>
      <c r="IU764" s="78"/>
      <c r="IV764" s="79"/>
      <c r="IW764" s="76"/>
      <c r="IX764" s="80"/>
      <c r="IY764" s="37"/>
      <c r="IZ764" s="61"/>
      <c r="JA764" s="75"/>
      <c r="JB764" s="76"/>
      <c r="JC764" s="76"/>
      <c r="JD764" s="76"/>
      <c r="JE764" s="76"/>
      <c r="JF764" s="76"/>
      <c r="JG764" s="76"/>
      <c r="JH764" s="76"/>
      <c r="JI764" s="78"/>
      <c r="JJ764" s="79"/>
      <c r="JK764" s="76"/>
      <c r="JL764" s="80"/>
      <c r="JM764" s="37"/>
      <c r="JN764" s="29"/>
      <c r="JO764" s="75"/>
      <c r="JP764" s="76"/>
      <c r="JQ764" s="76"/>
      <c r="JR764" s="76"/>
      <c r="JS764" s="76"/>
      <c r="JT764" s="76"/>
      <c r="JU764" s="76"/>
      <c r="JV764" s="76"/>
      <c r="JW764" s="78"/>
      <c r="JX764" s="79"/>
      <c r="JY764" s="76"/>
      <c r="JZ764" s="80"/>
      <c r="KA764" s="37"/>
      <c r="KB764" s="51"/>
      <c r="KC764" s="75"/>
      <c r="KD764" s="76"/>
      <c r="KE764" s="76"/>
      <c r="KF764" s="76"/>
      <c r="KG764" s="76"/>
      <c r="KH764" s="76"/>
      <c r="KI764" s="76"/>
      <c r="KJ764" s="76"/>
      <c r="KK764" s="78"/>
      <c r="KL764" s="79"/>
      <c r="KM764" s="76"/>
      <c r="KN764" s="80"/>
      <c r="KO764" s="37"/>
      <c r="KP764" s="29"/>
      <c r="KQ764" s="75"/>
      <c r="KR764" s="76"/>
      <c r="KS764" s="76"/>
      <c r="KT764" s="76"/>
      <c r="KU764" s="76"/>
      <c r="KV764" s="76"/>
      <c r="KW764" s="76"/>
      <c r="KX764" s="76"/>
      <c r="KY764" s="78"/>
      <c r="KZ764" s="79"/>
      <c r="LA764" s="76"/>
      <c r="LB764" s="80"/>
      <c r="LC764" s="37"/>
      <c r="LD764" s="29"/>
      <c r="LE764" s="75"/>
      <c r="LF764" s="76"/>
      <c r="LG764" s="76"/>
      <c r="LH764" s="76"/>
      <c r="LI764" s="76" t="str">
        <f t="shared" si="3404"/>
        <v/>
      </c>
      <c r="LJ764" s="76"/>
      <c r="LK764" s="76" t="str">
        <f t="shared" si="3405"/>
        <v/>
      </c>
      <c r="LL764" s="76"/>
      <c r="LM764" s="78" t="str">
        <f>IF(LF762="","",LM761)</f>
        <v/>
      </c>
      <c r="LN764" s="79" t="str">
        <f>IF(LG762="","",LN761)</f>
        <v/>
      </c>
      <c r="LO764" s="76" t="str">
        <f t="shared" si="3406"/>
        <v/>
      </c>
      <c r="LP764" s="80"/>
      <c r="LQ764" s="37"/>
      <c r="LR764" s="29"/>
      <c r="LS764" s="47"/>
      <c r="LT764" s="67"/>
      <c r="LU764" s="45" t="str">
        <f t="shared" si="3498"/>
        <v/>
      </c>
      <c r="LV764" s="45"/>
      <c r="LW764" s="45"/>
      <c r="LX764" s="45"/>
      <c r="LY764" s="45" t="str">
        <f t="shared" si="3499"/>
        <v/>
      </c>
      <c r="LZ764" s="45"/>
      <c r="MA764" s="45"/>
      <c r="MB764" s="45"/>
      <c r="MC764" s="45" t="str">
        <f t="shared" si="3473"/>
        <v/>
      </c>
      <c r="MD764" s="46" t="str">
        <f t="shared" si="3474"/>
        <v/>
      </c>
      <c r="ME764" s="37"/>
      <c r="MF764" s="29"/>
      <c r="MG764" s="47"/>
      <c r="MH764" s="67"/>
      <c r="MI764" s="45" t="str">
        <f t="shared" si="3500"/>
        <v/>
      </c>
      <c r="MJ764" s="45"/>
      <c r="MK764" s="45"/>
      <c r="ML764" s="45"/>
      <c r="MM764" s="45" t="str">
        <f t="shared" si="3501"/>
        <v/>
      </c>
      <c r="MN764" s="45"/>
      <c r="MO764" s="45"/>
      <c r="MP764" s="45"/>
      <c r="MQ764" s="45" t="str">
        <f t="shared" si="3475"/>
        <v/>
      </c>
      <c r="MR764" s="46" t="str">
        <f t="shared" si="3476"/>
        <v/>
      </c>
      <c r="MS764" s="37"/>
      <c r="MT764" s="29"/>
      <c r="MU764" s="47"/>
      <c r="MV764" s="67"/>
      <c r="MW764" s="45" t="str">
        <f t="shared" si="3502"/>
        <v/>
      </c>
      <c r="MX764" s="45"/>
      <c r="MY764" s="45"/>
      <c r="MZ764" s="45"/>
      <c r="NA764" s="45" t="str">
        <f t="shared" si="3503"/>
        <v/>
      </c>
      <c r="NB764" s="45"/>
      <c r="NC764" s="45"/>
      <c r="ND764" s="45"/>
      <c r="NE764" s="45" t="str">
        <f t="shared" si="3477"/>
        <v/>
      </c>
      <c r="NF764" s="46" t="str">
        <f t="shared" si="3478"/>
        <v/>
      </c>
      <c r="NG764" s="37"/>
      <c r="NH764" s="29"/>
      <c r="NI764" s="47"/>
      <c r="NJ764" s="67"/>
      <c r="NK764" s="45" t="str">
        <f t="shared" si="3504"/>
        <v/>
      </c>
      <c r="NL764" s="45"/>
      <c r="NM764" s="45"/>
      <c r="NN764" s="45"/>
      <c r="NO764" s="45" t="str">
        <f t="shared" si="3505"/>
        <v/>
      </c>
      <c r="NP764" s="45"/>
      <c r="NQ764" s="45"/>
      <c r="NR764" s="45"/>
      <c r="NS764" s="45" t="str">
        <f t="shared" si="3479"/>
        <v/>
      </c>
      <c r="NT764" s="46" t="str">
        <f t="shared" si="3480"/>
        <v/>
      </c>
      <c r="NU764" s="37"/>
    </row>
    <row r="765" spans="1:385" ht="15" customHeight="1" thickTop="1" x14ac:dyDescent="0.25">
      <c r="A765" s="38"/>
      <c r="B765" s="39"/>
      <c r="C765" s="40"/>
      <c r="D765" s="40"/>
      <c r="E765" s="40"/>
      <c r="F765" s="135"/>
      <c r="G765" s="135"/>
      <c r="H765" s="42"/>
      <c r="I765" s="45"/>
      <c r="J765" s="45" t="str">
        <f t="shared" si="3483"/>
        <v/>
      </c>
      <c r="K765" s="45"/>
      <c r="L765" s="45"/>
      <c r="M765" s="45"/>
      <c r="N765" s="45" t="str">
        <f t="shared" si="3484"/>
        <v/>
      </c>
      <c r="O765" s="45"/>
      <c r="P765" s="45"/>
      <c r="Q765" s="45"/>
      <c r="R765" s="45" t="str">
        <f t="shared" si="3459"/>
        <v/>
      </c>
      <c r="S765" s="46" t="str">
        <f t="shared" si="3460"/>
        <v/>
      </c>
      <c r="T765" s="37"/>
      <c r="U765" s="29"/>
      <c r="V765" s="47"/>
      <c r="W765" s="67"/>
      <c r="X765" s="45" t="str">
        <f t="shared" si="3485"/>
        <v/>
      </c>
      <c r="Y765" s="45"/>
      <c r="Z765" s="45"/>
      <c r="AA765" s="45"/>
      <c r="AB765" s="45" t="str">
        <f t="shared" si="3486"/>
        <v/>
      </c>
      <c r="AC765" s="45"/>
      <c r="AD765" s="45"/>
      <c r="AE765" s="45"/>
      <c r="AF765" s="45" t="str">
        <f t="shared" si="3461"/>
        <v/>
      </c>
      <c r="AG765" s="46" t="str">
        <f t="shared" si="3462"/>
        <v/>
      </c>
      <c r="AH765" s="37"/>
      <c r="AI765" s="29"/>
      <c r="AJ765" s="47"/>
      <c r="AK765" s="45"/>
      <c r="AL765" s="45" t="str">
        <f t="shared" si="3487"/>
        <v/>
      </c>
      <c r="AM765" s="45"/>
      <c r="AN765" s="45" t="str">
        <f t="shared" si="3488"/>
        <v/>
      </c>
      <c r="AO765" s="45"/>
      <c r="AP765" s="45" t="str">
        <f t="shared" si="3489"/>
        <v/>
      </c>
      <c r="AQ765" s="45"/>
      <c r="AR765" s="45"/>
      <c r="AS765" s="45"/>
      <c r="AT765" s="45" t="str">
        <f t="shared" si="3463"/>
        <v/>
      </c>
      <c r="AU765" s="46" t="str">
        <f t="shared" si="3464"/>
        <v/>
      </c>
      <c r="AV765" s="37"/>
      <c r="AW765" s="29"/>
      <c r="AX765" s="47"/>
      <c r="AY765" s="45"/>
      <c r="AZ765" s="45" t="str">
        <f t="shared" si="3490"/>
        <v/>
      </c>
      <c r="BA765" s="45"/>
      <c r="BB765" s="45" t="str">
        <f t="shared" si="3491"/>
        <v/>
      </c>
      <c r="BC765" s="45"/>
      <c r="BD765" s="45" t="str">
        <f t="shared" si="3492"/>
        <v/>
      </c>
      <c r="BE765" s="45"/>
      <c r="BF765" s="45"/>
      <c r="BG765" s="45"/>
      <c r="BH765" s="45" t="str">
        <f t="shared" si="3465"/>
        <v/>
      </c>
      <c r="BI765" s="46" t="str">
        <f t="shared" si="3466"/>
        <v/>
      </c>
      <c r="BJ765" s="37"/>
      <c r="BK765" s="29"/>
      <c r="BL765" s="52"/>
      <c r="BM765" s="45"/>
      <c r="BN765" s="43"/>
      <c r="BO765" s="45"/>
      <c r="BP765" s="87"/>
      <c r="BQ765" s="43"/>
      <c r="BR765" s="43"/>
      <c r="BS765" s="43"/>
      <c r="BT765" s="44"/>
      <c r="BU765" s="48"/>
      <c r="BV765" s="45"/>
      <c r="BW765" s="89"/>
      <c r="BX765" s="37"/>
      <c r="BY765" s="57"/>
      <c r="BZ765" s="52"/>
      <c r="CA765" s="45"/>
      <c r="CB765" s="58"/>
      <c r="CC765" s="45"/>
      <c r="CD765" s="87"/>
      <c r="CE765" s="43"/>
      <c r="CF765" s="43"/>
      <c r="CG765" s="43"/>
      <c r="CH765" s="44"/>
      <c r="CI765" s="48"/>
      <c r="CJ765" s="45"/>
      <c r="CK765" s="89"/>
      <c r="CL765" s="37"/>
      <c r="CM765" s="29"/>
      <c r="CN765" s="52"/>
      <c r="CO765" s="45"/>
      <c r="CP765" s="43"/>
      <c r="CQ765" s="45"/>
      <c r="CR765" s="87"/>
      <c r="CS765" s="43"/>
      <c r="CT765" s="43"/>
      <c r="CU765" s="43"/>
      <c r="CV765" s="44"/>
      <c r="CW765" s="48"/>
      <c r="CX765" s="45"/>
      <c r="CY765" s="89"/>
      <c r="CZ765" s="37"/>
      <c r="DA765" s="29"/>
      <c r="DB765" s="47"/>
      <c r="DC765" s="67"/>
      <c r="DD765" s="45" t="str">
        <f t="shared" si="3493"/>
        <v/>
      </c>
      <c r="DE765" s="45"/>
      <c r="DF765" s="45"/>
      <c r="DG765" s="45"/>
      <c r="DH765" s="45" t="str">
        <f t="shared" si="3494"/>
        <v/>
      </c>
      <c r="DI765" s="45"/>
      <c r="DJ765" s="45"/>
      <c r="DK765" s="45"/>
      <c r="DL765" s="45" t="str">
        <f t="shared" si="3467"/>
        <v/>
      </c>
      <c r="DM765" s="46" t="str">
        <f t="shared" si="3468"/>
        <v/>
      </c>
      <c r="DN765" s="37"/>
      <c r="DO765" s="29"/>
      <c r="DP765" s="47"/>
      <c r="DQ765" s="45"/>
      <c r="DR765" s="45" t="str">
        <f t="shared" si="3495"/>
        <v/>
      </c>
      <c r="DS765" s="45"/>
      <c r="DT765" s="45" t="str">
        <f t="shared" si="3496"/>
        <v/>
      </c>
      <c r="DU765" s="45"/>
      <c r="DV765" s="45" t="str">
        <f t="shared" si="3497"/>
        <v/>
      </c>
      <c r="DW765" s="45"/>
      <c r="DX765" s="45"/>
      <c r="DY765" s="45"/>
      <c r="DZ765" s="45" t="str">
        <f t="shared" si="3469"/>
        <v/>
      </c>
      <c r="EA765" s="46" t="str">
        <f t="shared" si="3470"/>
        <v/>
      </c>
      <c r="EB765" s="37"/>
      <c r="GU765" s="220"/>
      <c r="HX765" s="360"/>
      <c r="HY765" s="52" t="str">
        <f>IF($A738="","",$A738)</f>
        <v/>
      </c>
      <c r="HZ765" s="45"/>
      <c r="IA765" s="43"/>
      <c r="IB765" s="45"/>
      <c r="IC765" s="87"/>
      <c r="ID765" s="43"/>
      <c r="IE765" s="43"/>
      <c r="IF765" s="43"/>
      <c r="IG765" s="44"/>
      <c r="IH765" s="48"/>
      <c r="II765" s="45"/>
      <c r="IJ765" s="89"/>
      <c r="IK765" s="37"/>
      <c r="IL765" s="29"/>
      <c r="IM765" s="52"/>
      <c r="IN765" s="45"/>
      <c r="IO765" s="43"/>
      <c r="IP765" s="45"/>
      <c r="IQ765" s="87"/>
      <c r="IR765" s="43"/>
      <c r="IS765" s="43"/>
      <c r="IT765" s="43"/>
      <c r="IU765" s="44"/>
      <c r="IV765" s="48"/>
      <c r="IW765" s="45"/>
      <c r="IX765" s="89"/>
      <c r="IY765" s="37"/>
      <c r="IZ765" s="61"/>
      <c r="JA765" s="52"/>
      <c r="JB765" s="45"/>
      <c r="JC765" s="43"/>
      <c r="JD765" s="45"/>
      <c r="JE765" s="87"/>
      <c r="JF765" s="43"/>
      <c r="JG765" s="43"/>
      <c r="JH765" s="43"/>
      <c r="JI765" s="44"/>
      <c r="JJ765" s="48"/>
      <c r="JK765" s="45"/>
      <c r="JL765" s="89"/>
      <c r="JM765" s="37"/>
      <c r="JN765" s="29"/>
      <c r="JO765" s="52"/>
      <c r="JP765" s="45"/>
      <c r="JQ765" s="43"/>
      <c r="JR765" s="45"/>
      <c r="JS765" s="87"/>
      <c r="JT765" s="43"/>
      <c r="JU765" s="43"/>
      <c r="JV765" s="43"/>
      <c r="JW765" s="44"/>
      <c r="JX765" s="48"/>
      <c r="JY765" s="45"/>
      <c r="JZ765" s="89"/>
      <c r="KA765" s="37"/>
      <c r="KB765" s="51"/>
      <c r="KC765" s="52" t="str">
        <f>IF($A738="","",$A738)</f>
        <v/>
      </c>
      <c r="KD765" s="45"/>
      <c r="KE765" s="43"/>
      <c r="KF765" s="45"/>
      <c r="KG765" s="87"/>
      <c r="KH765" s="43"/>
      <c r="KI765" s="43"/>
      <c r="KJ765" s="43"/>
      <c r="KK765" s="44"/>
      <c r="KL765" s="48"/>
      <c r="KM765" s="45"/>
      <c r="KN765" s="89"/>
      <c r="KO765" s="37"/>
      <c r="KP765" s="29"/>
      <c r="KQ765" s="52"/>
      <c r="KR765" s="45"/>
      <c r="KS765" s="43"/>
      <c r="KT765" s="45"/>
      <c r="KU765" s="87"/>
      <c r="KV765" s="43"/>
      <c r="KW765" s="43"/>
      <c r="KX765" s="43"/>
      <c r="KY765" s="44"/>
      <c r="KZ765" s="226"/>
      <c r="LA765" s="45"/>
      <c r="LB765" s="89"/>
      <c r="LC765" s="247"/>
      <c r="LD765" s="29"/>
      <c r="LE765" s="52" t="str">
        <f>IF($A741="","",$A741)</f>
        <v/>
      </c>
      <c r="LF765" s="43"/>
      <c r="LG765" s="86" t="str">
        <f>IF(LF765="","",LF765-LF762)</f>
        <v/>
      </c>
      <c r="LH765" s="43"/>
      <c r="LI765" s="43" t="str">
        <f t="shared" si="3404"/>
        <v/>
      </c>
      <c r="LJ765" s="43"/>
      <c r="LK765" s="87" t="str">
        <f t="shared" si="3405"/>
        <v/>
      </c>
      <c r="LL765" s="43"/>
      <c r="LM765" s="65" t="str">
        <f>IF(LF765="","",LM762)</f>
        <v/>
      </c>
      <c r="LN765" s="48" t="str">
        <f>IF(LG765="","",LN762)</f>
        <v/>
      </c>
      <c r="LO765" s="87" t="str">
        <f t="shared" si="3406"/>
        <v/>
      </c>
      <c r="LP765" s="53"/>
      <c r="LQ765" s="37"/>
      <c r="LR765" s="29"/>
      <c r="LS765" s="47"/>
      <c r="LT765" s="67"/>
      <c r="LU765" s="45" t="str">
        <f t="shared" si="3498"/>
        <v/>
      </c>
      <c r="LV765" s="45"/>
      <c r="LW765" s="45"/>
      <c r="LX765" s="45"/>
      <c r="LY765" s="45" t="str">
        <f t="shared" si="3499"/>
        <v/>
      </c>
      <c r="LZ765" s="45"/>
      <c r="MA765" s="45"/>
      <c r="MB765" s="45"/>
      <c r="MC765" s="45" t="str">
        <f t="shared" si="3473"/>
        <v/>
      </c>
      <c r="MD765" s="46" t="str">
        <f t="shared" si="3474"/>
        <v/>
      </c>
      <c r="ME765" s="37"/>
      <c r="MF765" s="29"/>
      <c r="MG765" s="47"/>
      <c r="MH765" s="67"/>
      <c r="MI765" s="45" t="str">
        <f t="shared" si="3500"/>
        <v/>
      </c>
      <c r="MJ765" s="45"/>
      <c r="MK765" s="45"/>
      <c r="ML765" s="45"/>
      <c r="MM765" s="45" t="str">
        <f t="shared" si="3501"/>
        <v/>
      </c>
      <c r="MN765" s="45"/>
      <c r="MO765" s="45"/>
      <c r="MP765" s="45"/>
      <c r="MQ765" s="45" t="str">
        <f t="shared" si="3475"/>
        <v/>
      </c>
      <c r="MR765" s="46" t="str">
        <f t="shared" si="3476"/>
        <v/>
      </c>
      <c r="MS765" s="37"/>
      <c r="MT765" s="29"/>
      <c r="MU765" s="47"/>
      <c r="MV765" s="67"/>
      <c r="MW765" s="45" t="str">
        <f t="shared" si="3502"/>
        <v/>
      </c>
      <c r="MX765" s="45"/>
      <c r="MY765" s="45"/>
      <c r="MZ765" s="45"/>
      <c r="NA765" s="45" t="str">
        <f t="shared" si="3503"/>
        <v/>
      </c>
      <c r="NB765" s="45"/>
      <c r="NC765" s="45"/>
      <c r="ND765" s="45"/>
      <c r="NE765" s="45" t="str">
        <f t="shared" si="3477"/>
        <v/>
      </c>
      <c r="NF765" s="46" t="str">
        <f t="shared" si="3478"/>
        <v/>
      </c>
      <c r="NG765" s="37"/>
      <c r="NH765" s="29"/>
      <c r="NI765" s="47"/>
      <c r="NJ765" s="67"/>
      <c r="NK765" s="45" t="str">
        <f t="shared" si="3504"/>
        <v/>
      </c>
      <c r="NL765" s="45"/>
      <c r="NM765" s="45"/>
      <c r="NN765" s="45"/>
      <c r="NO765" s="45" t="str">
        <f t="shared" si="3505"/>
        <v/>
      </c>
      <c r="NP765" s="45"/>
      <c r="NQ765" s="45"/>
      <c r="NR765" s="45"/>
      <c r="NS765" s="45" t="str">
        <f t="shared" si="3479"/>
        <v/>
      </c>
      <c r="NT765" s="46" t="str">
        <f t="shared" si="3480"/>
        <v/>
      </c>
      <c r="NU765" s="37"/>
    </row>
    <row r="766" spans="1:385" x14ac:dyDescent="0.25">
      <c r="A766" s="38"/>
      <c r="B766" s="39"/>
      <c r="C766" s="40"/>
      <c r="D766" s="40"/>
      <c r="E766" s="40"/>
      <c r="F766" s="135"/>
      <c r="G766" s="135"/>
      <c r="H766" s="42"/>
      <c r="I766" s="45"/>
      <c r="J766" s="45" t="str">
        <f t="shared" si="3483"/>
        <v/>
      </c>
      <c r="K766" s="45"/>
      <c r="L766" s="45"/>
      <c r="M766" s="45"/>
      <c r="N766" s="45" t="str">
        <f t="shared" si="3484"/>
        <v/>
      </c>
      <c r="O766" s="45"/>
      <c r="P766" s="45"/>
      <c r="Q766" s="45"/>
      <c r="R766" s="45" t="str">
        <f t="shared" si="3459"/>
        <v/>
      </c>
      <c r="S766" s="46" t="str">
        <f t="shared" si="3460"/>
        <v/>
      </c>
      <c r="T766" s="37"/>
      <c r="U766" s="29"/>
      <c r="V766" s="47"/>
      <c r="W766" s="67"/>
      <c r="X766" s="45" t="str">
        <f t="shared" si="3485"/>
        <v/>
      </c>
      <c r="Y766" s="45"/>
      <c r="Z766" s="45"/>
      <c r="AA766" s="45"/>
      <c r="AB766" s="45" t="str">
        <f t="shared" si="3486"/>
        <v/>
      </c>
      <c r="AC766" s="45"/>
      <c r="AD766" s="45"/>
      <c r="AE766" s="45"/>
      <c r="AF766" s="45" t="str">
        <f t="shared" si="3461"/>
        <v/>
      </c>
      <c r="AG766" s="46" t="str">
        <f t="shared" si="3462"/>
        <v/>
      </c>
      <c r="AH766" s="37"/>
      <c r="AI766" s="29"/>
      <c r="AJ766" s="47"/>
      <c r="AK766" s="45"/>
      <c r="AL766" s="45" t="str">
        <f t="shared" si="3487"/>
        <v/>
      </c>
      <c r="AM766" s="45"/>
      <c r="AN766" s="45" t="str">
        <f t="shared" si="3488"/>
        <v/>
      </c>
      <c r="AO766" s="45"/>
      <c r="AP766" s="45" t="str">
        <f t="shared" si="3489"/>
        <v/>
      </c>
      <c r="AQ766" s="45"/>
      <c r="AR766" s="45"/>
      <c r="AS766" s="45"/>
      <c r="AT766" s="45" t="str">
        <f t="shared" si="3463"/>
        <v/>
      </c>
      <c r="AU766" s="46" t="str">
        <f t="shared" si="3464"/>
        <v/>
      </c>
      <c r="AV766" s="37"/>
      <c r="AW766" s="29"/>
      <c r="AX766" s="47"/>
      <c r="AY766" s="45"/>
      <c r="AZ766" s="45" t="str">
        <f t="shared" si="3490"/>
        <v/>
      </c>
      <c r="BA766" s="45"/>
      <c r="BB766" s="45" t="str">
        <f t="shared" si="3491"/>
        <v/>
      </c>
      <c r="BC766" s="45"/>
      <c r="BD766" s="45" t="str">
        <f t="shared" si="3492"/>
        <v/>
      </c>
      <c r="BE766" s="45"/>
      <c r="BF766" s="45"/>
      <c r="BG766" s="45"/>
      <c r="BH766" s="45" t="str">
        <f t="shared" si="3465"/>
        <v/>
      </c>
      <c r="BI766" s="46" t="str">
        <f t="shared" si="3466"/>
        <v/>
      </c>
      <c r="BJ766" s="37"/>
      <c r="BK766" s="29"/>
      <c r="BL766" s="47"/>
      <c r="BM766" s="43"/>
      <c r="BN766" s="69"/>
      <c r="BO766" s="43"/>
      <c r="BP766" s="45"/>
      <c r="BQ766" s="45"/>
      <c r="BR766" s="45"/>
      <c r="BS766" s="43"/>
      <c r="BT766" s="63"/>
      <c r="BU766" s="67"/>
      <c r="BV766" s="43"/>
      <c r="BW766" s="46"/>
      <c r="BX766" s="37"/>
      <c r="BY766" s="57"/>
      <c r="BZ766" s="47"/>
      <c r="CA766" s="43"/>
      <c r="CB766" s="69"/>
      <c r="CC766" s="43"/>
      <c r="CD766" s="45"/>
      <c r="CE766" s="45"/>
      <c r="CF766" s="45"/>
      <c r="CG766" s="43"/>
      <c r="CH766" s="63"/>
      <c r="CI766" s="67"/>
      <c r="CJ766" s="43"/>
      <c r="CK766" s="46"/>
      <c r="CL766" s="37"/>
      <c r="CM766" s="29"/>
      <c r="CN766" s="47"/>
      <c r="CO766" s="43"/>
      <c r="CP766" s="45"/>
      <c r="CQ766" s="43"/>
      <c r="CR766" s="45"/>
      <c r="CS766" s="45"/>
      <c r="CT766" s="45"/>
      <c r="CU766" s="43"/>
      <c r="CV766" s="63"/>
      <c r="CW766" s="67"/>
      <c r="CX766" s="43"/>
      <c r="CY766" s="46"/>
      <c r="CZ766" s="37"/>
      <c r="DA766" s="29"/>
      <c r="DB766" s="47"/>
      <c r="DC766" s="67"/>
      <c r="DD766" s="45" t="str">
        <f t="shared" si="3493"/>
        <v/>
      </c>
      <c r="DE766" s="45"/>
      <c r="DF766" s="45"/>
      <c r="DG766" s="45"/>
      <c r="DH766" s="45" t="str">
        <f t="shared" si="3494"/>
        <v/>
      </c>
      <c r="DI766" s="45"/>
      <c r="DJ766" s="45"/>
      <c r="DK766" s="45"/>
      <c r="DL766" s="45" t="str">
        <f t="shared" si="3467"/>
        <v/>
      </c>
      <c r="DM766" s="46" t="str">
        <f t="shared" si="3468"/>
        <v/>
      </c>
      <c r="DN766" s="37"/>
      <c r="DO766" s="29"/>
      <c r="DP766" s="47"/>
      <c r="DQ766" s="45"/>
      <c r="DR766" s="45" t="str">
        <f t="shared" si="3495"/>
        <v/>
      </c>
      <c r="DS766" s="45"/>
      <c r="DT766" s="45" t="str">
        <f t="shared" si="3496"/>
        <v/>
      </c>
      <c r="DU766" s="45"/>
      <c r="DV766" s="45" t="str">
        <f t="shared" si="3497"/>
        <v/>
      </c>
      <c r="DW766" s="45"/>
      <c r="DX766" s="45"/>
      <c r="DY766" s="45"/>
      <c r="DZ766" s="45" t="str">
        <f t="shared" si="3469"/>
        <v/>
      </c>
      <c r="EA766" s="46" t="str">
        <f t="shared" si="3470"/>
        <v/>
      </c>
      <c r="EB766" s="37"/>
      <c r="GU766" s="220"/>
      <c r="HX766" s="360"/>
      <c r="HY766" s="47"/>
      <c r="HZ766" s="43"/>
      <c r="IA766" s="45"/>
      <c r="IB766" s="43"/>
      <c r="IC766" s="45"/>
      <c r="ID766" s="45"/>
      <c r="IE766" s="45"/>
      <c r="IF766" s="43"/>
      <c r="IG766" s="63"/>
      <c r="IH766" s="67"/>
      <c r="II766" s="43"/>
      <c r="IJ766" s="46"/>
      <c r="IK766" s="37"/>
      <c r="IL766" s="29"/>
      <c r="IM766" s="47"/>
      <c r="IN766" s="43"/>
      <c r="IO766" s="45"/>
      <c r="IP766" s="43"/>
      <c r="IQ766" s="45"/>
      <c r="IR766" s="45"/>
      <c r="IS766" s="45"/>
      <c r="IT766" s="43"/>
      <c r="IU766" s="63"/>
      <c r="IV766" s="67"/>
      <c r="IW766" s="43"/>
      <c r="IX766" s="46"/>
      <c r="IY766" s="37"/>
      <c r="IZ766" s="61"/>
      <c r="JA766" s="47"/>
      <c r="JB766" s="43"/>
      <c r="JC766" s="69"/>
      <c r="JD766" s="43"/>
      <c r="JE766" s="45"/>
      <c r="JF766" s="45"/>
      <c r="JG766" s="45"/>
      <c r="JH766" s="43"/>
      <c r="JI766" s="63"/>
      <c r="JJ766" s="67"/>
      <c r="JK766" s="43"/>
      <c r="JL766" s="46"/>
      <c r="JM766" s="37"/>
      <c r="JN766" s="29"/>
      <c r="JO766" s="47"/>
      <c r="JP766" s="43"/>
      <c r="JQ766" s="45"/>
      <c r="JR766" s="43"/>
      <c r="JS766" s="45"/>
      <c r="JT766" s="45"/>
      <c r="JU766" s="45"/>
      <c r="JV766" s="43"/>
      <c r="JW766" s="63"/>
      <c r="JX766" s="67"/>
      <c r="JY766" s="43"/>
      <c r="JZ766" s="46"/>
      <c r="KA766" s="37"/>
      <c r="KB766" s="51"/>
      <c r="KC766" s="47"/>
      <c r="KD766" s="43"/>
      <c r="KE766" s="69"/>
      <c r="KF766" s="43"/>
      <c r="KG766" s="45"/>
      <c r="KH766" s="45"/>
      <c r="KI766" s="45"/>
      <c r="KJ766" s="43"/>
      <c r="KK766" s="64"/>
      <c r="KL766" s="67"/>
      <c r="KM766" s="43"/>
      <c r="KN766" s="46"/>
      <c r="KO766" s="37"/>
      <c r="KP766" s="29"/>
      <c r="KQ766" s="47"/>
      <c r="KR766" s="43"/>
      <c r="KS766" s="45"/>
      <c r="KT766" s="43"/>
      <c r="KU766" s="45"/>
      <c r="KV766" s="45"/>
      <c r="KW766" s="45"/>
      <c r="KX766" s="43"/>
      <c r="KY766" s="63"/>
      <c r="KZ766" s="67"/>
      <c r="LA766" s="43"/>
      <c r="LB766" s="46"/>
      <c r="LC766" s="37"/>
      <c r="LD766" s="29"/>
      <c r="LE766" s="47"/>
      <c r="LF766" s="45"/>
      <c r="LG766" s="45"/>
      <c r="LH766" s="45"/>
      <c r="LI766" s="45" t="str">
        <f t="shared" si="3404"/>
        <v/>
      </c>
      <c r="LJ766" s="45"/>
      <c r="LK766" s="45" t="str">
        <f t="shared" si="3405"/>
        <v/>
      </c>
      <c r="LL766" s="45"/>
      <c r="LM766" s="73" t="str">
        <f>IF(LF765="","",LM763)</f>
        <v/>
      </c>
      <c r="LN766" s="67" t="str">
        <f>IF(LG765="","",LN763)</f>
        <v/>
      </c>
      <c r="LO766" s="45" t="str">
        <f t="shared" si="3406"/>
        <v/>
      </c>
      <c r="LP766" s="46"/>
      <c r="LQ766" s="37"/>
      <c r="LR766" s="29"/>
      <c r="LS766" s="47"/>
      <c r="LT766" s="67"/>
      <c r="LU766" s="45" t="str">
        <f t="shared" si="3498"/>
        <v/>
      </c>
      <c r="LV766" s="45"/>
      <c r="LW766" s="45"/>
      <c r="LX766" s="45"/>
      <c r="LY766" s="45" t="str">
        <f t="shared" si="3499"/>
        <v/>
      </c>
      <c r="LZ766" s="45"/>
      <c r="MA766" s="45"/>
      <c r="MB766" s="45"/>
      <c r="MC766" s="45" t="str">
        <f t="shared" si="3473"/>
        <v/>
      </c>
      <c r="MD766" s="46" t="str">
        <f t="shared" si="3474"/>
        <v/>
      </c>
      <c r="ME766" s="37"/>
      <c r="MF766" s="29"/>
      <c r="MG766" s="47"/>
      <c r="MH766" s="67"/>
      <c r="MI766" s="45" t="str">
        <f t="shared" si="3500"/>
        <v/>
      </c>
      <c r="MJ766" s="45"/>
      <c r="MK766" s="45"/>
      <c r="ML766" s="45"/>
      <c r="MM766" s="45" t="str">
        <f t="shared" si="3501"/>
        <v/>
      </c>
      <c r="MN766" s="45"/>
      <c r="MO766" s="45"/>
      <c r="MP766" s="45"/>
      <c r="MQ766" s="45" t="str">
        <f t="shared" si="3475"/>
        <v/>
      </c>
      <c r="MR766" s="46" t="str">
        <f t="shared" si="3476"/>
        <v/>
      </c>
      <c r="MS766" s="37"/>
      <c r="MT766" s="29"/>
      <c r="MU766" s="47"/>
      <c r="MV766" s="67"/>
      <c r="MW766" s="45" t="str">
        <f t="shared" si="3502"/>
        <v/>
      </c>
      <c r="MX766" s="45"/>
      <c r="MY766" s="45"/>
      <c r="MZ766" s="45"/>
      <c r="NA766" s="45" t="str">
        <f t="shared" si="3503"/>
        <v/>
      </c>
      <c r="NB766" s="45"/>
      <c r="NC766" s="45"/>
      <c r="ND766" s="45"/>
      <c r="NE766" s="45" t="str">
        <f t="shared" si="3477"/>
        <v/>
      </c>
      <c r="NF766" s="46" t="str">
        <f t="shared" si="3478"/>
        <v/>
      </c>
      <c r="NG766" s="37"/>
      <c r="NH766" s="29"/>
      <c r="NI766" s="47"/>
      <c r="NJ766" s="67"/>
      <c r="NK766" s="45" t="str">
        <f t="shared" si="3504"/>
        <v/>
      </c>
      <c r="NL766" s="45"/>
      <c r="NM766" s="45"/>
      <c r="NN766" s="45"/>
      <c r="NO766" s="45" t="str">
        <f t="shared" si="3505"/>
        <v/>
      </c>
      <c r="NP766" s="45"/>
      <c r="NQ766" s="45"/>
      <c r="NR766" s="45"/>
      <c r="NS766" s="45" t="str">
        <f t="shared" si="3479"/>
        <v/>
      </c>
      <c r="NT766" s="46" t="str">
        <f t="shared" si="3480"/>
        <v/>
      </c>
      <c r="NU766" s="37"/>
    </row>
    <row r="767" spans="1:385" ht="15" customHeight="1" thickBot="1" x14ac:dyDescent="0.3">
      <c r="A767" s="38"/>
      <c r="B767" s="39"/>
      <c r="C767" s="40"/>
      <c r="D767" s="40"/>
      <c r="E767" s="40"/>
      <c r="F767" s="135"/>
      <c r="G767" s="135"/>
      <c r="H767" s="42"/>
      <c r="I767" s="45"/>
      <c r="J767" s="45" t="str">
        <f t="shared" si="3483"/>
        <v/>
      </c>
      <c r="K767" s="45"/>
      <c r="L767" s="45"/>
      <c r="M767" s="45"/>
      <c r="N767" s="45" t="str">
        <f t="shared" si="3484"/>
        <v/>
      </c>
      <c r="O767" s="45"/>
      <c r="P767" s="45"/>
      <c r="Q767" s="45"/>
      <c r="R767" s="45" t="str">
        <f t="shared" si="3459"/>
        <v/>
      </c>
      <c r="S767" s="46" t="str">
        <f t="shared" si="3460"/>
        <v/>
      </c>
      <c r="T767" s="37"/>
      <c r="U767" s="29"/>
      <c r="V767" s="47"/>
      <c r="W767" s="67"/>
      <c r="X767" s="45" t="str">
        <f t="shared" si="3485"/>
        <v/>
      </c>
      <c r="Y767" s="45"/>
      <c r="Z767" s="45"/>
      <c r="AA767" s="45"/>
      <c r="AB767" s="45" t="str">
        <f t="shared" si="3486"/>
        <v/>
      </c>
      <c r="AC767" s="45"/>
      <c r="AD767" s="45"/>
      <c r="AE767" s="45"/>
      <c r="AF767" s="45" t="str">
        <f t="shared" si="3461"/>
        <v/>
      </c>
      <c r="AG767" s="46" t="str">
        <f t="shared" si="3462"/>
        <v/>
      </c>
      <c r="AH767" s="37"/>
      <c r="AI767" s="29"/>
      <c r="AJ767" s="47"/>
      <c r="AK767" s="45"/>
      <c r="AL767" s="45" t="str">
        <f t="shared" si="3487"/>
        <v/>
      </c>
      <c r="AM767" s="45"/>
      <c r="AN767" s="45" t="str">
        <f t="shared" si="3488"/>
        <v/>
      </c>
      <c r="AO767" s="45"/>
      <c r="AP767" s="45" t="str">
        <f t="shared" si="3489"/>
        <v/>
      </c>
      <c r="AQ767" s="45"/>
      <c r="AR767" s="45"/>
      <c r="AS767" s="45"/>
      <c r="AT767" s="45" t="str">
        <f t="shared" si="3463"/>
        <v/>
      </c>
      <c r="AU767" s="46" t="str">
        <f t="shared" si="3464"/>
        <v/>
      </c>
      <c r="AV767" s="37"/>
      <c r="AW767" s="29"/>
      <c r="AX767" s="47"/>
      <c r="AY767" s="45"/>
      <c r="AZ767" s="45" t="str">
        <f t="shared" si="3490"/>
        <v/>
      </c>
      <c r="BA767" s="45"/>
      <c r="BB767" s="45" t="str">
        <f t="shared" si="3491"/>
        <v/>
      </c>
      <c r="BC767" s="45"/>
      <c r="BD767" s="45" t="str">
        <f t="shared" si="3492"/>
        <v/>
      </c>
      <c r="BE767" s="45"/>
      <c r="BF767" s="45"/>
      <c r="BG767" s="45"/>
      <c r="BH767" s="45" t="str">
        <f t="shared" si="3465"/>
        <v/>
      </c>
      <c r="BI767" s="46" t="str">
        <f t="shared" si="3466"/>
        <v/>
      </c>
      <c r="BJ767" s="37"/>
      <c r="BK767" s="29"/>
      <c r="BL767" s="47"/>
      <c r="BM767" s="45"/>
      <c r="BN767" s="45"/>
      <c r="BO767" s="45"/>
      <c r="BP767" s="45"/>
      <c r="BQ767" s="45"/>
      <c r="BR767" s="45"/>
      <c r="BS767" s="27"/>
      <c r="BT767" s="63"/>
      <c r="BU767" s="67"/>
      <c r="BV767" s="45"/>
      <c r="BW767" s="46"/>
      <c r="BX767" s="94"/>
      <c r="BY767" s="57"/>
      <c r="BZ767" s="47"/>
      <c r="CA767" s="45"/>
      <c r="CB767" s="69"/>
      <c r="CC767" s="45"/>
      <c r="CD767" s="45"/>
      <c r="CE767" s="45"/>
      <c r="CF767" s="45"/>
      <c r="CG767" s="27"/>
      <c r="CH767" s="63"/>
      <c r="CI767" s="67"/>
      <c r="CJ767" s="45"/>
      <c r="CK767" s="46"/>
      <c r="CL767" s="94"/>
      <c r="CM767" s="29"/>
      <c r="CN767" s="47"/>
      <c r="CO767" s="45"/>
      <c r="CP767" s="45"/>
      <c r="CQ767" s="45"/>
      <c r="CR767" s="45"/>
      <c r="CS767" s="45"/>
      <c r="CT767" s="45"/>
      <c r="CU767" s="27"/>
      <c r="CV767" s="63"/>
      <c r="CW767" s="67"/>
      <c r="CX767" s="45"/>
      <c r="CY767" s="46"/>
      <c r="CZ767" s="94"/>
      <c r="DA767" s="29"/>
      <c r="DB767" s="47"/>
      <c r="DC767" s="67"/>
      <c r="DD767" s="45" t="str">
        <f t="shared" si="3493"/>
        <v/>
      </c>
      <c r="DE767" s="45"/>
      <c r="DF767" s="45"/>
      <c r="DG767" s="45"/>
      <c r="DH767" s="45" t="str">
        <f t="shared" si="3494"/>
        <v/>
      </c>
      <c r="DI767" s="45"/>
      <c r="DJ767" s="45"/>
      <c r="DK767" s="45"/>
      <c r="DL767" s="45" t="str">
        <f t="shared" si="3467"/>
        <v/>
      </c>
      <c r="DM767" s="46" t="str">
        <f t="shared" si="3468"/>
        <v/>
      </c>
      <c r="DN767" s="37"/>
      <c r="DO767" s="29"/>
      <c r="DP767" s="47"/>
      <c r="DQ767" s="45"/>
      <c r="DR767" s="45" t="str">
        <f t="shared" si="3495"/>
        <v/>
      </c>
      <c r="DS767" s="45"/>
      <c r="DT767" s="45" t="str">
        <f t="shared" si="3496"/>
        <v/>
      </c>
      <c r="DU767" s="45"/>
      <c r="DV767" s="45" t="str">
        <f t="shared" si="3497"/>
        <v/>
      </c>
      <c r="DW767" s="45"/>
      <c r="DX767" s="45"/>
      <c r="DY767" s="45"/>
      <c r="DZ767" s="45" t="str">
        <f t="shared" si="3469"/>
        <v/>
      </c>
      <c r="EA767" s="46" t="str">
        <f t="shared" si="3470"/>
        <v/>
      </c>
      <c r="EB767" s="37"/>
      <c r="GU767" s="220"/>
      <c r="HX767" s="360"/>
      <c r="HY767" s="47"/>
      <c r="HZ767" s="45"/>
      <c r="IA767" s="45"/>
      <c r="IB767" s="45"/>
      <c r="IC767" s="45"/>
      <c r="ID767" s="45"/>
      <c r="IE767" s="45"/>
      <c r="IF767" s="27"/>
      <c r="IG767" s="63"/>
      <c r="IH767" s="67"/>
      <c r="II767" s="45"/>
      <c r="IJ767" s="46"/>
      <c r="IK767" s="94"/>
      <c r="IL767" s="29"/>
      <c r="IM767" s="47"/>
      <c r="IN767" s="45"/>
      <c r="IO767" s="45"/>
      <c r="IP767" s="45"/>
      <c r="IQ767" s="45"/>
      <c r="IR767" s="45"/>
      <c r="IS767" s="45"/>
      <c r="IT767" s="27"/>
      <c r="IU767" s="63"/>
      <c r="IV767" s="67"/>
      <c r="IW767" s="45"/>
      <c r="IX767" s="46"/>
      <c r="IY767" s="94"/>
      <c r="IZ767" s="61"/>
      <c r="JA767" s="47"/>
      <c r="JB767" s="45"/>
      <c r="JC767" s="45"/>
      <c r="JD767" s="45"/>
      <c r="JE767" s="45"/>
      <c r="JF767" s="45"/>
      <c r="JG767" s="45"/>
      <c r="JH767" s="27"/>
      <c r="JI767" s="63"/>
      <c r="JJ767" s="67"/>
      <c r="JK767" s="45"/>
      <c r="JL767" s="46"/>
      <c r="JM767" s="94"/>
      <c r="JN767" s="29"/>
      <c r="JO767" s="47"/>
      <c r="JP767" s="45"/>
      <c r="JQ767" s="45"/>
      <c r="JR767" s="45"/>
      <c r="JS767" s="45"/>
      <c r="JT767" s="45"/>
      <c r="JU767" s="45"/>
      <c r="JV767" s="27"/>
      <c r="JW767" s="63"/>
      <c r="JX767" s="67"/>
      <c r="JY767" s="45"/>
      <c r="JZ767" s="46"/>
      <c r="KA767" s="94"/>
      <c r="KB767" s="51"/>
      <c r="KC767" s="47"/>
      <c r="KD767" s="45"/>
      <c r="KE767" s="45"/>
      <c r="KF767" s="45"/>
      <c r="KG767" s="45"/>
      <c r="KH767" s="45"/>
      <c r="KI767" s="45"/>
      <c r="KJ767" s="27"/>
      <c r="KK767" s="63"/>
      <c r="KL767" s="67"/>
      <c r="KM767" s="45"/>
      <c r="KN767" s="46"/>
      <c r="KO767" s="94"/>
      <c r="KP767" s="29"/>
      <c r="KQ767" s="47"/>
      <c r="KR767" s="45"/>
      <c r="KS767" s="45"/>
      <c r="KT767" s="45"/>
      <c r="KU767" s="45"/>
      <c r="KV767" s="45"/>
      <c r="KW767" s="45"/>
      <c r="KX767" s="27"/>
      <c r="KY767" s="63"/>
      <c r="KZ767" s="183"/>
      <c r="LA767" s="45"/>
      <c r="LB767" s="46"/>
      <c r="LC767" s="94"/>
      <c r="LD767" s="29"/>
      <c r="LE767" s="75"/>
      <c r="LF767" s="76"/>
      <c r="LG767" s="76"/>
      <c r="LH767" s="76"/>
      <c r="LI767" s="76" t="str">
        <f t="shared" si="3404"/>
        <v/>
      </c>
      <c r="LJ767" s="76"/>
      <c r="LK767" s="76" t="str">
        <f t="shared" si="3405"/>
        <v/>
      </c>
      <c r="LL767" s="76"/>
      <c r="LM767" s="78" t="str">
        <f>IF(LF765="","",LM764)</f>
        <v/>
      </c>
      <c r="LN767" s="79" t="str">
        <f>IF(LG765="","",LN764)</f>
        <v/>
      </c>
      <c r="LO767" s="76" t="str">
        <f t="shared" si="3406"/>
        <v/>
      </c>
      <c r="LP767" s="80"/>
      <c r="LQ767" s="37"/>
      <c r="LR767" s="29"/>
      <c r="LS767" s="47"/>
      <c r="LT767" s="67"/>
      <c r="LU767" s="45" t="str">
        <f t="shared" si="3498"/>
        <v/>
      </c>
      <c r="LV767" s="45"/>
      <c r="LW767" s="45"/>
      <c r="LX767" s="45"/>
      <c r="LY767" s="45" t="str">
        <f t="shared" si="3499"/>
        <v/>
      </c>
      <c r="LZ767" s="45"/>
      <c r="MA767" s="45"/>
      <c r="MB767" s="45"/>
      <c r="MC767" s="45" t="str">
        <f t="shared" si="3473"/>
        <v/>
      </c>
      <c r="MD767" s="46" t="str">
        <f t="shared" si="3474"/>
        <v/>
      </c>
      <c r="ME767" s="37"/>
      <c r="MF767" s="29"/>
      <c r="MG767" s="47"/>
      <c r="MH767" s="67"/>
      <c r="MI767" s="45" t="str">
        <f t="shared" si="3500"/>
        <v/>
      </c>
      <c r="MJ767" s="45"/>
      <c r="MK767" s="45"/>
      <c r="ML767" s="45"/>
      <c r="MM767" s="45" t="str">
        <f t="shared" si="3501"/>
        <v/>
      </c>
      <c r="MN767" s="45"/>
      <c r="MO767" s="45"/>
      <c r="MP767" s="45"/>
      <c r="MQ767" s="45" t="str">
        <f t="shared" si="3475"/>
        <v/>
      </c>
      <c r="MR767" s="46" t="str">
        <f t="shared" si="3476"/>
        <v/>
      </c>
      <c r="MS767" s="37"/>
      <c r="MT767" s="29"/>
      <c r="MU767" s="47"/>
      <c r="MV767" s="67"/>
      <c r="MW767" s="45" t="str">
        <f t="shared" si="3502"/>
        <v/>
      </c>
      <c r="MX767" s="45"/>
      <c r="MY767" s="45"/>
      <c r="MZ767" s="45"/>
      <c r="NA767" s="45" t="str">
        <f t="shared" si="3503"/>
        <v/>
      </c>
      <c r="NB767" s="45"/>
      <c r="NC767" s="45"/>
      <c r="ND767" s="45"/>
      <c r="NE767" s="45" t="str">
        <f t="shared" si="3477"/>
        <v/>
      </c>
      <c r="NF767" s="46" t="str">
        <f t="shared" si="3478"/>
        <v/>
      </c>
      <c r="NG767" s="37"/>
      <c r="NH767" s="29"/>
      <c r="NI767" s="47"/>
      <c r="NJ767" s="67"/>
      <c r="NK767" s="45" t="str">
        <f t="shared" si="3504"/>
        <v/>
      </c>
      <c r="NL767" s="45"/>
      <c r="NM767" s="45"/>
      <c r="NN767" s="45"/>
      <c r="NO767" s="45" t="str">
        <f t="shared" si="3505"/>
        <v/>
      </c>
      <c r="NP767" s="45"/>
      <c r="NQ767" s="45"/>
      <c r="NR767" s="45"/>
      <c r="NS767" s="45" t="str">
        <f t="shared" si="3479"/>
        <v/>
      </c>
      <c r="NT767" s="46" t="str">
        <f t="shared" si="3480"/>
        <v/>
      </c>
      <c r="NU767" s="37"/>
    </row>
    <row r="768" spans="1:385" ht="15" customHeight="1" thickTop="1" thickBot="1" x14ac:dyDescent="0.3">
      <c r="A768" s="38"/>
      <c r="B768" s="39"/>
      <c r="C768" s="40"/>
      <c r="D768" s="40"/>
      <c r="E768" s="40"/>
      <c r="F768" s="135"/>
      <c r="G768" s="135"/>
      <c r="H768" s="42"/>
      <c r="I768" s="45"/>
      <c r="J768" s="45" t="str">
        <f t="shared" si="3483"/>
        <v/>
      </c>
      <c r="K768" s="45"/>
      <c r="L768" s="45"/>
      <c r="M768" s="45"/>
      <c r="N768" s="45" t="str">
        <f t="shared" si="3484"/>
        <v/>
      </c>
      <c r="O768" s="45"/>
      <c r="P768" s="45"/>
      <c r="Q768" s="45"/>
      <c r="R768" s="45" t="str">
        <f t="shared" si="3459"/>
        <v/>
      </c>
      <c r="S768" s="46" t="str">
        <f t="shared" si="3460"/>
        <v/>
      </c>
      <c r="T768" s="37"/>
      <c r="U768" s="29"/>
      <c r="V768" s="47"/>
      <c r="W768" s="67"/>
      <c r="X768" s="45" t="str">
        <f t="shared" si="3485"/>
        <v/>
      </c>
      <c r="Y768" s="45"/>
      <c r="Z768" s="45"/>
      <c r="AA768" s="45"/>
      <c r="AB768" s="45" t="str">
        <f t="shared" si="3486"/>
        <v/>
      </c>
      <c r="AC768" s="45"/>
      <c r="AD768" s="45"/>
      <c r="AE768" s="45"/>
      <c r="AF768" s="45" t="str">
        <f t="shared" si="3461"/>
        <v/>
      </c>
      <c r="AG768" s="46" t="str">
        <f t="shared" si="3462"/>
        <v/>
      </c>
      <c r="AH768" s="37"/>
      <c r="AI768" s="29"/>
      <c r="AJ768" s="47"/>
      <c r="AK768" s="45"/>
      <c r="AL768" s="45" t="str">
        <f t="shared" si="3487"/>
        <v/>
      </c>
      <c r="AM768" s="45"/>
      <c r="AN768" s="45" t="str">
        <f t="shared" si="3488"/>
        <v/>
      </c>
      <c r="AO768" s="45"/>
      <c r="AP768" s="45" t="str">
        <f t="shared" si="3489"/>
        <v/>
      </c>
      <c r="AQ768" s="45"/>
      <c r="AR768" s="45"/>
      <c r="AS768" s="45"/>
      <c r="AT768" s="45" t="str">
        <f t="shared" si="3463"/>
        <v/>
      </c>
      <c r="AU768" s="46" t="str">
        <f t="shared" si="3464"/>
        <v/>
      </c>
      <c r="AV768" s="37"/>
      <c r="AW768" s="29"/>
      <c r="AX768" s="47"/>
      <c r="AY768" s="45"/>
      <c r="AZ768" s="45" t="str">
        <f t="shared" si="3490"/>
        <v/>
      </c>
      <c r="BA768" s="45"/>
      <c r="BB768" s="45" t="str">
        <f t="shared" si="3491"/>
        <v/>
      </c>
      <c r="BC768" s="45"/>
      <c r="BD768" s="45" t="str">
        <f t="shared" si="3492"/>
        <v/>
      </c>
      <c r="BE768" s="45"/>
      <c r="BF768" s="45"/>
      <c r="BG768" s="45"/>
      <c r="BH768" s="45" t="str">
        <f t="shared" si="3465"/>
        <v/>
      </c>
      <c r="BI768" s="46" t="str">
        <f t="shared" si="3466"/>
        <v/>
      </c>
      <c r="BJ768" s="37"/>
      <c r="BK768" s="29"/>
      <c r="BL768" s="75"/>
      <c r="BM768" s="76"/>
      <c r="BN768" s="76"/>
      <c r="BO768" s="76"/>
      <c r="BP768" s="76"/>
      <c r="BQ768" s="76"/>
      <c r="BR768" s="76"/>
      <c r="BS768" s="76"/>
      <c r="BT768" s="78"/>
      <c r="BU768" s="79"/>
      <c r="BV768" s="76"/>
      <c r="BW768" s="80"/>
      <c r="BX768" s="37"/>
      <c r="BY768" s="57"/>
      <c r="BZ768" s="75"/>
      <c r="CA768" s="76"/>
      <c r="CB768" s="76"/>
      <c r="CC768" s="76"/>
      <c r="CD768" s="76"/>
      <c r="CE768" s="76"/>
      <c r="CF768" s="76"/>
      <c r="CG768" s="76"/>
      <c r="CH768" s="78"/>
      <c r="CI768" s="79"/>
      <c r="CJ768" s="76"/>
      <c r="CK768" s="80"/>
      <c r="CL768" s="37"/>
      <c r="CM768" s="29"/>
      <c r="CN768" s="75"/>
      <c r="CO768" s="76"/>
      <c r="CP768" s="76"/>
      <c r="CQ768" s="76"/>
      <c r="CR768" s="76"/>
      <c r="CS768" s="76"/>
      <c r="CT768" s="76"/>
      <c r="CU768" s="76"/>
      <c r="CV768" s="78"/>
      <c r="CW768" s="79"/>
      <c r="CX768" s="76"/>
      <c r="CY768" s="80"/>
      <c r="CZ768" s="37"/>
      <c r="DA768" s="29"/>
      <c r="DB768" s="47"/>
      <c r="DC768" s="67"/>
      <c r="DD768" s="45" t="str">
        <f t="shared" si="3493"/>
        <v/>
      </c>
      <c r="DE768" s="45"/>
      <c r="DF768" s="45"/>
      <c r="DG768" s="45"/>
      <c r="DH768" s="45" t="str">
        <f t="shared" si="3494"/>
        <v/>
      </c>
      <c r="DI768" s="45"/>
      <c r="DJ768" s="45"/>
      <c r="DK768" s="45"/>
      <c r="DL768" s="45" t="str">
        <f t="shared" si="3467"/>
        <v/>
      </c>
      <c r="DM768" s="46" t="str">
        <f t="shared" si="3468"/>
        <v/>
      </c>
      <c r="DN768" s="37"/>
      <c r="DO768" s="29"/>
      <c r="DP768" s="47"/>
      <c r="DQ768" s="45"/>
      <c r="DR768" s="45" t="str">
        <f t="shared" si="3495"/>
        <v/>
      </c>
      <c r="DS768" s="45"/>
      <c r="DT768" s="45" t="str">
        <f t="shared" si="3496"/>
        <v/>
      </c>
      <c r="DU768" s="45"/>
      <c r="DV768" s="45" t="str">
        <f t="shared" si="3497"/>
        <v/>
      </c>
      <c r="DW768" s="45"/>
      <c r="DX768" s="45"/>
      <c r="DY768" s="45"/>
      <c r="DZ768" s="45" t="str">
        <f t="shared" si="3469"/>
        <v/>
      </c>
      <c r="EA768" s="46" t="str">
        <f t="shared" si="3470"/>
        <v/>
      </c>
      <c r="EB768" s="37"/>
      <c r="GU768" s="220"/>
      <c r="HX768" s="360"/>
      <c r="HY768" s="75"/>
      <c r="HZ768" s="76"/>
      <c r="IA768" s="76"/>
      <c r="IB768" s="76"/>
      <c r="IC768" s="76"/>
      <c r="ID768" s="76"/>
      <c r="IE768" s="76"/>
      <c r="IF768" s="76"/>
      <c r="IG768" s="78"/>
      <c r="IH768" s="79"/>
      <c r="II768" s="76"/>
      <c r="IJ768" s="80"/>
      <c r="IK768" s="37"/>
      <c r="IL768" s="29"/>
      <c r="IM768" s="75"/>
      <c r="IN768" s="76"/>
      <c r="IO768" s="76"/>
      <c r="IP768" s="76"/>
      <c r="IQ768" s="76"/>
      <c r="IR768" s="76"/>
      <c r="IS768" s="76"/>
      <c r="IT768" s="76"/>
      <c r="IU768" s="78"/>
      <c r="IV768" s="79"/>
      <c r="IW768" s="76"/>
      <c r="IX768" s="80"/>
      <c r="IY768" s="37"/>
      <c r="IZ768" s="61"/>
      <c r="JA768" s="75"/>
      <c r="JB768" s="76"/>
      <c r="JC768" s="76"/>
      <c r="JD768" s="76"/>
      <c r="JE768" s="76"/>
      <c r="JF768" s="76"/>
      <c r="JG768" s="76"/>
      <c r="JH768" s="76"/>
      <c r="JI768" s="78"/>
      <c r="JJ768" s="79"/>
      <c r="JK768" s="76"/>
      <c r="JL768" s="80"/>
      <c r="JM768" s="37"/>
      <c r="JN768" s="29"/>
      <c r="JO768" s="75"/>
      <c r="JP768" s="76"/>
      <c r="JQ768" s="76"/>
      <c r="JR768" s="76"/>
      <c r="JS768" s="76"/>
      <c r="JT768" s="76"/>
      <c r="JU768" s="76"/>
      <c r="JV768" s="76"/>
      <c r="JW768" s="78"/>
      <c r="JX768" s="79"/>
      <c r="JY768" s="76"/>
      <c r="JZ768" s="80"/>
      <c r="KA768" s="37"/>
      <c r="KB768" s="51"/>
      <c r="KC768" s="75"/>
      <c r="KD768" s="76"/>
      <c r="KE768" s="76"/>
      <c r="KF768" s="76"/>
      <c r="KG768" s="76"/>
      <c r="KH768" s="76"/>
      <c r="KI768" s="76"/>
      <c r="KJ768" s="76"/>
      <c r="KK768" s="78"/>
      <c r="KL768" s="79"/>
      <c r="KM768" s="76"/>
      <c r="KN768" s="80"/>
      <c r="KO768" s="37"/>
      <c r="KP768" s="29"/>
      <c r="KQ768" s="75"/>
      <c r="KR768" s="76"/>
      <c r="KS768" s="76"/>
      <c r="KT768" s="76"/>
      <c r="KU768" s="76"/>
      <c r="KV768" s="76"/>
      <c r="KW768" s="76"/>
      <c r="KX768" s="76"/>
      <c r="KY768" s="78"/>
      <c r="KZ768" s="79"/>
      <c r="LA768" s="76"/>
      <c r="LB768" s="80"/>
      <c r="LC768" s="37"/>
      <c r="LD768" s="29"/>
      <c r="LE768" s="52" t="str">
        <f>IF($A742="","",$A742)</f>
        <v/>
      </c>
      <c r="LF768" s="43"/>
      <c r="LG768" s="86" t="str">
        <f>IF(LF768="","",LF768-LF765)</f>
        <v/>
      </c>
      <c r="LH768" s="43"/>
      <c r="LI768" s="43" t="str">
        <f t="shared" si="3404"/>
        <v/>
      </c>
      <c r="LJ768" s="43"/>
      <c r="LK768" s="87" t="str">
        <f t="shared" si="3405"/>
        <v/>
      </c>
      <c r="LL768" s="43"/>
      <c r="LM768" s="65" t="str">
        <f>IF(LF768="","",LM765)</f>
        <v/>
      </c>
      <c r="LN768" s="48" t="str">
        <f>IF(LG768="","",LN765)</f>
        <v/>
      </c>
      <c r="LO768" s="87" t="str">
        <f t="shared" si="3406"/>
        <v/>
      </c>
      <c r="LP768" s="53"/>
      <c r="LQ768" s="37"/>
      <c r="LR768" s="29"/>
      <c r="LS768" s="47"/>
      <c r="LT768" s="67"/>
      <c r="LU768" s="45" t="str">
        <f t="shared" si="3498"/>
        <v/>
      </c>
      <c r="LV768" s="45"/>
      <c r="LW768" s="45"/>
      <c r="LX768" s="45"/>
      <c r="LY768" s="45" t="str">
        <f t="shared" si="3499"/>
        <v/>
      </c>
      <c r="LZ768" s="45"/>
      <c r="MA768" s="45"/>
      <c r="MB768" s="45"/>
      <c r="MC768" s="45" t="str">
        <f t="shared" si="3473"/>
        <v/>
      </c>
      <c r="MD768" s="46" t="str">
        <f t="shared" si="3474"/>
        <v/>
      </c>
      <c r="ME768" s="37"/>
      <c r="MF768" s="29"/>
      <c r="MG768" s="47"/>
      <c r="MH768" s="67"/>
      <c r="MI768" s="45" t="str">
        <f t="shared" si="3500"/>
        <v/>
      </c>
      <c r="MJ768" s="45"/>
      <c r="MK768" s="45"/>
      <c r="ML768" s="45"/>
      <c r="MM768" s="45" t="str">
        <f t="shared" si="3501"/>
        <v/>
      </c>
      <c r="MN768" s="45"/>
      <c r="MO768" s="45"/>
      <c r="MP768" s="45"/>
      <c r="MQ768" s="45" t="str">
        <f t="shared" si="3475"/>
        <v/>
      </c>
      <c r="MR768" s="46" t="str">
        <f t="shared" si="3476"/>
        <v/>
      </c>
      <c r="MS768" s="37"/>
      <c r="MT768" s="29"/>
      <c r="MU768" s="47"/>
      <c r="MV768" s="67"/>
      <c r="MW768" s="45" t="str">
        <f t="shared" si="3502"/>
        <v/>
      </c>
      <c r="MX768" s="45"/>
      <c r="MY768" s="45"/>
      <c r="MZ768" s="45"/>
      <c r="NA768" s="45" t="str">
        <f t="shared" si="3503"/>
        <v/>
      </c>
      <c r="NB768" s="45"/>
      <c r="NC768" s="45"/>
      <c r="ND768" s="45"/>
      <c r="NE768" s="45" t="str">
        <f t="shared" si="3477"/>
        <v/>
      </c>
      <c r="NF768" s="46" t="str">
        <f t="shared" si="3478"/>
        <v/>
      </c>
      <c r="NG768" s="37"/>
      <c r="NH768" s="29"/>
      <c r="NI768" s="47"/>
      <c r="NJ768" s="67"/>
      <c r="NK768" s="45" t="str">
        <f t="shared" si="3504"/>
        <v/>
      </c>
      <c r="NL768" s="45"/>
      <c r="NM768" s="45"/>
      <c r="NN768" s="45"/>
      <c r="NO768" s="45" t="str">
        <f t="shared" si="3505"/>
        <v/>
      </c>
      <c r="NP768" s="45"/>
      <c r="NQ768" s="45"/>
      <c r="NR768" s="45"/>
      <c r="NS768" s="45" t="str">
        <f t="shared" si="3479"/>
        <v/>
      </c>
      <c r="NT768" s="46" t="str">
        <f t="shared" si="3480"/>
        <v/>
      </c>
      <c r="NU768" s="37"/>
    </row>
    <row r="769" spans="1:385" ht="15" customHeight="1" thickTop="1" x14ac:dyDescent="0.25">
      <c r="A769" s="38"/>
      <c r="B769" s="39"/>
      <c r="C769" s="40"/>
      <c r="D769" s="40"/>
      <c r="E769" s="40"/>
      <c r="F769" s="135"/>
      <c r="G769" s="135"/>
      <c r="H769" s="42"/>
      <c r="I769" s="45"/>
      <c r="J769" s="45" t="str">
        <f t="shared" si="3483"/>
        <v/>
      </c>
      <c r="K769" s="45"/>
      <c r="L769" s="45"/>
      <c r="M769" s="45"/>
      <c r="N769" s="45" t="str">
        <f t="shared" si="3484"/>
        <v/>
      </c>
      <c r="O769" s="45"/>
      <c r="P769" s="45"/>
      <c r="Q769" s="45"/>
      <c r="R769" s="45" t="str">
        <f t="shared" si="3459"/>
        <v/>
      </c>
      <c r="S769" s="46" t="str">
        <f t="shared" si="3460"/>
        <v/>
      </c>
      <c r="T769" s="37"/>
      <c r="U769" s="29"/>
      <c r="V769" s="47"/>
      <c r="W769" s="67"/>
      <c r="X769" s="45" t="str">
        <f t="shared" si="3485"/>
        <v/>
      </c>
      <c r="Y769" s="45"/>
      <c r="Z769" s="45"/>
      <c r="AA769" s="45"/>
      <c r="AB769" s="45" t="str">
        <f t="shared" si="3486"/>
        <v/>
      </c>
      <c r="AC769" s="45"/>
      <c r="AD769" s="45"/>
      <c r="AE769" s="45"/>
      <c r="AF769" s="45" t="str">
        <f t="shared" si="3461"/>
        <v/>
      </c>
      <c r="AG769" s="46" t="str">
        <f t="shared" si="3462"/>
        <v/>
      </c>
      <c r="AH769" s="37"/>
      <c r="AI769" s="29"/>
      <c r="AJ769" s="47"/>
      <c r="AK769" s="45"/>
      <c r="AL769" s="45" t="str">
        <f t="shared" si="3487"/>
        <v/>
      </c>
      <c r="AM769" s="45"/>
      <c r="AN769" s="45" t="str">
        <f t="shared" si="3488"/>
        <v/>
      </c>
      <c r="AO769" s="45"/>
      <c r="AP769" s="45" t="str">
        <f t="shared" si="3489"/>
        <v/>
      </c>
      <c r="AQ769" s="45"/>
      <c r="AR769" s="45"/>
      <c r="AS769" s="45"/>
      <c r="AT769" s="45" t="str">
        <f t="shared" si="3463"/>
        <v/>
      </c>
      <c r="AU769" s="46" t="str">
        <f t="shared" si="3464"/>
        <v/>
      </c>
      <c r="AV769" s="37"/>
      <c r="AW769" s="29"/>
      <c r="AX769" s="47"/>
      <c r="AY769" s="45"/>
      <c r="AZ769" s="45" t="str">
        <f t="shared" si="3490"/>
        <v/>
      </c>
      <c r="BA769" s="45"/>
      <c r="BB769" s="45" t="str">
        <f t="shared" si="3491"/>
        <v/>
      </c>
      <c r="BC769" s="45"/>
      <c r="BD769" s="45" t="str">
        <f t="shared" si="3492"/>
        <v/>
      </c>
      <c r="BE769" s="45"/>
      <c r="BF769" s="45"/>
      <c r="BG769" s="45"/>
      <c r="BH769" s="45" t="str">
        <f t="shared" si="3465"/>
        <v/>
      </c>
      <c r="BI769" s="46" t="str">
        <f t="shared" si="3466"/>
        <v/>
      </c>
      <c r="BJ769" s="37"/>
      <c r="BK769" s="29"/>
      <c r="BL769" s="52" t="str">
        <f>IF($A742="","",$A742)</f>
        <v/>
      </c>
      <c r="BM769" s="43"/>
      <c r="BN769" s="43" t="str">
        <f t="shared" ref="BN769:BN784" si="3506">IF(BM769="","",BM769-BM765)</f>
        <v/>
      </c>
      <c r="BO769" s="43"/>
      <c r="BP769" s="87" t="str">
        <f t="shared" ref="BP769:BP784" si="3507">IF(BO769="","",BO769-BO765)</f>
        <v/>
      </c>
      <c r="BQ769" s="43"/>
      <c r="BR769" s="43" t="str">
        <f t="shared" ref="BR769:BR784" si="3508">IF(BQ769="","",BQ765+BS765-BQ769)</f>
        <v/>
      </c>
      <c r="BS769" s="43"/>
      <c r="BT769" s="44" t="str">
        <f t="shared" ref="BT769:BT784" si="3509">IF(BM769="","",BT765)</f>
        <v/>
      </c>
      <c r="BU769" s="48" t="str">
        <f t="shared" ref="BU769:BU784" si="3510">IF(BN769="","",BU765)</f>
        <v/>
      </c>
      <c r="BV769" s="45" t="str">
        <f t="shared" ref="BV769:BV784" si="3511">IF(BQ769="","",BR769*BU769)</f>
        <v/>
      </c>
      <c r="BW769" s="89" t="str">
        <f t="shared" ref="BW769:BW784" si="3512">IF(BR769="","",BV769/(BN769*100))</f>
        <v/>
      </c>
      <c r="BX769" s="37"/>
      <c r="BY769" s="57"/>
      <c r="BZ769" s="52" t="str">
        <f>IF($A739="","",$A739)</f>
        <v/>
      </c>
      <c r="CA769" s="43"/>
      <c r="CB769" s="43" t="str">
        <f t="shared" ref="CB769:CB784" si="3513">IF(CA769="","",CA769-CA765)</f>
        <v/>
      </c>
      <c r="CC769" s="43"/>
      <c r="CD769" s="87" t="str">
        <f t="shared" ref="CD769:CD784" si="3514">IF(CC769="","",CC769-CC765)</f>
        <v/>
      </c>
      <c r="CE769" s="43"/>
      <c r="CF769" s="43" t="str">
        <f t="shared" ref="CF769:CF784" si="3515">IF(CE769="","",CE765+CG765-CE769)</f>
        <v/>
      </c>
      <c r="CG769" s="43"/>
      <c r="CH769" s="44" t="str">
        <f t="shared" si="3481"/>
        <v/>
      </c>
      <c r="CI769" s="48" t="str">
        <f t="shared" si="3482"/>
        <v/>
      </c>
      <c r="CJ769" s="45" t="str">
        <f t="shared" ref="CJ769:CJ784" si="3516">IF(CE769="","",CF769*CI769)</f>
        <v/>
      </c>
      <c r="CK769" s="89" t="str">
        <f t="shared" ref="CK769:CK784" si="3517">IF(CF769="","",CJ769/(CB769*100))</f>
        <v/>
      </c>
      <c r="CL769" s="37"/>
      <c r="CM769" s="29"/>
      <c r="CN769" s="52" t="str">
        <f>IF($A742="","",$A742)</f>
        <v/>
      </c>
      <c r="CO769" s="43"/>
      <c r="CP769" s="43" t="str">
        <f t="shared" ref="CP769:CP784" si="3518">IF(CO769="","",CO769-CO765)</f>
        <v/>
      </c>
      <c r="CQ769" s="43"/>
      <c r="CR769" s="87" t="str">
        <f t="shared" ref="CR769:CR784" si="3519">IF(CQ769="","",CQ769-CQ765)</f>
        <v/>
      </c>
      <c r="CS769" s="43"/>
      <c r="CT769" s="43" t="str">
        <f t="shared" ref="CT769:CT784" si="3520">IF(CS769="","",CS765+CU765-CS769)</f>
        <v/>
      </c>
      <c r="CU769" s="43"/>
      <c r="CV769" s="44" t="str">
        <f t="shared" si="3453"/>
        <v/>
      </c>
      <c r="CW769" s="48" t="str">
        <f t="shared" si="3454"/>
        <v/>
      </c>
      <c r="CX769" s="45" t="str">
        <f t="shared" ref="CX769:CX784" si="3521">IF(CS769="","",CT769*CW769)</f>
        <v/>
      </c>
      <c r="CY769" s="89" t="str">
        <f t="shared" ref="CY769:CY784" si="3522">IF(CT769="","",CX769/(CP769*100))</f>
        <v/>
      </c>
      <c r="CZ769" s="37"/>
      <c r="DA769" s="29"/>
      <c r="DB769" s="47"/>
      <c r="DC769" s="67"/>
      <c r="DD769" s="45" t="str">
        <f t="shared" si="3493"/>
        <v/>
      </c>
      <c r="DE769" s="45"/>
      <c r="DF769" s="45"/>
      <c r="DG769" s="45"/>
      <c r="DH769" s="45" t="str">
        <f t="shared" si="3494"/>
        <v/>
      </c>
      <c r="DI769" s="45"/>
      <c r="DJ769" s="45"/>
      <c r="DK769" s="45"/>
      <c r="DL769" s="45" t="str">
        <f t="shared" si="3467"/>
        <v/>
      </c>
      <c r="DM769" s="46" t="str">
        <f t="shared" si="3468"/>
        <v/>
      </c>
      <c r="DN769" s="37"/>
      <c r="DO769" s="29"/>
      <c r="DP769" s="47"/>
      <c r="DQ769" s="45"/>
      <c r="DR769" s="45" t="str">
        <f t="shared" si="3495"/>
        <v/>
      </c>
      <c r="DS769" s="45"/>
      <c r="DT769" s="45" t="str">
        <f t="shared" si="3496"/>
        <v/>
      </c>
      <c r="DU769" s="45"/>
      <c r="DV769" s="45" t="str">
        <f t="shared" si="3497"/>
        <v/>
      </c>
      <c r="DW769" s="45"/>
      <c r="DX769" s="45"/>
      <c r="DY769" s="45"/>
      <c r="DZ769" s="45" t="str">
        <f t="shared" si="3469"/>
        <v/>
      </c>
      <c r="EA769" s="46" t="str">
        <f t="shared" si="3470"/>
        <v/>
      </c>
      <c r="EB769" s="37"/>
      <c r="GU769" s="220"/>
      <c r="HX769" s="360"/>
      <c r="HY769" s="52" t="str">
        <f>IF($A742="","",$A742)</f>
        <v/>
      </c>
      <c r="HZ769" s="43"/>
      <c r="IA769" s="43" t="str">
        <f t="shared" ref="IA769:IA784" si="3523">IF(HZ769="","",HZ769-HZ765)</f>
        <v/>
      </c>
      <c r="IB769" s="43"/>
      <c r="IC769" s="87" t="str">
        <f t="shared" ref="IC769:IC784" si="3524">IF(IB769="","",IB769-IB765)</f>
        <v/>
      </c>
      <c r="ID769" s="43"/>
      <c r="IE769" s="43" t="str">
        <f t="shared" ref="IE769:IE784" si="3525">IF(ID769="","",ID765+IF765-ID769)</f>
        <v/>
      </c>
      <c r="IF769" s="43"/>
      <c r="IG769" s="44" t="str">
        <f t="shared" ref="IG769:IG784" si="3526">IF(HZ769="","",IG765)</f>
        <v/>
      </c>
      <c r="IH769" s="48" t="str">
        <f t="shared" ref="IH769:IH784" si="3527">IF(IA769="","",IH765)</f>
        <v/>
      </c>
      <c r="II769" s="45" t="str">
        <f t="shared" ref="II769:II784" si="3528">IF(ID769="","",IE769*IH769)</f>
        <v/>
      </c>
      <c r="IJ769" s="89" t="str">
        <f t="shared" ref="IJ769:IJ784" si="3529">IF(IE769="","",II769/(IA769*100))</f>
        <v/>
      </c>
      <c r="IK769" s="37"/>
      <c r="IL769" s="29"/>
      <c r="IM769" s="52" t="str">
        <f>IF($A742="","",$A742)</f>
        <v/>
      </c>
      <c r="IN769" s="43"/>
      <c r="IO769" s="43" t="str">
        <f t="shared" ref="IO769:IO784" si="3530">IF(IN769="","",IN769-IN765)</f>
        <v/>
      </c>
      <c r="IP769" s="43"/>
      <c r="IQ769" s="87" t="str">
        <f t="shared" ref="IQ769:IQ784" si="3531">IF(IP769="","",IP769-IP765)</f>
        <v/>
      </c>
      <c r="IR769" s="43"/>
      <c r="IS769" s="43" t="str">
        <f t="shared" ref="IS769:IS784" si="3532">IF(IR769="","",IR765+IT765-IR769)</f>
        <v/>
      </c>
      <c r="IT769" s="43"/>
      <c r="IU769" s="44" t="str">
        <f t="shared" si="3457"/>
        <v/>
      </c>
      <c r="IV769" s="48" t="str">
        <f t="shared" si="3458"/>
        <v/>
      </c>
      <c r="IW769" s="45" t="str">
        <f t="shared" ref="IW769:IW784" si="3533">IF(IR769="","",IS769*IV769)</f>
        <v/>
      </c>
      <c r="IX769" s="89" t="str">
        <f t="shared" ref="IX769:IX784" si="3534">IF(IS769="","",IW769/(IO769*100))</f>
        <v/>
      </c>
      <c r="IY769" s="37"/>
      <c r="IZ769" s="61"/>
      <c r="JA769" s="52" t="str">
        <f>IF($A742="","",$A742)</f>
        <v/>
      </c>
      <c r="JB769" s="43"/>
      <c r="JC769" s="43" t="str">
        <f t="shared" ref="JC769:JC784" si="3535">IF(JB769="","",JB769-JB765)</f>
        <v/>
      </c>
      <c r="JD769" s="43"/>
      <c r="JE769" s="87" t="str">
        <f t="shared" ref="JE769:JE784" si="3536">IF(JD769="","",JD769-JD765)</f>
        <v/>
      </c>
      <c r="JF769" s="43"/>
      <c r="JG769" s="43" t="str">
        <f t="shared" ref="JG769:JG784" si="3537">IF(JF769="","",JF765+JH765-JF769)</f>
        <v/>
      </c>
      <c r="JH769" s="43"/>
      <c r="JI769" s="44" t="str">
        <f t="shared" si="3471"/>
        <v/>
      </c>
      <c r="JJ769" s="48" t="str">
        <f t="shared" si="3472"/>
        <v/>
      </c>
      <c r="JK769" s="45" t="str">
        <f t="shared" ref="JK769:JK784" si="3538">IF(JF769="","",JG769*JJ769)</f>
        <v/>
      </c>
      <c r="JL769" s="89" t="str">
        <f t="shared" ref="JL769:JL784" si="3539">IF(JG769="","",JK769/(JC769*100))</f>
        <v/>
      </c>
      <c r="JM769" s="37"/>
      <c r="JN769" s="29"/>
      <c r="JO769" s="52" t="str">
        <f>IF($A742="","",$A742)</f>
        <v/>
      </c>
      <c r="JP769" s="43"/>
      <c r="JQ769" s="43" t="str">
        <f t="shared" ref="JQ769:JQ784" si="3540">IF(JP769="","",JP769-JP765)</f>
        <v/>
      </c>
      <c r="JR769" s="43"/>
      <c r="JS769" s="87" t="str">
        <f t="shared" ref="JS769:JS783" si="3541">IF(JR769="","",JR769-JR765)</f>
        <v/>
      </c>
      <c r="JT769" s="43"/>
      <c r="JU769" s="43" t="str">
        <f t="shared" ref="JU769:JU783" si="3542">IF(JT769="","",JT765+JV765-JT769)</f>
        <v/>
      </c>
      <c r="JV769" s="43"/>
      <c r="JW769" s="44" t="str">
        <f t="shared" si="3455"/>
        <v/>
      </c>
      <c r="JX769" s="48" t="str">
        <f t="shared" si="3456"/>
        <v/>
      </c>
      <c r="JY769" s="45" t="str">
        <f t="shared" ref="JY769:JY784" si="3543">IF(JT769="","",JU769*JX769)</f>
        <v/>
      </c>
      <c r="JZ769" s="89" t="str">
        <f t="shared" ref="JZ769:JZ784" si="3544">IF(JU769="","",JY769/(JQ769*100))</f>
        <v/>
      </c>
      <c r="KA769" s="37"/>
      <c r="KB769" s="51"/>
      <c r="KC769" s="52" t="str">
        <f>IF($A742="","",$A742)</f>
        <v/>
      </c>
      <c r="KD769" s="43"/>
      <c r="KE769" s="43" t="str">
        <f>IF(KD769="","",KD769-KD765)</f>
        <v/>
      </c>
      <c r="KF769" s="43"/>
      <c r="KG769" s="87" t="str">
        <f>IF(KF769="","",KF769-KF765)</f>
        <v/>
      </c>
      <c r="KH769" s="43"/>
      <c r="KI769" s="43" t="str">
        <f>IF(KH769="","",KH765+KJ765-KH769)</f>
        <v/>
      </c>
      <c r="KJ769" s="43"/>
      <c r="KK769" s="44" t="str">
        <f>IF(KD769="","",KK765)</f>
        <v/>
      </c>
      <c r="KL769" s="48" t="str">
        <f>IF(KE769="","",KL765)</f>
        <v/>
      </c>
      <c r="KM769" s="45" t="str">
        <f>IF(KH769="","",KI769*KL769)</f>
        <v/>
      </c>
      <c r="KN769" s="89" t="str">
        <f>IF(KI769="","",KM769/(KE769*100))</f>
        <v/>
      </c>
      <c r="KO769" s="37"/>
      <c r="KP769" s="29"/>
      <c r="KQ769" s="52" t="str">
        <f>IF($A742="","",$A742)</f>
        <v/>
      </c>
      <c r="KR769" s="43"/>
      <c r="KS769" s="43" t="str">
        <f>IF(KR769="","",KR769-KR765)</f>
        <v/>
      </c>
      <c r="KT769" s="43"/>
      <c r="KU769" s="87" t="str">
        <f>IF(KT769="","",KT769-KT765)</f>
        <v/>
      </c>
      <c r="KV769" s="43"/>
      <c r="KW769" s="43" t="str">
        <f>IF(KV769="","",KV765+KX765-KV769)</f>
        <v/>
      </c>
      <c r="KX769" s="43"/>
      <c r="KY769" s="44" t="str">
        <f>IF(KR769="","",KY765)</f>
        <v/>
      </c>
      <c r="KZ769" s="48" t="str">
        <f>IF(KS769="","",KZ765)</f>
        <v/>
      </c>
      <c r="LA769" s="45" t="str">
        <f>IF(KV769="","",KW769*KZ769)</f>
        <v/>
      </c>
      <c r="LB769" s="89" t="str">
        <f>IF(KW769="","",LA769/(KS769*100))</f>
        <v/>
      </c>
      <c r="LC769" s="37"/>
      <c r="LD769" s="29"/>
      <c r="LE769" s="47"/>
      <c r="LF769" s="45"/>
      <c r="LG769" s="45"/>
      <c r="LH769" s="45"/>
      <c r="LI769" s="45" t="str">
        <f t="shared" si="3404"/>
        <v/>
      </c>
      <c r="LJ769" s="45"/>
      <c r="LK769" s="45" t="str">
        <f t="shared" si="3405"/>
        <v/>
      </c>
      <c r="LL769" s="45"/>
      <c r="LM769" s="73" t="str">
        <f>IF(LF768="","",LM766)</f>
        <v/>
      </c>
      <c r="LN769" s="67" t="str">
        <f>IF(LG768="","",LN766)</f>
        <v/>
      </c>
      <c r="LO769" s="45" t="str">
        <f t="shared" si="3406"/>
        <v/>
      </c>
      <c r="LP769" s="46"/>
      <c r="LQ769" s="37"/>
      <c r="LR769" s="29"/>
      <c r="LS769" s="47"/>
      <c r="LT769" s="67"/>
      <c r="LU769" s="45" t="str">
        <f t="shared" si="3498"/>
        <v/>
      </c>
      <c r="LV769" s="45"/>
      <c r="LW769" s="45"/>
      <c r="LX769" s="45"/>
      <c r="LY769" s="45" t="str">
        <f t="shared" si="3499"/>
        <v/>
      </c>
      <c r="LZ769" s="45"/>
      <c r="MA769" s="45"/>
      <c r="MB769" s="45"/>
      <c r="MC769" s="45" t="str">
        <f t="shared" si="3473"/>
        <v/>
      </c>
      <c r="MD769" s="46" t="str">
        <f t="shared" si="3474"/>
        <v/>
      </c>
      <c r="ME769" s="37"/>
      <c r="MF769" s="29"/>
      <c r="MG769" s="47"/>
      <c r="MH769" s="67"/>
      <c r="MI769" s="45" t="str">
        <f t="shared" si="3500"/>
        <v/>
      </c>
      <c r="MJ769" s="45"/>
      <c r="MK769" s="45"/>
      <c r="ML769" s="45"/>
      <c r="MM769" s="45" t="str">
        <f t="shared" si="3501"/>
        <v/>
      </c>
      <c r="MN769" s="45"/>
      <c r="MO769" s="45"/>
      <c r="MP769" s="45"/>
      <c r="MQ769" s="45" t="str">
        <f t="shared" si="3475"/>
        <v/>
      </c>
      <c r="MR769" s="46" t="str">
        <f t="shared" si="3476"/>
        <v/>
      </c>
      <c r="MS769" s="37"/>
      <c r="MT769" s="29"/>
      <c r="MU769" s="47"/>
      <c r="MV769" s="67"/>
      <c r="MW769" s="45" t="str">
        <f t="shared" si="3502"/>
        <v/>
      </c>
      <c r="MX769" s="45"/>
      <c r="MY769" s="45"/>
      <c r="MZ769" s="45"/>
      <c r="NA769" s="45" t="str">
        <f t="shared" si="3503"/>
        <v/>
      </c>
      <c r="NB769" s="45"/>
      <c r="NC769" s="45"/>
      <c r="ND769" s="45"/>
      <c r="NE769" s="45" t="str">
        <f t="shared" si="3477"/>
        <v/>
      </c>
      <c r="NF769" s="46" t="str">
        <f t="shared" si="3478"/>
        <v/>
      </c>
      <c r="NG769" s="37"/>
      <c r="NH769" s="29"/>
      <c r="NI769" s="47"/>
      <c r="NJ769" s="67"/>
      <c r="NK769" s="45" t="str">
        <f t="shared" si="3504"/>
        <v/>
      </c>
      <c r="NL769" s="45"/>
      <c r="NM769" s="45"/>
      <c r="NN769" s="45"/>
      <c r="NO769" s="45" t="str">
        <f t="shared" si="3505"/>
        <v/>
      </c>
      <c r="NP769" s="45"/>
      <c r="NQ769" s="45"/>
      <c r="NR769" s="45"/>
      <c r="NS769" s="45" t="str">
        <f t="shared" si="3479"/>
        <v/>
      </c>
      <c r="NT769" s="46" t="str">
        <f t="shared" si="3480"/>
        <v/>
      </c>
      <c r="NU769" s="37"/>
    </row>
    <row r="770" spans="1:385" ht="15" customHeight="1" thickBot="1" x14ac:dyDescent="0.3">
      <c r="A770" s="38"/>
      <c r="B770" s="39"/>
      <c r="C770" s="40"/>
      <c r="D770" s="40"/>
      <c r="E770" s="40"/>
      <c r="F770" s="135"/>
      <c r="G770" s="135"/>
      <c r="H770" s="42"/>
      <c r="I770" s="45"/>
      <c r="J770" s="45" t="str">
        <f t="shared" si="3483"/>
        <v/>
      </c>
      <c r="K770" s="45"/>
      <c r="L770" s="45"/>
      <c r="M770" s="45"/>
      <c r="N770" s="45" t="str">
        <f t="shared" si="3484"/>
        <v/>
      </c>
      <c r="O770" s="45"/>
      <c r="P770" s="45"/>
      <c r="Q770" s="45"/>
      <c r="R770" s="45" t="str">
        <f t="shared" si="3459"/>
        <v/>
      </c>
      <c r="S770" s="46" t="str">
        <f t="shared" si="3460"/>
        <v/>
      </c>
      <c r="T770" s="37"/>
      <c r="U770" s="29"/>
      <c r="V770" s="47"/>
      <c r="W770" s="67"/>
      <c r="X770" s="45" t="str">
        <f t="shared" si="3485"/>
        <v/>
      </c>
      <c r="Y770" s="45"/>
      <c r="Z770" s="45"/>
      <c r="AA770" s="45"/>
      <c r="AB770" s="45" t="str">
        <f t="shared" si="3486"/>
        <v/>
      </c>
      <c r="AC770" s="45"/>
      <c r="AD770" s="45"/>
      <c r="AE770" s="45"/>
      <c r="AF770" s="45" t="str">
        <f t="shared" si="3461"/>
        <v/>
      </c>
      <c r="AG770" s="46" t="str">
        <f t="shared" si="3462"/>
        <v/>
      </c>
      <c r="AH770" s="37"/>
      <c r="AI770" s="29"/>
      <c r="AJ770" s="47"/>
      <c r="AK770" s="45"/>
      <c r="AL770" s="45" t="str">
        <f t="shared" si="3487"/>
        <v/>
      </c>
      <c r="AM770" s="45"/>
      <c r="AN770" s="45" t="str">
        <f t="shared" si="3488"/>
        <v/>
      </c>
      <c r="AO770" s="45"/>
      <c r="AP770" s="45" t="str">
        <f t="shared" si="3489"/>
        <v/>
      </c>
      <c r="AQ770" s="45"/>
      <c r="AR770" s="45"/>
      <c r="AS770" s="45"/>
      <c r="AT770" s="45" t="str">
        <f t="shared" si="3463"/>
        <v/>
      </c>
      <c r="AU770" s="46" t="str">
        <f t="shared" si="3464"/>
        <v/>
      </c>
      <c r="AV770" s="37"/>
      <c r="AW770" s="29"/>
      <c r="AX770" s="47"/>
      <c r="AY770" s="45"/>
      <c r="AZ770" s="45" t="str">
        <f t="shared" si="3490"/>
        <v/>
      </c>
      <c r="BA770" s="45"/>
      <c r="BB770" s="45" t="str">
        <f t="shared" si="3491"/>
        <v/>
      </c>
      <c r="BC770" s="45"/>
      <c r="BD770" s="45" t="str">
        <f t="shared" si="3492"/>
        <v/>
      </c>
      <c r="BE770" s="45"/>
      <c r="BF770" s="45"/>
      <c r="BG770" s="45"/>
      <c r="BH770" s="45" t="str">
        <f t="shared" si="3465"/>
        <v/>
      </c>
      <c r="BI770" s="46" t="str">
        <f t="shared" si="3466"/>
        <v/>
      </c>
      <c r="BJ770" s="37"/>
      <c r="BK770" s="29"/>
      <c r="BL770" s="47"/>
      <c r="BM770" s="45"/>
      <c r="BN770" s="45" t="str">
        <f t="shared" si="3506"/>
        <v/>
      </c>
      <c r="BO770" s="45"/>
      <c r="BP770" s="45" t="str">
        <f t="shared" si="3507"/>
        <v/>
      </c>
      <c r="BQ770" s="45"/>
      <c r="BR770" s="45" t="str">
        <f t="shared" si="3508"/>
        <v/>
      </c>
      <c r="BS770" s="43"/>
      <c r="BT770" s="207" t="str">
        <f t="shared" si="3509"/>
        <v/>
      </c>
      <c r="BU770" s="67" t="str">
        <f t="shared" si="3510"/>
        <v/>
      </c>
      <c r="BV770" s="43" t="str">
        <f t="shared" si="3511"/>
        <v/>
      </c>
      <c r="BW770" s="46" t="str">
        <f t="shared" si="3512"/>
        <v/>
      </c>
      <c r="BX770" s="37"/>
      <c r="BY770" s="57"/>
      <c r="BZ770" s="47"/>
      <c r="CA770" s="45"/>
      <c r="CB770" s="45" t="str">
        <f t="shared" si="3513"/>
        <v/>
      </c>
      <c r="CC770" s="45"/>
      <c r="CD770" s="45" t="str">
        <f t="shared" si="3514"/>
        <v/>
      </c>
      <c r="CE770" s="45"/>
      <c r="CF770" s="45" t="str">
        <f t="shared" si="3515"/>
        <v/>
      </c>
      <c r="CG770" s="43"/>
      <c r="CH770" s="207" t="str">
        <f t="shared" si="3481"/>
        <v/>
      </c>
      <c r="CI770" s="67" t="str">
        <f t="shared" si="3482"/>
        <v/>
      </c>
      <c r="CJ770" s="43" t="str">
        <f t="shared" si="3516"/>
        <v/>
      </c>
      <c r="CK770" s="46" t="str">
        <f t="shared" si="3517"/>
        <v/>
      </c>
      <c r="CL770" s="37"/>
      <c r="CM770" s="29"/>
      <c r="CN770" s="47"/>
      <c r="CO770" s="45"/>
      <c r="CP770" s="45" t="str">
        <f t="shared" si="3518"/>
        <v/>
      </c>
      <c r="CQ770" s="45"/>
      <c r="CR770" s="45" t="str">
        <f t="shared" si="3519"/>
        <v/>
      </c>
      <c r="CS770" s="45"/>
      <c r="CT770" s="45" t="str">
        <f t="shared" si="3520"/>
        <v/>
      </c>
      <c r="CU770" s="43"/>
      <c r="CV770" s="207" t="str">
        <f t="shared" si="3453"/>
        <v/>
      </c>
      <c r="CW770" s="67" t="str">
        <f t="shared" si="3454"/>
        <v/>
      </c>
      <c r="CX770" s="43" t="str">
        <f t="shared" si="3521"/>
        <v/>
      </c>
      <c r="CY770" s="46" t="str">
        <f t="shared" si="3522"/>
        <v/>
      </c>
      <c r="CZ770" s="37"/>
      <c r="DA770" s="29"/>
      <c r="DB770" s="47"/>
      <c r="DC770" s="67"/>
      <c r="DD770" s="45" t="str">
        <f t="shared" si="3493"/>
        <v/>
      </c>
      <c r="DE770" s="45"/>
      <c r="DF770" s="45"/>
      <c r="DG770" s="45"/>
      <c r="DH770" s="45" t="str">
        <f t="shared" si="3494"/>
        <v/>
      </c>
      <c r="DI770" s="45"/>
      <c r="DJ770" s="45"/>
      <c r="DK770" s="45"/>
      <c r="DL770" s="45" t="str">
        <f t="shared" si="3467"/>
        <v/>
      </c>
      <c r="DM770" s="46" t="str">
        <f t="shared" si="3468"/>
        <v/>
      </c>
      <c r="DN770" s="37"/>
      <c r="DO770" s="29"/>
      <c r="DP770" s="47"/>
      <c r="DQ770" s="45"/>
      <c r="DR770" s="45" t="str">
        <f t="shared" si="3495"/>
        <v/>
      </c>
      <c r="DS770" s="45"/>
      <c r="DT770" s="45" t="str">
        <f t="shared" si="3496"/>
        <v/>
      </c>
      <c r="DU770" s="45"/>
      <c r="DV770" s="45" t="str">
        <f t="shared" si="3497"/>
        <v/>
      </c>
      <c r="DW770" s="45"/>
      <c r="DX770" s="45"/>
      <c r="DY770" s="45"/>
      <c r="DZ770" s="45" t="str">
        <f t="shared" si="3469"/>
        <v/>
      </c>
      <c r="EA770" s="46" t="str">
        <f t="shared" si="3470"/>
        <v/>
      </c>
      <c r="EB770" s="37"/>
      <c r="GU770" s="220"/>
      <c r="HX770" s="360"/>
      <c r="HY770" s="47"/>
      <c r="HZ770" s="45"/>
      <c r="IA770" s="45" t="str">
        <f t="shared" si="3523"/>
        <v/>
      </c>
      <c r="IB770" s="45"/>
      <c r="IC770" s="45" t="str">
        <f t="shared" si="3524"/>
        <v/>
      </c>
      <c r="ID770" s="45"/>
      <c r="IE770" s="45" t="str">
        <f t="shared" si="3525"/>
        <v/>
      </c>
      <c r="IF770" s="43"/>
      <c r="IG770" s="207" t="str">
        <f t="shared" si="3526"/>
        <v/>
      </c>
      <c r="IH770" s="67" t="str">
        <f t="shared" si="3527"/>
        <v/>
      </c>
      <c r="II770" s="43" t="str">
        <f t="shared" si="3528"/>
        <v/>
      </c>
      <c r="IJ770" s="46" t="str">
        <f t="shared" si="3529"/>
        <v/>
      </c>
      <c r="IK770" s="37"/>
      <c r="IL770" s="29"/>
      <c r="IM770" s="47"/>
      <c r="IN770" s="45"/>
      <c r="IO770" s="45" t="str">
        <f t="shared" si="3530"/>
        <v/>
      </c>
      <c r="IP770" s="45"/>
      <c r="IQ770" s="45" t="str">
        <f t="shared" si="3531"/>
        <v/>
      </c>
      <c r="IR770" s="45"/>
      <c r="IS770" s="45" t="str">
        <f t="shared" si="3532"/>
        <v/>
      </c>
      <c r="IT770" s="43"/>
      <c r="IU770" s="207" t="str">
        <f t="shared" si="3457"/>
        <v/>
      </c>
      <c r="IV770" s="67" t="str">
        <f t="shared" si="3458"/>
        <v/>
      </c>
      <c r="IW770" s="43" t="str">
        <f t="shared" si="3533"/>
        <v/>
      </c>
      <c r="IX770" s="46" t="str">
        <f t="shared" si="3534"/>
        <v/>
      </c>
      <c r="IY770" s="37"/>
      <c r="IZ770" s="61"/>
      <c r="JA770" s="47"/>
      <c r="JB770" s="45"/>
      <c r="JC770" s="45" t="str">
        <f t="shared" si="3535"/>
        <v/>
      </c>
      <c r="JD770" s="45"/>
      <c r="JE770" s="45" t="str">
        <f t="shared" si="3536"/>
        <v/>
      </c>
      <c r="JF770" s="45"/>
      <c r="JG770" s="45" t="str">
        <f t="shared" si="3537"/>
        <v/>
      </c>
      <c r="JH770" s="43"/>
      <c r="JI770" s="207" t="str">
        <f t="shared" si="3471"/>
        <v/>
      </c>
      <c r="JJ770" s="67" t="str">
        <f t="shared" si="3472"/>
        <v/>
      </c>
      <c r="JK770" s="43" t="str">
        <f t="shared" si="3538"/>
        <v/>
      </c>
      <c r="JL770" s="46" t="str">
        <f t="shared" si="3539"/>
        <v/>
      </c>
      <c r="JM770" s="37"/>
      <c r="JN770" s="29"/>
      <c r="JO770" s="47"/>
      <c r="JP770" s="45"/>
      <c r="JQ770" s="45" t="str">
        <f t="shared" si="3540"/>
        <v/>
      </c>
      <c r="JR770" s="45"/>
      <c r="JS770" s="45" t="str">
        <f t="shared" si="3541"/>
        <v/>
      </c>
      <c r="JT770" s="45"/>
      <c r="JU770" s="45" t="str">
        <f t="shared" si="3542"/>
        <v/>
      </c>
      <c r="JV770" s="43"/>
      <c r="JW770" s="207" t="str">
        <f t="shared" si="3455"/>
        <v/>
      </c>
      <c r="JX770" s="67" t="str">
        <f t="shared" si="3456"/>
        <v/>
      </c>
      <c r="JY770" s="43" t="str">
        <f t="shared" si="3543"/>
        <v/>
      </c>
      <c r="JZ770" s="46" t="str">
        <f t="shared" si="3544"/>
        <v/>
      </c>
      <c r="KA770" s="37"/>
      <c r="KB770" s="51"/>
      <c r="KC770" s="47"/>
      <c r="KD770" s="45"/>
      <c r="KE770" s="45" t="str">
        <f>IF(KD770="","",KD770-KD766)</f>
        <v/>
      </c>
      <c r="KF770" s="45"/>
      <c r="KG770" s="45" t="str">
        <f>IF(KF770="","",KF770-KF766)</f>
        <v/>
      </c>
      <c r="KH770" s="45"/>
      <c r="KI770" s="45" t="str">
        <f>IF(KH770="","",KH766+KJ766-KH770)</f>
        <v/>
      </c>
      <c r="KJ770" s="43"/>
      <c r="KK770" s="207" t="str">
        <f>IF(KD770="","",KK766)</f>
        <v/>
      </c>
      <c r="KL770" s="67" t="str">
        <f>IF(KE770="","",KL766)</f>
        <v/>
      </c>
      <c r="KM770" s="43" t="str">
        <f>IF(KH770="","",KI770*KL770)</f>
        <v/>
      </c>
      <c r="KN770" s="46" t="str">
        <f>IF(KI770="","",KM770/(KE770*100))</f>
        <v/>
      </c>
      <c r="KO770" s="37"/>
      <c r="KP770" s="29"/>
      <c r="KQ770" s="47"/>
      <c r="KR770" s="45"/>
      <c r="KS770" s="45" t="str">
        <f>IF(KR770="","",KR770-KR766)</f>
        <v/>
      </c>
      <c r="KT770" s="45"/>
      <c r="KU770" s="45" t="str">
        <f>IF(KT770="","",KT770-KT766)</f>
        <v/>
      </c>
      <c r="KV770" s="45"/>
      <c r="KW770" s="45" t="str">
        <f>IF(KV770="","",KV766+KX766-KV770)</f>
        <v/>
      </c>
      <c r="KX770" s="43"/>
      <c r="KY770" s="207" t="str">
        <f>IF(KR770="","",KY766)</f>
        <v/>
      </c>
      <c r="KZ770" s="67" t="str">
        <f>IF(KS770="","",KZ766)</f>
        <v/>
      </c>
      <c r="LA770" s="43" t="str">
        <f>IF(KV770="","",KW770*KZ770)</f>
        <v/>
      </c>
      <c r="LB770" s="46" t="str">
        <f>IF(KW770="","",LA770/(KS770*100))</f>
        <v/>
      </c>
      <c r="LC770" s="37"/>
      <c r="LD770" s="29"/>
      <c r="LE770" s="75"/>
      <c r="LF770" s="76"/>
      <c r="LG770" s="76"/>
      <c r="LH770" s="76"/>
      <c r="LI770" s="76" t="str">
        <f t="shared" si="3404"/>
        <v/>
      </c>
      <c r="LJ770" s="76"/>
      <c r="LK770" s="76" t="str">
        <f t="shared" si="3405"/>
        <v/>
      </c>
      <c r="LL770" s="76"/>
      <c r="LM770" s="78" t="str">
        <f>IF(LF768="","",LM767)</f>
        <v/>
      </c>
      <c r="LN770" s="79" t="str">
        <f>IF(LG768="","",LN767)</f>
        <v/>
      </c>
      <c r="LO770" s="76" t="str">
        <f t="shared" si="3406"/>
        <v/>
      </c>
      <c r="LP770" s="80"/>
      <c r="LQ770" s="37"/>
      <c r="LR770" s="29"/>
      <c r="LS770" s="47"/>
      <c r="LT770" s="67"/>
      <c r="LU770" s="45" t="str">
        <f t="shared" si="3498"/>
        <v/>
      </c>
      <c r="LV770" s="45"/>
      <c r="LW770" s="45"/>
      <c r="LX770" s="45"/>
      <c r="LY770" s="45" t="str">
        <f t="shared" si="3499"/>
        <v/>
      </c>
      <c r="LZ770" s="45"/>
      <c r="MA770" s="45"/>
      <c r="MB770" s="45"/>
      <c r="MC770" s="45" t="str">
        <f t="shared" si="3473"/>
        <v/>
      </c>
      <c r="MD770" s="46" t="str">
        <f t="shared" si="3474"/>
        <v/>
      </c>
      <c r="ME770" s="37"/>
      <c r="MF770" s="29"/>
      <c r="MG770" s="47"/>
      <c r="MH770" s="67"/>
      <c r="MI770" s="45" t="str">
        <f t="shared" si="3500"/>
        <v/>
      </c>
      <c r="MJ770" s="45"/>
      <c r="MK770" s="45"/>
      <c r="ML770" s="45"/>
      <c r="MM770" s="45" t="str">
        <f t="shared" si="3501"/>
        <v/>
      </c>
      <c r="MN770" s="45"/>
      <c r="MO770" s="45"/>
      <c r="MP770" s="45"/>
      <c r="MQ770" s="45" t="str">
        <f t="shared" si="3475"/>
        <v/>
      </c>
      <c r="MR770" s="46" t="str">
        <f t="shared" si="3476"/>
        <v/>
      </c>
      <c r="MS770" s="37"/>
      <c r="MT770" s="29"/>
      <c r="MU770" s="47"/>
      <c r="MV770" s="67"/>
      <c r="MW770" s="45" t="str">
        <f t="shared" si="3502"/>
        <v/>
      </c>
      <c r="MX770" s="45"/>
      <c r="MY770" s="45"/>
      <c r="MZ770" s="45"/>
      <c r="NA770" s="45" t="str">
        <f t="shared" si="3503"/>
        <v/>
      </c>
      <c r="NB770" s="45"/>
      <c r="NC770" s="45"/>
      <c r="ND770" s="45"/>
      <c r="NE770" s="45" t="str">
        <f t="shared" si="3477"/>
        <v/>
      </c>
      <c r="NF770" s="46" t="str">
        <f t="shared" si="3478"/>
        <v/>
      </c>
      <c r="NG770" s="37"/>
      <c r="NH770" s="29"/>
      <c r="NI770" s="47"/>
      <c r="NJ770" s="67"/>
      <c r="NK770" s="45" t="str">
        <f t="shared" si="3504"/>
        <v/>
      </c>
      <c r="NL770" s="45"/>
      <c r="NM770" s="45"/>
      <c r="NN770" s="45"/>
      <c r="NO770" s="45" t="str">
        <f t="shared" si="3505"/>
        <v/>
      </c>
      <c r="NP770" s="45"/>
      <c r="NQ770" s="45"/>
      <c r="NR770" s="45"/>
      <c r="NS770" s="45" t="str">
        <f t="shared" si="3479"/>
        <v/>
      </c>
      <c r="NT770" s="46" t="str">
        <f t="shared" si="3480"/>
        <v/>
      </c>
      <c r="NU770" s="37"/>
    </row>
    <row r="771" spans="1:385" ht="15" customHeight="1" thickTop="1" x14ac:dyDescent="0.25">
      <c r="A771" s="38"/>
      <c r="B771" s="39"/>
      <c r="C771" s="40"/>
      <c r="D771" s="40"/>
      <c r="E771" s="40"/>
      <c r="F771" s="135"/>
      <c r="G771" s="135"/>
      <c r="H771" s="42"/>
      <c r="I771" s="45"/>
      <c r="J771" s="45" t="str">
        <f t="shared" si="3483"/>
        <v/>
      </c>
      <c r="K771" s="45"/>
      <c r="L771" s="45"/>
      <c r="M771" s="45"/>
      <c r="N771" s="45" t="str">
        <f t="shared" si="3484"/>
        <v/>
      </c>
      <c r="O771" s="45"/>
      <c r="P771" s="45"/>
      <c r="Q771" s="45"/>
      <c r="R771" s="45" t="str">
        <f t="shared" si="3459"/>
        <v/>
      </c>
      <c r="S771" s="46" t="str">
        <f t="shared" si="3460"/>
        <v/>
      </c>
      <c r="T771" s="37"/>
      <c r="U771" s="29"/>
      <c r="V771" s="47"/>
      <c r="W771" s="67"/>
      <c r="X771" s="45" t="str">
        <f t="shared" si="3485"/>
        <v/>
      </c>
      <c r="Y771" s="45"/>
      <c r="Z771" s="45"/>
      <c r="AA771" s="45"/>
      <c r="AB771" s="45" t="str">
        <f t="shared" si="3486"/>
        <v/>
      </c>
      <c r="AC771" s="45"/>
      <c r="AD771" s="45"/>
      <c r="AE771" s="45"/>
      <c r="AF771" s="45" t="str">
        <f t="shared" si="3461"/>
        <v/>
      </c>
      <c r="AG771" s="46" t="str">
        <f t="shared" si="3462"/>
        <v/>
      </c>
      <c r="AH771" s="37"/>
      <c r="AI771" s="29"/>
      <c r="AJ771" s="47"/>
      <c r="AK771" s="45"/>
      <c r="AL771" s="45" t="str">
        <f t="shared" si="3487"/>
        <v/>
      </c>
      <c r="AM771" s="45"/>
      <c r="AN771" s="45" t="str">
        <f t="shared" si="3488"/>
        <v/>
      </c>
      <c r="AO771" s="45"/>
      <c r="AP771" s="45" t="str">
        <f t="shared" si="3489"/>
        <v/>
      </c>
      <c r="AQ771" s="45"/>
      <c r="AR771" s="45"/>
      <c r="AS771" s="45"/>
      <c r="AT771" s="45" t="str">
        <f t="shared" si="3463"/>
        <v/>
      </c>
      <c r="AU771" s="46" t="str">
        <f t="shared" si="3464"/>
        <v/>
      </c>
      <c r="AV771" s="37"/>
      <c r="AW771" s="29"/>
      <c r="AX771" s="47"/>
      <c r="AY771" s="45"/>
      <c r="AZ771" s="45" t="str">
        <f t="shared" si="3490"/>
        <v/>
      </c>
      <c r="BA771" s="45"/>
      <c r="BB771" s="45" t="str">
        <f t="shared" si="3491"/>
        <v/>
      </c>
      <c r="BC771" s="45"/>
      <c r="BD771" s="45" t="str">
        <f t="shared" si="3492"/>
        <v/>
      </c>
      <c r="BE771" s="45"/>
      <c r="BF771" s="45"/>
      <c r="BG771" s="45"/>
      <c r="BH771" s="45" t="str">
        <f t="shared" si="3465"/>
        <v/>
      </c>
      <c r="BI771" s="46" t="str">
        <f t="shared" si="3466"/>
        <v/>
      </c>
      <c r="BJ771" s="37"/>
      <c r="BK771" s="29"/>
      <c r="BL771" s="47"/>
      <c r="BM771" s="45"/>
      <c r="BN771" s="45" t="str">
        <f t="shared" si="3506"/>
        <v/>
      </c>
      <c r="BO771" s="45"/>
      <c r="BP771" s="45" t="str">
        <f t="shared" si="3507"/>
        <v/>
      </c>
      <c r="BQ771" s="45"/>
      <c r="BR771" s="45" t="str">
        <f t="shared" si="3508"/>
        <v/>
      </c>
      <c r="BS771" s="27"/>
      <c r="BT771" s="63" t="str">
        <f t="shared" si="3509"/>
        <v/>
      </c>
      <c r="BU771" s="67" t="str">
        <f t="shared" si="3510"/>
        <v/>
      </c>
      <c r="BV771" s="45" t="str">
        <f t="shared" si="3511"/>
        <v/>
      </c>
      <c r="BW771" s="46" t="str">
        <f t="shared" si="3512"/>
        <v/>
      </c>
      <c r="BX771" s="37"/>
      <c r="BY771" s="57"/>
      <c r="BZ771" s="47"/>
      <c r="CA771" s="45"/>
      <c r="CB771" s="45" t="str">
        <f t="shared" si="3513"/>
        <v/>
      </c>
      <c r="CC771" s="45"/>
      <c r="CD771" s="45" t="str">
        <f t="shared" si="3514"/>
        <v/>
      </c>
      <c r="CE771" s="45"/>
      <c r="CF771" s="45" t="str">
        <f t="shared" si="3515"/>
        <v/>
      </c>
      <c r="CG771" s="27"/>
      <c r="CH771" s="63" t="str">
        <f t="shared" si="3481"/>
        <v/>
      </c>
      <c r="CI771" s="67" t="str">
        <f t="shared" si="3482"/>
        <v/>
      </c>
      <c r="CJ771" s="45" t="str">
        <f t="shared" si="3516"/>
        <v/>
      </c>
      <c r="CK771" s="46" t="str">
        <f t="shared" si="3517"/>
        <v/>
      </c>
      <c r="CL771" s="37"/>
      <c r="CM771" s="29"/>
      <c r="CN771" s="47"/>
      <c r="CO771" s="45"/>
      <c r="CP771" s="45" t="str">
        <f t="shared" si="3518"/>
        <v/>
      </c>
      <c r="CQ771" s="45"/>
      <c r="CR771" s="45" t="str">
        <f t="shared" si="3519"/>
        <v/>
      </c>
      <c r="CS771" s="45"/>
      <c r="CT771" s="45" t="str">
        <f t="shared" si="3520"/>
        <v/>
      </c>
      <c r="CU771" s="27"/>
      <c r="CV771" s="63" t="str">
        <f t="shared" si="3453"/>
        <v/>
      </c>
      <c r="CW771" s="67" t="str">
        <f t="shared" si="3454"/>
        <v/>
      </c>
      <c r="CX771" s="45" t="str">
        <f t="shared" si="3521"/>
        <v/>
      </c>
      <c r="CY771" s="46" t="str">
        <f t="shared" si="3522"/>
        <v/>
      </c>
      <c r="CZ771" s="37"/>
      <c r="DA771" s="29"/>
      <c r="DB771" s="47"/>
      <c r="DC771" s="67"/>
      <c r="DD771" s="45" t="str">
        <f t="shared" si="3493"/>
        <v/>
      </c>
      <c r="DE771" s="45"/>
      <c r="DF771" s="45"/>
      <c r="DG771" s="45"/>
      <c r="DH771" s="45" t="str">
        <f t="shared" si="3494"/>
        <v/>
      </c>
      <c r="DI771" s="45"/>
      <c r="DJ771" s="45"/>
      <c r="DK771" s="45"/>
      <c r="DL771" s="45" t="str">
        <f t="shared" si="3467"/>
        <v/>
      </c>
      <c r="DM771" s="46" t="str">
        <f t="shared" si="3468"/>
        <v/>
      </c>
      <c r="DN771" s="37"/>
      <c r="DO771" s="29"/>
      <c r="DP771" s="47"/>
      <c r="DQ771" s="45"/>
      <c r="DR771" s="45" t="str">
        <f t="shared" si="3495"/>
        <v/>
      </c>
      <c r="DS771" s="45"/>
      <c r="DT771" s="45" t="str">
        <f t="shared" si="3496"/>
        <v/>
      </c>
      <c r="DU771" s="45"/>
      <c r="DV771" s="45" t="str">
        <f t="shared" si="3497"/>
        <v/>
      </c>
      <c r="DW771" s="45"/>
      <c r="DX771" s="45"/>
      <c r="DY771" s="45"/>
      <c r="DZ771" s="45" t="str">
        <f t="shared" si="3469"/>
        <v/>
      </c>
      <c r="EA771" s="46" t="str">
        <f t="shared" si="3470"/>
        <v/>
      </c>
      <c r="EB771" s="37"/>
      <c r="GU771" s="220"/>
      <c r="HX771" s="360"/>
      <c r="HY771" s="47"/>
      <c r="HZ771" s="45"/>
      <c r="IA771" s="45" t="str">
        <f t="shared" si="3523"/>
        <v/>
      </c>
      <c r="IB771" s="45"/>
      <c r="IC771" s="45" t="str">
        <f t="shared" si="3524"/>
        <v/>
      </c>
      <c r="ID771" s="45"/>
      <c r="IE771" s="45" t="str">
        <f t="shared" si="3525"/>
        <v/>
      </c>
      <c r="IF771" s="27"/>
      <c r="IG771" s="63" t="str">
        <f t="shared" si="3526"/>
        <v/>
      </c>
      <c r="IH771" s="67" t="str">
        <f t="shared" si="3527"/>
        <v/>
      </c>
      <c r="II771" s="45" t="str">
        <f t="shared" si="3528"/>
        <v/>
      </c>
      <c r="IJ771" s="46" t="str">
        <f t="shared" si="3529"/>
        <v/>
      </c>
      <c r="IK771" s="37"/>
      <c r="IL771" s="29"/>
      <c r="IM771" s="47"/>
      <c r="IN771" s="45"/>
      <c r="IO771" s="45" t="str">
        <f t="shared" si="3530"/>
        <v/>
      </c>
      <c r="IP771" s="45"/>
      <c r="IQ771" s="45" t="str">
        <f t="shared" si="3531"/>
        <v/>
      </c>
      <c r="IR771" s="45"/>
      <c r="IS771" s="45" t="str">
        <f t="shared" si="3532"/>
        <v/>
      </c>
      <c r="IT771" s="27"/>
      <c r="IU771" s="63" t="str">
        <f t="shared" si="3457"/>
        <v/>
      </c>
      <c r="IV771" s="67" t="str">
        <f t="shared" si="3458"/>
        <v/>
      </c>
      <c r="IW771" s="45" t="str">
        <f t="shared" si="3533"/>
        <v/>
      </c>
      <c r="IX771" s="46" t="str">
        <f t="shared" si="3534"/>
        <v/>
      </c>
      <c r="IY771" s="37"/>
      <c r="IZ771" s="61"/>
      <c r="JA771" s="47"/>
      <c r="JB771" s="45"/>
      <c r="JC771" s="45" t="str">
        <f t="shared" si="3535"/>
        <v/>
      </c>
      <c r="JD771" s="45"/>
      <c r="JE771" s="45" t="str">
        <f t="shared" si="3536"/>
        <v/>
      </c>
      <c r="JF771" s="45"/>
      <c r="JG771" s="45" t="str">
        <f t="shared" si="3537"/>
        <v/>
      </c>
      <c r="JH771" s="27"/>
      <c r="JI771" s="63" t="str">
        <f t="shared" si="3471"/>
        <v/>
      </c>
      <c r="JJ771" s="67" t="str">
        <f t="shared" si="3472"/>
        <v/>
      </c>
      <c r="JK771" s="45" t="str">
        <f t="shared" si="3538"/>
        <v/>
      </c>
      <c r="JL771" s="46" t="str">
        <f t="shared" si="3539"/>
        <v/>
      </c>
      <c r="JM771" s="37"/>
      <c r="JN771" s="29"/>
      <c r="JO771" s="47"/>
      <c r="JP771" s="45"/>
      <c r="JQ771" s="45" t="str">
        <f t="shared" si="3540"/>
        <v/>
      </c>
      <c r="JR771" s="45"/>
      <c r="JS771" s="45" t="str">
        <f t="shared" si="3541"/>
        <v/>
      </c>
      <c r="JT771" s="45"/>
      <c r="JU771" s="45" t="str">
        <f t="shared" si="3542"/>
        <v/>
      </c>
      <c r="JV771" s="27"/>
      <c r="JW771" s="63" t="str">
        <f t="shared" si="3455"/>
        <v/>
      </c>
      <c r="JX771" s="67" t="str">
        <f t="shared" si="3456"/>
        <v/>
      </c>
      <c r="JY771" s="45" t="str">
        <f t="shared" si="3543"/>
        <v/>
      </c>
      <c r="JZ771" s="46" t="str">
        <f t="shared" si="3544"/>
        <v/>
      </c>
      <c r="KA771" s="37"/>
      <c r="KB771" s="51"/>
      <c r="KC771" s="47"/>
      <c r="KD771" s="45"/>
      <c r="KE771" s="45" t="str">
        <f>IF(KD771="","",KD771-KD767)</f>
        <v/>
      </c>
      <c r="KF771" s="45"/>
      <c r="KG771" s="45" t="str">
        <f>IF(KF771="","",KF771-KF767)</f>
        <v/>
      </c>
      <c r="KH771" s="45"/>
      <c r="KI771" s="45" t="str">
        <f>IF(KH771="","",KH767+KJ767-KH771)</f>
        <v/>
      </c>
      <c r="KJ771" s="27"/>
      <c r="KK771" s="63" t="str">
        <f>IF(KD771="","",KK767)</f>
        <v/>
      </c>
      <c r="KL771" s="67" t="str">
        <f>IF(KE771="","",KL767)</f>
        <v/>
      </c>
      <c r="KM771" s="45" t="str">
        <f>IF(KH771="","",KI771*KL771)</f>
        <v/>
      </c>
      <c r="KN771" s="46" t="str">
        <f>IF(KI771="","",KM771/(KE771*100))</f>
        <v/>
      </c>
      <c r="KO771" s="37"/>
      <c r="KP771" s="29"/>
      <c r="KQ771" s="47"/>
      <c r="KR771" s="45"/>
      <c r="KS771" s="45" t="str">
        <f>IF(KR771="","",KR771-KR767)</f>
        <v/>
      </c>
      <c r="KT771" s="45"/>
      <c r="KU771" s="45" t="str">
        <f>IF(KT771="","",KT771-KT767)</f>
        <v/>
      </c>
      <c r="KV771" s="45"/>
      <c r="KW771" s="45" t="str">
        <f>IF(KV771="","",KV767+KX767-KV771)</f>
        <v/>
      </c>
      <c r="KX771" s="27"/>
      <c r="KY771" s="63" t="str">
        <f>IF(KR771="","",KY767)</f>
        <v/>
      </c>
      <c r="KZ771" s="67" t="str">
        <f>IF(KS771="","",KZ767)</f>
        <v/>
      </c>
      <c r="LA771" s="45" t="str">
        <f>IF(KV771="","",KW771*KZ771)</f>
        <v/>
      </c>
      <c r="LB771" s="46" t="str">
        <f>IF(KW771="","",LA771/(KS771*100))</f>
        <v/>
      </c>
      <c r="LC771" s="37"/>
      <c r="LD771" s="29"/>
      <c r="LE771" s="52"/>
      <c r="LF771" s="43"/>
      <c r="LG771" s="86" t="str">
        <f>IF(LF771="","",LF771-LF768)</f>
        <v/>
      </c>
      <c r="LH771" s="43"/>
      <c r="LI771" s="43"/>
      <c r="LJ771" s="43"/>
      <c r="LK771" s="87"/>
      <c r="LL771" s="43"/>
      <c r="LM771" s="73"/>
      <c r="LN771" s="67"/>
      <c r="LO771" s="87" t="str">
        <f t="shared" si="3406"/>
        <v/>
      </c>
      <c r="LP771" s="53"/>
      <c r="LQ771" s="37"/>
      <c r="LR771" s="29"/>
      <c r="LS771" s="47"/>
      <c r="LT771" s="67"/>
      <c r="LU771" s="45" t="str">
        <f t="shared" si="3498"/>
        <v/>
      </c>
      <c r="LV771" s="45"/>
      <c r="LW771" s="45"/>
      <c r="LX771" s="45"/>
      <c r="LY771" s="45" t="str">
        <f t="shared" si="3499"/>
        <v/>
      </c>
      <c r="LZ771" s="45"/>
      <c r="MA771" s="45"/>
      <c r="MB771" s="45"/>
      <c r="MC771" s="45" t="str">
        <f t="shared" si="3473"/>
        <v/>
      </c>
      <c r="MD771" s="46" t="str">
        <f t="shared" si="3474"/>
        <v/>
      </c>
      <c r="ME771" s="37"/>
      <c r="MF771" s="29"/>
      <c r="MG771" s="47"/>
      <c r="MH771" s="67"/>
      <c r="MI771" s="45" t="str">
        <f t="shared" si="3500"/>
        <v/>
      </c>
      <c r="MJ771" s="45"/>
      <c r="MK771" s="45"/>
      <c r="ML771" s="45"/>
      <c r="MM771" s="45" t="str">
        <f t="shared" si="3501"/>
        <v/>
      </c>
      <c r="MN771" s="45"/>
      <c r="MO771" s="45"/>
      <c r="MP771" s="45"/>
      <c r="MQ771" s="45" t="str">
        <f t="shared" si="3475"/>
        <v/>
      </c>
      <c r="MR771" s="46" t="str">
        <f t="shared" si="3476"/>
        <v/>
      </c>
      <c r="MS771" s="37"/>
      <c r="MT771" s="29"/>
      <c r="MU771" s="47"/>
      <c r="MV771" s="67"/>
      <c r="MW771" s="45" t="str">
        <f t="shared" si="3502"/>
        <v/>
      </c>
      <c r="MX771" s="45"/>
      <c r="MY771" s="45"/>
      <c r="MZ771" s="45"/>
      <c r="NA771" s="45" t="str">
        <f t="shared" si="3503"/>
        <v/>
      </c>
      <c r="NB771" s="45"/>
      <c r="NC771" s="45"/>
      <c r="ND771" s="45"/>
      <c r="NE771" s="45" t="str">
        <f t="shared" si="3477"/>
        <v/>
      </c>
      <c r="NF771" s="46" t="str">
        <f t="shared" si="3478"/>
        <v/>
      </c>
      <c r="NG771" s="37"/>
      <c r="NH771" s="29"/>
      <c r="NI771" s="47"/>
      <c r="NJ771" s="67"/>
      <c r="NK771" s="45" t="str">
        <f t="shared" si="3504"/>
        <v/>
      </c>
      <c r="NL771" s="45"/>
      <c r="NM771" s="45"/>
      <c r="NN771" s="45"/>
      <c r="NO771" s="45" t="str">
        <f t="shared" si="3505"/>
        <v/>
      </c>
      <c r="NP771" s="45"/>
      <c r="NQ771" s="45"/>
      <c r="NR771" s="45"/>
      <c r="NS771" s="45" t="str">
        <f t="shared" si="3479"/>
        <v/>
      </c>
      <c r="NT771" s="46" t="str">
        <f t="shared" si="3480"/>
        <v/>
      </c>
      <c r="NU771" s="37"/>
    </row>
    <row r="772" spans="1:385" ht="15" customHeight="1" thickBot="1" x14ac:dyDescent="0.3">
      <c r="A772" s="38"/>
      <c r="B772" s="39"/>
      <c r="C772" s="40"/>
      <c r="D772" s="40"/>
      <c r="E772" s="40"/>
      <c r="F772" s="135"/>
      <c r="G772" s="135"/>
      <c r="H772" s="42"/>
      <c r="I772" s="45"/>
      <c r="J772" s="45" t="str">
        <f t="shared" si="3483"/>
        <v/>
      </c>
      <c r="K772" s="45"/>
      <c r="L772" s="45"/>
      <c r="M772" s="45"/>
      <c r="N772" s="45" t="str">
        <f t="shared" si="3484"/>
        <v/>
      </c>
      <c r="O772" s="45"/>
      <c r="P772" s="45"/>
      <c r="Q772" s="45"/>
      <c r="R772" s="45" t="str">
        <f t="shared" si="3459"/>
        <v/>
      </c>
      <c r="S772" s="46" t="str">
        <f t="shared" si="3460"/>
        <v/>
      </c>
      <c r="T772" s="37"/>
      <c r="U772" s="29"/>
      <c r="V772" s="47"/>
      <c r="W772" s="67"/>
      <c r="X772" s="45" t="str">
        <f t="shared" si="3485"/>
        <v/>
      </c>
      <c r="Y772" s="45"/>
      <c r="Z772" s="45"/>
      <c r="AA772" s="45"/>
      <c r="AB772" s="45" t="str">
        <f t="shared" si="3486"/>
        <v/>
      </c>
      <c r="AC772" s="45"/>
      <c r="AD772" s="45"/>
      <c r="AE772" s="45"/>
      <c r="AF772" s="45" t="str">
        <f t="shared" si="3461"/>
        <v/>
      </c>
      <c r="AG772" s="46" t="str">
        <f t="shared" si="3462"/>
        <v/>
      </c>
      <c r="AH772" s="37"/>
      <c r="AI772" s="29"/>
      <c r="AJ772" s="47"/>
      <c r="AK772" s="45"/>
      <c r="AL772" s="45" t="str">
        <f t="shared" si="3487"/>
        <v/>
      </c>
      <c r="AM772" s="45"/>
      <c r="AN772" s="45" t="str">
        <f t="shared" si="3488"/>
        <v/>
      </c>
      <c r="AO772" s="45"/>
      <c r="AP772" s="45" t="str">
        <f t="shared" si="3489"/>
        <v/>
      </c>
      <c r="AQ772" s="45"/>
      <c r="AR772" s="45"/>
      <c r="AS772" s="45"/>
      <c r="AT772" s="45" t="str">
        <f t="shared" si="3463"/>
        <v/>
      </c>
      <c r="AU772" s="46" t="str">
        <f t="shared" si="3464"/>
        <v/>
      </c>
      <c r="AV772" s="37"/>
      <c r="AW772" s="29"/>
      <c r="AX772" s="47"/>
      <c r="AY772" s="45"/>
      <c r="AZ772" s="45" t="str">
        <f t="shared" si="3490"/>
        <v/>
      </c>
      <c r="BA772" s="45"/>
      <c r="BB772" s="45" t="str">
        <f t="shared" si="3491"/>
        <v/>
      </c>
      <c r="BC772" s="45"/>
      <c r="BD772" s="45" t="str">
        <f t="shared" si="3492"/>
        <v/>
      </c>
      <c r="BE772" s="45"/>
      <c r="BF772" s="45"/>
      <c r="BG772" s="45"/>
      <c r="BH772" s="45" t="str">
        <f t="shared" si="3465"/>
        <v/>
      </c>
      <c r="BI772" s="46" t="str">
        <f t="shared" si="3466"/>
        <v/>
      </c>
      <c r="BJ772" s="37"/>
      <c r="BK772" s="29"/>
      <c r="BL772" s="75"/>
      <c r="BM772" s="76"/>
      <c r="BN772" s="76" t="str">
        <f t="shared" si="3506"/>
        <v/>
      </c>
      <c r="BO772" s="76"/>
      <c r="BP772" s="76" t="str">
        <f t="shared" si="3507"/>
        <v/>
      </c>
      <c r="BQ772" s="76"/>
      <c r="BR772" s="76" t="str">
        <f t="shared" si="3508"/>
        <v/>
      </c>
      <c r="BS772" s="76"/>
      <c r="BT772" s="78" t="str">
        <f t="shared" si="3509"/>
        <v/>
      </c>
      <c r="BU772" s="79" t="str">
        <f t="shared" si="3510"/>
        <v/>
      </c>
      <c r="BV772" s="76" t="str">
        <f t="shared" si="3511"/>
        <v/>
      </c>
      <c r="BW772" s="80" t="str">
        <f t="shared" si="3512"/>
        <v/>
      </c>
      <c r="BX772" s="37"/>
      <c r="BY772" s="57"/>
      <c r="BZ772" s="75"/>
      <c r="CA772" s="76"/>
      <c r="CB772" s="76" t="str">
        <f t="shared" si="3513"/>
        <v/>
      </c>
      <c r="CC772" s="76"/>
      <c r="CD772" s="76" t="str">
        <f t="shared" si="3514"/>
        <v/>
      </c>
      <c r="CE772" s="76"/>
      <c r="CF772" s="76" t="str">
        <f t="shared" si="3515"/>
        <v/>
      </c>
      <c r="CG772" s="76"/>
      <c r="CH772" s="78" t="str">
        <f t="shared" si="3481"/>
        <v/>
      </c>
      <c r="CI772" s="79" t="str">
        <f t="shared" si="3482"/>
        <v/>
      </c>
      <c r="CJ772" s="76" t="str">
        <f t="shared" si="3516"/>
        <v/>
      </c>
      <c r="CK772" s="80" t="str">
        <f t="shared" si="3517"/>
        <v/>
      </c>
      <c r="CL772" s="37"/>
      <c r="CM772" s="29"/>
      <c r="CN772" s="75"/>
      <c r="CO772" s="76"/>
      <c r="CP772" s="76" t="str">
        <f t="shared" si="3518"/>
        <v/>
      </c>
      <c r="CQ772" s="76"/>
      <c r="CR772" s="76" t="str">
        <f t="shared" si="3519"/>
        <v/>
      </c>
      <c r="CS772" s="76"/>
      <c r="CT772" s="76" t="str">
        <f t="shared" si="3520"/>
        <v/>
      </c>
      <c r="CU772" s="76"/>
      <c r="CV772" s="78" t="str">
        <f t="shared" si="3453"/>
        <v/>
      </c>
      <c r="CW772" s="79" t="str">
        <f t="shared" si="3454"/>
        <v/>
      </c>
      <c r="CX772" s="76" t="str">
        <f t="shared" si="3521"/>
        <v/>
      </c>
      <c r="CY772" s="80" t="str">
        <f t="shared" si="3522"/>
        <v/>
      </c>
      <c r="CZ772" s="37"/>
      <c r="DA772" s="29"/>
      <c r="DB772" s="47"/>
      <c r="DC772" s="67"/>
      <c r="DD772" s="45" t="str">
        <f t="shared" si="3493"/>
        <v/>
      </c>
      <c r="DE772" s="45"/>
      <c r="DF772" s="45"/>
      <c r="DG772" s="45"/>
      <c r="DH772" s="45" t="str">
        <f t="shared" si="3494"/>
        <v/>
      </c>
      <c r="DI772" s="45"/>
      <c r="DJ772" s="45"/>
      <c r="DK772" s="45"/>
      <c r="DL772" s="45" t="str">
        <f t="shared" si="3467"/>
        <v/>
      </c>
      <c r="DM772" s="46" t="str">
        <f t="shared" si="3468"/>
        <v/>
      </c>
      <c r="DN772" s="37"/>
      <c r="DO772" s="29"/>
      <c r="DP772" s="47"/>
      <c r="DQ772" s="45"/>
      <c r="DR772" s="45" t="str">
        <f t="shared" si="3495"/>
        <v/>
      </c>
      <c r="DS772" s="45"/>
      <c r="DT772" s="45" t="str">
        <f t="shared" si="3496"/>
        <v/>
      </c>
      <c r="DU772" s="45"/>
      <c r="DV772" s="45" t="str">
        <f t="shared" si="3497"/>
        <v/>
      </c>
      <c r="DW772" s="45"/>
      <c r="DX772" s="45"/>
      <c r="DY772" s="45"/>
      <c r="DZ772" s="45" t="str">
        <f t="shared" si="3469"/>
        <v/>
      </c>
      <c r="EA772" s="46" t="str">
        <f t="shared" si="3470"/>
        <v/>
      </c>
      <c r="EB772" s="37"/>
      <c r="GU772" s="220"/>
      <c r="HX772" s="360"/>
      <c r="HY772" s="75"/>
      <c r="HZ772" s="76"/>
      <c r="IA772" s="76" t="str">
        <f t="shared" si="3523"/>
        <v/>
      </c>
      <c r="IB772" s="76"/>
      <c r="IC772" s="76" t="str">
        <f t="shared" si="3524"/>
        <v/>
      </c>
      <c r="ID772" s="76"/>
      <c r="IE772" s="76" t="str">
        <f t="shared" si="3525"/>
        <v/>
      </c>
      <c r="IF772" s="76"/>
      <c r="IG772" s="78" t="str">
        <f t="shared" si="3526"/>
        <v/>
      </c>
      <c r="IH772" s="79" t="str">
        <f t="shared" si="3527"/>
        <v/>
      </c>
      <c r="II772" s="76" t="str">
        <f t="shared" si="3528"/>
        <v/>
      </c>
      <c r="IJ772" s="80" t="str">
        <f t="shared" si="3529"/>
        <v/>
      </c>
      <c r="IK772" s="37"/>
      <c r="IL772" s="29"/>
      <c r="IM772" s="75"/>
      <c r="IN772" s="76"/>
      <c r="IO772" s="76" t="str">
        <f t="shared" si="3530"/>
        <v/>
      </c>
      <c r="IP772" s="76"/>
      <c r="IQ772" s="76" t="str">
        <f t="shared" si="3531"/>
        <v/>
      </c>
      <c r="IR772" s="76"/>
      <c r="IS772" s="76" t="str">
        <f t="shared" si="3532"/>
        <v/>
      </c>
      <c r="IT772" s="76"/>
      <c r="IU772" s="78" t="str">
        <f t="shared" si="3457"/>
        <v/>
      </c>
      <c r="IV772" s="79" t="str">
        <f t="shared" si="3458"/>
        <v/>
      </c>
      <c r="IW772" s="76" t="str">
        <f t="shared" si="3533"/>
        <v/>
      </c>
      <c r="IX772" s="80" t="str">
        <f t="shared" si="3534"/>
        <v/>
      </c>
      <c r="IY772" s="37"/>
      <c r="IZ772" s="61"/>
      <c r="JA772" s="75"/>
      <c r="JB772" s="76"/>
      <c r="JC772" s="76" t="str">
        <f t="shared" si="3535"/>
        <v/>
      </c>
      <c r="JD772" s="76"/>
      <c r="JE772" s="76" t="str">
        <f t="shared" si="3536"/>
        <v/>
      </c>
      <c r="JF772" s="76"/>
      <c r="JG772" s="76" t="str">
        <f t="shared" si="3537"/>
        <v/>
      </c>
      <c r="JH772" s="76"/>
      <c r="JI772" s="78" t="str">
        <f t="shared" si="3471"/>
        <v/>
      </c>
      <c r="JJ772" s="79" t="str">
        <f t="shared" si="3472"/>
        <v/>
      </c>
      <c r="JK772" s="76" t="str">
        <f t="shared" si="3538"/>
        <v/>
      </c>
      <c r="JL772" s="80" t="str">
        <f t="shared" si="3539"/>
        <v/>
      </c>
      <c r="JM772" s="37"/>
      <c r="JN772" s="29"/>
      <c r="JO772" s="75"/>
      <c r="JP772" s="76"/>
      <c r="JQ772" s="76" t="str">
        <f t="shared" si="3540"/>
        <v/>
      </c>
      <c r="JR772" s="76"/>
      <c r="JS772" s="76" t="str">
        <f t="shared" si="3541"/>
        <v/>
      </c>
      <c r="JT772" s="76"/>
      <c r="JU772" s="76" t="str">
        <f t="shared" si="3542"/>
        <v/>
      </c>
      <c r="JV772" s="76"/>
      <c r="JW772" s="78" t="str">
        <f t="shared" si="3455"/>
        <v/>
      </c>
      <c r="JX772" s="79" t="str">
        <f t="shared" si="3456"/>
        <v/>
      </c>
      <c r="JY772" s="76" t="str">
        <f t="shared" si="3543"/>
        <v/>
      </c>
      <c r="JZ772" s="80" t="str">
        <f t="shared" si="3544"/>
        <v/>
      </c>
      <c r="KA772" s="37"/>
      <c r="KB772" s="51"/>
      <c r="KC772" s="75"/>
      <c r="KD772" s="76"/>
      <c r="KE772" s="76" t="str">
        <f>IF(KD772="","",KD772-KD768)</f>
        <v/>
      </c>
      <c r="KF772" s="76"/>
      <c r="KG772" s="76" t="str">
        <f>IF(KF772="","",KF772-KF768)</f>
        <v/>
      </c>
      <c r="KH772" s="76"/>
      <c r="KI772" s="76" t="str">
        <f>IF(KH772="","",KH768+KJ768-KH772)</f>
        <v/>
      </c>
      <c r="KJ772" s="76"/>
      <c r="KK772" s="78" t="str">
        <f>IF(KD772="","",KK768)</f>
        <v/>
      </c>
      <c r="KL772" s="79" t="str">
        <f>IF(KE772="","",KL768)</f>
        <v/>
      </c>
      <c r="KM772" s="76" t="str">
        <f>IF(KH772="","",KI772*KL772)</f>
        <v/>
      </c>
      <c r="KN772" s="80" t="str">
        <f>IF(KI772="","",KM772/(KE772*100))</f>
        <v/>
      </c>
      <c r="KO772" s="37"/>
      <c r="KP772" s="29"/>
      <c r="KQ772" s="75"/>
      <c r="KR772" s="76"/>
      <c r="KS772" s="76" t="str">
        <f>IF(KR772="","",KR772-KR768)</f>
        <v/>
      </c>
      <c r="KT772" s="76"/>
      <c r="KU772" s="76" t="str">
        <f>IF(KT772="","",KT772-KT768)</f>
        <v/>
      </c>
      <c r="KV772" s="76"/>
      <c r="KW772" s="76" t="str">
        <f>IF(KV772="","",KV768+KX768-KV772)</f>
        <v/>
      </c>
      <c r="KX772" s="76"/>
      <c r="KY772" s="78" t="str">
        <f>IF(KR772="","",KY768)</f>
        <v/>
      </c>
      <c r="KZ772" s="79" t="str">
        <f>IF(KS772="","",KZ768)</f>
        <v/>
      </c>
      <c r="LA772" s="76" t="str">
        <f>IF(KV772="","",KW772*KZ772)</f>
        <v/>
      </c>
      <c r="LB772" s="80" t="str">
        <f>IF(KW772="","",LA772/(KS772*100))</f>
        <v/>
      </c>
      <c r="LC772" s="37"/>
      <c r="LD772" s="29"/>
      <c r="LE772" s="47"/>
      <c r="LF772" s="45"/>
      <c r="LG772" s="45"/>
      <c r="LH772" s="45"/>
      <c r="LI772" s="45"/>
      <c r="LJ772" s="45"/>
      <c r="LK772" s="45"/>
      <c r="LL772" s="45"/>
      <c r="LM772" s="63"/>
      <c r="LN772" s="67"/>
      <c r="LO772" s="45" t="str">
        <f t="shared" si="3406"/>
        <v/>
      </c>
      <c r="LP772" s="46"/>
      <c r="LQ772" s="37"/>
      <c r="LR772" s="29"/>
      <c r="LS772" s="47"/>
      <c r="LT772" s="67"/>
      <c r="LU772" s="45" t="str">
        <f t="shared" si="3498"/>
        <v/>
      </c>
      <c r="LV772" s="45"/>
      <c r="LW772" s="45"/>
      <c r="LX772" s="45"/>
      <c r="LY772" s="45" t="str">
        <f t="shared" si="3499"/>
        <v/>
      </c>
      <c r="LZ772" s="45"/>
      <c r="MA772" s="45"/>
      <c r="MB772" s="45"/>
      <c r="MC772" s="45" t="str">
        <f t="shared" si="3473"/>
        <v/>
      </c>
      <c r="MD772" s="46" t="str">
        <f t="shared" si="3474"/>
        <v/>
      </c>
      <c r="ME772" s="37"/>
      <c r="MF772" s="29"/>
      <c r="MG772" s="47"/>
      <c r="MH772" s="67"/>
      <c r="MI772" s="45" t="str">
        <f t="shared" si="3500"/>
        <v/>
      </c>
      <c r="MJ772" s="45"/>
      <c r="MK772" s="45"/>
      <c r="ML772" s="45"/>
      <c r="MM772" s="45" t="str">
        <f t="shared" si="3501"/>
        <v/>
      </c>
      <c r="MN772" s="45"/>
      <c r="MO772" s="45"/>
      <c r="MP772" s="45"/>
      <c r="MQ772" s="45" t="str">
        <f t="shared" si="3475"/>
        <v/>
      </c>
      <c r="MR772" s="46" t="str">
        <f t="shared" si="3476"/>
        <v/>
      </c>
      <c r="MS772" s="37"/>
      <c r="MT772" s="29"/>
      <c r="MU772" s="47"/>
      <c r="MV772" s="67"/>
      <c r="MW772" s="45" t="str">
        <f t="shared" si="3502"/>
        <v/>
      </c>
      <c r="MX772" s="45"/>
      <c r="MY772" s="45"/>
      <c r="MZ772" s="45"/>
      <c r="NA772" s="45" t="str">
        <f t="shared" si="3503"/>
        <v/>
      </c>
      <c r="NB772" s="45"/>
      <c r="NC772" s="45"/>
      <c r="ND772" s="45"/>
      <c r="NE772" s="45" t="str">
        <f t="shared" si="3477"/>
        <v/>
      </c>
      <c r="NF772" s="46" t="str">
        <f t="shared" si="3478"/>
        <v/>
      </c>
      <c r="NG772" s="37"/>
      <c r="NH772" s="29"/>
      <c r="NI772" s="47"/>
      <c r="NJ772" s="67"/>
      <c r="NK772" s="45" t="str">
        <f t="shared" si="3504"/>
        <v/>
      </c>
      <c r="NL772" s="45"/>
      <c r="NM772" s="45"/>
      <c r="NN772" s="45"/>
      <c r="NO772" s="45" t="str">
        <f t="shared" si="3505"/>
        <v/>
      </c>
      <c r="NP772" s="45"/>
      <c r="NQ772" s="45"/>
      <c r="NR772" s="45"/>
      <c r="NS772" s="45" t="str">
        <f t="shared" si="3479"/>
        <v/>
      </c>
      <c r="NT772" s="46" t="str">
        <f t="shared" si="3480"/>
        <v/>
      </c>
      <c r="NU772" s="37"/>
    </row>
    <row r="773" spans="1:385" ht="15" customHeight="1" thickTop="1" thickBot="1" x14ac:dyDescent="0.3">
      <c r="A773" s="38"/>
      <c r="B773" s="39"/>
      <c r="C773" s="40"/>
      <c r="D773" s="40"/>
      <c r="E773" s="40"/>
      <c r="F773" s="135"/>
      <c r="G773" s="135"/>
      <c r="H773" s="42"/>
      <c r="I773" s="45"/>
      <c r="J773" s="45" t="str">
        <f t="shared" si="3483"/>
        <v/>
      </c>
      <c r="K773" s="45"/>
      <c r="L773" s="45"/>
      <c r="M773" s="45"/>
      <c r="N773" s="45" t="str">
        <f t="shared" si="3484"/>
        <v/>
      </c>
      <c r="O773" s="45"/>
      <c r="P773" s="45"/>
      <c r="Q773" s="45"/>
      <c r="R773" s="45" t="str">
        <f t="shared" si="3459"/>
        <v/>
      </c>
      <c r="S773" s="46" t="str">
        <f t="shared" si="3460"/>
        <v/>
      </c>
      <c r="T773" s="37"/>
      <c r="U773" s="29"/>
      <c r="V773" s="47"/>
      <c r="W773" s="67"/>
      <c r="X773" s="45" t="str">
        <f t="shared" si="3485"/>
        <v/>
      </c>
      <c r="Y773" s="45"/>
      <c r="Z773" s="45"/>
      <c r="AA773" s="45"/>
      <c r="AB773" s="45" t="str">
        <f t="shared" si="3486"/>
        <v/>
      </c>
      <c r="AC773" s="45"/>
      <c r="AD773" s="45"/>
      <c r="AE773" s="45"/>
      <c r="AF773" s="45" t="str">
        <f t="shared" si="3461"/>
        <v/>
      </c>
      <c r="AG773" s="46" t="str">
        <f t="shared" si="3462"/>
        <v/>
      </c>
      <c r="AH773" s="37"/>
      <c r="AI773" s="29"/>
      <c r="AJ773" s="47"/>
      <c r="AK773" s="45"/>
      <c r="AL773" s="45" t="str">
        <f t="shared" si="3487"/>
        <v/>
      </c>
      <c r="AM773" s="45"/>
      <c r="AN773" s="45" t="str">
        <f t="shared" si="3488"/>
        <v/>
      </c>
      <c r="AO773" s="45"/>
      <c r="AP773" s="45" t="str">
        <f t="shared" si="3489"/>
        <v/>
      </c>
      <c r="AQ773" s="45"/>
      <c r="AR773" s="45"/>
      <c r="AS773" s="45"/>
      <c r="AT773" s="45" t="str">
        <f t="shared" si="3463"/>
        <v/>
      </c>
      <c r="AU773" s="46" t="str">
        <f t="shared" si="3464"/>
        <v/>
      </c>
      <c r="AV773" s="37"/>
      <c r="AW773" s="29"/>
      <c r="AX773" s="47"/>
      <c r="AY773" s="45"/>
      <c r="AZ773" s="45" t="str">
        <f t="shared" si="3490"/>
        <v/>
      </c>
      <c r="BA773" s="45"/>
      <c r="BB773" s="45" t="str">
        <f t="shared" si="3491"/>
        <v/>
      </c>
      <c r="BC773" s="45"/>
      <c r="BD773" s="45" t="str">
        <f t="shared" si="3492"/>
        <v/>
      </c>
      <c r="BE773" s="45"/>
      <c r="BF773" s="45"/>
      <c r="BG773" s="45"/>
      <c r="BH773" s="45" t="str">
        <f t="shared" si="3465"/>
        <v/>
      </c>
      <c r="BI773" s="46" t="str">
        <f t="shared" si="3466"/>
        <v/>
      </c>
      <c r="BJ773" s="37"/>
      <c r="BK773" s="29"/>
      <c r="BL773" s="52" t="str">
        <f>IF($A740="","",$A740)</f>
        <v/>
      </c>
      <c r="BM773" s="43"/>
      <c r="BN773" s="43" t="str">
        <f t="shared" si="3506"/>
        <v/>
      </c>
      <c r="BO773" s="43"/>
      <c r="BP773" s="87" t="str">
        <f t="shared" si="3507"/>
        <v/>
      </c>
      <c r="BQ773" s="43"/>
      <c r="BR773" s="43" t="str">
        <f t="shared" si="3508"/>
        <v/>
      </c>
      <c r="BS773" s="43"/>
      <c r="BT773" s="44" t="str">
        <f t="shared" si="3509"/>
        <v/>
      </c>
      <c r="BU773" s="48" t="str">
        <f t="shared" si="3510"/>
        <v/>
      </c>
      <c r="BV773" s="45" t="str">
        <f t="shared" si="3511"/>
        <v/>
      </c>
      <c r="BW773" s="89" t="str">
        <f t="shared" si="3512"/>
        <v/>
      </c>
      <c r="BX773" s="37"/>
      <c r="BY773" s="57"/>
      <c r="BZ773" s="52" t="str">
        <f>IF($A740="","",$A740)</f>
        <v/>
      </c>
      <c r="CA773" s="43"/>
      <c r="CB773" s="43" t="str">
        <f t="shared" si="3513"/>
        <v/>
      </c>
      <c r="CC773" s="43"/>
      <c r="CD773" s="87" t="str">
        <f t="shared" si="3514"/>
        <v/>
      </c>
      <c r="CE773" s="43"/>
      <c r="CF773" s="43" t="str">
        <f t="shared" si="3515"/>
        <v/>
      </c>
      <c r="CG773" s="43"/>
      <c r="CH773" s="44" t="str">
        <f t="shared" si="3481"/>
        <v/>
      </c>
      <c r="CI773" s="48" t="str">
        <f t="shared" si="3482"/>
        <v/>
      </c>
      <c r="CJ773" s="45" t="str">
        <f t="shared" si="3516"/>
        <v/>
      </c>
      <c r="CK773" s="89" t="str">
        <f t="shared" si="3517"/>
        <v/>
      </c>
      <c r="CL773" s="37"/>
      <c r="CM773" s="29"/>
      <c r="CN773" s="52" t="str">
        <f>IF($A740="","",$A740)</f>
        <v/>
      </c>
      <c r="CO773" s="43"/>
      <c r="CP773" s="43" t="str">
        <f t="shared" si="3518"/>
        <v/>
      </c>
      <c r="CQ773" s="43"/>
      <c r="CR773" s="87" t="str">
        <f t="shared" si="3519"/>
        <v/>
      </c>
      <c r="CS773" s="43"/>
      <c r="CT773" s="43" t="str">
        <f t="shared" si="3520"/>
        <v/>
      </c>
      <c r="CU773" s="43"/>
      <c r="CV773" s="44" t="str">
        <f t="shared" si="3453"/>
        <v/>
      </c>
      <c r="CW773" s="48" t="str">
        <f t="shared" si="3454"/>
        <v/>
      </c>
      <c r="CX773" s="45" t="str">
        <f t="shared" si="3521"/>
        <v/>
      </c>
      <c r="CY773" s="89" t="str">
        <f t="shared" si="3522"/>
        <v/>
      </c>
      <c r="CZ773" s="37"/>
      <c r="DA773" s="29"/>
      <c r="DB773" s="47"/>
      <c r="DC773" s="67"/>
      <c r="DD773" s="45" t="str">
        <f t="shared" si="3493"/>
        <v/>
      </c>
      <c r="DE773" s="45"/>
      <c r="DF773" s="45"/>
      <c r="DG773" s="45"/>
      <c r="DH773" s="45" t="str">
        <f t="shared" si="3494"/>
        <v/>
      </c>
      <c r="DI773" s="45"/>
      <c r="DJ773" s="45"/>
      <c r="DK773" s="45"/>
      <c r="DL773" s="45" t="str">
        <f t="shared" si="3467"/>
        <v/>
      </c>
      <c r="DM773" s="46" t="str">
        <f t="shared" si="3468"/>
        <v/>
      </c>
      <c r="DN773" s="37"/>
      <c r="DO773" s="29"/>
      <c r="DP773" s="47"/>
      <c r="DQ773" s="45"/>
      <c r="DR773" s="45" t="str">
        <f t="shared" si="3495"/>
        <v/>
      </c>
      <c r="DS773" s="45"/>
      <c r="DT773" s="45" t="str">
        <f t="shared" si="3496"/>
        <v/>
      </c>
      <c r="DU773" s="45"/>
      <c r="DV773" s="45" t="str">
        <f t="shared" si="3497"/>
        <v/>
      </c>
      <c r="DW773" s="45"/>
      <c r="DX773" s="45"/>
      <c r="DY773" s="45"/>
      <c r="DZ773" s="45" t="str">
        <f t="shared" si="3469"/>
        <v/>
      </c>
      <c r="EA773" s="46" t="str">
        <f t="shared" si="3470"/>
        <v/>
      </c>
      <c r="EB773" s="37"/>
      <c r="GU773" s="220"/>
      <c r="HX773" s="360"/>
      <c r="HY773" s="52" t="str">
        <f>IF($A740="","",$A740)</f>
        <v/>
      </c>
      <c r="HZ773" s="43"/>
      <c r="IA773" s="43" t="str">
        <f t="shared" si="3523"/>
        <v/>
      </c>
      <c r="IB773" s="43"/>
      <c r="IC773" s="87" t="str">
        <f t="shared" si="3524"/>
        <v/>
      </c>
      <c r="ID773" s="43"/>
      <c r="IE773" s="43" t="str">
        <f t="shared" si="3525"/>
        <v/>
      </c>
      <c r="IF773" s="43"/>
      <c r="IG773" s="44" t="str">
        <f t="shared" si="3526"/>
        <v/>
      </c>
      <c r="IH773" s="48" t="str">
        <f t="shared" si="3527"/>
        <v/>
      </c>
      <c r="II773" s="45" t="str">
        <f t="shared" si="3528"/>
        <v/>
      </c>
      <c r="IJ773" s="89" t="str">
        <f t="shared" si="3529"/>
        <v/>
      </c>
      <c r="IK773" s="37"/>
      <c r="IL773" s="29"/>
      <c r="IM773" s="52" t="str">
        <f>IF($A740="","",$A740)</f>
        <v/>
      </c>
      <c r="IN773" s="43"/>
      <c r="IO773" s="43" t="str">
        <f t="shared" si="3530"/>
        <v/>
      </c>
      <c r="IP773" s="43"/>
      <c r="IQ773" s="87" t="str">
        <f t="shared" si="3531"/>
        <v/>
      </c>
      <c r="IR773" s="43"/>
      <c r="IS773" s="43" t="str">
        <f t="shared" si="3532"/>
        <v/>
      </c>
      <c r="IT773" s="43"/>
      <c r="IU773" s="44" t="str">
        <f t="shared" si="3457"/>
        <v/>
      </c>
      <c r="IV773" s="48" t="str">
        <f t="shared" si="3458"/>
        <v/>
      </c>
      <c r="IW773" s="45" t="str">
        <f t="shared" si="3533"/>
        <v/>
      </c>
      <c r="IX773" s="89" t="str">
        <f t="shared" si="3534"/>
        <v/>
      </c>
      <c r="IY773" s="37"/>
      <c r="IZ773" s="61"/>
      <c r="JA773" s="52" t="str">
        <f>IF($A740="","",$A740)</f>
        <v/>
      </c>
      <c r="JB773" s="43"/>
      <c r="JC773" s="43" t="str">
        <f t="shared" si="3535"/>
        <v/>
      </c>
      <c r="JD773" s="43"/>
      <c r="JE773" s="87" t="str">
        <f t="shared" si="3536"/>
        <v/>
      </c>
      <c r="JF773" s="43"/>
      <c r="JG773" s="43" t="str">
        <f t="shared" si="3537"/>
        <v/>
      </c>
      <c r="JH773" s="43"/>
      <c r="JI773" s="44" t="str">
        <f t="shared" si="3471"/>
        <v/>
      </c>
      <c r="JJ773" s="48" t="str">
        <f t="shared" si="3472"/>
        <v/>
      </c>
      <c r="JK773" s="45" t="str">
        <f t="shared" si="3538"/>
        <v/>
      </c>
      <c r="JL773" s="89" t="str">
        <f t="shared" si="3539"/>
        <v/>
      </c>
      <c r="JM773" s="37"/>
      <c r="JN773" s="29"/>
      <c r="JO773" s="52" t="str">
        <f>IF($A740="","",$A740)</f>
        <v/>
      </c>
      <c r="JP773" s="43"/>
      <c r="JQ773" s="43" t="str">
        <f t="shared" si="3540"/>
        <v/>
      </c>
      <c r="JR773" s="43"/>
      <c r="JS773" s="87" t="str">
        <f t="shared" si="3541"/>
        <v/>
      </c>
      <c r="JT773" s="43"/>
      <c r="JU773" s="43" t="str">
        <f t="shared" si="3542"/>
        <v/>
      </c>
      <c r="JV773" s="43"/>
      <c r="JW773" s="44" t="str">
        <f t="shared" si="3455"/>
        <v/>
      </c>
      <c r="JX773" s="48" t="str">
        <f t="shared" si="3456"/>
        <v/>
      </c>
      <c r="JY773" s="45" t="str">
        <f t="shared" si="3543"/>
        <v/>
      </c>
      <c r="JZ773" s="89" t="str">
        <f t="shared" si="3544"/>
        <v/>
      </c>
      <c r="KA773" s="37"/>
      <c r="KB773" s="51"/>
      <c r="KC773" s="52" t="str">
        <f>IF($A740="","",$A740)</f>
        <v/>
      </c>
      <c r="KD773" s="43"/>
      <c r="KE773" s="43" t="str">
        <f>IF(KD773="","",KD773-KD769)</f>
        <v/>
      </c>
      <c r="KF773" s="43"/>
      <c r="KG773" s="87" t="str">
        <f>IF(KF773="","",KF773-KF769)</f>
        <v/>
      </c>
      <c r="KH773" s="43"/>
      <c r="KI773" s="43" t="str">
        <f>IF(KH773="","",KH769+KJ769-KH773)</f>
        <v/>
      </c>
      <c r="KJ773" s="43"/>
      <c r="KK773" s="44" t="str">
        <f>IF(KD773="","",KK769)</f>
        <v/>
      </c>
      <c r="KL773" s="48" t="str">
        <f>IF(KE773="","",KL769)</f>
        <v/>
      </c>
      <c r="KM773" s="45" t="str">
        <f>IF(KH773="","",KI773*KL773)</f>
        <v/>
      </c>
      <c r="KN773" s="89" t="str">
        <f>IF(KI773="","",KM773/(KE773*100))</f>
        <v/>
      </c>
      <c r="KO773" s="37"/>
      <c r="KP773" s="29"/>
      <c r="KQ773" s="52" t="str">
        <f>IF($A740="","",$A740)</f>
        <v/>
      </c>
      <c r="KR773" s="43"/>
      <c r="KS773" s="43" t="str">
        <f>IF(KR773="","",KR773-KR769)</f>
        <v/>
      </c>
      <c r="KT773" s="43"/>
      <c r="KU773" s="87" t="str">
        <f>IF(KT773="","",KT773-KT769)</f>
        <v/>
      </c>
      <c r="KV773" s="43"/>
      <c r="KW773" s="43" t="str">
        <f>IF(KV773="","",KV769+KX769-KV773)</f>
        <v/>
      </c>
      <c r="KX773" s="43"/>
      <c r="KY773" s="44" t="str">
        <f>IF(KR773="","",KY769)</f>
        <v/>
      </c>
      <c r="KZ773" s="48" t="str">
        <f>IF(KS773="","",KZ769)</f>
        <v/>
      </c>
      <c r="LA773" s="45" t="str">
        <f>IF(KV773="","",KW773*KZ773)</f>
        <v/>
      </c>
      <c r="LB773" s="89" t="str">
        <f>IF(KW773="","",LA773/(KS773*100))</f>
        <v/>
      </c>
      <c r="LC773" s="37"/>
      <c r="LD773" s="29"/>
      <c r="LE773" s="75"/>
      <c r="LF773" s="76"/>
      <c r="LG773" s="76"/>
      <c r="LH773" s="76"/>
      <c r="LI773" s="76"/>
      <c r="LJ773" s="76"/>
      <c r="LK773" s="76"/>
      <c r="LL773" s="76"/>
      <c r="LM773" s="78"/>
      <c r="LN773" s="79"/>
      <c r="LO773" s="76" t="str">
        <f t="shared" si="3406"/>
        <v/>
      </c>
      <c r="LP773" s="80"/>
      <c r="LQ773" s="37"/>
      <c r="LR773" s="29"/>
      <c r="LS773" s="47"/>
      <c r="LT773" s="67"/>
      <c r="LU773" s="45" t="str">
        <f t="shared" si="3498"/>
        <v/>
      </c>
      <c r="LV773" s="45"/>
      <c r="LW773" s="45"/>
      <c r="LX773" s="45"/>
      <c r="LY773" s="45" t="str">
        <f t="shared" si="3499"/>
        <v/>
      </c>
      <c r="LZ773" s="45"/>
      <c r="MA773" s="45"/>
      <c r="MB773" s="45"/>
      <c r="MC773" s="45" t="str">
        <f t="shared" si="3473"/>
        <v/>
      </c>
      <c r="MD773" s="46" t="str">
        <f t="shared" si="3474"/>
        <v/>
      </c>
      <c r="ME773" s="37"/>
      <c r="MF773" s="29"/>
      <c r="MG773" s="47"/>
      <c r="MH773" s="67"/>
      <c r="MI773" s="45" t="str">
        <f t="shared" si="3500"/>
        <v/>
      </c>
      <c r="MJ773" s="45"/>
      <c r="MK773" s="45"/>
      <c r="ML773" s="45"/>
      <c r="MM773" s="45" t="str">
        <f t="shared" si="3501"/>
        <v/>
      </c>
      <c r="MN773" s="45"/>
      <c r="MO773" s="45"/>
      <c r="MP773" s="45"/>
      <c r="MQ773" s="45" t="str">
        <f t="shared" si="3475"/>
        <v/>
      </c>
      <c r="MR773" s="46" t="str">
        <f t="shared" si="3476"/>
        <v/>
      </c>
      <c r="MS773" s="37"/>
      <c r="MT773" s="29"/>
      <c r="MU773" s="47"/>
      <c r="MV773" s="67"/>
      <c r="MW773" s="45" t="str">
        <f t="shared" si="3502"/>
        <v/>
      </c>
      <c r="MX773" s="45"/>
      <c r="MY773" s="45"/>
      <c r="MZ773" s="45"/>
      <c r="NA773" s="45" t="str">
        <f t="shared" si="3503"/>
        <v/>
      </c>
      <c r="NB773" s="45"/>
      <c r="NC773" s="45"/>
      <c r="ND773" s="45"/>
      <c r="NE773" s="45" t="str">
        <f t="shared" si="3477"/>
        <v/>
      </c>
      <c r="NF773" s="46" t="str">
        <f t="shared" si="3478"/>
        <v/>
      </c>
      <c r="NG773" s="37"/>
      <c r="NH773" s="29"/>
      <c r="NI773" s="47"/>
      <c r="NJ773" s="67"/>
      <c r="NK773" s="45" t="str">
        <f t="shared" si="3504"/>
        <v/>
      </c>
      <c r="NL773" s="45"/>
      <c r="NM773" s="45"/>
      <c r="NN773" s="45"/>
      <c r="NO773" s="45" t="str">
        <f t="shared" si="3505"/>
        <v/>
      </c>
      <c r="NP773" s="45"/>
      <c r="NQ773" s="45"/>
      <c r="NR773" s="45"/>
      <c r="NS773" s="45" t="str">
        <f t="shared" si="3479"/>
        <v/>
      </c>
      <c r="NT773" s="46" t="str">
        <f t="shared" si="3480"/>
        <v/>
      </c>
      <c r="NU773" s="37"/>
    </row>
    <row r="774" spans="1:385" ht="15" customHeight="1" thickTop="1" x14ac:dyDescent="0.25">
      <c r="A774" s="38"/>
      <c r="B774" s="39"/>
      <c r="C774" s="40"/>
      <c r="D774" s="40"/>
      <c r="E774" s="40"/>
      <c r="F774" s="135"/>
      <c r="G774" s="135"/>
      <c r="H774" s="42"/>
      <c r="I774" s="45"/>
      <c r="J774" s="45" t="str">
        <f t="shared" si="3483"/>
        <v/>
      </c>
      <c r="K774" s="45"/>
      <c r="L774" s="45"/>
      <c r="M774" s="45"/>
      <c r="N774" s="45" t="str">
        <f t="shared" si="3484"/>
        <v/>
      </c>
      <c r="O774" s="45"/>
      <c r="P774" s="45"/>
      <c r="Q774" s="45"/>
      <c r="R774" s="45" t="str">
        <f t="shared" si="3459"/>
        <v/>
      </c>
      <c r="S774" s="46" t="str">
        <f t="shared" si="3460"/>
        <v/>
      </c>
      <c r="T774" s="37"/>
      <c r="U774" s="29"/>
      <c r="V774" s="47"/>
      <c r="W774" s="67"/>
      <c r="X774" s="45" t="str">
        <f t="shared" si="3485"/>
        <v/>
      </c>
      <c r="Y774" s="45"/>
      <c r="Z774" s="45"/>
      <c r="AA774" s="45"/>
      <c r="AB774" s="45" t="str">
        <f t="shared" si="3486"/>
        <v/>
      </c>
      <c r="AC774" s="45"/>
      <c r="AD774" s="45"/>
      <c r="AE774" s="45"/>
      <c r="AF774" s="45" t="str">
        <f t="shared" si="3461"/>
        <v/>
      </c>
      <c r="AG774" s="46" t="str">
        <f t="shared" si="3462"/>
        <v/>
      </c>
      <c r="AH774" s="37"/>
      <c r="AI774" s="29"/>
      <c r="AJ774" s="47"/>
      <c r="AK774" s="45"/>
      <c r="AL774" s="45" t="str">
        <f t="shared" si="3487"/>
        <v/>
      </c>
      <c r="AM774" s="45"/>
      <c r="AN774" s="45" t="str">
        <f t="shared" si="3488"/>
        <v/>
      </c>
      <c r="AO774" s="45"/>
      <c r="AP774" s="45" t="str">
        <f t="shared" si="3489"/>
        <v/>
      </c>
      <c r="AQ774" s="45"/>
      <c r="AR774" s="45"/>
      <c r="AS774" s="45"/>
      <c r="AT774" s="45" t="str">
        <f t="shared" si="3463"/>
        <v/>
      </c>
      <c r="AU774" s="46" t="str">
        <f t="shared" si="3464"/>
        <v/>
      </c>
      <c r="AV774" s="37"/>
      <c r="AW774" s="29"/>
      <c r="AX774" s="47"/>
      <c r="AY774" s="45"/>
      <c r="AZ774" s="45" t="str">
        <f t="shared" si="3490"/>
        <v/>
      </c>
      <c r="BA774" s="45"/>
      <c r="BB774" s="45" t="str">
        <f t="shared" si="3491"/>
        <v/>
      </c>
      <c r="BC774" s="45"/>
      <c r="BD774" s="45" t="str">
        <f t="shared" si="3492"/>
        <v/>
      </c>
      <c r="BE774" s="45"/>
      <c r="BF774" s="45"/>
      <c r="BG774" s="45"/>
      <c r="BH774" s="45" t="str">
        <f t="shared" si="3465"/>
        <v/>
      </c>
      <c r="BI774" s="46" t="str">
        <f t="shared" si="3466"/>
        <v/>
      </c>
      <c r="BJ774" s="37"/>
      <c r="BK774" s="29"/>
      <c r="BL774" s="47"/>
      <c r="BM774" s="45"/>
      <c r="BN774" s="45" t="str">
        <f t="shared" si="3506"/>
        <v/>
      </c>
      <c r="BO774" s="45"/>
      <c r="BP774" s="45" t="str">
        <f t="shared" si="3507"/>
        <v/>
      </c>
      <c r="BQ774" s="45"/>
      <c r="BR774" s="45" t="str">
        <f t="shared" si="3508"/>
        <v/>
      </c>
      <c r="BS774" s="45"/>
      <c r="BT774" s="63" t="str">
        <f t="shared" si="3509"/>
        <v/>
      </c>
      <c r="BU774" s="67" t="str">
        <f t="shared" si="3510"/>
        <v/>
      </c>
      <c r="BV774" s="43" t="str">
        <f t="shared" si="3511"/>
        <v/>
      </c>
      <c r="BW774" s="46" t="str">
        <f t="shared" si="3512"/>
        <v/>
      </c>
      <c r="BX774" s="37"/>
      <c r="BY774" s="57"/>
      <c r="BZ774" s="47"/>
      <c r="CA774" s="45"/>
      <c r="CB774" s="45" t="str">
        <f t="shared" si="3513"/>
        <v/>
      </c>
      <c r="CC774" s="45"/>
      <c r="CD774" s="45" t="str">
        <f t="shared" si="3514"/>
        <v/>
      </c>
      <c r="CE774" s="45"/>
      <c r="CF774" s="45" t="str">
        <f t="shared" si="3515"/>
        <v/>
      </c>
      <c r="CG774" s="45"/>
      <c r="CH774" s="63" t="str">
        <f t="shared" si="3481"/>
        <v/>
      </c>
      <c r="CI774" s="67" t="str">
        <f t="shared" si="3482"/>
        <v/>
      </c>
      <c r="CJ774" s="43" t="str">
        <f t="shared" si="3516"/>
        <v/>
      </c>
      <c r="CK774" s="46" t="str">
        <f t="shared" si="3517"/>
        <v/>
      </c>
      <c r="CL774" s="37"/>
      <c r="CM774" s="29"/>
      <c r="CN774" s="47"/>
      <c r="CO774" s="45"/>
      <c r="CP774" s="45" t="str">
        <f t="shared" si="3518"/>
        <v/>
      </c>
      <c r="CQ774" s="45"/>
      <c r="CR774" s="45" t="str">
        <f t="shared" si="3519"/>
        <v/>
      </c>
      <c r="CS774" s="45"/>
      <c r="CT774" s="45" t="str">
        <f t="shared" si="3520"/>
        <v/>
      </c>
      <c r="CU774" s="45"/>
      <c r="CV774" s="63" t="str">
        <f t="shared" si="3453"/>
        <v/>
      </c>
      <c r="CW774" s="67" t="str">
        <f t="shared" si="3454"/>
        <v/>
      </c>
      <c r="CX774" s="43" t="str">
        <f t="shared" si="3521"/>
        <v/>
      </c>
      <c r="CY774" s="46" t="str">
        <f t="shared" si="3522"/>
        <v/>
      </c>
      <c r="CZ774" s="37"/>
      <c r="DA774" s="29"/>
      <c r="DB774" s="47"/>
      <c r="DC774" s="67"/>
      <c r="DD774" s="45" t="str">
        <f t="shared" si="3493"/>
        <v/>
      </c>
      <c r="DE774" s="45"/>
      <c r="DF774" s="45"/>
      <c r="DG774" s="45"/>
      <c r="DH774" s="45" t="str">
        <f t="shared" si="3494"/>
        <v/>
      </c>
      <c r="DI774" s="45"/>
      <c r="DJ774" s="45"/>
      <c r="DK774" s="45"/>
      <c r="DL774" s="45" t="str">
        <f t="shared" si="3467"/>
        <v/>
      </c>
      <c r="DM774" s="46" t="str">
        <f t="shared" si="3468"/>
        <v/>
      </c>
      <c r="DN774" s="37"/>
      <c r="DO774" s="29"/>
      <c r="DP774" s="47"/>
      <c r="DQ774" s="45"/>
      <c r="DR774" s="45" t="str">
        <f t="shared" si="3495"/>
        <v/>
      </c>
      <c r="DS774" s="45"/>
      <c r="DT774" s="45" t="str">
        <f t="shared" si="3496"/>
        <v/>
      </c>
      <c r="DU774" s="45"/>
      <c r="DV774" s="45" t="str">
        <f t="shared" si="3497"/>
        <v/>
      </c>
      <c r="DW774" s="45"/>
      <c r="DX774" s="45"/>
      <c r="DY774" s="45"/>
      <c r="DZ774" s="45" t="str">
        <f t="shared" si="3469"/>
        <v/>
      </c>
      <c r="EA774" s="46" t="str">
        <f t="shared" si="3470"/>
        <v/>
      </c>
      <c r="EB774" s="37"/>
      <c r="GU774" s="220"/>
      <c r="HX774" s="360"/>
      <c r="HY774" s="47"/>
      <c r="HZ774" s="45"/>
      <c r="IA774" s="45" t="str">
        <f t="shared" si="3523"/>
        <v/>
      </c>
      <c r="IB774" s="45"/>
      <c r="IC774" s="45" t="str">
        <f t="shared" si="3524"/>
        <v/>
      </c>
      <c r="ID774" s="45"/>
      <c r="IE774" s="45" t="str">
        <f t="shared" si="3525"/>
        <v/>
      </c>
      <c r="IF774" s="45"/>
      <c r="IG774" s="63" t="str">
        <f t="shared" si="3526"/>
        <v/>
      </c>
      <c r="IH774" s="67" t="str">
        <f t="shared" si="3527"/>
        <v/>
      </c>
      <c r="II774" s="43" t="str">
        <f t="shared" si="3528"/>
        <v/>
      </c>
      <c r="IJ774" s="46" t="str">
        <f t="shared" si="3529"/>
        <v/>
      </c>
      <c r="IK774" s="37"/>
      <c r="IL774" s="29"/>
      <c r="IM774" s="47"/>
      <c r="IN774" s="45"/>
      <c r="IO774" s="45" t="str">
        <f t="shared" si="3530"/>
        <v/>
      </c>
      <c r="IP774" s="45"/>
      <c r="IQ774" s="45" t="str">
        <f t="shared" si="3531"/>
        <v/>
      </c>
      <c r="IR774" s="45"/>
      <c r="IS774" s="45" t="str">
        <f t="shared" si="3532"/>
        <v/>
      </c>
      <c r="IT774" s="45"/>
      <c r="IU774" s="63" t="str">
        <f t="shared" si="3457"/>
        <v/>
      </c>
      <c r="IV774" s="67" t="str">
        <f t="shared" si="3458"/>
        <v/>
      </c>
      <c r="IW774" s="43" t="str">
        <f t="shared" si="3533"/>
        <v/>
      </c>
      <c r="IX774" s="46" t="str">
        <f t="shared" si="3534"/>
        <v/>
      </c>
      <c r="IY774" s="37"/>
      <c r="IZ774" s="61"/>
      <c r="JA774" s="47"/>
      <c r="JB774" s="45"/>
      <c r="JC774" s="45" t="str">
        <f t="shared" si="3535"/>
        <v/>
      </c>
      <c r="JD774" s="45"/>
      <c r="JE774" s="45" t="str">
        <f t="shared" si="3536"/>
        <v/>
      </c>
      <c r="JF774" s="45"/>
      <c r="JG774" s="45" t="str">
        <f t="shared" si="3537"/>
        <v/>
      </c>
      <c r="JH774" s="45"/>
      <c r="JI774" s="63" t="str">
        <f t="shared" si="3471"/>
        <v/>
      </c>
      <c r="JJ774" s="67" t="str">
        <f t="shared" si="3472"/>
        <v/>
      </c>
      <c r="JK774" s="43" t="str">
        <f t="shared" si="3538"/>
        <v/>
      </c>
      <c r="JL774" s="46" t="str">
        <f t="shared" si="3539"/>
        <v/>
      </c>
      <c r="JM774" s="37"/>
      <c r="JN774" s="29"/>
      <c r="JO774" s="47"/>
      <c r="JP774" s="45"/>
      <c r="JQ774" s="45" t="str">
        <f t="shared" si="3540"/>
        <v/>
      </c>
      <c r="JR774" s="45"/>
      <c r="JS774" s="45" t="str">
        <f t="shared" si="3541"/>
        <v/>
      </c>
      <c r="JT774" s="45"/>
      <c r="JU774" s="45" t="str">
        <f t="shared" si="3542"/>
        <v/>
      </c>
      <c r="JV774" s="45"/>
      <c r="JW774" s="63" t="str">
        <f t="shared" si="3455"/>
        <v/>
      </c>
      <c r="JX774" s="67" t="str">
        <f t="shared" si="3456"/>
        <v/>
      </c>
      <c r="JY774" s="43" t="str">
        <f t="shared" si="3543"/>
        <v/>
      </c>
      <c r="JZ774" s="46" t="str">
        <f t="shared" si="3544"/>
        <v/>
      </c>
      <c r="KA774" s="37"/>
      <c r="KB774" s="51"/>
      <c r="KC774" s="47"/>
      <c r="KD774" s="45"/>
      <c r="KE774" s="45" t="str">
        <f>IF(KD774="","",KD774-KD770)</f>
        <v/>
      </c>
      <c r="KF774" s="45"/>
      <c r="KG774" s="45" t="str">
        <f>IF(KF774="","",KF774-KF770)</f>
        <v/>
      </c>
      <c r="KH774" s="45"/>
      <c r="KI774" s="45" t="str">
        <f>IF(KH774="","",KH770+KJ770-KH774)</f>
        <v/>
      </c>
      <c r="KJ774" s="45"/>
      <c r="KK774" s="63" t="str">
        <f>IF(KD774="","",KK770)</f>
        <v/>
      </c>
      <c r="KL774" s="67" t="str">
        <f>IF(KE774="","",KL770)</f>
        <v/>
      </c>
      <c r="KM774" s="43" t="str">
        <f>IF(KH774="","",KI774*KL774)</f>
        <v/>
      </c>
      <c r="KN774" s="46" t="str">
        <f>IF(KI774="","",KM774/(KE774*100))</f>
        <v/>
      </c>
      <c r="KO774" s="37"/>
      <c r="KP774" s="29"/>
      <c r="KQ774" s="47"/>
      <c r="KR774" s="45"/>
      <c r="KS774" s="45" t="str">
        <f>IF(KR774="","",KR774-KR770)</f>
        <v/>
      </c>
      <c r="KT774" s="45"/>
      <c r="KU774" s="45" t="str">
        <f>IF(KT774="","",KT774-KT770)</f>
        <v/>
      </c>
      <c r="KV774" s="45"/>
      <c r="KW774" s="45" t="str">
        <f>IF(KV774="","",KV770+KX770-KV774)</f>
        <v/>
      </c>
      <c r="KX774" s="45"/>
      <c r="KY774" s="63" t="str">
        <f>IF(KR774="","",KY770)</f>
        <v/>
      </c>
      <c r="KZ774" s="67" t="str">
        <f>IF(KS774="","",KZ770)</f>
        <v/>
      </c>
      <c r="LA774" s="43" t="str">
        <f>IF(KV774="","",KW774*KZ774)</f>
        <v/>
      </c>
      <c r="LB774" s="46" t="str">
        <f>IF(KW774="","",LA774/(KS774*100))</f>
        <v/>
      </c>
      <c r="LC774" s="37"/>
      <c r="LD774" s="29"/>
      <c r="LE774" s="52"/>
      <c r="LF774" s="43"/>
      <c r="LG774" s="86" t="str">
        <f>IF(LF774="","",LF774-LF771)</f>
        <v/>
      </c>
      <c r="LH774" s="43"/>
      <c r="LI774" s="43"/>
      <c r="LJ774" s="43"/>
      <c r="LK774" s="87"/>
      <c r="LL774" s="43"/>
      <c r="LM774" s="73"/>
      <c r="LN774" s="67"/>
      <c r="LO774" s="87" t="str">
        <f t="shared" si="3406"/>
        <v/>
      </c>
      <c r="LP774" s="53"/>
      <c r="LQ774" s="37"/>
      <c r="LR774" s="29"/>
      <c r="LS774" s="47"/>
      <c r="LT774" s="67"/>
      <c r="LU774" s="45" t="str">
        <f t="shared" si="3498"/>
        <v/>
      </c>
      <c r="LV774" s="45"/>
      <c r="LW774" s="45"/>
      <c r="LX774" s="45"/>
      <c r="LY774" s="45" t="str">
        <f t="shared" si="3499"/>
        <v/>
      </c>
      <c r="LZ774" s="45"/>
      <c r="MA774" s="45"/>
      <c r="MB774" s="45"/>
      <c r="MC774" s="45" t="str">
        <f t="shared" si="3473"/>
        <v/>
      </c>
      <c r="MD774" s="46" t="str">
        <f t="shared" si="3474"/>
        <v/>
      </c>
      <c r="ME774" s="37"/>
      <c r="MF774" s="29"/>
      <c r="MG774" s="47"/>
      <c r="MH774" s="67"/>
      <c r="MI774" s="45" t="str">
        <f t="shared" si="3500"/>
        <v/>
      </c>
      <c r="MJ774" s="45"/>
      <c r="MK774" s="45"/>
      <c r="ML774" s="45"/>
      <c r="MM774" s="45" t="str">
        <f t="shared" si="3501"/>
        <v/>
      </c>
      <c r="MN774" s="45"/>
      <c r="MO774" s="45"/>
      <c r="MP774" s="45"/>
      <c r="MQ774" s="45" t="str">
        <f t="shared" si="3475"/>
        <v/>
      </c>
      <c r="MR774" s="46" t="str">
        <f t="shared" si="3476"/>
        <v/>
      </c>
      <c r="MS774" s="37"/>
      <c r="MT774" s="29"/>
      <c r="MU774" s="47"/>
      <c r="MV774" s="67"/>
      <c r="MW774" s="45" t="str">
        <f t="shared" si="3502"/>
        <v/>
      </c>
      <c r="MX774" s="45"/>
      <c r="MY774" s="45"/>
      <c r="MZ774" s="45"/>
      <c r="NA774" s="45" t="str">
        <f t="shared" si="3503"/>
        <v/>
      </c>
      <c r="NB774" s="45"/>
      <c r="NC774" s="45"/>
      <c r="ND774" s="45"/>
      <c r="NE774" s="45" t="str">
        <f t="shared" si="3477"/>
        <v/>
      </c>
      <c r="NF774" s="46" t="str">
        <f t="shared" si="3478"/>
        <v/>
      </c>
      <c r="NG774" s="37"/>
      <c r="NH774" s="29"/>
      <c r="NI774" s="47"/>
      <c r="NJ774" s="67"/>
      <c r="NK774" s="45" t="str">
        <f t="shared" si="3504"/>
        <v/>
      </c>
      <c r="NL774" s="45"/>
      <c r="NM774" s="45"/>
      <c r="NN774" s="45"/>
      <c r="NO774" s="45" t="str">
        <f t="shared" si="3505"/>
        <v/>
      </c>
      <c r="NP774" s="45"/>
      <c r="NQ774" s="45"/>
      <c r="NR774" s="45"/>
      <c r="NS774" s="45" t="str">
        <f t="shared" si="3479"/>
        <v/>
      </c>
      <c r="NT774" s="46" t="str">
        <f t="shared" si="3480"/>
        <v/>
      </c>
      <c r="NU774" s="37"/>
    </row>
    <row r="775" spans="1:385" x14ac:dyDescent="0.25">
      <c r="A775" s="38"/>
      <c r="B775" s="39"/>
      <c r="C775" s="40"/>
      <c r="D775" s="40"/>
      <c r="E775" s="40"/>
      <c r="F775" s="135"/>
      <c r="G775" s="135"/>
      <c r="H775" s="42"/>
      <c r="I775" s="45"/>
      <c r="J775" s="45" t="str">
        <f t="shared" si="3483"/>
        <v/>
      </c>
      <c r="K775" s="45"/>
      <c r="L775" s="45"/>
      <c r="M775" s="45"/>
      <c r="N775" s="45" t="str">
        <f t="shared" si="3484"/>
        <v/>
      </c>
      <c r="O775" s="45"/>
      <c r="P775" s="45"/>
      <c r="Q775" s="45"/>
      <c r="R775" s="45" t="str">
        <f t="shared" si="3459"/>
        <v/>
      </c>
      <c r="S775" s="46" t="str">
        <f t="shared" si="3460"/>
        <v/>
      </c>
      <c r="T775" s="37"/>
      <c r="U775" s="29"/>
      <c r="V775" s="47"/>
      <c r="W775" s="67"/>
      <c r="X775" s="45" t="str">
        <f t="shared" si="3485"/>
        <v/>
      </c>
      <c r="Y775" s="45"/>
      <c r="Z775" s="45"/>
      <c r="AA775" s="45"/>
      <c r="AB775" s="45" t="str">
        <f t="shared" si="3486"/>
        <v/>
      </c>
      <c r="AC775" s="45"/>
      <c r="AD775" s="45"/>
      <c r="AE775" s="45"/>
      <c r="AF775" s="45" t="str">
        <f t="shared" si="3461"/>
        <v/>
      </c>
      <c r="AG775" s="46" t="str">
        <f t="shared" si="3462"/>
        <v/>
      </c>
      <c r="AH775" s="37"/>
      <c r="AI775" s="29"/>
      <c r="AJ775" s="47"/>
      <c r="AK775" s="45"/>
      <c r="AL775" s="45" t="str">
        <f t="shared" si="3487"/>
        <v/>
      </c>
      <c r="AM775" s="45"/>
      <c r="AN775" s="45" t="str">
        <f t="shared" si="3488"/>
        <v/>
      </c>
      <c r="AO775" s="45"/>
      <c r="AP775" s="45" t="str">
        <f t="shared" si="3489"/>
        <v/>
      </c>
      <c r="AQ775" s="45"/>
      <c r="AR775" s="45"/>
      <c r="AS775" s="45"/>
      <c r="AT775" s="45" t="str">
        <f t="shared" si="3463"/>
        <v/>
      </c>
      <c r="AU775" s="46" t="str">
        <f t="shared" si="3464"/>
        <v/>
      </c>
      <c r="AV775" s="37"/>
      <c r="AW775" s="29"/>
      <c r="AX775" s="47"/>
      <c r="AY775" s="45"/>
      <c r="AZ775" s="45" t="str">
        <f t="shared" si="3490"/>
        <v/>
      </c>
      <c r="BA775" s="45"/>
      <c r="BB775" s="45" t="str">
        <f t="shared" si="3491"/>
        <v/>
      </c>
      <c r="BC775" s="45"/>
      <c r="BD775" s="45" t="str">
        <f t="shared" si="3492"/>
        <v/>
      </c>
      <c r="BE775" s="45"/>
      <c r="BF775" s="45"/>
      <c r="BG775" s="45"/>
      <c r="BH775" s="45" t="str">
        <f t="shared" si="3465"/>
        <v/>
      </c>
      <c r="BI775" s="46" t="str">
        <f t="shared" si="3466"/>
        <v/>
      </c>
      <c r="BJ775" s="37"/>
      <c r="BK775" s="29"/>
      <c r="BL775" s="47"/>
      <c r="BM775" s="45"/>
      <c r="BN775" s="45" t="str">
        <f t="shared" si="3506"/>
        <v/>
      </c>
      <c r="BO775" s="45"/>
      <c r="BP775" s="45" t="str">
        <f t="shared" si="3507"/>
        <v/>
      </c>
      <c r="BQ775" s="45"/>
      <c r="BR775" s="45" t="str">
        <f t="shared" si="3508"/>
        <v/>
      </c>
      <c r="BS775" s="45"/>
      <c r="BT775" s="63" t="str">
        <f t="shared" si="3509"/>
        <v/>
      </c>
      <c r="BU775" s="67" t="str">
        <f t="shared" si="3510"/>
        <v/>
      </c>
      <c r="BV775" s="45" t="str">
        <f t="shared" si="3511"/>
        <v/>
      </c>
      <c r="BW775" s="46" t="str">
        <f t="shared" si="3512"/>
        <v/>
      </c>
      <c r="BX775" s="37"/>
      <c r="BY775" s="57"/>
      <c r="BZ775" s="47"/>
      <c r="CA775" s="45"/>
      <c r="CB775" s="45" t="str">
        <f t="shared" si="3513"/>
        <v/>
      </c>
      <c r="CC775" s="45"/>
      <c r="CD775" s="45" t="str">
        <f t="shared" si="3514"/>
        <v/>
      </c>
      <c r="CE775" s="45"/>
      <c r="CF775" s="45" t="str">
        <f t="shared" si="3515"/>
        <v/>
      </c>
      <c r="CG775" s="45"/>
      <c r="CH775" s="63" t="str">
        <f t="shared" si="3481"/>
        <v/>
      </c>
      <c r="CI775" s="67" t="str">
        <f t="shared" si="3482"/>
        <v/>
      </c>
      <c r="CJ775" s="45" t="str">
        <f t="shared" si="3516"/>
        <v/>
      </c>
      <c r="CK775" s="46" t="str">
        <f t="shared" si="3517"/>
        <v/>
      </c>
      <c r="CL775" s="37"/>
      <c r="CM775" s="29"/>
      <c r="CN775" s="47"/>
      <c r="CO775" s="45"/>
      <c r="CP775" s="45" t="str">
        <f t="shared" si="3518"/>
        <v/>
      </c>
      <c r="CQ775" s="45"/>
      <c r="CR775" s="45" t="str">
        <f t="shared" si="3519"/>
        <v/>
      </c>
      <c r="CS775" s="45"/>
      <c r="CT775" s="45" t="str">
        <f t="shared" si="3520"/>
        <v/>
      </c>
      <c r="CU775" s="45"/>
      <c r="CV775" s="63" t="str">
        <f t="shared" si="3453"/>
        <v/>
      </c>
      <c r="CW775" s="67" t="str">
        <f t="shared" si="3454"/>
        <v/>
      </c>
      <c r="CX775" s="45" t="str">
        <f t="shared" si="3521"/>
        <v/>
      </c>
      <c r="CY775" s="46" t="str">
        <f t="shared" si="3522"/>
        <v/>
      </c>
      <c r="CZ775" s="37"/>
      <c r="DA775" s="29"/>
      <c r="DB775" s="47"/>
      <c r="DC775" s="67"/>
      <c r="DD775" s="45" t="str">
        <f t="shared" si="3493"/>
        <v/>
      </c>
      <c r="DE775" s="45"/>
      <c r="DF775" s="45"/>
      <c r="DG775" s="45"/>
      <c r="DH775" s="45" t="str">
        <f t="shared" si="3494"/>
        <v/>
      </c>
      <c r="DI775" s="45"/>
      <c r="DJ775" s="45"/>
      <c r="DK775" s="45"/>
      <c r="DL775" s="45" t="str">
        <f t="shared" si="3467"/>
        <v/>
      </c>
      <c r="DM775" s="46" t="str">
        <f t="shared" si="3468"/>
        <v/>
      </c>
      <c r="DN775" s="37"/>
      <c r="DO775" s="29"/>
      <c r="DP775" s="47"/>
      <c r="DQ775" s="45"/>
      <c r="DR775" s="45" t="str">
        <f t="shared" si="3495"/>
        <v/>
      </c>
      <c r="DS775" s="45"/>
      <c r="DT775" s="45" t="str">
        <f t="shared" si="3496"/>
        <v/>
      </c>
      <c r="DU775" s="45"/>
      <c r="DV775" s="45" t="str">
        <f t="shared" si="3497"/>
        <v/>
      </c>
      <c r="DW775" s="45"/>
      <c r="DX775" s="45"/>
      <c r="DY775" s="45"/>
      <c r="DZ775" s="45" t="str">
        <f t="shared" si="3469"/>
        <v/>
      </c>
      <c r="EA775" s="46" t="str">
        <f t="shared" si="3470"/>
        <v/>
      </c>
      <c r="EB775" s="37"/>
      <c r="GU775" s="220"/>
      <c r="HX775" s="360"/>
      <c r="HY775" s="47"/>
      <c r="HZ775" s="45"/>
      <c r="IA775" s="45" t="str">
        <f t="shared" si="3523"/>
        <v/>
      </c>
      <c r="IB775" s="45"/>
      <c r="IC775" s="45" t="str">
        <f t="shared" si="3524"/>
        <v/>
      </c>
      <c r="ID775" s="45"/>
      <c r="IE775" s="45" t="str">
        <f t="shared" si="3525"/>
        <v/>
      </c>
      <c r="IF775" s="45"/>
      <c r="IG775" s="63" t="str">
        <f t="shared" si="3526"/>
        <v/>
      </c>
      <c r="IH775" s="67" t="str">
        <f t="shared" si="3527"/>
        <v/>
      </c>
      <c r="II775" s="45" t="str">
        <f t="shared" si="3528"/>
        <v/>
      </c>
      <c r="IJ775" s="46" t="str">
        <f t="shared" si="3529"/>
        <v/>
      </c>
      <c r="IK775" s="37"/>
      <c r="IL775" s="29"/>
      <c r="IM775" s="47"/>
      <c r="IN775" s="45"/>
      <c r="IO775" s="45" t="str">
        <f t="shared" si="3530"/>
        <v/>
      </c>
      <c r="IP775" s="45"/>
      <c r="IQ775" s="45" t="str">
        <f t="shared" si="3531"/>
        <v/>
      </c>
      <c r="IR775" s="45"/>
      <c r="IS775" s="45" t="str">
        <f t="shared" si="3532"/>
        <v/>
      </c>
      <c r="IT775" s="45"/>
      <c r="IU775" s="63" t="str">
        <f t="shared" si="3457"/>
        <v/>
      </c>
      <c r="IV775" s="67" t="str">
        <f t="shared" si="3458"/>
        <v/>
      </c>
      <c r="IW775" s="45" t="str">
        <f t="shared" si="3533"/>
        <v/>
      </c>
      <c r="IX775" s="46" t="str">
        <f t="shared" si="3534"/>
        <v/>
      </c>
      <c r="IY775" s="37"/>
      <c r="IZ775" s="61"/>
      <c r="JA775" s="47"/>
      <c r="JB775" s="45"/>
      <c r="JC775" s="45" t="str">
        <f t="shared" si="3535"/>
        <v/>
      </c>
      <c r="JD775" s="45"/>
      <c r="JE775" s="45" t="str">
        <f t="shared" si="3536"/>
        <v/>
      </c>
      <c r="JF775" s="45"/>
      <c r="JG775" s="45" t="str">
        <f t="shared" si="3537"/>
        <v/>
      </c>
      <c r="JH775" s="45"/>
      <c r="JI775" s="63" t="str">
        <f t="shared" si="3471"/>
        <v/>
      </c>
      <c r="JJ775" s="67" t="str">
        <f t="shared" si="3472"/>
        <v/>
      </c>
      <c r="JK775" s="45" t="str">
        <f t="shared" si="3538"/>
        <v/>
      </c>
      <c r="JL775" s="46" t="str">
        <f t="shared" si="3539"/>
        <v/>
      </c>
      <c r="JM775" s="37"/>
      <c r="JN775" s="29"/>
      <c r="JO775" s="47"/>
      <c r="JP775" s="45"/>
      <c r="JQ775" s="45" t="str">
        <f t="shared" si="3540"/>
        <v/>
      </c>
      <c r="JR775" s="45"/>
      <c r="JS775" s="45" t="str">
        <f t="shared" si="3541"/>
        <v/>
      </c>
      <c r="JT775" s="45"/>
      <c r="JU775" s="45" t="str">
        <f t="shared" si="3542"/>
        <v/>
      </c>
      <c r="JV775" s="45"/>
      <c r="JW775" s="63" t="str">
        <f t="shared" si="3455"/>
        <v/>
      </c>
      <c r="JX775" s="67" t="str">
        <f t="shared" si="3456"/>
        <v/>
      </c>
      <c r="JY775" s="45" t="str">
        <f t="shared" si="3543"/>
        <v/>
      </c>
      <c r="JZ775" s="46" t="str">
        <f t="shared" si="3544"/>
        <v/>
      </c>
      <c r="KA775" s="37"/>
      <c r="KB775" s="51"/>
      <c r="KC775" s="47"/>
      <c r="KD775" s="45"/>
      <c r="KE775" s="45" t="str">
        <f>IF(KD775="","",KD775-KD771)</f>
        <v/>
      </c>
      <c r="KF775" s="45"/>
      <c r="KG775" s="45" t="str">
        <f>IF(KF775="","",KF775-KF771)</f>
        <v/>
      </c>
      <c r="KH775" s="45"/>
      <c r="KI775" s="45" t="str">
        <f>IF(KH775="","",KH771+KJ771-KH775)</f>
        <v/>
      </c>
      <c r="KJ775" s="45"/>
      <c r="KK775" s="63" t="str">
        <f>IF(KD775="","",KK771)</f>
        <v/>
      </c>
      <c r="KL775" s="67" t="str">
        <f>IF(KE775="","",KL771)</f>
        <v/>
      </c>
      <c r="KM775" s="45" t="str">
        <f>IF(KH775="","",KI775*KL775)</f>
        <v/>
      </c>
      <c r="KN775" s="46" t="str">
        <f>IF(KI775="","",KM775/(KE775*100))</f>
        <v/>
      </c>
      <c r="KO775" s="37"/>
      <c r="KP775" s="29"/>
      <c r="KQ775" s="47"/>
      <c r="KR775" s="45"/>
      <c r="KS775" s="45" t="str">
        <f>IF(KR775="","",KR775-KR771)</f>
        <v/>
      </c>
      <c r="KT775" s="45"/>
      <c r="KU775" s="45" t="str">
        <f>IF(KT775="","",KT775-KT771)</f>
        <v/>
      </c>
      <c r="KV775" s="45"/>
      <c r="KW775" s="45" t="str">
        <f>IF(KV775="","",KV771+KX771-KV775)</f>
        <v/>
      </c>
      <c r="KX775" s="45"/>
      <c r="KY775" s="63" t="str">
        <f>IF(KR775="","",KY771)</f>
        <v/>
      </c>
      <c r="KZ775" s="67" t="str">
        <f>IF(KS775="","",KZ771)</f>
        <v/>
      </c>
      <c r="LA775" s="45" t="str">
        <f>IF(KV775="","",KW775*KZ775)</f>
        <v/>
      </c>
      <c r="LB775" s="46" t="str">
        <f>IF(KW775="","",LA775/(KS775*100))</f>
        <v/>
      </c>
      <c r="LC775" s="37"/>
      <c r="LD775" s="29"/>
      <c r="LE775" s="52"/>
      <c r="LF775" s="43"/>
      <c r="LG775" s="45"/>
      <c r="LH775" s="45"/>
      <c r="LI775" s="45"/>
      <c r="LJ775" s="45"/>
      <c r="LK775" s="45"/>
      <c r="LL775" s="45"/>
      <c r="LM775" s="63"/>
      <c r="LN775" s="67"/>
      <c r="LO775" s="45" t="str">
        <f t="shared" si="3406"/>
        <v/>
      </c>
      <c r="LP775" s="46"/>
      <c r="LQ775" s="37"/>
      <c r="LR775" s="29"/>
      <c r="LS775" s="47"/>
      <c r="LT775" s="67"/>
      <c r="LU775" s="45" t="str">
        <f t="shared" si="3498"/>
        <v/>
      </c>
      <c r="LV775" s="45"/>
      <c r="LW775" s="45"/>
      <c r="LX775" s="45"/>
      <c r="LY775" s="45" t="str">
        <f t="shared" si="3499"/>
        <v/>
      </c>
      <c r="LZ775" s="45"/>
      <c r="MA775" s="45"/>
      <c r="MB775" s="45"/>
      <c r="MC775" s="45" t="str">
        <f t="shared" si="3473"/>
        <v/>
      </c>
      <c r="MD775" s="46" t="str">
        <f t="shared" si="3474"/>
        <v/>
      </c>
      <c r="ME775" s="37"/>
      <c r="MF775" s="29"/>
      <c r="MG775" s="47"/>
      <c r="MH775" s="67"/>
      <c r="MI775" s="45" t="str">
        <f t="shared" si="3500"/>
        <v/>
      </c>
      <c r="MJ775" s="45"/>
      <c r="MK775" s="45"/>
      <c r="ML775" s="45"/>
      <c r="MM775" s="45" t="str">
        <f t="shared" si="3501"/>
        <v/>
      </c>
      <c r="MN775" s="45"/>
      <c r="MO775" s="45"/>
      <c r="MP775" s="45"/>
      <c r="MQ775" s="45" t="str">
        <f t="shared" si="3475"/>
        <v/>
      </c>
      <c r="MR775" s="46" t="str">
        <f t="shared" si="3476"/>
        <v/>
      </c>
      <c r="MS775" s="37"/>
      <c r="MT775" s="29"/>
      <c r="MU775" s="47"/>
      <c r="MV775" s="67"/>
      <c r="MW775" s="45" t="str">
        <f t="shared" si="3502"/>
        <v/>
      </c>
      <c r="MX775" s="45"/>
      <c r="MY775" s="45"/>
      <c r="MZ775" s="45"/>
      <c r="NA775" s="45" t="str">
        <f t="shared" si="3503"/>
        <v/>
      </c>
      <c r="NB775" s="45"/>
      <c r="NC775" s="45"/>
      <c r="ND775" s="45"/>
      <c r="NE775" s="45" t="str">
        <f t="shared" si="3477"/>
        <v/>
      </c>
      <c r="NF775" s="46" t="str">
        <f t="shared" si="3478"/>
        <v/>
      </c>
      <c r="NG775" s="37"/>
      <c r="NH775" s="29"/>
      <c r="NI775" s="47"/>
      <c r="NJ775" s="67"/>
      <c r="NK775" s="45" t="str">
        <f t="shared" si="3504"/>
        <v/>
      </c>
      <c r="NL775" s="45"/>
      <c r="NM775" s="45"/>
      <c r="NN775" s="45"/>
      <c r="NO775" s="45" t="str">
        <f t="shared" si="3505"/>
        <v/>
      </c>
      <c r="NP775" s="45"/>
      <c r="NQ775" s="45"/>
      <c r="NR775" s="45"/>
      <c r="NS775" s="45" t="str">
        <f t="shared" si="3479"/>
        <v/>
      </c>
      <c r="NT775" s="46" t="str">
        <f t="shared" si="3480"/>
        <v/>
      </c>
      <c r="NU775" s="37"/>
    </row>
    <row r="776" spans="1:385" ht="15" customHeight="1" thickBot="1" x14ac:dyDescent="0.3">
      <c r="A776" s="38"/>
      <c r="B776" s="39"/>
      <c r="C776" s="40"/>
      <c r="D776" s="40"/>
      <c r="E776" s="40"/>
      <c r="F776" s="135"/>
      <c r="G776" s="135"/>
      <c r="H776" s="42"/>
      <c r="I776" s="45"/>
      <c r="J776" s="45" t="str">
        <f t="shared" si="3483"/>
        <v/>
      </c>
      <c r="K776" s="45"/>
      <c r="L776" s="45"/>
      <c r="M776" s="45"/>
      <c r="N776" s="45" t="str">
        <f t="shared" si="3484"/>
        <v/>
      </c>
      <c r="O776" s="45"/>
      <c r="P776" s="45"/>
      <c r="Q776" s="45"/>
      <c r="R776" s="45" t="str">
        <f t="shared" si="3459"/>
        <v/>
      </c>
      <c r="S776" s="46" t="str">
        <f t="shared" si="3460"/>
        <v/>
      </c>
      <c r="T776" s="37"/>
      <c r="U776" s="29"/>
      <c r="V776" s="47"/>
      <c r="W776" s="67"/>
      <c r="X776" s="45" t="str">
        <f t="shared" si="3485"/>
        <v/>
      </c>
      <c r="Y776" s="45"/>
      <c r="Z776" s="45"/>
      <c r="AA776" s="45"/>
      <c r="AB776" s="45" t="str">
        <f t="shared" si="3486"/>
        <v/>
      </c>
      <c r="AC776" s="45"/>
      <c r="AD776" s="45"/>
      <c r="AE776" s="45"/>
      <c r="AF776" s="45" t="str">
        <f t="shared" si="3461"/>
        <v/>
      </c>
      <c r="AG776" s="46" t="str">
        <f t="shared" si="3462"/>
        <v/>
      </c>
      <c r="AH776" s="37"/>
      <c r="AI776" s="29"/>
      <c r="AJ776" s="47"/>
      <c r="AK776" s="45"/>
      <c r="AL776" s="45" t="str">
        <f t="shared" si="3487"/>
        <v/>
      </c>
      <c r="AM776" s="45"/>
      <c r="AN776" s="45" t="str">
        <f t="shared" si="3488"/>
        <v/>
      </c>
      <c r="AO776" s="45"/>
      <c r="AP776" s="45" t="str">
        <f t="shared" si="3489"/>
        <v/>
      </c>
      <c r="AQ776" s="45"/>
      <c r="AR776" s="45"/>
      <c r="AS776" s="45"/>
      <c r="AT776" s="45" t="str">
        <f t="shared" si="3463"/>
        <v/>
      </c>
      <c r="AU776" s="46" t="str">
        <f t="shared" si="3464"/>
        <v/>
      </c>
      <c r="AV776" s="37"/>
      <c r="AW776" s="29"/>
      <c r="AX776" s="47"/>
      <c r="AY776" s="45"/>
      <c r="AZ776" s="45" t="str">
        <f t="shared" si="3490"/>
        <v/>
      </c>
      <c r="BA776" s="45"/>
      <c r="BB776" s="45" t="str">
        <f t="shared" si="3491"/>
        <v/>
      </c>
      <c r="BC776" s="45"/>
      <c r="BD776" s="45" t="str">
        <f t="shared" si="3492"/>
        <v/>
      </c>
      <c r="BE776" s="45"/>
      <c r="BF776" s="45"/>
      <c r="BG776" s="45"/>
      <c r="BH776" s="45" t="str">
        <f t="shared" si="3465"/>
        <v/>
      </c>
      <c r="BI776" s="46" t="str">
        <f t="shared" si="3466"/>
        <v/>
      </c>
      <c r="BJ776" s="37"/>
      <c r="BK776" s="29"/>
      <c r="BL776" s="75"/>
      <c r="BM776" s="76"/>
      <c r="BN776" s="76" t="str">
        <f t="shared" si="3506"/>
        <v/>
      </c>
      <c r="BO776" s="76"/>
      <c r="BP776" s="76" t="str">
        <f t="shared" si="3507"/>
        <v/>
      </c>
      <c r="BQ776" s="76"/>
      <c r="BR776" s="76" t="str">
        <f t="shared" si="3508"/>
        <v/>
      </c>
      <c r="BS776" s="76"/>
      <c r="BT776" s="78" t="str">
        <f t="shared" si="3509"/>
        <v/>
      </c>
      <c r="BU776" s="79" t="str">
        <f t="shared" si="3510"/>
        <v/>
      </c>
      <c r="BV776" s="76" t="str">
        <f t="shared" si="3511"/>
        <v/>
      </c>
      <c r="BW776" s="80" t="str">
        <f t="shared" si="3512"/>
        <v/>
      </c>
      <c r="BX776" s="37"/>
      <c r="BY776" s="57"/>
      <c r="BZ776" s="75"/>
      <c r="CA776" s="76"/>
      <c r="CB776" s="76" t="str">
        <f t="shared" si="3513"/>
        <v/>
      </c>
      <c r="CC776" s="76"/>
      <c r="CD776" s="76" t="str">
        <f t="shared" si="3514"/>
        <v/>
      </c>
      <c r="CE776" s="76"/>
      <c r="CF776" s="76" t="str">
        <f t="shared" si="3515"/>
        <v/>
      </c>
      <c r="CG776" s="76"/>
      <c r="CH776" s="78" t="str">
        <f t="shared" si="3481"/>
        <v/>
      </c>
      <c r="CI776" s="79" t="str">
        <f t="shared" si="3482"/>
        <v/>
      </c>
      <c r="CJ776" s="76" t="str">
        <f t="shared" si="3516"/>
        <v/>
      </c>
      <c r="CK776" s="80" t="str">
        <f t="shared" si="3517"/>
        <v/>
      </c>
      <c r="CL776" s="37"/>
      <c r="CM776" s="29"/>
      <c r="CN776" s="75"/>
      <c r="CO776" s="76"/>
      <c r="CP776" s="76" t="str">
        <f t="shared" si="3518"/>
        <v/>
      </c>
      <c r="CQ776" s="76"/>
      <c r="CR776" s="76" t="str">
        <f t="shared" si="3519"/>
        <v/>
      </c>
      <c r="CS776" s="76"/>
      <c r="CT776" s="76" t="str">
        <f t="shared" si="3520"/>
        <v/>
      </c>
      <c r="CU776" s="76"/>
      <c r="CV776" s="78" t="str">
        <f t="shared" si="3453"/>
        <v/>
      </c>
      <c r="CW776" s="79" t="str">
        <f t="shared" si="3454"/>
        <v/>
      </c>
      <c r="CX776" s="76" t="str">
        <f t="shared" si="3521"/>
        <v/>
      </c>
      <c r="CY776" s="80" t="str">
        <f t="shared" si="3522"/>
        <v/>
      </c>
      <c r="CZ776" s="37"/>
      <c r="DA776" s="29"/>
      <c r="DB776" s="47"/>
      <c r="DC776" s="67"/>
      <c r="DD776" s="45" t="str">
        <f t="shared" si="3493"/>
        <v/>
      </c>
      <c r="DE776" s="45"/>
      <c r="DF776" s="45"/>
      <c r="DG776" s="45"/>
      <c r="DH776" s="45" t="str">
        <f t="shared" si="3494"/>
        <v/>
      </c>
      <c r="DI776" s="45"/>
      <c r="DJ776" s="45"/>
      <c r="DK776" s="45"/>
      <c r="DL776" s="45" t="str">
        <f t="shared" si="3467"/>
        <v/>
      </c>
      <c r="DM776" s="46" t="str">
        <f t="shared" si="3468"/>
        <v/>
      </c>
      <c r="DN776" s="37"/>
      <c r="DO776" s="29"/>
      <c r="DP776" s="47"/>
      <c r="DQ776" s="45"/>
      <c r="DR776" s="45" t="str">
        <f t="shared" si="3495"/>
        <v/>
      </c>
      <c r="DS776" s="45"/>
      <c r="DT776" s="45" t="str">
        <f t="shared" si="3496"/>
        <v/>
      </c>
      <c r="DU776" s="45"/>
      <c r="DV776" s="45" t="str">
        <f t="shared" si="3497"/>
        <v/>
      </c>
      <c r="DW776" s="45"/>
      <c r="DX776" s="45"/>
      <c r="DY776" s="45"/>
      <c r="DZ776" s="45" t="str">
        <f t="shared" si="3469"/>
        <v/>
      </c>
      <c r="EA776" s="46" t="str">
        <f t="shared" si="3470"/>
        <v/>
      </c>
      <c r="EB776" s="37"/>
      <c r="GU776" s="220"/>
      <c r="HX776" s="360"/>
      <c r="HY776" s="75"/>
      <c r="HZ776" s="76"/>
      <c r="IA776" s="76" t="str">
        <f t="shared" si="3523"/>
        <v/>
      </c>
      <c r="IB776" s="76"/>
      <c r="IC776" s="76" t="str">
        <f t="shared" si="3524"/>
        <v/>
      </c>
      <c r="ID776" s="76"/>
      <c r="IE776" s="76" t="str">
        <f t="shared" si="3525"/>
        <v/>
      </c>
      <c r="IF776" s="76"/>
      <c r="IG776" s="78" t="str">
        <f t="shared" si="3526"/>
        <v/>
      </c>
      <c r="IH776" s="79" t="str">
        <f t="shared" si="3527"/>
        <v/>
      </c>
      <c r="II776" s="76" t="str">
        <f t="shared" si="3528"/>
        <v/>
      </c>
      <c r="IJ776" s="80" t="str">
        <f t="shared" si="3529"/>
        <v/>
      </c>
      <c r="IK776" s="37"/>
      <c r="IL776" s="29"/>
      <c r="IM776" s="75"/>
      <c r="IN776" s="76"/>
      <c r="IO776" s="76" t="str">
        <f t="shared" si="3530"/>
        <v/>
      </c>
      <c r="IP776" s="76"/>
      <c r="IQ776" s="76" t="str">
        <f t="shared" si="3531"/>
        <v/>
      </c>
      <c r="IR776" s="76"/>
      <c r="IS776" s="76" t="str">
        <f t="shared" si="3532"/>
        <v/>
      </c>
      <c r="IT776" s="76"/>
      <c r="IU776" s="78" t="str">
        <f t="shared" si="3457"/>
        <v/>
      </c>
      <c r="IV776" s="79" t="str">
        <f t="shared" si="3458"/>
        <v/>
      </c>
      <c r="IW776" s="76" t="str">
        <f t="shared" si="3533"/>
        <v/>
      </c>
      <c r="IX776" s="80" t="str">
        <f t="shared" si="3534"/>
        <v/>
      </c>
      <c r="IY776" s="37"/>
      <c r="IZ776" s="61"/>
      <c r="JA776" s="75"/>
      <c r="JB776" s="76"/>
      <c r="JC776" s="76" t="str">
        <f t="shared" si="3535"/>
        <v/>
      </c>
      <c r="JD776" s="76"/>
      <c r="JE776" s="76" t="str">
        <f t="shared" si="3536"/>
        <v/>
      </c>
      <c r="JF776" s="76"/>
      <c r="JG776" s="76" t="str">
        <f t="shared" si="3537"/>
        <v/>
      </c>
      <c r="JH776" s="76"/>
      <c r="JI776" s="78" t="str">
        <f t="shared" si="3471"/>
        <v/>
      </c>
      <c r="JJ776" s="79" t="str">
        <f t="shared" si="3472"/>
        <v/>
      </c>
      <c r="JK776" s="76" t="str">
        <f t="shared" si="3538"/>
        <v/>
      </c>
      <c r="JL776" s="80" t="str">
        <f t="shared" si="3539"/>
        <v/>
      </c>
      <c r="JM776" s="37"/>
      <c r="JN776" s="29"/>
      <c r="JO776" s="75"/>
      <c r="JP776" s="76"/>
      <c r="JQ776" s="76" t="str">
        <f t="shared" si="3540"/>
        <v/>
      </c>
      <c r="JR776" s="76"/>
      <c r="JS776" s="76" t="str">
        <f t="shared" si="3541"/>
        <v/>
      </c>
      <c r="JT776" s="76"/>
      <c r="JU776" s="76" t="str">
        <f t="shared" si="3542"/>
        <v/>
      </c>
      <c r="JV776" s="76"/>
      <c r="JW776" s="78" t="str">
        <f t="shared" si="3455"/>
        <v/>
      </c>
      <c r="JX776" s="79" t="str">
        <f t="shared" si="3456"/>
        <v/>
      </c>
      <c r="JY776" s="76" t="str">
        <f t="shared" si="3543"/>
        <v/>
      </c>
      <c r="JZ776" s="80" t="str">
        <f t="shared" si="3544"/>
        <v/>
      </c>
      <c r="KA776" s="37"/>
      <c r="KB776" s="51"/>
      <c r="KC776" s="75"/>
      <c r="KD776" s="76"/>
      <c r="KE776" s="76" t="str">
        <f>IF(KD776="","",KD776-KD772)</f>
        <v/>
      </c>
      <c r="KF776" s="76"/>
      <c r="KG776" s="76" t="str">
        <f>IF(KF776="","",KF776-KF772)</f>
        <v/>
      </c>
      <c r="KH776" s="76"/>
      <c r="KI776" s="76" t="str">
        <f>IF(KH776="","",KH772+KJ772-KH776)</f>
        <v/>
      </c>
      <c r="KJ776" s="76"/>
      <c r="KK776" s="78" t="str">
        <f>IF(KD776="","",KK772)</f>
        <v/>
      </c>
      <c r="KL776" s="79" t="str">
        <f>IF(KE776="","",KL772)</f>
        <v/>
      </c>
      <c r="KM776" s="76" t="str">
        <f>IF(KH776="","",KI776*KL776)</f>
        <v/>
      </c>
      <c r="KN776" s="80" t="str">
        <f>IF(KI776="","",KM776/(KE776*100))</f>
        <v/>
      </c>
      <c r="KO776" s="37"/>
      <c r="KP776" s="29"/>
      <c r="KQ776" s="75"/>
      <c r="KR776" s="76"/>
      <c r="KS776" s="76" t="str">
        <f>IF(KR776="","",KR776-KR772)</f>
        <v/>
      </c>
      <c r="KT776" s="76"/>
      <c r="KU776" s="76" t="str">
        <f>IF(KT776="","",KT776-KT772)</f>
        <v/>
      </c>
      <c r="KV776" s="76"/>
      <c r="KW776" s="76" t="str">
        <f>IF(KV776="","",KV772+KX772-KV776)</f>
        <v/>
      </c>
      <c r="KX776" s="76"/>
      <c r="KY776" s="78" t="str">
        <f>IF(KR776="","",KY772)</f>
        <v/>
      </c>
      <c r="KZ776" s="79" t="str">
        <f>IF(KS776="","",KZ772)</f>
        <v/>
      </c>
      <c r="LA776" s="76" t="str">
        <f>IF(KV776="","",KW776*KZ776)</f>
        <v/>
      </c>
      <c r="LB776" s="80" t="str">
        <f>IF(KW776="","",LA776/(KS776*100))</f>
        <v/>
      </c>
      <c r="LC776" s="37"/>
      <c r="LD776" s="29"/>
      <c r="LE776" s="95"/>
      <c r="LF776" s="27"/>
      <c r="LG776" s="76"/>
      <c r="LH776" s="76"/>
      <c r="LI776" s="76"/>
      <c r="LJ776" s="76"/>
      <c r="LK776" s="76"/>
      <c r="LL776" s="76"/>
      <c r="LM776" s="78"/>
      <c r="LN776" s="79"/>
      <c r="LO776" s="76" t="str">
        <f t="shared" si="3406"/>
        <v/>
      </c>
      <c r="LP776" s="80"/>
      <c r="LQ776" s="37"/>
      <c r="LR776" s="29"/>
      <c r="LS776" s="47"/>
      <c r="LT776" s="67"/>
      <c r="LU776" s="45" t="str">
        <f t="shared" si="3498"/>
        <v/>
      </c>
      <c r="LV776" s="45"/>
      <c r="LW776" s="45"/>
      <c r="LX776" s="45"/>
      <c r="LY776" s="45" t="str">
        <f t="shared" si="3499"/>
        <v/>
      </c>
      <c r="LZ776" s="45"/>
      <c r="MA776" s="45"/>
      <c r="MB776" s="45"/>
      <c r="MC776" s="45" t="str">
        <f t="shared" si="3473"/>
        <v/>
      </c>
      <c r="MD776" s="46" t="str">
        <f t="shared" si="3474"/>
        <v/>
      </c>
      <c r="ME776" s="37"/>
      <c r="MF776" s="29"/>
      <c r="MG776" s="47"/>
      <c r="MH776" s="67"/>
      <c r="MI776" s="45" t="str">
        <f t="shared" si="3500"/>
        <v/>
      </c>
      <c r="MJ776" s="45"/>
      <c r="MK776" s="45"/>
      <c r="ML776" s="45"/>
      <c r="MM776" s="45" t="str">
        <f t="shared" si="3501"/>
        <v/>
      </c>
      <c r="MN776" s="45"/>
      <c r="MO776" s="45"/>
      <c r="MP776" s="45"/>
      <c r="MQ776" s="45" t="str">
        <f t="shared" si="3475"/>
        <v/>
      </c>
      <c r="MR776" s="46" t="str">
        <f t="shared" si="3476"/>
        <v/>
      </c>
      <c r="MS776" s="37"/>
      <c r="MT776" s="29"/>
      <c r="MU776" s="47"/>
      <c r="MV776" s="67"/>
      <c r="MW776" s="45" t="str">
        <f t="shared" si="3502"/>
        <v/>
      </c>
      <c r="MX776" s="45"/>
      <c r="MY776" s="45"/>
      <c r="MZ776" s="45"/>
      <c r="NA776" s="45" t="str">
        <f t="shared" si="3503"/>
        <v/>
      </c>
      <c r="NB776" s="45"/>
      <c r="NC776" s="45"/>
      <c r="ND776" s="45"/>
      <c r="NE776" s="45" t="str">
        <f t="shared" si="3477"/>
        <v/>
      </c>
      <c r="NF776" s="46" t="str">
        <f t="shared" si="3478"/>
        <v/>
      </c>
      <c r="NG776" s="37"/>
      <c r="NH776" s="29"/>
      <c r="NI776" s="47"/>
      <c r="NJ776" s="67"/>
      <c r="NK776" s="45" t="str">
        <f t="shared" si="3504"/>
        <v/>
      </c>
      <c r="NL776" s="45"/>
      <c r="NM776" s="45"/>
      <c r="NN776" s="45"/>
      <c r="NO776" s="45" t="str">
        <f t="shared" si="3505"/>
        <v/>
      </c>
      <c r="NP776" s="45"/>
      <c r="NQ776" s="45"/>
      <c r="NR776" s="45"/>
      <c r="NS776" s="45" t="str">
        <f t="shared" si="3479"/>
        <v/>
      </c>
      <c r="NT776" s="46" t="str">
        <f t="shared" si="3480"/>
        <v/>
      </c>
      <c r="NU776" s="37"/>
    </row>
    <row r="777" spans="1:385" ht="15" customHeight="1" thickTop="1" x14ac:dyDescent="0.25">
      <c r="A777" s="38"/>
      <c r="B777" s="39"/>
      <c r="C777" s="40"/>
      <c r="D777" s="40"/>
      <c r="E777" s="40"/>
      <c r="F777" s="135"/>
      <c r="G777" s="135"/>
      <c r="H777" s="42"/>
      <c r="I777" s="45"/>
      <c r="J777" s="45" t="str">
        <f t="shared" si="3483"/>
        <v/>
      </c>
      <c r="K777" s="45"/>
      <c r="L777" s="45"/>
      <c r="M777" s="45"/>
      <c r="N777" s="45" t="str">
        <f t="shared" si="3484"/>
        <v/>
      </c>
      <c r="O777" s="45"/>
      <c r="P777" s="45"/>
      <c r="Q777" s="45"/>
      <c r="R777" s="45" t="str">
        <f t="shared" si="3459"/>
        <v/>
      </c>
      <c r="S777" s="46" t="str">
        <f t="shared" si="3460"/>
        <v/>
      </c>
      <c r="T777" s="37"/>
      <c r="U777" s="29"/>
      <c r="V777" s="47"/>
      <c r="W777" s="67"/>
      <c r="X777" s="45"/>
      <c r="Y777" s="45"/>
      <c r="Z777" s="45"/>
      <c r="AA777" s="45"/>
      <c r="AB777" s="45"/>
      <c r="AC777" s="45"/>
      <c r="AD777" s="45"/>
      <c r="AE777" s="45"/>
      <c r="AF777" s="45"/>
      <c r="AG777" s="46"/>
      <c r="AH777" s="37"/>
      <c r="AI777" s="29"/>
      <c r="AJ777" s="47"/>
      <c r="AK777" s="45"/>
      <c r="AL777" s="45" t="str">
        <f t="shared" si="3487"/>
        <v/>
      </c>
      <c r="AM777" s="45"/>
      <c r="AN777" s="45" t="str">
        <f t="shared" si="3488"/>
        <v/>
      </c>
      <c r="AO777" s="45"/>
      <c r="AP777" s="45" t="str">
        <f t="shared" si="3489"/>
        <v/>
      </c>
      <c r="AQ777" s="45"/>
      <c r="AR777" s="45"/>
      <c r="AS777" s="45"/>
      <c r="AT777" s="45" t="str">
        <f t="shared" si="3463"/>
        <v/>
      </c>
      <c r="AU777" s="46" t="str">
        <f t="shared" si="3464"/>
        <v/>
      </c>
      <c r="AV777" s="37"/>
      <c r="AW777" s="29"/>
      <c r="AX777" s="47"/>
      <c r="AY777" s="45"/>
      <c r="AZ777" s="45" t="str">
        <f t="shared" si="3490"/>
        <v/>
      </c>
      <c r="BA777" s="45"/>
      <c r="BB777" s="45" t="str">
        <f t="shared" si="3491"/>
        <v/>
      </c>
      <c r="BC777" s="45"/>
      <c r="BD777" s="45" t="str">
        <f t="shared" si="3492"/>
        <v/>
      </c>
      <c r="BE777" s="45"/>
      <c r="BF777" s="45"/>
      <c r="BG777" s="45"/>
      <c r="BH777" s="45" t="str">
        <f t="shared" si="3465"/>
        <v/>
      </c>
      <c r="BI777" s="46" t="str">
        <f t="shared" si="3466"/>
        <v/>
      </c>
      <c r="BJ777" s="37"/>
      <c r="BK777" s="29"/>
      <c r="BL777" s="52" t="str">
        <f>IF($A741="","",$A741)</f>
        <v/>
      </c>
      <c r="BM777" s="43"/>
      <c r="BN777" s="43" t="str">
        <f t="shared" si="3506"/>
        <v/>
      </c>
      <c r="BO777" s="43"/>
      <c r="BP777" s="87" t="str">
        <f t="shared" si="3507"/>
        <v/>
      </c>
      <c r="BQ777" s="43"/>
      <c r="BR777" s="43" t="str">
        <f t="shared" si="3508"/>
        <v/>
      </c>
      <c r="BS777" s="43"/>
      <c r="BT777" s="44" t="str">
        <f t="shared" si="3509"/>
        <v/>
      </c>
      <c r="BU777" s="48" t="str">
        <f t="shared" si="3510"/>
        <v/>
      </c>
      <c r="BV777" s="45" t="str">
        <f t="shared" si="3511"/>
        <v/>
      </c>
      <c r="BW777" s="89" t="str">
        <f t="shared" si="3512"/>
        <v/>
      </c>
      <c r="BX777" s="37"/>
      <c r="BY777" s="57"/>
      <c r="BZ777" s="52" t="str">
        <f>IF($A741="","",$A741)</f>
        <v/>
      </c>
      <c r="CA777" s="43"/>
      <c r="CB777" s="43" t="str">
        <f t="shared" si="3513"/>
        <v/>
      </c>
      <c r="CC777" s="43"/>
      <c r="CD777" s="87" t="str">
        <f t="shared" si="3514"/>
        <v/>
      </c>
      <c r="CE777" s="43"/>
      <c r="CF777" s="43" t="str">
        <f t="shared" si="3515"/>
        <v/>
      </c>
      <c r="CG777" s="43"/>
      <c r="CH777" s="44" t="str">
        <f t="shared" si="3481"/>
        <v/>
      </c>
      <c r="CI777" s="48" t="str">
        <f t="shared" si="3482"/>
        <v/>
      </c>
      <c r="CJ777" s="45" t="str">
        <f t="shared" si="3516"/>
        <v/>
      </c>
      <c r="CK777" s="89" t="str">
        <f t="shared" si="3517"/>
        <v/>
      </c>
      <c r="CL777" s="37"/>
      <c r="CM777" s="29"/>
      <c r="CN777" s="52" t="str">
        <f>IF($A741="","",$A741)</f>
        <v/>
      </c>
      <c r="CO777" s="43"/>
      <c r="CP777" s="43" t="str">
        <f t="shared" si="3518"/>
        <v/>
      </c>
      <c r="CQ777" s="43"/>
      <c r="CR777" s="87" t="str">
        <f t="shared" si="3519"/>
        <v/>
      </c>
      <c r="CS777" s="43"/>
      <c r="CT777" s="43" t="str">
        <f t="shared" si="3520"/>
        <v/>
      </c>
      <c r="CU777" s="43"/>
      <c r="CV777" s="44" t="str">
        <f t="shared" si="3453"/>
        <v/>
      </c>
      <c r="CW777" s="48" t="str">
        <f t="shared" si="3454"/>
        <v/>
      </c>
      <c r="CX777" s="45" t="str">
        <f t="shared" si="3521"/>
        <v/>
      </c>
      <c r="CY777" s="89" t="str">
        <f t="shared" si="3522"/>
        <v/>
      </c>
      <c r="CZ777" s="37"/>
      <c r="DA777" s="29"/>
      <c r="DB777" s="47"/>
      <c r="DC777" s="67"/>
      <c r="DD777" s="45"/>
      <c r="DE777" s="45"/>
      <c r="DF777" s="45"/>
      <c r="DG777" s="45"/>
      <c r="DH777" s="45"/>
      <c r="DI777" s="45"/>
      <c r="DJ777" s="45"/>
      <c r="DK777" s="45"/>
      <c r="DL777" s="45"/>
      <c r="DM777" s="46"/>
      <c r="DN777" s="37"/>
      <c r="DO777" s="29"/>
      <c r="DP777" s="47"/>
      <c r="DQ777" s="45"/>
      <c r="DR777" s="45" t="str">
        <f t="shared" si="3495"/>
        <v/>
      </c>
      <c r="DS777" s="45"/>
      <c r="DT777" s="45" t="str">
        <f t="shared" si="3496"/>
        <v/>
      </c>
      <c r="DU777" s="45"/>
      <c r="DV777" s="45" t="str">
        <f t="shared" si="3497"/>
        <v/>
      </c>
      <c r="DW777" s="45"/>
      <c r="DX777" s="45"/>
      <c r="DY777" s="45"/>
      <c r="DZ777" s="45" t="str">
        <f t="shared" si="3469"/>
        <v/>
      </c>
      <c r="EA777" s="46" t="str">
        <f t="shared" si="3470"/>
        <v/>
      </c>
      <c r="EB777" s="37"/>
      <c r="GU777" s="220"/>
      <c r="HX777" s="360"/>
      <c r="HY777" s="52" t="str">
        <f>IF($A741="","",$A741)</f>
        <v/>
      </c>
      <c r="HZ777" s="43"/>
      <c r="IA777" s="43" t="str">
        <f t="shared" si="3523"/>
        <v/>
      </c>
      <c r="IB777" s="43"/>
      <c r="IC777" s="87" t="str">
        <f t="shared" si="3524"/>
        <v/>
      </c>
      <c r="ID777" s="43"/>
      <c r="IE777" s="43" t="str">
        <f t="shared" si="3525"/>
        <v/>
      </c>
      <c r="IF777" s="43"/>
      <c r="IG777" s="44" t="str">
        <f t="shared" si="3526"/>
        <v/>
      </c>
      <c r="IH777" s="48" t="str">
        <f t="shared" si="3527"/>
        <v/>
      </c>
      <c r="II777" s="45" t="str">
        <f t="shared" si="3528"/>
        <v/>
      </c>
      <c r="IJ777" s="89" t="str">
        <f t="shared" si="3529"/>
        <v/>
      </c>
      <c r="IK777" s="37"/>
      <c r="IL777" s="29"/>
      <c r="IM777" s="52" t="str">
        <f>IF($A741="","",$A741)</f>
        <v/>
      </c>
      <c r="IN777" s="43"/>
      <c r="IO777" s="43" t="str">
        <f t="shared" si="3530"/>
        <v/>
      </c>
      <c r="IP777" s="43"/>
      <c r="IQ777" s="87" t="str">
        <f t="shared" si="3531"/>
        <v/>
      </c>
      <c r="IR777" s="43"/>
      <c r="IS777" s="43" t="str">
        <f t="shared" si="3532"/>
        <v/>
      </c>
      <c r="IT777" s="43"/>
      <c r="IU777" s="44" t="str">
        <f t="shared" si="3457"/>
        <v/>
      </c>
      <c r="IV777" s="48" t="str">
        <f t="shared" si="3458"/>
        <v/>
      </c>
      <c r="IW777" s="45" t="str">
        <f t="shared" si="3533"/>
        <v/>
      </c>
      <c r="IX777" s="89" t="str">
        <f t="shared" si="3534"/>
        <v/>
      </c>
      <c r="IY777" s="37"/>
      <c r="IZ777" s="61"/>
      <c r="JA777" s="52" t="str">
        <f>IF($A741="","",$A741)</f>
        <v/>
      </c>
      <c r="JB777" s="43"/>
      <c r="JC777" s="43" t="str">
        <f t="shared" si="3535"/>
        <v/>
      </c>
      <c r="JD777" s="43"/>
      <c r="JE777" s="87" t="str">
        <f t="shared" si="3536"/>
        <v/>
      </c>
      <c r="JF777" s="43"/>
      <c r="JG777" s="43" t="str">
        <f t="shared" si="3537"/>
        <v/>
      </c>
      <c r="JH777" s="43"/>
      <c r="JI777" s="44" t="str">
        <f t="shared" si="3471"/>
        <v/>
      </c>
      <c r="JJ777" s="48" t="str">
        <f t="shared" si="3472"/>
        <v/>
      </c>
      <c r="JK777" s="45" t="str">
        <f t="shared" si="3538"/>
        <v/>
      </c>
      <c r="JL777" s="89" t="str">
        <f t="shared" si="3539"/>
        <v/>
      </c>
      <c r="JM777" s="37"/>
      <c r="JN777" s="29"/>
      <c r="JO777" s="52" t="str">
        <f>IF($A741="","",$A741)</f>
        <v/>
      </c>
      <c r="JP777" s="43"/>
      <c r="JQ777" s="43" t="str">
        <f t="shared" si="3540"/>
        <v/>
      </c>
      <c r="JR777" s="43"/>
      <c r="JS777" s="87" t="str">
        <f t="shared" si="3541"/>
        <v/>
      </c>
      <c r="JT777" s="43"/>
      <c r="JU777" s="43" t="str">
        <f t="shared" si="3542"/>
        <v/>
      </c>
      <c r="JV777" s="43"/>
      <c r="JW777" s="44" t="str">
        <f t="shared" si="3455"/>
        <v/>
      </c>
      <c r="JX777" s="48" t="str">
        <f t="shared" si="3456"/>
        <v/>
      </c>
      <c r="JY777" s="45" t="str">
        <f t="shared" si="3543"/>
        <v/>
      </c>
      <c r="JZ777" s="89" t="str">
        <f t="shared" si="3544"/>
        <v/>
      </c>
      <c r="KA777" s="37"/>
      <c r="KB777" s="51"/>
      <c r="KC777" s="52" t="str">
        <f>IF($A741="","",$A741)</f>
        <v/>
      </c>
      <c r="KD777" s="43"/>
      <c r="KE777" s="43" t="str">
        <f>IF(KD777="","",KD777-KD773)</f>
        <v/>
      </c>
      <c r="KF777" s="43"/>
      <c r="KG777" s="87" t="str">
        <f>IF(KF777="","",KF777-KF773)</f>
        <v/>
      </c>
      <c r="KH777" s="43"/>
      <c r="KI777" s="43" t="str">
        <f>IF(KH777="","",KH773+KJ773-KH777)</f>
        <v/>
      </c>
      <c r="KJ777" s="43"/>
      <c r="KK777" s="44" t="str">
        <f>IF(KD777="","",KK773)</f>
        <v/>
      </c>
      <c r="KL777" s="48" t="str">
        <f>IF(KE777="","",KL773)</f>
        <v/>
      </c>
      <c r="KM777" s="45" t="str">
        <f>IF(KH777="","",KI777*KL777)</f>
        <v/>
      </c>
      <c r="KN777" s="89" t="str">
        <f>IF(KI777="","",KM777/(KE777*100))</f>
        <v/>
      </c>
      <c r="KO777" s="37"/>
      <c r="KP777" s="29"/>
      <c r="KQ777" s="52" t="str">
        <f>IF($A741="","",$A741)</f>
        <v/>
      </c>
      <c r="KR777" s="43"/>
      <c r="KS777" s="43" t="str">
        <f>IF(KR777="","",KR777-KR773)</f>
        <v/>
      </c>
      <c r="KT777" s="43"/>
      <c r="KU777" s="87" t="str">
        <f>IF(KT777="","",KT777-KT773)</f>
        <v/>
      </c>
      <c r="KV777" s="43"/>
      <c r="KW777" s="43" t="str">
        <f>IF(KV777="","",KV773+KX773-KV777)</f>
        <v/>
      </c>
      <c r="KX777" s="43"/>
      <c r="KY777" s="44" t="str">
        <f>IF(KR777="","",KY773)</f>
        <v/>
      </c>
      <c r="KZ777" s="48" t="str">
        <f>IF(KS777="","",KZ773)</f>
        <v/>
      </c>
      <c r="LA777" s="45" t="str">
        <f>IF(KV777="","",KW777*KZ777)</f>
        <v/>
      </c>
      <c r="LB777" s="89" t="str">
        <f>IF(KW777="","",LA777/(KS777*100))</f>
        <v/>
      </c>
      <c r="LC777" s="37"/>
      <c r="LD777" s="29"/>
      <c r="LE777" s="101"/>
      <c r="LF777" s="87"/>
      <c r="LG777" s="87"/>
      <c r="LH777" s="87"/>
      <c r="LI777" s="87"/>
      <c r="LJ777" s="87"/>
      <c r="LK777" s="87" t="str">
        <f>IF(LJ777="","",#REF!+#REF!-LJ777)</f>
        <v/>
      </c>
      <c r="LL777" s="87"/>
      <c r="LM777" s="102"/>
      <c r="LN777" s="103"/>
      <c r="LO777" s="87"/>
      <c r="LP777" s="89"/>
      <c r="LQ777" s="37"/>
      <c r="LR777" s="29"/>
      <c r="LS777" s="47"/>
      <c r="LT777" s="67"/>
      <c r="LU777" s="45"/>
      <c r="LV777" s="45"/>
      <c r="LW777" s="45"/>
      <c r="LX777" s="45"/>
      <c r="LY777" s="45"/>
      <c r="LZ777" s="45"/>
      <c r="MA777" s="45"/>
      <c r="MB777" s="45"/>
      <c r="MC777" s="45"/>
      <c r="MD777" s="46"/>
      <c r="ME777" s="37"/>
      <c r="MF777" s="29"/>
      <c r="MG777" s="47"/>
      <c r="MH777" s="67"/>
      <c r="MI777" s="45"/>
      <c r="MJ777" s="45"/>
      <c r="MK777" s="45"/>
      <c r="ML777" s="45"/>
      <c r="MM777" s="45"/>
      <c r="MN777" s="45"/>
      <c r="MO777" s="45"/>
      <c r="MP777" s="45"/>
      <c r="MQ777" s="45"/>
      <c r="MR777" s="46"/>
      <c r="MS777" s="37"/>
      <c r="MT777" s="29"/>
      <c r="MU777" s="47"/>
      <c r="MV777" s="67"/>
      <c r="MW777" s="45"/>
      <c r="MX777" s="45"/>
      <c r="MY777" s="45"/>
      <c r="MZ777" s="45"/>
      <c r="NA777" s="45"/>
      <c r="NB777" s="45"/>
      <c r="NC777" s="45"/>
      <c r="ND777" s="45"/>
      <c r="NE777" s="45"/>
      <c r="NF777" s="46"/>
      <c r="NG777" s="37"/>
      <c r="NH777" s="29"/>
      <c r="NI777" s="47"/>
      <c r="NJ777" s="67"/>
      <c r="NK777" s="45"/>
      <c r="NL777" s="45"/>
      <c r="NM777" s="45"/>
      <c r="NN777" s="45"/>
      <c r="NO777" s="45"/>
      <c r="NP777" s="45"/>
      <c r="NQ777" s="45"/>
      <c r="NR777" s="45"/>
      <c r="NS777" s="45"/>
      <c r="NT777" s="46"/>
      <c r="NU777" s="37"/>
    </row>
    <row r="778" spans="1:385" x14ac:dyDescent="0.25">
      <c r="A778" s="38"/>
      <c r="B778" s="39"/>
      <c r="C778" s="40"/>
      <c r="D778" s="40"/>
      <c r="E778" s="40"/>
      <c r="F778" s="135"/>
      <c r="G778" s="135"/>
      <c r="H778" s="42"/>
      <c r="I778" s="45"/>
      <c r="J778" s="45" t="str">
        <f t="shared" si="3483"/>
        <v/>
      </c>
      <c r="K778" s="45"/>
      <c r="L778" s="45"/>
      <c r="M778" s="45"/>
      <c r="N778" s="45" t="str">
        <f t="shared" si="3484"/>
        <v/>
      </c>
      <c r="O778" s="45"/>
      <c r="P778" s="45"/>
      <c r="Q778" s="45"/>
      <c r="R778" s="45" t="str">
        <f t="shared" si="3459"/>
        <v/>
      </c>
      <c r="S778" s="46" t="str">
        <f t="shared" si="3460"/>
        <v/>
      </c>
      <c r="T778" s="37"/>
      <c r="U778" s="29"/>
      <c r="V778" s="47"/>
      <c r="W778" s="67"/>
      <c r="X778" s="45" t="str">
        <f>IF(W778="","",W778-#REF!)</f>
        <v/>
      </c>
      <c r="Y778" s="45"/>
      <c r="Z778" s="45"/>
      <c r="AA778" s="45"/>
      <c r="AB778" s="45" t="str">
        <f>IF(AA778="","",#REF!+#REF!-AA778)</f>
        <v/>
      </c>
      <c r="AC778" s="45"/>
      <c r="AD778" s="45"/>
      <c r="AE778" s="45"/>
      <c r="AF778" s="45" t="str">
        <f>IF(AE778="","",AB778*AE778)</f>
        <v/>
      </c>
      <c r="AG778" s="46" t="str">
        <f>IF(AF778="","",AF778/(X778*100))</f>
        <v/>
      </c>
      <c r="AH778" s="37"/>
      <c r="AI778" s="29"/>
      <c r="AJ778" s="47"/>
      <c r="AK778" s="45"/>
      <c r="AL778" s="45" t="str">
        <f t="shared" si="3487"/>
        <v/>
      </c>
      <c r="AM778" s="45"/>
      <c r="AN778" s="45" t="str">
        <f t="shared" si="3488"/>
        <v/>
      </c>
      <c r="AO778" s="45"/>
      <c r="AP778" s="45" t="str">
        <f t="shared" si="3489"/>
        <v/>
      </c>
      <c r="AQ778" s="45"/>
      <c r="AR778" s="45"/>
      <c r="AS778" s="45"/>
      <c r="AT778" s="45" t="str">
        <f t="shared" si="3463"/>
        <v/>
      </c>
      <c r="AU778" s="46" t="str">
        <f t="shared" si="3464"/>
        <v/>
      </c>
      <c r="AV778" s="37"/>
      <c r="AW778" s="29"/>
      <c r="AX778" s="47"/>
      <c r="AY778" s="45"/>
      <c r="AZ778" s="45" t="str">
        <f t="shared" si="3490"/>
        <v/>
      </c>
      <c r="BA778" s="45"/>
      <c r="BB778" s="45" t="str">
        <f t="shared" si="3491"/>
        <v/>
      </c>
      <c r="BC778" s="45"/>
      <c r="BD778" s="45" t="str">
        <f t="shared" si="3492"/>
        <v/>
      </c>
      <c r="BE778" s="45"/>
      <c r="BF778" s="45"/>
      <c r="BG778" s="45"/>
      <c r="BH778" s="45" t="str">
        <f t="shared" si="3465"/>
        <v/>
      </c>
      <c r="BI778" s="46" t="str">
        <f t="shared" si="3466"/>
        <v/>
      </c>
      <c r="BJ778" s="37"/>
      <c r="BK778" s="29"/>
      <c r="BL778" s="47"/>
      <c r="BM778" s="45"/>
      <c r="BN778" s="45" t="str">
        <f t="shared" si="3506"/>
        <v/>
      </c>
      <c r="BO778" s="45"/>
      <c r="BP778" s="45" t="str">
        <f t="shared" si="3507"/>
        <v/>
      </c>
      <c r="BQ778" s="45"/>
      <c r="BR778" s="45" t="str">
        <f t="shared" si="3508"/>
        <v/>
      </c>
      <c r="BS778" s="45"/>
      <c r="BT778" s="63" t="str">
        <f t="shared" si="3509"/>
        <v/>
      </c>
      <c r="BU778" s="67" t="str">
        <f t="shared" si="3510"/>
        <v/>
      </c>
      <c r="BV778" s="43" t="str">
        <f t="shared" si="3511"/>
        <v/>
      </c>
      <c r="BW778" s="46" t="str">
        <f t="shared" si="3512"/>
        <v/>
      </c>
      <c r="BX778" s="37"/>
      <c r="BY778" s="57"/>
      <c r="BZ778" s="47"/>
      <c r="CA778" s="45"/>
      <c r="CB778" s="45" t="str">
        <f t="shared" si="3513"/>
        <v/>
      </c>
      <c r="CC778" s="45"/>
      <c r="CD778" s="45" t="str">
        <f t="shared" si="3514"/>
        <v/>
      </c>
      <c r="CE778" s="45"/>
      <c r="CF778" s="45" t="str">
        <f t="shared" si="3515"/>
        <v/>
      </c>
      <c r="CG778" s="45"/>
      <c r="CH778" s="63" t="str">
        <f t="shared" si="3481"/>
        <v/>
      </c>
      <c r="CI778" s="67" t="str">
        <f t="shared" si="3482"/>
        <v/>
      </c>
      <c r="CJ778" s="43" t="str">
        <f t="shared" si="3516"/>
        <v/>
      </c>
      <c r="CK778" s="46" t="str">
        <f t="shared" si="3517"/>
        <v/>
      </c>
      <c r="CL778" s="37"/>
      <c r="CM778" s="29"/>
      <c r="CN778" s="47"/>
      <c r="CO778" s="45"/>
      <c r="CP778" s="45" t="str">
        <f t="shared" si="3518"/>
        <v/>
      </c>
      <c r="CQ778" s="45"/>
      <c r="CR778" s="45" t="str">
        <f t="shared" si="3519"/>
        <v/>
      </c>
      <c r="CS778" s="45"/>
      <c r="CT778" s="45" t="str">
        <f t="shared" si="3520"/>
        <v/>
      </c>
      <c r="CU778" s="45"/>
      <c r="CV778" s="63" t="str">
        <f t="shared" si="3453"/>
        <v/>
      </c>
      <c r="CW778" s="67" t="str">
        <f t="shared" si="3454"/>
        <v/>
      </c>
      <c r="CX778" s="43" t="str">
        <f t="shared" si="3521"/>
        <v/>
      </c>
      <c r="CY778" s="46" t="str">
        <f t="shared" si="3522"/>
        <v/>
      </c>
      <c r="CZ778" s="37"/>
      <c r="DA778" s="29"/>
      <c r="DB778" s="47"/>
      <c r="DC778" s="67"/>
      <c r="DD778" s="45" t="str">
        <f>IF(DC778="","",DC778-#REF!)</f>
        <v/>
      </c>
      <c r="DE778" s="45"/>
      <c r="DF778" s="45"/>
      <c r="DG778" s="45"/>
      <c r="DH778" s="45" t="str">
        <f>IF(DG778="","",#REF!+#REF!-DG778)</f>
        <v/>
      </c>
      <c r="DI778" s="45"/>
      <c r="DJ778" s="45"/>
      <c r="DK778" s="45"/>
      <c r="DL778" s="45" t="str">
        <f>IF(DK778="","",DH778*DK778)</f>
        <v/>
      </c>
      <c r="DM778" s="46" t="str">
        <f>IF(DL778="","",DL778/(DD778*100))</f>
        <v/>
      </c>
      <c r="DN778" s="37"/>
      <c r="DO778" s="29"/>
      <c r="DP778" s="47"/>
      <c r="DQ778" s="45"/>
      <c r="DR778" s="45" t="str">
        <f t="shared" si="3495"/>
        <v/>
      </c>
      <c r="DS778" s="45"/>
      <c r="DT778" s="45" t="str">
        <f t="shared" si="3496"/>
        <v/>
      </c>
      <c r="DU778" s="45"/>
      <c r="DV778" s="45" t="str">
        <f t="shared" si="3497"/>
        <v/>
      </c>
      <c r="DW778" s="45"/>
      <c r="DX778" s="45"/>
      <c r="DY778" s="45"/>
      <c r="DZ778" s="45" t="str">
        <f t="shared" si="3469"/>
        <v/>
      </c>
      <c r="EA778" s="46" t="str">
        <f t="shared" si="3470"/>
        <v/>
      </c>
      <c r="EB778" s="37"/>
      <c r="GU778" s="220"/>
      <c r="HX778" s="360"/>
      <c r="HY778" s="47"/>
      <c r="HZ778" s="45"/>
      <c r="IA778" s="45" t="str">
        <f t="shared" si="3523"/>
        <v/>
      </c>
      <c r="IB778" s="45"/>
      <c r="IC778" s="45" t="str">
        <f t="shared" si="3524"/>
        <v/>
      </c>
      <c r="ID778" s="45"/>
      <c r="IE778" s="45" t="str">
        <f t="shared" si="3525"/>
        <v/>
      </c>
      <c r="IF778" s="45"/>
      <c r="IG778" s="63" t="str">
        <f t="shared" si="3526"/>
        <v/>
      </c>
      <c r="IH778" s="67" t="str">
        <f t="shared" si="3527"/>
        <v/>
      </c>
      <c r="II778" s="43" t="str">
        <f t="shared" si="3528"/>
        <v/>
      </c>
      <c r="IJ778" s="46" t="str">
        <f t="shared" si="3529"/>
        <v/>
      </c>
      <c r="IK778" s="37"/>
      <c r="IL778" s="29"/>
      <c r="IM778" s="47"/>
      <c r="IN778" s="45"/>
      <c r="IO778" s="45" t="str">
        <f t="shared" si="3530"/>
        <v/>
      </c>
      <c r="IP778" s="45"/>
      <c r="IQ778" s="45" t="str">
        <f t="shared" si="3531"/>
        <v/>
      </c>
      <c r="IR778" s="45"/>
      <c r="IS778" s="45" t="str">
        <f t="shared" si="3532"/>
        <v/>
      </c>
      <c r="IT778" s="45"/>
      <c r="IU778" s="63" t="str">
        <f t="shared" si="3457"/>
        <v/>
      </c>
      <c r="IV778" s="67" t="str">
        <f t="shared" si="3458"/>
        <v/>
      </c>
      <c r="IW778" s="43" t="str">
        <f t="shared" si="3533"/>
        <v/>
      </c>
      <c r="IX778" s="46" t="str">
        <f t="shared" si="3534"/>
        <v/>
      </c>
      <c r="IY778" s="37"/>
      <c r="IZ778" s="61"/>
      <c r="JA778" s="47"/>
      <c r="JB778" s="45"/>
      <c r="JC778" s="45" t="str">
        <f t="shared" si="3535"/>
        <v/>
      </c>
      <c r="JD778" s="45"/>
      <c r="JE778" s="45" t="str">
        <f t="shared" si="3536"/>
        <v/>
      </c>
      <c r="JF778" s="45"/>
      <c r="JG778" s="45" t="str">
        <f t="shared" si="3537"/>
        <v/>
      </c>
      <c r="JH778" s="45"/>
      <c r="JI778" s="63" t="str">
        <f t="shared" si="3471"/>
        <v/>
      </c>
      <c r="JJ778" s="67" t="str">
        <f t="shared" si="3472"/>
        <v/>
      </c>
      <c r="JK778" s="43" t="str">
        <f t="shared" si="3538"/>
        <v/>
      </c>
      <c r="JL778" s="46" t="str">
        <f t="shared" si="3539"/>
        <v/>
      </c>
      <c r="JM778" s="37"/>
      <c r="JN778" s="29"/>
      <c r="JO778" s="47"/>
      <c r="JP778" s="45"/>
      <c r="JQ778" s="45" t="str">
        <f t="shared" si="3540"/>
        <v/>
      </c>
      <c r="JR778" s="45"/>
      <c r="JS778" s="45" t="str">
        <f t="shared" si="3541"/>
        <v/>
      </c>
      <c r="JT778" s="45"/>
      <c r="JU778" s="45" t="str">
        <f t="shared" si="3542"/>
        <v/>
      </c>
      <c r="JV778" s="45"/>
      <c r="JW778" s="63" t="str">
        <f t="shared" si="3455"/>
        <v/>
      </c>
      <c r="JX778" s="67" t="str">
        <f t="shared" si="3456"/>
        <v/>
      </c>
      <c r="JY778" s="43" t="str">
        <f t="shared" si="3543"/>
        <v/>
      </c>
      <c r="JZ778" s="46" t="str">
        <f t="shared" si="3544"/>
        <v/>
      </c>
      <c r="KA778" s="37"/>
      <c r="KB778" s="51"/>
      <c r="KC778" s="47"/>
      <c r="KD778" s="45"/>
      <c r="KE778" s="45" t="str">
        <f>IF(KD778="","",KD778-KD774)</f>
        <v/>
      </c>
      <c r="KF778" s="45"/>
      <c r="KG778" s="45" t="str">
        <f>IF(KF778="","",KF778-KF774)</f>
        <v/>
      </c>
      <c r="KH778" s="45"/>
      <c r="KI778" s="45" t="str">
        <f>IF(KH778="","",KH774+KJ774-KH778)</f>
        <v/>
      </c>
      <c r="KJ778" s="45"/>
      <c r="KK778" s="63" t="str">
        <f>IF(KD778="","",KK774)</f>
        <v/>
      </c>
      <c r="KL778" s="67" t="str">
        <f>IF(KE778="","",KL774)</f>
        <v/>
      </c>
      <c r="KM778" s="43" t="str">
        <f>IF(KH778="","",KI778*KL778)</f>
        <v/>
      </c>
      <c r="KN778" s="46" t="str">
        <f>IF(KI778="","",KM778/(KE778*100))</f>
        <v/>
      </c>
      <c r="KO778" s="37"/>
      <c r="KP778" s="29"/>
      <c r="KQ778" s="47"/>
      <c r="KR778" s="45"/>
      <c r="KS778" s="45" t="str">
        <f>IF(KR778="","",KR778-KR774)</f>
        <v/>
      </c>
      <c r="KT778" s="45"/>
      <c r="KU778" s="45" t="str">
        <f>IF(KT778="","",KT778-KT774)</f>
        <v/>
      </c>
      <c r="KV778" s="45"/>
      <c r="KW778" s="45" t="str">
        <f>IF(KV778="","",KV774+KX774-KV778)</f>
        <v/>
      </c>
      <c r="KX778" s="45"/>
      <c r="KY778" s="63" t="str">
        <f>IF(KR778="","",KY774)</f>
        <v/>
      </c>
      <c r="KZ778" s="67" t="str">
        <f>IF(KS778="","",KZ774)</f>
        <v/>
      </c>
      <c r="LA778" s="43" t="str">
        <f>IF(KV778="","",KW778*KZ778)</f>
        <v/>
      </c>
      <c r="LB778" s="46" t="str">
        <f>IF(KW778="","",LA778/(KS778*100))</f>
        <v/>
      </c>
      <c r="LC778" s="37"/>
      <c r="LD778" s="29"/>
      <c r="LE778" s="47"/>
      <c r="LF778" s="45"/>
      <c r="LG778" s="45"/>
      <c r="LH778" s="45"/>
      <c r="LI778" s="45"/>
      <c r="LJ778" s="45"/>
      <c r="LK778" s="45" t="str">
        <f>IF(LJ778="","",#REF!+#REF!-LJ778)</f>
        <v/>
      </c>
      <c r="LL778" s="45"/>
      <c r="LM778" s="63"/>
      <c r="LN778" s="67"/>
      <c r="LO778" s="45"/>
      <c r="LP778" s="46"/>
      <c r="LQ778" s="37"/>
      <c r="LR778" s="29"/>
      <c r="LS778" s="47"/>
      <c r="LT778" s="67"/>
      <c r="LU778" s="45" t="str">
        <f>IF(LT778="","",LT778-#REF!)</f>
        <v/>
      </c>
      <c r="LV778" s="45"/>
      <c r="LW778" s="45"/>
      <c r="LX778" s="45"/>
      <c r="LY778" s="45" t="str">
        <f>IF(LX778="","",#REF!+#REF!-LX778)</f>
        <v/>
      </c>
      <c r="LZ778" s="45"/>
      <c r="MA778" s="45"/>
      <c r="MB778" s="45"/>
      <c r="MC778" s="45" t="str">
        <f>IF(MB778="","",LY778*MB778)</f>
        <v/>
      </c>
      <c r="MD778" s="46" t="str">
        <f>IF(MC778="","",MC778/(LU778*100))</f>
        <v/>
      </c>
      <c r="ME778" s="37"/>
      <c r="MF778" s="29"/>
      <c r="MG778" s="47"/>
      <c r="MH778" s="67"/>
      <c r="MI778" s="45" t="str">
        <f>IF(MH778="","",MH778-#REF!)</f>
        <v/>
      </c>
      <c r="MJ778" s="45"/>
      <c r="MK778" s="45"/>
      <c r="ML778" s="45"/>
      <c r="MM778" s="45" t="str">
        <f>IF(ML778="","",#REF!+#REF!-ML778)</f>
        <v/>
      </c>
      <c r="MN778" s="45"/>
      <c r="MO778" s="45"/>
      <c r="MP778" s="45"/>
      <c r="MQ778" s="45" t="str">
        <f>IF(MP778="","",MM778*MP778)</f>
        <v/>
      </c>
      <c r="MR778" s="46" t="str">
        <f>IF(MQ778="","",MQ778/(MI778*100))</f>
        <v/>
      </c>
      <c r="MS778" s="37"/>
      <c r="MT778" s="29"/>
      <c r="MU778" s="47"/>
      <c r="MV778" s="67"/>
      <c r="MW778" s="45" t="str">
        <f>IF(MV778="","",MV778-#REF!)</f>
        <v/>
      </c>
      <c r="MX778" s="45"/>
      <c r="MY778" s="45"/>
      <c r="MZ778" s="45"/>
      <c r="NA778" s="45" t="str">
        <f>IF(MZ778="","",#REF!+#REF!-MZ778)</f>
        <v/>
      </c>
      <c r="NB778" s="45"/>
      <c r="NC778" s="45"/>
      <c r="ND778" s="45"/>
      <c r="NE778" s="45" t="str">
        <f>IF(ND778="","",NA778*ND778)</f>
        <v/>
      </c>
      <c r="NF778" s="46" t="str">
        <f>IF(NE778="","",NE778/(MW778*100))</f>
        <v/>
      </c>
      <c r="NG778" s="37"/>
      <c r="NH778" s="29"/>
      <c r="NI778" s="47"/>
      <c r="NJ778" s="67"/>
      <c r="NK778" s="45" t="str">
        <f>IF(NJ778="","",NJ778-#REF!)</f>
        <v/>
      </c>
      <c r="NL778" s="45"/>
      <c r="NM778" s="45"/>
      <c r="NN778" s="45"/>
      <c r="NO778" s="45" t="str">
        <f>IF(NN778="","",#REF!+#REF!-NN778)</f>
        <v/>
      </c>
      <c r="NP778" s="45"/>
      <c r="NQ778" s="45"/>
      <c r="NR778" s="45"/>
      <c r="NS778" s="45" t="str">
        <f>IF(NR778="","",NO778*NR778)</f>
        <v/>
      </c>
      <c r="NT778" s="46" t="str">
        <f>IF(NS778="","",NS778/(NK778*100))</f>
        <v/>
      </c>
      <c r="NU778" s="37"/>
    </row>
    <row r="779" spans="1:385" ht="15" customHeight="1" thickBot="1" x14ac:dyDescent="0.3">
      <c r="A779" s="38"/>
      <c r="B779" s="39"/>
      <c r="C779" s="40"/>
      <c r="D779" s="40"/>
      <c r="E779" s="40"/>
      <c r="F779" s="135"/>
      <c r="G779" s="135"/>
      <c r="H779" s="42"/>
      <c r="I779" s="45"/>
      <c r="J779" s="45" t="str">
        <f t="shared" si="3483"/>
        <v/>
      </c>
      <c r="K779" s="45"/>
      <c r="L779" s="45"/>
      <c r="M779" s="45"/>
      <c r="N779" s="45" t="str">
        <f t="shared" si="3484"/>
        <v/>
      </c>
      <c r="O779" s="45"/>
      <c r="P779" s="45"/>
      <c r="Q779" s="45"/>
      <c r="R779" s="45" t="str">
        <f t="shared" si="3459"/>
        <v/>
      </c>
      <c r="S779" s="46" t="str">
        <f t="shared" si="3460"/>
        <v/>
      </c>
      <c r="T779" s="37"/>
      <c r="U779" s="29"/>
      <c r="V779" s="47"/>
      <c r="W779" s="67"/>
      <c r="X779" s="45" t="str">
        <f>IF(W779="","",W779-W778)</f>
        <v/>
      </c>
      <c r="Y779" s="45"/>
      <c r="Z779" s="45"/>
      <c r="AA779" s="45"/>
      <c r="AB779" s="45" t="str">
        <f>IF(AA779="","",AA778+AC778-AA779)</f>
        <v/>
      </c>
      <c r="AC779" s="45"/>
      <c r="AD779" s="45"/>
      <c r="AE779" s="45"/>
      <c r="AF779" s="45" t="str">
        <f>IF(AE779="","",AB779*AE779)</f>
        <v/>
      </c>
      <c r="AG779" s="46" t="str">
        <f>IF(AF779="","",AF779/(X779*100))</f>
        <v/>
      </c>
      <c r="AH779" s="37"/>
      <c r="AI779" s="29"/>
      <c r="AJ779" s="47"/>
      <c r="AK779" s="45"/>
      <c r="AL779" s="45" t="str">
        <f t="shared" si="3487"/>
        <v/>
      </c>
      <c r="AM779" s="45"/>
      <c r="AN779" s="45" t="str">
        <f t="shared" si="3488"/>
        <v/>
      </c>
      <c r="AO779" s="45"/>
      <c r="AP779" s="45" t="str">
        <f t="shared" si="3489"/>
        <v/>
      </c>
      <c r="AQ779" s="45"/>
      <c r="AR779" s="45"/>
      <c r="AS779" s="45"/>
      <c r="AT779" s="45" t="str">
        <f t="shared" si="3463"/>
        <v/>
      </c>
      <c r="AU779" s="46" t="str">
        <f t="shared" si="3464"/>
        <v/>
      </c>
      <c r="AV779" s="37"/>
      <c r="AW779" s="29"/>
      <c r="AX779" s="47"/>
      <c r="AY779" s="45"/>
      <c r="AZ779" s="45" t="str">
        <f t="shared" si="3490"/>
        <v/>
      </c>
      <c r="BA779" s="45"/>
      <c r="BB779" s="45" t="str">
        <f t="shared" si="3491"/>
        <v/>
      </c>
      <c r="BC779" s="45"/>
      <c r="BD779" s="45" t="str">
        <f t="shared" si="3492"/>
        <v/>
      </c>
      <c r="BE779" s="45"/>
      <c r="BF779" s="45"/>
      <c r="BG779" s="45"/>
      <c r="BH779" s="45" t="str">
        <f t="shared" si="3465"/>
        <v/>
      </c>
      <c r="BI779" s="46" t="str">
        <f t="shared" si="3466"/>
        <v/>
      </c>
      <c r="BJ779" s="37"/>
      <c r="BK779" s="29"/>
      <c r="BL779" s="47"/>
      <c r="BM779" s="45"/>
      <c r="BN779" s="45" t="str">
        <f t="shared" si="3506"/>
        <v/>
      </c>
      <c r="BO779" s="45"/>
      <c r="BP779" s="45" t="str">
        <f t="shared" si="3507"/>
        <v/>
      </c>
      <c r="BQ779" s="45"/>
      <c r="BR779" s="45" t="str">
        <f t="shared" si="3508"/>
        <v/>
      </c>
      <c r="BS779" s="45"/>
      <c r="BT779" s="63" t="str">
        <f t="shared" si="3509"/>
        <v/>
      </c>
      <c r="BU779" s="67" t="str">
        <f t="shared" si="3510"/>
        <v/>
      </c>
      <c r="BV779" s="45" t="str">
        <f t="shared" si="3511"/>
        <v/>
      </c>
      <c r="BW779" s="46" t="str">
        <f t="shared" si="3512"/>
        <v/>
      </c>
      <c r="BX779" s="37"/>
      <c r="BY779" s="57"/>
      <c r="BZ779" s="47"/>
      <c r="CA779" s="45"/>
      <c r="CB779" s="45" t="str">
        <f t="shared" si="3513"/>
        <v/>
      </c>
      <c r="CC779" s="45"/>
      <c r="CD779" s="45" t="str">
        <f t="shared" si="3514"/>
        <v/>
      </c>
      <c r="CE779" s="45"/>
      <c r="CF779" s="45" t="str">
        <f t="shared" si="3515"/>
        <v/>
      </c>
      <c r="CG779" s="45"/>
      <c r="CH779" s="63" t="str">
        <f t="shared" si="3481"/>
        <v/>
      </c>
      <c r="CI779" s="67" t="str">
        <f t="shared" si="3482"/>
        <v/>
      </c>
      <c r="CJ779" s="45" t="str">
        <f t="shared" si="3516"/>
        <v/>
      </c>
      <c r="CK779" s="46" t="str">
        <f t="shared" si="3517"/>
        <v/>
      </c>
      <c r="CL779" s="37"/>
      <c r="CM779" s="29"/>
      <c r="CN779" s="47"/>
      <c r="CO779" s="45"/>
      <c r="CP779" s="45" t="str">
        <f t="shared" si="3518"/>
        <v/>
      </c>
      <c r="CQ779" s="45"/>
      <c r="CR779" s="45" t="str">
        <f t="shared" si="3519"/>
        <v/>
      </c>
      <c r="CS779" s="45"/>
      <c r="CT779" s="45" t="str">
        <f t="shared" si="3520"/>
        <v/>
      </c>
      <c r="CU779" s="45"/>
      <c r="CV779" s="63" t="str">
        <f t="shared" si="3453"/>
        <v/>
      </c>
      <c r="CW779" s="67" t="str">
        <f t="shared" si="3454"/>
        <v/>
      </c>
      <c r="CX779" s="45" t="str">
        <f t="shared" si="3521"/>
        <v/>
      </c>
      <c r="CY779" s="46" t="str">
        <f t="shared" si="3522"/>
        <v/>
      </c>
      <c r="CZ779" s="37"/>
      <c r="DA779" s="29"/>
      <c r="DB779" s="47"/>
      <c r="DC779" s="67"/>
      <c r="DD779" s="45" t="str">
        <f>IF(DC779="","",DC779-DC778)</f>
        <v/>
      </c>
      <c r="DE779" s="45"/>
      <c r="DF779" s="45"/>
      <c r="DG779" s="45"/>
      <c r="DH779" s="45" t="str">
        <f>IF(DG779="","",DG778+DI778-DG779)</f>
        <v/>
      </c>
      <c r="DI779" s="45"/>
      <c r="DJ779" s="45"/>
      <c r="DK779" s="45"/>
      <c r="DL779" s="45" t="str">
        <f>IF(DK779="","",DH779*DK779)</f>
        <v/>
      </c>
      <c r="DM779" s="46" t="str">
        <f>IF(DL779="","",DL779/(DD779*100))</f>
        <v/>
      </c>
      <c r="DN779" s="37"/>
      <c r="DO779" s="29"/>
      <c r="DP779" s="47"/>
      <c r="DQ779" s="45"/>
      <c r="DR779" s="45" t="str">
        <f t="shared" si="3495"/>
        <v/>
      </c>
      <c r="DS779" s="45"/>
      <c r="DT779" s="45" t="str">
        <f t="shared" si="3496"/>
        <v/>
      </c>
      <c r="DU779" s="45"/>
      <c r="DV779" s="45" t="str">
        <f t="shared" si="3497"/>
        <v/>
      </c>
      <c r="DW779" s="45"/>
      <c r="DX779" s="45"/>
      <c r="DY779" s="45"/>
      <c r="DZ779" s="45" t="str">
        <f t="shared" si="3469"/>
        <v/>
      </c>
      <c r="EA779" s="46" t="str">
        <f t="shared" si="3470"/>
        <v/>
      </c>
      <c r="EB779" s="37"/>
      <c r="GU779" s="220"/>
      <c r="HX779" s="360"/>
      <c r="HY779" s="47"/>
      <c r="HZ779" s="45"/>
      <c r="IA779" s="45" t="str">
        <f t="shared" si="3523"/>
        <v/>
      </c>
      <c r="IB779" s="45"/>
      <c r="IC779" s="45" t="str">
        <f t="shared" si="3524"/>
        <v/>
      </c>
      <c r="ID779" s="45"/>
      <c r="IE779" s="45" t="str">
        <f t="shared" si="3525"/>
        <v/>
      </c>
      <c r="IF779" s="45"/>
      <c r="IG779" s="63" t="str">
        <f t="shared" si="3526"/>
        <v/>
      </c>
      <c r="IH779" s="67" t="str">
        <f t="shared" si="3527"/>
        <v/>
      </c>
      <c r="II779" s="45" t="str">
        <f t="shared" si="3528"/>
        <v/>
      </c>
      <c r="IJ779" s="46" t="str">
        <f t="shared" si="3529"/>
        <v/>
      </c>
      <c r="IK779" s="37"/>
      <c r="IL779" s="29"/>
      <c r="IM779" s="47"/>
      <c r="IN779" s="45"/>
      <c r="IO779" s="45" t="str">
        <f t="shared" si="3530"/>
        <v/>
      </c>
      <c r="IP779" s="45"/>
      <c r="IQ779" s="45" t="str">
        <f t="shared" si="3531"/>
        <v/>
      </c>
      <c r="IR779" s="45"/>
      <c r="IS779" s="45" t="str">
        <f t="shared" si="3532"/>
        <v/>
      </c>
      <c r="IT779" s="45"/>
      <c r="IU779" s="63" t="str">
        <f t="shared" si="3457"/>
        <v/>
      </c>
      <c r="IV779" s="67" t="str">
        <f t="shared" si="3458"/>
        <v/>
      </c>
      <c r="IW779" s="45" t="str">
        <f t="shared" si="3533"/>
        <v/>
      </c>
      <c r="IX779" s="46" t="str">
        <f t="shared" si="3534"/>
        <v/>
      </c>
      <c r="IY779" s="37"/>
      <c r="IZ779" s="61"/>
      <c r="JA779" s="47"/>
      <c r="JB779" s="45"/>
      <c r="JC779" s="45" t="str">
        <f t="shared" si="3535"/>
        <v/>
      </c>
      <c r="JD779" s="45"/>
      <c r="JE779" s="45" t="str">
        <f t="shared" si="3536"/>
        <v/>
      </c>
      <c r="JF779" s="45"/>
      <c r="JG779" s="45" t="str">
        <f t="shared" si="3537"/>
        <v/>
      </c>
      <c r="JH779" s="45"/>
      <c r="JI779" s="63" t="str">
        <f t="shared" si="3471"/>
        <v/>
      </c>
      <c r="JJ779" s="67" t="str">
        <f t="shared" si="3472"/>
        <v/>
      </c>
      <c r="JK779" s="45" t="str">
        <f t="shared" si="3538"/>
        <v/>
      </c>
      <c r="JL779" s="46" t="str">
        <f t="shared" si="3539"/>
        <v/>
      </c>
      <c r="JM779" s="37"/>
      <c r="JN779" s="29"/>
      <c r="JO779" s="47"/>
      <c r="JP779" s="45"/>
      <c r="JQ779" s="45" t="str">
        <f t="shared" si="3540"/>
        <v/>
      </c>
      <c r="JR779" s="45"/>
      <c r="JS779" s="45" t="str">
        <f t="shared" si="3541"/>
        <v/>
      </c>
      <c r="JT779" s="45"/>
      <c r="JU779" s="45" t="str">
        <f t="shared" si="3542"/>
        <v/>
      </c>
      <c r="JV779" s="45"/>
      <c r="JW779" s="63" t="str">
        <f t="shared" si="3455"/>
        <v/>
      </c>
      <c r="JX779" s="67" t="str">
        <f t="shared" si="3456"/>
        <v/>
      </c>
      <c r="JY779" s="45" t="str">
        <f t="shared" si="3543"/>
        <v/>
      </c>
      <c r="JZ779" s="46" t="str">
        <f t="shared" si="3544"/>
        <v/>
      </c>
      <c r="KA779" s="37"/>
      <c r="KB779" s="51"/>
      <c r="KC779" s="47"/>
      <c r="KD779" s="45"/>
      <c r="KE779" s="45" t="str">
        <f>IF(KD779="","",KD779-KD775)</f>
        <v/>
      </c>
      <c r="KF779" s="45"/>
      <c r="KG779" s="45" t="str">
        <f>IF(KF779="","",KF779-KF775)</f>
        <v/>
      </c>
      <c r="KH779" s="45"/>
      <c r="KI779" s="45" t="str">
        <f>IF(KH779="","",KH775+KJ775-KH779)</f>
        <v/>
      </c>
      <c r="KJ779" s="45"/>
      <c r="KK779" s="63" t="str">
        <f>IF(KD779="","",KK775)</f>
        <v/>
      </c>
      <c r="KL779" s="67" t="str">
        <f>IF(KE779="","",KL775)</f>
        <v/>
      </c>
      <c r="KM779" s="45" t="str">
        <f>IF(KH779="","",KI779*KL779)</f>
        <v/>
      </c>
      <c r="KN779" s="46" t="str">
        <f>IF(KI779="","",KM779/(KE779*100))</f>
        <v/>
      </c>
      <c r="KO779" s="37"/>
      <c r="KP779" s="29"/>
      <c r="KQ779" s="47"/>
      <c r="KR779" s="45"/>
      <c r="KS779" s="45" t="str">
        <f>IF(KR779="","",KR779-KR775)</f>
        <v/>
      </c>
      <c r="KT779" s="45"/>
      <c r="KU779" s="45" t="str">
        <f>IF(KT779="","",KT779-KT775)</f>
        <v/>
      </c>
      <c r="KV779" s="45"/>
      <c r="KW779" s="45" t="str">
        <f>IF(KV779="","",KV775+KX775-KV779)</f>
        <v/>
      </c>
      <c r="KX779" s="45"/>
      <c r="KY779" s="63" t="str">
        <f>IF(KR779="","",KY775)</f>
        <v/>
      </c>
      <c r="KZ779" s="67" t="str">
        <f>IF(KS779="","",KZ775)</f>
        <v/>
      </c>
      <c r="LA779" s="45" t="str">
        <f>IF(KV779="","",KW779*KZ779)</f>
        <v/>
      </c>
      <c r="LB779" s="46" t="str">
        <f>IF(KW779="","",LA779/(KS779*100))</f>
        <v/>
      </c>
      <c r="LC779" s="37"/>
      <c r="LD779" s="29"/>
      <c r="LE779" s="75"/>
      <c r="LF779" s="76"/>
      <c r="LG779" s="76"/>
      <c r="LH779" s="76"/>
      <c r="LI779" s="76"/>
      <c r="LJ779" s="76"/>
      <c r="LK779" s="76" t="str">
        <f>IF(LJ779="","",#REF!+#REF!-LJ779)</f>
        <v/>
      </c>
      <c r="LL779" s="76"/>
      <c r="LM779" s="78"/>
      <c r="LN779" s="79"/>
      <c r="LO779" s="76"/>
      <c r="LP779" s="80"/>
      <c r="LQ779" s="37"/>
      <c r="LR779" s="29"/>
      <c r="LS779" s="47"/>
      <c r="LT779" s="67"/>
      <c r="LU779" s="45" t="str">
        <f>IF(LT779="","",LT779-LT778)</f>
        <v/>
      </c>
      <c r="LV779" s="45"/>
      <c r="LW779" s="45"/>
      <c r="LX779" s="45"/>
      <c r="LY779" s="45" t="str">
        <f>IF(LX779="","",LX778+LZ778-LX779)</f>
        <v/>
      </c>
      <c r="LZ779" s="45"/>
      <c r="MA779" s="45"/>
      <c r="MB779" s="45"/>
      <c r="MC779" s="45" t="str">
        <f>IF(MB779="","",LY779*MB779)</f>
        <v/>
      </c>
      <c r="MD779" s="46" t="str">
        <f>IF(MC779="","",MC779/(LU779*100))</f>
        <v/>
      </c>
      <c r="ME779" s="37"/>
      <c r="MF779" s="29"/>
      <c r="MG779" s="47"/>
      <c r="MH779" s="67"/>
      <c r="MI779" s="45" t="str">
        <f>IF(MH779="","",MH779-MH778)</f>
        <v/>
      </c>
      <c r="MJ779" s="45"/>
      <c r="MK779" s="45"/>
      <c r="ML779" s="45"/>
      <c r="MM779" s="45" t="str">
        <f>IF(ML779="","",ML778+MN778-ML779)</f>
        <v/>
      </c>
      <c r="MN779" s="45"/>
      <c r="MO779" s="45"/>
      <c r="MP779" s="45"/>
      <c r="MQ779" s="45" t="str">
        <f>IF(MP779="","",MM779*MP779)</f>
        <v/>
      </c>
      <c r="MR779" s="46" t="str">
        <f>IF(MQ779="","",MQ779/(MI779*100))</f>
        <v/>
      </c>
      <c r="MS779" s="37"/>
      <c r="MT779" s="29"/>
      <c r="MU779" s="47"/>
      <c r="MV779" s="67"/>
      <c r="MW779" s="45" t="str">
        <f>IF(MV779="","",MV779-MV778)</f>
        <v/>
      </c>
      <c r="MX779" s="45"/>
      <c r="MY779" s="45"/>
      <c r="MZ779" s="45"/>
      <c r="NA779" s="45" t="str">
        <f>IF(MZ779="","",MZ778+NB778-MZ779)</f>
        <v/>
      </c>
      <c r="NB779" s="45"/>
      <c r="NC779" s="45"/>
      <c r="ND779" s="45"/>
      <c r="NE779" s="45" t="str">
        <f>IF(ND779="","",NA779*ND779)</f>
        <v/>
      </c>
      <c r="NF779" s="46" t="str">
        <f>IF(NE779="","",NE779/(MW779*100))</f>
        <v/>
      </c>
      <c r="NG779" s="37"/>
      <c r="NH779" s="29"/>
      <c r="NI779" s="47"/>
      <c r="NJ779" s="67"/>
      <c r="NK779" s="45" t="str">
        <f>IF(NJ779="","",NJ779-NJ778)</f>
        <v/>
      </c>
      <c r="NL779" s="45"/>
      <c r="NM779" s="45"/>
      <c r="NN779" s="45"/>
      <c r="NO779" s="45" t="str">
        <f>IF(NN779="","",NN778+NP778-NN779)</f>
        <v/>
      </c>
      <c r="NP779" s="45"/>
      <c r="NQ779" s="45"/>
      <c r="NR779" s="45"/>
      <c r="NS779" s="45" t="str">
        <f>IF(NR779="","",NO779*NR779)</f>
        <v/>
      </c>
      <c r="NT779" s="46" t="str">
        <f>IF(NS779="","",NS779/(NK779*100))</f>
        <v/>
      </c>
      <c r="NU779" s="37"/>
    </row>
    <row r="780" spans="1:385" ht="15" customHeight="1" thickTop="1" thickBot="1" x14ac:dyDescent="0.3">
      <c r="A780" s="38"/>
      <c r="B780" s="39"/>
      <c r="C780" s="40"/>
      <c r="D780" s="40"/>
      <c r="E780" s="40"/>
      <c r="F780" s="135"/>
      <c r="G780" s="135"/>
      <c r="H780" s="42"/>
      <c r="I780" s="45"/>
      <c r="J780" s="45" t="str">
        <f t="shared" si="3483"/>
        <v/>
      </c>
      <c r="K780" s="45"/>
      <c r="L780" s="45"/>
      <c r="M780" s="45"/>
      <c r="N780" s="45" t="str">
        <f t="shared" si="3484"/>
        <v/>
      </c>
      <c r="O780" s="45"/>
      <c r="P780" s="45"/>
      <c r="Q780" s="45"/>
      <c r="R780" s="45" t="str">
        <f t="shared" si="3459"/>
        <v/>
      </c>
      <c r="S780" s="46" t="str">
        <f t="shared" si="3460"/>
        <v/>
      </c>
      <c r="T780" s="37"/>
      <c r="U780" s="29"/>
      <c r="V780" s="47"/>
      <c r="W780" s="67"/>
      <c r="X780" s="45" t="str">
        <f>IF(W780="","",W780-W779)</f>
        <v/>
      </c>
      <c r="Y780" s="45"/>
      <c r="Z780" s="45"/>
      <c r="AA780" s="45"/>
      <c r="AB780" s="45" t="str">
        <f>IF(AA780="","",AA779+AC779-AA780)</f>
        <v/>
      </c>
      <c r="AC780" s="45"/>
      <c r="AD780" s="45"/>
      <c r="AE780" s="45"/>
      <c r="AF780" s="45" t="str">
        <f>IF(AE780="","",AB780*AE780)</f>
        <v/>
      </c>
      <c r="AG780" s="46" t="str">
        <f>IF(AF780="","",AF780/(X780*100))</f>
        <v/>
      </c>
      <c r="AH780" s="37"/>
      <c r="AI780" s="29"/>
      <c r="AJ780" s="47"/>
      <c r="AK780" s="45"/>
      <c r="AL780" s="45" t="str">
        <f t="shared" si="3487"/>
        <v/>
      </c>
      <c r="AM780" s="45"/>
      <c r="AN780" s="45" t="str">
        <f t="shared" si="3488"/>
        <v/>
      </c>
      <c r="AO780" s="45"/>
      <c r="AP780" s="45" t="str">
        <f t="shared" si="3489"/>
        <v/>
      </c>
      <c r="AQ780" s="45"/>
      <c r="AR780" s="45"/>
      <c r="AS780" s="45"/>
      <c r="AT780" s="45" t="str">
        <f t="shared" si="3463"/>
        <v/>
      </c>
      <c r="AU780" s="46" t="str">
        <f t="shared" si="3464"/>
        <v/>
      </c>
      <c r="AV780" s="37"/>
      <c r="AW780" s="29"/>
      <c r="AX780" s="47"/>
      <c r="AY780" s="45"/>
      <c r="AZ780" s="45" t="str">
        <f t="shared" si="3490"/>
        <v/>
      </c>
      <c r="BA780" s="45"/>
      <c r="BB780" s="45" t="str">
        <f t="shared" si="3491"/>
        <v/>
      </c>
      <c r="BC780" s="45"/>
      <c r="BD780" s="45" t="str">
        <f t="shared" si="3492"/>
        <v/>
      </c>
      <c r="BE780" s="45"/>
      <c r="BF780" s="45"/>
      <c r="BG780" s="45"/>
      <c r="BH780" s="45" t="str">
        <f t="shared" si="3465"/>
        <v/>
      </c>
      <c r="BI780" s="46" t="str">
        <f t="shared" si="3466"/>
        <v/>
      </c>
      <c r="BJ780" s="37"/>
      <c r="BK780" s="29"/>
      <c r="BL780" s="75"/>
      <c r="BM780" s="76"/>
      <c r="BN780" s="76" t="str">
        <f t="shared" si="3506"/>
        <v/>
      </c>
      <c r="BO780" s="76"/>
      <c r="BP780" s="76" t="str">
        <f t="shared" si="3507"/>
        <v/>
      </c>
      <c r="BQ780" s="76"/>
      <c r="BR780" s="76" t="str">
        <f t="shared" si="3508"/>
        <v/>
      </c>
      <c r="BS780" s="76"/>
      <c r="BT780" s="78" t="str">
        <f t="shared" si="3509"/>
        <v/>
      </c>
      <c r="BU780" s="79" t="str">
        <f t="shared" si="3510"/>
        <v/>
      </c>
      <c r="BV780" s="76" t="str">
        <f t="shared" si="3511"/>
        <v/>
      </c>
      <c r="BW780" s="80" t="str">
        <f t="shared" si="3512"/>
        <v/>
      </c>
      <c r="BX780" s="37"/>
      <c r="BY780" s="57"/>
      <c r="BZ780" s="75"/>
      <c r="CA780" s="76"/>
      <c r="CB780" s="76" t="str">
        <f t="shared" si="3513"/>
        <v/>
      </c>
      <c r="CC780" s="76"/>
      <c r="CD780" s="76" t="str">
        <f t="shared" si="3514"/>
        <v/>
      </c>
      <c r="CE780" s="76"/>
      <c r="CF780" s="76" t="str">
        <f t="shared" si="3515"/>
        <v/>
      </c>
      <c r="CG780" s="76"/>
      <c r="CH780" s="78" t="str">
        <f t="shared" si="3481"/>
        <v/>
      </c>
      <c r="CI780" s="79" t="str">
        <f t="shared" si="3482"/>
        <v/>
      </c>
      <c r="CJ780" s="76" t="str">
        <f t="shared" si="3516"/>
        <v/>
      </c>
      <c r="CK780" s="80" t="str">
        <f t="shared" si="3517"/>
        <v/>
      </c>
      <c r="CL780" s="37"/>
      <c r="CM780" s="29"/>
      <c r="CN780" s="75"/>
      <c r="CO780" s="76"/>
      <c r="CP780" s="76" t="str">
        <f t="shared" si="3518"/>
        <v/>
      </c>
      <c r="CQ780" s="76"/>
      <c r="CR780" s="76" t="str">
        <f t="shared" si="3519"/>
        <v/>
      </c>
      <c r="CS780" s="76"/>
      <c r="CT780" s="76" t="str">
        <f t="shared" si="3520"/>
        <v/>
      </c>
      <c r="CU780" s="76"/>
      <c r="CV780" s="78" t="str">
        <f t="shared" si="3453"/>
        <v/>
      </c>
      <c r="CW780" s="79" t="str">
        <f t="shared" si="3454"/>
        <v/>
      </c>
      <c r="CX780" s="76" t="str">
        <f t="shared" si="3521"/>
        <v/>
      </c>
      <c r="CY780" s="80" t="str">
        <f t="shared" si="3522"/>
        <v/>
      </c>
      <c r="CZ780" s="37"/>
      <c r="DA780" s="29"/>
      <c r="DB780" s="47"/>
      <c r="DC780" s="67"/>
      <c r="DD780" s="45" t="str">
        <f>IF(DC780="","",DC780-DC779)</f>
        <v/>
      </c>
      <c r="DE780" s="45"/>
      <c r="DF780" s="45"/>
      <c r="DG780" s="45"/>
      <c r="DH780" s="45" t="str">
        <f>IF(DG780="","",DG779+DI779-DG780)</f>
        <v/>
      </c>
      <c r="DI780" s="45"/>
      <c r="DJ780" s="45"/>
      <c r="DK780" s="45"/>
      <c r="DL780" s="45" t="str">
        <f>IF(DK780="","",DH780*DK780)</f>
        <v/>
      </c>
      <c r="DM780" s="46" t="str">
        <f>IF(DL780="","",DL780/(DD780*100))</f>
        <v/>
      </c>
      <c r="DN780" s="37"/>
      <c r="DO780" s="29"/>
      <c r="DP780" s="47"/>
      <c r="DQ780" s="45"/>
      <c r="DR780" s="45" t="str">
        <f t="shared" si="3495"/>
        <v/>
      </c>
      <c r="DS780" s="45"/>
      <c r="DT780" s="45" t="str">
        <f t="shared" si="3496"/>
        <v/>
      </c>
      <c r="DU780" s="45"/>
      <c r="DV780" s="45" t="str">
        <f t="shared" si="3497"/>
        <v/>
      </c>
      <c r="DW780" s="45"/>
      <c r="DX780" s="45"/>
      <c r="DY780" s="45"/>
      <c r="DZ780" s="45" t="str">
        <f t="shared" si="3469"/>
        <v/>
      </c>
      <c r="EA780" s="46" t="str">
        <f t="shared" si="3470"/>
        <v/>
      </c>
      <c r="EB780" s="37"/>
      <c r="GU780" s="220"/>
      <c r="HX780" s="360"/>
      <c r="HY780" s="75"/>
      <c r="HZ780" s="76"/>
      <c r="IA780" s="76" t="str">
        <f t="shared" si="3523"/>
        <v/>
      </c>
      <c r="IB780" s="76"/>
      <c r="IC780" s="76" t="str">
        <f t="shared" si="3524"/>
        <v/>
      </c>
      <c r="ID780" s="76"/>
      <c r="IE780" s="76" t="str">
        <f t="shared" si="3525"/>
        <v/>
      </c>
      <c r="IF780" s="76"/>
      <c r="IG780" s="78" t="str">
        <f t="shared" si="3526"/>
        <v/>
      </c>
      <c r="IH780" s="79" t="str">
        <f t="shared" si="3527"/>
        <v/>
      </c>
      <c r="II780" s="76" t="str">
        <f t="shared" si="3528"/>
        <v/>
      </c>
      <c r="IJ780" s="80" t="str">
        <f t="shared" si="3529"/>
        <v/>
      </c>
      <c r="IK780" s="37"/>
      <c r="IL780" s="29"/>
      <c r="IM780" s="75"/>
      <c r="IN780" s="76"/>
      <c r="IO780" s="76" t="str">
        <f t="shared" si="3530"/>
        <v/>
      </c>
      <c r="IP780" s="76"/>
      <c r="IQ780" s="76" t="str">
        <f t="shared" si="3531"/>
        <v/>
      </c>
      <c r="IR780" s="76"/>
      <c r="IS780" s="76" t="str">
        <f t="shared" si="3532"/>
        <v/>
      </c>
      <c r="IT780" s="76"/>
      <c r="IU780" s="78" t="str">
        <f t="shared" si="3457"/>
        <v/>
      </c>
      <c r="IV780" s="79" t="str">
        <f t="shared" si="3458"/>
        <v/>
      </c>
      <c r="IW780" s="76" t="str">
        <f t="shared" si="3533"/>
        <v/>
      </c>
      <c r="IX780" s="80" t="str">
        <f t="shared" si="3534"/>
        <v/>
      </c>
      <c r="IY780" s="37"/>
      <c r="IZ780" s="61"/>
      <c r="JA780" s="75"/>
      <c r="JB780" s="76"/>
      <c r="JC780" s="76" t="str">
        <f t="shared" si="3535"/>
        <v/>
      </c>
      <c r="JD780" s="76"/>
      <c r="JE780" s="76" t="str">
        <f t="shared" si="3536"/>
        <v/>
      </c>
      <c r="JF780" s="76"/>
      <c r="JG780" s="76" t="str">
        <f t="shared" si="3537"/>
        <v/>
      </c>
      <c r="JH780" s="76"/>
      <c r="JI780" s="78" t="str">
        <f t="shared" si="3471"/>
        <v/>
      </c>
      <c r="JJ780" s="79" t="str">
        <f t="shared" si="3472"/>
        <v/>
      </c>
      <c r="JK780" s="76" t="str">
        <f t="shared" si="3538"/>
        <v/>
      </c>
      <c r="JL780" s="80" t="str">
        <f t="shared" si="3539"/>
        <v/>
      </c>
      <c r="JM780" s="37"/>
      <c r="JN780" s="29"/>
      <c r="JO780" s="75"/>
      <c r="JP780" s="76"/>
      <c r="JQ780" s="76" t="str">
        <f t="shared" si="3540"/>
        <v/>
      </c>
      <c r="JR780" s="76"/>
      <c r="JS780" s="76" t="str">
        <f t="shared" si="3541"/>
        <v/>
      </c>
      <c r="JT780" s="76"/>
      <c r="JU780" s="76" t="str">
        <f t="shared" si="3542"/>
        <v/>
      </c>
      <c r="JV780" s="76"/>
      <c r="JW780" s="78" t="str">
        <f t="shared" si="3455"/>
        <v/>
      </c>
      <c r="JX780" s="79" t="str">
        <f t="shared" si="3456"/>
        <v/>
      </c>
      <c r="JY780" s="76" t="str">
        <f t="shared" si="3543"/>
        <v/>
      </c>
      <c r="JZ780" s="80" t="str">
        <f t="shared" si="3544"/>
        <v/>
      </c>
      <c r="KA780" s="37"/>
      <c r="KB780" s="51"/>
      <c r="KC780" s="75"/>
      <c r="KD780" s="76"/>
      <c r="KE780" s="76" t="str">
        <f>IF(KD780="","",KD780-KD776)</f>
        <v/>
      </c>
      <c r="KF780" s="76"/>
      <c r="KG780" s="76" t="str">
        <f>IF(KF780="","",KF780-KF776)</f>
        <v/>
      </c>
      <c r="KH780" s="76"/>
      <c r="KI780" s="76" t="str">
        <f>IF(KH780="","",KH776+KJ776-KH780)</f>
        <v/>
      </c>
      <c r="KJ780" s="76"/>
      <c r="KK780" s="78" t="str">
        <f>IF(KD780="","",KK776)</f>
        <v/>
      </c>
      <c r="KL780" s="79" t="str">
        <f>IF(KE780="","",KL776)</f>
        <v/>
      </c>
      <c r="KM780" s="76" t="str">
        <f>IF(KH780="","",KI780*KL780)</f>
        <v/>
      </c>
      <c r="KN780" s="80" t="str">
        <f>IF(KI780="","",KM780/(KE780*100))</f>
        <v/>
      </c>
      <c r="KO780" s="37"/>
      <c r="KP780" s="29"/>
      <c r="KQ780" s="75"/>
      <c r="KR780" s="76"/>
      <c r="KS780" s="76" t="str">
        <f>IF(KR780="","",KR780-KR776)</f>
        <v/>
      </c>
      <c r="KT780" s="76"/>
      <c r="KU780" s="76" t="str">
        <f>IF(KT780="","",KT780-KT776)</f>
        <v/>
      </c>
      <c r="KV780" s="76"/>
      <c r="KW780" s="76" t="str">
        <f>IF(KV780="","",KV776+KX776-KV780)</f>
        <v/>
      </c>
      <c r="KX780" s="76"/>
      <c r="KY780" s="78" t="str">
        <f>IF(KR780="","",KY776)</f>
        <v/>
      </c>
      <c r="KZ780" s="79" t="str">
        <f>IF(KS780="","",KZ776)</f>
        <v/>
      </c>
      <c r="LA780" s="76" t="str">
        <f>IF(KV780="","",KW780*KZ780)</f>
        <v/>
      </c>
      <c r="LB780" s="80" t="str">
        <f>IF(KW780="","",LA780/(KS780*100))</f>
        <v/>
      </c>
      <c r="LC780" s="37"/>
      <c r="LD780" s="29"/>
      <c r="LE780" s="101"/>
      <c r="LF780" s="87"/>
      <c r="LG780" s="87"/>
      <c r="LH780" s="87"/>
      <c r="LI780" s="87"/>
      <c r="LJ780" s="87"/>
      <c r="LK780" s="87" t="str">
        <f>IF(LJ780="","",LJ777+LL777-LJ780)</f>
        <v/>
      </c>
      <c r="LL780" s="87"/>
      <c r="LM780" s="102"/>
      <c r="LN780" s="103"/>
      <c r="LO780" s="87"/>
      <c r="LP780" s="89"/>
      <c r="LQ780" s="37"/>
      <c r="LR780" s="29"/>
      <c r="LS780" s="47"/>
      <c r="LT780" s="67"/>
      <c r="LU780" s="45" t="str">
        <f>IF(LT780="","",LT780-LT779)</f>
        <v/>
      </c>
      <c r="LV780" s="45"/>
      <c r="LW780" s="45"/>
      <c r="LX780" s="45"/>
      <c r="LY780" s="45" t="str">
        <f>IF(LX780="","",LX779+LZ779-LX780)</f>
        <v/>
      </c>
      <c r="LZ780" s="45"/>
      <c r="MA780" s="45"/>
      <c r="MB780" s="45"/>
      <c r="MC780" s="45" t="str">
        <f>IF(MB780="","",LY780*MB780)</f>
        <v/>
      </c>
      <c r="MD780" s="46" t="str">
        <f>IF(MC780="","",MC780/(LU780*100))</f>
        <v/>
      </c>
      <c r="ME780" s="37"/>
      <c r="MF780" s="29"/>
      <c r="MG780" s="47"/>
      <c r="MH780" s="67"/>
      <c r="MI780" s="45" t="str">
        <f>IF(MH780="","",MH780-MH779)</f>
        <v/>
      </c>
      <c r="MJ780" s="45"/>
      <c r="MK780" s="45"/>
      <c r="ML780" s="45"/>
      <c r="MM780" s="45" t="str">
        <f>IF(ML780="","",ML779+MN779-ML780)</f>
        <v/>
      </c>
      <c r="MN780" s="45"/>
      <c r="MO780" s="45"/>
      <c r="MP780" s="45"/>
      <c r="MQ780" s="45" t="str">
        <f>IF(MP780="","",MM780*MP780)</f>
        <v/>
      </c>
      <c r="MR780" s="46" t="str">
        <f>IF(MQ780="","",MQ780/(MI780*100))</f>
        <v/>
      </c>
      <c r="MS780" s="37"/>
      <c r="MT780" s="29"/>
      <c r="MU780" s="47"/>
      <c r="MV780" s="67"/>
      <c r="MW780" s="45" t="str">
        <f>IF(MV780="","",MV780-MV779)</f>
        <v/>
      </c>
      <c r="MX780" s="45"/>
      <c r="MY780" s="45"/>
      <c r="MZ780" s="45"/>
      <c r="NA780" s="45" t="str">
        <f>IF(MZ780="","",MZ779+NB779-MZ780)</f>
        <v/>
      </c>
      <c r="NB780" s="45"/>
      <c r="NC780" s="45"/>
      <c r="ND780" s="45"/>
      <c r="NE780" s="45" t="str">
        <f>IF(ND780="","",NA780*ND780)</f>
        <v/>
      </c>
      <c r="NF780" s="46" t="str">
        <f>IF(NE780="","",NE780/(MW780*100))</f>
        <v/>
      </c>
      <c r="NG780" s="37"/>
      <c r="NH780" s="29"/>
      <c r="NI780" s="47"/>
      <c r="NJ780" s="67"/>
      <c r="NK780" s="45" t="str">
        <f>IF(NJ780="","",NJ780-NJ779)</f>
        <v/>
      </c>
      <c r="NL780" s="45"/>
      <c r="NM780" s="45"/>
      <c r="NN780" s="45"/>
      <c r="NO780" s="45" t="str">
        <f>IF(NN780="","",NN779+NP779-NN780)</f>
        <v/>
      </c>
      <c r="NP780" s="45"/>
      <c r="NQ780" s="45"/>
      <c r="NR780" s="45"/>
      <c r="NS780" s="45" t="str">
        <f>IF(NR780="","",NO780*NR780)</f>
        <v/>
      </c>
      <c r="NT780" s="46" t="str">
        <f>IF(NS780="","",NS780/(NK780*100))</f>
        <v/>
      </c>
      <c r="NU780" s="37"/>
    </row>
    <row r="781" spans="1:385" ht="15" customHeight="1" thickTop="1" x14ac:dyDescent="0.25">
      <c r="A781" s="38"/>
      <c r="B781" s="39"/>
      <c r="C781" s="40"/>
      <c r="D781" s="40"/>
      <c r="E781" s="40"/>
      <c r="F781" s="135"/>
      <c r="G781" s="135"/>
      <c r="H781" s="42"/>
      <c r="I781" s="45"/>
      <c r="J781" s="45"/>
      <c r="K781" s="45"/>
      <c r="L781" s="45"/>
      <c r="M781" s="45"/>
      <c r="N781" s="45" t="str">
        <f t="shared" si="3484"/>
        <v/>
      </c>
      <c r="O781" s="45"/>
      <c r="P781" s="45"/>
      <c r="Q781" s="45"/>
      <c r="R781" s="45" t="str">
        <f t="shared" si="3459"/>
        <v/>
      </c>
      <c r="S781" s="46" t="str">
        <f t="shared" si="3460"/>
        <v/>
      </c>
      <c r="T781" s="37"/>
      <c r="U781" s="29"/>
      <c r="V781" s="47"/>
      <c r="W781" s="67"/>
      <c r="X781" s="45"/>
      <c r="Y781" s="45"/>
      <c r="Z781" s="45"/>
      <c r="AA781" s="45"/>
      <c r="AB781" s="45" t="str">
        <f>IF(AA781="","",AA780+AC780-AA781)</f>
        <v/>
      </c>
      <c r="AC781" s="45"/>
      <c r="AD781" s="45"/>
      <c r="AE781" s="45"/>
      <c r="AF781" s="45" t="str">
        <f>IF(AE781="","",AB781*AE781)</f>
        <v/>
      </c>
      <c r="AG781" s="46" t="str">
        <f>IF(AF781="","",AF781/(X781*100))</f>
        <v/>
      </c>
      <c r="AH781" s="37"/>
      <c r="AI781" s="29"/>
      <c r="AJ781" s="47"/>
      <c r="AK781" s="45"/>
      <c r="AL781" s="45"/>
      <c r="AM781" s="45"/>
      <c r="AN781" s="45" t="str">
        <f t="shared" si="3488"/>
        <v/>
      </c>
      <c r="AO781" s="45"/>
      <c r="AP781" s="45" t="str">
        <f t="shared" si="3489"/>
        <v/>
      </c>
      <c r="AQ781" s="45"/>
      <c r="AR781" s="45"/>
      <c r="AS781" s="45"/>
      <c r="AT781" s="45" t="str">
        <f t="shared" si="3463"/>
        <v/>
      </c>
      <c r="AU781" s="46" t="str">
        <f t="shared" si="3464"/>
        <v/>
      </c>
      <c r="AV781" s="37"/>
      <c r="AW781" s="29"/>
      <c r="AX781" s="47"/>
      <c r="AY781" s="45"/>
      <c r="AZ781" s="45"/>
      <c r="BA781" s="45"/>
      <c r="BB781" s="45" t="str">
        <f t="shared" si="3491"/>
        <v/>
      </c>
      <c r="BC781" s="45"/>
      <c r="BD781" s="45" t="str">
        <f t="shared" si="3492"/>
        <v/>
      </c>
      <c r="BE781" s="45"/>
      <c r="BF781" s="45"/>
      <c r="BG781" s="45"/>
      <c r="BH781" s="45" t="str">
        <f t="shared" si="3465"/>
        <v/>
      </c>
      <c r="BI781" s="46" t="str">
        <f t="shared" si="3466"/>
        <v/>
      </c>
      <c r="BJ781" s="37"/>
      <c r="BK781" s="29"/>
      <c r="BL781" s="52" t="str">
        <f>IF($A742="","",$A742)</f>
        <v/>
      </c>
      <c r="BM781" s="43"/>
      <c r="BN781" s="43" t="str">
        <f t="shared" si="3506"/>
        <v/>
      </c>
      <c r="BO781" s="43"/>
      <c r="BP781" s="87" t="str">
        <f t="shared" si="3507"/>
        <v/>
      </c>
      <c r="BQ781" s="43"/>
      <c r="BR781" s="43" t="str">
        <f t="shared" si="3508"/>
        <v/>
      </c>
      <c r="BS781" s="43"/>
      <c r="BT781" s="44" t="str">
        <f t="shared" si="3509"/>
        <v/>
      </c>
      <c r="BU781" s="48" t="str">
        <f t="shared" si="3510"/>
        <v/>
      </c>
      <c r="BV781" s="87" t="str">
        <f t="shared" si="3511"/>
        <v/>
      </c>
      <c r="BW781" s="89" t="str">
        <f t="shared" si="3512"/>
        <v/>
      </c>
      <c r="BX781" s="37"/>
      <c r="BY781" s="57"/>
      <c r="BZ781" s="52" t="str">
        <f>IF($A742="","",$A742)</f>
        <v/>
      </c>
      <c r="CA781" s="43"/>
      <c r="CB781" s="43" t="str">
        <f t="shared" si="3513"/>
        <v/>
      </c>
      <c r="CC781" s="43"/>
      <c r="CD781" s="87" t="str">
        <f t="shared" si="3514"/>
        <v/>
      </c>
      <c r="CE781" s="43"/>
      <c r="CF781" s="43" t="str">
        <f t="shared" si="3515"/>
        <v/>
      </c>
      <c r="CG781" s="43"/>
      <c r="CH781" s="44" t="str">
        <f t="shared" si="3481"/>
        <v/>
      </c>
      <c r="CI781" s="48" t="str">
        <f t="shared" si="3482"/>
        <v/>
      </c>
      <c r="CJ781" s="87" t="str">
        <f t="shared" si="3516"/>
        <v/>
      </c>
      <c r="CK781" s="89" t="str">
        <f t="shared" si="3517"/>
        <v/>
      </c>
      <c r="CL781" s="37"/>
      <c r="CM781" s="29"/>
      <c r="CN781" s="52" t="str">
        <f>IF($A742="","",$A742)</f>
        <v/>
      </c>
      <c r="CO781" s="43"/>
      <c r="CP781" s="43" t="str">
        <f t="shared" si="3518"/>
        <v/>
      </c>
      <c r="CQ781" s="43"/>
      <c r="CR781" s="87" t="str">
        <f t="shared" si="3519"/>
        <v/>
      </c>
      <c r="CS781" s="43"/>
      <c r="CT781" s="43" t="str">
        <f t="shared" si="3520"/>
        <v/>
      </c>
      <c r="CU781" s="43"/>
      <c r="CV781" s="44" t="str">
        <f t="shared" si="3453"/>
        <v/>
      </c>
      <c r="CW781" s="48" t="str">
        <f t="shared" si="3454"/>
        <v/>
      </c>
      <c r="CX781" s="87" t="str">
        <f t="shared" si="3521"/>
        <v/>
      </c>
      <c r="CY781" s="89" t="str">
        <f t="shared" si="3522"/>
        <v/>
      </c>
      <c r="CZ781" s="37"/>
      <c r="DA781" s="29"/>
      <c r="DB781" s="47"/>
      <c r="DC781" s="67"/>
      <c r="DD781" s="45"/>
      <c r="DE781" s="45"/>
      <c r="DF781" s="45"/>
      <c r="DG781" s="45"/>
      <c r="DH781" s="45" t="str">
        <f>IF(DG781="","",DG780+DI780-DG781)</f>
        <v/>
      </c>
      <c r="DI781" s="45"/>
      <c r="DJ781" s="45"/>
      <c r="DK781" s="45"/>
      <c r="DL781" s="45" t="str">
        <f>IF(DK781="","",DH781*DK781)</f>
        <v/>
      </c>
      <c r="DM781" s="46" t="str">
        <f>IF(DL781="","",DL781/(DD781*100))</f>
        <v/>
      </c>
      <c r="DN781" s="37"/>
      <c r="DO781" s="29"/>
      <c r="DP781" s="47"/>
      <c r="DQ781" s="45"/>
      <c r="DR781" s="45"/>
      <c r="DS781" s="45"/>
      <c r="DT781" s="45" t="str">
        <f t="shared" si="3496"/>
        <v/>
      </c>
      <c r="DU781" s="45"/>
      <c r="DV781" s="45" t="str">
        <f t="shared" si="3497"/>
        <v/>
      </c>
      <c r="DW781" s="45"/>
      <c r="DX781" s="45"/>
      <c r="DY781" s="45"/>
      <c r="DZ781" s="45" t="str">
        <f t="shared" si="3469"/>
        <v/>
      </c>
      <c r="EA781" s="46" t="str">
        <f t="shared" si="3470"/>
        <v/>
      </c>
      <c r="EB781" s="37"/>
      <c r="GU781" s="220"/>
      <c r="HX781" s="360"/>
      <c r="HY781" s="52" t="str">
        <f>IF($A742="","",$A742)</f>
        <v/>
      </c>
      <c r="HZ781" s="43"/>
      <c r="IA781" s="43" t="str">
        <f t="shared" si="3523"/>
        <v/>
      </c>
      <c r="IB781" s="43"/>
      <c r="IC781" s="87" t="str">
        <f t="shared" si="3524"/>
        <v/>
      </c>
      <c r="ID781" s="43"/>
      <c r="IE781" s="43" t="str">
        <f t="shared" si="3525"/>
        <v/>
      </c>
      <c r="IF781" s="43"/>
      <c r="IG781" s="44" t="str">
        <f t="shared" si="3526"/>
        <v/>
      </c>
      <c r="IH781" s="48" t="str">
        <f t="shared" si="3527"/>
        <v/>
      </c>
      <c r="II781" s="87" t="str">
        <f t="shared" si="3528"/>
        <v/>
      </c>
      <c r="IJ781" s="89" t="str">
        <f t="shared" si="3529"/>
        <v/>
      </c>
      <c r="IK781" s="37"/>
      <c r="IL781" s="29"/>
      <c r="IM781" s="52" t="str">
        <f>IF($A742="","",$A742)</f>
        <v/>
      </c>
      <c r="IN781" s="43"/>
      <c r="IO781" s="43" t="str">
        <f t="shared" si="3530"/>
        <v/>
      </c>
      <c r="IP781" s="43"/>
      <c r="IQ781" s="87" t="str">
        <f t="shared" si="3531"/>
        <v/>
      </c>
      <c r="IR781" s="43"/>
      <c r="IS781" s="43" t="str">
        <f t="shared" si="3532"/>
        <v/>
      </c>
      <c r="IT781" s="43"/>
      <c r="IU781" s="44" t="str">
        <f t="shared" si="3457"/>
        <v/>
      </c>
      <c r="IV781" s="48" t="str">
        <f t="shared" si="3458"/>
        <v/>
      </c>
      <c r="IW781" s="87" t="str">
        <f t="shared" si="3533"/>
        <v/>
      </c>
      <c r="IX781" s="89" t="str">
        <f t="shared" si="3534"/>
        <v/>
      </c>
      <c r="IY781" s="37"/>
      <c r="IZ781" s="61"/>
      <c r="JA781" s="52" t="str">
        <f>IF($A742="","",$A742)</f>
        <v/>
      </c>
      <c r="JB781" s="43"/>
      <c r="JC781" s="43" t="str">
        <f t="shared" si="3535"/>
        <v/>
      </c>
      <c r="JD781" s="43"/>
      <c r="JE781" s="87" t="str">
        <f t="shared" si="3536"/>
        <v/>
      </c>
      <c r="JF781" s="43"/>
      <c r="JG781" s="43" t="str">
        <f t="shared" si="3537"/>
        <v/>
      </c>
      <c r="JH781" s="43"/>
      <c r="JI781" s="44" t="str">
        <f t="shared" si="3471"/>
        <v/>
      </c>
      <c r="JJ781" s="48" t="str">
        <f t="shared" si="3472"/>
        <v/>
      </c>
      <c r="JK781" s="87" t="str">
        <f t="shared" si="3538"/>
        <v/>
      </c>
      <c r="JL781" s="89" t="str">
        <f t="shared" si="3539"/>
        <v/>
      </c>
      <c r="JM781" s="37"/>
      <c r="JN781" s="29"/>
      <c r="JO781" s="52" t="str">
        <f>IF($A742="","",$A742)</f>
        <v/>
      </c>
      <c r="JP781" s="43"/>
      <c r="JQ781" s="43" t="str">
        <f t="shared" si="3540"/>
        <v/>
      </c>
      <c r="JR781" s="43"/>
      <c r="JS781" s="87" t="str">
        <f t="shared" si="3541"/>
        <v/>
      </c>
      <c r="JT781" s="43"/>
      <c r="JU781" s="43" t="str">
        <f t="shared" si="3542"/>
        <v/>
      </c>
      <c r="JV781" s="43"/>
      <c r="JW781" s="44" t="str">
        <f t="shared" si="3455"/>
        <v/>
      </c>
      <c r="JX781" s="48" t="str">
        <f t="shared" si="3456"/>
        <v/>
      </c>
      <c r="JY781" s="87" t="str">
        <f t="shared" si="3543"/>
        <v/>
      </c>
      <c r="JZ781" s="89" t="str">
        <f t="shared" si="3544"/>
        <v/>
      </c>
      <c r="KA781" s="37"/>
      <c r="KB781" s="51"/>
      <c r="KC781" s="52" t="str">
        <f>IF($A742="","",$A742)</f>
        <v/>
      </c>
      <c r="KD781" s="43"/>
      <c r="KE781" s="43" t="str">
        <f>IF(KD781="","",KD781-KD777)</f>
        <v/>
      </c>
      <c r="KF781" s="43"/>
      <c r="KG781" s="87" t="str">
        <f>IF(KF781="","",KF781-KF777)</f>
        <v/>
      </c>
      <c r="KH781" s="43"/>
      <c r="KI781" s="43" t="str">
        <f>IF(KH781="","",KH777+KJ777-KH781)</f>
        <v/>
      </c>
      <c r="KJ781" s="43"/>
      <c r="KK781" s="44" t="str">
        <f>IF(KD781="","",KK777)</f>
        <v/>
      </c>
      <c r="KL781" s="48" t="str">
        <f>IF(KE781="","",KL777)</f>
        <v/>
      </c>
      <c r="KM781" s="87" t="str">
        <f>IF(KH781="","",KI781*KL781)</f>
        <v/>
      </c>
      <c r="KN781" s="89" t="str">
        <f>IF(KI781="","",KM781/(KE781*100))</f>
        <v/>
      </c>
      <c r="KO781" s="37"/>
      <c r="KP781" s="29"/>
      <c r="KQ781" s="52" t="str">
        <f>IF($A742="","",$A742)</f>
        <v/>
      </c>
      <c r="KR781" s="43"/>
      <c r="KS781" s="43" t="str">
        <f>IF(KR781="","",KR781-KR777)</f>
        <v/>
      </c>
      <c r="KT781" s="43"/>
      <c r="KU781" s="87" t="str">
        <f>IF(KT781="","",KT781-KT777)</f>
        <v/>
      </c>
      <c r="KV781" s="43"/>
      <c r="KW781" s="43" t="str">
        <f>IF(KV781="","",KV777+KX777-KV781)</f>
        <v/>
      </c>
      <c r="KX781" s="43"/>
      <c r="KY781" s="44" t="str">
        <f>IF(KR781="","",KY777)</f>
        <v/>
      </c>
      <c r="KZ781" s="48" t="str">
        <f>IF(KS781="","",KZ777)</f>
        <v/>
      </c>
      <c r="LA781" s="87" t="str">
        <f>IF(KV781="","",KW781*KZ781)</f>
        <v/>
      </c>
      <c r="LB781" s="89" t="str">
        <f>IF(KW781="","",LA781/(KS781*100))</f>
        <v/>
      </c>
      <c r="LC781" s="37"/>
      <c r="LD781" s="29"/>
      <c r="LE781" s="47"/>
      <c r="LF781" s="45"/>
      <c r="LG781" s="45"/>
      <c r="LH781" s="45"/>
      <c r="LI781" s="45"/>
      <c r="LJ781" s="45"/>
      <c r="LK781" s="45"/>
      <c r="LL781" s="45"/>
      <c r="LM781" s="63"/>
      <c r="LN781" s="45"/>
      <c r="LO781" s="45"/>
      <c r="LP781" s="45"/>
      <c r="LQ781" s="37"/>
      <c r="LR781" s="29"/>
      <c r="LS781" s="47"/>
      <c r="LT781" s="67"/>
      <c r="LU781" s="45"/>
      <c r="LV781" s="45"/>
      <c r="LW781" s="45"/>
      <c r="LX781" s="45"/>
      <c r="LY781" s="45" t="str">
        <f>IF(LX781="","",LX780+LZ780-LX781)</f>
        <v/>
      </c>
      <c r="LZ781" s="45"/>
      <c r="MA781" s="45"/>
      <c r="MB781" s="45"/>
      <c r="MC781" s="45" t="str">
        <f>IF(MB781="","",LY781*MB781)</f>
        <v/>
      </c>
      <c r="MD781" s="46" t="str">
        <f>IF(MC781="","",MC781/(LU781*100))</f>
        <v/>
      </c>
      <c r="ME781" s="37"/>
      <c r="MF781" s="29"/>
      <c r="MG781" s="47"/>
      <c r="MH781" s="67"/>
      <c r="MI781" s="45"/>
      <c r="MJ781" s="45"/>
      <c r="MK781" s="45"/>
      <c r="ML781" s="45"/>
      <c r="MM781" s="45" t="str">
        <f>IF(ML781="","",ML780+MN780-ML781)</f>
        <v/>
      </c>
      <c r="MN781" s="45"/>
      <c r="MO781" s="45"/>
      <c r="MP781" s="45"/>
      <c r="MQ781" s="45" t="str">
        <f>IF(MP781="","",MM781*MP781)</f>
        <v/>
      </c>
      <c r="MR781" s="46" t="str">
        <f>IF(MQ781="","",MQ781/(MI781*100))</f>
        <v/>
      </c>
      <c r="MS781" s="37"/>
      <c r="MT781" s="29"/>
      <c r="MU781" s="47"/>
      <c r="MV781" s="67"/>
      <c r="MW781" s="45"/>
      <c r="MX781" s="45"/>
      <c r="MY781" s="45"/>
      <c r="MZ781" s="45"/>
      <c r="NA781" s="45" t="str">
        <f>IF(MZ781="","",MZ780+NB780-MZ781)</f>
        <v/>
      </c>
      <c r="NB781" s="45"/>
      <c r="NC781" s="45"/>
      <c r="ND781" s="45"/>
      <c r="NE781" s="45" t="str">
        <f>IF(ND781="","",NA781*ND781)</f>
        <v/>
      </c>
      <c r="NF781" s="46" t="str">
        <f>IF(NE781="","",NE781/(MW781*100))</f>
        <v/>
      </c>
      <c r="NG781" s="37"/>
      <c r="NH781" s="29"/>
      <c r="NI781" s="47"/>
      <c r="NJ781" s="67"/>
      <c r="NK781" s="45"/>
      <c r="NL781" s="45"/>
      <c r="NM781" s="45"/>
      <c r="NN781" s="45"/>
      <c r="NO781" s="45" t="str">
        <f>IF(NN781="","",NN780+NP780-NN781)</f>
        <v/>
      </c>
      <c r="NP781" s="45"/>
      <c r="NQ781" s="45"/>
      <c r="NR781" s="45"/>
      <c r="NS781" s="45" t="str">
        <f>IF(NR781="","",NO781*NR781)</f>
        <v/>
      </c>
      <c r="NT781" s="46" t="str">
        <f>IF(NS781="","",NS781/(NK781*100))</f>
        <v/>
      </c>
      <c r="NU781" s="37"/>
    </row>
    <row r="782" spans="1:385" x14ac:dyDescent="0.25">
      <c r="A782" s="38"/>
      <c r="B782" s="39"/>
      <c r="C782" s="40"/>
      <c r="D782" s="40"/>
      <c r="E782" s="40"/>
      <c r="F782" s="135"/>
      <c r="G782" s="135"/>
      <c r="H782" s="42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6"/>
      <c r="T782" s="37"/>
      <c r="U782" s="29"/>
      <c r="V782" s="47"/>
      <c r="W782" s="67"/>
      <c r="X782" s="45"/>
      <c r="Y782" s="45"/>
      <c r="Z782" s="45"/>
      <c r="AA782" s="45"/>
      <c r="AB782" s="45"/>
      <c r="AC782" s="45"/>
      <c r="AD782" s="45"/>
      <c r="AE782" s="45"/>
      <c r="AF782" s="45"/>
      <c r="AG782" s="46"/>
      <c r="AH782" s="37"/>
      <c r="AI782" s="29"/>
      <c r="AJ782" s="47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6"/>
      <c r="AV782" s="37"/>
      <c r="AW782" s="29"/>
      <c r="AX782" s="47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6"/>
      <c r="BJ782" s="37"/>
      <c r="BK782" s="29"/>
      <c r="BL782" s="52"/>
      <c r="BM782" s="43"/>
      <c r="BN782" s="45" t="str">
        <f t="shared" si="3506"/>
        <v/>
      </c>
      <c r="BO782" s="43"/>
      <c r="BP782" s="45" t="str">
        <f t="shared" si="3507"/>
        <v/>
      </c>
      <c r="BQ782" s="43"/>
      <c r="BR782" s="45" t="str">
        <f t="shared" si="3508"/>
        <v/>
      </c>
      <c r="BS782" s="43"/>
      <c r="BT782" s="63" t="str">
        <f t="shared" si="3509"/>
        <v/>
      </c>
      <c r="BU782" s="67" t="str">
        <f t="shared" si="3510"/>
        <v/>
      </c>
      <c r="BV782" s="45" t="str">
        <f t="shared" si="3511"/>
        <v/>
      </c>
      <c r="BW782" s="46" t="str">
        <f t="shared" si="3512"/>
        <v/>
      </c>
      <c r="BX782" s="37"/>
      <c r="BY782" s="57"/>
      <c r="BZ782" s="52"/>
      <c r="CA782" s="43"/>
      <c r="CB782" s="45" t="str">
        <f t="shared" si="3513"/>
        <v/>
      </c>
      <c r="CC782" s="43"/>
      <c r="CD782" s="45" t="str">
        <f t="shared" si="3514"/>
        <v/>
      </c>
      <c r="CE782" s="43"/>
      <c r="CF782" s="45" t="str">
        <f t="shared" si="3515"/>
        <v/>
      </c>
      <c r="CG782" s="43"/>
      <c r="CH782" s="63" t="str">
        <f t="shared" si="3481"/>
        <v/>
      </c>
      <c r="CI782" s="67" t="str">
        <f t="shared" si="3482"/>
        <v/>
      </c>
      <c r="CJ782" s="45" t="str">
        <f t="shared" si="3516"/>
        <v/>
      </c>
      <c r="CK782" s="46" t="str">
        <f t="shared" si="3517"/>
        <v/>
      </c>
      <c r="CL782" s="37"/>
      <c r="CM782" s="29"/>
      <c r="CN782" s="52"/>
      <c r="CO782" s="43"/>
      <c r="CP782" s="45" t="str">
        <f t="shared" si="3518"/>
        <v/>
      </c>
      <c r="CQ782" s="43"/>
      <c r="CR782" s="45" t="str">
        <f t="shared" si="3519"/>
        <v/>
      </c>
      <c r="CS782" s="43"/>
      <c r="CT782" s="45" t="str">
        <f t="shared" si="3520"/>
        <v/>
      </c>
      <c r="CU782" s="43"/>
      <c r="CV782" s="63" t="str">
        <f t="shared" si="3453"/>
        <v/>
      </c>
      <c r="CW782" s="67" t="str">
        <f t="shared" si="3454"/>
        <v/>
      </c>
      <c r="CX782" s="45" t="str">
        <f t="shared" si="3521"/>
        <v/>
      </c>
      <c r="CY782" s="46" t="str">
        <f t="shared" si="3522"/>
        <v/>
      </c>
      <c r="CZ782" s="37"/>
      <c r="DA782" s="29"/>
      <c r="DB782" s="47"/>
      <c r="DC782" s="67"/>
      <c r="DD782" s="45"/>
      <c r="DE782" s="45"/>
      <c r="DF782" s="45"/>
      <c r="DG782" s="45"/>
      <c r="DH782" s="45"/>
      <c r="DI782" s="45"/>
      <c r="DJ782" s="45"/>
      <c r="DK782" s="45"/>
      <c r="DL782" s="45"/>
      <c r="DM782" s="46"/>
      <c r="DN782" s="37"/>
      <c r="DO782" s="29"/>
      <c r="DP782" s="47"/>
      <c r="DQ782" s="45"/>
      <c r="DR782" s="45"/>
      <c r="DS782" s="45"/>
      <c r="DT782" s="45"/>
      <c r="DU782" s="45"/>
      <c r="DV782" s="45"/>
      <c r="DW782" s="45"/>
      <c r="DX782" s="45"/>
      <c r="DY782" s="45"/>
      <c r="DZ782" s="45"/>
      <c r="EA782" s="46"/>
      <c r="EB782" s="37"/>
      <c r="GU782" s="220"/>
      <c r="HX782" s="360"/>
      <c r="HY782" s="52"/>
      <c r="HZ782" s="43"/>
      <c r="IA782" s="45" t="str">
        <f t="shared" si="3523"/>
        <v/>
      </c>
      <c r="IB782" s="43"/>
      <c r="IC782" s="45" t="str">
        <f t="shared" si="3524"/>
        <v/>
      </c>
      <c r="ID782" s="43"/>
      <c r="IE782" s="45" t="str">
        <f t="shared" si="3525"/>
        <v/>
      </c>
      <c r="IF782" s="43"/>
      <c r="IG782" s="63" t="str">
        <f t="shared" si="3526"/>
        <v/>
      </c>
      <c r="IH782" s="67" t="str">
        <f t="shared" si="3527"/>
        <v/>
      </c>
      <c r="II782" s="45" t="str">
        <f t="shared" si="3528"/>
        <v/>
      </c>
      <c r="IJ782" s="46" t="str">
        <f t="shared" si="3529"/>
        <v/>
      </c>
      <c r="IK782" s="37"/>
      <c r="IL782" s="29"/>
      <c r="IM782" s="52"/>
      <c r="IN782" s="43"/>
      <c r="IO782" s="45" t="str">
        <f t="shared" si="3530"/>
        <v/>
      </c>
      <c r="IP782" s="43"/>
      <c r="IQ782" s="45" t="str">
        <f t="shared" si="3531"/>
        <v/>
      </c>
      <c r="IR782" s="43"/>
      <c r="IS782" s="45" t="str">
        <f t="shared" si="3532"/>
        <v/>
      </c>
      <c r="IT782" s="43"/>
      <c r="IU782" s="63" t="str">
        <f t="shared" si="3457"/>
        <v/>
      </c>
      <c r="IV782" s="67" t="str">
        <f t="shared" si="3458"/>
        <v/>
      </c>
      <c r="IW782" s="45" t="str">
        <f t="shared" si="3533"/>
        <v/>
      </c>
      <c r="IX782" s="46" t="str">
        <f t="shared" si="3534"/>
        <v/>
      </c>
      <c r="IY782" s="37"/>
      <c r="IZ782" s="61"/>
      <c r="JA782" s="52"/>
      <c r="JB782" s="43"/>
      <c r="JC782" s="45" t="str">
        <f t="shared" si="3535"/>
        <v/>
      </c>
      <c r="JD782" s="43"/>
      <c r="JE782" s="45" t="str">
        <f t="shared" si="3536"/>
        <v/>
      </c>
      <c r="JF782" s="43"/>
      <c r="JG782" s="45" t="str">
        <f t="shared" si="3537"/>
        <v/>
      </c>
      <c r="JH782" s="43"/>
      <c r="JI782" s="63" t="str">
        <f t="shared" si="3471"/>
        <v/>
      </c>
      <c r="JJ782" s="67" t="str">
        <f t="shared" si="3472"/>
        <v/>
      </c>
      <c r="JK782" s="45" t="str">
        <f t="shared" si="3538"/>
        <v/>
      </c>
      <c r="JL782" s="46" t="str">
        <f t="shared" si="3539"/>
        <v/>
      </c>
      <c r="JM782" s="37"/>
      <c r="JN782" s="29"/>
      <c r="JO782" s="52"/>
      <c r="JP782" s="43"/>
      <c r="JQ782" s="45" t="str">
        <f t="shared" si="3540"/>
        <v/>
      </c>
      <c r="JR782" s="43"/>
      <c r="JS782" s="45" t="str">
        <f t="shared" si="3541"/>
        <v/>
      </c>
      <c r="JT782" s="43"/>
      <c r="JU782" s="45" t="str">
        <f t="shared" si="3542"/>
        <v/>
      </c>
      <c r="JV782" s="43"/>
      <c r="JW782" s="63" t="str">
        <f t="shared" si="3455"/>
        <v/>
      </c>
      <c r="JX782" s="67" t="str">
        <f t="shared" si="3456"/>
        <v/>
      </c>
      <c r="JY782" s="45" t="str">
        <f t="shared" si="3543"/>
        <v/>
      </c>
      <c r="JZ782" s="46" t="str">
        <f t="shared" si="3544"/>
        <v/>
      </c>
      <c r="KA782" s="37"/>
      <c r="KB782" s="51"/>
      <c r="KC782" s="52"/>
      <c r="KD782" s="43"/>
      <c r="KE782" s="45" t="str">
        <f>IF(KD782="","",KD782-KD778)</f>
        <v/>
      </c>
      <c r="KF782" s="43"/>
      <c r="KG782" s="45" t="str">
        <f>IF(KF782="","",KF782-KF778)</f>
        <v/>
      </c>
      <c r="KH782" s="43"/>
      <c r="KI782" s="45" t="str">
        <f>IF(KH782="","",KH778+KJ778-KH782)</f>
        <v/>
      </c>
      <c r="KJ782" s="43"/>
      <c r="KK782" s="63" t="str">
        <f>IF(KD782="","",KK778)</f>
        <v/>
      </c>
      <c r="KL782" s="67" t="str">
        <f>IF(KE782="","",KL778)</f>
        <v/>
      </c>
      <c r="KM782" s="45" t="str">
        <f>IF(KH782="","",KI782*KL782)</f>
        <v/>
      </c>
      <c r="KN782" s="46" t="str">
        <f>IF(KI782="","",KM782/(KE782*100))</f>
        <v/>
      </c>
      <c r="KO782" s="37"/>
      <c r="KP782" s="29"/>
      <c r="KQ782" s="52"/>
      <c r="KR782" s="43"/>
      <c r="KS782" s="45" t="str">
        <f>IF(KR782="","",KR782-KR778)</f>
        <v/>
      </c>
      <c r="KT782" s="43"/>
      <c r="KU782" s="45" t="str">
        <f>IF(KT782="","",KT782-KT778)</f>
        <v/>
      </c>
      <c r="KV782" s="43"/>
      <c r="KW782" s="45" t="str">
        <f>IF(KV782="","",KV778+KX778-KV782)</f>
        <v/>
      </c>
      <c r="KX782" s="43"/>
      <c r="KY782" s="63" t="str">
        <f>IF(KR782="","",KY778)</f>
        <v/>
      </c>
      <c r="KZ782" s="67" t="str">
        <f>IF(KS782="","",KZ778)</f>
        <v/>
      </c>
      <c r="LA782" s="45" t="str">
        <f>IF(KV782="","",KW782*KZ782)</f>
        <v/>
      </c>
      <c r="LB782" s="46" t="str">
        <f>IF(KW782="","",LA782/(KS782*100))</f>
        <v/>
      </c>
      <c r="LC782" s="37"/>
      <c r="LD782" s="29"/>
      <c r="LE782" s="47"/>
      <c r="LF782" s="45"/>
      <c r="LG782" s="45"/>
      <c r="LH782" s="45"/>
      <c r="LI782" s="45"/>
      <c r="LJ782" s="45"/>
      <c r="LK782" s="45"/>
      <c r="LL782" s="45"/>
      <c r="LM782" s="63"/>
      <c r="LN782" s="45"/>
      <c r="LO782" s="45"/>
      <c r="LP782" s="45"/>
      <c r="LQ782" s="37"/>
      <c r="LR782" s="29"/>
      <c r="LS782" s="47"/>
      <c r="LT782" s="67"/>
      <c r="LU782" s="45"/>
      <c r="LV782" s="45"/>
      <c r="LW782" s="45"/>
      <c r="LX782" s="45"/>
      <c r="LY782" s="45"/>
      <c r="LZ782" s="45"/>
      <c r="MA782" s="45"/>
      <c r="MB782" s="45"/>
      <c r="MC782" s="45"/>
      <c r="MD782" s="46"/>
      <c r="ME782" s="37"/>
      <c r="MF782" s="29"/>
      <c r="MG782" s="47"/>
      <c r="MH782" s="67"/>
      <c r="MI782" s="45"/>
      <c r="MJ782" s="45"/>
      <c r="MK782" s="45"/>
      <c r="ML782" s="45"/>
      <c r="MM782" s="45"/>
      <c r="MN782" s="45"/>
      <c r="MO782" s="45"/>
      <c r="MP782" s="45"/>
      <c r="MQ782" s="45"/>
      <c r="MR782" s="46"/>
      <c r="MS782" s="37"/>
      <c r="MT782" s="29"/>
      <c r="MU782" s="47"/>
      <c r="MV782" s="67"/>
      <c r="MW782" s="45"/>
      <c r="MX782" s="45"/>
      <c r="MY782" s="45"/>
      <c r="MZ782" s="45"/>
      <c r="NA782" s="45"/>
      <c r="NB782" s="45"/>
      <c r="NC782" s="45"/>
      <c r="ND782" s="45"/>
      <c r="NE782" s="45"/>
      <c r="NF782" s="46"/>
      <c r="NG782" s="37"/>
      <c r="NH782" s="29"/>
      <c r="NI782" s="47"/>
      <c r="NJ782" s="67"/>
      <c r="NK782" s="45"/>
      <c r="NL782" s="45"/>
      <c r="NM782" s="45"/>
      <c r="NN782" s="45"/>
      <c r="NO782" s="45"/>
      <c r="NP782" s="45"/>
      <c r="NQ782" s="45"/>
      <c r="NR782" s="45"/>
      <c r="NS782" s="45"/>
      <c r="NT782" s="46"/>
      <c r="NU782" s="37"/>
    </row>
    <row r="783" spans="1:385" x14ac:dyDescent="0.25">
      <c r="A783" s="38"/>
      <c r="B783" s="39"/>
      <c r="C783" s="40"/>
      <c r="D783" s="40"/>
      <c r="E783" s="40"/>
      <c r="F783" s="135"/>
      <c r="G783" s="135"/>
      <c r="H783" s="42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6"/>
      <c r="T783" s="37"/>
      <c r="U783" s="29"/>
      <c r="V783" s="47"/>
      <c r="W783" s="67"/>
      <c r="X783" s="45"/>
      <c r="Y783" s="45"/>
      <c r="Z783" s="45"/>
      <c r="AA783" s="45"/>
      <c r="AB783" s="45"/>
      <c r="AC783" s="45"/>
      <c r="AD783" s="45"/>
      <c r="AE783" s="45"/>
      <c r="AF783" s="45"/>
      <c r="AG783" s="46"/>
      <c r="AH783" s="37"/>
      <c r="AI783" s="29"/>
      <c r="AJ783" s="47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6"/>
      <c r="AV783" s="37"/>
      <c r="AW783" s="29"/>
      <c r="AX783" s="47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6"/>
      <c r="BJ783" s="37"/>
      <c r="BK783" s="29"/>
      <c r="BL783" s="52"/>
      <c r="BM783" s="43"/>
      <c r="BN783" s="45" t="str">
        <f t="shared" si="3506"/>
        <v/>
      </c>
      <c r="BO783" s="43"/>
      <c r="BP783" s="45" t="str">
        <f t="shared" si="3507"/>
        <v/>
      </c>
      <c r="BQ783" s="43"/>
      <c r="BR783" s="45" t="str">
        <f t="shared" si="3508"/>
        <v/>
      </c>
      <c r="BS783" s="43"/>
      <c r="BT783" s="63" t="str">
        <f t="shared" si="3509"/>
        <v/>
      </c>
      <c r="BU783" s="67" t="str">
        <f t="shared" si="3510"/>
        <v/>
      </c>
      <c r="BV783" s="45" t="str">
        <f t="shared" si="3511"/>
        <v/>
      </c>
      <c r="BW783" s="46" t="str">
        <f t="shared" si="3512"/>
        <v/>
      </c>
      <c r="BX783" s="37"/>
      <c r="BY783" s="57"/>
      <c r="BZ783" s="52"/>
      <c r="CA783" s="43"/>
      <c r="CB783" s="45" t="str">
        <f t="shared" si="3513"/>
        <v/>
      </c>
      <c r="CC783" s="43"/>
      <c r="CD783" s="45" t="str">
        <f t="shared" si="3514"/>
        <v/>
      </c>
      <c r="CE783" s="43"/>
      <c r="CF783" s="45" t="str">
        <f t="shared" si="3515"/>
        <v/>
      </c>
      <c r="CG783" s="43"/>
      <c r="CH783" s="63" t="str">
        <f t="shared" si="3481"/>
        <v/>
      </c>
      <c r="CI783" s="67" t="str">
        <f t="shared" si="3482"/>
        <v/>
      </c>
      <c r="CJ783" s="45" t="str">
        <f t="shared" si="3516"/>
        <v/>
      </c>
      <c r="CK783" s="46" t="str">
        <f t="shared" si="3517"/>
        <v/>
      </c>
      <c r="CL783" s="37"/>
      <c r="CM783" s="29"/>
      <c r="CN783" s="52"/>
      <c r="CO783" s="43"/>
      <c r="CP783" s="45" t="str">
        <f t="shared" si="3518"/>
        <v/>
      </c>
      <c r="CQ783" s="43"/>
      <c r="CR783" s="45" t="str">
        <f t="shared" si="3519"/>
        <v/>
      </c>
      <c r="CS783" s="43"/>
      <c r="CT783" s="45" t="str">
        <f t="shared" si="3520"/>
        <v/>
      </c>
      <c r="CU783" s="43"/>
      <c r="CV783" s="63" t="str">
        <f t="shared" si="3453"/>
        <v/>
      </c>
      <c r="CW783" s="67" t="str">
        <f t="shared" si="3454"/>
        <v/>
      </c>
      <c r="CX783" s="45" t="str">
        <f t="shared" si="3521"/>
        <v/>
      </c>
      <c r="CY783" s="46" t="str">
        <f t="shared" si="3522"/>
        <v/>
      </c>
      <c r="CZ783" s="37"/>
      <c r="DA783" s="29"/>
      <c r="DB783" s="47"/>
      <c r="DC783" s="67"/>
      <c r="DD783" s="45"/>
      <c r="DE783" s="45"/>
      <c r="DF783" s="45"/>
      <c r="DG783" s="45"/>
      <c r="DH783" s="45"/>
      <c r="DI783" s="45"/>
      <c r="DJ783" s="45"/>
      <c r="DK783" s="45"/>
      <c r="DL783" s="45"/>
      <c r="DM783" s="46"/>
      <c r="DN783" s="37"/>
      <c r="DO783" s="29"/>
      <c r="DP783" s="47"/>
      <c r="DQ783" s="45"/>
      <c r="DR783" s="45"/>
      <c r="DS783" s="45"/>
      <c r="DT783" s="45"/>
      <c r="DU783" s="45"/>
      <c r="DV783" s="45"/>
      <c r="DW783" s="45"/>
      <c r="DX783" s="45"/>
      <c r="DY783" s="45"/>
      <c r="DZ783" s="45"/>
      <c r="EA783" s="46"/>
      <c r="EB783" s="37"/>
      <c r="GU783" s="220"/>
      <c r="HX783" s="360"/>
      <c r="HY783" s="52"/>
      <c r="HZ783" s="43"/>
      <c r="IA783" s="45" t="str">
        <f t="shared" si="3523"/>
        <v/>
      </c>
      <c r="IB783" s="43"/>
      <c r="IC783" s="45" t="str">
        <f t="shared" si="3524"/>
        <v/>
      </c>
      <c r="ID783" s="43"/>
      <c r="IE783" s="45" t="str">
        <f t="shared" si="3525"/>
        <v/>
      </c>
      <c r="IF783" s="43"/>
      <c r="IG783" s="63" t="str">
        <f t="shared" si="3526"/>
        <v/>
      </c>
      <c r="IH783" s="67" t="str">
        <f t="shared" si="3527"/>
        <v/>
      </c>
      <c r="II783" s="45" t="str">
        <f t="shared" si="3528"/>
        <v/>
      </c>
      <c r="IJ783" s="46" t="str">
        <f t="shared" si="3529"/>
        <v/>
      </c>
      <c r="IK783" s="37"/>
      <c r="IL783" s="29"/>
      <c r="IM783" s="52"/>
      <c r="IN783" s="43"/>
      <c r="IO783" s="45" t="str">
        <f t="shared" si="3530"/>
        <v/>
      </c>
      <c r="IP783" s="43"/>
      <c r="IQ783" s="45" t="str">
        <f t="shared" si="3531"/>
        <v/>
      </c>
      <c r="IR783" s="43"/>
      <c r="IS783" s="45" t="str">
        <f t="shared" si="3532"/>
        <v/>
      </c>
      <c r="IT783" s="43"/>
      <c r="IU783" s="63" t="str">
        <f t="shared" si="3457"/>
        <v/>
      </c>
      <c r="IV783" s="67" t="str">
        <f t="shared" si="3458"/>
        <v/>
      </c>
      <c r="IW783" s="45" t="str">
        <f t="shared" si="3533"/>
        <v/>
      </c>
      <c r="IX783" s="46" t="str">
        <f t="shared" si="3534"/>
        <v/>
      </c>
      <c r="IY783" s="37"/>
      <c r="IZ783" s="61"/>
      <c r="JA783" s="52"/>
      <c r="JB783" s="43"/>
      <c r="JC783" s="45" t="str">
        <f t="shared" si="3535"/>
        <v/>
      </c>
      <c r="JD783" s="43"/>
      <c r="JE783" s="45" t="str">
        <f t="shared" si="3536"/>
        <v/>
      </c>
      <c r="JF783" s="43"/>
      <c r="JG783" s="45" t="str">
        <f t="shared" si="3537"/>
        <v/>
      </c>
      <c r="JH783" s="43"/>
      <c r="JI783" s="63" t="str">
        <f t="shared" si="3471"/>
        <v/>
      </c>
      <c r="JJ783" s="67" t="str">
        <f t="shared" si="3472"/>
        <v/>
      </c>
      <c r="JK783" s="45" t="str">
        <f t="shared" si="3538"/>
        <v/>
      </c>
      <c r="JL783" s="46" t="str">
        <f t="shared" si="3539"/>
        <v/>
      </c>
      <c r="JM783" s="37"/>
      <c r="JN783" s="29"/>
      <c r="JO783" s="52"/>
      <c r="JP783" s="43"/>
      <c r="JQ783" s="45" t="str">
        <f t="shared" si="3540"/>
        <v/>
      </c>
      <c r="JR783" s="43"/>
      <c r="JS783" s="45" t="str">
        <f t="shared" si="3541"/>
        <v/>
      </c>
      <c r="JT783" s="43"/>
      <c r="JU783" s="45" t="str">
        <f t="shared" si="3542"/>
        <v/>
      </c>
      <c r="JV783" s="43"/>
      <c r="JW783" s="63" t="str">
        <f t="shared" si="3455"/>
        <v/>
      </c>
      <c r="JX783" s="67" t="str">
        <f t="shared" si="3456"/>
        <v/>
      </c>
      <c r="JY783" s="45" t="str">
        <f t="shared" si="3543"/>
        <v/>
      </c>
      <c r="JZ783" s="46" t="str">
        <f t="shared" si="3544"/>
        <v/>
      </c>
      <c r="KA783" s="37"/>
      <c r="KB783" s="51"/>
      <c r="KC783" s="52"/>
      <c r="KD783" s="43"/>
      <c r="KE783" s="45" t="str">
        <f>IF(KD783="","",KD783-KD779)</f>
        <v/>
      </c>
      <c r="KF783" s="43"/>
      <c r="KG783" s="45" t="str">
        <f>IF(KF783="","",KF783-KF779)</f>
        <v/>
      </c>
      <c r="KH783" s="43"/>
      <c r="KI783" s="45" t="str">
        <f>IF(KH783="","",KH779+KJ779-KH783)</f>
        <v/>
      </c>
      <c r="KJ783" s="43"/>
      <c r="KK783" s="63" t="str">
        <f>IF(KD783="","",KK779)</f>
        <v/>
      </c>
      <c r="KL783" s="67" t="str">
        <f>IF(KE783="","",KL779)</f>
        <v/>
      </c>
      <c r="KM783" s="45" t="str">
        <f>IF(KH783="","",KI783*KL783)</f>
        <v/>
      </c>
      <c r="KN783" s="46" t="str">
        <f>IF(KI783="","",KM783/(KE783*100))</f>
        <v/>
      </c>
      <c r="KO783" s="37"/>
      <c r="KP783" s="29"/>
      <c r="KQ783" s="52"/>
      <c r="KR783" s="43"/>
      <c r="KS783" s="45" t="str">
        <f>IF(KR783="","",KR783-KR779)</f>
        <v/>
      </c>
      <c r="KT783" s="43"/>
      <c r="KU783" s="45" t="str">
        <f>IF(KT783="","",KT783-KT779)</f>
        <v/>
      </c>
      <c r="KV783" s="43"/>
      <c r="KW783" s="45" t="str">
        <f>IF(KV783="","",KV779+KX779-KV783)</f>
        <v/>
      </c>
      <c r="KX783" s="43"/>
      <c r="KY783" s="63" t="str">
        <f>IF(KR783="","",KY779)</f>
        <v/>
      </c>
      <c r="KZ783" s="67" t="str">
        <f>IF(KS783="","",KZ779)</f>
        <v/>
      </c>
      <c r="LA783" s="45" t="str">
        <f>IF(KV783="","",KW783*KZ783)</f>
        <v/>
      </c>
      <c r="LB783" s="46" t="str">
        <f>IF(KW783="","",LA783/(KS783*100))</f>
        <v/>
      </c>
      <c r="LC783" s="37"/>
      <c r="LD783" s="29"/>
      <c r="LE783" s="47"/>
      <c r="LF783" s="45"/>
      <c r="LG783" s="45"/>
      <c r="LH783" s="45"/>
      <c r="LI783" s="45"/>
      <c r="LJ783" s="45"/>
      <c r="LK783" s="45"/>
      <c r="LL783" s="45"/>
      <c r="LM783" s="63"/>
      <c r="LN783" s="45"/>
      <c r="LO783" s="45"/>
      <c r="LP783" s="45"/>
      <c r="LQ783" s="37"/>
      <c r="LR783" s="29"/>
      <c r="LS783" s="47"/>
      <c r="LT783" s="67"/>
      <c r="LU783" s="45"/>
      <c r="LV783" s="45"/>
      <c r="LW783" s="45"/>
      <c r="LX783" s="45"/>
      <c r="LY783" s="45"/>
      <c r="LZ783" s="45"/>
      <c r="MA783" s="45"/>
      <c r="MB783" s="45"/>
      <c r="MC783" s="45"/>
      <c r="MD783" s="46"/>
      <c r="ME783" s="37"/>
      <c r="MF783" s="29"/>
      <c r="MG783" s="47"/>
      <c r="MH783" s="67"/>
      <c r="MI783" s="45"/>
      <c r="MJ783" s="45"/>
      <c r="MK783" s="45"/>
      <c r="ML783" s="45"/>
      <c r="MM783" s="45"/>
      <c r="MN783" s="45"/>
      <c r="MO783" s="45"/>
      <c r="MP783" s="45"/>
      <c r="MQ783" s="45"/>
      <c r="MR783" s="46"/>
      <c r="MS783" s="37"/>
      <c r="MT783" s="29"/>
      <c r="MU783" s="47"/>
      <c r="MV783" s="67"/>
      <c r="MW783" s="45"/>
      <c r="MX783" s="45"/>
      <c r="MY783" s="45"/>
      <c r="MZ783" s="45"/>
      <c r="NA783" s="45"/>
      <c r="NB783" s="45"/>
      <c r="NC783" s="45"/>
      <c r="ND783" s="45"/>
      <c r="NE783" s="45"/>
      <c r="NF783" s="46"/>
      <c r="NG783" s="37"/>
      <c r="NH783" s="29"/>
      <c r="NI783" s="47"/>
      <c r="NJ783" s="67"/>
      <c r="NK783" s="45"/>
      <c r="NL783" s="45"/>
      <c r="NM783" s="45"/>
      <c r="NN783" s="45"/>
      <c r="NO783" s="45"/>
      <c r="NP783" s="45"/>
      <c r="NQ783" s="45"/>
      <c r="NR783" s="45"/>
      <c r="NS783" s="45"/>
      <c r="NT783" s="46"/>
      <c r="NU783" s="37"/>
    </row>
    <row r="784" spans="1:385" ht="15" customHeight="1" thickBot="1" x14ac:dyDescent="0.3">
      <c r="A784" s="38"/>
      <c r="B784" s="39"/>
      <c r="C784" s="40"/>
      <c r="D784" s="40"/>
      <c r="E784" s="40"/>
      <c r="F784" s="135"/>
      <c r="G784" s="135"/>
      <c r="H784" s="42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6"/>
      <c r="T784" s="37"/>
      <c r="U784" s="29"/>
      <c r="V784" s="47"/>
      <c r="W784" s="67"/>
      <c r="X784" s="45"/>
      <c r="Y784" s="45"/>
      <c r="Z784" s="45"/>
      <c r="AA784" s="45"/>
      <c r="AB784" s="45"/>
      <c r="AC784" s="45"/>
      <c r="AD784" s="45"/>
      <c r="AE784" s="45"/>
      <c r="AF784" s="45"/>
      <c r="AG784" s="46"/>
      <c r="AH784" s="37"/>
      <c r="AI784" s="29"/>
      <c r="AJ784" s="47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6"/>
      <c r="AV784" s="37"/>
      <c r="AW784" s="29"/>
      <c r="AX784" s="47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6"/>
      <c r="BJ784" s="37"/>
      <c r="BK784" s="29"/>
      <c r="BL784" s="52"/>
      <c r="BM784" s="43"/>
      <c r="BN784" s="45" t="str">
        <f t="shared" si="3506"/>
        <v/>
      </c>
      <c r="BO784" s="45"/>
      <c r="BP784" s="45" t="str">
        <f t="shared" si="3507"/>
        <v/>
      </c>
      <c r="BQ784" s="45"/>
      <c r="BR784" s="45" t="str">
        <f t="shared" si="3508"/>
        <v/>
      </c>
      <c r="BS784" s="43"/>
      <c r="BT784" s="78" t="str">
        <f t="shared" si="3509"/>
        <v/>
      </c>
      <c r="BU784" s="79" t="str">
        <f t="shared" si="3510"/>
        <v/>
      </c>
      <c r="BV784" s="76" t="str">
        <f t="shared" si="3511"/>
        <v/>
      </c>
      <c r="BW784" s="80" t="str">
        <f t="shared" si="3512"/>
        <v/>
      </c>
      <c r="BX784" s="37"/>
      <c r="BY784" s="57"/>
      <c r="BZ784" s="52"/>
      <c r="CA784" s="43"/>
      <c r="CB784" s="45" t="str">
        <f t="shared" si="3513"/>
        <v/>
      </c>
      <c r="CC784" s="45"/>
      <c r="CD784" s="45" t="str">
        <f t="shared" si="3514"/>
        <v/>
      </c>
      <c r="CE784" s="45"/>
      <c r="CF784" s="45" t="str">
        <f t="shared" si="3515"/>
        <v/>
      </c>
      <c r="CG784" s="43"/>
      <c r="CH784" s="78" t="str">
        <f t="shared" si="3481"/>
        <v/>
      </c>
      <c r="CI784" s="79" t="str">
        <f t="shared" si="3482"/>
        <v/>
      </c>
      <c r="CJ784" s="76" t="str">
        <f t="shared" si="3516"/>
        <v/>
      </c>
      <c r="CK784" s="80" t="str">
        <f t="shared" si="3517"/>
        <v/>
      </c>
      <c r="CL784" s="37"/>
      <c r="CM784" s="29"/>
      <c r="CN784" s="52"/>
      <c r="CO784" s="43"/>
      <c r="CP784" s="45" t="str">
        <f t="shared" si="3518"/>
        <v/>
      </c>
      <c r="CQ784" s="45"/>
      <c r="CR784" s="45" t="str">
        <f t="shared" si="3519"/>
        <v/>
      </c>
      <c r="CS784" s="45"/>
      <c r="CT784" s="45" t="str">
        <f t="shared" si="3520"/>
        <v/>
      </c>
      <c r="CU784" s="43"/>
      <c r="CV784" s="78" t="str">
        <f t="shared" si="3453"/>
        <v/>
      </c>
      <c r="CW784" s="79" t="str">
        <f t="shared" si="3454"/>
        <v/>
      </c>
      <c r="CX784" s="76" t="str">
        <f t="shared" si="3521"/>
        <v/>
      </c>
      <c r="CY784" s="80" t="str">
        <f t="shared" si="3522"/>
        <v/>
      </c>
      <c r="CZ784" s="37"/>
      <c r="DA784" s="29"/>
      <c r="DB784" s="47"/>
      <c r="DC784" s="67"/>
      <c r="DD784" s="45"/>
      <c r="DE784" s="45"/>
      <c r="DF784" s="45"/>
      <c r="DG784" s="45"/>
      <c r="DH784" s="45"/>
      <c r="DI784" s="45"/>
      <c r="DJ784" s="45"/>
      <c r="DK784" s="45"/>
      <c r="DL784" s="45"/>
      <c r="DM784" s="46"/>
      <c r="DN784" s="37"/>
      <c r="DO784" s="29"/>
      <c r="DP784" s="47"/>
      <c r="DQ784" s="45"/>
      <c r="DR784" s="45"/>
      <c r="DS784" s="45"/>
      <c r="DT784" s="45"/>
      <c r="DU784" s="45"/>
      <c r="DV784" s="45"/>
      <c r="DW784" s="45"/>
      <c r="DX784" s="45"/>
      <c r="DY784" s="45"/>
      <c r="DZ784" s="45"/>
      <c r="EA784" s="46"/>
      <c r="EB784" s="37"/>
      <c r="GU784" s="220"/>
      <c r="HX784" s="360"/>
      <c r="HY784" s="52"/>
      <c r="HZ784" s="43"/>
      <c r="IA784" s="45" t="str">
        <f t="shared" si="3523"/>
        <v/>
      </c>
      <c r="IB784" s="45"/>
      <c r="IC784" s="45" t="str">
        <f t="shared" si="3524"/>
        <v/>
      </c>
      <c r="ID784" s="45"/>
      <c r="IE784" s="45" t="str">
        <f t="shared" si="3525"/>
        <v/>
      </c>
      <c r="IF784" s="43"/>
      <c r="IG784" s="78" t="str">
        <f t="shared" si="3526"/>
        <v/>
      </c>
      <c r="IH784" s="79" t="str">
        <f t="shared" si="3527"/>
        <v/>
      </c>
      <c r="II784" s="76" t="str">
        <f t="shared" si="3528"/>
        <v/>
      </c>
      <c r="IJ784" s="80" t="str">
        <f t="shared" si="3529"/>
        <v/>
      </c>
      <c r="IK784" s="37"/>
      <c r="IL784" s="29"/>
      <c r="IM784" s="52"/>
      <c r="IN784" s="43"/>
      <c r="IO784" s="45" t="str">
        <f t="shared" si="3530"/>
        <v/>
      </c>
      <c r="IP784" s="45"/>
      <c r="IQ784" s="45" t="str">
        <f t="shared" si="3531"/>
        <v/>
      </c>
      <c r="IR784" s="45"/>
      <c r="IS784" s="45" t="str">
        <f t="shared" si="3532"/>
        <v/>
      </c>
      <c r="IT784" s="43"/>
      <c r="IU784" s="78" t="str">
        <f t="shared" si="3457"/>
        <v/>
      </c>
      <c r="IV784" s="79" t="str">
        <f t="shared" si="3458"/>
        <v/>
      </c>
      <c r="IW784" s="76" t="str">
        <f t="shared" si="3533"/>
        <v/>
      </c>
      <c r="IX784" s="80" t="str">
        <f t="shared" si="3534"/>
        <v/>
      </c>
      <c r="IY784" s="37"/>
      <c r="IZ784" s="61"/>
      <c r="JA784" s="52"/>
      <c r="JB784" s="43"/>
      <c r="JC784" s="45" t="str">
        <f t="shared" si="3535"/>
        <v/>
      </c>
      <c r="JD784" s="45"/>
      <c r="JE784" s="45" t="str">
        <f t="shared" si="3536"/>
        <v/>
      </c>
      <c r="JF784" s="45"/>
      <c r="JG784" s="45" t="str">
        <f t="shared" si="3537"/>
        <v/>
      </c>
      <c r="JH784" s="43"/>
      <c r="JI784" s="78" t="str">
        <f t="shared" si="3471"/>
        <v/>
      </c>
      <c r="JJ784" s="79" t="str">
        <f t="shared" si="3472"/>
        <v/>
      </c>
      <c r="JK784" s="76" t="str">
        <f t="shared" si="3538"/>
        <v/>
      </c>
      <c r="JL784" s="80" t="str">
        <f t="shared" si="3539"/>
        <v/>
      </c>
      <c r="JM784" s="37"/>
      <c r="JN784" s="29"/>
      <c r="JO784" s="52"/>
      <c r="JP784" s="43"/>
      <c r="JQ784" s="45" t="str">
        <f t="shared" si="3540"/>
        <v/>
      </c>
      <c r="JR784" s="45"/>
      <c r="JS784" s="45"/>
      <c r="JT784" s="45"/>
      <c r="JU784" s="45"/>
      <c r="JV784" s="43"/>
      <c r="JW784" s="78" t="str">
        <f t="shared" si="3455"/>
        <v/>
      </c>
      <c r="JX784" s="79" t="str">
        <f t="shared" si="3456"/>
        <v/>
      </c>
      <c r="JY784" s="76" t="str">
        <f t="shared" si="3543"/>
        <v/>
      </c>
      <c r="JZ784" s="80" t="str">
        <f t="shared" si="3544"/>
        <v/>
      </c>
      <c r="KA784" s="37"/>
      <c r="KB784" s="51"/>
      <c r="KC784" s="52"/>
      <c r="KD784" s="43"/>
      <c r="KE784" s="45" t="str">
        <f>IF(KD784="","",KD784-KD780)</f>
        <v/>
      </c>
      <c r="KF784" s="45"/>
      <c r="KG784" s="45" t="str">
        <f>IF(KF784="","",KF784-KF780)</f>
        <v/>
      </c>
      <c r="KH784" s="45"/>
      <c r="KI784" s="45" t="str">
        <f>IF(KH784="","",KH780+KJ780-KH784)</f>
        <v/>
      </c>
      <c r="KJ784" s="43"/>
      <c r="KK784" s="78" t="str">
        <f>IF(KD784="","",KK780)</f>
        <v/>
      </c>
      <c r="KL784" s="79" t="str">
        <f>IF(KE784="","",KL780)</f>
        <v/>
      </c>
      <c r="KM784" s="76" t="str">
        <f>IF(KH784="","",KI784*KL784)</f>
        <v/>
      </c>
      <c r="KN784" s="80" t="str">
        <f>IF(KI784="","",KM784/(KE784*100))</f>
        <v/>
      </c>
      <c r="KO784" s="37"/>
      <c r="KP784" s="29"/>
      <c r="KQ784" s="52"/>
      <c r="KR784" s="43"/>
      <c r="KS784" s="45" t="str">
        <f>IF(KR784="","",KR784-KR780)</f>
        <v/>
      </c>
      <c r="KT784" s="45"/>
      <c r="KU784" s="45" t="str">
        <f>IF(KT784="","",KT784-KT780)</f>
        <v/>
      </c>
      <c r="KV784" s="45"/>
      <c r="KW784" s="45" t="str">
        <f>IF(KV784="","",KV780+KX780-KV784)</f>
        <v/>
      </c>
      <c r="KX784" s="43"/>
      <c r="KY784" s="78" t="str">
        <f>IF(KR784="","",KY780)</f>
        <v/>
      </c>
      <c r="KZ784" s="79" t="str">
        <f>IF(KS784="","",KZ780)</f>
        <v/>
      </c>
      <c r="LA784" s="76" t="str">
        <f>IF(KV784="","",KW784*KZ784)</f>
        <v/>
      </c>
      <c r="LB784" s="80" t="str">
        <f>IF(KW784="","",LA784/(KS784*100))</f>
        <v/>
      </c>
      <c r="LC784" s="37"/>
      <c r="LD784" s="29"/>
      <c r="LE784" s="47"/>
      <c r="LF784" s="45"/>
      <c r="LG784" s="45"/>
      <c r="LH784" s="45"/>
      <c r="LI784" s="45"/>
      <c r="LJ784" s="45"/>
      <c r="LK784" s="45"/>
      <c r="LL784" s="45"/>
      <c r="LM784" s="63"/>
      <c r="LN784" s="45"/>
      <c r="LO784" s="45"/>
      <c r="LP784" s="45"/>
      <c r="LQ784" s="37"/>
      <c r="LR784" s="29"/>
      <c r="LS784" s="47"/>
      <c r="LT784" s="67"/>
      <c r="LU784" s="45"/>
      <c r="LV784" s="45"/>
      <c r="LW784" s="45"/>
      <c r="LX784" s="45"/>
      <c r="LY784" s="45"/>
      <c r="LZ784" s="45"/>
      <c r="MA784" s="45"/>
      <c r="MB784" s="45"/>
      <c r="MC784" s="45"/>
      <c r="MD784" s="46"/>
      <c r="ME784" s="37"/>
      <c r="MF784" s="29"/>
      <c r="MG784" s="47"/>
      <c r="MH784" s="67"/>
      <c r="MI784" s="45"/>
      <c r="MJ784" s="45"/>
      <c r="MK784" s="45"/>
      <c r="ML784" s="45"/>
      <c r="MM784" s="45"/>
      <c r="MN784" s="45"/>
      <c r="MO784" s="45"/>
      <c r="MP784" s="45"/>
      <c r="MQ784" s="45"/>
      <c r="MR784" s="46"/>
      <c r="MS784" s="37"/>
      <c r="MT784" s="29"/>
      <c r="MU784" s="47"/>
      <c r="MV784" s="67"/>
      <c r="MW784" s="45"/>
      <c r="MX784" s="45"/>
      <c r="MY784" s="45"/>
      <c r="MZ784" s="45"/>
      <c r="NA784" s="45"/>
      <c r="NB784" s="45"/>
      <c r="NC784" s="45"/>
      <c r="ND784" s="45"/>
      <c r="NE784" s="45"/>
      <c r="NF784" s="46"/>
      <c r="NG784" s="37"/>
      <c r="NH784" s="29"/>
      <c r="NI784" s="47"/>
      <c r="NJ784" s="67"/>
      <c r="NK784" s="45"/>
      <c r="NL784" s="45"/>
      <c r="NM784" s="45"/>
      <c r="NN784" s="45"/>
      <c r="NO784" s="45"/>
      <c r="NP784" s="45"/>
      <c r="NQ784" s="45"/>
      <c r="NR784" s="45"/>
      <c r="NS784" s="45"/>
      <c r="NT784" s="46"/>
      <c r="NU784" s="37"/>
    </row>
    <row r="785" spans="1:385" ht="15" customHeight="1" thickTop="1" x14ac:dyDescent="0.25">
      <c r="A785" s="104" t="s">
        <v>1189</v>
      </c>
      <c r="B785" s="39"/>
      <c r="C785" s="40"/>
      <c r="D785" s="40"/>
      <c r="E785" s="40"/>
      <c r="F785" s="135"/>
      <c r="G785" s="135"/>
      <c r="H785" s="42"/>
      <c r="I785" s="25" t="s">
        <v>29</v>
      </c>
      <c r="J785" s="45">
        <f>SUM(J729:J781)*100</f>
        <v>75400</v>
      </c>
      <c r="K785" s="45"/>
      <c r="L785" s="45"/>
      <c r="M785" s="25"/>
      <c r="N785" s="45"/>
      <c r="O785" s="45"/>
      <c r="P785" s="45"/>
      <c r="Q785" s="45"/>
      <c r="R785" s="45"/>
      <c r="S785" s="45"/>
      <c r="T785" s="37"/>
      <c r="U785" s="29"/>
      <c r="V785" s="47"/>
      <c r="W785" s="105" t="s">
        <v>29</v>
      </c>
      <c r="X785" s="45">
        <f>SUM(X729:X781)*100</f>
        <v>146700</v>
      </c>
      <c r="Y785" s="45"/>
      <c r="Z785" s="45"/>
      <c r="AA785" s="25"/>
      <c r="AB785" s="45"/>
      <c r="AC785" s="45"/>
      <c r="AD785" s="45"/>
      <c r="AE785" s="45"/>
      <c r="AF785" s="45"/>
      <c r="AG785" s="45"/>
      <c r="AH785" s="37"/>
      <c r="AI785" s="29"/>
      <c r="AJ785" s="47"/>
      <c r="AK785" s="25" t="s">
        <v>29</v>
      </c>
      <c r="AL785" s="45">
        <f>SUM(AL729:AL781)*100</f>
        <v>159300</v>
      </c>
      <c r="AM785" s="45"/>
      <c r="AN785" s="45"/>
      <c r="AO785" s="25"/>
      <c r="AP785" s="45"/>
      <c r="AQ785" s="45"/>
      <c r="AR785" s="45"/>
      <c r="AS785" s="45"/>
      <c r="AT785" s="45"/>
      <c r="AU785" s="45"/>
      <c r="AV785" s="37"/>
      <c r="AW785" s="29"/>
      <c r="AX785" s="47"/>
      <c r="AY785" s="25" t="s">
        <v>29</v>
      </c>
      <c r="AZ785" s="45">
        <f>SUM(AZ729:AZ781)*100</f>
        <v>95000</v>
      </c>
      <c r="BA785" s="45"/>
      <c r="BB785" s="45"/>
      <c r="BC785" s="25"/>
      <c r="BD785" s="45"/>
      <c r="BE785" s="45"/>
      <c r="BF785" s="45"/>
      <c r="BG785" s="45"/>
      <c r="BH785" s="45"/>
      <c r="BI785" s="45"/>
      <c r="BJ785" s="37"/>
      <c r="BK785" s="29"/>
      <c r="BL785" s="47"/>
      <c r="BM785" s="25" t="s">
        <v>29</v>
      </c>
      <c r="BN785" s="43">
        <f>SUM(BN729:BN781)*100</f>
        <v>242100</v>
      </c>
      <c r="BO785" s="43"/>
      <c r="BP785" s="43"/>
      <c r="BQ785" s="25"/>
      <c r="BR785" s="45"/>
      <c r="BS785" s="45"/>
      <c r="BT785" s="319" t="s">
        <v>31</v>
      </c>
      <c r="BU785" s="319"/>
      <c r="BV785" s="45">
        <f>SUM(BV729:BV781)</f>
        <v>42784</v>
      </c>
      <c r="BW785" s="45"/>
      <c r="BX785" s="37"/>
      <c r="BY785" s="57"/>
      <c r="BZ785" s="47"/>
      <c r="CA785" s="25" t="s">
        <v>29</v>
      </c>
      <c r="CB785" s="43">
        <f>SUM(CB729:CB781)*100</f>
        <v>178200</v>
      </c>
      <c r="CC785" s="43"/>
      <c r="CD785" s="43"/>
      <c r="CE785" s="106"/>
      <c r="CF785" s="43"/>
      <c r="CG785" s="45"/>
      <c r="CH785" s="329" t="s">
        <v>31</v>
      </c>
      <c r="CI785" s="329"/>
      <c r="CJ785" s="45">
        <f>SUM(CJ729:CJ781)</f>
        <v>41374</v>
      </c>
      <c r="CK785" s="107"/>
      <c r="CL785" s="37"/>
      <c r="CM785" s="29"/>
      <c r="CN785" s="47"/>
      <c r="CO785" s="25" t="s">
        <v>29</v>
      </c>
      <c r="CP785" s="43">
        <f>SUM(CP729:CP781)*100</f>
        <v>224300</v>
      </c>
      <c r="CQ785" s="43"/>
      <c r="CR785" s="43"/>
      <c r="CS785" s="106"/>
      <c r="CT785" s="43"/>
      <c r="CU785" s="45"/>
      <c r="CV785" s="329" t="s">
        <v>31</v>
      </c>
      <c r="CW785" s="329"/>
      <c r="CX785" s="45">
        <f>SUM(CX729:CX781)</f>
        <v>61578</v>
      </c>
      <c r="CY785" s="107"/>
      <c r="CZ785" s="37"/>
      <c r="DA785" s="29"/>
      <c r="DB785" s="47"/>
      <c r="DC785" s="105" t="s">
        <v>29</v>
      </c>
      <c r="DD785" s="45">
        <f>SUM(DD729:DD781)*100</f>
        <v>78000</v>
      </c>
      <c r="DE785" s="45"/>
      <c r="DF785" s="45"/>
      <c r="DG785" s="25"/>
      <c r="DH785" s="45"/>
      <c r="DI785" s="45"/>
      <c r="DJ785" s="45"/>
      <c r="DK785" s="45"/>
      <c r="DL785" s="45"/>
      <c r="DM785" s="45"/>
      <c r="DN785" s="37"/>
      <c r="DO785" s="29"/>
      <c r="DP785" s="47"/>
      <c r="DQ785" s="25" t="s">
        <v>29</v>
      </c>
      <c r="DR785" s="45">
        <f>SUM(DR729:DR781)*100</f>
        <v>107900</v>
      </c>
      <c r="DS785" s="45"/>
      <c r="DT785" s="45"/>
      <c r="DU785" s="25"/>
      <c r="DV785" s="45"/>
      <c r="DW785" s="45"/>
      <c r="DX785" s="45"/>
      <c r="DY785" s="45"/>
      <c r="DZ785" s="45"/>
      <c r="EA785" s="45"/>
      <c r="EB785" s="37"/>
      <c r="GU785" s="220"/>
      <c r="HX785" s="360"/>
      <c r="HY785" s="47"/>
      <c r="HZ785" s="25" t="s">
        <v>29</v>
      </c>
      <c r="IA785" s="43">
        <f>SUM(IA729:IA781)*100</f>
        <v>175700</v>
      </c>
      <c r="IB785" s="43"/>
      <c r="IC785" s="43"/>
      <c r="ID785" s="25"/>
      <c r="IE785" s="45"/>
      <c r="IF785" s="45"/>
      <c r="IG785" s="319" t="s">
        <v>31</v>
      </c>
      <c r="IH785" s="319"/>
      <c r="II785" s="45">
        <f>SUM(II729:II781)</f>
        <v>40995</v>
      </c>
      <c r="IJ785" s="45"/>
      <c r="IK785" s="37"/>
      <c r="IL785" s="29"/>
      <c r="IM785" s="47"/>
      <c r="IN785" s="25" t="s">
        <v>29</v>
      </c>
      <c r="IO785" s="43">
        <f>SUM(IO729:IO781)*100</f>
        <v>136200</v>
      </c>
      <c r="IP785" s="43"/>
      <c r="IQ785" s="43"/>
      <c r="IR785" s="25"/>
      <c r="IS785" s="45"/>
      <c r="IT785" s="45"/>
      <c r="IU785" s="319" t="s">
        <v>31</v>
      </c>
      <c r="IV785" s="319"/>
      <c r="IW785" s="45">
        <f>SUM(IW729:IW781)</f>
        <v>34002</v>
      </c>
      <c r="IX785" s="45"/>
      <c r="IY785" s="37"/>
      <c r="IZ785" s="61"/>
      <c r="JA785" s="47"/>
      <c r="JB785" s="25" t="s">
        <v>29</v>
      </c>
      <c r="JC785" s="43">
        <f>SUM(JC729:JC781)*100</f>
        <v>281800</v>
      </c>
      <c r="JD785" s="43"/>
      <c r="JE785" s="43"/>
      <c r="JF785" s="25"/>
      <c r="JG785" s="45"/>
      <c r="JH785" s="45"/>
      <c r="JI785" s="319" t="s">
        <v>31</v>
      </c>
      <c r="JJ785" s="319"/>
      <c r="JK785" s="45">
        <f>SUM(JK729:JK781)</f>
        <v>47072</v>
      </c>
      <c r="JL785" s="45"/>
      <c r="JM785" s="37"/>
      <c r="JN785" s="29"/>
      <c r="JO785" s="47"/>
      <c r="JP785" s="25" t="s">
        <v>29</v>
      </c>
      <c r="JQ785" s="43">
        <f>SUM(JQ729:JQ781)*100</f>
        <v>229100</v>
      </c>
      <c r="JR785" s="43"/>
      <c r="JS785" s="43"/>
      <c r="JT785" s="25"/>
      <c r="JU785" s="45"/>
      <c r="JV785" s="45"/>
      <c r="JW785" s="319" t="s">
        <v>31</v>
      </c>
      <c r="JX785" s="319"/>
      <c r="JY785" s="45">
        <f>SUM(JY729:JY781)</f>
        <v>77772</v>
      </c>
      <c r="JZ785" s="45"/>
      <c r="KA785" s="37"/>
      <c r="KB785" s="51"/>
      <c r="KC785" s="47"/>
      <c r="KD785" s="25" t="s">
        <v>29</v>
      </c>
      <c r="KE785" s="43">
        <f>SUM(KE729:KE781)*100</f>
        <v>372100</v>
      </c>
      <c r="KF785" s="43"/>
      <c r="KG785" s="43"/>
      <c r="KH785" s="106"/>
      <c r="KI785" s="43"/>
      <c r="KJ785" s="45"/>
      <c r="KK785" s="319" t="s">
        <v>31</v>
      </c>
      <c r="KL785" s="319"/>
      <c r="KM785" s="45">
        <f>SUM(KM729:KM781)</f>
        <v>79362</v>
      </c>
      <c r="KN785" s="107"/>
      <c r="KO785" s="37"/>
      <c r="KP785" s="29"/>
      <c r="KQ785" s="47"/>
      <c r="KR785" s="25" t="s">
        <v>29</v>
      </c>
      <c r="KS785" s="43">
        <f>SUM(KS729:KS781)*100</f>
        <v>144000</v>
      </c>
      <c r="KT785" s="43"/>
      <c r="KU785" s="43"/>
      <c r="KV785" s="25"/>
      <c r="KW785" s="45"/>
      <c r="KX785" s="45"/>
      <c r="KY785" s="319" t="s">
        <v>31</v>
      </c>
      <c r="KZ785" s="319"/>
      <c r="LA785" s="45">
        <f>SUM(LA729:LA781)</f>
        <v>33940</v>
      </c>
      <c r="LB785" s="45"/>
      <c r="LC785" s="37"/>
      <c r="LD785" s="29"/>
      <c r="LE785" s="47"/>
      <c r="LF785" s="45"/>
      <c r="LG785" s="45"/>
      <c r="LH785" s="45"/>
      <c r="LI785" s="45"/>
      <c r="LJ785" s="45"/>
      <c r="LK785" s="45"/>
      <c r="LL785" s="45"/>
      <c r="LM785" s="63"/>
      <c r="LN785" s="45"/>
      <c r="LO785" s="45"/>
      <c r="LP785" s="45"/>
      <c r="LQ785" s="37"/>
      <c r="LR785" s="29"/>
      <c r="LS785" s="47"/>
      <c r="LT785" s="105" t="s">
        <v>29</v>
      </c>
      <c r="LU785" s="45">
        <f>SUM(LU729:LU781)*100</f>
        <v>122000</v>
      </c>
      <c r="LV785" s="45"/>
      <c r="LW785" s="45"/>
      <c r="LX785" s="25"/>
      <c r="LY785" s="45"/>
      <c r="LZ785" s="45"/>
      <c r="MA785" s="45"/>
      <c r="MB785" s="45"/>
      <c r="MC785" s="45"/>
      <c r="MD785" s="45"/>
      <c r="ME785" s="37"/>
      <c r="MF785" s="29"/>
      <c r="MG785" s="47"/>
      <c r="MH785" s="105" t="s">
        <v>29</v>
      </c>
      <c r="MI785" s="45">
        <f>SUM(MI729:MI781)*100</f>
        <v>59000</v>
      </c>
      <c r="MJ785" s="45"/>
      <c r="MK785" s="45">
        <f>SUM(MK729:MK776)</f>
        <v>13</v>
      </c>
      <c r="ML785" s="25" t="s">
        <v>30</v>
      </c>
      <c r="MM785" s="45"/>
      <c r="MN785" s="45"/>
      <c r="MO785" s="45"/>
      <c r="MP785" s="45"/>
      <c r="MQ785" s="45"/>
      <c r="MR785" s="45"/>
      <c r="MS785" s="37"/>
      <c r="MT785" s="29"/>
      <c r="MU785" s="47"/>
      <c r="MV785" s="105" t="s">
        <v>29</v>
      </c>
      <c r="MW785" s="45">
        <f>SUM(MW729:MW781)*100</f>
        <v>40200</v>
      </c>
      <c r="MX785" s="45"/>
      <c r="MY785" s="45"/>
      <c r="MZ785" s="25"/>
      <c r="NA785" s="45"/>
      <c r="NB785" s="45"/>
      <c r="NC785" s="45"/>
      <c r="ND785" s="45"/>
      <c r="NE785" s="45"/>
      <c r="NF785" s="45"/>
      <c r="NG785" s="37"/>
      <c r="NH785" s="29"/>
      <c r="NI785" s="47"/>
      <c r="NJ785" s="105" t="s">
        <v>29</v>
      </c>
      <c r="NK785" s="45">
        <f>SUM(NK729:NK781)*100</f>
        <v>95900</v>
      </c>
      <c r="NL785" s="45"/>
      <c r="NM785" s="45"/>
      <c r="NN785" s="25"/>
      <c r="NO785" s="45"/>
      <c r="NP785" s="45"/>
      <c r="NQ785" s="45"/>
      <c r="NR785" s="45"/>
      <c r="NS785" s="45"/>
      <c r="NT785" s="45"/>
      <c r="NU785" s="37"/>
    </row>
    <row r="786" spans="1:385" x14ac:dyDescent="0.25">
      <c r="A786" s="108">
        <f>DATEDIF(A$811,A$736,"d")</f>
        <v>29</v>
      </c>
      <c r="B786" s="39"/>
      <c r="C786" s="40"/>
      <c r="D786" s="40"/>
      <c r="E786" s="40"/>
      <c r="F786" s="135"/>
      <c r="G786" s="135"/>
      <c r="H786" s="42"/>
      <c r="I786" s="25" t="s">
        <v>32</v>
      </c>
      <c r="J786" s="45">
        <f>J785/A786</f>
        <v>2600</v>
      </c>
      <c r="K786" s="45">
        <f>J786*$A787</f>
        <v>75400</v>
      </c>
      <c r="L786" s="45"/>
      <c r="M786" s="25"/>
      <c r="N786" s="45"/>
      <c r="O786" s="45"/>
      <c r="P786" s="45"/>
      <c r="Q786" s="45"/>
      <c r="R786" s="45"/>
      <c r="S786" s="45"/>
      <c r="T786" s="37"/>
      <c r="U786" s="29"/>
      <c r="V786" s="47"/>
      <c r="W786" s="105" t="s">
        <v>32</v>
      </c>
      <c r="X786" s="45">
        <f>X785/A786</f>
        <v>5058.6206896551721</v>
      </c>
      <c r="Y786" s="45">
        <f>X786*$A787</f>
        <v>146700</v>
      </c>
      <c r="Z786" s="45"/>
      <c r="AA786" s="25"/>
      <c r="AB786" s="45"/>
      <c r="AC786" s="45"/>
      <c r="AD786" s="45"/>
      <c r="AE786" s="45"/>
      <c r="AF786" s="45"/>
      <c r="AG786" s="45"/>
      <c r="AH786" s="37"/>
      <c r="AI786" s="29"/>
      <c r="AJ786" s="47"/>
      <c r="AK786" s="25" t="s">
        <v>32</v>
      </c>
      <c r="AL786" s="45">
        <f>AL785/A786</f>
        <v>5493.1034482758623</v>
      </c>
      <c r="AM786" s="45">
        <f>AL786*$A787</f>
        <v>159300</v>
      </c>
      <c r="AN786" s="45"/>
      <c r="AO786" s="25"/>
      <c r="AP786" s="45"/>
      <c r="AQ786" s="45"/>
      <c r="AR786" s="45"/>
      <c r="AS786" s="45"/>
      <c r="AT786" s="45"/>
      <c r="AU786" s="45"/>
      <c r="AV786" s="37"/>
      <c r="AW786" s="29"/>
      <c r="AX786" s="47"/>
      <c r="AY786" s="25" t="s">
        <v>32</v>
      </c>
      <c r="AZ786" s="45">
        <f>AZ785/A786</f>
        <v>3275.8620689655172</v>
      </c>
      <c r="BA786" s="45">
        <f>AZ786*$A787</f>
        <v>95000</v>
      </c>
      <c r="BB786" s="45"/>
      <c r="BC786" s="25"/>
      <c r="BD786" s="45"/>
      <c r="BE786" s="45"/>
      <c r="BF786" s="45"/>
      <c r="BG786" s="45"/>
      <c r="BH786" s="45"/>
      <c r="BI786" s="45"/>
      <c r="BJ786" s="37"/>
      <c r="BK786" s="29"/>
      <c r="BL786" s="47"/>
      <c r="BM786" s="25" t="s">
        <v>32</v>
      </c>
      <c r="BN786" s="45">
        <f>BN785/A786</f>
        <v>8348.2758620689656</v>
      </c>
      <c r="BO786" s="45">
        <f>BN786*$A787</f>
        <v>242100</v>
      </c>
      <c r="BP786" s="45"/>
      <c r="BQ786" s="25"/>
      <c r="BR786" s="45"/>
      <c r="BS786" s="45"/>
      <c r="BT786" s="319" t="s">
        <v>33</v>
      </c>
      <c r="BU786" s="319"/>
      <c r="BV786" s="45"/>
      <c r="BW786" s="107">
        <f>BV785/BN785</f>
        <v>0.17672036348616274</v>
      </c>
      <c r="BX786" s="37"/>
      <c r="BY786" s="57"/>
      <c r="BZ786" s="47"/>
      <c r="CA786" s="25" t="s">
        <v>32</v>
      </c>
      <c r="CB786" s="45">
        <f>CB785/A786</f>
        <v>6144.8275862068967</v>
      </c>
      <c r="CC786" s="45">
        <f>CB786*$A787</f>
        <v>178200</v>
      </c>
      <c r="CD786" s="45"/>
      <c r="CE786" s="25"/>
      <c r="CF786" s="45"/>
      <c r="CG786" s="45"/>
      <c r="CH786" s="329" t="s">
        <v>33</v>
      </c>
      <c r="CI786" s="329"/>
      <c r="CJ786" s="45"/>
      <c r="CK786" s="107">
        <f>CJ785/CB785</f>
        <v>0.2321773288439955</v>
      </c>
      <c r="CL786" s="37"/>
      <c r="CM786" s="29"/>
      <c r="CN786" s="47"/>
      <c r="CO786" s="25" t="s">
        <v>32</v>
      </c>
      <c r="CP786" s="45">
        <f>CP785/A786</f>
        <v>7734.4827586206893</v>
      </c>
      <c r="CQ786" s="45">
        <f>CP786*$A787</f>
        <v>224300</v>
      </c>
      <c r="CR786" s="45"/>
      <c r="CS786" s="25"/>
      <c r="CT786" s="45"/>
      <c r="CU786" s="45"/>
      <c r="CV786" s="329" t="s">
        <v>33</v>
      </c>
      <c r="CW786" s="329"/>
      <c r="CX786" s="45"/>
      <c r="CY786" s="107">
        <f>CX785/CP785</f>
        <v>0.2745341061078912</v>
      </c>
      <c r="CZ786" s="37"/>
      <c r="DA786" s="29"/>
      <c r="DB786" s="47"/>
      <c r="DC786" s="105" t="s">
        <v>32</v>
      </c>
      <c r="DD786" s="45">
        <f>DD785/A786</f>
        <v>2689.655172413793</v>
      </c>
      <c r="DE786" s="45">
        <f>DD786*$A787</f>
        <v>78000</v>
      </c>
      <c r="DF786" s="45"/>
      <c r="DG786" s="25"/>
      <c r="DH786" s="45"/>
      <c r="DI786" s="45"/>
      <c r="DJ786" s="45"/>
      <c r="DK786" s="45"/>
      <c r="DL786" s="45"/>
      <c r="DM786" s="45"/>
      <c r="DN786" s="37"/>
      <c r="DO786" s="29"/>
      <c r="DP786" s="47"/>
      <c r="DQ786" s="25" t="s">
        <v>32</v>
      </c>
      <c r="DR786" s="45">
        <f>DR785/A786</f>
        <v>3720.6896551724139</v>
      </c>
      <c r="DS786" s="45">
        <f>DR786*$A787</f>
        <v>107900</v>
      </c>
      <c r="DT786" s="45"/>
      <c r="DU786" s="25"/>
      <c r="DV786" s="45"/>
      <c r="DW786" s="45"/>
      <c r="DX786" s="45"/>
      <c r="DY786" s="45"/>
      <c r="DZ786" s="45"/>
      <c r="EA786" s="45"/>
      <c r="EB786" s="37"/>
      <c r="GU786" s="220"/>
      <c r="HX786" s="360"/>
      <c r="HY786" s="47"/>
      <c r="HZ786" s="25" t="s">
        <v>32</v>
      </c>
      <c r="IA786" s="45">
        <f>IA785/A786</f>
        <v>6058.6206896551721</v>
      </c>
      <c r="IB786" s="45">
        <f>IA786*$A787</f>
        <v>175700</v>
      </c>
      <c r="IC786" s="45"/>
      <c r="ID786" s="25"/>
      <c r="IE786" s="45"/>
      <c r="IF786" s="45"/>
      <c r="IG786" s="319" t="s">
        <v>33</v>
      </c>
      <c r="IH786" s="319"/>
      <c r="II786" s="45"/>
      <c r="IJ786" s="107">
        <f>II785/IA785</f>
        <v>0.23332384746727375</v>
      </c>
      <c r="IK786" s="37"/>
      <c r="IL786" s="29"/>
      <c r="IM786" s="47"/>
      <c r="IN786" s="25" t="s">
        <v>32</v>
      </c>
      <c r="IO786" s="45">
        <f>IO785/A786</f>
        <v>4696.5517241379312</v>
      </c>
      <c r="IP786" s="45">
        <f>IO786*$A787</f>
        <v>136200</v>
      </c>
      <c r="IQ786" s="45"/>
      <c r="IR786" s="25"/>
      <c r="IS786" s="45"/>
      <c r="IT786" s="45"/>
      <c r="IU786" s="319" t="s">
        <v>33</v>
      </c>
      <c r="IV786" s="319"/>
      <c r="IW786" s="45"/>
      <c r="IX786" s="107">
        <f>IW785/IO785</f>
        <v>0.24964757709251101</v>
      </c>
      <c r="IY786" s="37"/>
      <c r="IZ786" s="61"/>
      <c r="JA786" s="47"/>
      <c r="JB786" s="25" t="s">
        <v>32</v>
      </c>
      <c r="JC786" s="45">
        <f>JC785/A786</f>
        <v>9717.2413793103442</v>
      </c>
      <c r="JD786" s="45">
        <f>JC786*$A787</f>
        <v>281800</v>
      </c>
      <c r="JE786" s="45"/>
      <c r="JF786" s="25"/>
      <c r="JG786" s="45"/>
      <c r="JH786" s="45"/>
      <c r="JI786" s="319" t="s">
        <v>33</v>
      </c>
      <c r="JJ786" s="319"/>
      <c r="JK786" s="45"/>
      <c r="JL786" s="107">
        <f>JK785/JC785</f>
        <v>0.16704045422285307</v>
      </c>
      <c r="JM786" s="37"/>
      <c r="JN786" s="29"/>
      <c r="JO786" s="47"/>
      <c r="JP786" s="25" t="s">
        <v>32</v>
      </c>
      <c r="JQ786" s="45">
        <f>JQ785/A786</f>
        <v>7900</v>
      </c>
      <c r="JR786" s="45">
        <f>JQ786*$A787</f>
        <v>229100</v>
      </c>
      <c r="JS786" s="45"/>
      <c r="JT786" s="25"/>
      <c r="JU786" s="45"/>
      <c r="JV786" s="45"/>
      <c r="JW786" s="319" t="s">
        <v>33</v>
      </c>
      <c r="JX786" s="319"/>
      <c r="JY786" s="45"/>
      <c r="JZ786" s="107">
        <f>JY785/JQ785</f>
        <v>0.33946748144914884</v>
      </c>
      <c r="KA786" s="37"/>
      <c r="KB786" s="51"/>
      <c r="KC786" s="47"/>
      <c r="KD786" s="25" t="s">
        <v>32</v>
      </c>
      <c r="KE786" s="45">
        <f>KE785/A786</f>
        <v>12831.034482758621</v>
      </c>
      <c r="KF786" s="45">
        <f>KE786*$A787</f>
        <v>372100</v>
      </c>
      <c r="KG786" s="45"/>
      <c r="KH786" s="25"/>
      <c r="KI786" s="45"/>
      <c r="KJ786" s="45"/>
      <c r="KK786" s="319" t="s">
        <v>33</v>
      </c>
      <c r="KL786" s="319"/>
      <c r="KM786" s="45"/>
      <c r="KN786" s="107">
        <f>KM785/KE785</f>
        <v>0.21328137597420049</v>
      </c>
      <c r="KO786" s="37"/>
      <c r="KP786" s="29"/>
      <c r="KQ786" s="47"/>
      <c r="KR786" s="25" t="s">
        <v>32</v>
      </c>
      <c r="KS786" s="45">
        <f>KS785/A786</f>
        <v>4965.5172413793107</v>
      </c>
      <c r="KT786" s="45">
        <f>KS786*$A787</f>
        <v>144000</v>
      </c>
      <c r="KU786" s="45"/>
      <c r="KV786" s="25"/>
      <c r="KW786" s="45"/>
      <c r="KX786" s="45"/>
      <c r="KY786" s="319" t="s">
        <v>33</v>
      </c>
      <c r="KZ786" s="319"/>
      <c r="LA786" s="45"/>
      <c r="LB786" s="107">
        <f>LA785/KS785</f>
        <v>0.23569444444444446</v>
      </c>
      <c r="LC786" s="37"/>
      <c r="LD786" s="29"/>
      <c r="LE786" s="47"/>
      <c r="LF786" s="25" t="s">
        <v>29</v>
      </c>
      <c r="LG786" s="45">
        <f>SUM(LG729:LG785)*100</f>
        <v>99000</v>
      </c>
      <c r="LH786" s="45"/>
      <c r="LI786" s="45"/>
      <c r="LJ786" s="25"/>
      <c r="LK786" s="45"/>
      <c r="LL786" s="45"/>
      <c r="LM786" s="63"/>
      <c r="LN786" s="25" t="s">
        <v>34</v>
      </c>
      <c r="LO786" s="109">
        <f>SUM(LO729:LO785)</f>
        <v>2000</v>
      </c>
      <c r="LP786" s="107">
        <f>LO786/LG786</f>
        <v>2.0202020202020204E-2</v>
      </c>
      <c r="LQ786" s="37"/>
      <c r="LR786" s="29"/>
      <c r="LS786" s="47"/>
      <c r="LT786" s="105" t="s">
        <v>32</v>
      </c>
      <c r="LU786" s="45">
        <f>LU785/A786</f>
        <v>4206.8965517241377</v>
      </c>
      <c r="LV786" s="45">
        <f>LU786*$A787</f>
        <v>122000</v>
      </c>
      <c r="LW786" s="45"/>
      <c r="LX786" s="25"/>
      <c r="LY786" s="45"/>
      <c r="LZ786" s="45"/>
      <c r="MA786" s="45"/>
      <c r="MB786" s="45"/>
      <c r="MC786" s="45"/>
      <c r="MD786" s="45"/>
      <c r="ME786" s="37"/>
      <c r="MF786" s="29"/>
      <c r="MG786" s="47"/>
      <c r="MH786" s="105" t="s">
        <v>32</v>
      </c>
      <c r="MI786" s="45">
        <f>MI785/A786</f>
        <v>2034.4827586206898</v>
      </c>
      <c r="MJ786" s="45">
        <f>MI786*$A787</f>
        <v>59000</v>
      </c>
      <c r="MK786" s="45"/>
      <c r="ML786" s="25"/>
      <c r="MM786" s="45"/>
      <c r="MN786" s="45"/>
      <c r="MO786" s="45"/>
      <c r="MP786" s="45"/>
      <c r="MQ786" s="45"/>
      <c r="MR786" s="45"/>
      <c r="MS786" s="37"/>
      <c r="MT786" s="29"/>
      <c r="MU786" s="47"/>
      <c r="MV786" s="105" t="s">
        <v>32</v>
      </c>
      <c r="MW786" s="45">
        <f>MW785/A786</f>
        <v>1386.2068965517242</v>
      </c>
      <c r="MX786" s="45">
        <f>MW786*$A787</f>
        <v>40200</v>
      </c>
      <c r="MY786" s="45"/>
      <c r="MZ786" s="25"/>
      <c r="NA786" s="45"/>
      <c r="NB786" s="45"/>
      <c r="NC786" s="45"/>
      <c r="ND786" s="45"/>
      <c r="NE786" s="45"/>
      <c r="NF786" s="45"/>
      <c r="NG786" s="37"/>
      <c r="NH786" s="29"/>
      <c r="NI786" s="47"/>
      <c r="NJ786" s="105" t="s">
        <v>32</v>
      </c>
      <c r="NK786" s="45">
        <f>NK785/A786</f>
        <v>3306.8965517241381</v>
      </c>
      <c r="NL786" s="45">
        <f>NK786*$A787</f>
        <v>95900</v>
      </c>
      <c r="NM786" s="45"/>
      <c r="NN786" s="25"/>
      <c r="NO786" s="45"/>
      <c r="NP786" s="45"/>
      <c r="NQ786" s="45"/>
      <c r="NR786" s="45"/>
      <c r="NS786" s="45"/>
      <c r="NT786" s="45"/>
      <c r="NU786" s="37"/>
    </row>
    <row r="787" spans="1:385" x14ac:dyDescent="0.25">
      <c r="A787" s="110">
        <v>29</v>
      </c>
      <c r="B787" s="39"/>
      <c r="C787" s="40"/>
      <c r="D787" s="40"/>
      <c r="E787" s="40"/>
      <c r="F787" s="135"/>
      <c r="G787" s="135"/>
      <c r="H787" s="42"/>
      <c r="I787" s="25" t="s">
        <v>35</v>
      </c>
      <c r="J787" s="45">
        <f>J785*K795</f>
        <v>45240</v>
      </c>
      <c r="K787" s="45"/>
      <c r="L787" s="45"/>
      <c r="M787" s="25" t="s">
        <v>34</v>
      </c>
      <c r="N787" s="45">
        <f>SUM(R729:R781)</f>
        <v>15529</v>
      </c>
      <c r="O787" s="107">
        <f>N787/J785</f>
        <v>0.2059549071618037</v>
      </c>
      <c r="P787" s="107"/>
      <c r="Q787" s="45"/>
      <c r="R787" s="45"/>
      <c r="S787" s="45"/>
      <c r="T787" s="37"/>
      <c r="U787" s="29"/>
      <c r="V787" s="47"/>
      <c r="W787" s="105" t="s">
        <v>35</v>
      </c>
      <c r="X787" s="45">
        <f>X785*K795</f>
        <v>88020</v>
      </c>
      <c r="Y787" s="45"/>
      <c r="Z787" s="45"/>
      <c r="AA787" s="25" t="s">
        <v>34</v>
      </c>
      <c r="AB787" s="45">
        <f>SUM(AF729:AF781)</f>
        <v>29754</v>
      </c>
      <c r="AC787" s="107">
        <f>AB787/X785</f>
        <v>0.20282208588957054</v>
      </c>
      <c r="AD787" s="107"/>
      <c r="AE787" s="45"/>
      <c r="AF787" s="45"/>
      <c r="AG787" s="45"/>
      <c r="AH787" s="37"/>
      <c r="AI787" s="29"/>
      <c r="AJ787" s="47"/>
      <c r="AK787" s="25" t="s">
        <v>35</v>
      </c>
      <c r="AL787" s="45">
        <f>AL785*K795</f>
        <v>95580</v>
      </c>
      <c r="AM787" s="45"/>
      <c r="AN787" s="45"/>
      <c r="AO787" s="25" t="s">
        <v>34</v>
      </c>
      <c r="AP787" s="45">
        <f>SUM(AT728:AT780)</f>
        <v>22176</v>
      </c>
      <c r="AQ787" s="107">
        <f>AP787/AL785</f>
        <v>0.13920903954802261</v>
      </c>
      <c r="AR787" s="107"/>
      <c r="AS787" s="45"/>
      <c r="AT787" s="45"/>
      <c r="AU787" s="45"/>
      <c r="AV787" s="37"/>
      <c r="AW787" s="29"/>
      <c r="AX787" s="47"/>
      <c r="AY787" s="25"/>
      <c r="AZ787" s="45"/>
      <c r="BA787" s="45"/>
      <c r="BB787" s="45"/>
      <c r="BC787" s="25" t="s">
        <v>34</v>
      </c>
      <c r="BD787" s="45">
        <f>SUM(BH729:BH781)</f>
        <v>19228</v>
      </c>
      <c r="BE787" s="107">
        <f>BD787/AZ785</f>
        <v>0.2024</v>
      </c>
      <c r="BF787" s="107"/>
      <c r="BG787" s="45"/>
      <c r="BH787" s="45"/>
      <c r="BI787" s="45"/>
      <c r="BJ787" s="37"/>
      <c r="BK787" s="29"/>
      <c r="BL787" s="47"/>
      <c r="BM787" s="25" t="s">
        <v>35</v>
      </c>
      <c r="BN787" s="45">
        <f>BN785*K795</f>
        <v>145260</v>
      </c>
      <c r="BO787" s="45"/>
      <c r="BP787" s="45"/>
      <c r="BQ787" s="25"/>
      <c r="BR787" s="45"/>
      <c r="BS787" s="45"/>
      <c r="BT787" s="319" t="s">
        <v>36</v>
      </c>
      <c r="BU787" s="319"/>
      <c r="BV787" s="45">
        <f>BN787-BV785</f>
        <v>102476</v>
      </c>
      <c r="BW787" s="107">
        <f>BV787/BN785</f>
        <v>0.42327963651383727</v>
      </c>
      <c r="BX787" s="37"/>
      <c r="BY787" s="57"/>
      <c r="BZ787" s="47"/>
      <c r="CA787" s="25" t="s">
        <v>35</v>
      </c>
      <c r="CB787" s="45">
        <f>CB785*K795</f>
        <v>106920</v>
      </c>
      <c r="CC787" s="45"/>
      <c r="CD787" s="45"/>
      <c r="CE787" s="25"/>
      <c r="CF787" s="45"/>
      <c r="CG787" s="45"/>
      <c r="CH787" s="329" t="s">
        <v>36</v>
      </c>
      <c r="CI787" s="329"/>
      <c r="CJ787" s="45">
        <f>CB787-CJ785</f>
        <v>65546</v>
      </c>
      <c r="CK787" s="107">
        <f>CJ787/CB785</f>
        <v>0.36782267115600448</v>
      </c>
      <c r="CL787" s="37"/>
      <c r="CM787" s="29"/>
      <c r="CN787" s="47"/>
      <c r="CO787" s="25" t="s">
        <v>35</v>
      </c>
      <c r="CP787" s="45">
        <f>CP785*K795</f>
        <v>134580</v>
      </c>
      <c r="CQ787" s="45"/>
      <c r="CR787" s="45"/>
      <c r="CS787" s="25"/>
      <c r="CT787" s="45"/>
      <c r="CU787" s="45"/>
      <c r="CV787" s="329" t="s">
        <v>36</v>
      </c>
      <c r="CW787" s="329"/>
      <c r="CX787" s="45">
        <f>CP787-CX785</f>
        <v>73002</v>
      </c>
      <c r="CY787" s="107">
        <f>CX787/CP785</f>
        <v>0.32546589389210878</v>
      </c>
      <c r="CZ787" s="37"/>
      <c r="DA787" s="29"/>
      <c r="DB787" s="47"/>
      <c r="DC787" s="105" t="s">
        <v>35</v>
      </c>
      <c r="DD787" s="45">
        <f>DD785*K795</f>
        <v>46800</v>
      </c>
      <c r="DE787" s="45"/>
      <c r="DF787" s="45"/>
      <c r="DG787" s="25" t="s">
        <v>34</v>
      </c>
      <c r="DH787" s="45">
        <f>SUM(DL729:DL781)</f>
        <v>16280</v>
      </c>
      <c r="DI787" s="107">
        <f>DH787/DD785</f>
        <v>0.20871794871794871</v>
      </c>
      <c r="DJ787" s="107"/>
      <c r="DK787" s="45"/>
      <c r="DL787" s="45"/>
      <c r="DM787" s="45"/>
      <c r="DN787" s="37"/>
      <c r="DO787" s="29"/>
      <c r="DP787" s="47"/>
      <c r="DQ787" s="25" t="s">
        <v>35</v>
      </c>
      <c r="DR787" s="45">
        <f>DR785*$K795</f>
        <v>64740</v>
      </c>
      <c r="DS787" s="45"/>
      <c r="DT787" s="45"/>
      <c r="DU787" s="25" t="s">
        <v>34</v>
      </c>
      <c r="DV787" s="45">
        <f>SUM(DZ729:DZ780)</f>
        <v>24684</v>
      </c>
      <c r="DW787" s="107">
        <f>DV787/DR785</f>
        <v>0.22876737720111215</v>
      </c>
      <c r="DX787" s="107"/>
      <c r="DY787" s="45"/>
      <c r="DZ787" s="45"/>
      <c r="EA787" s="45"/>
      <c r="EB787" s="37"/>
      <c r="GU787" s="220"/>
      <c r="HX787" s="360"/>
      <c r="HY787" s="47"/>
      <c r="HZ787" s="25" t="s">
        <v>35</v>
      </c>
      <c r="IA787" s="45">
        <f>IA785*$K795</f>
        <v>105420</v>
      </c>
      <c r="IB787" s="45"/>
      <c r="IC787" s="45"/>
      <c r="ID787" s="25"/>
      <c r="IE787" s="45"/>
      <c r="IF787" s="45"/>
      <c r="IG787" s="319" t="s">
        <v>36</v>
      </c>
      <c r="IH787" s="319"/>
      <c r="II787" s="45">
        <f>IA787-II785</f>
        <v>64425</v>
      </c>
      <c r="IJ787" s="107">
        <f>II787/IA785</f>
        <v>0.36667615253272623</v>
      </c>
      <c r="IK787" s="37"/>
      <c r="IL787" s="29"/>
      <c r="IM787" s="47"/>
      <c r="IN787" s="25" t="s">
        <v>35</v>
      </c>
      <c r="IO787" s="45">
        <f>IO785*$K795</f>
        <v>81720</v>
      </c>
      <c r="IP787" s="45"/>
      <c r="IQ787" s="45"/>
      <c r="IR787" s="25"/>
      <c r="IS787" s="45"/>
      <c r="IT787" s="45"/>
      <c r="IU787" s="319" t="s">
        <v>36</v>
      </c>
      <c r="IV787" s="319"/>
      <c r="IW787" s="45">
        <f>IO787-IW785</f>
        <v>47718</v>
      </c>
      <c r="IX787" s="107">
        <f>IW787/IO785</f>
        <v>0.35035242290748897</v>
      </c>
      <c r="IY787" s="37"/>
      <c r="IZ787" s="61"/>
      <c r="JA787" s="47"/>
      <c r="JB787" s="25" t="s">
        <v>35</v>
      </c>
      <c r="JC787" s="45">
        <f>JC785*$K795</f>
        <v>169080</v>
      </c>
      <c r="JD787" s="45"/>
      <c r="JE787" s="45"/>
      <c r="JF787" s="25"/>
      <c r="JG787" s="45"/>
      <c r="JH787" s="45"/>
      <c r="JI787" s="319" t="s">
        <v>36</v>
      </c>
      <c r="JJ787" s="319"/>
      <c r="JK787" s="45">
        <f>JC787-JK785</f>
        <v>122008</v>
      </c>
      <c r="JL787" s="107">
        <f>JK787/JC785</f>
        <v>0.4329595457771469</v>
      </c>
      <c r="JM787" s="37"/>
      <c r="JN787" s="29"/>
      <c r="JO787" s="47"/>
      <c r="JP787" s="25" t="s">
        <v>35</v>
      </c>
      <c r="JQ787" s="45">
        <f>JQ785*$K795</f>
        <v>137460</v>
      </c>
      <c r="JR787" s="45"/>
      <c r="JS787" s="45"/>
      <c r="JT787" s="25"/>
      <c r="JU787" s="45"/>
      <c r="JV787" s="45"/>
      <c r="JW787" s="319" t="s">
        <v>36</v>
      </c>
      <c r="JX787" s="319"/>
      <c r="JY787" s="45">
        <f>JQ787-JY785</f>
        <v>59688</v>
      </c>
      <c r="JZ787" s="107">
        <f>JY787/JQ785</f>
        <v>0.26053251855085113</v>
      </c>
      <c r="KA787" s="37"/>
      <c r="KB787" s="51"/>
      <c r="KC787" s="47"/>
      <c r="KD787" s="25" t="s">
        <v>35</v>
      </c>
      <c r="KE787" s="45">
        <f>KE785*K795</f>
        <v>223260</v>
      </c>
      <c r="KF787" s="45"/>
      <c r="KG787" s="45"/>
      <c r="KH787" s="25"/>
      <c r="KI787" s="45"/>
      <c r="KJ787" s="45"/>
      <c r="KK787" s="319" t="s">
        <v>36</v>
      </c>
      <c r="KL787" s="319"/>
      <c r="KM787" s="45">
        <f>KE787-KM785</f>
        <v>143898</v>
      </c>
      <c r="KN787" s="107">
        <f>KM787/KE785</f>
        <v>0.38671862402579954</v>
      </c>
      <c r="KO787" s="37"/>
      <c r="KP787" s="29"/>
      <c r="KQ787" s="47"/>
      <c r="KR787" s="25" t="s">
        <v>35</v>
      </c>
      <c r="KS787" s="45">
        <f>KS785*K795</f>
        <v>86400</v>
      </c>
      <c r="KT787" s="45"/>
      <c r="KU787" s="45"/>
      <c r="KV787" s="25"/>
      <c r="KW787" s="45"/>
      <c r="KX787" s="45"/>
      <c r="KY787" s="319" t="s">
        <v>36</v>
      </c>
      <c r="KZ787" s="319"/>
      <c r="LA787" s="45">
        <f>KS787-LA785</f>
        <v>52460</v>
      </c>
      <c r="LB787" s="107">
        <f>LA787/KS785</f>
        <v>0.36430555555555555</v>
      </c>
      <c r="LC787" s="37"/>
      <c r="LD787" s="29"/>
      <c r="LE787" s="47"/>
      <c r="LF787" s="25" t="s">
        <v>32</v>
      </c>
      <c r="LG787" s="45">
        <f>LG786/A786</f>
        <v>3413.7931034482758</v>
      </c>
      <c r="LH787" s="45">
        <f>LG787*$A787</f>
        <v>99000</v>
      </c>
      <c r="LI787" s="45"/>
      <c r="LJ787" s="25"/>
      <c r="LK787" s="45"/>
      <c r="LL787" s="45"/>
      <c r="LM787" s="63"/>
      <c r="LN787" s="25" t="s">
        <v>36</v>
      </c>
      <c r="LO787" s="45">
        <f>LG788-LO786</f>
        <v>57400</v>
      </c>
      <c r="LP787" s="107">
        <f>LO787/LG786</f>
        <v>0.57979797979797976</v>
      </c>
      <c r="LQ787" s="37"/>
      <c r="LR787" s="29"/>
      <c r="LS787" s="47"/>
      <c r="LT787" s="105" t="s">
        <v>35</v>
      </c>
      <c r="LU787" s="45">
        <f>LU785*K795</f>
        <v>73200</v>
      </c>
      <c r="LV787" s="45"/>
      <c r="LW787" s="45"/>
      <c r="LX787" s="25" t="s">
        <v>34</v>
      </c>
      <c r="LY787" s="45">
        <f>SUM(MC729:MC781)</f>
        <v>15125</v>
      </c>
      <c r="LZ787" s="107">
        <f>LY787/LU785</f>
        <v>0.12397540983606557</v>
      </c>
      <c r="MA787" s="107"/>
      <c r="MB787" s="45"/>
      <c r="MC787" s="45"/>
      <c r="MD787" s="45"/>
      <c r="ME787" s="37"/>
      <c r="MF787" s="29"/>
      <c r="MG787" s="47"/>
      <c r="MH787" s="105" t="s">
        <v>35</v>
      </c>
      <c r="MI787" s="45">
        <f>MI785*$K795</f>
        <v>35400</v>
      </c>
      <c r="MJ787" s="45"/>
      <c r="MK787" s="45"/>
      <c r="ML787" s="25" t="s">
        <v>34</v>
      </c>
      <c r="MM787" s="45">
        <f>SUM(MQ729:MQ781)</f>
        <v>18700</v>
      </c>
      <c r="MN787" s="107">
        <f>MM787/MI785</f>
        <v>0.31694915254237288</v>
      </c>
      <c r="MO787" s="107"/>
      <c r="MP787" s="45"/>
      <c r="MQ787" s="45"/>
      <c r="MR787" s="45"/>
      <c r="MS787" s="37"/>
      <c r="MT787" s="29"/>
      <c r="MU787" s="47"/>
      <c r="MV787" s="105" t="s">
        <v>35</v>
      </c>
      <c r="MW787" s="45">
        <f>MW785*$K795</f>
        <v>24120</v>
      </c>
      <c r="MX787" s="45"/>
      <c r="MY787" s="45"/>
      <c r="MZ787" s="25" t="s">
        <v>34</v>
      </c>
      <c r="NA787" s="45">
        <f>SUM(NE729:NE781)</f>
        <v>13700</v>
      </c>
      <c r="NB787" s="107">
        <f>NA787/MW785</f>
        <v>0.34079601990049752</v>
      </c>
      <c r="NC787" s="107"/>
      <c r="ND787" s="45"/>
      <c r="NE787" s="45"/>
      <c r="NF787" s="45"/>
      <c r="NG787" s="37"/>
      <c r="NH787" s="29"/>
      <c r="NI787" s="47"/>
      <c r="NJ787" s="105" t="s">
        <v>35</v>
      </c>
      <c r="NK787" s="45">
        <f>NK785*$K795</f>
        <v>57540</v>
      </c>
      <c r="NL787" s="45"/>
      <c r="NM787" s="45"/>
      <c r="NN787" s="25" t="s">
        <v>34</v>
      </c>
      <c r="NO787" s="45">
        <f>SUM(NS729:NS781)</f>
        <v>6600</v>
      </c>
      <c r="NP787" s="107">
        <f>NO787/NK785</f>
        <v>6.8821689259645463E-2</v>
      </c>
      <c r="NQ787" s="107"/>
      <c r="NR787" s="45"/>
      <c r="NS787" s="45"/>
      <c r="NT787" s="45"/>
      <c r="NU787" s="37"/>
    </row>
    <row r="788" spans="1:385" x14ac:dyDescent="0.25">
      <c r="A788" s="38"/>
      <c r="B788" s="39"/>
      <c r="C788" s="40"/>
      <c r="D788" s="40"/>
      <c r="E788" s="40"/>
      <c r="F788" s="135"/>
      <c r="G788" s="135"/>
      <c r="H788" s="42"/>
      <c r="I788" s="25" t="s">
        <v>37</v>
      </c>
      <c r="J788" s="45">
        <f>J859</f>
        <v>50700</v>
      </c>
      <c r="K788" s="45"/>
      <c r="L788" s="45"/>
      <c r="M788" s="25" t="s">
        <v>36</v>
      </c>
      <c r="N788" s="45">
        <f>J787-N787</f>
        <v>29711</v>
      </c>
      <c r="O788" s="107">
        <f>N788/J785</f>
        <v>0.39404509283819628</v>
      </c>
      <c r="P788" s="107"/>
      <c r="Q788" s="46"/>
      <c r="R788" s="46"/>
      <c r="S788" s="46"/>
      <c r="T788" s="37"/>
      <c r="U788" s="29"/>
      <c r="V788" s="47"/>
      <c r="W788" s="105" t="s">
        <v>37</v>
      </c>
      <c r="X788" s="45">
        <f>X859</f>
        <v>90200</v>
      </c>
      <c r="Y788" s="45"/>
      <c r="Z788" s="45"/>
      <c r="AA788" s="25" t="s">
        <v>36</v>
      </c>
      <c r="AB788" s="45">
        <f>X787-AB787</f>
        <v>58266</v>
      </c>
      <c r="AC788" s="107">
        <f>AB788/X785</f>
        <v>0.39717791411042946</v>
      </c>
      <c r="AD788" s="107"/>
      <c r="AE788" s="46"/>
      <c r="AF788" s="46"/>
      <c r="AG788" s="46"/>
      <c r="AH788" s="37"/>
      <c r="AI788" s="29"/>
      <c r="AJ788" s="47"/>
      <c r="AK788" s="25" t="s">
        <v>37</v>
      </c>
      <c r="AL788" s="45">
        <f>AL859</f>
        <v>81900</v>
      </c>
      <c r="AM788" s="45"/>
      <c r="AN788" s="45"/>
      <c r="AO788" s="25" t="s">
        <v>36</v>
      </c>
      <c r="AP788" s="45">
        <f>AL787-AP787</f>
        <v>73404</v>
      </c>
      <c r="AQ788" s="107">
        <f>AP788/AL785</f>
        <v>0.46079096045197743</v>
      </c>
      <c r="AR788" s="107"/>
      <c r="AS788" s="46"/>
      <c r="AT788" s="46"/>
      <c r="AU788" s="46"/>
      <c r="AV788" s="37"/>
      <c r="AW788" s="29"/>
      <c r="AX788" s="47"/>
      <c r="AY788" s="25" t="s">
        <v>35</v>
      </c>
      <c r="AZ788" s="45">
        <f>AZ785*K795</f>
        <v>57000</v>
      </c>
      <c r="BA788" s="45"/>
      <c r="BB788" s="45"/>
      <c r="BC788" s="25" t="s">
        <v>36</v>
      </c>
      <c r="BD788" s="45">
        <f>AZ788-BD787</f>
        <v>37772</v>
      </c>
      <c r="BE788" s="107">
        <f>BD788/AZ785</f>
        <v>0.39760000000000001</v>
      </c>
      <c r="BF788" s="107"/>
      <c r="BG788" s="46"/>
      <c r="BH788" s="46"/>
      <c r="BI788" s="46"/>
      <c r="BJ788" s="37"/>
      <c r="BK788" s="29"/>
      <c r="BL788" s="47"/>
      <c r="BM788" s="25" t="s">
        <v>37</v>
      </c>
      <c r="BN788" s="45">
        <f>BN859</f>
        <v>152800</v>
      </c>
      <c r="BO788" s="45"/>
      <c r="BP788" s="45"/>
      <c r="BQ788" s="25"/>
      <c r="BR788" s="45"/>
      <c r="BS788" s="45"/>
      <c r="BT788" s="325" t="s">
        <v>1190</v>
      </c>
      <c r="BU788" s="327"/>
      <c r="BV788" s="43">
        <f>(BQ757+BS757)*BU757+(BQ758+BS758)*BU758+(BQ759+BS759)*BU759+(BQ760+BS760)*BU760</f>
        <v>79234</v>
      </c>
      <c r="BW788" s="46"/>
      <c r="BX788" s="37"/>
      <c r="BY788" s="57"/>
      <c r="BZ788" s="47"/>
      <c r="CA788" s="25" t="s">
        <v>37</v>
      </c>
      <c r="CB788" s="45">
        <f>CB859</f>
        <v>104700</v>
      </c>
      <c r="CC788" s="45"/>
      <c r="CD788" s="45"/>
      <c r="CE788" s="25"/>
      <c r="CF788" s="45"/>
      <c r="CG788" s="71"/>
      <c r="CH788" s="325" t="s">
        <v>1190</v>
      </c>
      <c r="CI788" s="327"/>
      <c r="CJ788" s="43">
        <f>(CE757+CG757)*CI757+(CE758+CG758)*CI758+(CE759+CG759)*CI759+(CE760+CG760)*CI760</f>
        <v>56666</v>
      </c>
      <c r="CK788" s="46"/>
      <c r="CL788" s="37"/>
      <c r="CM788" s="29"/>
      <c r="CN788" s="47"/>
      <c r="CO788" s="25" t="s">
        <v>37</v>
      </c>
      <c r="CP788" s="45">
        <f>CP859</f>
        <v>197600</v>
      </c>
      <c r="CQ788" s="45"/>
      <c r="CR788" s="45"/>
      <c r="CS788" s="25"/>
      <c r="CT788" s="45"/>
      <c r="CU788" s="71"/>
      <c r="CV788" s="325" t="s">
        <v>1190</v>
      </c>
      <c r="CW788" s="327"/>
      <c r="CX788" s="43">
        <f>(CS757+CU757)*CW757+(CS758+CU758)*CW758+(CS759+CU759)*CW759+(CS760+CU760)*CW760</f>
        <v>39875</v>
      </c>
      <c r="CY788" s="46"/>
      <c r="CZ788" s="37"/>
      <c r="DA788" s="29"/>
      <c r="DB788" s="47"/>
      <c r="DC788" s="105" t="s">
        <v>37</v>
      </c>
      <c r="DD788" s="45">
        <f>DD859</f>
        <v>81400</v>
      </c>
      <c r="DE788" s="45"/>
      <c r="DF788" s="45"/>
      <c r="DG788" s="25" t="s">
        <v>36</v>
      </c>
      <c r="DH788" s="45">
        <f>DD787-DH787</f>
        <v>30520</v>
      </c>
      <c r="DI788" s="107">
        <f>DH788/DD785</f>
        <v>0.39128205128205129</v>
      </c>
      <c r="DJ788" s="107"/>
      <c r="DK788" s="46"/>
      <c r="DL788" s="46"/>
      <c r="DM788" s="46"/>
      <c r="DN788" s="37"/>
      <c r="DO788" s="29"/>
      <c r="DP788" s="47"/>
      <c r="DQ788" s="25" t="s">
        <v>37</v>
      </c>
      <c r="DR788" s="45">
        <f>DR859</f>
        <v>115600</v>
      </c>
      <c r="DS788" s="45"/>
      <c r="DT788" s="45"/>
      <c r="DU788" s="25" t="s">
        <v>36</v>
      </c>
      <c r="DV788" s="45">
        <f>DR787-DV787</f>
        <v>40056</v>
      </c>
      <c r="DW788" s="107">
        <f>DV788/DR785</f>
        <v>0.37123262279888786</v>
      </c>
      <c r="DX788" s="107"/>
      <c r="DY788" s="46"/>
      <c r="DZ788" s="46"/>
      <c r="EA788" s="46"/>
      <c r="EB788" s="37"/>
      <c r="GU788" s="220"/>
      <c r="HX788" s="360"/>
      <c r="HY788" s="47"/>
      <c r="HZ788" s="25" t="s">
        <v>37</v>
      </c>
      <c r="IA788" s="45">
        <f>IA859</f>
        <v>175100</v>
      </c>
      <c r="IB788" s="45"/>
      <c r="IC788" s="45"/>
      <c r="ID788" s="25"/>
      <c r="IE788" s="45"/>
      <c r="IF788" s="45"/>
      <c r="IG788" s="325" t="s">
        <v>1190</v>
      </c>
      <c r="IH788" s="327"/>
      <c r="II788" s="43">
        <f>(ID757+IF757)*IH757+(ID758+IF758)*IH758+(ID759+IF759)*IH759+(ID760+IF760)*IH760</f>
        <v>88174</v>
      </c>
      <c r="IJ788" s="46"/>
      <c r="IK788" s="37"/>
      <c r="IL788" s="29"/>
      <c r="IM788" s="47"/>
      <c r="IN788" s="25" t="s">
        <v>37</v>
      </c>
      <c r="IO788" s="45">
        <f>IO859</f>
        <v>143000</v>
      </c>
      <c r="IP788" s="45"/>
      <c r="IQ788" s="45"/>
      <c r="IR788" s="25"/>
      <c r="IS788" s="45"/>
      <c r="IT788" s="45"/>
      <c r="IU788" s="325" t="s">
        <v>1190</v>
      </c>
      <c r="IV788" s="327"/>
      <c r="IW788" s="43">
        <f>(IR757+IT757)*IV757+(IR758+IT758)*IV758+(IR759+IT759)*IV759+(IR760+IT760)*IV760</f>
        <v>36309</v>
      </c>
      <c r="IX788" s="46"/>
      <c r="IY788" s="37"/>
      <c r="IZ788" s="61"/>
      <c r="JA788" s="47"/>
      <c r="JB788" s="25" t="s">
        <v>37</v>
      </c>
      <c r="JC788" s="45">
        <f>JC859</f>
        <v>161500</v>
      </c>
      <c r="JD788" s="45"/>
      <c r="JE788" s="45"/>
      <c r="JF788" s="25"/>
      <c r="JG788" s="45"/>
      <c r="JH788" s="45"/>
      <c r="JI788" s="325" t="s">
        <v>1190</v>
      </c>
      <c r="JJ788" s="327"/>
      <c r="JK788" s="43">
        <f>(JF757+JH757)*JJ757+(JF758+JH758)*JJ758+(JF759+JH759)*JJ759+(JF760+JH760)*JJ760</f>
        <v>33214</v>
      </c>
      <c r="JL788" s="46"/>
      <c r="JM788" s="37"/>
      <c r="JN788" s="29"/>
      <c r="JO788" s="47"/>
      <c r="JP788" s="25" t="s">
        <v>37</v>
      </c>
      <c r="JQ788" s="45">
        <f>JQ859</f>
        <v>134000</v>
      </c>
      <c r="JR788" s="45"/>
      <c r="JS788" s="45"/>
      <c r="JT788" s="25"/>
      <c r="JU788" s="45"/>
      <c r="JV788" s="45"/>
      <c r="JW788" s="325" t="s">
        <v>1190</v>
      </c>
      <c r="JX788" s="327"/>
      <c r="JY788" s="43">
        <f>(JT757+JV757)*JX757+(JT758+JV758)*JX758+(JT759+JV759)*JX759+(JT760+JV760)*JX760</f>
        <v>79142</v>
      </c>
      <c r="JZ788" s="46"/>
      <c r="KA788" s="37"/>
      <c r="KB788" s="51"/>
      <c r="KC788" s="47"/>
      <c r="KD788" s="25" t="s">
        <v>37</v>
      </c>
      <c r="KE788" s="45">
        <f>KE859</f>
        <v>262200</v>
      </c>
      <c r="KF788" s="45"/>
      <c r="KG788" s="45"/>
      <c r="KH788" s="25"/>
      <c r="KI788" s="45"/>
      <c r="KJ788" s="71"/>
      <c r="KK788" s="325" t="s">
        <v>1190</v>
      </c>
      <c r="KL788" s="327"/>
      <c r="KM788" s="43">
        <f>(KH757+KJ757)*KL757+(KH758+KJ758)*KL758+(KH759+KJ759)*KL759+(KH760+KJ760)*KL760</f>
        <v>47520</v>
      </c>
      <c r="KN788" s="46"/>
      <c r="KO788" s="37"/>
      <c r="KP788" s="29"/>
      <c r="KQ788" s="47"/>
      <c r="KR788" s="25" t="s">
        <v>37</v>
      </c>
      <c r="KS788" s="45">
        <f>KS859</f>
        <v>120700</v>
      </c>
      <c r="KT788" s="45"/>
      <c r="KU788" s="45"/>
      <c r="KV788" s="25"/>
      <c r="KW788" s="45"/>
      <c r="KX788" s="45"/>
      <c r="KY788" s="325" t="s">
        <v>1190</v>
      </c>
      <c r="KZ788" s="327"/>
      <c r="LA788" s="43">
        <f>(KV757+KX757)*KZ757+(KV758+KX758)*KZ758+(KV759+KX759)*KZ759+(KV760+KX760)*KZ760</f>
        <v>28098</v>
      </c>
      <c r="LB788" s="46"/>
      <c r="LC788" s="37"/>
      <c r="LD788" s="29"/>
      <c r="LE788" s="47"/>
      <c r="LF788" s="25" t="s">
        <v>35</v>
      </c>
      <c r="LG788" s="45">
        <f>LG786*K795</f>
        <v>59400</v>
      </c>
      <c r="LH788" s="45"/>
      <c r="LI788" s="45"/>
      <c r="LJ788" s="25"/>
      <c r="LK788" s="45"/>
      <c r="LL788" s="45"/>
      <c r="LM788" s="71"/>
      <c r="LN788" s="319" t="s">
        <v>33</v>
      </c>
      <c r="LO788" s="328"/>
      <c r="LP788" s="107">
        <f>LO786/LG786</f>
        <v>2.0202020202020204E-2</v>
      </c>
      <c r="LQ788" s="37"/>
      <c r="LR788" s="29"/>
      <c r="LS788" s="47"/>
      <c r="LT788" s="105" t="s">
        <v>37</v>
      </c>
      <c r="LU788" s="45">
        <f>LU859</f>
        <v>79800</v>
      </c>
      <c r="LV788" s="45"/>
      <c r="LW788" s="45"/>
      <c r="LX788" s="25" t="s">
        <v>36</v>
      </c>
      <c r="LY788" s="45">
        <f>LU787-LY787</f>
        <v>58075</v>
      </c>
      <c r="LZ788" s="107">
        <f>LY788/LU785</f>
        <v>0.47602459016393445</v>
      </c>
      <c r="MA788" s="107"/>
      <c r="MB788" s="46"/>
      <c r="MC788" s="46"/>
      <c r="MD788" s="46"/>
      <c r="ME788" s="37"/>
      <c r="MF788" s="29"/>
      <c r="MG788" s="47"/>
      <c r="MH788" s="105" t="s">
        <v>37</v>
      </c>
      <c r="MI788" s="45">
        <f>MI859</f>
        <v>25300</v>
      </c>
      <c r="MJ788" s="45"/>
      <c r="MK788" s="45"/>
      <c r="ML788" s="25" t="s">
        <v>36</v>
      </c>
      <c r="MM788" s="45">
        <f>MI787-MM787</f>
        <v>16700</v>
      </c>
      <c r="MN788" s="107">
        <f>MM788/MI785</f>
        <v>0.2830508474576271</v>
      </c>
      <c r="MO788" s="107"/>
      <c r="MP788" s="46"/>
      <c r="MQ788" s="46"/>
      <c r="MR788" s="46"/>
      <c r="MS788" s="37"/>
      <c r="MT788" s="29"/>
      <c r="MU788" s="47"/>
      <c r="MV788" s="105" t="s">
        <v>37</v>
      </c>
      <c r="MW788" s="45">
        <f>MW859</f>
        <v>54200</v>
      </c>
      <c r="MX788" s="45"/>
      <c r="MY788" s="45"/>
      <c r="MZ788" s="25" t="s">
        <v>36</v>
      </c>
      <c r="NA788" s="45">
        <f>MW787-NA787</f>
        <v>10420</v>
      </c>
      <c r="NB788" s="107">
        <f>NA788/MW785</f>
        <v>0.25920398009950246</v>
      </c>
      <c r="NC788" s="107"/>
      <c r="ND788" s="46"/>
      <c r="NE788" s="46"/>
      <c r="NF788" s="46"/>
      <c r="NG788" s="37"/>
      <c r="NH788" s="29"/>
      <c r="NI788" s="47"/>
      <c r="NJ788" s="105" t="s">
        <v>37</v>
      </c>
      <c r="NK788" s="45">
        <f>NK859</f>
        <v>79400</v>
      </c>
      <c r="NL788" s="45"/>
      <c r="NM788" s="45"/>
      <c r="NN788" s="25" t="s">
        <v>36</v>
      </c>
      <c r="NO788" s="45">
        <f>NK787-NO787</f>
        <v>50940</v>
      </c>
      <c r="NP788" s="107">
        <f>NO788/NK785</f>
        <v>0.53117831074035449</v>
      </c>
      <c r="NQ788" s="107"/>
      <c r="NR788" s="46"/>
      <c r="NS788" s="46"/>
      <c r="NT788" s="46"/>
      <c r="NU788" s="37"/>
    </row>
    <row r="789" spans="1:385" x14ac:dyDescent="0.25">
      <c r="A789" s="38"/>
      <c r="B789" s="39"/>
      <c r="C789" s="40"/>
      <c r="D789" s="40"/>
      <c r="E789" s="40"/>
      <c r="F789" s="135"/>
      <c r="G789" s="135"/>
      <c r="H789" s="42"/>
      <c r="I789" s="45"/>
      <c r="J789" s="45"/>
      <c r="K789" s="45"/>
      <c r="L789" s="45"/>
      <c r="M789" s="319" t="s">
        <v>1190</v>
      </c>
      <c r="N789" s="326"/>
      <c r="O789" s="45">
        <f>(M736+O736)*Q736</f>
        <v>7260</v>
      </c>
      <c r="P789" s="45"/>
      <c r="Q789" s="46"/>
      <c r="R789" s="46"/>
      <c r="S789" s="46"/>
      <c r="T789" s="37"/>
      <c r="U789" s="29"/>
      <c r="V789" s="47"/>
      <c r="W789" s="67"/>
      <c r="X789" s="45"/>
      <c r="Y789" s="45"/>
      <c r="Z789" s="45"/>
      <c r="AA789" s="319" t="s">
        <v>1190</v>
      </c>
      <c r="AB789" s="326"/>
      <c r="AC789" s="45">
        <f>(AA736+AC736)*AE736</f>
        <v>12312</v>
      </c>
      <c r="AD789" s="45"/>
      <c r="AE789" s="46"/>
      <c r="AF789" s="46"/>
      <c r="AG789" s="46"/>
      <c r="AH789" s="37"/>
      <c r="AI789" s="29"/>
      <c r="AJ789" s="47"/>
      <c r="AK789" s="45"/>
      <c r="AL789" s="45"/>
      <c r="AM789" s="45"/>
      <c r="AN789" s="45"/>
      <c r="AO789" s="319" t="s">
        <v>1190</v>
      </c>
      <c r="AP789" s="326"/>
      <c r="AQ789" s="45">
        <f>(AO736+AQ736)*AS736</f>
        <v>38304</v>
      </c>
      <c r="AR789" s="45"/>
      <c r="AS789" s="46"/>
      <c r="AT789" s="46"/>
      <c r="AU789" s="46"/>
      <c r="AV789" s="37"/>
      <c r="AW789" s="29"/>
      <c r="AX789" s="47"/>
      <c r="AY789" s="111" t="s">
        <v>37</v>
      </c>
      <c r="AZ789" s="99">
        <f>AZ859</f>
        <v>93700</v>
      </c>
      <c r="BA789" s="45"/>
      <c r="BB789" s="45"/>
      <c r="BC789" s="319" t="s">
        <v>1190</v>
      </c>
      <c r="BD789" s="326"/>
      <c r="BE789" s="45">
        <f>(BC736+BE736)*BG736</f>
        <v>21252</v>
      </c>
      <c r="BF789" s="45"/>
      <c r="BG789" s="46"/>
      <c r="BH789" s="46"/>
      <c r="BI789" s="46"/>
      <c r="BJ789" s="37"/>
      <c r="BK789" s="29"/>
      <c r="BL789" s="47"/>
      <c r="BM789" s="45"/>
      <c r="BN789" s="99"/>
      <c r="BO789" s="45"/>
      <c r="BP789" s="45"/>
      <c r="BQ789" s="25"/>
      <c r="BR789" s="45"/>
      <c r="BS789" s="45"/>
      <c r="BT789" s="114"/>
      <c r="BU789" s="105"/>
      <c r="BV789" s="46"/>
      <c r="BW789" s="46"/>
      <c r="BX789" s="37"/>
      <c r="BY789" s="57"/>
      <c r="BZ789" s="47"/>
      <c r="CA789" s="45"/>
      <c r="CB789" s="45"/>
      <c r="CC789" s="45"/>
      <c r="CD789" s="45"/>
      <c r="CE789" s="25"/>
      <c r="CF789" s="45"/>
      <c r="CG789" s="71"/>
      <c r="CH789" s="115"/>
      <c r="CI789" s="112"/>
      <c r="CJ789" s="67"/>
      <c r="CK789" s="46"/>
      <c r="CL789" s="37"/>
      <c r="CM789" s="29"/>
      <c r="CN789" s="47"/>
      <c r="CO789" s="45"/>
      <c r="CP789" s="45"/>
      <c r="CQ789" s="45"/>
      <c r="CR789" s="45"/>
      <c r="CS789" s="25"/>
      <c r="CT789" s="45"/>
      <c r="CU789" s="71"/>
      <c r="CV789" s="115"/>
      <c r="CW789" s="112"/>
      <c r="CX789" s="67"/>
      <c r="CY789" s="46"/>
      <c r="CZ789" s="37"/>
      <c r="DA789" s="29"/>
      <c r="DB789" s="47"/>
      <c r="DC789" s="67"/>
      <c r="DD789" s="45"/>
      <c r="DE789" s="45"/>
      <c r="DF789" s="45"/>
      <c r="DG789" s="319" t="s">
        <v>1190</v>
      </c>
      <c r="DH789" s="326"/>
      <c r="DI789" s="45">
        <f>(DG736+DI736)*DK736</f>
        <v>4455</v>
      </c>
      <c r="DJ789" s="45"/>
      <c r="DK789" s="46"/>
      <c r="DL789" s="46"/>
      <c r="DM789" s="46"/>
      <c r="DN789" s="37"/>
      <c r="DO789" s="29"/>
      <c r="DP789" s="47"/>
      <c r="DU789" s="319" t="s">
        <v>1190</v>
      </c>
      <c r="DV789" s="326"/>
      <c r="DW789" s="45">
        <f>(DU736+DW736)*DY736</f>
        <v>39204</v>
      </c>
      <c r="DX789" s="45"/>
      <c r="DY789" s="46"/>
      <c r="DZ789" s="46"/>
      <c r="EA789" s="46"/>
      <c r="EB789" s="37"/>
      <c r="GU789" s="220"/>
      <c r="HX789" s="360"/>
      <c r="HY789" s="47"/>
      <c r="HZ789" s="45"/>
      <c r="IA789" s="99"/>
      <c r="IB789" s="45"/>
      <c r="IC789" s="45"/>
      <c r="ID789" s="25"/>
      <c r="IE789" s="45"/>
      <c r="IF789" s="45"/>
      <c r="IG789" s="116"/>
      <c r="IH789" s="105"/>
      <c r="II789" s="46"/>
      <c r="IJ789" s="46"/>
      <c r="IK789" s="37"/>
      <c r="IL789" s="29"/>
      <c r="IM789" s="47"/>
      <c r="IN789" s="45"/>
      <c r="IO789" s="45"/>
      <c r="IP789" s="45"/>
      <c r="IQ789" s="45"/>
      <c r="IR789" s="25"/>
      <c r="IS789" s="45"/>
      <c r="IT789" s="45"/>
      <c r="IU789" s="71"/>
      <c r="IV789" s="112"/>
      <c r="IW789" s="67"/>
      <c r="IX789" s="46"/>
      <c r="IY789" s="37"/>
      <c r="IZ789" s="61"/>
      <c r="JA789" s="47"/>
      <c r="JB789" s="45"/>
      <c r="JC789" s="99"/>
      <c r="JD789" s="45"/>
      <c r="JE789" s="45"/>
      <c r="JF789" s="25"/>
      <c r="JG789" s="45"/>
      <c r="JH789" s="45"/>
      <c r="JI789" s="116"/>
      <c r="JJ789" s="105"/>
      <c r="JK789" s="46"/>
      <c r="JL789" s="46"/>
      <c r="JM789" s="37"/>
      <c r="JN789" s="29"/>
      <c r="JO789" s="47"/>
      <c r="JP789" s="45"/>
      <c r="JQ789" s="45"/>
      <c r="JR789" s="45"/>
      <c r="JS789" s="45"/>
      <c r="JT789" s="25"/>
      <c r="JU789" s="45"/>
      <c r="JV789" s="45"/>
      <c r="JW789" s="71"/>
      <c r="JX789" s="112"/>
      <c r="JY789" s="67"/>
      <c r="JZ789" s="46"/>
      <c r="KA789" s="37"/>
      <c r="KB789" s="51"/>
      <c r="KC789" s="47"/>
      <c r="KD789" s="45"/>
      <c r="KE789" s="45"/>
      <c r="KF789" s="45"/>
      <c r="KG789" s="45"/>
      <c r="KH789" s="25"/>
      <c r="KI789" s="45"/>
      <c r="KJ789" s="71"/>
      <c r="KK789" s="59"/>
      <c r="KL789" s="112"/>
      <c r="KM789" s="67"/>
      <c r="KN789" s="46"/>
      <c r="KO789" s="37"/>
      <c r="KP789" s="29"/>
      <c r="KQ789" s="47"/>
      <c r="KR789" s="45"/>
      <c r="KS789" s="45"/>
      <c r="KT789" s="45"/>
      <c r="KU789" s="45"/>
      <c r="KV789" s="25"/>
      <c r="KW789" s="45"/>
      <c r="KX789" s="45"/>
      <c r="KY789" s="113"/>
      <c r="KZ789" s="112"/>
      <c r="LA789" s="67"/>
      <c r="LB789" s="46"/>
      <c r="LC789" s="37"/>
      <c r="LD789" s="29"/>
      <c r="LE789" s="47"/>
      <c r="LF789" s="25" t="s">
        <v>37</v>
      </c>
      <c r="LG789" s="45">
        <f>LG860</f>
        <v>80200</v>
      </c>
      <c r="LH789" s="45"/>
      <c r="LI789" s="45"/>
      <c r="LJ789" s="25"/>
      <c r="LK789" s="45"/>
      <c r="LL789" s="71"/>
      <c r="LM789" s="26"/>
      <c r="LN789" s="325" t="s">
        <v>1190</v>
      </c>
      <c r="LO789" s="327"/>
      <c r="LP789" s="43">
        <f>(LJ750+LL750)*LN750+(LJ751+LL751)*LN751+(LJ752+LL752)*LN752</f>
        <v>6000</v>
      </c>
      <c r="LQ789" s="37"/>
      <c r="LR789" s="29"/>
      <c r="LS789" s="47"/>
      <c r="LT789" s="67"/>
      <c r="LU789" s="45"/>
      <c r="LV789" s="45"/>
      <c r="LW789" s="45"/>
      <c r="LX789" s="319" t="s">
        <v>1190</v>
      </c>
      <c r="LY789" s="326"/>
      <c r="LZ789" s="45">
        <f>(LX736+LZ736)*MB736</f>
        <v>5940</v>
      </c>
      <c r="MA789" s="45"/>
      <c r="MB789" s="46"/>
      <c r="MC789" s="46"/>
      <c r="MD789" s="46"/>
      <c r="ME789" s="37"/>
      <c r="MF789" s="29"/>
      <c r="MG789" s="47"/>
      <c r="MH789" s="67"/>
      <c r="MI789" s="45"/>
      <c r="MJ789" s="45"/>
      <c r="MK789" s="45"/>
      <c r="ML789" s="319" t="s">
        <v>1190</v>
      </c>
      <c r="MM789" s="326"/>
      <c r="MN789" s="45">
        <f>(ML736+MN736)*MP736</f>
        <v>5500</v>
      </c>
      <c r="MO789" s="45"/>
      <c r="MP789" s="46"/>
      <c r="MQ789" s="46"/>
      <c r="MR789" s="46"/>
      <c r="MS789" s="37"/>
      <c r="MT789" s="29"/>
      <c r="MU789" s="47"/>
      <c r="MV789" s="67"/>
      <c r="MW789" s="45"/>
      <c r="MX789" s="45"/>
      <c r="MY789" s="45"/>
      <c r="MZ789" s="319" t="s">
        <v>1190</v>
      </c>
      <c r="NA789" s="326"/>
      <c r="NB789" s="45">
        <f>(MZ736+NB736)*ND736</f>
        <v>5500</v>
      </c>
      <c r="NC789" s="45"/>
      <c r="ND789" s="46"/>
      <c r="NE789" s="46"/>
      <c r="NF789" s="46"/>
      <c r="NG789" s="37"/>
      <c r="NH789" s="29"/>
      <c r="NI789" s="47"/>
      <c r="NJ789" s="67"/>
      <c r="NK789" s="45"/>
      <c r="NL789" s="45"/>
      <c r="NM789" s="45"/>
      <c r="NN789" s="319" t="s">
        <v>1190</v>
      </c>
      <c r="NO789" s="326"/>
      <c r="NP789" s="45">
        <f>(NN736+NP736)*NR736</f>
        <v>33000</v>
      </c>
      <c r="NQ789" s="45"/>
      <c r="NR789" s="46"/>
      <c r="NS789" s="46"/>
      <c r="NT789" s="46"/>
      <c r="NU789" s="37"/>
    </row>
    <row r="790" spans="1:385" x14ac:dyDescent="0.25">
      <c r="A790" s="38"/>
      <c r="B790" s="39"/>
      <c r="C790" s="40"/>
      <c r="D790" s="40"/>
      <c r="E790" s="40"/>
      <c r="F790" s="135"/>
      <c r="G790" s="135"/>
      <c r="H790" s="42"/>
      <c r="I790" s="45"/>
      <c r="J790" s="45"/>
      <c r="K790" s="45"/>
      <c r="L790" s="45"/>
      <c r="M790" s="25"/>
      <c r="N790" s="45"/>
      <c r="O790" s="45"/>
      <c r="P790" s="45"/>
      <c r="Q790" s="46"/>
      <c r="R790" s="46"/>
      <c r="S790" s="46"/>
      <c r="T790" s="37"/>
      <c r="U790" s="29"/>
      <c r="V790" s="47"/>
      <c r="W790" s="67"/>
      <c r="X790" s="45"/>
      <c r="Y790" s="45"/>
      <c r="Z790" s="45"/>
      <c r="AA790" s="25"/>
      <c r="AB790" s="45"/>
      <c r="AC790" s="45"/>
      <c r="AD790" s="45"/>
      <c r="AE790" s="46"/>
      <c r="AF790" s="46"/>
      <c r="AG790" s="46"/>
      <c r="AH790" s="37"/>
      <c r="AI790" s="29"/>
      <c r="AJ790" s="47"/>
      <c r="AK790" s="45"/>
      <c r="AL790" s="45"/>
      <c r="AM790" s="45"/>
      <c r="AN790" s="45"/>
      <c r="AO790" s="25"/>
      <c r="AP790" s="45"/>
      <c r="AQ790" s="45"/>
      <c r="AR790" s="45"/>
      <c r="AS790" s="46"/>
      <c r="AT790" s="46"/>
      <c r="AU790" s="46"/>
      <c r="AV790" s="37"/>
      <c r="AW790" s="29"/>
      <c r="AX790" s="117"/>
      <c r="AY790" s="118"/>
      <c r="AZ790" s="118"/>
      <c r="BA790" s="67"/>
      <c r="BB790" s="45"/>
      <c r="BC790" s="25"/>
      <c r="BD790" s="45"/>
      <c r="BE790" s="107"/>
      <c r="BF790" s="107"/>
      <c r="BG790" s="46"/>
      <c r="BH790" s="46"/>
      <c r="BI790" s="46"/>
      <c r="BJ790" s="37"/>
      <c r="BK790" s="29"/>
      <c r="BL790" s="47"/>
      <c r="BM790" s="45"/>
      <c r="BN790" s="99"/>
      <c r="BO790" s="45"/>
      <c r="BP790" s="45"/>
      <c r="BQ790" s="25"/>
      <c r="BR790" s="45"/>
      <c r="BS790" s="45"/>
      <c r="BT790" s="114"/>
      <c r="BU790" s="124"/>
      <c r="BV790" s="46"/>
      <c r="BW790" s="46"/>
      <c r="BX790" s="37"/>
      <c r="BY790" s="57"/>
      <c r="BZ790" s="47"/>
      <c r="CA790" s="45"/>
      <c r="CB790" s="45"/>
      <c r="CC790" s="45"/>
      <c r="CD790" s="45"/>
      <c r="CE790" s="25"/>
      <c r="CF790" s="45"/>
      <c r="CG790" s="45"/>
      <c r="CH790" s="125"/>
      <c r="CI790" s="120"/>
      <c r="CJ790" s="121" t="s">
        <v>1191</v>
      </c>
      <c r="CK790" s="46"/>
      <c r="CL790" s="37"/>
      <c r="CM790" s="29"/>
      <c r="CN790" s="47"/>
      <c r="CO790" s="45"/>
      <c r="CP790" s="45"/>
      <c r="CQ790" s="45"/>
      <c r="CR790" s="45"/>
      <c r="CS790" s="25"/>
      <c r="CT790" s="45"/>
      <c r="CU790" s="45"/>
      <c r="CV790" s="125"/>
      <c r="CW790" s="120"/>
      <c r="CX790" s="121" t="s">
        <v>1191</v>
      </c>
      <c r="CY790" s="46"/>
      <c r="CZ790" s="37"/>
      <c r="DA790" s="29"/>
      <c r="DB790" s="47"/>
      <c r="DC790" s="67"/>
      <c r="DD790" s="45"/>
      <c r="DE790" s="45"/>
      <c r="DF790" s="45"/>
      <c r="DG790" s="25"/>
      <c r="DH790" s="45"/>
      <c r="DI790" s="45"/>
      <c r="DJ790" s="45"/>
      <c r="DK790" s="46"/>
      <c r="DL790" s="46"/>
      <c r="DM790" s="46"/>
      <c r="DN790" s="37"/>
      <c r="DO790" s="29"/>
      <c r="DP790" s="47"/>
      <c r="DQ790" s="25"/>
      <c r="DR790" s="45"/>
      <c r="DS790" s="45"/>
      <c r="DT790" s="45"/>
      <c r="DU790" s="25"/>
      <c r="DV790" s="45"/>
      <c r="DW790" s="107"/>
      <c r="DX790" s="107"/>
      <c r="DY790" s="46"/>
      <c r="DZ790" s="46"/>
      <c r="EA790" s="46"/>
      <c r="EB790" s="37"/>
      <c r="GU790" s="220"/>
      <c r="HX790" s="360"/>
      <c r="HY790" s="47"/>
      <c r="HZ790" s="45"/>
      <c r="IA790" s="99"/>
      <c r="IB790" s="45"/>
      <c r="IC790" s="45"/>
      <c r="ID790" s="25"/>
      <c r="IE790" s="45"/>
      <c r="IF790" s="45"/>
      <c r="IG790" s="116"/>
      <c r="IH790" s="124"/>
      <c r="II790" s="46"/>
      <c r="IJ790" s="46"/>
      <c r="IK790" s="37"/>
      <c r="IL790" s="29"/>
      <c r="IM790" s="47"/>
      <c r="IN790" s="45"/>
      <c r="IO790" s="45"/>
      <c r="IP790" s="45"/>
      <c r="IQ790" s="45"/>
      <c r="IR790" s="25"/>
      <c r="IS790" s="45"/>
      <c r="IT790" s="45"/>
      <c r="IU790" s="126"/>
      <c r="IV790" s="120"/>
      <c r="IW790" s="123"/>
      <c r="IX790" s="46"/>
      <c r="IY790" s="37"/>
      <c r="IZ790" s="61"/>
      <c r="JA790" s="47"/>
      <c r="JB790" s="45"/>
      <c r="JC790" s="99"/>
      <c r="JD790" s="45"/>
      <c r="JE790" s="45"/>
      <c r="JF790" s="25"/>
      <c r="JG790" s="45"/>
      <c r="JH790" s="45"/>
      <c r="JI790" s="116"/>
      <c r="JJ790" s="124"/>
      <c r="JK790" s="46"/>
      <c r="JL790" s="46"/>
      <c r="JM790" s="37"/>
      <c r="JN790" s="29"/>
      <c r="JO790" s="47"/>
      <c r="JP790" s="45"/>
      <c r="JQ790" s="45"/>
      <c r="JR790" s="45"/>
      <c r="JS790" s="45"/>
      <c r="JT790" s="25"/>
      <c r="JU790" s="45"/>
      <c r="JV790" s="45"/>
      <c r="JW790" s="126"/>
      <c r="JX790" s="120"/>
      <c r="JY790" s="123"/>
      <c r="JZ790" s="46"/>
      <c r="KA790" s="37"/>
      <c r="KB790" s="51"/>
      <c r="KC790" s="47"/>
      <c r="KD790" s="45"/>
      <c r="KE790" s="45"/>
      <c r="KF790" s="45"/>
      <c r="KG790" s="45"/>
      <c r="KH790" s="25"/>
      <c r="KI790" s="45"/>
      <c r="KJ790" s="45"/>
      <c r="KK790" s="119"/>
      <c r="KL790" s="120"/>
      <c r="KM790" s="121" t="s">
        <v>1191</v>
      </c>
      <c r="KN790" s="46"/>
      <c r="KO790" s="37"/>
      <c r="KP790" s="29"/>
      <c r="KQ790" s="47"/>
      <c r="KR790" s="45"/>
      <c r="KS790" s="45"/>
      <c r="KT790" s="45"/>
      <c r="KU790" s="45"/>
      <c r="KV790" s="25"/>
      <c r="KW790" s="45"/>
      <c r="KX790" s="45"/>
      <c r="KY790" s="122"/>
      <c r="KZ790" s="120"/>
      <c r="LA790" s="123"/>
      <c r="LB790" s="46"/>
      <c r="LC790" s="37"/>
      <c r="LD790" s="29"/>
      <c r="LE790" s="47"/>
      <c r="LF790" s="25"/>
      <c r="LG790" s="45"/>
      <c r="LH790" s="45"/>
      <c r="LI790" s="45"/>
      <c r="LJ790" s="25"/>
      <c r="LK790" s="45"/>
      <c r="LL790" s="71"/>
      <c r="LM790" s="26"/>
      <c r="LN790" s="120"/>
      <c r="LO790" s="123"/>
      <c r="LP790" s="46"/>
      <c r="LQ790" s="37"/>
      <c r="LR790" s="29"/>
      <c r="LS790" s="47"/>
      <c r="LT790" s="67"/>
      <c r="LU790" s="45"/>
      <c r="LV790" s="45"/>
      <c r="LW790" s="45"/>
      <c r="LX790" s="25"/>
      <c r="LY790" s="45"/>
      <c r="LZ790" s="45"/>
      <c r="MA790" s="45"/>
      <c r="MB790" s="46"/>
      <c r="MC790" s="46"/>
      <c r="MD790" s="46"/>
      <c r="ME790" s="37"/>
      <c r="MF790" s="29"/>
      <c r="MG790" s="47"/>
      <c r="MH790" s="67"/>
      <c r="MI790" s="45"/>
      <c r="MJ790" s="45"/>
      <c r="MK790" s="45"/>
      <c r="ML790" s="25"/>
      <c r="MM790" s="45"/>
      <c r="MN790" s="45"/>
      <c r="MO790" s="45"/>
      <c r="MP790" s="46"/>
      <c r="MQ790" s="46"/>
      <c r="MR790" s="46"/>
      <c r="MS790" s="37"/>
      <c r="MT790" s="29"/>
      <c r="MU790" s="47"/>
      <c r="MV790" s="67"/>
      <c r="MW790" s="45"/>
      <c r="MX790" s="45"/>
      <c r="MY790" s="45"/>
      <c r="MZ790" s="25"/>
      <c r="NA790" s="45"/>
      <c r="NB790" s="45"/>
      <c r="NC790" s="45"/>
      <c r="ND790" s="46"/>
      <c r="NE790" s="46"/>
      <c r="NF790" s="46"/>
      <c r="NG790" s="37"/>
      <c r="NH790" s="29"/>
      <c r="NI790" s="47"/>
      <c r="NJ790" s="67"/>
      <c r="NK790" s="45"/>
      <c r="NL790" s="45"/>
      <c r="NM790" s="45"/>
      <c r="NN790" s="25"/>
      <c r="NO790" s="45"/>
      <c r="NP790" s="45"/>
      <c r="NQ790" s="45"/>
      <c r="NR790" s="46"/>
      <c r="NS790" s="46"/>
      <c r="NT790" s="46"/>
      <c r="NU790" s="37"/>
    </row>
    <row r="791" spans="1:385" x14ac:dyDescent="0.25">
      <c r="A791" s="38"/>
      <c r="B791" s="39"/>
      <c r="C791" s="40"/>
      <c r="D791" s="40"/>
      <c r="E791" s="40"/>
      <c r="F791" s="135"/>
      <c r="G791" s="135"/>
      <c r="H791" s="42"/>
      <c r="I791" s="45"/>
      <c r="J791" s="45"/>
      <c r="K791" s="45"/>
      <c r="L791" s="45"/>
      <c r="M791" s="25"/>
      <c r="N791" s="45"/>
      <c r="O791" s="107"/>
      <c r="P791" s="107"/>
      <c r="Q791" s="45"/>
      <c r="R791" s="45"/>
      <c r="S791" s="45"/>
      <c r="T791" s="37"/>
      <c r="U791" s="29"/>
      <c r="V791" s="47"/>
      <c r="W791" s="67"/>
      <c r="X791" s="45"/>
      <c r="Y791" s="45"/>
      <c r="Z791" s="45"/>
      <c r="AA791" s="25"/>
      <c r="AB791" s="45"/>
      <c r="AC791" s="107"/>
      <c r="AD791" s="107"/>
      <c r="AE791" s="45"/>
      <c r="AF791" s="45"/>
      <c r="AG791" s="45"/>
      <c r="AH791" s="37"/>
      <c r="AI791" s="29"/>
      <c r="AJ791" s="47"/>
      <c r="AK791" s="45"/>
      <c r="AL791" s="45"/>
      <c r="AM791" s="45"/>
      <c r="AN791" s="45"/>
      <c r="AO791" s="25"/>
      <c r="AP791" s="45"/>
      <c r="AQ791" s="45"/>
      <c r="AR791" s="45"/>
      <c r="AS791" s="45"/>
      <c r="AT791" s="45"/>
      <c r="AU791" s="45"/>
      <c r="AV791" s="37"/>
      <c r="AW791" s="29"/>
      <c r="AX791" s="47"/>
      <c r="AY791" s="43"/>
      <c r="AZ791" s="43"/>
      <c r="BA791" s="45"/>
      <c r="BB791" s="45"/>
      <c r="BC791" s="25"/>
      <c r="BD791" s="45"/>
      <c r="BE791" s="45"/>
      <c r="BF791" s="45"/>
      <c r="BG791" s="45"/>
      <c r="BH791" s="45"/>
      <c r="BI791" s="45"/>
      <c r="BJ791" s="37"/>
      <c r="BK791" s="29"/>
      <c r="BL791" s="322" t="s">
        <v>38</v>
      </c>
      <c r="BM791" s="322"/>
      <c r="BN791" s="127">
        <f>SUM(BN729,BN733,BN737,BN741,BN745,BN749,BN753,BN757,BN761,BN765,BN769,BN773,BN777)*100</f>
        <v>35000</v>
      </c>
      <c r="BO791" s="67"/>
      <c r="BP791" s="45"/>
      <c r="BQ791" s="25">
        <f>BN791/BR791</f>
        <v>3888.8888888888887</v>
      </c>
      <c r="BR791" s="127">
        <f>SUM(BR729,BR733,BR737,BR741,BR746,BR749,BR754,BR757,BR761,BR765,BR769,BR773,BR777)</f>
        <v>9</v>
      </c>
      <c r="BS791" s="45"/>
      <c r="BT791" s="44" t="str">
        <f t="shared" ref="BT791:BU794" si="3545">BT729</f>
        <v>ギャルキティキーケース</v>
      </c>
      <c r="BU791" s="43">
        <f t="shared" si="3545"/>
        <v>726</v>
      </c>
      <c r="BV791" s="127">
        <f>SUM(BV729,BV733,BV737,BV741,BV745,BV749,BV753,BV757,BV761,BV765,BV769,BV773,BV777)</f>
        <v>6534</v>
      </c>
      <c r="BW791" s="107">
        <f>BV791/BN791</f>
        <v>0.18668571428571429</v>
      </c>
      <c r="BX791" s="37"/>
      <c r="BY791" s="57"/>
      <c r="BZ791" s="322" t="s">
        <v>38</v>
      </c>
      <c r="CA791" s="322"/>
      <c r="CB791" s="127">
        <f>SUM(CB729,CB733,CB737,CB741,CB745,CB749,CB753,CB757,CB761,CB765,CB769,CB773,CB777)*100</f>
        <v>36600</v>
      </c>
      <c r="CC791" s="67"/>
      <c r="CD791" s="45"/>
      <c r="CE791" s="25">
        <f>CB791/CF791</f>
        <v>2815.3846153846152</v>
      </c>
      <c r="CF791" s="127">
        <f>SUM(CF729,CF733,CF737,CF741,CF746,CF749,CF754,CF757,CF761,CF765,CF769,CF773,CF777)</f>
        <v>13</v>
      </c>
      <c r="CG791" s="45"/>
      <c r="CH791" s="44" t="str">
        <f t="shared" ref="CH791:CI794" si="3546">CH729</f>
        <v>チロルイヤホン</v>
      </c>
      <c r="CI791" s="43">
        <f t="shared" si="3546"/>
        <v>1100</v>
      </c>
      <c r="CJ791" s="127">
        <f>SUM(CJ729,CJ733,CJ737,CJ741,CJ745,CJ749,CJ753,CJ757,CJ761,CJ765,CJ769,CJ773,CJ777)</f>
        <v>17600</v>
      </c>
      <c r="CK791" s="107">
        <f>CJ791/CB791</f>
        <v>0.48087431693989069</v>
      </c>
      <c r="CL791" s="37"/>
      <c r="CM791" s="29"/>
      <c r="CN791" s="322" t="s">
        <v>38</v>
      </c>
      <c r="CO791" s="322"/>
      <c r="CP791" s="127">
        <f>SUM(CP729,CP733,CP737,CP741,CP745,CP749,CP753,CP757,CP761,CP765,CP769,CP773,CP777)*100</f>
        <v>39300</v>
      </c>
      <c r="CQ791" s="67"/>
      <c r="CR791" s="45"/>
      <c r="CS791" s="25">
        <f>CP791/CT791</f>
        <v>2456.25</v>
      </c>
      <c r="CT791" s="127">
        <f>SUM(CT729,CT733,CT737,CT741,CT746,CT749,CT754,CT757,CT761,CT765,CT769,CT773,CT777)</f>
        <v>16</v>
      </c>
      <c r="CU791" s="45"/>
      <c r="CV791" s="44" t="str">
        <f t="shared" ref="CV791:CW794" si="3547">CV729</f>
        <v>ゴールドイヤホン</v>
      </c>
      <c r="CW791" s="43">
        <f t="shared" si="3547"/>
        <v>770</v>
      </c>
      <c r="CX791" s="127">
        <f>SUM(CX729,CX733,CX737,CX741,CX745,CX749,CX753,CX757,CX761,CX765,CX769,CX773,CX777)</f>
        <v>11550</v>
      </c>
      <c r="CY791" s="107">
        <f>CX791/CP791</f>
        <v>0.29389312977099236</v>
      </c>
      <c r="CZ791" s="37"/>
      <c r="DA791" s="29"/>
      <c r="DB791" s="47"/>
      <c r="DC791" s="67"/>
      <c r="DD791" s="45"/>
      <c r="DE791" s="45"/>
      <c r="DF791" s="45"/>
      <c r="DG791" s="25"/>
      <c r="DH791" s="45"/>
      <c r="DI791" s="107"/>
      <c r="DJ791" s="107"/>
      <c r="DK791" s="45"/>
      <c r="DL791" s="45"/>
      <c r="DM791" s="45"/>
      <c r="DN791" s="37"/>
      <c r="DO791" s="29"/>
      <c r="DP791" s="47"/>
      <c r="DY791" s="45"/>
      <c r="DZ791" s="45"/>
      <c r="EA791" s="45"/>
      <c r="EB791" s="37"/>
      <c r="GU791" s="220"/>
      <c r="GV791" s="128"/>
      <c r="GW791" s="248"/>
      <c r="GX791" s="128"/>
      <c r="GY791" s="128"/>
      <c r="GZ791" s="29"/>
      <c r="HB791" s="166"/>
      <c r="HC791" s="29"/>
      <c r="HD791" s="29"/>
      <c r="HE791" s="29"/>
      <c r="HF791" s="29"/>
      <c r="HG791" s="31"/>
      <c r="HK791" s="128"/>
      <c r="HL791" s="128"/>
      <c r="HM791" s="128"/>
      <c r="HN791" s="29"/>
      <c r="HP791" s="166"/>
      <c r="HQ791" s="29"/>
      <c r="HR791" s="29"/>
      <c r="HS791" s="29"/>
      <c r="HT791" s="29"/>
      <c r="HU791" s="31"/>
      <c r="HX791" s="360"/>
      <c r="HY791" s="322" t="s">
        <v>38</v>
      </c>
      <c r="HZ791" s="322"/>
      <c r="IA791" s="127">
        <f>SUM(IA729,IA733,IA737,IA741,IA745,IA749,IA753,IA757,IA761,IA765,IA769,IA773,IA777)*100</f>
        <v>26900</v>
      </c>
      <c r="IB791" s="67"/>
      <c r="IC791" s="45"/>
      <c r="ID791" s="25">
        <f>IA791/IE791</f>
        <v>2988.8888888888887</v>
      </c>
      <c r="IE791" s="127">
        <f>SUM(IE729,IE733,IE737,IE741,IE746,IE749,IE754,IE757,IE761,IE765,IE769,IE773,IE777)</f>
        <v>9</v>
      </c>
      <c r="IF791" s="45"/>
      <c r="IG791" s="44" t="str">
        <f t="shared" ref="IG791:IH794" si="3548">IG729</f>
        <v>猫アイシャドウ</v>
      </c>
      <c r="IH791" s="43">
        <f t="shared" si="3548"/>
        <v>1034</v>
      </c>
      <c r="II791" s="127">
        <f>SUM(II729,II733,II737,II741,II745,II749,II753,II757,II761,II765,II769,II773,II777)</f>
        <v>11000</v>
      </c>
      <c r="IJ791" s="107">
        <f>II791/IA791</f>
        <v>0.40892193308550184</v>
      </c>
      <c r="IK791" s="37"/>
      <c r="IL791" s="29"/>
      <c r="IM791" s="322" t="s">
        <v>38</v>
      </c>
      <c r="IN791" s="322"/>
      <c r="IO791" s="127">
        <f>SUM(IO729,IO733,IO737,IO741,IO745,IO749,IO753,IO757,IO761,IO765,IO769,IO773,IO777)*100</f>
        <v>38100</v>
      </c>
      <c r="IP791" s="67"/>
      <c r="IQ791" s="45"/>
      <c r="IR791" s="25">
        <f>IO791/IS791</f>
        <v>3175</v>
      </c>
      <c r="IS791" s="127">
        <f>SUM(IS729,IS733,IS737,IS741,IS746,IS749,IS754,IS757,IS761,IS765,IS769,IS773,IS777)</f>
        <v>12</v>
      </c>
      <c r="IT791" s="45"/>
      <c r="IU791" s="44" t="str">
        <f t="shared" ref="IU791:IV794" si="3549">IU729</f>
        <v>ジャグラーイヤホン</v>
      </c>
      <c r="IV791" s="43">
        <f t="shared" si="3549"/>
        <v>1100</v>
      </c>
      <c r="IW791" s="127">
        <f>SUM(IW729,IW733,IW737,IW741,IW745,IW749,IW753,IW757,IW761,IW765,IW769,IW773,IW777)</f>
        <v>10570</v>
      </c>
      <c r="IX791" s="107">
        <f>IW791/IO791</f>
        <v>0.27742782152230971</v>
      </c>
      <c r="IY791" s="37"/>
      <c r="IZ791" s="130"/>
      <c r="JA791" s="322" t="s">
        <v>38</v>
      </c>
      <c r="JB791" s="322"/>
      <c r="JC791" s="127">
        <f>SUM(JC729,JC733,JC737,JC741,JC745,JC749,JC753,JC757,JC761,JC765,JC769,JC773,JC777)*100</f>
        <v>61400</v>
      </c>
      <c r="JD791" s="67"/>
      <c r="JE791" s="45"/>
      <c r="JF791" s="25">
        <f>JC791/JG791</f>
        <v>5116.666666666667</v>
      </c>
      <c r="JG791" s="127">
        <f>SUM(JG729,JG733,JG737,JG741,JG746,JG749,JG754,JG757,JG761,JG765,JG769,JG773,JG777)</f>
        <v>12</v>
      </c>
      <c r="JH791" s="45"/>
      <c r="JI791" s="44" t="str">
        <f t="shared" ref="JI791:JJ794" si="3550">JI729</f>
        <v>サンリオFAN</v>
      </c>
      <c r="JJ791" s="43">
        <f t="shared" si="3550"/>
        <v>1100</v>
      </c>
      <c r="JK791" s="127">
        <f>SUM(JK729,JK733,JK737,JK741,JK745,JK749,JK753,JK757,JK761,JK765,JK769,JK773,JK777)</f>
        <v>11432</v>
      </c>
      <c r="JL791" s="107">
        <f>JK791/JC791</f>
        <v>0.18618892508143323</v>
      </c>
      <c r="JM791" s="37"/>
      <c r="JN791" s="29"/>
      <c r="JO791" s="322" t="s">
        <v>38</v>
      </c>
      <c r="JP791" s="322"/>
      <c r="JQ791" s="127">
        <f>SUM(JQ729,JQ733,JQ737,JQ741,JQ745,JQ749,JQ753,JQ757,JQ761,JQ765,JQ769,JQ773,JQ777)*100</f>
        <v>43100</v>
      </c>
      <c r="JR791" s="67"/>
      <c r="JS791" s="45"/>
      <c r="JT791" s="25">
        <f>JQ791/JU791</f>
        <v>743.10344827586209</v>
      </c>
      <c r="JU791" s="127">
        <f>SUM(JU729,JU733,JU737,JU741,JU746,JU749,JU754,JU757,JU761,JU765,JU769,JU773,JU777)</f>
        <v>58</v>
      </c>
      <c r="JV791" s="45"/>
      <c r="JW791" s="44" t="str">
        <f t="shared" ref="JW791:JX794" si="3551">JW729</f>
        <v>サンリオシューズキーホルダー</v>
      </c>
      <c r="JX791" s="43">
        <f t="shared" si="3551"/>
        <v>387</v>
      </c>
      <c r="JY791" s="127">
        <f>SUM(JY729,JY733,JY737,JY741,JY745,JY749,JY753,JY757,JY761,JY765,JY769,JY773,JY777)</f>
        <v>29799</v>
      </c>
      <c r="JZ791" s="107">
        <f>JY791/JQ791</f>
        <v>0.69139211136890955</v>
      </c>
      <c r="KA791" s="37"/>
      <c r="KB791" s="51"/>
      <c r="KC791" s="322" t="s">
        <v>38</v>
      </c>
      <c r="KD791" s="322"/>
      <c r="KE791" s="127">
        <f>SUM(KE729,KE733,KE737,KE741,KE745,KE749,KE753,KE757,KE761,KE765,KE769,KE773,KE777)*100</f>
        <v>43100</v>
      </c>
      <c r="KF791" s="67"/>
      <c r="KG791" s="45"/>
      <c r="KH791" s="25">
        <f>KE791/KI791</f>
        <v>1724</v>
      </c>
      <c r="KI791" s="127">
        <f>SUM(KI729,KI733,KI737,KI741,KI746,KI749,KI754,KI757,KI761,KI765,KI769,KI773,KI777)</f>
        <v>25</v>
      </c>
      <c r="KJ791" s="45"/>
      <c r="KK791" s="44" t="str">
        <f>KK729</f>
        <v>ニキ</v>
      </c>
      <c r="KL791" s="43">
        <f>KL729</f>
        <v>682</v>
      </c>
      <c r="KM791" s="127">
        <f>SUM(KM729,KM733,KM737,KM741,KM745,KM749,KM753,KM757,KM761,KM765,KM769,KM773,KM777)</f>
        <v>18488</v>
      </c>
      <c r="KN791" s="107">
        <f>KM791/KE791</f>
        <v>0.42895591647331788</v>
      </c>
      <c r="KO791" s="37"/>
      <c r="KP791" s="29"/>
      <c r="KQ791" s="322" t="s">
        <v>38</v>
      </c>
      <c r="KR791" s="322"/>
      <c r="KS791" s="127">
        <f>SUM(KS729,KS733,KS737,KS741,KS745,KS749,KS753,KS757,KS761,KS765,KS769,KS773,KS777)*100</f>
        <v>26900</v>
      </c>
      <c r="KT791" s="67"/>
      <c r="KU791" s="45"/>
      <c r="KV791" s="25">
        <f>KS791/KW791</f>
        <v>2988.8888888888887</v>
      </c>
      <c r="KW791" s="127">
        <f>SUM(KW729,KW733,KW737,KW741,KW746,KW749,KW754,KW757,KW761,KW765,KW769,KW773,KW777)</f>
        <v>9</v>
      </c>
      <c r="KX791" s="45"/>
      <c r="KY791" s="68" t="str">
        <f>KY729</f>
        <v>ジャグラーサウンドフラッシュ</v>
      </c>
      <c r="KZ791" s="43">
        <f>KZ729</f>
        <v>800</v>
      </c>
      <c r="LA791" s="127">
        <f>SUM(LA729,LA733,LA737,LA741,LA745,LA749,LA753,LA757,LA761,LA765,LA769,LA773,LA777)</f>
        <v>3300</v>
      </c>
      <c r="LB791" s="107">
        <f>LA791/KS791</f>
        <v>0.12267657992565056</v>
      </c>
      <c r="LC791" s="37"/>
      <c r="LD791" s="29"/>
      <c r="LE791" s="47"/>
      <c r="LH791" s="45"/>
      <c r="LI791" s="45"/>
      <c r="LJ791" s="25"/>
      <c r="LK791" s="45"/>
      <c r="LL791" s="45"/>
      <c r="LM791" s="44"/>
      <c r="LN791" s="43"/>
      <c r="LO791" s="131"/>
      <c r="LP791" s="107"/>
      <c r="LQ791" s="37"/>
      <c r="LR791" s="29"/>
      <c r="LS791" s="47"/>
      <c r="LT791" s="67"/>
      <c r="LU791" s="45"/>
      <c r="LV791" s="45"/>
      <c r="LW791" s="45"/>
      <c r="LX791" s="25"/>
      <c r="LY791" s="45"/>
      <c r="LZ791" s="107"/>
      <c r="MA791" s="107"/>
      <c r="MB791" s="45"/>
      <c r="MC791" s="45"/>
      <c r="MD791" s="45"/>
      <c r="ME791" s="37"/>
      <c r="MF791" s="29"/>
      <c r="MG791" s="47"/>
      <c r="MH791" s="67"/>
      <c r="MI791" s="45"/>
      <c r="MJ791" s="45"/>
      <c r="MK791" s="45"/>
      <c r="ML791" s="25"/>
      <c r="MM791" s="45"/>
      <c r="MN791" s="107"/>
      <c r="MO791" s="107"/>
      <c r="MP791" s="45"/>
      <c r="MQ791" s="45"/>
      <c r="MR791" s="45"/>
      <c r="MS791" s="37"/>
      <c r="MT791" s="29"/>
      <c r="MU791" s="47"/>
      <c r="MV791" s="67"/>
      <c r="MW791" s="45"/>
      <c r="MX791" s="45"/>
      <c r="MY791" s="45"/>
      <c r="MZ791" s="25"/>
      <c r="NA791" s="45"/>
      <c r="NB791" s="107"/>
      <c r="NC791" s="107"/>
      <c r="ND791" s="45"/>
      <c r="NE791" s="45"/>
      <c r="NF791" s="45"/>
      <c r="NG791" s="37"/>
      <c r="NH791" s="29"/>
      <c r="NI791" s="47"/>
      <c r="NJ791" s="67"/>
      <c r="NK791" s="45"/>
      <c r="NL791" s="45"/>
      <c r="NM791" s="45"/>
      <c r="NN791" s="25"/>
      <c r="NO791" s="45"/>
      <c r="NP791" s="107"/>
      <c r="NQ791" s="107"/>
      <c r="NR791" s="45"/>
      <c r="NS791" s="45"/>
      <c r="NT791" s="45"/>
      <c r="NU791" s="37"/>
    </row>
    <row r="792" spans="1:385" x14ac:dyDescent="0.25">
      <c r="A792" s="38"/>
      <c r="B792" s="132"/>
      <c r="C792" s="40"/>
      <c r="D792" s="40"/>
      <c r="E792" s="40"/>
      <c r="F792" s="135"/>
      <c r="G792" s="135"/>
      <c r="H792" s="135"/>
      <c r="I792" s="71"/>
      <c r="J792" s="67"/>
      <c r="K792" s="45"/>
      <c r="L792" s="45"/>
      <c r="M792" s="25"/>
      <c r="N792" s="45"/>
      <c r="O792" s="107"/>
      <c r="P792" s="107"/>
      <c r="Q792" s="45"/>
      <c r="R792" s="45"/>
      <c r="S792" s="45"/>
      <c r="T792" s="37"/>
      <c r="U792" s="29"/>
      <c r="V792" s="47"/>
      <c r="W792" s="45"/>
      <c r="X792" s="45"/>
      <c r="Y792" s="45"/>
      <c r="Z792" s="45"/>
      <c r="AA792" s="25"/>
      <c r="AB792" s="45"/>
      <c r="AC792" s="107"/>
      <c r="AD792" s="107"/>
      <c r="AE792" s="45"/>
      <c r="AF792" s="45"/>
      <c r="AG792" s="45"/>
      <c r="AH792" s="37"/>
      <c r="AI792" s="29"/>
      <c r="AJ792" s="47"/>
      <c r="AK792" s="45"/>
      <c r="AL792" s="45"/>
      <c r="AM792" s="45"/>
      <c r="AN792" s="45"/>
      <c r="AO792" s="25"/>
      <c r="AP792" s="45"/>
      <c r="AQ792" s="45"/>
      <c r="AR792" s="45"/>
      <c r="AS792" s="45"/>
      <c r="AT792" s="45"/>
      <c r="AU792" s="45"/>
      <c r="AV792" s="37"/>
      <c r="AW792" s="29"/>
      <c r="AX792" s="47"/>
      <c r="AY792" s="45"/>
      <c r="AZ792" s="45"/>
      <c r="BA792" s="45"/>
      <c r="BB792" s="45"/>
      <c r="BC792" s="25"/>
      <c r="BD792" s="45"/>
      <c r="BE792" s="45"/>
      <c r="BF792" s="45"/>
      <c r="BG792" s="45"/>
      <c r="BH792" s="45"/>
      <c r="BI792" s="45"/>
      <c r="BJ792" s="37"/>
      <c r="BK792" s="29"/>
      <c r="BL792" s="322" t="s">
        <v>38</v>
      </c>
      <c r="BM792" s="322"/>
      <c r="BN792" s="127">
        <f>SUM(BN730,BN734,BN738,BN742,BN746,BN750,BN754,BN758,BN762,BN766,BN770,BN774,BN778)*100</f>
        <v>91200</v>
      </c>
      <c r="BO792" s="67"/>
      <c r="BP792" s="45"/>
      <c r="BQ792" s="25">
        <f>BN792/BR792</f>
        <v>11400</v>
      </c>
      <c r="BR792" s="127">
        <f>SUM(BR730,BR734,BR738,BR742,BR746,BR750,BR753,BR758,BR762,BR766,BR770,BR774,BR778)</f>
        <v>8</v>
      </c>
      <c r="BS792" s="45"/>
      <c r="BT792" s="44" t="str">
        <f t="shared" si="3545"/>
        <v>キティフェイスポーチ</v>
      </c>
      <c r="BU792" s="43">
        <f t="shared" si="3545"/>
        <v>900</v>
      </c>
      <c r="BV792" s="127">
        <f>SUM(BV730,BV734,BV738,BV742,BV746,BV750,BV753,BV758,BV762,BV766,BV770,BV774,BV778)</f>
        <v>7026</v>
      </c>
      <c r="BW792" s="107">
        <f>BV792/BN792</f>
        <v>7.7039473684210533E-2</v>
      </c>
      <c r="BX792" s="37"/>
      <c r="BY792" s="57"/>
      <c r="BZ792" s="322" t="s">
        <v>38</v>
      </c>
      <c r="CA792" s="322"/>
      <c r="CB792" s="127">
        <f>SUM(CB730,CB734,CB738,CB742,CB746,CB750,CB754,CB758,CB762,CB766,CB770,CB774,CB778)*100</f>
        <v>36300</v>
      </c>
      <c r="CC792" s="67"/>
      <c r="CD792" s="45"/>
      <c r="CE792" s="25">
        <f>CB792/CF792</f>
        <v>2420</v>
      </c>
      <c r="CF792" s="127">
        <f>SUM(CF730,CF734,CF738,CF742,CF746,CF750,CF753,CF758,CF762,CF766,CF770,CF774,CF778)</f>
        <v>15</v>
      </c>
      <c r="CG792" s="45"/>
      <c r="CH792" s="44" t="str">
        <f t="shared" si="3546"/>
        <v>デジタルミニカメラ</v>
      </c>
      <c r="CI792" s="43">
        <f t="shared" si="3546"/>
        <v>722</v>
      </c>
      <c r="CJ792" s="127">
        <f>SUM(CJ730,CJ734,CJ738,CJ742,CJ746,CJ750,CJ753,CJ758,CJ762,CJ766,CJ770,CJ774,CJ778)</f>
        <v>9764</v>
      </c>
      <c r="CK792" s="107">
        <f>CJ792/CB792</f>
        <v>0.26898071625344355</v>
      </c>
      <c r="CL792" s="37"/>
      <c r="CM792" s="29"/>
      <c r="CN792" s="322" t="s">
        <v>38</v>
      </c>
      <c r="CO792" s="322"/>
      <c r="CP792" s="127">
        <f>SUM(CP730,CP734,CP738,CP742,CP746,CP750,CP754,CP758,CP762,CP766,CP770,CP774,CP778)*100</f>
        <v>95000</v>
      </c>
      <c r="CQ792" s="67"/>
      <c r="CR792" s="45"/>
      <c r="CS792" s="25">
        <f>CP792/CT792</f>
        <v>3653.8461538461538</v>
      </c>
      <c r="CT792" s="127">
        <f>SUM(CT730,CT734,CT738,CT742,CT746,CT750,CT753,CT758,CT762,CT766,CT770,CT774,CT778)</f>
        <v>26</v>
      </c>
      <c r="CU792" s="45"/>
      <c r="CV792" s="44" t="str">
        <f t="shared" si="3547"/>
        <v>サンリオFAN</v>
      </c>
      <c r="CW792" s="43">
        <f t="shared" si="3547"/>
        <v>1100</v>
      </c>
      <c r="CX792" s="127">
        <f>SUM(CX730,CX734,CX738,CX742,CX746,CX750,CX753,CX758,CX762,CX766,CX770,CX774,CX778)</f>
        <v>28270</v>
      </c>
      <c r="CY792" s="107">
        <f>CX792/CP792</f>
        <v>0.29757894736842105</v>
      </c>
      <c r="CZ792" s="37"/>
      <c r="DA792" s="29"/>
      <c r="DB792" s="47"/>
      <c r="DC792" s="45"/>
      <c r="DD792" s="45"/>
      <c r="DE792" s="45"/>
      <c r="DF792" s="45"/>
      <c r="DG792" s="25"/>
      <c r="DH792" s="45"/>
      <c r="DI792" s="107"/>
      <c r="DJ792" s="107"/>
      <c r="DK792" s="45"/>
      <c r="DL792" s="45"/>
      <c r="DM792" s="45"/>
      <c r="DN792" s="37"/>
      <c r="DO792" s="29"/>
      <c r="DP792" s="47"/>
      <c r="DQ792" s="45"/>
      <c r="DR792" s="45"/>
      <c r="DS792" s="45"/>
      <c r="DT792" s="45"/>
      <c r="DU792" s="25"/>
      <c r="DV792" s="45"/>
      <c r="DW792" s="45"/>
      <c r="DX792" s="45"/>
      <c r="DY792" s="45"/>
      <c r="DZ792" s="45"/>
      <c r="EA792" s="45"/>
      <c r="EB792" s="37"/>
      <c r="GU792" s="220"/>
      <c r="GV792" s="29"/>
      <c r="GW792" s="31"/>
      <c r="GX792" s="29"/>
      <c r="GY792" s="29"/>
      <c r="GZ792" s="29"/>
      <c r="HB792" s="166"/>
      <c r="HC792" s="29"/>
      <c r="HD792" s="29"/>
      <c r="HE792" s="29"/>
      <c r="HF792" s="29"/>
      <c r="HG792" s="31"/>
      <c r="HK792" s="29"/>
      <c r="HL792" s="29"/>
      <c r="HM792" s="29"/>
      <c r="HN792" s="29"/>
      <c r="HP792" s="166"/>
      <c r="HQ792" s="29"/>
      <c r="HR792" s="29"/>
      <c r="HS792" s="29"/>
      <c r="HT792" s="29"/>
      <c r="HU792" s="31"/>
      <c r="HX792" s="360"/>
      <c r="HY792" s="322" t="s">
        <v>38</v>
      </c>
      <c r="HZ792" s="322"/>
      <c r="IA792" s="127">
        <f>SUM(IA730,IA734,IA738,IA742,IA746,IA750,IA754,IA758,IA762,IA766,IA770,IA774,IA778)*100</f>
        <v>45900</v>
      </c>
      <c r="IB792" s="67"/>
      <c r="IC792" s="45"/>
      <c r="ID792" s="25">
        <f>IA792/IE792</f>
        <v>5737.5</v>
      </c>
      <c r="IE792" s="127">
        <f>SUM(IE730,IE734,IE738,IE742,IE746,IE750,IE753,IE758,IE762,IE766,IE770,IE774,IE778)</f>
        <v>8</v>
      </c>
      <c r="IF792" s="45"/>
      <c r="IG792" s="44" t="str">
        <f t="shared" si="3548"/>
        <v>ミニ香水</v>
      </c>
      <c r="IH792" s="43">
        <f t="shared" si="3548"/>
        <v>1100</v>
      </c>
      <c r="II792" s="127">
        <f>SUM(II730,II734,II738,II742,II746,II750,II753,II758,II762,II766,II770,II774,II778)</f>
        <v>8734</v>
      </c>
      <c r="IJ792" s="107">
        <f>II792/IA792</f>
        <v>0.19028322440087145</v>
      </c>
      <c r="IK792" s="37"/>
      <c r="IL792" s="29"/>
      <c r="IM792" s="322" t="s">
        <v>38</v>
      </c>
      <c r="IN792" s="322"/>
      <c r="IO792" s="127">
        <f>SUM(IO730,IO734,IO738,IO742,IO746,IO750,IO754,IO758,IO762,IO766,IO770,IO774,IO778)*100</f>
        <v>33900</v>
      </c>
      <c r="IP792" s="67"/>
      <c r="IQ792" s="45"/>
      <c r="IR792" s="25">
        <f>IO792/IS792</f>
        <v>4237.5</v>
      </c>
      <c r="IS792" s="127">
        <f>SUM(IS730,IS734,IS738,IS742,IS746,IS750,IS753,IS758,IS762,IS766,IS770,IS774,IS778)</f>
        <v>8</v>
      </c>
      <c r="IT792" s="45"/>
      <c r="IU792" s="44" t="str">
        <f t="shared" si="3549"/>
        <v>ジャグラーサウンドボタン</v>
      </c>
      <c r="IV792" s="43">
        <f t="shared" si="3549"/>
        <v>900</v>
      </c>
      <c r="IW792" s="127">
        <f>SUM(IW730,IW734,IW738,IW742,IW746,IW750,IW753,IW758,IW762,IW766,IW770,IW774,IW778)</f>
        <v>5025</v>
      </c>
      <c r="IX792" s="107">
        <f>IW792/IO792</f>
        <v>0.14823008849557523</v>
      </c>
      <c r="IY792" s="37"/>
      <c r="IZ792" s="130"/>
      <c r="JA792" s="322" t="s">
        <v>38</v>
      </c>
      <c r="JB792" s="322"/>
      <c r="JC792" s="127">
        <f>SUM(JC730,JC734,JC738,JC742,JC746,JC750,JC754,JC758,JC762,JC766,JC770,JC774,JC778)*100</f>
        <v>36800</v>
      </c>
      <c r="JD792" s="67"/>
      <c r="JE792" s="45"/>
      <c r="JF792" s="25">
        <f>JC792/JG792</f>
        <v>3345.4545454545455</v>
      </c>
      <c r="JG792" s="127">
        <f>SUM(JG730,JG734,JG738,JG742,JG746,JG750,JG753,JG758,JG762,JG766,JG770,JG774,JG778)</f>
        <v>11</v>
      </c>
      <c r="JH792" s="45"/>
      <c r="JI792" s="44" t="str">
        <f t="shared" si="3550"/>
        <v>サンリオキーケース</v>
      </c>
      <c r="JJ792" s="43">
        <f t="shared" si="3550"/>
        <v>726</v>
      </c>
      <c r="JK792" s="127">
        <f>SUM(JK730,JK734,JK738,JK742,JK746,JK750,JK753,JK758,JK762,JK766,JK770,JK774,JK778)</f>
        <v>7714</v>
      </c>
      <c r="JL792" s="107">
        <f>JK792/JC792</f>
        <v>0.20961956521739131</v>
      </c>
      <c r="JM792" s="37"/>
      <c r="JN792" s="29"/>
      <c r="JO792" s="322" t="s">
        <v>38</v>
      </c>
      <c r="JP792" s="322"/>
      <c r="JQ792" s="127">
        <f>SUM(JQ730,JQ734,JQ738,JQ742,JQ746,JQ750,JQ754,JQ758,JQ762,JQ766,JQ770,JQ774,JQ778)*100</f>
        <v>83900</v>
      </c>
      <c r="JR792" s="67"/>
      <c r="JS792" s="45"/>
      <c r="JT792" s="25">
        <f>JQ792/JU792</f>
        <v>3647.8260869565215</v>
      </c>
      <c r="JU792" s="127">
        <f>SUM(JU730,JU734,JU738,JU742,JU746,JU750,JU753,JU758,JU762,JU766,JU770,JU774,JU778)</f>
        <v>23</v>
      </c>
      <c r="JV792" s="45"/>
      <c r="JW792" s="44" t="str">
        <f t="shared" si="3551"/>
        <v>デジタルミニカメラ</v>
      </c>
      <c r="JX792" s="43">
        <f t="shared" si="3551"/>
        <v>722</v>
      </c>
      <c r="JY792" s="127">
        <f>SUM(JY730,JY734,JY738,JY742,JY746,JY750,JY753,JY758,JY762,JY766,JY770,JY774,JY778)</f>
        <v>14261</v>
      </c>
      <c r="JZ792" s="107">
        <f>JY792/JQ792</f>
        <v>0.16997616209773539</v>
      </c>
      <c r="KA792" s="37"/>
      <c r="KB792" s="51"/>
      <c r="KC792" s="322" t="s">
        <v>38</v>
      </c>
      <c r="KD792" s="322"/>
      <c r="KE792" s="127">
        <f>SUM(KE730,KE734,KE738,KE742,KE746,KE750,KE754,KE758,KE762,KE766,KE770,KE774,KE778)*100</f>
        <v>42400</v>
      </c>
      <c r="KF792" s="67"/>
      <c r="KG792" s="45"/>
      <c r="KH792" s="25">
        <f>KE792/KI792</f>
        <v>3854.5454545454545</v>
      </c>
      <c r="KI792" s="127">
        <f>SUM(KI730,KI734,KI738,KI742,KI746,KI750,KI753,KI758,KI762,KI766,KI770,KI774,KI778)</f>
        <v>11</v>
      </c>
      <c r="KJ792" s="45"/>
      <c r="KK792" s="44" t="str">
        <f>KK730</f>
        <v>ミニ香水</v>
      </c>
      <c r="KL792" s="43">
        <f>KL730</f>
        <v>1000</v>
      </c>
      <c r="KM792" s="127">
        <f>SUM(KM730,KM734,KM738,KM742,KM746,KM750,KM753,KM758,KM762,KM766,KM770,KM774,KM778)</f>
        <v>7986</v>
      </c>
      <c r="KN792" s="107">
        <f>KM792/KE792</f>
        <v>0.18834905660377357</v>
      </c>
      <c r="KO792" s="37"/>
      <c r="KP792" s="29"/>
      <c r="KQ792" s="322" t="s">
        <v>38</v>
      </c>
      <c r="KR792" s="322"/>
      <c r="KS792" s="127">
        <f>SUM(KS730,KS734,KS738,KS742,KS746,KS750,KS754,KS758,KS762,KS766,KS770,KS774,KS778)*100</f>
        <v>34900</v>
      </c>
      <c r="KT792" s="67"/>
      <c r="KU792" s="45"/>
      <c r="KV792" s="25">
        <f>KS792/KW792</f>
        <v>2492.8571428571427</v>
      </c>
      <c r="KW792" s="127">
        <f>SUM(KW730,KW734,KW738,KW742,KW746,KW750,KW753,KW758,KW762,KW766,KW770,KW774,KW778)</f>
        <v>14</v>
      </c>
      <c r="KX792" s="45"/>
      <c r="KY792" s="68" t="str">
        <f>KY730</f>
        <v>ジョージファン</v>
      </c>
      <c r="KZ792" s="43">
        <f>KZ730</f>
        <v>1050</v>
      </c>
      <c r="LA792" s="127">
        <f>SUM(LA730,LA734,LA738,LA742,LA746,LA750,LA753,LA758,LA762,LA766,LA770,LA774,LA778)</f>
        <v>14310</v>
      </c>
      <c r="LB792" s="107">
        <f>LA792/KS792</f>
        <v>0.41002865329512894</v>
      </c>
      <c r="LC792" s="37"/>
      <c r="LD792" s="29"/>
      <c r="LE792" s="47"/>
      <c r="LF792" s="45"/>
      <c r="LG792" s="45"/>
      <c r="LH792" s="45"/>
      <c r="LI792" s="45"/>
      <c r="LJ792" s="25"/>
      <c r="LK792" s="45"/>
      <c r="LL792" s="45"/>
      <c r="LM792" s="63"/>
      <c r="LN792" s="67"/>
      <c r="LO792" s="45"/>
      <c r="LP792" s="46"/>
      <c r="LQ792" s="37"/>
      <c r="LR792" s="29"/>
      <c r="LS792" s="47"/>
      <c r="LT792" s="45"/>
      <c r="LU792" s="45"/>
      <c r="LV792" s="45"/>
      <c r="LW792" s="45"/>
      <c r="LX792" s="25"/>
      <c r="LY792" s="45"/>
      <c r="LZ792" s="107"/>
      <c r="MA792" s="107"/>
      <c r="MB792" s="45"/>
      <c r="MC792" s="45"/>
      <c r="MD792" s="45"/>
      <c r="ME792" s="37"/>
      <c r="MF792" s="29"/>
      <c r="MG792" s="47"/>
      <c r="MH792" s="45"/>
      <c r="MI792" s="45"/>
      <c r="MJ792" s="45"/>
      <c r="MK792" s="45"/>
      <c r="ML792" s="25"/>
      <c r="MM792" s="45"/>
      <c r="MN792" s="107"/>
      <c r="MO792" s="107"/>
      <c r="MP792" s="45"/>
      <c r="MQ792" s="45"/>
      <c r="MR792" s="45"/>
      <c r="MS792" s="37"/>
      <c r="MT792" s="29"/>
      <c r="MU792" s="47"/>
      <c r="MV792" s="45"/>
      <c r="MW792" s="45"/>
      <c r="MX792" s="45"/>
      <c r="MY792" s="45"/>
      <c r="MZ792" s="25"/>
      <c r="NA792" s="45"/>
      <c r="NB792" s="107"/>
      <c r="NC792" s="107"/>
      <c r="ND792" s="45"/>
      <c r="NE792" s="45"/>
      <c r="NF792" s="45"/>
      <c r="NG792" s="37"/>
      <c r="NH792" s="29"/>
      <c r="NI792" s="47"/>
      <c r="NJ792" s="45"/>
      <c r="NK792" s="45"/>
      <c r="NL792" s="45"/>
      <c r="NM792" s="45"/>
      <c r="NN792" s="25"/>
      <c r="NO792" s="45"/>
      <c r="NP792" s="107"/>
      <c r="NQ792" s="107"/>
      <c r="NR792" s="45"/>
      <c r="NS792" s="45"/>
      <c r="NT792" s="45"/>
      <c r="NU792" s="37"/>
    </row>
    <row r="793" spans="1:385" x14ac:dyDescent="0.25">
      <c r="A793" s="136" t="s">
        <v>1192</v>
      </c>
      <c r="B793" s="137">
        <f>SUMIF(B729:B792,"&gt;=0")</f>
        <v>30619</v>
      </c>
      <c r="C793" s="137">
        <f>SUMIF(C729:C792,"&gt;=0")</f>
        <v>12424</v>
      </c>
      <c r="D793" s="137">
        <f>SUMIF(D729:D792,"&gt;=0")</f>
        <v>5955</v>
      </c>
      <c r="E793" s="142">
        <f>SUMIF(E729:E792,"&gt;=0")</f>
        <v>13076</v>
      </c>
      <c r="F793" s="249"/>
      <c r="G793" s="249"/>
      <c r="H793" s="135"/>
      <c r="I793" s="319">
        <f>J785+AL785+DR785+AZ785+BN785+KS785+CP785+LG786+DD785+LU785+KE785+CB785+IA785+IO785+JC785+JQ785+NK785+MW785+MI785+X785</f>
        <v>3061900</v>
      </c>
      <c r="J793" s="319"/>
      <c r="K793" s="33" t="s">
        <v>45</v>
      </c>
      <c r="L793" s="45"/>
      <c r="M793" s="325" t="s">
        <v>1190</v>
      </c>
      <c r="N793" s="325"/>
      <c r="O793" s="139">
        <f>O789+LP789+DI789+LZ789+CX788+CJ788+KM788+BV788+AQ789+BE789+DW789+LA788+AC789+II788+IW788+JK788+JY788+NP789+NB789+MN789</f>
        <v>666959</v>
      </c>
      <c r="P793" s="139"/>
      <c r="Q793" s="45"/>
      <c r="R793" s="45"/>
      <c r="S793" s="45"/>
      <c r="T793" s="37"/>
      <c r="U793" s="29"/>
      <c r="V793" s="47"/>
      <c r="W793" s="319"/>
      <c r="X793" s="319"/>
      <c r="Y793" s="33"/>
      <c r="Z793" s="45"/>
      <c r="AA793" s="25"/>
      <c r="AB793" s="45"/>
      <c r="AC793" s="107"/>
      <c r="AD793" s="107"/>
      <c r="AE793" s="45"/>
      <c r="AF793" s="45"/>
      <c r="AG793" s="45"/>
      <c r="AH793" s="37"/>
      <c r="AI793" s="29"/>
      <c r="AJ793" s="47"/>
      <c r="AK793" s="45"/>
      <c r="AL793" s="45"/>
      <c r="AM793" s="45"/>
      <c r="AN793" s="45"/>
      <c r="AO793" s="25"/>
      <c r="AP793" s="45"/>
      <c r="AQ793" s="45"/>
      <c r="AR793" s="45"/>
      <c r="AS793" s="45"/>
      <c r="AT793" s="45"/>
      <c r="AU793" s="45"/>
      <c r="AV793" s="37"/>
      <c r="AW793" s="29"/>
      <c r="AX793" s="47"/>
      <c r="AY793" s="45"/>
      <c r="AZ793" s="45"/>
      <c r="BA793" s="45"/>
      <c r="BB793" s="45"/>
      <c r="BC793" s="25"/>
      <c r="BD793" s="45"/>
      <c r="BE793" s="45"/>
      <c r="BF793" s="45"/>
      <c r="BG793" s="45"/>
      <c r="BH793" s="45"/>
      <c r="BI793" s="45"/>
      <c r="BJ793" s="37"/>
      <c r="BK793" s="29"/>
      <c r="BL793" s="322" t="s">
        <v>38</v>
      </c>
      <c r="BM793" s="322"/>
      <c r="BN793" s="127">
        <f>SUM(BN731,BN735,BN739,BN743,BN747,BN751,BN755,BN759,BN763,BN767,BN771,BN775,BN779)*100</f>
        <v>47400</v>
      </c>
      <c r="BO793" s="67"/>
      <c r="BP793" s="45"/>
      <c r="BQ793" s="25">
        <f>BN793/BR793</f>
        <v>3950</v>
      </c>
      <c r="BR793" s="127">
        <f>SUM(BR731,BR735,BR739,BR743,BR747,BR751,BR755,BR759,BR763,BR767,BR771,BR775,BR779)</f>
        <v>12</v>
      </c>
      <c r="BS793" s="45"/>
      <c r="BT793" s="44" t="str">
        <f t="shared" si="3545"/>
        <v>キティサンダルキーホルダー</v>
      </c>
      <c r="BU793" s="43">
        <f t="shared" si="3545"/>
        <v>605</v>
      </c>
      <c r="BV793" s="127">
        <f>SUM(BV731,BV735,BV739,BV743,BV747,BV751,BV755,BV759,BV763,BV767,BV771,BV775,BV779)</f>
        <v>7150</v>
      </c>
      <c r="BW793" s="107">
        <f>BV793/BN793</f>
        <v>0.15084388185654007</v>
      </c>
      <c r="BX793" s="37"/>
      <c r="BY793" s="57"/>
      <c r="BZ793" s="322" t="s">
        <v>38</v>
      </c>
      <c r="CA793" s="322"/>
      <c r="CB793" s="127">
        <f>SUM(CB731,CB735,CB739,CB743,CB747,CB751,CB755,CB759,CB763,CB767,CB771,CB775,CB779)*100</f>
        <v>37000</v>
      </c>
      <c r="CC793" s="67"/>
      <c r="CD793" s="45"/>
      <c r="CE793" s="25">
        <f>CB793/CF793</f>
        <v>925</v>
      </c>
      <c r="CF793" s="127">
        <f>SUM(CF731,CF735,CF739,CF743,CF747,CF751,CF755,CF759,CF763,CF767,CF771,CF775,CF779)</f>
        <v>40</v>
      </c>
      <c r="CG793" s="45"/>
      <c r="CH793" s="44" t="str">
        <f t="shared" si="3546"/>
        <v>スプランキーラバー</v>
      </c>
      <c r="CI793" s="43">
        <f t="shared" si="3546"/>
        <v>187</v>
      </c>
      <c r="CJ793" s="127">
        <f>SUM(CJ731,CJ735,CJ739,CJ743,CJ747,CJ751,CJ755,CJ759,CJ763,CJ767,CJ771,CJ775,CJ779)</f>
        <v>7480</v>
      </c>
      <c r="CK793" s="107">
        <f>CJ793/CB793</f>
        <v>0.20216216216216215</v>
      </c>
      <c r="CL793" s="37"/>
      <c r="CM793" s="29"/>
      <c r="CN793" s="322" t="s">
        <v>38</v>
      </c>
      <c r="CO793" s="322"/>
      <c r="CP793" s="127">
        <f>SUM(CP731,CP735,CP739,CP743,CP747,CP751,CP755,CP759,CP763,CP767,CP771,CP775,CP779)*100</f>
        <v>52800</v>
      </c>
      <c r="CQ793" s="67"/>
      <c r="CR793" s="45"/>
      <c r="CS793" s="25">
        <f>CP793/CT793</f>
        <v>4800</v>
      </c>
      <c r="CT793" s="127">
        <f>SUM(CT731,CT735,CT739,CT743,CT747,CT751,CT755,CT759,CT763,CT767,CT771,CT775,CT779)</f>
        <v>11</v>
      </c>
      <c r="CU793" s="45"/>
      <c r="CV793" s="44" t="str">
        <f t="shared" si="3547"/>
        <v>ギャルキティキーケース</v>
      </c>
      <c r="CW793" s="43">
        <f t="shared" si="3547"/>
        <v>726</v>
      </c>
      <c r="CX793" s="127">
        <f>SUM(CX731,CX735,CX739,CX743,CX747,CX751,CX755,CX759,CX763,CX767,CX771,CX775,CX779)</f>
        <v>7986</v>
      </c>
      <c r="CY793" s="107">
        <f>CX793/CP793</f>
        <v>0.15125</v>
      </c>
      <c r="CZ793" s="37"/>
      <c r="DA793" s="29"/>
      <c r="DB793" s="47"/>
      <c r="DC793" s="319"/>
      <c r="DD793" s="319"/>
      <c r="DE793" s="33"/>
      <c r="DF793" s="45"/>
      <c r="DG793" s="25"/>
      <c r="DH793" s="45"/>
      <c r="DI793" s="107"/>
      <c r="DJ793" s="107"/>
      <c r="DK793" s="45"/>
      <c r="DL793" s="45"/>
      <c r="DM793" s="45"/>
      <c r="DN793" s="37"/>
      <c r="DO793" s="29"/>
      <c r="DP793" s="47"/>
      <c r="DQ793" s="45"/>
      <c r="DR793" s="45"/>
      <c r="DS793" s="45"/>
      <c r="DT793" s="45"/>
      <c r="DU793" s="25"/>
      <c r="DV793" s="45"/>
      <c r="DW793" s="45"/>
      <c r="DX793" s="45"/>
      <c r="DY793" s="45"/>
      <c r="DZ793" s="45"/>
      <c r="EA793" s="45"/>
      <c r="EB793" s="37"/>
      <c r="GU793" s="220"/>
      <c r="GV793" s="29"/>
      <c r="GW793" s="31"/>
      <c r="GX793" s="29"/>
      <c r="GY793" s="29"/>
      <c r="GZ793" s="29"/>
      <c r="HB793" s="166"/>
      <c r="HC793" s="29"/>
      <c r="HD793" s="29"/>
      <c r="HE793" s="29"/>
      <c r="HF793" s="29"/>
      <c r="HG793" s="31"/>
      <c r="HK793" s="29"/>
      <c r="HL793" s="29"/>
      <c r="HM793" s="29"/>
      <c r="HN793" s="29"/>
      <c r="HP793" s="166"/>
      <c r="HQ793" s="29"/>
      <c r="HR793" s="29"/>
      <c r="HS793" s="29"/>
      <c r="HT793" s="29"/>
      <c r="HU793" s="31"/>
      <c r="HX793" s="360"/>
      <c r="HY793" s="322" t="s">
        <v>38</v>
      </c>
      <c r="HZ793" s="322"/>
      <c r="IA793" s="127">
        <f>SUM(IA731,IA735,IA739,IA743,IA747,IA751,IA755,IA759,IA763,IA767,IA771,IA775,IA779)*100</f>
        <v>41700</v>
      </c>
      <c r="IB793" s="67"/>
      <c r="IC793" s="45"/>
      <c r="ID793" s="25">
        <f>IA793/IE793</f>
        <v>2780</v>
      </c>
      <c r="IE793" s="127">
        <f>SUM(IE731,IE735,IE739,IE743,IE747,IE751,IE755,IE759,IE763,IE767,IE771,IE775,IE779)</f>
        <v>15</v>
      </c>
      <c r="IF793" s="45"/>
      <c r="IG793" s="44" t="str">
        <f t="shared" si="3548"/>
        <v>アンパンマンもちふわ</v>
      </c>
      <c r="IH793" s="43">
        <f t="shared" si="3548"/>
        <v>673</v>
      </c>
      <c r="II793" s="127">
        <f>SUM(II731,II735,II739,II743,II747,II751,II755,II759,II763,II767,II771,II775,II779)</f>
        <v>10095</v>
      </c>
      <c r="IJ793" s="107">
        <f>II793/IA793</f>
        <v>0.24208633093525181</v>
      </c>
      <c r="IK793" s="37"/>
      <c r="IL793" s="29"/>
      <c r="IM793" s="322" t="s">
        <v>38</v>
      </c>
      <c r="IN793" s="322"/>
      <c r="IO793" s="127">
        <f>SUM(IO731,IO735,IO739,IO743,IO747,IO751,IO755,IO759,IO763,IO767,IO771,IO775,IO779)*100</f>
        <v>22000</v>
      </c>
      <c r="IP793" s="67"/>
      <c r="IQ793" s="45"/>
      <c r="IR793" s="25">
        <f>IO793/IS793</f>
        <v>1692.3076923076924</v>
      </c>
      <c r="IS793" s="127">
        <f>SUM(IS731,IS735,IS739,IS743,IS747,IS751,IS755,IS759,IS763,IS767,IS771,IS775,IS779)</f>
        <v>13</v>
      </c>
      <c r="IT793" s="45"/>
      <c r="IU793" s="44" t="str">
        <f t="shared" si="3549"/>
        <v>モンチッチヘアゴム</v>
      </c>
      <c r="IV793" s="43">
        <f t="shared" si="3549"/>
        <v>450</v>
      </c>
      <c r="IW793" s="127">
        <f>SUM(IW731,IW735,IW739,IW743,IW747,IW751,IW755,IW759,IW763,IW767,IW771,IW775,IW779)</f>
        <v>5046</v>
      </c>
      <c r="IX793" s="107">
        <f>IW793/IO793</f>
        <v>0.22936363636363635</v>
      </c>
      <c r="IY793" s="37"/>
      <c r="IZ793" s="130"/>
      <c r="JA793" s="322" t="s">
        <v>38</v>
      </c>
      <c r="JB793" s="322"/>
      <c r="JC793" s="127">
        <f>SUM(JC731,JC735,JC739,JC743,JC747,JC751,JC755,JC759,JC763,JC767,JC771,JC775,JC779)*100</f>
        <v>137900</v>
      </c>
      <c r="JD793" s="67"/>
      <c r="JE793" s="45"/>
      <c r="JF793" s="25">
        <f>JC793/JG793</f>
        <v>1421.6494845360826</v>
      </c>
      <c r="JG793" s="127">
        <f>SUM(JG731,JG735,JG739,JG743,JG747,JG751,JG755,JG759,JG763,JG767,JG771,JG775,JG779)</f>
        <v>97</v>
      </c>
      <c r="JH793" s="45"/>
      <c r="JI793" s="44" t="str">
        <f t="shared" si="3550"/>
        <v>パイの実イヤホン</v>
      </c>
      <c r="JJ793" s="43">
        <f t="shared" si="3550"/>
        <v>1100</v>
      </c>
      <c r="JK793" s="127">
        <f>SUM(JK731,JK735,JK739,JK743,JK747,JK751,JK755,JK759,JK763,JK767,JK771,JK775,JK779)</f>
        <v>21010</v>
      </c>
      <c r="JL793" s="107">
        <f>JK793/JC793</f>
        <v>0.15235678027556201</v>
      </c>
      <c r="JM793" s="37"/>
      <c r="JN793" s="29"/>
      <c r="JO793" s="322" t="s">
        <v>38</v>
      </c>
      <c r="JP793" s="322"/>
      <c r="JQ793" s="127">
        <f>SUM(JQ731,JQ735,JQ739,JQ743,JQ747,JQ751,JQ755,JQ759,JQ763,JQ767,JQ771,JQ775,JQ779)*100</f>
        <v>50300</v>
      </c>
      <c r="JR793" s="67"/>
      <c r="JS793" s="45"/>
      <c r="JT793" s="25">
        <f>JQ793/JU793</f>
        <v>1934.6153846153845</v>
      </c>
      <c r="JU793" s="127">
        <f>SUM(JU731,JU735,JU739,JU743,JU747,JU751,JU755,JU759,JU763,JU767,JU771,JU775,JU779)</f>
        <v>26</v>
      </c>
      <c r="JV793" s="45"/>
      <c r="JW793" s="44" t="str">
        <f t="shared" si="3551"/>
        <v>キティサンダルKH</v>
      </c>
      <c r="JX793" s="43">
        <f t="shared" si="3551"/>
        <v>605</v>
      </c>
      <c r="JY793" s="127">
        <f>SUM(JY731,JY735,JY739,JY743,JY747,JY751,JY755,JY759,JY763,JY767,JY771,JY775,JY779)</f>
        <v>15730</v>
      </c>
      <c r="JZ793" s="107">
        <f>JY793/JQ793</f>
        <v>0.31272365805168983</v>
      </c>
      <c r="KA793" s="37"/>
      <c r="KB793" s="51"/>
      <c r="KC793" s="322" t="s">
        <v>38</v>
      </c>
      <c r="KD793" s="322"/>
      <c r="KE793" s="127">
        <f>SUM(KE731,KE735,KE739,KE743,KE747,KE751,KE755,KE759,KE763,KE767,KE771,KE775,KE779)*100</f>
        <v>105100</v>
      </c>
      <c r="KF793" s="67"/>
      <c r="KG793" s="45"/>
      <c r="KH793" s="25">
        <f>KE793/KI793</f>
        <v>3624.1379310344828</v>
      </c>
      <c r="KI793" s="127">
        <f>SUM(KI731,KI735,KI739,KI743,KI747,KI751,KI755,KI759,KI763,KI767,KI771,KI775,KI779)</f>
        <v>29</v>
      </c>
      <c r="KJ793" s="45"/>
      <c r="KK793" s="44" t="str">
        <f>KK731</f>
        <v>サンリオFAN</v>
      </c>
      <c r="KL793" s="43">
        <f>KL731</f>
        <v>1100</v>
      </c>
      <c r="KM793" s="127">
        <f>SUM(KM731,KM735,KM739,KM743,KM747,KM751,KM755,KM759,KM763,KM767,KM771,KM775,KM779)</f>
        <v>31900</v>
      </c>
      <c r="KN793" s="107">
        <f>KM793/KE793</f>
        <v>0.30352045670789723</v>
      </c>
      <c r="KO793" s="37"/>
      <c r="KP793" s="29"/>
      <c r="KQ793" s="322" t="s">
        <v>38</v>
      </c>
      <c r="KR793" s="322"/>
      <c r="KS793" s="127">
        <f>SUM(KS731,KS735,KS739,KS743,KS747,KS751,KS755,KS759,KS763,KS767,KS771,KS775,KS779)*100</f>
        <v>25800</v>
      </c>
      <c r="KT793" s="67"/>
      <c r="KU793" s="45"/>
      <c r="KV793" s="25">
        <f>KS793/KW793</f>
        <v>8600</v>
      </c>
      <c r="KW793" s="127">
        <f>SUM(KW731,KW735,KW739,KW743,KW747,KW751,KW755,KW759,KW763,KW767,KW771,KW775,KW779)</f>
        <v>3</v>
      </c>
      <c r="KX793" s="45"/>
      <c r="KY793" s="68" t="str">
        <f>KY731</f>
        <v>ターボババアマスコット</v>
      </c>
      <c r="KZ793" s="43">
        <f>KZ731</f>
        <v>800</v>
      </c>
      <c r="LA793" s="127">
        <f>SUM(LA731,LA735,LA739,LA743,LA747,LA751,LA755,LA759,LA763,LA767,LA771,LA775,LA779)</f>
        <v>2400</v>
      </c>
      <c r="LB793" s="107">
        <f>LA793/KS793</f>
        <v>9.3023255813953487E-2</v>
      </c>
      <c r="LC793" s="37"/>
      <c r="LD793" s="29"/>
      <c r="LE793" s="47"/>
      <c r="LF793" s="45"/>
      <c r="LG793" s="45"/>
      <c r="LH793" s="45"/>
      <c r="LI793" s="45"/>
      <c r="LJ793" s="25"/>
      <c r="LK793" s="45"/>
      <c r="LL793" s="45"/>
      <c r="LM793" s="63"/>
      <c r="LN793" s="67"/>
      <c r="LO793" s="45"/>
      <c r="LP793" s="46"/>
      <c r="LQ793" s="37"/>
      <c r="LR793" s="29"/>
      <c r="LS793" s="47"/>
      <c r="LT793" s="319"/>
      <c r="LU793" s="319"/>
      <c r="LV793" s="33"/>
      <c r="LW793" s="45"/>
      <c r="LX793" s="25"/>
      <c r="LY793" s="45"/>
      <c r="LZ793" s="107"/>
      <c r="MA793" s="107"/>
      <c r="MB793" s="45"/>
      <c r="MC793" s="45"/>
      <c r="MD793" s="45"/>
      <c r="ME793" s="37"/>
      <c r="MF793" s="29"/>
      <c r="MG793" s="47"/>
      <c r="MH793" s="319"/>
      <c r="MI793" s="319"/>
      <c r="MJ793" s="33"/>
      <c r="MK793" s="45"/>
      <c r="ML793" s="25"/>
      <c r="MM793" s="45"/>
      <c r="MN793" s="107"/>
      <c r="MO793" s="107"/>
      <c r="MP793" s="45"/>
      <c r="MQ793" s="45"/>
      <c r="MR793" s="45"/>
      <c r="MS793" s="37"/>
      <c r="MT793" s="29"/>
      <c r="MU793" s="47"/>
      <c r="MV793" s="319"/>
      <c r="MW793" s="319"/>
      <c r="MX793" s="33"/>
      <c r="MY793" s="45"/>
      <c r="MZ793" s="25"/>
      <c r="NA793" s="45"/>
      <c r="NB793" s="107"/>
      <c r="NC793" s="107"/>
      <c r="ND793" s="45"/>
      <c r="NE793" s="45"/>
      <c r="NF793" s="45"/>
      <c r="NG793" s="37"/>
      <c r="NH793" s="29"/>
      <c r="NI793" s="47"/>
      <c r="NJ793" s="319"/>
      <c r="NK793" s="319"/>
      <c r="NL793" s="33"/>
      <c r="NM793" s="45"/>
      <c r="NN793" s="25"/>
      <c r="NO793" s="45"/>
      <c r="NP793" s="107"/>
      <c r="NQ793" s="107"/>
      <c r="NR793" s="45"/>
      <c r="NS793" s="45"/>
      <c r="NT793" s="45"/>
      <c r="NU793" s="37"/>
    </row>
    <row r="794" spans="1:385" ht="15" customHeight="1" thickBot="1" x14ac:dyDescent="0.3">
      <c r="A794" s="140" t="s">
        <v>40</v>
      </c>
      <c r="B794" s="141">
        <f>B793/A786</f>
        <v>1055.8275862068965</v>
      </c>
      <c r="C794" s="142">
        <f>C793/A786</f>
        <v>428.41379310344826</v>
      </c>
      <c r="D794" s="142">
        <f>D793/A786</f>
        <v>205.34482758620689</v>
      </c>
      <c r="E794" s="250">
        <f>E793/A786</f>
        <v>450.89655172413791</v>
      </c>
      <c r="F794" s="249"/>
      <c r="G794" s="249"/>
      <c r="H794" s="135"/>
      <c r="I794" s="319">
        <f>I793/A786</f>
        <v>105582.75862068965</v>
      </c>
      <c r="J794" s="319"/>
      <c r="K794" s="45">
        <f>I794*A787</f>
        <v>3061900</v>
      </c>
      <c r="L794" s="45"/>
      <c r="M794" s="25" t="s">
        <v>41</v>
      </c>
      <c r="N794" s="45">
        <f>N787+AP787+DV788+BD788+BV785+LA785+CX785+LO786+DH787+LY787+KM785+CJ785+II785+IW785+JK785+JY785+NA787+MM787+AB787+NO787</f>
        <v>676571</v>
      </c>
      <c r="O794" s="107">
        <f>N794/I793</f>
        <v>0.22096443384826414</v>
      </c>
      <c r="P794" s="107"/>
      <c r="Q794" s="46"/>
      <c r="R794" s="46"/>
      <c r="S794" s="46"/>
      <c r="T794" s="37"/>
      <c r="U794" s="29"/>
      <c r="V794" s="47"/>
      <c r="W794" s="319"/>
      <c r="X794" s="319"/>
      <c r="Y794" s="45"/>
      <c r="Z794" s="45"/>
      <c r="AA794" s="25"/>
      <c r="AB794" s="45"/>
      <c r="AC794" s="107"/>
      <c r="AD794" s="107"/>
      <c r="AE794" s="46"/>
      <c r="AF794" s="46"/>
      <c r="AG794" s="46"/>
      <c r="AH794" s="37"/>
      <c r="AI794" s="29"/>
      <c r="AJ794" s="47"/>
      <c r="AK794" s="45"/>
      <c r="AL794" s="45"/>
      <c r="AM794" s="45"/>
      <c r="AN794" s="45"/>
      <c r="AO794" s="25"/>
      <c r="AP794" s="45"/>
      <c r="AQ794" s="45"/>
      <c r="AR794" s="45"/>
      <c r="AS794" s="45"/>
      <c r="AT794" s="45"/>
      <c r="AU794" s="45"/>
      <c r="AV794" s="37"/>
      <c r="AW794" s="29"/>
      <c r="AX794" s="47"/>
      <c r="AY794" s="45"/>
      <c r="AZ794" s="45"/>
      <c r="BA794" s="45"/>
      <c r="BB794" s="45"/>
      <c r="BC794" s="25"/>
      <c r="BD794" s="45"/>
      <c r="BE794" s="45"/>
      <c r="BF794" s="45"/>
      <c r="BG794" s="45"/>
      <c r="BH794" s="45"/>
      <c r="BI794" s="45"/>
      <c r="BJ794" s="37"/>
      <c r="BK794" s="29"/>
      <c r="BL794" s="322" t="s">
        <v>38</v>
      </c>
      <c r="BM794" s="322"/>
      <c r="BN794" s="127">
        <f>SUM(BN732,BN736,BN740,BN744,BN748,BN752,BN756,BN760,BN764,BN768,BN772,BN776,BN780)*100</f>
        <v>68500</v>
      </c>
      <c r="BO794" s="67"/>
      <c r="BP794" s="45"/>
      <c r="BQ794" s="25">
        <f>BN794/BR794</f>
        <v>600.87719298245611</v>
      </c>
      <c r="BR794" s="127">
        <f>SUM(BR732,BR736,BR740,BR744,BR748,BR752,BR756,BR760,BR764,BR768,BR772,BR776,BR780)</f>
        <v>114</v>
      </c>
      <c r="BS794" s="45"/>
      <c r="BT794" s="44" t="str">
        <f t="shared" si="3545"/>
        <v>サンリオブレスレット</v>
      </c>
      <c r="BU794" s="43">
        <f t="shared" si="3545"/>
        <v>200</v>
      </c>
      <c r="BV794" s="127">
        <f>SUM(BV732,BV736,BV740,BV744,BV748,BV752,BV756,BV760,BV764,BV768,BV772,BV776,BV780)</f>
        <v>22800</v>
      </c>
      <c r="BW794" s="107">
        <f>BV794/BN794</f>
        <v>0.33284671532846716</v>
      </c>
      <c r="BX794" s="37"/>
      <c r="BY794" s="57"/>
      <c r="BZ794" s="322" t="s">
        <v>38</v>
      </c>
      <c r="CA794" s="322"/>
      <c r="CB794" s="127">
        <f>SUM(CB732,CB736,CB740,CB744,CB748,CB752,CB756,CB760,CB764,CB768,CB772,CB776,CB780)*100</f>
        <v>68300</v>
      </c>
      <c r="CC794" s="67"/>
      <c r="CD794" s="45"/>
      <c r="CE794" s="25">
        <f>CB794/CF794</f>
        <v>2276.6666666666665</v>
      </c>
      <c r="CF794" s="127">
        <f>SUM(CF732,CF736,CF740,CF744,CF748,CF752,CF756,CF760,CF764,CF768,CF772,CF776,CF780)</f>
        <v>30</v>
      </c>
      <c r="CG794" s="45"/>
      <c r="CH794" s="44" t="str">
        <f t="shared" si="3546"/>
        <v>ピクミンマスコット</v>
      </c>
      <c r="CI794" s="43">
        <f t="shared" si="3546"/>
        <v>682</v>
      </c>
      <c r="CJ794" s="127">
        <f>SUM(CJ732,CJ736,CJ740,CJ744,CJ748,CJ752,CJ756,CJ760,CJ764,CJ768,CJ772,CJ776,CJ780)</f>
        <v>6908</v>
      </c>
      <c r="CK794" s="107">
        <f>CJ794/CB794</f>
        <v>0.10114202049780381</v>
      </c>
      <c r="CL794" s="37"/>
      <c r="CM794" s="29"/>
      <c r="CN794" s="322" t="s">
        <v>38</v>
      </c>
      <c r="CO794" s="322"/>
      <c r="CP794" s="127">
        <f>SUM(CP732,CP736,CP740,CP744,CP748,CP752,CP756,CP760,CP764,CP768,CP772,CP776,CP780)*100</f>
        <v>37200</v>
      </c>
      <c r="CQ794" s="67"/>
      <c r="CR794" s="45"/>
      <c r="CS794" s="25">
        <f>CP794/CT794</f>
        <v>2066.6666666666665</v>
      </c>
      <c r="CT794" s="127">
        <f>SUM(CT732,CT736,CT740,CT744,CT748,CT752,CT756,CT760,CT764,CT768,CT772,CT776,CT780)</f>
        <v>18</v>
      </c>
      <c r="CU794" s="45"/>
      <c r="CV794" s="44" t="str">
        <f t="shared" si="3547"/>
        <v>キティフェイスポーチ</v>
      </c>
      <c r="CW794" s="43">
        <f t="shared" si="3547"/>
        <v>957</v>
      </c>
      <c r="CX794" s="127">
        <f>SUM(CX732,CX736,CX740,CX744,CX748,CX752,CX756,CX760,CX764,CX768,CX772,CX776,CX780)</f>
        <v>11242</v>
      </c>
      <c r="CY794" s="107">
        <f>CX794/CP794</f>
        <v>0.3022043010752688</v>
      </c>
      <c r="CZ794" s="37"/>
      <c r="DA794" s="29"/>
      <c r="DB794" s="47"/>
      <c r="DC794" s="319"/>
      <c r="DD794" s="319"/>
      <c r="DE794" s="45"/>
      <c r="DF794" s="45"/>
      <c r="DG794" s="25"/>
      <c r="DH794" s="45"/>
      <c r="DI794" s="107"/>
      <c r="DJ794" s="107"/>
      <c r="DK794" s="46"/>
      <c r="DL794" s="46"/>
      <c r="DM794" s="46"/>
      <c r="DN794" s="37"/>
      <c r="DO794" s="29"/>
      <c r="DP794" s="47"/>
      <c r="DQ794" s="45"/>
      <c r="DR794" s="45"/>
      <c r="DS794" s="45"/>
      <c r="DT794" s="45"/>
      <c r="DU794" s="25"/>
      <c r="DV794" s="45"/>
      <c r="DW794" s="45"/>
      <c r="DX794" s="45"/>
      <c r="DY794" s="45"/>
      <c r="DZ794" s="45"/>
      <c r="EA794" s="45"/>
      <c r="EB794" s="37"/>
      <c r="GU794" s="220"/>
      <c r="GV794" s="29"/>
      <c r="GW794" s="31"/>
      <c r="GX794" s="29"/>
      <c r="GY794" s="29"/>
      <c r="GZ794" s="29"/>
      <c r="HB794" s="166"/>
      <c r="HC794" s="29"/>
      <c r="HD794" s="29"/>
      <c r="HE794" s="29"/>
      <c r="HF794" s="29"/>
      <c r="HG794" s="31"/>
      <c r="HK794" s="29"/>
      <c r="HL794" s="29"/>
      <c r="HM794" s="29"/>
      <c r="HN794" s="29"/>
      <c r="HP794" s="166"/>
      <c r="HQ794" s="29"/>
      <c r="HR794" s="29"/>
      <c r="HS794" s="29"/>
      <c r="HT794" s="29"/>
      <c r="HU794" s="31"/>
      <c r="HX794" s="360"/>
      <c r="HY794" s="322" t="s">
        <v>38</v>
      </c>
      <c r="HZ794" s="322"/>
      <c r="IA794" s="127">
        <f>SUM(IA732,IA736,IA740,IA744,IA748,IA752,IA756,IA760,IA764,IA768,IA772,IA776,IA780)*100</f>
        <v>61200</v>
      </c>
      <c r="IB794" s="67"/>
      <c r="IC794" s="45"/>
      <c r="ID794" s="25">
        <f>IA794/IE794</f>
        <v>1003.2786885245902</v>
      </c>
      <c r="IE794" s="127">
        <f>SUM(IE732,IE736,IE740,IE744,IE748,IE752,IE756,IE760,IE764,IE768,IE772,IE776,IE780)</f>
        <v>61</v>
      </c>
      <c r="IF794" s="45"/>
      <c r="IG794" s="44" t="str">
        <f t="shared" si="3548"/>
        <v>スプランキーラバー</v>
      </c>
      <c r="IH794" s="43">
        <f t="shared" si="3548"/>
        <v>200</v>
      </c>
      <c r="II794" s="127">
        <f>SUM(II732,II736,II740,II744,II748,II752,II756,II760,II764,II768,II772,II776,II780)</f>
        <v>12200</v>
      </c>
      <c r="IJ794" s="107">
        <f>II794/IA794</f>
        <v>0.19934640522875818</v>
      </c>
      <c r="IK794" s="37"/>
      <c r="IL794" s="29"/>
      <c r="IM794" s="322" t="s">
        <v>38</v>
      </c>
      <c r="IN794" s="322"/>
      <c r="IO794" s="127">
        <f>SUM(IO732,IO736,IO740,IO744,IO748,IO752,IO756,IO760,IO764,IO768,IO772,IO776,IO780)*100</f>
        <v>42200</v>
      </c>
      <c r="IP794" s="67"/>
      <c r="IQ794" s="45"/>
      <c r="IR794" s="25">
        <f>IO794/IS794</f>
        <v>1834.7826086956522</v>
      </c>
      <c r="IS794" s="127">
        <f>SUM(IS732,IS736,IS740,IS744,IS748,IS752,IS756,IS760,IS764,IS768,IS772,IS776,IS780)</f>
        <v>23</v>
      </c>
      <c r="IT794" s="45"/>
      <c r="IU794" s="44" t="str">
        <f t="shared" si="3549"/>
        <v>NICI</v>
      </c>
      <c r="IV794" s="43">
        <f t="shared" si="3549"/>
        <v>682</v>
      </c>
      <c r="IW794" s="127">
        <f>SUM(IW732,IW736,IW740,IW744,IW748,IW752,IW756,IW760,IW764,IW768,IW772,IW776,IW780)</f>
        <v>15686</v>
      </c>
      <c r="IX794" s="107">
        <f>IW794/IO794</f>
        <v>0.37170616113744076</v>
      </c>
      <c r="IY794" s="37"/>
      <c r="IZ794" s="130"/>
      <c r="JA794" s="322" t="s">
        <v>38</v>
      </c>
      <c r="JB794" s="322"/>
      <c r="JC794" s="127">
        <f>SUM(JC732,JC736,JC740,JC744,JC748,JC752,JC756,JC760,JC764,JC768,JC772,JC776,JC780)*100</f>
        <v>45700</v>
      </c>
      <c r="JD794" s="67"/>
      <c r="JE794" s="45"/>
      <c r="JF794" s="25">
        <f>JC794/JG794</f>
        <v>2077.2727272727275</v>
      </c>
      <c r="JG794" s="127">
        <f>SUM(JG732,JG736,JG740,JG744,JG748,JG752,JG756,JG760,JG764,JG768,JG772,JG776,JG780)</f>
        <v>22</v>
      </c>
      <c r="JH794" s="45"/>
      <c r="JI794" s="44" t="str">
        <f t="shared" si="3550"/>
        <v>お菓子ウォレット</v>
      </c>
      <c r="JJ794" s="43">
        <f t="shared" si="3550"/>
        <v>800</v>
      </c>
      <c r="JK794" s="127">
        <f>SUM(JK732,JK736,JK740,JK744,JK748,JK752,JK756,JK760,JK764,JK768,JK772,JK776,JK780)</f>
        <v>8348</v>
      </c>
      <c r="JL794" s="107">
        <f>JK794/JC794</f>
        <v>0.18266958424507659</v>
      </c>
      <c r="JM794" s="37"/>
      <c r="JN794" s="29"/>
      <c r="JO794" s="322" t="s">
        <v>38</v>
      </c>
      <c r="JP794" s="322"/>
      <c r="JQ794" s="127">
        <f>SUM(JQ732,JQ736,JQ740,JQ744,JQ748,JQ752,JQ756,JQ760,JQ764,JQ768,JQ772,JQ776,JQ780)*100</f>
        <v>51800</v>
      </c>
      <c r="JR794" s="67"/>
      <c r="JS794" s="45"/>
      <c r="JT794" s="25">
        <f>JQ794/JU794</f>
        <v>2158.3333333333335</v>
      </c>
      <c r="JU794" s="127">
        <f>SUM(JU732,JU736,JU740,JU744,JU748,JU752,JU756,JU760,JU764,JU768,JU772,JU776,JU780)</f>
        <v>24</v>
      </c>
      <c r="JV794" s="45"/>
      <c r="JW794" s="44" t="str">
        <f t="shared" si="3551"/>
        <v>キティフェイスポーチ</v>
      </c>
      <c r="JX794" s="43">
        <f t="shared" si="3551"/>
        <v>957</v>
      </c>
      <c r="JY794" s="127">
        <f>SUM(JY732,JY736,JY740,JY744,JY748,JY752,JY756,JY760,JY764,JY768,JY772,JY776,JY780)</f>
        <v>20691</v>
      </c>
      <c r="JZ794" s="107">
        <f>JY794/JQ794</f>
        <v>0.39944015444015446</v>
      </c>
      <c r="KA794" s="37"/>
      <c r="KB794" s="51"/>
      <c r="KC794" s="322" t="s">
        <v>38</v>
      </c>
      <c r="KD794" s="322"/>
      <c r="KE794" s="127">
        <f>SUM(KE732,KE736,KE740,KE744,KE748,KE752,KE756,KE760,KE764,KE768,KE772,KE776,KE780)*100</f>
        <v>181500</v>
      </c>
      <c r="KF794" s="67"/>
      <c r="KG794" s="45"/>
      <c r="KH794" s="25">
        <f>KE794/KI794</f>
        <v>1910.5263157894738</v>
      </c>
      <c r="KI794" s="127">
        <f>SUM(KI732,KI736,KI740,KI744,KI748,KI752,KI756,KI760,KI764,KI768,KI772,KI776,KI780)</f>
        <v>95</v>
      </c>
      <c r="KJ794" s="45"/>
      <c r="KK794" s="44" t="str">
        <f>KK732</f>
        <v>ＡＩモンスターラバー</v>
      </c>
      <c r="KL794" s="43">
        <f>KL732</f>
        <v>198</v>
      </c>
      <c r="KM794" s="127">
        <f>SUM(KM732,KM736,KM740,KM744,KM748,KM752,KM756,KM760,KM764,KM768,KM772,KM776,KM780)</f>
        <v>18810</v>
      </c>
      <c r="KN794" s="107">
        <f>KM794/KE794</f>
        <v>0.10363636363636364</v>
      </c>
      <c r="KO794" s="37"/>
      <c r="KP794" s="29"/>
      <c r="KQ794" s="322" t="s">
        <v>38</v>
      </c>
      <c r="KR794" s="322"/>
      <c r="KS794" s="127">
        <f>SUM(KS732,KS736,KS740,KS744,KS748,KS752,KS756,KS760,KS764,KS768,KS772,KS776,KS780)*100</f>
        <v>56400</v>
      </c>
      <c r="KT794" s="67"/>
      <c r="KU794" s="45"/>
      <c r="KV794" s="25">
        <f>KS794/KW794</f>
        <v>1151.0204081632653</v>
      </c>
      <c r="KW794" s="127">
        <f>SUM(KW732,KW736,KW740,KW744,KW748,KW752,KW756,KW760,KW764,KW768,KW772,KW776,KW780)</f>
        <v>49</v>
      </c>
      <c r="KX794" s="45"/>
      <c r="KY794" s="68" t="str">
        <f>KY732</f>
        <v>スプランキーラバー</v>
      </c>
      <c r="KZ794" s="43">
        <f>KZ732</f>
        <v>187</v>
      </c>
      <c r="LA794" s="127">
        <f>SUM(LA732,LA736,LA740,LA744,LA748,LA752,LA756,LA760,LA764,LA768,LA772,LA776,LA780)</f>
        <v>11440</v>
      </c>
      <c r="LB794" s="107">
        <f>LA794/KS794</f>
        <v>0.2028368794326241</v>
      </c>
      <c r="LC794" s="37"/>
      <c r="LD794" s="29"/>
      <c r="LE794" s="47"/>
      <c r="LF794" s="45"/>
      <c r="LG794" s="45"/>
      <c r="LH794" s="45"/>
      <c r="LI794" s="45"/>
      <c r="LJ794" s="25"/>
      <c r="LK794" s="45"/>
      <c r="LL794" s="45"/>
      <c r="LM794" s="63"/>
      <c r="LN794" s="67"/>
      <c r="LO794" s="45"/>
      <c r="LP794" s="46"/>
      <c r="LQ794" s="37"/>
      <c r="LR794" s="29"/>
      <c r="LS794" s="47"/>
      <c r="LT794" s="319"/>
      <c r="LU794" s="319"/>
      <c r="LV794" s="45"/>
      <c r="LW794" s="45"/>
      <c r="LX794" s="25"/>
      <c r="LY794" s="45"/>
      <c r="LZ794" s="107"/>
      <c r="MA794" s="107"/>
      <c r="MB794" s="46"/>
      <c r="MC794" s="46"/>
      <c r="MD794" s="46"/>
      <c r="ME794" s="37"/>
      <c r="MF794" s="29"/>
      <c r="MG794" s="47"/>
      <c r="MH794" s="319"/>
      <c r="MI794" s="319"/>
      <c r="MJ794" s="45"/>
      <c r="MK794" s="45"/>
      <c r="ML794" s="25"/>
      <c r="MM794" s="45"/>
      <c r="MN794" s="107"/>
      <c r="MO794" s="107"/>
      <c r="MP794" s="46"/>
      <c r="MQ794" s="46"/>
      <c r="MR794" s="46"/>
      <c r="MS794" s="37"/>
      <c r="MT794" s="29"/>
      <c r="MU794" s="47"/>
      <c r="MV794" s="319"/>
      <c r="MW794" s="319"/>
      <c r="MX794" s="45"/>
      <c r="MY794" s="45"/>
      <c r="MZ794" s="25"/>
      <c r="NA794" s="45"/>
      <c r="NB794" s="107"/>
      <c r="NC794" s="107"/>
      <c r="ND794" s="46"/>
      <c r="NE794" s="46"/>
      <c r="NF794" s="46"/>
      <c r="NG794" s="37"/>
      <c r="NH794" s="29"/>
      <c r="NI794" s="47"/>
      <c r="NJ794" s="319"/>
      <c r="NK794" s="319"/>
      <c r="NL794" s="45"/>
      <c r="NM794" s="45"/>
      <c r="NN794" s="25"/>
      <c r="NO794" s="45"/>
      <c r="NP794" s="107"/>
      <c r="NQ794" s="107"/>
      <c r="NR794" s="46"/>
      <c r="NS794" s="46"/>
      <c r="NT794" s="46"/>
      <c r="NU794" s="37"/>
    </row>
    <row r="795" spans="1:385" ht="15" customHeight="1" thickTop="1" x14ac:dyDescent="0.25">
      <c r="A795" s="144" t="s">
        <v>1193</v>
      </c>
      <c r="B795" s="145">
        <f>B794*$A787</f>
        <v>30619</v>
      </c>
      <c r="C795" s="146">
        <f>C794*$A787</f>
        <v>12424</v>
      </c>
      <c r="D795" s="146">
        <f>D794*$A787</f>
        <v>5955</v>
      </c>
      <c r="E795" s="142">
        <f>E794*$A787</f>
        <v>13076</v>
      </c>
      <c r="F795" s="249"/>
      <c r="G795" s="249"/>
      <c r="H795" s="42"/>
      <c r="I795" s="319">
        <f>I793*K795</f>
        <v>1837140</v>
      </c>
      <c r="J795" s="319"/>
      <c r="K795" s="147">
        <v>0.6</v>
      </c>
      <c r="L795" s="99"/>
      <c r="M795" s="111" t="s">
        <v>36</v>
      </c>
      <c r="N795" s="99">
        <f>I795-N794</f>
        <v>1160569</v>
      </c>
      <c r="O795" s="147">
        <f>N795/I793</f>
        <v>0.37903556615173584</v>
      </c>
      <c r="P795" s="147"/>
      <c r="Q795" s="148"/>
      <c r="R795" s="148"/>
      <c r="S795" s="148"/>
      <c r="T795" s="149"/>
      <c r="U795" s="29"/>
      <c r="V795" s="47"/>
      <c r="W795" s="319"/>
      <c r="X795" s="319"/>
      <c r="Y795" s="107"/>
      <c r="Z795" s="45"/>
      <c r="AA795" s="25"/>
      <c r="AB795" s="45"/>
      <c r="AC795" s="107"/>
      <c r="AD795" s="107"/>
      <c r="AE795" s="46"/>
      <c r="AF795" s="46"/>
      <c r="AG795" s="46"/>
      <c r="AH795" s="37"/>
      <c r="AI795" s="29"/>
      <c r="AJ795" s="47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37"/>
      <c r="AW795" s="29"/>
      <c r="AX795" s="47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37"/>
      <c r="BK795" s="29"/>
      <c r="BL795" s="47"/>
      <c r="BM795" s="25" t="s">
        <v>29</v>
      </c>
      <c r="BN795" s="45">
        <f>SUM(BN791:BN794)</f>
        <v>242100</v>
      </c>
      <c r="BO795" s="45"/>
      <c r="BP795" s="45"/>
      <c r="BQ795" s="45"/>
      <c r="BR795" s="45">
        <f>SUM(BR791:BR794)</f>
        <v>143</v>
      </c>
      <c r="BS795" s="45"/>
      <c r="BT795" s="318" t="s">
        <v>43</v>
      </c>
      <c r="BU795" s="318"/>
      <c r="BV795" s="43">
        <f>SUM(BV791:BV794)</f>
        <v>43510</v>
      </c>
      <c r="BW795" s="150">
        <f>BV795/BN795</f>
        <v>0.17971912432878975</v>
      </c>
      <c r="BX795" s="37"/>
      <c r="BY795" s="57"/>
      <c r="BZ795" s="47"/>
      <c r="CA795" s="25" t="s">
        <v>29</v>
      </c>
      <c r="CB795" s="45">
        <f>SUM(CB791:CB794)</f>
        <v>178200</v>
      </c>
      <c r="CC795" s="45"/>
      <c r="CD795" s="45"/>
      <c r="CE795" s="45"/>
      <c r="CF795" s="45">
        <f>SUM(CF791:CF794)</f>
        <v>98</v>
      </c>
      <c r="CG795" s="45"/>
      <c r="CH795" s="323" t="s">
        <v>43</v>
      </c>
      <c r="CI795" s="323"/>
      <c r="CJ795" s="43">
        <f>SUM(CJ791:CJ794)</f>
        <v>41752</v>
      </c>
      <c r="CK795" s="150">
        <f>CJ795/CB795</f>
        <v>0.23429854096520764</v>
      </c>
      <c r="CL795" s="55"/>
      <c r="CM795" s="29"/>
      <c r="CN795" s="47"/>
      <c r="CO795" s="25" t="s">
        <v>29</v>
      </c>
      <c r="CP795" s="45">
        <f>SUM(CP791:CP794)</f>
        <v>224300</v>
      </c>
      <c r="CQ795" s="45"/>
      <c r="CR795" s="45"/>
      <c r="CS795" s="45"/>
      <c r="CT795" s="45">
        <f>SUM(CT791:CT794)</f>
        <v>71</v>
      </c>
      <c r="CU795" s="45"/>
      <c r="CV795" s="324" t="s">
        <v>43</v>
      </c>
      <c r="CW795" s="324"/>
      <c r="CX795" s="43">
        <f>SUM(CX791:CX794)</f>
        <v>59048</v>
      </c>
      <c r="CY795" s="150">
        <f>CX795/CP795</f>
        <v>0.26325456977262596</v>
      </c>
      <c r="CZ795" s="55"/>
      <c r="DA795" s="29"/>
      <c r="DB795" s="47"/>
      <c r="DC795" s="319"/>
      <c r="DD795" s="319"/>
      <c r="DE795" s="107"/>
      <c r="DF795" s="45"/>
      <c r="DG795" s="25"/>
      <c r="DH795" s="45"/>
      <c r="DI795" s="107"/>
      <c r="DJ795" s="107"/>
      <c r="DK795" s="46"/>
      <c r="DL795" s="46"/>
      <c r="DM795" s="46"/>
      <c r="DN795" s="37"/>
      <c r="DO795" s="29"/>
      <c r="DP795" s="47"/>
      <c r="DQ795" s="45"/>
      <c r="DR795" s="45"/>
      <c r="DS795" s="45"/>
      <c r="DT795" s="45"/>
      <c r="DU795" s="45"/>
      <c r="DV795" s="45"/>
      <c r="DW795" s="45"/>
      <c r="DX795" s="45"/>
      <c r="DY795" s="45"/>
      <c r="DZ795" s="45"/>
      <c r="EA795" s="45"/>
      <c r="EB795" s="37"/>
      <c r="GU795" s="220"/>
      <c r="GV795" s="29"/>
      <c r="GW795" s="31"/>
      <c r="GX795" s="29"/>
      <c r="GY795" s="29"/>
      <c r="GZ795" s="29"/>
      <c r="HB795" s="166"/>
      <c r="HC795" s="29"/>
      <c r="HD795" s="29"/>
      <c r="HE795" s="29"/>
      <c r="HF795" s="29"/>
      <c r="HG795" s="31"/>
      <c r="HK795" s="29"/>
      <c r="HL795" s="29"/>
      <c r="HM795" s="29"/>
      <c r="HN795" s="29"/>
      <c r="HP795" s="166"/>
      <c r="HQ795" s="29"/>
      <c r="HR795" s="29"/>
      <c r="HS795" s="29"/>
      <c r="HT795" s="29"/>
      <c r="HU795" s="31"/>
      <c r="HX795" s="360"/>
      <c r="HY795" s="47"/>
      <c r="HZ795" s="25" t="s">
        <v>29</v>
      </c>
      <c r="IA795" s="45">
        <f>SUM(IA791:IA794)</f>
        <v>175700</v>
      </c>
      <c r="IB795" s="45"/>
      <c r="IC795" s="45"/>
      <c r="ID795" s="45"/>
      <c r="IE795" s="45">
        <f>SUM(IE791:IE794)</f>
        <v>93</v>
      </c>
      <c r="IF795" s="45"/>
      <c r="IG795" s="318" t="s">
        <v>43</v>
      </c>
      <c r="IH795" s="318"/>
      <c r="II795" s="43">
        <f>SUM(II791:II794)</f>
        <v>42029</v>
      </c>
      <c r="IJ795" s="150">
        <f>II795/IA795</f>
        <v>0.23920887877063177</v>
      </c>
      <c r="IK795" s="37"/>
      <c r="IL795" s="29"/>
      <c r="IM795" s="47"/>
      <c r="IN795" s="25" t="s">
        <v>29</v>
      </c>
      <c r="IO795" s="45">
        <f>SUM(IO791:IO794)</f>
        <v>136200</v>
      </c>
      <c r="IP795" s="45"/>
      <c r="IQ795" s="45"/>
      <c r="IR795" s="45"/>
      <c r="IS795" s="45">
        <f>SUM(IS791:IS794)</f>
        <v>56</v>
      </c>
      <c r="IT795" s="45"/>
      <c r="IU795" s="318" t="s">
        <v>43</v>
      </c>
      <c r="IV795" s="318"/>
      <c r="IW795" s="43">
        <f>SUM(IW791:IW794)</f>
        <v>36327</v>
      </c>
      <c r="IX795" s="150">
        <f>IW795/IO795</f>
        <v>0.2667180616740088</v>
      </c>
      <c r="IY795" s="37"/>
      <c r="IZ795" s="61"/>
      <c r="JA795" s="47"/>
      <c r="JB795" s="25" t="s">
        <v>29</v>
      </c>
      <c r="JC795" s="45">
        <f>SUM(JC791:JC794)</f>
        <v>281800</v>
      </c>
      <c r="JD795" s="45"/>
      <c r="JE795" s="45"/>
      <c r="JF795" s="45"/>
      <c r="JG795" s="45">
        <f>SUM(JG791:JG794)</f>
        <v>142</v>
      </c>
      <c r="JH795" s="45"/>
      <c r="JI795" s="318" t="s">
        <v>43</v>
      </c>
      <c r="JJ795" s="318"/>
      <c r="JK795" s="43">
        <f>SUM(JK791:JK794)</f>
        <v>48504</v>
      </c>
      <c r="JL795" s="150">
        <f>JK795/JC795</f>
        <v>0.17212207239176722</v>
      </c>
      <c r="JM795" s="37"/>
      <c r="JN795" s="29"/>
      <c r="JO795" s="47"/>
      <c r="JP795" s="25" t="s">
        <v>29</v>
      </c>
      <c r="JQ795" s="45">
        <f>SUM(JQ791:JQ794)</f>
        <v>229100</v>
      </c>
      <c r="JR795" s="45"/>
      <c r="JS795" s="45"/>
      <c r="JT795" s="45"/>
      <c r="JU795" s="45">
        <f>SUM(JU791:JU794)</f>
        <v>131</v>
      </c>
      <c r="JV795" s="45"/>
      <c r="JW795" s="318" t="s">
        <v>43</v>
      </c>
      <c r="JX795" s="318"/>
      <c r="JY795" s="43">
        <f>SUM(JY791:JY794)</f>
        <v>80481</v>
      </c>
      <c r="JZ795" s="150">
        <f>JY795/JQ795</f>
        <v>0.35129201222173723</v>
      </c>
      <c r="KA795" s="37"/>
      <c r="KB795" s="51"/>
      <c r="KC795" s="47"/>
      <c r="KD795" s="25" t="s">
        <v>29</v>
      </c>
      <c r="KE795" s="45">
        <f>SUM(KE791:KE794)</f>
        <v>372100</v>
      </c>
      <c r="KF795" s="45"/>
      <c r="KG795" s="45"/>
      <c r="KH795" s="45"/>
      <c r="KI795" s="45">
        <f>SUM(KI791:KI794)</f>
        <v>160</v>
      </c>
      <c r="KJ795" s="45"/>
      <c r="KK795" s="322" t="s">
        <v>43</v>
      </c>
      <c r="KL795" s="322"/>
      <c r="KM795" s="43">
        <f>SUM(KM791:KM794)</f>
        <v>77184</v>
      </c>
      <c r="KN795" s="150">
        <f>KM795/KE795</f>
        <v>0.20742811072292394</v>
      </c>
      <c r="KO795" s="55"/>
      <c r="KP795" s="29"/>
      <c r="KQ795" s="47"/>
      <c r="KR795" s="25" t="s">
        <v>29</v>
      </c>
      <c r="KS795" s="45">
        <f>SUM(KS791:KS794)</f>
        <v>144000</v>
      </c>
      <c r="KT795" s="45"/>
      <c r="KU795" s="45"/>
      <c r="KV795" s="45"/>
      <c r="KW795" s="45">
        <f>SUM(KW791:KW794)</f>
        <v>75</v>
      </c>
      <c r="KX795" s="45"/>
      <c r="KY795" s="318" t="s">
        <v>43</v>
      </c>
      <c r="KZ795" s="318"/>
      <c r="LA795" s="43">
        <f>SUM(LA791:LA794)</f>
        <v>31450</v>
      </c>
      <c r="LB795" s="150">
        <f>LA795/KS795</f>
        <v>0.21840277777777778</v>
      </c>
      <c r="LC795" s="37"/>
      <c r="LD795" s="29"/>
      <c r="LE795" s="47"/>
      <c r="LF795" s="45"/>
      <c r="LG795" s="45"/>
      <c r="LH795" s="45"/>
      <c r="LI795" s="45"/>
      <c r="LJ795" s="45"/>
      <c r="LK795" s="45"/>
      <c r="LL795" s="45"/>
      <c r="LM795" s="44"/>
      <c r="LN795" s="43"/>
      <c r="LO795" s="43"/>
      <c r="LP795" s="43"/>
      <c r="LQ795" s="37"/>
      <c r="LR795" s="29"/>
      <c r="LS795" s="47"/>
      <c r="LT795" s="319"/>
      <c r="LU795" s="319"/>
      <c r="LV795" s="107"/>
      <c r="LW795" s="45"/>
      <c r="LX795" s="25"/>
      <c r="LY795" s="45"/>
      <c r="LZ795" s="107"/>
      <c r="MA795" s="107"/>
      <c r="MB795" s="46"/>
      <c r="MC795" s="46"/>
      <c r="MD795" s="46"/>
      <c r="ME795" s="37"/>
      <c r="MF795" s="29"/>
      <c r="MG795" s="47"/>
      <c r="MH795" s="319"/>
      <c r="MI795" s="319"/>
      <c r="MJ795" s="107"/>
      <c r="MK795" s="45"/>
      <c r="ML795" s="25"/>
      <c r="MM795" s="45"/>
      <c r="MN795" s="107"/>
      <c r="MO795" s="107"/>
      <c r="MP795" s="46"/>
      <c r="MQ795" s="46"/>
      <c r="MR795" s="46"/>
      <c r="MS795" s="37"/>
      <c r="MT795" s="29"/>
      <c r="MU795" s="47"/>
      <c r="MV795" s="319"/>
      <c r="MW795" s="319"/>
      <c r="MX795" s="107"/>
      <c r="MY795" s="45"/>
      <c r="MZ795" s="25"/>
      <c r="NA795" s="45"/>
      <c r="NB795" s="107"/>
      <c r="NC795" s="107"/>
      <c r="ND795" s="46"/>
      <c r="NE795" s="46"/>
      <c r="NF795" s="46"/>
      <c r="NG795" s="37"/>
      <c r="NH795" s="29"/>
      <c r="NI795" s="47"/>
      <c r="NJ795" s="319"/>
      <c r="NK795" s="319"/>
      <c r="NL795" s="107"/>
      <c r="NM795" s="45"/>
      <c r="NN795" s="25"/>
      <c r="NO795" s="45"/>
      <c r="NP795" s="107"/>
      <c r="NQ795" s="107"/>
      <c r="NR795" s="46"/>
      <c r="NS795" s="46"/>
      <c r="NT795" s="46"/>
      <c r="NU795" s="37"/>
    </row>
    <row r="796" spans="1:385" x14ac:dyDescent="0.25">
      <c r="A796" s="151"/>
      <c r="B796" s="40"/>
      <c r="C796" s="251"/>
      <c r="D796" s="40"/>
      <c r="E796" s="91"/>
      <c r="F796" s="135"/>
      <c r="G796" s="135"/>
      <c r="H796" s="135"/>
      <c r="I796" s="231"/>
      <c r="J796" s="232"/>
      <c r="K796" s="233"/>
      <c r="L796" s="234"/>
      <c r="M796" s="231"/>
      <c r="N796" s="234"/>
      <c r="O796" s="235"/>
      <c r="P796" s="235"/>
      <c r="Q796" s="235"/>
      <c r="R796" s="235"/>
      <c r="S796" s="235"/>
      <c r="T796" s="236"/>
      <c r="U796" s="29"/>
      <c r="V796" s="161"/>
      <c r="W796" s="31"/>
      <c r="Y796" s="162"/>
      <c r="Z796" s="29"/>
      <c r="AA796" s="31"/>
      <c r="AB796" s="29"/>
      <c r="AC796" s="128"/>
      <c r="AD796" s="128"/>
      <c r="AE796" s="128"/>
      <c r="AF796" s="128"/>
      <c r="AG796" s="128"/>
      <c r="AH796" s="51"/>
      <c r="AI796" s="29"/>
      <c r="AJ796" s="161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1"/>
      <c r="AW796" s="29"/>
      <c r="AX796" s="161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51"/>
      <c r="BK796" s="29"/>
      <c r="BL796" s="161"/>
      <c r="BM796" s="31"/>
      <c r="BN796" s="29"/>
      <c r="BO796" s="29"/>
      <c r="BP796" s="29"/>
      <c r="BQ796" s="29"/>
      <c r="BR796" s="29"/>
      <c r="BS796" s="29"/>
      <c r="BT796" s="164"/>
      <c r="BV796" s="29"/>
      <c r="BW796" s="162"/>
      <c r="BX796" s="51"/>
      <c r="BY796" s="57"/>
      <c r="BZ796" s="51"/>
      <c r="CA796" s="51"/>
      <c r="CB796" s="51"/>
      <c r="CC796" s="51"/>
      <c r="CD796" s="51"/>
      <c r="CE796" s="51"/>
      <c r="CF796" s="51"/>
      <c r="CG796" s="51"/>
      <c r="CH796" s="165"/>
      <c r="CI796" s="51"/>
      <c r="CJ796" s="51"/>
      <c r="CK796" s="51"/>
      <c r="CL796" s="51"/>
      <c r="CM796" s="29"/>
      <c r="CN796" s="161"/>
      <c r="CO796" s="31"/>
      <c r="CP796" s="29"/>
      <c r="CQ796" s="29"/>
      <c r="CR796" s="29"/>
      <c r="CS796" s="29"/>
      <c r="CT796" s="29"/>
      <c r="CU796" s="29"/>
      <c r="CV796" s="164"/>
      <c r="CX796" s="29"/>
      <c r="CY796" s="162"/>
      <c r="CZ796" s="51"/>
      <c r="DA796" s="29"/>
      <c r="DB796" s="161"/>
      <c r="DC796" s="31"/>
      <c r="DE796" s="162"/>
      <c r="DF796" s="29"/>
      <c r="DG796" s="31"/>
      <c r="DH796" s="29"/>
      <c r="DI796" s="128"/>
      <c r="DJ796" s="128"/>
      <c r="DK796" s="128"/>
      <c r="DL796" s="128"/>
      <c r="DM796" s="128"/>
      <c r="DN796" s="51"/>
      <c r="DO796" s="29"/>
      <c r="DP796" s="161"/>
      <c r="DQ796" s="29"/>
      <c r="DR796" s="29"/>
      <c r="DS796" s="29"/>
      <c r="DT796" s="29"/>
      <c r="DU796" s="29"/>
      <c r="DV796" s="29"/>
      <c r="DW796" s="29"/>
      <c r="DX796" s="29"/>
      <c r="DY796" s="29"/>
      <c r="DZ796" s="29"/>
      <c r="EA796" s="29"/>
      <c r="EB796" s="51"/>
      <c r="GU796" s="51"/>
      <c r="GV796" s="29"/>
      <c r="GW796" s="31"/>
      <c r="GX796" s="29"/>
      <c r="GY796" s="29"/>
      <c r="GZ796" s="29"/>
      <c r="HB796" s="166"/>
      <c r="HC796" s="29"/>
      <c r="HD796" s="29"/>
      <c r="HE796" s="29"/>
      <c r="HF796" s="29"/>
      <c r="HG796" s="29"/>
      <c r="HK796" s="29"/>
      <c r="HL796" s="29"/>
      <c r="HM796" s="29"/>
      <c r="HN796" s="29"/>
      <c r="HP796" s="166"/>
      <c r="HQ796" s="29"/>
      <c r="HR796" s="29"/>
      <c r="HS796" s="29"/>
      <c r="HT796" s="29"/>
      <c r="HU796" s="29"/>
      <c r="HX796" s="360"/>
      <c r="HY796" s="161"/>
      <c r="HZ796" s="31"/>
      <c r="IA796" s="29"/>
      <c r="IB796" s="29"/>
      <c r="IC796" s="29"/>
      <c r="ID796" s="29"/>
      <c r="IE796" s="29"/>
      <c r="IF796" s="29"/>
      <c r="IG796" s="167"/>
      <c r="II796" s="29"/>
      <c r="IJ796" s="162"/>
      <c r="IK796" s="51"/>
      <c r="IL796" s="29"/>
      <c r="IM796" s="161"/>
      <c r="IN796" s="31"/>
      <c r="IR796" s="29"/>
      <c r="IS796" s="29"/>
      <c r="IT796" s="29"/>
      <c r="IU796" s="29"/>
      <c r="IW796" s="29"/>
      <c r="IX796" s="162"/>
      <c r="IY796" s="51"/>
      <c r="IZ796" s="51"/>
      <c r="JA796" s="161"/>
      <c r="JB796" s="31"/>
      <c r="JC796" s="29"/>
      <c r="JD796" s="29"/>
      <c r="JE796" s="29"/>
      <c r="JF796" s="29"/>
      <c r="JG796" s="29"/>
      <c r="JH796" s="29"/>
      <c r="JI796" s="167"/>
      <c r="JK796" s="29"/>
      <c r="JL796" s="162"/>
      <c r="JM796" s="51"/>
      <c r="JN796" s="29"/>
      <c r="JO796" s="161"/>
      <c r="JP796" s="31"/>
      <c r="JT796" s="29"/>
      <c r="JU796" s="29"/>
      <c r="JV796" s="29"/>
      <c r="JW796" s="29"/>
      <c r="JY796" s="29"/>
      <c r="JZ796" s="162"/>
      <c r="KA796" s="51"/>
      <c r="KB796" s="51"/>
      <c r="KC796" s="51"/>
      <c r="KD796" s="51"/>
      <c r="KE796" s="51"/>
      <c r="KF796" s="51"/>
      <c r="KG796" s="51"/>
      <c r="KH796" s="51"/>
      <c r="KI796" s="51"/>
      <c r="KJ796" s="51"/>
      <c r="KK796" s="51"/>
      <c r="KL796" s="51"/>
      <c r="KM796" s="51"/>
      <c r="KN796" s="51"/>
      <c r="KO796" s="51"/>
      <c r="KP796" s="29"/>
      <c r="KQ796" s="161"/>
      <c r="KR796" s="31"/>
      <c r="KV796" s="29"/>
      <c r="KW796" s="29"/>
      <c r="KX796" s="29"/>
      <c r="KY796" s="163"/>
      <c r="LA796" s="29"/>
      <c r="LB796" s="162"/>
      <c r="LC796" s="51"/>
      <c r="LD796" s="29"/>
      <c r="LE796" s="161"/>
      <c r="LF796" s="29"/>
      <c r="LG796" s="29"/>
      <c r="LH796" s="29"/>
      <c r="LI796" s="29"/>
      <c r="LJ796" s="29"/>
      <c r="LK796" s="29"/>
      <c r="LL796" s="29"/>
      <c r="LM796" s="168"/>
      <c r="LN796" s="29"/>
      <c r="LO796" s="29"/>
      <c r="LP796" s="29"/>
      <c r="LQ796" s="51"/>
      <c r="LR796" s="29"/>
      <c r="LS796" s="161"/>
      <c r="LT796" s="31"/>
      <c r="LV796" s="162"/>
      <c r="LW796" s="29"/>
      <c r="LX796" s="31"/>
      <c r="LY796" s="29"/>
      <c r="LZ796" s="128"/>
      <c r="MA796" s="128"/>
      <c r="MB796" s="128"/>
      <c r="MC796" s="128"/>
      <c r="MD796" s="128"/>
      <c r="ME796" s="51"/>
      <c r="MF796" s="29"/>
      <c r="MG796" s="161"/>
      <c r="MH796" s="31"/>
      <c r="MJ796" s="162"/>
      <c r="MK796" s="29"/>
      <c r="ML796" s="31"/>
      <c r="MM796" s="29"/>
      <c r="MN796" s="128"/>
      <c r="MO796" s="128"/>
      <c r="MP796" s="128"/>
      <c r="MQ796" s="128"/>
      <c r="MR796" s="128"/>
      <c r="MS796" s="51"/>
      <c r="MT796" s="29"/>
      <c r="MU796" s="161"/>
      <c r="MV796" s="31"/>
      <c r="MX796" s="162"/>
      <c r="MY796" s="29"/>
      <c r="MZ796" s="31"/>
      <c r="NA796" s="29"/>
      <c r="NB796" s="128"/>
      <c r="NC796" s="128"/>
      <c r="ND796" s="128"/>
      <c r="NE796" s="128"/>
      <c r="NF796" s="128"/>
      <c r="NG796" s="51"/>
      <c r="NH796" s="29"/>
      <c r="NI796" s="161"/>
      <c r="NJ796" s="31"/>
      <c r="NL796" s="162"/>
      <c r="NM796" s="29"/>
      <c r="NN796" s="31"/>
      <c r="NO796" s="29"/>
      <c r="NP796" s="128"/>
      <c r="NQ796" s="128"/>
      <c r="NR796" s="128"/>
      <c r="NS796" s="128"/>
      <c r="NT796" s="128"/>
      <c r="NU796" s="51"/>
    </row>
    <row r="797" spans="1:385" x14ac:dyDescent="0.25">
      <c r="A797" s="169" t="s">
        <v>44</v>
      </c>
      <c r="B797" s="252"/>
      <c r="C797" s="40"/>
      <c r="D797" s="40"/>
      <c r="E797" s="40"/>
      <c r="F797" s="135"/>
      <c r="G797" s="135"/>
      <c r="H797" s="135"/>
      <c r="I797" s="319" t="e">
        <f>I793+#REF!*100+#REF!*100</f>
        <v>#REF!</v>
      </c>
      <c r="J797" s="319"/>
      <c r="K797" s="107"/>
      <c r="L797" s="45"/>
      <c r="M797" s="325" t="s">
        <v>1190</v>
      </c>
      <c r="N797" s="325"/>
      <c r="O797" s="45" t="e">
        <f>O793+#REF!+#REF!</f>
        <v>#REF!</v>
      </c>
      <c r="P797" s="45"/>
      <c r="Q797" s="46"/>
      <c r="R797" s="46"/>
      <c r="S797" s="46"/>
      <c r="T797" s="37"/>
      <c r="U797" s="29"/>
      <c r="V797" s="172"/>
      <c r="W797" s="320"/>
      <c r="X797" s="320"/>
      <c r="Y797" s="162"/>
      <c r="Z797" s="29"/>
      <c r="AA797" s="31"/>
      <c r="AB797" s="29"/>
      <c r="AC797" s="128"/>
      <c r="AD797" s="128"/>
      <c r="AE797" s="128"/>
      <c r="AF797" s="128"/>
      <c r="AG797" s="128"/>
      <c r="AH797" s="51"/>
      <c r="AI797" s="29"/>
      <c r="AJ797" s="161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1"/>
      <c r="AW797" s="29"/>
      <c r="AX797" s="161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51"/>
      <c r="BK797" s="29"/>
      <c r="BL797" s="161"/>
      <c r="BM797" s="31"/>
      <c r="BN797" s="29"/>
      <c r="BO797" s="29"/>
      <c r="BP797" s="29"/>
      <c r="BQ797" s="29"/>
      <c r="BR797" s="29"/>
      <c r="BS797" s="29"/>
      <c r="BT797" s="164"/>
      <c r="BV797" s="29"/>
      <c r="BW797" s="162"/>
      <c r="BX797" s="51"/>
      <c r="BY797" s="57"/>
      <c r="BZ797" s="51"/>
      <c r="CA797" s="51"/>
      <c r="CB797" s="51"/>
      <c r="CC797" s="51"/>
      <c r="CD797" s="51"/>
      <c r="CE797" s="51"/>
      <c r="CF797" s="51"/>
      <c r="CG797" s="51"/>
      <c r="CH797" s="165"/>
      <c r="CI797" s="51"/>
      <c r="CJ797" s="51"/>
      <c r="CK797" s="51"/>
      <c r="CL797" s="51"/>
      <c r="CM797" s="29"/>
      <c r="CN797" s="161"/>
      <c r="CO797" s="31"/>
      <c r="CP797" s="29"/>
      <c r="CQ797" s="29"/>
      <c r="CR797" s="29"/>
      <c r="CS797" s="29"/>
      <c r="CT797" s="29"/>
      <c r="CU797" s="29"/>
      <c r="CV797" s="164"/>
      <c r="CX797" s="29"/>
      <c r="CY797" s="162"/>
      <c r="CZ797" s="51"/>
      <c r="DA797" s="29"/>
      <c r="DB797" s="172"/>
      <c r="DC797" s="320"/>
      <c r="DD797" s="320"/>
      <c r="DE797" s="162"/>
      <c r="DF797" s="29"/>
      <c r="DG797" s="31"/>
      <c r="DH797" s="29"/>
      <c r="DI797" s="128"/>
      <c r="DJ797" s="128"/>
      <c r="DK797" s="128"/>
      <c r="DL797" s="128"/>
      <c r="DM797" s="128"/>
      <c r="DN797" s="51"/>
      <c r="DO797" s="29"/>
      <c r="DP797" s="161"/>
      <c r="DQ797" s="29"/>
      <c r="DR797" s="29"/>
      <c r="DS797" s="29"/>
      <c r="DT797" s="29"/>
      <c r="DU797" s="29"/>
      <c r="DV797" s="29"/>
      <c r="DW797" s="29"/>
      <c r="DX797" s="29"/>
      <c r="DY797" s="29"/>
      <c r="DZ797" s="29"/>
      <c r="EA797" s="29"/>
      <c r="EB797" s="51"/>
      <c r="GU797" s="51"/>
      <c r="HX797" s="360"/>
      <c r="HY797" s="161"/>
      <c r="HZ797" s="31"/>
      <c r="IA797" s="29"/>
      <c r="IB797" s="29"/>
      <c r="IC797" s="29"/>
      <c r="ID797" s="29"/>
      <c r="IE797" s="29"/>
      <c r="IF797" s="29"/>
      <c r="IG797" s="167"/>
      <c r="II797" s="29"/>
      <c r="IJ797" s="162"/>
      <c r="IK797" s="51"/>
      <c r="IL797" s="29"/>
      <c r="IM797" s="161"/>
      <c r="IN797" s="31"/>
      <c r="IR797" s="29"/>
      <c r="IS797" s="29"/>
      <c r="IT797" s="29"/>
      <c r="IU797" s="29"/>
      <c r="IW797" s="29"/>
      <c r="IX797" s="162"/>
      <c r="IY797" s="51"/>
      <c r="IZ797" s="51"/>
      <c r="JA797" s="161"/>
      <c r="JB797" s="31"/>
      <c r="JC797" s="29"/>
      <c r="JD797" s="29"/>
      <c r="JE797" s="29"/>
      <c r="JF797" s="29"/>
      <c r="JG797" s="29"/>
      <c r="JH797" s="29"/>
      <c r="JI797" s="167"/>
      <c r="JK797" s="29"/>
      <c r="JL797" s="162"/>
      <c r="JM797" s="51"/>
      <c r="JN797" s="29"/>
      <c r="JO797" s="161"/>
      <c r="JP797" s="31"/>
      <c r="JT797" s="29"/>
      <c r="JU797" s="29"/>
      <c r="JV797" s="29"/>
      <c r="JW797" s="29"/>
      <c r="JY797" s="29"/>
      <c r="JZ797" s="162"/>
      <c r="KA797" s="51"/>
      <c r="KB797" s="51"/>
      <c r="KC797" s="51"/>
      <c r="KD797" s="51"/>
      <c r="KE797" s="51"/>
      <c r="KF797" s="51"/>
      <c r="KG797" s="51"/>
      <c r="KH797" s="51"/>
      <c r="KI797" s="51"/>
      <c r="KJ797" s="51"/>
      <c r="KK797" s="51"/>
      <c r="KL797" s="51"/>
      <c r="KM797" s="51"/>
      <c r="KN797" s="51"/>
      <c r="KO797" s="51"/>
      <c r="KP797" s="29"/>
      <c r="KQ797" s="161"/>
      <c r="KR797" s="31"/>
      <c r="KV797" s="29"/>
      <c r="KW797" s="29"/>
      <c r="KX797" s="29"/>
      <c r="KY797" s="163"/>
      <c r="LA797" s="29"/>
      <c r="LB797" s="162"/>
      <c r="LC797" s="51"/>
      <c r="LD797" s="29"/>
      <c r="LE797" s="161"/>
      <c r="LF797" s="29"/>
      <c r="LG797" s="29"/>
      <c r="LH797" s="29"/>
      <c r="LI797" s="29"/>
      <c r="LJ797" s="29"/>
      <c r="LK797" s="29"/>
      <c r="LL797" s="29"/>
      <c r="LM797" s="168"/>
      <c r="LN797" s="29"/>
      <c r="LO797" s="29"/>
      <c r="LP797" s="29"/>
      <c r="LQ797" s="51"/>
      <c r="LR797" s="29"/>
      <c r="LS797" s="172"/>
      <c r="LT797" s="320"/>
      <c r="LU797" s="320"/>
      <c r="LV797" s="162"/>
      <c r="LW797" s="29"/>
      <c r="LX797" s="31"/>
      <c r="LY797" s="29"/>
      <c r="LZ797" s="128"/>
      <c r="MA797" s="128"/>
      <c r="MB797" s="128"/>
      <c r="MC797" s="128"/>
      <c r="MD797" s="128"/>
      <c r="ME797" s="51"/>
      <c r="MF797" s="29"/>
      <c r="MG797" s="172"/>
      <c r="MH797" s="320"/>
      <c r="MI797" s="320"/>
      <c r="MJ797" s="162"/>
      <c r="MK797" s="29"/>
      <c r="ML797" s="31"/>
      <c r="MM797" s="29"/>
      <c r="MN797" s="128"/>
      <c r="MO797" s="128"/>
      <c r="MP797" s="128"/>
      <c r="MQ797" s="128"/>
      <c r="MR797" s="128"/>
      <c r="MS797" s="51"/>
      <c r="MT797" s="29"/>
      <c r="MU797" s="172"/>
      <c r="MV797" s="320"/>
      <c r="MW797" s="320"/>
      <c r="MX797" s="162"/>
      <c r="MY797" s="29"/>
      <c r="MZ797" s="31"/>
      <c r="NA797" s="29"/>
      <c r="NB797" s="128"/>
      <c r="NC797" s="128"/>
      <c r="ND797" s="128"/>
      <c r="NE797" s="128"/>
      <c r="NF797" s="128"/>
      <c r="NG797" s="51"/>
      <c r="NH797" s="29"/>
      <c r="NI797" s="172"/>
      <c r="NJ797" s="320"/>
      <c r="NK797" s="320"/>
      <c r="NL797" s="162"/>
      <c r="NM797" s="29"/>
      <c r="NN797" s="31"/>
      <c r="NO797" s="29"/>
      <c r="NP797" s="128"/>
      <c r="NQ797" s="128"/>
      <c r="NR797" s="128"/>
      <c r="NS797" s="128"/>
      <c r="NT797" s="128"/>
      <c r="NU797" s="51"/>
    </row>
    <row r="798" spans="1:385" x14ac:dyDescent="0.25">
      <c r="A798" s="18"/>
      <c r="B798" s="39"/>
      <c r="C798" s="40"/>
      <c r="D798" s="40"/>
      <c r="E798" s="40"/>
      <c r="F798" s="135"/>
      <c r="G798" s="135"/>
      <c r="H798" s="135"/>
      <c r="I798" s="319"/>
      <c r="J798" s="319"/>
      <c r="K798" s="107"/>
      <c r="L798" s="45"/>
      <c r="M798" s="319" t="s">
        <v>45</v>
      </c>
      <c r="N798" s="319"/>
      <c r="O798" s="45" t="e">
        <f>K794+#REF!+#REF!</f>
        <v>#REF!</v>
      </c>
      <c r="P798" s="45"/>
      <c r="Q798" s="46"/>
      <c r="R798" s="46"/>
      <c r="S798" s="46"/>
      <c r="T798" s="37"/>
      <c r="U798" s="29"/>
      <c r="V798" s="172"/>
      <c r="W798" s="31"/>
      <c r="Y798" s="162"/>
      <c r="Z798" s="29"/>
      <c r="AA798" s="31"/>
      <c r="AB798" s="29"/>
      <c r="AC798" s="128"/>
      <c r="AD798" s="128"/>
      <c r="AE798" s="128"/>
      <c r="AF798" s="128"/>
      <c r="AG798" s="128"/>
      <c r="AH798" s="51"/>
      <c r="AI798" s="29"/>
      <c r="AJ798" s="161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1"/>
      <c r="AW798" s="29"/>
      <c r="AX798" s="161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51"/>
      <c r="BK798" s="29"/>
      <c r="BL798" s="161"/>
      <c r="BM798" s="31"/>
      <c r="BN798" s="29"/>
      <c r="BO798" s="29"/>
      <c r="BP798" s="29"/>
      <c r="BQ798" s="29"/>
      <c r="BR798" s="29"/>
      <c r="BS798" s="29"/>
      <c r="BT798" s="164"/>
      <c r="BV798" s="29"/>
      <c r="BW798" s="162"/>
      <c r="BX798" s="51"/>
      <c r="BY798" s="57"/>
      <c r="BZ798" s="51"/>
      <c r="CA798" s="51"/>
      <c r="CB798" s="51"/>
      <c r="CC798" s="51"/>
      <c r="CD798" s="51"/>
      <c r="CE798" s="51"/>
      <c r="CF798" s="51"/>
      <c r="CG798" s="51"/>
      <c r="CH798" s="165"/>
      <c r="CI798" s="51"/>
      <c r="CJ798" s="51"/>
      <c r="CK798" s="51"/>
      <c r="CL798" s="51"/>
      <c r="CM798" s="29"/>
      <c r="CN798" s="161"/>
      <c r="CO798" s="31"/>
      <c r="CP798" s="29"/>
      <c r="CQ798" s="29"/>
      <c r="CR798" s="29"/>
      <c r="CS798" s="29"/>
      <c r="CT798" s="29"/>
      <c r="CU798" s="29"/>
      <c r="CV798" s="164"/>
      <c r="CX798" s="29"/>
      <c r="CY798" s="162"/>
      <c r="CZ798" s="51"/>
      <c r="DA798" s="29"/>
      <c r="DB798" s="172"/>
      <c r="DC798" s="31"/>
      <c r="DE798" s="162"/>
      <c r="DF798" s="29"/>
      <c r="DG798" s="31"/>
      <c r="DH798" s="29"/>
      <c r="DI798" s="128"/>
      <c r="DJ798" s="128"/>
      <c r="DK798" s="128"/>
      <c r="DL798" s="128"/>
      <c r="DM798" s="128"/>
      <c r="DN798" s="51"/>
      <c r="DO798" s="29"/>
      <c r="DP798" s="161"/>
      <c r="DQ798" s="29"/>
      <c r="DR798" s="29"/>
      <c r="DS798" s="29"/>
      <c r="DT798" s="29"/>
      <c r="DU798" s="29"/>
      <c r="DV798" s="29"/>
      <c r="DW798" s="29"/>
      <c r="DX798" s="29"/>
      <c r="DY798" s="29"/>
      <c r="DZ798" s="29"/>
      <c r="EA798" s="29"/>
      <c r="EB798" s="51"/>
      <c r="GU798" s="51"/>
      <c r="HX798" s="360"/>
      <c r="HY798" s="161"/>
      <c r="HZ798" s="31"/>
      <c r="IA798" s="29"/>
      <c r="IB798" s="29"/>
      <c r="IC798" s="29"/>
      <c r="ID798" s="29"/>
      <c r="IE798" s="29"/>
      <c r="IF798" s="29"/>
      <c r="IG798" s="167"/>
      <c r="II798" s="29"/>
      <c r="IJ798" s="162"/>
      <c r="IK798" s="51"/>
      <c r="IL798" s="29"/>
      <c r="IM798" s="161"/>
      <c r="IN798" s="31"/>
      <c r="IR798" s="29"/>
      <c r="IS798" s="29"/>
      <c r="IT798" s="29"/>
      <c r="IU798" s="29"/>
      <c r="IW798" s="29"/>
      <c r="IX798" s="162"/>
      <c r="IY798" s="51"/>
      <c r="IZ798" s="51"/>
      <c r="JA798" s="161"/>
      <c r="JB798" s="31"/>
      <c r="JC798" s="29"/>
      <c r="JD798" s="29"/>
      <c r="JE798" s="29"/>
      <c r="JF798" s="29"/>
      <c r="JG798" s="29"/>
      <c r="JH798" s="29"/>
      <c r="JI798" s="167"/>
      <c r="JK798" s="29"/>
      <c r="JL798" s="162"/>
      <c r="JM798" s="51"/>
      <c r="JN798" s="29"/>
      <c r="JO798" s="161"/>
      <c r="JP798" s="31"/>
      <c r="JT798" s="29"/>
      <c r="JU798" s="29"/>
      <c r="JV798" s="29"/>
      <c r="JW798" s="29"/>
      <c r="JY798" s="29"/>
      <c r="JZ798" s="162"/>
      <c r="KA798" s="51"/>
      <c r="KB798" s="51"/>
      <c r="KC798" s="51"/>
      <c r="KD798" s="51"/>
      <c r="KE798" s="51"/>
      <c r="KF798" s="51"/>
      <c r="KG798" s="51"/>
      <c r="KH798" s="51"/>
      <c r="KI798" s="51"/>
      <c r="KJ798" s="51"/>
      <c r="KK798" s="51"/>
      <c r="KL798" s="51"/>
      <c r="KM798" s="51"/>
      <c r="KN798" s="51"/>
      <c r="KO798" s="51"/>
      <c r="KP798" s="29"/>
      <c r="KQ798" s="161"/>
      <c r="KR798" s="31"/>
      <c r="KV798" s="29"/>
      <c r="KW798" s="29"/>
      <c r="KX798" s="29"/>
      <c r="KY798" s="163"/>
      <c r="LA798" s="29"/>
      <c r="LB798" s="162"/>
      <c r="LC798" s="51"/>
      <c r="LD798" s="29"/>
      <c r="LE798" s="161"/>
      <c r="LF798" s="29"/>
      <c r="LG798" s="29"/>
      <c r="LH798" s="29"/>
      <c r="LI798" s="29"/>
      <c r="LJ798" s="29"/>
      <c r="LK798" s="29"/>
      <c r="LL798" s="29"/>
      <c r="LM798" s="168"/>
      <c r="LN798" s="29"/>
      <c r="LO798" s="29"/>
      <c r="LP798" s="29"/>
      <c r="LQ798" s="51"/>
      <c r="LR798" s="29"/>
      <c r="LS798" s="172"/>
      <c r="LT798" s="31"/>
      <c r="LV798" s="162"/>
      <c r="LW798" s="29"/>
      <c r="LX798" s="31"/>
      <c r="LY798" s="29"/>
      <c r="LZ798" s="128"/>
      <c r="MA798" s="128"/>
      <c r="MB798" s="128"/>
      <c r="MC798" s="128"/>
      <c r="MD798" s="128"/>
      <c r="ME798" s="51"/>
      <c r="MF798" s="29"/>
      <c r="MG798" s="172"/>
      <c r="MH798" s="31"/>
      <c r="MJ798" s="162"/>
      <c r="MK798" s="29"/>
      <c r="ML798" s="31"/>
      <c r="MM798" s="29"/>
      <c r="MN798" s="128"/>
      <c r="MO798" s="128"/>
      <c r="MP798" s="128"/>
      <c r="MQ798" s="128"/>
      <c r="MR798" s="128"/>
      <c r="MS798" s="51"/>
      <c r="MT798" s="29"/>
      <c r="MU798" s="172"/>
      <c r="MV798" s="31"/>
      <c r="MX798" s="162"/>
      <c r="MY798" s="29"/>
      <c r="MZ798" s="31"/>
      <c r="NA798" s="29"/>
      <c r="NB798" s="128"/>
      <c r="NC798" s="128"/>
      <c r="ND798" s="128"/>
      <c r="NE798" s="128"/>
      <c r="NF798" s="128"/>
      <c r="NG798" s="51"/>
      <c r="NH798" s="29"/>
      <c r="NI798" s="172"/>
      <c r="NJ798" s="31"/>
      <c r="NL798" s="162"/>
      <c r="NM798" s="29"/>
      <c r="NN798" s="31"/>
      <c r="NO798" s="29"/>
      <c r="NP798" s="128"/>
      <c r="NQ798" s="128"/>
      <c r="NR798" s="128"/>
      <c r="NS798" s="128"/>
      <c r="NT798" s="128"/>
      <c r="NU798" s="51"/>
    </row>
    <row r="799" spans="1:385" x14ac:dyDescent="0.25">
      <c r="A799" s="18"/>
      <c r="B799" s="39"/>
      <c r="C799" s="40"/>
      <c r="D799" s="40"/>
      <c r="E799" s="40"/>
      <c r="F799" s="135"/>
      <c r="G799" s="135"/>
      <c r="H799" s="135"/>
      <c r="I799" s="319"/>
      <c r="J799" s="319"/>
      <c r="K799" s="107"/>
      <c r="L799" s="45"/>
      <c r="M799" s="325" t="s">
        <v>1202</v>
      </c>
      <c r="N799" s="325"/>
      <c r="O799" s="71" t="e">
        <f>N794+#REF!+#REF!</f>
        <v>#REF!</v>
      </c>
      <c r="P799" s="71"/>
      <c r="Q799" s="107" t="e">
        <f>O799/I797</f>
        <v>#REF!</v>
      </c>
      <c r="R799" s="46"/>
      <c r="S799" s="46"/>
      <c r="T799" s="37"/>
      <c r="U799" s="29"/>
      <c r="V799" s="161"/>
      <c r="W799" s="320"/>
      <c r="X799" s="320"/>
      <c r="Y799" s="162"/>
      <c r="Z799" s="29"/>
      <c r="AA799" s="31"/>
      <c r="AB799" s="29"/>
      <c r="AC799" s="128"/>
      <c r="AD799" s="128"/>
      <c r="AE799" s="128"/>
      <c r="AF799" s="128"/>
      <c r="AG799" s="128"/>
      <c r="AH799" s="51"/>
      <c r="AI799" s="29"/>
      <c r="AJ799" s="161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1"/>
      <c r="AW799" s="29"/>
      <c r="AX799" s="161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51"/>
      <c r="BK799" s="29"/>
      <c r="BL799" s="161"/>
      <c r="BM799" s="31"/>
      <c r="BN799" s="29"/>
      <c r="BO799" s="29"/>
      <c r="BP799" s="29"/>
      <c r="BQ799" s="29"/>
      <c r="BR799" s="29"/>
      <c r="BS799" s="29"/>
      <c r="BT799" s="164"/>
      <c r="BV799" s="29"/>
      <c r="BW799" s="162"/>
      <c r="BX799" s="51"/>
      <c r="BY799" s="57"/>
      <c r="BZ799" s="51"/>
      <c r="CA799" s="51"/>
      <c r="CB799" s="51"/>
      <c r="CC799" s="51"/>
      <c r="CD799" s="51"/>
      <c r="CE799" s="51"/>
      <c r="CF799" s="51"/>
      <c r="CG799" s="51"/>
      <c r="CH799" s="165"/>
      <c r="CI799" s="51"/>
      <c r="CJ799" s="51"/>
      <c r="CK799" s="51"/>
      <c r="CL799" s="51"/>
      <c r="CM799" s="29"/>
      <c r="CN799" s="161"/>
      <c r="CO799" s="31"/>
      <c r="CP799" s="29"/>
      <c r="CQ799" s="29"/>
      <c r="CR799" s="29"/>
      <c r="CS799" s="29"/>
      <c r="CT799" s="29"/>
      <c r="CU799" s="29"/>
      <c r="CV799" s="164"/>
      <c r="CX799" s="29"/>
      <c r="CY799" s="162"/>
      <c r="CZ799" s="51"/>
      <c r="DA799" s="29"/>
      <c r="DB799" s="161"/>
      <c r="DC799" s="320"/>
      <c r="DD799" s="320"/>
      <c r="DE799" s="162"/>
      <c r="DF799" s="29"/>
      <c r="DG799" s="31"/>
      <c r="DH799" s="29"/>
      <c r="DI799" s="128"/>
      <c r="DJ799" s="128"/>
      <c r="DK799" s="128"/>
      <c r="DL799" s="128"/>
      <c r="DM799" s="128"/>
      <c r="DN799" s="51"/>
      <c r="DO799" s="29"/>
      <c r="DP799" s="161"/>
      <c r="DQ799" s="29"/>
      <c r="DR799" s="29"/>
      <c r="DS799" s="29"/>
      <c r="DT799" s="29"/>
      <c r="DU799" s="29"/>
      <c r="DV799" s="29"/>
      <c r="DW799" s="29"/>
      <c r="DX799" s="29"/>
      <c r="DY799" s="29"/>
      <c r="DZ799" s="29"/>
      <c r="EA799" s="29"/>
      <c r="EB799" s="51"/>
      <c r="GU799" s="51"/>
      <c r="HX799" s="360"/>
      <c r="HY799" s="161"/>
      <c r="HZ799" s="31"/>
      <c r="IA799" s="29"/>
      <c r="IB799" s="29"/>
      <c r="IC799" s="29"/>
      <c r="ID799" s="29"/>
      <c r="IE799" s="29"/>
      <c r="IF799" s="29"/>
      <c r="IG799" s="167"/>
      <c r="II799" s="29"/>
      <c r="IJ799" s="162"/>
      <c r="IK799" s="51"/>
      <c r="IL799" s="29"/>
      <c r="IM799" s="161"/>
      <c r="IN799" s="31"/>
      <c r="IO799" s="29"/>
      <c r="IP799" s="29"/>
      <c r="IQ799" s="29"/>
      <c r="IR799" s="29"/>
      <c r="IS799" s="29"/>
      <c r="IT799" s="29"/>
      <c r="IU799" s="176"/>
      <c r="IW799" s="29"/>
      <c r="IX799" s="162"/>
      <c r="IY799" s="51"/>
      <c r="IZ799" s="51"/>
      <c r="JA799" s="161"/>
      <c r="JB799" s="31"/>
      <c r="JC799" s="29"/>
      <c r="JD799" s="29"/>
      <c r="JE799" s="29"/>
      <c r="JF799" s="29"/>
      <c r="JG799" s="29"/>
      <c r="JH799" s="29"/>
      <c r="JI799" s="167"/>
      <c r="JK799" s="29"/>
      <c r="JL799" s="162"/>
      <c r="JM799" s="51"/>
      <c r="JN799" s="29"/>
      <c r="JO799" s="161"/>
      <c r="JP799" s="31"/>
      <c r="JQ799" s="29"/>
      <c r="JR799" s="29"/>
      <c r="JS799" s="29"/>
      <c r="JT799" s="29"/>
      <c r="JU799" s="29"/>
      <c r="JV799" s="29"/>
      <c r="JW799" s="176"/>
      <c r="JY799" s="29"/>
      <c r="JZ799" s="162"/>
      <c r="KA799" s="51"/>
      <c r="KB799" s="51"/>
      <c r="KC799" s="51"/>
      <c r="KD799" s="51"/>
      <c r="KE799" s="51"/>
      <c r="KF799" s="51"/>
      <c r="KG799" s="51"/>
      <c r="KH799" s="51"/>
      <c r="KI799" s="51"/>
      <c r="KJ799" s="51"/>
      <c r="KK799" s="51"/>
      <c r="KL799" s="51"/>
      <c r="KM799" s="51"/>
      <c r="KN799" s="51"/>
      <c r="KO799" s="51"/>
      <c r="KP799" s="29"/>
      <c r="KQ799" s="161"/>
      <c r="KR799" s="31"/>
      <c r="KS799" s="29"/>
      <c r="KT799" s="29"/>
      <c r="KU799" s="29"/>
      <c r="KV799" s="29"/>
      <c r="KW799" s="29"/>
      <c r="KX799" s="29"/>
      <c r="KY799" s="175"/>
      <c r="LA799" s="29"/>
      <c r="LB799" s="162"/>
      <c r="LC799" s="51"/>
      <c r="LD799" s="29"/>
      <c r="LE799" s="161"/>
      <c r="LF799" s="29"/>
      <c r="LG799" s="29"/>
      <c r="LH799" s="29"/>
      <c r="LI799" s="29"/>
      <c r="LJ799" s="29"/>
      <c r="LK799" s="29"/>
      <c r="LL799" s="29"/>
      <c r="LM799" s="168"/>
      <c r="LN799" s="29"/>
      <c r="LO799" s="29"/>
      <c r="LP799" s="29"/>
      <c r="LQ799" s="51"/>
      <c r="LR799" s="29"/>
      <c r="LS799" s="161"/>
      <c r="LT799" s="320"/>
      <c r="LU799" s="320"/>
      <c r="LV799" s="162"/>
      <c r="LW799" s="29"/>
      <c r="LX799" s="31"/>
      <c r="LY799" s="29"/>
      <c r="LZ799" s="128"/>
      <c r="MA799" s="128"/>
      <c r="MB799" s="128"/>
      <c r="MC799" s="128"/>
      <c r="MD799" s="128"/>
      <c r="ME799" s="51"/>
      <c r="MF799" s="29"/>
      <c r="MG799" s="161"/>
      <c r="MH799" s="320"/>
      <c r="MI799" s="320"/>
      <c r="MJ799" s="162"/>
      <c r="MK799" s="29"/>
      <c r="ML799" s="31"/>
      <c r="MM799" s="29"/>
      <c r="MN799" s="128"/>
      <c r="MO799" s="128"/>
      <c r="MP799" s="128"/>
      <c r="MQ799" s="128"/>
      <c r="MR799" s="128"/>
      <c r="MS799" s="51"/>
      <c r="MT799" s="29"/>
      <c r="MU799" s="161"/>
      <c r="MV799" s="320"/>
      <c r="MW799" s="320"/>
      <c r="MX799" s="162"/>
      <c r="MY799" s="29"/>
      <c r="MZ799" s="31"/>
      <c r="NA799" s="29"/>
      <c r="NB799" s="128"/>
      <c r="NC799" s="128"/>
      <c r="ND799" s="128"/>
      <c r="NE799" s="128"/>
      <c r="NF799" s="128"/>
      <c r="NG799" s="51"/>
      <c r="NH799" s="29"/>
      <c r="NI799" s="161"/>
      <c r="NJ799" s="320"/>
      <c r="NK799" s="320"/>
      <c r="NL799" s="162"/>
      <c r="NM799" s="29"/>
      <c r="NN799" s="31"/>
      <c r="NO799" s="29"/>
      <c r="NP799" s="128"/>
      <c r="NQ799" s="128"/>
      <c r="NR799" s="128"/>
      <c r="NS799" s="128"/>
      <c r="NT799" s="128"/>
      <c r="NU799" s="51"/>
    </row>
    <row r="800" spans="1:385" x14ac:dyDescent="0.25">
      <c r="A800" s="174"/>
      <c r="B800" s="135"/>
      <c r="C800" s="135"/>
      <c r="D800" s="135"/>
      <c r="E800" s="135"/>
      <c r="F800" s="135"/>
      <c r="G800" s="135"/>
      <c r="H800" s="135"/>
      <c r="I800" s="253"/>
      <c r="J800" s="254"/>
      <c r="K800" s="255"/>
      <c r="L800" s="256"/>
      <c r="M800" s="31"/>
      <c r="N800" s="29"/>
      <c r="O800" s="128"/>
      <c r="P800" s="128"/>
      <c r="Q800" s="128"/>
      <c r="R800" s="128"/>
      <c r="S800" s="128"/>
      <c r="T800" s="51"/>
      <c r="U800" s="29"/>
      <c r="V800" s="161"/>
      <c r="W800" s="31"/>
      <c r="Y800" s="162"/>
      <c r="Z800" s="29"/>
      <c r="AA800" s="31"/>
      <c r="AB800" s="29"/>
      <c r="AC800" s="128"/>
      <c r="AD800" s="128"/>
      <c r="AE800" s="128"/>
      <c r="AF800" s="128"/>
      <c r="AG800" s="128"/>
      <c r="AH800" s="51"/>
      <c r="AI800" s="29"/>
      <c r="AJ800" s="161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1"/>
      <c r="AW800" s="29"/>
      <c r="AX800" s="161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51"/>
      <c r="BK800" s="29"/>
      <c r="BL800" s="161"/>
      <c r="BM800" s="31"/>
      <c r="BN800" s="29"/>
      <c r="BO800" s="29"/>
      <c r="BP800" s="29"/>
      <c r="BQ800" s="29"/>
      <c r="BR800" s="29"/>
      <c r="BS800" s="29"/>
      <c r="BT800" s="164"/>
      <c r="BV800" s="29"/>
      <c r="BW800" s="162"/>
      <c r="BX800" s="51"/>
      <c r="BY800" s="57"/>
      <c r="BZ800" s="51"/>
      <c r="CA800" s="51"/>
      <c r="CB800" s="51"/>
      <c r="CC800" s="51"/>
      <c r="CD800" s="51"/>
      <c r="CE800" s="51"/>
      <c r="CF800" s="51"/>
      <c r="CG800" s="51"/>
      <c r="CH800" s="165"/>
      <c r="CI800" s="51"/>
      <c r="CJ800" s="51"/>
      <c r="CK800" s="51"/>
      <c r="CL800" s="51"/>
      <c r="CM800" s="29"/>
      <c r="CN800" s="161"/>
      <c r="CO800" s="31"/>
      <c r="CP800" s="29"/>
      <c r="CQ800" s="29"/>
      <c r="CR800" s="29"/>
      <c r="CS800" s="29"/>
      <c r="CT800" s="29"/>
      <c r="CU800" s="29"/>
      <c r="CV800" s="164"/>
      <c r="CX800" s="29"/>
      <c r="CY800" s="162"/>
      <c r="CZ800" s="51"/>
      <c r="DA800" s="29"/>
      <c r="DB800" s="161"/>
      <c r="DC800" s="31"/>
      <c r="DE800" s="162"/>
      <c r="DF800" s="29"/>
      <c r="DG800" s="31"/>
      <c r="DH800" s="29"/>
      <c r="DI800" s="128"/>
      <c r="DJ800" s="128"/>
      <c r="DK800" s="128"/>
      <c r="DL800" s="128"/>
      <c r="DM800" s="128"/>
      <c r="DN800" s="51"/>
      <c r="DO800" s="29"/>
      <c r="DP800" s="161"/>
      <c r="DQ800" s="29"/>
      <c r="DR800" s="29"/>
      <c r="DS800" s="29"/>
      <c r="DT800" s="29"/>
      <c r="DU800" s="29"/>
      <c r="DV800" s="29"/>
      <c r="DW800" s="29"/>
      <c r="DX800" s="29"/>
      <c r="DY800" s="29"/>
      <c r="DZ800" s="29"/>
      <c r="EA800" s="29"/>
      <c r="EB800" s="51"/>
      <c r="GU800" s="51"/>
      <c r="HX800" s="360"/>
      <c r="HY800" s="161"/>
      <c r="HZ800" s="31"/>
      <c r="IA800" s="29"/>
      <c r="IB800" s="29"/>
      <c r="IC800" s="29"/>
      <c r="ID800" s="29"/>
      <c r="IE800" s="29"/>
      <c r="IF800" s="29"/>
      <c r="IG800" s="167"/>
      <c r="II800" s="29"/>
      <c r="IJ800" s="162"/>
      <c r="IK800" s="51"/>
      <c r="IL800" s="29"/>
      <c r="IM800" s="161"/>
      <c r="IN800" s="31"/>
      <c r="IO800" s="29"/>
      <c r="IP800" s="29"/>
      <c r="IQ800" s="29"/>
      <c r="IR800" s="29"/>
      <c r="IS800" s="29"/>
      <c r="IT800" s="29"/>
      <c r="IU800" s="176"/>
      <c r="IW800" s="29"/>
      <c r="IX800" s="162"/>
      <c r="IY800" s="51"/>
      <c r="IZ800" s="51"/>
      <c r="JA800" s="161"/>
      <c r="JB800" s="31"/>
      <c r="JC800" s="29"/>
      <c r="JD800" s="29"/>
      <c r="JE800" s="29"/>
      <c r="JF800" s="29"/>
      <c r="JG800" s="29"/>
      <c r="JH800" s="29"/>
      <c r="JI800" s="167"/>
      <c r="JK800" s="29"/>
      <c r="JL800" s="162"/>
      <c r="JM800" s="51"/>
      <c r="JN800" s="29"/>
      <c r="JO800" s="161"/>
      <c r="JP800" s="31"/>
      <c r="JQ800" s="29"/>
      <c r="JR800" s="29"/>
      <c r="JS800" s="29"/>
      <c r="JT800" s="29"/>
      <c r="JU800" s="29"/>
      <c r="JV800" s="29"/>
      <c r="JW800" s="176"/>
      <c r="JY800" s="29"/>
      <c r="JZ800" s="162"/>
      <c r="KA800" s="51"/>
      <c r="KB800" s="51"/>
      <c r="KC800" s="51"/>
      <c r="KD800" s="51"/>
      <c r="KE800" s="51"/>
      <c r="KF800" s="51"/>
      <c r="KG800" s="51"/>
      <c r="KH800" s="51"/>
      <c r="KI800" s="51"/>
      <c r="KJ800" s="51"/>
      <c r="KK800" s="51"/>
      <c r="KL800" s="51"/>
      <c r="KM800" s="51"/>
      <c r="KN800" s="51"/>
      <c r="KO800" s="51"/>
      <c r="KP800" s="29"/>
      <c r="KQ800" s="161"/>
      <c r="KR800" s="31"/>
      <c r="KS800" s="29"/>
      <c r="KT800" s="29"/>
      <c r="KU800" s="29"/>
      <c r="KV800" s="29"/>
      <c r="KW800" s="29"/>
      <c r="KX800" s="29"/>
      <c r="KY800" s="175"/>
      <c r="LA800" s="29"/>
      <c r="LB800" s="162"/>
      <c r="LC800" s="51"/>
      <c r="LD800" s="29"/>
      <c r="LE800" s="161"/>
      <c r="LF800" s="29"/>
      <c r="LG800" s="29"/>
      <c r="LH800" s="29"/>
      <c r="LI800" s="29"/>
      <c r="LJ800" s="29"/>
      <c r="LK800" s="29"/>
      <c r="LL800" s="29"/>
      <c r="LM800" s="168"/>
      <c r="LN800" s="29"/>
      <c r="LO800" s="29"/>
      <c r="LP800" s="29"/>
      <c r="LQ800" s="51"/>
      <c r="LR800" s="29"/>
      <c r="LS800" s="161"/>
      <c r="LT800" s="31"/>
      <c r="LV800" s="162"/>
      <c r="LW800" s="29"/>
      <c r="LX800" s="31"/>
      <c r="LY800" s="29"/>
      <c r="LZ800" s="128"/>
      <c r="MA800" s="128"/>
      <c r="MB800" s="128"/>
      <c r="MC800" s="128"/>
      <c r="MD800" s="128"/>
      <c r="ME800" s="51"/>
      <c r="MF800" s="29"/>
      <c r="MG800" s="161"/>
      <c r="MH800" s="31"/>
      <c r="MJ800" s="162"/>
      <c r="MK800" s="29"/>
      <c r="ML800" s="31"/>
      <c r="MM800" s="29"/>
      <c r="MN800" s="128"/>
      <c r="MO800" s="128"/>
      <c r="MP800" s="128"/>
      <c r="MQ800" s="128"/>
      <c r="MR800" s="128"/>
      <c r="MS800" s="51"/>
      <c r="MT800" s="29"/>
      <c r="MU800" s="161"/>
      <c r="MV800" s="31"/>
      <c r="MX800" s="162"/>
      <c r="MY800" s="29"/>
      <c r="MZ800" s="31"/>
      <c r="NA800" s="29"/>
      <c r="NB800" s="128"/>
      <c r="NC800" s="128"/>
      <c r="ND800" s="128"/>
      <c r="NE800" s="128"/>
      <c r="NF800" s="128"/>
      <c r="NG800" s="51"/>
      <c r="NH800" s="29"/>
      <c r="NI800" s="161"/>
      <c r="NJ800" s="31"/>
      <c r="NL800" s="162"/>
      <c r="NM800" s="29"/>
      <c r="NN800" s="31"/>
      <c r="NO800" s="29"/>
      <c r="NP800" s="128"/>
      <c r="NQ800" s="128"/>
      <c r="NR800" s="128"/>
      <c r="NS800" s="128"/>
      <c r="NT800" s="128"/>
      <c r="NU800" s="51"/>
    </row>
    <row r="801" spans="1:385" s="17" customFormat="1" ht="20.25" customHeight="1" x14ac:dyDescent="0.25">
      <c r="A801" s="1"/>
      <c r="B801" s="2"/>
      <c r="C801" s="2"/>
      <c r="D801" s="2"/>
      <c r="E801" s="2"/>
      <c r="F801" s="2"/>
      <c r="G801" s="2"/>
      <c r="H801" s="2"/>
      <c r="I801" s="333" t="s">
        <v>299</v>
      </c>
      <c r="J801" s="333"/>
      <c r="K801" s="333"/>
      <c r="L801" s="333"/>
      <c r="M801" s="3" t="s">
        <v>1</v>
      </c>
      <c r="N801" s="3"/>
      <c r="O801" s="3"/>
      <c r="P801" s="3"/>
      <c r="Q801" s="3"/>
      <c r="R801" s="3"/>
      <c r="S801" s="3"/>
      <c r="T801" s="3"/>
      <c r="U801" s="4"/>
      <c r="V801" s="5"/>
      <c r="W801" s="334" t="s">
        <v>1211</v>
      </c>
      <c r="X801" s="334"/>
      <c r="Y801" s="334"/>
      <c r="Z801" s="334"/>
      <c r="AA801" s="4" t="s">
        <v>72</v>
      </c>
      <c r="AB801" s="4"/>
      <c r="AC801" s="4"/>
      <c r="AD801" s="4"/>
      <c r="AE801" s="4"/>
      <c r="AF801" s="4"/>
      <c r="AG801" s="4"/>
      <c r="AH801" s="4"/>
      <c r="AI801" s="3"/>
      <c r="AJ801" s="335" t="s">
        <v>1161</v>
      </c>
      <c r="AK801" s="335"/>
      <c r="AL801" s="335"/>
      <c r="AM801" s="3" t="s">
        <v>1</v>
      </c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36" t="s">
        <v>1162</v>
      </c>
      <c r="AY801" s="336"/>
      <c r="AZ801" s="336"/>
      <c r="BA801" s="3" t="s">
        <v>1</v>
      </c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36" t="s">
        <v>2</v>
      </c>
      <c r="BM801" s="336"/>
      <c r="BN801" s="336"/>
      <c r="BO801" s="3" t="s">
        <v>1</v>
      </c>
      <c r="BP801" s="3"/>
      <c r="BQ801" s="3"/>
      <c r="BR801" s="3"/>
      <c r="BS801" s="3"/>
      <c r="BT801" s="3"/>
      <c r="BU801" s="3"/>
      <c r="BV801" s="3"/>
      <c r="BW801" s="3"/>
      <c r="BX801" s="3"/>
      <c r="BY801" s="6"/>
      <c r="BZ801" s="337" t="s">
        <v>1165</v>
      </c>
      <c r="CA801" s="337"/>
      <c r="CB801" s="337"/>
      <c r="CC801" s="7" t="s">
        <v>73</v>
      </c>
      <c r="CD801" s="7"/>
      <c r="CE801" s="6"/>
      <c r="CF801" s="6"/>
      <c r="CG801" s="6"/>
      <c r="CH801" s="6"/>
      <c r="CI801" s="6"/>
      <c r="CJ801" s="6"/>
      <c r="CK801" s="6"/>
      <c r="CL801" s="6"/>
      <c r="CM801" s="6"/>
      <c r="CN801" s="337" t="s">
        <v>1166</v>
      </c>
      <c r="CO801" s="337"/>
      <c r="CP801" s="337"/>
      <c r="CQ801" s="6" t="s">
        <v>4</v>
      </c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8"/>
      <c r="DC801" s="338" t="s">
        <v>1167</v>
      </c>
      <c r="DD801" s="338"/>
      <c r="DE801" s="338"/>
      <c r="DF801" s="338"/>
      <c r="DG801" s="6" t="s">
        <v>4</v>
      </c>
      <c r="DH801" s="6"/>
      <c r="DI801" s="6"/>
      <c r="DJ801" s="6"/>
      <c r="DK801" s="6"/>
      <c r="DL801" s="6"/>
      <c r="DM801" s="6"/>
      <c r="DN801" s="6"/>
      <c r="DO801" s="6"/>
      <c r="DP801" s="337" t="s">
        <v>1168</v>
      </c>
      <c r="DQ801" s="337"/>
      <c r="DR801" s="337"/>
      <c r="DS801" s="6" t="s">
        <v>73</v>
      </c>
      <c r="DT801" s="6"/>
      <c r="DU801" s="6"/>
      <c r="DV801" s="6"/>
      <c r="DW801" s="6"/>
      <c r="DX801" s="6"/>
      <c r="DY801" s="6"/>
      <c r="DZ801" s="6"/>
      <c r="EA801" s="6"/>
      <c r="EB801" s="6"/>
      <c r="FE801" s="242"/>
      <c r="GU801" s="14"/>
      <c r="GV801" s="244"/>
      <c r="GW801" s="245"/>
      <c r="GX801" s="244"/>
      <c r="GY801" s="244"/>
      <c r="GZ801" s="244"/>
      <c r="HB801" s="345"/>
      <c r="HC801" s="345"/>
      <c r="HD801" s="345"/>
      <c r="HE801" s="346"/>
      <c r="HF801" s="346"/>
      <c r="HG801" s="346"/>
      <c r="HK801" s="244"/>
      <c r="HL801" s="244"/>
      <c r="HM801" s="244"/>
      <c r="HN801" s="244"/>
      <c r="HP801" s="345"/>
      <c r="HQ801" s="345"/>
      <c r="HR801" s="345"/>
      <c r="HS801" s="346"/>
      <c r="HT801" s="346"/>
      <c r="HU801" s="346"/>
      <c r="HX801" s="355"/>
      <c r="HY801" s="331" t="s">
        <v>1176</v>
      </c>
      <c r="HZ801" s="331"/>
      <c r="IA801" s="331"/>
      <c r="IB801" s="14" t="s">
        <v>4</v>
      </c>
      <c r="IC801" s="14"/>
      <c r="ID801" s="14"/>
      <c r="IE801" s="14"/>
      <c r="IF801" s="14"/>
      <c r="IG801" s="14"/>
      <c r="IH801" s="14"/>
      <c r="II801" s="14"/>
      <c r="IJ801" s="14"/>
      <c r="IK801" s="14"/>
      <c r="IL801" s="14"/>
      <c r="IM801" s="331" t="s">
        <v>1177</v>
      </c>
      <c r="IN801" s="331"/>
      <c r="IO801" s="331"/>
      <c r="IP801" s="14" t="s">
        <v>4</v>
      </c>
      <c r="IQ801" s="14"/>
      <c r="IR801" s="14"/>
      <c r="IS801" s="14"/>
      <c r="IT801" s="14"/>
      <c r="IU801" s="14"/>
      <c r="IV801" s="14"/>
      <c r="IW801" s="14"/>
      <c r="IX801" s="14"/>
      <c r="IY801" s="14"/>
      <c r="IZ801" s="14"/>
      <c r="JA801" s="331" t="s">
        <v>1178</v>
      </c>
      <c r="JB801" s="331"/>
      <c r="JC801" s="331"/>
      <c r="JD801" s="14" t="s">
        <v>4</v>
      </c>
      <c r="JE801" s="14"/>
      <c r="JF801" s="14"/>
      <c r="JG801" s="14"/>
      <c r="JH801" s="14"/>
      <c r="JI801" s="14"/>
      <c r="JJ801" s="14"/>
      <c r="JK801" s="14"/>
      <c r="JL801" s="14"/>
      <c r="JM801" s="14"/>
      <c r="JN801" s="14"/>
      <c r="JO801" s="331" t="s">
        <v>1179</v>
      </c>
      <c r="JP801" s="331"/>
      <c r="JQ801" s="331"/>
      <c r="JR801" s="14" t="s">
        <v>4</v>
      </c>
      <c r="JS801" s="14"/>
      <c r="JT801" s="14"/>
      <c r="JU801" s="14"/>
      <c r="JV801" s="14"/>
      <c r="JW801" s="14"/>
      <c r="JX801" s="14"/>
      <c r="JY801" s="14"/>
      <c r="JZ801" s="14"/>
      <c r="KA801" s="14"/>
      <c r="KB801" s="3"/>
      <c r="KC801" s="336" t="s">
        <v>1163</v>
      </c>
      <c r="KD801" s="336"/>
      <c r="KE801" s="336"/>
      <c r="KF801" s="3" t="s">
        <v>1</v>
      </c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36" t="s">
        <v>3</v>
      </c>
      <c r="KR801" s="336"/>
      <c r="KS801" s="336"/>
      <c r="KT801" s="3" t="s">
        <v>1</v>
      </c>
      <c r="KU801" s="3"/>
      <c r="KV801" s="3"/>
      <c r="KW801" s="3"/>
      <c r="KX801" s="3"/>
      <c r="KY801" s="3"/>
      <c r="KZ801" s="3"/>
      <c r="LA801" s="3"/>
      <c r="LB801" s="3"/>
      <c r="LC801" s="3"/>
      <c r="LD801" s="14"/>
      <c r="LE801" s="331" t="s">
        <v>6</v>
      </c>
      <c r="LF801" s="331"/>
      <c r="LG801" s="331"/>
      <c r="LH801" s="14" t="s">
        <v>4</v>
      </c>
      <c r="LI801" s="14"/>
      <c r="LJ801" s="14"/>
      <c r="LK801" s="14"/>
      <c r="LL801" s="14"/>
      <c r="LM801" s="15"/>
      <c r="LN801" s="14"/>
      <c r="LO801" s="14"/>
      <c r="LP801" s="14"/>
      <c r="LQ801" s="14"/>
      <c r="LR801" s="14"/>
      <c r="LS801" s="16"/>
      <c r="LT801" s="332" t="s">
        <v>1212</v>
      </c>
      <c r="LU801" s="332"/>
      <c r="LV801" s="332"/>
      <c r="LW801" s="332"/>
      <c r="LX801" s="14" t="s">
        <v>4</v>
      </c>
      <c r="LY801" s="14"/>
      <c r="LZ801" s="14"/>
      <c r="MA801" s="14"/>
      <c r="MB801" s="14"/>
      <c r="MC801" s="14"/>
      <c r="MD801" s="14"/>
      <c r="ME801" s="14"/>
      <c r="MF801" s="14"/>
      <c r="MG801" s="16"/>
      <c r="MH801" s="332" t="s">
        <v>1213</v>
      </c>
      <c r="MI801" s="332"/>
      <c r="MJ801" s="332"/>
      <c r="MK801" s="332"/>
      <c r="ML801" s="14" t="s">
        <v>4</v>
      </c>
      <c r="MM801" s="14"/>
      <c r="MN801" s="14"/>
      <c r="MO801" s="14"/>
      <c r="MP801" s="14"/>
      <c r="MQ801" s="14"/>
      <c r="MR801" s="14"/>
      <c r="MS801" s="14"/>
      <c r="MT801" s="14"/>
      <c r="MU801" s="16"/>
      <c r="MV801" s="332" t="s">
        <v>1214</v>
      </c>
      <c r="MW801" s="332"/>
      <c r="MX801" s="332"/>
      <c r="MY801" s="332"/>
      <c r="MZ801" s="14" t="s">
        <v>4</v>
      </c>
      <c r="NA801" s="14"/>
      <c r="NB801" s="14"/>
      <c r="NC801" s="14"/>
      <c r="ND801" s="14"/>
      <c r="NE801" s="14"/>
      <c r="NF801" s="14"/>
      <c r="NG801" s="14"/>
      <c r="NH801" s="14"/>
      <c r="NI801" s="16"/>
      <c r="NJ801" s="332" t="s">
        <v>1215</v>
      </c>
      <c r="NK801" s="332"/>
      <c r="NL801" s="332"/>
      <c r="NM801" s="332"/>
      <c r="NN801" s="14" t="s">
        <v>4</v>
      </c>
      <c r="NO801" s="14"/>
      <c r="NP801" s="14"/>
      <c r="NQ801" s="14"/>
      <c r="NR801" s="14"/>
      <c r="NS801" s="14"/>
      <c r="NT801" s="14"/>
      <c r="NU801" s="14"/>
    </row>
    <row r="802" spans="1:385" x14ac:dyDescent="0.25">
      <c r="A802" s="18" t="s">
        <v>7</v>
      </c>
      <c r="B802" s="19" t="s">
        <v>1184</v>
      </c>
      <c r="C802" s="20" t="s">
        <v>1185</v>
      </c>
      <c r="D802" s="20" t="s">
        <v>1186</v>
      </c>
      <c r="E802" s="20" t="s">
        <v>1187</v>
      </c>
      <c r="F802" s="257"/>
      <c r="G802" s="257"/>
      <c r="H802" s="258"/>
      <c r="I802" s="25" t="s">
        <v>8</v>
      </c>
      <c r="J802" s="25" t="s">
        <v>9</v>
      </c>
      <c r="K802" s="26" t="s">
        <v>10</v>
      </c>
      <c r="L802" s="25" t="s">
        <v>9</v>
      </c>
      <c r="M802" s="25" t="s">
        <v>11</v>
      </c>
      <c r="N802" s="25" t="s">
        <v>12</v>
      </c>
      <c r="O802" s="25" t="s">
        <v>13</v>
      </c>
      <c r="P802" s="25"/>
      <c r="Q802" s="25" t="s">
        <v>14</v>
      </c>
      <c r="R802" s="25" t="s">
        <v>15</v>
      </c>
      <c r="S802" s="25" t="s">
        <v>16</v>
      </c>
      <c r="T802" s="25" t="s">
        <v>17</v>
      </c>
      <c r="U802" s="27"/>
      <c r="V802" s="28" t="s">
        <v>7</v>
      </c>
      <c r="W802" s="25" t="s">
        <v>8</v>
      </c>
      <c r="X802" s="25" t="s">
        <v>9</v>
      </c>
      <c r="Y802" s="26" t="s">
        <v>10</v>
      </c>
      <c r="Z802" s="25" t="s">
        <v>9</v>
      </c>
      <c r="AA802" s="25" t="s">
        <v>11</v>
      </c>
      <c r="AB802" s="25" t="s">
        <v>12</v>
      </c>
      <c r="AC802" s="25" t="s">
        <v>13</v>
      </c>
      <c r="AD802" s="25"/>
      <c r="AE802" s="25" t="s">
        <v>14</v>
      </c>
      <c r="AF802" s="25" t="s">
        <v>15</v>
      </c>
      <c r="AG802" s="25" t="s">
        <v>16</v>
      </c>
      <c r="AH802" s="25" t="s">
        <v>17</v>
      </c>
      <c r="AI802" s="29"/>
      <c r="AJ802" s="30" t="s">
        <v>7</v>
      </c>
      <c r="AK802" s="25" t="s">
        <v>8</v>
      </c>
      <c r="AL802" s="25" t="s">
        <v>9</v>
      </c>
      <c r="AM802" s="26" t="s">
        <v>10</v>
      </c>
      <c r="AN802" s="25" t="s">
        <v>9</v>
      </c>
      <c r="AO802" s="25" t="s">
        <v>11</v>
      </c>
      <c r="AP802" s="25" t="s">
        <v>12</v>
      </c>
      <c r="AQ802" s="25" t="s">
        <v>13</v>
      </c>
      <c r="AR802" s="25"/>
      <c r="AS802" s="25" t="s">
        <v>14</v>
      </c>
      <c r="AT802" s="25" t="s">
        <v>15</v>
      </c>
      <c r="AU802" s="25" t="s">
        <v>16</v>
      </c>
      <c r="AV802" s="25" t="s">
        <v>17</v>
      </c>
      <c r="AW802" s="29"/>
      <c r="AX802" s="30" t="s">
        <v>7</v>
      </c>
      <c r="AY802" s="25" t="s">
        <v>8</v>
      </c>
      <c r="AZ802" s="25" t="s">
        <v>9</v>
      </c>
      <c r="BA802" s="26" t="s">
        <v>10</v>
      </c>
      <c r="BB802" s="25" t="s">
        <v>9</v>
      </c>
      <c r="BC802" s="25" t="s">
        <v>11</v>
      </c>
      <c r="BD802" s="25" t="s">
        <v>12</v>
      </c>
      <c r="BE802" s="25" t="s">
        <v>13</v>
      </c>
      <c r="BF802" s="25"/>
      <c r="BG802" s="25" t="s">
        <v>14</v>
      </c>
      <c r="BH802" s="25" t="s">
        <v>15</v>
      </c>
      <c r="BI802" s="25" t="s">
        <v>16</v>
      </c>
      <c r="BJ802" s="25" t="s">
        <v>17</v>
      </c>
      <c r="BK802" s="29"/>
      <c r="BL802" s="30" t="s">
        <v>7</v>
      </c>
      <c r="BM802" s="25" t="s">
        <v>8</v>
      </c>
      <c r="BN802" s="25" t="s">
        <v>9</v>
      </c>
      <c r="BO802" s="26" t="s">
        <v>10</v>
      </c>
      <c r="BP802" s="25" t="s">
        <v>9</v>
      </c>
      <c r="BQ802" s="25" t="s">
        <v>11</v>
      </c>
      <c r="BR802" s="25" t="s">
        <v>12</v>
      </c>
      <c r="BS802" s="25" t="s">
        <v>13</v>
      </c>
      <c r="BT802" s="33" t="s">
        <v>18</v>
      </c>
      <c r="BU802" s="25" t="s">
        <v>14</v>
      </c>
      <c r="BV802" s="25" t="s">
        <v>12</v>
      </c>
      <c r="BW802" s="25" t="s">
        <v>19</v>
      </c>
      <c r="BX802" s="25" t="s">
        <v>17</v>
      </c>
      <c r="BY802" s="34"/>
      <c r="BZ802" s="30" t="s">
        <v>7</v>
      </c>
      <c r="CA802" s="25" t="s">
        <v>8</v>
      </c>
      <c r="CB802" s="25" t="s">
        <v>9</v>
      </c>
      <c r="CC802" s="26" t="s">
        <v>10</v>
      </c>
      <c r="CD802" s="25" t="s">
        <v>9</v>
      </c>
      <c r="CE802" s="25" t="s">
        <v>11</v>
      </c>
      <c r="CF802" s="25" t="s">
        <v>12</v>
      </c>
      <c r="CG802" s="25" t="s">
        <v>13</v>
      </c>
      <c r="CH802" s="33" t="s">
        <v>18</v>
      </c>
      <c r="CI802" s="25" t="s">
        <v>14</v>
      </c>
      <c r="CJ802" s="25" t="s">
        <v>12</v>
      </c>
      <c r="CK802" s="25" t="s">
        <v>19</v>
      </c>
      <c r="CL802" s="25" t="s">
        <v>17</v>
      </c>
      <c r="CM802" s="27"/>
      <c r="CN802" s="30" t="s">
        <v>7</v>
      </c>
      <c r="CO802" s="25" t="s">
        <v>8</v>
      </c>
      <c r="CP802" s="25" t="s">
        <v>9</v>
      </c>
      <c r="CQ802" s="26" t="s">
        <v>10</v>
      </c>
      <c r="CR802" s="25" t="s">
        <v>9</v>
      </c>
      <c r="CS802" s="25" t="s">
        <v>11</v>
      </c>
      <c r="CT802" s="25" t="s">
        <v>12</v>
      </c>
      <c r="CU802" s="25" t="s">
        <v>13</v>
      </c>
      <c r="CV802" s="33" t="s">
        <v>18</v>
      </c>
      <c r="CW802" s="25" t="s">
        <v>14</v>
      </c>
      <c r="CX802" s="25" t="s">
        <v>12</v>
      </c>
      <c r="CY802" s="25" t="s">
        <v>19</v>
      </c>
      <c r="CZ802" s="25" t="s">
        <v>17</v>
      </c>
      <c r="DA802" s="29"/>
      <c r="DB802" s="28" t="s">
        <v>7</v>
      </c>
      <c r="DC802" s="25" t="s">
        <v>8</v>
      </c>
      <c r="DD802" s="25" t="s">
        <v>9</v>
      </c>
      <c r="DE802" s="26" t="s">
        <v>10</v>
      </c>
      <c r="DF802" s="25" t="s">
        <v>9</v>
      </c>
      <c r="DG802" s="25" t="s">
        <v>11</v>
      </c>
      <c r="DH802" s="25" t="s">
        <v>12</v>
      </c>
      <c r="DI802" s="25" t="s">
        <v>13</v>
      </c>
      <c r="DJ802" s="25"/>
      <c r="DK802" s="25" t="s">
        <v>14</v>
      </c>
      <c r="DL802" s="25" t="s">
        <v>15</v>
      </c>
      <c r="DM802" s="25" t="s">
        <v>16</v>
      </c>
      <c r="DN802" s="25" t="s">
        <v>17</v>
      </c>
      <c r="DO802" s="29"/>
      <c r="DP802" s="30" t="s">
        <v>7</v>
      </c>
      <c r="DQ802" s="25" t="s">
        <v>8</v>
      </c>
      <c r="DR802" s="25" t="s">
        <v>9</v>
      </c>
      <c r="DS802" s="26" t="s">
        <v>10</v>
      </c>
      <c r="DT802" s="25" t="s">
        <v>9</v>
      </c>
      <c r="DU802" s="25" t="s">
        <v>11</v>
      </c>
      <c r="DV802" s="25" t="s">
        <v>12</v>
      </c>
      <c r="DW802" s="25" t="s">
        <v>13</v>
      </c>
      <c r="DX802" s="25"/>
      <c r="DY802" s="25" t="s">
        <v>14</v>
      </c>
      <c r="DZ802" s="25" t="s">
        <v>15</v>
      </c>
      <c r="EA802" s="25" t="s">
        <v>16</v>
      </c>
      <c r="EB802" s="25" t="s">
        <v>17</v>
      </c>
      <c r="GU802" s="222"/>
      <c r="GV802" s="31"/>
      <c r="GW802" s="31"/>
      <c r="GX802" s="31"/>
      <c r="GY802" s="31"/>
      <c r="GZ802" s="31"/>
      <c r="HB802" s="246"/>
      <c r="HC802" s="31"/>
      <c r="HD802" s="31"/>
      <c r="HE802" s="31"/>
      <c r="HF802" s="31"/>
      <c r="HG802" s="31"/>
      <c r="HK802" s="31"/>
      <c r="HL802" s="31"/>
      <c r="HM802" s="31"/>
      <c r="HN802" s="31"/>
      <c r="HP802" s="246"/>
      <c r="HQ802" s="31"/>
      <c r="HR802" s="31"/>
      <c r="HS802" s="31"/>
      <c r="HT802" s="31"/>
      <c r="HU802" s="31"/>
      <c r="HX802" s="360"/>
      <c r="HY802" s="30" t="s">
        <v>7</v>
      </c>
      <c r="HZ802" s="25" t="s">
        <v>8</v>
      </c>
      <c r="IA802" s="25" t="s">
        <v>9</v>
      </c>
      <c r="IB802" s="26" t="s">
        <v>10</v>
      </c>
      <c r="IC802" s="25" t="s">
        <v>9</v>
      </c>
      <c r="ID802" s="25" t="s">
        <v>11</v>
      </c>
      <c r="IE802" s="25" t="s">
        <v>12</v>
      </c>
      <c r="IF802" s="25" t="s">
        <v>13</v>
      </c>
      <c r="IG802" s="26" t="s">
        <v>18</v>
      </c>
      <c r="IH802" s="25" t="s">
        <v>14</v>
      </c>
      <c r="II802" s="25" t="s">
        <v>12</v>
      </c>
      <c r="IJ802" s="25" t="s">
        <v>19</v>
      </c>
      <c r="IK802" s="25" t="s">
        <v>17</v>
      </c>
      <c r="IL802" s="29"/>
      <c r="IM802" s="30" t="s">
        <v>7</v>
      </c>
      <c r="IN802" s="25" t="s">
        <v>8</v>
      </c>
      <c r="IO802" s="25" t="s">
        <v>9</v>
      </c>
      <c r="IP802" s="26" t="s">
        <v>10</v>
      </c>
      <c r="IQ802" s="25" t="s">
        <v>9</v>
      </c>
      <c r="IR802" s="25" t="s">
        <v>11</v>
      </c>
      <c r="IS802" s="25" t="s">
        <v>12</v>
      </c>
      <c r="IT802" s="25" t="s">
        <v>13</v>
      </c>
      <c r="IU802" s="25" t="s">
        <v>18</v>
      </c>
      <c r="IV802" s="25" t="s">
        <v>14</v>
      </c>
      <c r="IW802" s="25" t="s">
        <v>12</v>
      </c>
      <c r="IX802" s="25" t="s">
        <v>19</v>
      </c>
      <c r="IY802" s="25" t="s">
        <v>17</v>
      </c>
      <c r="IZ802" s="36"/>
      <c r="JA802" s="30" t="s">
        <v>7</v>
      </c>
      <c r="JB802" s="25" t="s">
        <v>8</v>
      </c>
      <c r="JC802" s="25" t="s">
        <v>9</v>
      </c>
      <c r="JD802" s="26" t="s">
        <v>10</v>
      </c>
      <c r="JE802" s="25" t="s">
        <v>9</v>
      </c>
      <c r="JF802" s="25" t="s">
        <v>11</v>
      </c>
      <c r="JG802" s="25" t="s">
        <v>12</v>
      </c>
      <c r="JH802" s="25" t="s">
        <v>13</v>
      </c>
      <c r="JI802" s="26" t="s">
        <v>18</v>
      </c>
      <c r="JJ802" s="25" t="s">
        <v>14</v>
      </c>
      <c r="JK802" s="25" t="s">
        <v>12</v>
      </c>
      <c r="JL802" s="25" t="s">
        <v>19</v>
      </c>
      <c r="JM802" s="25" t="s">
        <v>17</v>
      </c>
      <c r="JN802" s="29"/>
      <c r="JO802" s="30" t="s">
        <v>7</v>
      </c>
      <c r="JP802" s="25" t="s">
        <v>8</v>
      </c>
      <c r="JQ802" s="25" t="s">
        <v>9</v>
      </c>
      <c r="JR802" s="26" t="s">
        <v>10</v>
      </c>
      <c r="JS802" s="25" t="s">
        <v>9</v>
      </c>
      <c r="JT802" s="25" t="s">
        <v>11</v>
      </c>
      <c r="JU802" s="25" t="s">
        <v>12</v>
      </c>
      <c r="JV802" s="25" t="s">
        <v>13</v>
      </c>
      <c r="JW802" s="25" t="s">
        <v>18</v>
      </c>
      <c r="JX802" s="25" t="s">
        <v>14</v>
      </c>
      <c r="JY802" s="25" t="s">
        <v>12</v>
      </c>
      <c r="JZ802" s="25" t="s">
        <v>19</v>
      </c>
      <c r="KA802" s="25" t="s">
        <v>17</v>
      </c>
      <c r="KB802" s="31"/>
      <c r="KC802" s="30" t="s">
        <v>7</v>
      </c>
      <c r="KD802" s="25" t="s">
        <v>8</v>
      </c>
      <c r="KE802" s="25" t="s">
        <v>9</v>
      </c>
      <c r="KF802" s="26" t="s">
        <v>10</v>
      </c>
      <c r="KG802" s="25" t="s">
        <v>9</v>
      </c>
      <c r="KH802" s="25" t="s">
        <v>11</v>
      </c>
      <c r="KI802" s="25" t="s">
        <v>12</v>
      </c>
      <c r="KJ802" s="25" t="s">
        <v>13</v>
      </c>
      <c r="KK802" s="25" t="s">
        <v>18</v>
      </c>
      <c r="KL802" s="25" t="s">
        <v>14</v>
      </c>
      <c r="KM802" s="25" t="s">
        <v>12</v>
      </c>
      <c r="KN802" s="25" t="s">
        <v>19</v>
      </c>
      <c r="KO802" s="25" t="s">
        <v>17</v>
      </c>
      <c r="KP802" s="29"/>
      <c r="KQ802" s="30" t="s">
        <v>7</v>
      </c>
      <c r="KR802" s="25" t="s">
        <v>8</v>
      </c>
      <c r="KS802" s="25" t="s">
        <v>9</v>
      </c>
      <c r="KT802" s="26" t="s">
        <v>10</v>
      </c>
      <c r="KU802" s="25" t="s">
        <v>9</v>
      </c>
      <c r="KV802" s="25" t="s">
        <v>11</v>
      </c>
      <c r="KW802" s="25" t="s">
        <v>12</v>
      </c>
      <c r="KX802" s="25" t="s">
        <v>13</v>
      </c>
      <c r="KY802" s="32" t="s">
        <v>18</v>
      </c>
      <c r="KZ802" s="25" t="s">
        <v>14</v>
      </c>
      <c r="LA802" s="25" t="s">
        <v>12</v>
      </c>
      <c r="LB802" s="25" t="s">
        <v>19</v>
      </c>
      <c r="LC802" s="25" t="s">
        <v>17</v>
      </c>
      <c r="LD802" s="27"/>
      <c r="LE802" s="30" t="s">
        <v>7</v>
      </c>
      <c r="LF802" s="25" t="s">
        <v>8</v>
      </c>
      <c r="LG802" s="25" t="s">
        <v>9</v>
      </c>
      <c r="LH802" s="26" t="s">
        <v>10</v>
      </c>
      <c r="LI802" s="25" t="s">
        <v>9</v>
      </c>
      <c r="LJ802" s="25" t="s">
        <v>11</v>
      </c>
      <c r="LK802" s="25" t="s">
        <v>12</v>
      </c>
      <c r="LL802" s="25" t="s">
        <v>13</v>
      </c>
      <c r="LM802" s="26" t="s">
        <v>18</v>
      </c>
      <c r="LN802" s="25" t="s">
        <v>14</v>
      </c>
      <c r="LO802" s="25" t="s">
        <v>12</v>
      </c>
      <c r="LP802" s="25" t="s">
        <v>19</v>
      </c>
      <c r="LQ802" s="25" t="s">
        <v>17</v>
      </c>
      <c r="LR802" s="27"/>
      <c r="LS802" s="28" t="s">
        <v>7</v>
      </c>
      <c r="LT802" s="25" t="s">
        <v>8</v>
      </c>
      <c r="LU802" s="25" t="s">
        <v>9</v>
      </c>
      <c r="LV802" s="26" t="s">
        <v>10</v>
      </c>
      <c r="LW802" s="25" t="s">
        <v>9</v>
      </c>
      <c r="LX802" s="25" t="s">
        <v>11</v>
      </c>
      <c r="LY802" s="25" t="s">
        <v>12</v>
      </c>
      <c r="LZ802" s="25" t="s">
        <v>13</v>
      </c>
      <c r="MA802" s="25"/>
      <c r="MB802" s="25" t="s">
        <v>14</v>
      </c>
      <c r="MC802" s="25" t="s">
        <v>15</v>
      </c>
      <c r="MD802" s="25" t="s">
        <v>16</v>
      </c>
      <c r="ME802" s="25" t="s">
        <v>17</v>
      </c>
      <c r="MF802" s="29"/>
      <c r="MG802" s="28" t="s">
        <v>7</v>
      </c>
      <c r="MH802" s="25" t="s">
        <v>8</v>
      </c>
      <c r="MI802" s="25" t="s">
        <v>9</v>
      </c>
      <c r="MJ802" s="26" t="s">
        <v>10</v>
      </c>
      <c r="MK802" s="25" t="s">
        <v>9</v>
      </c>
      <c r="ML802" s="25" t="s">
        <v>11</v>
      </c>
      <c r="MM802" s="25" t="s">
        <v>12</v>
      </c>
      <c r="MN802" s="25" t="s">
        <v>13</v>
      </c>
      <c r="MO802" s="25"/>
      <c r="MP802" s="25" t="s">
        <v>14</v>
      </c>
      <c r="MQ802" s="25" t="s">
        <v>15</v>
      </c>
      <c r="MR802" s="25" t="s">
        <v>16</v>
      </c>
      <c r="MS802" s="25" t="s">
        <v>17</v>
      </c>
      <c r="MT802" s="27"/>
      <c r="MU802" s="28" t="s">
        <v>7</v>
      </c>
      <c r="MV802" s="25" t="s">
        <v>8</v>
      </c>
      <c r="MW802" s="25" t="s">
        <v>9</v>
      </c>
      <c r="MX802" s="26" t="s">
        <v>10</v>
      </c>
      <c r="MY802" s="25" t="s">
        <v>9</v>
      </c>
      <c r="MZ802" s="25" t="s">
        <v>11</v>
      </c>
      <c r="NA802" s="25" t="s">
        <v>12</v>
      </c>
      <c r="NB802" s="25" t="s">
        <v>13</v>
      </c>
      <c r="NC802" s="25"/>
      <c r="ND802" s="25" t="s">
        <v>14</v>
      </c>
      <c r="NE802" s="25" t="s">
        <v>15</v>
      </c>
      <c r="NF802" s="25" t="s">
        <v>16</v>
      </c>
      <c r="NG802" s="25" t="s">
        <v>17</v>
      </c>
      <c r="NH802" s="29"/>
      <c r="NI802" s="28" t="s">
        <v>7</v>
      </c>
      <c r="NJ802" s="25" t="s">
        <v>8</v>
      </c>
      <c r="NK802" s="25" t="s">
        <v>9</v>
      </c>
      <c r="NL802" s="26" t="s">
        <v>10</v>
      </c>
      <c r="NM802" s="25" t="s">
        <v>9</v>
      </c>
      <c r="NN802" s="25" t="s">
        <v>11</v>
      </c>
      <c r="NO802" s="25" t="s">
        <v>12</v>
      </c>
      <c r="NP802" s="25" t="s">
        <v>13</v>
      </c>
      <c r="NQ802" s="25"/>
      <c r="NR802" s="25" t="s">
        <v>14</v>
      </c>
      <c r="NS802" s="25" t="s">
        <v>15</v>
      </c>
      <c r="NT802" s="25" t="s">
        <v>16</v>
      </c>
      <c r="NU802" s="25" t="s">
        <v>17</v>
      </c>
    </row>
    <row r="803" spans="1:385" x14ac:dyDescent="0.25">
      <c r="A803" s="38">
        <v>45829</v>
      </c>
      <c r="B803" s="39">
        <v>1598</v>
      </c>
      <c r="C803" s="40">
        <v>564</v>
      </c>
      <c r="D803" s="40">
        <v>458</v>
      </c>
      <c r="E803" s="40">
        <v>576</v>
      </c>
      <c r="F803" s="135"/>
      <c r="G803" s="135"/>
      <c r="H803" s="42"/>
      <c r="I803" s="43">
        <v>40905</v>
      </c>
      <c r="J803" s="43">
        <v>116</v>
      </c>
      <c r="K803" s="43">
        <v>2027</v>
      </c>
      <c r="L803" s="43">
        <v>12</v>
      </c>
      <c r="M803" s="43">
        <v>36</v>
      </c>
      <c r="N803" s="43">
        <v>12</v>
      </c>
      <c r="O803" s="43">
        <v>0</v>
      </c>
      <c r="P803" s="43"/>
      <c r="Q803" s="45">
        <v>363</v>
      </c>
      <c r="R803" s="45">
        <v>4356</v>
      </c>
      <c r="S803" s="46">
        <v>0.37551724137931036</v>
      </c>
      <c r="T803" s="37" t="s">
        <v>1216</v>
      </c>
      <c r="U803" s="29"/>
      <c r="V803" s="47">
        <v>45829</v>
      </c>
      <c r="W803" s="48">
        <v>7942</v>
      </c>
      <c r="X803" s="43">
        <v>11</v>
      </c>
      <c r="Y803" s="43">
        <v>383</v>
      </c>
      <c r="Z803" s="43">
        <v>0</v>
      </c>
      <c r="AA803" s="43">
        <v>37</v>
      </c>
      <c r="AB803" s="43">
        <v>0</v>
      </c>
      <c r="AC803" s="43">
        <v>0</v>
      </c>
      <c r="AD803" s="43"/>
      <c r="AE803" s="45">
        <v>385</v>
      </c>
      <c r="AF803" s="45">
        <v>0</v>
      </c>
      <c r="AG803" s="46">
        <v>0</v>
      </c>
      <c r="AH803" s="37" t="s">
        <v>1217</v>
      </c>
      <c r="AI803" s="29"/>
      <c r="AJ803" s="47">
        <v>45829</v>
      </c>
      <c r="AK803" s="43">
        <v>10441</v>
      </c>
      <c r="AL803" s="43">
        <v>31</v>
      </c>
      <c r="AM803" s="43">
        <v>277</v>
      </c>
      <c r="AN803" s="43">
        <v>2</v>
      </c>
      <c r="AO803" s="43">
        <v>46</v>
      </c>
      <c r="AP803" s="43">
        <v>2</v>
      </c>
      <c r="AQ803" s="43">
        <v>0</v>
      </c>
      <c r="AR803" s="43"/>
      <c r="AS803" s="43">
        <v>1008</v>
      </c>
      <c r="AT803" s="45">
        <v>2016</v>
      </c>
      <c r="AU803" s="46">
        <v>0.65032258064516124</v>
      </c>
      <c r="AV803" s="37" t="s">
        <v>1218</v>
      </c>
      <c r="AW803" s="29"/>
      <c r="AX803" s="47">
        <v>45829</v>
      </c>
      <c r="AY803" s="49">
        <v>11798</v>
      </c>
      <c r="AZ803" s="49">
        <v>42</v>
      </c>
      <c r="BA803" s="49">
        <v>434</v>
      </c>
      <c r="BB803" s="49">
        <v>1</v>
      </c>
      <c r="BC803" s="49">
        <v>22</v>
      </c>
      <c r="BD803" s="49">
        <v>1</v>
      </c>
      <c r="BE803" s="49">
        <v>1</v>
      </c>
      <c r="BF803" s="49"/>
      <c r="BG803" s="49">
        <v>1012</v>
      </c>
      <c r="BH803" s="49">
        <v>1012</v>
      </c>
      <c r="BI803" s="50">
        <v>0.24095238095238095</v>
      </c>
      <c r="BJ803" s="37" t="s">
        <v>221</v>
      </c>
      <c r="BK803" s="29"/>
      <c r="BL803" s="52">
        <v>45829</v>
      </c>
      <c r="BM803" s="43">
        <v>16073</v>
      </c>
      <c r="BN803" s="43">
        <v>18</v>
      </c>
      <c r="BO803" s="43">
        <v>690</v>
      </c>
      <c r="BP803" s="43">
        <v>0</v>
      </c>
      <c r="BQ803" s="43">
        <v>13</v>
      </c>
      <c r="BR803" s="43">
        <v>0</v>
      </c>
      <c r="BS803" s="43"/>
      <c r="BT803" s="56" t="s">
        <v>125</v>
      </c>
      <c r="BU803" s="43">
        <v>726</v>
      </c>
      <c r="BV803" s="43">
        <v>0</v>
      </c>
      <c r="BW803" s="53">
        <v>0</v>
      </c>
      <c r="BX803" s="55"/>
      <c r="BY803" s="57"/>
      <c r="BZ803" s="52">
        <v>45829</v>
      </c>
      <c r="CA803" s="45">
        <v>6243</v>
      </c>
      <c r="CB803" s="43">
        <v>28</v>
      </c>
      <c r="CC803" s="43">
        <v>220</v>
      </c>
      <c r="CD803" s="43">
        <v>0</v>
      </c>
      <c r="CE803" s="43">
        <v>11</v>
      </c>
      <c r="CF803" s="43">
        <v>0</v>
      </c>
      <c r="CG803" s="59">
        <v>0</v>
      </c>
      <c r="CH803" s="44" t="s">
        <v>76</v>
      </c>
      <c r="CI803" s="48">
        <v>748</v>
      </c>
      <c r="CJ803" s="43">
        <v>0</v>
      </c>
      <c r="CK803" s="53">
        <v>0</v>
      </c>
      <c r="CL803" s="37"/>
      <c r="CM803" s="29"/>
      <c r="CN803" s="52">
        <v>45829</v>
      </c>
      <c r="CO803" s="43">
        <v>16317</v>
      </c>
      <c r="CP803" s="43">
        <v>20</v>
      </c>
      <c r="CQ803" s="43">
        <v>1169</v>
      </c>
      <c r="CR803" s="43">
        <v>1</v>
      </c>
      <c r="CS803" s="43">
        <v>12</v>
      </c>
      <c r="CT803" s="43">
        <v>1</v>
      </c>
      <c r="CU803" s="59">
        <v>0</v>
      </c>
      <c r="CV803" s="44" t="s">
        <v>91</v>
      </c>
      <c r="CW803" s="48">
        <v>770</v>
      </c>
      <c r="CX803" s="43">
        <v>770</v>
      </c>
      <c r="CY803" s="53">
        <v>0.38500000000000001</v>
      </c>
      <c r="CZ803" s="37"/>
      <c r="DA803" s="29"/>
      <c r="DB803" s="47">
        <v>45829</v>
      </c>
      <c r="DC803" s="48">
        <v>24025</v>
      </c>
      <c r="DD803" s="43">
        <v>20</v>
      </c>
      <c r="DE803" s="43">
        <v>1381</v>
      </c>
      <c r="DF803" s="43">
        <v>0</v>
      </c>
      <c r="DG803" s="43">
        <v>3</v>
      </c>
      <c r="DH803" s="43">
        <v>0</v>
      </c>
      <c r="DI803" s="43">
        <v>0</v>
      </c>
      <c r="DJ803" s="43"/>
      <c r="DK803" s="43">
        <v>1100</v>
      </c>
      <c r="DL803" s="45">
        <v>0</v>
      </c>
      <c r="DM803" s="46">
        <v>0</v>
      </c>
      <c r="DN803" s="37" t="s">
        <v>1219</v>
      </c>
      <c r="DO803" s="29"/>
      <c r="DP803" s="47">
        <v>45829</v>
      </c>
      <c r="DQ803" s="43">
        <v>3404</v>
      </c>
      <c r="DR803" s="43">
        <v>109</v>
      </c>
      <c r="DS803" s="43">
        <v>99</v>
      </c>
      <c r="DT803" s="43">
        <v>2</v>
      </c>
      <c r="DU803" s="43">
        <v>35</v>
      </c>
      <c r="DV803" s="43">
        <v>2</v>
      </c>
      <c r="DW803" s="43">
        <v>10</v>
      </c>
      <c r="DX803" s="43"/>
      <c r="DY803" s="45">
        <v>726</v>
      </c>
      <c r="DZ803" s="45">
        <v>1452</v>
      </c>
      <c r="EA803" s="46">
        <v>0.13321100917431192</v>
      </c>
      <c r="EB803" s="37" t="s">
        <v>433</v>
      </c>
      <c r="GU803" s="220"/>
      <c r="GV803" s="29"/>
      <c r="GW803" s="31"/>
      <c r="GX803" s="29"/>
      <c r="GY803" s="128"/>
      <c r="GZ803" s="29"/>
      <c r="HB803" s="166"/>
      <c r="HC803" s="29"/>
      <c r="HD803" s="29"/>
      <c r="HE803" s="29"/>
      <c r="HF803" s="29"/>
      <c r="HG803" s="29"/>
      <c r="HK803" s="29"/>
      <c r="HL803" s="29"/>
      <c r="HM803" s="128"/>
      <c r="HN803" s="29"/>
      <c r="HP803" s="166"/>
      <c r="HQ803" s="29"/>
      <c r="HR803" s="29"/>
      <c r="HS803" s="29"/>
      <c r="HT803" s="29"/>
      <c r="HU803" s="29"/>
      <c r="HX803" s="360"/>
      <c r="HY803" s="52">
        <v>45829</v>
      </c>
      <c r="HZ803" s="43">
        <v>4635</v>
      </c>
      <c r="IA803" s="43">
        <v>8</v>
      </c>
      <c r="IB803" s="43">
        <v>254</v>
      </c>
      <c r="IC803" s="43">
        <v>0</v>
      </c>
      <c r="ID803" s="43">
        <v>11</v>
      </c>
      <c r="IE803" s="43">
        <v>0</v>
      </c>
      <c r="IF803" s="43">
        <v>0</v>
      </c>
      <c r="IG803" s="44" t="s">
        <v>89</v>
      </c>
      <c r="IH803" s="43">
        <v>800</v>
      </c>
      <c r="II803" s="43">
        <v>0</v>
      </c>
      <c r="IJ803" s="53">
        <v>0</v>
      </c>
      <c r="IK803" s="55" t="s">
        <v>229</v>
      </c>
      <c r="IL803" s="29"/>
      <c r="IM803" s="52">
        <v>45829</v>
      </c>
      <c r="IN803" s="43">
        <v>3918</v>
      </c>
      <c r="IO803" s="43">
        <v>29</v>
      </c>
      <c r="IP803" s="43">
        <v>117</v>
      </c>
      <c r="IQ803" s="43">
        <v>1</v>
      </c>
      <c r="IR803" s="43">
        <v>11</v>
      </c>
      <c r="IS803" s="43">
        <v>1</v>
      </c>
      <c r="IT803" s="43">
        <v>0</v>
      </c>
      <c r="IU803" s="63" t="s">
        <v>50</v>
      </c>
      <c r="IV803" s="43">
        <v>1100</v>
      </c>
      <c r="IW803" s="43">
        <v>1100</v>
      </c>
      <c r="IX803" s="53">
        <v>0.37931034482758619</v>
      </c>
      <c r="IY803" s="55"/>
      <c r="IZ803" s="61"/>
      <c r="JA803" s="52">
        <v>45829</v>
      </c>
      <c r="JB803" s="43">
        <v>3121</v>
      </c>
      <c r="JC803" s="43">
        <v>67</v>
      </c>
      <c r="JD803" s="43">
        <v>145</v>
      </c>
      <c r="JE803" s="43">
        <v>1</v>
      </c>
      <c r="JF803" s="43">
        <v>10</v>
      </c>
      <c r="JG803" s="43">
        <v>1</v>
      </c>
      <c r="JH803" s="43"/>
      <c r="JI803" s="44" t="s">
        <v>143</v>
      </c>
      <c r="JJ803" s="43">
        <v>1100</v>
      </c>
      <c r="JK803" s="43">
        <v>1100</v>
      </c>
      <c r="JL803" s="53">
        <v>0.16417910447761194</v>
      </c>
      <c r="JM803" s="55"/>
      <c r="JN803" s="29"/>
      <c r="JO803" s="52">
        <v>45829</v>
      </c>
      <c r="JP803" s="43">
        <v>2718</v>
      </c>
      <c r="JQ803" s="43">
        <v>16</v>
      </c>
      <c r="JR803" s="43">
        <v>109</v>
      </c>
      <c r="JS803" s="43">
        <v>0</v>
      </c>
      <c r="JT803" s="43">
        <v>17</v>
      </c>
      <c r="JU803" s="43">
        <v>0</v>
      </c>
      <c r="JV803" s="43"/>
      <c r="JW803" s="64" t="s">
        <v>70</v>
      </c>
      <c r="JX803" s="43">
        <v>1034</v>
      </c>
      <c r="JY803" s="43">
        <v>0</v>
      </c>
      <c r="JZ803" s="53">
        <v>0</v>
      </c>
      <c r="KA803" s="55"/>
      <c r="KB803" s="51"/>
      <c r="KC803" s="52">
        <v>45829</v>
      </c>
      <c r="KD803" s="45">
        <v>10230</v>
      </c>
      <c r="KE803" s="43">
        <v>76</v>
      </c>
      <c r="KF803" s="43">
        <v>388</v>
      </c>
      <c r="KG803" s="43">
        <v>0</v>
      </c>
      <c r="KH803" s="43">
        <v>8</v>
      </c>
      <c r="KI803" s="43">
        <v>1</v>
      </c>
      <c r="KJ803" s="59"/>
      <c r="KK803" s="44" t="s">
        <v>143</v>
      </c>
      <c r="KL803" s="48">
        <v>1100</v>
      </c>
      <c r="KM803" s="43">
        <v>1100</v>
      </c>
      <c r="KN803" s="53">
        <v>0.14473684210526316</v>
      </c>
      <c r="KO803" s="37"/>
      <c r="KP803" s="29"/>
      <c r="KQ803" s="52">
        <v>45829</v>
      </c>
      <c r="KR803" s="43">
        <v>16310</v>
      </c>
      <c r="KS803" s="43">
        <v>47</v>
      </c>
      <c r="KT803" s="43">
        <v>923</v>
      </c>
      <c r="KU803" s="43">
        <v>1</v>
      </c>
      <c r="KV803" s="43">
        <v>5</v>
      </c>
      <c r="KW803" s="43">
        <v>1</v>
      </c>
      <c r="KX803" s="43"/>
      <c r="KY803" s="54" t="s">
        <v>128</v>
      </c>
      <c r="KZ803" s="43">
        <v>800</v>
      </c>
      <c r="LA803" s="43">
        <v>800</v>
      </c>
      <c r="LB803" s="53">
        <v>0.1702127659574468</v>
      </c>
      <c r="LC803" s="55"/>
      <c r="LD803" s="29"/>
      <c r="LE803" s="52">
        <v>45829</v>
      </c>
      <c r="LF803" s="43">
        <v>65514</v>
      </c>
      <c r="LG803" s="43">
        <v>117</v>
      </c>
      <c r="LH803" s="43">
        <v>444</v>
      </c>
      <c r="LI803" s="43">
        <v>0</v>
      </c>
      <c r="LJ803" s="43">
        <v>2</v>
      </c>
      <c r="LK803" s="43">
        <v>0</v>
      </c>
      <c r="LL803" s="43">
        <v>0</v>
      </c>
      <c r="LM803" s="65" t="s">
        <v>220</v>
      </c>
      <c r="LN803" s="48">
        <v>1000</v>
      </c>
      <c r="LO803" s="43">
        <v>0</v>
      </c>
      <c r="LP803" s="53"/>
      <c r="LQ803" s="55"/>
      <c r="LR803" s="29"/>
      <c r="LS803" s="47">
        <v>45829</v>
      </c>
      <c r="LT803" s="48">
        <v>15881</v>
      </c>
      <c r="LU803" s="43">
        <v>17</v>
      </c>
      <c r="LV803" s="43">
        <v>862</v>
      </c>
      <c r="LW803" s="43">
        <v>1</v>
      </c>
      <c r="LX803" s="43">
        <v>37</v>
      </c>
      <c r="LY803" s="43">
        <v>1</v>
      </c>
      <c r="LZ803" s="43">
        <v>8</v>
      </c>
      <c r="MA803" s="43"/>
      <c r="MB803" s="45">
        <v>385</v>
      </c>
      <c r="MC803" s="45">
        <v>385</v>
      </c>
      <c r="MD803" s="46">
        <v>0.22647058823529412</v>
      </c>
      <c r="ME803" s="37" t="s">
        <v>226</v>
      </c>
      <c r="MF803" s="29"/>
      <c r="MG803" s="47">
        <v>45829</v>
      </c>
      <c r="MH803" s="48">
        <v>4566</v>
      </c>
      <c r="MI803" s="43">
        <v>18</v>
      </c>
      <c r="MJ803" s="43">
        <v>301</v>
      </c>
      <c r="MK803" s="43">
        <v>3</v>
      </c>
      <c r="ML803" s="43">
        <v>10</v>
      </c>
      <c r="MM803" s="43">
        <v>3</v>
      </c>
      <c r="MN803" s="43">
        <v>3</v>
      </c>
      <c r="MO803" s="43"/>
      <c r="MP803" s="43">
        <v>880</v>
      </c>
      <c r="MQ803" s="45">
        <v>2640</v>
      </c>
      <c r="MR803" s="46">
        <v>1.4666666666666666</v>
      </c>
      <c r="MS803" s="37" t="s">
        <v>227</v>
      </c>
      <c r="MT803" s="29"/>
      <c r="MU803" s="47">
        <v>45829</v>
      </c>
      <c r="MV803" s="48">
        <v>6784</v>
      </c>
      <c r="MW803" s="43">
        <v>17</v>
      </c>
      <c r="MX803" s="43">
        <v>322</v>
      </c>
      <c r="MY803" s="43">
        <v>2</v>
      </c>
      <c r="MZ803" s="43">
        <v>29</v>
      </c>
      <c r="NA803" s="43">
        <v>2</v>
      </c>
      <c r="NB803" s="43"/>
      <c r="NC803" s="43"/>
      <c r="ND803" s="45">
        <v>300</v>
      </c>
      <c r="NE803" s="45">
        <v>600</v>
      </c>
      <c r="NF803" s="46">
        <v>0.35294117647058826</v>
      </c>
      <c r="NG803" s="37" t="s">
        <v>1210</v>
      </c>
      <c r="NH803" s="29"/>
      <c r="NI803" s="47">
        <v>45829</v>
      </c>
      <c r="NJ803" s="48">
        <v>6142</v>
      </c>
      <c r="NK803" s="43">
        <v>49</v>
      </c>
      <c r="NL803" s="43">
        <v>171</v>
      </c>
      <c r="NM803" s="43">
        <v>0</v>
      </c>
      <c r="NN803" s="43">
        <v>36</v>
      </c>
      <c r="NO803" s="43">
        <v>1</v>
      </c>
      <c r="NP803" s="43">
        <v>0</v>
      </c>
      <c r="NQ803" s="43"/>
      <c r="NR803" s="43">
        <v>1100</v>
      </c>
      <c r="NS803" s="45">
        <v>1100</v>
      </c>
      <c r="NT803" s="46">
        <v>0.22448979591836735</v>
      </c>
      <c r="NU803" s="37" t="s">
        <v>86</v>
      </c>
    </row>
    <row r="804" spans="1:385" x14ac:dyDescent="0.25">
      <c r="A804" s="38">
        <v>45831</v>
      </c>
      <c r="B804" s="39">
        <f>IF(A804="","",SUM(J804,LG806,AL804,DR804,AZ804,DD804,LU804,NK804,MW804,MI804,X804)+SUM(CP807:CP810)+SUM(BN807:BN810)+SUM(KS807:KS810)+SUM(KE807:KE810)+SUM(CB807:CB810)+SUM(IA807:IA810)+SUM(IO807:IO810)+SUM(JC807:JC810)+SUM(JQ807:JQ810))</f>
        <v>2868</v>
      </c>
      <c r="C804" s="40">
        <f>IF(A804="","",SUM(J804,X804,DR804,AL804,AZ804)+SUM(KE807:KE810)+SUM(KS807:KS810)+SUM(BN807:BN810))</f>
        <v>995</v>
      </c>
      <c r="D804" s="40">
        <f>IF(A804="","",SUM(DD804,DR804)+SUM(CB807:CB810)+SUM(CP807:CP810))</f>
        <v>578</v>
      </c>
      <c r="E804" s="40">
        <f>IF(A804="","",SUM(NK804,MW804,MI804,LU804,LG806)+SUM(IA807:IA810)+SUM(IO807:IO810)+SUM(JC807:JC810)+SUM(JQ807:JQ810))</f>
        <v>1401</v>
      </c>
      <c r="F804" s="135"/>
      <c r="G804" s="135"/>
      <c r="H804" s="42"/>
      <c r="I804" s="45">
        <v>40932</v>
      </c>
      <c r="J804" s="45">
        <f t="shared" ref="J804:J816" si="3552">IF(I804="","",I804-I803)</f>
        <v>27</v>
      </c>
      <c r="K804" s="45">
        <v>2028</v>
      </c>
      <c r="L804" s="45">
        <f t="shared" ref="L804:L816" si="3553">IF(K804="","",K804-K803)</f>
        <v>1</v>
      </c>
      <c r="M804" s="45">
        <v>35</v>
      </c>
      <c r="N804" s="45">
        <f t="shared" ref="N804:N816" si="3554">IF(M804="","",M803+O803-M804)</f>
        <v>1</v>
      </c>
      <c r="O804" s="45">
        <v>-18</v>
      </c>
      <c r="P804" s="43"/>
      <c r="Q804" s="43">
        <f t="shared" ref="Q804:Q816" si="3555">IF(I804="","",Q803)</f>
        <v>363</v>
      </c>
      <c r="R804" s="45">
        <f t="shared" ref="R804:R816" si="3556">IF(Q804="","",N804*Q804)</f>
        <v>363</v>
      </c>
      <c r="S804" s="46">
        <f t="shared" ref="S804:S816" si="3557">IF(R804="","",R804/(J804*100))</f>
        <v>0.13444444444444445</v>
      </c>
      <c r="T804" s="37" t="s">
        <v>1220</v>
      </c>
      <c r="U804" s="29"/>
      <c r="V804" s="52">
        <f t="shared" ref="V804:V823" si="3558">IF($A804="","",$A804)</f>
        <v>45831</v>
      </c>
      <c r="W804" s="45">
        <v>8083</v>
      </c>
      <c r="X804" s="45">
        <f t="shared" ref="X804:X816" si="3559">IF(W804="","",W804-W803)</f>
        <v>141</v>
      </c>
      <c r="Y804" s="45">
        <v>389</v>
      </c>
      <c r="Z804" s="45">
        <f t="shared" ref="Z804:Z816" si="3560">IF(Y804="","",Y804-Y803)</f>
        <v>6</v>
      </c>
      <c r="AA804" s="45">
        <v>33</v>
      </c>
      <c r="AB804" s="45">
        <f t="shared" ref="AB804:AB816" si="3561">IF(AA804="","",AA803+AC803-AA804)</f>
        <v>4</v>
      </c>
      <c r="AC804" s="45">
        <v>8</v>
      </c>
      <c r="AD804" s="43"/>
      <c r="AE804" s="43">
        <f t="shared" ref="AE804:AE816" si="3562">IF(W804="","",AE803)</f>
        <v>385</v>
      </c>
      <c r="AF804" s="45">
        <f t="shared" ref="AF804:AF816" si="3563">IF(AE804="","",AB804*AE804)</f>
        <v>1540</v>
      </c>
      <c r="AG804" s="46">
        <f t="shared" ref="AG804:AG816" si="3564">IF(AF804="","",AF804/(X804*100))</f>
        <v>0.10921985815602837</v>
      </c>
      <c r="AH804" s="37"/>
      <c r="AI804" s="29"/>
      <c r="AJ804" s="52">
        <f t="shared" ref="AJ804:AJ823" si="3565">IF($A804="","",$A804)</f>
        <v>45831</v>
      </c>
      <c r="AK804" s="45">
        <v>10580</v>
      </c>
      <c r="AL804" s="45">
        <f t="shared" ref="AL804:AL816" si="3566">IF(AK804="","",AK804-AK803)</f>
        <v>139</v>
      </c>
      <c r="AM804" s="45">
        <v>278</v>
      </c>
      <c r="AN804" s="45">
        <f t="shared" ref="AN804:AN816" si="3567">IF(AM804="","",AM804-AM803)</f>
        <v>1</v>
      </c>
      <c r="AO804" s="45">
        <v>45</v>
      </c>
      <c r="AP804" s="45">
        <f t="shared" ref="AP804:AP816" si="3568">IF(AO804="","",AO803+AQ803-AO804)</f>
        <v>1</v>
      </c>
      <c r="AQ804" s="45">
        <v>0</v>
      </c>
      <c r="AR804" s="43"/>
      <c r="AS804" s="43">
        <f t="shared" ref="AS804:AS816" si="3569">IF(AK804="","",AS803)</f>
        <v>1008</v>
      </c>
      <c r="AT804" s="45">
        <f t="shared" ref="AT804:AT816" si="3570">IF(AS804="","",AP804*AS804)</f>
        <v>1008</v>
      </c>
      <c r="AU804" s="46">
        <f t="shared" ref="AU804:AU816" si="3571">IF(AT804="","",AT804/(AL804*100))</f>
        <v>7.2517985611510793E-2</v>
      </c>
      <c r="AV804" s="37" t="s">
        <v>1208</v>
      </c>
      <c r="AW804" s="29"/>
      <c r="AX804" s="52">
        <f t="shared" ref="AX804:AX823" si="3572">IF($A804="","",$A804)</f>
        <v>45831</v>
      </c>
      <c r="AY804" s="45">
        <v>11907</v>
      </c>
      <c r="AZ804" s="45">
        <f t="shared" ref="AZ804:AZ816" si="3573">IF(AY804="","",AY804-AY803)</f>
        <v>109</v>
      </c>
      <c r="BA804" s="45">
        <v>435</v>
      </c>
      <c r="BB804" s="45">
        <f t="shared" ref="BB804:BB816" si="3574">IF(BA804="","",BA804-BA803)</f>
        <v>1</v>
      </c>
      <c r="BC804" s="45">
        <v>22</v>
      </c>
      <c r="BD804" s="45">
        <f t="shared" ref="BD804:BD816" si="3575">IF(BC804="","",BC803+BE803-BC804)</f>
        <v>1</v>
      </c>
      <c r="BE804" s="45">
        <v>2</v>
      </c>
      <c r="BF804" s="43"/>
      <c r="BG804" s="43">
        <f t="shared" ref="BG804:BG816" si="3576">IF(AY804="","",BG803)</f>
        <v>1012</v>
      </c>
      <c r="BH804" s="45">
        <f t="shared" ref="BH804:BH816" si="3577">IF(BG804="","",BD804*BG804)</f>
        <v>1012</v>
      </c>
      <c r="BI804" s="46">
        <f t="shared" ref="BI804:BI816" si="3578">IF(BH804="","",BH804/(AZ804*100))</f>
        <v>9.2844036697247709E-2</v>
      </c>
      <c r="BJ804" s="37"/>
      <c r="BK804" s="29"/>
      <c r="BL804" s="47"/>
      <c r="BM804" s="45">
        <v>14150</v>
      </c>
      <c r="BN804" s="45">
        <v>26</v>
      </c>
      <c r="BO804" s="45">
        <v>548</v>
      </c>
      <c r="BP804" s="45">
        <v>0</v>
      </c>
      <c r="BQ804" s="45">
        <v>16</v>
      </c>
      <c r="BR804" s="43">
        <v>0</v>
      </c>
      <c r="BS804" s="45"/>
      <c r="BT804" s="70" t="s">
        <v>183</v>
      </c>
      <c r="BU804" s="45">
        <v>440</v>
      </c>
      <c r="BV804" s="45">
        <v>0</v>
      </c>
      <c r="BW804" s="46">
        <v>0</v>
      </c>
      <c r="BX804" s="37"/>
      <c r="BY804" s="57"/>
      <c r="BZ804" s="47"/>
      <c r="CA804" s="45">
        <v>5915</v>
      </c>
      <c r="CB804" s="45">
        <v>6</v>
      </c>
      <c r="CC804" s="43">
        <v>194</v>
      </c>
      <c r="CD804" s="45">
        <v>0</v>
      </c>
      <c r="CE804" s="45">
        <v>11</v>
      </c>
      <c r="CF804" s="43">
        <v>0</v>
      </c>
      <c r="CG804" s="71">
        <v>1</v>
      </c>
      <c r="CH804" s="63" t="s">
        <v>194</v>
      </c>
      <c r="CI804" s="67">
        <v>748</v>
      </c>
      <c r="CJ804" s="45">
        <v>0</v>
      </c>
      <c r="CK804" s="46">
        <v>0</v>
      </c>
      <c r="CL804" s="37" t="s">
        <v>223</v>
      </c>
      <c r="CM804" s="29"/>
      <c r="CN804" s="47"/>
      <c r="CO804" s="45">
        <v>15412</v>
      </c>
      <c r="CP804" s="45">
        <v>113</v>
      </c>
      <c r="CQ804" s="45">
        <v>1095</v>
      </c>
      <c r="CR804" s="45">
        <v>5</v>
      </c>
      <c r="CS804" s="45">
        <v>2</v>
      </c>
      <c r="CT804" s="43">
        <v>5</v>
      </c>
      <c r="CU804" s="71">
        <v>7</v>
      </c>
      <c r="CV804" s="63" t="s">
        <v>143</v>
      </c>
      <c r="CW804" s="67">
        <v>1100</v>
      </c>
      <c r="CX804" s="45">
        <v>5500</v>
      </c>
      <c r="CY804" s="46">
        <v>0.48672566371681414</v>
      </c>
      <c r="CZ804" s="37"/>
      <c r="DA804" s="29"/>
      <c r="DB804" s="52">
        <f t="shared" ref="DB804:DB823" si="3579">IF($A804="","",$A804)</f>
        <v>45831</v>
      </c>
      <c r="DC804" s="45">
        <v>24147</v>
      </c>
      <c r="DD804" s="45">
        <f t="shared" ref="DD804:DD816" si="3580">IF(DC804="","",DC804-DC803)</f>
        <v>122</v>
      </c>
      <c r="DE804" s="45">
        <v>1382</v>
      </c>
      <c r="DF804" s="45">
        <f t="shared" ref="DF804:DF816" si="3581">IF(DE804="","",DE804-DE803)</f>
        <v>1</v>
      </c>
      <c r="DG804" s="45">
        <v>1</v>
      </c>
      <c r="DH804" s="45">
        <f t="shared" ref="DH804:DH816" si="3582">IF(DG804="","",DG803+DI803-DG804)</f>
        <v>2</v>
      </c>
      <c r="DI804" s="45">
        <v>0</v>
      </c>
      <c r="DJ804" s="43"/>
      <c r="DK804" s="43">
        <f t="shared" ref="DK804:DK816" si="3583">IF(DC804="","",DK803)</f>
        <v>1100</v>
      </c>
      <c r="DL804" s="45">
        <f t="shared" ref="DL804:DL816" si="3584">IF(DK804="","",DH804*DK804)</f>
        <v>2200</v>
      </c>
      <c r="DM804" s="46">
        <f t="shared" ref="DM804:DM816" si="3585">IF(DL804="","",DL804/(DD804*100))</f>
        <v>0.18032786885245902</v>
      </c>
      <c r="DN804" s="37"/>
      <c r="DO804" s="29"/>
      <c r="DP804" s="52">
        <f t="shared" ref="DP804:DP823" si="3586">IF($A804="","",$A804)</f>
        <v>45831</v>
      </c>
      <c r="DQ804" s="45">
        <v>3510</v>
      </c>
      <c r="DR804" s="45">
        <f t="shared" ref="DR804:DR816" si="3587">IF(DQ804="","",DQ804-DQ803)</f>
        <v>106</v>
      </c>
      <c r="DS804" s="45">
        <v>103</v>
      </c>
      <c r="DT804" s="45">
        <f t="shared" ref="DT804:DT816" si="3588">IF(DS804="","",DS804-DS803)</f>
        <v>4</v>
      </c>
      <c r="DU804" s="45">
        <v>41</v>
      </c>
      <c r="DV804" s="45">
        <f t="shared" ref="DV804:DV811" si="3589">IF(DU804="","",DU803+DW803-DU804)</f>
        <v>4</v>
      </c>
      <c r="DW804" s="45">
        <v>4</v>
      </c>
      <c r="DX804" s="43"/>
      <c r="DY804" s="43">
        <f t="shared" ref="DY804:DY816" si="3590">IF(DQ804="","",DY803)</f>
        <v>726</v>
      </c>
      <c r="DZ804" s="45">
        <f t="shared" ref="DZ804:DZ816" si="3591">IF(DY804="","",DV804*DY804)</f>
        <v>2904</v>
      </c>
      <c r="EA804" s="46">
        <f t="shared" ref="EA804:EA816" si="3592">IF(DZ804="","",DZ804/(DR804*100))</f>
        <v>0.27396226415094338</v>
      </c>
      <c r="EB804" s="37"/>
      <c r="GU804" s="220"/>
      <c r="GV804" s="29"/>
      <c r="GW804" s="31"/>
      <c r="GX804" s="29"/>
      <c r="GY804" s="128"/>
      <c r="GZ804" s="29"/>
      <c r="HB804" s="166"/>
      <c r="HC804" s="29"/>
      <c r="HD804" s="29"/>
      <c r="HE804" s="29"/>
      <c r="HF804" s="29"/>
      <c r="HG804" s="29"/>
      <c r="HK804" s="29"/>
      <c r="HL804" s="29"/>
      <c r="HM804" s="128"/>
      <c r="HN804" s="29"/>
      <c r="HP804" s="166"/>
      <c r="HQ804" s="29"/>
      <c r="HR804" s="29"/>
      <c r="HS804" s="29"/>
      <c r="HT804" s="29"/>
      <c r="HU804" s="29"/>
      <c r="HX804" s="360"/>
      <c r="HY804" s="47"/>
      <c r="HZ804" s="45">
        <v>2833</v>
      </c>
      <c r="IA804" s="45">
        <v>20</v>
      </c>
      <c r="IB804" s="45">
        <v>82</v>
      </c>
      <c r="IC804" s="45">
        <v>1</v>
      </c>
      <c r="ID804" s="45">
        <v>37</v>
      </c>
      <c r="IE804" s="43">
        <v>1</v>
      </c>
      <c r="IF804" s="45">
        <v>0</v>
      </c>
      <c r="IG804" s="63" t="s">
        <v>23</v>
      </c>
      <c r="IH804" s="45">
        <v>1100</v>
      </c>
      <c r="II804" s="45">
        <v>1100</v>
      </c>
      <c r="IJ804" s="46">
        <v>0.55000000000000004</v>
      </c>
      <c r="IK804" s="37"/>
      <c r="IL804" s="29"/>
      <c r="IM804" s="47"/>
      <c r="IN804" s="45">
        <v>3576</v>
      </c>
      <c r="IO804" s="45">
        <v>55</v>
      </c>
      <c r="IP804" s="45">
        <v>79</v>
      </c>
      <c r="IQ804" s="45">
        <v>0</v>
      </c>
      <c r="IR804" s="45">
        <v>10</v>
      </c>
      <c r="IS804" s="43">
        <v>0</v>
      </c>
      <c r="IT804" s="45">
        <v>0</v>
      </c>
      <c r="IU804" s="44" t="s">
        <v>76</v>
      </c>
      <c r="IV804" s="43">
        <v>900</v>
      </c>
      <c r="IW804" s="45">
        <v>0</v>
      </c>
      <c r="IX804" s="46">
        <v>0</v>
      </c>
      <c r="IY804" s="37"/>
      <c r="IZ804" s="61"/>
      <c r="JA804" s="47"/>
      <c r="JB804" s="45">
        <v>2613</v>
      </c>
      <c r="JC804" s="45">
        <v>17</v>
      </c>
      <c r="JD804" s="45">
        <v>83</v>
      </c>
      <c r="JE804" s="45">
        <v>0</v>
      </c>
      <c r="JF804" s="45">
        <v>18</v>
      </c>
      <c r="JG804" s="43">
        <v>0</v>
      </c>
      <c r="JH804" s="45"/>
      <c r="JI804" s="63" t="s">
        <v>21</v>
      </c>
      <c r="JJ804" s="45">
        <v>726</v>
      </c>
      <c r="JK804" s="45">
        <v>0</v>
      </c>
      <c r="JL804" s="46">
        <v>0</v>
      </c>
      <c r="JM804" s="37"/>
      <c r="JN804" s="29"/>
      <c r="JO804" s="47"/>
      <c r="JP804" s="45">
        <v>2786</v>
      </c>
      <c r="JQ804" s="45">
        <v>10</v>
      </c>
      <c r="JR804" s="45">
        <v>65</v>
      </c>
      <c r="JS804" s="45">
        <v>1</v>
      </c>
      <c r="JT804" s="45">
        <v>35</v>
      </c>
      <c r="JU804" s="43">
        <v>1</v>
      </c>
      <c r="JV804" s="45"/>
      <c r="JW804" s="72" t="s">
        <v>216</v>
      </c>
      <c r="JX804" s="43">
        <v>800</v>
      </c>
      <c r="JY804" s="45">
        <v>800</v>
      </c>
      <c r="JZ804" s="46">
        <v>0.8</v>
      </c>
      <c r="KA804" s="37"/>
      <c r="KB804" s="51"/>
      <c r="KC804" s="47"/>
      <c r="KD804" s="45">
        <v>8688</v>
      </c>
      <c r="KE804" s="45">
        <v>14</v>
      </c>
      <c r="KF804" s="43">
        <v>253</v>
      </c>
      <c r="KG804" s="45">
        <v>1</v>
      </c>
      <c r="KH804" s="45">
        <v>37</v>
      </c>
      <c r="KI804" s="43">
        <v>1</v>
      </c>
      <c r="KJ804" s="71"/>
      <c r="KK804" s="63" t="s">
        <v>23</v>
      </c>
      <c r="KL804" s="67">
        <v>1000</v>
      </c>
      <c r="KM804" s="45">
        <v>1000</v>
      </c>
      <c r="KN804" s="46">
        <v>0.7142857142857143</v>
      </c>
      <c r="KO804" s="37"/>
      <c r="KP804" s="29"/>
      <c r="KQ804" s="47"/>
      <c r="KR804" s="45">
        <v>18245</v>
      </c>
      <c r="KS804" s="45">
        <v>8</v>
      </c>
      <c r="KT804" s="45">
        <v>1019</v>
      </c>
      <c r="KU804" s="45">
        <v>1</v>
      </c>
      <c r="KV804" s="45">
        <v>12</v>
      </c>
      <c r="KW804" s="43">
        <v>1</v>
      </c>
      <c r="KX804" s="45"/>
      <c r="KY804" s="68" t="s">
        <v>50</v>
      </c>
      <c r="KZ804" s="43">
        <v>1100</v>
      </c>
      <c r="LA804" s="45">
        <v>1100</v>
      </c>
      <c r="LB804" s="46">
        <v>1.375</v>
      </c>
      <c r="LC804" s="37" t="s">
        <v>222</v>
      </c>
      <c r="LD804" s="29"/>
      <c r="LE804" s="47"/>
      <c r="LF804" s="45"/>
      <c r="LG804" s="45"/>
      <c r="LH804" s="45">
        <v>529</v>
      </c>
      <c r="LI804" s="45">
        <v>0</v>
      </c>
      <c r="LJ804" s="43">
        <v>2</v>
      </c>
      <c r="LK804" s="45">
        <v>0</v>
      </c>
      <c r="LL804" s="45">
        <v>0</v>
      </c>
      <c r="LM804" s="73" t="s">
        <v>124</v>
      </c>
      <c r="LN804" s="67">
        <v>1000</v>
      </c>
      <c r="LO804" s="45">
        <v>0</v>
      </c>
      <c r="LP804" s="46"/>
      <c r="LQ804" s="37"/>
      <c r="LR804" s="29"/>
      <c r="LS804" s="52">
        <f t="shared" ref="LS804:LS823" si="3593">IF($A804="","",$A804)</f>
        <v>45831</v>
      </c>
      <c r="LT804" s="45">
        <v>16080</v>
      </c>
      <c r="LU804" s="45">
        <f t="shared" ref="LU804:LU816" si="3594">IF(LT804="","",LT804-LT803)</f>
        <v>199</v>
      </c>
      <c r="LV804" s="45">
        <v>869</v>
      </c>
      <c r="LW804" s="45">
        <f t="shared" ref="LW804:LW816" si="3595">IF(LV804="","",LV804-LV803)</f>
        <v>7</v>
      </c>
      <c r="LX804" s="45">
        <v>33</v>
      </c>
      <c r="LY804" s="45">
        <f t="shared" ref="LY804:LY816" si="3596">IF(LX804="","",LX803+LZ803-LX804)</f>
        <v>12</v>
      </c>
      <c r="LZ804" s="45">
        <v>0</v>
      </c>
      <c r="MA804" s="43"/>
      <c r="MB804" s="43">
        <f t="shared" ref="MB804:MB816" si="3597">IF(LT804="","",MB803)</f>
        <v>385</v>
      </c>
      <c r="MC804" s="45">
        <f t="shared" ref="MC804:MC816" si="3598">IF(MB804="","",LY804*MB804)</f>
        <v>4620</v>
      </c>
      <c r="MD804" s="46">
        <f t="shared" ref="MD804:MD816" si="3599">IF(MC804="","",MC804/(LU804*100))</f>
        <v>0.2321608040201005</v>
      </c>
      <c r="ME804" s="37" t="s">
        <v>1209</v>
      </c>
      <c r="MF804" s="29"/>
      <c r="MG804" s="52">
        <f t="shared" ref="MG804:MG823" si="3600">IF($A804="","",$A804)</f>
        <v>45831</v>
      </c>
      <c r="MH804" s="45">
        <v>4612</v>
      </c>
      <c r="MI804" s="45">
        <f t="shared" ref="MI804:MI816" si="3601">IF(MH804="","",MH804-MH803)</f>
        <v>46</v>
      </c>
      <c r="MJ804" s="45">
        <v>304</v>
      </c>
      <c r="MK804" s="45">
        <f t="shared" ref="MK804:MK816" si="3602">IF(MJ804="","",MJ804-MJ803)</f>
        <v>3</v>
      </c>
      <c r="ML804" s="45">
        <v>10</v>
      </c>
      <c r="MM804" s="45">
        <f t="shared" ref="MM804:MM816" si="3603">IF(ML804="","",ML803+MN803-ML804)</f>
        <v>3</v>
      </c>
      <c r="MN804" s="45">
        <v>3</v>
      </c>
      <c r="MO804" s="43"/>
      <c r="MP804" s="43">
        <f t="shared" ref="MP804:MP816" si="3604">IF(MH804="","",MP803)</f>
        <v>880</v>
      </c>
      <c r="MQ804" s="45">
        <f t="shared" ref="MQ804:MQ816" si="3605">IF(MP804="","",MM804*MP804)</f>
        <v>2640</v>
      </c>
      <c r="MR804" s="46">
        <f t="shared" ref="MR804:MR816" si="3606">IF(MQ804="","",MQ804/(MI804*100))</f>
        <v>0.57391304347826089</v>
      </c>
      <c r="MS804" s="37" t="s">
        <v>1221</v>
      </c>
      <c r="MT804" s="29"/>
      <c r="MU804" s="52">
        <f t="shared" ref="MU804:MU823" si="3607">IF($A804="","",$A804)</f>
        <v>45831</v>
      </c>
      <c r="MV804" s="45">
        <v>6869</v>
      </c>
      <c r="MW804" s="45">
        <f t="shared" ref="MW804:MW816" si="3608">IF(MV804="","",MV804-MV803)</f>
        <v>85</v>
      </c>
      <c r="MX804" s="45">
        <v>330</v>
      </c>
      <c r="MY804" s="45">
        <f t="shared" ref="MY804:MY816" si="3609">IF(MX804="","",MX804-MX803)</f>
        <v>8</v>
      </c>
      <c r="MZ804" s="45">
        <v>20</v>
      </c>
      <c r="NA804" s="45">
        <f t="shared" ref="NA804:NA816" si="3610">IF(MZ804="","",MZ803+NB803-MZ804)</f>
        <v>9</v>
      </c>
      <c r="NB804" s="45">
        <v>5</v>
      </c>
      <c r="NC804" s="43"/>
      <c r="ND804" s="43">
        <f t="shared" ref="ND804:ND816" si="3611">IF(MV804="","",ND803)</f>
        <v>300</v>
      </c>
      <c r="NE804" s="45">
        <f t="shared" ref="NE804:NE816" si="3612">IF(ND804="","",NA804*ND804)</f>
        <v>2700</v>
      </c>
      <c r="NF804" s="46">
        <f t="shared" ref="NF804:NF816" si="3613">IF(NE804="","",NE804/(MW804*100))</f>
        <v>0.31764705882352939</v>
      </c>
      <c r="NG804" s="37"/>
      <c r="NH804" s="29"/>
      <c r="NI804" s="52">
        <f t="shared" ref="NI804:NI823" si="3614">IF($A804="","",$A804)</f>
        <v>45831</v>
      </c>
      <c r="NJ804" s="45">
        <v>6237</v>
      </c>
      <c r="NK804" s="45">
        <f t="shared" ref="NK804:NK816" si="3615">IF(NJ804="","",NJ804-NJ803)</f>
        <v>95</v>
      </c>
      <c r="NL804" s="45">
        <v>174</v>
      </c>
      <c r="NM804" s="45">
        <f t="shared" ref="NM804:NM816" si="3616">IF(NL804="","",NL804-NL803)</f>
        <v>3</v>
      </c>
      <c r="NN804" s="45">
        <v>33</v>
      </c>
      <c r="NO804" s="45">
        <f t="shared" ref="NO804:NO807" si="3617">IF(NN804="","",NN803+NP803-NN804)</f>
        <v>3</v>
      </c>
      <c r="NP804" s="45">
        <v>3</v>
      </c>
      <c r="NQ804" s="43"/>
      <c r="NR804" s="43">
        <f t="shared" ref="NR804:NR816" si="3618">IF(NJ804="","",NR803)</f>
        <v>1100</v>
      </c>
      <c r="NS804" s="45">
        <f t="shared" ref="NS804:NS816" si="3619">IF(NR804="","",NO804*NR804)</f>
        <v>3300</v>
      </c>
      <c r="NT804" s="46">
        <f t="shared" ref="NT804:NT816" si="3620">IF(NS804="","",NS804/(NK804*100))</f>
        <v>0.3473684210526316</v>
      </c>
      <c r="NU804" s="37"/>
    </row>
    <row r="805" spans="1:385" ht="15" customHeight="1" thickBot="1" x14ac:dyDescent="0.3">
      <c r="A805" s="38">
        <v>45835</v>
      </c>
      <c r="B805" s="39">
        <f>IF(A805="","",SUM(J805,LG809,AL805,DR805,AZ805,DD805,LU805,NK805,MW805,MI805,X805)+SUM(CP811:CP814)+SUM(BN811:BN814)+SUM(KS811:KS814)+SUM(KE811:KE814)+SUM(CB811:CB814)+SUM(IA811:IA814)+SUM(IO811:IO814)+SUM(JC811:JC814)+SUM(JQ811:JQ814))</f>
        <v>2122</v>
      </c>
      <c r="C805" s="40">
        <f>IF(A805="","",SUM(J805,X805,AL805,AZ805)+SUM(KE811:KE814)+SUM(KS811:KS814)+SUM(BN811:BN814))</f>
        <v>772</v>
      </c>
      <c r="D805" s="40">
        <f>IF(A805="","",SUM(DD805,DR805)+SUM(CB811:CB814)+SUM(CP811:CP814))</f>
        <v>425</v>
      </c>
      <c r="E805" s="40">
        <f>IF(A805="","",SUM(NK805,MW805,DR805,MI805,LG809,LU805)+SUM(IA811:IA814)+SUM(IO811:IO814)+SUM(JC811:JC814)+SUM(JQ811:JQ814))</f>
        <v>1009</v>
      </c>
      <c r="F805" s="135"/>
      <c r="G805" s="135"/>
      <c r="H805" s="42"/>
      <c r="I805" s="45">
        <v>684</v>
      </c>
      <c r="J805" s="45">
        <v>63</v>
      </c>
      <c r="K805" s="45">
        <v>33</v>
      </c>
      <c r="L805" s="45">
        <v>1</v>
      </c>
      <c r="M805" s="45">
        <v>17</v>
      </c>
      <c r="N805" s="45">
        <f t="shared" si="3554"/>
        <v>0</v>
      </c>
      <c r="O805" s="45">
        <v>0</v>
      </c>
      <c r="P805" s="43"/>
      <c r="Q805" s="43">
        <f t="shared" si="3555"/>
        <v>363</v>
      </c>
      <c r="R805" s="45">
        <f t="shared" si="3556"/>
        <v>0</v>
      </c>
      <c r="S805" s="46">
        <f t="shared" si="3557"/>
        <v>0</v>
      </c>
      <c r="T805" s="186" t="s">
        <v>1222</v>
      </c>
      <c r="U805" s="29"/>
      <c r="V805" s="52">
        <f t="shared" si="3558"/>
        <v>45835</v>
      </c>
      <c r="W805" s="45">
        <v>8160</v>
      </c>
      <c r="X805" s="45">
        <f t="shared" si="3559"/>
        <v>77</v>
      </c>
      <c r="Y805" s="45">
        <v>392</v>
      </c>
      <c r="Z805" s="45">
        <f t="shared" si="3560"/>
        <v>3</v>
      </c>
      <c r="AA805" s="45">
        <v>34</v>
      </c>
      <c r="AB805" s="45">
        <f t="shared" si="3561"/>
        <v>7</v>
      </c>
      <c r="AC805" s="45">
        <v>0</v>
      </c>
      <c r="AD805" s="43"/>
      <c r="AE805" s="43">
        <f t="shared" si="3562"/>
        <v>385</v>
      </c>
      <c r="AF805" s="45">
        <f t="shared" si="3563"/>
        <v>2695</v>
      </c>
      <c r="AG805" s="46">
        <f t="shared" si="3564"/>
        <v>0.35</v>
      </c>
      <c r="AH805" s="37"/>
      <c r="AI805" s="29"/>
      <c r="AJ805" s="52">
        <f t="shared" si="3565"/>
        <v>45835</v>
      </c>
      <c r="AK805" s="45">
        <v>10690</v>
      </c>
      <c r="AL805" s="45">
        <f t="shared" si="3566"/>
        <v>110</v>
      </c>
      <c r="AM805" s="45">
        <v>280</v>
      </c>
      <c r="AN805" s="45">
        <f t="shared" si="3567"/>
        <v>2</v>
      </c>
      <c r="AO805" s="45">
        <v>42</v>
      </c>
      <c r="AP805" s="45">
        <f t="shared" si="3568"/>
        <v>3</v>
      </c>
      <c r="AQ805" s="45">
        <v>0</v>
      </c>
      <c r="AR805" s="43"/>
      <c r="AS805" s="43">
        <f t="shared" si="3569"/>
        <v>1008</v>
      </c>
      <c r="AT805" s="45">
        <f t="shared" si="3570"/>
        <v>3024</v>
      </c>
      <c r="AU805" s="46">
        <f t="shared" si="3571"/>
        <v>0.27490909090909094</v>
      </c>
      <c r="AV805" s="37"/>
      <c r="AW805" s="29"/>
      <c r="AX805" s="52">
        <f t="shared" si="3572"/>
        <v>45835</v>
      </c>
      <c r="AY805" s="45">
        <v>11958</v>
      </c>
      <c r="AZ805" s="45">
        <f t="shared" si="3573"/>
        <v>51</v>
      </c>
      <c r="BA805" s="45">
        <v>436</v>
      </c>
      <c r="BB805" s="45">
        <f t="shared" si="3574"/>
        <v>1</v>
      </c>
      <c r="BC805" s="45">
        <v>23</v>
      </c>
      <c r="BD805" s="45">
        <f t="shared" si="3575"/>
        <v>1</v>
      </c>
      <c r="BE805" s="45">
        <v>1</v>
      </c>
      <c r="BF805" s="43"/>
      <c r="BG805" s="43">
        <f t="shared" si="3576"/>
        <v>1012</v>
      </c>
      <c r="BH805" s="45">
        <f t="shared" si="3577"/>
        <v>1012</v>
      </c>
      <c r="BI805" s="46">
        <f t="shared" si="3578"/>
        <v>0.1984313725490196</v>
      </c>
      <c r="BJ805" s="37"/>
      <c r="BK805" s="29"/>
      <c r="BL805" s="47"/>
      <c r="BM805" s="45">
        <v>18549</v>
      </c>
      <c r="BN805" s="45">
        <v>8</v>
      </c>
      <c r="BO805" s="45">
        <v>877</v>
      </c>
      <c r="BP805" s="45">
        <v>3</v>
      </c>
      <c r="BQ805" s="45">
        <v>40</v>
      </c>
      <c r="BR805" s="43">
        <v>3</v>
      </c>
      <c r="BS805" s="45"/>
      <c r="BT805" s="70" t="s">
        <v>79</v>
      </c>
      <c r="BU805" s="45">
        <v>396</v>
      </c>
      <c r="BV805" s="45">
        <v>1188</v>
      </c>
      <c r="BW805" s="46">
        <v>1.4850000000000001</v>
      </c>
      <c r="BX805" s="37"/>
      <c r="BY805" s="57"/>
      <c r="BZ805" s="47"/>
      <c r="CA805" s="45">
        <v>6091</v>
      </c>
      <c r="CB805" s="45">
        <v>66</v>
      </c>
      <c r="CC805" s="45">
        <v>356</v>
      </c>
      <c r="CD805" s="45">
        <v>8</v>
      </c>
      <c r="CE805" s="45">
        <v>100</v>
      </c>
      <c r="CF805" s="43">
        <v>7</v>
      </c>
      <c r="CG805" s="71"/>
      <c r="CH805" s="63" t="s">
        <v>99</v>
      </c>
      <c r="CI805" s="45">
        <v>187</v>
      </c>
      <c r="CJ805">
        <v>1309</v>
      </c>
      <c r="CK805" s="46">
        <v>0.19833333333333333</v>
      </c>
      <c r="CL805" s="37"/>
      <c r="CM805" s="29"/>
      <c r="CN805" s="47"/>
      <c r="CO805" s="45">
        <v>11907</v>
      </c>
      <c r="CP805" s="45">
        <v>65</v>
      </c>
      <c r="CQ805" s="45">
        <v>1335</v>
      </c>
      <c r="CR805" s="45">
        <v>3</v>
      </c>
      <c r="CS805" s="45">
        <v>12</v>
      </c>
      <c r="CT805" s="43">
        <v>2</v>
      </c>
      <c r="CU805" s="71">
        <v>3</v>
      </c>
      <c r="CV805" s="63" t="s">
        <v>125</v>
      </c>
      <c r="CW805" s="45">
        <v>726</v>
      </c>
      <c r="CX805" s="45">
        <v>1452</v>
      </c>
      <c r="CY805" s="46">
        <v>0.22338461538461538</v>
      </c>
      <c r="CZ805" s="37"/>
      <c r="DA805" s="29"/>
      <c r="DB805" s="52">
        <f t="shared" si="3579"/>
        <v>45835</v>
      </c>
      <c r="DC805" s="45">
        <v>24201</v>
      </c>
      <c r="DD805" s="45">
        <f t="shared" si="3580"/>
        <v>54</v>
      </c>
      <c r="DE805" s="45">
        <v>1382</v>
      </c>
      <c r="DF805" s="45">
        <f t="shared" si="3581"/>
        <v>0</v>
      </c>
      <c r="DG805" s="45">
        <v>1</v>
      </c>
      <c r="DH805" s="45">
        <f t="shared" si="3582"/>
        <v>0</v>
      </c>
      <c r="DI805" s="45">
        <v>3</v>
      </c>
      <c r="DJ805" s="43"/>
      <c r="DK805" s="43">
        <f t="shared" si="3583"/>
        <v>1100</v>
      </c>
      <c r="DL805" s="45">
        <f t="shared" si="3584"/>
        <v>0</v>
      </c>
      <c r="DM805" s="46">
        <f t="shared" si="3585"/>
        <v>0</v>
      </c>
      <c r="DN805" s="37"/>
      <c r="DO805" s="29"/>
      <c r="DP805" s="52">
        <f t="shared" si="3586"/>
        <v>45835</v>
      </c>
      <c r="DQ805" s="45">
        <v>3594</v>
      </c>
      <c r="DR805" s="45">
        <f t="shared" si="3587"/>
        <v>84</v>
      </c>
      <c r="DS805" s="45">
        <v>109</v>
      </c>
      <c r="DT805" s="45">
        <f t="shared" si="3588"/>
        <v>6</v>
      </c>
      <c r="DU805" s="45">
        <v>38</v>
      </c>
      <c r="DV805" s="45">
        <f t="shared" si="3589"/>
        <v>7</v>
      </c>
      <c r="DW805" s="45">
        <v>5</v>
      </c>
      <c r="DX805" s="43"/>
      <c r="DY805" s="43">
        <f t="shared" si="3590"/>
        <v>726</v>
      </c>
      <c r="DZ805" s="45">
        <f t="shared" si="3591"/>
        <v>5082</v>
      </c>
      <c r="EA805" s="46">
        <f t="shared" si="3592"/>
        <v>0.60499999999999998</v>
      </c>
      <c r="EB805" s="37"/>
      <c r="GU805" s="220"/>
      <c r="GV805" s="29"/>
      <c r="GW805" s="31"/>
      <c r="GX805" s="29"/>
      <c r="GY805" s="128"/>
      <c r="GZ805" s="29"/>
      <c r="HB805" s="166"/>
      <c r="HC805" s="29"/>
      <c r="HD805" s="29"/>
      <c r="HE805" s="29"/>
      <c r="HF805" s="29"/>
      <c r="HG805" s="29"/>
      <c r="HK805" s="29"/>
      <c r="HL805" s="29"/>
      <c r="HM805" s="128"/>
      <c r="HN805" s="29"/>
      <c r="HP805" s="166"/>
      <c r="HQ805" s="29"/>
      <c r="HR805" s="29"/>
      <c r="HS805" s="29"/>
      <c r="HT805" s="29"/>
      <c r="HU805" s="29"/>
      <c r="HX805" s="360"/>
      <c r="HY805" s="47"/>
      <c r="HZ805" s="45">
        <v>2696</v>
      </c>
      <c r="IA805" s="45">
        <v>20</v>
      </c>
      <c r="IB805" s="45">
        <v>86</v>
      </c>
      <c r="IC805" s="45">
        <v>2</v>
      </c>
      <c r="ID805" s="45">
        <v>22</v>
      </c>
      <c r="IE805" s="43">
        <v>2</v>
      </c>
      <c r="IF805" s="45">
        <v>0</v>
      </c>
      <c r="IG805" s="63" t="s">
        <v>64</v>
      </c>
      <c r="IH805" s="45">
        <v>673</v>
      </c>
      <c r="II805" s="45">
        <v>1346</v>
      </c>
      <c r="IJ805" s="46">
        <v>0.67300000000000004</v>
      </c>
      <c r="IK805" s="37"/>
      <c r="IL805" s="29"/>
      <c r="IM805" s="47"/>
      <c r="IN805" s="45">
        <v>2179</v>
      </c>
      <c r="IO805" s="45">
        <v>13</v>
      </c>
      <c r="IP805" s="45">
        <v>114</v>
      </c>
      <c r="IQ805" s="45">
        <v>3</v>
      </c>
      <c r="IR805" s="45">
        <v>50</v>
      </c>
      <c r="IS805" s="43">
        <v>2</v>
      </c>
      <c r="IT805" s="45">
        <v>0</v>
      </c>
      <c r="IU805" s="63" t="s">
        <v>145</v>
      </c>
      <c r="IV805" s="45">
        <v>165</v>
      </c>
      <c r="IW805" s="45">
        <v>330</v>
      </c>
      <c r="IX805" s="46">
        <v>0.25384615384615383</v>
      </c>
      <c r="IY805" s="37" t="s">
        <v>230</v>
      </c>
      <c r="IZ805" s="61"/>
      <c r="JA805" s="47"/>
      <c r="JB805" s="45">
        <v>2860</v>
      </c>
      <c r="JC805" s="45">
        <v>2</v>
      </c>
      <c r="JD805" s="45">
        <v>219</v>
      </c>
      <c r="JE805" s="45">
        <v>0</v>
      </c>
      <c r="JF805" s="45">
        <v>9</v>
      </c>
      <c r="JG805" s="43">
        <v>0</v>
      </c>
      <c r="JH805" s="45"/>
      <c r="JI805" s="63" t="s">
        <v>174</v>
      </c>
      <c r="JJ805" s="45">
        <v>1100</v>
      </c>
      <c r="JK805" s="45">
        <v>0</v>
      </c>
      <c r="JL805" s="46">
        <v>0</v>
      </c>
      <c r="JM805" s="37"/>
      <c r="JN805" s="29"/>
      <c r="JO805" s="47"/>
      <c r="JP805" s="45">
        <v>3713</v>
      </c>
      <c r="JQ805" s="45">
        <v>3</v>
      </c>
      <c r="JR805" s="45">
        <v>189</v>
      </c>
      <c r="JS805" s="45">
        <v>0</v>
      </c>
      <c r="JT805" s="45">
        <v>2</v>
      </c>
      <c r="JU805" s="43">
        <v>0</v>
      </c>
      <c r="JV805" s="45">
        <v>46</v>
      </c>
      <c r="JW805" s="63" t="s">
        <v>26</v>
      </c>
      <c r="JX805" s="45">
        <v>189</v>
      </c>
      <c r="JY805" s="45">
        <v>0</v>
      </c>
      <c r="JZ805" s="46">
        <v>0</v>
      </c>
      <c r="KA805" s="37" t="s">
        <v>228</v>
      </c>
      <c r="KB805" s="51"/>
      <c r="KC805" s="47"/>
      <c r="KD805" s="45">
        <v>9400</v>
      </c>
      <c r="KE805" s="45">
        <v>33</v>
      </c>
      <c r="KF805" s="45">
        <v>550</v>
      </c>
      <c r="KG805" s="45">
        <v>1</v>
      </c>
      <c r="KH805" s="45">
        <v>40</v>
      </c>
      <c r="KI805" s="74">
        <v>2</v>
      </c>
      <c r="KJ805" s="71"/>
      <c r="KK805" s="63" t="s">
        <v>49</v>
      </c>
      <c r="KL805" s="45">
        <v>800</v>
      </c>
      <c r="KM805">
        <v>1600</v>
      </c>
      <c r="KN805" s="46">
        <v>0.48484848484848486</v>
      </c>
      <c r="KO805" s="37"/>
      <c r="KP805" s="29"/>
      <c r="KQ805" s="47"/>
      <c r="KR805" s="45">
        <v>15232</v>
      </c>
      <c r="KS805" s="45">
        <v>7</v>
      </c>
      <c r="KT805" s="45">
        <v>1811</v>
      </c>
      <c r="KU805" s="45">
        <v>1</v>
      </c>
      <c r="KV805" s="45">
        <v>50</v>
      </c>
      <c r="KW805" s="43">
        <v>2</v>
      </c>
      <c r="KX805" s="45"/>
      <c r="KY805" s="54" t="s">
        <v>98</v>
      </c>
      <c r="KZ805" s="45">
        <v>165</v>
      </c>
      <c r="LA805" s="45">
        <v>330</v>
      </c>
      <c r="LB805" s="46">
        <v>0.47142857142857142</v>
      </c>
      <c r="LC805" s="37"/>
      <c r="LD805" s="29"/>
      <c r="LE805" s="75"/>
      <c r="LF805" s="76"/>
      <c r="LG805" s="76"/>
      <c r="LH805" s="76">
        <v>1165</v>
      </c>
      <c r="LI805" s="76">
        <v>0</v>
      </c>
      <c r="LJ805" s="77">
        <v>2</v>
      </c>
      <c r="LK805" s="76">
        <v>0</v>
      </c>
      <c r="LL805" s="76">
        <v>0</v>
      </c>
      <c r="LM805" s="78" t="s">
        <v>219</v>
      </c>
      <c r="LN805" s="79">
        <v>1000</v>
      </c>
      <c r="LO805" s="76">
        <v>0</v>
      </c>
      <c r="LP805" s="80"/>
      <c r="LQ805" s="37"/>
      <c r="LR805" s="29"/>
      <c r="LS805" s="52">
        <f t="shared" si="3593"/>
        <v>45835</v>
      </c>
      <c r="LT805" s="45">
        <v>16162</v>
      </c>
      <c r="LU805" s="45">
        <f t="shared" si="3594"/>
        <v>82</v>
      </c>
      <c r="LV805" s="45">
        <v>874</v>
      </c>
      <c r="LW805" s="45">
        <f t="shared" si="3595"/>
        <v>5</v>
      </c>
      <c r="LX805" s="45">
        <v>30</v>
      </c>
      <c r="LY805" s="45">
        <f t="shared" si="3596"/>
        <v>3</v>
      </c>
      <c r="LZ805" s="45">
        <v>9</v>
      </c>
      <c r="MA805" s="43"/>
      <c r="MB805" s="43">
        <f t="shared" si="3597"/>
        <v>385</v>
      </c>
      <c r="MC805" s="45">
        <f t="shared" si="3598"/>
        <v>1155</v>
      </c>
      <c r="MD805" s="46">
        <f t="shared" si="3599"/>
        <v>0.14085365853658535</v>
      </c>
      <c r="ME805" s="37"/>
      <c r="MF805" s="29"/>
      <c r="MG805" s="52">
        <f t="shared" si="3600"/>
        <v>45835</v>
      </c>
      <c r="MH805" s="45">
        <v>4643</v>
      </c>
      <c r="MI805" s="69">
        <f t="shared" si="3601"/>
        <v>31</v>
      </c>
      <c r="MJ805" s="45">
        <v>309</v>
      </c>
      <c r="MK805" s="45">
        <f t="shared" si="3602"/>
        <v>5</v>
      </c>
      <c r="ML805" s="45">
        <v>8</v>
      </c>
      <c r="MM805" s="45">
        <f t="shared" si="3603"/>
        <v>5</v>
      </c>
      <c r="MN805" s="45">
        <v>0</v>
      </c>
      <c r="MO805" s="43"/>
      <c r="MP805" s="43">
        <f t="shared" si="3604"/>
        <v>880</v>
      </c>
      <c r="MQ805" s="45">
        <f t="shared" si="3605"/>
        <v>4400</v>
      </c>
      <c r="MR805" s="46">
        <f t="shared" si="3606"/>
        <v>1.4193548387096775</v>
      </c>
      <c r="MS805" s="37"/>
      <c r="MT805" s="29"/>
      <c r="MU805" s="52">
        <f t="shared" si="3607"/>
        <v>45835</v>
      </c>
      <c r="MV805" s="45">
        <v>6891</v>
      </c>
      <c r="MW805" s="69">
        <f t="shared" si="3608"/>
        <v>22</v>
      </c>
      <c r="MX805" s="45">
        <v>332</v>
      </c>
      <c r="MY805" s="45">
        <f t="shared" si="3609"/>
        <v>2</v>
      </c>
      <c r="MZ805" s="45">
        <v>23</v>
      </c>
      <c r="NA805" s="45">
        <f t="shared" si="3610"/>
        <v>2</v>
      </c>
      <c r="NB805" s="45">
        <v>0</v>
      </c>
      <c r="NC805" s="43"/>
      <c r="ND805" s="43">
        <f t="shared" si="3611"/>
        <v>300</v>
      </c>
      <c r="NE805" s="45">
        <f t="shared" si="3612"/>
        <v>600</v>
      </c>
      <c r="NF805" s="46">
        <f t="shared" si="3613"/>
        <v>0.27272727272727271</v>
      </c>
      <c r="NG805" s="37"/>
      <c r="NH805" s="29"/>
      <c r="NI805" s="52">
        <f t="shared" si="3614"/>
        <v>45835</v>
      </c>
      <c r="NJ805" s="45">
        <v>6328</v>
      </c>
      <c r="NK805" s="45">
        <f t="shared" si="3615"/>
        <v>91</v>
      </c>
      <c r="NL805" s="45">
        <v>175</v>
      </c>
      <c r="NM805" s="45">
        <f t="shared" si="3616"/>
        <v>1</v>
      </c>
      <c r="NN805" s="45">
        <v>35</v>
      </c>
      <c r="NO805" s="45">
        <f t="shared" si="3617"/>
        <v>1</v>
      </c>
      <c r="NP805" s="45">
        <v>0</v>
      </c>
      <c r="NQ805" s="43"/>
      <c r="NR805" s="43">
        <f t="shared" si="3618"/>
        <v>1100</v>
      </c>
      <c r="NS805" s="45">
        <f t="shared" si="3619"/>
        <v>1100</v>
      </c>
      <c r="NT805" s="46">
        <f t="shared" si="3620"/>
        <v>0.12087912087912088</v>
      </c>
      <c r="NU805" s="37"/>
    </row>
    <row r="806" spans="1:385" ht="15" customHeight="1" thickTop="1" thickBot="1" x14ac:dyDescent="0.3">
      <c r="A806" s="38">
        <v>45838</v>
      </c>
      <c r="B806" s="39">
        <f>IF(A806="","",SUM(J806,LG812,AL806,DR806,AZ806,DD806,LU806,NK806,MW806,MI806,X806)+SUM(CP815:CP818)+SUM(BN815:BN818)+SUM(KS815:KS818)+SUM(KE815:KE818)+SUM(CB815:CB818)+SUM(IA815:IA818)+SUM(IO815:IO818)+SUM(JC815:JC818)+SUM(JQ815:JQ818))</f>
        <v>3120</v>
      </c>
      <c r="C806" s="40">
        <f>IF(A806="","",SUM(J806,X806,AL806,AZ806)+SUM(KE815:KE818)+SUM(KS815:KS818)+SUM(BN815:BN818))</f>
        <v>1120</v>
      </c>
      <c r="D806" s="40">
        <f>IF(A806="","",SUM(DD806,DR806)+SUM(CB815:CB818)+SUM(CP815:CP818))</f>
        <v>782</v>
      </c>
      <c r="E806" s="40">
        <f>IF(A806="","",SUM(NK806,MW806,MI806,DR806,LG812,LU806)+SUM(IA815:IA818)+SUM(IO815:IO818)+SUM(JC815:JC818)+SUM(JQ815:JQ818))</f>
        <v>1365</v>
      </c>
      <c r="F806" s="135"/>
      <c r="G806" s="135"/>
      <c r="H806" s="42"/>
      <c r="I806" s="45">
        <v>744</v>
      </c>
      <c r="J806" s="45">
        <f t="shared" si="3552"/>
        <v>60</v>
      </c>
      <c r="K806" s="45">
        <v>36</v>
      </c>
      <c r="L806" s="45">
        <f t="shared" si="3553"/>
        <v>3</v>
      </c>
      <c r="M806" s="45">
        <v>14</v>
      </c>
      <c r="N806" s="45">
        <f t="shared" si="3554"/>
        <v>3</v>
      </c>
      <c r="O806" s="45">
        <v>0</v>
      </c>
      <c r="P806" s="43"/>
      <c r="Q806" s="43">
        <v>1009</v>
      </c>
      <c r="R806" s="45">
        <f t="shared" si="3556"/>
        <v>3027</v>
      </c>
      <c r="S806" s="46">
        <f t="shared" si="3557"/>
        <v>0.50449999999999995</v>
      </c>
      <c r="T806" s="37" t="s">
        <v>1223</v>
      </c>
      <c r="U806" s="29"/>
      <c r="V806" s="52">
        <f t="shared" si="3558"/>
        <v>45838</v>
      </c>
      <c r="W806" s="45">
        <v>8285</v>
      </c>
      <c r="X806" s="45">
        <f t="shared" si="3559"/>
        <v>125</v>
      </c>
      <c r="Y806" s="45">
        <v>395</v>
      </c>
      <c r="Z806" s="45">
        <f t="shared" si="3560"/>
        <v>3</v>
      </c>
      <c r="AA806" s="45">
        <v>30</v>
      </c>
      <c r="AB806" s="45">
        <f t="shared" si="3561"/>
        <v>4</v>
      </c>
      <c r="AC806" s="45">
        <v>2</v>
      </c>
      <c r="AD806" s="43"/>
      <c r="AE806" s="43">
        <f t="shared" si="3562"/>
        <v>385</v>
      </c>
      <c r="AF806" s="45">
        <f t="shared" si="3563"/>
        <v>1540</v>
      </c>
      <c r="AG806" s="46">
        <f t="shared" si="3564"/>
        <v>0.1232</v>
      </c>
      <c r="AH806" s="37"/>
      <c r="AI806" s="29"/>
      <c r="AJ806" s="52">
        <f t="shared" si="3565"/>
        <v>45838</v>
      </c>
      <c r="AK806" s="45">
        <v>10817</v>
      </c>
      <c r="AL806" s="45">
        <f t="shared" si="3566"/>
        <v>127</v>
      </c>
      <c r="AM806" s="45">
        <v>282</v>
      </c>
      <c r="AN806" s="45">
        <f t="shared" si="3567"/>
        <v>2</v>
      </c>
      <c r="AO806" s="45">
        <v>40</v>
      </c>
      <c r="AP806" s="45">
        <f t="shared" si="3568"/>
        <v>2</v>
      </c>
      <c r="AQ806" s="45">
        <v>0</v>
      </c>
      <c r="AR806" s="43"/>
      <c r="AS806" s="43">
        <f t="shared" si="3569"/>
        <v>1008</v>
      </c>
      <c r="AT806" s="45">
        <f t="shared" si="3570"/>
        <v>2016</v>
      </c>
      <c r="AU806" s="46">
        <f t="shared" si="3571"/>
        <v>0.15874015748031495</v>
      </c>
      <c r="AV806" s="37"/>
      <c r="AW806" s="29"/>
      <c r="AX806" s="52">
        <f t="shared" si="3572"/>
        <v>45838</v>
      </c>
      <c r="AY806" s="45">
        <v>12088</v>
      </c>
      <c r="AZ806" s="45">
        <f t="shared" si="3573"/>
        <v>130</v>
      </c>
      <c r="BA806" s="45">
        <v>438</v>
      </c>
      <c r="BB806" s="45">
        <f t="shared" si="3574"/>
        <v>2</v>
      </c>
      <c r="BC806" s="45">
        <v>22</v>
      </c>
      <c r="BD806" s="45">
        <f t="shared" si="3575"/>
        <v>2</v>
      </c>
      <c r="BE806" s="45">
        <v>3</v>
      </c>
      <c r="BF806" s="43"/>
      <c r="BG806" s="43">
        <f t="shared" si="3576"/>
        <v>1012</v>
      </c>
      <c r="BH806" s="45">
        <f t="shared" si="3577"/>
        <v>2024</v>
      </c>
      <c r="BI806" s="46">
        <f t="shared" si="3578"/>
        <v>0.15569230769230769</v>
      </c>
      <c r="BJ806" s="37"/>
      <c r="BK806" s="29"/>
      <c r="BL806" s="75"/>
      <c r="BM806" s="76">
        <v>13283</v>
      </c>
      <c r="BN806" s="76">
        <v>12</v>
      </c>
      <c r="BO806" s="76">
        <v>1624</v>
      </c>
      <c r="BP806" s="76">
        <v>2</v>
      </c>
      <c r="BQ806" s="76">
        <v>266</v>
      </c>
      <c r="BR806" s="76">
        <v>2</v>
      </c>
      <c r="BS806" s="76"/>
      <c r="BT806" s="82" t="s">
        <v>87</v>
      </c>
      <c r="BU806" s="76">
        <v>200</v>
      </c>
      <c r="BV806" s="76">
        <v>400</v>
      </c>
      <c r="BW806" s="80">
        <v>0.33333333333333331</v>
      </c>
      <c r="BX806" s="37"/>
      <c r="BY806" s="57"/>
      <c r="BZ806" s="75"/>
      <c r="CA806" s="76">
        <v>4033</v>
      </c>
      <c r="CB806" s="76">
        <v>8</v>
      </c>
      <c r="CC806" s="76">
        <v>234</v>
      </c>
      <c r="CD806" s="76">
        <v>0</v>
      </c>
      <c r="CE806" s="76">
        <v>5</v>
      </c>
      <c r="CF806" s="76">
        <v>0</v>
      </c>
      <c r="CG806" s="83"/>
      <c r="CH806" s="78" t="s">
        <v>39</v>
      </c>
      <c r="CI806" s="79">
        <v>682</v>
      </c>
      <c r="CJ806" s="76">
        <v>0</v>
      </c>
      <c r="CK806" s="80">
        <v>0</v>
      </c>
      <c r="CL806" s="37" t="s">
        <v>1224</v>
      </c>
      <c r="CM806" s="29"/>
      <c r="CN806" s="75"/>
      <c r="CO806" s="76">
        <v>16269</v>
      </c>
      <c r="CP806" s="76">
        <v>23</v>
      </c>
      <c r="CQ806" s="76">
        <v>1143</v>
      </c>
      <c r="CR806" s="76">
        <v>1</v>
      </c>
      <c r="CS806" s="76">
        <v>29</v>
      </c>
      <c r="CT806" s="76">
        <v>1</v>
      </c>
      <c r="CU806" s="83">
        <v>0</v>
      </c>
      <c r="CV806" s="78" t="s">
        <v>224</v>
      </c>
      <c r="CW806" s="79">
        <v>900</v>
      </c>
      <c r="CX806" s="76">
        <v>0</v>
      </c>
      <c r="CY806" s="80">
        <v>0</v>
      </c>
      <c r="CZ806" s="37" t="s">
        <v>225</v>
      </c>
      <c r="DA806" s="29"/>
      <c r="DB806" s="52">
        <f t="shared" si="3579"/>
        <v>45838</v>
      </c>
      <c r="DC806" s="45">
        <v>24260</v>
      </c>
      <c r="DD806" s="45">
        <f t="shared" si="3580"/>
        <v>59</v>
      </c>
      <c r="DE806" s="45">
        <v>1382</v>
      </c>
      <c r="DF806" s="45">
        <f t="shared" si="3581"/>
        <v>0</v>
      </c>
      <c r="DG806" s="45">
        <v>4</v>
      </c>
      <c r="DH806" s="45">
        <f t="shared" si="3582"/>
        <v>0</v>
      </c>
      <c r="DI806" s="45">
        <v>1</v>
      </c>
      <c r="DJ806" s="43"/>
      <c r="DK806" s="43">
        <f t="shared" si="3583"/>
        <v>1100</v>
      </c>
      <c r="DL806" s="45">
        <f t="shared" si="3584"/>
        <v>0</v>
      </c>
      <c r="DM806" s="46">
        <f t="shared" si="3585"/>
        <v>0</v>
      </c>
      <c r="DN806" s="37"/>
      <c r="DO806" s="29"/>
      <c r="DP806" s="52">
        <f t="shared" si="3586"/>
        <v>45838</v>
      </c>
      <c r="DQ806" s="45">
        <v>3741</v>
      </c>
      <c r="DR806" s="45">
        <f t="shared" si="3587"/>
        <v>147</v>
      </c>
      <c r="DS806" s="45">
        <v>116</v>
      </c>
      <c r="DT806" s="45">
        <f t="shared" si="3588"/>
        <v>7</v>
      </c>
      <c r="DU806" s="45">
        <v>36</v>
      </c>
      <c r="DV806" s="45">
        <f t="shared" si="3589"/>
        <v>7</v>
      </c>
      <c r="DW806" s="45">
        <v>1</v>
      </c>
      <c r="DX806" s="43"/>
      <c r="DY806" s="43">
        <f t="shared" si="3590"/>
        <v>726</v>
      </c>
      <c r="DZ806" s="45">
        <f t="shared" si="3591"/>
        <v>5082</v>
      </c>
      <c r="EA806" s="46">
        <f t="shared" si="3592"/>
        <v>0.3457142857142857</v>
      </c>
      <c r="EB806" s="37"/>
      <c r="GU806" s="220"/>
      <c r="GV806" s="29"/>
      <c r="GW806" s="31"/>
      <c r="GX806" s="29"/>
      <c r="GY806" s="128"/>
      <c r="GZ806" s="29"/>
      <c r="HB806" s="166"/>
      <c r="HC806" s="29"/>
      <c r="HD806" s="29"/>
      <c r="HE806" s="29"/>
      <c r="HF806" s="29"/>
      <c r="HG806" s="29"/>
      <c r="HK806" s="29"/>
      <c r="HL806" s="29"/>
      <c r="HM806" s="128"/>
      <c r="HN806" s="29"/>
      <c r="HP806" s="166"/>
      <c r="HQ806" s="29"/>
      <c r="HR806" s="29"/>
      <c r="HS806" s="29"/>
      <c r="HT806" s="29"/>
      <c r="HU806" s="29"/>
      <c r="HX806" s="360"/>
      <c r="HY806" s="75"/>
      <c r="HZ806" s="76">
        <v>3117</v>
      </c>
      <c r="IA806" s="76">
        <v>8</v>
      </c>
      <c r="IB806" s="76">
        <v>144</v>
      </c>
      <c r="IC806" s="76">
        <v>1</v>
      </c>
      <c r="ID806" s="76">
        <v>117</v>
      </c>
      <c r="IE806" s="76">
        <v>1</v>
      </c>
      <c r="IF806" s="76">
        <v>0</v>
      </c>
      <c r="IG806" s="78" t="s">
        <v>99</v>
      </c>
      <c r="IH806" s="76">
        <v>200</v>
      </c>
      <c r="II806" s="76">
        <v>200</v>
      </c>
      <c r="IJ806" s="80">
        <v>0.25</v>
      </c>
      <c r="IK806" s="37"/>
      <c r="IL806" s="29"/>
      <c r="IM806" s="75"/>
      <c r="IN806" s="76">
        <v>3787</v>
      </c>
      <c r="IO806" s="76">
        <v>72</v>
      </c>
      <c r="IP806" s="76">
        <v>168</v>
      </c>
      <c r="IQ806" s="76">
        <v>3</v>
      </c>
      <c r="IR806" s="76">
        <v>37</v>
      </c>
      <c r="IS806" s="76">
        <v>3</v>
      </c>
      <c r="IT806" s="76">
        <v>0</v>
      </c>
      <c r="IU806" s="78" t="s">
        <v>28</v>
      </c>
      <c r="IV806" s="76">
        <v>682</v>
      </c>
      <c r="IW806" s="76">
        <v>2046</v>
      </c>
      <c r="IX806" s="80">
        <v>0.28416666666666668</v>
      </c>
      <c r="IY806" s="37"/>
      <c r="IZ806" s="61"/>
      <c r="JA806" s="75"/>
      <c r="JB806" s="76">
        <v>1980</v>
      </c>
      <c r="JC806" s="76">
        <v>4</v>
      </c>
      <c r="JD806" s="76">
        <v>113</v>
      </c>
      <c r="JE806" s="76">
        <v>0</v>
      </c>
      <c r="JF806" s="76">
        <v>54</v>
      </c>
      <c r="JG806" s="76">
        <v>0</v>
      </c>
      <c r="JH806" s="76"/>
      <c r="JI806" s="85" t="s">
        <v>1225</v>
      </c>
      <c r="JJ806" s="76">
        <v>387</v>
      </c>
      <c r="JK806" s="76">
        <v>0</v>
      </c>
      <c r="JL806" s="80">
        <v>0</v>
      </c>
      <c r="JM806" s="37" t="s">
        <v>231</v>
      </c>
      <c r="JN806" s="29"/>
      <c r="JO806" s="75"/>
      <c r="JP806" s="76">
        <v>2847</v>
      </c>
      <c r="JQ806" s="76">
        <v>14</v>
      </c>
      <c r="JR806" s="76">
        <v>157</v>
      </c>
      <c r="JS806" s="76">
        <v>1</v>
      </c>
      <c r="JT806" s="76">
        <v>13</v>
      </c>
      <c r="JU806" s="76">
        <v>1</v>
      </c>
      <c r="JV806" s="76"/>
      <c r="JW806" s="78" t="s">
        <v>27</v>
      </c>
      <c r="JX806" s="76">
        <v>170</v>
      </c>
      <c r="JY806" s="76">
        <v>170</v>
      </c>
      <c r="JZ806" s="80">
        <v>0.12142857142857143</v>
      </c>
      <c r="KA806" s="37"/>
      <c r="KB806" s="51"/>
      <c r="KC806" s="75"/>
      <c r="KD806" s="76">
        <v>8471</v>
      </c>
      <c r="KE806" s="76">
        <v>23</v>
      </c>
      <c r="KF806" s="76">
        <v>446</v>
      </c>
      <c r="KG806" s="76">
        <v>5</v>
      </c>
      <c r="KH806" s="76">
        <v>85</v>
      </c>
      <c r="KI806" s="76">
        <v>5</v>
      </c>
      <c r="KJ806" s="83"/>
      <c r="KK806" s="78" t="s">
        <v>193</v>
      </c>
      <c r="KL806" s="79">
        <v>180</v>
      </c>
      <c r="KM806" s="76">
        <v>900</v>
      </c>
      <c r="KN806" s="80">
        <v>0.39130434782608697</v>
      </c>
      <c r="KO806" s="37"/>
      <c r="KP806" s="29"/>
      <c r="KQ806" s="75"/>
      <c r="KR806" s="76">
        <v>16211</v>
      </c>
      <c r="KS806" s="76">
        <v>92</v>
      </c>
      <c r="KT806" s="76">
        <v>1911</v>
      </c>
      <c r="KU806" s="76">
        <v>7</v>
      </c>
      <c r="KV806" s="76">
        <v>136</v>
      </c>
      <c r="KW806" s="76">
        <v>8</v>
      </c>
      <c r="KX806" s="76"/>
      <c r="KY806" s="81" t="s">
        <v>99</v>
      </c>
      <c r="KZ806" s="76">
        <v>187</v>
      </c>
      <c r="LA806" s="76">
        <v>1496</v>
      </c>
      <c r="LB806" s="80">
        <v>0.16260869565217392</v>
      </c>
      <c r="LC806" s="37"/>
      <c r="LD806" s="29"/>
      <c r="LE806" s="52">
        <f>IF(A804="","",A804)</f>
        <v>45831</v>
      </c>
      <c r="LF806" s="43">
        <v>65665</v>
      </c>
      <c r="LG806" s="86">
        <f>IF(LF806="","",LF806-LF803)</f>
        <v>151</v>
      </c>
      <c r="LH806" s="43">
        <v>444</v>
      </c>
      <c r="LI806" s="43">
        <v>0</v>
      </c>
      <c r="LJ806" s="43">
        <v>2</v>
      </c>
      <c r="LK806" s="43">
        <v>0</v>
      </c>
      <c r="LL806" s="43">
        <v>0</v>
      </c>
      <c r="LM806" s="65" t="str">
        <f>IF(LF806="","",LM803)</f>
        <v>コキンちゃん、ギャルクロミ</v>
      </c>
      <c r="LN806" s="48">
        <f>IF(LG806="","",LN803)</f>
        <v>1000</v>
      </c>
      <c r="LO806" s="87">
        <f t="shared" ref="LO806:LO850" si="3621">IF(LJ806="","",LK806*LN806)</f>
        <v>0</v>
      </c>
      <c r="LP806" s="53"/>
      <c r="LQ806" s="37"/>
      <c r="LR806" s="29"/>
      <c r="LS806" s="52">
        <f t="shared" si="3593"/>
        <v>45838</v>
      </c>
      <c r="LT806" s="45">
        <v>16292</v>
      </c>
      <c r="LU806" s="45">
        <f t="shared" si="3594"/>
        <v>130</v>
      </c>
      <c r="LV806" s="45">
        <v>883</v>
      </c>
      <c r="LW806" s="45">
        <f t="shared" si="3595"/>
        <v>9</v>
      </c>
      <c r="LX806" s="45">
        <v>30</v>
      </c>
      <c r="LY806" s="45">
        <f t="shared" si="3596"/>
        <v>9</v>
      </c>
      <c r="LZ806" s="45">
        <v>6</v>
      </c>
      <c r="MA806" s="43"/>
      <c r="MB806" s="43">
        <f t="shared" si="3597"/>
        <v>385</v>
      </c>
      <c r="MC806" s="45">
        <f t="shared" si="3598"/>
        <v>3465</v>
      </c>
      <c r="MD806" s="46">
        <f t="shared" si="3599"/>
        <v>0.26653846153846156</v>
      </c>
      <c r="ME806" s="37"/>
      <c r="MF806" s="29"/>
      <c r="MG806" s="52">
        <f t="shared" si="3600"/>
        <v>45838</v>
      </c>
      <c r="MH806" s="45">
        <v>4676</v>
      </c>
      <c r="MI806" s="45">
        <f t="shared" si="3601"/>
        <v>33</v>
      </c>
      <c r="MJ806" s="45">
        <v>312</v>
      </c>
      <c r="MK806" s="45">
        <f t="shared" si="3602"/>
        <v>3</v>
      </c>
      <c r="ML806" s="45">
        <v>5</v>
      </c>
      <c r="MM806" s="45">
        <f t="shared" si="3603"/>
        <v>3</v>
      </c>
      <c r="MN806" s="45">
        <v>21</v>
      </c>
      <c r="MO806" s="43"/>
      <c r="MP806" s="43">
        <f t="shared" si="3604"/>
        <v>880</v>
      </c>
      <c r="MQ806" s="45">
        <f t="shared" si="3605"/>
        <v>2640</v>
      </c>
      <c r="MR806" s="46">
        <f t="shared" si="3606"/>
        <v>0.8</v>
      </c>
      <c r="MS806" s="37" t="s">
        <v>1226</v>
      </c>
      <c r="MT806" s="29"/>
      <c r="MU806" s="52">
        <f t="shared" si="3607"/>
        <v>45838</v>
      </c>
      <c r="MV806" s="45">
        <v>7029</v>
      </c>
      <c r="MW806" s="45">
        <f t="shared" si="3608"/>
        <v>138</v>
      </c>
      <c r="MX806" s="45">
        <v>334</v>
      </c>
      <c r="MY806" s="45">
        <f t="shared" si="3609"/>
        <v>2</v>
      </c>
      <c r="MZ806" s="45">
        <v>21</v>
      </c>
      <c r="NA806" s="45">
        <f t="shared" si="3610"/>
        <v>2</v>
      </c>
      <c r="NB806" s="45">
        <v>0</v>
      </c>
      <c r="NC806" s="43"/>
      <c r="ND806" s="43">
        <f t="shared" si="3611"/>
        <v>300</v>
      </c>
      <c r="NE806" s="45">
        <f t="shared" si="3612"/>
        <v>600</v>
      </c>
      <c r="NF806" s="46">
        <f t="shared" si="3613"/>
        <v>4.3478260869565216E-2</v>
      </c>
      <c r="NG806" s="37"/>
      <c r="NH806" s="29"/>
      <c r="NI806" s="52">
        <f t="shared" si="3614"/>
        <v>45838</v>
      </c>
      <c r="NJ806" s="45">
        <v>6442</v>
      </c>
      <c r="NK806" s="45">
        <f t="shared" si="3615"/>
        <v>114</v>
      </c>
      <c r="NL806" s="45">
        <v>175</v>
      </c>
      <c r="NM806" s="45">
        <f t="shared" si="3616"/>
        <v>0</v>
      </c>
      <c r="NN806" s="45">
        <v>34</v>
      </c>
      <c r="NO806" s="45">
        <f t="shared" si="3617"/>
        <v>1</v>
      </c>
      <c r="NP806" s="45">
        <v>0</v>
      </c>
      <c r="NQ806" s="43"/>
      <c r="NR806" s="43">
        <f t="shared" si="3618"/>
        <v>1100</v>
      </c>
      <c r="NS806" s="45">
        <f t="shared" si="3619"/>
        <v>1100</v>
      </c>
      <c r="NT806" s="46">
        <f t="shared" si="3620"/>
        <v>9.6491228070175433E-2</v>
      </c>
      <c r="NU806" s="37"/>
    </row>
    <row r="807" spans="1:385" ht="15" customHeight="1" thickTop="1" x14ac:dyDescent="0.25">
      <c r="A807" s="38">
        <v>45842</v>
      </c>
      <c r="B807" s="39">
        <f>IF(A807="","",SUM(J807,LG815,AL807,DR807,AZ807,DD807,LU807,NK807,MW807,MI807,X807)+SUM(CP819:CP822)+SUM(BN819:BN822)+SUM(KS819:KS822)+SUM(KE819:KE822)+SUM(CB819:CB822)+SUM(IA819:IA822)+SUM(IO819:IO822)+SUM(JC819:JC822)+SUM(JQ819:JQ822))</f>
        <v>2438</v>
      </c>
      <c r="C807" s="40">
        <f>IF(A807="","",SUM(J807,X807,AL807,AZ807)+SUM(KE819:KE822)+SUM(KS819:KS822)+SUM(BN819:BN822))</f>
        <v>1027</v>
      </c>
      <c r="D807" s="40">
        <f>IF(A807="","",SUM(DD807,DR807)+SUM(CB819:CB822)+SUM(CP819:CP822))</f>
        <v>478</v>
      </c>
      <c r="E807" s="40">
        <f>IF(A807="","",SUM(NK807,MW807,MI807,DR807,LG815,LU807,DD807)+SUM(IA819:IA822)+SUM(IO819:IO822)+SUM(JC819:JC822)+SUM(JQ819:JQ822))</f>
        <v>1107</v>
      </c>
      <c r="F807" s="135"/>
      <c r="G807" s="135"/>
      <c r="H807" s="42"/>
      <c r="I807" s="45">
        <v>819</v>
      </c>
      <c r="J807" s="45">
        <f t="shared" si="3552"/>
        <v>75</v>
      </c>
      <c r="K807" s="45">
        <v>39</v>
      </c>
      <c r="L807" s="45">
        <f t="shared" si="3553"/>
        <v>3</v>
      </c>
      <c r="M807" s="45">
        <v>11</v>
      </c>
      <c r="N807" s="45">
        <f t="shared" si="3554"/>
        <v>3</v>
      </c>
      <c r="O807" s="45">
        <v>4</v>
      </c>
      <c r="P807" s="43"/>
      <c r="Q807" s="43">
        <f t="shared" si="3555"/>
        <v>1009</v>
      </c>
      <c r="R807" s="45">
        <f t="shared" si="3556"/>
        <v>3027</v>
      </c>
      <c r="S807" s="46">
        <f t="shared" si="3557"/>
        <v>0.40360000000000001</v>
      </c>
      <c r="T807" s="37" t="s">
        <v>1227</v>
      </c>
      <c r="U807" s="29"/>
      <c r="V807" s="52">
        <f t="shared" si="3558"/>
        <v>45842</v>
      </c>
      <c r="W807" s="45">
        <v>8351</v>
      </c>
      <c r="X807" s="45">
        <f t="shared" si="3559"/>
        <v>66</v>
      </c>
      <c r="Y807" s="45">
        <v>398</v>
      </c>
      <c r="Z807" s="45">
        <f t="shared" si="3560"/>
        <v>3</v>
      </c>
      <c r="AA807" s="45">
        <v>28</v>
      </c>
      <c r="AB807" s="45">
        <f t="shared" si="3561"/>
        <v>4</v>
      </c>
      <c r="AC807" s="45">
        <v>-6</v>
      </c>
      <c r="AD807" s="43"/>
      <c r="AE807" s="43">
        <f t="shared" si="3562"/>
        <v>385</v>
      </c>
      <c r="AF807" s="45">
        <f t="shared" si="3563"/>
        <v>1540</v>
      </c>
      <c r="AG807" s="46">
        <f t="shared" si="3564"/>
        <v>0.23333333333333334</v>
      </c>
      <c r="AH807" s="37" t="s">
        <v>1228</v>
      </c>
      <c r="AI807" s="29"/>
      <c r="AJ807" s="52">
        <f t="shared" si="3565"/>
        <v>45842</v>
      </c>
      <c r="AK807" s="45">
        <v>10900</v>
      </c>
      <c r="AL807" s="45">
        <f t="shared" si="3566"/>
        <v>83</v>
      </c>
      <c r="AM807" s="45">
        <v>283</v>
      </c>
      <c r="AN807" s="45">
        <f t="shared" si="3567"/>
        <v>1</v>
      </c>
      <c r="AO807" s="45">
        <v>38</v>
      </c>
      <c r="AP807" s="45">
        <f t="shared" si="3568"/>
        <v>2</v>
      </c>
      <c r="AQ807" s="45">
        <v>2</v>
      </c>
      <c r="AR807" s="43"/>
      <c r="AS807" s="43">
        <f t="shared" si="3569"/>
        <v>1008</v>
      </c>
      <c r="AT807" s="45">
        <f t="shared" si="3570"/>
        <v>2016</v>
      </c>
      <c r="AU807" s="46">
        <f t="shared" si="3571"/>
        <v>0.24289156626506025</v>
      </c>
      <c r="AV807" s="37"/>
      <c r="AW807" s="29"/>
      <c r="AX807" s="52">
        <f t="shared" si="3572"/>
        <v>45842</v>
      </c>
      <c r="AY807" s="45">
        <v>12205</v>
      </c>
      <c r="AZ807" s="45">
        <f t="shared" si="3573"/>
        <v>117</v>
      </c>
      <c r="BA807" s="45">
        <v>441</v>
      </c>
      <c r="BB807" s="45">
        <f t="shared" si="3574"/>
        <v>3</v>
      </c>
      <c r="BC807" s="45">
        <v>22</v>
      </c>
      <c r="BD807" s="45">
        <f t="shared" si="3575"/>
        <v>3</v>
      </c>
      <c r="BE807" s="45">
        <v>0</v>
      </c>
      <c r="BF807" s="43"/>
      <c r="BG807" s="43">
        <f t="shared" si="3576"/>
        <v>1012</v>
      </c>
      <c r="BH807" s="45">
        <f t="shared" si="3577"/>
        <v>3036</v>
      </c>
      <c r="BI807" s="46">
        <f t="shared" si="3578"/>
        <v>0.25948717948717948</v>
      </c>
      <c r="BJ807" s="37"/>
      <c r="BK807" s="29"/>
      <c r="BL807" s="52">
        <f>IF($A804="","",$A804)</f>
        <v>45831</v>
      </c>
      <c r="BM807" s="45">
        <v>16084</v>
      </c>
      <c r="BN807" s="43">
        <f t="shared" ref="BN807:BN838" si="3622">IF(BM807="","",BM807-BM803)</f>
        <v>11</v>
      </c>
      <c r="BO807" s="45">
        <v>691</v>
      </c>
      <c r="BP807" s="87">
        <f t="shared" ref="BP807:BP838" si="3623">IF(BO807="","",BO807-BO803)</f>
        <v>1</v>
      </c>
      <c r="BQ807" s="43">
        <v>13</v>
      </c>
      <c r="BR807" s="43">
        <f t="shared" ref="BR807:BR838" si="3624">IF(BQ807="","",BQ803+BS803-BQ807)</f>
        <v>0</v>
      </c>
      <c r="BS807" s="43">
        <v>2</v>
      </c>
      <c r="BT807" s="44" t="str">
        <f t="shared" ref="BT807:BT838" si="3625">IF(BM807="","",BT803)</f>
        <v>ギャルキティキーケース</v>
      </c>
      <c r="BU807" s="48">
        <f t="shared" ref="BU807:BU838" si="3626">IF(BN807="","",BU803)</f>
        <v>726</v>
      </c>
      <c r="BV807" s="45">
        <f t="shared" ref="BV807:BV838" si="3627">IF(BQ807="","",BR807*BU807)</f>
        <v>0</v>
      </c>
      <c r="BW807" s="89">
        <f t="shared" ref="BW807:BW838" si="3628">IF(BR807="","",BV807/(BN807*100))</f>
        <v>0</v>
      </c>
      <c r="BX807" s="37"/>
      <c r="BY807" s="57"/>
      <c r="BZ807" s="52">
        <f>IF($A804="","",$A804)</f>
        <v>45831</v>
      </c>
      <c r="CA807" s="45">
        <v>6260</v>
      </c>
      <c r="CB807" s="43">
        <f t="shared" ref="CB807:CB838" si="3629">IF(CA807="","",CA807-CA803)</f>
        <v>17</v>
      </c>
      <c r="CC807" s="45">
        <v>220</v>
      </c>
      <c r="CD807" s="87">
        <f t="shared" ref="CD807:CD838" si="3630">IF(CC807="","",CC807-CC803)</f>
        <v>0</v>
      </c>
      <c r="CE807" s="43">
        <v>11</v>
      </c>
      <c r="CF807" s="43">
        <f t="shared" ref="CF807:CF838" si="3631">IF(CE807="","",CE803+CG803-CE807)</f>
        <v>0</v>
      </c>
      <c r="CG807" s="43">
        <v>6</v>
      </c>
      <c r="CH807" s="44" t="str">
        <f t="shared" ref="CH807:CH838" si="3632">IF(CA807="","",CH803)</f>
        <v>ジャグラーサウンドボタン</v>
      </c>
      <c r="CI807" s="48">
        <f t="shared" ref="CI807:CI838" si="3633">IF(CB807="","",CI803)</f>
        <v>748</v>
      </c>
      <c r="CJ807" s="45">
        <f t="shared" ref="CJ807:CJ838" si="3634">IF(CE807="","",CF807*CI807)</f>
        <v>0</v>
      </c>
      <c r="CK807" s="89">
        <f t="shared" ref="CK807:CK838" si="3635">IF(CF807="","",CJ807/(CB807*100))</f>
        <v>0</v>
      </c>
      <c r="CL807" s="37" t="s">
        <v>242</v>
      </c>
      <c r="CM807" s="29"/>
      <c r="CN807" s="52">
        <f>IF($A804="","",$A804)</f>
        <v>45831</v>
      </c>
      <c r="CO807" s="45">
        <v>16371</v>
      </c>
      <c r="CP807" s="43">
        <f t="shared" ref="CP807:CP838" si="3636">IF(CO807="","",CO807-CO803)</f>
        <v>54</v>
      </c>
      <c r="CQ807" s="45">
        <v>1171</v>
      </c>
      <c r="CR807" s="87">
        <f t="shared" ref="CR807:CR838" si="3637">IF(CQ807="","",CQ807-CQ803)</f>
        <v>2</v>
      </c>
      <c r="CS807" s="43">
        <v>10</v>
      </c>
      <c r="CT807" s="43">
        <f t="shared" ref="CT807:CT838" si="3638">IF(CS807="","",CS803+CU803-CS807)</f>
        <v>2</v>
      </c>
      <c r="CU807" s="43">
        <v>7</v>
      </c>
      <c r="CV807" s="44" t="str">
        <f t="shared" ref="CV807:CV838" si="3639">IF(CO807="","",CV803)</f>
        <v>ゴールドイヤホン</v>
      </c>
      <c r="CW807" s="48">
        <f t="shared" ref="CW807:CW838" si="3640">IF(CP807="","",CW803)</f>
        <v>770</v>
      </c>
      <c r="CX807" s="45">
        <f t="shared" ref="CX807:CX838" si="3641">IF(CS807="","",CT807*CW807)</f>
        <v>1540</v>
      </c>
      <c r="CY807" s="89">
        <f t="shared" ref="CY807:CY838" si="3642">IF(CT807="","",CX807/(CP807*100))</f>
        <v>0.28518518518518521</v>
      </c>
      <c r="CZ807" s="37" t="s">
        <v>232</v>
      </c>
      <c r="DA807" s="29"/>
      <c r="DB807" s="52">
        <f t="shared" si="3579"/>
        <v>45842</v>
      </c>
      <c r="DC807" s="45">
        <v>24330</v>
      </c>
      <c r="DD807" s="45">
        <f t="shared" si="3580"/>
        <v>70</v>
      </c>
      <c r="DE807" s="45">
        <v>1382</v>
      </c>
      <c r="DF807" s="45">
        <f t="shared" si="3581"/>
        <v>0</v>
      </c>
      <c r="DG807" s="45">
        <v>5</v>
      </c>
      <c r="DH807" s="45">
        <f t="shared" si="3582"/>
        <v>0</v>
      </c>
      <c r="DI807" s="45">
        <v>0</v>
      </c>
      <c r="DJ807" s="43"/>
      <c r="DK807" s="43">
        <f t="shared" si="3583"/>
        <v>1100</v>
      </c>
      <c r="DL807" s="45">
        <f t="shared" si="3584"/>
        <v>0</v>
      </c>
      <c r="DM807" s="46">
        <f t="shared" si="3585"/>
        <v>0</v>
      </c>
      <c r="DN807" s="37" t="s">
        <v>269</v>
      </c>
      <c r="DO807" s="29"/>
      <c r="DP807" s="52">
        <f t="shared" si="3586"/>
        <v>45842</v>
      </c>
      <c r="DQ807" s="45">
        <v>3845</v>
      </c>
      <c r="DR807" s="45">
        <f t="shared" si="3587"/>
        <v>104</v>
      </c>
      <c r="DS807" s="45">
        <v>118</v>
      </c>
      <c r="DT807" s="45">
        <f t="shared" si="3588"/>
        <v>2</v>
      </c>
      <c r="DU807" s="45">
        <v>33</v>
      </c>
      <c r="DV807" s="45">
        <f t="shared" si="3589"/>
        <v>4</v>
      </c>
      <c r="DW807" s="45">
        <v>14</v>
      </c>
      <c r="DX807" s="43"/>
      <c r="DY807" s="43">
        <f t="shared" si="3590"/>
        <v>726</v>
      </c>
      <c r="DZ807" s="45">
        <f t="shared" si="3591"/>
        <v>2904</v>
      </c>
      <c r="EA807" s="46">
        <f t="shared" si="3592"/>
        <v>0.27923076923076923</v>
      </c>
      <c r="EB807" s="37"/>
      <c r="GU807" s="220"/>
      <c r="GV807" s="29"/>
      <c r="GW807" s="31"/>
      <c r="GX807" s="29"/>
      <c r="GY807" s="128"/>
      <c r="GZ807" s="29"/>
      <c r="HB807" s="166"/>
      <c r="HC807" s="29"/>
      <c r="HD807" s="29"/>
      <c r="HE807" s="29"/>
      <c r="HF807" s="29"/>
      <c r="HG807" s="29"/>
      <c r="HK807" s="29"/>
      <c r="HL807" s="29"/>
      <c r="HM807" s="128"/>
      <c r="HN807" s="29"/>
      <c r="HP807" s="166"/>
      <c r="HQ807" s="29"/>
      <c r="HR807" s="29"/>
      <c r="HS807" s="29"/>
      <c r="HT807" s="29"/>
      <c r="HU807" s="29"/>
      <c r="HX807" s="360"/>
      <c r="HY807" s="52">
        <f>IF($A804="","",$A804)</f>
        <v>45831</v>
      </c>
      <c r="HZ807" s="45">
        <v>4693</v>
      </c>
      <c r="IA807" s="43">
        <f t="shared" ref="IA807:IA838" si="3643">IF(HZ807="","",HZ807-HZ803)</f>
        <v>58</v>
      </c>
      <c r="IB807" s="45">
        <v>255</v>
      </c>
      <c r="IC807" s="87">
        <f t="shared" ref="IC807:IC838" si="3644">IF(IB807="","",IB807-IB803)</f>
        <v>1</v>
      </c>
      <c r="ID807" s="43">
        <v>10</v>
      </c>
      <c r="IE807" s="43">
        <f t="shared" ref="IE807:IE838" si="3645">IF(ID807="","",ID803+IF803-ID807)</f>
        <v>1</v>
      </c>
      <c r="IF807" s="43">
        <v>0</v>
      </c>
      <c r="IG807" s="44" t="str">
        <f t="shared" ref="IG807:IG838" si="3646">IF(HZ807="","",IG803)</f>
        <v>お菓子ウォレット</v>
      </c>
      <c r="IH807" s="48">
        <f t="shared" ref="IH807:IH838" si="3647">IF(IA807="","",IH803)</f>
        <v>800</v>
      </c>
      <c r="II807" s="45">
        <f t="shared" ref="II807:II838" si="3648">IF(ID807="","",IE807*IH807)</f>
        <v>800</v>
      </c>
      <c r="IJ807" s="89">
        <f t="shared" ref="IJ807:IJ838" si="3649">IF(IE807="","",II807/(IA807*100))</f>
        <v>0.13793103448275862</v>
      </c>
      <c r="IK807" s="37"/>
      <c r="IL807" s="29"/>
      <c r="IM807" s="52">
        <f>IF($A804="","",$A804)</f>
        <v>45831</v>
      </c>
      <c r="IN807" s="45">
        <v>3953</v>
      </c>
      <c r="IO807" s="43">
        <f t="shared" ref="IO807:IO838" si="3650">IF(IN807="","",IN807-IN803)</f>
        <v>35</v>
      </c>
      <c r="IP807" s="45">
        <v>117</v>
      </c>
      <c r="IQ807" s="87">
        <f t="shared" ref="IQ807:IQ838" si="3651">IF(IP807="","",IP807-IP803)</f>
        <v>0</v>
      </c>
      <c r="IR807" s="43">
        <v>11</v>
      </c>
      <c r="IS807" s="43">
        <f t="shared" ref="IS807:IS838" si="3652">IF(IR807="","",IR803+IT803-IR807)</f>
        <v>0</v>
      </c>
      <c r="IT807" s="43">
        <v>4</v>
      </c>
      <c r="IU807" s="44" t="str">
        <f t="shared" ref="IU807:IU838" si="3653">IF(IN807="","",IU803)</f>
        <v>ジャグラーイヤホン</v>
      </c>
      <c r="IV807" s="48">
        <f t="shared" ref="IV807:IV838" si="3654">IF(IO807="","",IV803)</f>
        <v>1100</v>
      </c>
      <c r="IW807" s="45">
        <f t="shared" ref="IW807:IW838" si="3655">IF(IR807="","",IS807*IV807)</f>
        <v>0</v>
      </c>
      <c r="IX807" s="89">
        <f t="shared" ref="IX807:IX838" si="3656">IF(IS807="","",IW807/(IO807*100))</f>
        <v>0</v>
      </c>
      <c r="IY807" s="37" t="s">
        <v>238</v>
      </c>
      <c r="IZ807" s="61"/>
      <c r="JA807" s="52">
        <f>IF($A804="","",$A804)</f>
        <v>45831</v>
      </c>
      <c r="JB807" s="45">
        <v>3234</v>
      </c>
      <c r="JC807" s="43">
        <f t="shared" ref="JC807:JC838" si="3657">IF(JB807="","",JB807-JB803)</f>
        <v>113</v>
      </c>
      <c r="JD807" s="45">
        <v>148</v>
      </c>
      <c r="JE807" s="87">
        <f t="shared" ref="JE807:JE838" si="3658">IF(JD807="","",JD807-JD803)</f>
        <v>3</v>
      </c>
      <c r="JF807" s="43">
        <v>7</v>
      </c>
      <c r="JG807" s="43">
        <f t="shared" ref="JG807:JG838" si="3659">IF(JF807="","",JF803+JH803-JF807)</f>
        <v>3</v>
      </c>
      <c r="JH807" s="43">
        <v>2</v>
      </c>
      <c r="JI807" s="44" t="str">
        <f t="shared" ref="JI807:JI838" si="3660">IF(JB807="","",JI803)</f>
        <v>サンリオFAN</v>
      </c>
      <c r="JJ807" s="48">
        <f t="shared" ref="JJ807:JJ838" si="3661">IF(JC807="","",JJ803)</f>
        <v>1100</v>
      </c>
      <c r="JK807" s="45">
        <f t="shared" ref="JK807:JK838" si="3662">IF(JF807="","",JG807*JJ807)</f>
        <v>3300</v>
      </c>
      <c r="JL807" s="89">
        <f t="shared" ref="JL807:JL838" si="3663">IF(JG807="","",JK807/(JC807*100))</f>
        <v>0.29203539823008851</v>
      </c>
      <c r="JM807" s="37"/>
      <c r="JN807" s="29"/>
      <c r="JO807" s="52">
        <f>IF($A804="","",$A804)</f>
        <v>45831</v>
      </c>
      <c r="JP807" s="45">
        <v>2761</v>
      </c>
      <c r="JQ807" s="43">
        <f t="shared" ref="JQ807:JQ838" si="3664">IF(JP807="","",JP807-JP803)</f>
        <v>43</v>
      </c>
      <c r="JR807" s="45">
        <v>110</v>
      </c>
      <c r="JS807" s="87">
        <f t="shared" ref="JS807:JS838" si="3665">IF(JR807="","",JR807-JR803)</f>
        <v>1</v>
      </c>
      <c r="JT807" s="43">
        <v>16</v>
      </c>
      <c r="JU807" s="43">
        <f t="shared" ref="JU807:JU838" si="3666">IF(JT807="","",JT803+JV803-JT807)</f>
        <v>1</v>
      </c>
      <c r="JV807" s="43">
        <v>0</v>
      </c>
      <c r="JW807" s="44" t="str">
        <f>IF(JP807="","",JW803)</f>
        <v>猫アイシャドウ</v>
      </c>
      <c r="JX807" s="48">
        <f>IF(JQ807="","",JX803)</f>
        <v>1034</v>
      </c>
      <c r="JY807" s="45">
        <f t="shared" ref="JY807:JY838" si="3667">IF(JT807="","",JU807*JX807)</f>
        <v>1034</v>
      </c>
      <c r="JZ807" s="89">
        <f t="shared" ref="JZ807:JZ838" si="3668">IF(JU807="","",JY807/(JQ807*100))</f>
        <v>0.24046511627906977</v>
      </c>
      <c r="KA807" s="37"/>
      <c r="KB807" s="51"/>
      <c r="KC807" s="52">
        <f>IF($A804="","",$A804)</f>
        <v>45831</v>
      </c>
      <c r="KD807" s="45">
        <v>10339</v>
      </c>
      <c r="KE807" s="43">
        <f>IF(KD807="","",KD807-KD803)</f>
        <v>109</v>
      </c>
      <c r="KF807" s="45">
        <v>390</v>
      </c>
      <c r="KG807" s="87">
        <f>IF(KF807="","",KF807-KF803)</f>
        <v>2</v>
      </c>
      <c r="KH807" s="43">
        <v>4</v>
      </c>
      <c r="KI807" s="43">
        <f>IF(KH807="","",KH803+KJ803-KH807)</f>
        <v>4</v>
      </c>
      <c r="KJ807" s="43">
        <v>6</v>
      </c>
      <c r="KK807" s="44" t="str">
        <f>IF(KD807="","",KK803)</f>
        <v>サンリオFAN</v>
      </c>
      <c r="KL807" s="48">
        <f>IF(KE807="","",KL803)</f>
        <v>1100</v>
      </c>
      <c r="KM807" s="45">
        <f>IF(KH807="","",KI807*KL807)</f>
        <v>4400</v>
      </c>
      <c r="KN807" s="89">
        <f>IF(KI807="","",KM807/(KE807*100))</f>
        <v>0.40366972477064222</v>
      </c>
      <c r="KO807" s="37"/>
      <c r="KP807" s="29"/>
      <c r="KQ807" s="52">
        <f>IF($A804="","",$A804)</f>
        <v>45831</v>
      </c>
      <c r="KR807" s="45">
        <v>16338</v>
      </c>
      <c r="KS807" s="43">
        <f>IF(KR807="","",KR807-KR803)</f>
        <v>28</v>
      </c>
      <c r="KT807" s="45">
        <v>923</v>
      </c>
      <c r="KU807" s="87">
        <f>IF(KT807="","",KT807-KT803)</f>
        <v>0</v>
      </c>
      <c r="KV807" s="43">
        <v>5</v>
      </c>
      <c r="KW807" s="43">
        <f>IF(KV807="","",KV803+KX803-KV807)</f>
        <v>0</v>
      </c>
      <c r="KX807" s="43">
        <v>5</v>
      </c>
      <c r="KY807" s="44" t="str">
        <f>IF(KR807="","",KY803)</f>
        <v>ジャグラーサウンドフラッシュ</v>
      </c>
      <c r="KZ807" s="48">
        <f>IF(KS807="","",KZ803)</f>
        <v>800</v>
      </c>
      <c r="LA807" s="45">
        <f>IF(KV807="","",KW807*KZ807)</f>
        <v>0</v>
      </c>
      <c r="LB807" s="89">
        <f>IF(KW807="","",LA807/(KS807*100))</f>
        <v>0</v>
      </c>
      <c r="LC807" s="37"/>
      <c r="LD807" s="29"/>
      <c r="LE807" s="47"/>
      <c r="LF807" s="45"/>
      <c r="LG807" s="45"/>
      <c r="LH807" s="45">
        <v>529</v>
      </c>
      <c r="LI807" s="45">
        <v>0</v>
      </c>
      <c r="LJ807" s="43">
        <v>2</v>
      </c>
      <c r="LK807" s="45">
        <v>0</v>
      </c>
      <c r="LL807" s="45">
        <v>0</v>
      </c>
      <c r="LM807" s="73" t="str">
        <f>IF(LF806="","",LM804)</f>
        <v>バイキンティッシュカバー、アンパンブランケット黄色</v>
      </c>
      <c r="LN807" s="67">
        <f>IF(LG806="","",LN804)</f>
        <v>1000</v>
      </c>
      <c r="LO807" s="45">
        <f t="shared" si="3621"/>
        <v>0</v>
      </c>
      <c r="LP807" s="46"/>
      <c r="LQ807" s="37"/>
      <c r="LR807" s="29"/>
      <c r="LS807" s="52">
        <f t="shared" si="3593"/>
        <v>45842</v>
      </c>
      <c r="LT807" s="45">
        <v>16361</v>
      </c>
      <c r="LU807" s="45">
        <f t="shared" si="3594"/>
        <v>69</v>
      </c>
      <c r="LV807" s="45">
        <v>888</v>
      </c>
      <c r="LW807" s="45">
        <f t="shared" si="3595"/>
        <v>5</v>
      </c>
      <c r="LX807" s="45">
        <v>30</v>
      </c>
      <c r="LY807" s="45">
        <f t="shared" si="3596"/>
        <v>6</v>
      </c>
      <c r="LZ807" s="45">
        <v>14</v>
      </c>
      <c r="MA807" s="43"/>
      <c r="MB807" s="43">
        <f t="shared" si="3597"/>
        <v>385</v>
      </c>
      <c r="MC807" s="45">
        <f t="shared" si="3598"/>
        <v>2310</v>
      </c>
      <c r="MD807" s="46">
        <f t="shared" si="3599"/>
        <v>0.33478260869565218</v>
      </c>
      <c r="ME807" s="37"/>
      <c r="MF807" s="29"/>
      <c r="MG807" s="52">
        <f t="shared" si="3600"/>
        <v>45842</v>
      </c>
      <c r="MH807" s="45">
        <v>4697</v>
      </c>
      <c r="MI807" s="45">
        <f t="shared" si="3601"/>
        <v>21</v>
      </c>
      <c r="MJ807" s="45">
        <v>314</v>
      </c>
      <c r="MK807" s="45">
        <f t="shared" si="3602"/>
        <v>2</v>
      </c>
      <c r="ML807" s="45">
        <v>24</v>
      </c>
      <c r="MM807" s="45">
        <f t="shared" si="3603"/>
        <v>2</v>
      </c>
      <c r="MN807" s="45">
        <v>0</v>
      </c>
      <c r="MO807" s="43"/>
      <c r="MP807" s="43">
        <f t="shared" si="3604"/>
        <v>880</v>
      </c>
      <c r="MQ807" s="45">
        <f t="shared" si="3605"/>
        <v>1760</v>
      </c>
      <c r="MR807" s="46">
        <f t="shared" si="3606"/>
        <v>0.83809523809523812</v>
      </c>
      <c r="MS807" s="37" t="s">
        <v>270</v>
      </c>
      <c r="MT807" s="29"/>
      <c r="MU807" s="52">
        <f t="shared" si="3607"/>
        <v>45842</v>
      </c>
      <c r="MV807" s="45">
        <v>7070</v>
      </c>
      <c r="MW807" s="45">
        <f t="shared" si="3608"/>
        <v>41</v>
      </c>
      <c r="MX807" s="45">
        <v>336</v>
      </c>
      <c r="MY807" s="45">
        <f t="shared" si="3609"/>
        <v>2</v>
      </c>
      <c r="MZ807" s="45">
        <v>19</v>
      </c>
      <c r="NA807" s="45">
        <f t="shared" si="3610"/>
        <v>2</v>
      </c>
      <c r="NB807" s="45">
        <v>26</v>
      </c>
      <c r="NC807" s="43"/>
      <c r="ND807" s="43">
        <f t="shared" si="3611"/>
        <v>300</v>
      </c>
      <c r="NE807" s="45">
        <f t="shared" si="3612"/>
        <v>600</v>
      </c>
      <c r="NF807" s="46">
        <f t="shared" si="3613"/>
        <v>0.14634146341463414</v>
      </c>
      <c r="NG807" s="37"/>
      <c r="NH807" s="29"/>
      <c r="NI807" s="52">
        <f t="shared" si="3614"/>
        <v>45842</v>
      </c>
      <c r="NJ807" s="45">
        <v>6511</v>
      </c>
      <c r="NK807" s="45">
        <f t="shared" si="3615"/>
        <v>69</v>
      </c>
      <c r="NL807" s="45">
        <v>175</v>
      </c>
      <c r="NM807" s="45">
        <f t="shared" si="3616"/>
        <v>0</v>
      </c>
      <c r="NN807" s="45">
        <v>34</v>
      </c>
      <c r="NO807" s="45">
        <f t="shared" si="3617"/>
        <v>0</v>
      </c>
      <c r="NP807" s="45">
        <v>0</v>
      </c>
      <c r="NQ807" s="43"/>
      <c r="NR807" s="43">
        <f t="shared" si="3618"/>
        <v>1100</v>
      </c>
      <c r="NS807" s="45">
        <f t="shared" si="3619"/>
        <v>0</v>
      </c>
      <c r="NT807" s="46">
        <f t="shared" si="3620"/>
        <v>0</v>
      </c>
      <c r="NU807" s="37"/>
    </row>
    <row r="808" spans="1:385" ht="15" customHeight="1" thickBot="1" x14ac:dyDescent="0.3">
      <c r="A808" s="38">
        <v>45845</v>
      </c>
      <c r="B808" s="39">
        <f>IF(A808="","",SUM(J808,LG818,AL808,DR808,AZ808,DD808,LU808,NK808,MW808,MI808,X808)+SUM(CP823:CP826)+SUM(BN823:BN826)+SUM(KS823:KS826)+SUM(KE823:KE826)+SUM(CB823:CB826)+SUM(IA823:IA826)+SUM(IO823:IO826)+SUM(JC823:JC826)+SUM(JQ823:JQ826))</f>
        <v>3758</v>
      </c>
      <c r="C808" s="40">
        <f>IF(A808="","",SUM(J808,X808,AL808,AZ808)+SUM(KE823:KE826)+SUM(KS823:KS826)+SUM(BN823:BN826))</f>
        <v>1552</v>
      </c>
      <c r="D808" s="40">
        <f>IF(A808="","",SUM(DD808,DR808)+SUM(CB823:CB826)+SUM(CP823:CP826))</f>
        <v>724</v>
      </c>
      <c r="E808" s="40">
        <f>IF(A808="","",SUM(NK808,MW808,MI808,DR808,LG818,LU808)+SUM(IA823:IA826)+SUM(IO823:IO826)+SUM(JC823:JC826)+SUM(JQ823:JQ826))</f>
        <v>1714</v>
      </c>
      <c r="F808" s="135"/>
      <c r="G808" s="135"/>
      <c r="H808" s="42"/>
      <c r="I808" s="45">
        <v>895</v>
      </c>
      <c r="J808" s="45">
        <f t="shared" si="3552"/>
        <v>76</v>
      </c>
      <c r="K808" s="45">
        <v>39</v>
      </c>
      <c r="L808" s="45">
        <f t="shared" si="3553"/>
        <v>0</v>
      </c>
      <c r="M808" s="45">
        <v>15</v>
      </c>
      <c r="N808" s="45">
        <f t="shared" si="3554"/>
        <v>0</v>
      </c>
      <c r="O808" s="45">
        <v>0</v>
      </c>
      <c r="P808" s="43"/>
      <c r="Q808" s="43">
        <f t="shared" si="3555"/>
        <v>1009</v>
      </c>
      <c r="R808" s="45">
        <f t="shared" si="3556"/>
        <v>0</v>
      </c>
      <c r="S808" s="46">
        <f t="shared" si="3557"/>
        <v>0</v>
      </c>
      <c r="T808" s="37"/>
      <c r="U808" s="29"/>
      <c r="V808" s="52">
        <f t="shared" si="3558"/>
        <v>45845</v>
      </c>
      <c r="W808" s="45">
        <v>8557</v>
      </c>
      <c r="X808" s="45">
        <f t="shared" si="3559"/>
        <v>206</v>
      </c>
      <c r="Y808" s="45">
        <v>406</v>
      </c>
      <c r="Z808" s="45">
        <f t="shared" si="3560"/>
        <v>8</v>
      </c>
      <c r="AA808" s="45">
        <v>14</v>
      </c>
      <c r="AB808" s="45">
        <f t="shared" si="3561"/>
        <v>8</v>
      </c>
      <c r="AC808" s="45">
        <v>4</v>
      </c>
      <c r="AD808" s="43"/>
      <c r="AE808" s="43">
        <v>1026</v>
      </c>
      <c r="AF808" s="45">
        <f t="shared" si="3563"/>
        <v>8208</v>
      </c>
      <c r="AG808" s="46">
        <f t="shared" si="3564"/>
        <v>0.39844660194174758</v>
      </c>
      <c r="AH808" s="37"/>
      <c r="AI808" s="29"/>
      <c r="AJ808" s="52">
        <f t="shared" si="3565"/>
        <v>45845</v>
      </c>
      <c r="AK808" s="45">
        <v>10990</v>
      </c>
      <c r="AL808" s="45">
        <f t="shared" si="3566"/>
        <v>90</v>
      </c>
      <c r="AM808" s="45">
        <v>283</v>
      </c>
      <c r="AN808" s="45">
        <f t="shared" si="3567"/>
        <v>0</v>
      </c>
      <c r="AO808" s="45">
        <v>40</v>
      </c>
      <c r="AP808" s="45">
        <f t="shared" si="3568"/>
        <v>0</v>
      </c>
      <c r="AQ808" s="45">
        <v>0</v>
      </c>
      <c r="AR808" s="43"/>
      <c r="AS808" s="43">
        <f t="shared" si="3569"/>
        <v>1008</v>
      </c>
      <c r="AT808" s="45">
        <f t="shared" si="3570"/>
        <v>0</v>
      </c>
      <c r="AU808" s="46">
        <f t="shared" si="3571"/>
        <v>0</v>
      </c>
      <c r="AV808" s="37"/>
      <c r="AW808" s="29"/>
      <c r="AX808" s="52">
        <f t="shared" si="3572"/>
        <v>45845</v>
      </c>
      <c r="AY808" s="45">
        <v>12443</v>
      </c>
      <c r="AZ808" s="45">
        <f t="shared" si="3573"/>
        <v>238</v>
      </c>
      <c r="BA808" s="45">
        <v>441</v>
      </c>
      <c r="BB808" s="45">
        <f t="shared" si="3574"/>
        <v>0</v>
      </c>
      <c r="BC808" s="45">
        <v>21</v>
      </c>
      <c r="BD808" s="45">
        <f t="shared" si="3575"/>
        <v>1</v>
      </c>
      <c r="BE808" s="45">
        <v>0</v>
      </c>
      <c r="BF808" s="43"/>
      <c r="BG808" s="43">
        <f t="shared" si="3576"/>
        <v>1012</v>
      </c>
      <c r="BH808" s="45">
        <f t="shared" si="3577"/>
        <v>1012</v>
      </c>
      <c r="BI808" s="46">
        <f t="shared" si="3578"/>
        <v>4.2521008403361343E-2</v>
      </c>
      <c r="BJ808" s="37" t="s">
        <v>1229</v>
      </c>
      <c r="BK808" s="29"/>
      <c r="BL808" s="47"/>
      <c r="BM808" s="43">
        <v>14170</v>
      </c>
      <c r="BN808" s="45">
        <f t="shared" si="3622"/>
        <v>20</v>
      </c>
      <c r="BO808" s="43">
        <v>549</v>
      </c>
      <c r="BP808" s="45">
        <f t="shared" si="3623"/>
        <v>1</v>
      </c>
      <c r="BQ808" s="45">
        <v>15</v>
      </c>
      <c r="BR808" s="45">
        <f t="shared" si="3624"/>
        <v>1</v>
      </c>
      <c r="BS808" s="43">
        <v>0</v>
      </c>
      <c r="BT808" s="63" t="str">
        <f t="shared" si="3625"/>
        <v>モンチッチヘアゴム</v>
      </c>
      <c r="BU808" s="67">
        <f t="shared" si="3626"/>
        <v>440</v>
      </c>
      <c r="BV808" s="43">
        <f t="shared" si="3627"/>
        <v>440</v>
      </c>
      <c r="BW808" s="46">
        <f t="shared" si="3628"/>
        <v>0.22</v>
      </c>
      <c r="BX808" s="37"/>
      <c r="BY808" s="57"/>
      <c r="BZ808" s="47"/>
      <c r="CA808" s="43">
        <v>5958</v>
      </c>
      <c r="CB808" s="45">
        <f t="shared" si="3629"/>
        <v>43</v>
      </c>
      <c r="CC808" s="43">
        <v>195</v>
      </c>
      <c r="CD808" s="45">
        <f t="shared" si="3630"/>
        <v>1</v>
      </c>
      <c r="CE808" s="45">
        <v>11</v>
      </c>
      <c r="CF808" s="45">
        <f t="shared" si="3631"/>
        <v>1</v>
      </c>
      <c r="CG808" s="43">
        <v>0</v>
      </c>
      <c r="CH808" s="63" t="s">
        <v>97</v>
      </c>
      <c r="CI808" s="67"/>
      <c r="CJ808" s="43">
        <f t="shared" si="3634"/>
        <v>0</v>
      </c>
      <c r="CK808" s="46">
        <f t="shared" si="3635"/>
        <v>0</v>
      </c>
      <c r="CL808" s="37"/>
      <c r="CM808" s="29"/>
      <c r="CN808" s="47"/>
      <c r="CO808" s="43">
        <v>15491</v>
      </c>
      <c r="CP808" s="45">
        <f t="shared" si="3636"/>
        <v>79</v>
      </c>
      <c r="CQ808" s="43">
        <v>1099</v>
      </c>
      <c r="CR808" s="45">
        <f t="shared" si="3637"/>
        <v>4</v>
      </c>
      <c r="CS808" s="45">
        <v>4</v>
      </c>
      <c r="CT808" s="45">
        <f t="shared" si="3638"/>
        <v>5</v>
      </c>
      <c r="CU808" s="43">
        <v>6</v>
      </c>
      <c r="CV808" s="63" t="str">
        <f t="shared" si="3639"/>
        <v>サンリオFAN</v>
      </c>
      <c r="CW808" s="67">
        <f t="shared" si="3640"/>
        <v>1100</v>
      </c>
      <c r="CX808" s="43">
        <f t="shared" si="3641"/>
        <v>5500</v>
      </c>
      <c r="CY808" s="238">
        <f t="shared" si="3642"/>
        <v>0.69620253164556967</v>
      </c>
      <c r="CZ808" s="37" t="s">
        <v>205</v>
      </c>
      <c r="DA808" s="29"/>
      <c r="DB808" s="52">
        <f t="shared" si="3579"/>
        <v>45845</v>
      </c>
      <c r="DC808" s="45">
        <v>24432</v>
      </c>
      <c r="DD808" s="45">
        <f t="shared" si="3580"/>
        <v>102</v>
      </c>
      <c r="DE808" s="45">
        <v>1382</v>
      </c>
      <c r="DF808" s="45">
        <f t="shared" si="3581"/>
        <v>0</v>
      </c>
      <c r="DG808" s="45">
        <v>5</v>
      </c>
      <c r="DH808" s="45">
        <f t="shared" si="3582"/>
        <v>0</v>
      </c>
      <c r="DI808" s="45">
        <v>0</v>
      </c>
      <c r="DJ808" s="43"/>
      <c r="DK808" s="43">
        <f t="shared" si="3583"/>
        <v>1100</v>
      </c>
      <c r="DL808" s="45">
        <f t="shared" si="3584"/>
        <v>0</v>
      </c>
      <c r="DM808" s="46">
        <f t="shared" si="3585"/>
        <v>0</v>
      </c>
      <c r="DN808" s="37" t="s">
        <v>1230</v>
      </c>
      <c r="DO808" s="29"/>
      <c r="DP808" s="52">
        <f t="shared" si="3586"/>
        <v>45845</v>
      </c>
      <c r="DQ808" s="45">
        <v>4077</v>
      </c>
      <c r="DR808" s="45">
        <f t="shared" si="3587"/>
        <v>232</v>
      </c>
      <c r="DS808" s="45">
        <v>123</v>
      </c>
      <c r="DT808" s="45">
        <f t="shared" si="3588"/>
        <v>5</v>
      </c>
      <c r="DU808" s="45">
        <v>40</v>
      </c>
      <c r="DV808" s="45">
        <f t="shared" si="3589"/>
        <v>7</v>
      </c>
      <c r="DW808" s="45">
        <v>0</v>
      </c>
      <c r="DX808" s="43"/>
      <c r="DY808" s="43">
        <f t="shared" si="3590"/>
        <v>726</v>
      </c>
      <c r="DZ808" s="45">
        <f t="shared" si="3591"/>
        <v>5082</v>
      </c>
      <c r="EA808" s="46">
        <f t="shared" si="3592"/>
        <v>0.21905172413793103</v>
      </c>
      <c r="EB808" s="37"/>
      <c r="GU808" s="220"/>
      <c r="GV808" s="29"/>
      <c r="GW808" s="31"/>
      <c r="GX808" s="29"/>
      <c r="GY808" s="128"/>
      <c r="GZ808" s="29"/>
      <c r="HB808" s="166"/>
      <c r="HC808" s="29"/>
      <c r="HD808" s="29"/>
      <c r="HE808" s="29"/>
      <c r="HF808" s="29"/>
      <c r="HG808" s="29"/>
      <c r="HK808" s="29"/>
      <c r="HL808" s="29"/>
      <c r="HM808" s="128"/>
      <c r="HN808" s="29"/>
      <c r="HP808" s="166"/>
      <c r="HQ808" s="29"/>
      <c r="HR808" s="29"/>
      <c r="HS808" s="29"/>
      <c r="HT808" s="29"/>
      <c r="HU808" s="29"/>
      <c r="HX808" s="360"/>
      <c r="HY808" s="47"/>
      <c r="HZ808" s="43">
        <v>2871</v>
      </c>
      <c r="IA808" s="45">
        <f t="shared" si="3643"/>
        <v>38</v>
      </c>
      <c r="IB808" s="43">
        <v>83</v>
      </c>
      <c r="IC808" s="45">
        <f t="shared" si="3644"/>
        <v>1</v>
      </c>
      <c r="ID808" s="45">
        <v>36</v>
      </c>
      <c r="IE808" s="45">
        <f t="shared" si="3645"/>
        <v>1</v>
      </c>
      <c r="IF808" s="43">
        <v>4</v>
      </c>
      <c r="IG808" s="63" t="str">
        <f t="shared" si="3646"/>
        <v>ミニ香水</v>
      </c>
      <c r="IH808" s="67">
        <f t="shared" si="3647"/>
        <v>1100</v>
      </c>
      <c r="II808" s="43">
        <f t="shared" si="3648"/>
        <v>1100</v>
      </c>
      <c r="IJ808" s="46">
        <f t="shared" si="3649"/>
        <v>0.28947368421052633</v>
      </c>
      <c r="IK808" s="37"/>
      <c r="IL808" s="29"/>
      <c r="IM808" s="47"/>
      <c r="IN808" s="43">
        <v>3646</v>
      </c>
      <c r="IO808" s="45">
        <f t="shared" si="3650"/>
        <v>70</v>
      </c>
      <c r="IP808" s="43">
        <v>81</v>
      </c>
      <c r="IQ808" s="45">
        <f t="shared" si="3651"/>
        <v>2</v>
      </c>
      <c r="IR808" s="45">
        <v>7</v>
      </c>
      <c r="IS808" s="45">
        <f t="shared" si="3652"/>
        <v>3</v>
      </c>
      <c r="IT808" s="43">
        <v>4</v>
      </c>
      <c r="IU808" s="63" t="str">
        <f t="shared" si="3653"/>
        <v>ジャグラーサウンドボタン</v>
      </c>
      <c r="IV808" s="67">
        <f t="shared" si="3654"/>
        <v>900</v>
      </c>
      <c r="IW808" s="43">
        <f t="shared" si="3655"/>
        <v>2700</v>
      </c>
      <c r="IX808" s="46">
        <f t="shared" si="3656"/>
        <v>0.38571428571428573</v>
      </c>
      <c r="IY808" s="37"/>
      <c r="IZ808" s="61"/>
      <c r="JA808" s="47"/>
      <c r="JB808" s="43">
        <v>2655</v>
      </c>
      <c r="JC808" s="45">
        <f t="shared" si="3657"/>
        <v>42</v>
      </c>
      <c r="JD808" s="43">
        <v>84</v>
      </c>
      <c r="JE808" s="45">
        <f t="shared" si="3658"/>
        <v>1</v>
      </c>
      <c r="JF808" s="45">
        <v>17</v>
      </c>
      <c r="JG808" s="45">
        <f t="shared" si="3659"/>
        <v>1</v>
      </c>
      <c r="JH808" s="43">
        <v>0</v>
      </c>
      <c r="JI808" s="63" t="str">
        <f t="shared" si="3660"/>
        <v>サンリオキーケース</v>
      </c>
      <c r="JJ808" s="67">
        <f t="shared" si="3661"/>
        <v>726</v>
      </c>
      <c r="JK808" s="43">
        <f t="shared" si="3662"/>
        <v>726</v>
      </c>
      <c r="JL808" s="46">
        <f t="shared" si="3663"/>
        <v>0.17285714285714285</v>
      </c>
      <c r="JM808" s="37"/>
      <c r="JN808" s="29"/>
      <c r="JO808" s="47"/>
      <c r="JP808" s="43">
        <v>2808</v>
      </c>
      <c r="JQ808" s="45">
        <f t="shared" si="3664"/>
        <v>22</v>
      </c>
      <c r="JR808" s="43">
        <v>65</v>
      </c>
      <c r="JS808" s="45">
        <f t="shared" si="3665"/>
        <v>0</v>
      </c>
      <c r="JT808" s="45">
        <v>35</v>
      </c>
      <c r="JU808" s="45">
        <f t="shared" si="3666"/>
        <v>0</v>
      </c>
      <c r="JV808" s="43">
        <v>0</v>
      </c>
      <c r="JW808" s="63" t="str">
        <f>IF(JP808="","",JW804)</f>
        <v>メタリックカラーイヤホン</v>
      </c>
      <c r="JX808" s="67">
        <f>IF(JQ808="","",JX804)</f>
        <v>800</v>
      </c>
      <c r="JY808" s="43">
        <f t="shared" si="3667"/>
        <v>0</v>
      </c>
      <c r="JZ808" s="46">
        <f t="shared" si="3668"/>
        <v>0</v>
      </c>
      <c r="KA808" s="37" t="s">
        <v>232</v>
      </c>
      <c r="KB808" s="51"/>
      <c r="KC808" s="47"/>
      <c r="KD808" s="43">
        <v>8751</v>
      </c>
      <c r="KE808" s="45">
        <f>IF(KD808="","",KD808-KD804)</f>
        <v>63</v>
      </c>
      <c r="KF808" s="43">
        <v>255</v>
      </c>
      <c r="KG808" s="45">
        <f>IF(KF808="","",KF808-KF804)</f>
        <v>2</v>
      </c>
      <c r="KH808" s="45">
        <v>35</v>
      </c>
      <c r="KI808" s="45">
        <f>IF(KH808="","",KH804+KJ804-KH808)</f>
        <v>2</v>
      </c>
      <c r="KJ808" s="43">
        <v>4</v>
      </c>
      <c r="KK808" s="63" t="str">
        <f>IF(KD808="","",KK804)</f>
        <v>ミニ香水</v>
      </c>
      <c r="KL808" s="67">
        <f>IF(KE808="","",KL804)</f>
        <v>1000</v>
      </c>
      <c r="KM808" s="43">
        <f>IF(KH808="","",KI808*KL808)</f>
        <v>2000</v>
      </c>
      <c r="KN808" s="46">
        <f>IF(KI808="","",KM808/(KE808*100))</f>
        <v>0.31746031746031744</v>
      </c>
      <c r="KO808" s="37"/>
      <c r="KP808" s="29"/>
      <c r="KQ808" s="47"/>
      <c r="KR808" s="43">
        <v>18270</v>
      </c>
      <c r="KS808" s="45">
        <f>IF(KR808="","",KR808-KR804)</f>
        <v>25</v>
      </c>
      <c r="KT808" s="43">
        <v>1021</v>
      </c>
      <c r="KU808" s="45">
        <f>IF(KT808="","",KT808-KT804)</f>
        <v>2</v>
      </c>
      <c r="KV808" s="45">
        <v>11</v>
      </c>
      <c r="KW808" s="45">
        <f>IF(KV808="","",KV804+KX804-KV808)</f>
        <v>1</v>
      </c>
      <c r="KX808" s="43">
        <v>5</v>
      </c>
      <c r="KY808" s="63" t="str">
        <f>IF(KR808="","",KY804)</f>
        <v>ジャグラーイヤホン</v>
      </c>
      <c r="KZ808" s="67">
        <f>IF(KS808="","",KZ804)</f>
        <v>1100</v>
      </c>
      <c r="LA808" s="43">
        <f>IF(KV808="","",KW808*KZ808)</f>
        <v>1100</v>
      </c>
      <c r="LB808" s="46">
        <f>IF(KW808="","",LA808/(KS808*100))</f>
        <v>0.44</v>
      </c>
      <c r="LC808" s="37" t="s">
        <v>239</v>
      </c>
      <c r="LD808" s="29"/>
      <c r="LE808" s="75"/>
      <c r="LF808" s="76"/>
      <c r="LG808" s="76"/>
      <c r="LH808" s="76">
        <v>1165</v>
      </c>
      <c r="LI808" s="76">
        <v>0</v>
      </c>
      <c r="LJ808" s="77">
        <v>2</v>
      </c>
      <c r="LK808" s="76">
        <v>0</v>
      </c>
      <c r="LL808" s="76">
        <v>0</v>
      </c>
      <c r="LM808" s="78" t="str">
        <f>IF(LF806="","",LM805)</f>
        <v>ギャルキティ、アンパンぬいぐるみ</v>
      </c>
      <c r="LN808" s="79">
        <f>IF(LG806="","",LN805)</f>
        <v>1000</v>
      </c>
      <c r="LO808" s="76">
        <f t="shared" si="3621"/>
        <v>0</v>
      </c>
      <c r="LP808" s="80"/>
      <c r="LQ808" s="37"/>
      <c r="LR808" s="29"/>
      <c r="LS808" s="52">
        <f t="shared" si="3593"/>
        <v>45845</v>
      </c>
      <c r="LT808" s="45">
        <v>16443</v>
      </c>
      <c r="LU808" s="45">
        <f t="shared" si="3594"/>
        <v>82</v>
      </c>
      <c r="LV808" s="45">
        <v>897</v>
      </c>
      <c r="LW808" s="45">
        <f t="shared" si="3595"/>
        <v>9</v>
      </c>
      <c r="LX808" s="45">
        <v>35</v>
      </c>
      <c r="LY808" s="45">
        <f t="shared" si="3596"/>
        <v>9</v>
      </c>
      <c r="LZ808" s="45">
        <v>6</v>
      </c>
      <c r="MA808" s="43"/>
      <c r="MB808" s="43">
        <f t="shared" si="3597"/>
        <v>385</v>
      </c>
      <c r="MC808" s="45">
        <f t="shared" si="3598"/>
        <v>3465</v>
      </c>
      <c r="MD808" s="46">
        <f t="shared" si="3599"/>
        <v>0.42256097560975608</v>
      </c>
      <c r="ME808" s="37"/>
      <c r="MF808" s="29"/>
      <c r="MG808" s="52">
        <f t="shared" si="3600"/>
        <v>45845</v>
      </c>
      <c r="MH808" s="45">
        <v>4723</v>
      </c>
      <c r="MI808" s="45">
        <f t="shared" si="3601"/>
        <v>26</v>
      </c>
      <c r="MJ808" s="45">
        <v>316</v>
      </c>
      <c r="MK808" s="45">
        <f t="shared" si="3602"/>
        <v>2</v>
      </c>
      <c r="ML808" s="45">
        <v>22</v>
      </c>
      <c r="MM808" s="45">
        <f t="shared" si="3603"/>
        <v>2</v>
      </c>
      <c r="MN808" s="45">
        <v>0</v>
      </c>
      <c r="MO808" s="43"/>
      <c r="MP808" s="43">
        <f t="shared" si="3604"/>
        <v>880</v>
      </c>
      <c r="MQ808" s="45">
        <f t="shared" si="3605"/>
        <v>1760</v>
      </c>
      <c r="MR808" s="46">
        <f t="shared" si="3606"/>
        <v>0.67692307692307696</v>
      </c>
      <c r="MS808" s="186" t="s">
        <v>1231</v>
      </c>
      <c r="MT808" s="29"/>
      <c r="MU808" s="52">
        <f t="shared" si="3607"/>
        <v>45845</v>
      </c>
      <c r="MV808" s="45">
        <v>7176</v>
      </c>
      <c r="MW808" s="45">
        <f t="shared" si="3608"/>
        <v>106</v>
      </c>
      <c r="MX808" s="45">
        <v>341</v>
      </c>
      <c r="MY808" s="45">
        <f t="shared" si="3609"/>
        <v>5</v>
      </c>
      <c r="MZ808" s="45">
        <v>40</v>
      </c>
      <c r="NA808" s="45">
        <f t="shared" si="3610"/>
        <v>5</v>
      </c>
      <c r="NB808" s="45">
        <v>0</v>
      </c>
      <c r="NC808" s="43"/>
      <c r="ND808" s="43">
        <f t="shared" si="3611"/>
        <v>300</v>
      </c>
      <c r="NE808" s="45">
        <f t="shared" si="3612"/>
        <v>1500</v>
      </c>
      <c r="NF808" s="46">
        <f t="shared" si="3613"/>
        <v>0.14150943396226415</v>
      </c>
      <c r="NG808" s="37"/>
      <c r="NH808" s="29"/>
      <c r="NI808" s="52">
        <f t="shared" si="3614"/>
        <v>45845</v>
      </c>
      <c r="NJ808" s="45">
        <v>6635</v>
      </c>
      <c r="NK808" s="45">
        <f t="shared" si="3615"/>
        <v>124</v>
      </c>
      <c r="NL808" s="45">
        <v>176</v>
      </c>
      <c r="NM808" s="45">
        <f t="shared" si="3616"/>
        <v>1</v>
      </c>
      <c r="NN808" s="45">
        <v>32</v>
      </c>
      <c r="NO808" s="45">
        <f>IF(NN808="","",NN807+NP807-NN808)</f>
        <v>2</v>
      </c>
      <c r="NP808" s="45">
        <v>5</v>
      </c>
      <c r="NQ808" s="43"/>
      <c r="NR808" s="43">
        <f t="shared" si="3618"/>
        <v>1100</v>
      </c>
      <c r="NS808" s="45">
        <f t="shared" si="3619"/>
        <v>2200</v>
      </c>
      <c r="NT808" s="46">
        <f t="shared" si="3620"/>
        <v>0.17741935483870969</v>
      </c>
      <c r="NU808" s="37"/>
    </row>
    <row r="809" spans="1:385" ht="15" customHeight="1" thickTop="1" x14ac:dyDescent="0.25">
      <c r="A809" s="38">
        <v>45849</v>
      </c>
      <c r="B809" s="39">
        <f>IF(A809="","",SUM(J809,LG821,AL809,DR809,AZ809,DD809,LU809,NK809,MW809,MI809,X809)+SUM(CP827:CP830)+SUM(BN827:BN830)+SUM(KS827:KS830)+SUM(KE827:KE830)+SUM(CB827:CB830)+SUM(IA827:IA830)+SUM(IO827:IO830)+SUM(JC827:JC830)+SUM(JQ827:JQ830))</f>
        <v>2448</v>
      </c>
      <c r="C809" s="40">
        <f>IF(A809="","",SUM(J809,X809,AL809,AZ809)+SUM(KE827:KE830)+SUM(KS827:KS830)+SUM(BN827:BN830))</f>
        <v>902</v>
      </c>
      <c r="D809" s="40">
        <f>IF(A809="","",SUM(DD809,LU809)+SUM(CB827:CB830)+SUM(CP827:CP830))</f>
        <v>417</v>
      </c>
      <c r="E809" s="40">
        <f>IF(A809="","",SUM(NK809,MW809,MI809,DR809,LG821)+SUM(IA827:IA830)+SUM(IO827:IO830)+SUM(JC827:JC830)+SUM(JQ827:JQ830))</f>
        <v>1129</v>
      </c>
      <c r="F809" s="135"/>
      <c r="G809" s="135"/>
      <c r="H809" s="42"/>
      <c r="I809" s="45">
        <v>930</v>
      </c>
      <c r="J809" s="69">
        <f t="shared" si="3552"/>
        <v>35</v>
      </c>
      <c r="K809" s="45">
        <v>41</v>
      </c>
      <c r="L809" s="45">
        <f t="shared" si="3553"/>
        <v>2</v>
      </c>
      <c r="M809" s="45">
        <v>13</v>
      </c>
      <c r="N809" s="45">
        <f t="shared" si="3554"/>
        <v>2</v>
      </c>
      <c r="O809" s="45">
        <v>0</v>
      </c>
      <c r="P809" s="43"/>
      <c r="Q809" s="43">
        <f t="shared" si="3555"/>
        <v>1009</v>
      </c>
      <c r="R809" s="45">
        <f t="shared" si="3556"/>
        <v>2018</v>
      </c>
      <c r="S809" s="46">
        <f t="shared" si="3557"/>
        <v>0.57657142857142862</v>
      </c>
      <c r="T809" s="37"/>
      <c r="U809" s="29"/>
      <c r="V809" s="52">
        <f t="shared" si="3558"/>
        <v>45849</v>
      </c>
      <c r="W809" s="45">
        <v>8684</v>
      </c>
      <c r="X809" s="45">
        <f t="shared" si="3559"/>
        <v>127</v>
      </c>
      <c r="Y809" s="45">
        <v>415</v>
      </c>
      <c r="Z809" s="45">
        <f t="shared" si="3560"/>
        <v>9</v>
      </c>
      <c r="AA809" s="45">
        <v>9</v>
      </c>
      <c r="AB809" s="45">
        <f t="shared" si="3561"/>
        <v>9</v>
      </c>
      <c r="AC809" s="45">
        <v>8</v>
      </c>
      <c r="AD809" s="43"/>
      <c r="AE809" s="43">
        <f t="shared" si="3562"/>
        <v>1026</v>
      </c>
      <c r="AF809" s="45">
        <f t="shared" si="3563"/>
        <v>9234</v>
      </c>
      <c r="AG809" s="238">
        <f t="shared" si="3564"/>
        <v>0.7270866141732284</v>
      </c>
      <c r="AH809" s="37" t="s">
        <v>280</v>
      </c>
      <c r="AI809" s="29"/>
      <c r="AJ809" s="52">
        <f t="shared" si="3565"/>
        <v>45849</v>
      </c>
      <c r="AK809" s="45">
        <v>11057</v>
      </c>
      <c r="AL809" s="45">
        <f t="shared" si="3566"/>
        <v>67</v>
      </c>
      <c r="AM809" s="45">
        <v>284</v>
      </c>
      <c r="AN809" s="45">
        <f t="shared" si="3567"/>
        <v>1</v>
      </c>
      <c r="AO809" s="45">
        <v>39</v>
      </c>
      <c r="AP809" s="45">
        <f t="shared" si="3568"/>
        <v>1</v>
      </c>
      <c r="AQ809" s="45">
        <v>1</v>
      </c>
      <c r="AR809" s="43"/>
      <c r="AS809" s="43">
        <f t="shared" si="3569"/>
        <v>1008</v>
      </c>
      <c r="AT809" s="45">
        <f t="shared" si="3570"/>
        <v>1008</v>
      </c>
      <c r="AU809" s="46">
        <f t="shared" si="3571"/>
        <v>0.15044776119402986</v>
      </c>
      <c r="AV809" s="37"/>
      <c r="AW809" s="29"/>
      <c r="AX809" s="52">
        <f t="shared" si="3572"/>
        <v>45849</v>
      </c>
      <c r="AY809" s="45">
        <v>12554</v>
      </c>
      <c r="AZ809" s="45">
        <f t="shared" si="3573"/>
        <v>111</v>
      </c>
      <c r="BA809" s="45">
        <v>442</v>
      </c>
      <c r="BB809" s="45">
        <f t="shared" si="3574"/>
        <v>1</v>
      </c>
      <c r="BC809" s="45">
        <v>20</v>
      </c>
      <c r="BD809" s="45">
        <f t="shared" si="3575"/>
        <v>1</v>
      </c>
      <c r="BE809" s="45">
        <v>0</v>
      </c>
      <c r="BF809" s="43"/>
      <c r="BG809" s="43">
        <f t="shared" si="3576"/>
        <v>1012</v>
      </c>
      <c r="BH809" s="45">
        <f t="shared" si="3577"/>
        <v>1012</v>
      </c>
      <c r="BI809" s="46">
        <f t="shared" si="3578"/>
        <v>9.117117117117117E-2</v>
      </c>
      <c r="BJ809" s="37"/>
      <c r="BK809" s="29"/>
      <c r="BL809" s="47"/>
      <c r="BM809" s="45">
        <v>18587</v>
      </c>
      <c r="BN809" s="45">
        <f t="shared" si="3622"/>
        <v>38</v>
      </c>
      <c r="BO809" s="45">
        <v>880</v>
      </c>
      <c r="BP809" s="45">
        <f t="shared" si="3623"/>
        <v>3</v>
      </c>
      <c r="BQ809" s="45">
        <v>37</v>
      </c>
      <c r="BR809" s="45">
        <f t="shared" si="3624"/>
        <v>3</v>
      </c>
      <c r="BS809" s="27">
        <v>31</v>
      </c>
      <c r="BT809" s="63" t="str">
        <f t="shared" si="3625"/>
        <v>サンリオシューズキーホルダー</v>
      </c>
      <c r="BU809" s="67">
        <f t="shared" si="3626"/>
        <v>396</v>
      </c>
      <c r="BV809" s="45">
        <f t="shared" si="3627"/>
        <v>1188</v>
      </c>
      <c r="BW809" s="46">
        <f t="shared" si="3628"/>
        <v>0.31263157894736843</v>
      </c>
      <c r="BX809" s="37" t="s">
        <v>236</v>
      </c>
      <c r="BY809" s="57"/>
      <c r="BZ809" s="47"/>
      <c r="CA809" s="45">
        <v>6148</v>
      </c>
      <c r="CB809" s="45">
        <f t="shared" si="3629"/>
        <v>57</v>
      </c>
      <c r="CC809" s="45">
        <v>359</v>
      </c>
      <c r="CD809" s="45">
        <f t="shared" si="3630"/>
        <v>3</v>
      </c>
      <c r="CE809" s="45">
        <v>95</v>
      </c>
      <c r="CF809" s="45">
        <f t="shared" si="3631"/>
        <v>5</v>
      </c>
      <c r="CG809" s="27">
        <v>10</v>
      </c>
      <c r="CH809" s="63" t="str">
        <f t="shared" si="3632"/>
        <v>スプランキーラバー</v>
      </c>
      <c r="CI809" s="67">
        <f t="shared" si="3633"/>
        <v>187</v>
      </c>
      <c r="CJ809" s="45">
        <f t="shared" si="3634"/>
        <v>935</v>
      </c>
      <c r="CK809" s="46">
        <f t="shared" si="3635"/>
        <v>0.16403508771929826</v>
      </c>
      <c r="CL809" s="37"/>
      <c r="CM809" s="29"/>
      <c r="CN809" s="47"/>
      <c r="CO809" s="45">
        <v>11935</v>
      </c>
      <c r="CP809" s="45">
        <f t="shared" si="3636"/>
        <v>28</v>
      </c>
      <c r="CQ809" s="45">
        <v>1335</v>
      </c>
      <c r="CR809" s="45">
        <f t="shared" si="3637"/>
        <v>0</v>
      </c>
      <c r="CS809" s="45">
        <v>15</v>
      </c>
      <c r="CT809" s="45">
        <f t="shared" si="3638"/>
        <v>0</v>
      </c>
      <c r="CU809" s="27">
        <v>0</v>
      </c>
      <c r="CV809" s="63" t="str">
        <f t="shared" si="3639"/>
        <v>ギャルキティキーケース</v>
      </c>
      <c r="CW809" s="67">
        <f t="shared" si="3640"/>
        <v>726</v>
      </c>
      <c r="CX809" s="45">
        <f t="shared" si="3641"/>
        <v>0</v>
      </c>
      <c r="CY809" s="46">
        <f t="shared" si="3642"/>
        <v>0</v>
      </c>
      <c r="CZ809" s="37" t="s">
        <v>235</v>
      </c>
      <c r="DA809" s="29"/>
      <c r="DB809" s="52">
        <f t="shared" si="3579"/>
        <v>45849</v>
      </c>
      <c r="DC809" s="45">
        <v>24490</v>
      </c>
      <c r="DD809" s="45">
        <f t="shared" si="3580"/>
        <v>58</v>
      </c>
      <c r="DE809" s="45">
        <v>1382</v>
      </c>
      <c r="DF809" s="45">
        <f t="shared" si="3581"/>
        <v>0</v>
      </c>
      <c r="DG809" s="45">
        <v>5</v>
      </c>
      <c r="DH809" s="45">
        <f t="shared" si="3582"/>
        <v>0</v>
      </c>
      <c r="DI809" s="45">
        <v>0</v>
      </c>
      <c r="DJ809" s="43"/>
      <c r="DK809" s="43">
        <f t="shared" si="3583"/>
        <v>1100</v>
      </c>
      <c r="DL809" s="45">
        <f t="shared" si="3584"/>
        <v>0</v>
      </c>
      <c r="DM809" s="46">
        <f t="shared" si="3585"/>
        <v>0</v>
      </c>
      <c r="DN809" s="37"/>
      <c r="DO809" s="29"/>
      <c r="DP809" s="52">
        <f t="shared" si="3586"/>
        <v>45849</v>
      </c>
      <c r="DQ809" s="45">
        <v>4219</v>
      </c>
      <c r="DR809" s="45">
        <f t="shared" si="3587"/>
        <v>142</v>
      </c>
      <c r="DS809" s="45">
        <v>126</v>
      </c>
      <c r="DT809" s="45">
        <f t="shared" si="3588"/>
        <v>3</v>
      </c>
      <c r="DU809" s="45">
        <v>37</v>
      </c>
      <c r="DV809" s="45">
        <f t="shared" si="3589"/>
        <v>3</v>
      </c>
      <c r="DW809" s="45">
        <v>3</v>
      </c>
      <c r="DX809" s="43"/>
      <c r="DY809" s="43">
        <f t="shared" si="3590"/>
        <v>726</v>
      </c>
      <c r="DZ809" s="45">
        <f t="shared" si="3591"/>
        <v>2178</v>
      </c>
      <c r="EA809" s="46">
        <f t="shared" si="3592"/>
        <v>0.15338028169014084</v>
      </c>
      <c r="EB809" s="37"/>
      <c r="GU809" s="220"/>
      <c r="GV809" s="29"/>
      <c r="GW809" s="31"/>
      <c r="GX809" s="29"/>
      <c r="GY809" s="128"/>
      <c r="GZ809" s="29"/>
      <c r="HB809" s="166"/>
      <c r="HC809" s="29"/>
      <c r="HD809" s="29"/>
      <c r="HE809" s="29"/>
      <c r="HF809" s="29"/>
      <c r="HG809" s="29"/>
      <c r="HK809" s="29"/>
      <c r="HL809" s="29"/>
      <c r="HM809" s="128"/>
      <c r="HN809" s="29"/>
      <c r="HP809" s="166"/>
      <c r="HQ809" s="29"/>
      <c r="HR809" s="29"/>
      <c r="HS809" s="29"/>
      <c r="HT809" s="29"/>
      <c r="HU809" s="29"/>
      <c r="HX809" s="360"/>
      <c r="HY809" s="47"/>
      <c r="HZ809" s="45">
        <v>2741</v>
      </c>
      <c r="IA809" s="45">
        <f t="shared" si="3643"/>
        <v>45</v>
      </c>
      <c r="IB809" s="45">
        <v>88</v>
      </c>
      <c r="IC809" s="45">
        <f t="shared" si="3644"/>
        <v>2</v>
      </c>
      <c r="ID809" s="45">
        <v>20</v>
      </c>
      <c r="IE809" s="45">
        <f t="shared" si="3645"/>
        <v>2</v>
      </c>
      <c r="IF809" s="27">
        <v>2</v>
      </c>
      <c r="IG809" s="63" t="str">
        <f t="shared" si="3646"/>
        <v>アンパンマンもちふわ</v>
      </c>
      <c r="IH809" s="67">
        <f t="shared" si="3647"/>
        <v>673</v>
      </c>
      <c r="II809" s="45">
        <f t="shared" si="3648"/>
        <v>1346</v>
      </c>
      <c r="IJ809" s="46">
        <f t="shared" si="3649"/>
        <v>0.29911111111111111</v>
      </c>
      <c r="IK809" s="37"/>
      <c r="IL809" s="29"/>
      <c r="IM809" s="47"/>
      <c r="IN809" s="45">
        <v>2247</v>
      </c>
      <c r="IO809" s="45">
        <f t="shared" si="3650"/>
        <v>68</v>
      </c>
      <c r="IP809" s="45">
        <v>119</v>
      </c>
      <c r="IQ809" s="45">
        <f t="shared" si="3651"/>
        <v>5</v>
      </c>
      <c r="IR809" s="45">
        <v>39</v>
      </c>
      <c r="IS809" s="45">
        <f t="shared" si="3652"/>
        <v>11</v>
      </c>
      <c r="IT809" s="27">
        <v>16</v>
      </c>
      <c r="IU809" s="63" t="str">
        <f t="shared" si="3653"/>
        <v>SPGマスコット</v>
      </c>
      <c r="IV809" s="67">
        <f t="shared" si="3654"/>
        <v>165</v>
      </c>
      <c r="IW809" s="45">
        <f t="shared" si="3655"/>
        <v>1815</v>
      </c>
      <c r="IX809" s="46">
        <f t="shared" si="3656"/>
        <v>0.26691176470588235</v>
      </c>
      <c r="IY809" s="37" t="s">
        <v>243</v>
      </c>
      <c r="IZ809" s="61"/>
      <c r="JA809" s="47"/>
      <c r="JB809" s="45">
        <v>2883</v>
      </c>
      <c r="JC809" s="45">
        <f t="shared" si="3657"/>
        <v>23</v>
      </c>
      <c r="JD809" s="45">
        <v>219</v>
      </c>
      <c r="JE809" s="45">
        <f t="shared" si="3658"/>
        <v>0</v>
      </c>
      <c r="JF809" s="45">
        <v>9</v>
      </c>
      <c r="JG809" s="45">
        <f t="shared" si="3659"/>
        <v>0</v>
      </c>
      <c r="JH809" s="27">
        <v>0</v>
      </c>
      <c r="JI809" s="63" t="str">
        <f t="shared" si="3660"/>
        <v>パイの実イヤホン</v>
      </c>
      <c r="JJ809" s="67">
        <f t="shared" si="3661"/>
        <v>1100</v>
      </c>
      <c r="JK809" s="45">
        <f t="shared" si="3662"/>
        <v>0</v>
      </c>
      <c r="JL809" s="46">
        <f t="shared" si="3663"/>
        <v>0</v>
      </c>
      <c r="JM809" s="37" t="s">
        <v>237</v>
      </c>
      <c r="JN809" s="29"/>
      <c r="JO809" s="47"/>
      <c r="JP809" s="45">
        <v>3775</v>
      </c>
      <c r="JQ809" s="45">
        <f t="shared" si="3664"/>
        <v>62</v>
      </c>
      <c r="JR809" s="45">
        <v>192</v>
      </c>
      <c r="JS809" s="45">
        <f t="shared" si="3665"/>
        <v>3</v>
      </c>
      <c r="JT809" s="45">
        <v>43</v>
      </c>
      <c r="JU809" s="45">
        <f t="shared" si="3666"/>
        <v>5</v>
      </c>
      <c r="JV809" s="27">
        <v>25</v>
      </c>
      <c r="JW809" s="63" t="s">
        <v>240</v>
      </c>
      <c r="JX809" s="67">
        <v>605</v>
      </c>
      <c r="JY809" s="45">
        <f t="shared" si="3667"/>
        <v>3025</v>
      </c>
      <c r="JZ809" s="46">
        <f t="shared" si="3668"/>
        <v>0.48790322580645162</v>
      </c>
      <c r="KA809" s="37"/>
      <c r="KB809" s="51"/>
      <c r="KC809" s="47"/>
      <c r="KD809" s="45">
        <v>9431</v>
      </c>
      <c r="KE809" s="45">
        <f>IF(KD809="","",KD809-KD805)</f>
        <v>31</v>
      </c>
      <c r="KF809" s="45">
        <v>550</v>
      </c>
      <c r="KG809" s="45">
        <f>IF(KF809="","",KF809-KF805)</f>
        <v>0</v>
      </c>
      <c r="KH809" s="45">
        <v>40</v>
      </c>
      <c r="KI809" s="45">
        <f>IF(KH809="","",KH805+KJ805-KH809)</f>
        <v>0</v>
      </c>
      <c r="KJ809" s="27">
        <v>0</v>
      </c>
      <c r="KK809" s="63" t="str">
        <f>IF(KD809="","",KK805)</f>
        <v>ニキ</v>
      </c>
      <c r="KL809" s="67">
        <f>IF(KE809="","",KL805)</f>
        <v>800</v>
      </c>
      <c r="KM809" s="45">
        <f>IF(KH809="","",KI809*KL809)</f>
        <v>0</v>
      </c>
      <c r="KN809" s="46">
        <f>IF(KI809="","",KM809/(KE809*100))</f>
        <v>0</v>
      </c>
      <c r="KO809" s="37"/>
      <c r="KP809" s="29"/>
      <c r="KQ809" s="47"/>
      <c r="KR809" s="45">
        <v>15248</v>
      </c>
      <c r="KS809" s="45">
        <f>IF(KR809="","",KR809-KR805)</f>
        <v>16</v>
      </c>
      <c r="KT809" s="45">
        <v>1812</v>
      </c>
      <c r="KU809" s="45">
        <f>IF(KT809="","",KT809-KT805)</f>
        <v>1</v>
      </c>
      <c r="KV809" s="45">
        <v>49</v>
      </c>
      <c r="KW809" s="45">
        <f>IF(KV809="","",KV805+KX805-KV809)</f>
        <v>1</v>
      </c>
      <c r="KX809" s="27">
        <v>-32</v>
      </c>
      <c r="KY809" s="63" t="str">
        <f>IF(KR809="","",KY805)</f>
        <v>スプランキーマスコット</v>
      </c>
      <c r="KZ809" s="67">
        <f>IF(KS809="","",KZ805)</f>
        <v>165</v>
      </c>
      <c r="LA809" s="45">
        <f>IF(KV809="","",KW809*KZ809)</f>
        <v>165</v>
      </c>
      <c r="LB809" s="46">
        <f>IF(KW809="","",LA809/(KS809*100))</f>
        <v>0.10312499999999999</v>
      </c>
      <c r="LC809" s="37" t="s">
        <v>233</v>
      </c>
      <c r="LD809" s="29"/>
      <c r="LE809" s="52">
        <f>IF(A805="","",A805)</f>
        <v>45835</v>
      </c>
      <c r="LF809" s="43">
        <v>65766</v>
      </c>
      <c r="LG809" s="86">
        <f>IF(LF809="","",LF809-LF806)</f>
        <v>101</v>
      </c>
      <c r="LH809" s="43">
        <v>444</v>
      </c>
      <c r="LI809" s="43">
        <v>0</v>
      </c>
      <c r="LJ809" s="43">
        <v>1</v>
      </c>
      <c r="LK809" s="43">
        <v>0</v>
      </c>
      <c r="LL809" s="43">
        <v>0</v>
      </c>
      <c r="LM809" s="65" t="str">
        <f>IF(LF809="","",LM806)</f>
        <v>コキンちゃん、ギャルクロミ</v>
      </c>
      <c r="LN809" s="48">
        <f>IF(LG809="","",LN806)</f>
        <v>1000</v>
      </c>
      <c r="LO809" s="87">
        <f t="shared" si="3621"/>
        <v>0</v>
      </c>
      <c r="LP809" s="53"/>
      <c r="LQ809" s="37"/>
      <c r="LR809" s="29"/>
      <c r="LS809" s="52">
        <f t="shared" si="3593"/>
        <v>45849</v>
      </c>
      <c r="LT809" s="45">
        <v>16581</v>
      </c>
      <c r="LU809" s="45">
        <f t="shared" si="3594"/>
        <v>138</v>
      </c>
      <c r="LV809" s="45">
        <v>902</v>
      </c>
      <c r="LW809" s="45">
        <f t="shared" si="3595"/>
        <v>5</v>
      </c>
      <c r="LX809" s="45">
        <v>34</v>
      </c>
      <c r="LY809" s="45">
        <f t="shared" si="3596"/>
        <v>7</v>
      </c>
      <c r="LZ809" s="45">
        <v>0</v>
      </c>
      <c r="MA809" s="43"/>
      <c r="MB809" s="43">
        <f t="shared" si="3597"/>
        <v>385</v>
      </c>
      <c r="MC809" s="45">
        <f t="shared" si="3598"/>
        <v>2695</v>
      </c>
      <c r="MD809" s="46">
        <f t="shared" si="3599"/>
        <v>0.19528985507246377</v>
      </c>
      <c r="ME809" s="37"/>
      <c r="MF809" s="29"/>
      <c r="MG809" s="52">
        <f t="shared" si="3600"/>
        <v>45849</v>
      </c>
      <c r="MH809" s="45">
        <v>4751</v>
      </c>
      <c r="MI809" s="45">
        <f t="shared" si="3601"/>
        <v>28</v>
      </c>
      <c r="MJ809" s="45">
        <v>319</v>
      </c>
      <c r="MK809" s="45">
        <f t="shared" si="3602"/>
        <v>3</v>
      </c>
      <c r="ML809" s="45">
        <v>19</v>
      </c>
      <c r="MM809" s="45">
        <f t="shared" si="3603"/>
        <v>3</v>
      </c>
      <c r="MN809" s="45">
        <v>0</v>
      </c>
      <c r="MO809" s="43"/>
      <c r="MP809" s="43">
        <f t="shared" si="3604"/>
        <v>880</v>
      </c>
      <c r="MQ809" s="45">
        <f t="shared" si="3605"/>
        <v>2640</v>
      </c>
      <c r="MR809" s="46">
        <f t="shared" si="3606"/>
        <v>0.94285714285714284</v>
      </c>
      <c r="MS809" s="37" t="s">
        <v>1232</v>
      </c>
      <c r="MT809" s="29"/>
      <c r="MU809" s="52">
        <f t="shared" si="3607"/>
        <v>45849</v>
      </c>
      <c r="MV809" s="45">
        <v>7202</v>
      </c>
      <c r="MW809" s="45">
        <f t="shared" si="3608"/>
        <v>26</v>
      </c>
      <c r="MX809" s="45">
        <v>343</v>
      </c>
      <c r="MY809" s="45">
        <f t="shared" si="3609"/>
        <v>2</v>
      </c>
      <c r="MZ809" s="45">
        <v>38</v>
      </c>
      <c r="NA809" s="45">
        <f t="shared" si="3610"/>
        <v>2</v>
      </c>
      <c r="NB809" s="45">
        <v>0</v>
      </c>
      <c r="NC809" s="43"/>
      <c r="ND809" s="43">
        <f t="shared" si="3611"/>
        <v>300</v>
      </c>
      <c r="NE809" s="45">
        <f t="shared" si="3612"/>
        <v>600</v>
      </c>
      <c r="NF809" s="46">
        <f t="shared" si="3613"/>
        <v>0.23076923076923078</v>
      </c>
      <c r="NG809" s="37"/>
      <c r="NH809" s="29"/>
      <c r="NI809" s="52">
        <f t="shared" si="3614"/>
        <v>45849</v>
      </c>
      <c r="NJ809" s="45">
        <v>6691</v>
      </c>
      <c r="NK809" s="45">
        <f t="shared" si="3615"/>
        <v>56</v>
      </c>
      <c r="NL809" s="45">
        <v>176</v>
      </c>
      <c r="NM809" s="45">
        <f t="shared" si="3616"/>
        <v>0</v>
      </c>
      <c r="NN809" s="45">
        <v>37</v>
      </c>
      <c r="NO809" s="45">
        <f>IF(NN809="","",NN808+NP808-NN809)</f>
        <v>0</v>
      </c>
      <c r="NP809" s="45">
        <v>0</v>
      </c>
      <c r="NQ809" s="43"/>
      <c r="NR809" s="43">
        <f t="shared" si="3618"/>
        <v>1100</v>
      </c>
      <c r="NS809" s="45">
        <f t="shared" si="3619"/>
        <v>0</v>
      </c>
      <c r="NT809" s="46">
        <f t="shared" si="3620"/>
        <v>0</v>
      </c>
      <c r="NU809" s="37"/>
    </row>
    <row r="810" spans="1:385" ht="15" customHeight="1" thickBot="1" x14ac:dyDescent="0.3">
      <c r="A810" s="38">
        <v>45852</v>
      </c>
      <c r="B810" s="39">
        <f>IF(A810="","",SUM(J810,LG824,AL810,DR810,AZ810,DD810,LU810,NK810,MW810,MI810,X810)+SUM(CP831:CP834)+SUM(BN831:BN834)+SUM(KS831:KS834)+SUM(KE831:KE834)+SUM(CB831:CB834)+SUM(IA831:IA834)+SUM(IO831:IO834)+SUM(JC831:JC834)+SUM(JQ831:JQ834))</f>
        <v>2925</v>
      </c>
      <c r="C810" s="40">
        <f>IF(A810="","",SUM(J810,X810,AL810,AZ810)+SUM(KE831:KE834)+SUM(KS831:KS834)+SUM(BN831:BN834))</f>
        <v>1111</v>
      </c>
      <c r="D810" s="40">
        <f>IF(A810="","",SUM(DD810,DR810)+SUM(CB831:CB834)+SUM(CP831:CP834))</f>
        <v>648</v>
      </c>
      <c r="E810" s="40">
        <f>IF(A810="","",SUM(NK810,MW810,MI810,DR810,LG824,LU810)+SUM(IA831:IA834)+SUM(IO831:IO834)+SUM(JC831:JC834)+SUM(JQ831:JQ834))</f>
        <v>1298</v>
      </c>
      <c r="F810" s="135"/>
      <c r="G810" s="135"/>
      <c r="H810" s="42"/>
      <c r="I810" s="45">
        <v>969</v>
      </c>
      <c r="J810" s="45">
        <f t="shared" si="3552"/>
        <v>39</v>
      </c>
      <c r="K810" s="45">
        <v>42</v>
      </c>
      <c r="L810" s="45">
        <f t="shared" si="3553"/>
        <v>1</v>
      </c>
      <c r="M810" s="45">
        <v>12</v>
      </c>
      <c r="N810" s="45">
        <f t="shared" si="3554"/>
        <v>1</v>
      </c>
      <c r="O810" s="45">
        <v>3</v>
      </c>
      <c r="P810" s="43"/>
      <c r="Q810" s="43">
        <f t="shared" si="3555"/>
        <v>1009</v>
      </c>
      <c r="R810" s="45">
        <f t="shared" si="3556"/>
        <v>1009</v>
      </c>
      <c r="S810" s="46">
        <f t="shared" si="3557"/>
        <v>0.25871794871794873</v>
      </c>
      <c r="T810" s="37"/>
      <c r="U810" s="29"/>
      <c r="V810" s="52">
        <f t="shared" si="3558"/>
        <v>45852</v>
      </c>
      <c r="W810" s="45">
        <v>8798</v>
      </c>
      <c r="X810" s="45">
        <f t="shared" si="3559"/>
        <v>114</v>
      </c>
      <c r="Y810" s="45">
        <v>415</v>
      </c>
      <c r="Z810" s="45">
        <f t="shared" si="3560"/>
        <v>0</v>
      </c>
      <c r="AA810" s="45">
        <v>17</v>
      </c>
      <c r="AB810" s="45">
        <f t="shared" si="3561"/>
        <v>0</v>
      </c>
      <c r="AC810" s="45">
        <v>0</v>
      </c>
      <c r="AD810" s="43"/>
      <c r="AE810" s="43">
        <f t="shared" si="3562"/>
        <v>1026</v>
      </c>
      <c r="AF810" s="45">
        <f t="shared" si="3563"/>
        <v>0</v>
      </c>
      <c r="AG810" s="46">
        <f t="shared" si="3564"/>
        <v>0</v>
      </c>
      <c r="AH810" s="37"/>
      <c r="AI810" s="29"/>
      <c r="AJ810" s="52">
        <f t="shared" si="3565"/>
        <v>45852</v>
      </c>
      <c r="AK810" s="45">
        <v>11187</v>
      </c>
      <c r="AL810" s="45">
        <f t="shared" si="3566"/>
        <v>130</v>
      </c>
      <c r="AM810" s="45">
        <v>285</v>
      </c>
      <c r="AN810" s="45">
        <f t="shared" si="3567"/>
        <v>1</v>
      </c>
      <c r="AO810" s="45">
        <v>38</v>
      </c>
      <c r="AP810" s="45">
        <f t="shared" si="3568"/>
        <v>2</v>
      </c>
      <c r="AQ810" s="45">
        <v>2</v>
      </c>
      <c r="AR810" s="43"/>
      <c r="AS810" s="43">
        <f t="shared" si="3569"/>
        <v>1008</v>
      </c>
      <c r="AT810" s="45">
        <f t="shared" si="3570"/>
        <v>2016</v>
      </c>
      <c r="AU810" s="46">
        <f t="shared" si="3571"/>
        <v>0.15507692307692308</v>
      </c>
      <c r="AV810" s="37"/>
      <c r="AW810" s="29"/>
      <c r="AX810" s="52">
        <f t="shared" si="3572"/>
        <v>45852</v>
      </c>
      <c r="AY810" s="45">
        <v>12669</v>
      </c>
      <c r="AZ810" s="45">
        <f t="shared" si="3573"/>
        <v>115</v>
      </c>
      <c r="BA810" s="45">
        <v>444</v>
      </c>
      <c r="BB810" s="45">
        <f t="shared" si="3574"/>
        <v>2</v>
      </c>
      <c r="BC810" s="45">
        <v>18</v>
      </c>
      <c r="BD810" s="45">
        <f t="shared" si="3575"/>
        <v>2</v>
      </c>
      <c r="BE810" s="45">
        <v>6</v>
      </c>
      <c r="BF810" s="43"/>
      <c r="BG810" s="43">
        <f t="shared" si="3576"/>
        <v>1012</v>
      </c>
      <c r="BH810" s="45">
        <f t="shared" si="3577"/>
        <v>2024</v>
      </c>
      <c r="BI810" s="46">
        <f t="shared" si="3578"/>
        <v>0.17599999999999999</v>
      </c>
      <c r="BJ810" s="37"/>
      <c r="BK810" s="29"/>
      <c r="BL810" s="75"/>
      <c r="BM810" s="76">
        <v>13313</v>
      </c>
      <c r="BN810" s="76">
        <f t="shared" si="3622"/>
        <v>30</v>
      </c>
      <c r="BO810" s="76">
        <v>1628</v>
      </c>
      <c r="BP810" s="76">
        <f t="shared" si="3623"/>
        <v>4</v>
      </c>
      <c r="BQ810" s="76">
        <v>256</v>
      </c>
      <c r="BR810" s="76">
        <f t="shared" si="3624"/>
        <v>10</v>
      </c>
      <c r="BS810" s="76">
        <v>0</v>
      </c>
      <c r="BT810" s="78" t="str">
        <f t="shared" si="3625"/>
        <v>サンリオブレスレット</v>
      </c>
      <c r="BU810" s="79">
        <f t="shared" si="3626"/>
        <v>200</v>
      </c>
      <c r="BV810" s="76">
        <f t="shared" si="3627"/>
        <v>2000</v>
      </c>
      <c r="BW810" s="80">
        <f t="shared" si="3628"/>
        <v>0.66666666666666663</v>
      </c>
      <c r="BX810" s="37"/>
      <c r="BY810" s="57"/>
      <c r="BZ810" s="75"/>
      <c r="CA810" s="76">
        <v>4058</v>
      </c>
      <c r="CB810" s="76">
        <f t="shared" si="3629"/>
        <v>25</v>
      </c>
      <c r="CC810" s="76">
        <v>234</v>
      </c>
      <c r="CD810" s="76">
        <f t="shared" si="3630"/>
        <v>0</v>
      </c>
      <c r="CE810" s="76">
        <v>5</v>
      </c>
      <c r="CF810" s="76">
        <f t="shared" si="3631"/>
        <v>0</v>
      </c>
      <c r="CG810" s="76">
        <v>3</v>
      </c>
      <c r="CH810" s="78" t="str">
        <f t="shared" si="3632"/>
        <v>ピクミンマスコット</v>
      </c>
      <c r="CI810" s="79">
        <f t="shared" si="3633"/>
        <v>682</v>
      </c>
      <c r="CJ810" s="76">
        <f t="shared" si="3634"/>
        <v>0</v>
      </c>
      <c r="CK810" s="80">
        <f t="shared" si="3635"/>
        <v>0</v>
      </c>
      <c r="CL810" s="37"/>
      <c r="CM810" s="29"/>
      <c r="CN810" s="75"/>
      <c r="CO810" s="76">
        <v>16316</v>
      </c>
      <c r="CP810" s="76">
        <f t="shared" si="3636"/>
        <v>47</v>
      </c>
      <c r="CQ810" s="76">
        <v>1145</v>
      </c>
      <c r="CR810" s="76">
        <f t="shared" si="3637"/>
        <v>2</v>
      </c>
      <c r="CS810" s="76">
        <v>27</v>
      </c>
      <c r="CT810" s="76">
        <f t="shared" si="3638"/>
        <v>2</v>
      </c>
      <c r="CU810" s="76">
        <v>0</v>
      </c>
      <c r="CV810" s="78" t="str">
        <f t="shared" si="3639"/>
        <v>ターボババアMC</v>
      </c>
      <c r="CW810" s="79">
        <f t="shared" si="3640"/>
        <v>900</v>
      </c>
      <c r="CX810" s="76">
        <f t="shared" si="3641"/>
        <v>1800</v>
      </c>
      <c r="CY810" s="80">
        <f t="shared" si="3642"/>
        <v>0.38297872340425532</v>
      </c>
      <c r="CZ810" s="37" t="s">
        <v>234</v>
      </c>
      <c r="DA810" s="29"/>
      <c r="DB810" s="52">
        <f t="shared" si="3579"/>
        <v>45852</v>
      </c>
      <c r="DC810" s="45">
        <v>24674</v>
      </c>
      <c r="DD810" s="45">
        <f t="shared" si="3580"/>
        <v>184</v>
      </c>
      <c r="DE810" s="45">
        <v>1383</v>
      </c>
      <c r="DF810" s="45">
        <f t="shared" si="3581"/>
        <v>1</v>
      </c>
      <c r="DG810" s="45">
        <v>4</v>
      </c>
      <c r="DH810" s="45">
        <f t="shared" si="3582"/>
        <v>1</v>
      </c>
      <c r="DI810" s="45">
        <v>0</v>
      </c>
      <c r="DJ810" s="43"/>
      <c r="DK810" s="43">
        <f t="shared" si="3583"/>
        <v>1100</v>
      </c>
      <c r="DL810" s="45">
        <f t="shared" si="3584"/>
        <v>1100</v>
      </c>
      <c r="DM810" s="46">
        <f t="shared" si="3585"/>
        <v>5.9782608695652176E-2</v>
      </c>
      <c r="DN810" s="37"/>
      <c r="DO810" s="29"/>
      <c r="DP810" s="52">
        <f t="shared" si="3586"/>
        <v>45852</v>
      </c>
      <c r="DQ810" s="45">
        <v>4351</v>
      </c>
      <c r="DR810" s="45">
        <f t="shared" si="3587"/>
        <v>132</v>
      </c>
      <c r="DS810" s="45">
        <v>128</v>
      </c>
      <c r="DT810" s="45">
        <f t="shared" si="3588"/>
        <v>2</v>
      </c>
      <c r="DU810" s="45">
        <v>40</v>
      </c>
      <c r="DV810" s="45">
        <f t="shared" si="3589"/>
        <v>0</v>
      </c>
      <c r="DW810" s="45">
        <v>14</v>
      </c>
      <c r="DX810" s="43"/>
      <c r="DY810" s="43">
        <f t="shared" si="3590"/>
        <v>726</v>
      </c>
      <c r="DZ810" s="45">
        <f t="shared" si="3591"/>
        <v>0</v>
      </c>
      <c r="EA810" s="46">
        <f t="shared" si="3592"/>
        <v>0</v>
      </c>
      <c r="EB810" s="37"/>
      <c r="GU810" s="220"/>
      <c r="GV810" s="29"/>
      <c r="GW810" s="31"/>
      <c r="GX810" s="29"/>
      <c r="GY810" s="128"/>
      <c r="GZ810" s="29"/>
      <c r="HB810" s="166"/>
      <c r="HC810" s="29"/>
      <c r="HD810" s="29"/>
      <c r="HE810" s="29"/>
      <c r="HF810" s="29"/>
      <c r="HG810" s="29"/>
      <c r="HK810" s="29"/>
      <c r="HL810" s="29"/>
      <c r="HM810" s="128"/>
      <c r="HN810" s="29"/>
      <c r="HP810" s="166"/>
      <c r="HQ810" s="29"/>
      <c r="HR810" s="29"/>
      <c r="HS810" s="29"/>
      <c r="HT810" s="29"/>
      <c r="HU810" s="29"/>
      <c r="HX810" s="360"/>
      <c r="HY810" s="75"/>
      <c r="HZ810" s="76">
        <v>3245</v>
      </c>
      <c r="IA810" s="76">
        <f t="shared" si="3643"/>
        <v>128</v>
      </c>
      <c r="IB810" s="76">
        <v>152</v>
      </c>
      <c r="IC810" s="76">
        <f t="shared" si="3644"/>
        <v>8</v>
      </c>
      <c r="ID810" s="76">
        <v>109</v>
      </c>
      <c r="IE810" s="76">
        <f t="shared" si="3645"/>
        <v>8</v>
      </c>
      <c r="IF810" s="76">
        <v>45</v>
      </c>
      <c r="IG810" s="78" t="str">
        <f t="shared" si="3646"/>
        <v>スプランキーラバー</v>
      </c>
      <c r="IH810" s="79">
        <f t="shared" si="3647"/>
        <v>200</v>
      </c>
      <c r="II810" s="76">
        <f t="shared" si="3648"/>
        <v>1600</v>
      </c>
      <c r="IJ810" s="80">
        <f t="shared" si="3649"/>
        <v>0.125</v>
      </c>
      <c r="IK810" s="37"/>
      <c r="IL810" s="29"/>
      <c r="IM810" s="75"/>
      <c r="IN810" s="76">
        <v>3818</v>
      </c>
      <c r="IO810" s="76">
        <f t="shared" si="3650"/>
        <v>31</v>
      </c>
      <c r="IP810" s="76">
        <v>169</v>
      </c>
      <c r="IQ810" s="76">
        <f t="shared" si="3651"/>
        <v>1</v>
      </c>
      <c r="IR810" s="76">
        <v>36</v>
      </c>
      <c r="IS810" s="76">
        <f t="shared" si="3652"/>
        <v>1</v>
      </c>
      <c r="IT810" s="76">
        <v>10</v>
      </c>
      <c r="IU810" s="78" t="str">
        <f t="shared" si="3653"/>
        <v>NICI</v>
      </c>
      <c r="IV810" s="79">
        <f t="shared" si="3654"/>
        <v>682</v>
      </c>
      <c r="IW810" s="76">
        <f t="shared" si="3655"/>
        <v>682</v>
      </c>
      <c r="IX810" s="80">
        <f t="shared" si="3656"/>
        <v>0.22</v>
      </c>
      <c r="IY810" s="37"/>
      <c r="IZ810" s="61"/>
      <c r="JA810" s="75"/>
      <c r="JB810" s="76">
        <v>2013</v>
      </c>
      <c r="JC810" s="76">
        <f t="shared" si="3657"/>
        <v>33</v>
      </c>
      <c r="JD810" s="76">
        <v>118</v>
      </c>
      <c r="JE810" s="76">
        <f t="shared" si="3658"/>
        <v>5</v>
      </c>
      <c r="JF810" s="76">
        <v>49</v>
      </c>
      <c r="JG810" s="76">
        <f t="shared" si="3659"/>
        <v>5</v>
      </c>
      <c r="JH810" s="76">
        <v>15</v>
      </c>
      <c r="JI810" s="78" t="str">
        <f t="shared" si="3660"/>
        <v>サンリオシューズKH</v>
      </c>
      <c r="JJ810" s="79">
        <f t="shared" si="3661"/>
        <v>387</v>
      </c>
      <c r="JK810" s="76">
        <f t="shared" si="3662"/>
        <v>1935</v>
      </c>
      <c r="JL810" s="80">
        <f t="shared" si="3663"/>
        <v>0.58636363636363631</v>
      </c>
      <c r="JM810" s="37" t="s">
        <v>241</v>
      </c>
      <c r="JN810" s="29"/>
      <c r="JO810" s="75"/>
      <c r="JP810" s="76">
        <v>2861</v>
      </c>
      <c r="JQ810" s="76">
        <f t="shared" si="3664"/>
        <v>14</v>
      </c>
      <c r="JR810" s="76">
        <v>157</v>
      </c>
      <c r="JS810" s="76">
        <f t="shared" si="3665"/>
        <v>0</v>
      </c>
      <c r="JT810" s="76">
        <v>13</v>
      </c>
      <c r="JU810" s="76">
        <f t="shared" si="3666"/>
        <v>0</v>
      </c>
      <c r="JV810" s="76">
        <v>6</v>
      </c>
      <c r="JW810" s="78" t="str">
        <f t="shared" ref="JW810:JW838" si="3669">IF(JP810="","",JW806)</f>
        <v>グミッツェル</v>
      </c>
      <c r="JX810" s="79">
        <f t="shared" ref="JX810:JX838" si="3670">IF(JQ810="","",JX806)</f>
        <v>170</v>
      </c>
      <c r="JY810" s="76">
        <f t="shared" si="3667"/>
        <v>0</v>
      </c>
      <c r="JZ810" s="80">
        <f t="shared" si="3668"/>
        <v>0</v>
      </c>
      <c r="KA810" s="37"/>
      <c r="KB810" s="51"/>
      <c r="KC810" s="75"/>
      <c r="KD810" s="76">
        <v>8512</v>
      </c>
      <c r="KE810" s="76">
        <f>IF(KD810="","",KD810-KD806)</f>
        <v>41</v>
      </c>
      <c r="KF810" s="76">
        <v>454</v>
      </c>
      <c r="KG810" s="76">
        <f>IF(KF810="","",KF810-KF806)</f>
        <v>8</v>
      </c>
      <c r="KH810" s="76">
        <v>76</v>
      </c>
      <c r="KI810" s="76">
        <f>IF(KH810="","",KH806+KJ806-KH810)</f>
        <v>9</v>
      </c>
      <c r="KJ810" s="76">
        <v>0</v>
      </c>
      <c r="KK810" s="78" t="str">
        <f>IF(KD810="","",KK806)</f>
        <v>モンチッチボールペン</v>
      </c>
      <c r="KL810" s="79">
        <f>IF(KE810="","",KL806)</f>
        <v>180</v>
      </c>
      <c r="KM810" s="76">
        <f>IF(KH810="","",KI810*KL810)</f>
        <v>1620</v>
      </c>
      <c r="KN810" s="80">
        <f>IF(KI810="","",KM810/(KE810*100))</f>
        <v>0.39512195121951221</v>
      </c>
      <c r="KO810" s="37"/>
      <c r="KP810" s="29"/>
      <c r="KQ810" s="75"/>
      <c r="KR810" s="76">
        <v>16272</v>
      </c>
      <c r="KS810" s="76">
        <f>IF(KR810="","",KR810-KR806)</f>
        <v>61</v>
      </c>
      <c r="KT810" s="76">
        <v>1920</v>
      </c>
      <c r="KU810" s="76">
        <f>IF(KT810="","",KT810-KT806)</f>
        <v>9</v>
      </c>
      <c r="KV810" s="76">
        <v>126</v>
      </c>
      <c r="KW810" s="76">
        <f>IF(KV810="","",KV806+KX806-KV810)</f>
        <v>10</v>
      </c>
      <c r="KX810" s="76">
        <v>50</v>
      </c>
      <c r="KY810" s="78" t="str">
        <f>IF(KR810="","",KY806)</f>
        <v>スプランキーラバー</v>
      </c>
      <c r="KZ810" s="79">
        <f>IF(KS810="","",KZ806)</f>
        <v>187</v>
      </c>
      <c r="LA810" s="76">
        <f>IF(KV810="","",KW810*KZ810)</f>
        <v>1870</v>
      </c>
      <c r="LB810" s="80">
        <f>IF(KW810="","",LA810/(KS810*100))</f>
        <v>0.30655737704918035</v>
      </c>
      <c r="LC810" s="37"/>
      <c r="LD810" s="29"/>
      <c r="LE810" s="47"/>
      <c r="LF810" s="45"/>
      <c r="LG810" s="45"/>
      <c r="LH810" s="45">
        <v>529</v>
      </c>
      <c r="LI810" s="45">
        <v>0</v>
      </c>
      <c r="LJ810" s="43">
        <v>2</v>
      </c>
      <c r="LK810" s="45">
        <v>0</v>
      </c>
      <c r="LL810" s="45">
        <v>0</v>
      </c>
      <c r="LM810" s="73" t="str">
        <f>IF(LF809="","",LM807)</f>
        <v>バイキンティッシュカバー、アンパンブランケット黄色</v>
      </c>
      <c r="LN810" s="67">
        <f>IF(LG809="","",LN807)</f>
        <v>1000</v>
      </c>
      <c r="LO810" s="45">
        <f t="shared" si="3621"/>
        <v>0</v>
      </c>
      <c r="LP810" s="46"/>
      <c r="LQ810" s="37"/>
      <c r="LR810" s="29"/>
      <c r="LS810" s="52">
        <f t="shared" si="3593"/>
        <v>45852</v>
      </c>
      <c r="LT810" s="45">
        <v>16636</v>
      </c>
      <c r="LU810" s="45">
        <f t="shared" si="3594"/>
        <v>55</v>
      </c>
      <c r="LV810" s="45">
        <v>905</v>
      </c>
      <c r="LW810" s="45">
        <f t="shared" si="3595"/>
        <v>3</v>
      </c>
      <c r="LX810" s="45">
        <v>30</v>
      </c>
      <c r="LY810" s="45">
        <f t="shared" si="3596"/>
        <v>4</v>
      </c>
      <c r="LZ810" s="45">
        <v>0</v>
      </c>
      <c r="MA810" s="43"/>
      <c r="MB810" s="43">
        <f t="shared" si="3597"/>
        <v>385</v>
      </c>
      <c r="MC810" s="45">
        <f t="shared" si="3598"/>
        <v>1540</v>
      </c>
      <c r="MD810" s="46">
        <f t="shared" si="3599"/>
        <v>0.28000000000000003</v>
      </c>
      <c r="ME810" s="186" t="s">
        <v>1233</v>
      </c>
      <c r="MF810" s="29"/>
      <c r="MG810" s="52">
        <f t="shared" si="3600"/>
        <v>45852</v>
      </c>
      <c r="MH810" s="45">
        <v>4778</v>
      </c>
      <c r="MI810" s="45">
        <f t="shared" si="3601"/>
        <v>27</v>
      </c>
      <c r="MJ810" s="45">
        <v>322</v>
      </c>
      <c r="MK810" s="45">
        <f t="shared" si="3602"/>
        <v>3</v>
      </c>
      <c r="ML810" s="45">
        <v>16</v>
      </c>
      <c r="MM810" s="45">
        <f t="shared" si="3603"/>
        <v>3</v>
      </c>
      <c r="MN810" s="45">
        <v>0</v>
      </c>
      <c r="MO810" s="43"/>
      <c r="MP810" s="43">
        <f t="shared" si="3604"/>
        <v>880</v>
      </c>
      <c r="MQ810" s="45">
        <f t="shared" si="3605"/>
        <v>2640</v>
      </c>
      <c r="MR810" s="46">
        <f t="shared" si="3606"/>
        <v>0.97777777777777775</v>
      </c>
      <c r="MS810" s="37" t="s">
        <v>290</v>
      </c>
      <c r="MT810" s="29"/>
      <c r="MU810" s="52">
        <f t="shared" si="3607"/>
        <v>45852</v>
      </c>
      <c r="MV810" s="45">
        <v>7293</v>
      </c>
      <c r="MW810" s="45">
        <f t="shared" si="3608"/>
        <v>91</v>
      </c>
      <c r="MX810" s="45">
        <v>345</v>
      </c>
      <c r="MY810" s="45">
        <f t="shared" si="3609"/>
        <v>2</v>
      </c>
      <c r="MZ810" s="45">
        <v>36</v>
      </c>
      <c r="NA810" s="45">
        <f t="shared" si="3610"/>
        <v>2</v>
      </c>
      <c r="NB810" s="45">
        <v>0</v>
      </c>
      <c r="NC810" s="43"/>
      <c r="ND810" s="43">
        <f t="shared" si="3611"/>
        <v>300</v>
      </c>
      <c r="NE810" s="45">
        <f t="shared" si="3612"/>
        <v>600</v>
      </c>
      <c r="NF810" s="46">
        <f t="shared" si="3613"/>
        <v>6.5934065934065936E-2</v>
      </c>
      <c r="NG810" s="37"/>
      <c r="NH810" s="29"/>
      <c r="NI810" s="52">
        <f t="shared" si="3614"/>
        <v>45852</v>
      </c>
      <c r="NJ810" s="45">
        <v>6818</v>
      </c>
      <c r="NK810" s="45">
        <f t="shared" si="3615"/>
        <v>127</v>
      </c>
      <c r="NL810" s="45">
        <v>177</v>
      </c>
      <c r="NM810" s="45">
        <f t="shared" si="3616"/>
        <v>1</v>
      </c>
      <c r="NN810" s="45">
        <v>36</v>
      </c>
      <c r="NO810" s="45">
        <f>IF(NN810="","",NN809+NP809-NN810)</f>
        <v>1</v>
      </c>
      <c r="NP810" s="45">
        <v>0</v>
      </c>
      <c r="NQ810" s="43"/>
      <c r="NR810" s="43">
        <f t="shared" si="3618"/>
        <v>1100</v>
      </c>
      <c r="NS810" s="45">
        <f t="shared" si="3619"/>
        <v>1100</v>
      </c>
      <c r="NT810" s="46">
        <f t="shared" si="3620"/>
        <v>8.6614173228346455E-2</v>
      </c>
      <c r="NU810" s="37"/>
    </row>
    <row r="811" spans="1:385" ht="15" customHeight="1" thickTop="1" thickBot="1" x14ac:dyDescent="0.3">
      <c r="A811" s="38">
        <v>45854</v>
      </c>
      <c r="B811" s="39">
        <f>IF(A811="","",SUM(J811,LG827,AL811,DR811,AZ811,DD811,LU811,NK811,MW811,MI811,X811)+SUM(CP835:CP838)+SUM(BN835:BN838)+SUM(KS835:KS838)+SUM(KE835:KE838)+SUM(CB835:CB838)+SUM(IA835:IA838)+SUM(IO835:IO838)+SUM(JC835:JC838)+SUM(JQ835:JQ838))</f>
        <v>1563</v>
      </c>
      <c r="C811" s="40">
        <f>IF(A811="","",SUM(J811,X811,AL811,AZ811)+SUM(KE835:KE838)+SUM(KS835:KS838)+SUM(BN835:BN838))</f>
        <v>585</v>
      </c>
      <c r="D811" s="40">
        <f>IF(A811="","",SUM(DD811,DR811)+SUM(CB835:CB838)+SUM(CP835:CP838))</f>
        <v>479</v>
      </c>
      <c r="E811" s="40">
        <f>IF(A811="","",SUM(NK811,MW811,MI811,LU811,LG827)+SUM(IA835:IA838)+SUM(IO835:IO838)+SUM(JC835:JC838)+SUM(JQ835:JQ838))</f>
        <v>499</v>
      </c>
      <c r="F811" s="135"/>
      <c r="G811" s="135"/>
      <c r="H811" s="42"/>
      <c r="I811" s="45">
        <v>985</v>
      </c>
      <c r="J811" s="45">
        <f t="shared" si="3552"/>
        <v>16</v>
      </c>
      <c r="K811" s="45">
        <v>42</v>
      </c>
      <c r="L811" s="45">
        <f t="shared" si="3553"/>
        <v>0</v>
      </c>
      <c r="M811" s="45">
        <v>15</v>
      </c>
      <c r="N811" s="45">
        <f t="shared" si="3554"/>
        <v>0</v>
      </c>
      <c r="O811" s="45">
        <v>0</v>
      </c>
      <c r="P811" s="43"/>
      <c r="Q811" s="43">
        <f t="shared" si="3555"/>
        <v>1009</v>
      </c>
      <c r="R811" s="45">
        <f t="shared" si="3556"/>
        <v>0</v>
      </c>
      <c r="S811" s="46">
        <f t="shared" si="3557"/>
        <v>0</v>
      </c>
      <c r="T811" s="186" t="s">
        <v>1234</v>
      </c>
      <c r="U811" s="29"/>
      <c r="V811" s="52">
        <f t="shared" si="3558"/>
        <v>45854</v>
      </c>
      <c r="W811" s="45">
        <v>8833</v>
      </c>
      <c r="X811" s="45">
        <f t="shared" si="3559"/>
        <v>35</v>
      </c>
      <c r="Y811" s="45">
        <v>417</v>
      </c>
      <c r="Z811" s="45">
        <f t="shared" si="3560"/>
        <v>2</v>
      </c>
      <c r="AA811" s="45">
        <v>15</v>
      </c>
      <c r="AB811" s="45">
        <f t="shared" si="3561"/>
        <v>2</v>
      </c>
      <c r="AC811" s="45">
        <v>0</v>
      </c>
      <c r="AD811" s="43"/>
      <c r="AE811" s="43">
        <f t="shared" si="3562"/>
        <v>1026</v>
      </c>
      <c r="AF811" s="45">
        <f t="shared" si="3563"/>
        <v>2052</v>
      </c>
      <c r="AG811" s="46">
        <f t="shared" si="3564"/>
        <v>0.5862857142857143</v>
      </c>
      <c r="AH811" s="37"/>
      <c r="AI811" s="29"/>
      <c r="AJ811" s="52">
        <f t="shared" si="3565"/>
        <v>45854</v>
      </c>
      <c r="AK811" s="45">
        <v>11229</v>
      </c>
      <c r="AL811" s="45">
        <f t="shared" si="3566"/>
        <v>42</v>
      </c>
      <c r="AM811" s="45">
        <v>285</v>
      </c>
      <c r="AN811" s="45">
        <f t="shared" si="3567"/>
        <v>0</v>
      </c>
      <c r="AO811" s="45">
        <v>40</v>
      </c>
      <c r="AP811" s="45">
        <f t="shared" si="3568"/>
        <v>0</v>
      </c>
      <c r="AQ811" s="45">
        <v>0</v>
      </c>
      <c r="AR811" s="43"/>
      <c r="AS811" s="43">
        <f t="shared" si="3569"/>
        <v>1008</v>
      </c>
      <c r="AT811" s="45">
        <f t="shared" si="3570"/>
        <v>0</v>
      </c>
      <c r="AU811" s="46">
        <f t="shared" si="3571"/>
        <v>0</v>
      </c>
      <c r="AV811" s="186" t="s">
        <v>1235</v>
      </c>
      <c r="AW811" s="29"/>
      <c r="AX811" s="52">
        <f t="shared" si="3572"/>
        <v>45854</v>
      </c>
      <c r="AY811" s="45">
        <v>12693</v>
      </c>
      <c r="AZ811" s="45">
        <f t="shared" si="3573"/>
        <v>24</v>
      </c>
      <c r="BA811" s="45">
        <v>444</v>
      </c>
      <c r="BB811" s="45">
        <f t="shared" si="3574"/>
        <v>0</v>
      </c>
      <c r="BC811" s="45">
        <v>24</v>
      </c>
      <c r="BD811" s="45">
        <f t="shared" si="3575"/>
        <v>0</v>
      </c>
      <c r="BE811" s="45">
        <v>0</v>
      </c>
      <c r="BF811" s="43"/>
      <c r="BG811" s="43">
        <f t="shared" si="3576"/>
        <v>1012</v>
      </c>
      <c r="BH811" s="45">
        <f t="shared" si="3577"/>
        <v>0</v>
      </c>
      <c r="BI811" s="46">
        <f t="shared" si="3578"/>
        <v>0</v>
      </c>
      <c r="BJ811" s="37"/>
      <c r="BK811" s="29"/>
      <c r="BL811" s="52">
        <f>IF($A805="","",$A805)</f>
        <v>45835</v>
      </c>
      <c r="BM811" s="43">
        <v>16126</v>
      </c>
      <c r="BN811" s="43">
        <f t="shared" si="3622"/>
        <v>42</v>
      </c>
      <c r="BO811" s="43">
        <v>691</v>
      </c>
      <c r="BP811" s="87">
        <f t="shared" si="3623"/>
        <v>0</v>
      </c>
      <c r="BQ811" s="43">
        <v>15</v>
      </c>
      <c r="BR811" s="43">
        <f t="shared" si="3624"/>
        <v>0</v>
      </c>
      <c r="BS811" s="43">
        <v>0</v>
      </c>
      <c r="BT811" s="44" t="str">
        <f t="shared" si="3625"/>
        <v>ギャルキティキーケース</v>
      </c>
      <c r="BU811" s="48">
        <f t="shared" si="3626"/>
        <v>726</v>
      </c>
      <c r="BV811" s="45">
        <f t="shared" si="3627"/>
        <v>0</v>
      </c>
      <c r="BW811" s="89">
        <f t="shared" si="3628"/>
        <v>0</v>
      </c>
      <c r="BX811" s="37"/>
      <c r="BY811" s="57"/>
      <c r="BZ811" s="52">
        <f>IF($A805="","",$A805)</f>
        <v>45835</v>
      </c>
      <c r="CA811" s="43">
        <v>6271</v>
      </c>
      <c r="CB811" s="58">
        <f t="shared" si="3629"/>
        <v>11</v>
      </c>
      <c r="CC811" s="43">
        <v>221</v>
      </c>
      <c r="CD811" s="87">
        <f t="shared" si="3630"/>
        <v>1</v>
      </c>
      <c r="CE811" s="43">
        <v>17</v>
      </c>
      <c r="CF811" s="43">
        <f t="shared" si="3631"/>
        <v>0</v>
      </c>
      <c r="CG811" s="43">
        <v>0</v>
      </c>
      <c r="CH811" s="44" t="s">
        <v>248</v>
      </c>
      <c r="CI811" s="48">
        <v>1100</v>
      </c>
      <c r="CJ811" s="45">
        <f t="shared" si="3634"/>
        <v>0</v>
      </c>
      <c r="CK811" s="89">
        <f t="shared" si="3635"/>
        <v>0</v>
      </c>
      <c r="CL811" s="37"/>
      <c r="CM811" s="29"/>
      <c r="CN811" s="52">
        <f>IF($A805="","",$A805)</f>
        <v>45835</v>
      </c>
      <c r="CO811" s="43">
        <v>23</v>
      </c>
      <c r="CP811" s="58">
        <v>23</v>
      </c>
      <c r="CQ811" s="43">
        <v>3</v>
      </c>
      <c r="CR811" s="87">
        <v>3</v>
      </c>
      <c r="CS811" s="43">
        <v>15</v>
      </c>
      <c r="CT811" s="43">
        <f t="shared" si="3638"/>
        <v>2</v>
      </c>
      <c r="CU811" s="43">
        <v>0</v>
      </c>
      <c r="CV811" s="44" t="str">
        <f t="shared" si="3639"/>
        <v>ゴールドイヤホン</v>
      </c>
      <c r="CW811" s="48">
        <f t="shared" si="3640"/>
        <v>770</v>
      </c>
      <c r="CX811" s="45">
        <f t="shared" si="3641"/>
        <v>1540</v>
      </c>
      <c r="CY811" s="239">
        <f t="shared" si="3642"/>
        <v>0.66956521739130437</v>
      </c>
      <c r="CZ811" s="37"/>
      <c r="DA811" s="29"/>
      <c r="DB811" s="52">
        <f t="shared" si="3579"/>
        <v>45854</v>
      </c>
      <c r="DC811" s="45">
        <v>24819</v>
      </c>
      <c r="DD811" s="45">
        <f t="shared" si="3580"/>
        <v>145</v>
      </c>
      <c r="DE811" s="45">
        <v>1383</v>
      </c>
      <c r="DF811" s="45">
        <f t="shared" si="3581"/>
        <v>0</v>
      </c>
      <c r="DG811" s="45">
        <v>4</v>
      </c>
      <c r="DH811" s="45">
        <f t="shared" si="3582"/>
        <v>0</v>
      </c>
      <c r="DI811" s="45">
        <v>0</v>
      </c>
      <c r="DJ811" s="43"/>
      <c r="DK811" s="43">
        <f t="shared" si="3583"/>
        <v>1100</v>
      </c>
      <c r="DL811" s="45">
        <f t="shared" si="3584"/>
        <v>0</v>
      </c>
      <c r="DM811" s="46">
        <f t="shared" si="3585"/>
        <v>0</v>
      </c>
      <c r="DN811" s="37"/>
      <c r="DO811" s="29"/>
      <c r="DP811" s="52">
        <f t="shared" si="3586"/>
        <v>45854</v>
      </c>
      <c r="DQ811" s="45">
        <v>4451</v>
      </c>
      <c r="DR811" s="45">
        <f t="shared" si="3587"/>
        <v>100</v>
      </c>
      <c r="DS811" s="45">
        <v>131</v>
      </c>
      <c r="DT811" s="45">
        <f t="shared" si="3588"/>
        <v>3</v>
      </c>
      <c r="DU811" s="45">
        <v>50</v>
      </c>
      <c r="DV811" s="45">
        <f t="shared" si="3589"/>
        <v>4</v>
      </c>
      <c r="DW811" s="45">
        <v>0</v>
      </c>
      <c r="DX811" s="43"/>
      <c r="DY811" s="43">
        <f t="shared" si="3590"/>
        <v>726</v>
      </c>
      <c r="DZ811" s="45">
        <f t="shared" si="3591"/>
        <v>2904</v>
      </c>
      <c r="EA811" s="46">
        <f t="shared" si="3592"/>
        <v>0.29039999999999999</v>
      </c>
      <c r="EB811" s="37"/>
      <c r="GU811" s="220"/>
      <c r="GV811" s="29"/>
      <c r="GW811" s="31"/>
      <c r="GX811" s="29"/>
      <c r="GY811" s="128"/>
      <c r="GZ811" s="29"/>
      <c r="HB811" s="166"/>
      <c r="HC811" s="29"/>
      <c r="HD811" s="29"/>
      <c r="HE811" s="29"/>
      <c r="HF811" s="29"/>
      <c r="HG811" s="29"/>
      <c r="HK811" s="29"/>
      <c r="HL811" s="29"/>
      <c r="HM811" s="128"/>
      <c r="HN811" s="29"/>
      <c r="HP811" s="166"/>
      <c r="HQ811" s="29"/>
      <c r="HR811" s="29"/>
      <c r="HS811" s="29"/>
      <c r="HT811" s="29"/>
      <c r="HU811" s="29"/>
      <c r="HX811" s="360"/>
      <c r="HY811" s="52">
        <f>IF($A805="","",$A805)</f>
        <v>45835</v>
      </c>
      <c r="HZ811" s="43">
        <v>4720</v>
      </c>
      <c r="IA811" s="58">
        <f t="shared" si="3643"/>
        <v>27</v>
      </c>
      <c r="IB811" s="43">
        <v>256</v>
      </c>
      <c r="IC811" s="87">
        <f t="shared" si="3644"/>
        <v>1</v>
      </c>
      <c r="ID811" s="43">
        <v>9</v>
      </c>
      <c r="IE811" s="43">
        <f t="shared" si="3645"/>
        <v>1</v>
      </c>
      <c r="IF811" s="43">
        <v>0</v>
      </c>
      <c r="IG811" s="44" t="str">
        <f t="shared" si="3646"/>
        <v>お菓子ウォレット</v>
      </c>
      <c r="IH811" s="48">
        <f t="shared" si="3647"/>
        <v>800</v>
      </c>
      <c r="II811" s="45">
        <f t="shared" si="3648"/>
        <v>800</v>
      </c>
      <c r="IJ811" s="89">
        <f t="shared" si="3649"/>
        <v>0.29629629629629628</v>
      </c>
      <c r="IK811" s="37"/>
      <c r="IL811" s="29"/>
      <c r="IM811" s="52">
        <f>IF($A805="","",$A805)</f>
        <v>45835</v>
      </c>
      <c r="IN811" s="43">
        <v>3992</v>
      </c>
      <c r="IO811" s="43">
        <f t="shared" si="3650"/>
        <v>39</v>
      </c>
      <c r="IP811" s="43">
        <v>119</v>
      </c>
      <c r="IQ811" s="87">
        <f t="shared" si="3651"/>
        <v>2</v>
      </c>
      <c r="IR811" s="43">
        <v>13</v>
      </c>
      <c r="IS811" s="43">
        <f t="shared" si="3652"/>
        <v>2</v>
      </c>
      <c r="IT811" s="43">
        <v>0</v>
      </c>
      <c r="IU811" s="44" t="str">
        <f t="shared" si="3653"/>
        <v>ジャグラーイヤホン</v>
      </c>
      <c r="IV811" s="48">
        <f t="shared" si="3654"/>
        <v>1100</v>
      </c>
      <c r="IW811" s="45">
        <f t="shared" si="3655"/>
        <v>2200</v>
      </c>
      <c r="IX811" s="89">
        <f t="shared" si="3656"/>
        <v>0.5641025641025641</v>
      </c>
      <c r="IY811" s="37"/>
      <c r="IZ811" s="61"/>
      <c r="JA811" s="52">
        <f>IF($A805="","",$A805)</f>
        <v>45835</v>
      </c>
      <c r="JB811" s="43">
        <v>3339</v>
      </c>
      <c r="JC811" s="43">
        <f t="shared" si="3657"/>
        <v>105</v>
      </c>
      <c r="JD811" s="43">
        <v>150</v>
      </c>
      <c r="JE811" s="87">
        <f t="shared" si="3658"/>
        <v>2</v>
      </c>
      <c r="JF811" s="43">
        <v>6</v>
      </c>
      <c r="JG811" s="43">
        <f t="shared" si="3659"/>
        <v>3</v>
      </c>
      <c r="JH811" s="43">
        <v>2</v>
      </c>
      <c r="JI811" s="44" t="str">
        <f t="shared" si="3660"/>
        <v>サンリオFAN</v>
      </c>
      <c r="JJ811" s="48">
        <f t="shared" si="3661"/>
        <v>1100</v>
      </c>
      <c r="JK811" s="45">
        <f t="shared" si="3662"/>
        <v>3300</v>
      </c>
      <c r="JL811" s="89">
        <f t="shared" si="3663"/>
        <v>0.31428571428571428</v>
      </c>
      <c r="JM811" s="37"/>
      <c r="JN811" s="29"/>
      <c r="JO811" s="52">
        <f>IF($A805="","",$A805)</f>
        <v>45835</v>
      </c>
      <c r="JP811" s="43">
        <v>2768</v>
      </c>
      <c r="JQ811" s="58">
        <f t="shared" si="3664"/>
        <v>7</v>
      </c>
      <c r="JR811" s="43">
        <v>111</v>
      </c>
      <c r="JS811" s="87">
        <f t="shared" si="3665"/>
        <v>1</v>
      </c>
      <c r="JT811" s="43">
        <v>15</v>
      </c>
      <c r="JU811" s="43">
        <f t="shared" si="3666"/>
        <v>1</v>
      </c>
      <c r="JV811" s="43">
        <v>0</v>
      </c>
      <c r="JW811" s="44" t="str">
        <f t="shared" si="3669"/>
        <v>猫アイシャドウ</v>
      </c>
      <c r="JX811" s="48">
        <f t="shared" si="3670"/>
        <v>1034</v>
      </c>
      <c r="JY811" s="45">
        <f t="shared" si="3667"/>
        <v>1034</v>
      </c>
      <c r="JZ811" s="89">
        <f t="shared" si="3668"/>
        <v>1.4771428571428571</v>
      </c>
      <c r="KA811" s="37"/>
      <c r="KB811" s="51"/>
      <c r="KC811" s="52">
        <f>IF($A805="","",$A805)</f>
        <v>45835</v>
      </c>
      <c r="KD811" s="43">
        <v>10436</v>
      </c>
      <c r="KE811" s="43">
        <f>IF(KD811="","",KD811-KD807)</f>
        <v>97</v>
      </c>
      <c r="KF811" s="43">
        <v>392</v>
      </c>
      <c r="KG811" s="87">
        <f>IF(KF811="","",KF811-KF807)</f>
        <v>2</v>
      </c>
      <c r="KH811" s="43">
        <v>8</v>
      </c>
      <c r="KI811" s="43">
        <f>IF(KH811="","",KH807+KJ807-KH811)</f>
        <v>2</v>
      </c>
      <c r="KJ811" s="43">
        <v>0</v>
      </c>
      <c r="KK811" s="44" t="str">
        <f>IF(KD811="","",KK807)</f>
        <v>サンリオFAN</v>
      </c>
      <c r="KL811" s="48">
        <f>IF(KE811="","",KL807)</f>
        <v>1100</v>
      </c>
      <c r="KM811" s="45">
        <f>IF(KH811="","",KI811*KL811)</f>
        <v>2200</v>
      </c>
      <c r="KN811" s="89">
        <f>IF(KI811="","",KM811/(KE811*100))</f>
        <v>0.22680412371134021</v>
      </c>
      <c r="KO811" s="37"/>
      <c r="KP811" s="29"/>
      <c r="KQ811" s="52">
        <f>IF($A805="","",$A805)</f>
        <v>45835</v>
      </c>
      <c r="KR811" s="43">
        <v>16361</v>
      </c>
      <c r="KS811" s="58">
        <f>IF(KR811="","",KR811-KR807)</f>
        <v>23</v>
      </c>
      <c r="KT811" s="43">
        <v>924</v>
      </c>
      <c r="KU811" s="87">
        <f>IF(KT811="","",KT811-KT807)</f>
        <v>1</v>
      </c>
      <c r="KV811" s="43">
        <v>10</v>
      </c>
      <c r="KW811" s="43">
        <f>IF(KV811="","",KV807+KX807-KV811)</f>
        <v>0</v>
      </c>
      <c r="KX811" s="43">
        <v>0</v>
      </c>
      <c r="KY811" s="72" t="str">
        <f>IF(KR811="","",KY807)</f>
        <v>ジャグラーサウンドフラッシュ</v>
      </c>
      <c r="KZ811" s="48">
        <f>IF(KS811="","",KZ807)</f>
        <v>800</v>
      </c>
      <c r="LA811" s="45">
        <f>IF(KV811="","",KW811*KZ811)</f>
        <v>0</v>
      </c>
      <c r="LB811" s="89">
        <f>IF(KW811="","",LA811/(KS811*100))</f>
        <v>0</v>
      </c>
      <c r="LC811" s="186" t="s">
        <v>256</v>
      </c>
      <c r="LD811" s="29"/>
      <c r="LE811" s="75"/>
      <c r="LF811" s="76"/>
      <c r="LG811" s="76"/>
      <c r="LH811" s="76">
        <v>1165</v>
      </c>
      <c r="LI811" s="76">
        <v>0</v>
      </c>
      <c r="LJ811" s="77">
        <v>2</v>
      </c>
      <c r="LK811" s="76">
        <v>0</v>
      </c>
      <c r="LL811" s="76">
        <v>0</v>
      </c>
      <c r="LM811" s="78" t="str">
        <f>IF(LF809="","",LM808)</f>
        <v>ギャルキティ、アンパンぬいぐるみ</v>
      </c>
      <c r="LN811" s="79">
        <f>IF(LG809="","",LN808)</f>
        <v>1000</v>
      </c>
      <c r="LO811" s="76">
        <f t="shared" si="3621"/>
        <v>0</v>
      </c>
      <c r="LP811" s="80"/>
      <c r="LQ811" s="37"/>
      <c r="LR811" s="29"/>
      <c r="LS811" s="52">
        <f t="shared" si="3593"/>
        <v>45854</v>
      </c>
      <c r="LT811" s="45">
        <v>16662</v>
      </c>
      <c r="LU811" s="45">
        <f t="shared" si="3594"/>
        <v>26</v>
      </c>
      <c r="LV811" s="45">
        <v>907</v>
      </c>
      <c r="LW811" s="45">
        <f t="shared" si="3595"/>
        <v>2</v>
      </c>
      <c r="LX811" s="45">
        <v>28</v>
      </c>
      <c r="LY811" s="45">
        <f t="shared" si="3596"/>
        <v>2</v>
      </c>
      <c r="LZ811" s="45">
        <v>0</v>
      </c>
      <c r="MA811" s="43"/>
      <c r="MB811" s="43">
        <f t="shared" si="3597"/>
        <v>385</v>
      </c>
      <c r="MC811" s="45">
        <f t="shared" si="3598"/>
        <v>770</v>
      </c>
      <c r="MD811" s="46">
        <f t="shared" si="3599"/>
        <v>0.29615384615384616</v>
      </c>
      <c r="ME811" s="37"/>
      <c r="MF811" s="29"/>
      <c r="MG811" s="52">
        <f t="shared" si="3600"/>
        <v>45854</v>
      </c>
      <c r="MH811" s="45">
        <v>4801</v>
      </c>
      <c r="MI811" s="45">
        <f t="shared" si="3601"/>
        <v>23</v>
      </c>
      <c r="MJ811" s="45">
        <v>326</v>
      </c>
      <c r="MK811" s="45">
        <f t="shared" si="3602"/>
        <v>4</v>
      </c>
      <c r="ML811" s="45">
        <v>12</v>
      </c>
      <c r="MM811" s="45">
        <f t="shared" si="3603"/>
        <v>4</v>
      </c>
      <c r="MN811" s="45">
        <v>0</v>
      </c>
      <c r="MO811" s="43"/>
      <c r="MP811" s="43">
        <f t="shared" si="3604"/>
        <v>880</v>
      </c>
      <c r="MQ811" s="45">
        <f t="shared" si="3605"/>
        <v>3520</v>
      </c>
      <c r="MR811" s="46">
        <f t="shared" si="3606"/>
        <v>1.5304347826086957</v>
      </c>
      <c r="MS811" s="37" t="s">
        <v>1236</v>
      </c>
      <c r="MT811" s="29"/>
      <c r="MU811" s="52">
        <f t="shared" si="3607"/>
        <v>45854</v>
      </c>
      <c r="MV811" s="45">
        <v>7309</v>
      </c>
      <c r="MW811" s="45">
        <f t="shared" si="3608"/>
        <v>16</v>
      </c>
      <c r="MX811" s="45">
        <v>347</v>
      </c>
      <c r="MY811" s="45">
        <f t="shared" si="3609"/>
        <v>2</v>
      </c>
      <c r="MZ811" s="45">
        <v>34</v>
      </c>
      <c r="NA811" s="45">
        <f t="shared" si="3610"/>
        <v>2</v>
      </c>
      <c r="NB811" s="45">
        <v>0</v>
      </c>
      <c r="NC811" s="43"/>
      <c r="ND811" s="43">
        <f t="shared" si="3611"/>
        <v>300</v>
      </c>
      <c r="NE811" s="45">
        <f t="shared" si="3612"/>
        <v>600</v>
      </c>
      <c r="NF811" s="46">
        <f t="shared" si="3613"/>
        <v>0.375</v>
      </c>
      <c r="NG811" s="37"/>
      <c r="NH811" s="29"/>
      <c r="NI811" s="52">
        <f t="shared" si="3614"/>
        <v>45854</v>
      </c>
      <c r="NJ811" s="45">
        <v>6887</v>
      </c>
      <c r="NK811" s="45">
        <f t="shared" si="3615"/>
        <v>69</v>
      </c>
      <c r="NL811" s="45">
        <v>177</v>
      </c>
      <c r="NM811" s="45">
        <f t="shared" si="3616"/>
        <v>0</v>
      </c>
      <c r="NN811" s="45">
        <v>36</v>
      </c>
      <c r="NO811" s="45">
        <f>IF(NN811="","",NN810+NP810-NN811)</f>
        <v>0</v>
      </c>
      <c r="NP811" s="45">
        <v>0</v>
      </c>
      <c r="NQ811" s="43"/>
      <c r="NR811" s="43">
        <f t="shared" si="3618"/>
        <v>1100</v>
      </c>
      <c r="NS811" s="45">
        <f t="shared" si="3619"/>
        <v>0</v>
      </c>
      <c r="NT811" s="46">
        <f t="shared" si="3620"/>
        <v>0</v>
      </c>
      <c r="NU811" s="37"/>
    </row>
    <row r="812" spans="1:385" ht="15" customHeight="1" thickTop="1" x14ac:dyDescent="0.25">
      <c r="A812" s="38"/>
      <c r="B812" s="39"/>
      <c r="C812" s="40"/>
      <c r="D812" s="40"/>
      <c r="E812" s="40"/>
      <c r="F812" s="135"/>
      <c r="G812" s="135"/>
      <c r="H812" s="42"/>
      <c r="I812" s="45"/>
      <c r="J812" s="45"/>
      <c r="K812" s="45"/>
      <c r="L812" s="45"/>
      <c r="M812" s="45"/>
      <c r="N812" s="45"/>
      <c r="O812" s="45"/>
      <c r="P812" s="43"/>
      <c r="Q812" s="43"/>
      <c r="R812" s="45"/>
      <c r="S812" s="46"/>
      <c r="T812" s="37"/>
      <c r="U812" s="29"/>
      <c r="V812" s="52"/>
      <c r="W812" s="45"/>
      <c r="X812" s="45"/>
      <c r="Y812" s="45"/>
      <c r="Z812" s="45"/>
      <c r="AA812" s="45"/>
      <c r="AB812" s="45"/>
      <c r="AC812" s="45"/>
      <c r="AD812" s="43"/>
      <c r="AE812" s="43"/>
      <c r="AF812" s="45"/>
      <c r="AG812" s="46"/>
      <c r="AH812" s="37"/>
      <c r="AI812" s="29"/>
      <c r="AJ812" s="52"/>
      <c r="AK812" s="45"/>
      <c r="AL812" s="45"/>
      <c r="AM812" s="45"/>
      <c r="AN812" s="45"/>
      <c r="AO812" s="45"/>
      <c r="AP812" s="45"/>
      <c r="AQ812" s="45"/>
      <c r="AR812" s="43"/>
      <c r="AS812" s="43"/>
      <c r="AT812" s="45"/>
      <c r="AU812" s="46"/>
      <c r="AV812" s="37"/>
      <c r="AW812" s="29"/>
      <c r="AX812" s="52"/>
      <c r="AY812" s="45"/>
      <c r="AZ812" s="45"/>
      <c r="BA812" s="45"/>
      <c r="BB812" s="45"/>
      <c r="BC812" s="45"/>
      <c r="BD812" s="45"/>
      <c r="BE812" s="45"/>
      <c r="BF812" s="43"/>
      <c r="BG812" s="43"/>
      <c r="BH812" s="45"/>
      <c r="BI812" s="46"/>
      <c r="BJ812" s="37"/>
      <c r="BK812" s="29"/>
      <c r="BL812" s="47"/>
      <c r="BM812" s="45">
        <v>14185</v>
      </c>
      <c r="BN812" s="69">
        <f t="shared" si="3622"/>
        <v>15</v>
      </c>
      <c r="BO812" s="45">
        <v>551</v>
      </c>
      <c r="BP812" s="45">
        <f t="shared" si="3623"/>
        <v>2</v>
      </c>
      <c r="BQ812" s="45">
        <v>13</v>
      </c>
      <c r="BR812" s="45">
        <f t="shared" si="3624"/>
        <v>2</v>
      </c>
      <c r="BS812" s="45">
        <v>0</v>
      </c>
      <c r="BT812" s="63" t="str">
        <f t="shared" si="3625"/>
        <v>モンチッチヘアゴム</v>
      </c>
      <c r="BU812" s="67">
        <f t="shared" si="3626"/>
        <v>440</v>
      </c>
      <c r="BV812" s="43">
        <f t="shared" si="3627"/>
        <v>880</v>
      </c>
      <c r="BW812" s="46">
        <f t="shared" si="3628"/>
        <v>0.58666666666666667</v>
      </c>
      <c r="BX812" s="37" t="s">
        <v>246</v>
      </c>
      <c r="BY812" s="57"/>
      <c r="BZ812" s="47"/>
      <c r="CA812" s="45">
        <v>6008</v>
      </c>
      <c r="CB812" s="45">
        <f t="shared" si="3629"/>
        <v>50</v>
      </c>
      <c r="CC812" s="45">
        <v>196</v>
      </c>
      <c r="CD812" s="45">
        <f t="shared" si="3630"/>
        <v>1</v>
      </c>
      <c r="CE812" s="45">
        <v>10</v>
      </c>
      <c r="CF812" s="45">
        <f t="shared" si="3631"/>
        <v>1</v>
      </c>
      <c r="CG812" s="45">
        <v>0</v>
      </c>
      <c r="CH812" s="63" t="str">
        <f t="shared" si="3632"/>
        <v>デジタルミニカメラ</v>
      </c>
      <c r="CI812" s="67">
        <f t="shared" si="3633"/>
        <v>0</v>
      </c>
      <c r="CJ812" s="43">
        <f t="shared" si="3634"/>
        <v>0</v>
      </c>
      <c r="CK812" s="46">
        <f t="shared" si="3635"/>
        <v>0</v>
      </c>
      <c r="CL812" s="37"/>
      <c r="CM812" s="29"/>
      <c r="CN812" s="47"/>
      <c r="CO812" s="45">
        <v>119</v>
      </c>
      <c r="CP812" s="45">
        <v>119</v>
      </c>
      <c r="CQ812" s="45">
        <v>4</v>
      </c>
      <c r="CR812" s="45">
        <v>4</v>
      </c>
      <c r="CS812" s="45">
        <v>4</v>
      </c>
      <c r="CT812" s="45">
        <f t="shared" si="3638"/>
        <v>6</v>
      </c>
      <c r="CU812" s="45">
        <v>5</v>
      </c>
      <c r="CV812" s="63" t="str">
        <f t="shared" si="3639"/>
        <v>サンリオFAN</v>
      </c>
      <c r="CW812" s="67">
        <f t="shared" si="3640"/>
        <v>1100</v>
      </c>
      <c r="CX812" s="43">
        <f t="shared" si="3641"/>
        <v>6600</v>
      </c>
      <c r="CY812" s="238">
        <f t="shared" si="3642"/>
        <v>0.55462184873949583</v>
      </c>
      <c r="CZ812" s="37"/>
      <c r="DA812" s="29"/>
      <c r="DB812" s="52" t="str">
        <f t="shared" si="3579"/>
        <v/>
      </c>
      <c r="DC812" s="45"/>
      <c r="DD812" s="45"/>
      <c r="DE812" s="45"/>
      <c r="DF812" s="45"/>
      <c r="DG812" s="45"/>
      <c r="DH812" s="45"/>
      <c r="DI812" s="45"/>
      <c r="DJ812" s="43"/>
      <c r="DK812" s="43"/>
      <c r="DL812" s="45"/>
      <c r="DM812" s="46"/>
      <c r="DN812" s="37"/>
      <c r="DO812" s="29"/>
      <c r="DP812" s="52"/>
      <c r="DQ812" s="45"/>
      <c r="DR812" s="45"/>
      <c r="DS812" s="45"/>
      <c r="DT812" s="45"/>
      <c r="DU812" s="45"/>
      <c r="DV812" s="45"/>
      <c r="DW812" s="45"/>
      <c r="DX812" s="43"/>
      <c r="DY812" s="43"/>
      <c r="DZ812" s="45"/>
      <c r="EA812" s="46"/>
      <c r="EB812" s="37"/>
      <c r="GU812" s="220"/>
      <c r="GV812" s="29"/>
      <c r="GW812" s="31"/>
      <c r="GX812" s="29"/>
      <c r="GY812" s="128"/>
      <c r="GZ812" s="29"/>
      <c r="HB812" s="166"/>
      <c r="HC812" s="29"/>
      <c r="HD812" s="29"/>
      <c r="HE812" s="29"/>
      <c r="HF812" s="29"/>
      <c r="HG812" s="29"/>
      <c r="HK812" s="29"/>
      <c r="HL812" s="29"/>
      <c r="HM812" s="128"/>
      <c r="HN812" s="29"/>
      <c r="HP812" s="166"/>
      <c r="HQ812" s="29"/>
      <c r="HR812" s="29"/>
      <c r="HS812" s="29"/>
      <c r="HT812" s="29"/>
      <c r="HU812" s="29"/>
      <c r="HX812" s="360"/>
      <c r="HY812" s="47"/>
      <c r="HZ812" s="45">
        <v>2899</v>
      </c>
      <c r="IA812" s="69">
        <f t="shared" si="3643"/>
        <v>28</v>
      </c>
      <c r="IB812" s="45">
        <v>85</v>
      </c>
      <c r="IC812" s="45">
        <f t="shared" si="3644"/>
        <v>2</v>
      </c>
      <c r="ID812" s="45">
        <v>36</v>
      </c>
      <c r="IE812" s="45">
        <f t="shared" si="3645"/>
        <v>4</v>
      </c>
      <c r="IF812" s="45">
        <v>0</v>
      </c>
      <c r="IG812" s="63" t="str">
        <f t="shared" si="3646"/>
        <v>ミニ香水</v>
      </c>
      <c r="IH812" s="67">
        <f t="shared" si="3647"/>
        <v>1100</v>
      </c>
      <c r="II812" s="43">
        <f t="shared" si="3648"/>
        <v>4400</v>
      </c>
      <c r="IJ812" s="46">
        <f t="shared" si="3649"/>
        <v>1.5714285714285714</v>
      </c>
      <c r="IK812" s="37"/>
      <c r="IL812" s="29"/>
      <c r="IM812" s="47"/>
      <c r="IN812" s="45">
        <v>3660</v>
      </c>
      <c r="IO812" s="69">
        <f t="shared" si="3650"/>
        <v>14</v>
      </c>
      <c r="IP812" s="45">
        <v>83</v>
      </c>
      <c r="IQ812" s="45">
        <f t="shared" si="3651"/>
        <v>2</v>
      </c>
      <c r="IR812" s="45">
        <v>8</v>
      </c>
      <c r="IS812" s="45">
        <f t="shared" si="3652"/>
        <v>3</v>
      </c>
      <c r="IT812" s="45">
        <v>0</v>
      </c>
      <c r="IU812" s="63" t="str">
        <f t="shared" si="3653"/>
        <v>ジャグラーサウンドボタン</v>
      </c>
      <c r="IV812" s="67">
        <f t="shared" si="3654"/>
        <v>900</v>
      </c>
      <c r="IW812" s="43">
        <f t="shared" si="3655"/>
        <v>2700</v>
      </c>
      <c r="IX812" s="46">
        <f t="shared" si="3656"/>
        <v>1.9285714285714286</v>
      </c>
      <c r="IY812" s="37"/>
      <c r="IZ812" s="61"/>
      <c r="JA812" s="47"/>
      <c r="JB812" s="45">
        <v>2713</v>
      </c>
      <c r="JC812" s="45">
        <f t="shared" si="3657"/>
        <v>58</v>
      </c>
      <c r="JD812" s="45">
        <v>86</v>
      </c>
      <c r="JE812" s="45">
        <f t="shared" si="3658"/>
        <v>2</v>
      </c>
      <c r="JF812" s="45">
        <v>15</v>
      </c>
      <c r="JG812" s="45">
        <f t="shared" si="3659"/>
        <v>2</v>
      </c>
      <c r="JH812" s="45">
        <v>0</v>
      </c>
      <c r="JI812" s="63" t="str">
        <f t="shared" si="3660"/>
        <v>サンリオキーケース</v>
      </c>
      <c r="JJ812" s="67">
        <f t="shared" si="3661"/>
        <v>726</v>
      </c>
      <c r="JK812" s="43">
        <f t="shared" si="3662"/>
        <v>1452</v>
      </c>
      <c r="JL812" s="46">
        <f t="shared" si="3663"/>
        <v>0.25034482758620691</v>
      </c>
      <c r="JM812" s="37"/>
      <c r="JN812" s="29"/>
      <c r="JO812" s="47"/>
      <c r="JP812" s="45">
        <v>2815</v>
      </c>
      <c r="JQ812" s="45">
        <f t="shared" si="3664"/>
        <v>7</v>
      </c>
      <c r="JR812" s="45">
        <v>65</v>
      </c>
      <c r="JS812" s="45">
        <f t="shared" si="3665"/>
        <v>0</v>
      </c>
      <c r="JT812" s="45">
        <v>35</v>
      </c>
      <c r="JU812" s="45">
        <f t="shared" si="3666"/>
        <v>0</v>
      </c>
      <c r="JV812" s="45">
        <v>-26</v>
      </c>
      <c r="JW812" s="63" t="str">
        <f t="shared" si="3669"/>
        <v>メタリックカラーイヤホン</v>
      </c>
      <c r="JX812" s="67">
        <f t="shared" si="3670"/>
        <v>800</v>
      </c>
      <c r="JY812" s="43">
        <f t="shared" si="3667"/>
        <v>0</v>
      </c>
      <c r="JZ812" s="46">
        <f t="shared" si="3668"/>
        <v>0</v>
      </c>
      <c r="KA812" s="37" t="s">
        <v>253</v>
      </c>
      <c r="KB812" s="51"/>
      <c r="KC812" s="47"/>
      <c r="KD812" s="45">
        <v>8778</v>
      </c>
      <c r="KE812" s="69">
        <f>IF(KD812="","",KD812-KD808)</f>
        <v>27</v>
      </c>
      <c r="KF812" s="45">
        <v>256</v>
      </c>
      <c r="KG812" s="45">
        <f>IF(KF812="","",KF812-KF808)</f>
        <v>1</v>
      </c>
      <c r="KH812" s="45">
        <v>38</v>
      </c>
      <c r="KI812" s="45">
        <f>IF(KH812="","",KH808+KJ808-KH812)</f>
        <v>1</v>
      </c>
      <c r="KJ812" s="45">
        <v>0</v>
      </c>
      <c r="KK812" s="64" t="str">
        <f>IF(KD812="","",KK808)</f>
        <v>ミニ香水</v>
      </c>
      <c r="KL812" s="67">
        <f>IF(KE812="","",KL808)</f>
        <v>1000</v>
      </c>
      <c r="KM812" s="43">
        <f>IF(KH812="","",KI812*KL812)</f>
        <v>1000</v>
      </c>
      <c r="KN812" s="46">
        <f>IF(KI812="","",KM812/(KE812*100))</f>
        <v>0.37037037037037035</v>
      </c>
      <c r="KO812" s="186" t="s">
        <v>254</v>
      </c>
      <c r="KP812" s="29"/>
      <c r="KQ812" s="47"/>
      <c r="KR812" s="45">
        <v>18308</v>
      </c>
      <c r="KS812" s="45">
        <f>IF(KR812="","",KR812-KR808)</f>
        <v>38</v>
      </c>
      <c r="KT812" s="45">
        <v>1021</v>
      </c>
      <c r="KU812" s="45">
        <f>IF(KT812="","",KT812-KT808)</f>
        <v>0</v>
      </c>
      <c r="KV812" s="45">
        <v>16</v>
      </c>
      <c r="KW812" s="45">
        <f>IF(KV812="","",KV808+KX808-KV812)</f>
        <v>0</v>
      </c>
      <c r="KX812" s="45">
        <v>0</v>
      </c>
      <c r="KY812" s="63" t="str">
        <f>IF(KR812="","",KY808)</f>
        <v>ジャグラーイヤホン</v>
      </c>
      <c r="KZ812" s="67">
        <f>IF(KS812="","",KZ808)</f>
        <v>1100</v>
      </c>
      <c r="LA812" s="43">
        <f>IF(KV812="","",KW812*KZ812)</f>
        <v>0</v>
      </c>
      <c r="LB812" s="46">
        <f>IF(KW812="","",LA812/(KS812*100))</f>
        <v>0</v>
      </c>
      <c r="LC812" s="37"/>
      <c r="LD812" s="29"/>
      <c r="LE812" s="52">
        <f>IF(A806="","",A806)</f>
        <v>45838</v>
      </c>
      <c r="LF812" s="43">
        <v>65798</v>
      </c>
      <c r="LG812" s="86">
        <f>IF(LF812="","",LF812-LF809)</f>
        <v>32</v>
      </c>
      <c r="LH812" s="43">
        <v>444</v>
      </c>
      <c r="LI812" s="43">
        <f t="shared" ref="LI812:LI844" si="3671">IF(LH812="","",LH812-LH809)</f>
        <v>0</v>
      </c>
      <c r="LJ812" s="43">
        <v>1</v>
      </c>
      <c r="LK812" s="87">
        <f t="shared" ref="LK812:LK844" si="3672">IF(LJ812="","",LJ809+LL809-LJ812)</f>
        <v>0</v>
      </c>
      <c r="LL812" s="43">
        <v>0</v>
      </c>
      <c r="LM812" s="65" t="str">
        <f>IF(LF812="","",LM809)</f>
        <v>コキンちゃん、ギャルクロミ</v>
      </c>
      <c r="LN812" s="48">
        <f>IF(LG812="","",LN809)</f>
        <v>1000</v>
      </c>
      <c r="LO812" s="87">
        <f t="shared" si="3621"/>
        <v>0</v>
      </c>
      <c r="LP812" s="53"/>
      <c r="LQ812" s="37"/>
      <c r="LR812" s="29"/>
      <c r="LS812" s="52"/>
      <c r="LT812" s="45"/>
      <c r="LU812" s="45"/>
      <c r="LV812" s="45"/>
      <c r="LW812" s="45"/>
      <c r="LX812" s="45"/>
      <c r="LY812" s="45"/>
      <c r="LZ812" s="45"/>
      <c r="MA812" s="43"/>
      <c r="MB812" s="43"/>
      <c r="MC812" s="45"/>
      <c r="MD812" s="46"/>
      <c r="ME812" s="37"/>
      <c r="MF812" s="29"/>
      <c r="MG812" s="52"/>
      <c r="MH812" s="45"/>
      <c r="MI812" s="45"/>
      <c r="MJ812" s="45"/>
      <c r="MK812" s="45"/>
      <c r="ML812" s="45"/>
      <c r="MM812" s="45"/>
      <c r="MN812" s="45"/>
      <c r="MO812" s="43"/>
      <c r="MP812" s="43"/>
      <c r="MQ812" s="45"/>
      <c r="MR812" s="46"/>
      <c r="MS812" s="37"/>
      <c r="MT812" s="29"/>
      <c r="MU812" s="52"/>
      <c r="MV812" s="45"/>
      <c r="MW812" s="45"/>
      <c r="MX812" s="45"/>
      <c r="MY812" s="45"/>
      <c r="MZ812" s="45"/>
      <c r="NA812" s="45"/>
      <c r="NB812" s="45"/>
      <c r="NC812" s="43"/>
      <c r="ND812" s="43"/>
      <c r="NE812" s="45"/>
      <c r="NF812" s="46"/>
      <c r="NG812" s="37"/>
      <c r="NH812" s="29"/>
      <c r="NI812" s="52" t="str">
        <f t="shared" si="3614"/>
        <v/>
      </c>
      <c r="NJ812" s="45"/>
      <c r="NK812" s="45"/>
      <c r="NL812" s="45"/>
      <c r="NM812" s="45"/>
      <c r="NN812" s="45"/>
      <c r="NO812" s="45"/>
      <c r="NP812" s="45"/>
      <c r="NQ812" s="43"/>
      <c r="NR812" s="43"/>
      <c r="NS812" s="45"/>
      <c r="NT812" s="46"/>
      <c r="NU812" s="37"/>
    </row>
    <row r="813" spans="1:385" x14ac:dyDescent="0.25">
      <c r="A813" s="38"/>
      <c r="B813" s="39"/>
      <c r="C813" s="40"/>
      <c r="D813" s="40"/>
      <c r="E813" s="40"/>
      <c r="F813" s="135"/>
      <c r="G813" s="135"/>
      <c r="H813" s="42"/>
      <c r="I813" s="45"/>
      <c r="J813" s="45"/>
      <c r="K813" s="45"/>
      <c r="L813" s="45"/>
      <c r="M813" s="45"/>
      <c r="N813" s="45"/>
      <c r="O813" s="45"/>
      <c r="P813" s="43"/>
      <c r="Q813" s="43"/>
      <c r="R813" s="45"/>
      <c r="S813" s="46"/>
      <c r="T813" s="37"/>
      <c r="U813" s="29"/>
      <c r="V813" s="52"/>
      <c r="W813" s="45"/>
      <c r="X813" s="45"/>
      <c r="Y813" s="45"/>
      <c r="Z813" s="45"/>
      <c r="AA813" s="45"/>
      <c r="AB813" s="45"/>
      <c r="AC813" s="45"/>
      <c r="AD813" s="43"/>
      <c r="AE813" s="43"/>
      <c r="AF813" s="45"/>
      <c r="AG813" s="46"/>
      <c r="AH813" s="37"/>
      <c r="AI813" s="29"/>
      <c r="AJ813" s="52"/>
      <c r="AK813" s="45"/>
      <c r="AL813" s="45"/>
      <c r="AM813" s="45"/>
      <c r="AN813" s="45"/>
      <c r="AO813" s="45"/>
      <c r="AP813" s="45"/>
      <c r="AQ813" s="45"/>
      <c r="AR813" s="43"/>
      <c r="AS813" s="43"/>
      <c r="AT813" s="45"/>
      <c r="AU813" s="46"/>
      <c r="AV813" s="37"/>
      <c r="AW813" s="29"/>
      <c r="AX813" s="52"/>
      <c r="AY813" s="45"/>
      <c r="AZ813" s="45"/>
      <c r="BA813" s="45"/>
      <c r="BB813" s="45"/>
      <c r="BC813" s="45"/>
      <c r="BD813" s="45"/>
      <c r="BE813" s="45"/>
      <c r="BF813" s="43"/>
      <c r="BG813" s="43"/>
      <c r="BH813" s="45"/>
      <c r="BI813" s="46"/>
      <c r="BJ813" s="247"/>
      <c r="BK813" s="29"/>
      <c r="BL813" s="47"/>
      <c r="BM813" s="45">
        <v>18633</v>
      </c>
      <c r="BN813" s="45">
        <f t="shared" si="3622"/>
        <v>46</v>
      </c>
      <c r="BO813" s="45">
        <v>880</v>
      </c>
      <c r="BP813" s="45">
        <f t="shared" si="3623"/>
        <v>0</v>
      </c>
      <c r="BQ813" s="45">
        <v>68</v>
      </c>
      <c r="BR813" s="45">
        <f t="shared" si="3624"/>
        <v>0</v>
      </c>
      <c r="BS813" s="45">
        <v>0</v>
      </c>
      <c r="BT813" s="63" t="s">
        <v>244</v>
      </c>
      <c r="BU813" s="67">
        <v>605</v>
      </c>
      <c r="BV813" s="45">
        <f t="shared" si="3627"/>
        <v>0</v>
      </c>
      <c r="BW813" s="46">
        <f t="shared" si="3628"/>
        <v>0</v>
      </c>
      <c r="BX813" s="37" t="s">
        <v>247</v>
      </c>
      <c r="BY813" s="57"/>
      <c r="BZ813" s="47"/>
      <c r="CA813" s="45">
        <v>6175</v>
      </c>
      <c r="CB813" s="69">
        <f t="shared" si="3629"/>
        <v>27</v>
      </c>
      <c r="CC813" s="45">
        <v>361</v>
      </c>
      <c r="CD813" s="45">
        <f t="shared" si="3630"/>
        <v>2</v>
      </c>
      <c r="CE813" s="45">
        <v>102</v>
      </c>
      <c r="CF813" s="45">
        <f t="shared" si="3631"/>
        <v>3</v>
      </c>
      <c r="CG813" s="45">
        <v>0</v>
      </c>
      <c r="CH813" s="63" t="str">
        <f t="shared" si="3632"/>
        <v>スプランキーラバー</v>
      </c>
      <c r="CI813" s="67">
        <f t="shared" si="3633"/>
        <v>187</v>
      </c>
      <c r="CJ813" s="45">
        <f t="shared" si="3634"/>
        <v>561</v>
      </c>
      <c r="CK813" s="46">
        <f t="shared" si="3635"/>
        <v>0.20777777777777778</v>
      </c>
      <c r="CL813" s="37"/>
      <c r="CM813" s="29"/>
      <c r="CN813" s="47"/>
      <c r="CO813" s="45">
        <v>21</v>
      </c>
      <c r="CP813" s="69">
        <v>21</v>
      </c>
      <c r="CQ813" s="45">
        <v>6</v>
      </c>
      <c r="CR813" s="45">
        <v>6</v>
      </c>
      <c r="CS813" s="45">
        <v>12</v>
      </c>
      <c r="CT813" s="45">
        <f t="shared" si="3638"/>
        <v>3</v>
      </c>
      <c r="CU813" s="45">
        <v>0</v>
      </c>
      <c r="CV813" s="63" t="str">
        <f t="shared" si="3639"/>
        <v>ギャルキティキーケース</v>
      </c>
      <c r="CW813" s="67">
        <f t="shared" si="3640"/>
        <v>726</v>
      </c>
      <c r="CX813" s="45">
        <f t="shared" si="3641"/>
        <v>2178</v>
      </c>
      <c r="CY813" s="238">
        <f t="shared" si="3642"/>
        <v>1.0371428571428571</v>
      </c>
      <c r="CZ813" s="37" t="s">
        <v>250</v>
      </c>
      <c r="DA813" s="29"/>
      <c r="DB813" s="52" t="str">
        <f>IF($A813="","",$A813)</f>
        <v/>
      </c>
      <c r="DC813" s="45"/>
      <c r="DD813" s="45"/>
      <c r="DE813" s="45"/>
      <c r="DF813" s="45"/>
      <c r="DG813" s="45"/>
      <c r="DH813" s="45"/>
      <c r="DI813" s="45"/>
      <c r="DJ813" s="43"/>
      <c r="DK813" s="43"/>
      <c r="DL813" s="45"/>
      <c r="DM813" s="46"/>
      <c r="DN813" s="37"/>
      <c r="DO813" s="29"/>
      <c r="DP813" s="52"/>
      <c r="DQ813" s="45"/>
      <c r="DR813" s="45"/>
      <c r="DS813" s="45"/>
      <c r="DT813" s="45"/>
      <c r="DU813" s="45"/>
      <c r="DV813" s="45"/>
      <c r="DW813" s="45"/>
      <c r="DX813" s="43"/>
      <c r="DY813" s="43"/>
      <c r="DZ813" s="45"/>
      <c r="EA813" s="46"/>
      <c r="EB813" s="37"/>
      <c r="GU813" s="220"/>
      <c r="GV813" s="29"/>
      <c r="GW813" s="31"/>
      <c r="GX813" s="29"/>
      <c r="GY813" s="128"/>
      <c r="GZ813" s="29"/>
      <c r="HB813" s="166"/>
      <c r="HC813" s="29"/>
      <c r="HD813" s="29"/>
      <c r="HE813" s="29"/>
      <c r="HF813" s="29"/>
      <c r="HG813" s="29"/>
      <c r="HK813" s="29"/>
      <c r="HL813" s="29"/>
      <c r="HM813" s="128"/>
      <c r="HN813" s="29"/>
      <c r="HP813" s="166"/>
      <c r="HQ813" s="29"/>
      <c r="HR813" s="29"/>
      <c r="HS813" s="29"/>
      <c r="HT813" s="29"/>
      <c r="HU813" s="29"/>
      <c r="HX813" s="360"/>
      <c r="HY813" s="47"/>
      <c r="HZ813" s="45">
        <v>2775</v>
      </c>
      <c r="IA813" s="45">
        <f t="shared" si="3643"/>
        <v>34</v>
      </c>
      <c r="IB813" s="45">
        <v>89</v>
      </c>
      <c r="IC813" s="45">
        <f t="shared" si="3644"/>
        <v>1</v>
      </c>
      <c r="ID813" s="45">
        <v>21</v>
      </c>
      <c r="IE813" s="45">
        <f t="shared" si="3645"/>
        <v>1</v>
      </c>
      <c r="IF813" s="45">
        <v>0</v>
      </c>
      <c r="IG813" s="63" t="str">
        <f t="shared" si="3646"/>
        <v>アンパンマンもちふわ</v>
      </c>
      <c r="IH813" s="67">
        <f t="shared" si="3647"/>
        <v>673</v>
      </c>
      <c r="II813" s="45">
        <f t="shared" si="3648"/>
        <v>673</v>
      </c>
      <c r="IJ813" s="46">
        <f t="shared" si="3649"/>
        <v>0.19794117647058823</v>
      </c>
      <c r="IK813" s="37"/>
      <c r="IL813" s="29"/>
      <c r="IM813" s="47"/>
      <c r="IN813" s="45">
        <v>2259</v>
      </c>
      <c r="IO813" s="69">
        <f t="shared" si="3650"/>
        <v>12</v>
      </c>
      <c r="IP813" s="45">
        <v>120</v>
      </c>
      <c r="IQ813" s="45">
        <f t="shared" si="3651"/>
        <v>1</v>
      </c>
      <c r="IR813" s="45">
        <v>54</v>
      </c>
      <c r="IS813" s="45">
        <f t="shared" si="3652"/>
        <v>1</v>
      </c>
      <c r="IT813" s="45">
        <v>0</v>
      </c>
      <c r="IU813" s="63" t="str">
        <f t="shared" si="3653"/>
        <v>SPGマスコット</v>
      </c>
      <c r="IV813" s="67">
        <f t="shared" si="3654"/>
        <v>165</v>
      </c>
      <c r="IW813" s="45">
        <f t="shared" si="3655"/>
        <v>165</v>
      </c>
      <c r="IX813" s="46">
        <f t="shared" si="3656"/>
        <v>0.13750000000000001</v>
      </c>
      <c r="IY813" s="37"/>
      <c r="IZ813" s="61"/>
      <c r="JA813" s="47"/>
      <c r="JB813" s="45">
        <v>2927</v>
      </c>
      <c r="JC813" s="45">
        <f t="shared" si="3657"/>
        <v>44</v>
      </c>
      <c r="JD813" s="45">
        <v>220</v>
      </c>
      <c r="JE813" s="45">
        <f t="shared" si="3658"/>
        <v>1</v>
      </c>
      <c r="JF813" s="45">
        <v>8</v>
      </c>
      <c r="JG813" s="45">
        <f t="shared" si="3659"/>
        <v>1</v>
      </c>
      <c r="JH813" s="45">
        <v>0</v>
      </c>
      <c r="JI813" s="63" t="str">
        <f t="shared" si="3660"/>
        <v>パイの実イヤホン</v>
      </c>
      <c r="JJ813" s="67">
        <f t="shared" si="3661"/>
        <v>1100</v>
      </c>
      <c r="JK813" s="45">
        <f t="shared" si="3662"/>
        <v>1100</v>
      </c>
      <c r="JL813" s="46">
        <f t="shared" si="3663"/>
        <v>0.25</v>
      </c>
      <c r="JM813" s="37"/>
      <c r="JN813" s="29"/>
      <c r="JO813" s="47"/>
      <c r="JP813" s="45">
        <v>3881</v>
      </c>
      <c r="JQ813" s="45">
        <f t="shared" si="3664"/>
        <v>106</v>
      </c>
      <c r="JR813" s="45">
        <v>192</v>
      </c>
      <c r="JS813" s="45">
        <f t="shared" si="3665"/>
        <v>0</v>
      </c>
      <c r="JT813" s="45">
        <v>68</v>
      </c>
      <c r="JU813" s="45">
        <f t="shared" si="3666"/>
        <v>0</v>
      </c>
      <c r="JV813" s="45">
        <v>30</v>
      </c>
      <c r="JW813" s="63" t="str">
        <f t="shared" si="3669"/>
        <v>キティサンダルKH</v>
      </c>
      <c r="JX813" s="67">
        <f t="shared" si="3670"/>
        <v>605</v>
      </c>
      <c r="JY813" s="45">
        <f t="shared" si="3667"/>
        <v>0</v>
      </c>
      <c r="JZ813" s="46">
        <f t="shared" si="3668"/>
        <v>0</v>
      </c>
      <c r="KA813" s="37"/>
      <c r="KB813" s="51"/>
      <c r="KC813" s="47"/>
      <c r="KD813" s="45">
        <v>9496</v>
      </c>
      <c r="KE813" s="45">
        <f>IF(KD813="","",KD813-KD809)</f>
        <v>65</v>
      </c>
      <c r="KF813" s="45">
        <v>552</v>
      </c>
      <c r="KG813" s="45">
        <f>IF(KF813="","",KF813-KF809)</f>
        <v>2</v>
      </c>
      <c r="KH813" s="45">
        <v>37</v>
      </c>
      <c r="KI813" s="45">
        <f>IF(KH813="","",KH809+KJ809-KH813)</f>
        <v>3</v>
      </c>
      <c r="KJ813" s="45">
        <v>5</v>
      </c>
      <c r="KK813" s="63" t="str">
        <f>IF(KD813="","",KK809)</f>
        <v>ニキ</v>
      </c>
      <c r="KL813" s="67">
        <f>IF(KE813="","",KL809)</f>
        <v>800</v>
      </c>
      <c r="KM813" s="45">
        <f>IF(KH813="","",KI813*KL813)</f>
        <v>2400</v>
      </c>
      <c r="KN813" s="46">
        <f>IF(KI813="","",KM813/(KE813*100))</f>
        <v>0.36923076923076925</v>
      </c>
      <c r="KO813" s="37"/>
      <c r="KP813" s="29"/>
      <c r="KQ813" s="47"/>
      <c r="KR813" s="45">
        <v>15253</v>
      </c>
      <c r="KS813" s="69">
        <f>IF(KR813="","",KR813-KR809)</f>
        <v>5</v>
      </c>
      <c r="KT813" s="45">
        <v>1812</v>
      </c>
      <c r="KU813" s="45">
        <f>IF(KT813="","",KT813-KT809)</f>
        <v>0</v>
      </c>
      <c r="KV813" s="45">
        <v>17</v>
      </c>
      <c r="KW813" s="45">
        <f>IF(KV813="","",KV809+KX809-KV813)</f>
        <v>0</v>
      </c>
      <c r="KX813" s="45">
        <v>0</v>
      </c>
      <c r="KY813" s="64" t="s">
        <v>248</v>
      </c>
      <c r="KZ813" s="67">
        <v>1100</v>
      </c>
      <c r="LA813" s="45">
        <f>IF(KV813="","",KW813*KZ813)</f>
        <v>0</v>
      </c>
      <c r="LB813" s="46">
        <f>IF(KW813="","",LA813/(KS813*100))</f>
        <v>0</v>
      </c>
      <c r="LC813" s="186" t="s">
        <v>255</v>
      </c>
      <c r="LD813" s="29"/>
      <c r="LE813" s="47"/>
      <c r="LF813" s="45"/>
      <c r="LG813" s="45"/>
      <c r="LH813" s="45">
        <v>529</v>
      </c>
      <c r="LI813" s="45">
        <f t="shared" si="3671"/>
        <v>0</v>
      </c>
      <c r="LJ813" s="43">
        <v>2</v>
      </c>
      <c r="LK813" s="45">
        <f t="shared" si="3672"/>
        <v>0</v>
      </c>
      <c r="LL813" s="45">
        <v>0</v>
      </c>
      <c r="LM813" s="73" t="s">
        <v>263</v>
      </c>
      <c r="LN813" s="67">
        <f>IF(LG812="","",LN810)</f>
        <v>1000</v>
      </c>
      <c r="LO813" s="45">
        <f t="shared" si="3621"/>
        <v>0</v>
      </c>
      <c r="LP813" s="46"/>
      <c r="LQ813" s="37"/>
      <c r="LR813" s="29"/>
      <c r="LS813" s="52"/>
      <c r="LT813" s="45"/>
      <c r="LU813" s="45"/>
      <c r="LV813" s="45"/>
      <c r="LW813" s="45"/>
      <c r="LX813" s="45"/>
      <c r="LY813" s="45"/>
      <c r="LZ813" s="45"/>
      <c r="MA813" s="43"/>
      <c r="MB813" s="43"/>
      <c r="MC813" s="45"/>
      <c r="MD813" s="46"/>
      <c r="ME813" s="37"/>
      <c r="MF813" s="29"/>
      <c r="MG813" s="52"/>
      <c r="MH813" s="45"/>
      <c r="MI813" s="45"/>
      <c r="MJ813" s="45"/>
      <c r="MK813" s="45"/>
      <c r="ML813" s="45"/>
      <c r="MM813" s="45"/>
      <c r="MN813" s="45"/>
      <c r="MO813" s="43"/>
      <c r="MP813" s="43"/>
      <c r="MQ813" s="45"/>
      <c r="MR813" s="46"/>
      <c r="MS813" s="37"/>
      <c r="MT813" s="29"/>
      <c r="MU813" s="52"/>
      <c r="MV813" s="45"/>
      <c r="MW813" s="45"/>
      <c r="MX813" s="45"/>
      <c r="MY813" s="45"/>
      <c r="MZ813" s="45"/>
      <c r="NA813" s="45"/>
      <c r="NB813" s="45"/>
      <c r="NC813" s="43"/>
      <c r="ND813" s="43"/>
      <c r="NE813" s="45"/>
      <c r="NF813" s="46"/>
      <c r="NG813" s="37"/>
      <c r="NH813" s="29"/>
      <c r="NI813" s="52" t="str">
        <f t="shared" si="3614"/>
        <v/>
      </c>
      <c r="NJ813" s="45"/>
      <c r="NK813" s="45"/>
      <c r="NL813" s="45"/>
      <c r="NM813" s="45"/>
      <c r="NN813" s="45"/>
      <c r="NO813" s="45"/>
      <c r="NP813" s="45"/>
      <c r="NQ813" s="43"/>
      <c r="NR813" s="43"/>
      <c r="NS813" s="45"/>
      <c r="NT813" s="46"/>
      <c r="NU813" s="37"/>
    </row>
    <row r="814" spans="1:385" ht="15" customHeight="1" thickBot="1" x14ac:dyDescent="0.3">
      <c r="A814" s="38"/>
      <c r="B814" s="39" t="str">
        <f>IF(A814="","",SUM(J814,LG836,AL814,DR814,AZ814,DD814,LU814,NK814,MW814,MI814,X814)+SUM(CP847:CP850)+SUM(BN847:BN850)+SUM(KS847:KS850)+SUM(KE847:KE850)+SUM(CB847:CB850)+SUM(IA847:IA850)+SUM(IO847:IO850)+SUM(JC847:JC850)+SUM(JQ847:JQ850))</f>
        <v/>
      </c>
      <c r="C814" s="40" t="str">
        <f>IF(A814="","",SUM(J814,X814,AL814,AZ814)+SUM(KE847:KE850)+SUM(KS847:KS850)+SUM(BN847:BN850))</f>
        <v/>
      </c>
      <c r="D814" s="40" t="str">
        <f>IF(A814="","",SUM(DD814,LU814)+SUM(CB847:CB850)+SUM(CP847:CP850))</f>
        <v/>
      </c>
      <c r="E814" s="40" t="str">
        <f>IF(A814="","",SUM(NK814,MW814,MI814,DR814,LG836)+SUM(IA847:IA850)+SUM(IO847:IO850)+SUM(JC847:JC850)+SUM(JQ847:JQ850))</f>
        <v/>
      </c>
      <c r="F814" s="135"/>
      <c r="G814" s="135"/>
      <c r="H814" s="42"/>
      <c r="I814" s="45"/>
      <c r="J814" s="45" t="str">
        <f t="shared" si="3552"/>
        <v/>
      </c>
      <c r="K814" s="45"/>
      <c r="L814" s="45" t="str">
        <f t="shared" si="3553"/>
        <v/>
      </c>
      <c r="M814" s="45"/>
      <c r="N814" s="45" t="str">
        <f t="shared" si="3554"/>
        <v/>
      </c>
      <c r="O814" s="45"/>
      <c r="P814" s="43"/>
      <c r="Q814" s="43" t="str">
        <f t="shared" si="3555"/>
        <v/>
      </c>
      <c r="R814" s="45" t="str">
        <f t="shared" si="3556"/>
        <v/>
      </c>
      <c r="S814" s="46" t="str">
        <f t="shared" si="3557"/>
        <v/>
      </c>
      <c r="T814" s="37"/>
      <c r="U814" s="29"/>
      <c r="V814" s="52" t="str">
        <f t="shared" si="3558"/>
        <v/>
      </c>
      <c r="W814" s="45"/>
      <c r="X814" s="45" t="str">
        <f t="shared" si="3559"/>
        <v/>
      </c>
      <c r="Y814" s="45"/>
      <c r="Z814" s="45" t="str">
        <f t="shared" si="3560"/>
        <v/>
      </c>
      <c r="AA814" s="45"/>
      <c r="AB814" s="45" t="str">
        <f t="shared" si="3561"/>
        <v/>
      </c>
      <c r="AC814" s="45"/>
      <c r="AD814" s="43"/>
      <c r="AE814" s="43" t="str">
        <f t="shared" si="3562"/>
        <v/>
      </c>
      <c r="AF814" s="45" t="str">
        <f t="shared" si="3563"/>
        <v/>
      </c>
      <c r="AG814" s="46" t="str">
        <f t="shared" si="3564"/>
        <v/>
      </c>
      <c r="AH814" s="37"/>
      <c r="AI814" s="29"/>
      <c r="AJ814" s="52" t="str">
        <f t="shared" si="3565"/>
        <v/>
      </c>
      <c r="AK814" s="45"/>
      <c r="AL814" s="45" t="str">
        <f t="shared" si="3566"/>
        <v/>
      </c>
      <c r="AM814" s="45"/>
      <c r="AN814" s="45" t="str">
        <f t="shared" si="3567"/>
        <v/>
      </c>
      <c r="AO814" s="45"/>
      <c r="AP814" s="45" t="str">
        <f t="shared" si="3568"/>
        <v/>
      </c>
      <c r="AQ814" s="45"/>
      <c r="AR814" s="43"/>
      <c r="AS814" s="43" t="str">
        <f t="shared" si="3569"/>
        <v/>
      </c>
      <c r="AT814" s="45" t="str">
        <f t="shared" si="3570"/>
        <v/>
      </c>
      <c r="AU814" s="46" t="str">
        <f t="shared" si="3571"/>
        <v/>
      </c>
      <c r="AV814" s="37"/>
      <c r="AW814" s="29"/>
      <c r="AX814" s="52" t="str">
        <f t="shared" si="3572"/>
        <v/>
      </c>
      <c r="AY814" s="45"/>
      <c r="AZ814" s="45" t="str">
        <f t="shared" si="3573"/>
        <v/>
      </c>
      <c r="BA814" s="45"/>
      <c r="BB814" s="45" t="str">
        <f t="shared" si="3574"/>
        <v/>
      </c>
      <c r="BC814" s="45"/>
      <c r="BD814" s="45" t="str">
        <f t="shared" si="3575"/>
        <v/>
      </c>
      <c r="BE814" s="45"/>
      <c r="BF814" s="43"/>
      <c r="BG814" s="43" t="str">
        <f t="shared" si="3576"/>
        <v/>
      </c>
      <c r="BH814" s="45" t="str">
        <f t="shared" si="3577"/>
        <v/>
      </c>
      <c r="BI814" s="46" t="str">
        <f t="shared" si="3578"/>
        <v/>
      </c>
      <c r="BJ814" s="37"/>
      <c r="BK814" s="29"/>
      <c r="BL814" s="75"/>
      <c r="BM814" s="76">
        <v>13337</v>
      </c>
      <c r="BN814" s="180">
        <f t="shared" si="3622"/>
        <v>24</v>
      </c>
      <c r="BO814" s="76">
        <v>1630</v>
      </c>
      <c r="BP814" s="76">
        <f t="shared" si="3623"/>
        <v>2</v>
      </c>
      <c r="BQ814" s="76">
        <v>250</v>
      </c>
      <c r="BR814" s="76">
        <f t="shared" si="3624"/>
        <v>6</v>
      </c>
      <c r="BS814" s="76">
        <v>0</v>
      </c>
      <c r="BT814" s="78" t="str">
        <f t="shared" si="3625"/>
        <v>サンリオブレスレット</v>
      </c>
      <c r="BU814" s="79">
        <f t="shared" si="3626"/>
        <v>200</v>
      </c>
      <c r="BV814" s="76">
        <f t="shared" si="3627"/>
        <v>1200</v>
      </c>
      <c r="BW814" s="80">
        <f t="shared" si="3628"/>
        <v>0.5</v>
      </c>
      <c r="BX814" s="37"/>
      <c r="BY814" s="57"/>
      <c r="BZ814" s="75"/>
      <c r="CA814" s="76">
        <v>4075</v>
      </c>
      <c r="CB814" s="180">
        <f t="shared" si="3629"/>
        <v>17</v>
      </c>
      <c r="CC814" s="76">
        <v>235</v>
      </c>
      <c r="CD814" s="76">
        <f t="shared" si="3630"/>
        <v>1</v>
      </c>
      <c r="CE814" s="76">
        <v>8</v>
      </c>
      <c r="CF814" s="76">
        <f t="shared" si="3631"/>
        <v>0</v>
      </c>
      <c r="CG814" s="76">
        <v>0</v>
      </c>
      <c r="CH814" s="78" t="str">
        <f t="shared" si="3632"/>
        <v>ピクミンマスコット</v>
      </c>
      <c r="CI814" s="79">
        <f t="shared" si="3633"/>
        <v>682</v>
      </c>
      <c r="CJ814" s="76">
        <f t="shared" si="3634"/>
        <v>0</v>
      </c>
      <c r="CK814" s="80">
        <f t="shared" si="3635"/>
        <v>0</v>
      </c>
      <c r="CL814" s="37"/>
      <c r="CM814" s="29"/>
      <c r="CN814" s="75"/>
      <c r="CO814" s="76">
        <v>19</v>
      </c>
      <c r="CP814" s="76">
        <v>19</v>
      </c>
      <c r="CQ814" s="76">
        <v>1</v>
      </c>
      <c r="CR814" s="76">
        <v>1</v>
      </c>
      <c r="CS814" s="76">
        <v>26</v>
      </c>
      <c r="CT814" s="76">
        <f t="shared" si="3638"/>
        <v>1</v>
      </c>
      <c r="CU814" s="76">
        <v>-18</v>
      </c>
      <c r="CV814" s="78" t="str">
        <f t="shared" si="3639"/>
        <v>ターボババアMC</v>
      </c>
      <c r="CW814" s="79">
        <f t="shared" si="3640"/>
        <v>900</v>
      </c>
      <c r="CX814" s="76">
        <f t="shared" si="3641"/>
        <v>900</v>
      </c>
      <c r="CY814" s="80">
        <f t="shared" si="3642"/>
        <v>0.47368421052631576</v>
      </c>
      <c r="CZ814" s="37" t="s">
        <v>251</v>
      </c>
      <c r="DA814" s="29"/>
      <c r="DB814" s="52" t="str">
        <f t="shared" si="3579"/>
        <v/>
      </c>
      <c r="DC814" s="45"/>
      <c r="DD814" s="45" t="str">
        <f t="shared" si="3580"/>
        <v/>
      </c>
      <c r="DE814" s="45"/>
      <c r="DF814" s="45" t="str">
        <f t="shared" si="3581"/>
        <v/>
      </c>
      <c r="DG814" s="45"/>
      <c r="DH814" s="45" t="str">
        <f t="shared" si="3582"/>
        <v/>
      </c>
      <c r="DI814" s="45"/>
      <c r="DJ814" s="43"/>
      <c r="DK814" s="43" t="str">
        <f t="shared" si="3583"/>
        <v/>
      </c>
      <c r="DL814" s="45" t="str">
        <f t="shared" si="3584"/>
        <v/>
      </c>
      <c r="DM814" s="46" t="str">
        <f t="shared" si="3585"/>
        <v/>
      </c>
      <c r="DN814" s="37"/>
      <c r="DO814" s="29"/>
      <c r="DP814" s="52" t="str">
        <f t="shared" si="3586"/>
        <v/>
      </c>
      <c r="DQ814" s="45"/>
      <c r="DR814" s="45" t="str">
        <f t="shared" si="3587"/>
        <v/>
      </c>
      <c r="DS814" s="45"/>
      <c r="DT814" s="45" t="str">
        <f t="shared" si="3588"/>
        <v/>
      </c>
      <c r="DU814" s="45"/>
      <c r="DV814" s="45" t="str">
        <f>IF(DU814="","",DU813+DW813-DU814)</f>
        <v/>
      </c>
      <c r="DW814" s="45"/>
      <c r="DX814" s="43"/>
      <c r="DY814" s="43" t="str">
        <f t="shared" si="3590"/>
        <v/>
      </c>
      <c r="DZ814" s="45" t="str">
        <f t="shared" si="3591"/>
        <v/>
      </c>
      <c r="EA814" s="46" t="str">
        <f t="shared" si="3592"/>
        <v/>
      </c>
      <c r="EB814" s="37"/>
      <c r="GU814" s="220"/>
      <c r="GV814" s="29"/>
      <c r="GW814" s="31"/>
      <c r="GX814" s="29"/>
      <c r="GY814" s="128"/>
      <c r="GZ814" s="29"/>
      <c r="HB814" s="166"/>
      <c r="HC814" s="29"/>
      <c r="HD814" s="29"/>
      <c r="HE814" s="29"/>
      <c r="HF814" s="29"/>
      <c r="HG814" s="29"/>
      <c r="HK814" s="29"/>
      <c r="HL814" s="29"/>
      <c r="HM814" s="128"/>
      <c r="HN814" s="29"/>
      <c r="HP814" s="166"/>
      <c r="HQ814" s="29"/>
      <c r="HR814" s="29"/>
      <c r="HS814" s="29"/>
      <c r="HT814" s="29"/>
      <c r="HU814" s="29"/>
      <c r="HX814" s="360"/>
      <c r="HY814" s="75"/>
      <c r="HZ814" s="76">
        <v>3316</v>
      </c>
      <c r="IA814" s="76">
        <f t="shared" si="3643"/>
        <v>71</v>
      </c>
      <c r="IB814" s="76">
        <v>156</v>
      </c>
      <c r="IC814" s="76">
        <f t="shared" si="3644"/>
        <v>4</v>
      </c>
      <c r="ID814" s="76">
        <v>148</v>
      </c>
      <c r="IE814" s="76">
        <f t="shared" si="3645"/>
        <v>6</v>
      </c>
      <c r="IF814" s="76">
        <v>0</v>
      </c>
      <c r="IG814" s="78" t="str">
        <f t="shared" si="3646"/>
        <v>スプランキーラバー</v>
      </c>
      <c r="IH814" s="79">
        <f t="shared" si="3647"/>
        <v>200</v>
      </c>
      <c r="II814" s="76">
        <f t="shared" si="3648"/>
        <v>1200</v>
      </c>
      <c r="IJ814" s="80">
        <f t="shared" si="3649"/>
        <v>0.16901408450704225</v>
      </c>
      <c r="IK814" s="37"/>
      <c r="IL814" s="29"/>
      <c r="IM814" s="75"/>
      <c r="IN814" s="76">
        <v>3845</v>
      </c>
      <c r="IO814" s="76">
        <f t="shared" si="3650"/>
        <v>27</v>
      </c>
      <c r="IP814" s="76">
        <v>170</v>
      </c>
      <c r="IQ814" s="76">
        <f t="shared" si="3651"/>
        <v>1</v>
      </c>
      <c r="IR814" s="76">
        <v>45</v>
      </c>
      <c r="IS814" s="76">
        <f t="shared" si="3652"/>
        <v>1</v>
      </c>
      <c r="IT814" s="76">
        <v>5</v>
      </c>
      <c r="IU814" s="78" t="str">
        <f t="shared" si="3653"/>
        <v>NICI</v>
      </c>
      <c r="IV814" s="79">
        <f t="shared" si="3654"/>
        <v>682</v>
      </c>
      <c r="IW814" s="76">
        <f t="shared" si="3655"/>
        <v>682</v>
      </c>
      <c r="IX814" s="80">
        <f t="shared" si="3656"/>
        <v>0.25259259259259259</v>
      </c>
      <c r="IY814" s="37"/>
      <c r="IZ814" s="61"/>
      <c r="JA814" s="75"/>
      <c r="JB814" s="76">
        <v>2032</v>
      </c>
      <c r="JC814" s="180">
        <f t="shared" si="3657"/>
        <v>19</v>
      </c>
      <c r="JD814" s="76">
        <v>120</v>
      </c>
      <c r="JE814" s="76">
        <f t="shared" si="3658"/>
        <v>2</v>
      </c>
      <c r="JF814" s="76">
        <v>61</v>
      </c>
      <c r="JG814" s="76">
        <f t="shared" si="3659"/>
        <v>3</v>
      </c>
      <c r="JH814" s="76">
        <v>0</v>
      </c>
      <c r="JI814" s="78" t="str">
        <f t="shared" si="3660"/>
        <v>サンリオシューズKH</v>
      </c>
      <c r="JJ814" s="79">
        <f t="shared" si="3661"/>
        <v>387</v>
      </c>
      <c r="JK814" s="76">
        <f t="shared" si="3662"/>
        <v>1161</v>
      </c>
      <c r="JL814" s="80">
        <f t="shared" si="3663"/>
        <v>0.6110526315789474</v>
      </c>
      <c r="JM814" s="37"/>
      <c r="JN814" s="29"/>
      <c r="JO814" s="75"/>
      <c r="JP814" s="76">
        <v>2861</v>
      </c>
      <c r="JQ814" s="76">
        <f t="shared" si="3664"/>
        <v>0</v>
      </c>
      <c r="JR814" s="76">
        <v>157</v>
      </c>
      <c r="JS814" s="76">
        <f t="shared" si="3665"/>
        <v>0</v>
      </c>
      <c r="JT814" s="76">
        <v>19</v>
      </c>
      <c r="JU814" s="76">
        <f t="shared" si="3666"/>
        <v>0</v>
      </c>
      <c r="JV814" s="76">
        <v>-13</v>
      </c>
      <c r="JW814" s="78" t="str">
        <f t="shared" si="3669"/>
        <v>グミッツェル</v>
      </c>
      <c r="JX814" s="79">
        <f t="shared" si="3670"/>
        <v>170</v>
      </c>
      <c r="JY814" s="76">
        <f t="shared" si="3667"/>
        <v>0</v>
      </c>
      <c r="JZ814" s="80" t="e">
        <f t="shared" si="3668"/>
        <v>#DIV/0!</v>
      </c>
      <c r="KA814" s="37" t="s">
        <v>252</v>
      </c>
      <c r="KB814" s="51"/>
      <c r="KC814" s="75"/>
      <c r="KD814" s="76">
        <v>8556</v>
      </c>
      <c r="KE814" s="76">
        <f>IF(KD814="","",KD814-KD810)</f>
        <v>44</v>
      </c>
      <c r="KF814" s="76">
        <v>461</v>
      </c>
      <c r="KG814" s="76">
        <f>IF(KF814="","",KF814-KF810)</f>
        <v>7</v>
      </c>
      <c r="KH814" s="76">
        <v>56</v>
      </c>
      <c r="KI814" s="76">
        <f>IF(KH814="","",KH810+KJ810-KH814)</f>
        <v>20</v>
      </c>
      <c r="KJ814" s="76">
        <v>13</v>
      </c>
      <c r="KK814" s="78" t="str">
        <f>IF(KD814="","",KK810)</f>
        <v>モンチッチボールペン</v>
      </c>
      <c r="KL814" s="79">
        <f>IF(KE814="","",KL810)</f>
        <v>180</v>
      </c>
      <c r="KM814" s="76">
        <f>IF(KH814="","",KI814*KL814)</f>
        <v>3600</v>
      </c>
      <c r="KN814" s="80">
        <f>IF(KI814="","",KM814/(KE814*100))</f>
        <v>0.81818181818181823</v>
      </c>
      <c r="KO814" s="37" t="s">
        <v>249</v>
      </c>
      <c r="KP814" s="29"/>
      <c r="KQ814" s="75"/>
      <c r="KR814" s="76">
        <v>16317</v>
      </c>
      <c r="KS814" s="76">
        <f>IF(KR814="","",KR814-KR810)</f>
        <v>45</v>
      </c>
      <c r="KT814" s="76">
        <v>1921</v>
      </c>
      <c r="KU814" s="76">
        <f>IF(KT814="","",KT814-KT810)</f>
        <v>1</v>
      </c>
      <c r="KV814" s="76">
        <v>173</v>
      </c>
      <c r="KW814" s="76">
        <f>IF(KV814="","",KV810+KX810-KV814)</f>
        <v>3</v>
      </c>
      <c r="KX814" s="76">
        <v>-55</v>
      </c>
      <c r="KY814" s="78" t="str">
        <f>IF(KR814="","",KY810)</f>
        <v>スプランキーラバー</v>
      </c>
      <c r="KZ814" s="79">
        <f>IF(KS814="","",KZ810)</f>
        <v>187</v>
      </c>
      <c r="LA814" s="76">
        <f>IF(KV814="","",KW814*KZ814)</f>
        <v>561</v>
      </c>
      <c r="LB814" s="80">
        <f>IF(KW814="","",LA814/(KS814*100))</f>
        <v>0.12466666666666666</v>
      </c>
      <c r="LC814" s="37"/>
      <c r="LD814" s="29"/>
      <c r="LE814" s="92"/>
      <c r="LF814" s="76"/>
      <c r="LG814" s="76"/>
      <c r="LH814" s="76">
        <v>1166</v>
      </c>
      <c r="LI814" s="76">
        <f t="shared" si="3671"/>
        <v>1</v>
      </c>
      <c r="LJ814" s="77">
        <v>2</v>
      </c>
      <c r="LK814" s="76">
        <f t="shared" si="3672"/>
        <v>0</v>
      </c>
      <c r="LL814" s="76">
        <v>0</v>
      </c>
      <c r="LM814" s="78" t="str">
        <f>IF(LF812="","",LM811)</f>
        <v>ギャルキティ、アンパンぬいぐるみ</v>
      </c>
      <c r="LN814" s="79">
        <f>IF(LG812="","",LN811)</f>
        <v>1000</v>
      </c>
      <c r="LO814" s="76">
        <f t="shared" si="3621"/>
        <v>0</v>
      </c>
      <c r="LP814" s="80"/>
      <c r="LQ814" s="37"/>
      <c r="LR814" s="29"/>
      <c r="LS814" s="52" t="str">
        <f t="shared" si="3593"/>
        <v/>
      </c>
      <c r="LT814" s="45"/>
      <c r="LU814" s="45" t="str">
        <f t="shared" si="3594"/>
        <v/>
      </c>
      <c r="LV814" s="45"/>
      <c r="LW814" s="45" t="str">
        <f t="shared" si="3595"/>
        <v/>
      </c>
      <c r="LX814" s="45"/>
      <c r="LY814" s="45" t="str">
        <f t="shared" si="3596"/>
        <v/>
      </c>
      <c r="LZ814" s="45"/>
      <c r="MA814" s="43"/>
      <c r="MB814" s="43" t="str">
        <f t="shared" si="3597"/>
        <v/>
      </c>
      <c r="MC814" s="45" t="str">
        <f t="shared" si="3598"/>
        <v/>
      </c>
      <c r="MD814" s="46" t="str">
        <f t="shared" si="3599"/>
        <v/>
      </c>
      <c r="ME814" s="37"/>
      <c r="MF814" s="29"/>
      <c r="MG814" s="52" t="str">
        <f t="shared" si="3600"/>
        <v/>
      </c>
      <c r="MH814" s="45"/>
      <c r="MI814" s="45" t="str">
        <f t="shared" si="3601"/>
        <v/>
      </c>
      <c r="MJ814" s="45"/>
      <c r="MK814" s="45" t="str">
        <f t="shared" si="3602"/>
        <v/>
      </c>
      <c r="ML814" s="45"/>
      <c r="MM814" s="45" t="str">
        <f t="shared" si="3603"/>
        <v/>
      </c>
      <c r="MN814" s="45"/>
      <c r="MO814" s="43"/>
      <c r="MP814" s="43" t="str">
        <f t="shared" si="3604"/>
        <v/>
      </c>
      <c r="MQ814" s="45" t="str">
        <f t="shared" si="3605"/>
        <v/>
      </c>
      <c r="MR814" s="46" t="str">
        <f t="shared" si="3606"/>
        <v/>
      </c>
      <c r="MS814" s="37"/>
      <c r="MT814" s="29"/>
      <c r="MU814" s="52" t="str">
        <f t="shared" si="3607"/>
        <v/>
      </c>
      <c r="MV814" s="45"/>
      <c r="MW814" s="45" t="str">
        <f t="shared" si="3608"/>
        <v/>
      </c>
      <c r="MX814" s="45"/>
      <c r="MY814" s="45" t="str">
        <f t="shared" si="3609"/>
        <v/>
      </c>
      <c r="MZ814" s="45"/>
      <c r="NA814" s="45" t="str">
        <f t="shared" si="3610"/>
        <v/>
      </c>
      <c r="NB814" s="45"/>
      <c r="NC814" s="43"/>
      <c r="ND814" s="43" t="str">
        <f t="shared" si="3611"/>
        <v/>
      </c>
      <c r="NE814" s="45" t="str">
        <f t="shared" si="3612"/>
        <v/>
      </c>
      <c r="NF814" s="46" t="str">
        <f t="shared" si="3613"/>
        <v/>
      </c>
      <c r="NG814" s="37"/>
      <c r="NH814" s="29"/>
      <c r="NI814" s="52" t="str">
        <f t="shared" si="3614"/>
        <v/>
      </c>
      <c r="NJ814" s="45"/>
      <c r="NK814" s="45" t="str">
        <f t="shared" si="3615"/>
        <v/>
      </c>
      <c r="NL814" s="45"/>
      <c r="NM814" s="45" t="str">
        <f t="shared" si="3616"/>
        <v/>
      </c>
      <c r="NN814" s="45"/>
      <c r="NO814" s="45" t="str">
        <f>IF(NN814="","",NN813+NP813-NN814)</f>
        <v/>
      </c>
      <c r="NP814" s="45"/>
      <c r="NQ814" s="43"/>
      <c r="NR814" s="43" t="str">
        <f t="shared" si="3618"/>
        <v/>
      </c>
      <c r="NS814" s="45" t="str">
        <f t="shared" si="3619"/>
        <v/>
      </c>
      <c r="NT814" s="46" t="str">
        <f t="shared" si="3620"/>
        <v/>
      </c>
      <c r="NU814" s="37"/>
    </row>
    <row r="815" spans="1:385" ht="15" customHeight="1" thickTop="1" x14ac:dyDescent="0.25">
      <c r="A815" s="38"/>
      <c r="B815" s="39" t="str">
        <f>IF(A815="","",SUM(J815,LG839,AL815,DR815,AZ815,DD815,LU815,NK815,MW815,MI815,X815)+SUM(CP851:CP854)+SUM(BN851:BN854)+SUM(KS851:KS854)+SUM(KE851:KE854)+SUM(CB851:CB854)+SUM(IA851:IA854)+SUM(IO851:IO854)+SUM(JC851:JC854)+SUM(JQ851:JQ854))</f>
        <v/>
      </c>
      <c r="C815" s="40" t="str">
        <f>IF(A815="","",SUM(J815,X815,AL815,AZ815)+SUM(KE851:KE854)+SUM(KS851:KS854)+SUM(BN851:BN854))</f>
        <v/>
      </c>
      <c r="D815" s="40" t="str">
        <f>IF(A815="","",SUM(DD815,LU815)+SUM(CB851:CB854)+SUM(CP851:CP854))</f>
        <v/>
      </c>
      <c r="E815" s="40" t="str">
        <f>IF(A815="","",SUM(NK815,MW815,MI815,DR815,LG839)+SUM(IA851:IA854)+SUM(IO851:IO854)+SUM(JC851:JC854)+SUM(JQ851:JQ854))</f>
        <v/>
      </c>
      <c r="F815" s="135"/>
      <c r="G815" s="135"/>
      <c r="H815" s="42"/>
      <c r="I815" s="45"/>
      <c r="J815" s="45" t="str">
        <f t="shared" si="3552"/>
        <v/>
      </c>
      <c r="K815" s="45"/>
      <c r="L815" s="45" t="str">
        <f t="shared" si="3553"/>
        <v/>
      </c>
      <c r="M815" s="45"/>
      <c r="N815" s="45" t="str">
        <f t="shared" si="3554"/>
        <v/>
      </c>
      <c r="O815" s="45"/>
      <c r="P815" s="43"/>
      <c r="Q815" s="43" t="str">
        <f t="shared" si="3555"/>
        <v/>
      </c>
      <c r="R815" s="45" t="str">
        <f t="shared" si="3556"/>
        <v/>
      </c>
      <c r="S815" s="46" t="str">
        <f t="shared" si="3557"/>
        <v/>
      </c>
      <c r="T815" s="37"/>
      <c r="U815" s="29"/>
      <c r="V815" s="52" t="str">
        <f t="shared" si="3558"/>
        <v/>
      </c>
      <c r="W815" s="45"/>
      <c r="X815" s="45" t="str">
        <f t="shared" si="3559"/>
        <v/>
      </c>
      <c r="Y815" s="45"/>
      <c r="Z815" s="45" t="str">
        <f t="shared" si="3560"/>
        <v/>
      </c>
      <c r="AA815" s="45"/>
      <c r="AB815" s="45" t="str">
        <f t="shared" si="3561"/>
        <v/>
      </c>
      <c r="AC815" s="45"/>
      <c r="AD815" s="43"/>
      <c r="AE815" s="43" t="str">
        <f t="shared" si="3562"/>
        <v/>
      </c>
      <c r="AF815" s="45" t="str">
        <f t="shared" si="3563"/>
        <v/>
      </c>
      <c r="AG815" s="46" t="str">
        <f t="shared" si="3564"/>
        <v/>
      </c>
      <c r="AH815" s="37"/>
      <c r="AI815" s="29"/>
      <c r="AJ815" s="52" t="str">
        <f t="shared" si="3565"/>
        <v/>
      </c>
      <c r="AK815" s="45"/>
      <c r="AL815" s="45" t="str">
        <f t="shared" si="3566"/>
        <v/>
      </c>
      <c r="AM815" s="45"/>
      <c r="AN815" s="45" t="str">
        <f t="shared" si="3567"/>
        <v/>
      </c>
      <c r="AO815" s="45"/>
      <c r="AP815" s="45" t="str">
        <f t="shared" si="3568"/>
        <v/>
      </c>
      <c r="AQ815" s="45"/>
      <c r="AR815" s="43"/>
      <c r="AS815" s="43" t="str">
        <f t="shared" si="3569"/>
        <v/>
      </c>
      <c r="AT815" s="45" t="str">
        <f t="shared" si="3570"/>
        <v/>
      </c>
      <c r="AU815" s="46" t="str">
        <f t="shared" si="3571"/>
        <v/>
      </c>
      <c r="AV815" s="37"/>
      <c r="AW815" s="29"/>
      <c r="AX815" s="52" t="str">
        <f t="shared" si="3572"/>
        <v/>
      </c>
      <c r="AY815" s="45"/>
      <c r="AZ815" s="45" t="str">
        <f t="shared" si="3573"/>
        <v/>
      </c>
      <c r="BA815" s="45"/>
      <c r="BB815" s="45" t="str">
        <f t="shared" si="3574"/>
        <v/>
      </c>
      <c r="BC815" s="45"/>
      <c r="BD815" s="45" t="str">
        <f t="shared" si="3575"/>
        <v/>
      </c>
      <c r="BE815" s="45"/>
      <c r="BF815" s="43"/>
      <c r="BG815" s="43" t="str">
        <f t="shared" si="3576"/>
        <v/>
      </c>
      <c r="BH815" s="45" t="str">
        <f t="shared" si="3577"/>
        <v/>
      </c>
      <c r="BI815" s="46" t="str">
        <f t="shared" si="3578"/>
        <v/>
      </c>
      <c r="BJ815" s="37"/>
      <c r="BK815" s="29"/>
      <c r="BL815" s="52">
        <f>IF($A806="","",$A806)</f>
        <v>45838</v>
      </c>
      <c r="BM815" s="43">
        <v>16164</v>
      </c>
      <c r="BN815" s="43">
        <f t="shared" si="3622"/>
        <v>38</v>
      </c>
      <c r="BO815" s="43">
        <v>692</v>
      </c>
      <c r="BP815" s="87">
        <f t="shared" si="3623"/>
        <v>1</v>
      </c>
      <c r="BQ815" s="43">
        <v>14</v>
      </c>
      <c r="BR815" s="43">
        <f t="shared" si="3624"/>
        <v>1</v>
      </c>
      <c r="BS815" s="43">
        <v>0</v>
      </c>
      <c r="BT815" s="44" t="str">
        <f t="shared" si="3625"/>
        <v>ギャルキティキーケース</v>
      </c>
      <c r="BU815" s="48">
        <f t="shared" si="3626"/>
        <v>726</v>
      </c>
      <c r="BV815" s="45">
        <f t="shared" si="3627"/>
        <v>726</v>
      </c>
      <c r="BW815" s="89">
        <f t="shared" si="3628"/>
        <v>0.19105263157894736</v>
      </c>
      <c r="BX815" s="37"/>
      <c r="BY815" s="57"/>
      <c r="BZ815" s="52">
        <f>IF($A806="","",$A806)</f>
        <v>45838</v>
      </c>
      <c r="CA815" s="43">
        <v>6334</v>
      </c>
      <c r="CB815" s="43">
        <f t="shared" si="3629"/>
        <v>63</v>
      </c>
      <c r="CC815" s="43">
        <v>222</v>
      </c>
      <c r="CD815" s="87">
        <f t="shared" si="3630"/>
        <v>1</v>
      </c>
      <c r="CE815" s="43">
        <v>16</v>
      </c>
      <c r="CF815" s="43">
        <f t="shared" si="3631"/>
        <v>1</v>
      </c>
      <c r="CG815" s="43">
        <v>0</v>
      </c>
      <c r="CH815" s="44" t="str">
        <f t="shared" si="3632"/>
        <v>チロルイヤホン</v>
      </c>
      <c r="CI815" s="48">
        <f t="shared" si="3633"/>
        <v>1100</v>
      </c>
      <c r="CJ815" s="45">
        <f t="shared" si="3634"/>
        <v>1100</v>
      </c>
      <c r="CK815" s="89">
        <f t="shared" si="3635"/>
        <v>0.17460317460317459</v>
      </c>
      <c r="CL815" s="37"/>
      <c r="CM815" s="29"/>
      <c r="CN815" s="52">
        <f>IF($A806="","",$A806)</f>
        <v>45838</v>
      </c>
      <c r="CO815" s="43">
        <v>72</v>
      </c>
      <c r="CP815" s="43">
        <f t="shared" si="3636"/>
        <v>49</v>
      </c>
      <c r="CQ815" s="43">
        <v>6</v>
      </c>
      <c r="CR815" s="87">
        <f t="shared" si="3637"/>
        <v>3</v>
      </c>
      <c r="CS815" s="43">
        <v>12</v>
      </c>
      <c r="CT815" s="43">
        <f t="shared" si="3638"/>
        <v>3</v>
      </c>
      <c r="CU815" s="43">
        <v>0</v>
      </c>
      <c r="CV815" s="44" t="str">
        <f t="shared" si="3639"/>
        <v>ゴールドイヤホン</v>
      </c>
      <c r="CW815" s="48">
        <f t="shared" si="3640"/>
        <v>770</v>
      </c>
      <c r="CX815" s="45">
        <f t="shared" si="3641"/>
        <v>2310</v>
      </c>
      <c r="CY815" s="89">
        <f t="shared" si="3642"/>
        <v>0.47142857142857142</v>
      </c>
      <c r="CZ815" s="37"/>
      <c r="DA815" s="29"/>
      <c r="DB815" s="52" t="str">
        <f t="shared" si="3579"/>
        <v/>
      </c>
      <c r="DC815" s="45"/>
      <c r="DD815" s="45" t="str">
        <f t="shared" si="3580"/>
        <v/>
      </c>
      <c r="DE815" s="45"/>
      <c r="DF815" s="45" t="str">
        <f t="shared" si="3581"/>
        <v/>
      </c>
      <c r="DG815" s="45"/>
      <c r="DH815" s="45" t="str">
        <f t="shared" si="3582"/>
        <v/>
      </c>
      <c r="DI815" s="45"/>
      <c r="DJ815" s="43"/>
      <c r="DK815" s="43" t="str">
        <f t="shared" si="3583"/>
        <v/>
      </c>
      <c r="DL815" s="45" t="str">
        <f t="shared" si="3584"/>
        <v/>
      </c>
      <c r="DM815" s="46" t="str">
        <f t="shared" si="3585"/>
        <v/>
      </c>
      <c r="DN815" s="37"/>
      <c r="DO815" s="29"/>
      <c r="DP815" s="52" t="str">
        <f t="shared" si="3586"/>
        <v/>
      </c>
      <c r="DQ815" s="45"/>
      <c r="DR815" s="45" t="str">
        <f t="shared" si="3587"/>
        <v/>
      </c>
      <c r="DS815" s="45"/>
      <c r="DT815" s="45" t="str">
        <f t="shared" si="3588"/>
        <v/>
      </c>
      <c r="DU815" s="45"/>
      <c r="DV815" s="45" t="str">
        <f>IF(DU815="","",DU814+DW814-DU815)</f>
        <v/>
      </c>
      <c r="DW815" s="45"/>
      <c r="DX815" s="43"/>
      <c r="DY815" s="43" t="str">
        <f t="shared" si="3590"/>
        <v/>
      </c>
      <c r="DZ815" s="45" t="str">
        <f t="shared" si="3591"/>
        <v/>
      </c>
      <c r="EA815" s="46" t="str">
        <f t="shared" si="3592"/>
        <v/>
      </c>
      <c r="EB815" s="37"/>
      <c r="GU815" s="220"/>
      <c r="GV815" s="29"/>
      <c r="GW815" s="31"/>
      <c r="GX815" s="29"/>
      <c r="GY815" s="128"/>
      <c r="GZ815" s="29"/>
      <c r="HB815" s="166"/>
      <c r="HC815" s="29"/>
      <c r="HD815" s="29"/>
      <c r="HE815" s="29"/>
      <c r="HF815" s="29"/>
      <c r="HG815" s="29"/>
      <c r="HK815" s="29"/>
      <c r="HL815" s="29"/>
      <c r="HM815" s="128"/>
      <c r="HN815" s="29"/>
      <c r="HP815" s="166"/>
      <c r="HQ815" s="29"/>
      <c r="HR815" s="29"/>
      <c r="HS815" s="29"/>
      <c r="HT815" s="29"/>
      <c r="HU815" s="29"/>
      <c r="HX815" s="360"/>
      <c r="HY815" s="52">
        <f>IF($A806="","",$A806)</f>
        <v>45838</v>
      </c>
      <c r="HZ815" s="43">
        <v>4746</v>
      </c>
      <c r="IA815" s="43">
        <f t="shared" si="3643"/>
        <v>26</v>
      </c>
      <c r="IB815" s="43">
        <v>256</v>
      </c>
      <c r="IC815" s="87">
        <f t="shared" si="3644"/>
        <v>0</v>
      </c>
      <c r="ID815" s="43">
        <v>9</v>
      </c>
      <c r="IE815" s="43">
        <f t="shared" si="3645"/>
        <v>0</v>
      </c>
      <c r="IF815" s="43">
        <v>6</v>
      </c>
      <c r="IG815" s="44" t="str">
        <f t="shared" si="3646"/>
        <v>お菓子ウォレット</v>
      </c>
      <c r="IH815" s="48">
        <f t="shared" si="3647"/>
        <v>800</v>
      </c>
      <c r="II815" s="45">
        <f t="shared" si="3648"/>
        <v>0</v>
      </c>
      <c r="IJ815" s="89">
        <f t="shared" si="3649"/>
        <v>0</v>
      </c>
      <c r="IK815" s="37" t="s">
        <v>264</v>
      </c>
      <c r="IL815" s="29"/>
      <c r="IM815" s="52">
        <f>IF($A806="","",$A806)</f>
        <v>45838</v>
      </c>
      <c r="IN815" s="43">
        <v>4028</v>
      </c>
      <c r="IO815" s="43">
        <f t="shared" si="3650"/>
        <v>36</v>
      </c>
      <c r="IP815" s="43">
        <v>123</v>
      </c>
      <c r="IQ815" s="87">
        <f t="shared" si="3651"/>
        <v>4</v>
      </c>
      <c r="IR815" s="43">
        <v>10</v>
      </c>
      <c r="IS815" s="43">
        <f t="shared" si="3652"/>
        <v>3</v>
      </c>
      <c r="IT815" s="43">
        <v>4</v>
      </c>
      <c r="IU815" s="44" t="str">
        <f t="shared" si="3653"/>
        <v>ジャグラーイヤホン</v>
      </c>
      <c r="IV815" s="48">
        <f t="shared" si="3654"/>
        <v>1100</v>
      </c>
      <c r="IW815" s="45">
        <f t="shared" si="3655"/>
        <v>3300</v>
      </c>
      <c r="IX815" s="89">
        <f t="shared" si="3656"/>
        <v>0.91666666666666663</v>
      </c>
      <c r="IY815" s="37" t="s">
        <v>261</v>
      </c>
      <c r="IZ815" s="61"/>
      <c r="JA815" s="52">
        <f>IF($A806="","",$A806)</f>
        <v>45838</v>
      </c>
      <c r="JB815" s="43">
        <v>3484</v>
      </c>
      <c r="JC815" s="43">
        <f t="shared" si="3657"/>
        <v>145</v>
      </c>
      <c r="JD815" s="43">
        <v>153</v>
      </c>
      <c r="JE815" s="87">
        <f t="shared" si="3658"/>
        <v>3</v>
      </c>
      <c r="JF815" s="43">
        <v>5</v>
      </c>
      <c r="JG815" s="43">
        <f t="shared" si="3659"/>
        <v>3</v>
      </c>
      <c r="JH815" s="43">
        <v>3</v>
      </c>
      <c r="JI815" s="44" t="str">
        <f t="shared" si="3660"/>
        <v>サンリオFAN</v>
      </c>
      <c r="JJ815" s="48">
        <f t="shared" si="3661"/>
        <v>1100</v>
      </c>
      <c r="JK815" s="45">
        <f t="shared" si="3662"/>
        <v>3300</v>
      </c>
      <c r="JL815" s="89">
        <f t="shared" si="3663"/>
        <v>0.22758620689655173</v>
      </c>
      <c r="JM815" s="37"/>
      <c r="JN815" s="29"/>
      <c r="JO815" s="52">
        <f>IF($A806="","",$A806)</f>
        <v>45838</v>
      </c>
      <c r="JP815" s="43">
        <v>2782</v>
      </c>
      <c r="JQ815" s="43">
        <f t="shared" si="3664"/>
        <v>14</v>
      </c>
      <c r="JR815" s="43">
        <v>111</v>
      </c>
      <c r="JS815" s="87">
        <f t="shared" si="3665"/>
        <v>0</v>
      </c>
      <c r="JT815" s="43">
        <v>15</v>
      </c>
      <c r="JU815" s="43">
        <f t="shared" si="3666"/>
        <v>0</v>
      </c>
      <c r="JV815" s="43">
        <v>75</v>
      </c>
      <c r="JW815" s="44" t="str">
        <f t="shared" si="3669"/>
        <v>猫アイシャドウ</v>
      </c>
      <c r="JX815" s="48">
        <f t="shared" si="3670"/>
        <v>1034</v>
      </c>
      <c r="JY815" s="45">
        <f t="shared" si="3667"/>
        <v>0</v>
      </c>
      <c r="JZ815" s="89">
        <f t="shared" si="3668"/>
        <v>0</v>
      </c>
      <c r="KA815" s="37" t="s">
        <v>266</v>
      </c>
      <c r="KB815" s="51"/>
      <c r="KC815" s="52">
        <f>IF($A806="","",$A806)</f>
        <v>45838</v>
      </c>
      <c r="KD815" s="43">
        <v>10565</v>
      </c>
      <c r="KE815" s="43">
        <f>IF(KD815="","",KD815-KD811)</f>
        <v>129</v>
      </c>
      <c r="KF815" s="43">
        <v>395</v>
      </c>
      <c r="KG815" s="87">
        <f>IF(KF815="","",KF815-KF811)</f>
        <v>3</v>
      </c>
      <c r="KH815" s="43">
        <v>3</v>
      </c>
      <c r="KI815" s="43">
        <f>IF(KH815="","",KH811+KJ811-KH815)</f>
        <v>5</v>
      </c>
      <c r="KJ815" s="43">
        <v>4</v>
      </c>
      <c r="KK815" s="44" t="str">
        <f>IF(KD815="","",KK811)</f>
        <v>サンリオFAN</v>
      </c>
      <c r="KL815" s="48">
        <f>IF(KE815="","",KL811)</f>
        <v>1100</v>
      </c>
      <c r="KM815" s="45">
        <f>IF(KH815="","",KI815*KL815)</f>
        <v>5500</v>
      </c>
      <c r="KN815" s="89">
        <f>IF(KI815="","",KM815/(KE815*100))</f>
        <v>0.4263565891472868</v>
      </c>
      <c r="KO815" s="37"/>
      <c r="KP815" s="29"/>
      <c r="KQ815" s="52">
        <f>IF($A806="","",$A806)</f>
        <v>45838</v>
      </c>
      <c r="KR815" s="43">
        <v>16394</v>
      </c>
      <c r="KS815" s="43">
        <f>IF(KR815="","",KR815-KR811)</f>
        <v>33</v>
      </c>
      <c r="KT815" s="43">
        <v>925</v>
      </c>
      <c r="KU815" s="87">
        <f>IF(KT815="","",KT815-KT811)</f>
        <v>1</v>
      </c>
      <c r="KV815" s="43">
        <v>9</v>
      </c>
      <c r="KW815" s="43">
        <f>IF(KV815="","",KV811+KX811-KV815)</f>
        <v>1</v>
      </c>
      <c r="KX815" s="43">
        <v>0</v>
      </c>
      <c r="KY815" s="44" t="str">
        <f>IF(KR815="","",KY811)</f>
        <v>ジャグラーサウンドフラッシュ</v>
      </c>
      <c r="KZ815" s="48">
        <f>IF(KS815="","",KZ811)</f>
        <v>800</v>
      </c>
      <c r="LA815" s="45">
        <f>IF(KV815="","",KW815*KZ815)</f>
        <v>800</v>
      </c>
      <c r="LB815" s="89">
        <f>IF(KW815="","",LA815/(KS815*100))</f>
        <v>0.24242424242424243</v>
      </c>
      <c r="LC815" s="37"/>
      <c r="LD815" s="29"/>
      <c r="LE815" s="52">
        <f>IF(A807="","",A807)</f>
        <v>45842</v>
      </c>
      <c r="LF815" s="43">
        <v>65840</v>
      </c>
      <c r="LG815" s="86">
        <f>IF(LF815="","",LF815-LF812)</f>
        <v>42</v>
      </c>
      <c r="LH815" s="43">
        <v>444</v>
      </c>
      <c r="LI815" s="43">
        <f t="shared" si="3671"/>
        <v>0</v>
      </c>
      <c r="LJ815" s="43">
        <v>1</v>
      </c>
      <c r="LK815" s="87">
        <f t="shared" si="3672"/>
        <v>0</v>
      </c>
      <c r="LL815" s="43">
        <v>0</v>
      </c>
      <c r="LM815" s="65" t="str">
        <f>IF(LF815="","",LM812)</f>
        <v>コキンちゃん、ギャルクロミ</v>
      </c>
      <c r="LN815" s="48">
        <f>IF(LG815="","",LN812)</f>
        <v>1000</v>
      </c>
      <c r="LO815" s="87">
        <f t="shared" si="3621"/>
        <v>0</v>
      </c>
      <c r="LP815" s="53"/>
      <c r="LQ815" s="37"/>
      <c r="LR815" s="29"/>
      <c r="LS815" s="52" t="str">
        <f t="shared" si="3593"/>
        <v/>
      </c>
      <c r="LT815" s="45"/>
      <c r="LU815" s="45" t="str">
        <f t="shared" si="3594"/>
        <v/>
      </c>
      <c r="LV815" s="45"/>
      <c r="LW815" s="45" t="str">
        <f t="shared" si="3595"/>
        <v/>
      </c>
      <c r="LX815" s="45"/>
      <c r="LY815" s="45" t="str">
        <f t="shared" si="3596"/>
        <v/>
      </c>
      <c r="LZ815" s="45"/>
      <c r="MA815" s="43"/>
      <c r="MB815" s="43" t="str">
        <f t="shared" si="3597"/>
        <v/>
      </c>
      <c r="MC815" s="45" t="str">
        <f t="shared" si="3598"/>
        <v/>
      </c>
      <c r="MD815" s="46" t="str">
        <f t="shared" si="3599"/>
        <v/>
      </c>
      <c r="ME815" s="37"/>
      <c r="MF815" s="29"/>
      <c r="MG815" s="52" t="str">
        <f t="shared" si="3600"/>
        <v/>
      </c>
      <c r="MH815" s="45"/>
      <c r="MI815" s="45" t="str">
        <f t="shared" si="3601"/>
        <v/>
      </c>
      <c r="MJ815" s="45"/>
      <c r="MK815" s="45" t="str">
        <f t="shared" si="3602"/>
        <v/>
      </c>
      <c r="ML815" s="45"/>
      <c r="MM815" s="45" t="str">
        <f t="shared" si="3603"/>
        <v/>
      </c>
      <c r="MN815" s="45"/>
      <c r="MO815" s="43"/>
      <c r="MP815" s="43" t="str">
        <f t="shared" si="3604"/>
        <v/>
      </c>
      <c r="MQ815" s="45" t="str">
        <f t="shared" si="3605"/>
        <v/>
      </c>
      <c r="MR815" s="46" t="str">
        <f t="shared" si="3606"/>
        <v/>
      </c>
      <c r="MS815" s="37"/>
      <c r="MT815" s="29"/>
      <c r="MU815" s="52" t="str">
        <f t="shared" si="3607"/>
        <v/>
      </c>
      <c r="MV815" s="45"/>
      <c r="MW815" s="45" t="str">
        <f t="shared" si="3608"/>
        <v/>
      </c>
      <c r="MX815" s="45"/>
      <c r="MY815" s="45" t="str">
        <f t="shared" si="3609"/>
        <v/>
      </c>
      <c r="MZ815" s="45"/>
      <c r="NA815" s="45" t="str">
        <f t="shared" si="3610"/>
        <v/>
      </c>
      <c r="NB815" s="45"/>
      <c r="NC815" s="43"/>
      <c r="ND815" s="43" t="str">
        <f t="shared" si="3611"/>
        <v/>
      </c>
      <c r="NE815" s="45" t="str">
        <f t="shared" si="3612"/>
        <v/>
      </c>
      <c r="NF815" s="46" t="str">
        <f t="shared" si="3613"/>
        <v/>
      </c>
      <c r="NG815" s="37"/>
      <c r="NH815" s="29"/>
      <c r="NI815" s="52" t="str">
        <f t="shared" si="3614"/>
        <v/>
      </c>
      <c r="NJ815" s="45"/>
      <c r="NK815" s="45" t="str">
        <f t="shared" si="3615"/>
        <v/>
      </c>
      <c r="NL815" s="45"/>
      <c r="NM815" s="45" t="str">
        <f t="shared" si="3616"/>
        <v/>
      </c>
      <c r="NN815" s="45"/>
      <c r="NO815" s="45" t="str">
        <f>IF(NN815="","",NN814+NP814-NN815)</f>
        <v/>
      </c>
      <c r="NP815" s="45"/>
      <c r="NQ815" s="43"/>
      <c r="NR815" s="43" t="str">
        <f t="shared" si="3618"/>
        <v/>
      </c>
      <c r="NS815" s="45" t="str">
        <f t="shared" si="3619"/>
        <v/>
      </c>
      <c r="NT815" s="46" t="str">
        <f t="shared" si="3620"/>
        <v/>
      </c>
      <c r="NU815" s="37"/>
    </row>
    <row r="816" spans="1:385" ht="15" customHeight="1" x14ac:dyDescent="0.25">
      <c r="A816" s="38"/>
      <c r="B816" s="39" t="str">
        <f>IF(A816="","",SUM(J816,LG842,AL816,DR816,AZ816,DD816,LU816,NK816,MW816,MI816,X816)+SUM(CP855:CP858)+SUM(BN855:BN858)+SUM(KS855:KS858)+SUM(KE855:KE858)+SUM(CB855:CB858)+SUM(IA855:IA858)+SUM(IO855:IO858)+SUM(JC855:JC858)+SUM(JQ855:JQ858))</f>
        <v/>
      </c>
      <c r="C816" s="40" t="str">
        <f>IF(A816="","",SUM(J816,X816,AL816,AZ816)+SUM(KE855:KE858)+SUM(KS855:KS858)+SUM(BN855:BN858))</f>
        <v/>
      </c>
      <c r="D816" s="40" t="str">
        <f>IF(A816="","",SUM(DD816,LU816)+SUM(CB855:CB858)+SUM(CP855:CP858))</f>
        <v/>
      </c>
      <c r="E816" s="40" t="str">
        <f>IF(A816="","",SUM(NK816,MW816,MI816,DR816,LG842)+SUM(IA855:IA858)+SUM(IO855:IO858)+SUM(JC855:JC858)+SUM(JQ855:JQ858))</f>
        <v/>
      </c>
      <c r="F816" s="135"/>
      <c r="G816" s="135"/>
      <c r="H816" s="42"/>
      <c r="I816" s="45"/>
      <c r="J816" s="45" t="str">
        <f t="shared" si="3552"/>
        <v/>
      </c>
      <c r="K816" s="45"/>
      <c r="L816" s="45" t="str">
        <f t="shared" si="3553"/>
        <v/>
      </c>
      <c r="M816" s="45"/>
      <c r="N816" s="45" t="str">
        <f t="shared" si="3554"/>
        <v/>
      </c>
      <c r="O816" s="45"/>
      <c r="P816" s="43"/>
      <c r="Q816" s="43" t="str">
        <f t="shared" si="3555"/>
        <v/>
      </c>
      <c r="R816" s="45" t="str">
        <f t="shared" si="3556"/>
        <v/>
      </c>
      <c r="S816" s="46" t="str">
        <f t="shared" si="3557"/>
        <v/>
      </c>
      <c r="T816" s="37"/>
      <c r="U816" s="29"/>
      <c r="V816" s="52" t="str">
        <f t="shared" si="3558"/>
        <v/>
      </c>
      <c r="W816" s="45"/>
      <c r="X816" s="45" t="str">
        <f t="shared" si="3559"/>
        <v/>
      </c>
      <c r="Y816" s="45"/>
      <c r="Z816" s="45" t="str">
        <f t="shared" si="3560"/>
        <v/>
      </c>
      <c r="AA816" s="45"/>
      <c r="AB816" s="45" t="str">
        <f t="shared" si="3561"/>
        <v/>
      </c>
      <c r="AC816" s="45"/>
      <c r="AD816" s="43"/>
      <c r="AE816" s="43" t="str">
        <f t="shared" si="3562"/>
        <v/>
      </c>
      <c r="AF816" s="45" t="str">
        <f t="shared" si="3563"/>
        <v/>
      </c>
      <c r="AG816" s="46" t="str">
        <f t="shared" si="3564"/>
        <v/>
      </c>
      <c r="AH816" s="37"/>
      <c r="AI816" s="29"/>
      <c r="AJ816" s="52" t="str">
        <f t="shared" si="3565"/>
        <v/>
      </c>
      <c r="AK816" s="45"/>
      <c r="AL816" s="45" t="str">
        <f t="shared" si="3566"/>
        <v/>
      </c>
      <c r="AM816" s="45"/>
      <c r="AN816" s="45" t="str">
        <f t="shared" si="3567"/>
        <v/>
      </c>
      <c r="AO816" s="45"/>
      <c r="AP816" s="45" t="str">
        <f t="shared" si="3568"/>
        <v/>
      </c>
      <c r="AQ816" s="45"/>
      <c r="AR816" s="43"/>
      <c r="AS816" s="43" t="str">
        <f t="shared" si="3569"/>
        <v/>
      </c>
      <c r="AT816" s="45" t="str">
        <f t="shared" si="3570"/>
        <v/>
      </c>
      <c r="AU816" s="46" t="str">
        <f t="shared" si="3571"/>
        <v/>
      </c>
      <c r="AV816" s="37"/>
      <c r="AW816" s="29"/>
      <c r="AX816" s="52" t="str">
        <f t="shared" si="3572"/>
        <v/>
      </c>
      <c r="AY816" s="45"/>
      <c r="AZ816" s="45" t="str">
        <f t="shared" si="3573"/>
        <v/>
      </c>
      <c r="BA816" s="45"/>
      <c r="BB816" s="45" t="str">
        <f t="shared" si="3574"/>
        <v/>
      </c>
      <c r="BC816" s="45"/>
      <c r="BD816" s="45" t="str">
        <f t="shared" si="3575"/>
        <v/>
      </c>
      <c r="BE816" s="45"/>
      <c r="BF816" s="43"/>
      <c r="BG816" s="43" t="str">
        <f t="shared" si="3576"/>
        <v/>
      </c>
      <c r="BH816" s="45" t="str">
        <f t="shared" si="3577"/>
        <v/>
      </c>
      <c r="BI816" s="46" t="str">
        <f t="shared" si="3578"/>
        <v/>
      </c>
      <c r="BJ816" s="37"/>
      <c r="BK816" s="29"/>
      <c r="BL816" s="52"/>
      <c r="BM816" s="43">
        <v>14227</v>
      </c>
      <c r="BN816" s="45">
        <f t="shared" si="3622"/>
        <v>42</v>
      </c>
      <c r="BO816" s="43">
        <v>552</v>
      </c>
      <c r="BP816" s="45">
        <f t="shared" si="3623"/>
        <v>1</v>
      </c>
      <c r="BQ816" s="43">
        <v>12</v>
      </c>
      <c r="BR816" s="45">
        <f t="shared" si="3624"/>
        <v>1</v>
      </c>
      <c r="BS816" s="45">
        <v>-4</v>
      </c>
      <c r="BT816" s="63" t="str">
        <f t="shared" si="3625"/>
        <v>モンチッチヘアゴム</v>
      </c>
      <c r="BU816" s="67">
        <f t="shared" si="3626"/>
        <v>440</v>
      </c>
      <c r="BV816" s="43">
        <f t="shared" si="3627"/>
        <v>440</v>
      </c>
      <c r="BW816" s="46">
        <f t="shared" si="3628"/>
        <v>0.10476190476190476</v>
      </c>
      <c r="BX816" s="37" t="s">
        <v>258</v>
      </c>
      <c r="BY816" s="57"/>
      <c r="BZ816" s="52"/>
      <c r="CA816" s="43">
        <v>6070</v>
      </c>
      <c r="CB816" s="45">
        <f t="shared" si="3629"/>
        <v>62</v>
      </c>
      <c r="CC816" s="43">
        <v>196</v>
      </c>
      <c r="CD816" s="45">
        <f t="shared" si="3630"/>
        <v>0</v>
      </c>
      <c r="CE816" s="43">
        <v>10</v>
      </c>
      <c r="CF816" s="45">
        <f t="shared" si="3631"/>
        <v>0</v>
      </c>
      <c r="CG816" s="45">
        <v>0</v>
      </c>
      <c r="CH816" s="63" t="str">
        <f t="shared" si="3632"/>
        <v>デジタルミニカメラ</v>
      </c>
      <c r="CI816" s="67">
        <f t="shared" si="3633"/>
        <v>0</v>
      </c>
      <c r="CJ816" s="43">
        <f t="shared" si="3634"/>
        <v>0</v>
      </c>
      <c r="CK816" s="46">
        <f t="shared" si="3635"/>
        <v>0</v>
      </c>
      <c r="CL816" s="37"/>
      <c r="CM816" s="29"/>
      <c r="CN816" s="52"/>
      <c r="CO816" s="43">
        <v>262</v>
      </c>
      <c r="CP816" s="45">
        <f t="shared" si="3636"/>
        <v>143</v>
      </c>
      <c r="CQ816" s="43">
        <v>8</v>
      </c>
      <c r="CR816" s="45">
        <f t="shared" si="3637"/>
        <v>4</v>
      </c>
      <c r="CS816" s="43">
        <v>5</v>
      </c>
      <c r="CT816" s="45">
        <f t="shared" si="3638"/>
        <v>4</v>
      </c>
      <c r="CU816" s="45">
        <v>2</v>
      </c>
      <c r="CV816" s="63" t="str">
        <f t="shared" si="3639"/>
        <v>サンリオFAN</v>
      </c>
      <c r="CW816" s="67">
        <f t="shared" si="3640"/>
        <v>1100</v>
      </c>
      <c r="CX816" s="43">
        <f t="shared" si="3641"/>
        <v>4400</v>
      </c>
      <c r="CY816" s="46">
        <f t="shared" si="3642"/>
        <v>0.30769230769230771</v>
      </c>
      <c r="CZ816" s="37"/>
      <c r="DA816" s="29"/>
      <c r="DB816" s="52" t="str">
        <f t="shared" si="3579"/>
        <v/>
      </c>
      <c r="DC816" s="45"/>
      <c r="DD816" s="45" t="str">
        <f t="shared" si="3580"/>
        <v/>
      </c>
      <c r="DE816" s="45"/>
      <c r="DF816" s="45" t="str">
        <f t="shared" si="3581"/>
        <v/>
      </c>
      <c r="DG816" s="45"/>
      <c r="DH816" s="45" t="str">
        <f t="shared" si="3582"/>
        <v/>
      </c>
      <c r="DI816" s="45"/>
      <c r="DJ816" s="43"/>
      <c r="DK816" s="43" t="str">
        <f t="shared" si="3583"/>
        <v/>
      </c>
      <c r="DL816" s="45" t="str">
        <f t="shared" si="3584"/>
        <v/>
      </c>
      <c r="DM816" s="46" t="str">
        <f t="shared" si="3585"/>
        <v/>
      </c>
      <c r="DN816" s="37"/>
      <c r="DO816" s="29"/>
      <c r="DP816" s="52" t="str">
        <f t="shared" si="3586"/>
        <v/>
      </c>
      <c r="DQ816" s="45"/>
      <c r="DR816" s="45" t="str">
        <f t="shared" si="3587"/>
        <v/>
      </c>
      <c r="DS816" s="45"/>
      <c r="DT816" s="45" t="str">
        <f t="shared" si="3588"/>
        <v/>
      </c>
      <c r="DU816" s="45"/>
      <c r="DV816" s="45" t="str">
        <f t="shared" ref="DV816" si="3673">IF(DU816="","",DU815+DW815-DU816)</f>
        <v/>
      </c>
      <c r="DW816" s="45"/>
      <c r="DX816" s="43"/>
      <c r="DY816" s="43" t="str">
        <f t="shared" si="3590"/>
        <v/>
      </c>
      <c r="DZ816" s="45" t="str">
        <f t="shared" si="3591"/>
        <v/>
      </c>
      <c r="EA816" s="46" t="str">
        <f t="shared" si="3592"/>
        <v/>
      </c>
      <c r="EB816" s="37"/>
      <c r="GU816" s="220"/>
      <c r="GV816" s="29"/>
      <c r="GW816" s="31"/>
      <c r="GX816" s="29"/>
      <c r="GY816" s="128"/>
      <c r="GZ816" s="29"/>
      <c r="HB816" s="166"/>
      <c r="HC816" s="29"/>
      <c r="HD816" s="29"/>
      <c r="HE816" s="29"/>
      <c r="HF816" s="29"/>
      <c r="HG816" s="29"/>
      <c r="HK816" s="29"/>
      <c r="HL816" s="29"/>
      <c r="HM816" s="128"/>
      <c r="HN816" s="29"/>
      <c r="HP816" s="166"/>
      <c r="HQ816" s="29"/>
      <c r="HR816" s="29"/>
      <c r="HS816" s="29"/>
      <c r="HT816" s="29"/>
      <c r="HU816" s="29"/>
      <c r="HX816" s="360"/>
      <c r="HY816" s="52"/>
      <c r="HZ816" s="43">
        <v>2944</v>
      </c>
      <c r="IA816" s="45">
        <f t="shared" si="3643"/>
        <v>45</v>
      </c>
      <c r="IB816" s="43">
        <v>87</v>
      </c>
      <c r="IC816" s="45">
        <f t="shared" si="3644"/>
        <v>2</v>
      </c>
      <c r="ID816" s="43">
        <v>34</v>
      </c>
      <c r="IE816" s="45">
        <f t="shared" si="3645"/>
        <v>2</v>
      </c>
      <c r="IF816" s="45">
        <v>2</v>
      </c>
      <c r="IG816" s="63" t="str">
        <f t="shared" si="3646"/>
        <v>ミニ香水</v>
      </c>
      <c r="IH816" s="67">
        <f t="shared" si="3647"/>
        <v>1100</v>
      </c>
      <c r="II816" s="43">
        <f t="shared" si="3648"/>
        <v>2200</v>
      </c>
      <c r="IJ816" s="46">
        <f t="shared" si="3649"/>
        <v>0.48888888888888887</v>
      </c>
      <c r="IK816" s="37"/>
      <c r="IL816" s="29"/>
      <c r="IM816" s="52"/>
      <c r="IN816" s="43">
        <v>3728</v>
      </c>
      <c r="IO816" s="45">
        <f t="shared" si="3650"/>
        <v>68</v>
      </c>
      <c r="IP816" s="43">
        <v>85</v>
      </c>
      <c r="IQ816" s="45">
        <f t="shared" si="3651"/>
        <v>2</v>
      </c>
      <c r="IR816" s="43">
        <v>7</v>
      </c>
      <c r="IS816" s="45">
        <f t="shared" si="3652"/>
        <v>1</v>
      </c>
      <c r="IT816" s="45">
        <v>3</v>
      </c>
      <c r="IU816" s="63" t="str">
        <f t="shared" si="3653"/>
        <v>ジャグラーサウンドボタン</v>
      </c>
      <c r="IV816" s="67">
        <f t="shared" si="3654"/>
        <v>900</v>
      </c>
      <c r="IW816" s="43">
        <f t="shared" si="3655"/>
        <v>900</v>
      </c>
      <c r="IX816" s="46">
        <f t="shared" si="3656"/>
        <v>0.13235294117647059</v>
      </c>
      <c r="IY816" s="37"/>
      <c r="IZ816" s="61"/>
      <c r="JA816" s="52"/>
      <c r="JB816" s="43">
        <v>2803</v>
      </c>
      <c r="JC816" s="45">
        <f t="shared" si="3657"/>
        <v>90</v>
      </c>
      <c r="JD816" s="43">
        <v>88</v>
      </c>
      <c r="JE816" s="45">
        <f t="shared" si="3658"/>
        <v>2</v>
      </c>
      <c r="JF816" s="43">
        <v>13</v>
      </c>
      <c r="JG816" s="45">
        <f t="shared" si="3659"/>
        <v>2</v>
      </c>
      <c r="JH816" s="45">
        <v>3</v>
      </c>
      <c r="JI816" s="63" t="str">
        <f t="shared" si="3660"/>
        <v>サンリオキーケース</v>
      </c>
      <c r="JJ816" s="67">
        <f t="shared" si="3661"/>
        <v>726</v>
      </c>
      <c r="JK816" s="43">
        <f t="shared" si="3662"/>
        <v>1452</v>
      </c>
      <c r="JL816" s="46">
        <f t="shared" si="3663"/>
        <v>0.16133333333333333</v>
      </c>
      <c r="JM816" s="37"/>
      <c r="JN816" s="29"/>
      <c r="JO816" s="52"/>
      <c r="JP816" s="43">
        <v>2912</v>
      </c>
      <c r="JQ816" s="45">
        <f t="shared" si="3664"/>
        <v>97</v>
      </c>
      <c r="JR816" s="43">
        <v>66</v>
      </c>
      <c r="JS816" s="45">
        <f t="shared" si="3665"/>
        <v>1</v>
      </c>
      <c r="JT816" s="43">
        <v>8</v>
      </c>
      <c r="JU816" s="45">
        <f t="shared" si="3666"/>
        <v>1</v>
      </c>
      <c r="JV816" s="45">
        <v>6</v>
      </c>
      <c r="JW816" s="63" t="s">
        <v>97</v>
      </c>
      <c r="JX816" s="67">
        <v>722</v>
      </c>
      <c r="JY816" s="43">
        <f t="shared" si="3667"/>
        <v>722</v>
      </c>
      <c r="JZ816" s="46">
        <f t="shared" si="3668"/>
        <v>7.4432989690721651E-2</v>
      </c>
      <c r="KA816" s="37"/>
      <c r="KB816" s="51"/>
      <c r="KC816" s="52"/>
      <c r="KD816" s="43">
        <v>8830</v>
      </c>
      <c r="KE816" s="45">
        <f>IF(KD816="","",KD816-KD812)</f>
        <v>52</v>
      </c>
      <c r="KF816" s="43">
        <v>257</v>
      </c>
      <c r="KG816" s="45">
        <f>IF(KF816="","",KF816-KF812)</f>
        <v>1</v>
      </c>
      <c r="KH816" s="43">
        <v>38</v>
      </c>
      <c r="KI816" s="45">
        <f>IF(KH816="","",KH812+KJ812-KH816)</f>
        <v>0</v>
      </c>
      <c r="KJ816" s="45">
        <v>2</v>
      </c>
      <c r="KK816" s="63" t="str">
        <f>IF(KD816="","",KK812)</f>
        <v>ミニ香水</v>
      </c>
      <c r="KL816" s="67">
        <f>IF(KE816="","",KL812)</f>
        <v>1000</v>
      </c>
      <c r="KM816" s="43">
        <f>IF(KH816="","",KI816*KL816)</f>
        <v>0</v>
      </c>
      <c r="KN816" s="46">
        <f>IF(KI816="","",KM816/(KE816*100))</f>
        <v>0</v>
      </c>
      <c r="KO816" s="37"/>
      <c r="KP816" s="29"/>
      <c r="KQ816" s="52"/>
      <c r="KR816" s="43">
        <v>18319</v>
      </c>
      <c r="KS816" s="45">
        <f>IF(KR816="","",KR816-KR812)</f>
        <v>11</v>
      </c>
      <c r="KT816" s="43">
        <v>1023</v>
      </c>
      <c r="KU816" s="45">
        <f>IF(KT816="","",KT816-KT812)</f>
        <v>2</v>
      </c>
      <c r="KV816" s="43">
        <v>13</v>
      </c>
      <c r="KW816" s="45">
        <f>IF(KV816="","",KV812+KX812-KV816)</f>
        <v>3</v>
      </c>
      <c r="KX816" s="45">
        <v>0</v>
      </c>
      <c r="KY816" s="64" t="str">
        <f>IF(KR816="","",KY812)</f>
        <v>ジャグラーイヤホン</v>
      </c>
      <c r="KZ816" s="67">
        <f>IF(KS816="","",KZ812)</f>
        <v>1100</v>
      </c>
      <c r="LA816" s="43">
        <f>IF(KV816="","",KW816*KZ816)</f>
        <v>3300</v>
      </c>
      <c r="LB816" s="46">
        <f>IF(KW816="","",LA816/(KS816*100))</f>
        <v>3</v>
      </c>
      <c r="LC816" s="186" t="s">
        <v>256</v>
      </c>
      <c r="LD816" s="29"/>
      <c r="LE816" s="93"/>
      <c r="LF816" s="45"/>
      <c r="LG816" s="45"/>
      <c r="LH816" s="45">
        <v>529</v>
      </c>
      <c r="LI816" s="45">
        <f t="shared" si="3671"/>
        <v>0</v>
      </c>
      <c r="LJ816" s="43">
        <v>2</v>
      </c>
      <c r="LK816" s="45">
        <f t="shared" si="3672"/>
        <v>0</v>
      </c>
      <c r="LL816" s="45">
        <v>0</v>
      </c>
      <c r="LM816" s="73" t="str">
        <f>IF(LF815="","",LM813)</f>
        <v>バイキンティッシュカバー</v>
      </c>
      <c r="LN816" s="67">
        <f>IF(LG815="","",LN813)</f>
        <v>1000</v>
      </c>
      <c r="LO816" s="45">
        <f t="shared" si="3621"/>
        <v>0</v>
      </c>
      <c r="LP816" s="46"/>
      <c r="LQ816" s="37"/>
      <c r="LR816" s="29"/>
      <c r="LS816" s="52" t="str">
        <f t="shared" si="3593"/>
        <v/>
      </c>
      <c r="LT816" s="45"/>
      <c r="LU816" s="45" t="str">
        <f t="shared" si="3594"/>
        <v/>
      </c>
      <c r="LV816" s="45"/>
      <c r="LW816" s="45" t="str">
        <f t="shared" si="3595"/>
        <v/>
      </c>
      <c r="LX816" s="45"/>
      <c r="LY816" s="45" t="str">
        <f t="shared" si="3596"/>
        <v/>
      </c>
      <c r="LZ816" s="45"/>
      <c r="MA816" s="43"/>
      <c r="MB816" s="43" t="str">
        <f t="shared" si="3597"/>
        <v/>
      </c>
      <c r="MC816" s="45" t="str">
        <f t="shared" si="3598"/>
        <v/>
      </c>
      <c r="MD816" s="46" t="str">
        <f t="shared" si="3599"/>
        <v/>
      </c>
      <c r="ME816" s="37"/>
      <c r="MF816" s="29"/>
      <c r="MG816" s="52" t="str">
        <f t="shared" si="3600"/>
        <v/>
      </c>
      <c r="MH816" s="45"/>
      <c r="MI816" s="45" t="str">
        <f t="shared" si="3601"/>
        <v/>
      </c>
      <c r="MJ816" s="45"/>
      <c r="MK816" s="45" t="str">
        <f t="shared" si="3602"/>
        <v/>
      </c>
      <c r="ML816" s="45"/>
      <c r="MM816" s="45" t="str">
        <f t="shared" si="3603"/>
        <v/>
      </c>
      <c r="MN816" s="45"/>
      <c r="MO816" s="43"/>
      <c r="MP816" s="43" t="str">
        <f t="shared" si="3604"/>
        <v/>
      </c>
      <c r="MQ816" s="45" t="str">
        <f t="shared" si="3605"/>
        <v/>
      </c>
      <c r="MR816" s="46" t="str">
        <f t="shared" si="3606"/>
        <v/>
      </c>
      <c r="MS816" s="37"/>
      <c r="MT816" s="29"/>
      <c r="MU816" s="52" t="str">
        <f t="shared" si="3607"/>
        <v/>
      </c>
      <c r="MV816" s="45"/>
      <c r="MW816" s="45" t="str">
        <f t="shared" si="3608"/>
        <v/>
      </c>
      <c r="MX816" s="45"/>
      <c r="MY816" s="45" t="str">
        <f t="shared" si="3609"/>
        <v/>
      </c>
      <c r="MZ816" s="45"/>
      <c r="NA816" s="45" t="str">
        <f t="shared" si="3610"/>
        <v/>
      </c>
      <c r="NB816" s="45"/>
      <c r="NC816" s="43"/>
      <c r="ND816" s="43" t="str">
        <f t="shared" si="3611"/>
        <v/>
      </c>
      <c r="NE816" s="45" t="str">
        <f t="shared" si="3612"/>
        <v/>
      </c>
      <c r="NF816" s="46" t="str">
        <f t="shared" si="3613"/>
        <v/>
      </c>
      <c r="NG816" s="37"/>
      <c r="NH816" s="29"/>
      <c r="NI816" s="52" t="str">
        <f t="shared" si="3614"/>
        <v/>
      </c>
      <c r="NJ816" s="45"/>
      <c r="NK816" s="45" t="str">
        <f t="shared" si="3615"/>
        <v/>
      </c>
      <c r="NL816" s="45"/>
      <c r="NM816" s="45" t="str">
        <f t="shared" si="3616"/>
        <v/>
      </c>
      <c r="NN816" s="45"/>
      <c r="NO816" s="45" t="str">
        <f>IF(NN816="","",NN815+NP815-NN816)</f>
        <v/>
      </c>
      <c r="NP816" s="45"/>
      <c r="NQ816" s="43"/>
      <c r="NR816" s="43" t="str">
        <f t="shared" si="3618"/>
        <v/>
      </c>
      <c r="NS816" s="45" t="str">
        <f t="shared" si="3619"/>
        <v/>
      </c>
      <c r="NT816" s="46" t="str">
        <f t="shared" si="3620"/>
        <v/>
      </c>
      <c r="NU816" s="37"/>
    </row>
    <row r="817" spans="1:385" ht="15" customHeight="1" thickBot="1" x14ac:dyDescent="0.3">
      <c r="A817" s="38"/>
      <c r="B817" s="39"/>
      <c r="C817" s="40"/>
      <c r="D817" s="40"/>
      <c r="E817" s="40"/>
      <c r="F817" s="135"/>
      <c r="G817" s="135"/>
      <c r="H817" s="42"/>
      <c r="I817" s="45"/>
      <c r="J817" s="45"/>
      <c r="K817" s="45"/>
      <c r="L817" s="45"/>
      <c r="M817" s="45"/>
      <c r="N817" s="45"/>
      <c r="O817" s="45"/>
      <c r="P817" s="43"/>
      <c r="Q817" s="43"/>
      <c r="R817" s="45"/>
      <c r="S817" s="46"/>
      <c r="T817" s="37"/>
      <c r="U817" s="29"/>
      <c r="V817" s="52" t="str">
        <f t="shared" si="3558"/>
        <v/>
      </c>
      <c r="W817" s="45"/>
      <c r="X817" s="45"/>
      <c r="Y817" s="45"/>
      <c r="Z817" s="45"/>
      <c r="AA817" s="45"/>
      <c r="AB817" s="45"/>
      <c r="AC817" s="45"/>
      <c r="AD817" s="43"/>
      <c r="AE817" s="43"/>
      <c r="AF817" s="45"/>
      <c r="AG817" s="46"/>
      <c r="AH817" s="37"/>
      <c r="AI817" s="29"/>
      <c r="AJ817" s="52" t="str">
        <f t="shared" si="3565"/>
        <v/>
      </c>
      <c r="AK817" s="45"/>
      <c r="AL817" s="45"/>
      <c r="AM817" s="45"/>
      <c r="AN817" s="45"/>
      <c r="AO817" s="45"/>
      <c r="AP817" s="45"/>
      <c r="AQ817" s="45"/>
      <c r="AR817" s="43"/>
      <c r="AS817" s="43"/>
      <c r="AT817" s="45"/>
      <c r="AU817" s="46"/>
      <c r="AV817" s="37"/>
      <c r="AW817" s="29"/>
      <c r="AX817" s="52" t="str">
        <f t="shared" si="3572"/>
        <v/>
      </c>
      <c r="AY817" s="45"/>
      <c r="AZ817" s="45"/>
      <c r="BA817" s="45"/>
      <c r="BB817" s="45"/>
      <c r="BC817" s="45"/>
      <c r="BD817" s="45"/>
      <c r="BE817" s="45"/>
      <c r="BF817" s="43"/>
      <c r="BG817" s="43"/>
      <c r="BH817" s="45"/>
      <c r="BI817" s="46"/>
      <c r="BJ817" s="37"/>
      <c r="BK817" s="29"/>
      <c r="BL817" s="95"/>
      <c r="BM817" s="27">
        <v>18709</v>
      </c>
      <c r="BN817" s="45">
        <f t="shared" si="3622"/>
        <v>76</v>
      </c>
      <c r="BO817" s="27">
        <v>883</v>
      </c>
      <c r="BP817" s="45">
        <f t="shared" si="3623"/>
        <v>3</v>
      </c>
      <c r="BQ817" s="27">
        <v>65</v>
      </c>
      <c r="BR817" s="45">
        <f t="shared" si="3624"/>
        <v>3</v>
      </c>
      <c r="BS817" s="45">
        <v>0</v>
      </c>
      <c r="BT817" s="63" t="str">
        <f t="shared" si="3625"/>
        <v>キティサンダルキーホルダー</v>
      </c>
      <c r="BU817" s="67">
        <f t="shared" si="3626"/>
        <v>605</v>
      </c>
      <c r="BV817" s="45">
        <f t="shared" si="3627"/>
        <v>1815</v>
      </c>
      <c r="BW817" s="46">
        <f t="shared" si="3628"/>
        <v>0.2388157894736842</v>
      </c>
      <c r="BX817" s="37"/>
      <c r="BY817" s="57"/>
      <c r="BZ817" s="95"/>
      <c r="CA817" s="27">
        <v>6273</v>
      </c>
      <c r="CB817" s="45">
        <f t="shared" si="3629"/>
        <v>98</v>
      </c>
      <c r="CC817" s="27">
        <v>369</v>
      </c>
      <c r="CD817" s="45">
        <f t="shared" si="3630"/>
        <v>8</v>
      </c>
      <c r="CE817" s="27">
        <v>94</v>
      </c>
      <c r="CF817" s="45">
        <f t="shared" si="3631"/>
        <v>8</v>
      </c>
      <c r="CG817" s="45">
        <v>0</v>
      </c>
      <c r="CH817" s="63" t="str">
        <f t="shared" si="3632"/>
        <v>スプランキーラバー</v>
      </c>
      <c r="CI817" s="67">
        <f t="shared" si="3633"/>
        <v>187</v>
      </c>
      <c r="CJ817" s="45">
        <f t="shared" si="3634"/>
        <v>1496</v>
      </c>
      <c r="CK817" s="46">
        <f t="shared" si="3635"/>
        <v>0.15265306122448979</v>
      </c>
      <c r="CL817" s="37"/>
      <c r="CM817" s="29"/>
      <c r="CN817" s="95"/>
      <c r="CO817" s="27">
        <v>67</v>
      </c>
      <c r="CP817" s="45">
        <f t="shared" si="3636"/>
        <v>46</v>
      </c>
      <c r="CQ817" s="27">
        <v>8</v>
      </c>
      <c r="CR817" s="45">
        <f t="shared" si="3637"/>
        <v>2</v>
      </c>
      <c r="CS817" s="27">
        <v>10</v>
      </c>
      <c r="CT817" s="45">
        <f t="shared" si="3638"/>
        <v>2</v>
      </c>
      <c r="CU817" s="45">
        <v>0</v>
      </c>
      <c r="CV817" s="63" t="str">
        <f t="shared" si="3639"/>
        <v>ギャルキティキーケース</v>
      </c>
      <c r="CW817" s="67">
        <f t="shared" si="3640"/>
        <v>726</v>
      </c>
      <c r="CX817" s="45">
        <f t="shared" si="3641"/>
        <v>1452</v>
      </c>
      <c r="CY817" s="46">
        <f t="shared" si="3642"/>
        <v>0.31565217391304345</v>
      </c>
      <c r="CZ817" s="37"/>
      <c r="DA817" s="29"/>
      <c r="DB817" s="52" t="str">
        <f t="shared" si="3579"/>
        <v/>
      </c>
      <c r="DC817" s="45"/>
      <c r="DD817" s="45"/>
      <c r="DE817" s="45"/>
      <c r="DF817" s="45"/>
      <c r="DG817" s="45"/>
      <c r="DH817" s="45"/>
      <c r="DI817" s="45"/>
      <c r="DJ817" s="43"/>
      <c r="DK817" s="43"/>
      <c r="DL817" s="45"/>
      <c r="DM817" s="46"/>
      <c r="DN817" s="37"/>
      <c r="DO817" s="29"/>
      <c r="DP817" s="52" t="str">
        <f t="shared" si="3586"/>
        <v/>
      </c>
      <c r="DQ817" s="45"/>
      <c r="DR817" s="45"/>
      <c r="DS817" s="45"/>
      <c r="DT817" s="45"/>
      <c r="DU817" s="45"/>
      <c r="DV817" s="45"/>
      <c r="DW817" s="45"/>
      <c r="DX817" s="43"/>
      <c r="DY817" s="43"/>
      <c r="DZ817" s="45"/>
      <c r="EA817" s="46"/>
      <c r="EB817" s="37"/>
      <c r="GU817" s="220"/>
      <c r="HX817" s="360"/>
      <c r="HY817" s="95"/>
      <c r="HZ817" s="27">
        <v>2805</v>
      </c>
      <c r="IA817" s="45">
        <f t="shared" si="3643"/>
        <v>30</v>
      </c>
      <c r="IB817" s="27">
        <v>90</v>
      </c>
      <c r="IC817" s="45">
        <f t="shared" si="3644"/>
        <v>1</v>
      </c>
      <c r="ID817" s="27">
        <v>20</v>
      </c>
      <c r="IE817" s="45">
        <f t="shared" si="3645"/>
        <v>1</v>
      </c>
      <c r="IF817" s="45">
        <v>4</v>
      </c>
      <c r="IG817" s="63" t="str">
        <f t="shared" si="3646"/>
        <v>アンパンマンもちふわ</v>
      </c>
      <c r="IH817" s="67">
        <f t="shared" si="3647"/>
        <v>673</v>
      </c>
      <c r="II817" s="45">
        <f t="shared" si="3648"/>
        <v>673</v>
      </c>
      <c r="IJ817" s="46">
        <f t="shared" si="3649"/>
        <v>0.22433333333333333</v>
      </c>
      <c r="IK817" s="37"/>
      <c r="IL817" s="29"/>
      <c r="IM817" s="95"/>
      <c r="IN817" s="27">
        <v>2282</v>
      </c>
      <c r="IO817" s="45">
        <f t="shared" si="3650"/>
        <v>23</v>
      </c>
      <c r="IP817" s="27">
        <v>122</v>
      </c>
      <c r="IQ817" s="45">
        <f t="shared" si="3651"/>
        <v>2</v>
      </c>
      <c r="IR817" s="27">
        <v>52</v>
      </c>
      <c r="IS817" s="45">
        <f t="shared" si="3652"/>
        <v>2</v>
      </c>
      <c r="IT817" s="45">
        <v>0</v>
      </c>
      <c r="IU817" s="63" t="str">
        <f t="shared" si="3653"/>
        <v>SPGマスコット</v>
      </c>
      <c r="IV817" s="67">
        <f t="shared" si="3654"/>
        <v>165</v>
      </c>
      <c r="IW817" s="45">
        <f t="shared" si="3655"/>
        <v>330</v>
      </c>
      <c r="IX817" s="46">
        <f t="shared" si="3656"/>
        <v>0.14347826086956522</v>
      </c>
      <c r="IY817" s="37"/>
      <c r="IZ817" s="61"/>
      <c r="JA817" s="95"/>
      <c r="JB817" s="27">
        <v>2931</v>
      </c>
      <c r="JC817" s="45">
        <f t="shared" si="3657"/>
        <v>4</v>
      </c>
      <c r="JD817" s="27">
        <v>220</v>
      </c>
      <c r="JE817" s="45">
        <f t="shared" si="3658"/>
        <v>0</v>
      </c>
      <c r="JF817" s="27">
        <v>8</v>
      </c>
      <c r="JG817" s="45">
        <f t="shared" si="3659"/>
        <v>0</v>
      </c>
      <c r="JH817" s="45">
        <v>0</v>
      </c>
      <c r="JI817" s="63" t="str">
        <f t="shared" si="3660"/>
        <v>パイの実イヤホン</v>
      </c>
      <c r="JJ817" s="67">
        <f t="shared" si="3661"/>
        <v>1100</v>
      </c>
      <c r="JK817" s="45">
        <f t="shared" si="3662"/>
        <v>0</v>
      </c>
      <c r="JL817" s="46">
        <f t="shared" si="3663"/>
        <v>0</v>
      </c>
      <c r="JM817" s="37"/>
      <c r="JN817" s="29"/>
      <c r="JO817" s="95"/>
      <c r="JP817" s="27">
        <v>3915</v>
      </c>
      <c r="JQ817" s="45">
        <f t="shared" si="3664"/>
        <v>34</v>
      </c>
      <c r="JR817" s="27">
        <v>194</v>
      </c>
      <c r="JS817" s="45">
        <f t="shared" si="3665"/>
        <v>2</v>
      </c>
      <c r="JT817" s="27">
        <v>96</v>
      </c>
      <c r="JU817" s="45">
        <f t="shared" si="3666"/>
        <v>2</v>
      </c>
      <c r="JV817" s="45">
        <v>-20</v>
      </c>
      <c r="JW817" s="63" t="str">
        <f t="shared" si="3669"/>
        <v>キティサンダルKH</v>
      </c>
      <c r="JX817" s="67">
        <f t="shared" si="3670"/>
        <v>605</v>
      </c>
      <c r="JY817" s="45">
        <f t="shared" si="3667"/>
        <v>1210</v>
      </c>
      <c r="JZ817" s="46">
        <f t="shared" si="3668"/>
        <v>0.35588235294117648</v>
      </c>
      <c r="KA817" s="37"/>
      <c r="KB817" s="51"/>
      <c r="KC817" s="94"/>
      <c r="KD817" s="27">
        <v>9545</v>
      </c>
      <c r="KE817" s="45">
        <f>IF(KD817="","",KD817-KD813)</f>
        <v>49</v>
      </c>
      <c r="KF817" s="27">
        <v>553</v>
      </c>
      <c r="KG817" s="45">
        <f>IF(KF817="","",KF817-KF813)</f>
        <v>1</v>
      </c>
      <c r="KH817" s="27">
        <v>40</v>
      </c>
      <c r="KI817" s="45">
        <f>IF(KH817="","",KH813+KJ813-KH817)</f>
        <v>2</v>
      </c>
      <c r="KJ817" s="45">
        <v>0</v>
      </c>
      <c r="KK817" s="63" t="str">
        <f>IF(KD817="","",KK813)</f>
        <v>ニキ</v>
      </c>
      <c r="KL817" s="67">
        <f>IF(KE817="","",KL813)</f>
        <v>800</v>
      </c>
      <c r="KM817" s="45">
        <f>IF(KH817="","",KI817*KL817)</f>
        <v>1600</v>
      </c>
      <c r="KN817" s="46">
        <f>IF(KI817="","",KM817/(KE817*100))</f>
        <v>0.32653061224489793</v>
      </c>
      <c r="KO817" s="94" t="s">
        <v>267</v>
      </c>
      <c r="KP817" s="29"/>
      <c r="KQ817" s="95"/>
      <c r="KR817" s="27">
        <v>15314</v>
      </c>
      <c r="KS817" s="45">
        <f>IF(KR817="","",KR817-KR813)</f>
        <v>61</v>
      </c>
      <c r="KT817" s="27">
        <v>1813</v>
      </c>
      <c r="KU817" s="45">
        <f>IF(KT817="","",KT817-KT813)</f>
        <v>1</v>
      </c>
      <c r="KV817" s="27">
        <v>16</v>
      </c>
      <c r="KW817" s="45">
        <f>IF(KV817="","",KV813+KX813-KV817)</f>
        <v>1</v>
      </c>
      <c r="KX817" s="45">
        <v>0</v>
      </c>
      <c r="KY817" s="63" t="str">
        <f>IF(KR817="","",KY813)</f>
        <v>チロルイヤホン</v>
      </c>
      <c r="KZ817" s="67">
        <f>IF(KS817="","",KZ813)</f>
        <v>1100</v>
      </c>
      <c r="LA817" s="45">
        <f>IF(KV817="","",KW817*KZ817)</f>
        <v>1100</v>
      </c>
      <c r="LB817" s="46">
        <f>IF(KW817="","",LA817/(KS817*100))</f>
        <v>0.18032786885245902</v>
      </c>
      <c r="LC817" s="37"/>
      <c r="LD817" s="29"/>
      <c r="LE817" s="75"/>
      <c r="LF817" s="76"/>
      <c r="LG817" s="76"/>
      <c r="LH817" s="76">
        <v>1166</v>
      </c>
      <c r="LI817" s="76">
        <f t="shared" si="3671"/>
        <v>0</v>
      </c>
      <c r="LJ817" s="77">
        <v>2</v>
      </c>
      <c r="LK817" s="76">
        <f t="shared" si="3672"/>
        <v>0</v>
      </c>
      <c r="LL817" s="76">
        <v>0</v>
      </c>
      <c r="LM817" s="78" t="str">
        <f>IF(LF815="","",LM814)</f>
        <v>ギャルキティ、アンパンぬいぐるみ</v>
      </c>
      <c r="LN817" s="79">
        <f>IF(LG815="","",LN814)</f>
        <v>1000</v>
      </c>
      <c r="LO817" s="76">
        <f t="shared" si="3621"/>
        <v>0</v>
      </c>
      <c r="LP817" s="80"/>
      <c r="LQ817" s="37"/>
      <c r="LR817" s="29"/>
      <c r="LS817" s="52" t="str">
        <f t="shared" si="3593"/>
        <v/>
      </c>
      <c r="LT817" s="45"/>
      <c r="LU817" s="45"/>
      <c r="LV817" s="45"/>
      <c r="LW817" s="45"/>
      <c r="LX817" s="45"/>
      <c r="LY817" s="45"/>
      <c r="LZ817" s="45"/>
      <c r="MA817" s="43"/>
      <c r="MB817" s="43"/>
      <c r="MC817" s="45"/>
      <c r="MD817" s="46"/>
      <c r="ME817" s="37"/>
      <c r="MF817" s="29"/>
      <c r="MG817" s="52" t="str">
        <f t="shared" si="3600"/>
        <v/>
      </c>
      <c r="MH817" s="45"/>
      <c r="MI817" s="45"/>
      <c r="MJ817" s="45"/>
      <c r="MK817" s="45"/>
      <c r="ML817" s="45"/>
      <c r="MM817" s="45"/>
      <c r="MN817" s="45"/>
      <c r="MO817" s="43"/>
      <c r="MP817" s="43"/>
      <c r="MQ817" s="45"/>
      <c r="MR817" s="46"/>
      <c r="MS817" s="37"/>
      <c r="MT817" s="29"/>
      <c r="MU817" s="52" t="str">
        <f t="shared" si="3607"/>
        <v/>
      </c>
      <c r="MV817" s="45"/>
      <c r="MW817" s="45"/>
      <c r="MX817" s="45"/>
      <c r="MY817" s="45"/>
      <c r="MZ817" s="45"/>
      <c r="NA817" s="45"/>
      <c r="NB817" s="45"/>
      <c r="NC817" s="43"/>
      <c r="ND817" s="43"/>
      <c r="NE817" s="45"/>
      <c r="NF817" s="46"/>
      <c r="NG817" s="37"/>
      <c r="NH817" s="29"/>
      <c r="NI817" s="52" t="str">
        <f t="shared" si="3614"/>
        <v/>
      </c>
      <c r="NJ817" s="45"/>
      <c r="NK817" s="45"/>
      <c r="NL817" s="45"/>
      <c r="NM817" s="45"/>
      <c r="NN817" s="45"/>
      <c r="NO817" s="45"/>
      <c r="NP817" s="45"/>
      <c r="NQ817" s="43"/>
      <c r="NR817" s="43"/>
      <c r="NS817" s="45"/>
      <c r="NT817" s="46"/>
      <c r="NU817" s="37"/>
    </row>
    <row r="818" spans="1:385" ht="15" customHeight="1" thickTop="1" thickBot="1" x14ac:dyDescent="0.3">
      <c r="A818" s="38"/>
      <c r="B818" s="39"/>
      <c r="C818" s="40"/>
      <c r="D818" s="40"/>
      <c r="E818" s="40"/>
      <c r="F818" s="135"/>
      <c r="G818" s="135"/>
      <c r="H818" s="42"/>
      <c r="I818" s="45"/>
      <c r="J818" s="45" t="str">
        <f>IF(I818="","",I818-I819)</f>
        <v/>
      </c>
      <c r="K818" s="45"/>
      <c r="L818" s="45" t="str">
        <f>IF(K818="","",K818-K819)</f>
        <v/>
      </c>
      <c r="M818" s="45"/>
      <c r="N818" s="45" t="str">
        <f>IF(M818="","",M819+O819-M818)</f>
        <v/>
      </c>
      <c r="O818" s="45"/>
      <c r="P818" s="43"/>
      <c r="Q818" s="43" t="str">
        <f>IF(I818="","",Q819)</f>
        <v/>
      </c>
      <c r="R818" s="45" t="str">
        <f t="shared" ref="R818:R855" si="3674">IF(Q818="","",N818*Q818)</f>
        <v/>
      </c>
      <c r="S818" s="46" t="str">
        <f t="shared" ref="S818:S855" si="3675">IF(R818="","",R818/(J818*100))</f>
        <v/>
      </c>
      <c r="T818" s="37"/>
      <c r="U818" s="29"/>
      <c r="V818" s="52" t="str">
        <f t="shared" si="3558"/>
        <v/>
      </c>
      <c r="W818" s="67"/>
      <c r="X818" s="45" t="str">
        <f>IF(W818="","",W818-W819)</f>
        <v/>
      </c>
      <c r="Y818" s="45"/>
      <c r="Z818" s="45" t="str">
        <f>IF(Y818="","",Y818-Y819)</f>
        <v/>
      </c>
      <c r="AA818" s="45"/>
      <c r="AB818" s="45" t="str">
        <f>IF(AA818="","",AA819+AC819-AA818)</f>
        <v/>
      </c>
      <c r="AC818" s="45"/>
      <c r="AD818" s="43"/>
      <c r="AE818" s="43" t="str">
        <f>IF(W818="","",AE819)</f>
        <v/>
      </c>
      <c r="AF818" s="45" t="str">
        <f t="shared" ref="AF818:AF850" si="3676">IF(AE818="","",AB818*AE818)</f>
        <v/>
      </c>
      <c r="AG818" s="46" t="str">
        <f t="shared" ref="AG818:AG850" si="3677">IF(AF818="","",AF818/(X818*100))</f>
        <v/>
      </c>
      <c r="AH818" s="37"/>
      <c r="AI818" s="29"/>
      <c r="AJ818" s="52" t="str">
        <f t="shared" si="3565"/>
        <v/>
      </c>
      <c r="AK818" s="45"/>
      <c r="AL818" s="45" t="str">
        <f>IF(AK818="","",AK818-AK819)</f>
        <v/>
      </c>
      <c r="AM818" s="45"/>
      <c r="AN818" s="45" t="str">
        <f>IF(AM818="","",AM818-AM819)</f>
        <v/>
      </c>
      <c r="AO818" s="45"/>
      <c r="AP818" s="45" t="str">
        <f>IF(AO818="","",AO819+AQ819-AO818)</f>
        <v/>
      </c>
      <c r="AQ818" s="45"/>
      <c r="AR818" s="43"/>
      <c r="AS818" s="43" t="str">
        <f>IF(AK818="","",AS819)</f>
        <v/>
      </c>
      <c r="AT818" s="45" t="str">
        <f t="shared" ref="AT818:AT855" si="3678">IF(AS818="","",AP818*AS818)</f>
        <v/>
      </c>
      <c r="AU818" s="46" t="str">
        <f t="shared" ref="AU818:AU855" si="3679">IF(AT818="","",AT818/(AL818*100))</f>
        <v/>
      </c>
      <c r="AV818" s="37"/>
      <c r="AW818" s="29"/>
      <c r="AX818" s="52" t="str">
        <f t="shared" si="3572"/>
        <v/>
      </c>
      <c r="AY818" s="45"/>
      <c r="AZ818" s="45" t="str">
        <f>IF(AY818="","",AY818-AY819)</f>
        <v/>
      </c>
      <c r="BA818" s="45"/>
      <c r="BB818" s="45" t="str">
        <f>IF(BA818="","",BA818-BA819)</f>
        <v/>
      </c>
      <c r="BC818" s="45"/>
      <c r="BD818" s="45" t="str">
        <f>IF(BC818="","",BC819+BE819-BC818)</f>
        <v/>
      </c>
      <c r="BE818" s="45"/>
      <c r="BF818" s="43"/>
      <c r="BG818" s="43" t="str">
        <f>IF(AY818="","",BG819)</f>
        <v/>
      </c>
      <c r="BH818" s="45" t="str">
        <f t="shared" ref="BH818:BH855" si="3680">IF(BG818="","",BD818*BG818)</f>
        <v/>
      </c>
      <c r="BI818" s="46" t="str">
        <f t="shared" ref="BI818:BI855" si="3681">IF(BH818="","",BH818/(AZ818*100))</f>
        <v/>
      </c>
      <c r="BJ818" s="37"/>
      <c r="BK818" s="29"/>
      <c r="BL818" s="75"/>
      <c r="BM818" s="76">
        <v>13386</v>
      </c>
      <c r="BN818" s="76">
        <f t="shared" si="3622"/>
        <v>49</v>
      </c>
      <c r="BO818" s="76">
        <v>1633</v>
      </c>
      <c r="BP818" s="76">
        <f t="shared" si="3623"/>
        <v>3</v>
      </c>
      <c r="BQ818" s="76">
        <v>248</v>
      </c>
      <c r="BR818" s="76">
        <f t="shared" si="3624"/>
        <v>2</v>
      </c>
      <c r="BS818" s="76">
        <v>0</v>
      </c>
      <c r="BT818" s="78" t="str">
        <f t="shared" si="3625"/>
        <v>サンリオブレスレット</v>
      </c>
      <c r="BU818" s="79">
        <f t="shared" si="3626"/>
        <v>200</v>
      </c>
      <c r="BV818" s="76">
        <f t="shared" si="3627"/>
        <v>400</v>
      </c>
      <c r="BW818" s="80">
        <f t="shared" si="3628"/>
        <v>8.1632653061224483E-2</v>
      </c>
      <c r="BX818" s="37"/>
      <c r="BY818" s="57"/>
      <c r="BZ818" s="75"/>
      <c r="CA818" s="76">
        <v>4099</v>
      </c>
      <c r="CB818" s="76">
        <f t="shared" si="3629"/>
        <v>24</v>
      </c>
      <c r="CC818" s="76">
        <v>235</v>
      </c>
      <c r="CD818" s="76">
        <f t="shared" si="3630"/>
        <v>0</v>
      </c>
      <c r="CE818" s="76">
        <v>8</v>
      </c>
      <c r="CF818" s="76">
        <f t="shared" si="3631"/>
        <v>0</v>
      </c>
      <c r="CG818" s="76">
        <v>0</v>
      </c>
      <c r="CH818" s="78" t="str">
        <f t="shared" si="3632"/>
        <v>ピクミンマスコット</v>
      </c>
      <c r="CI818" s="79">
        <f t="shared" si="3633"/>
        <v>682</v>
      </c>
      <c r="CJ818" s="76">
        <f t="shared" si="3634"/>
        <v>0</v>
      </c>
      <c r="CK818" s="80">
        <f t="shared" si="3635"/>
        <v>0</v>
      </c>
      <c r="CL818" s="37" t="s">
        <v>260</v>
      </c>
      <c r="CM818" s="29"/>
      <c r="CN818" s="75"/>
      <c r="CO818" s="76">
        <v>110</v>
      </c>
      <c r="CP818" s="76">
        <f t="shared" si="3636"/>
        <v>91</v>
      </c>
      <c r="CQ818" s="76">
        <v>3</v>
      </c>
      <c r="CR818" s="76">
        <f t="shared" si="3637"/>
        <v>2</v>
      </c>
      <c r="CS818" s="76">
        <v>5</v>
      </c>
      <c r="CT818" s="76">
        <f t="shared" si="3638"/>
        <v>3</v>
      </c>
      <c r="CU818" s="76">
        <v>0</v>
      </c>
      <c r="CV818" s="78" t="s">
        <v>245</v>
      </c>
      <c r="CW818" s="79">
        <v>957</v>
      </c>
      <c r="CX818" s="76">
        <f t="shared" si="3641"/>
        <v>2871</v>
      </c>
      <c r="CY818" s="80">
        <f t="shared" si="3642"/>
        <v>0.31549450549450547</v>
      </c>
      <c r="CZ818" s="37"/>
      <c r="DA818" s="29"/>
      <c r="DB818" s="52" t="str">
        <f t="shared" si="3579"/>
        <v/>
      </c>
      <c r="DC818" s="45"/>
      <c r="DD818" s="45" t="str">
        <f>IF(DC818="","",DC818-DC819)</f>
        <v/>
      </c>
      <c r="DE818" s="45"/>
      <c r="DF818" s="45" t="str">
        <f>IF(DE818="","",DE818-DE819)</f>
        <v/>
      </c>
      <c r="DG818" s="45"/>
      <c r="DH818" s="45" t="str">
        <f>IF(DG818="","",DG819+DI819-DG818)</f>
        <v/>
      </c>
      <c r="DI818" s="45"/>
      <c r="DJ818" s="43"/>
      <c r="DK818" s="43" t="str">
        <f>IF(DC818="","",DK819)</f>
        <v/>
      </c>
      <c r="DL818" s="45" t="str">
        <f t="shared" ref="DL818:DL850" si="3682">IF(DK818="","",DH818*DK818)</f>
        <v/>
      </c>
      <c r="DM818" s="46" t="str">
        <f t="shared" ref="DM818:DM850" si="3683">IF(DL818="","",DL818/(DD818*100))</f>
        <v/>
      </c>
      <c r="DN818" s="37"/>
      <c r="DO818" s="29"/>
      <c r="DP818" s="52" t="str">
        <f t="shared" si="3586"/>
        <v/>
      </c>
      <c r="DQ818" s="45"/>
      <c r="DR818" s="45" t="str">
        <f>IF(DQ818="","",DQ818-DQ819)</f>
        <v/>
      </c>
      <c r="DS818" s="45"/>
      <c r="DT818" s="45" t="str">
        <f>IF(DS818="","",DS818-DS819)</f>
        <v/>
      </c>
      <c r="DU818" s="45"/>
      <c r="DV818" s="45" t="str">
        <f>IF(DU818="","",DU819+DW819-DU818)</f>
        <v/>
      </c>
      <c r="DW818" s="45"/>
      <c r="DX818" s="43"/>
      <c r="DY818" s="43" t="str">
        <f>IF(DQ818="","",DY819)</f>
        <v/>
      </c>
      <c r="DZ818" s="45" t="str">
        <f t="shared" ref="DZ818:DZ855" si="3684">IF(DY818="","",DV818*DY818)</f>
        <v/>
      </c>
      <c r="EA818" s="46" t="str">
        <f t="shared" ref="EA818:EA855" si="3685">IF(DZ818="","",DZ818/(DR818*100))</f>
        <v/>
      </c>
      <c r="EB818" s="37"/>
      <c r="GU818" s="220"/>
      <c r="HX818" s="360"/>
      <c r="HY818" s="75"/>
      <c r="HZ818" s="76">
        <v>3410</v>
      </c>
      <c r="IA818" s="76">
        <f t="shared" si="3643"/>
        <v>94</v>
      </c>
      <c r="IB818" s="76">
        <v>159</v>
      </c>
      <c r="IC818" s="76">
        <f t="shared" si="3644"/>
        <v>3</v>
      </c>
      <c r="ID818" s="76">
        <v>145</v>
      </c>
      <c r="IE818" s="76">
        <f t="shared" si="3645"/>
        <v>3</v>
      </c>
      <c r="IF818" s="76">
        <v>0</v>
      </c>
      <c r="IG818" s="78" t="str">
        <f t="shared" si="3646"/>
        <v>スプランキーラバー</v>
      </c>
      <c r="IH818" s="79">
        <f t="shared" si="3647"/>
        <v>200</v>
      </c>
      <c r="II818" s="76">
        <f t="shared" si="3648"/>
        <v>600</v>
      </c>
      <c r="IJ818" s="80">
        <f t="shared" si="3649"/>
        <v>6.3829787234042548E-2</v>
      </c>
      <c r="IK818" s="37"/>
      <c r="IL818" s="29"/>
      <c r="IM818" s="75"/>
      <c r="IN818" s="76">
        <v>3893</v>
      </c>
      <c r="IO818" s="76">
        <f t="shared" si="3650"/>
        <v>48</v>
      </c>
      <c r="IP818" s="76">
        <v>173</v>
      </c>
      <c r="IQ818" s="76">
        <f t="shared" si="3651"/>
        <v>3</v>
      </c>
      <c r="IR818" s="76">
        <v>46</v>
      </c>
      <c r="IS818" s="76">
        <f t="shared" si="3652"/>
        <v>4</v>
      </c>
      <c r="IT818" s="76">
        <v>0</v>
      </c>
      <c r="IU818" s="78" t="str">
        <f t="shared" si="3653"/>
        <v>NICI</v>
      </c>
      <c r="IV818" s="79">
        <f t="shared" si="3654"/>
        <v>682</v>
      </c>
      <c r="IW818" s="76">
        <f t="shared" si="3655"/>
        <v>2728</v>
      </c>
      <c r="IX818" s="80">
        <f t="shared" si="3656"/>
        <v>0.56833333333333336</v>
      </c>
      <c r="IY818" s="37"/>
      <c r="IZ818" s="61"/>
      <c r="JA818" s="75"/>
      <c r="JB818" s="76">
        <v>2049</v>
      </c>
      <c r="JC818" s="76">
        <f t="shared" si="3657"/>
        <v>17</v>
      </c>
      <c r="JD818" s="76">
        <v>123</v>
      </c>
      <c r="JE818" s="76">
        <f t="shared" si="3658"/>
        <v>3</v>
      </c>
      <c r="JF818" s="76">
        <v>58</v>
      </c>
      <c r="JG818" s="76">
        <f t="shared" si="3659"/>
        <v>3</v>
      </c>
      <c r="JH818" s="76">
        <v>-40</v>
      </c>
      <c r="JI818" s="78" t="str">
        <f t="shared" si="3660"/>
        <v>サンリオシューズKH</v>
      </c>
      <c r="JJ818" s="79">
        <f t="shared" si="3661"/>
        <v>387</v>
      </c>
      <c r="JK818" s="76">
        <f t="shared" si="3662"/>
        <v>1161</v>
      </c>
      <c r="JL818" s="80">
        <f t="shared" si="3663"/>
        <v>0.68294117647058827</v>
      </c>
      <c r="JM818" s="37" t="s">
        <v>265</v>
      </c>
      <c r="JN818" s="29"/>
      <c r="JO818" s="75"/>
      <c r="JP818" s="76">
        <v>2861</v>
      </c>
      <c r="JQ818" s="76">
        <f t="shared" si="3664"/>
        <v>0</v>
      </c>
      <c r="JR818" s="76">
        <v>157</v>
      </c>
      <c r="JS818" s="76">
        <f t="shared" si="3665"/>
        <v>0</v>
      </c>
      <c r="JT818" s="76">
        <v>6</v>
      </c>
      <c r="JU818" s="76">
        <f t="shared" si="3666"/>
        <v>0</v>
      </c>
      <c r="JV818" s="76">
        <v>2</v>
      </c>
      <c r="JW818" s="78" t="s">
        <v>245</v>
      </c>
      <c r="JX818" s="79">
        <v>957</v>
      </c>
      <c r="JY818" s="76">
        <f t="shared" si="3667"/>
        <v>0</v>
      </c>
      <c r="JZ818" s="80" t="e">
        <f t="shared" si="3668"/>
        <v>#DIV/0!</v>
      </c>
      <c r="KA818" s="37" t="s">
        <v>262</v>
      </c>
      <c r="KB818" s="51"/>
      <c r="KC818" s="75"/>
      <c r="KD818" s="76">
        <v>8585</v>
      </c>
      <c r="KE818" s="76">
        <f>IF(KD818="","",KD818-KD814)</f>
        <v>29</v>
      </c>
      <c r="KF818" s="76">
        <v>468</v>
      </c>
      <c r="KG818" s="76">
        <f>IF(KF818="","",KF818-KF814)</f>
        <v>7</v>
      </c>
      <c r="KH818" s="76">
        <v>62</v>
      </c>
      <c r="KI818" s="76">
        <f>IF(KH818="","",KH814+KJ814-KH818)</f>
        <v>7</v>
      </c>
      <c r="KJ818" s="76">
        <v>-2</v>
      </c>
      <c r="KK818" s="78" t="str">
        <f>IF(KD818="","",KK814)</f>
        <v>モンチッチボールペン</v>
      </c>
      <c r="KL818" s="79">
        <f>IF(KE818="","",KL814)</f>
        <v>180</v>
      </c>
      <c r="KM818" s="76">
        <f>IF(KH818="","",KI818*KL818)</f>
        <v>1260</v>
      </c>
      <c r="KN818" s="80">
        <f>IF(KI818="","",KM818/(KE818*100))</f>
        <v>0.43448275862068964</v>
      </c>
      <c r="KO818" s="37" t="s">
        <v>259</v>
      </c>
      <c r="KP818" s="29"/>
      <c r="KQ818" s="75"/>
      <c r="KR818" s="76">
        <v>16426</v>
      </c>
      <c r="KS818" s="76">
        <f>IF(KR818="","",KR818-KR814)</f>
        <v>109</v>
      </c>
      <c r="KT818" s="76">
        <v>1928</v>
      </c>
      <c r="KU818" s="76">
        <f>IF(KT818="","",KT818-KT814)</f>
        <v>7</v>
      </c>
      <c r="KV818" s="76">
        <v>110</v>
      </c>
      <c r="KW818" s="76">
        <f>IF(KV818="","",KV814+KX814-KV818)</f>
        <v>8</v>
      </c>
      <c r="KX818" s="76">
        <v>0</v>
      </c>
      <c r="KY818" s="78" t="str">
        <f>IF(KR818="","",KY814)</f>
        <v>スプランキーラバー</v>
      </c>
      <c r="KZ818" s="79">
        <f>IF(KS818="","",KZ814)</f>
        <v>187</v>
      </c>
      <c r="LA818" s="76">
        <f>IF(KV818="","",KW818*KZ818)</f>
        <v>1496</v>
      </c>
      <c r="LB818" s="80">
        <f>IF(KW818="","",LA818/(KS818*100))</f>
        <v>0.13724770642201836</v>
      </c>
      <c r="LC818" s="37"/>
      <c r="LD818" s="29"/>
      <c r="LE818" s="52">
        <f>IF(A808="","",A808)</f>
        <v>45845</v>
      </c>
      <c r="LF818" s="43">
        <v>66000</v>
      </c>
      <c r="LG818" s="86">
        <f>IF(LF818="","",LF818-LF815)</f>
        <v>160</v>
      </c>
      <c r="LH818" s="43">
        <v>444</v>
      </c>
      <c r="LI818" s="43">
        <f t="shared" si="3671"/>
        <v>0</v>
      </c>
      <c r="LJ818" s="43">
        <v>1</v>
      </c>
      <c r="LK818" s="87">
        <f t="shared" si="3672"/>
        <v>0</v>
      </c>
      <c r="LL818" s="43">
        <v>0</v>
      </c>
      <c r="LM818" s="65" t="str">
        <f>IF(LF818="","",LM815)</f>
        <v>コキンちゃん、ギャルクロミ</v>
      </c>
      <c r="LN818" s="48">
        <f>IF(LG818="","",LN815)</f>
        <v>1000</v>
      </c>
      <c r="LO818" s="87">
        <f t="shared" si="3621"/>
        <v>0</v>
      </c>
      <c r="LP818" s="53"/>
      <c r="LQ818" s="37"/>
      <c r="LR818" s="29"/>
      <c r="LS818" s="52" t="str">
        <f t="shared" si="3593"/>
        <v/>
      </c>
      <c r="LT818" s="45"/>
      <c r="LU818" s="45" t="str">
        <f>IF(LT818="","",LT818-LT819)</f>
        <v/>
      </c>
      <c r="LV818" s="45"/>
      <c r="LW818" s="45" t="str">
        <f>IF(LV818="","",LV818-LV819)</f>
        <v/>
      </c>
      <c r="LX818" s="45"/>
      <c r="LY818" s="45" t="str">
        <f>IF(LX818="","",LX819+LZ819-LX818)</f>
        <v/>
      </c>
      <c r="LZ818" s="45"/>
      <c r="MA818" s="43"/>
      <c r="MB818" s="43" t="str">
        <f>IF(LT818="","",MB819)</f>
        <v/>
      </c>
      <c r="MC818" s="45" t="str">
        <f t="shared" ref="MC818:MC850" si="3686">IF(MB818="","",LY818*MB818)</f>
        <v/>
      </c>
      <c r="MD818" s="46" t="str">
        <f t="shared" ref="MD818:MD850" si="3687">IF(MC818="","",MC818/(LU818*100))</f>
        <v/>
      </c>
      <c r="ME818" s="37"/>
      <c r="MF818" s="29"/>
      <c r="MG818" s="52" t="str">
        <f t="shared" si="3600"/>
        <v/>
      </c>
      <c r="MH818" s="45"/>
      <c r="MI818" s="45" t="str">
        <f>IF(MH818="","",MH818-MH819)</f>
        <v/>
      </c>
      <c r="MJ818" s="45"/>
      <c r="MK818" s="45" t="str">
        <f>IF(MJ818="","",MJ818-MJ819)</f>
        <v/>
      </c>
      <c r="ML818" s="45"/>
      <c r="MM818" s="45" t="str">
        <f>IF(ML818="","",ML819+MN819-ML818)</f>
        <v/>
      </c>
      <c r="MN818" s="45"/>
      <c r="MO818" s="43"/>
      <c r="MP818" s="43" t="str">
        <f>IF(MH818="","",MP819)</f>
        <v/>
      </c>
      <c r="MQ818" s="45" t="str">
        <f t="shared" ref="MQ818:MQ850" si="3688">IF(MP818="","",MM818*MP818)</f>
        <v/>
      </c>
      <c r="MR818" s="46" t="str">
        <f t="shared" ref="MR818:MR850" si="3689">IF(MQ818="","",MQ818/(MI818*100))</f>
        <v/>
      </c>
      <c r="MS818" s="37"/>
      <c r="MT818" s="29"/>
      <c r="MU818" s="52" t="str">
        <f t="shared" si="3607"/>
        <v/>
      </c>
      <c r="MV818" s="45"/>
      <c r="MW818" s="45" t="str">
        <f>IF(MV818="","",MV818-MV819)</f>
        <v/>
      </c>
      <c r="MX818" s="45"/>
      <c r="MY818" s="45" t="str">
        <f>IF(MX818="","",MX818-MX819)</f>
        <v/>
      </c>
      <c r="MZ818" s="45"/>
      <c r="NA818" s="45" t="str">
        <f>IF(MZ818="","",MZ819+NB819-MZ818)</f>
        <v/>
      </c>
      <c r="NB818" s="45"/>
      <c r="NC818" s="43"/>
      <c r="ND818" s="43" t="str">
        <f>IF(MV818="","",ND819)</f>
        <v/>
      </c>
      <c r="NE818" s="45" t="str">
        <f t="shared" ref="NE818:NE850" si="3690">IF(ND818="","",NA818*ND818)</f>
        <v/>
      </c>
      <c r="NF818" s="46" t="str">
        <f t="shared" ref="NF818:NF850" si="3691">IF(NE818="","",NE818/(MW818*100))</f>
        <v/>
      </c>
      <c r="NG818" s="37"/>
      <c r="NH818" s="29"/>
      <c r="NI818" s="52" t="str">
        <f t="shared" si="3614"/>
        <v/>
      </c>
      <c r="NJ818" s="45"/>
      <c r="NK818" s="45" t="str">
        <f>IF(NJ818="","",NJ818-NJ819)</f>
        <v/>
      </c>
      <c r="NL818" s="45"/>
      <c r="NM818" s="45" t="str">
        <f>IF(NL818="","",NL818-NL819)</f>
        <v/>
      </c>
      <c r="NN818" s="45"/>
      <c r="NO818" s="45" t="str">
        <f>IF(NN818="","",NN819+NP819-NN818)</f>
        <v/>
      </c>
      <c r="NP818" s="45"/>
      <c r="NQ818" s="43"/>
      <c r="NR818" s="43" t="str">
        <f>IF(NJ818="","",NR819)</f>
        <v/>
      </c>
      <c r="NS818" s="45" t="str">
        <f t="shared" ref="NS818:NS850" si="3692">IF(NR818="","",NO818*NR818)</f>
        <v/>
      </c>
      <c r="NT818" s="46" t="str">
        <f t="shared" ref="NT818:NT850" si="3693">IF(NS818="","",NS818/(NK818*100))</f>
        <v/>
      </c>
      <c r="NU818" s="37"/>
    </row>
    <row r="819" spans="1:385" ht="15" customHeight="1" thickTop="1" x14ac:dyDescent="0.25">
      <c r="A819" s="38"/>
      <c r="B819" s="39"/>
      <c r="C819" s="40"/>
      <c r="D819" s="40"/>
      <c r="E819" s="40"/>
      <c r="F819" s="135"/>
      <c r="G819" s="135"/>
      <c r="H819" s="42"/>
      <c r="I819" s="45"/>
      <c r="J819" s="45" t="str">
        <f>IF(I819="","",I819-I816)</f>
        <v/>
      </c>
      <c r="K819" s="45"/>
      <c r="L819" s="45" t="str">
        <f>IF(K819="","",K819-K816)</f>
        <v/>
      </c>
      <c r="M819" s="45"/>
      <c r="N819" s="45" t="str">
        <f>IF(M819="","",M816+O816-M819)</f>
        <v/>
      </c>
      <c r="O819" s="45"/>
      <c r="P819" s="43"/>
      <c r="Q819" s="43" t="str">
        <f>IF(I819="","",Q816)</f>
        <v/>
      </c>
      <c r="R819" s="45" t="str">
        <f t="shared" si="3674"/>
        <v/>
      </c>
      <c r="S819" s="46" t="str">
        <f t="shared" si="3675"/>
        <v/>
      </c>
      <c r="T819" s="37"/>
      <c r="U819" s="29"/>
      <c r="V819" s="52" t="str">
        <f t="shared" si="3558"/>
        <v/>
      </c>
      <c r="W819" s="67"/>
      <c r="X819" s="45" t="str">
        <f>IF(W819="","",W819-W816)</f>
        <v/>
      </c>
      <c r="Y819" s="45"/>
      <c r="Z819" s="45" t="str">
        <f>IF(Y819="","",Y819-Y816)</f>
        <v/>
      </c>
      <c r="AA819" s="45"/>
      <c r="AB819" s="45" t="str">
        <f>IF(AA819="","",AA816+AC816-AA819)</f>
        <v/>
      </c>
      <c r="AC819" s="45"/>
      <c r="AD819" s="43"/>
      <c r="AE819" s="43" t="str">
        <f>IF(W819="","",AE816)</f>
        <v/>
      </c>
      <c r="AF819" s="45" t="str">
        <f t="shared" si="3676"/>
        <v/>
      </c>
      <c r="AG819" s="46" t="str">
        <f t="shared" si="3677"/>
        <v/>
      </c>
      <c r="AH819" s="37"/>
      <c r="AI819" s="29"/>
      <c r="AJ819" s="52" t="str">
        <f t="shared" si="3565"/>
        <v/>
      </c>
      <c r="AK819" s="45"/>
      <c r="AL819" s="45" t="str">
        <f>IF(AK819="","",AK819-AK816)</f>
        <v/>
      </c>
      <c r="AM819" s="45"/>
      <c r="AN819" s="45" t="str">
        <f>IF(AM819="","",AM819-AM816)</f>
        <v/>
      </c>
      <c r="AO819" s="45"/>
      <c r="AP819" s="45" t="str">
        <f>IF(AO819="","",AO816+AQ816-AO819)</f>
        <v/>
      </c>
      <c r="AQ819" s="45"/>
      <c r="AR819" s="43"/>
      <c r="AS819" s="43" t="str">
        <f>IF(AK819="","",AS816)</f>
        <v/>
      </c>
      <c r="AT819" s="45" t="str">
        <f t="shared" si="3678"/>
        <v/>
      </c>
      <c r="AU819" s="46" t="str">
        <f t="shared" si="3679"/>
        <v/>
      </c>
      <c r="AV819" s="37"/>
      <c r="AW819" s="29"/>
      <c r="AX819" s="52" t="str">
        <f t="shared" si="3572"/>
        <v/>
      </c>
      <c r="AY819" s="45"/>
      <c r="AZ819" s="45" t="str">
        <f>IF(AY819="","",AY819-AY816)</f>
        <v/>
      </c>
      <c r="BA819" s="45"/>
      <c r="BB819" s="45" t="str">
        <f>IF(BA819="","",BA819-BA816)</f>
        <v/>
      </c>
      <c r="BC819" s="45"/>
      <c r="BD819" s="45" t="str">
        <f>IF(BC819="","",BC816+BE816-BC819)</f>
        <v/>
      </c>
      <c r="BE819" s="45"/>
      <c r="BF819" s="43"/>
      <c r="BG819" s="43" t="str">
        <f>IF(AY819="","",BG816)</f>
        <v/>
      </c>
      <c r="BH819" s="45" t="str">
        <f t="shared" si="3680"/>
        <v/>
      </c>
      <c r="BI819" s="46" t="str">
        <f t="shared" si="3681"/>
        <v/>
      </c>
      <c r="BJ819" s="37"/>
      <c r="BK819" s="29"/>
      <c r="BL819" s="52">
        <f>IF($A807="","",$A807)</f>
        <v>45842</v>
      </c>
      <c r="BM819" s="43">
        <v>16198</v>
      </c>
      <c r="BN819" s="43">
        <f t="shared" si="3622"/>
        <v>34</v>
      </c>
      <c r="BO819" s="43">
        <v>693</v>
      </c>
      <c r="BP819" s="87">
        <f t="shared" si="3623"/>
        <v>1</v>
      </c>
      <c r="BQ819" s="43">
        <v>12</v>
      </c>
      <c r="BR819" s="43">
        <f t="shared" si="3624"/>
        <v>2</v>
      </c>
      <c r="BS819" s="43">
        <v>0</v>
      </c>
      <c r="BT819" s="44" t="str">
        <f t="shared" si="3625"/>
        <v>ギャルキティキーケース</v>
      </c>
      <c r="BU819" s="48">
        <f t="shared" si="3626"/>
        <v>726</v>
      </c>
      <c r="BV819" s="45">
        <f t="shared" si="3627"/>
        <v>1452</v>
      </c>
      <c r="BW819" s="89">
        <f t="shared" si="3628"/>
        <v>0.42705882352941177</v>
      </c>
      <c r="BX819" s="37"/>
      <c r="BY819" s="57"/>
      <c r="BZ819" s="52">
        <f>IF($A807="","",$A807)</f>
        <v>45842</v>
      </c>
      <c r="CA819" s="43">
        <v>6348</v>
      </c>
      <c r="CB819" s="43">
        <f t="shared" si="3629"/>
        <v>14</v>
      </c>
      <c r="CC819" s="43">
        <v>222</v>
      </c>
      <c r="CD819" s="87">
        <f t="shared" si="3630"/>
        <v>0</v>
      </c>
      <c r="CE819" s="43">
        <v>16</v>
      </c>
      <c r="CF819" s="43">
        <f t="shared" si="3631"/>
        <v>0</v>
      </c>
      <c r="CG819" s="43">
        <v>0</v>
      </c>
      <c r="CH819" s="72" t="str">
        <f t="shared" si="3632"/>
        <v>チロルイヤホン</v>
      </c>
      <c r="CI819" s="48">
        <f t="shared" si="3633"/>
        <v>1100</v>
      </c>
      <c r="CJ819" s="45">
        <f t="shared" si="3634"/>
        <v>0</v>
      </c>
      <c r="CK819" s="89">
        <f t="shared" si="3635"/>
        <v>0</v>
      </c>
      <c r="CL819" s="37"/>
      <c r="CM819" s="29"/>
      <c r="CN819" s="52">
        <f>IF($A807="","",$A807)</f>
        <v>45842</v>
      </c>
      <c r="CO819" s="43">
        <v>83</v>
      </c>
      <c r="CP819" s="43">
        <f t="shared" si="3636"/>
        <v>11</v>
      </c>
      <c r="CQ819" s="43">
        <v>7</v>
      </c>
      <c r="CR819" s="87">
        <f t="shared" si="3637"/>
        <v>1</v>
      </c>
      <c r="CS819" s="43">
        <v>11</v>
      </c>
      <c r="CT819" s="43">
        <f t="shared" si="3638"/>
        <v>1</v>
      </c>
      <c r="CU819" s="43">
        <v>0</v>
      </c>
      <c r="CV819" s="72" t="str">
        <f t="shared" si="3639"/>
        <v>ゴールドイヤホン</v>
      </c>
      <c r="CW819" s="48">
        <f t="shared" si="3640"/>
        <v>770</v>
      </c>
      <c r="CX819" s="45">
        <f t="shared" si="3641"/>
        <v>770</v>
      </c>
      <c r="CY819" s="89">
        <f t="shared" si="3642"/>
        <v>0.7</v>
      </c>
      <c r="CZ819" s="37"/>
      <c r="DA819" s="29"/>
      <c r="DB819" s="52" t="str">
        <f t="shared" si="3579"/>
        <v/>
      </c>
      <c r="DC819" s="45"/>
      <c r="DD819" s="45" t="str">
        <f>IF(DC819="","",DC819-DC816)</f>
        <v/>
      </c>
      <c r="DE819" s="45"/>
      <c r="DF819" s="45" t="str">
        <f>IF(DE819="","",DE819-DE816)</f>
        <v/>
      </c>
      <c r="DG819" s="45"/>
      <c r="DH819" s="45" t="str">
        <f>IF(DG819="","",DG816+DI816-DG819)</f>
        <v/>
      </c>
      <c r="DI819" s="45"/>
      <c r="DJ819" s="43"/>
      <c r="DK819" s="43" t="str">
        <f>IF(DC819="","",DK816)</f>
        <v/>
      </c>
      <c r="DL819" s="45" t="str">
        <f t="shared" si="3682"/>
        <v/>
      </c>
      <c r="DM819" s="46" t="str">
        <f t="shared" si="3683"/>
        <v/>
      </c>
      <c r="DN819" s="37"/>
      <c r="DO819" s="29"/>
      <c r="DP819" s="52" t="str">
        <f t="shared" si="3586"/>
        <v/>
      </c>
      <c r="DQ819" s="45"/>
      <c r="DR819" s="45" t="str">
        <f>IF(DQ819="","",DQ819-DQ816)</f>
        <v/>
      </c>
      <c r="DS819" s="45"/>
      <c r="DT819" s="45" t="str">
        <f>IF(DS819="","",DS819-DS816)</f>
        <v/>
      </c>
      <c r="DU819" s="45"/>
      <c r="DV819" s="45" t="str">
        <f>IF(DU819="","",DU816+DW816-DU819)</f>
        <v/>
      </c>
      <c r="DW819" s="45"/>
      <c r="DX819" s="43"/>
      <c r="DY819" s="43" t="str">
        <f>IF(DQ819="","",DY816)</f>
        <v/>
      </c>
      <c r="DZ819" s="45" t="str">
        <f t="shared" si="3684"/>
        <v/>
      </c>
      <c r="EA819" s="46" t="str">
        <f t="shared" si="3685"/>
        <v/>
      </c>
      <c r="EB819" s="37"/>
      <c r="GU819" s="220"/>
      <c r="HX819" s="360"/>
      <c r="HY819" s="52">
        <f>IF($A807="","",$A807)</f>
        <v>45842</v>
      </c>
      <c r="HZ819" s="43">
        <v>4776</v>
      </c>
      <c r="IA819" s="43">
        <f t="shared" si="3643"/>
        <v>30</v>
      </c>
      <c r="IB819" s="43">
        <v>257</v>
      </c>
      <c r="IC819" s="87">
        <f t="shared" si="3644"/>
        <v>1</v>
      </c>
      <c r="ID819" s="43">
        <v>15</v>
      </c>
      <c r="IE819" s="43">
        <f t="shared" si="3645"/>
        <v>0</v>
      </c>
      <c r="IF819" s="43">
        <v>0</v>
      </c>
      <c r="IG819" s="44" t="s">
        <v>70</v>
      </c>
      <c r="IH819" s="48">
        <v>1034</v>
      </c>
      <c r="II819" s="45">
        <f t="shared" si="3648"/>
        <v>0</v>
      </c>
      <c r="IJ819" s="89">
        <f t="shared" si="3649"/>
        <v>0</v>
      </c>
      <c r="IK819" s="37"/>
      <c r="IL819" s="29"/>
      <c r="IM819" s="52">
        <f>IF($A807="","",$A807)</f>
        <v>45842</v>
      </c>
      <c r="IN819" s="43">
        <v>4043</v>
      </c>
      <c r="IO819" s="43">
        <f t="shared" si="3650"/>
        <v>15</v>
      </c>
      <c r="IP819" s="43">
        <v>124</v>
      </c>
      <c r="IQ819" s="87">
        <f t="shared" si="3651"/>
        <v>1</v>
      </c>
      <c r="IR819" s="43">
        <v>13</v>
      </c>
      <c r="IS819" s="43">
        <f t="shared" si="3652"/>
        <v>1</v>
      </c>
      <c r="IT819" s="43">
        <v>0</v>
      </c>
      <c r="IU819" s="72" t="str">
        <f t="shared" si="3653"/>
        <v>ジャグラーイヤホン</v>
      </c>
      <c r="IV819" s="48">
        <f t="shared" si="3654"/>
        <v>1100</v>
      </c>
      <c r="IW819" s="45">
        <f t="shared" si="3655"/>
        <v>1100</v>
      </c>
      <c r="IX819" s="89">
        <f t="shared" si="3656"/>
        <v>0.73333333333333328</v>
      </c>
      <c r="IY819" s="37"/>
      <c r="IZ819" s="61"/>
      <c r="JA819" s="52">
        <f>IF($A807="","",$A807)</f>
        <v>45842</v>
      </c>
      <c r="JB819" s="43">
        <v>3620</v>
      </c>
      <c r="JC819" s="43">
        <f t="shared" si="3657"/>
        <v>136</v>
      </c>
      <c r="JD819" s="43">
        <v>154</v>
      </c>
      <c r="JE819" s="87">
        <f t="shared" si="3658"/>
        <v>1</v>
      </c>
      <c r="JF819" s="43">
        <v>7</v>
      </c>
      <c r="JG819" s="43">
        <f t="shared" si="3659"/>
        <v>1</v>
      </c>
      <c r="JH819" s="43">
        <v>4</v>
      </c>
      <c r="JI819" s="44" t="str">
        <f t="shared" si="3660"/>
        <v>サンリオFAN</v>
      </c>
      <c r="JJ819" s="48">
        <f t="shared" si="3661"/>
        <v>1100</v>
      </c>
      <c r="JK819" s="45">
        <f t="shared" si="3662"/>
        <v>1100</v>
      </c>
      <c r="JL819" s="89">
        <f t="shared" si="3663"/>
        <v>8.0882352941176475E-2</v>
      </c>
      <c r="JM819" s="37"/>
      <c r="JN819" s="29"/>
      <c r="JO819" s="52">
        <f>IF($A807="","",$A807)</f>
        <v>45842</v>
      </c>
      <c r="JP819" s="43">
        <v>2831</v>
      </c>
      <c r="JQ819" s="43">
        <f t="shared" si="3664"/>
        <v>49</v>
      </c>
      <c r="JR819" s="43">
        <v>119</v>
      </c>
      <c r="JS819" s="87">
        <f t="shared" si="3665"/>
        <v>8</v>
      </c>
      <c r="JT819" s="43">
        <v>80</v>
      </c>
      <c r="JU819" s="43">
        <f t="shared" si="3666"/>
        <v>10</v>
      </c>
      <c r="JV819" s="43">
        <v>0</v>
      </c>
      <c r="JW819" s="44" t="s">
        <v>79</v>
      </c>
      <c r="JX819" s="48">
        <v>387</v>
      </c>
      <c r="JY819" s="45">
        <f t="shared" si="3667"/>
        <v>3870</v>
      </c>
      <c r="JZ819" s="89">
        <f t="shared" si="3668"/>
        <v>0.78979591836734697</v>
      </c>
      <c r="KA819" s="37"/>
      <c r="KB819" s="51"/>
      <c r="KC819" s="52">
        <f>IF($A807="","",$A807)</f>
        <v>45842</v>
      </c>
      <c r="KD819" s="43">
        <v>10664</v>
      </c>
      <c r="KE819" s="43">
        <f>IF(KD819="","",KD819-KD815)</f>
        <v>99</v>
      </c>
      <c r="KF819" s="43">
        <v>397</v>
      </c>
      <c r="KG819" s="87">
        <f>IF(KF819="","",KF819-KF815)</f>
        <v>2</v>
      </c>
      <c r="KH819" s="43">
        <v>6</v>
      </c>
      <c r="KI819" s="43">
        <f>IF(KH819="","",KH815+KJ815-KH819)</f>
        <v>1</v>
      </c>
      <c r="KJ819" s="43">
        <v>4</v>
      </c>
      <c r="KK819" s="44" t="str">
        <f>IF(KD819="","",KK815)</f>
        <v>サンリオFAN</v>
      </c>
      <c r="KL819" s="48">
        <f>IF(KE819="","",KL815)</f>
        <v>1100</v>
      </c>
      <c r="KM819" s="45">
        <f>IF(KH819="","",KI819*KL819)</f>
        <v>1100</v>
      </c>
      <c r="KN819" s="89">
        <f>IF(KI819="","",KM819/(KE819*100))</f>
        <v>0.1111111111111111</v>
      </c>
      <c r="KO819" s="37"/>
      <c r="KP819" s="29"/>
      <c r="KQ819" s="52">
        <f>IF($A807="","",$A807)</f>
        <v>45842</v>
      </c>
      <c r="KR819" s="43">
        <v>16451</v>
      </c>
      <c r="KS819" s="43">
        <f>IF(KR819="","",KR819-KR815)</f>
        <v>57</v>
      </c>
      <c r="KT819" s="43">
        <v>927</v>
      </c>
      <c r="KU819" s="87">
        <f>IF(KT819="","",KT819-KT815)</f>
        <v>2</v>
      </c>
      <c r="KV819" s="43">
        <v>7</v>
      </c>
      <c r="KW819" s="43">
        <f>IF(KV819="","",KV815+KX815-KV819)</f>
        <v>2</v>
      </c>
      <c r="KX819" s="43">
        <v>0</v>
      </c>
      <c r="KY819" s="44" t="str">
        <f>IF(KR819="","",KY815)</f>
        <v>ジャグラーサウンドフラッシュ</v>
      </c>
      <c r="KZ819" s="48">
        <f>IF(KS819="","",KZ815)</f>
        <v>800</v>
      </c>
      <c r="LA819" s="45">
        <f>IF(KV819="","",KW819*KZ819)</f>
        <v>1600</v>
      </c>
      <c r="LB819" s="89">
        <f>IF(KW819="","",LA819/(KS819*100))</f>
        <v>0.2807017543859649</v>
      </c>
      <c r="LC819" s="37"/>
      <c r="LD819" s="29"/>
      <c r="LE819" s="93"/>
      <c r="LF819" s="99"/>
      <c r="LG819" s="99"/>
      <c r="LH819" s="45">
        <v>529</v>
      </c>
      <c r="LI819" s="45">
        <f t="shared" si="3671"/>
        <v>0</v>
      </c>
      <c r="LJ819" s="43">
        <v>2</v>
      </c>
      <c r="LK819" s="45">
        <f t="shared" si="3672"/>
        <v>0</v>
      </c>
      <c r="LL819" s="45">
        <v>0</v>
      </c>
      <c r="LM819" s="73" t="str">
        <f>IF(LF818="","",LM816)</f>
        <v>バイキンティッシュカバー</v>
      </c>
      <c r="LN819" s="67">
        <f>IF(LG818="","",LN816)</f>
        <v>1000</v>
      </c>
      <c r="LO819" s="45">
        <f t="shared" si="3621"/>
        <v>0</v>
      </c>
      <c r="LP819" s="148"/>
      <c r="LQ819" s="37"/>
      <c r="LR819" s="29"/>
      <c r="LS819" s="52" t="str">
        <f t="shared" si="3593"/>
        <v/>
      </c>
      <c r="LT819" s="45"/>
      <c r="LU819" s="45" t="str">
        <f>IF(LT819="","",LT819-LT816)</f>
        <v/>
      </c>
      <c r="LV819" s="45"/>
      <c r="LW819" s="45" t="str">
        <f>IF(LV819="","",LV819-LV816)</f>
        <v/>
      </c>
      <c r="LX819" s="45"/>
      <c r="LY819" s="45" t="str">
        <f>IF(LX819="","",LX816+LZ816-LX819)</f>
        <v/>
      </c>
      <c r="LZ819" s="45"/>
      <c r="MA819" s="43"/>
      <c r="MB819" s="43" t="str">
        <f>IF(LT819="","",MB816)</f>
        <v/>
      </c>
      <c r="MC819" s="45" t="str">
        <f t="shared" si="3686"/>
        <v/>
      </c>
      <c r="MD819" s="46" t="str">
        <f t="shared" si="3687"/>
        <v/>
      </c>
      <c r="ME819" s="37"/>
      <c r="MF819" s="29"/>
      <c r="MG819" s="52" t="str">
        <f t="shared" si="3600"/>
        <v/>
      </c>
      <c r="MH819" s="45"/>
      <c r="MI819" s="45" t="str">
        <f>IF(MH819="","",MH819-MH816)</f>
        <v/>
      </c>
      <c r="MJ819" s="45"/>
      <c r="MK819" s="45" t="str">
        <f>IF(MJ819="","",MJ819-MJ816)</f>
        <v/>
      </c>
      <c r="ML819" s="45"/>
      <c r="MM819" s="45" t="str">
        <f>IF(ML819="","",ML816+MN816-ML819)</f>
        <v/>
      </c>
      <c r="MN819" s="45"/>
      <c r="MO819" s="43"/>
      <c r="MP819" s="43" t="str">
        <f>IF(MH819="","",MP816)</f>
        <v/>
      </c>
      <c r="MQ819" s="45" t="str">
        <f t="shared" si="3688"/>
        <v/>
      </c>
      <c r="MR819" s="46" t="str">
        <f t="shared" si="3689"/>
        <v/>
      </c>
      <c r="MS819" s="37"/>
      <c r="MT819" s="29"/>
      <c r="MU819" s="52" t="str">
        <f t="shared" si="3607"/>
        <v/>
      </c>
      <c r="MV819" s="45"/>
      <c r="MW819" s="45" t="str">
        <f>IF(MV819="","",MV819-MV816)</f>
        <v/>
      </c>
      <c r="MX819" s="45"/>
      <c r="MY819" s="45" t="str">
        <f>IF(MX819="","",MX819-MX816)</f>
        <v/>
      </c>
      <c r="MZ819" s="45"/>
      <c r="NA819" s="45" t="str">
        <f>IF(MZ819="","",MZ816+NB816-MZ819)</f>
        <v/>
      </c>
      <c r="NB819" s="45"/>
      <c r="NC819" s="43"/>
      <c r="ND819" s="43" t="str">
        <f>IF(MV819="","",ND816)</f>
        <v/>
      </c>
      <c r="NE819" s="45" t="str">
        <f t="shared" si="3690"/>
        <v/>
      </c>
      <c r="NF819" s="46" t="str">
        <f t="shared" si="3691"/>
        <v/>
      </c>
      <c r="NG819" s="37"/>
      <c r="NH819" s="29"/>
      <c r="NI819" s="52" t="str">
        <f t="shared" si="3614"/>
        <v/>
      </c>
      <c r="NJ819" s="45"/>
      <c r="NK819" s="45" t="str">
        <f>IF(NJ819="","",NJ819-NJ816)</f>
        <v/>
      </c>
      <c r="NL819" s="45"/>
      <c r="NM819" s="45" t="str">
        <f>IF(NL819="","",NL819-NL816)</f>
        <v/>
      </c>
      <c r="NN819" s="45"/>
      <c r="NO819" s="45" t="str">
        <f>IF(NN819="","",NN816+NP816-NN819)</f>
        <v/>
      </c>
      <c r="NP819" s="45"/>
      <c r="NQ819" s="43"/>
      <c r="NR819" s="43" t="str">
        <f>IF(NJ819="","",NR816)</f>
        <v/>
      </c>
      <c r="NS819" s="45" t="str">
        <f t="shared" si="3692"/>
        <v/>
      </c>
      <c r="NT819" s="46" t="str">
        <f t="shared" si="3693"/>
        <v/>
      </c>
      <c r="NU819" s="37"/>
    </row>
    <row r="820" spans="1:385" ht="15" customHeight="1" thickBot="1" x14ac:dyDescent="0.3">
      <c r="A820" s="38"/>
      <c r="B820" s="39"/>
      <c r="C820" s="40"/>
      <c r="D820" s="40"/>
      <c r="E820" s="40"/>
      <c r="F820" s="135"/>
      <c r="G820" s="135"/>
      <c r="H820" s="42"/>
      <c r="I820" s="45"/>
      <c r="J820" s="45" t="str">
        <f>IF(I820="","",I820-I818)</f>
        <v/>
      </c>
      <c r="K820" s="45"/>
      <c r="L820" s="45" t="str">
        <f>IF(K820="","",K820-K818)</f>
        <v/>
      </c>
      <c r="M820" s="45"/>
      <c r="N820" s="45" t="str">
        <f>IF(M820="","",M818+O818-M820)</f>
        <v/>
      </c>
      <c r="O820" s="45"/>
      <c r="P820" s="43"/>
      <c r="Q820" s="43" t="str">
        <f>IF(I820="","",Q818)</f>
        <v/>
      </c>
      <c r="R820" s="45" t="str">
        <f t="shared" si="3674"/>
        <v/>
      </c>
      <c r="S820" s="46" t="str">
        <f t="shared" si="3675"/>
        <v/>
      </c>
      <c r="T820" s="37"/>
      <c r="U820" s="29"/>
      <c r="V820" s="52" t="str">
        <f t="shared" si="3558"/>
        <v/>
      </c>
      <c r="W820" s="67"/>
      <c r="X820" s="45" t="str">
        <f>IF(W820="","",W820-W818)</f>
        <v/>
      </c>
      <c r="Y820" s="45"/>
      <c r="Z820" s="45" t="str">
        <f>IF(Y820="","",Y820-Y818)</f>
        <v/>
      </c>
      <c r="AA820" s="45"/>
      <c r="AB820" s="45" t="str">
        <f>IF(AA820="","",AA818+AC818-AA820)</f>
        <v/>
      </c>
      <c r="AC820" s="45"/>
      <c r="AD820" s="43"/>
      <c r="AE820" s="43" t="str">
        <f>IF(W820="","",AE818)</f>
        <v/>
      </c>
      <c r="AF820" s="45" t="str">
        <f t="shared" si="3676"/>
        <v/>
      </c>
      <c r="AG820" s="46" t="str">
        <f t="shared" si="3677"/>
        <v/>
      </c>
      <c r="AH820" s="37"/>
      <c r="AI820" s="29"/>
      <c r="AJ820" s="52" t="str">
        <f t="shared" si="3565"/>
        <v/>
      </c>
      <c r="AK820" s="45"/>
      <c r="AL820" s="45" t="str">
        <f>IF(AK820="","",AK820-AK818)</f>
        <v/>
      </c>
      <c r="AM820" s="45"/>
      <c r="AN820" s="45" t="str">
        <f>IF(AM820="","",AM820-AM818)</f>
        <v/>
      </c>
      <c r="AO820" s="45"/>
      <c r="AP820" s="45" t="str">
        <f>IF(AO820="","",AO818+AQ818-AO820)</f>
        <v/>
      </c>
      <c r="AQ820" s="45"/>
      <c r="AR820" s="43"/>
      <c r="AS820" s="43" t="str">
        <f>IF(AK820="","",AS818)</f>
        <v/>
      </c>
      <c r="AT820" s="45" t="str">
        <f t="shared" si="3678"/>
        <v/>
      </c>
      <c r="AU820" s="46" t="str">
        <f t="shared" si="3679"/>
        <v/>
      </c>
      <c r="AV820" s="37"/>
      <c r="AW820" s="29"/>
      <c r="AX820" s="52" t="str">
        <f t="shared" si="3572"/>
        <v/>
      </c>
      <c r="AY820" s="45"/>
      <c r="AZ820" s="45" t="str">
        <f>IF(AY820="","",AY820-AY818)</f>
        <v/>
      </c>
      <c r="BA820" s="45"/>
      <c r="BB820" s="45" t="str">
        <f>IF(BA820="","",BA820-BA818)</f>
        <v/>
      </c>
      <c r="BC820" s="45"/>
      <c r="BD820" s="45" t="str">
        <f>IF(BC820="","",BC818+BE818-BC820)</f>
        <v/>
      </c>
      <c r="BE820" s="45"/>
      <c r="BF820" s="43"/>
      <c r="BG820" s="43" t="str">
        <f>IF(AY820="","",BG818)</f>
        <v/>
      </c>
      <c r="BH820" s="45" t="str">
        <f t="shared" si="3680"/>
        <v/>
      </c>
      <c r="BI820" s="46" t="str">
        <f t="shared" si="3681"/>
        <v/>
      </c>
      <c r="BJ820" s="37"/>
      <c r="BK820" s="29"/>
      <c r="BL820" s="47"/>
      <c r="BM820" s="43">
        <v>14244</v>
      </c>
      <c r="BN820" s="45">
        <f t="shared" si="3622"/>
        <v>17</v>
      </c>
      <c r="BO820" s="43">
        <v>554</v>
      </c>
      <c r="BP820" s="45">
        <f t="shared" si="3623"/>
        <v>2</v>
      </c>
      <c r="BQ820" s="43">
        <v>6</v>
      </c>
      <c r="BR820" s="45">
        <f t="shared" si="3624"/>
        <v>2</v>
      </c>
      <c r="BS820" s="45">
        <v>0</v>
      </c>
      <c r="BT820" s="63" t="s">
        <v>245</v>
      </c>
      <c r="BU820" s="67">
        <v>900</v>
      </c>
      <c r="BV820" s="43">
        <f t="shared" si="3627"/>
        <v>1800</v>
      </c>
      <c r="BW820" s="46">
        <f t="shared" si="3628"/>
        <v>1.0588235294117647</v>
      </c>
      <c r="BX820" s="37" t="s">
        <v>58</v>
      </c>
      <c r="BY820" s="98"/>
      <c r="BZ820" s="47"/>
      <c r="CA820" s="43">
        <v>6121</v>
      </c>
      <c r="CB820" s="45">
        <f t="shared" si="3629"/>
        <v>51</v>
      </c>
      <c r="CC820" s="43">
        <v>196</v>
      </c>
      <c r="CD820" s="45">
        <f t="shared" si="3630"/>
        <v>0</v>
      </c>
      <c r="CE820" s="43">
        <v>10</v>
      </c>
      <c r="CF820" s="45">
        <f t="shared" si="3631"/>
        <v>0</v>
      </c>
      <c r="CG820" s="45">
        <v>0</v>
      </c>
      <c r="CH820" s="63" t="str">
        <f t="shared" si="3632"/>
        <v>デジタルミニカメラ</v>
      </c>
      <c r="CI820" s="67">
        <f t="shared" si="3633"/>
        <v>0</v>
      </c>
      <c r="CJ820" s="43">
        <f t="shared" si="3634"/>
        <v>0</v>
      </c>
      <c r="CK820" s="46">
        <f t="shared" si="3635"/>
        <v>0</v>
      </c>
      <c r="CL820" s="37"/>
      <c r="CM820" s="29"/>
      <c r="CN820" s="47"/>
      <c r="CO820" s="43">
        <v>345</v>
      </c>
      <c r="CP820" s="45">
        <f t="shared" si="3636"/>
        <v>83</v>
      </c>
      <c r="CQ820" s="43">
        <v>10</v>
      </c>
      <c r="CR820" s="45">
        <f t="shared" si="3637"/>
        <v>2</v>
      </c>
      <c r="CS820" s="43">
        <v>6</v>
      </c>
      <c r="CT820" s="45">
        <f t="shared" si="3638"/>
        <v>1</v>
      </c>
      <c r="CU820" s="45">
        <v>6</v>
      </c>
      <c r="CV820" s="63" t="str">
        <f t="shared" si="3639"/>
        <v>サンリオFAN</v>
      </c>
      <c r="CW820" s="67">
        <f t="shared" si="3640"/>
        <v>1100</v>
      </c>
      <c r="CX820" s="43">
        <f t="shared" si="3641"/>
        <v>1100</v>
      </c>
      <c r="CY820" s="46">
        <f t="shared" si="3642"/>
        <v>0.13253012048192772</v>
      </c>
      <c r="CZ820" s="37"/>
      <c r="DA820" s="29"/>
      <c r="DB820" s="52" t="str">
        <f t="shared" si="3579"/>
        <v/>
      </c>
      <c r="DC820" s="45"/>
      <c r="DD820" s="45" t="str">
        <f>IF(DC820="","",DC820-DC818)</f>
        <v/>
      </c>
      <c r="DE820" s="45"/>
      <c r="DF820" s="45" t="str">
        <f>IF(DE820="","",DE820-DE818)</f>
        <v/>
      </c>
      <c r="DG820" s="45"/>
      <c r="DH820" s="45" t="str">
        <f>IF(DG820="","",DG818+DI818-DG820)</f>
        <v/>
      </c>
      <c r="DI820" s="45"/>
      <c r="DJ820" s="43"/>
      <c r="DK820" s="43" t="str">
        <f>IF(DC820="","",DK818)</f>
        <v/>
      </c>
      <c r="DL820" s="45" t="str">
        <f t="shared" si="3682"/>
        <v/>
      </c>
      <c r="DM820" s="46" t="str">
        <f t="shared" si="3683"/>
        <v/>
      </c>
      <c r="DN820" s="37"/>
      <c r="DO820" s="29"/>
      <c r="DP820" s="52" t="str">
        <f t="shared" si="3586"/>
        <v/>
      </c>
      <c r="DQ820" s="45"/>
      <c r="DR820" s="45" t="str">
        <f>IF(DQ820="","",DQ820-DQ818)</f>
        <v/>
      </c>
      <c r="DS820" s="45"/>
      <c r="DT820" s="45" t="str">
        <f>IF(DS820="","",DS820-DS818)</f>
        <v/>
      </c>
      <c r="DU820" s="45"/>
      <c r="DV820" s="45" t="str">
        <f>IF(DU820="","",DU818+DW818-DU820)</f>
        <v/>
      </c>
      <c r="DW820" s="45"/>
      <c r="DX820" s="43"/>
      <c r="DY820" s="43" t="str">
        <f>IF(DQ820="","",DY818)</f>
        <v/>
      </c>
      <c r="DZ820" s="45" t="str">
        <f t="shared" si="3684"/>
        <v/>
      </c>
      <c r="EA820" s="46" t="str">
        <f t="shared" si="3685"/>
        <v/>
      </c>
      <c r="EB820" s="37"/>
      <c r="GU820" s="220"/>
      <c r="HX820" s="360"/>
      <c r="HY820" s="47"/>
      <c r="HZ820" s="43">
        <v>2975</v>
      </c>
      <c r="IA820" s="45">
        <f t="shared" si="3643"/>
        <v>31</v>
      </c>
      <c r="IB820" s="43">
        <v>90</v>
      </c>
      <c r="IC820" s="45">
        <f t="shared" si="3644"/>
        <v>3</v>
      </c>
      <c r="ID820" s="43">
        <v>33</v>
      </c>
      <c r="IE820" s="45">
        <f t="shared" si="3645"/>
        <v>3</v>
      </c>
      <c r="IF820" s="45">
        <v>0</v>
      </c>
      <c r="IG820" s="63" t="str">
        <f t="shared" si="3646"/>
        <v>ミニ香水</v>
      </c>
      <c r="IH820" s="67">
        <f t="shared" si="3647"/>
        <v>1100</v>
      </c>
      <c r="II820" s="43">
        <f t="shared" si="3648"/>
        <v>3300</v>
      </c>
      <c r="IJ820" s="46">
        <f t="shared" si="3649"/>
        <v>1.064516129032258</v>
      </c>
      <c r="IK820" s="37"/>
      <c r="IL820" s="29"/>
      <c r="IM820" s="47"/>
      <c r="IN820" s="43">
        <v>3791</v>
      </c>
      <c r="IO820" s="45">
        <f t="shared" si="3650"/>
        <v>63</v>
      </c>
      <c r="IP820" s="43">
        <v>85</v>
      </c>
      <c r="IQ820" s="45">
        <f t="shared" si="3651"/>
        <v>0</v>
      </c>
      <c r="IR820" s="43">
        <v>10</v>
      </c>
      <c r="IS820" s="45">
        <f t="shared" si="3652"/>
        <v>0</v>
      </c>
      <c r="IT820" s="45">
        <v>0</v>
      </c>
      <c r="IU820" s="63" t="str">
        <f t="shared" si="3653"/>
        <v>ジャグラーサウンドボタン</v>
      </c>
      <c r="IV820" s="67">
        <f t="shared" si="3654"/>
        <v>900</v>
      </c>
      <c r="IW820" s="43">
        <f t="shared" si="3655"/>
        <v>0</v>
      </c>
      <c r="IX820" s="46">
        <f t="shared" si="3656"/>
        <v>0</v>
      </c>
      <c r="IY820" s="37"/>
      <c r="IZ820" s="61"/>
      <c r="JA820" s="47"/>
      <c r="JB820" s="43">
        <v>2820</v>
      </c>
      <c r="JC820" s="45">
        <f t="shared" si="3657"/>
        <v>17</v>
      </c>
      <c r="JD820" s="43">
        <v>88</v>
      </c>
      <c r="JE820" s="45">
        <f t="shared" si="3658"/>
        <v>0</v>
      </c>
      <c r="JF820" s="43">
        <v>16</v>
      </c>
      <c r="JG820" s="45">
        <f t="shared" si="3659"/>
        <v>0</v>
      </c>
      <c r="JH820" s="45">
        <v>0</v>
      </c>
      <c r="JI820" s="63" t="str">
        <f t="shared" si="3660"/>
        <v>サンリオキーケース</v>
      </c>
      <c r="JJ820" s="67">
        <f t="shared" si="3661"/>
        <v>726</v>
      </c>
      <c r="JK820" s="43">
        <f t="shared" si="3662"/>
        <v>0</v>
      </c>
      <c r="JL820" s="46">
        <f t="shared" si="3663"/>
        <v>0</v>
      </c>
      <c r="JM820" s="37"/>
      <c r="JN820" s="29"/>
      <c r="JO820" s="47"/>
      <c r="JP820" s="43">
        <v>2986</v>
      </c>
      <c r="JQ820" s="45">
        <f t="shared" si="3664"/>
        <v>74</v>
      </c>
      <c r="JR820" s="43">
        <v>66</v>
      </c>
      <c r="JS820" s="45">
        <f t="shared" si="3665"/>
        <v>0</v>
      </c>
      <c r="JT820" s="43">
        <v>14</v>
      </c>
      <c r="JU820" s="45">
        <f t="shared" si="3666"/>
        <v>0</v>
      </c>
      <c r="JV820" s="45">
        <v>0</v>
      </c>
      <c r="JW820" s="63" t="str">
        <f t="shared" si="3669"/>
        <v>デジタルミニカメラ</v>
      </c>
      <c r="JX820" s="67">
        <f t="shared" si="3670"/>
        <v>722</v>
      </c>
      <c r="JY820" s="43">
        <f t="shared" si="3667"/>
        <v>0</v>
      </c>
      <c r="JZ820" s="46">
        <f t="shared" si="3668"/>
        <v>0</v>
      </c>
      <c r="KA820" s="37"/>
      <c r="KB820" s="97"/>
      <c r="KC820" s="47"/>
      <c r="KD820" s="43">
        <v>8870</v>
      </c>
      <c r="KE820" s="45">
        <f>IF(KD820="","",KD820-KD816)</f>
        <v>40</v>
      </c>
      <c r="KF820" s="43">
        <v>258</v>
      </c>
      <c r="KG820" s="45">
        <f>IF(KF820="","",KF820-KF816)</f>
        <v>1</v>
      </c>
      <c r="KH820" s="43">
        <v>40</v>
      </c>
      <c r="KI820" s="45">
        <f>IF(KH820="","",KH816+KJ816-KH820)</f>
        <v>0</v>
      </c>
      <c r="KJ820" s="45">
        <v>0</v>
      </c>
      <c r="KK820" s="63" t="str">
        <f>IF(KD820="","",KK816)</f>
        <v>ミニ香水</v>
      </c>
      <c r="KL820" s="67">
        <f>IF(KE820="","",KL816)</f>
        <v>1000</v>
      </c>
      <c r="KM820" s="43">
        <f>IF(KH820="","",KI820*KL820)</f>
        <v>0</v>
      </c>
      <c r="KN820" s="46">
        <f>IF(KI820="","",KM820/(KE820*100))</f>
        <v>0</v>
      </c>
      <c r="KO820" s="37"/>
      <c r="KP820" s="29"/>
      <c r="KQ820" s="47"/>
      <c r="KR820" s="43">
        <v>18346</v>
      </c>
      <c r="KS820" s="45">
        <f>IF(KR820="","",KR820-KR816)</f>
        <v>27</v>
      </c>
      <c r="KT820" s="43">
        <v>1025</v>
      </c>
      <c r="KU820" s="45">
        <f>IF(KT820="","",KT820-KT816)</f>
        <v>2</v>
      </c>
      <c r="KV820" s="43">
        <v>11</v>
      </c>
      <c r="KW820" s="45">
        <f>IF(KV820="","",KV816+KX816-KV820)</f>
        <v>2</v>
      </c>
      <c r="KX820" s="45">
        <v>0</v>
      </c>
      <c r="KY820" s="64" t="str">
        <f>IF(KR820="","",KY816)</f>
        <v>ジャグラーイヤホン</v>
      </c>
      <c r="KZ820" s="67">
        <f>IF(KS820="","",KZ816)</f>
        <v>1100</v>
      </c>
      <c r="LA820" s="43">
        <f>IF(KV820="","",KW820*KZ820)</f>
        <v>2200</v>
      </c>
      <c r="LB820" s="46">
        <f>IF(KW820="","",LA820/(KS820*100))</f>
        <v>0.81481481481481477</v>
      </c>
      <c r="LC820" s="37"/>
      <c r="LD820" s="29"/>
      <c r="LE820" s="75"/>
      <c r="LF820" s="76"/>
      <c r="LG820" s="76"/>
      <c r="LH820" s="76">
        <v>1166</v>
      </c>
      <c r="LI820" s="76">
        <f t="shared" si="3671"/>
        <v>0</v>
      </c>
      <c r="LJ820" s="77">
        <v>2</v>
      </c>
      <c r="LK820" s="76">
        <f t="shared" si="3672"/>
        <v>0</v>
      </c>
      <c r="LL820" s="76">
        <v>0</v>
      </c>
      <c r="LM820" s="78" t="str">
        <f>IF(LF818="","",LM817)</f>
        <v>ギャルキティ、アンパンぬいぐるみ</v>
      </c>
      <c r="LN820" s="79">
        <f>IF(LG818="","",LN817)</f>
        <v>1000</v>
      </c>
      <c r="LO820" s="76">
        <f t="shared" si="3621"/>
        <v>0</v>
      </c>
      <c r="LP820" s="80"/>
      <c r="LQ820" s="37"/>
      <c r="LR820" s="29"/>
      <c r="LS820" s="52" t="str">
        <f t="shared" si="3593"/>
        <v/>
      </c>
      <c r="LT820" s="45"/>
      <c r="LU820" s="45" t="str">
        <f>IF(LT820="","",LT820-LT818)</f>
        <v/>
      </c>
      <c r="LV820" s="45"/>
      <c r="LW820" s="45" t="str">
        <f>IF(LV820="","",LV820-LV818)</f>
        <v/>
      </c>
      <c r="LX820" s="45"/>
      <c r="LY820" s="45" t="str">
        <f>IF(LX820="","",LX818+LZ818-LX820)</f>
        <v/>
      </c>
      <c r="LZ820" s="45"/>
      <c r="MA820" s="43"/>
      <c r="MB820" s="43" t="str">
        <f>IF(LT820="","",MB818)</f>
        <v/>
      </c>
      <c r="MC820" s="45" t="str">
        <f t="shared" si="3686"/>
        <v/>
      </c>
      <c r="MD820" s="46" t="str">
        <f t="shared" si="3687"/>
        <v/>
      </c>
      <c r="ME820" s="37"/>
      <c r="MF820" s="29"/>
      <c r="MG820" s="52" t="str">
        <f t="shared" si="3600"/>
        <v/>
      </c>
      <c r="MH820" s="45"/>
      <c r="MI820" s="45" t="str">
        <f>IF(MH820="","",MH820-MH818)</f>
        <v/>
      </c>
      <c r="MJ820" s="45"/>
      <c r="MK820" s="45" t="str">
        <f>IF(MJ820="","",MJ820-MJ818)</f>
        <v/>
      </c>
      <c r="ML820" s="45"/>
      <c r="MM820" s="45" t="str">
        <f>IF(ML820="","",ML818+MN818-ML820)</f>
        <v/>
      </c>
      <c r="MN820" s="45"/>
      <c r="MO820" s="43"/>
      <c r="MP820" s="43" t="str">
        <f>IF(MH820="","",MP818)</f>
        <v/>
      </c>
      <c r="MQ820" s="45" t="str">
        <f t="shared" si="3688"/>
        <v/>
      </c>
      <c r="MR820" s="46" t="str">
        <f t="shared" si="3689"/>
        <v/>
      </c>
      <c r="MS820" s="37"/>
      <c r="MT820" s="29"/>
      <c r="MU820" s="52" t="str">
        <f t="shared" si="3607"/>
        <v/>
      </c>
      <c r="MV820" s="45"/>
      <c r="MW820" s="45" t="str">
        <f>IF(MV820="","",MV820-MV818)</f>
        <v/>
      </c>
      <c r="MX820" s="45"/>
      <c r="MY820" s="45" t="str">
        <f>IF(MX820="","",MX820-MX818)</f>
        <v/>
      </c>
      <c r="MZ820" s="45"/>
      <c r="NA820" s="45" t="str">
        <f>IF(MZ820="","",MZ818+NB818-MZ820)</f>
        <v/>
      </c>
      <c r="NB820" s="45"/>
      <c r="NC820" s="43"/>
      <c r="ND820" s="43" t="str">
        <f>IF(MV820="","",ND818)</f>
        <v/>
      </c>
      <c r="NE820" s="45" t="str">
        <f t="shared" si="3690"/>
        <v/>
      </c>
      <c r="NF820" s="46" t="str">
        <f t="shared" si="3691"/>
        <v/>
      </c>
      <c r="NG820" s="37"/>
      <c r="NH820" s="29"/>
      <c r="NI820" s="52" t="str">
        <f t="shared" si="3614"/>
        <v/>
      </c>
      <c r="NJ820" s="45"/>
      <c r="NK820" s="45" t="str">
        <f>IF(NJ820="","",NJ820-NJ818)</f>
        <v/>
      </c>
      <c r="NL820" s="45"/>
      <c r="NM820" s="45" t="str">
        <f>IF(NL820="","",NL820-NL818)</f>
        <v/>
      </c>
      <c r="NN820" s="45"/>
      <c r="NO820" s="45" t="str">
        <f>IF(NN820="","",NN818+NP818-NN820)</f>
        <v/>
      </c>
      <c r="NP820" s="45"/>
      <c r="NQ820" s="43"/>
      <c r="NR820" s="43" t="str">
        <f>IF(NJ820="","",NR818)</f>
        <v/>
      </c>
      <c r="NS820" s="45" t="str">
        <f t="shared" si="3692"/>
        <v/>
      </c>
      <c r="NT820" s="46" t="str">
        <f t="shared" si="3693"/>
        <v/>
      </c>
      <c r="NU820" s="37"/>
    </row>
    <row r="821" spans="1:385" ht="15" customHeight="1" thickTop="1" x14ac:dyDescent="0.25">
      <c r="A821" s="38"/>
      <c r="B821" s="39"/>
      <c r="C821" s="40"/>
      <c r="D821" s="40"/>
      <c r="E821" s="40"/>
      <c r="F821" s="135"/>
      <c r="G821" s="135"/>
      <c r="H821" s="42"/>
      <c r="I821" s="45"/>
      <c r="J821" s="45" t="str">
        <f>IF(I821="","",I821-#REF!)</f>
        <v/>
      </c>
      <c r="K821" s="45"/>
      <c r="L821" s="45" t="str">
        <f>IF(K821="","",K821-#REF!)</f>
        <v/>
      </c>
      <c r="M821" s="45"/>
      <c r="N821" s="45" t="str">
        <f>IF(M821="","",#REF!+#REF!-M821)</f>
        <v/>
      </c>
      <c r="O821" s="45"/>
      <c r="P821" s="43"/>
      <c r="Q821" s="43" t="str">
        <f>IF(I821="","",#REF!)</f>
        <v/>
      </c>
      <c r="R821" s="45" t="str">
        <f t="shared" si="3674"/>
        <v/>
      </c>
      <c r="S821" s="46" t="str">
        <f t="shared" si="3675"/>
        <v/>
      </c>
      <c r="T821" s="37"/>
      <c r="U821" s="29"/>
      <c r="V821" s="52" t="str">
        <f t="shared" si="3558"/>
        <v/>
      </c>
      <c r="W821" s="67"/>
      <c r="X821" s="45" t="str">
        <f>IF(W821="","",W821-#REF!)</f>
        <v/>
      </c>
      <c r="Y821" s="45"/>
      <c r="Z821" s="45" t="str">
        <f>IF(Y821="","",Y821-#REF!)</f>
        <v/>
      </c>
      <c r="AA821" s="45"/>
      <c r="AB821" s="45" t="str">
        <f>IF(AA821="","",#REF!+#REF!-AA821)</f>
        <v/>
      </c>
      <c r="AC821" s="45"/>
      <c r="AD821" s="43"/>
      <c r="AE821" s="43" t="str">
        <f>IF(W821="","",#REF!)</f>
        <v/>
      </c>
      <c r="AF821" s="45" t="str">
        <f t="shared" si="3676"/>
        <v/>
      </c>
      <c r="AG821" s="46" t="str">
        <f t="shared" si="3677"/>
        <v/>
      </c>
      <c r="AH821" s="37"/>
      <c r="AI821" s="29"/>
      <c r="AJ821" s="52" t="str">
        <f t="shared" si="3565"/>
        <v/>
      </c>
      <c r="AK821" s="45"/>
      <c r="AL821" s="45" t="str">
        <f>IF(AK821="","",AK821-#REF!)</f>
        <v/>
      </c>
      <c r="AM821" s="45"/>
      <c r="AN821" s="45" t="str">
        <f>IF(AM821="","",AM821-#REF!)</f>
        <v/>
      </c>
      <c r="AO821" s="45"/>
      <c r="AP821" s="45" t="str">
        <f>IF(AO821="","",#REF!+#REF!-AO821)</f>
        <v/>
      </c>
      <c r="AQ821" s="45"/>
      <c r="AR821" s="43"/>
      <c r="AS821" s="43" t="str">
        <f>IF(AK821="","",#REF!)</f>
        <v/>
      </c>
      <c r="AT821" s="45" t="str">
        <f t="shared" si="3678"/>
        <v/>
      </c>
      <c r="AU821" s="46" t="str">
        <f t="shared" si="3679"/>
        <v/>
      </c>
      <c r="AV821" s="37"/>
      <c r="AW821" s="29"/>
      <c r="AX821" s="52" t="str">
        <f t="shared" si="3572"/>
        <v/>
      </c>
      <c r="AY821" s="45"/>
      <c r="AZ821" s="45" t="str">
        <f>IF(AY821="","",AY821-#REF!)</f>
        <v/>
      </c>
      <c r="BA821" s="45"/>
      <c r="BB821" s="45" t="str">
        <f>IF(BA821="","",BA821-#REF!)</f>
        <v/>
      </c>
      <c r="BC821" s="45"/>
      <c r="BD821" s="45" t="str">
        <f>IF(BC821="","",#REF!+#REF!-BC821)</f>
        <v/>
      </c>
      <c r="BE821" s="45"/>
      <c r="BF821" s="43"/>
      <c r="BG821" s="43" t="str">
        <f>IF(AY821="","",#REF!)</f>
        <v/>
      </c>
      <c r="BH821" s="45" t="str">
        <f t="shared" si="3680"/>
        <v/>
      </c>
      <c r="BI821" s="46" t="str">
        <f t="shared" si="3681"/>
        <v/>
      </c>
      <c r="BJ821" s="37"/>
      <c r="BK821" s="29"/>
      <c r="BL821" s="47"/>
      <c r="BM821" s="27">
        <v>18747</v>
      </c>
      <c r="BN821" s="45">
        <f t="shared" si="3622"/>
        <v>38</v>
      </c>
      <c r="BO821" s="27">
        <v>884</v>
      </c>
      <c r="BP821" s="45">
        <f t="shared" si="3623"/>
        <v>1</v>
      </c>
      <c r="BQ821" s="27">
        <v>64</v>
      </c>
      <c r="BR821" s="45">
        <f t="shared" si="3624"/>
        <v>1</v>
      </c>
      <c r="BS821" s="45">
        <v>0</v>
      </c>
      <c r="BT821" s="63" t="str">
        <f t="shared" si="3625"/>
        <v>キティサンダルキーホルダー</v>
      </c>
      <c r="BU821" s="67">
        <f t="shared" si="3626"/>
        <v>605</v>
      </c>
      <c r="BV821" s="45">
        <f t="shared" si="3627"/>
        <v>605</v>
      </c>
      <c r="BW821" s="46">
        <f t="shared" si="3628"/>
        <v>0.15921052631578947</v>
      </c>
      <c r="BX821" s="37"/>
      <c r="BY821" s="57"/>
      <c r="BZ821" s="47"/>
      <c r="CA821" s="27">
        <v>6296</v>
      </c>
      <c r="CB821" s="45">
        <f t="shared" si="3629"/>
        <v>23</v>
      </c>
      <c r="CC821" s="27">
        <v>369</v>
      </c>
      <c r="CD821" s="45">
        <f t="shared" si="3630"/>
        <v>0</v>
      </c>
      <c r="CE821" s="27">
        <v>92</v>
      </c>
      <c r="CF821" s="45">
        <f t="shared" si="3631"/>
        <v>2</v>
      </c>
      <c r="CG821" s="45">
        <v>0</v>
      </c>
      <c r="CH821" s="63" t="str">
        <f t="shared" si="3632"/>
        <v>スプランキーラバー</v>
      </c>
      <c r="CI821" s="67">
        <f t="shared" si="3633"/>
        <v>187</v>
      </c>
      <c r="CJ821" s="45">
        <f t="shared" si="3634"/>
        <v>374</v>
      </c>
      <c r="CK821" s="46">
        <f t="shared" si="3635"/>
        <v>0.16260869565217392</v>
      </c>
      <c r="CL821" s="37"/>
      <c r="CM821" s="29"/>
      <c r="CN821" s="47"/>
      <c r="CO821" s="27">
        <v>104</v>
      </c>
      <c r="CP821" s="45">
        <f t="shared" si="3636"/>
        <v>37</v>
      </c>
      <c r="CQ821" s="27">
        <v>8</v>
      </c>
      <c r="CR821" s="45">
        <f t="shared" si="3637"/>
        <v>0</v>
      </c>
      <c r="CS821" s="27">
        <v>10</v>
      </c>
      <c r="CT821" s="45">
        <f t="shared" si="3638"/>
        <v>0</v>
      </c>
      <c r="CU821" s="45">
        <v>0</v>
      </c>
      <c r="CV821" s="63" t="str">
        <f t="shared" si="3639"/>
        <v>ギャルキティキーケース</v>
      </c>
      <c r="CW821" s="67">
        <f t="shared" si="3640"/>
        <v>726</v>
      </c>
      <c r="CX821" s="45">
        <f t="shared" si="3641"/>
        <v>0</v>
      </c>
      <c r="CY821" s="46">
        <f t="shared" si="3642"/>
        <v>0</v>
      </c>
      <c r="CZ821" s="37"/>
      <c r="DA821" s="29"/>
      <c r="DB821" s="52" t="str">
        <f t="shared" si="3579"/>
        <v/>
      </c>
      <c r="DC821" s="45"/>
      <c r="DD821" s="45" t="str">
        <f>IF(DC821="","",DC821-#REF!)</f>
        <v/>
      </c>
      <c r="DE821" s="45"/>
      <c r="DF821" s="45" t="str">
        <f>IF(DE821="","",DE821-#REF!)</f>
        <v/>
      </c>
      <c r="DG821" s="45"/>
      <c r="DH821" s="45" t="str">
        <f>IF(DG821="","",#REF!+#REF!-DG821)</f>
        <v/>
      </c>
      <c r="DI821" s="45"/>
      <c r="DJ821" s="43"/>
      <c r="DK821" s="43" t="str">
        <f>IF(DC821="","",#REF!)</f>
        <v/>
      </c>
      <c r="DL821" s="45" t="str">
        <f t="shared" si="3682"/>
        <v/>
      </c>
      <c r="DM821" s="46" t="str">
        <f t="shared" si="3683"/>
        <v/>
      </c>
      <c r="DN821" s="37"/>
      <c r="DO821" s="29"/>
      <c r="DP821" s="52" t="str">
        <f t="shared" si="3586"/>
        <v/>
      </c>
      <c r="DQ821" s="45"/>
      <c r="DR821" s="45" t="str">
        <f>IF(DQ821="","",DQ821-#REF!)</f>
        <v/>
      </c>
      <c r="DS821" s="45"/>
      <c r="DT821" s="45" t="str">
        <f>IF(DS821="","",DS821-#REF!)</f>
        <v/>
      </c>
      <c r="DU821" s="45"/>
      <c r="DV821" s="45" t="str">
        <f>IF(DU821="","",#REF!+#REF!-DU821)</f>
        <v/>
      </c>
      <c r="DW821" s="45"/>
      <c r="DX821" s="43"/>
      <c r="DY821" s="43" t="str">
        <f>IF(DQ821="","",#REF!)</f>
        <v/>
      </c>
      <c r="DZ821" s="45" t="str">
        <f t="shared" si="3684"/>
        <v/>
      </c>
      <c r="EA821" s="46" t="str">
        <f t="shared" si="3685"/>
        <v/>
      </c>
      <c r="EB821" s="37"/>
      <c r="GU821" s="220"/>
      <c r="HX821" s="360"/>
      <c r="HY821" s="47"/>
      <c r="HZ821" s="27">
        <v>2882</v>
      </c>
      <c r="IA821" s="45">
        <f t="shared" si="3643"/>
        <v>77</v>
      </c>
      <c r="IB821" s="27">
        <v>93</v>
      </c>
      <c r="IC821" s="45">
        <f t="shared" si="3644"/>
        <v>3</v>
      </c>
      <c r="ID821" s="27">
        <v>21</v>
      </c>
      <c r="IE821" s="45">
        <f t="shared" si="3645"/>
        <v>3</v>
      </c>
      <c r="IF821" s="45">
        <v>2</v>
      </c>
      <c r="IG821" s="63" t="str">
        <f t="shared" si="3646"/>
        <v>アンパンマンもちふわ</v>
      </c>
      <c r="IH821" s="67">
        <f t="shared" si="3647"/>
        <v>673</v>
      </c>
      <c r="II821" s="45">
        <f t="shared" si="3648"/>
        <v>2019</v>
      </c>
      <c r="IJ821" s="46">
        <f t="shared" si="3649"/>
        <v>0.26220779220779222</v>
      </c>
      <c r="IK821" s="37"/>
      <c r="IL821" s="29"/>
      <c r="IM821" s="47"/>
      <c r="IN821" s="27">
        <v>2284</v>
      </c>
      <c r="IO821" s="45">
        <f t="shared" si="3650"/>
        <v>2</v>
      </c>
      <c r="IP821" s="27">
        <v>122</v>
      </c>
      <c r="IQ821" s="45">
        <f t="shared" si="3651"/>
        <v>0</v>
      </c>
      <c r="IR821" s="27">
        <v>50</v>
      </c>
      <c r="IS821" s="45">
        <f t="shared" si="3652"/>
        <v>2</v>
      </c>
      <c r="IT821" s="45">
        <v>-26</v>
      </c>
      <c r="IU821" s="63" t="str">
        <f t="shared" si="3653"/>
        <v>SPGマスコット</v>
      </c>
      <c r="IV821" s="67">
        <f t="shared" si="3654"/>
        <v>165</v>
      </c>
      <c r="IW821" s="45">
        <f t="shared" si="3655"/>
        <v>330</v>
      </c>
      <c r="IX821" s="46">
        <f t="shared" si="3656"/>
        <v>1.65</v>
      </c>
      <c r="IY821" s="37" t="s">
        <v>271</v>
      </c>
      <c r="IZ821" s="61"/>
      <c r="JA821" s="47"/>
      <c r="JB821" s="27">
        <v>2985</v>
      </c>
      <c r="JC821" s="45">
        <f t="shared" si="3657"/>
        <v>54</v>
      </c>
      <c r="JD821" s="27">
        <v>222</v>
      </c>
      <c r="JE821" s="45">
        <f t="shared" si="3658"/>
        <v>2</v>
      </c>
      <c r="JF821" s="27">
        <v>6</v>
      </c>
      <c r="JG821" s="45">
        <f t="shared" si="3659"/>
        <v>2</v>
      </c>
      <c r="JH821" s="45">
        <v>0</v>
      </c>
      <c r="JI821" s="63" t="str">
        <f t="shared" si="3660"/>
        <v>パイの実イヤホン</v>
      </c>
      <c r="JJ821" s="67">
        <f t="shared" si="3661"/>
        <v>1100</v>
      </c>
      <c r="JK821" s="45">
        <f t="shared" si="3662"/>
        <v>2200</v>
      </c>
      <c r="JL821" s="46">
        <f t="shared" si="3663"/>
        <v>0.40740740740740738</v>
      </c>
      <c r="JM821" s="37"/>
      <c r="JN821" s="29"/>
      <c r="JO821" s="47"/>
      <c r="JP821" s="27">
        <v>3946</v>
      </c>
      <c r="JQ821" s="45">
        <f t="shared" si="3664"/>
        <v>31</v>
      </c>
      <c r="JR821" s="27">
        <v>194</v>
      </c>
      <c r="JS821" s="45">
        <f t="shared" si="3665"/>
        <v>0</v>
      </c>
      <c r="JT821" s="27">
        <v>76</v>
      </c>
      <c r="JU821" s="45">
        <f t="shared" si="3666"/>
        <v>0</v>
      </c>
      <c r="JV821" s="45">
        <v>0</v>
      </c>
      <c r="JW821" s="63" t="str">
        <f t="shared" si="3669"/>
        <v>キティサンダルKH</v>
      </c>
      <c r="JX821" s="67">
        <f t="shared" si="3670"/>
        <v>605</v>
      </c>
      <c r="JY821" s="45">
        <f t="shared" si="3667"/>
        <v>0</v>
      </c>
      <c r="JZ821" s="46">
        <f t="shared" si="3668"/>
        <v>0</v>
      </c>
      <c r="KA821" s="37"/>
      <c r="KB821" s="51"/>
      <c r="KC821" s="47"/>
      <c r="KD821" s="27">
        <v>9607</v>
      </c>
      <c r="KE821" s="45">
        <f>IF(KD821="","",KD821-KD817)</f>
        <v>62</v>
      </c>
      <c r="KF821" s="27">
        <v>555</v>
      </c>
      <c r="KG821" s="45">
        <f>IF(KF821="","",KF821-KF817)</f>
        <v>2</v>
      </c>
      <c r="KH821" s="27">
        <v>36</v>
      </c>
      <c r="KI821" s="45">
        <f>IF(KH821="","",KH817+KJ817-KH821)</f>
        <v>4</v>
      </c>
      <c r="KJ821" s="45">
        <v>0</v>
      </c>
      <c r="KK821" s="63" t="str">
        <f>IF(KD821="","",KK817)</f>
        <v>ニキ</v>
      </c>
      <c r="KL821" s="67">
        <f>IF(KE821="","",KL817)</f>
        <v>800</v>
      </c>
      <c r="KM821" s="45">
        <f>IF(KH821="","",KI821*KL821)</f>
        <v>3200</v>
      </c>
      <c r="KN821" s="46">
        <f>IF(KI821="","",KM821/(KE821*100))</f>
        <v>0.5161290322580645</v>
      </c>
      <c r="KO821" s="37"/>
      <c r="KP821" s="29"/>
      <c r="KQ821" s="47"/>
      <c r="KR821" s="27">
        <v>15327</v>
      </c>
      <c r="KS821" s="45">
        <f>IF(KR821="","",KR821-KR817)</f>
        <v>13</v>
      </c>
      <c r="KT821" s="27">
        <v>1813</v>
      </c>
      <c r="KU821" s="45">
        <f>IF(KT821="","",KT821-KT817)</f>
        <v>0</v>
      </c>
      <c r="KV821" s="27">
        <v>16</v>
      </c>
      <c r="KW821" s="45">
        <f>IF(KV821="","",KV817+KX817-KV821)</f>
        <v>0</v>
      </c>
      <c r="KX821" s="45">
        <v>0</v>
      </c>
      <c r="KY821" s="63" t="str">
        <f>IF(KR821="","",KY817)</f>
        <v>チロルイヤホン</v>
      </c>
      <c r="KZ821" s="67">
        <f>IF(KS821="","",KZ817)</f>
        <v>1100</v>
      </c>
      <c r="LA821" s="45">
        <f>IF(KV821="","",KW821*KZ821)</f>
        <v>0</v>
      </c>
      <c r="LB821" s="46">
        <f>IF(KW821="","",LA821/(KS821*100))</f>
        <v>0</v>
      </c>
      <c r="LC821" s="37"/>
      <c r="LD821" s="29"/>
      <c r="LE821" s="52">
        <f>IF(A809="","",A809)</f>
        <v>45849</v>
      </c>
      <c r="LF821" s="43">
        <v>66083</v>
      </c>
      <c r="LG821" s="86">
        <f>IF(LF821="","",LF821-LF818)</f>
        <v>83</v>
      </c>
      <c r="LH821" s="43">
        <v>444</v>
      </c>
      <c r="LI821" s="43">
        <f>IF(LH821="","",LH821-LH818)</f>
        <v>0</v>
      </c>
      <c r="LJ821" s="43">
        <v>1</v>
      </c>
      <c r="LK821" s="87">
        <f>IF(LJ821="","",LJ818+LL818-LJ821)</f>
        <v>0</v>
      </c>
      <c r="LL821" s="43">
        <v>1</v>
      </c>
      <c r="LM821" s="65" t="str">
        <f>IF(LF821="","",LM818)</f>
        <v>コキンちゃん、ギャルクロミ</v>
      </c>
      <c r="LN821" s="48">
        <f>IF(LG821="","",LN818)</f>
        <v>1000</v>
      </c>
      <c r="LO821" s="43">
        <f t="shared" si="3621"/>
        <v>0</v>
      </c>
      <c r="LP821" s="53"/>
      <c r="LQ821" s="37"/>
      <c r="LR821" s="29"/>
      <c r="LS821" s="52" t="str">
        <f t="shared" si="3593"/>
        <v/>
      </c>
      <c r="LT821" s="45"/>
      <c r="LU821" s="45" t="str">
        <f>IF(LT821="","",LT821-#REF!)</f>
        <v/>
      </c>
      <c r="LV821" s="45"/>
      <c r="LW821" s="45" t="str">
        <f>IF(LV821="","",LV821-#REF!)</f>
        <v/>
      </c>
      <c r="LX821" s="45"/>
      <c r="LY821" s="45" t="str">
        <f>IF(LX821="","",#REF!+#REF!-LX821)</f>
        <v/>
      </c>
      <c r="LZ821" s="45"/>
      <c r="MA821" s="43"/>
      <c r="MB821" s="43" t="str">
        <f>IF(LT821="","",#REF!)</f>
        <v/>
      </c>
      <c r="MC821" s="45" t="str">
        <f t="shared" si="3686"/>
        <v/>
      </c>
      <c r="MD821" s="46" t="str">
        <f t="shared" si="3687"/>
        <v/>
      </c>
      <c r="ME821" s="37"/>
      <c r="MF821" s="29"/>
      <c r="MG821" s="52" t="str">
        <f t="shared" si="3600"/>
        <v/>
      </c>
      <c r="MH821" s="45"/>
      <c r="MI821" s="45" t="str">
        <f>IF(MH821="","",MH821-#REF!)</f>
        <v/>
      </c>
      <c r="MJ821" s="45"/>
      <c r="MK821" s="45" t="str">
        <f>IF(MJ821="","",MJ821-#REF!)</f>
        <v/>
      </c>
      <c r="ML821" s="45"/>
      <c r="MM821" s="45" t="str">
        <f>IF(ML821="","",#REF!+#REF!-ML821)</f>
        <v/>
      </c>
      <c r="MN821" s="45"/>
      <c r="MO821" s="43"/>
      <c r="MP821" s="43" t="str">
        <f>IF(MH821="","",#REF!)</f>
        <v/>
      </c>
      <c r="MQ821" s="45" t="str">
        <f t="shared" si="3688"/>
        <v/>
      </c>
      <c r="MR821" s="46" t="str">
        <f t="shared" si="3689"/>
        <v/>
      </c>
      <c r="MS821" s="37"/>
      <c r="MT821" s="29"/>
      <c r="MU821" s="52" t="str">
        <f t="shared" si="3607"/>
        <v/>
      </c>
      <c r="MV821" s="45"/>
      <c r="MW821" s="45" t="str">
        <f>IF(MV821="","",MV821-#REF!)</f>
        <v/>
      </c>
      <c r="MX821" s="45"/>
      <c r="MY821" s="45" t="str">
        <f>IF(MX821="","",MX821-#REF!)</f>
        <v/>
      </c>
      <c r="MZ821" s="45"/>
      <c r="NA821" s="45" t="str">
        <f>IF(MZ821="","",#REF!+#REF!-MZ821)</f>
        <v/>
      </c>
      <c r="NB821" s="45"/>
      <c r="NC821" s="43"/>
      <c r="ND821" s="43" t="str">
        <f>IF(MV821="","",#REF!)</f>
        <v/>
      </c>
      <c r="NE821" s="45" t="str">
        <f t="shared" si="3690"/>
        <v/>
      </c>
      <c r="NF821" s="46" t="str">
        <f t="shared" si="3691"/>
        <v/>
      </c>
      <c r="NG821" s="37"/>
      <c r="NH821" s="29"/>
      <c r="NI821" s="52" t="str">
        <f t="shared" si="3614"/>
        <v/>
      </c>
      <c r="NJ821" s="45"/>
      <c r="NK821" s="45" t="str">
        <f>IF(NJ821="","",NJ821-#REF!)</f>
        <v/>
      </c>
      <c r="NL821" s="45"/>
      <c r="NM821" s="45" t="str">
        <f>IF(NL821="","",NL821-#REF!)</f>
        <v/>
      </c>
      <c r="NN821" s="45"/>
      <c r="NO821" s="45" t="str">
        <f>IF(NN821="","",#REF!+#REF!-NN821)</f>
        <v/>
      </c>
      <c r="NP821" s="45"/>
      <c r="NQ821" s="43"/>
      <c r="NR821" s="43" t="str">
        <f>IF(NJ821="","",#REF!)</f>
        <v/>
      </c>
      <c r="NS821" s="45" t="str">
        <f t="shared" si="3692"/>
        <v/>
      </c>
      <c r="NT821" s="46" t="str">
        <f t="shared" si="3693"/>
        <v/>
      </c>
      <c r="NU821" s="37"/>
    </row>
    <row r="822" spans="1:385" ht="15" customHeight="1" thickBot="1" x14ac:dyDescent="0.3">
      <c r="A822" s="38"/>
      <c r="B822" s="39"/>
      <c r="C822" s="40"/>
      <c r="D822" s="40"/>
      <c r="E822" s="40"/>
      <c r="F822" s="135"/>
      <c r="G822" s="135"/>
      <c r="H822" s="42"/>
      <c r="I822" s="45"/>
      <c r="J822" s="45" t="str">
        <f>IF(I822="","",I822-I821)</f>
        <v/>
      </c>
      <c r="K822" s="45"/>
      <c r="L822" s="45" t="str">
        <f>IF(K822="","",K822-K821)</f>
        <v/>
      </c>
      <c r="M822" s="45"/>
      <c r="N822" s="45" t="str">
        <f>IF(M822="","",M821+O821-M822)</f>
        <v/>
      </c>
      <c r="O822" s="45"/>
      <c r="P822" s="43"/>
      <c r="Q822" s="43" t="str">
        <f>IF(I822="","",Q821)</f>
        <v/>
      </c>
      <c r="R822" s="45" t="str">
        <f t="shared" si="3674"/>
        <v/>
      </c>
      <c r="S822" s="46" t="str">
        <f t="shared" si="3675"/>
        <v/>
      </c>
      <c r="T822" s="37"/>
      <c r="U822" s="29"/>
      <c r="V822" s="52" t="str">
        <f t="shared" si="3558"/>
        <v/>
      </c>
      <c r="W822" s="67"/>
      <c r="X822" s="45" t="str">
        <f>IF(W822="","",W822-W821)</f>
        <v/>
      </c>
      <c r="Y822" s="45"/>
      <c r="Z822" s="45" t="str">
        <f>IF(Y822="","",Y822-Y821)</f>
        <v/>
      </c>
      <c r="AA822" s="45"/>
      <c r="AB822" s="45" t="str">
        <f>IF(AA822="","",AA821+AC821-AA822)</f>
        <v/>
      </c>
      <c r="AC822" s="45"/>
      <c r="AD822" s="43"/>
      <c r="AE822" s="43" t="str">
        <f>IF(W822="","",AE821)</f>
        <v/>
      </c>
      <c r="AF822" s="45" t="str">
        <f t="shared" si="3676"/>
        <v/>
      </c>
      <c r="AG822" s="46" t="str">
        <f t="shared" si="3677"/>
        <v/>
      </c>
      <c r="AH822" s="37"/>
      <c r="AI822" s="29"/>
      <c r="AJ822" s="52" t="str">
        <f t="shared" si="3565"/>
        <v/>
      </c>
      <c r="AK822" s="45"/>
      <c r="AL822" s="45" t="str">
        <f>IF(AK822="","",AK822-AK821)</f>
        <v/>
      </c>
      <c r="AM822" s="45"/>
      <c r="AN822" s="45" t="str">
        <f>IF(AM822="","",AM822-AM821)</f>
        <v/>
      </c>
      <c r="AO822" s="45"/>
      <c r="AP822" s="45" t="str">
        <f>IF(AO822="","",AO821+AQ821-AO822)</f>
        <v/>
      </c>
      <c r="AQ822" s="45"/>
      <c r="AR822" s="43"/>
      <c r="AS822" s="43" t="str">
        <f>IF(AK822="","",AS821)</f>
        <v/>
      </c>
      <c r="AT822" s="45" t="str">
        <f t="shared" si="3678"/>
        <v/>
      </c>
      <c r="AU822" s="46" t="str">
        <f t="shared" si="3679"/>
        <v/>
      </c>
      <c r="AV822" s="37"/>
      <c r="AW822" s="29"/>
      <c r="AX822" s="52" t="str">
        <f t="shared" si="3572"/>
        <v/>
      </c>
      <c r="AY822" s="45"/>
      <c r="AZ822" s="45" t="str">
        <f>IF(AY822="","",AY822-AY821)</f>
        <v/>
      </c>
      <c r="BA822" s="45"/>
      <c r="BB822" s="45" t="str">
        <f>IF(BA822="","",BA822-BA821)</f>
        <v/>
      </c>
      <c r="BC822" s="45"/>
      <c r="BD822" s="45" t="str">
        <f>IF(BC822="","",BC821+BE821-BC822)</f>
        <v/>
      </c>
      <c r="BE822" s="45"/>
      <c r="BF822" s="43"/>
      <c r="BG822" s="43" t="str">
        <f>IF(AY822="","",BG821)</f>
        <v/>
      </c>
      <c r="BH822" s="45" t="str">
        <f t="shared" si="3680"/>
        <v/>
      </c>
      <c r="BI822" s="46" t="str">
        <f t="shared" si="3681"/>
        <v/>
      </c>
      <c r="BJ822" s="37"/>
      <c r="BK822" s="29"/>
      <c r="BL822" s="75"/>
      <c r="BM822" s="76">
        <v>13419</v>
      </c>
      <c r="BN822" s="76">
        <f t="shared" si="3622"/>
        <v>33</v>
      </c>
      <c r="BO822" s="76">
        <v>1633</v>
      </c>
      <c r="BP822" s="76">
        <f t="shared" si="3623"/>
        <v>0</v>
      </c>
      <c r="BQ822" s="76">
        <v>246</v>
      </c>
      <c r="BR822" s="76">
        <f t="shared" si="3624"/>
        <v>2</v>
      </c>
      <c r="BS822" s="76">
        <v>0</v>
      </c>
      <c r="BT822" s="78" t="str">
        <f t="shared" si="3625"/>
        <v>サンリオブレスレット</v>
      </c>
      <c r="BU822" s="79">
        <f t="shared" si="3626"/>
        <v>200</v>
      </c>
      <c r="BV822" s="76">
        <f t="shared" si="3627"/>
        <v>400</v>
      </c>
      <c r="BW822" s="80">
        <f t="shared" si="3628"/>
        <v>0.12121212121212122</v>
      </c>
      <c r="BX822" s="37"/>
      <c r="BY822" s="57"/>
      <c r="BZ822" s="75"/>
      <c r="CA822" s="76">
        <v>4102</v>
      </c>
      <c r="CB822" s="76">
        <f t="shared" si="3629"/>
        <v>3</v>
      </c>
      <c r="CC822" s="76">
        <v>236</v>
      </c>
      <c r="CD822" s="76">
        <f t="shared" si="3630"/>
        <v>1</v>
      </c>
      <c r="CE822" s="76">
        <v>7</v>
      </c>
      <c r="CF822" s="76">
        <f t="shared" si="3631"/>
        <v>1</v>
      </c>
      <c r="CG822" s="76">
        <v>0</v>
      </c>
      <c r="CH822" s="85" t="str">
        <f t="shared" si="3632"/>
        <v>ピクミンマスコット</v>
      </c>
      <c r="CI822" s="79">
        <f t="shared" si="3633"/>
        <v>682</v>
      </c>
      <c r="CJ822" s="76">
        <f t="shared" si="3634"/>
        <v>682</v>
      </c>
      <c r="CK822" s="80">
        <f t="shared" si="3635"/>
        <v>2.2733333333333334</v>
      </c>
      <c r="CL822" s="37"/>
      <c r="CM822" s="29"/>
      <c r="CN822" s="75"/>
      <c r="CO822" s="76">
        <v>192</v>
      </c>
      <c r="CP822" s="76">
        <f t="shared" si="3636"/>
        <v>82</v>
      </c>
      <c r="CQ822" s="76">
        <v>4</v>
      </c>
      <c r="CR822" s="76">
        <f t="shared" si="3637"/>
        <v>1</v>
      </c>
      <c r="CS822" s="76">
        <v>4</v>
      </c>
      <c r="CT822" s="76">
        <f t="shared" si="3638"/>
        <v>1</v>
      </c>
      <c r="CU822" s="76">
        <v>2</v>
      </c>
      <c r="CV822" s="78" t="str">
        <f t="shared" si="3639"/>
        <v>キティフェイスポーチ</v>
      </c>
      <c r="CW822" s="79">
        <f t="shared" si="3640"/>
        <v>957</v>
      </c>
      <c r="CX822" s="76">
        <f t="shared" si="3641"/>
        <v>957</v>
      </c>
      <c r="CY822" s="80">
        <f t="shared" si="3642"/>
        <v>0.11670731707317074</v>
      </c>
      <c r="CZ822" s="37"/>
      <c r="DA822" s="29"/>
      <c r="DB822" s="52" t="str">
        <f t="shared" si="3579"/>
        <v/>
      </c>
      <c r="DC822" s="45"/>
      <c r="DD822" s="45" t="str">
        <f>IF(DC822="","",DC822-DC821)</f>
        <v/>
      </c>
      <c r="DE822" s="45"/>
      <c r="DF822" s="45" t="str">
        <f>IF(DE822="","",DE822-DE821)</f>
        <v/>
      </c>
      <c r="DG822" s="45"/>
      <c r="DH822" s="45" t="str">
        <f>IF(DG822="","",DG821+DI821-DG822)</f>
        <v/>
      </c>
      <c r="DI822" s="45"/>
      <c r="DJ822" s="43"/>
      <c r="DK822" s="43" t="str">
        <f>IF(DC822="","",DK821)</f>
        <v/>
      </c>
      <c r="DL822" s="45" t="str">
        <f t="shared" si="3682"/>
        <v/>
      </c>
      <c r="DM822" s="46" t="str">
        <f t="shared" si="3683"/>
        <v/>
      </c>
      <c r="DN822" s="37"/>
      <c r="DO822" s="29"/>
      <c r="DP822" s="52" t="str">
        <f t="shared" si="3586"/>
        <v/>
      </c>
      <c r="DQ822" s="45"/>
      <c r="DR822" s="45" t="str">
        <f>IF(DQ822="","",DQ822-DQ821)</f>
        <v/>
      </c>
      <c r="DS822" s="45"/>
      <c r="DT822" s="45" t="str">
        <f>IF(DS822="","",DS822-DS821)</f>
        <v/>
      </c>
      <c r="DU822" s="45"/>
      <c r="DV822" s="45" t="str">
        <f>IF(DU822="","",DU821+DW821-DU822)</f>
        <v/>
      </c>
      <c r="DW822" s="45"/>
      <c r="DX822" s="43"/>
      <c r="DY822" s="43" t="str">
        <f>IF(DQ822="","",DY821)</f>
        <v/>
      </c>
      <c r="DZ822" s="45" t="str">
        <f t="shared" si="3684"/>
        <v/>
      </c>
      <c r="EA822" s="46" t="str">
        <f t="shared" si="3685"/>
        <v/>
      </c>
      <c r="EB822" s="37"/>
      <c r="GU822" s="220"/>
      <c r="HX822" s="360"/>
      <c r="HY822" s="75"/>
      <c r="HZ822" s="76">
        <v>3441</v>
      </c>
      <c r="IA822" s="76">
        <f t="shared" si="3643"/>
        <v>31</v>
      </c>
      <c r="IB822" s="76">
        <v>159</v>
      </c>
      <c r="IC822" s="76">
        <f t="shared" si="3644"/>
        <v>0</v>
      </c>
      <c r="ID822" s="76">
        <v>144</v>
      </c>
      <c r="IE822" s="76">
        <f t="shared" si="3645"/>
        <v>1</v>
      </c>
      <c r="IF822" s="76">
        <v>0</v>
      </c>
      <c r="IG822" s="78" t="str">
        <f t="shared" si="3646"/>
        <v>スプランキーラバー</v>
      </c>
      <c r="IH822" s="79">
        <f t="shared" si="3647"/>
        <v>200</v>
      </c>
      <c r="II822" s="76">
        <f t="shared" si="3648"/>
        <v>200</v>
      </c>
      <c r="IJ822" s="80">
        <f t="shared" si="3649"/>
        <v>6.4516129032258063E-2</v>
      </c>
      <c r="IK822" s="37"/>
      <c r="IL822" s="29"/>
      <c r="IM822" s="75"/>
      <c r="IN822" s="76">
        <v>3927</v>
      </c>
      <c r="IO822" s="76">
        <f t="shared" si="3650"/>
        <v>34</v>
      </c>
      <c r="IP822" s="76">
        <v>175</v>
      </c>
      <c r="IQ822" s="76">
        <f t="shared" si="3651"/>
        <v>2</v>
      </c>
      <c r="IR822" s="76">
        <v>44</v>
      </c>
      <c r="IS822" s="76">
        <f t="shared" si="3652"/>
        <v>2</v>
      </c>
      <c r="IT822" s="76">
        <v>0</v>
      </c>
      <c r="IU822" s="78" t="str">
        <f t="shared" si="3653"/>
        <v>NICI</v>
      </c>
      <c r="IV822" s="79">
        <f t="shared" si="3654"/>
        <v>682</v>
      </c>
      <c r="IW822" s="76">
        <f t="shared" si="3655"/>
        <v>1364</v>
      </c>
      <c r="IX822" s="80">
        <f t="shared" si="3656"/>
        <v>0.4011764705882353</v>
      </c>
      <c r="IY822" s="37"/>
      <c r="IZ822" s="61"/>
      <c r="JA822" s="75"/>
      <c r="JB822" s="76">
        <v>2057</v>
      </c>
      <c r="JC822" s="76">
        <f t="shared" si="3657"/>
        <v>8</v>
      </c>
      <c r="JD822" s="76">
        <v>124</v>
      </c>
      <c r="JE822" s="76">
        <f t="shared" si="3658"/>
        <v>1</v>
      </c>
      <c r="JF822" s="76">
        <v>18</v>
      </c>
      <c r="JG822" s="76">
        <f t="shared" si="3659"/>
        <v>0</v>
      </c>
      <c r="JH822" s="76">
        <v>0</v>
      </c>
      <c r="JI822" s="78" t="s">
        <v>89</v>
      </c>
      <c r="JJ822" s="79">
        <v>800</v>
      </c>
      <c r="JK822" s="76">
        <f t="shared" si="3662"/>
        <v>0</v>
      </c>
      <c r="JL822" s="80">
        <f t="shared" si="3663"/>
        <v>0</v>
      </c>
      <c r="JM822" s="37"/>
      <c r="JN822" s="29"/>
      <c r="JO822" s="75"/>
      <c r="JP822" s="76">
        <v>2900</v>
      </c>
      <c r="JQ822" s="76">
        <f t="shared" si="3664"/>
        <v>39</v>
      </c>
      <c r="JR822" s="76">
        <v>158</v>
      </c>
      <c r="JS822" s="76">
        <f t="shared" si="3665"/>
        <v>1</v>
      </c>
      <c r="JT822" s="76">
        <v>7</v>
      </c>
      <c r="JU822" s="76">
        <f t="shared" si="3666"/>
        <v>1</v>
      </c>
      <c r="JV822" s="76">
        <v>0</v>
      </c>
      <c r="JW822" s="78" t="str">
        <f t="shared" si="3669"/>
        <v>キティフェイスポーチ</v>
      </c>
      <c r="JX822" s="79">
        <f t="shared" si="3670"/>
        <v>957</v>
      </c>
      <c r="JY822" s="76">
        <f t="shared" si="3667"/>
        <v>957</v>
      </c>
      <c r="JZ822" s="80">
        <f t="shared" si="3668"/>
        <v>0.2453846153846154</v>
      </c>
      <c r="KA822" s="37"/>
      <c r="KB822" s="51"/>
      <c r="KC822" s="75"/>
      <c r="KD822" s="76">
        <v>8794</v>
      </c>
      <c r="KE822" s="76">
        <f>IF(KD822="","",KD822-KD818)</f>
        <v>209</v>
      </c>
      <c r="KF822" s="76">
        <v>476</v>
      </c>
      <c r="KG822" s="76">
        <f>IF(KF822="","",KF822-KF818)</f>
        <v>8</v>
      </c>
      <c r="KH822" s="76">
        <v>50</v>
      </c>
      <c r="KI822" s="76">
        <f>IF(KH822="","",KH818+KJ818-KH822)</f>
        <v>10</v>
      </c>
      <c r="KJ822" s="76">
        <v>0</v>
      </c>
      <c r="KK822" s="78" t="s">
        <v>277</v>
      </c>
      <c r="KL822" s="79">
        <v>198</v>
      </c>
      <c r="KM822" s="76">
        <f>IF(KH822="","",KI822*KL822)</f>
        <v>1980</v>
      </c>
      <c r="KN822" s="80">
        <f>IF(KI822="","",KM822/(KE822*100))</f>
        <v>9.4736842105263161E-2</v>
      </c>
      <c r="KO822" s="37"/>
      <c r="KP822" s="29"/>
      <c r="KQ822" s="75"/>
      <c r="KR822" s="76">
        <v>16483</v>
      </c>
      <c r="KS822" s="76">
        <f>IF(KR822="","",KR822-KR818)</f>
        <v>57</v>
      </c>
      <c r="KT822" s="76">
        <v>1930</v>
      </c>
      <c r="KU822" s="76">
        <f>IF(KT822="","",KT822-KT818)</f>
        <v>2</v>
      </c>
      <c r="KV822" s="76">
        <v>106</v>
      </c>
      <c r="KW822" s="76">
        <f>IF(KV822="","",KV818+KX818-KV822)</f>
        <v>4</v>
      </c>
      <c r="KX822" s="76">
        <v>0</v>
      </c>
      <c r="KY822" s="78" t="str">
        <f>IF(KR822="","",KY818)</f>
        <v>スプランキーラバー</v>
      </c>
      <c r="KZ822" s="79">
        <f>IF(KS822="","",KZ818)</f>
        <v>187</v>
      </c>
      <c r="LA822" s="76">
        <f>IF(KV822="","",KW822*KZ822)</f>
        <v>748</v>
      </c>
      <c r="LB822" s="80">
        <f>IF(KW822="","",LA822/(KS822*100))</f>
        <v>0.13122807017543861</v>
      </c>
      <c r="LC822" s="37"/>
      <c r="LD822" s="29"/>
      <c r="LE822" s="47"/>
      <c r="LF822" s="45"/>
      <c r="LG822" s="45"/>
      <c r="LH822" s="45">
        <v>529</v>
      </c>
      <c r="LI822" s="45">
        <f>IF(LH822="","",LH822-LH819)</f>
        <v>0</v>
      </c>
      <c r="LJ822" s="43">
        <v>2</v>
      </c>
      <c r="LK822" s="45">
        <f>IF(LJ822="","",LJ819+LL819-LJ822)</f>
        <v>0</v>
      </c>
      <c r="LL822" s="45">
        <v>0</v>
      </c>
      <c r="LM822" s="73" t="str">
        <f>IF(LF821="","",LM819)</f>
        <v>バイキンティッシュカバー</v>
      </c>
      <c r="LN822" s="67">
        <f>IF(LG821="","",LN819)</f>
        <v>1000</v>
      </c>
      <c r="LO822" s="45">
        <f t="shared" si="3621"/>
        <v>0</v>
      </c>
      <c r="LP822" s="46"/>
      <c r="LQ822" s="37"/>
      <c r="LR822" s="29"/>
      <c r="LS822" s="52" t="str">
        <f t="shared" si="3593"/>
        <v/>
      </c>
      <c r="LT822" s="45"/>
      <c r="LU822" s="45" t="str">
        <f>IF(LT822="","",LT822-LT821)</f>
        <v/>
      </c>
      <c r="LV822" s="45"/>
      <c r="LW822" s="45" t="str">
        <f>IF(LV822="","",LV822-LV821)</f>
        <v/>
      </c>
      <c r="LX822" s="45"/>
      <c r="LY822" s="45" t="str">
        <f>IF(LX822="","",LX821+LZ821-LX822)</f>
        <v/>
      </c>
      <c r="LZ822" s="45"/>
      <c r="MA822" s="43"/>
      <c r="MB822" s="43" t="str">
        <f>IF(LT822="","",MB821)</f>
        <v/>
      </c>
      <c r="MC822" s="45" t="str">
        <f t="shared" si="3686"/>
        <v/>
      </c>
      <c r="MD822" s="46" t="str">
        <f t="shared" si="3687"/>
        <v/>
      </c>
      <c r="ME822" s="37"/>
      <c r="MF822" s="29"/>
      <c r="MG822" s="52" t="str">
        <f t="shared" si="3600"/>
        <v/>
      </c>
      <c r="MH822" s="45"/>
      <c r="MI822" s="45" t="str">
        <f>IF(MH822="","",MH822-MH821)</f>
        <v/>
      </c>
      <c r="MJ822" s="45"/>
      <c r="MK822" s="45" t="str">
        <f>IF(MJ822="","",MJ822-MJ821)</f>
        <v/>
      </c>
      <c r="ML822" s="45"/>
      <c r="MM822" s="45" t="str">
        <f>IF(ML822="","",ML821+MN821-ML822)</f>
        <v/>
      </c>
      <c r="MN822" s="45"/>
      <c r="MO822" s="43"/>
      <c r="MP822" s="43" t="str">
        <f>IF(MH822="","",MP821)</f>
        <v/>
      </c>
      <c r="MQ822" s="45" t="str">
        <f t="shared" si="3688"/>
        <v/>
      </c>
      <c r="MR822" s="46" t="str">
        <f t="shared" si="3689"/>
        <v/>
      </c>
      <c r="MS822" s="37"/>
      <c r="MT822" s="29"/>
      <c r="MU822" s="52" t="str">
        <f t="shared" si="3607"/>
        <v/>
      </c>
      <c r="MV822" s="45"/>
      <c r="MW822" s="45" t="str">
        <f>IF(MV822="","",MV822-MV821)</f>
        <v/>
      </c>
      <c r="MX822" s="45"/>
      <c r="MY822" s="45" t="str">
        <f>IF(MX822="","",MX822-MX821)</f>
        <v/>
      </c>
      <c r="MZ822" s="45"/>
      <c r="NA822" s="45" t="str">
        <f>IF(MZ822="","",MZ821+NB821-MZ822)</f>
        <v/>
      </c>
      <c r="NB822" s="45"/>
      <c r="NC822" s="43"/>
      <c r="ND822" s="43" t="str">
        <f>IF(MV822="","",ND821)</f>
        <v/>
      </c>
      <c r="NE822" s="45" t="str">
        <f t="shared" si="3690"/>
        <v/>
      </c>
      <c r="NF822" s="46" t="str">
        <f t="shared" si="3691"/>
        <v/>
      </c>
      <c r="NG822" s="37"/>
      <c r="NH822" s="29"/>
      <c r="NI822" s="52" t="str">
        <f t="shared" si="3614"/>
        <v/>
      </c>
      <c r="NJ822" s="45"/>
      <c r="NK822" s="45" t="str">
        <f>IF(NJ822="","",NJ822-NJ821)</f>
        <v/>
      </c>
      <c r="NL822" s="45"/>
      <c r="NM822" s="45" t="str">
        <f>IF(NL822="","",NL822-NL821)</f>
        <v/>
      </c>
      <c r="NN822" s="45"/>
      <c r="NO822" s="45" t="str">
        <f>IF(NN822="","",NN821+NP821-NN822)</f>
        <v/>
      </c>
      <c r="NP822" s="45"/>
      <c r="NQ822" s="43"/>
      <c r="NR822" s="43" t="str">
        <f>IF(NJ822="","",NR821)</f>
        <v/>
      </c>
      <c r="NS822" s="45" t="str">
        <f t="shared" si="3692"/>
        <v/>
      </c>
      <c r="NT822" s="46" t="str">
        <f t="shared" si="3693"/>
        <v/>
      </c>
      <c r="NU822" s="37"/>
    </row>
    <row r="823" spans="1:385" ht="15" customHeight="1" thickTop="1" thickBot="1" x14ac:dyDescent="0.3">
      <c r="A823" s="38"/>
      <c r="B823" s="39"/>
      <c r="C823" s="40"/>
      <c r="D823" s="40"/>
      <c r="E823" s="40"/>
      <c r="F823" s="135"/>
      <c r="G823" s="135"/>
      <c r="H823" s="42"/>
      <c r="I823" s="45"/>
      <c r="J823" s="45" t="str">
        <f>IF(I823="","",I823-I822)</f>
        <v/>
      </c>
      <c r="K823" s="45"/>
      <c r="L823" s="45" t="str">
        <f>IF(K823="","",K823-K822)</f>
        <v/>
      </c>
      <c r="M823" s="45"/>
      <c r="N823" s="45" t="str">
        <f>IF(M823="","",M822+O822-M823)</f>
        <v/>
      </c>
      <c r="O823" s="45"/>
      <c r="P823" s="43"/>
      <c r="Q823" s="43" t="str">
        <f>IF(I823="","",Q822)</f>
        <v/>
      </c>
      <c r="R823" s="45" t="str">
        <f t="shared" si="3674"/>
        <v/>
      </c>
      <c r="S823" s="46" t="str">
        <f t="shared" si="3675"/>
        <v/>
      </c>
      <c r="T823" s="37"/>
      <c r="U823" s="29"/>
      <c r="V823" s="52" t="str">
        <f t="shared" si="3558"/>
        <v/>
      </c>
      <c r="W823" s="67"/>
      <c r="X823" s="45" t="str">
        <f>IF(W823="","",W823-W822)</f>
        <v/>
      </c>
      <c r="Y823" s="45"/>
      <c r="Z823" s="45" t="str">
        <f>IF(Y823="","",Y823-Y822)</f>
        <v/>
      </c>
      <c r="AA823" s="45"/>
      <c r="AB823" s="45" t="str">
        <f>IF(AA823="","",AA822+AC822-AA823)</f>
        <v/>
      </c>
      <c r="AC823" s="45"/>
      <c r="AD823" s="43"/>
      <c r="AE823" s="43" t="str">
        <f>IF(W823="","",AE822)</f>
        <v/>
      </c>
      <c r="AF823" s="45" t="str">
        <f t="shared" si="3676"/>
        <v/>
      </c>
      <c r="AG823" s="46" t="str">
        <f t="shared" si="3677"/>
        <v/>
      </c>
      <c r="AH823" s="37"/>
      <c r="AI823" s="29"/>
      <c r="AJ823" s="52" t="str">
        <f t="shared" si="3565"/>
        <v/>
      </c>
      <c r="AK823" s="45"/>
      <c r="AL823" s="45" t="str">
        <f>IF(AK823="","",AK823-AK822)</f>
        <v/>
      </c>
      <c r="AM823" s="45"/>
      <c r="AN823" s="45" t="str">
        <f>IF(AM823="","",AM823-AM822)</f>
        <v/>
      </c>
      <c r="AO823" s="45"/>
      <c r="AP823" s="45" t="str">
        <f>IF(AO823="","",AO822+AQ822-AO823)</f>
        <v/>
      </c>
      <c r="AQ823" s="45"/>
      <c r="AR823" s="43"/>
      <c r="AS823" s="43" t="str">
        <f>IF(AK823="","",AS822)</f>
        <v/>
      </c>
      <c r="AT823" s="45" t="str">
        <f t="shared" si="3678"/>
        <v/>
      </c>
      <c r="AU823" s="46" t="str">
        <f t="shared" si="3679"/>
        <v/>
      </c>
      <c r="AV823" s="37"/>
      <c r="AW823" s="29"/>
      <c r="AX823" s="52" t="str">
        <f t="shared" si="3572"/>
        <v/>
      </c>
      <c r="AY823" s="45"/>
      <c r="AZ823" s="45" t="str">
        <f>IF(AY823="","",AY823-AY822)</f>
        <v/>
      </c>
      <c r="BA823" s="45"/>
      <c r="BB823" s="45" t="str">
        <f>IF(BA823="","",BA823-BA822)</f>
        <v/>
      </c>
      <c r="BC823" s="45"/>
      <c r="BD823" s="45" t="str">
        <f>IF(BC823="","",BC822+BE822-BC823)</f>
        <v/>
      </c>
      <c r="BE823" s="45"/>
      <c r="BF823" s="43"/>
      <c r="BG823" s="43" t="str">
        <f>IF(AY823="","",BG822)</f>
        <v/>
      </c>
      <c r="BH823" s="45" t="str">
        <f t="shared" si="3680"/>
        <v/>
      </c>
      <c r="BI823" s="46" t="str">
        <f t="shared" si="3681"/>
        <v/>
      </c>
      <c r="BJ823" s="37"/>
      <c r="BK823" s="29"/>
      <c r="BL823" s="52">
        <f>IF($A808="","",$A808)</f>
        <v>45845</v>
      </c>
      <c r="BM823" s="43">
        <v>16229</v>
      </c>
      <c r="BN823" s="43">
        <f t="shared" si="3622"/>
        <v>31</v>
      </c>
      <c r="BO823" s="43">
        <v>695</v>
      </c>
      <c r="BP823" s="87">
        <f t="shared" si="3623"/>
        <v>2</v>
      </c>
      <c r="BQ823" s="43">
        <v>11</v>
      </c>
      <c r="BR823" s="43">
        <f t="shared" si="3624"/>
        <v>1</v>
      </c>
      <c r="BS823" s="43">
        <v>0</v>
      </c>
      <c r="BT823" s="44" t="str">
        <f t="shared" si="3625"/>
        <v>ギャルキティキーケース</v>
      </c>
      <c r="BU823" s="48">
        <f t="shared" si="3626"/>
        <v>726</v>
      </c>
      <c r="BV823" s="45">
        <f t="shared" si="3627"/>
        <v>726</v>
      </c>
      <c r="BW823" s="89">
        <f t="shared" si="3628"/>
        <v>0.23419354838709677</v>
      </c>
      <c r="BX823" s="37"/>
      <c r="BY823" s="57"/>
      <c r="BZ823" s="52">
        <f>IF($A808="","",$A808)</f>
        <v>45845</v>
      </c>
      <c r="CA823" s="43">
        <v>6372</v>
      </c>
      <c r="CB823" s="43">
        <f t="shared" si="3629"/>
        <v>24</v>
      </c>
      <c r="CC823" s="43">
        <v>225</v>
      </c>
      <c r="CD823" s="87">
        <f t="shared" si="3630"/>
        <v>3</v>
      </c>
      <c r="CE823" s="43">
        <v>14</v>
      </c>
      <c r="CF823" s="43">
        <f t="shared" si="3631"/>
        <v>2</v>
      </c>
      <c r="CG823" s="43">
        <v>0</v>
      </c>
      <c r="CH823" s="44" t="str">
        <f t="shared" si="3632"/>
        <v>チロルイヤホン</v>
      </c>
      <c r="CI823" s="48">
        <f t="shared" si="3633"/>
        <v>1100</v>
      </c>
      <c r="CJ823" s="45">
        <f t="shared" si="3634"/>
        <v>2200</v>
      </c>
      <c r="CK823" s="89">
        <f t="shared" si="3635"/>
        <v>0.91666666666666663</v>
      </c>
      <c r="CL823" s="37"/>
      <c r="CM823" s="29"/>
      <c r="CN823" s="52">
        <f>IF($A808="","",$A808)</f>
        <v>45845</v>
      </c>
      <c r="CO823" s="43">
        <v>124</v>
      </c>
      <c r="CP823" s="43">
        <f t="shared" si="3636"/>
        <v>41</v>
      </c>
      <c r="CQ823" s="43">
        <v>8</v>
      </c>
      <c r="CR823" s="87">
        <f t="shared" si="3637"/>
        <v>1</v>
      </c>
      <c r="CS823" s="43">
        <v>10</v>
      </c>
      <c r="CT823" s="43">
        <f t="shared" si="3638"/>
        <v>1</v>
      </c>
      <c r="CU823" s="43">
        <v>14</v>
      </c>
      <c r="CV823" s="44" t="str">
        <f t="shared" si="3639"/>
        <v>ゴールドイヤホン</v>
      </c>
      <c r="CW823" s="48">
        <f t="shared" si="3640"/>
        <v>770</v>
      </c>
      <c r="CX823" s="45">
        <f t="shared" si="3641"/>
        <v>770</v>
      </c>
      <c r="CY823" s="89">
        <f t="shared" si="3642"/>
        <v>0.18780487804878049</v>
      </c>
      <c r="CZ823" s="37"/>
      <c r="DA823" s="29"/>
      <c r="DB823" s="52" t="str">
        <f t="shared" si="3579"/>
        <v/>
      </c>
      <c r="DC823" s="45"/>
      <c r="DD823" s="45" t="str">
        <f>IF(DC823="","",DC823-DC822)</f>
        <v/>
      </c>
      <c r="DE823" s="45"/>
      <c r="DF823" s="45" t="str">
        <f>IF(DE823="","",DE823-DE822)</f>
        <v/>
      </c>
      <c r="DG823" s="45"/>
      <c r="DH823" s="45" t="str">
        <f>IF(DG823="","",DG822+DI822-DG823)</f>
        <v/>
      </c>
      <c r="DI823" s="45"/>
      <c r="DJ823" s="43"/>
      <c r="DK823" s="43" t="str">
        <f>IF(DC823="","",DK822)</f>
        <v/>
      </c>
      <c r="DL823" s="45" t="str">
        <f t="shared" si="3682"/>
        <v/>
      </c>
      <c r="DM823" s="46" t="str">
        <f t="shared" si="3683"/>
        <v/>
      </c>
      <c r="DN823" s="37"/>
      <c r="DO823" s="29"/>
      <c r="DP823" s="52" t="str">
        <f t="shared" si="3586"/>
        <v/>
      </c>
      <c r="DQ823" s="45"/>
      <c r="DR823" s="45" t="str">
        <f>IF(DQ823="","",DQ823-DQ822)</f>
        <v/>
      </c>
      <c r="DS823" s="45"/>
      <c r="DT823" s="45" t="str">
        <f>IF(DS823="","",DS823-DS822)</f>
        <v/>
      </c>
      <c r="DU823" s="45"/>
      <c r="DV823" s="45" t="str">
        <f>IF(DU823="","",DU822+DW822-DU823)</f>
        <v/>
      </c>
      <c r="DW823" s="45"/>
      <c r="DX823" s="43"/>
      <c r="DY823" s="43" t="str">
        <f>IF(DQ823="","",DY822)</f>
        <v/>
      </c>
      <c r="DZ823" s="45" t="str">
        <f t="shared" si="3684"/>
        <v/>
      </c>
      <c r="EA823" s="46" t="str">
        <f t="shared" si="3685"/>
        <v/>
      </c>
      <c r="EB823" s="37"/>
      <c r="GU823" s="220"/>
      <c r="HX823" s="360"/>
      <c r="HY823" s="52">
        <f>IF($A808="","",$A808)</f>
        <v>45845</v>
      </c>
      <c r="HZ823" s="43">
        <v>4824</v>
      </c>
      <c r="IA823" s="43">
        <f t="shared" si="3643"/>
        <v>48</v>
      </c>
      <c r="IB823" s="43">
        <v>258</v>
      </c>
      <c r="IC823" s="87">
        <f t="shared" si="3644"/>
        <v>1</v>
      </c>
      <c r="ID823" s="43">
        <v>14</v>
      </c>
      <c r="IE823" s="43">
        <f t="shared" si="3645"/>
        <v>1</v>
      </c>
      <c r="IF823" s="43">
        <v>14</v>
      </c>
      <c r="IG823" s="44" t="str">
        <f t="shared" si="3646"/>
        <v>猫アイシャドウ</v>
      </c>
      <c r="IH823" s="48">
        <f t="shared" si="3647"/>
        <v>1034</v>
      </c>
      <c r="II823" s="45">
        <f t="shared" si="3648"/>
        <v>1034</v>
      </c>
      <c r="IJ823" s="89">
        <f t="shared" si="3649"/>
        <v>0.21541666666666667</v>
      </c>
      <c r="IK823" s="37"/>
      <c r="IL823" s="29"/>
      <c r="IM823" s="52">
        <f>IF($A808="","",$A808)</f>
        <v>45845</v>
      </c>
      <c r="IN823" s="43">
        <v>4061</v>
      </c>
      <c r="IO823" s="43">
        <f t="shared" si="3650"/>
        <v>18</v>
      </c>
      <c r="IP823" s="43">
        <v>125</v>
      </c>
      <c r="IQ823" s="87">
        <f t="shared" si="3651"/>
        <v>1</v>
      </c>
      <c r="IR823" s="43">
        <v>12</v>
      </c>
      <c r="IS823" s="43">
        <f t="shared" si="3652"/>
        <v>1</v>
      </c>
      <c r="IT823" s="43">
        <v>0</v>
      </c>
      <c r="IU823" s="72" t="str">
        <f t="shared" si="3653"/>
        <v>ジャグラーイヤホン</v>
      </c>
      <c r="IV823" s="48">
        <f t="shared" si="3654"/>
        <v>1100</v>
      </c>
      <c r="IW823" s="45">
        <f t="shared" si="3655"/>
        <v>1100</v>
      </c>
      <c r="IX823" s="89">
        <f t="shared" si="3656"/>
        <v>0.61111111111111116</v>
      </c>
      <c r="IY823" s="37"/>
      <c r="IZ823" s="61"/>
      <c r="JA823" s="52">
        <f>IF($A808="","",$A808)</f>
        <v>45845</v>
      </c>
      <c r="JB823" s="43">
        <v>3722</v>
      </c>
      <c r="JC823" s="43">
        <f t="shared" si="3657"/>
        <v>102</v>
      </c>
      <c r="JD823" s="43">
        <v>156</v>
      </c>
      <c r="JE823" s="87">
        <f t="shared" si="3658"/>
        <v>2</v>
      </c>
      <c r="JF823" s="43">
        <v>8</v>
      </c>
      <c r="JG823" s="43">
        <f t="shared" si="3659"/>
        <v>3</v>
      </c>
      <c r="JH823" s="43">
        <v>4</v>
      </c>
      <c r="JI823" s="44" t="str">
        <f t="shared" si="3660"/>
        <v>サンリオFAN</v>
      </c>
      <c r="JJ823" s="48">
        <f t="shared" si="3661"/>
        <v>1100</v>
      </c>
      <c r="JK823" s="45">
        <f t="shared" si="3662"/>
        <v>3300</v>
      </c>
      <c r="JL823" s="89">
        <f t="shared" si="3663"/>
        <v>0.3235294117647059</v>
      </c>
      <c r="JM823" s="37"/>
      <c r="JN823" s="29"/>
      <c r="JO823" s="52">
        <f>IF($A808="","",$A808)</f>
        <v>45845</v>
      </c>
      <c r="JP823" s="43">
        <v>2867</v>
      </c>
      <c r="JQ823" s="43">
        <f t="shared" si="3664"/>
        <v>36</v>
      </c>
      <c r="JR823" s="43">
        <v>125</v>
      </c>
      <c r="JS823" s="87">
        <f t="shared" si="3665"/>
        <v>6</v>
      </c>
      <c r="JT823" s="43">
        <v>74</v>
      </c>
      <c r="JU823" s="43">
        <f t="shared" si="3666"/>
        <v>6</v>
      </c>
      <c r="JV823" s="43">
        <v>20</v>
      </c>
      <c r="JW823" s="44" t="str">
        <f t="shared" si="3669"/>
        <v>サンリオシューズキーホルダー</v>
      </c>
      <c r="JX823" s="48">
        <f t="shared" si="3670"/>
        <v>387</v>
      </c>
      <c r="JY823" s="45">
        <f t="shared" si="3667"/>
        <v>2322</v>
      </c>
      <c r="JZ823" s="89">
        <f t="shared" si="3668"/>
        <v>0.64500000000000002</v>
      </c>
      <c r="KA823" s="37"/>
      <c r="KB823" s="51"/>
      <c r="KC823" s="52">
        <f>IF($A808="","",$A808)</f>
        <v>45845</v>
      </c>
      <c r="KD823" s="43">
        <v>10806</v>
      </c>
      <c r="KE823" s="43">
        <f>IF(KD823="","",KD823-KD819)</f>
        <v>142</v>
      </c>
      <c r="KF823" s="43">
        <v>399</v>
      </c>
      <c r="KG823" s="87">
        <f>IF(KF823="","",KF823-KF819)</f>
        <v>2</v>
      </c>
      <c r="KH823" s="43">
        <v>8</v>
      </c>
      <c r="KI823" s="43">
        <f>IF(KH823="","",KH819+KJ819-KH823)</f>
        <v>2</v>
      </c>
      <c r="KJ823" s="43">
        <v>0</v>
      </c>
      <c r="KK823" s="44" t="str">
        <f>IF(KD823="","",KK819)</f>
        <v>サンリオFAN</v>
      </c>
      <c r="KL823" s="48">
        <f>IF(KE823="","",KL819)</f>
        <v>1100</v>
      </c>
      <c r="KM823" s="45">
        <f>IF(KH823="","",KI823*KL823)</f>
        <v>2200</v>
      </c>
      <c r="KN823" s="89">
        <f>IF(KI823="","",KM823/(KE823*100))</f>
        <v>0.15492957746478872</v>
      </c>
      <c r="KO823" s="37"/>
      <c r="KP823" s="29"/>
      <c r="KQ823" s="52">
        <f>IF($A808="","",$A808)</f>
        <v>45845</v>
      </c>
      <c r="KR823" s="43">
        <v>16493</v>
      </c>
      <c r="KS823" s="43">
        <f>IF(KR823="","",KR823-KR819)</f>
        <v>42</v>
      </c>
      <c r="KT823" s="43">
        <v>928</v>
      </c>
      <c r="KU823" s="87">
        <f>IF(KT823="","",KT823-KT819)</f>
        <v>1</v>
      </c>
      <c r="KV823" s="43">
        <v>6</v>
      </c>
      <c r="KW823" s="43">
        <f>IF(KV823="","",KV819+KX819-KV823)</f>
        <v>1</v>
      </c>
      <c r="KX823" s="43">
        <v>0</v>
      </c>
      <c r="KY823" s="44" t="str">
        <f>IF(KR823="","",KY819)</f>
        <v>ジャグラーサウンドフラッシュ</v>
      </c>
      <c r="KZ823" s="48">
        <f>IF(KS823="","",KZ819)</f>
        <v>800</v>
      </c>
      <c r="LA823" s="45">
        <f>IF(KV823="","",KW823*KZ823)</f>
        <v>800</v>
      </c>
      <c r="LB823" s="89">
        <f>IF(KW823="","",LA823/(KS823*100))</f>
        <v>0.19047619047619047</v>
      </c>
      <c r="LC823" s="37"/>
      <c r="LD823" s="29"/>
      <c r="LE823" s="75"/>
      <c r="LF823" s="76"/>
      <c r="LG823" s="76"/>
      <c r="LH823" s="76">
        <v>1166</v>
      </c>
      <c r="LI823" s="76">
        <f>IF(LH823="","",LH823-LH820)</f>
        <v>0</v>
      </c>
      <c r="LJ823" s="77">
        <v>2</v>
      </c>
      <c r="LK823" s="76">
        <f>IF(LJ823="","",LJ820+LL820-LJ823)</f>
        <v>0</v>
      </c>
      <c r="LL823" s="76">
        <v>0</v>
      </c>
      <c r="LM823" s="78" t="str">
        <f>IF(LF821="","",LM820)</f>
        <v>ギャルキティ、アンパンぬいぐるみ</v>
      </c>
      <c r="LN823" s="79">
        <f>IF(LG821="","",LN820)</f>
        <v>1000</v>
      </c>
      <c r="LO823" s="76">
        <f t="shared" si="3621"/>
        <v>0</v>
      </c>
      <c r="LP823" s="80"/>
      <c r="LQ823" s="37"/>
      <c r="LR823" s="29"/>
      <c r="LS823" s="52" t="str">
        <f t="shared" si="3593"/>
        <v/>
      </c>
      <c r="LT823" s="45"/>
      <c r="LU823" s="45" t="str">
        <f>IF(LT823="","",LT823-LT822)</f>
        <v/>
      </c>
      <c r="LV823" s="45"/>
      <c r="LW823" s="45" t="str">
        <f>IF(LV823="","",LV823-LV822)</f>
        <v/>
      </c>
      <c r="LX823" s="45"/>
      <c r="LY823" s="45" t="str">
        <f>IF(LX823="","",LX822+LZ822-LX823)</f>
        <v/>
      </c>
      <c r="LZ823" s="45"/>
      <c r="MA823" s="43"/>
      <c r="MB823" s="43" t="str">
        <f>IF(LT823="","",MB822)</f>
        <v/>
      </c>
      <c r="MC823" s="45" t="str">
        <f t="shared" si="3686"/>
        <v/>
      </c>
      <c r="MD823" s="46" t="str">
        <f t="shared" si="3687"/>
        <v/>
      </c>
      <c r="ME823" s="37"/>
      <c r="MF823" s="29"/>
      <c r="MG823" s="52" t="str">
        <f t="shared" si="3600"/>
        <v/>
      </c>
      <c r="MH823" s="45"/>
      <c r="MI823" s="45" t="str">
        <f>IF(MH823="","",MH823-MH822)</f>
        <v/>
      </c>
      <c r="MJ823" s="45"/>
      <c r="MK823" s="45" t="str">
        <f>IF(MJ823="","",MJ823-MJ822)</f>
        <v/>
      </c>
      <c r="ML823" s="45"/>
      <c r="MM823" s="45" t="str">
        <f>IF(ML823="","",ML822+MN822-ML823)</f>
        <v/>
      </c>
      <c r="MN823" s="45"/>
      <c r="MO823" s="43"/>
      <c r="MP823" s="43" t="str">
        <f>IF(MH823="","",MP822)</f>
        <v/>
      </c>
      <c r="MQ823" s="45" t="str">
        <f t="shared" si="3688"/>
        <v/>
      </c>
      <c r="MR823" s="46" t="str">
        <f t="shared" si="3689"/>
        <v/>
      </c>
      <c r="MS823" s="37"/>
      <c r="MT823" s="29"/>
      <c r="MU823" s="52" t="str">
        <f t="shared" si="3607"/>
        <v/>
      </c>
      <c r="MV823" s="45"/>
      <c r="MW823" s="45" t="str">
        <f>IF(MV823="","",MV823-MV822)</f>
        <v/>
      </c>
      <c r="MX823" s="45"/>
      <c r="MY823" s="45" t="str">
        <f>IF(MX823="","",MX823-MX822)</f>
        <v/>
      </c>
      <c r="MZ823" s="45"/>
      <c r="NA823" s="45" t="str">
        <f>IF(MZ823="","",MZ822+NB822-MZ823)</f>
        <v/>
      </c>
      <c r="NB823" s="45"/>
      <c r="NC823" s="43"/>
      <c r="ND823" s="43" t="str">
        <f>IF(MV823="","",ND822)</f>
        <v/>
      </c>
      <c r="NE823" s="45" t="str">
        <f t="shared" si="3690"/>
        <v/>
      </c>
      <c r="NF823" s="46" t="str">
        <f t="shared" si="3691"/>
        <v/>
      </c>
      <c r="NG823" s="37"/>
      <c r="NH823" s="29"/>
      <c r="NI823" s="52" t="str">
        <f t="shared" si="3614"/>
        <v/>
      </c>
      <c r="NJ823" s="45"/>
      <c r="NK823" s="45" t="str">
        <f>IF(NJ823="","",NJ823-NJ822)</f>
        <v/>
      </c>
      <c r="NL823" s="45"/>
      <c r="NM823" s="45" t="str">
        <f>IF(NL823="","",NL823-NL822)</f>
        <v/>
      </c>
      <c r="NN823" s="45"/>
      <c r="NO823" s="45" t="str">
        <f>IF(NN823="","",NN822+NP822-NN823)</f>
        <v/>
      </c>
      <c r="NP823" s="45"/>
      <c r="NQ823" s="43"/>
      <c r="NR823" s="43" t="str">
        <f>IF(NJ823="","",NR822)</f>
        <v/>
      </c>
      <c r="NS823" s="45" t="str">
        <f t="shared" si="3692"/>
        <v/>
      </c>
      <c r="NT823" s="46" t="str">
        <f t="shared" si="3693"/>
        <v/>
      </c>
      <c r="NU823" s="37"/>
    </row>
    <row r="824" spans="1:385" ht="15" customHeight="1" thickTop="1" x14ac:dyDescent="0.25">
      <c r="A824" s="38"/>
      <c r="B824" s="39"/>
      <c r="C824" s="40"/>
      <c r="D824" s="40"/>
      <c r="E824" s="40"/>
      <c r="F824" s="135"/>
      <c r="G824" s="135"/>
      <c r="H824" s="42"/>
      <c r="I824" s="45"/>
      <c r="J824" s="45" t="str">
        <f>IF(I824="","",I824-I823)</f>
        <v/>
      </c>
      <c r="K824" s="45"/>
      <c r="L824" s="45" t="str">
        <f>IF(K824="","",K824-K823)</f>
        <v/>
      </c>
      <c r="M824" s="45"/>
      <c r="N824" s="45" t="str">
        <f>IF(M824="","",M823+O823-M824)</f>
        <v/>
      </c>
      <c r="O824" s="45"/>
      <c r="P824" s="43"/>
      <c r="Q824" s="43" t="str">
        <f>IF(I824="","",Q823)</f>
        <v/>
      </c>
      <c r="R824" s="45" t="str">
        <f t="shared" si="3674"/>
        <v/>
      </c>
      <c r="S824" s="46" t="str">
        <f t="shared" si="3675"/>
        <v/>
      </c>
      <c r="T824" s="37"/>
      <c r="U824" s="29"/>
      <c r="V824" s="47"/>
      <c r="W824" s="67"/>
      <c r="X824" s="45" t="str">
        <f>IF(W824="","",W824-W823)</f>
        <v/>
      </c>
      <c r="Y824" s="45"/>
      <c r="Z824" s="45" t="str">
        <f>IF(Y824="","",Y824-Y823)</f>
        <v/>
      </c>
      <c r="AA824" s="45"/>
      <c r="AB824" s="45" t="str">
        <f>IF(AA824="","",AA823+AC823-AA824)</f>
        <v/>
      </c>
      <c r="AC824" s="45"/>
      <c r="AD824" s="45"/>
      <c r="AE824" s="45"/>
      <c r="AF824" s="45" t="str">
        <f t="shared" si="3676"/>
        <v/>
      </c>
      <c r="AG824" s="46" t="str">
        <f t="shared" si="3677"/>
        <v/>
      </c>
      <c r="AH824" s="37"/>
      <c r="AI824" s="29"/>
      <c r="AJ824" s="47"/>
      <c r="AK824" s="45"/>
      <c r="AL824" s="45" t="str">
        <f>IF(AK824="","",AK824-AK823)</f>
        <v/>
      </c>
      <c r="AM824" s="45"/>
      <c r="AN824" s="45" t="str">
        <f>IF(AM824="","",AM824-AM823)</f>
        <v/>
      </c>
      <c r="AO824" s="45"/>
      <c r="AP824" s="45" t="str">
        <f>IF(AO824="","",AO823+AQ823-AO824)</f>
        <v/>
      </c>
      <c r="AQ824" s="45"/>
      <c r="AR824" s="45"/>
      <c r="AS824" s="45"/>
      <c r="AT824" s="45" t="str">
        <f t="shared" si="3678"/>
        <v/>
      </c>
      <c r="AU824" s="46" t="str">
        <f t="shared" si="3679"/>
        <v/>
      </c>
      <c r="AV824" s="37"/>
      <c r="AW824" s="29"/>
      <c r="AX824" s="47"/>
      <c r="AY824" s="45"/>
      <c r="AZ824" s="45" t="str">
        <f>IF(AY824="","",AY824-AY823)</f>
        <v/>
      </c>
      <c r="BA824" s="45"/>
      <c r="BB824" s="45" t="str">
        <f>IF(BA824="","",BA824-BA823)</f>
        <v/>
      </c>
      <c r="BC824" s="45"/>
      <c r="BD824" s="45" t="str">
        <f>IF(BC824="","",BC823+BE823-BC824)</f>
        <v/>
      </c>
      <c r="BE824" s="45"/>
      <c r="BF824" s="45"/>
      <c r="BG824" s="45"/>
      <c r="BH824" s="45" t="str">
        <f t="shared" si="3680"/>
        <v/>
      </c>
      <c r="BI824" s="46" t="str">
        <f t="shared" si="3681"/>
        <v/>
      </c>
      <c r="BJ824" s="37"/>
      <c r="BK824" s="29"/>
      <c r="BL824" s="47"/>
      <c r="BM824" s="45">
        <v>14335</v>
      </c>
      <c r="BN824" s="45">
        <f t="shared" si="3622"/>
        <v>91</v>
      </c>
      <c r="BO824" s="45">
        <v>554</v>
      </c>
      <c r="BP824" s="45">
        <f t="shared" si="3623"/>
        <v>0</v>
      </c>
      <c r="BQ824" s="45">
        <v>6</v>
      </c>
      <c r="BR824" s="45">
        <f t="shared" si="3624"/>
        <v>0</v>
      </c>
      <c r="BS824" s="43">
        <v>1</v>
      </c>
      <c r="BT824" s="207" t="str">
        <f t="shared" si="3625"/>
        <v>キティフェイスポーチ</v>
      </c>
      <c r="BU824" s="67">
        <f t="shared" si="3626"/>
        <v>900</v>
      </c>
      <c r="BV824" s="43">
        <f t="shared" si="3627"/>
        <v>0</v>
      </c>
      <c r="BW824" s="46">
        <f t="shared" si="3628"/>
        <v>0</v>
      </c>
      <c r="BX824" s="37"/>
      <c r="BY824" s="57"/>
      <c r="BZ824" s="47"/>
      <c r="CA824" s="45">
        <v>6161</v>
      </c>
      <c r="CB824" s="45">
        <f t="shared" si="3629"/>
        <v>40</v>
      </c>
      <c r="CC824" s="45">
        <v>197</v>
      </c>
      <c r="CD824" s="45">
        <f t="shared" si="3630"/>
        <v>1</v>
      </c>
      <c r="CE824" s="45">
        <v>9</v>
      </c>
      <c r="CF824" s="45">
        <f t="shared" si="3631"/>
        <v>1</v>
      </c>
      <c r="CG824" s="43">
        <v>0</v>
      </c>
      <c r="CH824" s="207" t="str">
        <f t="shared" si="3632"/>
        <v>デジタルミニカメラ</v>
      </c>
      <c r="CI824" s="67">
        <f t="shared" si="3633"/>
        <v>0</v>
      </c>
      <c r="CJ824" s="43">
        <f t="shared" si="3634"/>
        <v>0</v>
      </c>
      <c r="CK824" s="46">
        <f t="shared" si="3635"/>
        <v>0</v>
      </c>
      <c r="CL824" s="37"/>
      <c r="CM824" s="29"/>
      <c r="CN824" s="47"/>
      <c r="CO824" s="45">
        <v>463</v>
      </c>
      <c r="CP824" s="45">
        <f t="shared" si="3636"/>
        <v>118</v>
      </c>
      <c r="CQ824" s="45">
        <v>14</v>
      </c>
      <c r="CR824" s="45">
        <f t="shared" si="3637"/>
        <v>4</v>
      </c>
      <c r="CS824" s="45">
        <v>8</v>
      </c>
      <c r="CT824" s="45">
        <f t="shared" si="3638"/>
        <v>4</v>
      </c>
      <c r="CU824" s="43">
        <v>3</v>
      </c>
      <c r="CV824" s="207" t="str">
        <f t="shared" si="3639"/>
        <v>サンリオFAN</v>
      </c>
      <c r="CW824" s="67">
        <f t="shared" si="3640"/>
        <v>1100</v>
      </c>
      <c r="CX824" s="43">
        <f t="shared" si="3641"/>
        <v>4400</v>
      </c>
      <c r="CY824" s="46">
        <f t="shared" si="3642"/>
        <v>0.3728813559322034</v>
      </c>
      <c r="CZ824" s="37" t="s">
        <v>275</v>
      </c>
      <c r="DA824" s="29"/>
      <c r="DB824" s="47"/>
      <c r="DC824" s="45"/>
      <c r="DD824" s="45" t="str">
        <f>IF(DC824="","",DC824-DC823)</f>
        <v/>
      </c>
      <c r="DE824" s="45"/>
      <c r="DF824" s="45" t="str">
        <f>IF(DE824="","",DE824-DE823)</f>
        <v/>
      </c>
      <c r="DG824" s="45"/>
      <c r="DH824" s="45" t="str">
        <f>IF(DG824="","",DG823+DI823-DG824)</f>
        <v/>
      </c>
      <c r="DI824" s="45"/>
      <c r="DJ824" s="45"/>
      <c r="DK824" s="45"/>
      <c r="DL824" s="45" t="str">
        <f t="shared" si="3682"/>
        <v/>
      </c>
      <c r="DM824" s="46" t="str">
        <f t="shared" si="3683"/>
        <v/>
      </c>
      <c r="DN824" s="37"/>
      <c r="DO824" s="29"/>
      <c r="DP824" s="47"/>
      <c r="DQ824" s="45"/>
      <c r="DR824" s="45" t="str">
        <f>IF(DQ824="","",DQ824-DQ823)</f>
        <v/>
      </c>
      <c r="DS824" s="45"/>
      <c r="DT824" s="45" t="str">
        <f>IF(DS824="","",DS824-DS823)</f>
        <v/>
      </c>
      <c r="DU824" s="45"/>
      <c r="DV824" s="45" t="str">
        <f>IF(DU824="","",DU823+DW823-DU824)</f>
        <v/>
      </c>
      <c r="DW824" s="45"/>
      <c r="DX824" s="45"/>
      <c r="DY824" s="45"/>
      <c r="DZ824" s="45" t="str">
        <f t="shared" si="3684"/>
        <v/>
      </c>
      <c r="EA824" s="46" t="str">
        <f t="shared" si="3685"/>
        <v/>
      </c>
      <c r="EB824" s="37"/>
      <c r="GU824" s="220"/>
      <c r="HX824" s="360"/>
      <c r="HY824" s="47"/>
      <c r="HZ824" s="45">
        <v>3011</v>
      </c>
      <c r="IA824" s="45">
        <f t="shared" si="3643"/>
        <v>36</v>
      </c>
      <c r="IB824" s="45">
        <v>91</v>
      </c>
      <c r="IC824" s="45">
        <f t="shared" si="3644"/>
        <v>1</v>
      </c>
      <c r="ID824" s="45">
        <v>32</v>
      </c>
      <c r="IE824" s="45">
        <f t="shared" si="3645"/>
        <v>1</v>
      </c>
      <c r="IF824" s="43">
        <v>0</v>
      </c>
      <c r="IG824" s="64" t="str">
        <f t="shared" si="3646"/>
        <v>ミニ香水</v>
      </c>
      <c r="IH824" s="67">
        <f t="shared" si="3647"/>
        <v>1100</v>
      </c>
      <c r="II824" s="43">
        <f t="shared" si="3648"/>
        <v>1100</v>
      </c>
      <c r="IJ824" s="46">
        <f t="shared" si="3649"/>
        <v>0.30555555555555558</v>
      </c>
      <c r="IK824" s="37"/>
      <c r="IL824" s="29"/>
      <c r="IM824" s="47"/>
      <c r="IN824" s="45">
        <v>3850</v>
      </c>
      <c r="IO824" s="45">
        <f t="shared" si="3650"/>
        <v>59</v>
      </c>
      <c r="IP824" s="45">
        <v>85</v>
      </c>
      <c r="IQ824" s="45">
        <f t="shared" si="3651"/>
        <v>0</v>
      </c>
      <c r="IR824" s="45">
        <v>10</v>
      </c>
      <c r="IS824" s="45">
        <f t="shared" si="3652"/>
        <v>0</v>
      </c>
      <c r="IT824" s="43">
        <v>0</v>
      </c>
      <c r="IU824" s="207" t="str">
        <f t="shared" si="3653"/>
        <v>ジャグラーサウンドボタン</v>
      </c>
      <c r="IV824" s="67">
        <f t="shared" si="3654"/>
        <v>900</v>
      </c>
      <c r="IW824" s="43">
        <f t="shared" si="3655"/>
        <v>0</v>
      </c>
      <c r="IX824" s="46">
        <f t="shared" si="3656"/>
        <v>0</v>
      </c>
      <c r="IY824" s="37"/>
      <c r="IZ824" s="61"/>
      <c r="JA824" s="47"/>
      <c r="JB824" s="45">
        <v>2863</v>
      </c>
      <c r="JC824" s="45">
        <f t="shared" si="3657"/>
        <v>43</v>
      </c>
      <c r="JD824" s="45">
        <v>89</v>
      </c>
      <c r="JE824" s="45">
        <f t="shared" si="3658"/>
        <v>1</v>
      </c>
      <c r="JF824" s="45">
        <v>15</v>
      </c>
      <c r="JG824" s="45">
        <f t="shared" si="3659"/>
        <v>1</v>
      </c>
      <c r="JH824" s="43">
        <v>0</v>
      </c>
      <c r="JI824" s="207" t="str">
        <f t="shared" si="3660"/>
        <v>サンリオキーケース</v>
      </c>
      <c r="JJ824" s="67">
        <f t="shared" si="3661"/>
        <v>726</v>
      </c>
      <c r="JK824" s="43">
        <f t="shared" si="3662"/>
        <v>726</v>
      </c>
      <c r="JL824" s="46">
        <f t="shared" si="3663"/>
        <v>0.16883720930232557</v>
      </c>
      <c r="JM824" s="37"/>
      <c r="JN824" s="29"/>
      <c r="JO824" s="47"/>
      <c r="JP824" s="45">
        <v>3103</v>
      </c>
      <c r="JQ824" s="45">
        <f t="shared" si="3664"/>
        <v>117</v>
      </c>
      <c r="JR824" s="45">
        <v>67</v>
      </c>
      <c r="JS824" s="45">
        <f t="shared" si="3665"/>
        <v>1</v>
      </c>
      <c r="JT824" s="45">
        <v>13</v>
      </c>
      <c r="JU824" s="45">
        <f t="shared" si="3666"/>
        <v>1</v>
      </c>
      <c r="JV824" s="43">
        <v>0</v>
      </c>
      <c r="JW824" s="207" t="str">
        <f t="shared" si="3669"/>
        <v>デジタルミニカメラ</v>
      </c>
      <c r="JX824" s="67">
        <f t="shared" si="3670"/>
        <v>722</v>
      </c>
      <c r="JY824" s="43">
        <f t="shared" si="3667"/>
        <v>722</v>
      </c>
      <c r="JZ824" s="46">
        <f t="shared" si="3668"/>
        <v>6.1709401709401708E-2</v>
      </c>
      <c r="KA824" s="37"/>
      <c r="KB824" s="51"/>
      <c r="KC824" s="47"/>
      <c r="KD824" s="45">
        <v>8916</v>
      </c>
      <c r="KE824" s="45">
        <f>IF(KD824="","",KD824-KD820)</f>
        <v>46</v>
      </c>
      <c r="KF824" s="45">
        <v>259</v>
      </c>
      <c r="KG824" s="45">
        <f>IF(KF824="","",KF824-KF820)</f>
        <v>1</v>
      </c>
      <c r="KH824" s="45">
        <v>38</v>
      </c>
      <c r="KI824" s="45">
        <f>IF(KH824="","",KH820+KJ820-KH824)</f>
        <v>2</v>
      </c>
      <c r="KJ824" s="43">
        <v>0</v>
      </c>
      <c r="KK824" s="207" t="str">
        <f>IF(KD824="","",KK820)</f>
        <v>ミニ香水</v>
      </c>
      <c r="KL824" s="67">
        <f>IF(KE824="","",KL820)</f>
        <v>1000</v>
      </c>
      <c r="KM824" s="43">
        <f>IF(KH824="","",KI824*KL824)</f>
        <v>2000</v>
      </c>
      <c r="KN824" s="46">
        <f>IF(KI824="","",KM824/(KE824*100))</f>
        <v>0.43478260869565216</v>
      </c>
      <c r="KO824" s="37"/>
      <c r="KP824" s="29"/>
      <c r="KQ824" s="47"/>
      <c r="KR824" s="45">
        <v>18355</v>
      </c>
      <c r="KS824" s="45">
        <f>IF(KR824="","",KR824-KR820)</f>
        <v>9</v>
      </c>
      <c r="KT824" s="45">
        <v>1027</v>
      </c>
      <c r="KU824" s="45">
        <f>IF(KT824="","",KT824-KT820)</f>
        <v>2</v>
      </c>
      <c r="KV824" s="45">
        <v>9</v>
      </c>
      <c r="KW824" s="45">
        <f>IF(KV824="","",KV820+KX820-KV824)</f>
        <v>2</v>
      </c>
      <c r="KX824" s="45">
        <v>0</v>
      </c>
      <c r="KY824" s="64" t="str">
        <f>IF(KR824="","",KY820)</f>
        <v>ジャグラーイヤホン</v>
      </c>
      <c r="KZ824" s="67">
        <f>IF(KS824="","",KZ820)</f>
        <v>1100</v>
      </c>
      <c r="LA824" s="43">
        <f>IF(KV824="","",KW824*KZ824)</f>
        <v>2200</v>
      </c>
      <c r="LB824" s="46">
        <f>IF(KW824="","",LA824/(KS824*100))</f>
        <v>2.4444444444444446</v>
      </c>
      <c r="LC824" s="37"/>
      <c r="LD824" s="29"/>
      <c r="LE824" s="52">
        <f>IF(A810="","",A810)</f>
        <v>45852</v>
      </c>
      <c r="LF824" s="43">
        <v>66174</v>
      </c>
      <c r="LG824" s="259">
        <f>IF(LF824="","",LF824-LF821)</f>
        <v>91</v>
      </c>
      <c r="LH824" s="43">
        <v>444</v>
      </c>
      <c r="LI824" s="43">
        <f t="shared" si="3671"/>
        <v>0</v>
      </c>
      <c r="LJ824" s="43">
        <v>2</v>
      </c>
      <c r="LK824" s="87">
        <f t="shared" si="3672"/>
        <v>0</v>
      </c>
      <c r="LL824" s="43">
        <v>0</v>
      </c>
      <c r="LM824" s="65" t="str">
        <f>IF(LF824="","",LM821)</f>
        <v>コキンちゃん、ギャルクロミ</v>
      </c>
      <c r="LN824" s="48">
        <f>IF(LG824="","",LN821)</f>
        <v>1000</v>
      </c>
      <c r="LO824" s="87">
        <f t="shared" si="3621"/>
        <v>0</v>
      </c>
      <c r="LP824" s="53"/>
      <c r="LQ824" s="37"/>
      <c r="LR824" s="29"/>
      <c r="LS824" s="47"/>
      <c r="LT824" s="45"/>
      <c r="LU824" s="45" t="str">
        <f>IF(LT824="","",LT824-LT823)</f>
        <v/>
      </c>
      <c r="LV824" s="45"/>
      <c r="LW824" s="45" t="str">
        <f>IF(LV824="","",LV824-LV823)</f>
        <v/>
      </c>
      <c r="LX824" s="45"/>
      <c r="LY824" s="45" t="str">
        <f>IF(LX824="","",LX823+LZ823-LX824)</f>
        <v/>
      </c>
      <c r="LZ824" s="45"/>
      <c r="MA824" s="45"/>
      <c r="MB824" s="45"/>
      <c r="MC824" s="45" t="str">
        <f t="shared" si="3686"/>
        <v/>
      </c>
      <c r="MD824" s="46" t="str">
        <f t="shared" si="3687"/>
        <v/>
      </c>
      <c r="ME824" s="37"/>
      <c r="MF824" s="29"/>
      <c r="MG824" s="47"/>
      <c r="MH824" s="45"/>
      <c r="MI824" s="45" t="str">
        <f>IF(MH824="","",MH824-MH823)</f>
        <v/>
      </c>
      <c r="MJ824" s="45"/>
      <c r="MK824" s="45" t="str">
        <f>IF(MJ824="","",MJ824-MJ823)</f>
        <v/>
      </c>
      <c r="ML824" s="45"/>
      <c r="MM824" s="45" t="str">
        <f>IF(ML824="","",ML823+MN823-ML824)</f>
        <v/>
      </c>
      <c r="MN824" s="45"/>
      <c r="MO824" s="45"/>
      <c r="MP824" s="45"/>
      <c r="MQ824" s="45" t="str">
        <f t="shared" si="3688"/>
        <v/>
      </c>
      <c r="MR824" s="46" t="str">
        <f t="shared" si="3689"/>
        <v/>
      </c>
      <c r="MS824" s="37"/>
      <c r="MT824" s="29"/>
      <c r="MU824" s="47"/>
      <c r="MV824" s="45"/>
      <c r="MW824" s="45" t="str">
        <f>IF(MV824="","",MV824-MV823)</f>
        <v/>
      </c>
      <c r="MX824" s="45"/>
      <c r="MY824" s="45" t="str">
        <f>IF(MX824="","",MX824-MX823)</f>
        <v/>
      </c>
      <c r="MZ824" s="45"/>
      <c r="NA824" s="45" t="str">
        <f>IF(MZ824="","",MZ823+NB823-MZ824)</f>
        <v/>
      </c>
      <c r="NB824" s="45"/>
      <c r="NC824" s="45"/>
      <c r="ND824" s="45"/>
      <c r="NE824" s="45" t="str">
        <f t="shared" si="3690"/>
        <v/>
      </c>
      <c r="NF824" s="46" t="str">
        <f t="shared" si="3691"/>
        <v/>
      </c>
      <c r="NG824" s="37"/>
      <c r="NH824" s="29"/>
      <c r="NI824" s="47"/>
      <c r="NJ824" s="45"/>
      <c r="NK824" s="45" t="str">
        <f>IF(NJ824="","",NJ824-NJ823)</f>
        <v/>
      </c>
      <c r="NL824" s="45"/>
      <c r="NM824" s="45" t="str">
        <f>IF(NL824="","",NL824-NL823)</f>
        <v/>
      </c>
      <c r="NN824" s="45"/>
      <c r="NO824" s="45" t="str">
        <f>IF(NN824="","",NN823+NP823-NN824)</f>
        <v/>
      </c>
      <c r="NP824" s="45"/>
      <c r="NQ824" s="45"/>
      <c r="NR824" s="45"/>
      <c r="NS824" s="45" t="str">
        <f t="shared" si="3692"/>
        <v/>
      </c>
      <c r="NT824" s="46" t="str">
        <f t="shared" si="3693"/>
        <v/>
      </c>
      <c r="NU824" s="37"/>
    </row>
    <row r="825" spans="1:385" x14ac:dyDescent="0.25">
      <c r="A825" s="38"/>
      <c r="B825" s="39"/>
      <c r="C825" s="40"/>
      <c r="D825" s="40"/>
      <c r="E825" s="40"/>
      <c r="F825" s="135"/>
      <c r="G825" s="135"/>
      <c r="H825" s="42"/>
      <c r="I825" s="45"/>
      <c r="J825" s="45" t="str">
        <f>IF(I825="","",I825-I824)</f>
        <v/>
      </c>
      <c r="K825" s="45"/>
      <c r="L825" s="45" t="str">
        <f>IF(K825="","",K825-K824)</f>
        <v/>
      </c>
      <c r="M825" s="45"/>
      <c r="N825" s="45" t="str">
        <f>IF(M825="","",M824+O824-M825)</f>
        <v/>
      </c>
      <c r="O825" s="45"/>
      <c r="P825" s="43"/>
      <c r="Q825" s="43" t="str">
        <f>IF(I825="","",Q824)</f>
        <v/>
      </c>
      <c r="R825" s="45" t="str">
        <f t="shared" si="3674"/>
        <v/>
      </c>
      <c r="S825" s="46" t="str">
        <f t="shared" si="3675"/>
        <v/>
      </c>
      <c r="T825" s="37"/>
      <c r="U825" s="29"/>
      <c r="V825" s="47"/>
      <c r="W825" s="67"/>
      <c r="X825" s="45" t="str">
        <f>IF(W825="","",W825-W824)</f>
        <v/>
      </c>
      <c r="Y825" s="45"/>
      <c r="Z825" s="45" t="str">
        <f>IF(Y825="","",Y825-Y824)</f>
        <v/>
      </c>
      <c r="AA825" s="45"/>
      <c r="AB825" s="45" t="str">
        <f>IF(AA825="","",AA824+AC824-AA825)</f>
        <v/>
      </c>
      <c r="AC825" s="45"/>
      <c r="AD825" s="45"/>
      <c r="AE825" s="45"/>
      <c r="AF825" s="45" t="str">
        <f t="shared" si="3676"/>
        <v/>
      </c>
      <c r="AG825" s="46" t="str">
        <f t="shared" si="3677"/>
        <v/>
      </c>
      <c r="AH825" s="37"/>
      <c r="AI825" s="29"/>
      <c r="AJ825" s="47"/>
      <c r="AK825" s="45"/>
      <c r="AL825" s="45" t="str">
        <f>IF(AK825="","",AK825-AK824)</f>
        <v/>
      </c>
      <c r="AM825" s="45"/>
      <c r="AN825" s="45" t="str">
        <f>IF(AM825="","",AM825-AM824)</f>
        <v/>
      </c>
      <c r="AO825" s="45"/>
      <c r="AP825" s="45" t="str">
        <f>IF(AO825="","",AO824+AQ824-AO825)</f>
        <v/>
      </c>
      <c r="AQ825" s="45"/>
      <c r="AR825" s="45"/>
      <c r="AS825" s="45"/>
      <c r="AT825" s="45" t="str">
        <f t="shared" si="3678"/>
        <v/>
      </c>
      <c r="AU825" s="46" t="str">
        <f t="shared" si="3679"/>
        <v/>
      </c>
      <c r="AV825" s="37"/>
      <c r="AW825" s="29"/>
      <c r="AX825" s="47"/>
      <c r="AY825" s="45"/>
      <c r="AZ825" s="45" t="str">
        <f>IF(AY825="","",AY825-AY824)</f>
        <v/>
      </c>
      <c r="BA825" s="45"/>
      <c r="BB825" s="45" t="str">
        <f>IF(BA825="","",BA825-BA824)</f>
        <v/>
      </c>
      <c r="BC825" s="45"/>
      <c r="BD825" s="45" t="str">
        <f>IF(BC825="","",BC824+BE824-BC825)</f>
        <v/>
      </c>
      <c r="BE825" s="45"/>
      <c r="BF825" s="45"/>
      <c r="BG825" s="45"/>
      <c r="BH825" s="45" t="str">
        <f t="shared" si="3680"/>
        <v/>
      </c>
      <c r="BI825" s="46" t="str">
        <f t="shared" si="3681"/>
        <v/>
      </c>
      <c r="BJ825" s="37"/>
      <c r="BK825" s="29"/>
      <c r="BL825" s="47"/>
      <c r="BM825" s="45">
        <v>18859</v>
      </c>
      <c r="BN825" s="45">
        <f t="shared" si="3622"/>
        <v>112</v>
      </c>
      <c r="BO825" s="45">
        <v>884</v>
      </c>
      <c r="BP825" s="45">
        <f t="shared" si="3623"/>
        <v>0</v>
      </c>
      <c r="BQ825" s="45">
        <v>62</v>
      </c>
      <c r="BR825" s="45">
        <f t="shared" si="3624"/>
        <v>2</v>
      </c>
      <c r="BS825" s="27">
        <v>0</v>
      </c>
      <c r="BT825" s="63" t="str">
        <f t="shared" si="3625"/>
        <v>キティサンダルキーホルダー</v>
      </c>
      <c r="BU825" s="67">
        <f t="shared" si="3626"/>
        <v>605</v>
      </c>
      <c r="BV825" s="45">
        <f t="shared" si="3627"/>
        <v>1210</v>
      </c>
      <c r="BW825" s="46">
        <f t="shared" si="3628"/>
        <v>0.10803571428571429</v>
      </c>
      <c r="BX825" s="37"/>
      <c r="BY825" s="57"/>
      <c r="BZ825" s="47"/>
      <c r="CA825" s="45">
        <v>6361</v>
      </c>
      <c r="CB825" s="45">
        <f t="shared" si="3629"/>
        <v>65</v>
      </c>
      <c r="CC825" s="45">
        <v>373</v>
      </c>
      <c r="CD825" s="45">
        <f t="shared" si="3630"/>
        <v>4</v>
      </c>
      <c r="CE825" s="45">
        <v>87</v>
      </c>
      <c r="CF825" s="45">
        <f t="shared" si="3631"/>
        <v>5</v>
      </c>
      <c r="CG825" s="27">
        <v>28</v>
      </c>
      <c r="CH825" s="63" t="str">
        <f t="shared" si="3632"/>
        <v>スプランキーラバー</v>
      </c>
      <c r="CI825" s="67">
        <f t="shared" si="3633"/>
        <v>187</v>
      </c>
      <c r="CJ825" s="45">
        <f t="shared" si="3634"/>
        <v>935</v>
      </c>
      <c r="CK825" s="46">
        <f t="shared" si="3635"/>
        <v>0.14384615384615385</v>
      </c>
      <c r="CL825" s="37"/>
      <c r="CM825" s="29"/>
      <c r="CN825" s="47"/>
      <c r="CO825" s="45">
        <v>136</v>
      </c>
      <c r="CP825" s="45">
        <f t="shared" si="3636"/>
        <v>32</v>
      </c>
      <c r="CQ825" s="45">
        <v>11</v>
      </c>
      <c r="CR825" s="45">
        <f t="shared" si="3637"/>
        <v>3</v>
      </c>
      <c r="CS825" s="45">
        <v>7</v>
      </c>
      <c r="CT825" s="45">
        <f t="shared" si="3638"/>
        <v>3</v>
      </c>
      <c r="CU825" s="27">
        <v>11</v>
      </c>
      <c r="CV825" s="63" t="str">
        <f t="shared" si="3639"/>
        <v>ギャルキティキーケース</v>
      </c>
      <c r="CW825" s="67">
        <f t="shared" si="3640"/>
        <v>726</v>
      </c>
      <c r="CX825" s="45">
        <f t="shared" si="3641"/>
        <v>2178</v>
      </c>
      <c r="CY825" s="46">
        <f t="shared" si="3642"/>
        <v>0.68062500000000004</v>
      </c>
      <c r="CZ825" s="37" t="s">
        <v>276</v>
      </c>
      <c r="DA825" s="29"/>
      <c r="DB825" s="47"/>
      <c r="DC825" s="45"/>
      <c r="DD825" s="45" t="str">
        <f>IF(DC825="","",DC825-DC824)</f>
        <v/>
      </c>
      <c r="DE825" s="45"/>
      <c r="DF825" s="45" t="str">
        <f>IF(DE825="","",DE825-DE824)</f>
        <v/>
      </c>
      <c r="DG825" s="45"/>
      <c r="DH825" s="45" t="str">
        <f>IF(DG825="","",DG824+DI824-DG825)</f>
        <v/>
      </c>
      <c r="DI825" s="45"/>
      <c r="DJ825" s="45"/>
      <c r="DK825" s="45"/>
      <c r="DL825" s="45" t="str">
        <f t="shared" si="3682"/>
        <v/>
      </c>
      <c r="DM825" s="46" t="str">
        <f t="shared" si="3683"/>
        <v/>
      </c>
      <c r="DN825" s="37"/>
      <c r="DO825" s="29"/>
      <c r="DP825" s="47"/>
      <c r="DQ825" s="45"/>
      <c r="DR825" s="45" t="str">
        <f>IF(DQ825="","",DQ825-DQ824)</f>
        <v/>
      </c>
      <c r="DS825" s="45"/>
      <c r="DT825" s="45" t="str">
        <f>IF(DS825="","",DS825-DS824)</f>
        <v/>
      </c>
      <c r="DU825" s="45"/>
      <c r="DV825" s="45" t="str">
        <f>IF(DU825="","",DU824+DW824-DU825)</f>
        <v/>
      </c>
      <c r="DW825" s="45"/>
      <c r="DX825" s="45"/>
      <c r="DY825" s="45"/>
      <c r="DZ825" s="45" t="str">
        <f t="shared" si="3684"/>
        <v/>
      </c>
      <c r="EA825" s="46" t="str">
        <f t="shared" si="3685"/>
        <v/>
      </c>
      <c r="EB825" s="37"/>
      <c r="GU825" s="220"/>
      <c r="HX825" s="360"/>
      <c r="HY825" s="47"/>
      <c r="HZ825" s="45">
        <v>2901</v>
      </c>
      <c r="IA825" s="45">
        <f t="shared" si="3643"/>
        <v>19</v>
      </c>
      <c r="IB825" s="45">
        <v>94</v>
      </c>
      <c r="IC825" s="45">
        <f t="shared" si="3644"/>
        <v>1</v>
      </c>
      <c r="ID825" s="45">
        <v>22</v>
      </c>
      <c r="IE825" s="45">
        <f t="shared" si="3645"/>
        <v>1</v>
      </c>
      <c r="IF825" s="27">
        <v>1</v>
      </c>
      <c r="IG825" s="63" t="str">
        <f t="shared" si="3646"/>
        <v>アンパンマンもちふわ</v>
      </c>
      <c r="IH825" s="67">
        <f t="shared" si="3647"/>
        <v>673</v>
      </c>
      <c r="II825" s="45">
        <f t="shared" si="3648"/>
        <v>673</v>
      </c>
      <c r="IJ825" s="46">
        <f t="shared" si="3649"/>
        <v>0.35421052631578948</v>
      </c>
      <c r="IK825" s="37"/>
      <c r="IL825" s="29"/>
      <c r="IM825" s="47"/>
      <c r="IN825" s="45">
        <v>2335</v>
      </c>
      <c r="IO825" s="45">
        <f t="shared" si="3650"/>
        <v>51</v>
      </c>
      <c r="IP825" s="45">
        <v>124</v>
      </c>
      <c r="IQ825" s="45">
        <f t="shared" si="3651"/>
        <v>2</v>
      </c>
      <c r="IR825" s="45">
        <v>22</v>
      </c>
      <c r="IS825" s="45">
        <f t="shared" si="3652"/>
        <v>2</v>
      </c>
      <c r="IT825" s="27">
        <v>0</v>
      </c>
      <c r="IU825" s="63" t="s">
        <v>183</v>
      </c>
      <c r="IV825" s="67">
        <v>450</v>
      </c>
      <c r="IW825" s="45">
        <f t="shared" si="3655"/>
        <v>900</v>
      </c>
      <c r="IX825" s="46">
        <f t="shared" si="3656"/>
        <v>0.17647058823529413</v>
      </c>
      <c r="IY825" s="37"/>
      <c r="IZ825" s="61"/>
      <c r="JA825" s="47"/>
      <c r="JB825" s="45">
        <v>3003</v>
      </c>
      <c r="JC825" s="45">
        <f t="shared" si="3657"/>
        <v>18</v>
      </c>
      <c r="JD825" s="45">
        <v>222</v>
      </c>
      <c r="JE825" s="45">
        <f t="shared" si="3658"/>
        <v>0</v>
      </c>
      <c r="JF825" s="45">
        <v>6</v>
      </c>
      <c r="JG825" s="45">
        <f t="shared" si="3659"/>
        <v>0</v>
      </c>
      <c r="JH825" s="27">
        <v>0</v>
      </c>
      <c r="JI825" s="63" t="str">
        <f t="shared" si="3660"/>
        <v>パイの実イヤホン</v>
      </c>
      <c r="JJ825" s="67">
        <f t="shared" si="3661"/>
        <v>1100</v>
      </c>
      <c r="JK825" s="45">
        <f t="shared" si="3662"/>
        <v>0</v>
      </c>
      <c r="JL825" s="46">
        <f t="shared" si="3663"/>
        <v>0</v>
      </c>
      <c r="JM825" s="37" t="s">
        <v>274</v>
      </c>
      <c r="JN825" s="29"/>
      <c r="JO825" s="47"/>
      <c r="JP825" s="45">
        <v>4009</v>
      </c>
      <c r="JQ825" s="45">
        <f t="shared" si="3664"/>
        <v>63</v>
      </c>
      <c r="JR825" s="45">
        <v>196</v>
      </c>
      <c r="JS825" s="45">
        <f t="shared" si="3665"/>
        <v>2</v>
      </c>
      <c r="JT825" s="45">
        <v>74</v>
      </c>
      <c r="JU825" s="45">
        <f t="shared" si="3666"/>
        <v>2</v>
      </c>
      <c r="JV825" s="27">
        <v>0</v>
      </c>
      <c r="JW825" s="63" t="str">
        <f t="shared" si="3669"/>
        <v>キティサンダルKH</v>
      </c>
      <c r="JX825" s="67">
        <f t="shared" si="3670"/>
        <v>605</v>
      </c>
      <c r="JY825" s="45">
        <f t="shared" si="3667"/>
        <v>1210</v>
      </c>
      <c r="JZ825" s="46">
        <f t="shared" si="3668"/>
        <v>0.19206349206349208</v>
      </c>
      <c r="KA825" s="37" t="s">
        <v>272</v>
      </c>
      <c r="KB825" s="51"/>
      <c r="KC825" s="47"/>
      <c r="KD825" s="45">
        <v>9645</v>
      </c>
      <c r="KE825" s="45">
        <f>IF(KD825="","",KD825-KD821)</f>
        <v>38</v>
      </c>
      <c r="KF825" s="45">
        <v>555</v>
      </c>
      <c r="KG825" s="45">
        <f>IF(KF825="","",KF825-KF821)</f>
        <v>0</v>
      </c>
      <c r="KH825" s="45">
        <v>36</v>
      </c>
      <c r="KI825" s="45">
        <f>IF(KH825="","",KH821+KJ821-KH825)</f>
        <v>0</v>
      </c>
      <c r="KJ825" s="27">
        <v>0</v>
      </c>
      <c r="KK825" s="63" t="str">
        <f>IF(KD825="","",KK821)</f>
        <v>ニキ</v>
      </c>
      <c r="KL825" s="67">
        <f>IF(KE825="","",KL821)</f>
        <v>800</v>
      </c>
      <c r="KM825" s="45">
        <f>IF(KH825="","",KI825*KL825)</f>
        <v>0</v>
      </c>
      <c r="KN825" s="46">
        <f>IF(KI825="","",KM825/(KE825*100))</f>
        <v>0</v>
      </c>
      <c r="KO825" s="37" t="s">
        <v>278</v>
      </c>
      <c r="KP825" s="29"/>
      <c r="KQ825" s="47"/>
      <c r="KR825" s="45">
        <v>15348</v>
      </c>
      <c r="KS825" s="45">
        <f>IF(KR825="","",KR825-KR821)</f>
        <v>21</v>
      </c>
      <c r="KT825" s="45">
        <v>1814</v>
      </c>
      <c r="KU825" s="45">
        <f>IF(KT825="","",KT825-KT821)</f>
        <v>1</v>
      </c>
      <c r="KV825" s="45">
        <v>15</v>
      </c>
      <c r="KW825" s="45">
        <f>IF(KV825="","",KV821+KX821-KV825)</f>
        <v>1</v>
      </c>
      <c r="KX825" s="45">
        <v>0</v>
      </c>
      <c r="KY825" s="63" t="str">
        <f>IF(KR825="","",KY821)</f>
        <v>チロルイヤホン</v>
      </c>
      <c r="KZ825" s="67">
        <f>IF(KS825="","",KZ821)</f>
        <v>1100</v>
      </c>
      <c r="LA825" s="45">
        <f>IF(KV825="","",KW825*KZ825)</f>
        <v>1100</v>
      </c>
      <c r="LB825" s="46">
        <f>IF(KW825="","",LA825/(KS825*100))</f>
        <v>0.52380952380952384</v>
      </c>
      <c r="LC825" s="37"/>
      <c r="LD825" s="29"/>
      <c r="LE825" s="47"/>
      <c r="LF825" s="45"/>
      <c r="LG825" s="45"/>
      <c r="LH825" s="45">
        <v>529</v>
      </c>
      <c r="LI825" s="45">
        <f t="shared" si="3671"/>
        <v>0</v>
      </c>
      <c r="LJ825" s="43">
        <v>2</v>
      </c>
      <c r="LK825" s="45">
        <f t="shared" si="3672"/>
        <v>0</v>
      </c>
      <c r="LL825" s="45">
        <v>0</v>
      </c>
      <c r="LM825" s="73" t="str">
        <f>IF(LF824="","",LM822)</f>
        <v>バイキンティッシュカバー</v>
      </c>
      <c r="LN825" s="67">
        <f>IF(LG824="","",LN822)</f>
        <v>1000</v>
      </c>
      <c r="LO825" s="45">
        <f t="shared" si="3621"/>
        <v>0</v>
      </c>
      <c r="LP825" s="46"/>
      <c r="LQ825" s="37"/>
      <c r="LR825" s="29"/>
      <c r="LS825" s="47"/>
      <c r="LT825" s="45"/>
      <c r="LU825" s="45" t="str">
        <f>IF(LT825="","",LT825-LT824)</f>
        <v/>
      </c>
      <c r="LV825" s="45"/>
      <c r="LW825" s="45" t="str">
        <f>IF(LV825="","",LV825-LV824)</f>
        <v/>
      </c>
      <c r="LX825" s="45"/>
      <c r="LY825" s="45" t="str">
        <f>IF(LX825="","",LX824+LZ824-LX825)</f>
        <v/>
      </c>
      <c r="LZ825" s="45"/>
      <c r="MA825" s="45"/>
      <c r="MB825" s="45"/>
      <c r="MC825" s="45" t="str">
        <f t="shared" si="3686"/>
        <v/>
      </c>
      <c r="MD825" s="46" t="str">
        <f t="shared" si="3687"/>
        <v/>
      </c>
      <c r="ME825" s="37"/>
      <c r="MF825" s="29"/>
      <c r="MG825" s="47"/>
      <c r="MH825" s="45"/>
      <c r="MI825" s="45" t="str">
        <f>IF(MH825="","",MH825-MH824)</f>
        <v/>
      </c>
      <c r="MJ825" s="45"/>
      <c r="MK825" s="45" t="str">
        <f>IF(MJ825="","",MJ825-MJ824)</f>
        <v/>
      </c>
      <c r="ML825" s="45"/>
      <c r="MM825" s="45" t="str">
        <f>IF(ML825="","",ML824+MN824-ML825)</f>
        <v/>
      </c>
      <c r="MN825" s="45"/>
      <c r="MO825" s="45"/>
      <c r="MP825" s="45"/>
      <c r="MQ825" s="45" t="str">
        <f t="shared" si="3688"/>
        <v/>
      </c>
      <c r="MR825" s="46" t="str">
        <f t="shared" si="3689"/>
        <v/>
      </c>
      <c r="MS825" s="37"/>
      <c r="MT825" s="29"/>
      <c r="MU825" s="47"/>
      <c r="MV825" s="45"/>
      <c r="MW825" s="45" t="str">
        <f>IF(MV825="","",MV825-MV824)</f>
        <v/>
      </c>
      <c r="MX825" s="45"/>
      <c r="MY825" s="45" t="str">
        <f>IF(MX825="","",MX825-MX824)</f>
        <v/>
      </c>
      <c r="MZ825" s="45"/>
      <c r="NA825" s="45" t="str">
        <f>IF(MZ825="","",MZ824+NB824-MZ825)</f>
        <v/>
      </c>
      <c r="NB825" s="45"/>
      <c r="NC825" s="45"/>
      <c r="ND825" s="45"/>
      <c r="NE825" s="45" t="str">
        <f t="shared" si="3690"/>
        <v/>
      </c>
      <c r="NF825" s="46" t="str">
        <f t="shared" si="3691"/>
        <v/>
      </c>
      <c r="NG825" s="37"/>
      <c r="NH825" s="29"/>
      <c r="NI825" s="47"/>
      <c r="NJ825" s="45"/>
      <c r="NK825" s="45" t="str">
        <f>IF(NJ825="","",NJ825-NJ824)</f>
        <v/>
      </c>
      <c r="NL825" s="45"/>
      <c r="NM825" s="45" t="str">
        <f>IF(NL825="","",NL825-NL824)</f>
        <v/>
      </c>
      <c r="NN825" s="45"/>
      <c r="NO825" s="45" t="str">
        <f>IF(NN825="","",NN824+NP824-NN825)</f>
        <v/>
      </c>
      <c r="NP825" s="45"/>
      <c r="NQ825" s="45"/>
      <c r="NR825" s="45"/>
      <c r="NS825" s="45" t="str">
        <f t="shared" si="3692"/>
        <v/>
      </c>
      <c r="NT825" s="46" t="str">
        <f t="shared" si="3693"/>
        <v/>
      </c>
      <c r="NU825" s="37"/>
    </row>
    <row r="826" spans="1:385" ht="15" customHeight="1" thickBot="1" x14ac:dyDescent="0.3">
      <c r="A826" s="38"/>
      <c r="B826" s="39"/>
      <c r="C826" s="40"/>
      <c r="D826" s="40"/>
      <c r="E826" s="40"/>
      <c r="F826" s="135"/>
      <c r="G826" s="135"/>
      <c r="H826" s="42"/>
      <c r="I826" s="45"/>
      <c r="J826" s="45" t="str">
        <f>IF(I826="","",I826-I825)</f>
        <v/>
      </c>
      <c r="K826" s="45"/>
      <c r="L826" s="45"/>
      <c r="M826" s="45"/>
      <c r="N826" s="45" t="str">
        <f>IF(M826="","",M825+O825-M826)</f>
        <v/>
      </c>
      <c r="O826" s="45"/>
      <c r="P826" s="43"/>
      <c r="Q826" s="43" t="str">
        <f>IF(I826="","",Q825)</f>
        <v/>
      </c>
      <c r="R826" s="45" t="str">
        <f t="shared" si="3674"/>
        <v/>
      </c>
      <c r="S826" s="46" t="str">
        <f t="shared" si="3675"/>
        <v/>
      </c>
      <c r="T826" s="37"/>
      <c r="U826" s="29"/>
      <c r="V826" s="47"/>
      <c r="W826" s="67"/>
      <c r="X826" s="45" t="str">
        <f>IF(W826="","",W826-W825)</f>
        <v/>
      </c>
      <c r="Y826" s="45"/>
      <c r="Z826" s="45"/>
      <c r="AA826" s="45"/>
      <c r="AB826" s="45" t="str">
        <f>IF(AA826="","",AA825+AC825-AA826)</f>
        <v/>
      </c>
      <c r="AC826" s="45"/>
      <c r="AD826" s="45"/>
      <c r="AE826" s="45"/>
      <c r="AF826" s="45" t="str">
        <f t="shared" si="3676"/>
        <v/>
      </c>
      <c r="AG826" s="46" t="str">
        <f t="shared" si="3677"/>
        <v/>
      </c>
      <c r="AH826" s="37"/>
      <c r="AI826" s="29"/>
      <c r="AJ826" s="47"/>
      <c r="AK826" s="45"/>
      <c r="AL826" s="45" t="str">
        <f>IF(AK826="","",AK826-AK825)</f>
        <v/>
      </c>
      <c r="AM826" s="45"/>
      <c r="AN826" s="45" t="str">
        <f>IF(AM826="","",AM826-AM825)</f>
        <v/>
      </c>
      <c r="AO826" s="45"/>
      <c r="AP826" s="45" t="str">
        <f>IF(AO826="","",AO825+AQ825-AO826)</f>
        <v/>
      </c>
      <c r="AQ826" s="45"/>
      <c r="AR826" s="45"/>
      <c r="AS826" s="45"/>
      <c r="AT826" s="45" t="str">
        <f t="shared" si="3678"/>
        <v/>
      </c>
      <c r="AU826" s="46" t="str">
        <f t="shared" si="3679"/>
        <v/>
      </c>
      <c r="AV826" s="37"/>
      <c r="AW826" s="29"/>
      <c r="AX826" s="47"/>
      <c r="AY826" s="45"/>
      <c r="AZ826" s="45" t="str">
        <f>IF(AY826="","",AY826-AY825)</f>
        <v/>
      </c>
      <c r="BA826" s="45"/>
      <c r="BB826" s="45" t="str">
        <f>IF(BA826="","",BA826-BA825)</f>
        <v/>
      </c>
      <c r="BC826" s="45"/>
      <c r="BD826" s="45" t="str">
        <f>IF(BC826="","",BC825+BE825-BC826)</f>
        <v/>
      </c>
      <c r="BE826" s="45"/>
      <c r="BF826" s="45"/>
      <c r="BG826" s="45"/>
      <c r="BH826" s="45" t="str">
        <f t="shared" si="3680"/>
        <v/>
      </c>
      <c r="BI826" s="46" t="str">
        <f t="shared" si="3681"/>
        <v/>
      </c>
      <c r="BJ826" s="37"/>
      <c r="BK826" s="29"/>
      <c r="BL826" s="75"/>
      <c r="BM826" s="76">
        <v>13470</v>
      </c>
      <c r="BN826" s="76">
        <f t="shared" si="3622"/>
        <v>51</v>
      </c>
      <c r="BO826" s="76">
        <v>1635</v>
      </c>
      <c r="BP826" s="76">
        <f t="shared" si="3623"/>
        <v>2</v>
      </c>
      <c r="BQ826" s="76">
        <v>244</v>
      </c>
      <c r="BR826" s="76">
        <f t="shared" si="3624"/>
        <v>2</v>
      </c>
      <c r="BS826" s="76">
        <v>200</v>
      </c>
      <c r="BT826" s="78" t="str">
        <f t="shared" si="3625"/>
        <v>サンリオブレスレット</v>
      </c>
      <c r="BU826" s="79">
        <f t="shared" si="3626"/>
        <v>200</v>
      </c>
      <c r="BV826" s="76">
        <f t="shared" si="3627"/>
        <v>400</v>
      </c>
      <c r="BW826" s="80">
        <f t="shared" si="3628"/>
        <v>7.8431372549019607E-2</v>
      </c>
      <c r="BX826" s="37"/>
      <c r="BY826" s="57"/>
      <c r="BZ826" s="75"/>
      <c r="CA826" s="76">
        <v>4125</v>
      </c>
      <c r="CB826" s="76">
        <f t="shared" si="3629"/>
        <v>23</v>
      </c>
      <c r="CC826" s="76">
        <v>236</v>
      </c>
      <c r="CD826" s="76">
        <f t="shared" si="3630"/>
        <v>0</v>
      </c>
      <c r="CE826" s="76">
        <v>7</v>
      </c>
      <c r="CF826" s="76">
        <f t="shared" si="3631"/>
        <v>0</v>
      </c>
      <c r="CG826" s="76">
        <v>4</v>
      </c>
      <c r="CH826" s="78" t="str">
        <f t="shared" si="3632"/>
        <v>ピクミンマスコット</v>
      </c>
      <c r="CI826" s="79">
        <f t="shared" si="3633"/>
        <v>682</v>
      </c>
      <c r="CJ826" s="76">
        <f t="shared" si="3634"/>
        <v>0</v>
      </c>
      <c r="CK826" s="80">
        <f t="shared" si="3635"/>
        <v>0</v>
      </c>
      <c r="CL826" s="37"/>
      <c r="CM826" s="29"/>
      <c r="CN826" s="75"/>
      <c r="CO826" s="76">
        <v>239</v>
      </c>
      <c r="CP826" s="76">
        <f t="shared" si="3636"/>
        <v>47</v>
      </c>
      <c r="CQ826" s="76">
        <v>5</v>
      </c>
      <c r="CR826" s="76">
        <f t="shared" si="3637"/>
        <v>1</v>
      </c>
      <c r="CS826" s="76">
        <v>5</v>
      </c>
      <c r="CT826" s="76">
        <f t="shared" si="3638"/>
        <v>1</v>
      </c>
      <c r="CU826" s="76">
        <v>0</v>
      </c>
      <c r="CV826" s="78" t="str">
        <f t="shared" si="3639"/>
        <v>キティフェイスポーチ</v>
      </c>
      <c r="CW826" s="79">
        <f t="shared" si="3640"/>
        <v>957</v>
      </c>
      <c r="CX826" s="76">
        <f t="shared" si="3641"/>
        <v>957</v>
      </c>
      <c r="CY826" s="80">
        <f t="shared" si="3642"/>
        <v>0.20361702127659576</v>
      </c>
      <c r="CZ826" s="37"/>
      <c r="DA826" s="29"/>
      <c r="DB826" s="47"/>
      <c r="DC826" s="45"/>
      <c r="DD826" s="45" t="str">
        <f>IF(DC826="","",DC826-DC825)</f>
        <v/>
      </c>
      <c r="DE826" s="45"/>
      <c r="DF826" s="45" t="str">
        <f>IF(DE826="","",DE826-DE825)</f>
        <v/>
      </c>
      <c r="DG826" s="45"/>
      <c r="DH826" s="45" t="str">
        <f>IF(DG826="","",DG825+DI825-DG826)</f>
        <v/>
      </c>
      <c r="DI826" s="45"/>
      <c r="DJ826" s="45"/>
      <c r="DK826" s="45"/>
      <c r="DL826" s="45" t="str">
        <f t="shared" si="3682"/>
        <v/>
      </c>
      <c r="DM826" s="46" t="str">
        <f t="shared" si="3683"/>
        <v/>
      </c>
      <c r="DN826" s="37"/>
      <c r="DO826" s="29"/>
      <c r="DP826" s="47"/>
      <c r="DQ826" s="45"/>
      <c r="DR826" s="45" t="str">
        <f>IF(DQ826="","",DQ826-DQ825)</f>
        <v/>
      </c>
      <c r="DS826" s="45"/>
      <c r="DT826" s="45" t="str">
        <f>IF(DS826="","",DS826-DS825)</f>
        <v/>
      </c>
      <c r="DU826" s="45"/>
      <c r="DV826" s="45" t="str">
        <f>IF(DU826="","",DU825+DW825-DU826)</f>
        <v/>
      </c>
      <c r="DW826" s="45"/>
      <c r="DX826" s="45"/>
      <c r="DY826" s="45"/>
      <c r="DZ826" s="45" t="str">
        <f t="shared" si="3684"/>
        <v/>
      </c>
      <c r="EA826" s="46" t="str">
        <f t="shared" si="3685"/>
        <v/>
      </c>
      <c r="EB826" s="37"/>
      <c r="GU826" s="220"/>
      <c r="HX826" s="360"/>
      <c r="HY826" s="75"/>
      <c r="HZ826" s="76">
        <v>3608</v>
      </c>
      <c r="IA826" s="76">
        <f t="shared" si="3643"/>
        <v>167</v>
      </c>
      <c r="IB826" s="76">
        <v>166</v>
      </c>
      <c r="IC826" s="76">
        <f t="shared" si="3644"/>
        <v>7</v>
      </c>
      <c r="ID826" s="76">
        <v>135</v>
      </c>
      <c r="IE826" s="76">
        <f t="shared" si="3645"/>
        <v>9</v>
      </c>
      <c r="IF826" s="76">
        <v>14</v>
      </c>
      <c r="IG826" s="78" t="str">
        <f t="shared" si="3646"/>
        <v>スプランキーラバー</v>
      </c>
      <c r="IH826" s="79">
        <f t="shared" si="3647"/>
        <v>200</v>
      </c>
      <c r="II826" s="76">
        <f t="shared" si="3648"/>
        <v>1800</v>
      </c>
      <c r="IJ826" s="80">
        <f t="shared" si="3649"/>
        <v>0.10778443113772455</v>
      </c>
      <c r="IK826" s="37"/>
      <c r="IL826" s="29"/>
      <c r="IM826" s="75"/>
      <c r="IN826" s="76">
        <v>4030</v>
      </c>
      <c r="IO826" s="76">
        <f t="shared" si="3650"/>
        <v>103</v>
      </c>
      <c r="IP826" s="76">
        <v>176</v>
      </c>
      <c r="IQ826" s="76">
        <f t="shared" si="3651"/>
        <v>1</v>
      </c>
      <c r="IR826" s="76">
        <v>42</v>
      </c>
      <c r="IS826" s="76">
        <f t="shared" si="3652"/>
        <v>2</v>
      </c>
      <c r="IT826" s="76">
        <v>0</v>
      </c>
      <c r="IU826" s="78" t="str">
        <f t="shared" si="3653"/>
        <v>NICI</v>
      </c>
      <c r="IV826" s="79">
        <f t="shared" si="3654"/>
        <v>682</v>
      </c>
      <c r="IW826" s="76">
        <f t="shared" si="3655"/>
        <v>1364</v>
      </c>
      <c r="IX826" s="80">
        <f t="shared" si="3656"/>
        <v>0.13242718446601942</v>
      </c>
      <c r="IY826" s="37"/>
      <c r="IZ826" s="61"/>
      <c r="JA826" s="75"/>
      <c r="JB826" s="76">
        <v>2131</v>
      </c>
      <c r="JC826" s="76">
        <f t="shared" si="3657"/>
        <v>74</v>
      </c>
      <c r="JD826" s="76">
        <v>125</v>
      </c>
      <c r="JE826" s="76">
        <f t="shared" si="3658"/>
        <v>1</v>
      </c>
      <c r="JF826" s="76">
        <v>17</v>
      </c>
      <c r="JG826" s="76">
        <f t="shared" si="3659"/>
        <v>1</v>
      </c>
      <c r="JH826" s="76">
        <v>0</v>
      </c>
      <c r="JI826" s="78" t="str">
        <f t="shared" si="3660"/>
        <v>お菓子ウォレット</v>
      </c>
      <c r="JJ826" s="79">
        <f t="shared" si="3661"/>
        <v>800</v>
      </c>
      <c r="JK826" s="76">
        <f t="shared" si="3662"/>
        <v>800</v>
      </c>
      <c r="JL826" s="80">
        <f t="shared" si="3663"/>
        <v>0.10810810810810811</v>
      </c>
      <c r="JM826" s="37"/>
      <c r="JN826" s="29"/>
      <c r="JO826" s="75"/>
      <c r="JP826" s="76">
        <v>2930</v>
      </c>
      <c r="JQ826" s="76">
        <f t="shared" si="3664"/>
        <v>30</v>
      </c>
      <c r="JR826" s="76">
        <v>158</v>
      </c>
      <c r="JS826" s="76">
        <f t="shared" si="3665"/>
        <v>0</v>
      </c>
      <c r="JT826" s="76">
        <v>7</v>
      </c>
      <c r="JU826" s="76">
        <f t="shared" si="3666"/>
        <v>0</v>
      </c>
      <c r="JV826" s="76">
        <v>0</v>
      </c>
      <c r="JW826" s="78" t="str">
        <f t="shared" si="3669"/>
        <v>キティフェイスポーチ</v>
      </c>
      <c r="JX826" s="79">
        <f t="shared" si="3670"/>
        <v>957</v>
      </c>
      <c r="JY826" s="76">
        <f t="shared" si="3667"/>
        <v>0</v>
      </c>
      <c r="JZ826" s="80">
        <f t="shared" si="3668"/>
        <v>0</v>
      </c>
      <c r="KA826" s="37" t="s">
        <v>273</v>
      </c>
      <c r="KB826" s="51"/>
      <c r="KC826" s="75"/>
      <c r="KD826" s="76">
        <v>9062</v>
      </c>
      <c r="KE826" s="76">
        <f>IF(KD826="","",KD826-KD822)</f>
        <v>268</v>
      </c>
      <c r="KF826" s="76">
        <v>482</v>
      </c>
      <c r="KG826" s="76">
        <f>IF(KF826="","",KF826-KF822)</f>
        <v>6</v>
      </c>
      <c r="KH826" s="76">
        <v>40</v>
      </c>
      <c r="KI826" s="76">
        <f>IF(KH826="","",KH822+KJ822-KH826)</f>
        <v>10</v>
      </c>
      <c r="KJ826" s="76">
        <v>0</v>
      </c>
      <c r="KK826" s="78" t="str">
        <f>IF(KD826="","",KK822)</f>
        <v>ＡＩモンスターラバー</v>
      </c>
      <c r="KL826" s="79">
        <f>IF(KE826="","",KL822)</f>
        <v>198</v>
      </c>
      <c r="KM826" s="76">
        <f>IF(KH826="","",KI826*KL826)</f>
        <v>1980</v>
      </c>
      <c r="KN826" s="80">
        <f>IF(KI826="","",KM826/(KE826*100))</f>
        <v>7.3880597014925373E-2</v>
      </c>
      <c r="KO826" s="37"/>
      <c r="KP826" s="29"/>
      <c r="KQ826" s="75"/>
      <c r="KR826" s="76">
        <v>16574</v>
      </c>
      <c r="KS826" s="76">
        <f>IF(KR826="","",KR826-KR822)</f>
        <v>91</v>
      </c>
      <c r="KT826" s="76">
        <v>1934</v>
      </c>
      <c r="KU826" s="76">
        <f>IF(KT826="","",KT826-KT822)</f>
        <v>4</v>
      </c>
      <c r="KV826" s="76">
        <v>100</v>
      </c>
      <c r="KW826" s="76">
        <f>IF(KV826="","",KV822+KX822-KV826)</f>
        <v>6</v>
      </c>
      <c r="KX826" s="76">
        <v>0</v>
      </c>
      <c r="KY826" s="78" t="str">
        <f>IF(KR826="","",KY822)</f>
        <v>スプランキーラバー</v>
      </c>
      <c r="KZ826" s="79">
        <f>IF(KS826="","",KZ822)</f>
        <v>187</v>
      </c>
      <c r="LA826" s="76">
        <f>IF(KV826="","",KW826*KZ826)</f>
        <v>1122</v>
      </c>
      <c r="LB826" s="80">
        <f>IF(KW826="","",LA826/(KS826*100))</f>
        <v>0.12329670329670329</v>
      </c>
      <c r="LC826" s="37"/>
      <c r="LD826" s="29"/>
      <c r="LE826" s="75"/>
      <c r="LF826" s="76"/>
      <c r="LG826" s="76"/>
      <c r="LH826" s="76">
        <v>1166</v>
      </c>
      <c r="LI826" s="76">
        <f t="shared" si="3671"/>
        <v>0</v>
      </c>
      <c r="LJ826" s="77">
        <v>2</v>
      </c>
      <c r="LK826" s="76">
        <f t="shared" si="3672"/>
        <v>0</v>
      </c>
      <c r="LL826" s="76">
        <v>0</v>
      </c>
      <c r="LM826" s="78" t="str">
        <f>IF(LF824="","",LM823)</f>
        <v>ギャルキティ、アンパンぬいぐるみ</v>
      </c>
      <c r="LN826" s="79">
        <f>IF(LG824="","",LN823)</f>
        <v>1000</v>
      </c>
      <c r="LO826" s="76">
        <f t="shared" si="3621"/>
        <v>0</v>
      </c>
      <c r="LP826" s="80"/>
      <c r="LQ826" s="37"/>
      <c r="LR826" s="29"/>
      <c r="LS826" s="47"/>
      <c r="LT826" s="45"/>
      <c r="LU826" s="45" t="str">
        <f>IF(LT826="","",LT826-LT825)</f>
        <v/>
      </c>
      <c r="LV826" s="45"/>
      <c r="LW826" s="45" t="str">
        <f>IF(LV826="","",LV826-LV825)</f>
        <v/>
      </c>
      <c r="LX826" s="45"/>
      <c r="LY826" s="45" t="str">
        <f>IF(LX826="","",LX825+LZ825-LX826)</f>
        <v/>
      </c>
      <c r="LZ826" s="45"/>
      <c r="MA826" s="45"/>
      <c r="MB826" s="45"/>
      <c r="MC826" s="45" t="str">
        <f t="shared" si="3686"/>
        <v/>
      </c>
      <c r="MD826" s="46" t="str">
        <f t="shared" si="3687"/>
        <v/>
      </c>
      <c r="ME826" s="37"/>
      <c r="MF826" s="29"/>
      <c r="MG826" s="47"/>
      <c r="MH826" s="45"/>
      <c r="MI826" s="45" t="str">
        <f>IF(MH826="","",MH826-MH825)</f>
        <v/>
      </c>
      <c r="MJ826" s="45"/>
      <c r="MK826" s="45" t="str">
        <f>IF(MJ826="","",MJ826-MJ825)</f>
        <v/>
      </c>
      <c r="ML826" s="45"/>
      <c r="MM826" s="45" t="str">
        <f>IF(ML826="","",ML825+MN825-ML826)</f>
        <v/>
      </c>
      <c r="MN826" s="45"/>
      <c r="MO826" s="45"/>
      <c r="MP826" s="45"/>
      <c r="MQ826" s="45" t="str">
        <f t="shared" si="3688"/>
        <v/>
      </c>
      <c r="MR826" s="46" t="str">
        <f t="shared" si="3689"/>
        <v/>
      </c>
      <c r="MS826" s="37"/>
      <c r="MT826" s="29"/>
      <c r="MU826" s="47"/>
      <c r="MV826" s="45"/>
      <c r="MW826" s="45" t="str">
        <f>IF(MV826="","",MV826-MV825)</f>
        <v/>
      </c>
      <c r="MX826" s="45"/>
      <c r="MY826" s="45" t="str">
        <f>IF(MX826="","",MX826-MX825)</f>
        <v/>
      </c>
      <c r="MZ826" s="45"/>
      <c r="NA826" s="45" t="str">
        <f>IF(MZ826="","",MZ825+NB825-MZ826)</f>
        <v/>
      </c>
      <c r="NB826" s="45"/>
      <c r="NC826" s="45"/>
      <c r="ND826" s="45"/>
      <c r="NE826" s="45" t="str">
        <f t="shared" si="3690"/>
        <v/>
      </c>
      <c r="NF826" s="46" t="str">
        <f t="shared" si="3691"/>
        <v/>
      </c>
      <c r="NG826" s="37"/>
      <c r="NH826" s="29"/>
      <c r="NI826" s="47"/>
      <c r="NJ826" s="45"/>
      <c r="NK826" s="45" t="str">
        <f>IF(NJ826="","",NJ826-NJ825)</f>
        <v/>
      </c>
      <c r="NL826" s="45"/>
      <c r="NM826" s="45" t="str">
        <f>IF(NL826="","",NL826-NL825)</f>
        <v/>
      </c>
      <c r="NN826" s="45"/>
      <c r="NO826" s="45" t="str">
        <f>IF(NN826="","",NN825+NP825-NN826)</f>
        <v/>
      </c>
      <c r="NP826" s="45"/>
      <c r="NQ826" s="45"/>
      <c r="NR826" s="45"/>
      <c r="NS826" s="45" t="str">
        <f t="shared" si="3692"/>
        <v/>
      </c>
      <c r="NT826" s="46" t="str">
        <f t="shared" si="3693"/>
        <v/>
      </c>
      <c r="NU826" s="37"/>
    </row>
    <row r="827" spans="1:385" ht="15" customHeight="1" thickTop="1" x14ac:dyDescent="0.25">
      <c r="A827" s="38"/>
      <c r="B827" s="39"/>
      <c r="C827" s="40"/>
      <c r="D827" s="40"/>
      <c r="E827" s="40"/>
      <c r="F827" s="135"/>
      <c r="G827" s="135"/>
      <c r="H827" s="42"/>
      <c r="I827" s="45"/>
      <c r="J827" s="45" t="str">
        <f>IF(I827="","",I827-I828)</f>
        <v/>
      </c>
      <c r="K827" s="45"/>
      <c r="L827" s="45"/>
      <c r="M827" s="45"/>
      <c r="N827" s="45" t="str">
        <f>IF(M827="","",M828+O828-M827)</f>
        <v/>
      </c>
      <c r="O827" s="45"/>
      <c r="P827" s="43"/>
      <c r="Q827" s="43" t="str">
        <f>IF(I827="","",Q828)</f>
        <v/>
      </c>
      <c r="R827" s="45" t="str">
        <f t="shared" si="3674"/>
        <v/>
      </c>
      <c r="S827" s="46" t="str">
        <f t="shared" si="3675"/>
        <v/>
      </c>
      <c r="T827" s="37"/>
      <c r="U827" s="29"/>
      <c r="V827" s="47"/>
      <c r="W827" s="67"/>
      <c r="X827" s="45" t="str">
        <f>IF(W827="","",W827-W828)</f>
        <v/>
      </c>
      <c r="Y827" s="45"/>
      <c r="Z827" s="45"/>
      <c r="AA827" s="45"/>
      <c r="AB827" s="45" t="str">
        <f>IF(AA827="","",AA828+AC828-AA827)</f>
        <v/>
      </c>
      <c r="AC827" s="45"/>
      <c r="AD827" s="45"/>
      <c r="AE827" s="45"/>
      <c r="AF827" s="45" t="str">
        <f t="shared" si="3676"/>
        <v/>
      </c>
      <c r="AG827" s="46" t="str">
        <f t="shared" si="3677"/>
        <v/>
      </c>
      <c r="AH827" s="37"/>
      <c r="AI827" s="29"/>
      <c r="AJ827" s="47"/>
      <c r="AK827" s="45"/>
      <c r="AL827" s="45" t="str">
        <f>IF(AK827="","",AK827-AK828)</f>
        <v/>
      </c>
      <c r="AM827" s="45"/>
      <c r="AN827" s="45" t="str">
        <f>IF(AM827="","",AM827-AM828)</f>
        <v/>
      </c>
      <c r="AO827" s="45"/>
      <c r="AP827" s="45" t="str">
        <f>IF(AO827="","",AO828+AQ828-AO827)</f>
        <v/>
      </c>
      <c r="AQ827" s="45"/>
      <c r="AR827" s="45"/>
      <c r="AS827" s="45"/>
      <c r="AT827" s="45" t="str">
        <f t="shared" si="3678"/>
        <v/>
      </c>
      <c r="AU827" s="46" t="str">
        <f t="shared" si="3679"/>
        <v/>
      </c>
      <c r="AV827" s="37"/>
      <c r="AW827" s="29"/>
      <c r="AX827" s="47"/>
      <c r="AY827" s="45"/>
      <c r="AZ827" s="45" t="str">
        <f>IF(AY827="","",AY827-AY828)</f>
        <v/>
      </c>
      <c r="BA827" s="45"/>
      <c r="BB827" s="45" t="str">
        <f>IF(BA827="","",BA827-BA828)</f>
        <v/>
      </c>
      <c r="BC827" s="45"/>
      <c r="BD827" s="45" t="str">
        <f>IF(BC827="","",BC828+BE828-BC827)</f>
        <v/>
      </c>
      <c r="BE827" s="45"/>
      <c r="BF827" s="45"/>
      <c r="BG827" s="45"/>
      <c r="BH827" s="45" t="str">
        <f t="shared" si="3680"/>
        <v/>
      </c>
      <c r="BI827" s="46" t="str">
        <f t="shared" si="3681"/>
        <v/>
      </c>
      <c r="BJ827" s="37"/>
      <c r="BK827" s="29"/>
      <c r="BL827" s="52">
        <f>IF($A809="","",$A809)</f>
        <v>45849</v>
      </c>
      <c r="BM827" s="45">
        <v>16263</v>
      </c>
      <c r="BN827" s="43">
        <f t="shared" si="3622"/>
        <v>34</v>
      </c>
      <c r="BO827" s="45">
        <v>695</v>
      </c>
      <c r="BP827" s="87">
        <f t="shared" si="3623"/>
        <v>0</v>
      </c>
      <c r="BQ827" s="45">
        <v>11</v>
      </c>
      <c r="BR827" s="43">
        <f t="shared" si="3624"/>
        <v>0</v>
      </c>
      <c r="BS827" s="43">
        <v>0</v>
      </c>
      <c r="BT827" s="44" t="str">
        <f t="shared" si="3625"/>
        <v>ギャルキティキーケース</v>
      </c>
      <c r="BU827" s="48">
        <f t="shared" si="3626"/>
        <v>726</v>
      </c>
      <c r="BV827" s="45">
        <f t="shared" si="3627"/>
        <v>0</v>
      </c>
      <c r="BW827" s="89">
        <f t="shared" si="3628"/>
        <v>0</v>
      </c>
      <c r="BX827" s="37"/>
      <c r="BY827" s="57"/>
      <c r="BZ827" s="52">
        <f>IF($A809="","",$A809)</f>
        <v>45849</v>
      </c>
      <c r="CA827" s="45">
        <v>6386</v>
      </c>
      <c r="CB827" s="58">
        <f t="shared" si="3629"/>
        <v>14</v>
      </c>
      <c r="CC827" s="45">
        <v>226</v>
      </c>
      <c r="CD827" s="87">
        <f t="shared" si="3630"/>
        <v>1</v>
      </c>
      <c r="CE827" s="45">
        <v>12</v>
      </c>
      <c r="CF827" s="43">
        <f t="shared" si="3631"/>
        <v>2</v>
      </c>
      <c r="CG827" s="43">
        <v>0</v>
      </c>
      <c r="CH827" s="44" t="str">
        <f t="shared" si="3632"/>
        <v>チロルイヤホン</v>
      </c>
      <c r="CI827" s="48">
        <f t="shared" si="3633"/>
        <v>1100</v>
      </c>
      <c r="CJ827" s="45">
        <f t="shared" si="3634"/>
        <v>2200</v>
      </c>
      <c r="CK827" s="89">
        <f t="shared" si="3635"/>
        <v>1.5714285714285714</v>
      </c>
      <c r="CL827" s="37"/>
      <c r="CM827" s="29"/>
      <c r="CN827" s="52">
        <f>IF($A809="","",$A809)</f>
        <v>45849</v>
      </c>
      <c r="CO827" s="45">
        <v>147</v>
      </c>
      <c r="CP827" s="58">
        <f t="shared" si="3636"/>
        <v>23</v>
      </c>
      <c r="CQ827" s="45">
        <v>8</v>
      </c>
      <c r="CR827" s="87">
        <f t="shared" si="3637"/>
        <v>0</v>
      </c>
      <c r="CS827" s="45">
        <v>24</v>
      </c>
      <c r="CT827" s="43">
        <f t="shared" si="3638"/>
        <v>0</v>
      </c>
      <c r="CU827" s="43">
        <v>0</v>
      </c>
      <c r="CV827" s="44" t="str">
        <f t="shared" si="3639"/>
        <v>ゴールドイヤホン</v>
      </c>
      <c r="CW827" s="48">
        <f t="shared" si="3640"/>
        <v>770</v>
      </c>
      <c r="CX827" s="45">
        <f t="shared" si="3641"/>
        <v>0</v>
      </c>
      <c r="CY827" s="89">
        <f t="shared" si="3642"/>
        <v>0</v>
      </c>
      <c r="CZ827" s="37"/>
      <c r="DA827" s="29"/>
      <c r="DB827" s="47"/>
      <c r="DC827" s="45"/>
      <c r="DD827" s="45" t="str">
        <f>IF(DC827="","",DC827-DC828)</f>
        <v/>
      </c>
      <c r="DE827" s="45"/>
      <c r="DF827" s="45" t="str">
        <f>IF(DE827="","",DE827-DE828)</f>
        <v/>
      </c>
      <c r="DG827" s="45"/>
      <c r="DH827" s="45" t="str">
        <f>IF(DG827="","",DG828+DI828-DG827)</f>
        <v/>
      </c>
      <c r="DI827" s="45"/>
      <c r="DJ827" s="45"/>
      <c r="DK827" s="45"/>
      <c r="DL827" s="45" t="str">
        <f t="shared" si="3682"/>
        <v/>
      </c>
      <c r="DM827" s="46" t="str">
        <f t="shared" si="3683"/>
        <v/>
      </c>
      <c r="DN827" s="37"/>
      <c r="DO827" s="29"/>
      <c r="DP827" s="47"/>
      <c r="DQ827" s="45"/>
      <c r="DR827" s="45" t="str">
        <f>IF(DQ827="","",DQ827-DQ828)</f>
        <v/>
      </c>
      <c r="DS827" s="45"/>
      <c r="DT827" s="45" t="str">
        <f>IF(DS827="","",DS827-DS828)</f>
        <v/>
      </c>
      <c r="DU827" s="45"/>
      <c r="DV827" s="45" t="str">
        <f>IF(DU827="","",DU828+DW828-DU827)</f>
        <v/>
      </c>
      <c r="DW827" s="45"/>
      <c r="DX827" s="45"/>
      <c r="DY827" s="45"/>
      <c r="DZ827" s="45" t="str">
        <f t="shared" si="3684"/>
        <v/>
      </c>
      <c r="EA827" s="46" t="str">
        <f t="shared" si="3685"/>
        <v/>
      </c>
      <c r="EB827" s="37"/>
      <c r="GU827" s="220"/>
      <c r="HX827" s="360"/>
      <c r="HY827" s="52">
        <f>IF($A809="","",$A809)</f>
        <v>45849</v>
      </c>
      <c r="HZ827" s="45">
        <v>4893</v>
      </c>
      <c r="IA827" s="43">
        <f t="shared" si="3643"/>
        <v>69</v>
      </c>
      <c r="IB827" s="45">
        <v>258</v>
      </c>
      <c r="IC827" s="87">
        <f t="shared" si="3644"/>
        <v>0</v>
      </c>
      <c r="ID827" s="45">
        <v>28</v>
      </c>
      <c r="IE827" s="43">
        <f t="shared" si="3645"/>
        <v>0</v>
      </c>
      <c r="IF827" s="43">
        <v>0</v>
      </c>
      <c r="IG827" s="44" t="str">
        <f t="shared" si="3646"/>
        <v>猫アイシャドウ</v>
      </c>
      <c r="IH827" s="48">
        <f t="shared" si="3647"/>
        <v>1034</v>
      </c>
      <c r="II827" s="45">
        <f t="shared" si="3648"/>
        <v>0</v>
      </c>
      <c r="IJ827" s="89">
        <f t="shared" si="3649"/>
        <v>0</v>
      </c>
      <c r="IK827" s="37"/>
      <c r="IL827" s="29"/>
      <c r="IM827" s="52">
        <f>IF($A809="","",$A809)</f>
        <v>45849</v>
      </c>
      <c r="IN827" s="45">
        <v>4128</v>
      </c>
      <c r="IO827" s="43">
        <f t="shared" si="3650"/>
        <v>67</v>
      </c>
      <c r="IP827" s="45">
        <v>127</v>
      </c>
      <c r="IQ827" s="87">
        <f t="shared" si="3651"/>
        <v>2</v>
      </c>
      <c r="IR827" s="45">
        <v>10</v>
      </c>
      <c r="IS827" s="43">
        <f t="shared" si="3652"/>
        <v>2</v>
      </c>
      <c r="IT827" s="43">
        <v>0</v>
      </c>
      <c r="IU827" s="44" t="str">
        <f t="shared" si="3653"/>
        <v>ジャグラーイヤホン</v>
      </c>
      <c r="IV827" s="48">
        <f t="shared" si="3654"/>
        <v>1100</v>
      </c>
      <c r="IW827" s="45">
        <f t="shared" si="3655"/>
        <v>2200</v>
      </c>
      <c r="IX827" s="89">
        <f t="shared" si="3656"/>
        <v>0.32835820895522388</v>
      </c>
      <c r="IY827" s="37"/>
      <c r="IZ827" s="61"/>
      <c r="JA827" s="52">
        <f>IF($A809="","",$A809)</f>
        <v>45849</v>
      </c>
      <c r="JB827" s="45">
        <v>3794</v>
      </c>
      <c r="JC827" s="43">
        <f t="shared" si="3657"/>
        <v>72</v>
      </c>
      <c r="JD827" s="45">
        <v>159</v>
      </c>
      <c r="JE827" s="87">
        <f t="shared" si="3658"/>
        <v>3</v>
      </c>
      <c r="JF827" s="45">
        <v>8</v>
      </c>
      <c r="JG827" s="43">
        <f t="shared" si="3659"/>
        <v>4</v>
      </c>
      <c r="JH827" s="43">
        <v>2</v>
      </c>
      <c r="JI827" s="44" t="str">
        <f t="shared" si="3660"/>
        <v>サンリオFAN</v>
      </c>
      <c r="JJ827" s="48">
        <f t="shared" si="3661"/>
        <v>1100</v>
      </c>
      <c r="JK827" s="45">
        <f t="shared" si="3662"/>
        <v>4400</v>
      </c>
      <c r="JL827" s="89">
        <f t="shared" si="3663"/>
        <v>0.61111111111111116</v>
      </c>
      <c r="JM827" s="37"/>
      <c r="JN827" s="29"/>
      <c r="JO827" s="52">
        <f>IF($A809="","",$A809)</f>
        <v>45849</v>
      </c>
      <c r="JP827" s="45">
        <v>2935</v>
      </c>
      <c r="JQ827" s="43">
        <f t="shared" si="3664"/>
        <v>68</v>
      </c>
      <c r="JR827" s="45">
        <v>139</v>
      </c>
      <c r="JS827" s="87">
        <f t="shared" si="3665"/>
        <v>14</v>
      </c>
      <c r="JT827" s="45">
        <v>66</v>
      </c>
      <c r="JU827" s="43">
        <f t="shared" si="3666"/>
        <v>28</v>
      </c>
      <c r="JV827" s="43">
        <v>0</v>
      </c>
      <c r="JW827" s="44" t="str">
        <f t="shared" si="3669"/>
        <v>サンリオシューズキーホルダー</v>
      </c>
      <c r="JX827" s="48">
        <f t="shared" si="3670"/>
        <v>387</v>
      </c>
      <c r="JY827" s="45">
        <f t="shared" si="3667"/>
        <v>10836</v>
      </c>
      <c r="JZ827" s="89">
        <f t="shared" si="3668"/>
        <v>1.5935294117647059</v>
      </c>
      <c r="KA827" s="37"/>
      <c r="KB827" s="51"/>
      <c r="KC827" s="52">
        <f>IF($A809="","",$A809)</f>
        <v>45849</v>
      </c>
      <c r="KD827" s="45">
        <v>10953</v>
      </c>
      <c r="KE827" s="43">
        <f>IF(KD827="","",KD827-KD823)</f>
        <v>147</v>
      </c>
      <c r="KF827" s="45">
        <v>401</v>
      </c>
      <c r="KG827" s="87">
        <f>IF(KF827="","",KF827-KF823)</f>
        <v>2</v>
      </c>
      <c r="KH827" s="45">
        <v>6</v>
      </c>
      <c r="KI827" s="43">
        <f>IF(KH827="","",KH823+KJ823-KH827)</f>
        <v>2</v>
      </c>
      <c r="KJ827" s="43">
        <v>2</v>
      </c>
      <c r="KK827" s="44" t="str">
        <f>IF(KD827="","",KK823)</f>
        <v>サンリオFAN</v>
      </c>
      <c r="KL827" s="48">
        <f>IF(KE827="","",KL823)</f>
        <v>1100</v>
      </c>
      <c r="KM827" s="45">
        <f>IF(KH827="","",KI827*KL827)</f>
        <v>2200</v>
      </c>
      <c r="KN827" s="89">
        <f>IF(KI827="","",KM827/(KE827*100))</f>
        <v>0.14965986394557823</v>
      </c>
      <c r="KO827" s="37"/>
      <c r="KP827" s="29"/>
      <c r="KQ827" s="52">
        <f>IF($A809="","",$A809)</f>
        <v>45849</v>
      </c>
      <c r="KR827" s="45">
        <v>16531</v>
      </c>
      <c r="KS827" s="43">
        <f>IF(KR827="","",KR827-KR823)</f>
        <v>38</v>
      </c>
      <c r="KT827" s="45">
        <v>928</v>
      </c>
      <c r="KU827" s="87">
        <f>IF(KT827="","",KT827-KT823)</f>
        <v>0</v>
      </c>
      <c r="KV827" s="45">
        <v>6</v>
      </c>
      <c r="KW827" s="43">
        <f>IF(KV827="","",KV823+KX823-KV827)</f>
        <v>0</v>
      </c>
      <c r="KX827" s="43">
        <v>0</v>
      </c>
      <c r="KY827" s="44" t="str">
        <f>IF(KR827="","",KY823)</f>
        <v>ジャグラーサウンドフラッシュ</v>
      </c>
      <c r="KZ827" s="48">
        <f>IF(KS827="","",KZ823)</f>
        <v>800</v>
      </c>
      <c r="LA827" s="45">
        <f>IF(KV827="","",KW827*KZ827)</f>
        <v>0</v>
      </c>
      <c r="LB827" s="89">
        <f>IF(KW827="","",LA827/(KS827*100))</f>
        <v>0</v>
      </c>
      <c r="LC827" s="37"/>
      <c r="LD827" s="29"/>
      <c r="LE827" s="52">
        <f>IF(A811="","",A811)</f>
        <v>45854</v>
      </c>
      <c r="LF827" s="43">
        <v>66199</v>
      </c>
      <c r="LG827" s="86">
        <f>IF(LF827="","",LF827-LF824)</f>
        <v>25</v>
      </c>
      <c r="LH827" s="43">
        <v>444</v>
      </c>
      <c r="LI827" s="43">
        <f>IF(LH827="","",LH827-LH824)</f>
        <v>0</v>
      </c>
      <c r="LJ827" s="43">
        <v>1</v>
      </c>
      <c r="LK827" s="87">
        <f>IF(LJ827="","",LJ824+LL824-LJ827)</f>
        <v>1</v>
      </c>
      <c r="LL827" s="43">
        <v>0</v>
      </c>
      <c r="LM827" s="65" t="str">
        <f>IF(LF827="","",LM824)</f>
        <v>コキンちゃん、ギャルクロミ</v>
      </c>
      <c r="LN827" s="103">
        <f>IF(LG827="","",LN825)</f>
        <v>1000</v>
      </c>
      <c r="LO827" s="87">
        <f t="shared" si="3621"/>
        <v>1000</v>
      </c>
      <c r="LP827" s="53"/>
      <c r="LQ827" s="37"/>
      <c r="LR827" s="29"/>
      <c r="LS827" s="47"/>
      <c r="LT827" s="45"/>
      <c r="LU827" s="45" t="str">
        <f>IF(LT827="","",LT827-LT828)</f>
        <v/>
      </c>
      <c r="LV827" s="45"/>
      <c r="LW827" s="45" t="str">
        <f>IF(LV827="","",LV827-LV828)</f>
        <v/>
      </c>
      <c r="LX827" s="45"/>
      <c r="LY827" s="45" t="str">
        <f>IF(LX827="","",LX828+LZ828-LX827)</f>
        <v/>
      </c>
      <c r="LZ827" s="45"/>
      <c r="MA827" s="45"/>
      <c r="MB827" s="45"/>
      <c r="MC827" s="45" t="str">
        <f t="shared" si="3686"/>
        <v/>
      </c>
      <c r="MD827" s="46" t="str">
        <f t="shared" si="3687"/>
        <v/>
      </c>
      <c r="ME827" s="37"/>
      <c r="MF827" s="29"/>
      <c r="MG827" s="47"/>
      <c r="MH827" s="45"/>
      <c r="MI827" s="45" t="str">
        <f>IF(MH827="","",MH827-MH828)</f>
        <v/>
      </c>
      <c r="MJ827" s="45"/>
      <c r="MK827" s="45" t="str">
        <f>IF(MJ827="","",MJ827-MJ828)</f>
        <v/>
      </c>
      <c r="ML827" s="45"/>
      <c r="MM827" s="45" t="str">
        <f>IF(ML827="","",ML828+MN828-ML827)</f>
        <v/>
      </c>
      <c r="MN827" s="45"/>
      <c r="MO827" s="45"/>
      <c r="MP827" s="45"/>
      <c r="MQ827" s="45" t="str">
        <f t="shared" si="3688"/>
        <v/>
      </c>
      <c r="MR827" s="46" t="str">
        <f t="shared" si="3689"/>
        <v/>
      </c>
      <c r="MS827" s="37"/>
      <c r="MT827" s="29"/>
      <c r="MU827" s="47"/>
      <c r="MV827" s="45"/>
      <c r="MW827" s="45" t="str">
        <f>IF(MV827="","",MV827-MV828)</f>
        <v/>
      </c>
      <c r="MX827" s="45"/>
      <c r="MY827" s="45" t="str">
        <f>IF(MX827="","",MX827-MX828)</f>
        <v/>
      </c>
      <c r="MZ827" s="45"/>
      <c r="NA827" s="45" t="str">
        <f>IF(MZ827="","",MZ828+NB828-MZ827)</f>
        <v/>
      </c>
      <c r="NB827" s="45"/>
      <c r="NC827" s="45"/>
      <c r="ND827" s="45"/>
      <c r="NE827" s="45" t="str">
        <f t="shared" si="3690"/>
        <v/>
      </c>
      <c r="NF827" s="46" t="str">
        <f t="shared" si="3691"/>
        <v/>
      </c>
      <c r="NG827" s="37"/>
      <c r="NH827" s="29"/>
      <c r="NI827" s="47"/>
      <c r="NJ827" s="45"/>
      <c r="NK827" s="45" t="str">
        <f>IF(NJ827="","",NJ827-NJ828)</f>
        <v/>
      </c>
      <c r="NL827" s="45"/>
      <c r="NM827" s="45" t="str">
        <f>IF(NL827="","",NL827-NL828)</f>
        <v/>
      </c>
      <c r="NN827" s="45"/>
      <c r="NO827" s="45" t="str">
        <f>IF(NN827="","",NN828+NP828-NN827)</f>
        <v/>
      </c>
      <c r="NP827" s="45"/>
      <c r="NQ827" s="45"/>
      <c r="NR827" s="45"/>
      <c r="NS827" s="45" t="str">
        <f t="shared" si="3692"/>
        <v/>
      </c>
      <c r="NT827" s="46" t="str">
        <f t="shared" si="3693"/>
        <v/>
      </c>
      <c r="NU827" s="37"/>
    </row>
    <row r="828" spans="1:385" x14ac:dyDescent="0.25">
      <c r="A828" s="38"/>
      <c r="B828" s="39"/>
      <c r="C828" s="40"/>
      <c r="D828" s="40"/>
      <c r="E828" s="40"/>
      <c r="F828" s="135"/>
      <c r="G828" s="135"/>
      <c r="H828" s="42"/>
      <c r="I828" s="45"/>
      <c r="J828" s="45" t="str">
        <f>IF(I828="","",I828-I826)</f>
        <v/>
      </c>
      <c r="K828" s="45"/>
      <c r="L828" s="45"/>
      <c r="M828" s="45"/>
      <c r="N828" s="45" t="str">
        <f>IF(M828="","",M826+O826-M828)</f>
        <v/>
      </c>
      <c r="O828" s="45"/>
      <c r="P828" s="43"/>
      <c r="Q828" s="43" t="str">
        <f>IF(I828="","",Q826)</f>
        <v/>
      </c>
      <c r="R828" s="45" t="str">
        <f t="shared" si="3674"/>
        <v/>
      </c>
      <c r="S828" s="46" t="str">
        <f t="shared" si="3675"/>
        <v/>
      </c>
      <c r="T828" s="37"/>
      <c r="U828" s="29"/>
      <c r="V828" s="47"/>
      <c r="W828" s="67"/>
      <c r="X828" s="45" t="str">
        <f>IF(W828="","",W828-W826)</f>
        <v/>
      </c>
      <c r="Y828" s="45"/>
      <c r="Z828" s="45"/>
      <c r="AA828" s="45"/>
      <c r="AB828" s="45" t="str">
        <f>IF(AA828="","",AA826+AC826-AA828)</f>
        <v/>
      </c>
      <c r="AC828" s="45"/>
      <c r="AD828" s="45"/>
      <c r="AE828" s="45"/>
      <c r="AF828" s="45" t="str">
        <f t="shared" si="3676"/>
        <v/>
      </c>
      <c r="AG828" s="46" t="str">
        <f t="shared" si="3677"/>
        <v/>
      </c>
      <c r="AH828" s="37"/>
      <c r="AI828" s="29"/>
      <c r="AJ828" s="47"/>
      <c r="AK828" s="45"/>
      <c r="AL828" s="45" t="str">
        <f>IF(AK828="","",AK828-AK826)</f>
        <v/>
      </c>
      <c r="AM828" s="45"/>
      <c r="AN828" s="45" t="str">
        <f>IF(AM828="","",AM828-AM826)</f>
        <v/>
      </c>
      <c r="AO828" s="45"/>
      <c r="AP828" s="45" t="str">
        <f>IF(AO828="","",AO826+AQ826-AO828)</f>
        <v/>
      </c>
      <c r="AQ828" s="45"/>
      <c r="AR828" s="45"/>
      <c r="AS828" s="45"/>
      <c r="AT828" s="45" t="str">
        <f t="shared" si="3678"/>
        <v/>
      </c>
      <c r="AU828" s="46" t="str">
        <f t="shared" si="3679"/>
        <v/>
      </c>
      <c r="AV828" s="37"/>
      <c r="AW828" s="29"/>
      <c r="AX828" s="47"/>
      <c r="AY828" s="45"/>
      <c r="AZ828" s="45" t="str">
        <f>IF(AY828="","",AY828-AY826)</f>
        <v/>
      </c>
      <c r="BA828" s="45"/>
      <c r="BB828" s="45" t="str">
        <f>IF(BA828="","",BA828-BA826)</f>
        <v/>
      </c>
      <c r="BC828" s="45"/>
      <c r="BD828" s="45" t="str">
        <f>IF(BC828="","",BC826+BE826-BC828)</f>
        <v/>
      </c>
      <c r="BE828" s="45"/>
      <c r="BF828" s="45"/>
      <c r="BG828" s="45"/>
      <c r="BH828" s="45" t="str">
        <f t="shared" si="3680"/>
        <v/>
      </c>
      <c r="BI828" s="46" t="str">
        <f t="shared" si="3681"/>
        <v/>
      </c>
      <c r="BJ828" s="37"/>
      <c r="BK828" s="29"/>
      <c r="BL828" s="52"/>
      <c r="BM828" s="43">
        <v>14419</v>
      </c>
      <c r="BN828" s="43">
        <f t="shared" si="3622"/>
        <v>84</v>
      </c>
      <c r="BO828" s="43">
        <v>555</v>
      </c>
      <c r="BP828" s="45">
        <f t="shared" si="3623"/>
        <v>1</v>
      </c>
      <c r="BQ828" s="43">
        <v>6</v>
      </c>
      <c r="BR828" s="45">
        <f t="shared" si="3624"/>
        <v>1</v>
      </c>
      <c r="BS828" s="43">
        <v>3</v>
      </c>
      <c r="BT828" s="63" t="str">
        <f t="shared" si="3625"/>
        <v>キティフェイスポーチ</v>
      </c>
      <c r="BU828" s="67">
        <f t="shared" si="3626"/>
        <v>900</v>
      </c>
      <c r="BV828" s="43">
        <f t="shared" si="3627"/>
        <v>900</v>
      </c>
      <c r="BW828" s="46">
        <f t="shared" si="3628"/>
        <v>0.10714285714285714</v>
      </c>
      <c r="BX828" s="37"/>
      <c r="BY828" s="57"/>
      <c r="BZ828" s="52"/>
      <c r="CA828" s="43">
        <v>6173</v>
      </c>
      <c r="CB828" s="43">
        <f t="shared" si="3629"/>
        <v>12</v>
      </c>
      <c r="CC828" s="43">
        <v>198</v>
      </c>
      <c r="CD828" s="45">
        <f t="shared" si="3630"/>
        <v>1</v>
      </c>
      <c r="CE828" s="43">
        <v>8</v>
      </c>
      <c r="CF828" s="45">
        <f t="shared" si="3631"/>
        <v>1</v>
      </c>
      <c r="CG828" s="43">
        <v>0</v>
      </c>
      <c r="CH828" s="63" t="str">
        <f t="shared" si="3632"/>
        <v>デジタルミニカメラ</v>
      </c>
      <c r="CI828" s="67">
        <f t="shared" si="3633"/>
        <v>0</v>
      </c>
      <c r="CJ828" s="43">
        <f t="shared" si="3634"/>
        <v>0</v>
      </c>
      <c r="CK828" s="46">
        <f t="shared" si="3635"/>
        <v>0</v>
      </c>
      <c r="CL828" s="37"/>
      <c r="CM828" s="29"/>
      <c r="CN828" s="52"/>
      <c r="CO828" s="43">
        <v>544</v>
      </c>
      <c r="CP828" s="43">
        <f t="shared" si="3636"/>
        <v>81</v>
      </c>
      <c r="CQ828" s="43">
        <v>19</v>
      </c>
      <c r="CR828" s="45">
        <f t="shared" si="3637"/>
        <v>5</v>
      </c>
      <c r="CS828" s="43">
        <v>4</v>
      </c>
      <c r="CT828" s="45">
        <f t="shared" si="3638"/>
        <v>7</v>
      </c>
      <c r="CU828" s="43">
        <v>4</v>
      </c>
      <c r="CV828" s="63" t="str">
        <f t="shared" si="3639"/>
        <v>サンリオFAN</v>
      </c>
      <c r="CW828" s="67">
        <f t="shared" si="3640"/>
        <v>1100</v>
      </c>
      <c r="CX828" s="43">
        <f t="shared" si="3641"/>
        <v>7700</v>
      </c>
      <c r="CY828" s="46">
        <f t="shared" si="3642"/>
        <v>0.95061728395061729</v>
      </c>
      <c r="CZ828" s="37"/>
      <c r="DA828" s="29"/>
      <c r="DB828" s="47"/>
      <c r="DC828" s="45"/>
      <c r="DD828" s="45" t="str">
        <f>IF(DC828="","",DC828-DC826)</f>
        <v/>
      </c>
      <c r="DE828" s="45"/>
      <c r="DF828" s="45" t="str">
        <f>IF(DE828="","",DE828-DE826)</f>
        <v/>
      </c>
      <c r="DG828" s="45"/>
      <c r="DH828" s="45" t="str">
        <f>IF(DG828="","",DG826+DI826-DG828)</f>
        <v/>
      </c>
      <c r="DI828" s="45"/>
      <c r="DJ828" s="45"/>
      <c r="DK828" s="45"/>
      <c r="DL828" s="45" t="str">
        <f t="shared" si="3682"/>
        <v/>
      </c>
      <c r="DM828" s="46" t="str">
        <f t="shared" si="3683"/>
        <v/>
      </c>
      <c r="DN828" s="37"/>
      <c r="DO828" s="29"/>
      <c r="DP828" s="47"/>
      <c r="DQ828" s="45"/>
      <c r="DR828" s="45" t="str">
        <f>IF(DQ828="","",DQ828-DQ826)</f>
        <v/>
      </c>
      <c r="DS828" s="45"/>
      <c r="DT828" s="45" t="str">
        <f>IF(DS828="","",DS828-DS826)</f>
        <v/>
      </c>
      <c r="DU828" s="45"/>
      <c r="DV828" s="45" t="str">
        <f>IF(DU828="","",DU826+DW826-DU828)</f>
        <v/>
      </c>
      <c r="DW828" s="45"/>
      <c r="DX828" s="45"/>
      <c r="DY828" s="45"/>
      <c r="DZ828" s="45" t="str">
        <f t="shared" si="3684"/>
        <v/>
      </c>
      <c r="EA828" s="46" t="str">
        <f t="shared" si="3685"/>
        <v/>
      </c>
      <c r="EB828" s="37"/>
      <c r="GU828" s="220"/>
      <c r="HX828" s="360"/>
      <c r="HY828" s="52"/>
      <c r="HZ828" s="43">
        <v>3047</v>
      </c>
      <c r="IA828" s="43">
        <f t="shared" si="3643"/>
        <v>36</v>
      </c>
      <c r="IB828" s="43">
        <v>94</v>
      </c>
      <c r="IC828" s="45">
        <f t="shared" si="3644"/>
        <v>3</v>
      </c>
      <c r="ID828" s="43">
        <v>29</v>
      </c>
      <c r="IE828" s="45">
        <f t="shared" si="3645"/>
        <v>3</v>
      </c>
      <c r="IF828" s="43">
        <v>0</v>
      </c>
      <c r="IG828" s="63" t="str">
        <f t="shared" si="3646"/>
        <v>ミニ香水</v>
      </c>
      <c r="IH828" s="67">
        <f t="shared" si="3647"/>
        <v>1100</v>
      </c>
      <c r="II828" s="43">
        <f t="shared" si="3648"/>
        <v>3300</v>
      </c>
      <c r="IJ828" s="46">
        <f t="shared" si="3649"/>
        <v>0.91666666666666663</v>
      </c>
      <c r="IK828" s="37"/>
      <c r="IL828" s="29"/>
      <c r="IM828" s="52"/>
      <c r="IN828" s="43">
        <v>3876</v>
      </c>
      <c r="IO828" s="43">
        <f t="shared" si="3650"/>
        <v>26</v>
      </c>
      <c r="IP828" s="43">
        <v>86</v>
      </c>
      <c r="IQ828" s="45">
        <f t="shared" si="3651"/>
        <v>1</v>
      </c>
      <c r="IR828" s="43">
        <v>9</v>
      </c>
      <c r="IS828" s="45">
        <f t="shared" si="3652"/>
        <v>1</v>
      </c>
      <c r="IT828" s="43">
        <v>0</v>
      </c>
      <c r="IU828" s="63" t="str">
        <f t="shared" si="3653"/>
        <v>ジャグラーサウンドボタン</v>
      </c>
      <c r="IV828" s="67">
        <f t="shared" si="3654"/>
        <v>900</v>
      </c>
      <c r="IW828" s="43">
        <f t="shared" si="3655"/>
        <v>900</v>
      </c>
      <c r="IX828" s="46">
        <f t="shared" si="3656"/>
        <v>0.34615384615384615</v>
      </c>
      <c r="IY828" s="37"/>
      <c r="IZ828" s="61"/>
      <c r="JA828" s="52"/>
      <c r="JB828" s="43">
        <v>2897</v>
      </c>
      <c r="JC828" s="43">
        <f t="shared" si="3657"/>
        <v>34</v>
      </c>
      <c r="JD828" s="43">
        <v>89</v>
      </c>
      <c r="JE828" s="45">
        <f t="shared" si="3658"/>
        <v>0</v>
      </c>
      <c r="JF828" s="43">
        <v>15</v>
      </c>
      <c r="JG828" s="45">
        <f t="shared" si="3659"/>
        <v>0</v>
      </c>
      <c r="JH828" s="43">
        <v>0</v>
      </c>
      <c r="JI828" s="63" t="str">
        <f t="shared" si="3660"/>
        <v>サンリオキーケース</v>
      </c>
      <c r="JJ828" s="67">
        <f t="shared" si="3661"/>
        <v>726</v>
      </c>
      <c r="JK828" s="43">
        <f t="shared" si="3662"/>
        <v>0</v>
      </c>
      <c r="JL828" s="46">
        <f t="shared" si="3663"/>
        <v>0</v>
      </c>
      <c r="JM828" s="37"/>
      <c r="JN828" s="29"/>
      <c r="JO828" s="52"/>
      <c r="JP828" s="43">
        <v>3154</v>
      </c>
      <c r="JQ828" s="43">
        <f t="shared" si="3664"/>
        <v>51</v>
      </c>
      <c r="JR828" s="43">
        <v>67</v>
      </c>
      <c r="JS828" s="45">
        <f t="shared" si="3665"/>
        <v>0</v>
      </c>
      <c r="JT828" s="43">
        <v>14</v>
      </c>
      <c r="JU828" s="45">
        <f t="shared" si="3666"/>
        <v>-1</v>
      </c>
      <c r="JV828" s="43">
        <v>0</v>
      </c>
      <c r="JW828" s="63" t="str">
        <f t="shared" si="3669"/>
        <v>デジタルミニカメラ</v>
      </c>
      <c r="JX828" s="67">
        <f t="shared" si="3670"/>
        <v>722</v>
      </c>
      <c r="JY828" s="43">
        <f t="shared" si="3667"/>
        <v>-722</v>
      </c>
      <c r="JZ828" s="46">
        <f t="shared" si="3668"/>
        <v>-0.14156862745098039</v>
      </c>
      <c r="KA828" s="37"/>
      <c r="KB828" s="51"/>
      <c r="KC828" s="52"/>
      <c r="KD828" s="43">
        <v>8931</v>
      </c>
      <c r="KE828" s="58">
        <f>IF(KD828="","",KD828-KD824)</f>
        <v>15</v>
      </c>
      <c r="KF828" s="43">
        <v>259</v>
      </c>
      <c r="KG828" s="45">
        <f>IF(KF828="","",KF828-KF824)</f>
        <v>0</v>
      </c>
      <c r="KH828" s="43">
        <v>38</v>
      </c>
      <c r="KI828" s="45">
        <f>IF(KH828="","",KH824+KJ824-KH828)</f>
        <v>0</v>
      </c>
      <c r="KJ828" s="43">
        <v>0</v>
      </c>
      <c r="KK828" s="63" t="str">
        <f>IF(KD828="","",KK824)</f>
        <v>ミニ香水</v>
      </c>
      <c r="KL828" s="67">
        <f>IF(KE828="","",KL824)</f>
        <v>1000</v>
      </c>
      <c r="KM828" s="43">
        <f>IF(KH828="","",KI828*KL828)</f>
        <v>0</v>
      </c>
      <c r="KN828" s="46">
        <f>IF(KI828="","",KM828/(KE828*100))</f>
        <v>0</v>
      </c>
      <c r="KO828" s="37"/>
      <c r="KP828" s="29"/>
      <c r="KQ828" s="52"/>
      <c r="KR828" s="43">
        <v>18361</v>
      </c>
      <c r="KS828" s="58">
        <f>IF(KR828="","",KR828-KR824)</f>
        <v>6</v>
      </c>
      <c r="KT828" s="43">
        <v>1027</v>
      </c>
      <c r="KU828" s="45">
        <f>IF(KT828="","",KT828-KT824)</f>
        <v>0</v>
      </c>
      <c r="KV828" s="43">
        <v>9</v>
      </c>
      <c r="KW828" s="45">
        <f>IF(KV828="","",KV824+KX824-KV828)</f>
        <v>0</v>
      </c>
      <c r="KX828" s="45">
        <v>0</v>
      </c>
      <c r="KY828" s="63" t="str">
        <f>IF(KR828="","",KY824)</f>
        <v>ジャグラーイヤホン</v>
      </c>
      <c r="KZ828" s="67">
        <f>IF(KS828="","",KZ824)</f>
        <v>1100</v>
      </c>
      <c r="LA828" s="43">
        <f>IF(KV828="","",KW828*KZ828)</f>
        <v>0</v>
      </c>
      <c r="LB828" s="46">
        <f>IF(KW828="","",LA828/(KS828*100))</f>
        <v>0</v>
      </c>
      <c r="LC828" s="37"/>
      <c r="LD828" s="29"/>
      <c r="LE828" s="47"/>
      <c r="LF828" s="45"/>
      <c r="LG828" s="45"/>
      <c r="LH828" s="45">
        <v>529</v>
      </c>
      <c r="LI828" s="45">
        <f>IF(LH828="","",LH828-LH825)</f>
        <v>0</v>
      </c>
      <c r="LJ828" s="43">
        <v>2</v>
      </c>
      <c r="LK828" s="45">
        <f>IF(LJ828="","",LJ825+LL825-LJ828)</f>
        <v>0</v>
      </c>
      <c r="LL828" s="45">
        <v>0</v>
      </c>
      <c r="LM828" s="73" t="str">
        <f>IF(LF827="","",LM825)</f>
        <v>バイキンティッシュカバー</v>
      </c>
      <c r="LN828" s="48">
        <f>IF(LG827="","",LN824)</f>
        <v>1000</v>
      </c>
      <c r="LO828" s="43">
        <f t="shared" si="3621"/>
        <v>0</v>
      </c>
      <c r="LP828" s="53"/>
      <c r="LQ828" s="37"/>
      <c r="LR828" s="29"/>
      <c r="LS828" s="47"/>
      <c r="LT828" s="45"/>
      <c r="LU828" s="45" t="str">
        <f>IF(LT828="","",LT828-LT826)</f>
        <v/>
      </c>
      <c r="LV828" s="45"/>
      <c r="LW828" s="45" t="str">
        <f>IF(LV828="","",LV828-LV826)</f>
        <v/>
      </c>
      <c r="LX828" s="45"/>
      <c r="LY828" s="45" t="str">
        <f>IF(LX828="","",LX826+LZ826-LX828)</f>
        <v/>
      </c>
      <c r="LZ828" s="45"/>
      <c r="MA828" s="45"/>
      <c r="MB828" s="45"/>
      <c r="MC828" s="45" t="str">
        <f t="shared" si="3686"/>
        <v/>
      </c>
      <c r="MD828" s="46" t="str">
        <f t="shared" si="3687"/>
        <v/>
      </c>
      <c r="ME828" s="37"/>
      <c r="MF828" s="29"/>
      <c r="MG828" s="47"/>
      <c r="MH828" s="45"/>
      <c r="MI828" s="45" t="str">
        <f>IF(MH828="","",MH828-MH826)</f>
        <v/>
      </c>
      <c r="MJ828" s="45"/>
      <c r="MK828" s="45" t="str">
        <f>IF(MJ828="","",MJ828-MJ826)</f>
        <v/>
      </c>
      <c r="ML828" s="45"/>
      <c r="MM828" s="45" t="str">
        <f>IF(ML828="","",ML826+MN826-ML828)</f>
        <v/>
      </c>
      <c r="MN828" s="45"/>
      <c r="MO828" s="45"/>
      <c r="MP828" s="45"/>
      <c r="MQ828" s="45" t="str">
        <f t="shared" si="3688"/>
        <v/>
      </c>
      <c r="MR828" s="46" t="str">
        <f t="shared" si="3689"/>
        <v/>
      </c>
      <c r="MS828" s="37"/>
      <c r="MT828" s="29"/>
      <c r="MU828" s="47"/>
      <c r="MV828" s="45"/>
      <c r="MW828" s="45" t="str">
        <f>IF(MV828="","",MV828-MV826)</f>
        <v/>
      </c>
      <c r="MX828" s="45"/>
      <c r="MY828" s="45" t="str">
        <f>IF(MX828="","",MX828-MX826)</f>
        <v/>
      </c>
      <c r="MZ828" s="45"/>
      <c r="NA828" s="45" t="str">
        <f>IF(MZ828="","",MZ826+NB826-MZ828)</f>
        <v/>
      </c>
      <c r="NB828" s="45"/>
      <c r="NC828" s="45"/>
      <c r="ND828" s="45"/>
      <c r="NE828" s="45" t="str">
        <f t="shared" si="3690"/>
        <v/>
      </c>
      <c r="NF828" s="46" t="str">
        <f t="shared" si="3691"/>
        <v/>
      </c>
      <c r="NG828" s="37"/>
      <c r="NH828" s="29"/>
      <c r="NI828" s="47"/>
      <c r="NJ828" s="45"/>
      <c r="NK828" s="45" t="str">
        <f>IF(NJ828="","",NJ828-NJ826)</f>
        <v/>
      </c>
      <c r="NL828" s="45"/>
      <c r="NM828" s="45" t="str">
        <f>IF(NL828="","",NL828-NL826)</f>
        <v/>
      </c>
      <c r="NN828" s="45"/>
      <c r="NO828" s="45" t="str">
        <f>IF(NN828="","",NN826+NP826-NN828)</f>
        <v/>
      </c>
      <c r="NP828" s="45"/>
      <c r="NQ828" s="45"/>
      <c r="NR828" s="45"/>
      <c r="NS828" s="45" t="str">
        <f t="shared" si="3692"/>
        <v/>
      </c>
      <c r="NT828" s="46" t="str">
        <f t="shared" si="3693"/>
        <v/>
      </c>
      <c r="NU828" s="37"/>
    </row>
    <row r="829" spans="1:385" ht="15" customHeight="1" thickBot="1" x14ac:dyDescent="0.3">
      <c r="A829" s="38"/>
      <c r="B829" s="39"/>
      <c r="C829" s="40"/>
      <c r="D829" s="40"/>
      <c r="E829" s="40"/>
      <c r="F829" s="135"/>
      <c r="G829" s="135"/>
      <c r="H829" s="42"/>
      <c r="I829" s="45"/>
      <c r="J829" s="45" t="str">
        <f>IF(I829="","",I829-I827)</f>
        <v/>
      </c>
      <c r="K829" s="45"/>
      <c r="L829" s="45"/>
      <c r="M829" s="45"/>
      <c r="N829" s="45" t="str">
        <f>IF(M829="","",M827+O827-M829)</f>
        <v/>
      </c>
      <c r="O829" s="45"/>
      <c r="P829" s="45"/>
      <c r="Q829" s="45"/>
      <c r="R829" s="45" t="str">
        <f t="shared" si="3674"/>
        <v/>
      </c>
      <c r="S829" s="46" t="str">
        <f t="shared" si="3675"/>
        <v/>
      </c>
      <c r="T829" s="37"/>
      <c r="U829" s="29"/>
      <c r="V829" s="47"/>
      <c r="W829" s="67"/>
      <c r="X829" s="45" t="str">
        <f>IF(W829="","",W829-W827)</f>
        <v/>
      </c>
      <c r="Y829" s="45"/>
      <c r="Z829" s="45"/>
      <c r="AA829" s="45"/>
      <c r="AB829" s="45" t="str">
        <f>IF(AA829="","",AA827+AC827-AA829)</f>
        <v/>
      </c>
      <c r="AC829" s="45"/>
      <c r="AD829" s="45"/>
      <c r="AE829" s="45"/>
      <c r="AF829" s="45" t="str">
        <f t="shared" si="3676"/>
        <v/>
      </c>
      <c r="AG829" s="46" t="str">
        <f t="shared" si="3677"/>
        <v/>
      </c>
      <c r="AH829" s="37"/>
      <c r="AI829" s="29"/>
      <c r="AJ829" s="47"/>
      <c r="AK829" s="45"/>
      <c r="AL829" s="45" t="str">
        <f>IF(AK829="","",AK829-AK827)</f>
        <v/>
      </c>
      <c r="AM829" s="45"/>
      <c r="AN829" s="45" t="str">
        <f>IF(AM829="","",AM829-AM827)</f>
        <v/>
      </c>
      <c r="AO829" s="45"/>
      <c r="AP829" s="45" t="str">
        <f>IF(AO829="","",AO827+AQ827-AO829)</f>
        <v/>
      </c>
      <c r="AQ829" s="45"/>
      <c r="AR829" s="45"/>
      <c r="AS829" s="45"/>
      <c r="AT829" s="45" t="str">
        <f t="shared" si="3678"/>
        <v/>
      </c>
      <c r="AU829" s="46" t="str">
        <f t="shared" si="3679"/>
        <v/>
      </c>
      <c r="AV829" s="37"/>
      <c r="AW829" s="29"/>
      <c r="AX829" s="47"/>
      <c r="AY829" s="45"/>
      <c r="AZ829" s="45" t="str">
        <f>IF(AY829="","",AY829-AY827)</f>
        <v/>
      </c>
      <c r="BA829" s="45"/>
      <c r="BB829" s="45" t="str">
        <f>IF(BA829="","",BA829-BA827)</f>
        <v/>
      </c>
      <c r="BC829" s="45"/>
      <c r="BD829" s="45" t="str">
        <f>IF(BC829="","",BC827+BE827-BC829)</f>
        <v/>
      </c>
      <c r="BE829" s="45"/>
      <c r="BF829" s="45"/>
      <c r="BG829" s="45"/>
      <c r="BH829" s="45" t="str">
        <f t="shared" si="3680"/>
        <v/>
      </c>
      <c r="BI829" s="46" t="str">
        <f t="shared" si="3681"/>
        <v/>
      </c>
      <c r="BJ829" s="37"/>
      <c r="BK829" s="29"/>
      <c r="BL829" s="47"/>
      <c r="BM829" s="45">
        <v>18870</v>
      </c>
      <c r="BN829" s="27">
        <f t="shared" si="3622"/>
        <v>11</v>
      </c>
      <c r="BO829" s="45">
        <v>885</v>
      </c>
      <c r="BP829" s="45">
        <f t="shared" si="3623"/>
        <v>1</v>
      </c>
      <c r="BQ829" s="45">
        <v>60</v>
      </c>
      <c r="BR829" s="45">
        <f t="shared" si="3624"/>
        <v>2</v>
      </c>
      <c r="BS829" s="27">
        <v>0</v>
      </c>
      <c r="BT829" s="63" t="str">
        <f t="shared" si="3625"/>
        <v>キティサンダルキーホルダー</v>
      </c>
      <c r="BU829" s="67">
        <f t="shared" si="3626"/>
        <v>605</v>
      </c>
      <c r="BV829" s="45">
        <f t="shared" si="3627"/>
        <v>1210</v>
      </c>
      <c r="BW829" s="238">
        <f t="shared" si="3628"/>
        <v>1.1000000000000001</v>
      </c>
      <c r="BX829" s="37"/>
      <c r="BY829" s="57"/>
      <c r="BZ829" s="47"/>
      <c r="CA829" s="45">
        <v>6401</v>
      </c>
      <c r="CB829" s="27">
        <f t="shared" si="3629"/>
        <v>40</v>
      </c>
      <c r="CC829" s="45">
        <v>375</v>
      </c>
      <c r="CD829" s="45">
        <f t="shared" si="3630"/>
        <v>2</v>
      </c>
      <c r="CE829" s="45">
        <v>111</v>
      </c>
      <c r="CF829" s="45">
        <f t="shared" si="3631"/>
        <v>4</v>
      </c>
      <c r="CG829" s="27">
        <v>0</v>
      </c>
      <c r="CH829" s="63" t="str">
        <f t="shared" si="3632"/>
        <v>スプランキーラバー</v>
      </c>
      <c r="CI829" s="67">
        <f t="shared" si="3633"/>
        <v>187</v>
      </c>
      <c r="CJ829" s="45">
        <f t="shared" si="3634"/>
        <v>748</v>
      </c>
      <c r="CK829" s="46">
        <f t="shared" si="3635"/>
        <v>0.187</v>
      </c>
      <c r="CL829" s="37"/>
      <c r="CM829" s="29"/>
      <c r="CN829" s="47"/>
      <c r="CO829" s="45">
        <v>166</v>
      </c>
      <c r="CP829" s="187">
        <f t="shared" si="3636"/>
        <v>30</v>
      </c>
      <c r="CQ829" s="45">
        <v>11</v>
      </c>
      <c r="CR829" s="45">
        <f t="shared" si="3637"/>
        <v>0</v>
      </c>
      <c r="CS829" s="45">
        <v>18</v>
      </c>
      <c r="CT829" s="45">
        <f t="shared" si="3638"/>
        <v>0</v>
      </c>
      <c r="CU829" s="27">
        <v>0</v>
      </c>
      <c r="CV829" s="63" t="str">
        <f t="shared" si="3639"/>
        <v>ギャルキティキーケース</v>
      </c>
      <c r="CW829" s="67">
        <f t="shared" si="3640"/>
        <v>726</v>
      </c>
      <c r="CX829" s="45">
        <f t="shared" si="3641"/>
        <v>0</v>
      </c>
      <c r="CY829" s="46">
        <f t="shared" si="3642"/>
        <v>0</v>
      </c>
      <c r="CZ829" s="37"/>
      <c r="DA829" s="29"/>
      <c r="DB829" s="47"/>
      <c r="DC829" s="67"/>
      <c r="DD829" s="45" t="str">
        <f>IF(DC829="","",DC829-DC827)</f>
        <v/>
      </c>
      <c r="DE829" s="45"/>
      <c r="DF829" s="45"/>
      <c r="DG829" s="45"/>
      <c r="DH829" s="45" t="str">
        <f>IF(DG829="","",DG827+DI827-DG829)</f>
        <v/>
      </c>
      <c r="DI829" s="45"/>
      <c r="DJ829" s="45"/>
      <c r="DK829" s="45"/>
      <c r="DL829" s="45" t="str">
        <f t="shared" si="3682"/>
        <v/>
      </c>
      <c r="DM829" s="46" t="str">
        <f t="shared" si="3683"/>
        <v/>
      </c>
      <c r="DN829" s="37"/>
      <c r="DO829" s="29"/>
      <c r="DP829" s="47"/>
      <c r="DQ829" s="45"/>
      <c r="DR829" s="45" t="str">
        <f>IF(DQ829="","",DQ829-DQ827)</f>
        <v/>
      </c>
      <c r="DS829" s="45"/>
      <c r="DT829" s="45" t="str">
        <f>IF(DS829="","",DS829-DS827)</f>
        <v/>
      </c>
      <c r="DU829" s="45"/>
      <c r="DV829" s="45" t="str">
        <f>IF(DU829="","",DU827+DW827-DU829)</f>
        <v/>
      </c>
      <c r="DW829" s="45"/>
      <c r="DX829" s="45"/>
      <c r="DY829" s="45"/>
      <c r="DZ829" s="45" t="str">
        <f t="shared" si="3684"/>
        <v/>
      </c>
      <c r="EA829" s="46" t="str">
        <f t="shared" si="3685"/>
        <v/>
      </c>
      <c r="EB829" s="37"/>
      <c r="GU829" s="220"/>
      <c r="HX829" s="360"/>
      <c r="HY829" s="47"/>
      <c r="HZ829" s="45">
        <v>2912</v>
      </c>
      <c r="IA829" s="27">
        <f t="shared" si="3643"/>
        <v>11</v>
      </c>
      <c r="IB829" s="45">
        <v>95</v>
      </c>
      <c r="IC829" s="45">
        <f t="shared" si="3644"/>
        <v>1</v>
      </c>
      <c r="ID829" s="45">
        <v>22</v>
      </c>
      <c r="IE829" s="45">
        <f t="shared" si="3645"/>
        <v>1</v>
      </c>
      <c r="IF829" s="27">
        <v>0</v>
      </c>
      <c r="IG829" s="63" t="str">
        <f t="shared" si="3646"/>
        <v>アンパンマンもちふわ</v>
      </c>
      <c r="IH829" s="67">
        <f t="shared" si="3647"/>
        <v>673</v>
      </c>
      <c r="II829" s="45">
        <f t="shared" si="3648"/>
        <v>673</v>
      </c>
      <c r="IJ829" s="46">
        <f t="shared" si="3649"/>
        <v>0.61181818181818182</v>
      </c>
      <c r="IK829" s="37"/>
      <c r="IL829" s="29"/>
      <c r="IM829" s="47"/>
      <c r="IN829" s="45">
        <v>2353</v>
      </c>
      <c r="IO829" s="27">
        <f t="shared" si="3650"/>
        <v>18</v>
      </c>
      <c r="IP829" s="45">
        <v>124</v>
      </c>
      <c r="IQ829" s="45">
        <f t="shared" si="3651"/>
        <v>0</v>
      </c>
      <c r="IR829" s="45">
        <v>22</v>
      </c>
      <c r="IS829" s="45">
        <f t="shared" si="3652"/>
        <v>0</v>
      </c>
      <c r="IT829" s="27">
        <v>0</v>
      </c>
      <c r="IU829" s="63" t="str">
        <f t="shared" si="3653"/>
        <v>モンチッチヘアゴム</v>
      </c>
      <c r="IV829" s="67">
        <f t="shared" si="3654"/>
        <v>450</v>
      </c>
      <c r="IW829" s="45">
        <f t="shared" si="3655"/>
        <v>0</v>
      </c>
      <c r="IX829" s="46">
        <f t="shared" si="3656"/>
        <v>0</v>
      </c>
      <c r="IY829" s="37"/>
      <c r="IZ829" s="61"/>
      <c r="JA829" s="47"/>
      <c r="JB829" s="45">
        <v>3007</v>
      </c>
      <c r="JC829" s="27">
        <f t="shared" si="3657"/>
        <v>4</v>
      </c>
      <c r="JD829" s="45">
        <v>222</v>
      </c>
      <c r="JE829" s="45">
        <f t="shared" si="3658"/>
        <v>0</v>
      </c>
      <c r="JF829" s="45">
        <v>6</v>
      </c>
      <c r="JG829" s="45">
        <f t="shared" si="3659"/>
        <v>0</v>
      </c>
      <c r="JH829" s="27">
        <v>0</v>
      </c>
      <c r="JI829" s="63" t="str">
        <f t="shared" si="3660"/>
        <v>パイの実イヤホン</v>
      </c>
      <c r="JJ829" s="67">
        <f t="shared" si="3661"/>
        <v>1100</v>
      </c>
      <c r="JK829" s="45">
        <f t="shared" si="3662"/>
        <v>0</v>
      </c>
      <c r="JL829" s="46">
        <f t="shared" si="3663"/>
        <v>0</v>
      </c>
      <c r="JM829" s="37"/>
      <c r="JN829" s="29"/>
      <c r="JO829" s="47"/>
      <c r="JP829" s="45">
        <v>4084</v>
      </c>
      <c r="JQ829" s="27">
        <f t="shared" si="3664"/>
        <v>75</v>
      </c>
      <c r="JR829" s="45">
        <v>200</v>
      </c>
      <c r="JS829" s="45">
        <f t="shared" si="3665"/>
        <v>4</v>
      </c>
      <c r="JT829" s="45">
        <v>66</v>
      </c>
      <c r="JU829" s="45">
        <f t="shared" si="3666"/>
        <v>8</v>
      </c>
      <c r="JV829" s="27">
        <v>0</v>
      </c>
      <c r="JW829" s="63" t="str">
        <f t="shared" si="3669"/>
        <v>キティサンダルKH</v>
      </c>
      <c r="JX829" s="67">
        <f t="shared" si="3670"/>
        <v>605</v>
      </c>
      <c r="JY829" s="45">
        <f t="shared" si="3667"/>
        <v>4840</v>
      </c>
      <c r="JZ829" s="46">
        <f t="shared" si="3668"/>
        <v>0.64533333333333331</v>
      </c>
      <c r="KA829" s="37"/>
      <c r="KB829" s="51"/>
      <c r="KC829" s="47"/>
      <c r="KD829" s="45">
        <v>9661</v>
      </c>
      <c r="KE829" s="187">
        <f>IF(KD829="","",KD829-KD825)</f>
        <v>16</v>
      </c>
      <c r="KF829" s="45">
        <v>556</v>
      </c>
      <c r="KG829" s="45">
        <f>IF(KF829="","",KF829-KF825)</f>
        <v>1</v>
      </c>
      <c r="KH829" s="45">
        <v>35</v>
      </c>
      <c r="KI829" s="45">
        <f>IF(KH829="","",KH825+KJ825-KH829)</f>
        <v>1</v>
      </c>
      <c r="KJ829" s="27">
        <v>0</v>
      </c>
      <c r="KK829" s="63" t="str">
        <f>IF(KD829="","",KK825)</f>
        <v>ニキ</v>
      </c>
      <c r="KL829" s="67">
        <f>IF(KE829="","",KL825)</f>
        <v>800</v>
      </c>
      <c r="KM829" s="45">
        <f>IF(KH829="","",KI829*KL829)</f>
        <v>800</v>
      </c>
      <c r="KN829" s="46">
        <f>IF(KI829="","",KM829/(KE829*100))</f>
        <v>0.5</v>
      </c>
      <c r="KO829" s="37"/>
      <c r="KP829" s="29"/>
      <c r="KQ829" s="47"/>
      <c r="KR829" s="45">
        <v>15355</v>
      </c>
      <c r="KS829" s="187">
        <f>IF(KR829="","",KR829-KR825)</f>
        <v>7</v>
      </c>
      <c r="KT829" s="45">
        <v>1814</v>
      </c>
      <c r="KU829" s="45">
        <f>IF(KT829="","",KT829-KT825)</f>
        <v>0</v>
      </c>
      <c r="KV829" s="45">
        <v>14</v>
      </c>
      <c r="KW829" s="45">
        <f>IF(KV829="","",KV825+KX825-KV829)</f>
        <v>1</v>
      </c>
      <c r="KX829" s="45">
        <v>0</v>
      </c>
      <c r="KY829" s="63" t="str">
        <f>IF(KR829="","",KY825)</f>
        <v>チロルイヤホン</v>
      </c>
      <c r="KZ829" s="67">
        <f>IF(KS829="","",KZ825)</f>
        <v>1100</v>
      </c>
      <c r="LA829" s="45">
        <f>IF(KV829="","",KW829*KZ829)</f>
        <v>1100</v>
      </c>
      <c r="LB829" s="46">
        <f>IF(KW829="","",LA829/(KS829*100))</f>
        <v>1.5714285714285714</v>
      </c>
      <c r="LC829" s="37"/>
      <c r="LD829" s="29"/>
      <c r="LE829" s="75"/>
      <c r="LF829" s="76"/>
      <c r="LG829" s="76"/>
      <c r="LH829" s="76">
        <v>1166</v>
      </c>
      <c r="LI829" s="76">
        <f>IF(LH829="","",LH829-LH826)</f>
        <v>0</v>
      </c>
      <c r="LJ829" s="77">
        <v>2</v>
      </c>
      <c r="LK829" s="76">
        <f>IF(LJ829="","",LJ826+LL826-LJ829)</f>
        <v>0</v>
      </c>
      <c r="LL829" s="76">
        <v>0</v>
      </c>
      <c r="LM829" s="78" t="str">
        <f>IF(LF827="","",LM826)</f>
        <v>ギャルキティ、アンパンぬいぐるみ</v>
      </c>
      <c r="LN829" s="79">
        <f>IF(LG827="","",LN826)</f>
        <v>1000</v>
      </c>
      <c r="LO829" s="76">
        <f t="shared" si="3621"/>
        <v>0</v>
      </c>
      <c r="LP829" s="80"/>
      <c r="LQ829" s="37"/>
      <c r="LR829" s="29"/>
      <c r="LS829" s="47"/>
      <c r="LT829" s="67"/>
      <c r="LU829" s="45" t="str">
        <f>IF(LT829="","",LT829-LT827)</f>
        <v/>
      </c>
      <c r="LV829" s="45"/>
      <c r="LW829" s="45"/>
      <c r="LX829" s="45"/>
      <c r="LY829" s="45" t="str">
        <f>IF(LX829="","",LX827+LZ827-LX829)</f>
        <v/>
      </c>
      <c r="LZ829" s="45"/>
      <c r="MA829" s="45"/>
      <c r="MB829" s="45"/>
      <c r="MC829" s="45" t="str">
        <f t="shared" si="3686"/>
        <v/>
      </c>
      <c r="MD829" s="46" t="str">
        <f t="shared" si="3687"/>
        <v/>
      </c>
      <c r="ME829" s="37"/>
      <c r="MF829" s="29"/>
      <c r="MG829" s="47"/>
      <c r="MH829" s="67"/>
      <c r="MI829" s="45" t="str">
        <f>IF(MH829="","",MH829-MH827)</f>
        <v/>
      </c>
      <c r="MJ829" s="45"/>
      <c r="MK829" s="45"/>
      <c r="ML829" s="45"/>
      <c r="MM829" s="45" t="str">
        <f>IF(ML829="","",ML827+MN827-ML829)</f>
        <v/>
      </c>
      <c r="MN829" s="45"/>
      <c r="MO829" s="45"/>
      <c r="MP829" s="45"/>
      <c r="MQ829" s="45" t="str">
        <f t="shared" si="3688"/>
        <v/>
      </c>
      <c r="MR829" s="46" t="str">
        <f t="shared" si="3689"/>
        <v/>
      </c>
      <c r="MS829" s="37"/>
      <c r="MT829" s="29"/>
      <c r="MU829" s="47"/>
      <c r="MV829" s="67"/>
      <c r="MW829" s="45" t="str">
        <f>IF(MV829="","",MV829-MV827)</f>
        <v/>
      </c>
      <c r="MX829" s="45"/>
      <c r="MY829" s="45"/>
      <c r="MZ829" s="45"/>
      <c r="NA829" s="45" t="str">
        <f>IF(MZ829="","",MZ827+NB827-MZ829)</f>
        <v/>
      </c>
      <c r="NB829" s="45"/>
      <c r="NC829" s="45"/>
      <c r="ND829" s="45"/>
      <c r="NE829" s="45" t="str">
        <f t="shared" si="3690"/>
        <v/>
      </c>
      <c r="NF829" s="46" t="str">
        <f t="shared" si="3691"/>
        <v/>
      </c>
      <c r="NG829" s="37"/>
      <c r="NH829" s="29"/>
      <c r="NI829" s="47"/>
      <c r="NJ829" s="67"/>
      <c r="NK829" s="45" t="str">
        <f>IF(NJ829="","",NJ829-NJ827)</f>
        <v/>
      </c>
      <c r="NL829" s="45"/>
      <c r="NM829" s="45"/>
      <c r="NN829" s="45"/>
      <c r="NO829" s="45" t="str">
        <f>IF(NN829="","",NN827+NP827-NN829)</f>
        <v/>
      </c>
      <c r="NP829" s="45"/>
      <c r="NQ829" s="45"/>
      <c r="NR829" s="45"/>
      <c r="NS829" s="45" t="str">
        <f t="shared" si="3692"/>
        <v/>
      </c>
      <c r="NT829" s="46" t="str">
        <f t="shared" si="3693"/>
        <v/>
      </c>
      <c r="NU829" s="37"/>
    </row>
    <row r="830" spans="1:385" ht="15" customHeight="1" thickTop="1" thickBot="1" x14ac:dyDescent="0.3">
      <c r="A830" s="38"/>
      <c r="B830" s="39"/>
      <c r="C830" s="40"/>
      <c r="D830" s="40"/>
      <c r="E830" s="40"/>
      <c r="F830" s="135"/>
      <c r="G830" s="135"/>
      <c r="H830" s="42"/>
      <c r="I830" s="45"/>
      <c r="J830" s="45" t="str">
        <f t="shared" ref="J830:J854" si="3694">IF(I830="","",I830-I829)</f>
        <v/>
      </c>
      <c r="K830" s="45"/>
      <c r="L830" s="45"/>
      <c r="M830" s="45"/>
      <c r="N830" s="45" t="str">
        <f t="shared" ref="N830:N855" si="3695">IF(M830="","",M829+O829-M830)</f>
        <v/>
      </c>
      <c r="O830" s="45"/>
      <c r="P830" s="45"/>
      <c r="Q830" s="45"/>
      <c r="R830" s="45" t="str">
        <f t="shared" si="3674"/>
        <v/>
      </c>
      <c r="S830" s="46" t="str">
        <f t="shared" si="3675"/>
        <v/>
      </c>
      <c r="T830" s="37"/>
      <c r="U830" s="29"/>
      <c r="V830" s="47"/>
      <c r="W830" s="67"/>
      <c r="X830" s="45" t="str">
        <f t="shared" ref="X830:X850" si="3696">IF(W830="","",W830-W829)</f>
        <v/>
      </c>
      <c r="Y830" s="45"/>
      <c r="Z830" s="45"/>
      <c r="AA830" s="45"/>
      <c r="AB830" s="45" t="str">
        <f t="shared" ref="AB830:AB850" si="3697">IF(AA830="","",AA829+AC829-AA830)</f>
        <v/>
      </c>
      <c r="AC830" s="45"/>
      <c r="AD830" s="45"/>
      <c r="AE830" s="45"/>
      <c r="AF830" s="45" t="str">
        <f t="shared" si="3676"/>
        <v/>
      </c>
      <c r="AG830" s="46" t="str">
        <f t="shared" si="3677"/>
        <v/>
      </c>
      <c r="AH830" s="37"/>
      <c r="AI830" s="29"/>
      <c r="AJ830" s="47"/>
      <c r="AK830" s="45"/>
      <c r="AL830" s="45" t="str">
        <f t="shared" ref="AL830:AL854" si="3698">IF(AK830="","",AK830-AK829)</f>
        <v/>
      </c>
      <c r="AM830" s="45"/>
      <c r="AN830" s="45" t="str">
        <f t="shared" ref="AN830:AN855" si="3699">IF(AM830="","",AM830-AM829)</f>
        <v/>
      </c>
      <c r="AO830" s="45"/>
      <c r="AP830" s="45" t="str">
        <f t="shared" ref="AP830:AP855" si="3700">IF(AO830="","",AO829+AQ829-AO830)</f>
        <v/>
      </c>
      <c r="AQ830" s="45"/>
      <c r="AR830" s="45"/>
      <c r="AS830" s="45"/>
      <c r="AT830" s="45" t="str">
        <f t="shared" si="3678"/>
        <v/>
      </c>
      <c r="AU830" s="46" t="str">
        <f t="shared" si="3679"/>
        <v/>
      </c>
      <c r="AV830" s="37"/>
      <c r="AW830" s="29"/>
      <c r="AX830" s="47"/>
      <c r="AY830" s="45"/>
      <c r="AZ830" s="45" t="str">
        <f t="shared" ref="AZ830:AZ854" si="3701">IF(AY830="","",AY830-AY829)</f>
        <v/>
      </c>
      <c r="BA830" s="45"/>
      <c r="BB830" s="45" t="str">
        <f t="shared" ref="BB830:BB855" si="3702">IF(BA830="","",BA830-BA829)</f>
        <v/>
      </c>
      <c r="BC830" s="45"/>
      <c r="BD830" s="45" t="str">
        <f t="shared" ref="BD830:BD855" si="3703">IF(BC830="","",BC829+BE829-BC830)</f>
        <v/>
      </c>
      <c r="BE830" s="45"/>
      <c r="BF830" s="45"/>
      <c r="BG830" s="45"/>
      <c r="BH830" s="45" t="str">
        <f t="shared" si="3680"/>
        <v/>
      </c>
      <c r="BI830" s="46" t="str">
        <f t="shared" si="3681"/>
        <v/>
      </c>
      <c r="BJ830" s="37"/>
      <c r="BK830" s="29"/>
      <c r="BL830" s="75"/>
      <c r="BM830" s="83">
        <v>13521</v>
      </c>
      <c r="BN830" s="77">
        <f t="shared" si="3622"/>
        <v>51</v>
      </c>
      <c r="BO830" s="79">
        <v>1641</v>
      </c>
      <c r="BP830" s="76">
        <f t="shared" si="3623"/>
        <v>6</v>
      </c>
      <c r="BQ830" s="76">
        <v>430</v>
      </c>
      <c r="BR830" s="76">
        <f t="shared" si="3624"/>
        <v>14</v>
      </c>
      <c r="BS830" s="76">
        <v>0</v>
      </c>
      <c r="BT830" s="78" t="str">
        <f t="shared" si="3625"/>
        <v>サンリオブレスレット</v>
      </c>
      <c r="BU830" s="79">
        <f t="shared" si="3626"/>
        <v>200</v>
      </c>
      <c r="BV830" s="76">
        <f t="shared" si="3627"/>
        <v>2800</v>
      </c>
      <c r="BW830" s="80">
        <f t="shared" si="3628"/>
        <v>0.5490196078431373</v>
      </c>
      <c r="BX830" s="37"/>
      <c r="BY830" s="57"/>
      <c r="BZ830" s="75"/>
      <c r="CA830" s="83">
        <v>4135</v>
      </c>
      <c r="CB830" s="188">
        <f t="shared" si="3629"/>
        <v>10</v>
      </c>
      <c r="CC830" s="79">
        <v>238</v>
      </c>
      <c r="CD830" s="76">
        <f t="shared" si="3630"/>
        <v>2</v>
      </c>
      <c r="CE830" s="76">
        <v>9</v>
      </c>
      <c r="CF830" s="76">
        <f t="shared" si="3631"/>
        <v>2</v>
      </c>
      <c r="CG830" s="76">
        <v>0</v>
      </c>
      <c r="CH830" s="78" t="str">
        <f t="shared" si="3632"/>
        <v>ピクミンマスコット</v>
      </c>
      <c r="CI830" s="79">
        <f t="shared" si="3633"/>
        <v>682</v>
      </c>
      <c r="CJ830" s="76">
        <f t="shared" si="3634"/>
        <v>1364</v>
      </c>
      <c r="CK830" s="80">
        <f t="shared" si="3635"/>
        <v>1.3640000000000001</v>
      </c>
      <c r="CL830" s="37" t="s">
        <v>282</v>
      </c>
      <c r="CM830" s="29"/>
      <c r="CN830" s="75"/>
      <c r="CO830" s="83">
        <v>250</v>
      </c>
      <c r="CP830" s="77">
        <f t="shared" si="3636"/>
        <v>11</v>
      </c>
      <c r="CQ830" s="79">
        <v>5</v>
      </c>
      <c r="CR830" s="76">
        <f t="shared" si="3637"/>
        <v>0</v>
      </c>
      <c r="CS830" s="76">
        <v>5</v>
      </c>
      <c r="CT830" s="76">
        <f t="shared" si="3638"/>
        <v>0</v>
      </c>
      <c r="CU830" s="76">
        <v>0</v>
      </c>
      <c r="CV830" s="78" t="str">
        <f t="shared" si="3639"/>
        <v>キティフェイスポーチ</v>
      </c>
      <c r="CW830" s="79">
        <f t="shared" si="3640"/>
        <v>957</v>
      </c>
      <c r="CX830" s="76">
        <f t="shared" si="3641"/>
        <v>0</v>
      </c>
      <c r="CY830" s="80">
        <f t="shared" si="3642"/>
        <v>0</v>
      </c>
      <c r="CZ830" s="37" t="s">
        <v>281</v>
      </c>
      <c r="DA830" s="29"/>
      <c r="DB830" s="47"/>
      <c r="DC830" s="67"/>
      <c r="DD830" s="45" t="str">
        <f t="shared" ref="DD830:DD850" si="3704">IF(DC830="","",DC830-DC829)</f>
        <v/>
      </c>
      <c r="DE830" s="45"/>
      <c r="DF830" s="45"/>
      <c r="DG830" s="45"/>
      <c r="DH830" s="45" t="str">
        <f t="shared" ref="DH830:DH850" si="3705">IF(DG830="","",DG829+DI829-DG830)</f>
        <v/>
      </c>
      <c r="DI830" s="45"/>
      <c r="DJ830" s="45"/>
      <c r="DK830" s="45"/>
      <c r="DL830" s="45" t="str">
        <f t="shared" si="3682"/>
        <v/>
      </c>
      <c r="DM830" s="46" t="str">
        <f t="shared" si="3683"/>
        <v/>
      </c>
      <c r="DN830" s="37"/>
      <c r="DO830" s="29"/>
      <c r="DP830" s="47"/>
      <c r="DQ830" s="45"/>
      <c r="DR830" s="45" t="str">
        <f t="shared" ref="DR830:DR854" si="3706">IF(DQ830="","",DQ830-DQ829)</f>
        <v/>
      </c>
      <c r="DS830" s="45"/>
      <c r="DT830" s="45" t="str">
        <f t="shared" ref="DT830:DT855" si="3707">IF(DS830="","",DS830-DS829)</f>
        <v/>
      </c>
      <c r="DU830" s="45"/>
      <c r="DV830" s="45" t="str">
        <f t="shared" ref="DV830:DV855" si="3708">IF(DU830="","",DU829+DW829-DU830)</f>
        <v/>
      </c>
      <c r="DW830" s="45"/>
      <c r="DX830" s="45"/>
      <c r="DY830" s="45"/>
      <c r="DZ830" s="45" t="str">
        <f t="shared" si="3684"/>
        <v/>
      </c>
      <c r="EA830" s="46" t="str">
        <f t="shared" si="3685"/>
        <v/>
      </c>
      <c r="EB830" s="37"/>
      <c r="GU830" s="220"/>
      <c r="HX830" s="360"/>
      <c r="HY830" s="75"/>
      <c r="HZ830" s="83">
        <v>3756</v>
      </c>
      <c r="IA830" s="77">
        <f t="shared" si="3643"/>
        <v>148</v>
      </c>
      <c r="IB830" s="79">
        <v>176</v>
      </c>
      <c r="IC830" s="76">
        <f t="shared" si="3644"/>
        <v>10</v>
      </c>
      <c r="ID830" s="76">
        <v>105</v>
      </c>
      <c r="IE830" s="76">
        <f t="shared" si="3645"/>
        <v>44</v>
      </c>
      <c r="IF830" s="76">
        <v>0</v>
      </c>
      <c r="IG830" s="78" t="str">
        <f t="shared" si="3646"/>
        <v>スプランキーラバー</v>
      </c>
      <c r="IH830" s="79">
        <f t="shared" si="3647"/>
        <v>200</v>
      </c>
      <c r="II830" s="76">
        <f t="shared" si="3648"/>
        <v>8800</v>
      </c>
      <c r="IJ830" s="80">
        <f t="shared" si="3649"/>
        <v>0.59459459459459463</v>
      </c>
      <c r="IK830" s="37"/>
      <c r="IL830" s="29"/>
      <c r="IM830" s="75"/>
      <c r="IN830" s="83">
        <v>4062</v>
      </c>
      <c r="IO830" s="77">
        <f t="shared" si="3650"/>
        <v>32</v>
      </c>
      <c r="IP830" s="79">
        <v>180</v>
      </c>
      <c r="IQ830" s="76">
        <f t="shared" si="3651"/>
        <v>4</v>
      </c>
      <c r="IR830" s="76">
        <v>42</v>
      </c>
      <c r="IS830" s="76">
        <f t="shared" si="3652"/>
        <v>0</v>
      </c>
      <c r="IT830" s="76">
        <v>0</v>
      </c>
      <c r="IU830" s="78" t="str">
        <f t="shared" si="3653"/>
        <v>NICI</v>
      </c>
      <c r="IV830" s="79">
        <f t="shared" si="3654"/>
        <v>682</v>
      </c>
      <c r="IW830" s="76">
        <f t="shared" si="3655"/>
        <v>0</v>
      </c>
      <c r="IX830" s="80">
        <f t="shared" si="3656"/>
        <v>0</v>
      </c>
      <c r="IY830" s="37"/>
      <c r="IZ830" s="61"/>
      <c r="JA830" s="75"/>
      <c r="JB830" s="83">
        <v>2159</v>
      </c>
      <c r="JC830" s="77">
        <f t="shared" si="3657"/>
        <v>28</v>
      </c>
      <c r="JD830" s="79">
        <v>126</v>
      </c>
      <c r="JE830" s="76">
        <f t="shared" si="3658"/>
        <v>1</v>
      </c>
      <c r="JF830" s="76">
        <v>16</v>
      </c>
      <c r="JG830" s="76">
        <f t="shared" si="3659"/>
        <v>1</v>
      </c>
      <c r="JH830" s="76">
        <v>0</v>
      </c>
      <c r="JI830" s="78" t="str">
        <f t="shared" si="3660"/>
        <v>お菓子ウォレット</v>
      </c>
      <c r="JJ830" s="79">
        <f t="shared" si="3661"/>
        <v>800</v>
      </c>
      <c r="JK830" s="76">
        <f t="shared" si="3662"/>
        <v>800</v>
      </c>
      <c r="JL830" s="80">
        <f t="shared" si="3663"/>
        <v>0.2857142857142857</v>
      </c>
      <c r="JM830" s="37"/>
      <c r="JN830" s="29"/>
      <c r="JO830" s="75"/>
      <c r="JP830" s="83">
        <v>2985</v>
      </c>
      <c r="JQ830" s="77">
        <f t="shared" si="3664"/>
        <v>55</v>
      </c>
      <c r="JR830" s="79">
        <v>159</v>
      </c>
      <c r="JS830" s="76">
        <f t="shared" si="3665"/>
        <v>1</v>
      </c>
      <c r="JT830" s="76">
        <v>5</v>
      </c>
      <c r="JU830" s="76">
        <f t="shared" si="3666"/>
        <v>2</v>
      </c>
      <c r="JV830" s="76">
        <v>0</v>
      </c>
      <c r="JW830" s="78" t="str">
        <f t="shared" si="3669"/>
        <v>キティフェイスポーチ</v>
      </c>
      <c r="JX830" s="79">
        <f t="shared" si="3670"/>
        <v>957</v>
      </c>
      <c r="JY830" s="76">
        <f t="shared" si="3667"/>
        <v>1914</v>
      </c>
      <c r="JZ830" s="80">
        <f t="shared" si="3668"/>
        <v>0.34799999999999998</v>
      </c>
      <c r="KA830" s="37"/>
      <c r="KB830" s="51"/>
      <c r="KC830" s="75"/>
      <c r="KD830" s="83">
        <v>9168</v>
      </c>
      <c r="KE830" s="77">
        <f>IF(KD830="","",KD830-KD826)</f>
        <v>106</v>
      </c>
      <c r="KF830" s="79">
        <v>484</v>
      </c>
      <c r="KG830" s="76">
        <f>IF(KF830="","",KF830-KF826)</f>
        <v>2</v>
      </c>
      <c r="KH830" s="76">
        <v>38</v>
      </c>
      <c r="KI830" s="76">
        <f>IF(KH830="","",KH826+KJ826-KH830)</f>
        <v>2</v>
      </c>
      <c r="KJ830" s="76">
        <v>0</v>
      </c>
      <c r="KK830" s="78" t="str">
        <f>IF(KD830="","",KK826)</f>
        <v>ＡＩモンスターラバー</v>
      </c>
      <c r="KL830" s="79">
        <f>IF(KE830="","",KL826)</f>
        <v>198</v>
      </c>
      <c r="KM830" s="76">
        <f>IF(KH830="","",KI830*KL830)</f>
        <v>396</v>
      </c>
      <c r="KN830" s="80">
        <f>IF(KI830="","",KM830/(KE830*100))</f>
        <v>3.7358490566037739E-2</v>
      </c>
      <c r="KO830" s="37"/>
      <c r="KP830" s="29"/>
      <c r="KQ830" s="75"/>
      <c r="KR830" s="83">
        <v>16621</v>
      </c>
      <c r="KS830" s="77">
        <f>IF(KR830="","",KR830-KR826)</f>
        <v>47</v>
      </c>
      <c r="KT830" s="79">
        <v>1937</v>
      </c>
      <c r="KU830" s="76">
        <f>IF(KT830="","",KT830-KT826)</f>
        <v>3</v>
      </c>
      <c r="KV830" s="76">
        <v>96</v>
      </c>
      <c r="KW830" s="76">
        <f>IF(KV830="","",KV826+KX826-KV830)</f>
        <v>4</v>
      </c>
      <c r="KX830" s="76">
        <v>0</v>
      </c>
      <c r="KY830" s="78" t="str">
        <f>IF(KR830="","",KY826)</f>
        <v>スプランキーラバー</v>
      </c>
      <c r="KZ830" s="79">
        <f>IF(KS830="","",KZ826)</f>
        <v>187</v>
      </c>
      <c r="LA830" s="76">
        <f>IF(KV830="","",KW830*KZ830)</f>
        <v>748</v>
      </c>
      <c r="LB830" s="80">
        <f>IF(KW830="","",LA830/(KS830*100))</f>
        <v>0.15914893617021278</v>
      </c>
      <c r="LC830" s="37"/>
      <c r="LD830" s="29"/>
      <c r="LE830" s="52" t="str">
        <f>IF(A812="","",A812)</f>
        <v/>
      </c>
      <c r="LF830" s="43"/>
      <c r="LG830" s="86"/>
      <c r="LH830" s="43"/>
      <c r="LI830" s="43"/>
      <c r="LJ830" s="43"/>
      <c r="LK830" s="87"/>
      <c r="LL830" s="43"/>
      <c r="LM830" s="65"/>
      <c r="LN830" s="48"/>
      <c r="LO830" s="87"/>
      <c r="LP830" s="53"/>
      <c r="LQ830" s="37"/>
      <c r="LR830" s="29"/>
      <c r="LS830" s="47"/>
      <c r="LT830" s="67"/>
      <c r="LU830" s="45" t="str">
        <f t="shared" ref="LU830:LU850" si="3709">IF(LT830="","",LT830-LT829)</f>
        <v/>
      </c>
      <c r="LV830" s="45"/>
      <c r="LW830" s="45"/>
      <c r="LX830" s="45"/>
      <c r="LY830" s="45" t="str">
        <f t="shared" ref="LY830:LY850" si="3710">IF(LX830="","",LX829+LZ829-LX830)</f>
        <v/>
      </c>
      <c r="LZ830" s="45"/>
      <c r="MA830" s="45"/>
      <c r="MB830" s="45"/>
      <c r="MC830" s="45" t="str">
        <f t="shared" si="3686"/>
        <v/>
      </c>
      <c r="MD830" s="46" t="str">
        <f t="shared" si="3687"/>
        <v/>
      </c>
      <c r="ME830" s="37"/>
      <c r="MF830" s="29"/>
      <c r="MG830" s="47"/>
      <c r="MH830" s="67"/>
      <c r="MI830" s="45" t="str">
        <f t="shared" ref="MI830:MI850" si="3711">IF(MH830="","",MH830-MH829)</f>
        <v/>
      </c>
      <c r="MJ830" s="45"/>
      <c r="MK830" s="45"/>
      <c r="ML830" s="45"/>
      <c r="MM830" s="45" t="str">
        <f t="shared" ref="MM830:MM850" si="3712">IF(ML830="","",ML829+MN829-ML830)</f>
        <v/>
      </c>
      <c r="MN830" s="45"/>
      <c r="MO830" s="45"/>
      <c r="MP830" s="45"/>
      <c r="MQ830" s="45" t="str">
        <f t="shared" si="3688"/>
        <v/>
      </c>
      <c r="MR830" s="46" t="str">
        <f t="shared" si="3689"/>
        <v/>
      </c>
      <c r="MS830" s="37"/>
      <c r="MT830" s="29"/>
      <c r="MU830" s="47"/>
      <c r="MV830" s="67"/>
      <c r="MW830" s="45" t="str">
        <f t="shared" ref="MW830:MW850" si="3713">IF(MV830="","",MV830-MV829)</f>
        <v/>
      </c>
      <c r="MX830" s="45"/>
      <c r="MY830" s="45"/>
      <c r="MZ830" s="45"/>
      <c r="NA830" s="45" t="str">
        <f t="shared" ref="NA830:NA850" si="3714">IF(MZ830="","",MZ829+NB829-MZ830)</f>
        <v/>
      </c>
      <c r="NB830" s="45"/>
      <c r="NC830" s="45"/>
      <c r="ND830" s="45"/>
      <c r="NE830" s="45" t="str">
        <f t="shared" si="3690"/>
        <v/>
      </c>
      <c r="NF830" s="46" t="str">
        <f t="shared" si="3691"/>
        <v/>
      </c>
      <c r="NG830" s="37"/>
      <c r="NH830" s="29"/>
      <c r="NI830" s="47"/>
      <c r="NJ830" s="67"/>
      <c r="NK830" s="45" t="str">
        <f t="shared" ref="NK830:NK850" si="3715">IF(NJ830="","",NJ830-NJ829)</f>
        <v/>
      </c>
      <c r="NL830" s="45"/>
      <c r="NM830" s="45"/>
      <c r="NN830" s="45"/>
      <c r="NO830" s="45" t="str">
        <f t="shared" ref="NO830:NO850" si="3716">IF(NN830="","",NN829+NP829-NN830)</f>
        <v/>
      </c>
      <c r="NP830" s="45"/>
      <c r="NQ830" s="45"/>
      <c r="NR830" s="45"/>
      <c r="NS830" s="45" t="str">
        <f t="shared" si="3692"/>
        <v/>
      </c>
      <c r="NT830" s="46" t="str">
        <f t="shared" si="3693"/>
        <v/>
      </c>
      <c r="NU830" s="37"/>
    </row>
    <row r="831" spans="1:385" ht="15" customHeight="1" thickTop="1" x14ac:dyDescent="0.25">
      <c r="A831" s="38"/>
      <c r="B831" s="39"/>
      <c r="C831" s="40"/>
      <c r="D831" s="40"/>
      <c r="E831" s="40"/>
      <c r="F831" s="135"/>
      <c r="G831" s="135"/>
      <c r="H831" s="42"/>
      <c r="I831" s="45"/>
      <c r="J831" s="45" t="str">
        <f t="shared" si="3694"/>
        <v/>
      </c>
      <c r="K831" s="45"/>
      <c r="L831" s="45"/>
      <c r="M831" s="45"/>
      <c r="N831" s="45" t="str">
        <f t="shared" si="3695"/>
        <v/>
      </c>
      <c r="O831" s="45"/>
      <c r="P831" s="45"/>
      <c r="Q831" s="45"/>
      <c r="R831" s="45" t="str">
        <f t="shared" si="3674"/>
        <v/>
      </c>
      <c r="S831" s="46" t="str">
        <f t="shared" si="3675"/>
        <v/>
      </c>
      <c r="T831" s="37"/>
      <c r="U831" s="29"/>
      <c r="V831" s="47"/>
      <c r="W831" s="67"/>
      <c r="X831" s="45" t="str">
        <f t="shared" si="3696"/>
        <v/>
      </c>
      <c r="Y831" s="45"/>
      <c r="Z831" s="45"/>
      <c r="AA831" s="45"/>
      <c r="AB831" s="45" t="str">
        <f t="shared" si="3697"/>
        <v/>
      </c>
      <c r="AC831" s="45"/>
      <c r="AD831" s="45"/>
      <c r="AE831" s="45"/>
      <c r="AF831" s="45" t="str">
        <f t="shared" si="3676"/>
        <v/>
      </c>
      <c r="AG831" s="46" t="str">
        <f t="shared" si="3677"/>
        <v/>
      </c>
      <c r="AH831" s="37"/>
      <c r="AI831" s="29"/>
      <c r="AJ831" s="47"/>
      <c r="AK831" s="45"/>
      <c r="AL831" s="45" t="str">
        <f t="shared" si="3698"/>
        <v/>
      </c>
      <c r="AM831" s="45"/>
      <c r="AN831" s="45" t="str">
        <f t="shared" si="3699"/>
        <v/>
      </c>
      <c r="AO831" s="45"/>
      <c r="AP831" s="45" t="str">
        <f t="shared" si="3700"/>
        <v/>
      </c>
      <c r="AQ831" s="45"/>
      <c r="AR831" s="45"/>
      <c r="AS831" s="45"/>
      <c r="AT831" s="45" t="str">
        <f t="shared" si="3678"/>
        <v/>
      </c>
      <c r="AU831" s="46" t="str">
        <f t="shared" si="3679"/>
        <v/>
      </c>
      <c r="AV831" s="37"/>
      <c r="AW831" s="29"/>
      <c r="AX831" s="47"/>
      <c r="AY831" s="45"/>
      <c r="AZ831" s="45" t="str">
        <f t="shared" si="3701"/>
        <v/>
      </c>
      <c r="BA831" s="45"/>
      <c r="BB831" s="45" t="str">
        <f t="shared" si="3702"/>
        <v/>
      </c>
      <c r="BC831" s="45"/>
      <c r="BD831" s="45" t="str">
        <f t="shared" si="3703"/>
        <v/>
      </c>
      <c r="BE831" s="45"/>
      <c r="BF831" s="45"/>
      <c r="BG831" s="45"/>
      <c r="BH831" s="45" t="str">
        <f t="shared" si="3680"/>
        <v/>
      </c>
      <c r="BI831" s="46" t="str">
        <f t="shared" si="3681"/>
        <v/>
      </c>
      <c r="BJ831" s="37"/>
      <c r="BK831" s="29"/>
      <c r="BL831" s="52">
        <f>IF($A810="","",$A810)</f>
        <v>45852</v>
      </c>
      <c r="BM831" s="45">
        <v>16294</v>
      </c>
      <c r="BN831" s="43">
        <f t="shared" si="3622"/>
        <v>31</v>
      </c>
      <c r="BO831" s="45">
        <v>695</v>
      </c>
      <c r="BP831" s="87">
        <f t="shared" si="3623"/>
        <v>0</v>
      </c>
      <c r="BQ831" s="45">
        <v>11</v>
      </c>
      <c r="BR831" s="43">
        <f t="shared" si="3624"/>
        <v>0</v>
      </c>
      <c r="BS831" s="45">
        <v>7</v>
      </c>
      <c r="BT831" s="44" t="str">
        <f t="shared" si="3625"/>
        <v>ギャルキティキーケース</v>
      </c>
      <c r="BU831" s="48">
        <f t="shared" si="3626"/>
        <v>726</v>
      </c>
      <c r="BV831" s="45">
        <f t="shared" si="3627"/>
        <v>0</v>
      </c>
      <c r="BW831" s="89">
        <f t="shared" si="3628"/>
        <v>0</v>
      </c>
      <c r="BX831" s="37" t="s">
        <v>284</v>
      </c>
      <c r="BY831" s="57"/>
      <c r="BZ831" s="52">
        <f>IF($A810="","",$A810)</f>
        <v>45852</v>
      </c>
      <c r="CA831" s="45">
        <v>6403</v>
      </c>
      <c r="CB831" s="43">
        <f t="shared" si="3629"/>
        <v>17</v>
      </c>
      <c r="CC831" s="45">
        <v>227</v>
      </c>
      <c r="CD831" s="87">
        <f t="shared" si="3630"/>
        <v>1</v>
      </c>
      <c r="CE831" s="45">
        <v>12</v>
      </c>
      <c r="CF831" s="43">
        <f t="shared" si="3631"/>
        <v>0</v>
      </c>
      <c r="CG831" s="45">
        <v>0</v>
      </c>
      <c r="CH831" s="44" t="str">
        <f t="shared" si="3632"/>
        <v>チロルイヤホン</v>
      </c>
      <c r="CI831" s="48">
        <f t="shared" si="3633"/>
        <v>1100</v>
      </c>
      <c r="CJ831" s="45">
        <f t="shared" si="3634"/>
        <v>0</v>
      </c>
      <c r="CK831" s="89">
        <f t="shared" si="3635"/>
        <v>0</v>
      </c>
      <c r="CL831" s="37" t="s">
        <v>288</v>
      </c>
      <c r="CM831" s="29"/>
      <c r="CN831" s="52">
        <f>IF($A810="","",$A810)</f>
        <v>45852</v>
      </c>
      <c r="CO831" s="45">
        <v>202</v>
      </c>
      <c r="CP831" s="43">
        <f t="shared" si="3636"/>
        <v>55</v>
      </c>
      <c r="CQ831" s="45">
        <v>11</v>
      </c>
      <c r="CR831" s="87">
        <f t="shared" si="3637"/>
        <v>3</v>
      </c>
      <c r="CS831" s="45">
        <v>21</v>
      </c>
      <c r="CT831" s="43">
        <f t="shared" si="3638"/>
        <v>3</v>
      </c>
      <c r="CU831" s="45">
        <v>2</v>
      </c>
      <c r="CV831" s="44" t="str">
        <f t="shared" si="3639"/>
        <v>ゴールドイヤホン</v>
      </c>
      <c r="CW831" s="48">
        <f t="shared" si="3640"/>
        <v>770</v>
      </c>
      <c r="CX831" s="45">
        <f t="shared" si="3641"/>
        <v>2310</v>
      </c>
      <c r="CY831" s="89">
        <f t="shared" si="3642"/>
        <v>0.42</v>
      </c>
      <c r="CZ831" s="37"/>
      <c r="DA831" s="29"/>
      <c r="DB831" s="47"/>
      <c r="DC831" s="67"/>
      <c r="DD831" s="45" t="str">
        <f t="shared" si="3704"/>
        <v/>
      </c>
      <c r="DE831" s="45"/>
      <c r="DF831" s="45"/>
      <c r="DG831" s="45"/>
      <c r="DH831" s="45" t="str">
        <f t="shared" si="3705"/>
        <v/>
      </c>
      <c r="DI831" s="45"/>
      <c r="DJ831" s="45"/>
      <c r="DK831" s="45"/>
      <c r="DL831" s="45" t="str">
        <f t="shared" si="3682"/>
        <v/>
      </c>
      <c r="DM831" s="46" t="str">
        <f t="shared" si="3683"/>
        <v/>
      </c>
      <c r="DN831" s="37"/>
      <c r="DO831" s="29"/>
      <c r="DP831" s="47"/>
      <c r="DQ831" s="45"/>
      <c r="DR831" s="45" t="str">
        <f t="shared" si="3706"/>
        <v/>
      </c>
      <c r="DS831" s="45"/>
      <c r="DT831" s="45" t="str">
        <f t="shared" si="3707"/>
        <v/>
      </c>
      <c r="DU831" s="45"/>
      <c r="DV831" s="45" t="str">
        <f t="shared" si="3708"/>
        <v/>
      </c>
      <c r="DW831" s="45"/>
      <c r="DX831" s="45"/>
      <c r="DY831" s="45"/>
      <c r="DZ831" s="45" t="str">
        <f t="shared" si="3684"/>
        <v/>
      </c>
      <c r="EA831" s="46" t="str">
        <f t="shared" si="3685"/>
        <v/>
      </c>
      <c r="EB831" s="37"/>
      <c r="GU831" s="220"/>
      <c r="HX831" s="360"/>
      <c r="HY831" s="52">
        <f>IF($A810="","",$A810)</f>
        <v>45852</v>
      </c>
      <c r="HZ831" s="45">
        <v>4970</v>
      </c>
      <c r="IA831" s="43">
        <f t="shared" si="3643"/>
        <v>77</v>
      </c>
      <c r="IB831" s="45">
        <v>261</v>
      </c>
      <c r="IC831" s="87">
        <f t="shared" si="3644"/>
        <v>3</v>
      </c>
      <c r="ID831" s="45">
        <v>26</v>
      </c>
      <c r="IE831" s="43">
        <f t="shared" si="3645"/>
        <v>2</v>
      </c>
      <c r="IF831" s="45">
        <v>0</v>
      </c>
      <c r="IG831" s="44" t="str">
        <f t="shared" si="3646"/>
        <v>猫アイシャドウ</v>
      </c>
      <c r="IH831" s="48">
        <f t="shared" si="3647"/>
        <v>1034</v>
      </c>
      <c r="II831" s="45">
        <f t="shared" si="3648"/>
        <v>2068</v>
      </c>
      <c r="IJ831" s="89">
        <f t="shared" si="3649"/>
        <v>0.26857142857142857</v>
      </c>
      <c r="IK831" s="37"/>
      <c r="IL831" s="29"/>
      <c r="IM831" s="52">
        <f>IF($A810="","",$A810)</f>
        <v>45852</v>
      </c>
      <c r="IN831" s="45">
        <v>4161</v>
      </c>
      <c r="IO831" s="43">
        <f t="shared" si="3650"/>
        <v>33</v>
      </c>
      <c r="IP831" s="45">
        <v>129</v>
      </c>
      <c r="IQ831" s="87">
        <f t="shared" si="3651"/>
        <v>2</v>
      </c>
      <c r="IR831" s="45">
        <v>8</v>
      </c>
      <c r="IS831" s="43">
        <f t="shared" si="3652"/>
        <v>2</v>
      </c>
      <c r="IT831" s="45">
        <v>4</v>
      </c>
      <c r="IU831" s="44" t="str">
        <f t="shared" si="3653"/>
        <v>ジャグラーイヤホン</v>
      </c>
      <c r="IV831" s="48">
        <f t="shared" si="3654"/>
        <v>1100</v>
      </c>
      <c r="IW831" s="45">
        <f t="shared" si="3655"/>
        <v>2200</v>
      </c>
      <c r="IX831" s="89">
        <f t="shared" si="3656"/>
        <v>0.66666666666666663</v>
      </c>
      <c r="IY831" s="37"/>
      <c r="IZ831" s="61"/>
      <c r="JA831" s="52">
        <f>IF($A810="","",$A810)</f>
        <v>45852</v>
      </c>
      <c r="JB831" s="45">
        <v>3893</v>
      </c>
      <c r="JC831" s="43">
        <f t="shared" si="3657"/>
        <v>99</v>
      </c>
      <c r="JD831" s="45">
        <v>160</v>
      </c>
      <c r="JE831" s="87">
        <f t="shared" si="3658"/>
        <v>1</v>
      </c>
      <c r="JF831" s="45">
        <v>8</v>
      </c>
      <c r="JG831" s="43">
        <f t="shared" si="3659"/>
        <v>2</v>
      </c>
      <c r="JH831" s="45">
        <v>1</v>
      </c>
      <c r="JI831" s="44" t="str">
        <f t="shared" si="3660"/>
        <v>サンリオFAN</v>
      </c>
      <c r="JJ831" s="48">
        <f t="shared" si="3661"/>
        <v>1100</v>
      </c>
      <c r="JK831" s="45">
        <f t="shared" si="3662"/>
        <v>2200</v>
      </c>
      <c r="JL831" s="89">
        <f t="shared" si="3663"/>
        <v>0.22222222222222221</v>
      </c>
      <c r="JM831" s="37"/>
      <c r="JN831" s="29"/>
      <c r="JO831" s="52">
        <f>IF($A810="","",$A810)</f>
        <v>45852</v>
      </c>
      <c r="JP831" s="45">
        <v>2966</v>
      </c>
      <c r="JQ831" s="43">
        <f t="shared" si="3664"/>
        <v>31</v>
      </c>
      <c r="JR831" s="45">
        <v>148</v>
      </c>
      <c r="JS831" s="87">
        <f t="shared" si="3665"/>
        <v>9</v>
      </c>
      <c r="JT831" s="45">
        <v>56</v>
      </c>
      <c r="JU831" s="43">
        <f t="shared" si="3666"/>
        <v>10</v>
      </c>
      <c r="JV831" s="45">
        <v>0</v>
      </c>
      <c r="JW831" s="44" t="str">
        <f t="shared" si="3669"/>
        <v>サンリオシューズキーホルダー</v>
      </c>
      <c r="JX831" s="48">
        <f t="shared" si="3670"/>
        <v>387</v>
      </c>
      <c r="JY831" s="45">
        <f t="shared" si="3667"/>
        <v>3870</v>
      </c>
      <c r="JZ831" s="89">
        <f t="shared" si="3668"/>
        <v>1.2483870967741935</v>
      </c>
      <c r="KA831" s="37" t="s">
        <v>139</v>
      </c>
      <c r="KB831" s="51"/>
      <c r="KC831" s="52">
        <f>IF($A810="","",$A810)</f>
        <v>45852</v>
      </c>
      <c r="KD831" s="45">
        <v>11068</v>
      </c>
      <c r="KE831" s="43">
        <f>IF(KD831="","",KD831-KD827)</f>
        <v>115</v>
      </c>
      <c r="KF831" s="45">
        <v>404</v>
      </c>
      <c r="KG831" s="87">
        <f>IF(KF831="","",KF831-KF827)</f>
        <v>3</v>
      </c>
      <c r="KH831" s="45">
        <v>6</v>
      </c>
      <c r="KI831" s="43">
        <f>IF(KH831="","",KH827+KJ827-KH831)</f>
        <v>2</v>
      </c>
      <c r="KJ831" s="45">
        <v>3</v>
      </c>
      <c r="KK831" s="44" t="str">
        <f>IF(KD831="","",KK827)</f>
        <v>サンリオFAN</v>
      </c>
      <c r="KL831" s="48">
        <f>IF(KE831="","",KL827)</f>
        <v>1100</v>
      </c>
      <c r="KM831" s="45">
        <f>IF(KH831="","",KI831*KL831)</f>
        <v>2200</v>
      </c>
      <c r="KN831" s="89">
        <f>IF(KI831="","",KM831/(KE831*100))</f>
        <v>0.19130434782608696</v>
      </c>
      <c r="KO831" s="37"/>
      <c r="KP831" s="29"/>
      <c r="KQ831" s="52">
        <f>IF($A810="","",$A810)</f>
        <v>45852</v>
      </c>
      <c r="KR831" s="45">
        <v>16547</v>
      </c>
      <c r="KS831" s="43">
        <f>IF(KR831="","",KR831-KR827)</f>
        <v>16</v>
      </c>
      <c r="KT831" s="45">
        <v>928</v>
      </c>
      <c r="KU831" s="87">
        <f>IF(KT831="","",KT831-KT827)</f>
        <v>0</v>
      </c>
      <c r="KV831" s="45">
        <v>6</v>
      </c>
      <c r="KW831" s="43">
        <f>IF(KV831="","",KV827+KX827-KV831)</f>
        <v>0</v>
      </c>
      <c r="KX831" s="43">
        <v>0</v>
      </c>
      <c r="KY831" s="72" t="str">
        <f>IF(KR831="","",KY827)</f>
        <v>ジャグラーサウンドフラッシュ</v>
      </c>
      <c r="KZ831" s="48">
        <f>IF(KS831="","",KZ827)</f>
        <v>800</v>
      </c>
      <c r="LA831" s="45">
        <f>IF(KV831="","",KW831*KZ831)</f>
        <v>0</v>
      </c>
      <c r="LB831" s="89">
        <f>IF(KW831="","",LA831/(KS831*100))</f>
        <v>0</v>
      </c>
      <c r="LC831" s="37"/>
      <c r="LD831" s="29"/>
      <c r="LE831" s="47"/>
      <c r="LF831" s="45"/>
      <c r="LG831" s="45"/>
      <c r="LH831" s="45"/>
      <c r="LI831" s="45"/>
      <c r="LJ831" s="43"/>
      <c r="LK831" s="45"/>
      <c r="LL831" s="45"/>
      <c r="LM831" s="73"/>
      <c r="LN831" s="67"/>
      <c r="LO831" s="45"/>
      <c r="LP831" s="46"/>
      <c r="LQ831" s="37"/>
      <c r="LR831" s="29"/>
      <c r="LS831" s="47"/>
      <c r="LT831" s="67"/>
      <c r="LU831" s="45" t="str">
        <f t="shared" si="3709"/>
        <v/>
      </c>
      <c r="LV831" s="45"/>
      <c r="LW831" s="45"/>
      <c r="LX831" s="45"/>
      <c r="LY831" s="45" t="str">
        <f t="shared" si="3710"/>
        <v/>
      </c>
      <c r="LZ831" s="45"/>
      <c r="MA831" s="45"/>
      <c r="MB831" s="45"/>
      <c r="MC831" s="45" t="str">
        <f t="shared" si="3686"/>
        <v/>
      </c>
      <c r="MD831" s="46" t="str">
        <f t="shared" si="3687"/>
        <v/>
      </c>
      <c r="ME831" s="37"/>
      <c r="MF831" s="29"/>
      <c r="MG831" s="47"/>
      <c r="MH831" s="67"/>
      <c r="MI831" s="45" t="str">
        <f t="shared" si="3711"/>
        <v/>
      </c>
      <c r="MJ831" s="45"/>
      <c r="MK831" s="45"/>
      <c r="ML831" s="45"/>
      <c r="MM831" s="45" t="str">
        <f t="shared" si="3712"/>
        <v/>
      </c>
      <c r="MN831" s="45"/>
      <c r="MO831" s="45"/>
      <c r="MP831" s="45"/>
      <c r="MQ831" s="45" t="str">
        <f t="shared" si="3688"/>
        <v/>
      </c>
      <c r="MR831" s="46" t="str">
        <f t="shared" si="3689"/>
        <v/>
      </c>
      <c r="MS831" s="37"/>
      <c r="MT831" s="29"/>
      <c r="MU831" s="47"/>
      <c r="MV831" s="67"/>
      <c r="MW831" s="45" t="str">
        <f t="shared" si="3713"/>
        <v/>
      </c>
      <c r="MX831" s="45"/>
      <c r="MY831" s="45"/>
      <c r="MZ831" s="45"/>
      <c r="NA831" s="45" t="str">
        <f t="shared" si="3714"/>
        <v/>
      </c>
      <c r="NB831" s="45"/>
      <c r="NC831" s="45"/>
      <c r="ND831" s="45"/>
      <c r="NE831" s="45" t="str">
        <f t="shared" si="3690"/>
        <v/>
      </c>
      <c r="NF831" s="46" t="str">
        <f t="shared" si="3691"/>
        <v/>
      </c>
      <c r="NG831" s="37"/>
      <c r="NH831" s="29"/>
      <c r="NI831" s="47"/>
      <c r="NJ831" s="67"/>
      <c r="NK831" s="45" t="str">
        <f t="shared" si="3715"/>
        <v/>
      </c>
      <c r="NL831" s="45"/>
      <c r="NM831" s="45"/>
      <c r="NN831" s="45"/>
      <c r="NO831" s="45" t="str">
        <f t="shared" si="3716"/>
        <v/>
      </c>
      <c r="NP831" s="45"/>
      <c r="NQ831" s="45"/>
      <c r="NR831" s="45"/>
      <c r="NS831" s="45" t="str">
        <f t="shared" si="3692"/>
        <v/>
      </c>
      <c r="NT831" s="46" t="str">
        <f t="shared" si="3693"/>
        <v/>
      </c>
      <c r="NU831" s="37"/>
    </row>
    <row r="832" spans="1:385" ht="15" customHeight="1" thickBot="1" x14ac:dyDescent="0.3">
      <c r="A832" s="38"/>
      <c r="B832" s="39"/>
      <c r="C832" s="40"/>
      <c r="D832" s="40"/>
      <c r="E832" s="40"/>
      <c r="F832" s="135"/>
      <c r="G832" s="135"/>
      <c r="H832" s="42"/>
      <c r="I832" s="45"/>
      <c r="J832" s="45" t="str">
        <f t="shared" si="3694"/>
        <v/>
      </c>
      <c r="K832" s="45"/>
      <c r="L832" s="45"/>
      <c r="M832" s="45"/>
      <c r="N832" s="45" t="str">
        <f t="shared" si="3695"/>
        <v/>
      </c>
      <c r="O832" s="45"/>
      <c r="P832" s="45"/>
      <c r="Q832" s="45"/>
      <c r="R832" s="45" t="str">
        <f t="shared" si="3674"/>
        <v/>
      </c>
      <c r="S832" s="46" t="str">
        <f t="shared" si="3675"/>
        <v/>
      </c>
      <c r="T832" s="37"/>
      <c r="U832" s="29"/>
      <c r="V832" s="47"/>
      <c r="W832" s="67"/>
      <c r="X832" s="45" t="str">
        <f t="shared" si="3696"/>
        <v/>
      </c>
      <c r="Y832" s="45"/>
      <c r="Z832" s="45"/>
      <c r="AA832" s="45"/>
      <c r="AB832" s="45" t="str">
        <f t="shared" si="3697"/>
        <v/>
      </c>
      <c r="AC832" s="45"/>
      <c r="AD832" s="45"/>
      <c r="AE832" s="45"/>
      <c r="AF832" s="45" t="str">
        <f t="shared" si="3676"/>
        <v/>
      </c>
      <c r="AG832" s="46" t="str">
        <f t="shared" si="3677"/>
        <v/>
      </c>
      <c r="AH832" s="37"/>
      <c r="AI832" s="29"/>
      <c r="AJ832" s="47"/>
      <c r="AK832" s="45"/>
      <c r="AL832" s="45" t="str">
        <f t="shared" si="3698"/>
        <v/>
      </c>
      <c r="AM832" s="45"/>
      <c r="AN832" s="45" t="str">
        <f t="shared" si="3699"/>
        <v/>
      </c>
      <c r="AO832" s="45"/>
      <c r="AP832" s="45" t="str">
        <f t="shared" si="3700"/>
        <v/>
      </c>
      <c r="AQ832" s="45"/>
      <c r="AR832" s="45"/>
      <c r="AS832" s="45"/>
      <c r="AT832" s="45" t="str">
        <f t="shared" si="3678"/>
        <v/>
      </c>
      <c r="AU832" s="46" t="str">
        <f t="shared" si="3679"/>
        <v/>
      </c>
      <c r="AV832" s="37"/>
      <c r="AW832" s="29"/>
      <c r="AX832" s="47"/>
      <c r="AY832" s="45"/>
      <c r="AZ832" s="45" t="str">
        <f t="shared" si="3701"/>
        <v/>
      </c>
      <c r="BA832" s="45"/>
      <c r="BB832" s="45" t="str">
        <f t="shared" si="3702"/>
        <v/>
      </c>
      <c r="BC832" s="45"/>
      <c r="BD832" s="45" t="str">
        <f t="shared" si="3703"/>
        <v/>
      </c>
      <c r="BE832" s="45"/>
      <c r="BF832" s="45"/>
      <c r="BG832" s="45"/>
      <c r="BH832" s="45" t="str">
        <f t="shared" si="3680"/>
        <v/>
      </c>
      <c r="BI832" s="46" t="str">
        <f t="shared" si="3681"/>
        <v/>
      </c>
      <c r="BJ832" s="37"/>
      <c r="BK832" s="29"/>
      <c r="BL832" s="47"/>
      <c r="BM832" s="43">
        <v>14461</v>
      </c>
      <c r="BN832" s="45">
        <f t="shared" si="3622"/>
        <v>42</v>
      </c>
      <c r="BO832" s="43">
        <v>555</v>
      </c>
      <c r="BP832" s="45">
        <f t="shared" si="3623"/>
        <v>0</v>
      </c>
      <c r="BQ832" s="43">
        <v>9</v>
      </c>
      <c r="BR832" s="45">
        <f t="shared" si="3624"/>
        <v>0</v>
      </c>
      <c r="BS832" s="43">
        <v>0</v>
      </c>
      <c r="BT832" s="207" t="str">
        <f t="shared" si="3625"/>
        <v>キティフェイスポーチ</v>
      </c>
      <c r="BU832" s="67">
        <f t="shared" si="3626"/>
        <v>900</v>
      </c>
      <c r="BV832" s="43">
        <f t="shared" si="3627"/>
        <v>0</v>
      </c>
      <c r="BW832" s="46">
        <f t="shared" si="3628"/>
        <v>0</v>
      </c>
      <c r="BX832" s="37"/>
      <c r="BY832" s="57"/>
      <c r="BZ832" s="47"/>
      <c r="CA832" s="43">
        <v>6201</v>
      </c>
      <c r="CB832" s="45">
        <f t="shared" si="3629"/>
        <v>28</v>
      </c>
      <c r="CC832" s="43">
        <v>198</v>
      </c>
      <c r="CD832" s="45">
        <f t="shared" si="3630"/>
        <v>0</v>
      </c>
      <c r="CE832" s="43">
        <v>8</v>
      </c>
      <c r="CF832" s="45">
        <f t="shared" si="3631"/>
        <v>0</v>
      </c>
      <c r="CG832" s="43">
        <v>4</v>
      </c>
      <c r="CH832" s="207" t="str">
        <f t="shared" si="3632"/>
        <v>デジタルミニカメラ</v>
      </c>
      <c r="CI832" s="67">
        <f t="shared" si="3633"/>
        <v>0</v>
      </c>
      <c r="CJ832" s="43">
        <f t="shared" si="3634"/>
        <v>0</v>
      </c>
      <c r="CK832" s="46">
        <f t="shared" si="3635"/>
        <v>0</v>
      </c>
      <c r="CL832" s="37" t="s">
        <v>289</v>
      </c>
      <c r="CM832" s="29"/>
      <c r="CN832" s="47"/>
      <c r="CO832" s="43">
        <v>636</v>
      </c>
      <c r="CP832" s="45">
        <f t="shared" si="3636"/>
        <v>92</v>
      </c>
      <c r="CQ832" s="43">
        <v>24</v>
      </c>
      <c r="CR832" s="45">
        <f t="shared" si="3637"/>
        <v>5</v>
      </c>
      <c r="CS832" s="43">
        <v>4</v>
      </c>
      <c r="CT832" s="45">
        <f t="shared" si="3638"/>
        <v>4</v>
      </c>
      <c r="CU832" s="43">
        <v>4</v>
      </c>
      <c r="CV832" s="207" t="str">
        <f t="shared" si="3639"/>
        <v>サンリオFAN</v>
      </c>
      <c r="CW832" s="67">
        <f t="shared" si="3640"/>
        <v>1100</v>
      </c>
      <c r="CX832" s="43">
        <f t="shared" si="3641"/>
        <v>4400</v>
      </c>
      <c r="CY832" s="46">
        <f t="shared" si="3642"/>
        <v>0.47826086956521741</v>
      </c>
      <c r="CZ832" s="37"/>
      <c r="DA832" s="29"/>
      <c r="DB832" s="47"/>
      <c r="DC832" s="67"/>
      <c r="DD832" s="45" t="str">
        <f t="shared" si="3704"/>
        <v/>
      </c>
      <c r="DE832" s="45"/>
      <c r="DF832" s="45"/>
      <c r="DG832" s="45"/>
      <c r="DH832" s="45" t="str">
        <f t="shared" si="3705"/>
        <v/>
      </c>
      <c r="DI832" s="45"/>
      <c r="DJ832" s="45"/>
      <c r="DK832" s="45"/>
      <c r="DL832" s="45" t="str">
        <f t="shared" si="3682"/>
        <v/>
      </c>
      <c r="DM832" s="46" t="str">
        <f t="shared" si="3683"/>
        <v/>
      </c>
      <c r="DN832" s="37"/>
      <c r="DO832" s="29"/>
      <c r="DP832" s="47"/>
      <c r="DQ832" s="45"/>
      <c r="DR832" s="45" t="str">
        <f t="shared" si="3706"/>
        <v/>
      </c>
      <c r="DS832" s="45"/>
      <c r="DT832" s="45" t="str">
        <f t="shared" si="3707"/>
        <v/>
      </c>
      <c r="DU832" s="45"/>
      <c r="DV832" s="45" t="str">
        <f t="shared" si="3708"/>
        <v/>
      </c>
      <c r="DW832" s="45"/>
      <c r="DX832" s="45"/>
      <c r="DY832" s="45"/>
      <c r="DZ832" s="45" t="str">
        <f t="shared" si="3684"/>
        <v/>
      </c>
      <c r="EA832" s="46" t="str">
        <f t="shared" si="3685"/>
        <v/>
      </c>
      <c r="EB832" s="37"/>
      <c r="GU832" s="220"/>
      <c r="HX832" s="360"/>
      <c r="HY832" s="47"/>
      <c r="HZ832" s="43">
        <v>3100</v>
      </c>
      <c r="IA832" s="45">
        <f t="shared" si="3643"/>
        <v>53</v>
      </c>
      <c r="IB832" s="43">
        <v>95</v>
      </c>
      <c r="IC832" s="45">
        <f t="shared" si="3644"/>
        <v>1</v>
      </c>
      <c r="ID832" s="43">
        <v>29</v>
      </c>
      <c r="IE832" s="45">
        <f t="shared" si="3645"/>
        <v>0</v>
      </c>
      <c r="IF832" s="43">
        <v>7</v>
      </c>
      <c r="IG832" s="207" t="str">
        <f t="shared" si="3646"/>
        <v>ミニ香水</v>
      </c>
      <c r="IH832" s="67">
        <f t="shared" si="3647"/>
        <v>1100</v>
      </c>
      <c r="II832" s="43">
        <f t="shared" si="3648"/>
        <v>0</v>
      </c>
      <c r="IJ832" s="46">
        <f t="shared" si="3649"/>
        <v>0</v>
      </c>
      <c r="IK832" s="37"/>
      <c r="IL832" s="29"/>
      <c r="IM832" s="47"/>
      <c r="IN832" s="43">
        <v>3892</v>
      </c>
      <c r="IO832" s="45">
        <f t="shared" si="3650"/>
        <v>16</v>
      </c>
      <c r="IP832" s="43">
        <v>86</v>
      </c>
      <c r="IQ832" s="45">
        <f t="shared" si="3651"/>
        <v>0</v>
      </c>
      <c r="IR832" s="43">
        <v>9</v>
      </c>
      <c r="IS832" s="45">
        <f t="shared" si="3652"/>
        <v>0</v>
      </c>
      <c r="IT832" s="43">
        <v>0</v>
      </c>
      <c r="IU832" s="207" t="str">
        <f t="shared" si="3653"/>
        <v>ジャグラーサウンドボタン</v>
      </c>
      <c r="IV832" s="67">
        <f t="shared" si="3654"/>
        <v>900</v>
      </c>
      <c r="IW832" s="43">
        <f t="shared" si="3655"/>
        <v>0</v>
      </c>
      <c r="IX832" s="46">
        <f t="shared" si="3656"/>
        <v>0</v>
      </c>
      <c r="IY832" s="37"/>
      <c r="IZ832" s="61"/>
      <c r="JA832" s="47"/>
      <c r="JB832" s="43">
        <v>2916</v>
      </c>
      <c r="JC832" s="45">
        <f t="shared" si="3657"/>
        <v>19</v>
      </c>
      <c r="JD832" s="43">
        <v>90</v>
      </c>
      <c r="JE832" s="45">
        <f t="shared" si="3658"/>
        <v>1</v>
      </c>
      <c r="JF832" s="43">
        <v>14</v>
      </c>
      <c r="JG832" s="45">
        <f t="shared" si="3659"/>
        <v>1</v>
      </c>
      <c r="JH832" s="43">
        <v>5</v>
      </c>
      <c r="JI832" s="207" t="str">
        <f t="shared" si="3660"/>
        <v>サンリオキーケース</v>
      </c>
      <c r="JJ832" s="67">
        <f t="shared" si="3661"/>
        <v>726</v>
      </c>
      <c r="JK832" s="43">
        <f t="shared" si="3662"/>
        <v>726</v>
      </c>
      <c r="JL832" s="46">
        <f t="shared" si="3663"/>
        <v>0.38210526315789473</v>
      </c>
      <c r="JM832" s="37"/>
      <c r="JN832" s="29"/>
      <c r="JO832" s="47"/>
      <c r="JP832" s="43">
        <v>3193</v>
      </c>
      <c r="JQ832" s="45">
        <f t="shared" si="3664"/>
        <v>39</v>
      </c>
      <c r="JR832" s="43">
        <v>69</v>
      </c>
      <c r="JS832" s="45">
        <f t="shared" si="3665"/>
        <v>2</v>
      </c>
      <c r="JT832" s="43">
        <v>12</v>
      </c>
      <c r="JU832" s="45">
        <f t="shared" si="3666"/>
        <v>2</v>
      </c>
      <c r="JV832" s="43">
        <v>3</v>
      </c>
      <c r="JW832" s="207" t="str">
        <f t="shared" si="3669"/>
        <v>デジタルミニカメラ</v>
      </c>
      <c r="JX832" s="67">
        <f t="shared" si="3670"/>
        <v>722</v>
      </c>
      <c r="JY832" s="43">
        <f t="shared" si="3667"/>
        <v>1444</v>
      </c>
      <c r="JZ832" s="46">
        <f t="shared" si="3668"/>
        <v>0.37025641025641026</v>
      </c>
      <c r="KA832" s="37" t="s">
        <v>273</v>
      </c>
      <c r="KB832" s="51"/>
      <c r="KC832" s="47"/>
      <c r="KD832" s="43">
        <v>8949</v>
      </c>
      <c r="KE832" s="45">
        <f>IF(KD832="","",KD832-KD828)</f>
        <v>18</v>
      </c>
      <c r="KF832" s="43">
        <v>260</v>
      </c>
      <c r="KG832" s="45">
        <f>IF(KF832="","",KF832-KF828)</f>
        <v>1</v>
      </c>
      <c r="KH832" s="43">
        <v>37</v>
      </c>
      <c r="KI832" s="45">
        <f>IF(KH832="","",KH828+KJ828-KH832)</f>
        <v>1</v>
      </c>
      <c r="KJ832" s="43">
        <v>0</v>
      </c>
      <c r="KK832" s="64" t="str">
        <f>IF(KD832="","",KK828)</f>
        <v>ミニ香水</v>
      </c>
      <c r="KL832" s="67">
        <f>IF(KE832="","",KL828)</f>
        <v>1000</v>
      </c>
      <c r="KM832" s="43">
        <f>IF(KH832="","",KI832*KL832)</f>
        <v>1000</v>
      </c>
      <c r="KN832" s="46">
        <f>IF(KI832="","",KM832/(KE832*100))</f>
        <v>0.55555555555555558</v>
      </c>
      <c r="KO832" s="37" t="s">
        <v>291</v>
      </c>
      <c r="KP832" s="29"/>
      <c r="KQ832" s="47"/>
      <c r="KR832" s="43">
        <v>18365</v>
      </c>
      <c r="KS832" s="45">
        <f>IF(KR832="","",KR832-KR828)</f>
        <v>4</v>
      </c>
      <c r="KT832" s="43">
        <v>1030</v>
      </c>
      <c r="KU832" s="45">
        <f>IF(KT832="","",KT832-KT828)</f>
        <v>3</v>
      </c>
      <c r="KV832" s="43">
        <v>5</v>
      </c>
      <c r="KW832" s="45">
        <f>IF(KV832="","",KV828+KX828-KV832)</f>
        <v>4</v>
      </c>
      <c r="KX832" s="43">
        <v>1</v>
      </c>
      <c r="KY832" s="64" t="str">
        <f>IF(KR832="","",KY828)</f>
        <v>ジャグラーイヤホン</v>
      </c>
      <c r="KZ832" s="67">
        <f>IF(KS832="","",KZ828)</f>
        <v>1100</v>
      </c>
      <c r="LA832" s="43">
        <f>IF(KV832="","",KW832*KZ832)</f>
        <v>4400</v>
      </c>
      <c r="LB832" s="46">
        <f>IF(KW832="","",LA832/(KS832*100))</f>
        <v>11</v>
      </c>
      <c r="LC832" s="37" t="s">
        <v>285</v>
      </c>
      <c r="LD832" s="29"/>
      <c r="LE832" s="75"/>
      <c r="LF832" s="76"/>
      <c r="LG832" s="76"/>
      <c r="LH832" s="76"/>
      <c r="LI832" s="76"/>
      <c r="LJ832" s="77"/>
      <c r="LK832" s="76"/>
      <c r="LL832" s="76"/>
      <c r="LM832" s="78"/>
      <c r="LN832" s="79"/>
      <c r="LO832" s="76"/>
      <c r="LP832" s="80"/>
      <c r="LQ832" s="37"/>
      <c r="LR832" s="29"/>
      <c r="LS832" s="47"/>
      <c r="LT832" s="67"/>
      <c r="LU832" s="45" t="str">
        <f t="shared" si="3709"/>
        <v/>
      </c>
      <c r="LV832" s="45"/>
      <c r="LW832" s="45"/>
      <c r="LX832" s="45"/>
      <c r="LY832" s="45" t="str">
        <f t="shared" si="3710"/>
        <v/>
      </c>
      <c r="LZ832" s="45"/>
      <c r="MA832" s="45"/>
      <c r="MB832" s="45"/>
      <c r="MC832" s="45" t="str">
        <f t="shared" si="3686"/>
        <v/>
      </c>
      <c r="MD832" s="46" t="str">
        <f t="shared" si="3687"/>
        <v/>
      </c>
      <c r="ME832" s="37"/>
      <c r="MF832" s="29"/>
      <c r="MG832" s="47"/>
      <c r="MH832" s="67"/>
      <c r="MI832" s="45" t="str">
        <f t="shared" si="3711"/>
        <v/>
      </c>
      <c r="MJ832" s="45"/>
      <c r="MK832" s="45"/>
      <c r="ML832" s="45"/>
      <c r="MM832" s="45" t="str">
        <f t="shared" si="3712"/>
        <v/>
      </c>
      <c r="MN832" s="45"/>
      <c r="MO832" s="45"/>
      <c r="MP832" s="45"/>
      <c r="MQ832" s="45" t="str">
        <f t="shared" si="3688"/>
        <v/>
      </c>
      <c r="MR832" s="46" t="str">
        <f t="shared" si="3689"/>
        <v/>
      </c>
      <c r="MS832" s="37"/>
      <c r="MT832" s="29"/>
      <c r="MU832" s="47"/>
      <c r="MV832" s="67"/>
      <c r="MW832" s="45" t="str">
        <f t="shared" si="3713"/>
        <v/>
      </c>
      <c r="MX832" s="45"/>
      <c r="MY832" s="45"/>
      <c r="MZ832" s="45"/>
      <c r="NA832" s="45" t="str">
        <f t="shared" si="3714"/>
        <v/>
      </c>
      <c r="NB832" s="45"/>
      <c r="NC832" s="45"/>
      <c r="ND832" s="45"/>
      <c r="NE832" s="45" t="str">
        <f t="shared" si="3690"/>
        <v/>
      </c>
      <c r="NF832" s="46" t="str">
        <f t="shared" si="3691"/>
        <v/>
      </c>
      <c r="NG832" s="37"/>
      <c r="NH832" s="29"/>
      <c r="NI832" s="47"/>
      <c r="NJ832" s="67"/>
      <c r="NK832" s="45" t="str">
        <f t="shared" si="3715"/>
        <v/>
      </c>
      <c r="NL832" s="45"/>
      <c r="NM832" s="45"/>
      <c r="NN832" s="45"/>
      <c r="NO832" s="45" t="str">
        <f t="shared" si="3716"/>
        <v/>
      </c>
      <c r="NP832" s="45"/>
      <c r="NQ832" s="45"/>
      <c r="NR832" s="45"/>
      <c r="NS832" s="45" t="str">
        <f t="shared" si="3692"/>
        <v/>
      </c>
      <c r="NT832" s="46" t="str">
        <f t="shared" si="3693"/>
        <v/>
      </c>
      <c r="NU832" s="37"/>
    </row>
    <row r="833" spans="1:385" ht="15" customHeight="1" thickTop="1" x14ac:dyDescent="0.25">
      <c r="A833" s="38"/>
      <c r="B833" s="39"/>
      <c r="C833" s="40"/>
      <c r="D833" s="40"/>
      <c r="E833" s="40"/>
      <c r="F833" s="135"/>
      <c r="G833" s="135"/>
      <c r="H833" s="42"/>
      <c r="I833" s="45"/>
      <c r="J833" s="45" t="str">
        <f t="shared" si="3694"/>
        <v/>
      </c>
      <c r="K833" s="45"/>
      <c r="L833" s="45"/>
      <c r="M833" s="45"/>
      <c r="N833" s="45" t="str">
        <f t="shared" si="3695"/>
        <v/>
      </c>
      <c r="O833" s="45"/>
      <c r="P833" s="45"/>
      <c r="Q833" s="45"/>
      <c r="R833" s="45" t="str">
        <f t="shared" si="3674"/>
        <v/>
      </c>
      <c r="S833" s="46" t="str">
        <f t="shared" si="3675"/>
        <v/>
      </c>
      <c r="T833" s="37"/>
      <c r="U833" s="29"/>
      <c r="V833" s="47"/>
      <c r="W833" s="67"/>
      <c r="X833" s="45" t="str">
        <f t="shared" si="3696"/>
        <v/>
      </c>
      <c r="Y833" s="45"/>
      <c r="Z833" s="45"/>
      <c r="AA833" s="45"/>
      <c r="AB833" s="45" t="str">
        <f t="shared" si="3697"/>
        <v/>
      </c>
      <c r="AC833" s="45"/>
      <c r="AD833" s="45"/>
      <c r="AE833" s="45"/>
      <c r="AF833" s="45" t="str">
        <f t="shared" si="3676"/>
        <v/>
      </c>
      <c r="AG833" s="46" t="str">
        <f t="shared" si="3677"/>
        <v/>
      </c>
      <c r="AH833" s="37"/>
      <c r="AI833" s="29"/>
      <c r="AJ833" s="47"/>
      <c r="AK833" s="45"/>
      <c r="AL833" s="45" t="str">
        <f t="shared" si="3698"/>
        <v/>
      </c>
      <c r="AM833" s="45"/>
      <c r="AN833" s="45" t="str">
        <f t="shared" si="3699"/>
        <v/>
      </c>
      <c r="AO833" s="45"/>
      <c r="AP833" s="45" t="str">
        <f t="shared" si="3700"/>
        <v/>
      </c>
      <c r="AQ833" s="45"/>
      <c r="AR833" s="45"/>
      <c r="AS833" s="45"/>
      <c r="AT833" s="45" t="str">
        <f t="shared" si="3678"/>
        <v/>
      </c>
      <c r="AU833" s="46" t="str">
        <f t="shared" si="3679"/>
        <v/>
      </c>
      <c r="AV833" s="37"/>
      <c r="AW833" s="29"/>
      <c r="AX833" s="47"/>
      <c r="AY833" s="45"/>
      <c r="AZ833" s="45" t="str">
        <f t="shared" si="3701"/>
        <v/>
      </c>
      <c r="BA833" s="45"/>
      <c r="BB833" s="45" t="str">
        <f t="shared" si="3702"/>
        <v/>
      </c>
      <c r="BC833" s="45"/>
      <c r="BD833" s="45" t="str">
        <f t="shared" si="3703"/>
        <v/>
      </c>
      <c r="BE833" s="45"/>
      <c r="BF833" s="45"/>
      <c r="BG833" s="45"/>
      <c r="BH833" s="45" t="str">
        <f t="shared" si="3680"/>
        <v/>
      </c>
      <c r="BI833" s="46" t="str">
        <f t="shared" si="3681"/>
        <v/>
      </c>
      <c r="BJ833" s="37"/>
      <c r="BK833" s="29"/>
      <c r="BL833" s="47"/>
      <c r="BM833" s="45">
        <v>18925</v>
      </c>
      <c r="BN833" s="45">
        <f t="shared" si="3622"/>
        <v>55</v>
      </c>
      <c r="BO833" s="45">
        <v>886</v>
      </c>
      <c r="BP833" s="45">
        <f t="shared" si="3623"/>
        <v>1</v>
      </c>
      <c r="BQ833" s="45">
        <v>58</v>
      </c>
      <c r="BR833" s="45">
        <f t="shared" si="3624"/>
        <v>2</v>
      </c>
      <c r="BS833" s="45">
        <v>0</v>
      </c>
      <c r="BT833" s="63" t="str">
        <f t="shared" si="3625"/>
        <v>キティサンダルキーホルダー</v>
      </c>
      <c r="BU833" s="67">
        <f t="shared" si="3626"/>
        <v>605</v>
      </c>
      <c r="BV833" s="45">
        <f t="shared" si="3627"/>
        <v>1210</v>
      </c>
      <c r="BW833" s="46">
        <f t="shared" si="3628"/>
        <v>0.22</v>
      </c>
      <c r="BX833" s="37"/>
      <c r="BY833" s="57"/>
      <c r="BZ833" s="47"/>
      <c r="CA833" s="45">
        <v>6435</v>
      </c>
      <c r="CB833" s="45">
        <f t="shared" si="3629"/>
        <v>34</v>
      </c>
      <c r="CC833" s="45">
        <v>379</v>
      </c>
      <c r="CD833" s="45">
        <f t="shared" si="3630"/>
        <v>4</v>
      </c>
      <c r="CE833" s="45">
        <v>88</v>
      </c>
      <c r="CF833" s="45">
        <f t="shared" si="3631"/>
        <v>23</v>
      </c>
      <c r="CG833" s="45">
        <v>0</v>
      </c>
      <c r="CH833" s="63" t="str">
        <f t="shared" si="3632"/>
        <v>スプランキーラバー</v>
      </c>
      <c r="CI833" s="67">
        <f t="shared" si="3633"/>
        <v>187</v>
      </c>
      <c r="CJ833" s="45">
        <f t="shared" si="3634"/>
        <v>4301</v>
      </c>
      <c r="CK833" s="46">
        <f t="shared" si="3635"/>
        <v>1.2649999999999999</v>
      </c>
      <c r="CL833" s="37"/>
      <c r="CM833" s="29"/>
      <c r="CN833" s="47"/>
      <c r="CO833" s="45">
        <v>222</v>
      </c>
      <c r="CP833" s="45">
        <f t="shared" si="3636"/>
        <v>56</v>
      </c>
      <c r="CQ833" s="45">
        <v>11</v>
      </c>
      <c r="CR833" s="45">
        <f t="shared" si="3637"/>
        <v>0</v>
      </c>
      <c r="CS833" s="45">
        <v>18</v>
      </c>
      <c r="CT833" s="45">
        <f t="shared" si="3638"/>
        <v>0</v>
      </c>
      <c r="CU833" s="45">
        <v>0</v>
      </c>
      <c r="CV833" s="63" t="str">
        <f t="shared" si="3639"/>
        <v>ギャルキティキーケース</v>
      </c>
      <c r="CW833" s="67">
        <f t="shared" si="3640"/>
        <v>726</v>
      </c>
      <c r="CX833" s="45">
        <f t="shared" si="3641"/>
        <v>0</v>
      </c>
      <c r="CY833" s="46">
        <f t="shared" si="3642"/>
        <v>0</v>
      </c>
      <c r="CZ833" s="37"/>
      <c r="DA833" s="29"/>
      <c r="DB833" s="47"/>
      <c r="DC833" s="67"/>
      <c r="DD833" s="45" t="str">
        <f t="shared" si="3704"/>
        <v/>
      </c>
      <c r="DE833" s="45"/>
      <c r="DF833" s="45"/>
      <c r="DG833" s="45"/>
      <c r="DH833" s="45" t="str">
        <f t="shared" si="3705"/>
        <v/>
      </c>
      <c r="DI833" s="45"/>
      <c r="DJ833" s="45"/>
      <c r="DK833" s="45"/>
      <c r="DL833" s="45" t="str">
        <f t="shared" si="3682"/>
        <v/>
      </c>
      <c r="DM833" s="46" t="str">
        <f t="shared" si="3683"/>
        <v/>
      </c>
      <c r="DN833" s="37"/>
      <c r="DO833" s="29"/>
      <c r="DP833" s="47"/>
      <c r="DQ833" s="45"/>
      <c r="DR833" s="45" t="str">
        <f t="shared" si="3706"/>
        <v/>
      </c>
      <c r="DS833" s="45"/>
      <c r="DT833" s="45" t="str">
        <f t="shared" si="3707"/>
        <v/>
      </c>
      <c r="DU833" s="45"/>
      <c r="DV833" s="45" t="str">
        <f t="shared" si="3708"/>
        <v/>
      </c>
      <c r="DW833" s="45"/>
      <c r="DX833" s="45"/>
      <c r="DY833" s="45"/>
      <c r="DZ833" s="45" t="str">
        <f t="shared" si="3684"/>
        <v/>
      </c>
      <c r="EA833" s="46" t="str">
        <f t="shared" si="3685"/>
        <v/>
      </c>
      <c r="EB833" s="37"/>
      <c r="GU833" s="220"/>
      <c r="HX833" s="360"/>
      <c r="HY833" s="47"/>
      <c r="HZ833" s="45">
        <v>2991</v>
      </c>
      <c r="IA833" s="45">
        <f t="shared" si="3643"/>
        <v>79</v>
      </c>
      <c r="IB833" s="45">
        <v>98</v>
      </c>
      <c r="IC833" s="45">
        <f t="shared" si="3644"/>
        <v>3</v>
      </c>
      <c r="ID833" s="45">
        <v>19</v>
      </c>
      <c r="IE833" s="45">
        <f t="shared" si="3645"/>
        <v>3</v>
      </c>
      <c r="IF833" s="45">
        <v>3</v>
      </c>
      <c r="IG833" s="63" t="str">
        <f t="shared" si="3646"/>
        <v>アンパンマンもちふわ</v>
      </c>
      <c r="IH833" s="67">
        <f t="shared" si="3647"/>
        <v>673</v>
      </c>
      <c r="II833" s="45">
        <f t="shared" si="3648"/>
        <v>2019</v>
      </c>
      <c r="IJ833" s="46">
        <f t="shared" si="3649"/>
        <v>0.25556962025316454</v>
      </c>
      <c r="IK833" s="37"/>
      <c r="IL833" s="29"/>
      <c r="IM833" s="47"/>
      <c r="IN833" s="45">
        <v>2397</v>
      </c>
      <c r="IO833" s="45">
        <f t="shared" si="3650"/>
        <v>44</v>
      </c>
      <c r="IP833" s="45">
        <v>126</v>
      </c>
      <c r="IQ833" s="45">
        <f t="shared" si="3651"/>
        <v>2</v>
      </c>
      <c r="IR833" s="45">
        <v>20</v>
      </c>
      <c r="IS833" s="45">
        <f t="shared" si="3652"/>
        <v>2</v>
      </c>
      <c r="IT833" s="45">
        <v>2</v>
      </c>
      <c r="IU833" s="63" t="str">
        <f t="shared" si="3653"/>
        <v>モンチッチヘアゴム</v>
      </c>
      <c r="IV833" s="67">
        <f t="shared" si="3654"/>
        <v>450</v>
      </c>
      <c r="IW833" s="45">
        <f t="shared" si="3655"/>
        <v>900</v>
      </c>
      <c r="IX833" s="46">
        <f t="shared" si="3656"/>
        <v>0.20454545454545456</v>
      </c>
      <c r="IY833" s="37"/>
      <c r="IZ833" s="61"/>
      <c r="JA833" s="47"/>
      <c r="JB833" s="45">
        <v>3032</v>
      </c>
      <c r="JC833" s="45">
        <f t="shared" si="3657"/>
        <v>25</v>
      </c>
      <c r="JD833" s="45">
        <v>224</v>
      </c>
      <c r="JE833" s="45">
        <f t="shared" si="3658"/>
        <v>2</v>
      </c>
      <c r="JF833" s="45">
        <v>4</v>
      </c>
      <c r="JG833" s="45">
        <f t="shared" si="3659"/>
        <v>2</v>
      </c>
      <c r="JH833" s="45">
        <v>8</v>
      </c>
      <c r="JI833" s="64" t="str">
        <f t="shared" si="3660"/>
        <v>パイの実イヤホン</v>
      </c>
      <c r="JJ833" s="67">
        <f t="shared" si="3661"/>
        <v>1100</v>
      </c>
      <c r="JK833" s="45">
        <f t="shared" si="3662"/>
        <v>2200</v>
      </c>
      <c r="JL833" s="46">
        <f t="shared" si="3663"/>
        <v>0.88</v>
      </c>
      <c r="JM833" s="37"/>
      <c r="JN833" s="29"/>
      <c r="JO833" s="47"/>
      <c r="JP833" s="45">
        <v>4142</v>
      </c>
      <c r="JQ833" s="45">
        <f t="shared" si="3664"/>
        <v>58</v>
      </c>
      <c r="JR833" s="45">
        <v>201</v>
      </c>
      <c r="JS833" s="45">
        <f t="shared" si="3665"/>
        <v>1</v>
      </c>
      <c r="JT833" s="45">
        <v>65</v>
      </c>
      <c r="JU833" s="45">
        <f t="shared" si="3666"/>
        <v>1</v>
      </c>
      <c r="JV833" s="45">
        <v>0</v>
      </c>
      <c r="JW833" s="63" t="str">
        <f t="shared" si="3669"/>
        <v>キティサンダルKH</v>
      </c>
      <c r="JX833" s="67">
        <f t="shared" si="3670"/>
        <v>605</v>
      </c>
      <c r="JY833" s="45">
        <f t="shared" si="3667"/>
        <v>605</v>
      </c>
      <c r="JZ833" s="46">
        <f t="shared" si="3668"/>
        <v>0.10431034482758621</v>
      </c>
      <c r="KA833" s="37"/>
      <c r="KB833" s="51"/>
      <c r="KC833" s="47"/>
      <c r="KD833" s="45">
        <v>9703</v>
      </c>
      <c r="KE833" s="45">
        <f>IF(KD833="","",KD833-KD829)</f>
        <v>42</v>
      </c>
      <c r="KF833" s="45">
        <v>558</v>
      </c>
      <c r="KG833" s="45">
        <f>IF(KF833="","",KF833-KF829)</f>
        <v>2</v>
      </c>
      <c r="KH833" s="45">
        <v>33</v>
      </c>
      <c r="KI833" s="45">
        <f>IF(KH833="","",KH829+KJ829-KH833)</f>
        <v>2</v>
      </c>
      <c r="KJ833" s="45">
        <v>0</v>
      </c>
      <c r="KK833" s="64" t="str">
        <f>IF(KD833="","",KK829)</f>
        <v>ニキ</v>
      </c>
      <c r="KL833" s="67">
        <f>IF(KE833="","",KL829)</f>
        <v>800</v>
      </c>
      <c r="KM833" s="45">
        <f>IF(KH833="","",KI833*KL833)</f>
        <v>1600</v>
      </c>
      <c r="KN833" s="46">
        <f>IF(KI833="","",KM833/(KE833*100))</f>
        <v>0.38095238095238093</v>
      </c>
      <c r="KO833" s="37" t="s">
        <v>286</v>
      </c>
      <c r="KP833" s="29"/>
      <c r="KQ833" s="47"/>
      <c r="KR833" s="45">
        <v>15364</v>
      </c>
      <c r="KS833" s="45">
        <f>IF(KR833="","",KR833-KR829)</f>
        <v>9</v>
      </c>
      <c r="KT833" s="45">
        <v>1814</v>
      </c>
      <c r="KU833" s="45">
        <f>IF(KT833="","",KT833-KT829)</f>
        <v>0</v>
      </c>
      <c r="KV833" s="45">
        <v>14</v>
      </c>
      <c r="KW833" s="45">
        <f>IF(KV833="","",KV829+KX829-KV833)</f>
        <v>0</v>
      </c>
      <c r="KX833" s="45">
        <v>6</v>
      </c>
      <c r="KY833" s="64" t="str">
        <f>IF(KR833="","",KY829)</f>
        <v>チロルイヤホン</v>
      </c>
      <c r="KZ833" s="67">
        <f>IF(KS833="","",KZ829)</f>
        <v>1100</v>
      </c>
      <c r="LA833" s="45">
        <f>IF(KV833="","",KW833*KZ833)</f>
        <v>0</v>
      </c>
      <c r="LB833" s="46">
        <f>IF(KW833="","",LA833/(KS833*100))</f>
        <v>0</v>
      </c>
      <c r="LC833" s="37" t="s">
        <v>292</v>
      </c>
      <c r="LD833" s="29"/>
      <c r="LE833" s="52" t="str">
        <f>IF(A813="","",A813)</f>
        <v/>
      </c>
      <c r="LF833" s="43"/>
      <c r="LG833" s="86"/>
      <c r="LH833" s="43"/>
      <c r="LI833" s="43"/>
      <c r="LJ833" s="43"/>
      <c r="LK833" s="87"/>
      <c r="LL833" s="43"/>
      <c r="LM833" s="65"/>
      <c r="LN833" s="48"/>
      <c r="LO833" s="87"/>
      <c r="LP833" s="53"/>
      <c r="LQ833" s="37"/>
      <c r="LR833" s="29"/>
      <c r="LS833" s="47"/>
      <c r="LT833" s="67"/>
      <c r="LU833" s="45" t="str">
        <f t="shared" si="3709"/>
        <v/>
      </c>
      <c r="LV833" s="45"/>
      <c r="LW833" s="45"/>
      <c r="LX833" s="45"/>
      <c r="LY833" s="45" t="str">
        <f t="shared" si="3710"/>
        <v/>
      </c>
      <c r="LZ833" s="45"/>
      <c r="MA833" s="45"/>
      <c r="MB833" s="45"/>
      <c r="MC833" s="45" t="str">
        <f t="shared" si="3686"/>
        <v/>
      </c>
      <c r="MD833" s="46" t="str">
        <f t="shared" si="3687"/>
        <v/>
      </c>
      <c r="ME833" s="37"/>
      <c r="MF833" s="29"/>
      <c r="MG833" s="47"/>
      <c r="MH833" s="67"/>
      <c r="MI833" s="45" t="str">
        <f t="shared" si="3711"/>
        <v/>
      </c>
      <c r="MJ833" s="45"/>
      <c r="MK833" s="45"/>
      <c r="ML833" s="45"/>
      <c r="MM833" s="45" t="str">
        <f t="shared" si="3712"/>
        <v/>
      </c>
      <c r="MN833" s="45"/>
      <c r="MO833" s="45"/>
      <c r="MP833" s="45"/>
      <c r="MQ833" s="45" t="str">
        <f t="shared" si="3688"/>
        <v/>
      </c>
      <c r="MR833" s="46" t="str">
        <f t="shared" si="3689"/>
        <v/>
      </c>
      <c r="MS833" s="37"/>
      <c r="MT833" s="29"/>
      <c r="MU833" s="47"/>
      <c r="MV833" s="67"/>
      <c r="MW833" s="45" t="str">
        <f t="shared" si="3713"/>
        <v/>
      </c>
      <c r="MX833" s="45"/>
      <c r="MY833" s="45"/>
      <c r="MZ833" s="45"/>
      <c r="NA833" s="45" t="str">
        <f t="shared" si="3714"/>
        <v/>
      </c>
      <c r="NB833" s="45"/>
      <c r="NC833" s="45"/>
      <c r="ND833" s="45"/>
      <c r="NE833" s="45" t="str">
        <f t="shared" si="3690"/>
        <v/>
      </c>
      <c r="NF833" s="46" t="str">
        <f t="shared" si="3691"/>
        <v/>
      </c>
      <c r="NG833" s="37"/>
      <c r="NH833" s="29"/>
      <c r="NI833" s="47"/>
      <c r="NJ833" s="67"/>
      <c r="NK833" s="45" t="str">
        <f t="shared" si="3715"/>
        <v/>
      </c>
      <c r="NL833" s="45"/>
      <c r="NM833" s="45"/>
      <c r="NN833" s="45"/>
      <c r="NO833" s="45" t="str">
        <f t="shared" si="3716"/>
        <v/>
      </c>
      <c r="NP833" s="45"/>
      <c r="NQ833" s="45"/>
      <c r="NR833" s="45"/>
      <c r="NS833" s="45" t="str">
        <f t="shared" si="3692"/>
        <v/>
      </c>
      <c r="NT833" s="46" t="str">
        <f t="shared" si="3693"/>
        <v/>
      </c>
      <c r="NU833" s="37"/>
    </row>
    <row r="834" spans="1:385" ht="15" customHeight="1" thickBot="1" x14ac:dyDescent="0.3">
      <c r="A834" s="38"/>
      <c r="B834" s="39"/>
      <c r="C834" s="40"/>
      <c r="D834" s="40"/>
      <c r="E834" s="40"/>
      <c r="F834" s="135"/>
      <c r="G834" s="135"/>
      <c r="H834" s="42"/>
      <c r="I834" s="45"/>
      <c r="J834" s="45" t="str">
        <f t="shared" si="3694"/>
        <v/>
      </c>
      <c r="K834" s="45"/>
      <c r="L834" s="45"/>
      <c r="M834" s="45"/>
      <c r="N834" s="45" t="str">
        <f t="shared" si="3695"/>
        <v/>
      </c>
      <c r="O834" s="45"/>
      <c r="P834" s="45"/>
      <c r="Q834" s="45"/>
      <c r="R834" s="45" t="str">
        <f t="shared" si="3674"/>
        <v/>
      </c>
      <c r="S834" s="46" t="str">
        <f t="shared" si="3675"/>
        <v/>
      </c>
      <c r="T834" s="37"/>
      <c r="U834" s="29"/>
      <c r="V834" s="47"/>
      <c r="W834" s="67"/>
      <c r="X834" s="45" t="str">
        <f t="shared" si="3696"/>
        <v/>
      </c>
      <c r="Y834" s="45"/>
      <c r="Z834" s="45"/>
      <c r="AA834" s="45"/>
      <c r="AB834" s="45" t="str">
        <f t="shared" si="3697"/>
        <v/>
      </c>
      <c r="AC834" s="45"/>
      <c r="AD834" s="45"/>
      <c r="AE834" s="45"/>
      <c r="AF834" s="45" t="str">
        <f t="shared" si="3676"/>
        <v/>
      </c>
      <c r="AG834" s="46" t="str">
        <f t="shared" si="3677"/>
        <v/>
      </c>
      <c r="AH834" s="37"/>
      <c r="AI834" s="29"/>
      <c r="AJ834" s="47"/>
      <c r="AK834" s="45"/>
      <c r="AL834" s="45" t="str">
        <f t="shared" si="3698"/>
        <v/>
      </c>
      <c r="AM834" s="45"/>
      <c r="AN834" s="45" t="str">
        <f t="shared" si="3699"/>
        <v/>
      </c>
      <c r="AO834" s="45"/>
      <c r="AP834" s="45" t="str">
        <f t="shared" si="3700"/>
        <v/>
      </c>
      <c r="AQ834" s="45"/>
      <c r="AR834" s="45"/>
      <c r="AS834" s="45"/>
      <c r="AT834" s="45" t="str">
        <f t="shared" si="3678"/>
        <v/>
      </c>
      <c r="AU834" s="46" t="str">
        <f t="shared" si="3679"/>
        <v/>
      </c>
      <c r="AV834" s="37"/>
      <c r="AW834" s="29"/>
      <c r="AX834" s="47"/>
      <c r="AY834" s="45"/>
      <c r="AZ834" s="45" t="str">
        <f t="shared" si="3701"/>
        <v/>
      </c>
      <c r="BA834" s="45"/>
      <c r="BB834" s="45" t="str">
        <f t="shared" si="3702"/>
        <v/>
      </c>
      <c r="BC834" s="45"/>
      <c r="BD834" s="45" t="str">
        <f t="shared" si="3703"/>
        <v/>
      </c>
      <c r="BE834" s="45"/>
      <c r="BF834" s="45"/>
      <c r="BG834" s="45"/>
      <c r="BH834" s="45" t="str">
        <f t="shared" si="3680"/>
        <v/>
      </c>
      <c r="BI834" s="46" t="str">
        <f t="shared" si="3681"/>
        <v/>
      </c>
      <c r="BJ834" s="37"/>
      <c r="BK834" s="29"/>
      <c r="BL834" s="75"/>
      <c r="BM834" s="76">
        <v>13599</v>
      </c>
      <c r="BN834" s="76">
        <f t="shared" si="3622"/>
        <v>78</v>
      </c>
      <c r="BO834" s="76">
        <v>1652</v>
      </c>
      <c r="BP834" s="76">
        <f t="shared" si="3623"/>
        <v>11</v>
      </c>
      <c r="BQ834" s="76">
        <v>425</v>
      </c>
      <c r="BR834" s="76">
        <f t="shared" si="3624"/>
        <v>5</v>
      </c>
      <c r="BS834" s="76">
        <v>0</v>
      </c>
      <c r="BT834" s="78" t="str">
        <f t="shared" si="3625"/>
        <v>サンリオブレスレット</v>
      </c>
      <c r="BU834" s="79">
        <f t="shared" si="3626"/>
        <v>200</v>
      </c>
      <c r="BV834" s="76">
        <f t="shared" si="3627"/>
        <v>1000</v>
      </c>
      <c r="BW834" s="80">
        <f t="shared" si="3628"/>
        <v>0.12820512820512819</v>
      </c>
      <c r="BX834" s="37"/>
      <c r="BY834" s="57"/>
      <c r="BZ834" s="75"/>
      <c r="CA834" s="76">
        <v>4139</v>
      </c>
      <c r="CB834" s="76">
        <f t="shared" si="3629"/>
        <v>4</v>
      </c>
      <c r="CC834" s="76">
        <v>238</v>
      </c>
      <c r="CD834" s="76">
        <f t="shared" si="3630"/>
        <v>0</v>
      </c>
      <c r="CE834" s="76">
        <v>9</v>
      </c>
      <c r="CF834" s="76">
        <f t="shared" si="3631"/>
        <v>0</v>
      </c>
      <c r="CG834" s="76">
        <v>9</v>
      </c>
      <c r="CH834" s="78" t="str">
        <f t="shared" si="3632"/>
        <v>ピクミンマスコット</v>
      </c>
      <c r="CI834" s="79">
        <f t="shared" si="3633"/>
        <v>682</v>
      </c>
      <c r="CJ834" s="76">
        <f t="shared" si="3634"/>
        <v>0</v>
      </c>
      <c r="CK834" s="80">
        <f t="shared" si="3635"/>
        <v>0</v>
      </c>
      <c r="CL834" s="37" t="s">
        <v>287</v>
      </c>
      <c r="CM834" s="29"/>
      <c r="CN834" s="75"/>
      <c r="CO834" s="76">
        <v>296</v>
      </c>
      <c r="CP834" s="76">
        <f t="shared" si="3636"/>
        <v>46</v>
      </c>
      <c r="CQ834" s="76">
        <v>6</v>
      </c>
      <c r="CR834" s="76">
        <f t="shared" si="3637"/>
        <v>1</v>
      </c>
      <c r="CS834" s="76">
        <v>4</v>
      </c>
      <c r="CT834" s="76">
        <f t="shared" si="3638"/>
        <v>1</v>
      </c>
      <c r="CU834" s="76">
        <v>5</v>
      </c>
      <c r="CV834" s="78" t="str">
        <f t="shared" si="3639"/>
        <v>キティフェイスポーチ</v>
      </c>
      <c r="CW834" s="79">
        <f t="shared" si="3640"/>
        <v>957</v>
      </c>
      <c r="CX834" s="76">
        <f t="shared" si="3641"/>
        <v>957</v>
      </c>
      <c r="CY834" s="80">
        <f t="shared" si="3642"/>
        <v>0.20804347826086955</v>
      </c>
      <c r="CZ834" s="37"/>
      <c r="DA834" s="29"/>
      <c r="DB834" s="47"/>
      <c r="DC834" s="67"/>
      <c r="DD834" s="45" t="str">
        <f t="shared" si="3704"/>
        <v/>
      </c>
      <c r="DE834" s="45"/>
      <c r="DF834" s="45"/>
      <c r="DG834" s="45"/>
      <c r="DH834" s="45" t="str">
        <f t="shared" si="3705"/>
        <v/>
      </c>
      <c r="DI834" s="45"/>
      <c r="DJ834" s="45"/>
      <c r="DK834" s="45"/>
      <c r="DL834" s="45" t="str">
        <f t="shared" si="3682"/>
        <v/>
      </c>
      <c r="DM834" s="46" t="str">
        <f t="shared" si="3683"/>
        <v/>
      </c>
      <c r="DN834" s="37"/>
      <c r="DO834" s="29"/>
      <c r="DP834" s="47"/>
      <c r="DQ834" s="45"/>
      <c r="DR834" s="45" t="str">
        <f t="shared" si="3706"/>
        <v/>
      </c>
      <c r="DS834" s="45"/>
      <c r="DT834" s="45" t="str">
        <f t="shared" si="3707"/>
        <v/>
      </c>
      <c r="DU834" s="45"/>
      <c r="DV834" s="45" t="str">
        <f t="shared" si="3708"/>
        <v/>
      </c>
      <c r="DW834" s="45"/>
      <c r="DX834" s="45"/>
      <c r="DY834" s="45"/>
      <c r="DZ834" s="45" t="str">
        <f t="shared" si="3684"/>
        <v/>
      </c>
      <c r="EA834" s="46" t="str">
        <f t="shared" si="3685"/>
        <v/>
      </c>
      <c r="EB834" s="37"/>
      <c r="GU834" s="220"/>
      <c r="HX834" s="360"/>
      <c r="HY834" s="75"/>
      <c r="HZ834" s="76">
        <v>3817</v>
      </c>
      <c r="IA834" s="76">
        <f t="shared" si="3643"/>
        <v>61</v>
      </c>
      <c r="IB834" s="76">
        <v>181</v>
      </c>
      <c r="IC834" s="76">
        <f t="shared" si="3644"/>
        <v>5</v>
      </c>
      <c r="ID834" s="76">
        <v>101</v>
      </c>
      <c r="IE834" s="76">
        <f t="shared" si="3645"/>
        <v>4</v>
      </c>
      <c r="IF834" s="76">
        <v>0</v>
      </c>
      <c r="IG834" s="78" t="str">
        <f t="shared" si="3646"/>
        <v>スプランキーラバー</v>
      </c>
      <c r="IH834" s="79">
        <f t="shared" si="3647"/>
        <v>200</v>
      </c>
      <c r="II834" s="76">
        <f t="shared" si="3648"/>
        <v>800</v>
      </c>
      <c r="IJ834" s="80">
        <f t="shared" si="3649"/>
        <v>0.13114754098360656</v>
      </c>
      <c r="IK834" s="37"/>
      <c r="IL834" s="29"/>
      <c r="IM834" s="75"/>
      <c r="IN834" s="76">
        <v>4165</v>
      </c>
      <c r="IO834" s="76">
        <f t="shared" si="3650"/>
        <v>103</v>
      </c>
      <c r="IP834" s="76">
        <v>184</v>
      </c>
      <c r="IQ834" s="76">
        <f t="shared" si="3651"/>
        <v>4</v>
      </c>
      <c r="IR834" s="76">
        <v>40</v>
      </c>
      <c r="IS834" s="76">
        <f t="shared" si="3652"/>
        <v>2</v>
      </c>
      <c r="IT834" s="76">
        <v>0</v>
      </c>
      <c r="IU834" s="78" t="str">
        <f t="shared" si="3653"/>
        <v>NICI</v>
      </c>
      <c r="IV834" s="79">
        <f t="shared" si="3654"/>
        <v>682</v>
      </c>
      <c r="IW834" s="76">
        <f t="shared" si="3655"/>
        <v>1364</v>
      </c>
      <c r="IX834" s="80">
        <f t="shared" si="3656"/>
        <v>0.13242718446601942</v>
      </c>
      <c r="IY834" s="37"/>
      <c r="IZ834" s="61"/>
      <c r="JA834" s="75"/>
      <c r="JB834" s="76">
        <v>2176</v>
      </c>
      <c r="JC834" s="76">
        <f t="shared" si="3657"/>
        <v>17</v>
      </c>
      <c r="JD834" s="76">
        <v>127</v>
      </c>
      <c r="JE834" s="76">
        <f t="shared" si="3658"/>
        <v>1</v>
      </c>
      <c r="JF834" s="76">
        <v>15</v>
      </c>
      <c r="JG834" s="76">
        <f t="shared" si="3659"/>
        <v>1</v>
      </c>
      <c r="JH834" s="76">
        <v>0</v>
      </c>
      <c r="JI834" s="85" t="str">
        <f t="shared" si="3660"/>
        <v>お菓子ウォレット</v>
      </c>
      <c r="JJ834" s="79">
        <f t="shared" si="3661"/>
        <v>800</v>
      </c>
      <c r="JK834" s="76">
        <f t="shared" si="3662"/>
        <v>800</v>
      </c>
      <c r="JL834" s="80">
        <f t="shared" si="3663"/>
        <v>0.47058823529411764</v>
      </c>
      <c r="JM834" s="37"/>
      <c r="JN834" s="29"/>
      <c r="JO834" s="75"/>
      <c r="JP834" s="76">
        <v>3006</v>
      </c>
      <c r="JQ834" s="76">
        <f t="shared" si="3664"/>
        <v>21</v>
      </c>
      <c r="JR834" s="76">
        <v>161</v>
      </c>
      <c r="JS834" s="76">
        <f t="shared" si="3665"/>
        <v>2</v>
      </c>
      <c r="JT834" s="76">
        <v>3</v>
      </c>
      <c r="JU834" s="76">
        <f t="shared" si="3666"/>
        <v>2</v>
      </c>
      <c r="JV834" s="76">
        <v>6</v>
      </c>
      <c r="JW834" s="78" t="str">
        <f t="shared" si="3669"/>
        <v>キティフェイスポーチ</v>
      </c>
      <c r="JX834" s="79">
        <f t="shared" si="3670"/>
        <v>957</v>
      </c>
      <c r="JY834" s="76">
        <f t="shared" si="3667"/>
        <v>1914</v>
      </c>
      <c r="JZ834" s="80">
        <f t="shared" si="3668"/>
        <v>0.91142857142857148</v>
      </c>
      <c r="KA834" s="37" t="s">
        <v>268</v>
      </c>
      <c r="KB834" s="51"/>
      <c r="KC834" s="75"/>
      <c r="KD834" s="76">
        <v>9390</v>
      </c>
      <c r="KE834" s="76">
        <f>IF(KD834="","",KD834-KD830)</f>
        <v>222</v>
      </c>
      <c r="KF834" s="76">
        <v>488</v>
      </c>
      <c r="KG834" s="76">
        <f>IF(KF834="","",KF834-KF830)</f>
        <v>4</v>
      </c>
      <c r="KH834" s="76">
        <v>35</v>
      </c>
      <c r="KI834" s="76">
        <f>IF(KH834="","",KH830+KJ830-KH834)</f>
        <v>3</v>
      </c>
      <c r="KJ834" s="76">
        <v>0</v>
      </c>
      <c r="KK834" s="78" t="str">
        <f>IF(KD834="","",KK830)</f>
        <v>ＡＩモンスターラバー</v>
      </c>
      <c r="KL834" s="79">
        <f>IF(KE834="","",KL830)</f>
        <v>198</v>
      </c>
      <c r="KM834" s="76">
        <f>IF(KH834="","",KI834*KL834)</f>
        <v>594</v>
      </c>
      <c r="KN834" s="80">
        <f>IF(KI834="","",KM834/(KE834*100))</f>
        <v>2.6756756756756758E-2</v>
      </c>
      <c r="KO834" s="37"/>
      <c r="KP834" s="29"/>
      <c r="KQ834" s="75"/>
      <c r="KR834" s="76">
        <v>16702</v>
      </c>
      <c r="KS834" s="76">
        <f>IF(KR834="","",KR834-KR830)</f>
        <v>81</v>
      </c>
      <c r="KT834" s="76">
        <v>1942</v>
      </c>
      <c r="KU834" s="76">
        <f>IF(KT834="","",KT834-KT830)</f>
        <v>5</v>
      </c>
      <c r="KV834" s="76">
        <v>90</v>
      </c>
      <c r="KW834" s="76">
        <f>IF(KV834="","",KV830+KX830-KV834)</f>
        <v>6</v>
      </c>
      <c r="KX834" s="76">
        <v>0</v>
      </c>
      <c r="KY834" s="78" t="str">
        <f>IF(KR834="","",KY830)</f>
        <v>スプランキーラバー</v>
      </c>
      <c r="KZ834" s="79">
        <f>IF(KS834="","",KZ830)</f>
        <v>187</v>
      </c>
      <c r="LA834" s="76">
        <f>IF(KV834="","",KW834*KZ834)</f>
        <v>1122</v>
      </c>
      <c r="LB834" s="80">
        <f>IF(KW834="","",LA834/(KS834*100))</f>
        <v>0.13851851851851851</v>
      </c>
      <c r="LC834" s="37"/>
      <c r="LD834" s="29"/>
      <c r="LE834" s="47"/>
      <c r="LF834" s="45"/>
      <c r="LG834" s="45"/>
      <c r="LH834" s="45"/>
      <c r="LI834" s="45"/>
      <c r="LJ834" s="43"/>
      <c r="LK834" s="45"/>
      <c r="LL834" s="45"/>
      <c r="LM834" s="73"/>
      <c r="LN834" s="67"/>
      <c r="LO834" s="45"/>
      <c r="LP834" s="46"/>
      <c r="LQ834" s="37"/>
      <c r="LR834" s="29"/>
      <c r="LS834" s="47"/>
      <c r="LT834" s="67"/>
      <c r="LU834" s="45" t="str">
        <f t="shared" si="3709"/>
        <v/>
      </c>
      <c r="LV834" s="45"/>
      <c r="LW834" s="45"/>
      <c r="LX834" s="45"/>
      <c r="LY834" s="45" t="str">
        <f t="shared" si="3710"/>
        <v/>
      </c>
      <c r="LZ834" s="45"/>
      <c r="MA834" s="45"/>
      <c r="MB834" s="45"/>
      <c r="MC834" s="45" t="str">
        <f t="shared" si="3686"/>
        <v/>
      </c>
      <c r="MD834" s="46" t="str">
        <f t="shared" si="3687"/>
        <v/>
      </c>
      <c r="ME834" s="37"/>
      <c r="MF834" s="29"/>
      <c r="MG834" s="47"/>
      <c r="MH834" s="67"/>
      <c r="MI834" s="45" t="str">
        <f t="shared" si="3711"/>
        <v/>
      </c>
      <c r="MJ834" s="45"/>
      <c r="MK834" s="45"/>
      <c r="ML834" s="45"/>
      <c r="MM834" s="45" t="str">
        <f t="shared" si="3712"/>
        <v/>
      </c>
      <c r="MN834" s="45"/>
      <c r="MO834" s="45"/>
      <c r="MP834" s="45"/>
      <c r="MQ834" s="45" t="str">
        <f t="shared" si="3688"/>
        <v/>
      </c>
      <c r="MR834" s="46" t="str">
        <f t="shared" si="3689"/>
        <v/>
      </c>
      <c r="MS834" s="37"/>
      <c r="MT834" s="29"/>
      <c r="MU834" s="47"/>
      <c r="MV834" s="67"/>
      <c r="MW834" s="45" t="str">
        <f t="shared" si="3713"/>
        <v/>
      </c>
      <c r="MX834" s="45"/>
      <c r="MY834" s="45"/>
      <c r="MZ834" s="45"/>
      <c r="NA834" s="45" t="str">
        <f t="shared" si="3714"/>
        <v/>
      </c>
      <c r="NB834" s="45"/>
      <c r="NC834" s="45"/>
      <c r="ND834" s="45"/>
      <c r="NE834" s="45" t="str">
        <f t="shared" si="3690"/>
        <v/>
      </c>
      <c r="NF834" s="46" t="str">
        <f t="shared" si="3691"/>
        <v/>
      </c>
      <c r="NG834" s="37"/>
      <c r="NH834" s="29"/>
      <c r="NI834" s="47"/>
      <c r="NJ834" s="67"/>
      <c r="NK834" s="45" t="str">
        <f t="shared" si="3715"/>
        <v/>
      </c>
      <c r="NL834" s="45"/>
      <c r="NM834" s="45"/>
      <c r="NN834" s="45"/>
      <c r="NO834" s="45" t="str">
        <f t="shared" si="3716"/>
        <v/>
      </c>
      <c r="NP834" s="45"/>
      <c r="NQ834" s="45"/>
      <c r="NR834" s="45"/>
      <c r="NS834" s="45" t="str">
        <f t="shared" si="3692"/>
        <v/>
      </c>
      <c r="NT834" s="46" t="str">
        <f t="shared" si="3693"/>
        <v/>
      </c>
      <c r="NU834" s="37"/>
    </row>
    <row r="835" spans="1:385" ht="15" customHeight="1" thickTop="1" thickBot="1" x14ac:dyDescent="0.3">
      <c r="A835" s="38"/>
      <c r="B835" s="39"/>
      <c r="C835" s="40"/>
      <c r="D835" s="40"/>
      <c r="E835" s="40"/>
      <c r="F835" s="135"/>
      <c r="G835" s="135"/>
      <c r="H835" s="42"/>
      <c r="I835" s="45"/>
      <c r="J835" s="45" t="str">
        <f t="shared" si="3694"/>
        <v/>
      </c>
      <c r="K835" s="45"/>
      <c r="L835" s="45"/>
      <c r="M835" s="45"/>
      <c r="N835" s="45" t="str">
        <f t="shared" si="3695"/>
        <v/>
      </c>
      <c r="O835" s="45"/>
      <c r="P835" s="45"/>
      <c r="Q835" s="45"/>
      <c r="R835" s="45" t="str">
        <f t="shared" si="3674"/>
        <v/>
      </c>
      <c r="S835" s="46" t="str">
        <f t="shared" si="3675"/>
        <v/>
      </c>
      <c r="T835" s="37"/>
      <c r="U835" s="29"/>
      <c r="V835" s="47"/>
      <c r="W835" s="67"/>
      <c r="X835" s="45" t="str">
        <f t="shared" si="3696"/>
        <v/>
      </c>
      <c r="Y835" s="45"/>
      <c r="Z835" s="45"/>
      <c r="AA835" s="45"/>
      <c r="AB835" s="45" t="str">
        <f t="shared" si="3697"/>
        <v/>
      </c>
      <c r="AC835" s="45"/>
      <c r="AD835" s="45"/>
      <c r="AE835" s="45"/>
      <c r="AF835" s="45" t="str">
        <f t="shared" si="3676"/>
        <v/>
      </c>
      <c r="AG835" s="46" t="str">
        <f t="shared" si="3677"/>
        <v/>
      </c>
      <c r="AH835" s="37"/>
      <c r="AI835" s="29"/>
      <c r="AJ835" s="47"/>
      <c r="AK835" s="45"/>
      <c r="AL835" s="45" t="str">
        <f t="shared" si="3698"/>
        <v/>
      </c>
      <c r="AM835" s="45"/>
      <c r="AN835" s="45" t="str">
        <f t="shared" si="3699"/>
        <v/>
      </c>
      <c r="AO835" s="45"/>
      <c r="AP835" s="45" t="str">
        <f t="shared" si="3700"/>
        <v/>
      </c>
      <c r="AQ835" s="45"/>
      <c r="AR835" s="45"/>
      <c r="AS835" s="45"/>
      <c r="AT835" s="45" t="str">
        <f t="shared" si="3678"/>
        <v/>
      </c>
      <c r="AU835" s="46" t="str">
        <f t="shared" si="3679"/>
        <v/>
      </c>
      <c r="AV835" s="37"/>
      <c r="AW835" s="29"/>
      <c r="AX835" s="47"/>
      <c r="AY835" s="45"/>
      <c r="AZ835" s="45" t="str">
        <f t="shared" si="3701"/>
        <v/>
      </c>
      <c r="BA835" s="45"/>
      <c r="BB835" s="45" t="str">
        <f t="shared" si="3702"/>
        <v/>
      </c>
      <c r="BC835" s="45"/>
      <c r="BD835" s="45" t="str">
        <f t="shared" si="3703"/>
        <v/>
      </c>
      <c r="BE835" s="45"/>
      <c r="BF835" s="45"/>
      <c r="BG835" s="45"/>
      <c r="BH835" s="45" t="str">
        <f t="shared" si="3680"/>
        <v/>
      </c>
      <c r="BI835" s="46" t="str">
        <f t="shared" si="3681"/>
        <v/>
      </c>
      <c r="BJ835" s="37"/>
      <c r="BK835" s="29"/>
      <c r="BL835" s="52">
        <f>IF($A811="","",$A811)</f>
        <v>45854</v>
      </c>
      <c r="BM835" s="45">
        <v>16321</v>
      </c>
      <c r="BN835" s="43">
        <f t="shared" si="3622"/>
        <v>27</v>
      </c>
      <c r="BO835" s="45">
        <v>695</v>
      </c>
      <c r="BP835" s="87">
        <f t="shared" si="3623"/>
        <v>0</v>
      </c>
      <c r="BQ835" s="43">
        <v>18</v>
      </c>
      <c r="BR835" s="43">
        <f t="shared" si="3624"/>
        <v>0</v>
      </c>
      <c r="BS835" s="43">
        <v>0</v>
      </c>
      <c r="BT835" s="44" t="str">
        <f t="shared" si="3625"/>
        <v>ギャルキティキーケース</v>
      </c>
      <c r="BU835" s="48">
        <f t="shared" si="3626"/>
        <v>726</v>
      </c>
      <c r="BV835" s="45">
        <f t="shared" si="3627"/>
        <v>0</v>
      </c>
      <c r="BW835" s="89">
        <f t="shared" si="3628"/>
        <v>0</v>
      </c>
      <c r="BX835" s="37"/>
      <c r="BY835" s="57"/>
      <c r="BZ835" s="52">
        <f>IF($A811="","",$A811)</f>
        <v>45854</v>
      </c>
      <c r="CA835" s="45">
        <v>6410</v>
      </c>
      <c r="CB835" s="43">
        <f t="shared" si="3629"/>
        <v>7</v>
      </c>
      <c r="CC835" s="45">
        <v>227</v>
      </c>
      <c r="CD835" s="87">
        <f t="shared" si="3630"/>
        <v>0</v>
      </c>
      <c r="CE835" s="43">
        <v>12</v>
      </c>
      <c r="CF835" s="43">
        <f t="shared" si="3631"/>
        <v>0</v>
      </c>
      <c r="CG835" s="43">
        <v>0</v>
      </c>
      <c r="CH835" s="72" t="str">
        <f t="shared" si="3632"/>
        <v>チロルイヤホン</v>
      </c>
      <c r="CI835" s="48">
        <f t="shared" si="3633"/>
        <v>1100</v>
      </c>
      <c r="CJ835" s="45">
        <f t="shared" si="3634"/>
        <v>0</v>
      </c>
      <c r="CK835" s="89">
        <f t="shared" si="3635"/>
        <v>0</v>
      </c>
      <c r="CL835" s="186" t="s">
        <v>303</v>
      </c>
      <c r="CM835" s="29"/>
      <c r="CN835" s="52">
        <f>IF($A811="","",$A811)</f>
        <v>45854</v>
      </c>
      <c r="CO835" s="45">
        <v>239</v>
      </c>
      <c r="CP835" s="43">
        <f t="shared" si="3636"/>
        <v>37</v>
      </c>
      <c r="CQ835" s="45">
        <v>12</v>
      </c>
      <c r="CR835" s="87">
        <f t="shared" si="3637"/>
        <v>1</v>
      </c>
      <c r="CS835" s="43">
        <v>23</v>
      </c>
      <c r="CT835" s="43">
        <f t="shared" si="3638"/>
        <v>0</v>
      </c>
      <c r="CU835" s="43">
        <v>0</v>
      </c>
      <c r="CV835" s="44" t="str">
        <f t="shared" si="3639"/>
        <v>ゴールドイヤホン</v>
      </c>
      <c r="CW835" s="48">
        <f t="shared" si="3640"/>
        <v>770</v>
      </c>
      <c r="CX835" s="45">
        <f t="shared" si="3641"/>
        <v>0</v>
      </c>
      <c r="CY835" s="89">
        <f t="shared" si="3642"/>
        <v>0</v>
      </c>
      <c r="CZ835" s="37"/>
      <c r="DA835" s="29"/>
      <c r="DB835" s="47"/>
      <c r="DC835" s="67"/>
      <c r="DD835" s="45" t="str">
        <f t="shared" si="3704"/>
        <v/>
      </c>
      <c r="DE835" s="45"/>
      <c r="DF835" s="45"/>
      <c r="DG835" s="45"/>
      <c r="DH835" s="45" t="str">
        <f t="shared" si="3705"/>
        <v/>
      </c>
      <c r="DI835" s="45"/>
      <c r="DJ835" s="45"/>
      <c r="DK835" s="45"/>
      <c r="DL835" s="45" t="str">
        <f t="shared" si="3682"/>
        <v/>
      </c>
      <c r="DM835" s="46" t="str">
        <f t="shared" si="3683"/>
        <v/>
      </c>
      <c r="DN835" s="37"/>
      <c r="DO835" s="29"/>
      <c r="DP835" s="47"/>
      <c r="DQ835" s="45"/>
      <c r="DR835" s="45" t="str">
        <f t="shared" si="3706"/>
        <v/>
      </c>
      <c r="DS835" s="45"/>
      <c r="DT835" s="45" t="str">
        <f t="shared" si="3707"/>
        <v/>
      </c>
      <c r="DU835" s="45"/>
      <c r="DV835" s="45" t="str">
        <f t="shared" si="3708"/>
        <v/>
      </c>
      <c r="DW835" s="45"/>
      <c r="DX835" s="45"/>
      <c r="DY835" s="45"/>
      <c r="DZ835" s="45" t="str">
        <f t="shared" si="3684"/>
        <v/>
      </c>
      <c r="EA835" s="46" t="str">
        <f t="shared" si="3685"/>
        <v/>
      </c>
      <c r="EB835" s="37"/>
      <c r="GU835" s="220"/>
      <c r="HX835" s="360"/>
      <c r="HY835" s="52">
        <f>IF($A811="","",$A811)</f>
        <v>45854</v>
      </c>
      <c r="HZ835" s="45">
        <v>5000</v>
      </c>
      <c r="IA835" s="43">
        <f t="shared" si="3643"/>
        <v>30</v>
      </c>
      <c r="IB835" s="45">
        <v>261</v>
      </c>
      <c r="IC835" s="87">
        <f t="shared" si="3644"/>
        <v>0</v>
      </c>
      <c r="ID835" s="43">
        <v>26</v>
      </c>
      <c r="IE835" s="43">
        <f t="shared" si="3645"/>
        <v>0</v>
      </c>
      <c r="IF835" s="43">
        <v>6</v>
      </c>
      <c r="IG835" s="44" t="str">
        <f t="shared" si="3646"/>
        <v>猫アイシャドウ</v>
      </c>
      <c r="IH835" s="48">
        <f t="shared" si="3647"/>
        <v>1034</v>
      </c>
      <c r="II835" s="45">
        <f t="shared" si="3648"/>
        <v>0</v>
      </c>
      <c r="IJ835" s="89">
        <f t="shared" si="3649"/>
        <v>0</v>
      </c>
      <c r="IK835" s="37"/>
      <c r="IL835" s="29"/>
      <c r="IM835" s="52">
        <f>IF($A811="","",$A811)</f>
        <v>45854</v>
      </c>
      <c r="IN835" s="45">
        <v>4179</v>
      </c>
      <c r="IO835" s="43">
        <f t="shared" si="3650"/>
        <v>18</v>
      </c>
      <c r="IP835" s="45">
        <v>129</v>
      </c>
      <c r="IQ835" s="87">
        <f t="shared" si="3651"/>
        <v>0</v>
      </c>
      <c r="IR835" s="43">
        <v>12</v>
      </c>
      <c r="IS835" s="43">
        <f t="shared" si="3652"/>
        <v>0</v>
      </c>
      <c r="IT835" s="43">
        <v>0</v>
      </c>
      <c r="IU835" s="72" t="str">
        <f t="shared" si="3653"/>
        <v>ジャグラーイヤホン</v>
      </c>
      <c r="IV835" s="48">
        <f t="shared" si="3654"/>
        <v>1100</v>
      </c>
      <c r="IW835" s="45">
        <f t="shared" si="3655"/>
        <v>0</v>
      </c>
      <c r="IX835" s="89">
        <f t="shared" si="3656"/>
        <v>0</v>
      </c>
      <c r="IY835" s="186" t="s">
        <v>230</v>
      </c>
      <c r="IZ835" s="61"/>
      <c r="JA835" s="52">
        <f>IF($A811="","",$A811)</f>
        <v>45854</v>
      </c>
      <c r="JB835" s="45">
        <v>3925</v>
      </c>
      <c r="JC835" s="43">
        <f t="shared" si="3657"/>
        <v>32</v>
      </c>
      <c r="JD835" s="45">
        <v>160</v>
      </c>
      <c r="JE835" s="87">
        <f t="shared" si="3658"/>
        <v>0</v>
      </c>
      <c r="JF835" s="43">
        <v>9</v>
      </c>
      <c r="JG835" s="43">
        <f t="shared" si="3659"/>
        <v>0</v>
      </c>
      <c r="JH835" s="43">
        <v>0</v>
      </c>
      <c r="JI835" s="44" t="str">
        <f t="shared" si="3660"/>
        <v>サンリオFAN</v>
      </c>
      <c r="JJ835" s="48">
        <f t="shared" si="3661"/>
        <v>1100</v>
      </c>
      <c r="JK835" s="45">
        <f t="shared" si="3662"/>
        <v>0</v>
      </c>
      <c r="JL835" s="89">
        <f t="shared" si="3663"/>
        <v>0</v>
      </c>
      <c r="JM835" s="37"/>
      <c r="JN835" s="29"/>
      <c r="JO835" s="52">
        <f>IF($A811="","",$A811)</f>
        <v>45854</v>
      </c>
      <c r="JP835" s="45">
        <v>2972</v>
      </c>
      <c r="JQ835" s="43">
        <f t="shared" si="3664"/>
        <v>6</v>
      </c>
      <c r="JR835" s="45">
        <v>149</v>
      </c>
      <c r="JS835" s="87">
        <f t="shared" si="3665"/>
        <v>1</v>
      </c>
      <c r="JT835" s="43">
        <v>55</v>
      </c>
      <c r="JU835" s="43">
        <f t="shared" si="3666"/>
        <v>1</v>
      </c>
      <c r="JV835" s="43">
        <v>22</v>
      </c>
      <c r="JW835" s="44" t="str">
        <f t="shared" si="3669"/>
        <v>サンリオシューズキーホルダー</v>
      </c>
      <c r="JX835" s="48">
        <f t="shared" si="3670"/>
        <v>387</v>
      </c>
      <c r="JY835" s="45">
        <f t="shared" si="3667"/>
        <v>387</v>
      </c>
      <c r="JZ835" s="89">
        <f t="shared" si="3668"/>
        <v>0.64500000000000002</v>
      </c>
      <c r="KA835" s="37"/>
      <c r="KB835" s="51"/>
      <c r="KC835" s="52">
        <f>IF($A811="","",$A811)</f>
        <v>45854</v>
      </c>
      <c r="KD835" s="45">
        <v>11143</v>
      </c>
      <c r="KE835" s="43">
        <f>IF(KD835="","",KD835-KD831)</f>
        <v>75</v>
      </c>
      <c r="KF835" s="45">
        <v>405</v>
      </c>
      <c r="KG835" s="87">
        <f>IF(KF835="","",KF835-KF831)</f>
        <v>1</v>
      </c>
      <c r="KH835" s="99">
        <v>7</v>
      </c>
      <c r="KI835" s="43">
        <f>IF(KH835="","",KH831+KJ831-KH835)</f>
        <v>2</v>
      </c>
      <c r="KJ835" s="43">
        <v>26</v>
      </c>
      <c r="KK835" s="44" t="str">
        <f>IF(KD835="","",KK831)</f>
        <v>サンリオFAN</v>
      </c>
      <c r="KL835" s="48">
        <f>IF(KE835="","",KL831)</f>
        <v>1100</v>
      </c>
      <c r="KM835" s="45">
        <f>IF(KH835="","",KI835*KL835)</f>
        <v>2200</v>
      </c>
      <c r="KN835" s="89">
        <f>IF(KI835="","",KM835/(KE835*100))</f>
        <v>0.29333333333333333</v>
      </c>
      <c r="KO835" s="37" t="s">
        <v>296</v>
      </c>
      <c r="KP835" s="29"/>
      <c r="KQ835" s="52">
        <f>IF($A811="","",$A811)</f>
        <v>45854</v>
      </c>
      <c r="KR835" s="45">
        <v>16581</v>
      </c>
      <c r="KS835" s="43">
        <f>IF(KR835="","",KR835-KR831)</f>
        <v>34</v>
      </c>
      <c r="KT835" s="45">
        <v>928</v>
      </c>
      <c r="KU835" s="87">
        <f>IF(KT835="","",KT835-KT831)</f>
        <v>0</v>
      </c>
      <c r="KV835" s="43">
        <v>6</v>
      </c>
      <c r="KW835" s="43">
        <f>IF(KV835="","",KV831+KX831-KV835)</f>
        <v>0</v>
      </c>
      <c r="KX835" s="43">
        <v>0</v>
      </c>
      <c r="KY835" s="44" t="str">
        <f>IF(KR835="","",KY831)</f>
        <v>ジャグラーサウンドフラッシュ</v>
      </c>
      <c r="KZ835" s="48">
        <f>IF(KS835="","",KZ831)</f>
        <v>800</v>
      </c>
      <c r="LA835" s="45">
        <f>IF(KV835="","",KW835*KZ835)</f>
        <v>0</v>
      </c>
      <c r="LB835" s="89">
        <f>IF(KW835="","",LA835/(KS835*100))</f>
        <v>0</v>
      </c>
      <c r="LC835" s="37"/>
      <c r="LD835" s="29"/>
      <c r="LE835" s="75"/>
      <c r="LF835" s="76"/>
      <c r="LG835" s="76"/>
      <c r="LH835" s="76"/>
      <c r="LI835" s="76"/>
      <c r="LJ835" s="77"/>
      <c r="LK835" s="76"/>
      <c r="LL835" s="76"/>
      <c r="LM835" s="78"/>
      <c r="LN835" s="79"/>
      <c r="LO835" s="76"/>
      <c r="LP835" s="80"/>
      <c r="LQ835" s="37"/>
      <c r="LR835" s="29"/>
      <c r="LS835" s="47"/>
      <c r="LT835" s="67"/>
      <c r="LU835" s="45" t="str">
        <f t="shared" si="3709"/>
        <v/>
      </c>
      <c r="LV835" s="45"/>
      <c r="LW835" s="45"/>
      <c r="LX835" s="45"/>
      <c r="LY835" s="45" t="str">
        <f t="shared" si="3710"/>
        <v/>
      </c>
      <c r="LZ835" s="45"/>
      <c r="MA835" s="45"/>
      <c r="MB835" s="45"/>
      <c r="MC835" s="45" t="str">
        <f t="shared" si="3686"/>
        <v/>
      </c>
      <c r="MD835" s="46" t="str">
        <f t="shared" si="3687"/>
        <v/>
      </c>
      <c r="ME835" s="37"/>
      <c r="MF835" s="29"/>
      <c r="MG835" s="47"/>
      <c r="MH835" s="67"/>
      <c r="MI835" s="45" t="str">
        <f t="shared" si="3711"/>
        <v/>
      </c>
      <c r="MJ835" s="45"/>
      <c r="MK835" s="45"/>
      <c r="ML835" s="45"/>
      <c r="MM835" s="45" t="str">
        <f t="shared" si="3712"/>
        <v/>
      </c>
      <c r="MN835" s="45"/>
      <c r="MO835" s="45"/>
      <c r="MP835" s="45"/>
      <c r="MQ835" s="45" t="str">
        <f t="shared" si="3688"/>
        <v/>
      </c>
      <c r="MR835" s="46" t="str">
        <f t="shared" si="3689"/>
        <v/>
      </c>
      <c r="MS835" s="37"/>
      <c r="MT835" s="29"/>
      <c r="MU835" s="47"/>
      <c r="MV835" s="67"/>
      <c r="MW835" s="45" t="str">
        <f t="shared" si="3713"/>
        <v/>
      </c>
      <c r="MX835" s="45"/>
      <c r="MY835" s="45"/>
      <c r="MZ835" s="45"/>
      <c r="NA835" s="45" t="str">
        <f t="shared" si="3714"/>
        <v/>
      </c>
      <c r="NB835" s="45"/>
      <c r="NC835" s="45"/>
      <c r="ND835" s="45"/>
      <c r="NE835" s="45" t="str">
        <f t="shared" si="3690"/>
        <v/>
      </c>
      <c r="NF835" s="46" t="str">
        <f t="shared" si="3691"/>
        <v/>
      </c>
      <c r="NG835" s="37"/>
      <c r="NH835" s="29"/>
      <c r="NI835" s="47"/>
      <c r="NJ835" s="67"/>
      <c r="NK835" s="45" t="str">
        <f t="shared" si="3715"/>
        <v/>
      </c>
      <c r="NL835" s="45"/>
      <c r="NM835" s="45"/>
      <c r="NN835" s="45"/>
      <c r="NO835" s="45" t="str">
        <f t="shared" si="3716"/>
        <v/>
      </c>
      <c r="NP835" s="45"/>
      <c r="NQ835" s="45"/>
      <c r="NR835" s="45"/>
      <c r="NS835" s="45" t="str">
        <f t="shared" si="3692"/>
        <v/>
      </c>
      <c r="NT835" s="46" t="str">
        <f t="shared" si="3693"/>
        <v/>
      </c>
      <c r="NU835" s="37"/>
    </row>
    <row r="836" spans="1:385" ht="15" customHeight="1" thickTop="1" x14ac:dyDescent="0.25">
      <c r="A836" s="38"/>
      <c r="B836" s="39"/>
      <c r="C836" s="40"/>
      <c r="D836" s="40"/>
      <c r="E836" s="40"/>
      <c r="F836" s="135"/>
      <c r="G836" s="135"/>
      <c r="H836" s="42"/>
      <c r="I836" s="45"/>
      <c r="J836" s="45" t="str">
        <f t="shared" si="3694"/>
        <v/>
      </c>
      <c r="K836" s="45"/>
      <c r="L836" s="45"/>
      <c r="M836" s="45"/>
      <c r="N836" s="45" t="str">
        <f t="shared" si="3695"/>
        <v/>
      </c>
      <c r="O836" s="45"/>
      <c r="P836" s="45"/>
      <c r="Q836" s="45"/>
      <c r="R836" s="45" t="str">
        <f t="shared" si="3674"/>
        <v/>
      </c>
      <c r="S836" s="46" t="str">
        <f t="shared" si="3675"/>
        <v/>
      </c>
      <c r="T836" s="37"/>
      <c r="U836" s="29"/>
      <c r="V836" s="47"/>
      <c r="W836" s="67"/>
      <c r="X836" s="45" t="str">
        <f t="shared" si="3696"/>
        <v/>
      </c>
      <c r="Y836" s="45"/>
      <c r="Z836" s="45"/>
      <c r="AA836" s="45"/>
      <c r="AB836" s="45" t="str">
        <f t="shared" si="3697"/>
        <v/>
      </c>
      <c r="AC836" s="45"/>
      <c r="AD836" s="45"/>
      <c r="AE836" s="45"/>
      <c r="AF836" s="45" t="str">
        <f t="shared" si="3676"/>
        <v/>
      </c>
      <c r="AG836" s="46" t="str">
        <f t="shared" si="3677"/>
        <v/>
      </c>
      <c r="AH836" s="37"/>
      <c r="AI836" s="29"/>
      <c r="AJ836" s="47"/>
      <c r="AK836" s="45"/>
      <c r="AL836" s="45" t="str">
        <f t="shared" si="3698"/>
        <v/>
      </c>
      <c r="AM836" s="45"/>
      <c r="AN836" s="45" t="str">
        <f t="shared" si="3699"/>
        <v/>
      </c>
      <c r="AO836" s="45"/>
      <c r="AP836" s="45" t="str">
        <f t="shared" si="3700"/>
        <v/>
      </c>
      <c r="AQ836" s="45"/>
      <c r="AR836" s="45"/>
      <c r="AS836" s="45"/>
      <c r="AT836" s="45" t="str">
        <f t="shared" si="3678"/>
        <v/>
      </c>
      <c r="AU836" s="46" t="str">
        <f t="shared" si="3679"/>
        <v/>
      </c>
      <c r="AV836" s="37"/>
      <c r="AW836" s="29"/>
      <c r="AX836" s="47"/>
      <c r="AY836" s="45"/>
      <c r="AZ836" s="45" t="str">
        <f t="shared" si="3701"/>
        <v/>
      </c>
      <c r="BA836" s="45"/>
      <c r="BB836" s="45" t="str">
        <f t="shared" si="3702"/>
        <v/>
      </c>
      <c r="BC836" s="45"/>
      <c r="BD836" s="45" t="str">
        <f t="shared" si="3703"/>
        <v/>
      </c>
      <c r="BE836" s="45"/>
      <c r="BF836" s="45"/>
      <c r="BG836" s="45"/>
      <c r="BH836" s="45" t="str">
        <f t="shared" si="3680"/>
        <v/>
      </c>
      <c r="BI836" s="46" t="str">
        <f t="shared" si="3681"/>
        <v/>
      </c>
      <c r="BJ836" s="37"/>
      <c r="BK836" s="29"/>
      <c r="BL836" s="47"/>
      <c r="BM836" s="43">
        <v>14633</v>
      </c>
      <c r="BN836" s="45">
        <f t="shared" si="3622"/>
        <v>172</v>
      </c>
      <c r="BO836" s="43">
        <v>555</v>
      </c>
      <c r="BP836" s="45">
        <f t="shared" si="3623"/>
        <v>0</v>
      </c>
      <c r="BQ836" s="45">
        <v>9</v>
      </c>
      <c r="BR836" s="45">
        <f t="shared" si="3624"/>
        <v>0</v>
      </c>
      <c r="BS836" s="45">
        <v>0</v>
      </c>
      <c r="BT836" s="63" t="str">
        <f t="shared" si="3625"/>
        <v>キティフェイスポーチ</v>
      </c>
      <c r="BU836" s="67">
        <f t="shared" si="3626"/>
        <v>900</v>
      </c>
      <c r="BV836" s="43">
        <f t="shared" si="3627"/>
        <v>0</v>
      </c>
      <c r="BW836" s="46">
        <f t="shared" si="3628"/>
        <v>0</v>
      </c>
      <c r="BX836" s="37"/>
      <c r="BY836" s="57"/>
      <c r="BZ836" s="47"/>
      <c r="CA836" s="43">
        <v>6206</v>
      </c>
      <c r="CB836" s="45">
        <f t="shared" si="3629"/>
        <v>5</v>
      </c>
      <c r="CC836" s="43">
        <v>198</v>
      </c>
      <c r="CD836" s="45">
        <f t="shared" si="3630"/>
        <v>0</v>
      </c>
      <c r="CE836" s="45">
        <v>12</v>
      </c>
      <c r="CF836" s="45">
        <f t="shared" si="3631"/>
        <v>0</v>
      </c>
      <c r="CG836" s="43">
        <v>0</v>
      </c>
      <c r="CH836" s="64" t="str">
        <f t="shared" si="3632"/>
        <v>デジタルミニカメラ</v>
      </c>
      <c r="CI836" s="67">
        <f t="shared" si="3633"/>
        <v>0</v>
      </c>
      <c r="CJ836" s="43">
        <f t="shared" si="3634"/>
        <v>0</v>
      </c>
      <c r="CK836" s="46">
        <f t="shared" si="3635"/>
        <v>0</v>
      </c>
      <c r="CL836" s="186" t="s">
        <v>302</v>
      </c>
      <c r="CM836" s="29"/>
      <c r="CN836" s="47"/>
      <c r="CO836" s="43">
        <v>688</v>
      </c>
      <c r="CP836" s="45">
        <f t="shared" si="3636"/>
        <v>52</v>
      </c>
      <c r="CQ836" s="43">
        <v>26</v>
      </c>
      <c r="CR836" s="45">
        <f t="shared" si="3637"/>
        <v>2</v>
      </c>
      <c r="CS836" s="45">
        <v>6</v>
      </c>
      <c r="CT836" s="45">
        <f t="shared" si="3638"/>
        <v>2</v>
      </c>
      <c r="CU836" s="43">
        <v>4</v>
      </c>
      <c r="CV836" s="63" t="str">
        <f t="shared" si="3639"/>
        <v>サンリオFAN</v>
      </c>
      <c r="CW836" s="67">
        <f t="shared" si="3640"/>
        <v>1100</v>
      </c>
      <c r="CX836" s="43">
        <f t="shared" si="3641"/>
        <v>2200</v>
      </c>
      <c r="CY836" s="46">
        <f t="shared" si="3642"/>
        <v>0.42307692307692307</v>
      </c>
      <c r="CZ836" s="37"/>
      <c r="DA836" s="29"/>
      <c r="DB836" s="47"/>
      <c r="DC836" s="67"/>
      <c r="DD836" s="45" t="str">
        <f t="shared" si="3704"/>
        <v/>
      </c>
      <c r="DE836" s="45"/>
      <c r="DF836" s="45"/>
      <c r="DG836" s="45"/>
      <c r="DH836" s="45" t="str">
        <f t="shared" si="3705"/>
        <v/>
      </c>
      <c r="DI836" s="45"/>
      <c r="DJ836" s="45"/>
      <c r="DK836" s="45"/>
      <c r="DL836" s="45" t="str">
        <f t="shared" si="3682"/>
        <v/>
      </c>
      <c r="DM836" s="46" t="str">
        <f t="shared" si="3683"/>
        <v/>
      </c>
      <c r="DN836" s="37"/>
      <c r="DO836" s="29"/>
      <c r="DP836" s="47"/>
      <c r="DQ836" s="45"/>
      <c r="DR836" s="45" t="str">
        <f t="shared" si="3706"/>
        <v/>
      </c>
      <c r="DS836" s="45"/>
      <c r="DT836" s="45" t="str">
        <f t="shared" si="3707"/>
        <v/>
      </c>
      <c r="DU836" s="45"/>
      <c r="DV836" s="45" t="str">
        <f t="shared" si="3708"/>
        <v/>
      </c>
      <c r="DW836" s="45"/>
      <c r="DX836" s="45"/>
      <c r="DY836" s="45"/>
      <c r="DZ836" s="45" t="str">
        <f t="shared" si="3684"/>
        <v/>
      </c>
      <c r="EA836" s="46" t="str">
        <f t="shared" si="3685"/>
        <v/>
      </c>
      <c r="EB836" s="37"/>
      <c r="GU836" s="220"/>
      <c r="HX836" s="360"/>
      <c r="HY836" s="47"/>
      <c r="HZ836" s="43">
        <v>3141</v>
      </c>
      <c r="IA836" s="45">
        <f t="shared" si="3643"/>
        <v>41</v>
      </c>
      <c r="IB836" s="43">
        <v>97</v>
      </c>
      <c r="IC836" s="45">
        <f t="shared" si="3644"/>
        <v>2</v>
      </c>
      <c r="ID836" s="45">
        <v>34</v>
      </c>
      <c r="IE836" s="45">
        <f t="shared" si="3645"/>
        <v>2</v>
      </c>
      <c r="IF836" s="43">
        <v>0</v>
      </c>
      <c r="IG836" s="63" t="str">
        <f t="shared" si="3646"/>
        <v>ミニ香水</v>
      </c>
      <c r="IH836" s="67">
        <f t="shared" si="3647"/>
        <v>1100</v>
      </c>
      <c r="II836" s="43">
        <f t="shared" si="3648"/>
        <v>2200</v>
      </c>
      <c r="IJ836" s="46">
        <f t="shared" si="3649"/>
        <v>0.53658536585365857</v>
      </c>
      <c r="IK836" s="37"/>
      <c r="IL836" s="29"/>
      <c r="IM836" s="47"/>
      <c r="IN836" s="43">
        <v>3916</v>
      </c>
      <c r="IO836" s="45">
        <f t="shared" si="3650"/>
        <v>24</v>
      </c>
      <c r="IP836" s="43">
        <v>86</v>
      </c>
      <c r="IQ836" s="45">
        <f t="shared" si="3651"/>
        <v>0</v>
      </c>
      <c r="IR836" s="45">
        <v>9</v>
      </c>
      <c r="IS836" s="45">
        <f t="shared" si="3652"/>
        <v>0</v>
      </c>
      <c r="IT836" s="43">
        <v>0</v>
      </c>
      <c r="IU836" s="63" t="str">
        <f t="shared" si="3653"/>
        <v>ジャグラーサウンドボタン</v>
      </c>
      <c r="IV836" s="67">
        <f t="shared" si="3654"/>
        <v>900</v>
      </c>
      <c r="IW836" s="43">
        <f t="shared" si="3655"/>
        <v>0</v>
      </c>
      <c r="IX836" s="46">
        <f t="shared" si="3656"/>
        <v>0</v>
      </c>
      <c r="IY836" s="37"/>
      <c r="IZ836" s="61"/>
      <c r="JA836" s="47"/>
      <c r="JB836" s="43">
        <v>2942</v>
      </c>
      <c r="JC836" s="45">
        <f t="shared" si="3657"/>
        <v>26</v>
      </c>
      <c r="JD836" s="43">
        <v>92</v>
      </c>
      <c r="JE836" s="45">
        <f t="shared" si="3658"/>
        <v>2</v>
      </c>
      <c r="JF836" s="45">
        <v>17</v>
      </c>
      <c r="JG836" s="45">
        <f t="shared" si="3659"/>
        <v>2</v>
      </c>
      <c r="JH836" s="43">
        <v>0</v>
      </c>
      <c r="JI836" s="63" t="str">
        <f t="shared" si="3660"/>
        <v>サンリオキーケース</v>
      </c>
      <c r="JJ836" s="67">
        <f t="shared" si="3661"/>
        <v>726</v>
      </c>
      <c r="JK836" s="43">
        <f t="shared" si="3662"/>
        <v>1452</v>
      </c>
      <c r="JL836" s="46">
        <f t="shared" si="3663"/>
        <v>0.55846153846153845</v>
      </c>
      <c r="JM836" s="37" t="s">
        <v>305</v>
      </c>
      <c r="JN836" s="29"/>
      <c r="JO836" s="47"/>
      <c r="JP836" s="43">
        <v>3195</v>
      </c>
      <c r="JQ836" s="45">
        <f t="shared" si="3664"/>
        <v>2</v>
      </c>
      <c r="JR836" s="43">
        <v>69</v>
      </c>
      <c r="JS836" s="45">
        <f t="shared" si="3665"/>
        <v>0</v>
      </c>
      <c r="JT836" s="45">
        <v>14</v>
      </c>
      <c r="JU836" s="45">
        <f t="shared" si="3666"/>
        <v>1</v>
      </c>
      <c r="JV836" s="43">
        <v>1</v>
      </c>
      <c r="JW836" s="63" t="str">
        <f t="shared" si="3669"/>
        <v>デジタルミニカメラ</v>
      </c>
      <c r="JX836" s="67">
        <f t="shared" si="3670"/>
        <v>722</v>
      </c>
      <c r="JY836" s="43">
        <f t="shared" si="3667"/>
        <v>722</v>
      </c>
      <c r="JZ836" s="46">
        <f t="shared" si="3668"/>
        <v>3.61</v>
      </c>
      <c r="KA836" s="37" t="s">
        <v>300</v>
      </c>
      <c r="KB836" s="51"/>
      <c r="KC836" s="47"/>
      <c r="KD836" s="43">
        <v>8968</v>
      </c>
      <c r="KE836" s="45">
        <f>IF(KD836="","",KD836-KD832)</f>
        <v>19</v>
      </c>
      <c r="KF836" s="43">
        <v>261</v>
      </c>
      <c r="KG836" s="71">
        <f>IF(KF836="","",KF836-KF832)</f>
        <v>1</v>
      </c>
      <c r="KH836" s="100">
        <v>36</v>
      </c>
      <c r="KI836" s="67">
        <f>IF(KH836="","",KH832+KJ832-KH836)</f>
        <v>1</v>
      </c>
      <c r="KJ836" s="43">
        <v>0</v>
      </c>
      <c r="KK836" s="64" t="str">
        <f>IF(KD836="","",KK832)</f>
        <v>ミニ香水</v>
      </c>
      <c r="KL836" s="67">
        <f>IF(KE836="","",KL832)</f>
        <v>1000</v>
      </c>
      <c r="KM836" s="43">
        <f>IF(KH836="","",KI836*KL836)</f>
        <v>1000</v>
      </c>
      <c r="KN836" s="46">
        <f>IF(KI836="","",KM836/(KE836*100))</f>
        <v>0.52631578947368418</v>
      </c>
      <c r="KO836" s="186" t="s">
        <v>301</v>
      </c>
      <c r="KP836" s="29"/>
      <c r="KQ836" s="47"/>
      <c r="KR836" s="43">
        <v>18400</v>
      </c>
      <c r="KS836" s="45">
        <f>IF(KR836="","",KR836-KR832)</f>
        <v>35</v>
      </c>
      <c r="KT836" s="43">
        <v>1030</v>
      </c>
      <c r="KU836" s="45">
        <f>IF(KT836="","",KT836-KT832)</f>
        <v>0</v>
      </c>
      <c r="KV836" s="45">
        <v>6</v>
      </c>
      <c r="KW836" s="45">
        <f>IF(KV836="","",KV832+KX832-KV836)</f>
        <v>0</v>
      </c>
      <c r="KX836" s="45">
        <v>0</v>
      </c>
      <c r="KY836" s="63" t="s">
        <v>279</v>
      </c>
      <c r="KZ836" s="67">
        <v>1050</v>
      </c>
      <c r="LA836" s="43">
        <f>IF(KV836="","",KW836*KZ836)</f>
        <v>0</v>
      </c>
      <c r="LB836" s="46">
        <f>IF(KW836="","",LA836/(KS836*100))</f>
        <v>0</v>
      </c>
      <c r="LC836" s="37"/>
      <c r="LD836" s="29"/>
      <c r="LE836" s="52" t="str">
        <f>IF(A814="","",A814)</f>
        <v/>
      </c>
      <c r="LF836" s="43"/>
      <c r="LG836" s="86" t="str">
        <f>IF(LF836="","",LF836-LF833)</f>
        <v/>
      </c>
      <c r="LH836" s="43"/>
      <c r="LI836" s="43" t="str">
        <f t="shared" si="3671"/>
        <v/>
      </c>
      <c r="LJ836" s="43"/>
      <c r="LK836" s="87" t="str">
        <f t="shared" si="3672"/>
        <v/>
      </c>
      <c r="LL836" s="43"/>
      <c r="LM836" s="65" t="str">
        <f>IF(LF836="","",LM833)</f>
        <v/>
      </c>
      <c r="LN836" s="48" t="str">
        <f>IF(LG836="","",LN833)</f>
        <v/>
      </c>
      <c r="LO836" s="87" t="str">
        <f t="shared" si="3621"/>
        <v/>
      </c>
      <c r="LP836" s="53"/>
      <c r="LQ836" s="37"/>
      <c r="LR836" s="29"/>
      <c r="LS836" s="47"/>
      <c r="LT836" s="67"/>
      <c r="LU836" s="45" t="str">
        <f t="shared" si="3709"/>
        <v/>
      </c>
      <c r="LV836" s="45"/>
      <c r="LW836" s="45"/>
      <c r="LX836" s="45"/>
      <c r="LY836" s="45" t="str">
        <f t="shared" si="3710"/>
        <v/>
      </c>
      <c r="LZ836" s="45"/>
      <c r="MA836" s="45"/>
      <c r="MB836" s="45"/>
      <c r="MC836" s="45" t="str">
        <f t="shared" si="3686"/>
        <v/>
      </c>
      <c r="MD836" s="46" t="str">
        <f t="shared" si="3687"/>
        <v/>
      </c>
      <c r="ME836" s="37"/>
      <c r="MF836" s="29"/>
      <c r="MG836" s="47"/>
      <c r="MH836" s="67"/>
      <c r="MI836" s="45" t="str">
        <f t="shared" si="3711"/>
        <v/>
      </c>
      <c r="MJ836" s="45"/>
      <c r="MK836" s="45"/>
      <c r="ML836" s="45"/>
      <c r="MM836" s="45" t="str">
        <f t="shared" si="3712"/>
        <v/>
      </c>
      <c r="MN836" s="45"/>
      <c r="MO836" s="45"/>
      <c r="MP836" s="45"/>
      <c r="MQ836" s="45" t="str">
        <f t="shared" si="3688"/>
        <v/>
      </c>
      <c r="MR836" s="46" t="str">
        <f t="shared" si="3689"/>
        <v/>
      </c>
      <c r="MS836" s="37"/>
      <c r="MT836" s="29"/>
      <c r="MU836" s="47"/>
      <c r="MV836" s="67"/>
      <c r="MW836" s="45" t="str">
        <f t="shared" si="3713"/>
        <v/>
      </c>
      <c r="MX836" s="45"/>
      <c r="MY836" s="45"/>
      <c r="MZ836" s="45"/>
      <c r="NA836" s="45" t="str">
        <f t="shared" si="3714"/>
        <v/>
      </c>
      <c r="NB836" s="45"/>
      <c r="NC836" s="45"/>
      <c r="ND836" s="45"/>
      <c r="NE836" s="45" t="str">
        <f t="shared" si="3690"/>
        <v/>
      </c>
      <c r="NF836" s="46" t="str">
        <f t="shared" si="3691"/>
        <v/>
      </c>
      <c r="NG836" s="37"/>
      <c r="NH836" s="29"/>
      <c r="NI836" s="47"/>
      <c r="NJ836" s="67"/>
      <c r="NK836" s="45" t="str">
        <f t="shared" si="3715"/>
        <v/>
      </c>
      <c r="NL836" s="45"/>
      <c r="NM836" s="45"/>
      <c r="NN836" s="45"/>
      <c r="NO836" s="45" t="str">
        <f t="shared" si="3716"/>
        <v/>
      </c>
      <c r="NP836" s="45"/>
      <c r="NQ836" s="45"/>
      <c r="NR836" s="45"/>
      <c r="NS836" s="45" t="str">
        <f t="shared" si="3692"/>
        <v/>
      </c>
      <c r="NT836" s="46" t="str">
        <f t="shared" si="3693"/>
        <v/>
      </c>
      <c r="NU836" s="37"/>
    </row>
    <row r="837" spans="1:385" x14ac:dyDescent="0.25">
      <c r="A837" s="38"/>
      <c r="B837" s="39"/>
      <c r="C837" s="40"/>
      <c r="D837" s="40"/>
      <c r="E837" s="40"/>
      <c r="F837" s="135"/>
      <c r="G837" s="135"/>
      <c r="H837" s="42"/>
      <c r="I837" s="45"/>
      <c r="J837" s="45" t="str">
        <f t="shared" si="3694"/>
        <v/>
      </c>
      <c r="K837" s="45"/>
      <c r="L837" s="45"/>
      <c r="M837" s="45"/>
      <c r="N837" s="45" t="str">
        <f t="shared" si="3695"/>
        <v/>
      </c>
      <c r="O837" s="45"/>
      <c r="P837" s="45"/>
      <c r="Q837" s="45"/>
      <c r="R837" s="45" t="str">
        <f t="shared" si="3674"/>
        <v/>
      </c>
      <c r="S837" s="46" t="str">
        <f t="shared" si="3675"/>
        <v/>
      </c>
      <c r="T837" s="37"/>
      <c r="U837" s="29"/>
      <c r="V837" s="47"/>
      <c r="W837" s="67"/>
      <c r="X837" s="45" t="str">
        <f t="shared" si="3696"/>
        <v/>
      </c>
      <c r="Y837" s="45"/>
      <c r="Z837" s="45"/>
      <c r="AA837" s="45"/>
      <c r="AB837" s="45" t="str">
        <f t="shared" si="3697"/>
        <v/>
      </c>
      <c r="AC837" s="45"/>
      <c r="AD837" s="45"/>
      <c r="AE837" s="45"/>
      <c r="AF837" s="45" t="str">
        <f t="shared" si="3676"/>
        <v/>
      </c>
      <c r="AG837" s="46" t="str">
        <f t="shared" si="3677"/>
        <v/>
      </c>
      <c r="AH837" s="37"/>
      <c r="AI837" s="29"/>
      <c r="AJ837" s="47"/>
      <c r="AK837" s="45"/>
      <c r="AL837" s="45" t="str">
        <f t="shared" si="3698"/>
        <v/>
      </c>
      <c r="AM837" s="45"/>
      <c r="AN837" s="45" t="str">
        <f t="shared" si="3699"/>
        <v/>
      </c>
      <c r="AO837" s="45"/>
      <c r="AP837" s="45" t="str">
        <f t="shared" si="3700"/>
        <v/>
      </c>
      <c r="AQ837" s="45"/>
      <c r="AR837" s="45"/>
      <c r="AS837" s="45"/>
      <c r="AT837" s="45" t="str">
        <f t="shared" si="3678"/>
        <v/>
      </c>
      <c r="AU837" s="46" t="str">
        <f t="shared" si="3679"/>
        <v/>
      </c>
      <c r="AV837" s="37"/>
      <c r="AW837" s="29"/>
      <c r="AX837" s="47"/>
      <c r="AY837" s="45"/>
      <c r="AZ837" s="45" t="str">
        <f t="shared" si="3701"/>
        <v/>
      </c>
      <c r="BA837" s="45"/>
      <c r="BB837" s="45" t="str">
        <f t="shared" si="3702"/>
        <v/>
      </c>
      <c r="BC837" s="45"/>
      <c r="BD837" s="45" t="str">
        <f t="shared" si="3703"/>
        <v/>
      </c>
      <c r="BE837" s="45"/>
      <c r="BF837" s="45"/>
      <c r="BG837" s="45"/>
      <c r="BH837" s="45" t="str">
        <f t="shared" si="3680"/>
        <v/>
      </c>
      <c r="BI837" s="46" t="str">
        <f t="shared" si="3681"/>
        <v/>
      </c>
      <c r="BJ837" s="37"/>
      <c r="BK837" s="29"/>
      <c r="BL837" s="47"/>
      <c r="BM837" s="45">
        <v>18945</v>
      </c>
      <c r="BN837" s="45">
        <f t="shared" si="3622"/>
        <v>20</v>
      </c>
      <c r="BO837" s="45">
        <v>886</v>
      </c>
      <c r="BP837" s="45">
        <f t="shared" si="3623"/>
        <v>0</v>
      </c>
      <c r="BQ837" s="45">
        <v>58</v>
      </c>
      <c r="BR837" s="45">
        <f t="shared" si="3624"/>
        <v>0</v>
      </c>
      <c r="BS837" s="45">
        <v>0</v>
      </c>
      <c r="BT837" s="63" t="str">
        <f t="shared" si="3625"/>
        <v>キティサンダルキーホルダー</v>
      </c>
      <c r="BU837" s="67">
        <f t="shared" si="3626"/>
        <v>605</v>
      </c>
      <c r="BV837" s="45">
        <f t="shared" si="3627"/>
        <v>0</v>
      </c>
      <c r="BW837" s="46">
        <f t="shared" si="3628"/>
        <v>0</v>
      </c>
      <c r="BX837" s="37"/>
      <c r="BY837" s="57"/>
      <c r="BZ837" s="47"/>
      <c r="CA837" s="45">
        <v>6455</v>
      </c>
      <c r="CB837" s="45">
        <f t="shared" si="3629"/>
        <v>20</v>
      </c>
      <c r="CC837" s="45">
        <v>379</v>
      </c>
      <c r="CD837" s="45">
        <f t="shared" si="3630"/>
        <v>0</v>
      </c>
      <c r="CE837" s="45">
        <v>88</v>
      </c>
      <c r="CF837" s="45">
        <f t="shared" si="3631"/>
        <v>0</v>
      </c>
      <c r="CG837" s="27">
        <v>0</v>
      </c>
      <c r="CH837" s="63" t="str">
        <f t="shared" si="3632"/>
        <v>スプランキーラバー</v>
      </c>
      <c r="CI837" s="67">
        <f t="shared" si="3633"/>
        <v>187</v>
      </c>
      <c r="CJ837" s="45">
        <f t="shared" si="3634"/>
        <v>0</v>
      </c>
      <c r="CK837" s="46">
        <f t="shared" si="3635"/>
        <v>0</v>
      </c>
      <c r="CL837" s="37"/>
      <c r="CM837" s="29"/>
      <c r="CN837" s="47"/>
      <c r="CO837" s="45">
        <v>256</v>
      </c>
      <c r="CP837" s="45">
        <f t="shared" si="3636"/>
        <v>34</v>
      </c>
      <c r="CQ837" s="45">
        <v>13</v>
      </c>
      <c r="CR837" s="45">
        <f t="shared" si="3637"/>
        <v>2</v>
      </c>
      <c r="CS837" s="45">
        <v>16</v>
      </c>
      <c r="CT837" s="45">
        <f t="shared" si="3638"/>
        <v>2</v>
      </c>
      <c r="CU837" s="27">
        <v>0</v>
      </c>
      <c r="CV837" s="63" t="str">
        <f t="shared" si="3639"/>
        <v>ギャルキティキーケース</v>
      </c>
      <c r="CW837" s="67">
        <f t="shared" si="3640"/>
        <v>726</v>
      </c>
      <c r="CX837" s="45">
        <f t="shared" si="3641"/>
        <v>1452</v>
      </c>
      <c r="CY837" s="46">
        <f t="shared" si="3642"/>
        <v>0.42705882352941177</v>
      </c>
      <c r="CZ837" s="37"/>
      <c r="DA837" s="29"/>
      <c r="DB837" s="47"/>
      <c r="DC837" s="67"/>
      <c r="DD837" s="45" t="str">
        <f t="shared" si="3704"/>
        <v/>
      </c>
      <c r="DE837" s="45"/>
      <c r="DF837" s="45"/>
      <c r="DG837" s="45"/>
      <c r="DH837" s="45" t="str">
        <f t="shared" si="3705"/>
        <v/>
      </c>
      <c r="DI837" s="45"/>
      <c r="DJ837" s="45"/>
      <c r="DK837" s="45"/>
      <c r="DL837" s="45" t="str">
        <f t="shared" si="3682"/>
        <v/>
      </c>
      <c r="DM837" s="46" t="str">
        <f t="shared" si="3683"/>
        <v/>
      </c>
      <c r="DN837" s="37"/>
      <c r="DO837" s="29"/>
      <c r="DP837" s="47"/>
      <c r="DQ837" s="45"/>
      <c r="DR837" s="45" t="str">
        <f t="shared" si="3706"/>
        <v/>
      </c>
      <c r="DS837" s="45"/>
      <c r="DT837" s="45" t="str">
        <f t="shared" si="3707"/>
        <v/>
      </c>
      <c r="DU837" s="45"/>
      <c r="DV837" s="45" t="str">
        <f t="shared" si="3708"/>
        <v/>
      </c>
      <c r="DW837" s="45"/>
      <c r="DX837" s="45"/>
      <c r="DY837" s="45"/>
      <c r="DZ837" s="45" t="str">
        <f t="shared" si="3684"/>
        <v/>
      </c>
      <c r="EA837" s="46" t="str">
        <f t="shared" si="3685"/>
        <v/>
      </c>
      <c r="EB837" s="37"/>
      <c r="GU837" s="220"/>
      <c r="HX837" s="360"/>
      <c r="HY837" s="47"/>
      <c r="HZ837" s="45">
        <v>3003</v>
      </c>
      <c r="IA837" s="45">
        <f t="shared" si="3643"/>
        <v>12</v>
      </c>
      <c r="IB837" s="45">
        <v>98</v>
      </c>
      <c r="IC837" s="45">
        <f t="shared" si="3644"/>
        <v>0</v>
      </c>
      <c r="ID837" s="45">
        <v>22</v>
      </c>
      <c r="IE837" s="45">
        <f t="shared" si="3645"/>
        <v>0</v>
      </c>
      <c r="IF837" s="27">
        <v>0</v>
      </c>
      <c r="IG837" s="63" t="str">
        <f t="shared" si="3646"/>
        <v>アンパンマンもちふわ</v>
      </c>
      <c r="IH837" s="67">
        <f t="shared" si="3647"/>
        <v>673</v>
      </c>
      <c r="II837" s="45">
        <f t="shared" si="3648"/>
        <v>0</v>
      </c>
      <c r="IJ837" s="46">
        <f t="shared" si="3649"/>
        <v>0</v>
      </c>
      <c r="IK837" s="37"/>
      <c r="IL837" s="29"/>
      <c r="IM837" s="47"/>
      <c r="IN837" s="45">
        <v>2438</v>
      </c>
      <c r="IO837" s="45">
        <f t="shared" si="3650"/>
        <v>41</v>
      </c>
      <c r="IP837" s="45">
        <v>127</v>
      </c>
      <c r="IQ837" s="45">
        <f t="shared" si="3651"/>
        <v>1</v>
      </c>
      <c r="IR837" s="45">
        <v>21</v>
      </c>
      <c r="IS837" s="45">
        <f t="shared" si="3652"/>
        <v>1</v>
      </c>
      <c r="IT837" s="27">
        <v>0</v>
      </c>
      <c r="IU837" s="63" t="str">
        <f t="shared" si="3653"/>
        <v>モンチッチヘアゴム</v>
      </c>
      <c r="IV837" s="67">
        <f t="shared" si="3654"/>
        <v>450</v>
      </c>
      <c r="IW837" s="45">
        <f t="shared" si="3655"/>
        <v>450</v>
      </c>
      <c r="IX837" s="46">
        <f t="shared" si="3656"/>
        <v>0.10975609756097561</v>
      </c>
      <c r="IY837" s="37"/>
      <c r="IZ837" s="61"/>
      <c r="JA837" s="47"/>
      <c r="JB837" s="45">
        <v>3047</v>
      </c>
      <c r="JC837" s="45">
        <f t="shared" si="3657"/>
        <v>15</v>
      </c>
      <c r="JD837" s="45">
        <v>224</v>
      </c>
      <c r="JE837" s="45">
        <f t="shared" si="3658"/>
        <v>0</v>
      </c>
      <c r="JF837" s="45">
        <v>12</v>
      </c>
      <c r="JG837" s="45">
        <f t="shared" si="3659"/>
        <v>0</v>
      </c>
      <c r="JH837" s="27">
        <v>0</v>
      </c>
      <c r="JI837" s="64" t="str">
        <f t="shared" si="3660"/>
        <v>パイの実イヤホン</v>
      </c>
      <c r="JJ837" s="67">
        <f t="shared" si="3661"/>
        <v>1100</v>
      </c>
      <c r="JK837" s="45">
        <f t="shared" si="3662"/>
        <v>0</v>
      </c>
      <c r="JL837" s="46">
        <f t="shared" si="3663"/>
        <v>0</v>
      </c>
      <c r="JM837" s="186" t="s">
        <v>302</v>
      </c>
      <c r="JN837" s="29"/>
      <c r="JO837" s="47"/>
      <c r="JP837" s="45">
        <v>4156</v>
      </c>
      <c r="JQ837" s="45">
        <f t="shared" si="3664"/>
        <v>14</v>
      </c>
      <c r="JR837" s="45">
        <v>203</v>
      </c>
      <c r="JS837" s="45">
        <f t="shared" si="3665"/>
        <v>2</v>
      </c>
      <c r="JT837" s="45">
        <v>64</v>
      </c>
      <c r="JU837" s="45">
        <f t="shared" si="3666"/>
        <v>1</v>
      </c>
      <c r="JV837" s="27">
        <v>0</v>
      </c>
      <c r="JW837" s="63" t="str">
        <f t="shared" si="3669"/>
        <v>キティサンダルKH</v>
      </c>
      <c r="JX837" s="67">
        <f t="shared" si="3670"/>
        <v>605</v>
      </c>
      <c r="JY837" s="45">
        <f t="shared" si="3667"/>
        <v>605</v>
      </c>
      <c r="JZ837" s="46">
        <f t="shared" si="3668"/>
        <v>0.43214285714285716</v>
      </c>
      <c r="KA837" s="37"/>
      <c r="KB837" s="51"/>
      <c r="KC837" s="47"/>
      <c r="KD837" s="45">
        <v>9710</v>
      </c>
      <c r="KE837" s="45">
        <f>IF(KD837="","",KD837-KD833)</f>
        <v>7</v>
      </c>
      <c r="KF837" s="45">
        <v>558</v>
      </c>
      <c r="KG837" s="45">
        <f>IF(KF837="","",KF837-KF833)</f>
        <v>0</v>
      </c>
      <c r="KH837" s="43">
        <v>33</v>
      </c>
      <c r="KI837" s="45">
        <f>IF(KH837="","",KH833+KJ833-KH837)</f>
        <v>0</v>
      </c>
      <c r="KJ837" s="27">
        <v>-23</v>
      </c>
      <c r="KK837" s="63" t="str">
        <f>IF(KD837="","",KK833)</f>
        <v>ニキ</v>
      </c>
      <c r="KL837" s="67">
        <f>IF(KE837="","",KL833)</f>
        <v>800</v>
      </c>
      <c r="KM837" s="45">
        <f>IF(KH837="","",KI837*KL837)</f>
        <v>0</v>
      </c>
      <c r="KN837" s="46">
        <f>IF(KI837="","",KM837/(KE837*100))</f>
        <v>0</v>
      </c>
      <c r="KO837" s="37" t="s">
        <v>295</v>
      </c>
      <c r="KP837" s="29"/>
      <c r="KQ837" s="47"/>
      <c r="KR837" s="45">
        <v>15366</v>
      </c>
      <c r="KS837" s="45">
        <f>IF(KR837="","",KR837-KR833)</f>
        <v>2</v>
      </c>
      <c r="KT837" s="45">
        <v>1815</v>
      </c>
      <c r="KU837" s="45">
        <f>IF(KT837="","",KT837-KT833)</f>
        <v>1</v>
      </c>
      <c r="KV837" s="45">
        <v>19</v>
      </c>
      <c r="KW837" s="45">
        <f>IF(KV837="","",KV833+KX833-KV837)</f>
        <v>1</v>
      </c>
      <c r="KX837" s="45">
        <v>0</v>
      </c>
      <c r="KY837" s="63" t="s">
        <v>293</v>
      </c>
      <c r="KZ837" s="67">
        <v>800</v>
      </c>
      <c r="LA837" s="45">
        <f>IF(KV837="","",KW837*KZ837)</f>
        <v>800</v>
      </c>
      <c r="LB837" s="46">
        <f>IF(KW837="","",LA837/(KS837*100))</f>
        <v>4</v>
      </c>
      <c r="LC837" s="37" t="s">
        <v>294</v>
      </c>
      <c r="LD837" s="29"/>
      <c r="LE837" s="47"/>
      <c r="LF837" s="45"/>
      <c r="LG837" s="45"/>
      <c r="LH837" s="45"/>
      <c r="LI837" s="45" t="str">
        <f t="shared" si="3671"/>
        <v/>
      </c>
      <c r="LJ837" s="45"/>
      <c r="LK837" s="45" t="str">
        <f t="shared" si="3672"/>
        <v/>
      </c>
      <c r="LL837" s="45"/>
      <c r="LM837" s="73" t="str">
        <f>IF(LF836="","",LM834)</f>
        <v/>
      </c>
      <c r="LN837" s="67" t="str">
        <f>IF(LG836="","",LN834)</f>
        <v/>
      </c>
      <c r="LO837" s="45" t="str">
        <f t="shared" si="3621"/>
        <v/>
      </c>
      <c r="LP837" s="46"/>
      <c r="LQ837" s="37"/>
      <c r="LR837" s="29"/>
      <c r="LS837" s="47"/>
      <c r="LT837" s="67"/>
      <c r="LU837" s="45" t="str">
        <f t="shared" si="3709"/>
        <v/>
      </c>
      <c r="LV837" s="45"/>
      <c r="LW837" s="45"/>
      <c r="LX837" s="45"/>
      <c r="LY837" s="45" t="str">
        <f t="shared" si="3710"/>
        <v/>
      </c>
      <c r="LZ837" s="45"/>
      <c r="MA837" s="45"/>
      <c r="MB837" s="45"/>
      <c r="MC837" s="45" t="str">
        <f t="shared" si="3686"/>
        <v/>
      </c>
      <c r="MD837" s="46" t="str">
        <f t="shared" si="3687"/>
        <v/>
      </c>
      <c r="ME837" s="37"/>
      <c r="MF837" s="29"/>
      <c r="MG837" s="47"/>
      <c r="MH837" s="67"/>
      <c r="MI837" s="45" t="str">
        <f t="shared" si="3711"/>
        <v/>
      </c>
      <c r="MJ837" s="45"/>
      <c r="MK837" s="45"/>
      <c r="ML837" s="45"/>
      <c r="MM837" s="45" t="str">
        <f t="shared" si="3712"/>
        <v/>
      </c>
      <c r="MN837" s="45"/>
      <c r="MO837" s="45"/>
      <c r="MP837" s="45"/>
      <c r="MQ837" s="45" t="str">
        <f t="shared" si="3688"/>
        <v/>
      </c>
      <c r="MR837" s="46" t="str">
        <f t="shared" si="3689"/>
        <v/>
      </c>
      <c r="MS837" s="37"/>
      <c r="MT837" s="29"/>
      <c r="MU837" s="47"/>
      <c r="MV837" s="67"/>
      <c r="MW837" s="45" t="str">
        <f t="shared" si="3713"/>
        <v/>
      </c>
      <c r="MX837" s="45"/>
      <c r="MY837" s="45"/>
      <c r="MZ837" s="45"/>
      <c r="NA837" s="45" t="str">
        <f t="shared" si="3714"/>
        <v/>
      </c>
      <c r="NB837" s="45"/>
      <c r="NC837" s="45"/>
      <c r="ND837" s="45"/>
      <c r="NE837" s="45" t="str">
        <f t="shared" si="3690"/>
        <v/>
      </c>
      <c r="NF837" s="46" t="str">
        <f t="shared" si="3691"/>
        <v/>
      </c>
      <c r="NG837" s="37"/>
      <c r="NH837" s="29"/>
      <c r="NI837" s="47"/>
      <c r="NJ837" s="67"/>
      <c r="NK837" s="45" t="str">
        <f t="shared" si="3715"/>
        <v/>
      </c>
      <c r="NL837" s="45"/>
      <c r="NM837" s="45"/>
      <c r="NN837" s="45"/>
      <c r="NO837" s="45" t="str">
        <f t="shared" si="3716"/>
        <v/>
      </c>
      <c r="NP837" s="45"/>
      <c r="NQ837" s="45"/>
      <c r="NR837" s="45"/>
      <c r="NS837" s="45" t="str">
        <f t="shared" si="3692"/>
        <v/>
      </c>
      <c r="NT837" s="46" t="str">
        <f t="shared" si="3693"/>
        <v/>
      </c>
      <c r="NU837" s="37"/>
    </row>
    <row r="838" spans="1:385" ht="15" customHeight="1" thickBot="1" x14ac:dyDescent="0.3">
      <c r="A838" s="38"/>
      <c r="B838" s="39"/>
      <c r="C838" s="40"/>
      <c r="D838" s="40"/>
      <c r="E838" s="40"/>
      <c r="F838" s="135"/>
      <c r="G838" s="135"/>
      <c r="H838" s="42"/>
      <c r="I838" s="45"/>
      <c r="J838" s="45" t="str">
        <f t="shared" si="3694"/>
        <v/>
      </c>
      <c r="K838" s="45"/>
      <c r="L838" s="45"/>
      <c r="M838" s="45"/>
      <c r="N838" s="45" t="str">
        <f t="shared" si="3695"/>
        <v/>
      </c>
      <c r="O838" s="45"/>
      <c r="P838" s="45"/>
      <c r="Q838" s="45"/>
      <c r="R838" s="45" t="str">
        <f t="shared" si="3674"/>
        <v/>
      </c>
      <c r="S838" s="46" t="str">
        <f t="shared" si="3675"/>
        <v/>
      </c>
      <c r="T838" s="37"/>
      <c r="U838" s="29"/>
      <c r="V838" s="47"/>
      <c r="W838" s="67"/>
      <c r="X838" s="45" t="str">
        <f t="shared" si="3696"/>
        <v/>
      </c>
      <c r="Y838" s="45"/>
      <c r="Z838" s="45"/>
      <c r="AA838" s="45"/>
      <c r="AB838" s="45" t="str">
        <f t="shared" si="3697"/>
        <v/>
      </c>
      <c r="AC838" s="45"/>
      <c r="AD838" s="45"/>
      <c r="AE838" s="45"/>
      <c r="AF838" s="45" t="str">
        <f t="shared" si="3676"/>
        <v/>
      </c>
      <c r="AG838" s="46" t="str">
        <f t="shared" si="3677"/>
        <v/>
      </c>
      <c r="AH838" s="37"/>
      <c r="AI838" s="29"/>
      <c r="AJ838" s="47"/>
      <c r="AK838" s="45"/>
      <c r="AL838" s="45" t="str">
        <f t="shared" si="3698"/>
        <v/>
      </c>
      <c r="AM838" s="45"/>
      <c r="AN838" s="45" t="str">
        <f t="shared" si="3699"/>
        <v/>
      </c>
      <c r="AO838" s="45"/>
      <c r="AP838" s="45" t="str">
        <f t="shared" si="3700"/>
        <v/>
      </c>
      <c r="AQ838" s="45"/>
      <c r="AR838" s="45"/>
      <c r="AS838" s="45"/>
      <c r="AT838" s="45" t="str">
        <f t="shared" si="3678"/>
        <v/>
      </c>
      <c r="AU838" s="46" t="str">
        <f t="shared" si="3679"/>
        <v/>
      </c>
      <c r="AV838" s="37"/>
      <c r="AW838" s="29"/>
      <c r="AX838" s="47"/>
      <c r="AY838" s="45"/>
      <c r="AZ838" s="45" t="str">
        <f t="shared" si="3701"/>
        <v/>
      </c>
      <c r="BA838" s="45"/>
      <c r="BB838" s="45" t="str">
        <f t="shared" si="3702"/>
        <v/>
      </c>
      <c r="BC838" s="45"/>
      <c r="BD838" s="45" t="str">
        <f t="shared" si="3703"/>
        <v/>
      </c>
      <c r="BE838" s="45"/>
      <c r="BF838" s="45"/>
      <c r="BG838" s="45"/>
      <c r="BH838" s="45" t="str">
        <f t="shared" si="3680"/>
        <v/>
      </c>
      <c r="BI838" s="46" t="str">
        <f t="shared" si="3681"/>
        <v/>
      </c>
      <c r="BJ838" s="37"/>
      <c r="BK838" s="29"/>
      <c r="BL838" s="75"/>
      <c r="BM838" s="76">
        <v>13620</v>
      </c>
      <c r="BN838" s="76">
        <f t="shared" si="3622"/>
        <v>21</v>
      </c>
      <c r="BO838" s="76">
        <v>1653</v>
      </c>
      <c r="BP838" s="76">
        <f t="shared" si="3623"/>
        <v>1</v>
      </c>
      <c r="BQ838" s="76">
        <v>424</v>
      </c>
      <c r="BR838" s="76">
        <f t="shared" si="3624"/>
        <v>1</v>
      </c>
      <c r="BS838" s="76">
        <v>0</v>
      </c>
      <c r="BT838" s="78" t="str">
        <f t="shared" si="3625"/>
        <v>サンリオブレスレット</v>
      </c>
      <c r="BU838" s="79">
        <f t="shared" si="3626"/>
        <v>200</v>
      </c>
      <c r="BV838" s="76">
        <f t="shared" si="3627"/>
        <v>200</v>
      </c>
      <c r="BW838" s="80">
        <f t="shared" si="3628"/>
        <v>9.5238095238095233E-2</v>
      </c>
      <c r="BX838" s="37"/>
      <c r="BY838" s="57"/>
      <c r="BZ838" s="75"/>
      <c r="CA838" s="76">
        <v>4150</v>
      </c>
      <c r="CB838" s="76">
        <f t="shared" si="3629"/>
        <v>11</v>
      </c>
      <c r="CC838" s="76">
        <v>240</v>
      </c>
      <c r="CD838" s="76">
        <f t="shared" si="3630"/>
        <v>2</v>
      </c>
      <c r="CE838" s="76">
        <v>16</v>
      </c>
      <c r="CF838" s="76">
        <f t="shared" si="3631"/>
        <v>2</v>
      </c>
      <c r="CG838" s="76">
        <v>0</v>
      </c>
      <c r="CH838" s="78" t="str">
        <f t="shared" si="3632"/>
        <v>ピクミンマスコット</v>
      </c>
      <c r="CI838" s="79">
        <f t="shared" si="3633"/>
        <v>682</v>
      </c>
      <c r="CJ838" s="76">
        <f t="shared" si="3634"/>
        <v>1364</v>
      </c>
      <c r="CK838" s="80">
        <f t="shared" si="3635"/>
        <v>1.24</v>
      </c>
      <c r="CL838" s="37" t="s">
        <v>297</v>
      </c>
      <c r="CM838" s="29"/>
      <c r="CN838" s="75"/>
      <c r="CO838" s="76">
        <v>364</v>
      </c>
      <c r="CP838" s="76">
        <f t="shared" si="3636"/>
        <v>68</v>
      </c>
      <c r="CQ838" s="76">
        <v>6</v>
      </c>
      <c r="CR838" s="76">
        <f t="shared" si="3637"/>
        <v>0</v>
      </c>
      <c r="CS838" s="76">
        <v>9</v>
      </c>
      <c r="CT838" s="76">
        <f t="shared" si="3638"/>
        <v>0</v>
      </c>
      <c r="CU838" s="76">
        <v>0</v>
      </c>
      <c r="CV838" s="78" t="str">
        <f t="shared" si="3639"/>
        <v>キティフェイスポーチ</v>
      </c>
      <c r="CW838" s="79">
        <f t="shared" si="3640"/>
        <v>957</v>
      </c>
      <c r="CX838" s="76">
        <f t="shared" si="3641"/>
        <v>0</v>
      </c>
      <c r="CY838" s="80">
        <f t="shared" si="3642"/>
        <v>0</v>
      </c>
      <c r="CZ838" s="37"/>
      <c r="DA838" s="29"/>
      <c r="DB838" s="47"/>
      <c r="DC838" s="67"/>
      <c r="DD838" s="45" t="str">
        <f t="shared" si="3704"/>
        <v/>
      </c>
      <c r="DE838" s="45"/>
      <c r="DF838" s="45"/>
      <c r="DG838" s="45"/>
      <c r="DH838" s="45" t="str">
        <f t="shared" si="3705"/>
        <v/>
      </c>
      <c r="DI838" s="45"/>
      <c r="DJ838" s="45"/>
      <c r="DK838" s="45"/>
      <c r="DL838" s="45" t="str">
        <f t="shared" si="3682"/>
        <v/>
      </c>
      <c r="DM838" s="46" t="str">
        <f t="shared" si="3683"/>
        <v/>
      </c>
      <c r="DN838" s="37"/>
      <c r="DO838" s="29"/>
      <c r="DP838" s="47"/>
      <c r="DQ838" s="45"/>
      <c r="DR838" s="45" t="str">
        <f t="shared" si="3706"/>
        <v/>
      </c>
      <c r="DS838" s="45"/>
      <c r="DT838" s="45" t="str">
        <f t="shared" si="3707"/>
        <v/>
      </c>
      <c r="DU838" s="45"/>
      <c r="DV838" s="45" t="str">
        <f t="shared" si="3708"/>
        <v/>
      </c>
      <c r="DW838" s="45"/>
      <c r="DX838" s="45"/>
      <c r="DY838" s="45"/>
      <c r="DZ838" s="45" t="str">
        <f t="shared" si="3684"/>
        <v/>
      </c>
      <c r="EA838" s="46" t="str">
        <f t="shared" si="3685"/>
        <v/>
      </c>
      <c r="EB838" s="37"/>
      <c r="GU838" s="220"/>
      <c r="HX838" s="360"/>
      <c r="HY838" s="75"/>
      <c r="HZ838" s="76">
        <v>3832</v>
      </c>
      <c r="IA838" s="76">
        <f t="shared" si="3643"/>
        <v>15</v>
      </c>
      <c r="IB838" s="76">
        <v>182</v>
      </c>
      <c r="IC838" s="76">
        <f t="shared" si="3644"/>
        <v>1</v>
      </c>
      <c r="ID838" s="76">
        <v>100</v>
      </c>
      <c r="IE838" s="76">
        <f t="shared" si="3645"/>
        <v>1</v>
      </c>
      <c r="IF838" s="76">
        <v>0</v>
      </c>
      <c r="IG838" s="78" t="str">
        <f t="shared" si="3646"/>
        <v>スプランキーラバー</v>
      </c>
      <c r="IH838" s="79">
        <f t="shared" si="3647"/>
        <v>200</v>
      </c>
      <c r="II838" s="76">
        <f t="shared" si="3648"/>
        <v>200</v>
      </c>
      <c r="IJ838" s="80">
        <f t="shared" si="3649"/>
        <v>0.13333333333333333</v>
      </c>
      <c r="IK838" s="37"/>
      <c r="IL838" s="29"/>
      <c r="IM838" s="75"/>
      <c r="IN838" s="76">
        <v>4188</v>
      </c>
      <c r="IO838" s="76">
        <f t="shared" si="3650"/>
        <v>23</v>
      </c>
      <c r="IP838" s="76">
        <v>187</v>
      </c>
      <c r="IQ838" s="76">
        <f t="shared" si="3651"/>
        <v>3</v>
      </c>
      <c r="IR838" s="76">
        <v>37</v>
      </c>
      <c r="IS838" s="76">
        <f t="shared" si="3652"/>
        <v>3</v>
      </c>
      <c r="IT838" s="76">
        <v>0</v>
      </c>
      <c r="IU838" s="78" t="str">
        <f t="shared" si="3653"/>
        <v>NICI</v>
      </c>
      <c r="IV838" s="79">
        <f t="shared" si="3654"/>
        <v>682</v>
      </c>
      <c r="IW838" s="76">
        <f t="shared" si="3655"/>
        <v>2046</v>
      </c>
      <c r="IX838" s="260">
        <f t="shared" si="3656"/>
        <v>0.88956521739130434</v>
      </c>
      <c r="IY838" s="37" t="s">
        <v>298</v>
      </c>
      <c r="IZ838" s="61"/>
      <c r="JA838" s="75"/>
      <c r="JB838" s="76">
        <v>2185</v>
      </c>
      <c r="JC838" s="76">
        <f t="shared" si="3657"/>
        <v>9</v>
      </c>
      <c r="JD838" s="76">
        <v>127</v>
      </c>
      <c r="JE838" s="76">
        <f t="shared" si="3658"/>
        <v>0</v>
      </c>
      <c r="JF838" s="76">
        <v>15</v>
      </c>
      <c r="JG838" s="76">
        <f t="shared" si="3659"/>
        <v>0</v>
      </c>
      <c r="JH838" s="76">
        <v>0</v>
      </c>
      <c r="JI838" s="85" t="str">
        <f t="shared" si="3660"/>
        <v>お菓子ウォレット</v>
      </c>
      <c r="JJ838" s="79">
        <f t="shared" si="3661"/>
        <v>800</v>
      </c>
      <c r="JK838" s="76">
        <f t="shared" si="3662"/>
        <v>0</v>
      </c>
      <c r="JL838" s="80">
        <f t="shared" si="3663"/>
        <v>0</v>
      </c>
      <c r="JM838" s="186" t="s">
        <v>304</v>
      </c>
      <c r="JN838" s="29"/>
      <c r="JO838" s="75"/>
      <c r="JP838" s="76">
        <v>3038</v>
      </c>
      <c r="JQ838" s="76">
        <f t="shared" si="3664"/>
        <v>32</v>
      </c>
      <c r="JR838" s="76">
        <v>161</v>
      </c>
      <c r="JS838" s="76">
        <f t="shared" si="3665"/>
        <v>0</v>
      </c>
      <c r="JT838" s="76">
        <v>9</v>
      </c>
      <c r="JU838" s="76">
        <f t="shared" si="3666"/>
        <v>0</v>
      </c>
      <c r="JV838" s="76">
        <v>0</v>
      </c>
      <c r="JW838" s="78" t="str">
        <f t="shared" si="3669"/>
        <v>キティフェイスポーチ</v>
      </c>
      <c r="JX838" s="79">
        <f t="shared" si="3670"/>
        <v>957</v>
      </c>
      <c r="JY838" s="76">
        <f t="shared" si="3667"/>
        <v>0</v>
      </c>
      <c r="JZ838" s="80">
        <f t="shared" si="3668"/>
        <v>0</v>
      </c>
      <c r="KA838" s="37"/>
      <c r="KB838" s="51"/>
      <c r="KC838" s="75"/>
      <c r="KD838" s="76">
        <v>9444</v>
      </c>
      <c r="KE838" s="76">
        <f>IF(KD838="","",KD838-KD834)</f>
        <v>54</v>
      </c>
      <c r="KF838" s="76">
        <v>488</v>
      </c>
      <c r="KG838" s="76">
        <f>IF(KF838="","",KF838-KF834)</f>
        <v>0</v>
      </c>
      <c r="KH838" s="76">
        <v>34</v>
      </c>
      <c r="KI838" s="76">
        <f>IF(KH838="","",KH834+KJ834-KH838)</f>
        <v>1</v>
      </c>
      <c r="KJ838" s="76">
        <v>4</v>
      </c>
      <c r="KK838" s="78" t="str">
        <f>IF(KD838="","",KK834)</f>
        <v>ＡＩモンスターラバー</v>
      </c>
      <c r="KL838" s="79">
        <f>IF(KE838="","",KL834)</f>
        <v>198</v>
      </c>
      <c r="KM838" s="76">
        <f>IF(KH838="","",KI838*KL838)</f>
        <v>198</v>
      </c>
      <c r="KN838" s="80">
        <f>IF(KI838="","",KM838/(KE838*100))</f>
        <v>3.6666666666666667E-2</v>
      </c>
      <c r="KO838" s="37"/>
      <c r="KP838" s="29"/>
      <c r="KQ838" s="75"/>
      <c r="KR838" s="76">
        <v>16704</v>
      </c>
      <c r="KS838" s="76">
        <f>IF(KR838="","",KR838-KR834)</f>
        <v>2</v>
      </c>
      <c r="KT838" s="76">
        <v>1943</v>
      </c>
      <c r="KU838" s="76">
        <f>IF(KT838="","",KT838-KT834)</f>
        <v>1</v>
      </c>
      <c r="KV838" s="76">
        <v>89</v>
      </c>
      <c r="KW838" s="76">
        <f>IF(KV838="","",KV834+KX834-KV838)</f>
        <v>1</v>
      </c>
      <c r="KX838" s="76">
        <v>0</v>
      </c>
      <c r="KY838" s="78" t="str">
        <f>IF(KR838="","",KY834)</f>
        <v>スプランキーラバー</v>
      </c>
      <c r="KZ838" s="79">
        <f>IF(KS838="","",KZ834)</f>
        <v>187</v>
      </c>
      <c r="LA838" s="76">
        <f>IF(KV838="","",KW838*KZ838)</f>
        <v>187</v>
      </c>
      <c r="LB838" s="80">
        <f>IF(KW838="","",LA838/(KS838*100))</f>
        <v>0.93500000000000005</v>
      </c>
      <c r="LC838" s="37"/>
      <c r="LD838" s="29"/>
      <c r="LE838" s="75"/>
      <c r="LF838" s="76"/>
      <c r="LG838" s="76"/>
      <c r="LH838" s="76"/>
      <c r="LI838" s="76" t="str">
        <f t="shared" si="3671"/>
        <v/>
      </c>
      <c r="LJ838" s="76"/>
      <c r="LK838" s="76" t="str">
        <f t="shared" si="3672"/>
        <v/>
      </c>
      <c r="LL838" s="76"/>
      <c r="LM838" s="78" t="str">
        <f>IF(LF836="","",LM835)</f>
        <v/>
      </c>
      <c r="LN838" s="79" t="str">
        <f>IF(LG836="","",LN835)</f>
        <v/>
      </c>
      <c r="LO838" s="76" t="str">
        <f t="shared" si="3621"/>
        <v/>
      </c>
      <c r="LP838" s="80"/>
      <c r="LQ838" s="37"/>
      <c r="LR838" s="29"/>
      <c r="LS838" s="47"/>
      <c r="LT838" s="67"/>
      <c r="LU838" s="45" t="str">
        <f t="shared" si="3709"/>
        <v/>
      </c>
      <c r="LV838" s="45"/>
      <c r="LW838" s="45"/>
      <c r="LX838" s="45"/>
      <c r="LY838" s="45" t="str">
        <f t="shared" si="3710"/>
        <v/>
      </c>
      <c r="LZ838" s="45"/>
      <c r="MA838" s="45"/>
      <c r="MB838" s="45"/>
      <c r="MC838" s="45" t="str">
        <f t="shared" si="3686"/>
        <v/>
      </c>
      <c r="MD838" s="46" t="str">
        <f t="shared" si="3687"/>
        <v/>
      </c>
      <c r="ME838" s="37"/>
      <c r="MF838" s="29"/>
      <c r="MG838" s="47"/>
      <c r="MH838" s="67"/>
      <c r="MI838" s="45" t="str">
        <f t="shared" si="3711"/>
        <v/>
      </c>
      <c r="MJ838" s="45"/>
      <c r="MK838" s="45"/>
      <c r="ML838" s="45"/>
      <c r="MM838" s="45" t="str">
        <f t="shared" si="3712"/>
        <v/>
      </c>
      <c r="MN838" s="45"/>
      <c r="MO838" s="45"/>
      <c r="MP838" s="45"/>
      <c r="MQ838" s="45" t="str">
        <f t="shared" si="3688"/>
        <v/>
      </c>
      <c r="MR838" s="46" t="str">
        <f t="shared" si="3689"/>
        <v/>
      </c>
      <c r="MS838" s="37"/>
      <c r="MT838" s="29"/>
      <c r="MU838" s="47"/>
      <c r="MV838" s="67"/>
      <c r="MW838" s="45" t="str">
        <f t="shared" si="3713"/>
        <v/>
      </c>
      <c r="MX838" s="45"/>
      <c r="MY838" s="45"/>
      <c r="MZ838" s="45"/>
      <c r="NA838" s="45" t="str">
        <f t="shared" si="3714"/>
        <v/>
      </c>
      <c r="NB838" s="45"/>
      <c r="NC838" s="45"/>
      <c r="ND838" s="45"/>
      <c r="NE838" s="45" t="str">
        <f t="shared" si="3690"/>
        <v/>
      </c>
      <c r="NF838" s="46" t="str">
        <f t="shared" si="3691"/>
        <v/>
      </c>
      <c r="NG838" s="37"/>
      <c r="NH838" s="29"/>
      <c r="NI838" s="47"/>
      <c r="NJ838" s="67"/>
      <c r="NK838" s="45" t="str">
        <f t="shared" si="3715"/>
        <v/>
      </c>
      <c r="NL838" s="45"/>
      <c r="NM838" s="45"/>
      <c r="NN838" s="45"/>
      <c r="NO838" s="45" t="str">
        <f t="shared" si="3716"/>
        <v/>
      </c>
      <c r="NP838" s="45"/>
      <c r="NQ838" s="45"/>
      <c r="NR838" s="45"/>
      <c r="NS838" s="45" t="str">
        <f t="shared" si="3692"/>
        <v/>
      </c>
      <c r="NT838" s="46" t="str">
        <f t="shared" si="3693"/>
        <v/>
      </c>
      <c r="NU838" s="37"/>
    </row>
    <row r="839" spans="1:385" ht="15" customHeight="1" thickTop="1" x14ac:dyDescent="0.25">
      <c r="A839" s="38"/>
      <c r="B839" s="39"/>
      <c r="C839" s="40"/>
      <c r="D839" s="40"/>
      <c r="E839" s="40"/>
      <c r="F839" s="135"/>
      <c r="G839" s="135"/>
      <c r="H839" s="42"/>
      <c r="I839" s="45"/>
      <c r="J839" s="45" t="str">
        <f t="shared" si="3694"/>
        <v/>
      </c>
      <c r="K839" s="45"/>
      <c r="L839" s="45"/>
      <c r="M839" s="45"/>
      <c r="N839" s="45" t="str">
        <f t="shared" si="3695"/>
        <v/>
      </c>
      <c r="O839" s="45"/>
      <c r="P839" s="45"/>
      <c r="Q839" s="45"/>
      <c r="R839" s="45" t="str">
        <f t="shared" si="3674"/>
        <v/>
      </c>
      <c r="S839" s="46" t="str">
        <f t="shared" si="3675"/>
        <v/>
      </c>
      <c r="T839" s="37"/>
      <c r="U839" s="29"/>
      <c r="V839" s="47"/>
      <c r="W839" s="67"/>
      <c r="X839" s="45" t="str">
        <f t="shared" si="3696"/>
        <v/>
      </c>
      <c r="Y839" s="45"/>
      <c r="Z839" s="45"/>
      <c r="AA839" s="45"/>
      <c r="AB839" s="45" t="str">
        <f t="shared" si="3697"/>
        <v/>
      </c>
      <c r="AC839" s="45"/>
      <c r="AD839" s="45"/>
      <c r="AE839" s="45"/>
      <c r="AF839" s="45" t="str">
        <f t="shared" si="3676"/>
        <v/>
      </c>
      <c r="AG839" s="46" t="str">
        <f t="shared" si="3677"/>
        <v/>
      </c>
      <c r="AH839" s="37"/>
      <c r="AI839" s="29"/>
      <c r="AJ839" s="47"/>
      <c r="AK839" s="45"/>
      <c r="AL839" s="45" t="str">
        <f t="shared" si="3698"/>
        <v/>
      </c>
      <c r="AM839" s="45"/>
      <c r="AN839" s="45" t="str">
        <f t="shared" si="3699"/>
        <v/>
      </c>
      <c r="AO839" s="45"/>
      <c r="AP839" s="45" t="str">
        <f t="shared" si="3700"/>
        <v/>
      </c>
      <c r="AQ839" s="45"/>
      <c r="AR839" s="45"/>
      <c r="AS839" s="45"/>
      <c r="AT839" s="45" t="str">
        <f t="shared" si="3678"/>
        <v/>
      </c>
      <c r="AU839" s="46" t="str">
        <f t="shared" si="3679"/>
        <v/>
      </c>
      <c r="AV839" s="37"/>
      <c r="AW839" s="29"/>
      <c r="AX839" s="47"/>
      <c r="AY839" s="45"/>
      <c r="AZ839" s="45" t="str">
        <f t="shared" si="3701"/>
        <v/>
      </c>
      <c r="BA839" s="45"/>
      <c r="BB839" s="45" t="str">
        <f t="shared" si="3702"/>
        <v/>
      </c>
      <c r="BC839" s="45"/>
      <c r="BD839" s="45" t="str">
        <f t="shared" si="3703"/>
        <v/>
      </c>
      <c r="BE839" s="45"/>
      <c r="BF839" s="45"/>
      <c r="BG839" s="45"/>
      <c r="BH839" s="45" t="str">
        <f t="shared" si="3680"/>
        <v/>
      </c>
      <c r="BI839" s="46" t="str">
        <f t="shared" si="3681"/>
        <v/>
      </c>
      <c r="BJ839" s="37"/>
      <c r="BK839" s="29"/>
      <c r="BL839" s="52"/>
      <c r="BM839" s="45"/>
      <c r="BN839" s="43"/>
      <c r="BO839" s="45"/>
      <c r="BP839" s="87"/>
      <c r="BQ839" s="43"/>
      <c r="BR839" s="43"/>
      <c r="BS839" s="43"/>
      <c r="BT839" s="44"/>
      <c r="BU839" s="48"/>
      <c r="BV839" s="87"/>
      <c r="BW839" s="89"/>
      <c r="BX839" s="37"/>
      <c r="BY839" s="57"/>
      <c r="BZ839" s="52"/>
      <c r="CA839" s="45"/>
      <c r="CB839" s="43"/>
      <c r="CC839" s="45"/>
      <c r="CD839" s="87"/>
      <c r="CE839" s="43"/>
      <c r="CF839" s="43"/>
      <c r="CG839" s="43"/>
      <c r="CH839" s="44"/>
      <c r="CI839" s="48"/>
      <c r="CJ839" s="87"/>
      <c r="CK839" s="89"/>
      <c r="CL839" s="37"/>
      <c r="CM839" s="29"/>
      <c r="CN839" s="52"/>
      <c r="CO839" s="45"/>
      <c r="CP839" s="43"/>
      <c r="CQ839" s="45"/>
      <c r="CR839" s="87"/>
      <c r="CS839" s="43"/>
      <c r="CT839" s="43"/>
      <c r="CU839" s="43"/>
      <c r="CV839" s="44"/>
      <c r="CW839" s="48"/>
      <c r="CX839" s="87"/>
      <c r="CY839" s="89"/>
      <c r="CZ839" s="37"/>
      <c r="DA839" s="29"/>
      <c r="DB839" s="47"/>
      <c r="DC839" s="67"/>
      <c r="DD839" s="45" t="str">
        <f t="shared" si="3704"/>
        <v/>
      </c>
      <c r="DE839" s="45"/>
      <c r="DF839" s="45"/>
      <c r="DG839" s="45"/>
      <c r="DH839" s="45" t="str">
        <f t="shared" si="3705"/>
        <v/>
      </c>
      <c r="DI839" s="45"/>
      <c r="DJ839" s="45"/>
      <c r="DK839" s="45"/>
      <c r="DL839" s="45" t="str">
        <f t="shared" si="3682"/>
        <v/>
      </c>
      <c r="DM839" s="46" t="str">
        <f t="shared" si="3683"/>
        <v/>
      </c>
      <c r="DN839" s="37"/>
      <c r="DO839" s="29"/>
      <c r="DP839" s="47"/>
      <c r="DQ839" s="45"/>
      <c r="DR839" s="45" t="str">
        <f t="shared" si="3706"/>
        <v/>
      </c>
      <c r="DS839" s="45"/>
      <c r="DT839" s="45" t="str">
        <f t="shared" si="3707"/>
        <v/>
      </c>
      <c r="DU839" s="45"/>
      <c r="DV839" s="45" t="str">
        <f t="shared" si="3708"/>
        <v/>
      </c>
      <c r="DW839" s="45"/>
      <c r="DX839" s="45"/>
      <c r="DY839" s="45"/>
      <c r="DZ839" s="45" t="str">
        <f t="shared" si="3684"/>
        <v/>
      </c>
      <c r="EA839" s="46" t="str">
        <f t="shared" si="3685"/>
        <v/>
      </c>
      <c r="EB839" s="37"/>
      <c r="GU839" s="220"/>
      <c r="HX839" s="360"/>
      <c r="HY839" s="52" t="str">
        <f>IF($A812="","",$A812)</f>
        <v/>
      </c>
      <c r="HZ839" s="45"/>
      <c r="IA839" s="43"/>
      <c r="IB839" s="45"/>
      <c r="IC839" s="87"/>
      <c r="ID839" s="43"/>
      <c r="IE839" s="43"/>
      <c r="IF839" s="43"/>
      <c r="IG839" s="44"/>
      <c r="IH839" s="48"/>
      <c r="II839" s="87"/>
      <c r="IJ839" s="89"/>
      <c r="IK839" s="37"/>
      <c r="IL839" s="29"/>
      <c r="IM839" s="52"/>
      <c r="IN839" s="45"/>
      <c r="IO839" s="43"/>
      <c r="IP839" s="45"/>
      <c r="IQ839" s="87"/>
      <c r="IR839" s="43"/>
      <c r="IS839" s="43"/>
      <c r="IT839" s="43"/>
      <c r="IU839" s="72"/>
      <c r="IV839" s="48"/>
      <c r="IW839" s="87"/>
      <c r="IX839" s="89"/>
      <c r="IY839" s="37"/>
      <c r="IZ839" s="61"/>
      <c r="JA839" s="52"/>
      <c r="JB839" s="45"/>
      <c r="JC839" s="43"/>
      <c r="JD839" s="45"/>
      <c r="JE839" s="87"/>
      <c r="JF839" s="43"/>
      <c r="JG839" s="43"/>
      <c r="JH839" s="43"/>
      <c r="JI839" s="44"/>
      <c r="JJ839" s="48"/>
      <c r="JK839" s="87"/>
      <c r="JL839" s="89"/>
      <c r="JM839" s="37"/>
      <c r="JN839" s="29"/>
      <c r="JO839" s="52"/>
      <c r="JP839" s="45"/>
      <c r="JQ839" s="43"/>
      <c r="JR839" s="45"/>
      <c r="JS839" s="87"/>
      <c r="JT839" s="43"/>
      <c r="JU839" s="43"/>
      <c r="JV839" s="43"/>
      <c r="JW839" s="44"/>
      <c r="JX839" s="48"/>
      <c r="JY839" s="87"/>
      <c r="JZ839" s="89"/>
      <c r="KA839" s="37"/>
      <c r="KB839" s="51"/>
      <c r="KC839" s="52" t="str">
        <f>IF($A812="","",$A812)</f>
        <v/>
      </c>
      <c r="KD839" s="45"/>
      <c r="KE839" s="43"/>
      <c r="KF839" s="45"/>
      <c r="KG839" s="87"/>
      <c r="KH839" s="43"/>
      <c r="KI839" s="43"/>
      <c r="KJ839" s="43"/>
      <c r="KK839" s="44"/>
      <c r="KL839" s="48"/>
      <c r="KM839" s="45"/>
      <c r="KN839" s="89"/>
      <c r="KO839" s="193"/>
      <c r="KP839" s="29"/>
      <c r="KQ839" s="52"/>
      <c r="KR839" s="45"/>
      <c r="KS839" s="43"/>
      <c r="KT839" s="45"/>
      <c r="KU839" s="87"/>
      <c r="KV839" s="43"/>
      <c r="KW839" s="43"/>
      <c r="KX839" s="43"/>
      <c r="KY839" s="44"/>
      <c r="KZ839" s="48"/>
      <c r="LA839" s="87"/>
      <c r="LB839" s="89"/>
      <c r="LC839" s="37"/>
      <c r="LD839" s="29"/>
      <c r="LE839" s="52" t="str">
        <f>IF($A815="","",$A815)</f>
        <v/>
      </c>
      <c r="LF839" s="43"/>
      <c r="LG839" s="86" t="str">
        <f>IF(LF839="","",LF839-LF836)</f>
        <v/>
      </c>
      <c r="LH839" s="43"/>
      <c r="LI839" s="43" t="str">
        <f t="shared" si="3671"/>
        <v/>
      </c>
      <c r="LJ839" s="43"/>
      <c r="LK839" s="87" t="str">
        <f t="shared" si="3672"/>
        <v/>
      </c>
      <c r="LL839" s="43"/>
      <c r="LM839" s="65" t="str">
        <f>IF(LF839="","",LM836)</f>
        <v/>
      </c>
      <c r="LN839" s="48" t="str">
        <f>IF(LG839="","",LN836)</f>
        <v/>
      </c>
      <c r="LO839" s="87" t="str">
        <f t="shared" si="3621"/>
        <v/>
      </c>
      <c r="LP839" s="53"/>
      <c r="LQ839" s="37"/>
      <c r="LR839" s="29"/>
      <c r="LS839" s="47"/>
      <c r="LT839" s="67"/>
      <c r="LU839" s="45" t="str">
        <f t="shared" si="3709"/>
        <v/>
      </c>
      <c r="LV839" s="45"/>
      <c r="LW839" s="45"/>
      <c r="LX839" s="45"/>
      <c r="LY839" s="45" t="str">
        <f t="shared" si="3710"/>
        <v/>
      </c>
      <c r="LZ839" s="45"/>
      <c r="MA839" s="45"/>
      <c r="MB839" s="45"/>
      <c r="MC839" s="45" t="str">
        <f t="shared" si="3686"/>
        <v/>
      </c>
      <c r="MD839" s="46" t="str">
        <f t="shared" si="3687"/>
        <v/>
      </c>
      <c r="ME839" s="37"/>
      <c r="MF839" s="29"/>
      <c r="MG839" s="47"/>
      <c r="MH839" s="67"/>
      <c r="MI839" s="45" t="str">
        <f t="shared" si="3711"/>
        <v/>
      </c>
      <c r="MJ839" s="45"/>
      <c r="MK839" s="45"/>
      <c r="ML839" s="45"/>
      <c r="MM839" s="45" t="str">
        <f t="shared" si="3712"/>
        <v/>
      </c>
      <c r="MN839" s="45"/>
      <c r="MO839" s="45"/>
      <c r="MP839" s="45"/>
      <c r="MQ839" s="45" t="str">
        <f t="shared" si="3688"/>
        <v/>
      </c>
      <c r="MR839" s="46" t="str">
        <f t="shared" si="3689"/>
        <v/>
      </c>
      <c r="MS839" s="37"/>
      <c r="MT839" s="29"/>
      <c r="MU839" s="47"/>
      <c r="MV839" s="67"/>
      <c r="MW839" s="45" t="str">
        <f t="shared" si="3713"/>
        <v/>
      </c>
      <c r="MX839" s="45"/>
      <c r="MY839" s="45"/>
      <c r="MZ839" s="45"/>
      <c r="NA839" s="45" t="str">
        <f t="shared" si="3714"/>
        <v/>
      </c>
      <c r="NB839" s="45"/>
      <c r="NC839" s="45"/>
      <c r="ND839" s="45"/>
      <c r="NE839" s="45" t="str">
        <f t="shared" si="3690"/>
        <v/>
      </c>
      <c r="NF839" s="46" t="str">
        <f t="shared" si="3691"/>
        <v/>
      </c>
      <c r="NG839" s="37"/>
      <c r="NH839" s="29"/>
      <c r="NI839" s="47"/>
      <c r="NJ839" s="67"/>
      <c r="NK839" s="45" t="str">
        <f t="shared" si="3715"/>
        <v/>
      </c>
      <c r="NL839" s="45"/>
      <c r="NM839" s="45"/>
      <c r="NN839" s="45"/>
      <c r="NO839" s="45" t="str">
        <f t="shared" si="3716"/>
        <v/>
      </c>
      <c r="NP839" s="45"/>
      <c r="NQ839" s="45"/>
      <c r="NR839" s="45"/>
      <c r="NS839" s="45" t="str">
        <f t="shared" si="3692"/>
        <v/>
      </c>
      <c r="NT839" s="46" t="str">
        <f t="shared" si="3693"/>
        <v/>
      </c>
      <c r="NU839" s="37"/>
    </row>
    <row r="840" spans="1:385" x14ac:dyDescent="0.25">
      <c r="A840" s="38"/>
      <c r="B840" s="39"/>
      <c r="C840" s="40"/>
      <c r="D840" s="40"/>
      <c r="E840" s="40"/>
      <c r="F840" s="135"/>
      <c r="G840" s="135"/>
      <c r="H840" s="42"/>
      <c r="I840" s="45"/>
      <c r="J840" s="45" t="str">
        <f t="shared" si="3694"/>
        <v/>
      </c>
      <c r="K840" s="45"/>
      <c r="L840" s="45"/>
      <c r="M840" s="45"/>
      <c r="N840" s="45" t="str">
        <f t="shared" si="3695"/>
        <v/>
      </c>
      <c r="O840" s="45"/>
      <c r="P840" s="45"/>
      <c r="Q840" s="45"/>
      <c r="R840" s="45" t="str">
        <f t="shared" si="3674"/>
        <v/>
      </c>
      <c r="S840" s="46" t="str">
        <f t="shared" si="3675"/>
        <v/>
      </c>
      <c r="T840" s="37"/>
      <c r="U840" s="29"/>
      <c r="V840" s="47"/>
      <c r="W840" s="67"/>
      <c r="X840" s="45" t="str">
        <f t="shared" si="3696"/>
        <v/>
      </c>
      <c r="Y840" s="45"/>
      <c r="Z840" s="45"/>
      <c r="AA840" s="45"/>
      <c r="AB840" s="45" t="str">
        <f t="shared" si="3697"/>
        <v/>
      </c>
      <c r="AC840" s="45"/>
      <c r="AD840" s="45"/>
      <c r="AE840" s="45"/>
      <c r="AF840" s="45" t="str">
        <f t="shared" si="3676"/>
        <v/>
      </c>
      <c r="AG840" s="46" t="str">
        <f t="shared" si="3677"/>
        <v/>
      </c>
      <c r="AH840" s="37"/>
      <c r="AI840" s="29"/>
      <c r="AJ840" s="47"/>
      <c r="AK840" s="45"/>
      <c r="AL840" s="45" t="str">
        <f t="shared" si="3698"/>
        <v/>
      </c>
      <c r="AM840" s="45"/>
      <c r="AN840" s="45" t="str">
        <f t="shared" si="3699"/>
        <v/>
      </c>
      <c r="AO840" s="45"/>
      <c r="AP840" s="45" t="str">
        <f t="shared" si="3700"/>
        <v/>
      </c>
      <c r="AQ840" s="45"/>
      <c r="AR840" s="45"/>
      <c r="AS840" s="45"/>
      <c r="AT840" s="45" t="str">
        <f t="shared" si="3678"/>
        <v/>
      </c>
      <c r="AU840" s="46" t="str">
        <f t="shared" si="3679"/>
        <v/>
      </c>
      <c r="AV840" s="37"/>
      <c r="AW840" s="29"/>
      <c r="AX840" s="47"/>
      <c r="AY840" s="45"/>
      <c r="AZ840" s="45" t="str">
        <f t="shared" si="3701"/>
        <v/>
      </c>
      <c r="BA840" s="45"/>
      <c r="BB840" s="45" t="str">
        <f t="shared" si="3702"/>
        <v/>
      </c>
      <c r="BC840" s="45"/>
      <c r="BD840" s="45" t="str">
        <f t="shared" si="3703"/>
        <v/>
      </c>
      <c r="BE840" s="45"/>
      <c r="BF840" s="45"/>
      <c r="BG840" s="45"/>
      <c r="BH840" s="45" t="str">
        <f t="shared" si="3680"/>
        <v/>
      </c>
      <c r="BI840" s="46" t="str">
        <f t="shared" si="3681"/>
        <v/>
      </c>
      <c r="BJ840" s="37"/>
      <c r="BK840" s="29"/>
      <c r="BL840" s="47"/>
      <c r="BM840" s="43"/>
      <c r="BN840" s="45"/>
      <c r="BO840" s="43"/>
      <c r="BP840" s="45"/>
      <c r="BQ840" s="45"/>
      <c r="BR840" s="45"/>
      <c r="BS840" s="43"/>
      <c r="BT840" s="63"/>
      <c r="BU840" s="67"/>
      <c r="BV840" s="45"/>
      <c r="BW840" s="46"/>
      <c r="BX840" s="37"/>
      <c r="BY840" s="57"/>
      <c r="BZ840" s="47"/>
      <c r="CA840" s="43"/>
      <c r="CB840" s="45"/>
      <c r="CC840" s="43"/>
      <c r="CD840" s="45"/>
      <c r="CE840" s="45"/>
      <c r="CF840" s="45"/>
      <c r="CG840" s="43"/>
      <c r="CH840" s="63"/>
      <c r="CI840" s="67"/>
      <c r="CJ840" s="45"/>
      <c r="CK840" s="46"/>
      <c r="CL840" s="37"/>
      <c r="CM840" s="29"/>
      <c r="CN840" s="47"/>
      <c r="CO840" s="43"/>
      <c r="CP840" s="45"/>
      <c r="CQ840" s="43"/>
      <c r="CR840" s="45"/>
      <c r="CS840" s="45"/>
      <c r="CT840" s="45"/>
      <c r="CU840" s="43"/>
      <c r="CV840" s="63"/>
      <c r="CW840" s="67"/>
      <c r="CX840" s="45"/>
      <c r="CY840" s="46"/>
      <c r="CZ840" s="37"/>
      <c r="DA840" s="29"/>
      <c r="DB840" s="47"/>
      <c r="DC840" s="67"/>
      <c r="DD840" s="45" t="str">
        <f t="shared" si="3704"/>
        <v/>
      </c>
      <c r="DE840" s="45"/>
      <c r="DF840" s="45"/>
      <c r="DG840" s="45"/>
      <c r="DH840" s="45" t="str">
        <f t="shared" si="3705"/>
        <v/>
      </c>
      <c r="DI840" s="45"/>
      <c r="DJ840" s="45"/>
      <c r="DK840" s="45"/>
      <c r="DL840" s="45" t="str">
        <f t="shared" si="3682"/>
        <v/>
      </c>
      <c r="DM840" s="46" t="str">
        <f t="shared" si="3683"/>
        <v/>
      </c>
      <c r="DN840" s="37"/>
      <c r="DO840" s="29"/>
      <c r="DP840" s="47"/>
      <c r="DQ840" s="45"/>
      <c r="DR840" s="45" t="str">
        <f t="shared" si="3706"/>
        <v/>
      </c>
      <c r="DS840" s="45"/>
      <c r="DT840" s="45" t="str">
        <f t="shared" si="3707"/>
        <v/>
      </c>
      <c r="DU840" s="45"/>
      <c r="DV840" s="45" t="str">
        <f t="shared" si="3708"/>
        <v/>
      </c>
      <c r="DW840" s="45"/>
      <c r="DX840" s="45"/>
      <c r="DY840" s="45"/>
      <c r="DZ840" s="45" t="str">
        <f t="shared" si="3684"/>
        <v/>
      </c>
      <c r="EA840" s="46" t="str">
        <f t="shared" si="3685"/>
        <v/>
      </c>
      <c r="EB840" s="37"/>
      <c r="GU840" s="220"/>
      <c r="HX840" s="360"/>
      <c r="HY840" s="47"/>
      <c r="HZ840" s="43"/>
      <c r="IA840" s="45"/>
      <c r="IB840" s="43"/>
      <c r="IC840" s="45"/>
      <c r="ID840" s="45"/>
      <c r="IE840" s="45"/>
      <c r="IF840" s="43"/>
      <c r="IG840" s="63"/>
      <c r="IH840" s="67"/>
      <c r="II840" s="45"/>
      <c r="IJ840" s="46"/>
      <c r="IK840" s="37"/>
      <c r="IL840" s="29"/>
      <c r="IM840" s="47"/>
      <c r="IN840" s="43"/>
      <c r="IO840" s="45"/>
      <c r="IP840" s="43"/>
      <c r="IQ840" s="45"/>
      <c r="IR840" s="45"/>
      <c r="IS840" s="45"/>
      <c r="IT840" s="43"/>
      <c r="IU840" s="63"/>
      <c r="IV840" s="67"/>
      <c r="IW840" s="45"/>
      <c r="IX840" s="46"/>
      <c r="IY840" s="37"/>
      <c r="IZ840" s="61"/>
      <c r="JA840" s="47"/>
      <c r="JB840" s="43"/>
      <c r="JC840" s="45"/>
      <c r="JD840" s="43"/>
      <c r="JE840" s="45"/>
      <c r="JF840" s="45"/>
      <c r="JG840" s="45"/>
      <c r="JH840" s="43"/>
      <c r="JI840" s="63"/>
      <c r="JJ840" s="67"/>
      <c r="JK840" s="45"/>
      <c r="JL840" s="46"/>
      <c r="JM840" s="37"/>
      <c r="JN840" s="29"/>
      <c r="JO840" s="47"/>
      <c r="JP840" s="43"/>
      <c r="JQ840" s="45"/>
      <c r="JR840" s="43"/>
      <c r="JS840" s="45"/>
      <c r="JT840" s="45"/>
      <c r="JU840" s="45"/>
      <c r="JV840" s="43"/>
      <c r="JW840" s="63"/>
      <c r="JX840" s="67"/>
      <c r="JY840" s="45"/>
      <c r="JZ840" s="46"/>
      <c r="KA840" s="37"/>
      <c r="KB840" s="51"/>
      <c r="KC840" s="47"/>
      <c r="KD840" s="43"/>
      <c r="KE840" s="45"/>
      <c r="KF840" s="43"/>
      <c r="KG840" s="45"/>
      <c r="KH840" s="45"/>
      <c r="KI840" s="45"/>
      <c r="KJ840" s="43"/>
      <c r="KK840" s="207"/>
      <c r="KL840" s="67"/>
      <c r="KM840" s="43"/>
      <c r="KN840" s="46"/>
      <c r="KO840" s="37"/>
      <c r="KP840" s="29"/>
      <c r="KQ840" s="47"/>
      <c r="KR840" s="43"/>
      <c r="KS840" s="45"/>
      <c r="KT840" s="43"/>
      <c r="KU840" s="45"/>
      <c r="KV840" s="45"/>
      <c r="KW840" s="45"/>
      <c r="KX840" s="43"/>
      <c r="KY840" s="63"/>
      <c r="KZ840" s="67"/>
      <c r="LA840" s="45"/>
      <c r="LB840" s="46"/>
      <c r="LC840" s="37"/>
      <c r="LD840" s="29"/>
      <c r="LE840" s="47"/>
      <c r="LF840" s="45"/>
      <c r="LG840" s="45"/>
      <c r="LH840" s="45"/>
      <c r="LI840" s="45" t="str">
        <f t="shared" si="3671"/>
        <v/>
      </c>
      <c r="LJ840" s="45"/>
      <c r="LK840" s="45" t="str">
        <f t="shared" si="3672"/>
        <v/>
      </c>
      <c r="LL840" s="45"/>
      <c r="LM840" s="73" t="str">
        <f>IF(LF839="","",LM837)</f>
        <v/>
      </c>
      <c r="LN840" s="67" t="str">
        <f>IF(LG839="","",LN837)</f>
        <v/>
      </c>
      <c r="LO840" s="45" t="str">
        <f t="shared" si="3621"/>
        <v/>
      </c>
      <c r="LP840" s="46"/>
      <c r="LQ840" s="37"/>
      <c r="LR840" s="29"/>
      <c r="LS840" s="47"/>
      <c r="LT840" s="67"/>
      <c r="LU840" s="45" t="str">
        <f t="shared" si="3709"/>
        <v/>
      </c>
      <c r="LV840" s="45"/>
      <c r="LW840" s="45"/>
      <c r="LX840" s="45"/>
      <c r="LY840" s="45" t="str">
        <f t="shared" si="3710"/>
        <v/>
      </c>
      <c r="LZ840" s="45"/>
      <c r="MA840" s="45"/>
      <c r="MB840" s="45"/>
      <c r="MC840" s="45" t="str">
        <f t="shared" si="3686"/>
        <v/>
      </c>
      <c r="MD840" s="46" t="str">
        <f t="shared" si="3687"/>
        <v/>
      </c>
      <c r="ME840" s="37"/>
      <c r="MF840" s="29"/>
      <c r="MG840" s="47"/>
      <c r="MH840" s="67"/>
      <c r="MI840" s="45" t="str">
        <f t="shared" si="3711"/>
        <v/>
      </c>
      <c r="MJ840" s="45"/>
      <c r="MK840" s="45"/>
      <c r="ML840" s="45"/>
      <c r="MM840" s="45" t="str">
        <f t="shared" si="3712"/>
        <v/>
      </c>
      <c r="MN840" s="45"/>
      <c r="MO840" s="45"/>
      <c r="MP840" s="45"/>
      <c r="MQ840" s="45" t="str">
        <f t="shared" si="3688"/>
        <v/>
      </c>
      <c r="MR840" s="46" t="str">
        <f t="shared" si="3689"/>
        <v/>
      </c>
      <c r="MS840" s="37"/>
      <c r="MT840" s="29"/>
      <c r="MU840" s="47"/>
      <c r="MV840" s="67"/>
      <c r="MW840" s="45" t="str">
        <f t="shared" si="3713"/>
        <v/>
      </c>
      <c r="MX840" s="45"/>
      <c r="MY840" s="45"/>
      <c r="MZ840" s="45"/>
      <c r="NA840" s="45" t="str">
        <f t="shared" si="3714"/>
        <v/>
      </c>
      <c r="NB840" s="45"/>
      <c r="NC840" s="45"/>
      <c r="ND840" s="45"/>
      <c r="NE840" s="45" t="str">
        <f t="shared" si="3690"/>
        <v/>
      </c>
      <c r="NF840" s="46" t="str">
        <f t="shared" si="3691"/>
        <v/>
      </c>
      <c r="NG840" s="37"/>
      <c r="NH840" s="29"/>
      <c r="NI840" s="47"/>
      <c r="NJ840" s="67"/>
      <c r="NK840" s="45" t="str">
        <f t="shared" si="3715"/>
        <v/>
      </c>
      <c r="NL840" s="45"/>
      <c r="NM840" s="45"/>
      <c r="NN840" s="45"/>
      <c r="NO840" s="45" t="str">
        <f t="shared" si="3716"/>
        <v/>
      </c>
      <c r="NP840" s="45"/>
      <c r="NQ840" s="45"/>
      <c r="NR840" s="45"/>
      <c r="NS840" s="45" t="str">
        <f t="shared" si="3692"/>
        <v/>
      </c>
      <c r="NT840" s="46" t="str">
        <f t="shared" si="3693"/>
        <v/>
      </c>
      <c r="NU840" s="37"/>
    </row>
    <row r="841" spans="1:385" ht="15" customHeight="1" thickBot="1" x14ac:dyDescent="0.3">
      <c r="A841" s="38"/>
      <c r="B841" s="39"/>
      <c r="C841" s="40"/>
      <c r="D841" s="40"/>
      <c r="E841" s="40"/>
      <c r="F841" s="135"/>
      <c r="G841" s="135"/>
      <c r="H841" s="42"/>
      <c r="I841" s="45"/>
      <c r="J841" s="45" t="str">
        <f t="shared" si="3694"/>
        <v/>
      </c>
      <c r="K841" s="45"/>
      <c r="L841" s="45"/>
      <c r="M841" s="45"/>
      <c r="N841" s="45" t="str">
        <f t="shared" si="3695"/>
        <v/>
      </c>
      <c r="O841" s="45"/>
      <c r="P841" s="45"/>
      <c r="Q841" s="45"/>
      <c r="R841" s="45" t="str">
        <f t="shared" si="3674"/>
        <v/>
      </c>
      <c r="S841" s="46" t="str">
        <f t="shared" si="3675"/>
        <v/>
      </c>
      <c r="T841" s="37"/>
      <c r="U841" s="29"/>
      <c r="V841" s="47"/>
      <c r="W841" s="67"/>
      <c r="X841" s="45" t="str">
        <f t="shared" si="3696"/>
        <v/>
      </c>
      <c r="Y841" s="45"/>
      <c r="Z841" s="45"/>
      <c r="AA841" s="45"/>
      <c r="AB841" s="45" t="str">
        <f t="shared" si="3697"/>
        <v/>
      </c>
      <c r="AC841" s="45"/>
      <c r="AD841" s="45"/>
      <c r="AE841" s="45"/>
      <c r="AF841" s="45" t="str">
        <f t="shared" si="3676"/>
        <v/>
      </c>
      <c r="AG841" s="46" t="str">
        <f t="shared" si="3677"/>
        <v/>
      </c>
      <c r="AH841" s="37"/>
      <c r="AI841" s="29"/>
      <c r="AJ841" s="47"/>
      <c r="AK841" s="45"/>
      <c r="AL841" s="45" t="str">
        <f t="shared" si="3698"/>
        <v/>
      </c>
      <c r="AM841" s="45"/>
      <c r="AN841" s="45" t="str">
        <f t="shared" si="3699"/>
        <v/>
      </c>
      <c r="AO841" s="45"/>
      <c r="AP841" s="45" t="str">
        <f t="shared" si="3700"/>
        <v/>
      </c>
      <c r="AQ841" s="45"/>
      <c r="AR841" s="45"/>
      <c r="AS841" s="45"/>
      <c r="AT841" s="45" t="str">
        <f t="shared" si="3678"/>
        <v/>
      </c>
      <c r="AU841" s="46" t="str">
        <f t="shared" si="3679"/>
        <v/>
      </c>
      <c r="AV841" s="37"/>
      <c r="AW841" s="29"/>
      <c r="AX841" s="47"/>
      <c r="AY841" s="45"/>
      <c r="AZ841" s="45" t="str">
        <f t="shared" si="3701"/>
        <v/>
      </c>
      <c r="BA841" s="45"/>
      <c r="BB841" s="45" t="str">
        <f t="shared" si="3702"/>
        <v/>
      </c>
      <c r="BC841" s="45"/>
      <c r="BD841" s="45" t="str">
        <f t="shared" si="3703"/>
        <v/>
      </c>
      <c r="BE841" s="45"/>
      <c r="BF841" s="45"/>
      <c r="BG841" s="45"/>
      <c r="BH841" s="45" t="str">
        <f t="shared" si="3680"/>
        <v/>
      </c>
      <c r="BI841" s="46" t="str">
        <f t="shared" si="3681"/>
        <v/>
      </c>
      <c r="BJ841" s="37"/>
      <c r="BK841" s="29"/>
      <c r="BL841" s="47"/>
      <c r="BM841" s="45"/>
      <c r="BN841" s="45"/>
      <c r="BO841" s="45"/>
      <c r="BP841" s="45"/>
      <c r="BQ841" s="45"/>
      <c r="BR841" s="45"/>
      <c r="BS841" s="27"/>
      <c r="BT841" s="63"/>
      <c r="BU841" s="67"/>
      <c r="BV841" s="45"/>
      <c r="BW841" s="46"/>
      <c r="BX841" s="186"/>
      <c r="BY841" s="57"/>
      <c r="BZ841" s="47"/>
      <c r="CA841" s="45"/>
      <c r="CB841" s="45"/>
      <c r="CC841" s="45"/>
      <c r="CD841" s="45"/>
      <c r="CE841" s="45"/>
      <c r="CF841" s="45"/>
      <c r="CG841" s="27"/>
      <c r="CH841" s="63"/>
      <c r="CI841" s="67"/>
      <c r="CJ841" s="45"/>
      <c r="CK841" s="46"/>
      <c r="CL841" s="37"/>
      <c r="CM841" s="29"/>
      <c r="CN841" s="47"/>
      <c r="CO841" s="45"/>
      <c r="CP841" s="45"/>
      <c r="CQ841" s="45"/>
      <c r="CR841" s="45"/>
      <c r="CS841" s="45"/>
      <c r="CT841" s="45"/>
      <c r="CU841" s="27"/>
      <c r="CV841" s="63"/>
      <c r="CW841" s="67"/>
      <c r="CX841" s="45"/>
      <c r="CY841" s="46"/>
      <c r="CZ841" s="37"/>
      <c r="DA841" s="29"/>
      <c r="DB841" s="47"/>
      <c r="DC841" s="67"/>
      <c r="DD841" s="45" t="str">
        <f t="shared" si="3704"/>
        <v/>
      </c>
      <c r="DE841" s="45"/>
      <c r="DF841" s="45"/>
      <c r="DG841" s="45"/>
      <c r="DH841" s="45" t="str">
        <f t="shared" si="3705"/>
        <v/>
      </c>
      <c r="DI841" s="45"/>
      <c r="DJ841" s="45"/>
      <c r="DK841" s="45"/>
      <c r="DL841" s="45" t="str">
        <f t="shared" si="3682"/>
        <v/>
      </c>
      <c r="DM841" s="46" t="str">
        <f t="shared" si="3683"/>
        <v/>
      </c>
      <c r="DN841" s="37"/>
      <c r="DO841" s="29"/>
      <c r="DP841" s="47"/>
      <c r="DQ841" s="45"/>
      <c r="DR841" s="45" t="str">
        <f t="shared" si="3706"/>
        <v/>
      </c>
      <c r="DS841" s="45"/>
      <c r="DT841" s="45" t="str">
        <f t="shared" si="3707"/>
        <v/>
      </c>
      <c r="DU841" s="45"/>
      <c r="DV841" s="45" t="str">
        <f t="shared" si="3708"/>
        <v/>
      </c>
      <c r="DW841" s="45"/>
      <c r="DX841" s="45"/>
      <c r="DY841" s="45"/>
      <c r="DZ841" s="45" t="str">
        <f t="shared" si="3684"/>
        <v/>
      </c>
      <c r="EA841" s="46" t="str">
        <f t="shared" si="3685"/>
        <v/>
      </c>
      <c r="EB841" s="37"/>
      <c r="GU841" s="220"/>
      <c r="HX841" s="360"/>
      <c r="HY841" s="47"/>
      <c r="HZ841" s="45"/>
      <c r="IA841" s="45"/>
      <c r="IB841" s="45"/>
      <c r="IC841" s="45"/>
      <c r="ID841" s="45"/>
      <c r="IE841" s="45"/>
      <c r="IF841" s="27"/>
      <c r="IG841" s="63"/>
      <c r="IH841" s="67"/>
      <c r="II841" s="45"/>
      <c r="IJ841" s="46"/>
      <c r="IK841" s="37"/>
      <c r="IL841" s="29"/>
      <c r="IM841" s="47"/>
      <c r="IN841" s="45"/>
      <c r="IO841" s="45"/>
      <c r="IP841" s="45"/>
      <c r="IQ841" s="45"/>
      <c r="IR841" s="45"/>
      <c r="IS841" s="45"/>
      <c r="IT841" s="27"/>
      <c r="IU841" s="63"/>
      <c r="IV841" s="67"/>
      <c r="IW841" s="45"/>
      <c r="IX841" s="46"/>
      <c r="IY841" s="37"/>
      <c r="IZ841" s="61"/>
      <c r="JA841" s="47"/>
      <c r="JB841" s="45"/>
      <c r="JC841" s="45"/>
      <c r="JD841" s="45"/>
      <c r="JE841" s="45"/>
      <c r="JF841" s="45"/>
      <c r="JG841" s="45"/>
      <c r="JH841" s="27"/>
      <c r="JI841" s="63"/>
      <c r="JJ841" s="67"/>
      <c r="JK841" s="45"/>
      <c r="JL841" s="46"/>
      <c r="JM841" s="37"/>
      <c r="JN841" s="29"/>
      <c r="JO841" s="47"/>
      <c r="JP841" s="45"/>
      <c r="JQ841" s="45"/>
      <c r="JR841" s="45"/>
      <c r="JS841" s="45"/>
      <c r="JT841" s="45"/>
      <c r="JU841" s="45"/>
      <c r="JV841" s="27"/>
      <c r="JW841" s="63"/>
      <c r="JX841" s="67"/>
      <c r="JY841" s="45"/>
      <c r="JZ841" s="46"/>
      <c r="KA841" s="37"/>
      <c r="KB841" s="51"/>
      <c r="KC841" s="47"/>
      <c r="KD841" s="45"/>
      <c r="KE841" s="45"/>
      <c r="KF841" s="45"/>
      <c r="KG841" s="45"/>
      <c r="KH841" s="45"/>
      <c r="KI841" s="45"/>
      <c r="KJ841" s="27"/>
      <c r="KK841" s="63"/>
      <c r="KL841" s="67"/>
      <c r="KM841" s="45"/>
      <c r="KN841" s="46"/>
      <c r="KO841" s="37"/>
      <c r="KP841" s="29"/>
      <c r="KQ841" s="47"/>
      <c r="KR841" s="45"/>
      <c r="KS841" s="45"/>
      <c r="KT841" s="45"/>
      <c r="KU841" s="45"/>
      <c r="KV841" s="45"/>
      <c r="KW841" s="45"/>
      <c r="KX841" s="27"/>
      <c r="KY841" s="63"/>
      <c r="KZ841" s="67"/>
      <c r="LA841" s="45"/>
      <c r="LB841" s="46"/>
      <c r="LC841" s="37"/>
      <c r="LD841" s="29"/>
      <c r="LE841" s="75"/>
      <c r="LF841" s="76"/>
      <c r="LG841" s="76"/>
      <c r="LH841" s="76"/>
      <c r="LI841" s="76" t="str">
        <f t="shared" si="3671"/>
        <v/>
      </c>
      <c r="LJ841" s="76"/>
      <c r="LK841" s="76" t="str">
        <f t="shared" si="3672"/>
        <v/>
      </c>
      <c r="LL841" s="76"/>
      <c r="LM841" s="78" t="str">
        <f>IF(LF839="","",LM838)</f>
        <v/>
      </c>
      <c r="LN841" s="79" t="str">
        <f>IF(LG839="","",LN838)</f>
        <v/>
      </c>
      <c r="LO841" s="76" t="str">
        <f t="shared" si="3621"/>
        <v/>
      </c>
      <c r="LP841" s="80"/>
      <c r="LQ841" s="37"/>
      <c r="LR841" s="29"/>
      <c r="LS841" s="47"/>
      <c r="LT841" s="67"/>
      <c r="LU841" s="45" t="str">
        <f t="shared" si="3709"/>
        <v/>
      </c>
      <c r="LV841" s="45"/>
      <c r="LW841" s="45"/>
      <c r="LX841" s="45"/>
      <c r="LY841" s="45" t="str">
        <f t="shared" si="3710"/>
        <v/>
      </c>
      <c r="LZ841" s="45"/>
      <c r="MA841" s="45"/>
      <c r="MB841" s="45"/>
      <c r="MC841" s="45" t="str">
        <f t="shared" si="3686"/>
        <v/>
      </c>
      <c r="MD841" s="46" t="str">
        <f t="shared" si="3687"/>
        <v/>
      </c>
      <c r="ME841" s="37"/>
      <c r="MF841" s="29"/>
      <c r="MG841" s="47"/>
      <c r="MH841" s="67"/>
      <c r="MI841" s="45" t="str">
        <f t="shared" si="3711"/>
        <v/>
      </c>
      <c r="MJ841" s="45"/>
      <c r="MK841" s="45"/>
      <c r="ML841" s="45"/>
      <c r="MM841" s="45" t="str">
        <f t="shared" si="3712"/>
        <v/>
      </c>
      <c r="MN841" s="45"/>
      <c r="MO841" s="45"/>
      <c r="MP841" s="45"/>
      <c r="MQ841" s="45" t="str">
        <f t="shared" si="3688"/>
        <v/>
      </c>
      <c r="MR841" s="46" t="str">
        <f t="shared" si="3689"/>
        <v/>
      </c>
      <c r="MS841" s="37"/>
      <c r="MT841" s="29"/>
      <c r="MU841" s="47"/>
      <c r="MV841" s="67"/>
      <c r="MW841" s="45" t="str">
        <f t="shared" si="3713"/>
        <v/>
      </c>
      <c r="MX841" s="45"/>
      <c r="MY841" s="45"/>
      <c r="MZ841" s="45"/>
      <c r="NA841" s="45" t="str">
        <f t="shared" si="3714"/>
        <v/>
      </c>
      <c r="NB841" s="45"/>
      <c r="NC841" s="45"/>
      <c r="ND841" s="45"/>
      <c r="NE841" s="45" t="str">
        <f t="shared" si="3690"/>
        <v/>
      </c>
      <c r="NF841" s="46" t="str">
        <f t="shared" si="3691"/>
        <v/>
      </c>
      <c r="NG841" s="37"/>
      <c r="NH841" s="29"/>
      <c r="NI841" s="47"/>
      <c r="NJ841" s="67"/>
      <c r="NK841" s="45" t="str">
        <f t="shared" si="3715"/>
        <v/>
      </c>
      <c r="NL841" s="45"/>
      <c r="NM841" s="45"/>
      <c r="NN841" s="45"/>
      <c r="NO841" s="45" t="str">
        <f t="shared" si="3716"/>
        <v/>
      </c>
      <c r="NP841" s="45"/>
      <c r="NQ841" s="45"/>
      <c r="NR841" s="45"/>
      <c r="NS841" s="45" t="str">
        <f t="shared" si="3692"/>
        <v/>
      </c>
      <c r="NT841" s="46" t="str">
        <f t="shared" si="3693"/>
        <v/>
      </c>
      <c r="NU841" s="37"/>
    </row>
    <row r="842" spans="1:385" ht="15" customHeight="1" thickTop="1" thickBot="1" x14ac:dyDescent="0.3">
      <c r="A842" s="38"/>
      <c r="B842" s="39"/>
      <c r="C842" s="40"/>
      <c r="D842" s="40"/>
      <c r="E842" s="40"/>
      <c r="F842" s="135"/>
      <c r="G842" s="135"/>
      <c r="H842" s="42"/>
      <c r="I842" s="45"/>
      <c r="J842" s="45" t="str">
        <f t="shared" si="3694"/>
        <v/>
      </c>
      <c r="K842" s="45"/>
      <c r="L842" s="45"/>
      <c r="M842" s="45"/>
      <c r="N842" s="45" t="str">
        <f t="shared" si="3695"/>
        <v/>
      </c>
      <c r="O842" s="45"/>
      <c r="P842" s="45"/>
      <c r="Q842" s="45"/>
      <c r="R842" s="45" t="str">
        <f t="shared" si="3674"/>
        <v/>
      </c>
      <c r="S842" s="46" t="str">
        <f t="shared" si="3675"/>
        <v/>
      </c>
      <c r="T842" s="37"/>
      <c r="U842" s="29"/>
      <c r="V842" s="47"/>
      <c r="W842" s="67"/>
      <c r="X842" s="45" t="str">
        <f t="shared" si="3696"/>
        <v/>
      </c>
      <c r="Y842" s="45"/>
      <c r="Z842" s="45"/>
      <c r="AA842" s="45"/>
      <c r="AB842" s="45" t="str">
        <f t="shared" si="3697"/>
        <v/>
      </c>
      <c r="AC842" s="45"/>
      <c r="AD842" s="45"/>
      <c r="AE842" s="45"/>
      <c r="AF842" s="45" t="str">
        <f t="shared" si="3676"/>
        <v/>
      </c>
      <c r="AG842" s="46" t="str">
        <f t="shared" si="3677"/>
        <v/>
      </c>
      <c r="AH842" s="37"/>
      <c r="AI842" s="29"/>
      <c r="AJ842" s="47"/>
      <c r="AK842" s="45"/>
      <c r="AL842" s="45" t="str">
        <f t="shared" si="3698"/>
        <v/>
      </c>
      <c r="AM842" s="45"/>
      <c r="AN842" s="45" t="str">
        <f t="shared" si="3699"/>
        <v/>
      </c>
      <c r="AO842" s="45"/>
      <c r="AP842" s="45" t="str">
        <f t="shared" si="3700"/>
        <v/>
      </c>
      <c r="AQ842" s="45"/>
      <c r="AR842" s="45"/>
      <c r="AS842" s="45"/>
      <c r="AT842" s="45" t="str">
        <f t="shared" si="3678"/>
        <v/>
      </c>
      <c r="AU842" s="46" t="str">
        <f t="shared" si="3679"/>
        <v/>
      </c>
      <c r="AV842" s="37"/>
      <c r="AW842" s="29"/>
      <c r="AX842" s="47"/>
      <c r="AY842" s="45"/>
      <c r="AZ842" s="45" t="str">
        <f t="shared" si="3701"/>
        <v/>
      </c>
      <c r="BA842" s="45"/>
      <c r="BB842" s="45" t="str">
        <f t="shared" si="3702"/>
        <v/>
      </c>
      <c r="BC842" s="45"/>
      <c r="BD842" s="45" t="str">
        <f t="shared" si="3703"/>
        <v/>
      </c>
      <c r="BE842" s="45"/>
      <c r="BF842" s="45"/>
      <c r="BG842" s="45"/>
      <c r="BH842" s="45" t="str">
        <f t="shared" si="3680"/>
        <v/>
      </c>
      <c r="BI842" s="46" t="str">
        <f t="shared" si="3681"/>
        <v/>
      </c>
      <c r="BJ842" s="37"/>
      <c r="BK842" s="29"/>
      <c r="BL842" s="75"/>
      <c r="BM842" s="76"/>
      <c r="BN842" s="76"/>
      <c r="BO842" s="76"/>
      <c r="BP842" s="76"/>
      <c r="BQ842" s="76"/>
      <c r="BR842" s="76"/>
      <c r="BS842" s="76"/>
      <c r="BT842" s="78"/>
      <c r="BU842" s="79"/>
      <c r="BV842" s="76"/>
      <c r="BW842" s="80"/>
      <c r="BX842" s="37"/>
      <c r="BY842" s="57"/>
      <c r="BZ842" s="75"/>
      <c r="CA842" s="76"/>
      <c r="CB842" s="76"/>
      <c r="CC842" s="76"/>
      <c r="CD842" s="76"/>
      <c r="CE842" s="76"/>
      <c r="CF842" s="76"/>
      <c r="CG842" s="76"/>
      <c r="CH842" s="78"/>
      <c r="CI842" s="79"/>
      <c r="CJ842" s="76"/>
      <c r="CK842" s="80"/>
      <c r="CL842" s="37"/>
      <c r="CM842" s="29"/>
      <c r="CN842" s="75"/>
      <c r="CO842" s="76"/>
      <c r="CP842" s="76"/>
      <c r="CQ842" s="76"/>
      <c r="CR842" s="76"/>
      <c r="CS842" s="76"/>
      <c r="CT842" s="76"/>
      <c r="CU842" s="76"/>
      <c r="CV842" s="78"/>
      <c r="CW842" s="79"/>
      <c r="CX842" s="76"/>
      <c r="CY842" s="80"/>
      <c r="CZ842" s="37"/>
      <c r="DA842" s="29"/>
      <c r="DB842" s="47"/>
      <c r="DC842" s="67"/>
      <c r="DD842" s="45" t="str">
        <f t="shared" si="3704"/>
        <v/>
      </c>
      <c r="DE842" s="45"/>
      <c r="DF842" s="45"/>
      <c r="DG842" s="45"/>
      <c r="DH842" s="45" t="str">
        <f t="shared" si="3705"/>
        <v/>
      </c>
      <c r="DI842" s="45"/>
      <c r="DJ842" s="45"/>
      <c r="DK842" s="45"/>
      <c r="DL842" s="45" t="str">
        <f t="shared" si="3682"/>
        <v/>
      </c>
      <c r="DM842" s="46" t="str">
        <f t="shared" si="3683"/>
        <v/>
      </c>
      <c r="DN842" s="37"/>
      <c r="DO842" s="29"/>
      <c r="DP842" s="47"/>
      <c r="DQ842" s="45"/>
      <c r="DR842" s="45" t="str">
        <f t="shared" si="3706"/>
        <v/>
      </c>
      <c r="DS842" s="45"/>
      <c r="DT842" s="45" t="str">
        <f t="shared" si="3707"/>
        <v/>
      </c>
      <c r="DU842" s="45"/>
      <c r="DV842" s="45" t="str">
        <f t="shared" si="3708"/>
        <v/>
      </c>
      <c r="DW842" s="45"/>
      <c r="DX842" s="45"/>
      <c r="DY842" s="45"/>
      <c r="DZ842" s="45" t="str">
        <f t="shared" si="3684"/>
        <v/>
      </c>
      <c r="EA842" s="46" t="str">
        <f t="shared" si="3685"/>
        <v/>
      </c>
      <c r="EB842" s="37"/>
      <c r="GU842" s="220"/>
      <c r="HX842" s="360"/>
      <c r="HY842" s="75"/>
      <c r="HZ842" s="76"/>
      <c r="IA842" s="76"/>
      <c r="IB842" s="76"/>
      <c r="IC842" s="76"/>
      <c r="ID842" s="76"/>
      <c r="IE842" s="76"/>
      <c r="IF842" s="76"/>
      <c r="IG842" s="78"/>
      <c r="IH842" s="79"/>
      <c r="II842" s="76"/>
      <c r="IJ842" s="80"/>
      <c r="IK842" s="247"/>
      <c r="IL842" s="29"/>
      <c r="IM842" s="75"/>
      <c r="IN842" s="76"/>
      <c r="IO842" s="76"/>
      <c r="IP842" s="76"/>
      <c r="IQ842" s="76"/>
      <c r="IR842" s="76"/>
      <c r="IS842" s="76"/>
      <c r="IT842" s="76"/>
      <c r="IU842" s="78"/>
      <c r="IV842" s="79"/>
      <c r="IW842" s="76"/>
      <c r="IX842" s="80"/>
      <c r="IY842" s="37"/>
      <c r="IZ842" s="61"/>
      <c r="JA842" s="75"/>
      <c r="JB842" s="76"/>
      <c r="JC842" s="76"/>
      <c r="JD842" s="76"/>
      <c r="JE842" s="76"/>
      <c r="JF842" s="76"/>
      <c r="JG842" s="76"/>
      <c r="JH842" s="76"/>
      <c r="JI842" s="78"/>
      <c r="JJ842" s="79"/>
      <c r="JK842" s="76"/>
      <c r="JL842" s="80"/>
      <c r="JM842" s="37"/>
      <c r="JN842" s="29"/>
      <c r="JO842" s="75"/>
      <c r="JP842" s="76"/>
      <c r="JQ842" s="76"/>
      <c r="JR842" s="76"/>
      <c r="JS842" s="76"/>
      <c r="JT842" s="76"/>
      <c r="JU842" s="76"/>
      <c r="JV842" s="76"/>
      <c r="JW842" s="78"/>
      <c r="JX842" s="79"/>
      <c r="JY842" s="76"/>
      <c r="JZ842" s="80"/>
      <c r="KA842" s="37"/>
      <c r="KB842" s="51"/>
      <c r="KC842" s="75"/>
      <c r="KD842" s="76"/>
      <c r="KE842" s="76"/>
      <c r="KF842" s="76"/>
      <c r="KG842" s="76"/>
      <c r="KH842" s="76"/>
      <c r="KI842" s="76"/>
      <c r="KJ842" s="76"/>
      <c r="KK842" s="78"/>
      <c r="KL842" s="79"/>
      <c r="KM842" s="76"/>
      <c r="KN842" s="80"/>
      <c r="KO842" s="37"/>
      <c r="KP842" s="29"/>
      <c r="KQ842" s="75"/>
      <c r="KR842" s="76"/>
      <c r="KS842" s="76"/>
      <c r="KT842" s="76"/>
      <c r="KU842" s="76"/>
      <c r="KV842" s="76"/>
      <c r="KW842" s="76"/>
      <c r="KX842" s="76"/>
      <c r="KY842" s="78"/>
      <c r="KZ842" s="79"/>
      <c r="LA842" s="76"/>
      <c r="LB842" s="80"/>
      <c r="LC842" s="37"/>
      <c r="LD842" s="29"/>
      <c r="LE842" s="52" t="str">
        <f>IF($A816="","",$A816)</f>
        <v/>
      </c>
      <c r="LF842" s="43"/>
      <c r="LG842" s="86" t="str">
        <f>IF(LF842="","",LF842-LF839)</f>
        <v/>
      </c>
      <c r="LH842" s="43"/>
      <c r="LI842" s="43" t="str">
        <f t="shared" si="3671"/>
        <v/>
      </c>
      <c r="LJ842" s="43"/>
      <c r="LK842" s="87" t="str">
        <f t="shared" si="3672"/>
        <v/>
      </c>
      <c r="LL842" s="43"/>
      <c r="LM842" s="65" t="str">
        <f>IF(LF842="","",LM839)</f>
        <v/>
      </c>
      <c r="LN842" s="48" t="str">
        <f>IF(LG842="","",LN839)</f>
        <v/>
      </c>
      <c r="LO842" s="87" t="str">
        <f t="shared" si="3621"/>
        <v/>
      </c>
      <c r="LP842" s="53"/>
      <c r="LQ842" s="37"/>
      <c r="LR842" s="29"/>
      <c r="LS842" s="47"/>
      <c r="LT842" s="67"/>
      <c r="LU842" s="45" t="str">
        <f t="shared" si="3709"/>
        <v/>
      </c>
      <c r="LV842" s="45"/>
      <c r="LW842" s="45"/>
      <c r="LX842" s="45"/>
      <c r="LY842" s="45" t="str">
        <f t="shared" si="3710"/>
        <v/>
      </c>
      <c r="LZ842" s="45"/>
      <c r="MA842" s="45"/>
      <c r="MB842" s="45"/>
      <c r="MC842" s="45" t="str">
        <f t="shared" si="3686"/>
        <v/>
      </c>
      <c r="MD842" s="46" t="str">
        <f t="shared" si="3687"/>
        <v/>
      </c>
      <c r="ME842" s="37"/>
      <c r="MF842" s="29"/>
      <c r="MG842" s="47"/>
      <c r="MH842" s="67"/>
      <c r="MI842" s="45" t="str">
        <f t="shared" si="3711"/>
        <v/>
      </c>
      <c r="MJ842" s="45"/>
      <c r="MK842" s="45"/>
      <c r="ML842" s="45"/>
      <c r="MM842" s="45" t="str">
        <f t="shared" si="3712"/>
        <v/>
      </c>
      <c r="MN842" s="45"/>
      <c r="MO842" s="45"/>
      <c r="MP842" s="45"/>
      <c r="MQ842" s="45" t="str">
        <f t="shared" si="3688"/>
        <v/>
      </c>
      <c r="MR842" s="46" t="str">
        <f t="shared" si="3689"/>
        <v/>
      </c>
      <c r="MS842" s="37"/>
      <c r="MT842" s="29"/>
      <c r="MU842" s="47"/>
      <c r="MV842" s="67"/>
      <c r="MW842" s="45" t="str">
        <f t="shared" si="3713"/>
        <v/>
      </c>
      <c r="MX842" s="45"/>
      <c r="MY842" s="45"/>
      <c r="MZ842" s="45"/>
      <c r="NA842" s="45" t="str">
        <f t="shared" si="3714"/>
        <v/>
      </c>
      <c r="NB842" s="45"/>
      <c r="NC842" s="45"/>
      <c r="ND842" s="45"/>
      <c r="NE842" s="45" t="str">
        <f t="shared" si="3690"/>
        <v/>
      </c>
      <c r="NF842" s="46" t="str">
        <f t="shared" si="3691"/>
        <v/>
      </c>
      <c r="NG842" s="37"/>
      <c r="NH842" s="29"/>
      <c r="NI842" s="47"/>
      <c r="NJ842" s="67"/>
      <c r="NK842" s="45" t="str">
        <f t="shared" si="3715"/>
        <v/>
      </c>
      <c r="NL842" s="45"/>
      <c r="NM842" s="45"/>
      <c r="NN842" s="45"/>
      <c r="NO842" s="45" t="str">
        <f t="shared" si="3716"/>
        <v/>
      </c>
      <c r="NP842" s="45"/>
      <c r="NQ842" s="45"/>
      <c r="NR842" s="45"/>
      <c r="NS842" s="45" t="str">
        <f t="shared" si="3692"/>
        <v/>
      </c>
      <c r="NT842" s="46" t="str">
        <f t="shared" si="3693"/>
        <v/>
      </c>
      <c r="NU842" s="37"/>
    </row>
    <row r="843" spans="1:385" ht="15" customHeight="1" thickTop="1" x14ac:dyDescent="0.25">
      <c r="A843" s="38"/>
      <c r="B843" s="39"/>
      <c r="C843" s="40"/>
      <c r="D843" s="40"/>
      <c r="E843" s="40"/>
      <c r="F843" s="135"/>
      <c r="G843" s="135"/>
      <c r="H843" s="42"/>
      <c r="I843" s="45"/>
      <c r="J843" s="45" t="str">
        <f t="shared" si="3694"/>
        <v/>
      </c>
      <c r="K843" s="45"/>
      <c r="L843" s="45"/>
      <c r="M843" s="45"/>
      <c r="N843" s="45" t="str">
        <f t="shared" si="3695"/>
        <v/>
      </c>
      <c r="O843" s="45"/>
      <c r="P843" s="45"/>
      <c r="Q843" s="45"/>
      <c r="R843" s="45" t="str">
        <f t="shared" si="3674"/>
        <v/>
      </c>
      <c r="S843" s="46" t="str">
        <f t="shared" si="3675"/>
        <v/>
      </c>
      <c r="T843" s="37"/>
      <c r="U843" s="29"/>
      <c r="V843" s="47"/>
      <c r="W843" s="67"/>
      <c r="X843" s="45" t="str">
        <f t="shared" si="3696"/>
        <v/>
      </c>
      <c r="Y843" s="45"/>
      <c r="Z843" s="45"/>
      <c r="AA843" s="45"/>
      <c r="AB843" s="45" t="str">
        <f t="shared" si="3697"/>
        <v/>
      </c>
      <c r="AC843" s="45"/>
      <c r="AD843" s="45"/>
      <c r="AE843" s="45"/>
      <c r="AF843" s="45" t="str">
        <f t="shared" si="3676"/>
        <v/>
      </c>
      <c r="AG843" s="46" t="str">
        <f t="shared" si="3677"/>
        <v/>
      </c>
      <c r="AH843" s="37"/>
      <c r="AI843" s="29"/>
      <c r="AJ843" s="47"/>
      <c r="AK843" s="45"/>
      <c r="AL843" s="45" t="str">
        <f t="shared" si="3698"/>
        <v/>
      </c>
      <c r="AM843" s="45"/>
      <c r="AN843" s="45" t="str">
        <f t="shared" si="3699"/>
        <v/>
      </c>
      <c r="AO843" s="45"/>
      <c r="AP843" s="45" t="str">
        <f t="shared" si="3700"/>
        <v/>
      </c>
      <c r="AQ843" s="45"/>
      <c r="AR843" s="45"/>
      <c r="AS843" s="45"/>
      <c r="AT843" s="45" t="str">
        <f t="shared" si="3678"/>
        <v/>
      </c>
      <c r="AU843" s="46" t="str">
        <f t="shared" si="3679"/>
        <v/>
      </c>
      <c r="AV843" s="37"/>
      <c r="AW843" s="29"/>
      <c r="AX843" s="47"/>
      <c r="AY843" s="45"/>
      <c r="AZ843" s="45" t="str">
        <f t="shared" si="3701"/>
        <v/>
      </c>
      <c r="BA843" s="45"/>
      <c r="BB843" s="45" t="str">
        <f t="shared" si="3702"/>
        <v/>
      </c>
      <c r="BC843" s="45"/>
      <c r="BD843" s="45" t="str">
        <f t="shared" si="3703"/>
        <v/>
      </c>
      <c r="BE843" s="45"/>
      <c r="BF843" s="45"/>
      <c r="BG843" s="45"/>
      <c r="BH843" s="45" t="str">
        <f t="shared" si="3680"/>
        <v/>
      </c>
      <c r="BI843" s="46" t="str">
        <f t="shared" si="3681"/>
        <v/>
      </c>
      <c r="BJ843" s="37"/>
      <c r="BK843" s="29"/>
      <c r="BL843" s="52"/>
      <c r="BM843" s="43"/>
      <c r="BN843" s="43"/>
      <c r="BO843" s="43"/>
      <c r="BP843" s="87"/>
      <c r="BQ843" s="43"/>
      <c r="BR843" s="43"/>
      <c r="BS843" s="43"/>
      <c r="BT843" s="44"/>
      <c r="BU843" s="48"/>
      <c r="BV843" s="45"/>
      <c r="BW843" s="89"/>
      <c r="BX843" s="37"/>
      <c r="BY843" s="57"/>
      <c r="BZ843" s="52"/>
      <c r="CA843" s="43"/>
      <c r="CB843" s="43"/>
      <c r="CC843" s="43"/>
      <c r="CD843" s="87"/>
      <c r="CE843" s="43"/>
      <c r="CF843" s="43"/>
      <c r="CG843" s="43"/>
      <c r="CH843" s="44"/>
      <c r="CI843" s="48"/>
      <c r="CJ843" s="45"/>
      <c r="CK843" s="89"/>
      <c r="CL843" s="37"/>
      <c r="CM843" s="29"/>
      <c r="CN843" s="52"/>
      <c r="CO843" s="43"/>
      <c r="CP843" s="43"/>
      <c r="CQ843" s="43"/>
      <c r="CR843" s="87"/>
      <c r="CS843" s="43"/>
      <c r="CT843" s="43"/>
      <c r="CU843" s="43"/>
      <c r="CV843" s="72"/>
      <c r="CW843" s="48"/>
      <c r="CX843" s="45"/>
      <c r="CY843" s="89"/>
      <c r="CZ843" s="37"/>
      <c r="DA843" s="29"/>
      <c r="DB843" s="47"/>
      <c r="DC843" s="67"/>
      <c r="DD843" s="45" t="str">
        <f t="shared" si="3704"/>
        <v/>
      </c>
      <c r="DE843" s="45"/>
      <c r="DF843" s="45"/>
      <c r="DG843" s="45"/>
      <c r="DH843" s="45" t="str">
        <f t="shared" si="3705"/>
        <v/>
      </c>
      <c r="DI843" s="45"/>
      <c r="DJ843" s="45"/>
      <c r="DK843" s="45"/>
      <c r="DL843" s="45" t="str">
        <f t="shared" si="3682"/>
        <v/>
      </c>
      <c r="DM843" s="46" t="str">
        <f t="shared" si="3683"/>
        <v/>
      </c>
      <c r="DN843" s="37"/>
      <c r="DO843" s="29"/>
      <c r="DP843" s="47"/>
      <c r="DQ843" s="45"/>
      <c r="DR843" s="45" t="str">
        <f t="shared" si="3706"/>
        <v/>
      </c>
      <c r="DS843" s="45"/>
      <c r="DT843" s="45" t="str">
        <f t="shared" si="3707"/>
        <v/>
      </c>
      <c r="DU843" s="45"/>
      <c r="DV843" s="45" t="str">
        <f t="shared" si="3708"/>
        <v/>
      </c>
      <c r="DW843" s="45"/>
      <c r="DX843" s="45"/>
      <c r="DY843" s="45"/>
      <c r="DZ843" s="45" t="str">
        <f t="shared" si="3684"/>
        <v/>
      </c>
      <c r="EA843" s="46" t="str">
        <f t="shared" si="3685"/>
        <v/>
      </c>
      <c r="EB843" s="37"/>
      <c r="GU843" s="220"/>
      <c r="HX843" s="360"/>
      <c r="HY843" s="52" t="str">
        <f>IF($A816="","",$A816)</f>
        <v/>
      </c>
      <c r="HZ843" s="43"/>
      <c r="IA843" s="43"/>
      <c r="IB843" s="43"/>
      <c r="IC843" s="87"/>
      <c r="ID843" s="43"/>
      <c r="IE843" s="43"/>
      <c r="IF843" s="43"/>
      <c r="IG843" s="44"/>
      <c r="IH843" s="48"/>
      <c r="II843" s="45"/>
      <c r="IJ843" s="89"/>
      <c r="IK843" s="37"/>
      <c r="IL843" s="29"/>
      <c r="IM843" s="52"/>
      <c r="IN843" s="43"/>
      <c r="IO843" s="43"/>
      <c r="IP843" s="43"/>
      <c r="IQ843" s="87"/>
      <c r="IR843" s="43"/>
      <c r="IS843" s="43"/>
      <c r="IT843" s="43"/>
      <c r="IU843" s="72"/>
      <c r="IV843" s="48"/>
      <c r="IW843" s="45"/>
      <c r="IX843" s="89"/>
      <c r="IY843" s="37"/>
      <c r="IZ843" s="61"/>
      <c r="JA843" s="52"/>
      <c r="JB843" s="43"/>
      <c r="JC843" s="43"/>
      <c r="JD843" s="43"/>
      <c r="JE843" s="87"/>
      <c r="JF843" s="43"/>
      <c r="JG843" s="43"/>
      <c r="JH843" s="43"/>
      <c r="JI843" s="44"/>
      <c r="JJ843" s="48"/>
      <c r="JK843" s="45"/>
      <c r="JL843" s="89"/>
      <c r="JM843" s="37"/>
      <c r="JN843" s="29"/>
      <c r="JO843" s="52"/>
      <c r="JP843" s="43"/>
      <c r="JQ843" s="43"/>
      <c r="JR843" s="43"/>
      <c r="JS843" s="87"/>
      <c r="JT843" s="43"/>
      <c r="JU843" s="43"/>
      <c r="JV843" s="43"/>
      <c r="JW843" s="44"/>
      <c r="JX843" s="48"/>
      <c r="JY843" s="45"/>
      <c r="JZ843" s="89"/>
      <c r="KA843" s="37"/>
      <c r="KB843" s="51"/>
      <c r="KC843" s="52" t="str">
        <f>IF($A816="","",$A816)</f>
        <v/>
      </c>
      <c r="KD843" s="43"/>
      <c r="KE843" s="43"/>
      <c r="KF843" s="43"/>
      <c r="KG843" s="87"/>
      <c r="KH843" s="43"/>
      <c r="KI843" s="43"/>
      <c r="KJ843" s="43"/>
      <c r="KK843" s="44"/>
      <c r="KL843" s="48"/>
      <c r="KM843" s="45"/>
      <c r="KN843" s="89"/>
      <c r="KO843" s="37"/>
      <c r="KP843" s="29"/>
      <c r="KQ843" s="52"/>
      <c r="KR843" s="43"/>
      <c r="KS843" s="43"/>
      <c r="KT843" s="43"/>
      <c r="KU843" s="87"/>
      <c r="KV843" s="43"/>
      <c r="KW843" s="43"/>
      <c r="KX843" s="43"/>
      <c r="KY843" s="44"/>
      <c r="KZ843" s="48"/>
      <c r="LA843" s="45"/>
      <c r="LB843" s="89"/>
      <c r="LC843" s="37"/>
      <c r="LD843" s="29"/>
      <c r="LE843" s="47"/>
      <c r="LF843" s="45"/>
      <c r="LG843" s="45"/>
      <c r="LH843" s="45"/>
      <c r="LI843" s="45" t="str">
        <f t="shared" si="3671"/>
        <v/>
      </c>
      <c r="LJ843" s="45"/>
      <c r="LK843" s="45" t="str">
        <f t="shared" si="3672"/>
        <v/>
      </c>
      <c r="LL843" s="45"/>
      <c r="LM843" s="73" t="str">
        <f>IF(LF842="","",LM840)</f>
        <v/>
      </c>
      <c r="LN843" s="67" t="str">
        <f>IF(LG842="","",LN840)</f>
        <v/>
      </c>
      <c r="LO843" s="45" t="str">
        <f t="shared" si="3621"/>
        <v/>
      </c>
      <c r="LP843" s="46"/>
      <c r="LQ843" s="37"/>
      <c r="LR843" s="29"/>
      <c r="LS843" s="47"/>
      <c r="LT843" s="67"/>
      <c r="LU843" s="45" t="str">
        <f t="shared" si="3709"/>
        <v/>
      </c>
      <c r="LV843" s="45"/>
      <c r="LW843" s="45"/>
      <c r="LX843" s="45"/>
      <c r="LY843" s="45" t="str">
        <f t="shared" si="3710"/>
        <v/>
      </c>
      <c r="LZ843" s="45"/>
      <c r="MA843" s="45"/>
      <c r="MB843" s="45"/>
      <c r="MC843" s="45" t="str">
        <f t="shared" si="3686"/>
        <v/>
      </c>
      <c r="MD843" s="46" t="str">
        <f t="shared" si="3687"/>
        <v/>
      </c>
      <c r="ME843" s="37"/>
      <c r="MF843" s="29"/>
      <c r="MG843" s="47"/>
      <c r="MH843" s="67"/>
      <c r="MI843" s="45" t="str">
        <f t="shared" si="3711"/>
        <v/>
      </c>
      <c r="MJ843" s="45"/>
      <c r="MK843" s="45"/>
      <c r="ML843" s="45"/>
      <c r="MM843" s="45" t="str">
        <f t="shared" si="3712"/>
        <v/>
      </c>
      <c r="MN843" s="45"/>
      <c r="MO843" s="45"/>
      <c r="MP843" s="45"/>
      <c r="MQ843" s="45" t="str">
        <f t="shared" si="3688"/>
        <v/>
      </c>
      <c r="MR843" s="46" t="str">
        <f t="shared" si="3689"/>
        <v/>
      </c>
      <c r="MS843" s="37"/>
      <c r="MT843" s="29"/>
      <c r="MU843" s="47"/>
      <c r="MV843" s="67"/>
      <c r="MW843" s="45" t="str">
        <f t="shared" si="3713"/>
        <v/>
      </c>
      <c r="MX843" s="45"/>
      <c r="MY843" s="45"/>
      <c r="MZ843" s="45"/>
      <c r="NA843" s="45" t="str">
        <f t="shared" si="3714"/>
        <v/>
      </c>
      <c r="NB843" s="45"/>
      <c r="NC843" s="45"/>
      <c r="ND843" s="45"/>
      <c r="NE843" s="45" t="str">
        <f t="shared" si="3690"/>
        <v/>
      </c>
      <c r="NF843" s="46" t="str">
        <f t="shared" si="3691"/>
        <v/>
      </c>
      <c r="NG843" s="37"/>
      <c r="NH843" s="29"/>
      <c r="NI843" s="47"/>
      <c r="NJ843" s="67"/>
      <c r="NK843" s="45" t="str">
        <f t="shared" si="3715"/>
        <v/>
      </c>
      <c r="NL843" s="45"/>
      <c r="NM843" s="45"/>
      <c r="NN843" s="45"/>
      <c r="NO843" s="45" t="str">
        <f t="shared" si="3716"/>
        <v/>
      </c>
      <c r="NP843" s="45"/>
      <c r="NQ843" s="45"/>
      <c r="NR843" s="45"/>
      <c r="NS843" s="45" t="str">
        <f t="shared" si="3692"/>
        <v/>
      </c>
      <c r="NT843" s="46" t="str">
        <f t="shared" si="3693"/>
        <v/>
      </c>
      <c r="NU843" s="37"/>
    </row>
    <row r="844" spans="1:385" ht="15" customHeight="1" thickBot="1" x14ac:dyDescent="0.3">
      <c r="A844" s="38"/>
      <c r="B844" s="39"/>
      <c r="C844" s="40"/>
      <c r="D844" s="40"/>
      <c r="E844" s="40"/>
      <c r="F844" s="135"/>
      <c r="G844" s="135"/>
      <c r="H844" s="42"/>
      <c r="I844" s="45"/>
      <c r="J844" s="45" t="str">
        <f t="shared" si="3694"/>
        <v/>
      </c>
      <c r="K844" s="45"/>
      <c r="L844" s="45"/>
      <c r="M844" s="45"/>
      <c r="N844" s="45" t="str">
        <f t="shared" si="3695"/>
        <v/>
      </c>
      <c r="O844" s="45"/>
      <c r="P844" s="45"/>
      <c r="Q844" s="45"/>
      <c r="R844" s="45" t="str">
        <f t="shared" si="3674"/>
        <v/>
      </c>
      <c r="S844" s="46" t="str">
        <f t="shared" si="3675"/>
        <v/>
      </c>
      <c r="T844" s="37"/>
      <c r="U844" s="29"/>
      <c r="V844" s="47"/>
      <c r="W844" s="67"/>
      <c r="X844" s="45" t="str">
        <f t="shared" si="3696"/>
        <v/>
      </c>
      <c r="Y844" s="45"/>
      <c r="Z844" s="45"/>
      <c r="AA844" s="45"/>
      <c r="AB844" s="45" t="str">
        <f t="shared" si="3697"/>
        <v/>
      </c>
      <c r="AC844" s="45"/>
      <c r="AD844" s="45"/>
      <c r="AE844" s="45"/>
      <c r="AF844" s="45" t="str">
        <f t="shared" si="3676"/>
        <v/>
      </c>
      <c r="AG844" s="46" t="str">
        <f t="shared" si="3677"/>
        <v/>
      </c>
      <c r="AH844" s="37"/>
      <c r="AI844" s="29"/>
      <c r="AJ844" s="47"/>
      <c r="AK844" s="45"/>
      <c r="AL844" s="45" t="str">
        <f t="shared" si="3698"/>
        <v/>
      </c>
      <c r="AM844" s="45"/>
      <c r="AN844" s="45" t="str">
        <f t="shared" si="3699"/>
        <v/>
      </c>
      <c r="AO844" s="45"/>
      <c r="AP844" s="45" t="str">
        <f t="shared" si="3700"/>
        <v/>
      </c>
      <c r="AQ844" s="45"/>
      <c r="AR844" s="45"/>
      <c r="AS844" s="45"/>
      <c r="AT844" s="45" t="str">
        <f t="shared" si="3678"/>
        <v/>
      </c>
      <c r="AU844" s="46" t="str">
        <f t="shared" si="3679"/>
        <v/>
      </c>
      <c r="AV844" s="37"/>
      <c r="AW844" s="29"/>
      <c r="AX844" s="47"/>
      <c r="AY844" s="45"/>
      <c r="AZ844" s="45" t="str">
        <f t="shared" si="3701"/>
        <v/>
      </c>
      <c r="BA844" s="45"/>
      <c r="BB844" s="45" t="str">
        <f t="shared" si="3702"/>
        <v/>
      </c>
      <c r="BC844" s="45"/>
      <c r="BD844" s="45" t="str">
        <f t="shared" si="3703"/>
        <v/>
      </c>
      <c r="BE844" s="45"/>
      <c r="BF844" s="45"/>
      <c r="BG844" s="45"/>
      <c r="BH844" s="45" t="str">
        <f t="shared" si="3680"/>
        <v/>
      </c>
      <c r="BI844" s="46" t="str">
        <f t="shared" si="3681"/>
        <v/>
      </c>
      <c r="BJ844" s="37"/>
      <c r="BK844" s="29"/>
      <c r="BL844" s="47"/>
      <c r="BM844" s="45"/>
      <c r="BN844" s="45"/>
      <c r="BO844" s="45"/>
      <c r="BP844" s="45"/>
      <c r="BQ844" s="45"/>
      <c r="BR844" s="45"/>
      <c r="BS844" s="43"/>
      <c r="BT844" s="63"/>
      <c r="BU844" s="67"/>
      <c r="BV844" s="43"/>
      <c r="BW844" s="46"/>
      <c r="BX844" s="37"/>
      <c r="BY844" s="57"/>
      <c r="BZ844" s="47"/>
      <c r="CA844" s="45"/>
      <c r="CB844" s="45"/>
      <c r="CC844" s="45"/>
      <c r="CD844" s="45"/>
      <c r="CE844" s="45"/>
      <c r="CF844" s="45"/>
      <c r="CG844" s="43"/>
      <c r="CH844" s="63"/>
      <c r="CI844" s="67"/>
      <c r="CJ844" s="43"/>
      <c r="CK844" s="46"/>
      <c r="CL844" s="37"/>
      <c r="CM844" s="29"/>
      <c r="CN844" s="47"/>
      <c r="CO844" s="45"/>
      <c r="CP844" s="45"/>
      <c r="CQ844" s="45"/>
      <c r="CR844" s="45"/>
      <c r="CS844" s="45"/>
      <c r="CT844" s="45"/>
      <c r="CU844" s="43"/>
      <c r="CV844" s="63"/>
      <c r="CW844" s="67"/>
      <c r="CX844" s="43"/>
      <c r="CY844" s="46"/>
      <c r="CZ844" s="37"/>
      <c r="DA844" s="29"/>
      <c r="DB844" s="47"/>
      <c r="DC844" s="67"/>
      <c r="DD844" s="45" t="str">
        <f t="shared" si="3704"/>
        <v/>
      </c>
      <c r="DE844" s="45"/>
      <c r="DF844" s="45"/>
      <c r="DG844" s="45"/>
      <c r="DH844" s="45" t="str">
        <f t="shared" si="3705"/>
        <v/>
      </c>
      <c r="DI844" s="45"/>
      <c r="DJ844" s="45"/>
      <c r="DK844" s="45"/>
      <c r="DL844" s="45" t="str">
        <f t="shared" si="3682"/>
        <v/>
      </c>
      <c r="DM844" s="46" t="str">
        <f t="shared" si="3683"/>
        <v/>
      </c>
      <c r="DN844" s="37"/>
      <c r="DO844" s="29"/>
      <c r="DP844" s="47"/>
      <c r="DQ844" s="45"/>
      <c r="DR844" s="45" t="str">
        <f t="shared" si="3706"/>
        <v/>
      </c>
      <c r="DS844" s="45"/>
      <c r="DT844" s="45" t="str">
        <f t="shared" si="3707"/>
        <v/>
      </c>
      <c r="DU844" s="45"/>
      <c r="DV844" s="45" t="str">
        <f t="shared" si="3708"/>
        <v/>
      </c>
      <c r="DW844" s="45"/>
      <c r="DX844" s="45"/>
      <c r="DY844" s="45"/>
      <c r="DZ844" s="45" t="str">
        <f t="shared" si="3684"/>
        <v/>
      </c>
      <c r="EA844" s="46" t="str">
        <f t="shared" si="3685"/>
        <v/>
      </c>
      <c r="EB844" s="37"/>
      <c r="GU844" s="220"/>
      <c r="HX844" s="360"/>
      <c r="HY844" s="47"/>
      <c r="HZ844" s="45"/>
      <c r="IA844" s="45"/>
      <c r="IB844" s="45"/>
      <c r="IC844" s="45"/>
      <c r="ID844" s="45"/>
      <c r="IE844" s="45"/>
      <c r="IF844" s="43"/>
      <c r="IG844" s="63"/>
      <c r="IH844" s="67"/>
      <c r="II844" s="43"/>
      <c r="IJ844" s="46"/>
      <c r="IK844" s="37"/>
      <c r="IL844" s="29"/>
      <c r="IM844" s="47"/>
      <c r="IN844" s="45"/>
      <c r="IO844" s="45"/>
      <c r="IP844" s="45"/>
      <c r="IQ844" s="45"/>
      <c r="IR844" s="45"/>
      <c r="IS844" s="45"/>
      <c r="IT844" s="43"/>
      <c r="IU844" s="63"/>
      <c r="IV844" s="67"/>
      <c r="IW844" s="43"/>
      <c r="IX844" s="46"/>
      <c r="IY844" s="37"/>
      <c r="IZ844" s="61"/>
      <c r="JA844" s="47"/>
      <c r="JB844" s="45"/>
      <c r="JC844" s="45"/>
      <c r="JD844" s="45"/>
      <c r="JE844" s="45"/>
      <c r="JF844" s="45"/>
      <c r="JG844" s="45"/>
      <c r="JH844" s="43"/>
      <c r="JI844" s="63"/>
      <c r="JJ844" s="67"/>
      <c r="JK844" s="43"/>
      <c r="JL844" s="46"/>
      <c r="JM844" s="37"/>
      <c r="JN844" s="29"/>
      <c r="JO844" s="47"/>
      <c r="JP844" s="45"/>
      <c r="JQ844" s="45"/>
      <c r="JR844" s="45"/>
      <c r="JS844" s="45"/>
      <c r="JT844" s="45"/>
      <c r="JU844" s="45"/>
      <c r="JV844" s="43"/>
      <c r="JW844" s="63"/>
      <c r="JX844" s="67"/>
      <c r="JY844" s="43"/>
      <c r="JZ844" s="46"/>
      <c r="KA844" s="37"/>
      <c r="KB844" s="51"/>
      <c r="KC844" s="47"/>
      <c r="KD844" s="45"/>
      <c r="KE844" s="45"/>
      <c r="KF844" s="45"/>
      <c r="KG844" s="45"/>
      <c r="KH844" s="45"/>
      <c r="KI844" s="45"/>
      <c r="KJ844" s="43"/>
      <c r="KK844" s="207"/>
      <c r="KL844" s="67"/>
      <c r="KM844" s="43"/>
      <c r="KN844" s="46"/>
      <c r="KO844" s="37"/>
      <c r="KP844" s="29"/>
      <c r="KQ844" s="47"/>
      <c r="KR844" s="45"/>
      <c r="KS844" s="45"/>
      <c r="KT844" s="45"/>
      <c r="KU844" s="45"/>
      <c r="KV844" s="45"/>
      <c r="KW844" s="45"/>
      <c r="KX844" s="45"/>
      <c r="KY844" s="63"/>
      <c r="KZ844" s="67"/>
      <c r="LA844" s="43"/>
      <c r="LB844" s="46"/>
      <c r="LC844" s="37"/>
      <c r="LD844" s="29"/>
      <c r="LE844" s="75"/>
      <c r="LF844" s="76"/>
      <c r="LG844" s="76"/>
      <c r="LH844" s="76"/>
      <c r="LI844" s="76" t="str">
        <f t="shared" si="3671"/>
        <v/>
      </c>
      <c r="LJ844" s="76"/>
      <c r="LK844" s="76" t="str">
        <f t="shared" si="3672"/>
        <v/>
      </c>
      <c r="LL844" s="76"/>
      <c r="LM844" s="78" t="str">
        <f>IF(LF842="","",LM841)</f>
        <v/>
      </c>
      <c r="LN844" s="79" t="str">
        <f>IF(LG842="","",LN841)</f>
        <v/>
      </c>
      <c r="LO844" s="76" t="str">
        <f t="shared" si="3621"/>
        <v/>
      </c>
      <c r="LP844" s="80"/>
      <c r="LQ844" s="37"/>
      <c r="LR844" s="29"/>
      <c r="LS844" s="47"/>
      <c r="LT844" s="67"/>
      <c r="LU844" s="45" t="str">
        <f t="shared" si="3709"/>
        <v/>
      </c>
      <c r="LV844" s="45"/>
      <c r="LW844" s="45"/>
      <c r="LX844" s="45"/>
      <c r="LY844" s="45" t="str">
        <f t="shared" si="3710"/>
        <v/>
      </c>
      <c r="LZ844" s="45"/>
      <c r="MA844" s="45"/>
      <c r="MB844" s="45"/>
      <c r="MC844" s="45" t="str">
        <f t="shared" si="3686"/>
        <v/>
      </c>
      <c r="MD844" s="46" t="str">
        <f t="shared" si="3687"/>
        <v/>
      </c>
      <c r="ME844" s="37"/>
      <c r="MF844" s="29"/>
      <c r="MG844" s="47"/>
      <c r="MH844" s="67"/>
      <c r="MI844" s="45" t="str">
        <f t="shared" si="3711"/>
        <v/>
      </c>
      <c r="MJ844" s="45"/>
      <c r="MK844" s="45"/>
      <c r="ML844" s="45"/>
      <c r="MM844" s="45" t="str">
        <f t="shared" si="3712"/>
        <v/>
      </c>
      <c r="MN844" s="45"/>
      <c r="MO844" s="45"/>
      <c r="MP844" s="45"/>
      <c r="MQ844" s="45" t="str">
        <f t="shared" si="3688"/>
        <v/>
      </c>
      <c r="MR844" s="46" t="str">
        <f t="shared" si="3689"/>
        <v/>
      </c>
      <c r="MS844" s="37"/>
      <c r="MT844" s="29"/>
      <c r="MU844" s="47"/>
      <c r="MV844" s="67"/>
      <c r="MW844" s="45" t="str">
        <f t="shared" si="3713"/>
        <v/>
      </c>
      <c r="MX844" s="45"/>
      <c r="MY844" s="45"/>
      <c r="MZ844" s="45"/>
      <c r="NA844" s="45" t="str">
        <f t="shared" si="3714"/>
        <v/>
      </c>
      <c r="NB844" s="45"/>
      <c r="NC844" s="45"/>
      <c r="ND844" s="45"/>
      <c r="NE844" s="45" t="str">
        <f t="shared" si="3690"/>
        <v/>
      </c>
      <c r="NF844" s="46" t="str">
        <f t="shared" si="3691"/>
        <v/>
      </c>
      <c r="NG844" s="37"/>
      <c r="NH844" s="29"/>
      <c r="NI844" s="47"/>
      <c r="NJ844" s="67"/>
      <c r="NK844" s="45" t="str">
        <f t="shared" si="3715"/>
        <v/>
      </c>
      <c r="NL844" s="45"/>
      <c r="NM844" s="45"/>
      <c r="NN844" s="45"/>
      <c r="NO844" s="45" t="str">
        <f t="shared" si="3716"/>
        <v/>
      </c>
      <c r="NP844" s="45"/>
      <c r="NQ844" s="45"/>
      <c r="NR844" s="45"/>
      <c r="NS844" s="45" t="str">
        <f t="shared" si="3692"/>
        <v/>
      </c>
      <c r="NT844" s="46" t="str">
        <f t="shared" si="3693"/>
        <v/>
      </c>
      <c r="NU844" s="37"/>
    </row>
    <row r="845" spans="1:385" ht="15" customHeight="1" thickTop="1" x14ac:dyDescent="0.25">
      <c r="A845" s="38"/>
      <c r="B845" s="39"/>
      <c r="C845" s="40"/>
      <c r="D845" s="40"/>
      <c r="E845" s="40"/>
      <c r="F845" s="135"/>
      <c r="G845" s="135"/>
      <c r="H845" s="42"/>
      <c r="I845" s="45"/>
      <c r="J845" s="45" t="str">
        <f t="shared" si="3694"/>
        <v/>
      </c>
      <c r="K845" s="45"/>
      <c r="L845" s="45"/>
      <c r="M845" s="45"/>
      <c r="N845" s="45" t="str">
        <f t="shared" si="3695"/>
        <v/>
      </c>
      <c r="O845" s="45"/>
      <c r="P845" s="45"/>
      <c r="Q845" s="45"/>
      <c r="R845" s="45" t="str">
        <f t="shared" si="3674"/>
        <v/>
      </c>
      <c r="S845" s="46" t="str">
        <f t="shared" si="3675"/>
        <v/>
      </c>
      <c r="T845" s="37"/>
      <c r="U845" s="29"/>
      <c r="V845" s="47"/>
      <c r="W845" s="67"/>
      <c r="X845" s="45" t="str">
        <f t="shared" si="3696"/>
        <v/>
      </c>
      <c r="Y845" s="45"/>
      <c r="Z845" s="45"/>
      <c r="AA845" s="45"/>
      <c r="AB845" s="45" t="str">
        <f t="shared" si="3697"/>
        <v/>
      </c>
      <c r="AC845" s="45"/>
      <c r="AD845" s="45"/>
      <c r="AE845" s="45"/>
      <c r="AF845" s="45" t="str">
        <f t="shared" si="3676"/>
        <v/>
      </c>
      <c r="AG845" s="46" t="str">
        <f t="shared" si="3677"/>
        <v/>
      </c>
      <c r="AH845" s="37"/>
      <c r="AI845" s="29"/>
      <c r="AJ845" s="47"/>
      <c r="AK845" s="45"/>
      <c r="AL845" s="45" t="str">
        <f t="shared" si="3698"/>
        <v/>
      </c>
      <c r="AM845" s="45"/>
      <c r="AN845" s="45" t="str">
        <f t="shared" si="3699"/>
        <v/>
      </c>
      <c r="AO845" s="45"/>
      <c r="AP845" s="45" t="str">
        <f t="shared" si="3700"/>
        <v/>
      </c>
      <c r="AQ845" s="45"/>
      <c r="AR845" s="45"/>
      <c r="AS845" s="45"/>
      <c r="AT845" s="45" t="str">
        <f t="shared" si="3678"/>
        <v/>
      </c>
      <c r="AU845" s="46" t="str">
        <f t="shared" si="3679"/>
        <v/>
      </c>
      <c r="AV845" s="37"/>
      <c r="AW845" s="29"/>
      <c r="AX845" s="47"/>
      <c r="AY845" s="45"/>
      <c r="AZ845" s="45" t="str">
        <f t="shared" si="3701"/>
        <v/>
      </c>
      <c r="BA845" s="45"/>
      <c r="BB845" s="45" t="str">
        <f t="shared" si="3702"/>
        <v/>
      </c>
      <c r="BC845" s="45"/>
      <c r="BD845" s="45" t="str">
        <f t="shared" si="3703"/>
        <v/>
      </c>
      <c r="BE845" s="45"/>
      <c r="BF845" s="45"/>
      <c r="BG845" s="45"/>
      <c r="BH845" s="45" t="str">
        <f t="shared" si="3680"/>
        <v/>
      </c>
      <c r="BI845" s="46" t="str">
        <f t="shared" si="3681"/>
        <v/>
      </c>
      <c r="BJ845" s="37"/>
      <c r="BK845" s="29"/>
      <c r="BL845" s="47"/>
      <c r="BM845" s="45"/>
      <c r="BN845" s="45"/>
      <c r="BO845" s="45"/>
      <c r="BP845" s="45"/>
      <c r="BQ845" s="45"/>
      <c r="BR845" s="45"/>
      <c r="BS845" s="27"/>
      <c r="BT845" s="63"/>
      <c r="BU845" s="67"/>
      <c r="BV845" s="45"/>
      <c r="BW845" s="46"/>
      <c r="BX845" s="37"/>
      <c r="BY845" s="57"/>
      <c r="BZ845" s="47"/>
      <c r="CA845" s="45"/>
      <c r="CB845" s="45"/>
      <c r="CC845" s="45"/>
      <c r="CD845" s="45"/>
      <c r="CE845" s="45"/>
      <c r="CF845" s="45"/>
      <c r="CG845" s="27"/>
      <c r="CH845" s="63"/>
      <c r="CI845" s="67"/>
      <c r="CJ845" s="45"/>
      <c r="CK845" s="46"/>
      <c r="CL845" s="37"/>
      <c r="CM845" s="29"/>
      <c r="CN845" s="47"/>
      <c r="CO845" s="45"/>
      <c r="CP845" s="45"/>
      <c r="CQ845" s="45"/>
      <c r="CR845" s="45"/>
      <c r="CS845" s="45"/>
      <c r="CT845" s="45"/>
      <c r="CU845" s="27"/>
      <c r="CV845" s="63"/>
      <c r="CW845" s="67"/>
      <c r="CX845" s="45"/>
      <c r="CY845" s="46"/>
      <c r="CZ845" s="37"/>
      <c r="DA845" s="29"/>
      <c r="DB845" s="47"/>
      <c r="DC845" s="67"/>
      <c r="DD845" s="45" t="str">
        <f t="shared" si="3704"/>
        <v/>
      </c>
      <c r="DE845" s="45"/>
      <c r="DF845" s="45"/>
      <c r="DG845" s="45"/>
      <c r="DH845" s="45" t="str">
        <f t="shared" si="3705"/>
        <v/>
      </c>
      <c r="DI845" s="45"/>
      <c r="DJ845" s="45"/>
      <c r="DK845" s="45"/>
      <c r="DL845" s="45" t="str">
        <f t="shared" si="3682"/>
        <v/>
      </c>
      <c r="DM845" s="46" t="str">
        <f t="shared" si="3683"/>
        <v/>
      </c>
      <c r="DN845" s="37"/>
      <c r="DO845" s="29"/>
      <c r="DP845" s="47"/>
      <c r="DQ845" s="45"/>
      <c r="DR845" s="45" t="str">
        <f t="shared" si="3706"/>
        <v/>
      </c>
      <c r="DS845" s="45"/>
      <c r="DT845" s="45" t="str">
        <f t="shared" si="3707"/>
        <v/>
      </c>
      <c r="DU845" s="45"/>
      <c r="DV845" s="45" t="str">
        <f t="shared" si="3708"/>
        <v/>
      </c>
      <c r="DW845" s="45"/>
      <c r="DX845" s="45"/>
      <c r="DY845" s="45"/>
      <c r="DZ845" s="45" t="str">
        <f t="shared" si="3684"/>
        <v/>
      </c>
      <c r="EA845" s="46" t="str">
        <f t="shared" si="3685"/>
        <v/>
      </c>
      <c r="EB845" s="37"/>
      <c r="GU845" s="220"/>
      <c r="HX845" s="360"/>
      <c r="HY845" s="47"/>
      <c r="HZ845" s="45"/>
      <c r="IA845" s="45"/>
      <c r="IB845" s="45"/>
      <c r="IC845" s="45"/>
      <c r="ID845" s="45"/>
      <c r="IE845" s="45"/>
      <c r="IF845" s="27"/>
      <c r="IG845" s="63"/>
      <c r="IH845" s="67"/>
      <c r="II845" s="45"/>
      <c r="IJ845" s="46"/>
      <c r="IK845" s="37"/>
      <c r="IL845" s="29"/>
      <c r="IM845" s="47"/>
      <c r="IN845" s="45"/>
      <c r="IO845" s="45"/>
      <c r="IP845" s="45"/>
      <c r="IQ845" s="45"/>
      <c r="IR845" s="45"/>
      <c r="IS845" s="45"/>
      <c r="IT845" s="27"/>
      <c r="IU845" s="63"/>
      <c r="IV845" s="67"/>
      <c r="IW845" s="45"/>
      <c r="IX845" s="46"/>
      <c r="IY845" s="37"/>
      <c r="IZ845" s="61"/>
      <c r="JA845" s="47"/>
      <c r="JB845" s="45"/>
      <c r="JC845" s="45"/>
      <c r="JD845" s="45"/>
      <c r="JE845" s="45"/>
      <c r="JF845" s="45"/>
      <c r="JG845" s="45"/>
      <c r="JH845" s="27"/>
      <c r="JI845" s="63"/>
      <c r="JJ845" s="67"/>
      <c r="JK845" s="45"/>
      <c r="JL845" s="46"/>
      <c r="JM845" s="37"/>
      <c r="JN845" s="29"/>
      <c r="JO845" s="47"/>
      <c r="JP845" s="45"/>
      <c r="JQ845" s="45"/>
      <c r="JR845" s="45"/>
      <c r="JS845" s="45"/>
      <c r="JT845" s="45"/>
      <c r="JU845" s="45"/>
      <c r="JV845" s="27"/>
      <c r="JW845" s="63"/>
      <c r="JX845" s="67"/>
      <c r="JY845" s="45"/>
      <c r="JZ845" s="46"/>
      <c r="KA845" s="37"/>
      <c r="KB845" s="51"/>
      <c r="KC845" s="47"/>
      <c r="KD845" s="45"/>
      <c r="KE845" s="45"/>
      <c r="KF845" s="45"/>
      <c r="KG845" s="45"/>
      <c r="KH845" s="45"/>
      <c r="KI845" s="45"/>
      <c r="KJ845" s="27"/>
      <c r="KK845" s="63"/>
      <c r="KL845" s="67"/>
      <c r="KM845" s="45"/>
      <c r="KN845" s="46"/>
      <c r="KO845" s="37"/>
      <c r="KP845" s="29"/>
      <c r="KQ845" s="47"/>
      <c r="KR845" s="45"/>
      <c r="KS845" s="45"/>
      <c r="KT845" s="45"/>
      <c r="KU845" s="45"/>
      <c r="KV845" s="45"/>
      <c r="KW845" s="45"/>
      <c r="KX845" s="45"/>
      <c r="KY845" s="63"/>
      <c r="KZ845" s="67"/>
      <c r="LA845" s="45"/>
      <c r="LB845" s="46"/>
      <c r="LC845" s="37"/>
      <c r="LD845" s="29"/>
      <c r="LE845" s="52"/>
      <c r="LF845" s="43"/>
      <c r="LG845" s="86" t="str">
        <f>IF(LF845="","",LF845-LF842)</f>
        <v/>
      </c>
      <c r="LH845" s="43"/>
      <c r="LI845" s="43"/>
      <c r="LJ845" s="43"/>
      <c r="LK845" s="87"/>
      <c r="LL845" s="43"/>
      <c r="LM845" s="73"/>
      <c r="LN845" s="67"/>
      <c r="LO845" s="87" t="str">
        <f t="shared" si="3621"/>
        <v/>
      </c>
      <c r="LP845" s="53"/>
      <c r="LQ845" s="37"/>
      <c r="LR845" s="29"/>
      <c r="LS845" s="47"/>
      <c r="LT845" s="67"/>
      <c r="LU845" s="45" t="str">
        <f t="shared" si="3709"/>
        <v/>
      </c>
      <c r="LV845" s="45"/>
      <c r="LW845" s="45"/>
      <c r="LX845" s="45"/>
      <c r="LY845" s="45" t="str">
        <f t="shared" si="3710"/>
        <v/>
      </c>
      <c r="LZ845" s="45"/>
      <c r="MA845" s="45"/>
      <c r="MB845" s="45"/>
      <c r="MC845" s="45" t="str">
        <f t="shared" si="3686"/>
        <v/>
      </c>
      <c r="MD845" s="46" t="str">
        <f t="shared" si="3687"/>
        <v/>
      </c>
      <c r="ME845" s="37"/>
      <c r="MF845" s="29"/>
      <c r="MG845" s="47"/>
      <c r="MH845" s="67"/>
      <c r="MI845" s="45" t="str">
        <f t="shared" si="3711"/>
        <v/>
      </c>
      <c r="MJ845" s="45"/>
      <c r="MK845" s="45"/>
      <c r="ML845" s="45"/>
      <c r="MM845" s="45" t="str">
        <f t="shared" si="3712"/>
        <v/>
      </c>
      <c r="MN845" s="45"/>
      <c r="MO845" s="45"/>
      <c r="MP845" s="45"/>
      <c r="MQ845" s="45" t="str">
        <f t="shared" si="3688"/>
        <v/>
      </c>
      <c r="MR845" s="46" t="str">
        <f t="shared" si="3689"/>
        <v/>
      </c>
      <c r="MS845" s="37"/>
      <c r="MT845" s="29"/>
      <c r="MU845" s="47"/>
      <c r="MV845" s="67"/>
      <c r="MW845" s="45" t="str">
        <f t="shared" si="3713"/>
        <v/>
      </c>
      <c r="MX845" s="45"/>
      <c r="MY845" s="45"/>
      <c r="MZ845" s="45"/>
      <c r="NA845" s="45" t="str">
        <f t="shared" si="3714"/>
        <v/>
      </c>
      <c r="NB845" s="45"/>
      <c r="NC845" s="45"/>
      <c r="ND845" s="45"/>
      <c r="NE845" s="45" t="str">
        <f t="shared" si="3690"/>
        <v/>
      </c>
      <c r="NF845" s="46" t="str">
        <f t="shared" si="3691"/>
        <v/>
      </c>
      <c r="NG845" s="37"/>
      <c r="NH845" s="29"/>
      <c r="NI845" s="47"/>
      <c r="NJ845" s="67"/>
      <c r="NK845" s="45" t="str">
        <f t="shared" si="3715"/>
        <v/>
      </c>
      <c r="NL845" s="45"/>
      <c r="NM845" s="45"/>
      <c r="NN845" s="45"/>
      <c r="NO845" s="45" t="str">
        <f t="shared" si="3716"/>
        <v/>
      </c>
      <c r="NP845" s="45"/>
      <c r="NQ845" s="45"/>
      <c r="NR845" s="45"/>
      <c r="NS845" s="45" t="str">
        <f t="shared" si="3692"/>
        <v/>
      </c>
      <c r="NT845" s="46" t="str">
        <f t="shared" si="3693"/>
        <v/>
      </c>
      <c r="NU845" s="37"/>
    </row>
    <row r="846" spans="1:385" ht="15" customHeight="1" thickBot="1" x14ac:dyDescent="0.3">
      <c r="A846" s="38"/>
      <c r="B846" s="39"/>
      <c r="C846" s="40"/>
      <c r="D846" s="40"/>
      <c r="E846" s="40"/>
      <c r="F846" s="135"/>
      <c r="G846" s="135"/>
      <c r="H846" s="42"/>
      <c r="I846" s="45"/>
      <c r="J846" s="45" t="str">
        <f t="shared" si="3694"/>
        <v/>
      </c>
      <c r="K846" s="45"/>
      <c r="L846" s="45"/>
      <c r="M846" s="45"/>
      <c r="N846" s="45" t="str">
        <f t="shared" si="3695"/>
        <v/>
      </c>
      <c r="O846" s="45"/>
      <c r="P846" s="45"/>
      <c r="Q846" s="45"/>
      <c r="R846" s="45" t="str">
        <f t="shared" si="3674"/>
        <v/>
      </c>
      <c r="S846" s="46" t="str">
        <f t="shared" si="3675"/>
        <v/>
      </c>
      <c r="T846" s="37"/>
      <c r="U846" s="29"/>
      <c r="V846" s="47"/>
      <c r="W846" s="67"/>
      <c r="X846" s="45" t="str">
        <f t="shared" si="3696"/>
        <v/>
      </c>
      <c r="Y846" s="45"/>
      <c r="Z846" s="45"/>
      <c r="AA846" s="45"/>
      <c r="AB846" s="45" t="str">
        <f t="shared" si="3697"/>
        <v/>
      </c>
      <c r="AC846" s="45"/>
      <c r="AD846" s="45"/>
      <c r="AE846" s="45"/>
      <c r="AF846" s="45" t="str">
        <f t="shared" si="3676"/>
        <v/>
      </c>
      <c r="AG846" s="46" t="str">
        <f t="shared" si="3677"/>
        <v/>
      </c>
      <c r="AH846" s="37"/>
      <c r="AI846" s="29"/>
      <c r="AJ846" s="47"/>
      <c r="AK846" s="45"/>
      <c r="AL846" s="45" t="str">
        <f t="shared" si="3698"/>
        <v/>
      </c>
      <c r="AM846" s="45"/>
      <c r="AN846" s="45" t="str">
        <f t="shared" si="3699"/>
        <v/>
      </c>
      <c r="AO846" s="45"/>
      <c r="AP846" s="45" t="str">
        <f t="shared" si="3700"/>
        <v/>
      </c>
      <c r="AQ846" s="45"/>
      <c r="AR846" s="45"/>
      <c r="AS846" s="45"/>
      <c r="AT846" s="45" t="str">
        <f t="shared" si="3678"/>
        <v/>
      </c>
      <c r="AU846" s="46" t="str">
        <f t="shared" si="3679"/>
        <v/>
      </c>
      <c r="AV846" s="37"/>
      <c r="AW846" s="29"/>
      <c r="AX846" s="47"/>
      <c r="AY846" s="45"/>
      <c r="AZ846" s="45" t="str">
        <f t="shared" si="3701"/>
        <v/>
      </c>
      <c r="BA846" s="45"/>
      <c r="BB846" s="45" t="str">
        <f t="shared" si="3702"/>
        <v/>
      </c>
      <c r="BC846" s="45"/>
      <c r="BD846" s="45" t="str">
        <f t="shared" si="3703"/>
        <v/>
      </c>
      <c r="BE846" s="45"/>
      <c r="BF846" s="45"/>
      <c r="BG846" s="45"/>
      <c r="BH846" s="45" t="str">
        <f t="shared" si="3680"/>
        <v/>
      </c>
      <c r="BI846" s="46" t="str">
        <f t="shared" si="3681"/>
        <v/>
      </c>
      <c r="BJ846" s="37"/>
      <c r="BK846" s="29"/>
      <c r="BL846" s="75"/>
      <c r="BM846" s="76"/>
      <c r="BN846" s="76"/>
      <c r="BO846" s="76"/>
      <c r="BP846" s="76"/>
      <c r="BQ846" s="76"/>
      <c r="BR846" s="76"/>
      <c r="BS846" s="76"/>
      <c r="BT846" s="78"/>
      <c r="BU846" s="79"/>
      <c r="BV846" s="76"/>
      <c r="BW846" s="80"/>
      <c r="BX846" s="37"/>
      <c r="BY846" s="57"/>
      <c r="BZ846" s="75"/>
      <c r="CA846" s="76"/>
      <c r="CB846" s="76"/>
      <c r="CC846" s="76"/>
      <c r="CD846" s="76"/>
      <c r="CE846" s="76"/>
      <c r="CF846" s="76"/>
      <c r="CG846" s="76"/>
      <c r="CH846" s="78"/>
      <c r="CI846" s="79"/>
      <c r="CJ846" s="76"/>
      <c r="CK846" s="80"/>
      <c r="CL846" s="37"/>
      <c r="CM846" s="29"/>
      <c r="CN846" s="75"/>
      <c r="CO846" s="76"/>
      <c r="CP846" s="76"/>
      <c r="CQ846" s="76"/>
      <c r="CR846" s="76"/>
      <c r="CS846" s="76"/>
      <c r="CT846" s="76"/>
      <c r="CU846" s="76"/>
      <c r="CV846" s="78"/>
      <c r="CW846" s="79"/>
      <c r="CX846" s="76"/>
      <c r="CY846" s="80"/>
      <c r="CZ846" s="37"/>
      <c r="DA846" s="29"/>
      <c r="DB846" s="47"/>
      <c r="DC846" s="67"/>
      <c r="DD846" s="45" t="str">
        <f t="shared" si="3704"/>
        <v/>
      </c>
      <c r="DE846" s="45"/>
      <c r="DF846" s="45"/>
      <c r="DG846" s="45"/>
      <c r="DH846" s="45" t="str">
        <f t="shared" si="3705"/>
        <v/>
      </c>
      <c r="DI846" s="45"/>
      <c r="DJ846" s="45"/>
      <c r="DK846" s="45"/>
      <c r="DL846" s="45" t="str">
        <f t="shared" si="3682"/>
        <v/>
      </c>
      <c r="DM846" s="46" t="str">
        <f t="shared" si="3683"/>
        <v/>
      </c>
      <c r="DN846" s="37"/>
      <c r="DO846" s="29"/>
      <c r="DP846" s="47"/>
      <c r="DQ846" s="45"/>
      <c r="DR846" s="45" t="str">
        <f t="shared" si="3706"/>
        <v/>
      </c>
      <c r="DS846" s="45"/>
      <c r="DT846" s="45" t="str">
        <f t="shared" si="3707"/>
        <v/>
      </c>
      <c r="DU846" s="45"/>
      <c r="DV846" s="45" t="str">
        <f t="shared" si="3708"/>
        <v/>
      </c>
      <c r="DW846" s="45"/>
      <c r="DX846" s="45"/>
      <c r="DY846" s="45"/>
      <c r="DZ846" s="45" t="str">
        <f t="shared" si="3684"/>
        <v/>
      </c>
      <c r="EA846" s="46" t="str">
        <f t="shared" si="3685"/>
        <v/>
      </c>
      <c r="EB846" s="37"/>
      <c r="GU846" s="220"/>
      <c r="HX846" s="360"/>
      <c r="HY846" s="75"/>
      <c r="HZ846" s="76"/>
      <c r="IA846" s="76"/>
      <c r="IB846" s="76"/>
      <c r="IC846" s="76"/>
      <c r="ID846" s="76"/>
      <c r="IE846" s="76"/>
      <c r="IF846" s="76"/>
      <c r="IG846" s="78"/>
      <c r="IH846" s="79"/>
      <c r="II846" s="76"/>
      <c r="IJ846" s="80"/>
      <c r="IK846" s="37"/>
      <c r="IL846" s="29"/>
      <c r="IM846" s="75"/>
      <c r="IN846" s="76"/>
      <c r="IO846" s="76"/>
      <c r="IP846" s="76"/>
      <c r="IQ846" s="76"/>
      <c r="IR846" s="76"/>
      <c r="IS846" s="76"/>
      <c r="IT846" s="76"/>
      <c r="IU846" s="78"/>
      <c r="IV846" s="79"/>
      <c r="IW846" s="76"/>
      <c r="IX846" s="80"/>
      <c r="IY846" s="37"/>
      <c r="IZ846" s="61"/>
      <c r="JA846" s="75"/>
      <c r="JB846" s="76"/>
      <c r="JC846" s="76"/>
      <c r="JD846" s="76"/>
      <c r="JE846" s="76"/>
      <c r="JF846" s="76"/>
      <c r="JG846" s="76"/>
      <c r="JH846" s="76"/>
      <c r="JI846" s="78"/>
      <c r="JJ846" s="79"/>
      <c r="JK846" s="76"/>
      <c r="JL846" s="80"/>
      <c r="JM846" s="37"/>
      <c r="JN846" s="29"/>
      <c r="JO846" s="75"/>
      <c r="JP846" s="76"/>
      <c r="JQ846" s="76"/>
      <c r="JR846" s="76"/>
      <c r="JS846" s="76"/>
      <c r="JT846" s="76"/>
      <c r="JU846" s="76"/>
      <c r="JV846" s="76"/>
      <c r="JW846" s="85"/>
      <c r="JX846" s="79"/>
      <c r="JY846" s="76"/>
      <c r="JZ846" s="80"/>
      <c r="KA846" s="37"/>
      <c r="KB846" s="51"/>
      <c r="KC846" s="75"/>
      <c r="KD846" s="76"/>
      <c r="KE846" s="76"/>
      <c r="KF846" s="76"/>
      <c r="KG846" s="76"/>
      <c r="KH846" s="76"/>
      <c r="KI846" s="76"/>
      <c r="KJ846" s="76"/>
      <c r="KK846" s="78"/>
      <c r="KL846" s="79"/>
      <c r="KM846" s="76"/>
      <c r="KN846" s="80"/>
      <c r="KO846" s="37"/>
      <c r="KP846" s="29"/>
      <c r="KQ846" s="75"/>
      <c r="KR846" s="76"/>
      <c r="KS846" s="76"/>
      <c r="KT846" s="76"/>
      <c r="KU846" s="76"/>
      <c r="KV846" s="76"/>
      <c r="KW846" s="76"/>
      <c r="KX846" s="76"/>
      <c r="KY846" s="78"/>
      <c r="KZ846" s="79"/>
      <c r="LA846" s="76"/>
      <c r="LB846" s="80"/>
      <c r="LC846" s="37"/>
      <c r="LD846" s="29"/>
      <c r="LE846" s="47"/>
      <c r="LF846" s="45"/>
      <c r="LG846" s="45"/>
      <c r="LH846" s="45"/>
      <c r="LI846" s="45"/>
      <c r="LJ846" s="45"/>
      <c r="LK846" s="45"/>
      <c r="LL846" s="45"/>
      <c r="LM846" s="63"/>
      <c r="LN846" s="67"/>
      <c r="LO846" s="45" t="str">
        <f t="shared" si="3621"/>
        <v/>
      </c>
      <c r="LP846" s="46"/>
      <c r="LQ846" s="37"/>
      <c r="LR846" s="29"/>
      <c r="LS846" s="47"/>
      <c r="LT846" s="67"/>
      <c r="LU846" s="45" t="str">
        <f t="shared" si="3709"/>
        <v/>
      </c>
      <c r="LV846" s="45"/>
      <c r="LW846" s="45"/>
      <c r="LX846" s="45"/>
      <c r="LY846" s="45" t="str">
        <f t="shared" si="3710"/>
        <v/>
      </c>
      <c r="LZ846" s="45"/>
      <c r="MA846" s="45"/>
      <c r="MB846" s="45"/>
      <c r="MC846" s="45" t="str">
        <f t="shared" si="3686"/>
        <v/>
      </c>
      <c r="MD846" s="46" t="str">
        <f t="shared" si="3687"/>
        <v/>
      </c>
      <c r="ME846" s="37"/>
      <c r="MF846" s="29"/>
      <c r="MG846" s="47"/>
      <c r="MH846" s="67"/>
      <c r="MI846" s="45" t="str">
        <f t="shared" si="3711"/>
        <v/>
      </c>
      <c r="MJ846" s="45"/>
      <c r="MK846" s="45"/>
      <c r="ML846" s="45"/>
      <c r="MM846" s="45" t="str">
        <f t="shared" si="3712"/>
        <v/>
      </c>
      <c r="MN846" s="45"/>
      <c r="MO846" s="45"/>
      <c r="MP846" s="45"/>
      <c r="MQ846" s="45" t="str">
        <f t="shared" si="3688"/>
        <v/>
      </c>
      <c r="MR846" s="46" t="str">
        <f t="shared" si="3689"/>
        <v/>
      </c>
      <c r="MS846" s="37"/>
      <c r="MT846" s="29"/>
      <c r="MU846" s="47"/>
      <c r="MV846" s="67"/>
      <c r="MW846" s="45" t="str">
        <f t="shared" si="3713"/>
        <v/>
      </c>
      <c r="MX846" s="45"/>
      <c r="MY846" s="45"/>
      <c r="MZ846" s="45"/>
      <c r="NA846" s="45" t="str">
        <f t="shared" si="3714"/>
        <v/>
      </c>
      <c r="NB846" s="45"/>
      <c r="NC846" s="45"/>
      <c r="ND846" s="45"/>
      <c r="NE846" s="45" t="str">
        <f t="shared" si="3690"/>
        <v/>
      </c>
      <c r="NF846" s="46" t="str">
        <f t="shared" si="3691"/>
        <v/>
      </c>
      <c r="NG846" s="37"/>
      <c r="NH846" s="29"/>
      <c r="NI846" s="47"/>
      <c r="NJ846" s="67"/>
      <c r="NK846" s="45" t="str">
        <f t="shared" si="3715"/>
        <v/>
      </c>
      <c r="NL846" s="45"/>
      <c r="NM846" s="45"/>
      <c r="NN846" s="45"/>
      <c r="NO846" s="45" t="str">
        <f t="shared" si="3716"/>
        <v/>
      </c>
      <c r="NP846" s="45"/>
      <c r="NQ846" s="45"/>
      <c r="NR846" s="45"/>
      <c r="NS846" s="45" t="str">
        <f t="shared" si="3692"/>
        <v/>
      </c>
      <c r="NT846" s="46" t="str">
        <f t="shared" si="3693"/>
        <v/>
      </c>
      <c r="NU846" s="37"/>
    </row>
    <row r="847" spans="1:385" ht="15" customHeight="1" thickTop="1" thickBot="1" x14ac:dyDescent="0.3">
      <c r="A847" s="38"/>
      <c r="B847" s="39"/>
      <c r="C847" s="40"/>
      <c r="D847" s="40"/>
      <c r="E847" s="40"/>
      <c r="F847" s="135"/>
      <c r="G847" s="135"/>
      <c r="H847" s="42"/>
      <c r="I847" s="45"/>
      <c r="J847" s="45" t="str">
        <f t="shared" si="3694"/>
        <v/>
      </c>
      <c r="K847" s="45"/>
      <c r="L847" s="45"/>
      <c r="M847" s="45"/>
      <c r="N847" s="45" t="str">
        <f t="shared" si="3695"/>
        <v/>
      </c>
      <c r="O847" s="45"/>
      <c r="P847" s="45"/>
      <c r="Q847" s="45"/>
      <c r="R847" s="45" t="str">
        <f t="shared" si="3674"/>
        <v/>
      </c>
      <c r="S847" s="46" t="str">
        <f t="shared" si="3675"/>
        <v/>
      </c>
      <c r="T847" s="37"/>
      <c r="U847" s="29"/>
      <c r="V847" s="47"/>
      <c r="W847" s="67"/>
      <c r="X847" s="45" t="str">
        <f t="shared" si="3696"/>
        <v/>
      </c>
      <c r="Y847" s="45"/>
      <c r="Z847" s="45"/>
      <c r="AA847" s="45"/>
      <c r="AB847" s="45" t="str">
        <f t="shared" si="3697"/>
        <v/>
      </c>
      <c r="AC847" s="45"/>
      <c r="AD847" s="45"/>
      <c r="AE847" s="45"/>
      <c r="AF847" s="45" t="str">
        <f t="shared" si="3676"/>
        <v/>
      </c>
      <c r="AG847" s="46" t="str">
        <f t="shared" si="3677"/>
        <v/>
      </c>
      <c r="AH847" s="37"/>
      <c r="AI847" s="29"/>
      <c r="AJ847" s="47"/>
      <c r="AK847" s="45"/>
      <c r="AL847" s="45" t="str">
        <f t="shared" si="3698"/>
        <v/>
      </c>
      <c r="AM847" s="45"/>
      <c r="AN847" s="45" t="str">
        <f t="shared" si="3699"/>
        <v/>
      </c>
      <c r="AO847" s="45"/>
      <c r="AP847" s="45" t="str">
        <f t="shared" si="3700"/>
        <v/>
      </c>
      <c r="AQ847" s="45"/>
      <c r="AR847" s="45"/>
      <c r="AS847" s="45"/>
      <c r="AT847" s="45" t="str">
        <f t="shared" si="3678"/>
        <v/>
      </c>
      <c r="AU847" s="46" t="str">
        <f t="shared" si="3679"/>
        <v/>
      </c>
      <c r="AV847" s="37"/>
      <c r="AW847" s="29"/>
      <c r="AX847" s="47"/>
      <c r="AY847" s="45"/>
      <c r="AZ847" s="45" t="str">
        <f t="shared" si="3701"/>
        <v/>
      </c>
      <c r="BA847" s="45"/>
      <c r="BB847" s="45" t="str">
        <f t="shared" si="3702"/>
        <v/>
      </c>
      <c r="BC847" s="45"/>
      <c r="BD847" s="45" t="str">
        <f t="shared" si="3703"/>
        <v/>
      </c>
      <c r="BE847" s="45"/>
      <c r="BF847" s="45"/>
      <c r="BG847" s="45"/>
      <c r="BH847" s="45" t="str">
        <f t="shared" si="3680"/>
        <v/>
      </c>
      <c r="BI847" s="46" t="str">
        <f t="shared" si="3681"/>
        <v/>
      </c>
      <c r="BJ847" s="37"/>
      <c r="BK847" s="29"/>
      <c r="BL847" s="52" t="str">
        <f>IF($A814="","",$A814)</f>
        <v/>
      </c>
      <c r="BM847" s="43"/>
      <c r="BN847" s="43" t="str">
        <f t="shared" ref="BN847:BN858" si="3717">IF(BM847="","",BM847-BM843)</f>
        <v/>
      </c>
      <c r="BO847" s="43"/>
      <c r="BP847" s="87" t="str">
        <f t="shared" ref="BP847:BP858" si="3718">IF(BO847="","",BO847-BO843)</f>
        <v/>
      </c>
      <c r="BQ847" s="43"/>
      <c r="BR847" s="43" t="str">
        <f t="shared" ref="BR847:BR858" si="3719">IF(BQ847="","",BQ843+BS843-BQ847)</f>
        <v/>
      </c>
      <c r="BS847" s="43"/>
      <c r="BT847" s="44" t="str">
        <f t="shared" ref="BT847:BT858" si="3720">IF(BM847="","",BT843)</f>
        <v/>
      </c>
      <c r="BU847" s="48" t="str">
        <f t="shared" ref="BU847:BU858" si="3721">IF(BN847="","",BU843)</f>
        <v/>
      </c>
      <c r="BV847" s="87" t="str">
        <f t="shared" ref="BV847:BV858" si="3722">IF(BQ847="","",BR847*BU847)</f>
        <v/>
      </c>
      <c r="BW847" s="89" t="str">
        <f t="shared" ref="BW847:BW858" si="3723">IF(BR847="","",BV847/(BN847*100))</f>
        <v/>
      </c>
      <c r="BX847" s="37"/>
      <c r="BY847" s="57"/>
      <c r="BZ847" s="52" t="str">
        <f>IF($A814="","",$A814)</f>
        <v/>
      </c>
      <c r="CA847" s="43"/>
      <c r="CB847" s="43" t="str">
        <f t="shared" ref="CB847:CB858" si="3724">IF(CA847="","",CA847-CA843)</f>
        <v/>
      </c>
      <c r="CC847" s="43"/>
      <c r="CD847" s="87" t="str">
        <f t="shared" ref="CD847:CD858" si="3725">IF(CC847="","",CC847-CC843)</f>
        <v/>
      </c>
      <c r="CE847" s="43"/>
      <c r="CF847" s="43" t="str">
        <f t="shared" ref="CF847:CF858" si="3726">IF(CE847="","",CE843+CG843-CE847)</f>
        <v/>
      </c>
      <c r="CG847" s="43"/>
      <c r="CH847" s="44" t="str">
        <f t="shared" ref="CH847:CH858" si="3727">IF(CA847="","",CH843)</f>
        <v/>
      </c>
      <c r="CI847" s="48" t="str">
        <f t="shared" ref="CI847:CI858" si="3728">IF(CB847="","",CI843)</f>
        <v/>
      </c>
      <c r="CJ847" s="87" t="str">
        <f t="shared" ref="CJ847:CJ858" si="3729">IF(CE847="","",CF847*CI847)</f>
        <v/>
      </c>
      <c r="CK847" s="89" t="str">
        <f t="shared" ref="CK847:CK858" si="3730">IF(CF847="","",CJ847/(CB847*100))</f>
        <v/>
      </c>
      <c r="CL847" s="37"/>
      <c r="CM847" s="29"/>
      <c r="CN847" s="52" t="str">
        <f>IF($A814="","",$A814)</f>
        <v/>
      </c>
      <c r="CO847" s="43"/>
      <c r="CP847" s="43" t="str">
        <f t="shared" ref="CP847:CP858" si="3731">IF(CO847="","",CO847-CO843)</f>
        <v/>
      </c>
      <c r="CQ847" s="43"/>
      <c r="CR847" s="87" t="str">
        <f t="shared" ref="CR847:CR858" si="3732">IF(CQ847="","",CQ847-CQ843)</f>
        <v/>
      </c>
      <c r="CS847" s="43"/>
      <c r="CT847" s="43" t="str">
        <f t="shared" ref="CT847:CT858" si="3733">IF(CS847="","",CS843+CU843-CS847)</f>
        <v/>
      </c>
      <c r="CU847" s="43"/>
      <c r="CV847" s="44" t="str">
        <f t="shared" ref="CV847:CV858" si="3734">IF(CO847="","",CV843)</f>
        <v/>
      </c>
      <c r="CW847" s="48" t="str">
        <f t="shared" ref="CW847:CW858" si="3735">IF(CP847="","",CW843)</f>
        <v/>
      </c>
      <c r="CX847" s="87" t="str">
        <f t="shared" ref="CX847:CX858" si="3736">IF(CS847="","",CT847*CW847)</f>
        <v/>
      </c>
      <c r="CY847" s="89" t="str">
        <f t="shared" ref="CY847:CY858" si="3737">IF(CT847="","",CX847/(CP847*100))</f>
        <v/>
      </c>
      <c r="CZ847" s="37"/>
      <c r="DA847" s="29"/>
      <c r="DB847" s="47"/>
      <c r="DC847" s="67"/>
      <c r="DD847" s="45" t="str">
        <f t="shared" si="3704"/>
        <v/>
      </c>
      <c r="DE847" s="45"/>
      <c r="DF847" s="45"/>
      <c r="DG847" s="45"/>
      <c r="DH847" s="45" t="str">
        <f t="shared" si="3705"/>
        <v/>
      </c>
      <c r="DI847" s="45"/>
      <c r="DJ847" s="45"/>
      <c r="DK847" s="45"/>
      <c r="DL847" s="45" t="str">
        <f t="shared" si="3682"/>
        <v/>
      </c>
      <c r="DM847" s="46" t="str">
        <f t="shared" si="3683"/>
        <v/>
      </c>
      <c r="DN847" s="37"/>
      <c r="DO847" s="29"/>
      <c r="DP847" s="47"/>
      <c r="DQ847" s="45"/>
      <c r="DR847" s="45" t="str">
        <f t="shared" si="3706"/>
        <v/>
      </c>
      <c r="DS847" s="45"/>
      <c r="DT847" s="45" t="str">
        <f t="shared" si="3707"/>
        <v/>
      </c>
      <c r="DU847" s="45"/>
      <c r="DV847" s="45" t="str">
        <f t="shared" si="3708"/>
        <v/>
      </c>
      <c r="DW847" s="45"/>
      <c r="DX847" s="45"/>
      <c r="DY847" s="45"/>
      <c r="DZ847" s="45" t="str">
        <f t="shared" si="3684"/>
        <v/>
      </c>
      <c r="EA847" s="46" t="str">
        <f t="shared" si="3685"/>
        <v/>
      </c>
      <c r="EB847" s="37"/>
      <c r="GU847" s="220"/>
      <c r="HX847" s="360"/>
      <c r="HY847" s="52" t="str">
        <f>IF($A814="","",$A814)</f>
        <v/>
      </c>
      <c r="HZ847" s="43"/>
      <c r="IA847" s="43" t="str">
        <f t="shared" ref="IA847:IA858" si="3738">IF(HZ847="","",HZ847-HZ843)</f>
        <v/>
      </c>
      <c r="IB847" s="43"/>
      <c r="IC847" s="87" t="str">
        <f t="shared" ref="IC847:IC858" si="3739">IF(IB847="","",IB847-IB843)</f>
        <v/>
      </c>
      <c r="ID847" s="43"/>
      <c r="IE847" s="43" t="str">
        <f t="shared" ref="IE847:IE858" si="3740">IF(ID847="","",ID843+IF843-ID847)</f>
        <v/>
      </c>
      <c r="IF847" s="43"/>
      <c r="IG847" s="44" t="str">
        <f t="shared" ref="IG847:IG858" si="3741">IF(HZ847="","",IG843)</f>
        <v/>
      </c>
      <c r="IH847" s="48" t="str">
        <f t="shared" ref="IH847:IH858" si="3742">IF(IA847="","",IH843)</f>
        <v/>
      </c>
      <c r="II847" s="87" t="str">
        <f t="shared" ref="II847:II858" si="3743">IF(ID847="","",IE847*IH847)</f>
        <v/>
      </c>
      <c r="IJ847" s="89" t="str">
        <f t="shared" ref="IJ847:IJ858" si="3744">IF(IE847="","",II847/(IA847*100))</f>
        <v/>
      </c>
      <c r="IK847" s="37"/>
      <c r="IL847" s="29"/>
      <c r="IM847" s="52" t="str">
        <f>IF($A814="","",$A814)</f>
        <v/>
      </c>
      <c r="IN847" s="43"/>
      <c r="IO847" s="43" t="str">
        <f t="shared" ref="IO847:IO858" si="3745">IF(IN847="","",IN847-IN843)</f>
        <v/>
      </c>
      <c r="IP847" s="43"/>
      <c r="IQ847" s="87" t="str">
        <f t="shared" ref="IQ847:IQ858" si="3746">IF(IP847="","",IP847-IP843)</f>
        <v/>
      </c>
      <c r="IR847" s="43"/>
      <c r="IS847" s="43" t="str">
        <f t="shared" ref="IS847:IS858" si="3747">IF(IR847="","",IR843+IT843-IR847)</f>
        <v/>
      </c>
      <c r="IT847" s="43"/>
      <c r="IU847" s="44" t="str">
        <f t="shared" ref="IU847:IU858" si="3748">IF(IN847="","",IU843)</f>
        <v/>
      </c>
      <c r="IV847" s="48" t="str">
        <f t="shared" ref="IV847:IV858" si="3749">IF(IO847="","",IV843)</f>
        <v/>
      </c>
      <c r="IW847" s="87" t="str">
        <f t="shared" ref="IW847:IW858" si="3750">IF(IR847="","",IS847*IV847)</f>
        <v/>
      </c>
      <c r="IX847" s="89" t="str">
        <f t="shared" ref="IX847:IX858" si="3751">IF(IS847="","",IW847/(IO847*100))</f>
        <v/>
      </c>
      <c r="IY847" s="37"/>
      <c r="IZ847" s="61"/>
      <c r="JA847" s="52" t="str">
        <f>IF($A814="","",$A814)</f>
        <v/>
      </c>
      <c r="JB847" s="43"/>
      <c r="JC847" s="43" t="str">
        <f t="shared" ref="JC847:JC858" si="3752">IF(JB847="","",JB847-JB843)</f>
        <v/>
      </c>
      <c r="JD847" s="43"/>
      <c r="JE847" s="87" t="str">
        <f t="shared" ref="JE847:JE858" si="3753">IF(JD847="","",JD847-JD843)</f>
        <v/>
      </c>
      <c r="JF847" s="43"/>
      <c r="JG847" s="43" t="str">
        <f t="shared" ref="JG847:JG858" si="3754">IF(JF847="","",JF843+JH843-JF847)</f>
        <v/>
      </c>
      <c r="JH847" s="43"/>
      <c r="JI847" s="44" t="str">
        <f t="shared" ref="JI847:JI858" si="3755">IF(JB847="","",JI843)</f>
        <v/>
      </c>
      <c r="JJ847" s="48" t="str">
        <f t="shared" ref="JJ847:JJ858" si="3756">IF(JC847="","",JJ843)</f>
        <v/>
      </c>
      <c r="JK847" s="87" t="str">
        <f t="shared" ref="JK847:JK858" si="3757">IF(JF847="","",JG847*JJ847)</f>
        <v/>
      </c>
      <c r="JL847" s="89" t="str">
        <f t="shared" ref="JL847:JL858" si="3758">IF(JG847="","",JK847/(JC847*100))</f>
        <v/>
      </c>
      <c r="JM847" s="37"/>
      <c r="JN847" s="29"/>
      <c r="JO847" s="52" t="str">
        <f>IF($A814="","",$A814)</f>
        <v/>
      </c>
      <c r="JP847" s="43"/>
      <c r="JQ847" s="43" t="str">
        <f t="shared" ref="JQ847:JQ858" si="3759">IF(JP847="","",JP847-JP843)</f>
        <v/>
      </c>
      <c r="JR847" s="43"/>
      <c r="JS847" s="87" t="str">
        <f t="shared" ref="JS847:JS857" si="3760">IF(JR847="","",JR847-JR843)</f>
        <v/>
      </c>
      <c r="JT847" s="43"/>
      <c r="JU847" s="43" t="str">
        <f t="shared" ref="JU847:JU857" si="3761">IF(JT847="","",JT843+JV843-JT847)</f>
        <v/>
      </c>
      <c r="JV847" s="43"/>
      <c r="JW847" s="44" t="str">
        <f t="shared" ref="JW847:JW858" si="3762">IF(JP847="","",JW843)</f>
        <v/>
      </c>
      <c r="JX847" s="48" t="str">
        <f t="shared" ref="JX847:JX858" si="3763">IF(JQ847="","",JX843)</f>
        <v/>
      </c>
      <c r="JY847" s="87" t="str">
        <f t="shared" ref="JY847:JY858" si="3764">IF(JT847="","",JU847*JX847)</f>
        <v/>
      </c>
      <c r="JZ847" s="89" t="str">
        <f t="shared" ref="JZ847:JZ858" si="3765">IF(JU847="","",JY847/(JQ847*100))</f>
        <v/>
      </c>
      <c r="KA847" s="37"/>
      <c r="KB847" s="51"/>
      <c r="KC847" s="52" t="str">
        <f>IF($A814="","",$A814)</f>
        <v/>
      </c>
      <c r="KD847" s="43"/>
      <c r="KE847" s="43" t="str">
        <f>IF(KD847="","",KD847-KD843)</f>
        <v/>
      </c>
      <c r="KF847" s="43"/>
      <c r="KG847" s="87" t="str">
        <f>IF(KF847="","",KF847-KF843)</f>
        <v/>
      </c>
      <c r="KH847" s="43"/>
      <c r="KI847" s="43" t="str">
        <f>IF(KH847="","",KH843+KJ843-KH847)</f>
        <v/>
      </c>
      <c r="KJ847" s="43"/>
      <c r="KK847" s="44" t="str">
        <f>IF(KD847="","",KK843)</f>
        <v/>
      </c>
      <c r="KL847" s="48" t="str">
        <f>IF(KE847="","",KL843)</f>
        <v/>
      </c>
      <c r="KM847" s="87" t="str">
        <f>IF(KH847="","",KI847*KL847)</f>
        <v/>
      </c>
      <c r="KN847" s="89" t="str">
        <f>IF(KI847="","",KM847/(KE847*100))</f>
        <v/>
      </c>
      <c r="KO847" s="37"/>
      <c r="KP847" s="29"/>
      <c r="KQ847" s="52" t="str">
        <f>IF($A814="","",$A814)</f>
        <v/>
      </c>
      <c r="KR847" s="43"/>
      <c r="KS847" s="43" t="str">
        <f>IF(KR847="","",KR847-KR843)</f>
        <v/>
      </c>
      <c r="KT847" s="43"/>
      <c r="KU847" s="87" t="str">
        <f>IF(KT847="","",KT847-KT843)</f>
        <v/>
      </c>
      <c r="KV847" s="43"/>
      <c r="KW847" s="43" t="str">
        <f>IF(KV847="","",KV843+KX843-KV847)</f>
        <v/>
      </c>
      <c r="KX847" s="43"/>
      <c r="KY847" s="44" t="str">
        <f>IF(KR847="","",KY843)</f>
        <v/>
      </c>
      <c r="KZ847" s="48" t="str">
        <f>IF(KS847="","",KZ843)</f>
        <v/>
      </c>
      <c r="LA847" s="87" t="str">
        <f>IF(KV847="","",KW847*KZ847)</f>
        <v/>
      </c>
      <c r="LB847" s="89" t="str">
        <f>IF(KW847="","",LA847/(KS847*100))</f>
        <v/>
      </c>
      <c r="LC847" s="37"/>
      <c r="LD847" s="29"/>
      <c r="LE847" s="75"/>
      <c r="LF847" s="76"/>
      <c r="LG847" s="76"/>
      <c r="LH847" s="76"/>
      <c r="LI847" s="76"/>
      <c r="LJ847" s="76"/>
      <c r="LK847" s="76"/>
      <c r="LL847" s="76"/>
      <c r="LM847" s="78"/>
      <c r="LN847" s="79"/>
      <c r="LO847" s="76" t="str">
        <f t="shared" si="3621"/>
        <v/>
      </c>
      <c r="LP847" s="80"/>
      <c r="LQ847" s="37"/>
      <c r="LR847" s="29"/>
      <c r="LS847" s="47"/>
      <c r="LT847" s="67"/>
      <c r="LU847" s="45" t="str">
        <f t="shared" si="3709"/>
        <v/>
      </c>
      <c r="LV847" s="45"/>
      <c r="LW847" s="45"/>
      <c r="LX847" s="45"/>
      <c r="LY847" s="45" t="str">
        <f t="shared" si="3710"/>
        <v/>
      </c>
      <c r="LZ847" s="45"/>
      <c r="MA847" s="45"/>
      <c r="MB847" s="45"/>
      <c r="MC847" s="45" t="str">
        <f t="shared" si="3686"/>
        <v/>
      </c>
      <c r="MD847" s="46" t="str">
        <f t="shared" si="3687"/>
        <v/>
      </c>
      <c r="ME847" s="37"/>
      <c r="MF847" s="29"/>
      <c r="MG847" s="47"/>
      <c r="MH847" s="67"/>
      <c r="MI847" s="45" t="str">
        <f t="shared" si="3711"/>
        <v/>
      </c>
      <c r="MJ847" s="45"/>
      <c r="MK847" s="45"/>
      <c r="ML847" s="45"/>
      <c r="MM847" s="45" t="str">
        <f t="shared" si="3712"/>
        <v/>
      </c>
      <c r="MN847" s="45"/>
      <c r="MO847" s="45"/>
      <c r="MP847" s="45"/>
      <c r="MQ847" s="45" t="str">
        <f t="shared" si="3688"/>
        <v/>
      </c>
      <c r="MR847" s="46" t="str">
        <f t="shared" si="3689"/>
        <v/>
      </c>
      <c r="MS847" s="37"/>
      <c r="MT847" s="29"/>
      <c r="MU847" s="47"/>
      <c r="MV847" s="67"/>
      <c r="MW847" s="45" t="str">
        <f t="shared" si="3713"/>
        <v/>
      </c>
      <c r="MX847" s="45"/>
      <c r="MY847" s="45"/>
      <c r="MZ847" s="45"/>
      <c r="NA847" s="45" t="str">
        <f t="shared" si="3714"/>
        <v/>
      </c>
      <c r="NB847" s="45"/>
      <c r="NC847" s="45"/>
      <c r="ND847" s="45"/>
      <c r="NE847" s="45" t="str">
        <f t="shared" si="3690"/>
        <v/>
      </c>
      <c r="NF847" s="46" t="str">
        <f t="shared" si="3691"/>
        <v/>
      </c>
      <c r="NG847" s="37"/>
      <c r="NH847" s="29"/>
      <c r="NI847" s="47"/>
      <c r="NJ847" s="67"/>
      <c r="NK847" s="45" t="str">
        <f t="shared" si="3715"/>
        <v/>
      </c>
      <c r="NL847" s="45"/>
      <c r="NM847" s="45"/>
      <c r="NN847" s="45"/>
      <c r="NO847" s="45" t="str">
        <f t="shared" si="3716"/>
        <v/>
      </c>
      <c r="NP847" s="45"/>
      <c r="NQ847" s="45"/>
      <c r="NR847" s="45"/>
      <c r="NS847" s="45" t="str">
        <f t="shared" si="3692"/>
        <v/>
      </c>
      <c r="NT847" s="46" t="str">
        <f t="shared" si="3693"/>
        <v/>
      </c>
      <c r="NU847" s="37"/>
    </row>
    <row r="848" spans="1:385" ht="15" customHeight="1" thickTop="1" x14ac:dyDescent="0.25">
      <c r="A848" s="38"/>
      <c r="B848" s="39"/>
      <c r="C848" s="40"/>
      <c r="D848" s="40"/>
      <c r="E848" s="40"/>
      <c r="F848" s="135"/>
      <c r="G848" s="135"/>
      <c r="H848" s="42"/>
      <c r="I848" s="45"/>
      <c r="J848" s="45" t="str">
        <f t="shared" si="3694"/>
        <v/>
      </c>
      <c r="K848" s="45"/>
      <c r="L848" s="45"/>
      <c r="M848" s="45"/>
      <c r="N848" s="45" t="str">
        <f t="shared" si="3695"/>
        <v/>
      </c>
      <c r="O848" s="45"/>
      <c r="P848" s="45"/>
      <c r="Q848" s="45"/>
      <c r="R848" s="45" t="str">
        <f t="shared" si="3674"/>
        <v/>
      </c>
      <c r="S848" s="46" t="str">
        <f t="shared" si="3675"/>
        <v/>
      </c>
      <c r="T848" s="37"/>
      <c r="U848" s="29"/>
      <c r="V848" s="47"/>
      <c r="W848" s="67"/>
      <c r="X848" s="45" t="str">
        <f t="shared" si="3696"/>
        <v/>
      </c>
      <c r="Y848" s="45"/>
      <c r="Z848" s="45"/>
      <c r="AA848" s="45"/>
      <c r="AB848" s="45" t="str">
        <f t="shared" si="3697"/>
        <v/>
      </c>
      <c r="AC848" s="45"/>
      <c r="AD848" s="45"/>
      <c r="AE848" s="45"/>
      <c r="AF848" s="45" t="str">
        <f t="shared" si="3676"/>
        <v/>
      </c>
      <c r="AG848" s="46" t="str">
        <f t="shared" si="3677"/>
        <v/>
      </c>
      <c r="AH848" s="37"/>
      <c r="AI848" s="29"/>
      <c r="AJ848" s="47"/>
      <c r="AK848" s="45"/>
      <c r="AL848" s="45" t="str">
        <f t="shared" si="3698"/>
        <v/>
      </c>
      <c r="AM848" s="45"/>
      <c r="AN848" s="45" t="str">
        <f t="shared" si="3699"/>
        <v/>
      </c>
      <c r="AO848" s="45"/>
      <c r="AP848" s="45" t="str">
        <f t="shared" si="3700"/>
        <v/>
      </c>
      <c r="AQ848" s="45"/>
      <c r="AR848" s="45"/>
      <c r="AS848" s="45"/>
      <c r="AT848" s="45" t="str">
        <f t="shared" si="3678"/>
        <v/>
      </c>
      <c r="AU848" s="46" t="str">
        <f t="shared" si="3679"/>
        <v/>
      </c>
      <c r="AV848" s="37"/>
      <c r="AW848" s="29"/>
      <c r="AX848" s="47"/>
      <c r="AY848" s="45"/>
      <c r="AZ848" s="45" t="str">
        <f t="shared" si="3701"/>
        <v/>
      </c>
      <c r="BA848" s="45"/>
      <c r="BB848" s="45" t="str">
        <f t="shared" si="3702"/>
        <v/>
      </c>
      <c r="BC848" s="45"/>
      <c r="BD848" s="45" t="str">
        <f t="shared" si="3703"/>
        <v/>
      </c>
      <c r="BE848" s="45"/>
      <c r="BF848" s="45"/>
      <c r="BG848" s="45"/>
      <c r="BH848" s="45" t="str">
        <f t="shared" si="3680"/>
        <v/>
      </c>
      <c r="BI848" s="46" t="str">
        <f t="shared" si="3681"/>
        <v/>
      </c>
      <c r="BJ848" s="37"/>
      <c r="BK848" s="29"/>
      <c r="BL848" s="47"/>
      <c r="BM848" s="45"/>
      <c r="BN848" s="45" t="str">
        <f t="shared" si="3717"/>
        <v/>
      </c>
      <c r="BO848" s="45"/>
      <c r="BP848" s="45" t="str">
        <f t="shared" si="3718"/>
        <v/>
      </c>
      <c r="BQ848" s="45"/>
      <c r="BR848" s="45" t="str">
        <f t="shared" si="3719"/>
        <v/>
      </c>
      <c r="BS848" s="45"/>
      <c r="BT848" s="63" t="str">
        <f t="shared" si="3720"/>
        <v/>
      </c>
      <c r="BU848" s="67" t="str">
        <f t="shared" si="3721"/>
        <v/>
      </c>
      <c r="BV848" s="45" t="str">
        <f t="shared" si="3722"/>
        <v/>
      </c>
      <c r="BW848" s="46" t="str">
        <f t="shared" si="3723"/>
        <v/>
      </c>
      <c r="BX848" s="37"/>
      <c r="BY848" s="57"/>
      <c r="BZ848" s="47"/>
      <c r="CA848" s="45"/>
      <c r="CB848" s="45" t="str">
        <f t="shared" si="3724"/>
        <v/>
      </c>
      <c r="CC848" s="45"/>
      <c r="CD848" s="45" t="str">
        <f t="shared" si="3725"/>
        <v/>
      </c>
      <c r="CE848" s="45"/>
      <c r="CF848" s="45" t="str">
        <f t="shared" si="3726"/>
        <v/>
      </c>
      <c r="CG848" s="45"/>
      <c r="CH848" s="63" t="str">
        <f t="shared" si="3727"/>
        <v/>
      </c>
      <c r="CI848" s="67" t="str">
        <f t="shared" si="3728"/>
        <v/>
      </c>
      <c r="CJ848" s="45" t="str">
        <f t="shared" si="3729"/>
        <v/>
      </c>
      <c r="CK848" s="46" t="str">
        <f t="shared" si="3730"/>
        <v/>
      </c>
      <c r="CL848" s="37"/>
      <c r="CM848" s="29"/>
      <c r="CN848" s="47"/>
      <c r="CO848" s="45"/>
      <c r="CP848" s="45" t="str">
        <f t="shared" si="3731"/>
        <v/>
      </c>
      <c r="CQ848" s="45"/>
      <c r="CR848" s="45" t="str">
        <f t="shared" si="3732"/>
        <v/>
      </c>
      <c r="CS848" s="45"/>
      <c r="CT848" s="45" t="str">
        <f t="shared" si="3733"/>
        <v/>
      </c>
      <c r="CU848" s="45"/>
      <c r="CV848" s="63" t="str">
        <f t="shared" si="3734"/>
        <v/>
      </c>
      <c r="CW848" s="67" t="str">
        <f t="shared" si="3735"/>
        <v/>
      </c>
      <c r="CX848" s="45" t="str">
        <f t="shared" si="3736"/>
        <v/>
      </c>
      <c r="CY848" s="46" t="str">
        <f t="shared" si="3737"/>
        <v/>
      </c>
      <c r="CZ848" s="37"/>
      <c r="DA848" s="29"/>
      <c r="DB848" s="47"/>
      <c r="DC848" s="67"/>
      <c r="DD848" s="45" t="str">
        <f t="shared" si="3704"/>
        <v/>
      </c>
      <c r="DE848" s="45"/>
      <c r="DF848" s="45"/>
      <c r="DG848" s="45"/>
      <c r="DH848" s="45" t="str">
        <f t="shared" si="3705"/>
        <v/>
      </c>
      <c r="DI848" s="45"/>
      <c r="DJ848" s="45"/>
      <c r="DK848" s="45"/>
      <c r="DL848" s="45" t="str">
        <f t="shared" si="3682"/>
        <v/>
      </c>
      <c r="DM848" s="46" t="str">
        <f t="shared" si="3683"/>
        <v/>
      </c>
      <c r="DN848" s="37"/>
      <c r="DO848" s="29"/>
      <c r="DP848" s="47"/>
      <c r="DQ848" s="45"/>
      <c r="DR848" s="45" t="str">
        <f t="shared" si="3706"/>
        <v/>
      </c>
      <c r="DS848" s="45"/>
      <c r="DT848" s="45" t="str">
        <f t="shared" si="3707"/>
        <v/>
      </c>
      <c r="DU848" s="45"/>
      <c r="DV848" s="45" t="str">
        <f t="shared" si="3708"/>
        <v/>
      </c>
      <c r="DW848" s="45"/>
      <c r="DX848" s="45"/>
      <c r="DY848" s="45"/>
      <c r="DZ848" s="45" t="str">
        <f t="shared" si="3684"/>
        <v/>
      </c>
      <c r="EA848" s="46" t="str">
        <f t="shared" si="3685"/>
        <v/>
      </c>
      <c r="EB848" s="37"/>
      <c r="GU848" s="220"/>
      <c r="HX848" s="360"/>
      <c r="HY848" s="47"/>
      <c r="HZ848" s="45"/>
      <c r="IA848" s="45" t="str">
        <f t="shared" si="3738"/>
        <v/>
      </c>
      <c r="IB848" s="45"/>
      <c r="IC848" s="45" t="str">
        <f t="shared" si="3739"/>
        <v/>
      </c>
      <c r="ID848" s="45"/>
      <c r="IE848" s="45" t="str">
        <f t="shared" si="3740"/>
        <v/>
      </c>
      <c r="IF848" s="45"/>
      <c r="IG848" s="63" t="str">
        <f t="shared" si="3741"/>
        <v/>
      </c>
      <c r="IH848" s="67" t="str">
        <f t="shared" si="3742"/>
        <v/>
      </c>
      <c r="II848" s="45" t="str">
        <f t="shared" si="3743"/>
        <v/>
      </c>
      <c r="IJ848" s="46" t="str">
        <f t="shared" si="3744"/>
        <v/>
      </c>
      <c r="IK848" s="37"/>
      <c r="IL848" s="29"/>
      <c r="IM848" s="47"/>
      <c r="IN848" s="45"/>
      <c r="IO848" s="45" t="str">
        <f t="shared" si="3745"/>
        <v/>
      </c>
      <c r="IP848" s="45"/>
      <c r="IQ848" s="45" t="str">
        <f t="shared" si="3746"/>
        <v/>
      </c>
      <c r="IR848" s="45"/>
      <c r="IS848" s="45" t="str">
        <f t="shared" si="3747"/>
        <v/>
      </c>
      <c r="IT848" s="45"/>
      <c r="IU848" s="63" t="str">
        <f t="shared" si="3748"/>
        <v/>
      </c>
      <c r="IV848" s="67" t="str">
        <f t="shared" si="3749"/>
        <v/>
      </c>
      <c r="IW848" s="45" t="str">
        <f t="shared" si="3750"/>
        <v/>
      </c>
      <c r="IX848" s="46" t="str">
        <f t="shared" si="3751"/>
        <v/>
      </c>
      <c r="IY848" s="37"/>
      <c r="IZ848" s="61"/>
      <c r="JA848" s="47"/>
      <c r="JB848" s="45"/>
      <c r="JC848" s="45" t="str">
        <f t="shared" si="3752"/>
        <v/>
      </c>
      <c r="JD848" s="45"/>
      <c r="JE848" s="45" t="str">
        <f t="shared" si="3753"/>
        <v/>
      </c>
      <c r="JF848" s="45"/>
      <c r="JG848" s="45" t="str">
        <f t="shared" si="3754"/>
        <v/>
      </c>
      <c r="JH848" s="45"/>
      <c r="JI848" s="63" t="str">
        <f t="shared" si="3755"/>
        <v/>
      </c>
      <c r="JJ848" s="67" t="str">
        <f t="shared" si="3756"/>
        <v/>
      </c>
      <c r="JK848" s="45" t="str">
        <f t="shared" si="3757"/>
        <v/>
      </c>
      <c r="JL848" s="46" t="str">
        <f t="shared" si="3758"/>
        <v/>
      </c>
      <c r="JM848" s="37"/>
      <c r="JN848" s="29"/>
      <c r="JO848" s="47"/>
      <c r="JP848" s="45"/>
      <c r="JQ848" s="45" t="str">
        <f t="shared" si="3759"/>
        <v/>
      </c>
      <c r="JR848" s="45"/>
      <c r="JS848" s="45" t="str">
        <f t="shared" si="3760"/>
        <v/>
      </c>
      <c r="JT848" s="45"/>
      <c r="JU848" s="45" t="str">
        <f t="shared" si="3761"/>
        <v/>
      </c>
      <c r="JV848" s="45"/>
      <c r="JW848" s="63" t="str">
        <f t="shared" si="3762"/>
        <v/>
      </c>
      <c r="JX848" s="67" t="str">
        <f t="shared" si="3763"/>
        <v/>
      </c>
      <c r="JY848" s="45" t="str">
        <f t="shared" si="3764"/>
        <v/>
      </c>
      <c r="JZ848" s="46" t="str">
        <f t="shared" si="3765"/>
        <v/>
      </c>
      <c r="KA848" s="37"/>
      <c r="KB848" s="51"/>
      <c r="KC848" s="47"/>
      <c r="KD848" s="45"/>
      <c r="KE848" s="45" t="str">
        <f>IF(KD848="","",KD848-KD844)</f>
        <v/>
      </c>
      <c r="KF848" s="45"/>
      <c r="KG848" s="45" t="str">
        <f>IF(KF848="","",KF848-KF844)</f>
        <v/>
      </c>
      <c r="KH848" s="45"/>
      <c r="KI848" s="45" t="str">
        <f>IF(KH848="","",KH844+KJ844-KH848)</f>
        <v/>
      </c>
      <c r="KJ848" s="45"/>
      <c r="KK848" s="63" t="str">
        <f>IF(KD848="","",KK844)</f>
        <v/>
      </c>
      <c r="KL848" s="67" t="str">
        <f>IF(KE848="","",KL844)</f>
        <v/>
      </c>
      <c r="KM848" s="45" t="str">
        <f>IF(KH848="","",KI848*KL848)</f>
        <v/>
      </c>
      <c r="KN848" s="46" t="str">
        <f>IF(KI848="","",KM848/(KE848*100))</f>
        <v/>
      </c>
      <c r="KO848" s="37"/>
      <c r="KP848" s="29"/>
      <c r="KQ848" s="47"/>
      <c r="KR848" s="45"/>
      <c r="KS848" s="45" t="str">
        <f>IF(KR848="","",KR848-KR844)</f>
        <v/>
      </c>
      <c r="KT848" s="45"/>
      <c r="KU848" s="45" t="str">
        <f>IF(KT848="","",KT848-KT844)</f>
        <v/>
      </c>
      <c r="KV848" s="45"/>
      <c r="KW848" s="45" t="str">
        <f>IF(KV848="","",KV844+KX844-KV848)</f>
        <v/>
      </c>
      <c r="KX848" s="45"/>
      <c r="KY848" s="63" t="str">
        <f>IF(KR848="","",KY844)</f>
        <v/>
      </c>
      <c r="KZ848" s="67" t="str">
        <f>IF(KS848="","",KZ844)</f>
        <v/>
      </c>
      <c r="LA848" s="45" t="str">
        <f>IF(KV848="","",KW848*KZ848)</f>
        <v/>
      </c>
      <c r="LB848" s="46" t="str">
        <f>IF(KW848="","",LA848/(KS848*100))</f>
        <v/>
      </c>
      <c r="LC848" s="37"/>
      <c r="LD848" s="29"/>
      <c r="LE848" s="52"/>
      <c r="LF848" s="43"/>
      <c r="LG848" s="86" t="str">
        <f>IF(LF848="","",LF848-LF845)</f>
        <v/>
      </c>
      <c r="LH848" s="43"/>
      <c r="LI848" s="43"/>
      <c r="LJ848" s="43"/>
      <c r="LK848" s="87"/>
      <c r="LL848" s="43"/>
      <c r="LM848" s="73"/>
      <c r="LN848" s="67"/>
      <c r="LO848" s="87" t="str">
        <f t="shared" si="3621"/>
        <v/>
      </c>
      <c r="LP848" s="53"/>
      <c r="LQ848" s="37"/>
      <c r="LR848" s="29"/>
      <c r="LS848" s="47"/>
      <c r="LT848" s="67"/>
      <c r="LU848" s="45" t="str">
        <f t="shared" si="3709"/>
        <v/>
      </c>
      <c r="LV848" s="45"/>
      <c r="LW848" s="45"/>
      <c r="LX848" s="45"/>
      <c r="LY848" s="45" t="str">
        <f t="shared" si="3710"/>
        <v/>
      </c>
      <c r="LZ848" s="45"/>
      <c r="MA848" s="45"/>
      <c r="MB848" s="45"/>
      <c r="MC848" s="45" t="str">
        <f t="shared" si="3686"/>
        <v/>
      </c>
      <c r="MD848" s="46" t="str">
        <f t="shared" si="3687"/>
        <v/>
      </c>
      <c r="ME848" s="37"/>
      <c r="MF848" s="29"/>
      <c r="MG848" s="47"/>
      <c r="MH848" s="67"/>
      <c r="MI848" s="45" t="str">
        <f t="shared" si="3711"/>
        <v/>
      </c>
      <c r="MJ848" s="45"/>
      <c r="MK848" s="45"/>
      <c r="ML848" s="45"/>
      <c r="MM848" s="45" t="str">
        <f t="shared" si="3712"/>
        <v/>
      </c>
      <c r="MN848" s="45"/>
      <c r="MO848" s="45"/>
      <c r="MP848" s="45"/>
      <c r="MQ848" s="45" t="str">
        <f t="shared" si="3688"/>
        <v/>
      </c>
      <c r="MR848" s="46" t="str">
        <f t="shared" si="3689"/>
        <v/>
      </c>
      <c r="MS848" s="37"/>
      <c r="MT848" s="29"/>
      <c r="MU848" s="47"/>
      <c r="MV848" s="67"/>
      <c r="MW848" s="45" t="str">
        <f t="shared" si="3713"/>
        <v/>
      </c>
      <c r="MX848" s="45"/>
      <c r="MY848" s="45"/>
      <c r="MZ848" s="45"/>
      <c r="NA848" s="45" t="str">
        <f t="shared" si="3714"/>
        <v/>
      </c>
      <c r="NB848" s="45"/>
      <c r="NC848" s="45"/>
      <c r="ND848" s="45"/>
      <c r="NE848" s="45" t="str">
        <f t="shared" si="3690"/>
        <v/>
      </c>
      <c r="NF848" s="46" t="str">
        <f t="shared" si="3691"/>
        <v/>
      </c>
      <c r="NG848" s="37"/>
      <c r="NH848" s="29"/>
      <c r="NI848" s="47"/>
      <c r="NJ848" s="67"/>
      <c r="NK848" s="45" t="str">
        <f t="shared" si="3715"/>
        <v/>
      </c>
      <c r="NL848" s="45"/>
      <c r="NM848" s="45"/>
      <c r="NN848" s="45"/>
      <c r="NO848" s="45" t="str">
        <f t="shared" si="3716"/>
        <v/>
      </c>
      <c r="NP848" s="45"/>
      <c r="NQ848" s="45"/>
      <c r="NR848" s="45"/>
      <c r="NS848" s="45" t="str">
        <f t="shared" si="3692"/>
        <v/>
      </c>
      <c r="NT848" s="46" t="str">
        <f t="shared" si="3693"/>
        <v/>
      </c>
      <c r="NU848" s="37"/>
    </row>
    <row r="849" spans="1:385" x14ac:dyDescent="0.25">
      <c r="A849" s="38"/>
      <c r="B849" s="39"/>
      <c r="C849" s="40"/>
      <c r="D849" s="40"/>
      <c r="E849" s="40"/>
      <c r="F849" s="135"/>
      <c r="G849" s="135"/>
      <c r="H849" s="42"/>
      <c r="I849" s="45"/>
      <c r="J849" s="45" t="str">
        <f t="shared" si="3694"/>
        <v/>
      </c>
      <c r="K849" s="45"/>
      <c r="L849" s="45"/>
      <c r="M849" s="45"/>
      <c r="N849" s="45" t="str">
        <f t="shared" si="3695"/>
        <v/>
      </c>
      <c r="O849" s="45"/>
      <c r="P849" s="45"/>
      <c r="Q849" s="45"/>
      <c r="R849" s="45" t="str">
        <f t="shared" si="3674"/>
        <v/>
      </c>
      <c r="S849" s="46" t="str">
        <f t="shared" si="3675"/>
        <v/>
      </c>
      <c r="T849" s="37"/>
      <c r="U849" s="29"/>
      <c r="V849" s="47"/>
      <c r="W849" s="67"/>
      <c r="X849" s="45" t="str">
        <f t="shared" si="3696"/>
        <v/>
      </c>
      <c r="Y849" s="45"/>
      <c r="Z849" s="45"/>
      <c r="AA849" s="45"/>
      <c r="AB849" s="45" t="str">
        <f t="shared" si="3697"/>
        <v/>
      </c>
      <c r="AC849" s="45"/>
      <c r="AD849" s="45"/>
      <c r="AE849" s="45"/>
      <c r="AF849" s="45" t="str">
        <f t="shared" si="3676"/>
        <v/>
      </c>
      <c r="AG849" s="46" t="str">
        <f t="shared" si="3677"/>
        <v/>
      </c>
      <c r="AH849" s="37"/>
      <c r="AI849" s="29"/>
      <c r="AJ849" s="47"/>
      <c r="AK849" s="45"/>
      <c r="AL849" s="45" t="str">
        <f t="shared" si="3698"/>
        <v/>
      </c>
      <c r="AM849" s="45"/>
      <c r="AN849" s="45" t="str">
        <f t="shared" si="3699"/>
        <v/>
      </c>
      <c r="AO849" s="45"/>
      <c r="AP849" s="45" t="str">
        <f t="shared" si="3700"/>
        <v/>
      </c>
      <c r="AQ849" s="45"/>
      <c r="AR849" s="45"/>
      <c r="AS849" s="45"/>
      <c r="AT849" s="45" t="str">
        <f t="shared" si="3678"/>
        <v/>
      </c>
      <c r="AU849" s="46" t="str">
        <f t="shared" si="3679"/>
        <v/>
      </c>
      <c r="AV849" s="37"/>
      <c r="AW849" s="29"/>
      <c r="AX849" s="47"/>
      <c r="AY849" s="45"/>
      <c r="AZ849" s="45" t="str">
        <f t="shared" si="3701"/>
        <v/>
      </c>
      <c r="BA849" s="45"/>
      <c r="BB849" s="45" t="str">
        <f t="shared" si="3702"/>
        <v/>
      </c>
      <c r="BC849" s="45"/>
      <c r="BD849" s="45" t="str">
        <f t="shared" si="3703"/>
        <v/>
      </c>
      <c r="BE849" s="45"/>
      <c r="BF849" s="45"/>
      <c r="BG849" s="45"/>
      <c r="BH849" s="45" t="str">
        <f t="shared" si="3680"/>
        <v/>
      </c>
      <c r="BI849" s="46" t="str">
        <f t="shared" si="3681"/>
        <v/>
      </c>
      <c r="BJ849" s="37"/>
      <c r="BK849" s="29"/>
      <c r="BL849" s="47"/>
      <c r="BM849" s="45"/>
      <c r="BN849" s="45" t="str">
        <f t="shared" si="3717"/>
        <v/>
      </c>
      <c r="BO849" s="45"/>
      <c r="BP849" s="45" t="str">
        <f t="shared" si="3718"/>
        <v/>
      </c>
      <c r="BQ849" s="45"/>
      <c r="BR849" s="45" t="str">
        <f t="shared" si="3719"/>
        <v/>
      </c>
      <c r="BS849" s="45"/>
      <c r="BT849" s="63" t="str">
        <f t="shared" si="3720"/>
        <v/>
      </c>
      <c r="BU849" s="67" t="str">
        <f t="shared" si="3721"/>
        <v/>
      </c>
      <c r="BV849" s="45" t="str">
        <f t="shared" si="3722"/>
        <v/>
      </c>
      <c r="BW849" s="46" t="str">
        <f t="shared" si="3723"/>
        <v/>
      </c>
      <c r="BX849" s="37"/>
      <c r="BY849" s="57"/>
      <c r="BZ849" s="47"/>
      <c r="CA849" s="45"/>
      <c r="CB849" s="45" t="str">
        <f t="shared" si="3724"/>
        <v/>
      </c>
      <c r="CC849" s="45"/>
      <c r="CD849" s="45" t="str">
        <f t="shared" si="3725"/>
        <v/>
      </c>
      <c r="CE849" s="45"/>
      <c r="CF849" s="45" t="str">
        <f t="shared" si="3726"/>
        <v/>
      </c>
      <c r="CG849" s="45"/>
      <c r="CH849" s="63" t="str">
        <f t="shared" si="3727"/>
        <v/>
      </c>
      <c r="CI849" s="67" t="str">
        <f t="shared" si="3728"/>
        <v/>
      </c>
      <c r="CJ849" s="45" t="str">
        <f t="shared" si="3729"/>
        <v/>
      </c>
      <c r="CK849" s="46" t="str">
        <f t="shared" si="3730"/>
        <v/>
      </c>
      <c r="CL849" s="37"/>
      <c r="CM849" s="29"/>
      <c r="CN849" s="47"/>
      <c r="CO849" s="45"/>
      <c r="CP849" s="45" t="str">
        <f t="shared" si="3731"/>
        <v/>
      </c>
      <c r="CQ849" s="45"/>
      <c r="CR849" s="45" t="str">
        <f t="shared" si="3732"/>
        <v/>
      </c>
      <c r="CS849" s="45"/>
      <c r="CT849" s="45" t="str">
        <f t="shared" si="3733"/>
        <v/>
      </c>
      <c r="CU849" s="45"/>
      <c r="CV849" s="63" t="str">
        <f t="shared" si="3734"/>
        <v/>
      </c>
      <c r="CW849" s="67" t="str">
        <f t="shared" si="3735"/>
        <v/>
      </c>
      <c r="CX849" s="45" t="str">
        <f t="shared" si="3736"/>
        <v/>
      </c>
      <c r="CY849" s="46" t="str">
        <f t="shared" si="3737"/>
        <v/>
      </c>
      <c r="CZ849" s="37"/>
      <c r="DA849" s="29"/>
      <c r="DB849" s="47"/>
      <c r="DC849" s="67"/>
      <c r="DD849" s="45" t="str">
        <f t="shared" si="3704"/>
        <v/>
      </c>
      <c r="DE849" s="45"/>
      <c r="DF849" s="45"/>
      <c r="DG849" s="45"/>
      <c r="DH849" s="45" t="str">
        <f t="shared" si="3705"/>
        <v/>
      </c>
      <c r="DI849" s="45"/>
      <c r="DJ849" s="45"/>
      <c r="DK849" s="45"/>
      <c r="DL849" s="45" t="str">
        <f t="shared" si="3682"/>
        <v/>
      </c>
      <c r="DM849" s="46" t="str">
        <f t="shared" si="3683"/>
        <v/>
      </c>
      <c r="DN849" s="37"/>
      <c r="DO849" s="29"/>
      <c r="DP849" s="47"/>
      <c r="DQ849" s="45"/>
      <c r="DR849" s="45" t="str">
        <f t="shared" si="3706"/>
        <v/>
      </c>
      <c r="DS849" s="45"/>
      <c r="DT849" s="45" t="str">
        <f t="shared" si="3707"/>
        <v/>
      </c>
      <c r="DU849" s="45"/>
      <c r="DV849" s="45" t="str">
        <f t="shared" si="3708"/>
        <v/>
      </c>
      <c r="DW849" s="45"/>
      <c r="DX849" s="45"/>
      <c r="DY849" s="45"/>
      <c r="DZ849" s="45" t="str">
        <f t="shared" si="3684"/>
        <v/>
      </c>
      <c r="EA849" s="46" t="str">
        <f t="shared" si="3685"/>
        <v/>
      </c>
      <c r="EB849" s="37"/>
      <c r="GU849" s="220"/>
      <c r="HX849" s="360"/>
      <c r="HY849" s="47"/>
      <c r="HZ849" s="45"/>
      <c r="IA849" s="45" t="str">
        <f t="shared" si="3738"/>
        <v/>
      </c>
      <c r="IB849" s="45"/>
      <c r="IC849" s="45" t="str">
        <f t="shared" si="3739"/>
        <v/>
      </c>
      <c r="ID849" s="45"/>
      <c r="IE849" s="45" t="str">
        <f t="shared" si="3740"/>
        <v/>
      </c>
      <c r="IF849" s="45"/>
      <c r="IG849" s="63" t="str">
        <f t="shared" si="3741"/>
        <v/>
      </c>
      <c r="IH849" s="67" t="str">
        <f t="shared" si="3742"/>
        <v/>
      </c>
      <c r="II849" s="45" t="str">
        <f t="shared" si="3743"/>
        <v/>
      </c>
      <c r="IJ849" s="46" t="str">
        <f t="shared" si="3744"/>
        <v/>
      </c>
      <c r="IK849" s="37"/>
      <c r="IL849" s="29"/>
      <c r="IM849" s="47"/>
      <c r="IN849" s="45"/>
      <c r="IO849" s="45" t="str">
        <f t="shared" si="3745"/>
        <v/>
      </c>
      <c r="IP849" s="45"/>
      <c r="IQ849" s="45" t="str">
        <f t="shared" si="3746"/>
        <v/>
      </c>
      <c r="IR849" s="45"/>
      <c r="IS849" s="45" t="str">
        <f t="shared" si="3747"/>
        <v/>
      </c>
      <c r="IT849" s="45"/>
      <c r="IU849" s="63" t="str">
        <f t="shared" si="3748"/>
        <v/>
      </c>
      <c r="IV849" s="67" t="str">
        <f t="shared" si="3749"/>
        <v/>
      </c>
      <c r="IW849" s="45" t="str">
        <f t="shared" si="3750"/>
        <v/>
      </c>
      <c r="IX849" s="46" t="str">
        <f t="shared" si="3751"/>
        <v/>
      </c>
      <c r="IY849" s="37"/>
      <c r="IZ849" s="61"/>
      <c r="JA849" s="47"/>
      <c r="JB849" s="45"/>
      <c r="JC849" s="45" t="str">
        <f t="shared" si="3752"/>
        <v/>
      </c>
      <c r="JD849" s="45"/>
      <c r="JE849" s="45" t="str">
        <f t="shared" si="3753"/>
        <v/>
      </c>
      <c r="JF849" s="45"/>
      <c r="JG849" s="45" t="str">
        <f t="shared" si="3754"/>
        <v/>
      </c>
      <c r="JH849" s="45"/>
      <c r="JI849" s="63" t="str">
        <f t="shared" si="3755"/>
        <v/>
      </c>
      <c r="JJ849" s="67" t="str">
        <f t="shared" si="3756"/>
        <v/>
      </c>
      <c r="JK849" s="45" t="str">
        <f t="shared" si="3757"/>
        <v/>
      </c>
      <c r="JL849" s="46" t="str">
        <f t="shared" si="3758"/>
        <v/>
      </c>
      <c r="JM849" s="37"/>
      <c r="JN849" s="29"/>
      <c r="JO849" s="47"/>
      <c r="JP849" s="45"/>
      <c r="JQ849" s="45" t="str">
        <f t="shared" si="3759"/>
        <v/>
      </c>
      <c r="JR849" s="45"/>
      <c r="JS849" s="45" t="str">
        <f t="shared" si="3760"/>
        <v/>
      </c>
      <c r="JT849" s="45"/>
      <c r="JU849" s="45" t="str">
        <f t="shared" si="3761"/>
        <v/>
      </c>
      <c r="JV849" s="45"/>
      <c r="JW849" s="63" t="str">
        <f t="shared" si="3762"/>
        <v/>
      </c>
      <c r="JX849" s="67" t="str">
        <f t="shared" si="3763"/>
        <v/>
      </c>
      <c r="JY849" s="45" t="str">
        <f t="shared" si="3764"/>
        <v/>
      </c>
      <c r="JZ849" s="46" t="str">
        <f t="shared" si="3765"/>
        <v/>
      </c>
      <c r="KA849" s="37"/>
      <c r="KB849" s="51"/>
      <c r="KC849" s="47"/>
      <c r="KD849" s="45"/>
      <c r="KE849" s="45" t="str">
        <f>IF(KD849="","",KD849-KD845)</f>
        <v/>
      </c>
      <c r="KF849" s="45"/>
      <c r="KG849" s="45" t="str">
        <f>IF(KF849="","",KF849-KF845)</f>
        <v/>
      </c>
      <c r="KH849" s="45"/>
      <c r="KI849" s="45" t="str">
        <f>IF(KH849="","",KH845+KJ845-KH849)</f>
        <v/>
      </c>
      <c r="KJ849" s="45"/>
      <c r="KK849" s="63" t="str">
        <f>IF(KD849="","",KK845)</f>
        <v/>
      </c>
      <c r="KL849" s="67" t="str">
        <f>IF(KE849="","",KL845)</f>
        <v/>
      </c>
      <c r="KM849" s="45" t="str">
        <f>IF(KH849="","",KI849*KL849)</f>
        <v/>
      </c>
      <c r="KN849" s="46" t="str">
        <f>IF(KI849="","",KM849/(KE849*100))</f>
        <v/>
      </c>
      <c r="KO849" s="37"/>
      <c r="KP849" s="29"/>
      <c r="KQ849" s="47"/>
      <c r="KR849" s="45"/>
      <c r="KS849" s="45" t="str">
        <f>IF(KR849="","",KR849-KR845)</f>
        <v/>
      </c>
      <c r="KT849" s="45"/>
      <c r="KU849" s="45" t="str">
        <f>IF(KT849="","",KT849-KT845)</f>
        <v/>
      </c>
      <c r="KV849" s="45"/>
      <c r="KW849" s="45" t="str">
        <f>IF(KV849="","",KV845+KX845-KV849)</f>
        <v/>
      </c>
      <c r="KX849" s="45"/>
      <c r="KY849" s="63" t="str">
        <f>IF(KR849="","",KY845)</f>
        <v/>
      </c>
      <c r="KZ849" s="67" t="str">
        <f>IF(KS849="","",KZ845)</f>
        <v/>
      </c>
      <c r="LA849" s="45" t="str">
        <f>IF(KV849="","",KW849*KZ849)</f>
        <v/>
      </c>
      <c r="LB849" s="46" t="str">
        <f>IF(KW849="","",LA849/(KS849*100))</f>
        <v/>
      </c>
      <c r="LC849" s="37"/>
      <c r="LD849" s="29"/>
      <c r="LE849" s="52"/>
      <c r="LF849" s="43"/>
      <c r="LG849" s="45"/>
      <c r="LH849" s="45"/>
      <c r="LI849" s="45"/>
      <c r="LJ849" s="45"/>
      <c r="LK849" s="45"/>
      <c r="LL849" s="45"/>
      <c r="LM849" s="63"/>
      <c r="LN849" s="67"/>
      <c r="LO849" s="45" t="str">
        <f t="shared" si="3621"/>
        <v/>
      </c>
      <c r="LP849" s="46"/>
      <c r="LQ849" s="37"/>
      <c r="LR849" s="29"/>
      <c r="LS849" s="47"/>
      <c r="LT849" s="67"/>
      <c r="LU849" s="45" t="str">
        <f t="shared" si="3709"/>
        <v/>
      </c>
      <c r="LV849" s="45"/>
      <c r="LW849" s="45"/>
      <c r="LX849" s="45"/>
      <c r="LY849" s="45" t="str">
        <f t="shared" si="3710"/>
        <v/>
      </c>
      <c r="LZ849" s="45"/>
      <c r="MA849" s="45"/>
      <c r="MB849" s="45"/>
      <c r="MC849" s="45" t="str">
        <f t="shared" si="3686"/>
        <v/>
      </c>
      <c r="MD849" s="46" t="str">
        <f t="shared" si="3687"/>
        <v/>
      </c>
      <c r="ME849" s="37"/>
      <c r="MF849" s="29"/>
      <c r="MG849" s="47"/>
      <c r="MH849" s="67"/>
      <c r="MI849" s="45" t="str">
        <f t="shared" si="3711"/>
        <v/>
      </c>
      <c r="MJ849" s="45"/>
      <c r="MK849" s="45"/>
      <c r="ML849" s="45"/>
      <c r="MM849" s="45" t="str">
        <f t="shared" si="3712"/>
        <v/>
      </c>
      <c r="MN849" s="45"/>
      <c r="MO849" s="45"/>
      <c r="MP849" s="45"/>
      <c r="MQ849" s="45" t="str">
        <f t="shared" si="3688"/>
        <v/>
      </c>
      <c r="MR849" s="46" t="str">
        <f t="shared" si="3689"/>
        <v/>
      </c>
      <c r="MS849" s="37"/>
      <c r="MT849" s="29"/>
      <c r="MU849" s="47"/>
      <c r="MV849" s="67"/>
      <c r="MW849" s="45" t="str">
        <f t="shared" si="3713"/>
        <v/>
      </c>
      <c r="MX849" s="45"/>
      <c r="MY849" s="45"/>
      <c r="MZ849" s="45"/>
      <c r="NA849" s="45" t="str">
        <f t="shared" si="3714"/>
        <v/>
      </c>
      <c r="NB849" s="45"/>
      <c r="NC849" s="45"/>
      <c r="ND849" s="45"/>
      <c r="NE849" s="45" t="str">
        <f t="shared" si="3690"/>
        <v/>
      </c>
      <c r="NF849" s="46" t="str">
        <f t="shared" si="3691"/>
        <v/>
      </c>
      <c r="NG849" s="37"/>
      <c r="NH849" s="29"/>
      <c r="NI849" s="47"/>
      <c r="NJ849" s="67"/>
      <c r="NK849" s="45" t="str">
        <f t="shared" si="3715"/>
        <v/>
      </c>
      <c r="NL849" s="45"/>
      <c r="NM849" s="45"/>
      <c r="NN849" s="45"/>
      <c r="NO849" s="45" t="str">
        <f t="shared" si="3716"/>
        <v/>
      </c>
      <c r="NP849" s="45"/>
      <c r="NQ849" s="45"/>
      <c r="NR849" s="45"/>
      <c r="NS849" s="45" t="str">
        <f t="shared" si="3692"/>
        <v/>
      </c>
      <c r="NT849" s="46" t="str">
        <f t="shared" si="3693"/>
        <v/>
      </c>
      <c r="NU849" s="37"/>
    </row>
    <row r="850" spans="1:385" ht="15" customHeight="1" thickBot="1" x14ac:dyDescent="0.3">
      <c r="A850" s="38"/>
      <c r="B850" s="39"/>
      <c r="C850" s="40"/>
      <c r="D850" s="40"/>
      <c r="E850" s="40"/>
      <c r="F850" s="135"/>
      <c r="G850" s="135"/>
      <c r="H850" s="42"/>
      <c r="I850" s="45"/>
      <c r="J850" s="45" t="str">
        <f t="shared" si="3694"/>
        <v/>
      </c>
      <c r="K850" s="45"/>
      <c r="L850" s="45"/>
      <c r="M850" s="45"/>
      <c r="N850" s="45" t="str">
        <f t="shared" si="3695"/>
        <v/>
      </c>
      <c r="O850" s="45"/>
      <c r="P850" s="45"/>
      <c r="Q850" s="45"/>
      <c r="R850" s="45" t="str">
        <f t="shared" si="3674"/>
        <v/>
      </c>
      <c r="S850" s="46" t="str">
        <f t="shared" si="3675"/>
        <v/>
      </c>
      <c r="T850" s="37"/>
      <c r="U850" s="29"/>
      <c r="V850" s="47"/>
      <c r="W850" s="67"/>
      <c r="X850" s="45" t="str">
        <f t="shared" si="3696"/>
        <v/>
      </c>
      <c r="Y850" s="45"/>
      <c r="Z850" s="45"/>
      <c r="AA850" s="45"/>
      <c r="AB850" s="45" t="str">
        <f t="shared" si="3697"/>
        <v/>
      </c>
      <c r="AC850" s="45"/>
      <c r="AD850" s="45"/>
      <c r="AE850" s="45"/>
      <c r="AF850" s="45" t="str">
        <f t="shared" si="3676"/>
        <v/>
      </c>
      <c r="AG850" s="46" t="str">
        <f t="shared" si="3677"/>
        <v/>
      </c>
      <c r="AH850" s="37"/>
      <c r="AI850" s="29"/>
      <c r="AJ850" s="47"/>
      <c r="AK850" s="45"/>
      <c r="AL850" s="45" t="str">
        <f t="shared" si="3698"/>
        <v/>
      </c>
      <c r="AM850" s="45"/>
      <c r="AN850" s="45" t="str">
        <f t="shared" si="3699"/>
        <v/>
      </c>
      <c r="AO850" s="45"/>
      <c r="AP850" s="45" t="str">
        <f t="shared" si="3700"/>
        <v/>
      </c>
      <c r="AQ850" s="45"/>
      <c r="AR850" s="45"/>
      <c r="AS850" s="45"/>
      <c r="AT850" s="45" t="str">
        <f t="shared" si="3678"/>
        <v/>
      </c>
      <c r="AU850" s="46" t="str">
        <f t="shared" si="3679"/>
        <v/>
      </c>
      <c r="AV850" s="37"/>
      <c r="AW850" s="29"/>
      <c r="AX850" s="47"/>
      <c r="AY850" s="45"/>
      <c r="AZ850" s="45" t="str">
        <f t="shared" si="3701"/>
        <v/>
      </c>
      <c r="BA850" s="45"/>
      <c r="BB850" s="45" t="str">
        <f t="shared" si="3702"/>
        <v/>
      </c>
      <c r="BC850" s="45"/>
      <c r="BD850" s="45" t="str">
        <f t="shared" si="3703"/>
        <v/>
      </c>
      <c r="BE850" s="45"/>
      <c r="BF850" s="45"/>
      <c r="BG850" s="45"/>
      <c r="BH850" s="45" t="str">
        <f t="shared" si="3680"/>
        <v/>
      </c>
      <c r="BI850" s="46" t="str">
        <f t="shared" si="3681"/>
        <v/>
      </c>
      <c r="BJ850" s="37"/>
      <c r="BK850" s="29"/>
      <c r="BL850" s="75"/>
      <c r="BM850" s="76"/>
      <c r="BN850" s="76" t="str">
        <f t="shared" si="3717"/>
        <v/>
      </c>
      <c r="BO850" s="76"/>
      <c r="BP850" s="76" t="str">
        <f t="shared" si="3718"/>
        <v/>
      </c>
      <c r="BQ850" s="76"/>
      <c r="BR850" s="76" t="str">
        <f t="shared" si="3719"/>
        <v/>
      </c>
      <c r="BS850" s="76"/>
      <c r="BT850" s="78" t="str">
        <f t="shared" si="3720"/>
        <v/>
      </c>
      <c r="BU850" s="79" t="str">
        <f t="shared" si="3721"/>
        <v/>
      </c>
      <c r="BV850" s="76" t="str">
        <f t="shared" si="3722"/>
        <v/>
      </c>
      <c r="BW850" s="80" t="str">
        <f t="shared" si="3723"/>
        <v/>
      </c>
      <c r="BX850" s="37"/>
      <c r="BY850" s="57"/>
      <c r="BZ850" s="75"/>
      <c r="CA850" s="76"/>
      <c r="CB850" s="76" t="str">
        <f t="shared" si="3724"/>
        <v/>
      </c>
      <c r="CC850" s="76"/>
      <c r="CD850" s="76" t="str">
        <f t="shared" si="3725"/>
        <v/>
      </c>
      <c r="CE850" s="76"/>
      <c r="CF850" s="76" t="str">
        <f t="shared" si="3726"/>
        <v/>
      </c>
      <c r="CG850" s="76"/>
      <c r="CH850" s="78" t="str">
        <f t="shared" si="3727"/>
        <v/>
      </c>
      <c r="CI850" s="79" t="str">
        <f t="shared" si="3728"/>
        <v/>
      </c>
      <c r="CJ850" s="76" t="str">
        <f t="shared" si="3729"/>
        <v/>
      </c>
      <c r="CK850" s="80" t="str">
        <f t="shared" si="3730"/>
        <v/>
      </c>
      <c r="CL850" s="37"/>
      <c r="CM850" s="29"/>
      <c r="CN850" s="75"/>
      <c r="CO850" s="76"/>
      <c r="CP850" s="76" t="str">
        <f t="shared" si="3731"/>
        <v/>
      </c>
      <c r="CQ850" s="76"/>
      <c r="CR850" s="76" t="str">
        <f t="shared" si="3732"/>
        <v/>
      </c>
      <c r="CS850" s="76"/>
      <c r="CT850" s="76" t="str">
        <f t="shared" si="3733"/>
        <v/>
      </c>
      <c r="CU850" s="76"/>
      <c r="CV850" s="78" t="str">
        <f t="shared" si="3734"/>
        <v/>
      </c>
      <c r="CW850" s="79" t="str">
        <f t="shared" si="3735"/>
        <v/>
      </c>
      <c r="CX850" s="76" t="str">
        <f t="shared" si="3736"/>
        <v/>
      </c>
      <c r="CY850" s="80" t="str">
        <f t="shared" si="3737"/>
        <v/>
      </c>
      <c r="CZ850" s="37"/>
      <c r="DA850" s="29"/>
      <c r="DB850" s="47"/>
      <c r="DC850" s="67"/>
      <c r="DD850" s="45" t="str">
        <f t="shared" si="3704"/>
        <v/>
      </c>
      <c r="DE850" s="45"/>
      <c r="DF850" s="45"/>
      <c r="DG850" s="45"/>
      <c r="DH850" s="45" t="str">
        <f t="shared" si="3705"/>
        <v/>
      </c>
      <c r="DI850" s="45"/>
      <c r="DJ850" s="45"/>
      <c r="DK850" s="45"/>
      <c r="DL850" s="45" t="str">
        <f t="shared" si="3682"/>
        <v/>
      </c>
      <c r="DM850" s="46" t="str">
        <f t="shared" si="3683"/>
        <v/>
      </c>
      <c r="DN850" s="37"/>
      <c r="DO850" s="29"/>
      <c r="DP850" s="47"/>
      <c r="DQ850" s="45"/>
      <c r="DR850" s="45" t="str">
        <f t="shared" si="3706"/>
        <v/>
      </c>
      <c r="DS850" s="45"/>
      <c r="DT850" s="45" t="str">
        <f t="shared" si="3707"/>
        <v/>
      </c>
      <c r="DU850" s="45"/>
      <c r="DV850" s="45" t="str">
        <f t="shared" si="3708"/>
        <v/>
      </c>
      <c r="DW850" s="45"/>
      <c r="DX850" s="45"/>
      <c r="DY850" s="45"/>
      <c r="DZ850" s="45" t="str">
        <f t="shared" si="3684"/>
        <v/>
      </c>
      <c r="EA850" s="46" t="str">
        <f t="shared" si="3685"/>
        <v/>
      </c>
      <c r="EB850" s="37"/>
      <c r="GU850" s="220"/>
      <c r="HX850" s="360"/>
      <c r="HY850" s="75"/>
      <c r="HZ850" s="76"/>
      <c r="IA850" s="76" t="str">
        <f t="shared" si="3738"/>
        <v/>
      </c>
      <c r="IB850" s="76"/>
      <c r="IC850" s="76" t="str">
        <f t="shared" si="3739"/>
        <v/>
      </c>
      <c r="ID850" s="76"/>
      <c r="IE850" s="76" t="str">
        <f t="shared" si="3740"/>
        <v/>
      </c>
      <c r="IF850" s="76"/>
      <c r="IG850" s="78" t="str">
        <f t="shared" si="3741"/>
        <v/>
      </c>
      <c r="IH850" s="79" t="str">
        <f t="shared" si="3742"/>
        <v/>
      </c>
      <c r="II850" s="76" t="str">
        <f t="shared" si="3743"/>
        <v/>
      </c>
      <c r="IJ850" s="80" t="str">
        <f t="shared" si="3744"/>
        <v/>
      </c>
      <c r="IK850" s="37"/>
      <c r="IL850" s="29"/>
      <c r="IM850" s="75"/>
      <c r="IN850" s="76"/>
      <c r="IO850" s="76" t="str">
        <f t="shared" si="3745"/>
        <v/>
      </c>
      <c r="IP850" s="76"/>
      <c r="IQ850" s="76" t="str">
        <f t="shared" si="3746"/>
        <v/>
      </c>
      <c r="IR850" s="76"/>
      <c r="IS850" s="76" t="str">
        <f t="shared" si="3747"/>
        <v/>
      </c>
      <c r="IT850" s="76"/>
      <c r="IU850" s="78" t="str">
        <f t="shared" si="3748"/>
        <v/>
      </c>
      <c r="IV850" s="79" t="str">
        <f t="shared" si="3749"/>
        <v/>
      </c>
      <c r="IW850" s="76" t="str">
        <f t="shared" si="3750"/>
        <v/>
      </c>
      <c r="IX850" s="80" t="str">
        <f t="shared" si="3751"/>
        <v/>
      </c>
      <c r="IY850" s="37"/>
      <c r="IZ850" s="61"/>
      <c r="JA850" s="75"/>
      <c r="JB850" s="76"/>
      <c r="JC850" s="76" t="str">
        <f t="shared" si="3752"/>
        <v/>
      </c>
      <c r="JD850" s="76"/>
      <c r="JE850" s="76" t="str">
        <f t="shared" si="3753"/>
        <v/>
      </c>
      <c r="JF850" s="76"/>
      <c r="JG850" s="76" t="str">
        <f t="shared" si="3754"/>
        <v/>
      </c>
      <c r="JH850" s="76"/>
      <c r="JI850" s="78" t="str">
        <f t="shared" si="3755"/>
        <v/>
      </c>
      <c r="JJ850" s="79" t="str">
        <f t="shared" si="3756"/>
        <v/>
      </c>
      <c r="JK850" s="76" t="str">
        <f t="shared" si="3757"/>
        <v/>
      </c>
      <c r="JL850" s="80" t="str">
        <f t="shared" si="3758"/>
        <v/>
      </c>
      <c r="JM850" s="37"/>
      <c r="JN850" s="29"/>
      <c r="JO850" s="75"/>
      <c r="JP850" s="76"/>
      <c r="JQ850" s="76" t="str">
        <f t="shared" si="3759"/>
        <v/>
      </c>
      <c r="JR850" s="76"/>
      <c r="JS850" s="76" t="str">
        <f t="shared" si="3760"/>
        <v/>
      </c>
      <c r="JT850" s="76"/>
      <c r="JU850" s="76" t="str">
        <f t="shared" si="3761"/>
        <v/>
      </c>
      <c r="JV850" s="76"/>
      <c r="JW850" s="78" t="str">
        <f t="shared" si="3762"/>
        <v/>
      </c>
      <c r="JX850" s="79" t="str">
        <f t="shared" si="3763"/>
        <v/>
      </c>
      <c r="JY850" s="76" t="str">
        <f t="shared" si="3764"/>
        <v/>
      </c>
      <c r="JZ850" s="80" t="str">
        <f t="shared" si="3765"/>
        <v/>
      </c>
      <c r="KA850" s="37"/>
      <c r="KB850" s="51"/>
      <c r="KC850" s="75"/>
      <c r="KD850" s="76"/>
      <c r="KE850" s="76" t="str">
        <f>IF(KD850="","",KD850-KD846)</f>
        <v/>
      </c>
      <c r="KF850" s="76"/>
      <c r="KG850" s="76" t="str">
        <f>IF(KF850="","",KF850-KF846)</f>
        <v/>
      </c>
      <c r="KH850" s="76"/>
      <c r="KI850" s="76" t="str">
        <f>IF(KH850="","",KH846+KJ846-KH850)</f>
        <v/>
      </c>
      <c r="KJ850" s="76"/>
      <c r="KK850" s="78" t="str">
        <f>IF(KD850="","",KK846)</f>
        <v/>
      </c>
      <c r="KL850" s="79" t="str">
        <f>IF(KE850="","",KL846)</f>
        <v/>
      </c>
      <c r="KM850" s="76" t="str">
        <f>IF(KH850="","",KI850*KL850)</f>
        <v/>
      </c>
      <c r="KN850" s="80" t="str">
        <f>IF(KI850="","",KM850/(KE850*100))</f>
        <v/>
      </c>
      <c r="KO850" s="37"/>
      <c r="KP850" s="29"/>
      <c r="KQ850" s="75"/>
      <c r="KR850" s="76"/>
      <c r="KS850" s="76" t="str">
        <f>IF(KR850="","",KR850-KR846)</f>
        <v/>
      </c>
      <c r="KT850" s="76"/>
      <c r="KU850" s="76" t="str">
        <f>IF(KT850="","",KT850-KT846)</f>
        <v/>
      </c>
      <c r="KV850" s="76"/>
      <c r="KW850" s="76" t="str">
        <f>IF(KV850="","",KV846+KX846-KV850)</f>
        <v/>
      </c>
      <c r="KX850" s="76"/>
      <c r="KY850" s="78" t="str">
        <f>IF(KR850="","",KY846)</f>
        <v/>
      </c>
      <c r="KZ850" s="79" t="str">
        <f>IF(KS850="","",KZ846)</f>
        <v/>
      </c>
      <c r="LA850" s="76" t="str">
        <f>IF(KV850="","",KW850*KZ850)</f>
        <v/>
      </c>
      <c r="LB850" s="80" t="str">
        <f>IF(KW850="","",LA850/(KS850*100))</f>
        <v/>
      </c>
      <c r="LC850" s="37"/>
      <c r="LD850" s="29"/>
      <c r="LE850" s="95"/>
      <c r="LF850" s="27"/>
      <c r="LG850" s="76"/>
      <c r="LH850" s="76"/>
      <c r="LI850" s="76"/>
      <c r="LJ850" s="76"/>
      <c r="LK850" s="76"/>
      <c r="LL850" s="76"/>
      <c r="LM850" s="78"/>
      <c r="LN850" s="79"/>
      <c r="LO850" s="76" t="str">
        <f t="shared" si="3621"/>
        <v/>
      </c>
      <c r="LP850" s="80"/>
      <c r="LQ850" s="37"/>
      <c r="LR850" s="29"/>
      <c r="LS850" s="47"/>
      <c r="LT850" s="67"/>
      <c r="LU850" s="45" t="str">
        <f t="shared" si="3709"/>
        <v/>
      </c>
      <c r="LV850" s="45"/>
      <c r="LW850" s="45"/>
      <c r="LX850" s="45"/>
      <c r="LY850" s="45" t="str">
        <f t="shared" si="3710"/>
        <v/>
      </c>
      <c r="LZ850" s="45"/>
      <c r="MA850" s="45"/>
      <c r="MB850" s="45"/>
      <c r="MC850" s="45" t="str">
        <f t="shared" si="3686"/>
        <v/>
      </c>
      <c r="MD850" s="46" t="str">
        <f t="shared" si="3687"/>
        <v/>
      </c>
      <c r="ME850" s="37"/>
      <c r="MF850" s="29"/>
      <c r="MG850" s="47"/>
      <c r="MH850" s="67"/>
      <c r="MI850" s="45" t="str">
        <f t="shared" si="3711"/>
        <v/>
      </c>
      <c r="MJ850" s="45"/>
      <c r="MK850" s="45"/>
      <c r="ML850" s="45"/>
      <c r="MM850" s="45" t="str">
        <f t="shared" si="3712"/>
        <v/>
      </c>
      <c r="MN850" s="45"/>
      <c r="MO850" s="45"/>
      <c r="MP850" s="45"/>
      <c r="MQ850" s="45" t="str">
        <f t="shared" si="3688"/>
        <v/>
      </c>
      <c r="MR850" s="46" t="str">
        <f t="shared" si="3689"/>
        <v/>
      </c>
      <c r="MS850" s="37"/>
      <c r="MT850" s="29"/>
      <c r="MU850" s="47"/>
      <c r="MV850" s="67"/>
      <c r="MW850" s="45" t="str">
        <f t="shared" si="3713"/>
        <v/>
      </c>
      <c r="MX850" s="45"/>
      <c r="MY850" s="45"/>
      <c r="MZ850" s="45"/>
      <c r="NA850" s="45" t="str">
        <f t="shared" si="3714"/>
        <v/>
      </c>
      <c r="NB850" s="45"/>
      <c r="NC850" s="45"/>
      <c r="ND850" s="45"/>
      <c r="NE850" s="45" t="str">
        <f t="shared" si="3690"/>
        <v/>
      </c>
      <c r="NF850" s="46" t="str">
        <f t="shared" si="3691"/>
        <v/>
      </c>
      <c r="NG850" s="37"/>
      <c r="NH850" s="29"/>
      <c r="NI850" s="47"/>
      <c r="NJ850" s="67"/>
      <c r="NK850" s="45" t="str">
        <f t="shared" si="3715"/>
        <v/>
      </c>
      <c r="NL850" s="45"/>
      <c r="NM850" s="45"/>
      <c r="NN850" s="45"/>
      <c r="NO850" s="45" t="str">
        <f t="shared" si="3716"/>
        <v/>
      </c>
      <c r="NP850" s="45"/>
      <c r="NQ850" s="45"/>
      <c r="NR850" s="45"/>
      <c r="NS850" s="45" t="str">
        <f t="shared" si="3692"/>
        <v/>
      </c>
      <c r="NT850" s="46" t="str">
        <f t="shared" si="3693"/>
        <v/>
      </c>
      <c r="NU850" s="37"/>
    </row>
    <row r="851" spans="1:385" ht="15" customHeight="1" thickTop="1" x14ac:dyDescent="0.25">
      <c r="A851" s="38"/>
      <c r="B851" s="39"/>
      <c r="C851" s="40"/>
      <c r="D851" s="40"/>
      <c r="E851" s="40"/>
      <c r="F851" s="135"/>
      <c r="G851" s="135"/>
      <c r="H851" s="42"/>
      <c r="I851" s="45"/>
      <c r="J851" s="45" t="str">
        <f t="shared" si="3694"/>
        <v/>
      </c>
      <c r="K851" s="45"/>
      <c r="L851" s="45"/>
      <c r="M851" s="45"/>
      <c r="N851" s="45" t="str">
        <f t="shared" si="3695"/>
        <v/>
      </c>
      <c r="O851" s="45"/>
      <c r="P851" s="45"/>
      <c r="Q851" s="45"/>
      <c r="R851" s="45" t="str">
        <f t="shared" si="3674"/>
        <v/>
      </c>
      <c r="S851" s="46" t="str">
        <f t="shared" si="3675"/>
        <v/>
      </c>
      <c r="T851" s="37"/>
      <c r="U851" s="29"/>
      <c r="V851" s="47"/>
      <c r="W851" s="67"/>
      <c r="X851" s="45"/>
      <c r="Y851" s="45"/>
      <c r="Z851" s="45"/>
      <c r="AA851" s="45"/>
      <c r="AB851" s="45"/>
      <c r="AC851" s="45"/>
      <c r="AD851" s="45"/>
      <c r="AE851" s="45"/>
      <c r="AF851" s="45"/>
      <c r="AG851" s="46"/>
      <c r="AH851" s="37"/>
      <c r="AI851" s="29"/>
      <c r="AJ851" s="47"/>
      <c r="AK851" s="45"/>
      <c r="AL851" s="45" t="str">
        <f t="shared" si="3698"/>
        <v/>
      </c>
      <c r="AM851" s="45"/>
      <c r="AN851" s="45" t="str">
        <f t="shared" si="3699"/>
        <v/>
      </c>
      <c r="AO851" s="45"/>
      <c r="AP851" s="45" t="str">
        <f t="shared" si="3700"/>
        <v/>
      </c>
      <c r="AQ851" s="45"/>
      <c r="AR851" s="45"/>
      <c r="AS851" s="45"/>
      <c r="AT851" s="45" t="str">
        <f t="shared" si="3678"/>
        <v/>
      </c>
      <c r="AU851" s="46" t="str">
        <f t="shared" si="3679"/>
        <v/>
      </c>
      <c r="AV851" s="37"/>
      <c r="AW851" s="29"/>
      <c r="AX851" s="47"/>
      <c r="AY851" s="45"/>
      <c r="AZ851" s="45" t="str">
        <f t="shared" si="3701"/>
        <v/>
      </c>
      <c r="BA851" s="45"/>
      <c r="BB851" s="45" t="str">
        <f t="shared" si="3702"/>
        <v/>
      </c>
      <c r="BC851" s="45"/>
      <c r="BD851" s="45" t="str">
        <f t="shared" si="3703"/>
        <v/>
      </c>
      <c r="BE851" s="45"/>
      <c r="BF851" s="45"/>
      <c r="BG851" s="45"/>
      <c r="BH851" s="45" t="str">
        <f t="shared" si="3680"/>
        <v/>
      </c>
      <c r="BI851" s="46" t="str">
        <f t="shared" si="3681"/>
        <v/>
      </c>
      <c r="BJ851" s="37"/>
      <c r="BK851" s="29"/>
      <c r="BL851" s="52" t="str">
        <f>IF($A815="","",$A815)</f>
        <v/>
      </c>
      <c r="BM851" s="43"/>
      <c r="BN851" s="43" t="str">
        <f t="shared" si="3717"/>
        <v/>
      </c>
      <c r="BO851" s="43"/>
      <c r="BP851" s="87" t="str">
        <f t="shared" si="3718"/>
        <v/>
      </c>
      <c r="BQ851" s="43"/>
      <c r="BR851" s="43" t="str">
        <f t="shared" si="3719"/>
        <v/>
      </c>
      <c r="BS851" s="43"/>
      <c r="BT851" s="44" t="str">
        <f t="shared" si="3720"/>
        <v/>
      </c>
      <c r="BU851" s="48" t="str">
        <f t="shared" si="3721"/>
        <v/>
      </c>
      <c r="BV851" s="45" t="str">
        <f t="shared" si="3722"/>
        <v/>
      </c>
      <c r="BW851" s="89" t="str">
        <f t="shared" si="3723"/>
        <v/>
      </c>
      <c r="BX851" s="37"/>
      <c r="BY851" s="57"/>
      <c r="BZ851" s="52" t="str">
        <f>IF($A815="","",$A815)</f>
        <v/>
      </c>
      <c r="CA851" s="43"/>
      <c r="CB851" s="43" t="str">
        <f t="shared" si="3724"/>
        <v/>
      </c>
      <c r="CC851" s="43"/>
      <c r="CD851" s="87" t="str">
        <f t="shared" si="3725"/>
        <v/>
      </c>
      <c r="CE851" s="43"/>
      <c r="CF851" s="43" t="str">
        <f t="shared" si="3726"/>
        <v/>
      </c>
      <c r="CG851" s="43"/>
      <c r="CH851" s="44" t="str">
        <f t="shared" si="3727"/>
        <v/>
      </c>
      <c r="CI851" s="48" t="str">
        <f t="shared" si="3728"/>
        <v/>
      </c>
      <c r="CJ851" s="45" t="str">
        <f t="shared" si="3729"/>
        <v/>
      </c>
      <c r="CK851" s="89" t="str">
        <f t="shared" si="3730"/>
        <v/>
      </c>
      <c r="CL851" s="37"/>
      <c r="CM851" s="29"/>
      <c r="CN851" s="52" t="str">
        <f>IF($A815="","",$A815)</f>
        <v/>
      </c>
      <c r="CO851" s="43"/>
      <c r="CP851" s="43" t="str">
        <f t="shared" si="3731"/>
        <v/>
      </c>
      <c r="CQ851" s="43"/>
      <c r="CR851" s="87" t="str">
        <f t="shared" si="3732"/>
        <v/>
      </c>
      <c r="CS851" s="43"/>
      <c r="CT851" s="43" t="str">
        <f t="shared" si="3733"/>
        <v/>
      </c>
      <c r="CU851" s="43"/>
      <c r="CV851" s="44" t="str">
        <f t="shared" si="3734"/>
        <v/>
      </c>
      <c r="CW851" s="48" t="str">
        <f t="shared" si="3735"/>
        <v/>
      </c>
      <c r="CX851" s="45" t="str">
        <f t="shared" si="3736"/>
        <v/>
      </c>
      <c r="CY851" s="89" t="str">
        <f t="shared" si="3737"/>
        <v/>
      </c>
      <c r="CZ851" s="37"/>
      <c r="DA851" s="29"/>
      <c r="DB851" s="47"/>
      <c r="DC851" s="67"/>
      <c r="DD851" s="45"/>
      <c r="DE851" s="45"/>
      <c r="DF851" s="45"/>
      <c r="DG851" s="45"/>
      <c r="DH851" s="45"/>
      <c r="DI851" s="45"/>
      <c r="DJ851" s="45"/>
      <c r="DK851" s="45"/>
      <c r="DL851" s="45"/>
      <c r="DM851" s="46"/>
      <c r="DN851" s="37"/>
      <c r="DO851" s="29"/>
      <c r="DP851" s="47"/>
      <c r="DQ851" s="45"/>
      <c r="DR851" s="45" t="str">
        <f t="shared" si="3706"/>
        <v/>
      </c>
      <c r="DS851" s="45"/>
      <c r="DT851" s="45" t="str">
        <f t="shared" si="3707"/>
        <v/>
      </c>
      <c r="DU851" s="45"/>
      <c r="DV851" s="45" t="str">
        <f t="shared" si="3708"/>
        <v/>
      </c>
      <c r="DW851" s="45"/>
      <c r="DX851" s="45"/>
      <c r="DY851" s="45"/>
      <c r="DZ851" s="45" t="str">
        <f t="shared" si="3684"/>
        <v/>
      </c>
      <c r="EA851" s="46" t="str">
        <f t="shared" si="3685"/>
        <v/>
      </c>
      <c r="EB851" s="37"/>
      <c r="GU851" s="220"/>
      <c r="HX851" s="360"/>
      <c r="HY851" s="52" t="str">
        <f>IF($A815="","",$A815)</f>
        <v/>
      </c>
      <c r="HZ851" s="43"/>
      <c r="IA851" s="43" t="str">
        <f t="shared" si="3738"/>
        <v/>
      </c>
      <c r="IB851" s="43"/>
      <c r="IC851" s="87" t="str">
        <f t="shared" si="3739"/>
        <v/>
      </c>
      <c r="ID851" s="43"/>
      <c r="IE851" s="43" t="str">
        <f t="shared" si="3740"/>
        <v/>
      </c>
      <c r="IF851" s="43"/>
      <c r="IG851" s="44" t="str">
        <f t="shared" si="3741"/>
        <v/>
      </c>
      <c r="IH851" s="48" t="str">
        <f t="shared" si="3742"/>
        <v/>
      </c>
      <c r="II851" s="45" t="str">
        <f t="shared" si="3743"/>
        <v/>
      </c>
      <c r="IJ851" s="89" t="str">
        <f t="shared" si="3744"/>
        <v/>
      </c>
      <c r="IK851" s="37"/>
      <c r="IL851" s="29"/>
      <c r="IM851" s="52" t="str">
        <f>IF($A815="","",$A815)</f>
        <v/>
      </c>
      <c r="IN851" s="43"/>
      <c r="IO851" s="43" t="str">
        <f t="shared" si="3745"/>
        <v/>
      </c>
      <c r="IP851" s="43"/>
      <c r="IQ851" s="87" t="str">
        <f t="shared" si="3746"/>
        <v/>
      </c>
      <c r="IR851" s="43"/>
      <c r="IS851" s="43" t="str">
        <f t="shared" si="3747"/>
        <v/>
      </c>
      <c r="IT851" s="43"/>
      <c r="IU851" s="44" t="str">
        <f t="shared" si="3748"/>
        <v/>
      </c>
      <c r="IV851" s="48" t="str">
        <f t="shared" si="3749"/>
        <v/>
      </c>
      <c r="IW851" s="45" t="str">
        <f t="shared" si="3750"/>
        <v/>
      </c>
      <c r="IX851" s="89" t="str">
        <f t="shared" si="3751"/>
        <v/>
      </c>
      <c r="IY851" s="37"/>
      <c r="IZ851" s="61"/>
      <c r="JA851" s="52" t="str">
        <f>IF($A815="","",$A815)</f>
        <v/>
      </c>
      <c r="JB851" s="43"/>
      <c r="JC851" s="43" t="str">
        <f t="shared" si="3752"/>
        <v/>
      </c>
      <c r="JD851" s="43"/>
      <c r="JE851" s="87" t="str">
        <f t="shared" si="3753"/>
        <v/>
      </c>
      <c r="JF851" s="43"/>
      <c r="JG851" s="43" t="str">
        <f t="shared" si="3754"/>
        <v/>
      </c>
      <c r="JH851" s="43"/>
      <c r="JI851" s="44" t="str">
        <f t="shared" si="3755"/>
        <v/>
      </c>
      <c r="JJ851" s="48" t="str">
        <f t="shared" si="3756"/>
        <v/>
      </c>
      <c r="JK851" s="45" t="str">
        <f t="shared" si="3757"/>
        <v/>
      </c>
      <c r="JL851" s="89" t="str">
        <f t="shared" si="3758"/>
        <v/>
      </c>
      <c r="JM851" s="37"/>
      <c r="JN851" s="29"/>
      <c r="JO851" s="52" t="str">
        <f>IF($A815="","",$A815)</f>
        <v/>
      </c>
      <c r="JP851" s="43"/>
      <c r="JQ851" s="43" t="str">
        <f t="shared" si="3759"/>
        <v/>
      </c>
      <c r="JR851" s="43"/>
      <c r="JS851" s="87" t="str">
        <f t="shared" si="3760"/>
        <v/>
      </c>
      <c r="JT851" s="43"/>
      <c r="JU851" s="43" t="str">
        <f t="shared" si="3761"/>
        <v/>
      </c>
      <c r="JV851" s="43"/>
      <c r="JW851" s="44" t="str">
        <f t="shared" si="3762"/>
        <v/>
      </c>
      <c r="JX851" s="48" t="str">
        <f t="shared" si="3763"/>
        <v/>
      </c>
      <c r="JY851" s="45" t="str">
        <f t="shared" si="3764"/>
        <v/>
      </c>
      <c r="JZ851" s="89" t="str">
        <f t="shared" si="3765"/>
        <v/>
      </c>
      <c r="KA851" s="37"/>
      <c r="KB851" s="51"/>
      <c r="KC851" s="52" t="str">
        <f>IF($A815="","",$A815)</f>
        <v/>
      </c>
      <c r="KD851" s="43"/>
      <c r="KE851" s="43" t="str">
        <f>IF(KD851="","",KD851-KD847)</f>
        <v/>
      </c>
      <c r="KF851" s="43"/>
      <c r="KG851" s="87" t="str">
        <f>IF(KF851="","",KF851-KF847)</f>
        <v/>
      </c>
      <c r="KH851" s="43"/>
      <c r="KI851" s="43" t="str">
        <f>IF(KH851="","",KH847+KJ847-KH851)</f>
        <v/>
      </c>
      <c r="KJ851" s="43"/>
      <c r="KK851" s="44" t="str">
        <f>IF(KD851="","",KK847)</f>
        <v/>
      </c>
      <c r="KL851" s="48" t="str">
        <f>IF(KE851="","",KL847)</f>
        <v/>
      </c>
      <c r="KM851" s="45" t="str">
        <f>IF(KH851="","",KI851*KL851)</f>
        <v/>
      </c>
      <c r="KN851" s="89" t="str">
        <f>IF(KI851="","",KM851/(KE851*100))</f>
        <v/>
      </c>
      <c r="KO851" s="37"/>
      <c r="KP851" s="29"/>
      <c r="KQ851" s="52" t="str">
        <f>IF($A815="","",$A815)</f>
        <v/>
      </c>
      <c r="KR851" s="43"/>
      <c r="KS851" s="43" t="str">
        <f>IF(KR851="","",KR851-KR847)</f>
        <v/>
      </c>
      <c r="KT851" s="43"/>
      <c r="KU851" s="87" t="str">
        <f>IF(KT851="","",KT851-KT847)</f>
        <v/>
      </c>
      <c r="KV851" s="43"/>
      <c r="KW851" s="43" t="str">
        <f>IF(KV851="","",KV847+KX847-KV851)</f>
        <v/>
      </c>
      <c r="KX851" s="43"/>
      <c r="KY851" s="44" t="str">
        <f>IF(KR851="","",KY847)</f>
        <v/>
      </c>
      <c r="KZ851" s="48" t="str">
        <f>IF(KS851="","",KZ847)</f>
        <v/>
      </c>
      <c r="LA851" s="45" t="str">
        <f>IF(KV851="","",KW851*KZ851)</f>
        <v/>
      </c>
      <c r="LB851" s="89" t="str">
        <f>IF(KW851="","",LA851/(KS851*100))</f>
        <v/>
      </c>
      <c r="LC851" s="37"/>
      <c r="LD851" s="29"/>
      <c r="LE851" s="101"/>
      <c r="LF851" s="87"/>
      <c r="LG851" s="87"/>
      <c r="LH851" s="87"/>
      <c r="LI851" s="87"/>
      <c r="LJ851" s="87"/>
      <c r="LK851" s="87" t="str">
        <f>IF(LJ851="","",#REF!+#REF!-LJ851)</f>
        <v/>
      </c>
      <c r="LL851" s="87"/>
      <c r="LM851" s="102"/>
      <c r="LN851" s="103"/>
      <c r="LO851" s="87"/>
      <c r="LP851" s="89"/>
      <c r="LQ851" s="37"/>
      <c r="LR851" s="29"/>
      <c r="LS851" s="47"/>
      <c r="LT851" s="67"/>
      <c r="LU851" s="45"/>
      <c r="LV851" s="45"/>
      <c r="LW851" s="45"/>
      <c r="LX851" s="45"/>
      <c r="LY851" s="45"/>
      <c r="LZ851" s="45"/>
      <c r="MA851" s="45"/>
      <c r="MB851" s="45"/>
      <c r="MC851" s="45"/>
      <c r="MD851" s="46"/>
      <c r="ME851" s="37"/>
      <c r="MF851" s="29"/>
      <c r="MG851" s="47"/>
      <c r="MH851" s="67"/>
      <c r="MI851" s="45"/>
      <c r="MJ851" s="45"/>
      <c r="MK851" s="45"/>
      <c r="ML851" s="45"/>
      <c r="MM851" s="45"/>
      <c r="MN851" s="45"/>
      <c r="MO851" s="45"/>
      <c r="MP851" s="45"/>
      <c r="MQ851" s="45"/>
      <c r="MR851" s="46"/>
      <c r="MS851" s="37"/>
      <c r="MT851" s="29"/>
      <c r="MU851" s="47"/>
      <c r="MV851" s="67"/>
      <c r="MW851" s="45"/>
      <c r="MX851" s="45"/>
      <c r="MY851" s="45"/>
      <c r="MZ851" s="45"/>
      <c r="NA851" s="45"/>
      <c r="NB851" s="45"/>
      <c r="NC851" s="45"/>
      <c r="ND851" s="45"/>
      <c r="NE851" s="45"/>
      <c r="NF851" s="46"/>
      <c r="NG851" s="37"/>
      <c r="NH851" s="29"/>
      <c r="NI851" s="47"/>
      <c r="NJ851" s="67"/>
      <c r="NK851" s="45"/>
      <c r="NL851" s="45"/>
      <c r="NM851" s="45"/>
      <c r="NN851" s="45"/>
      <c r="NO851" s="45"/>
      <c r="NP851" s="45"/>
      <c r="NQ851" s="45"/>
      <c r="NR851" s="45"/>
      <c r="NS851" s="45"/>
      <c r="NT851" s="46"/>
      <c r="NU851" s="37"/>
    </row>
    <row r="852" spans="1:385" x14ac:dyDescent="0.25">
      <c r="A852" s="38"/>
      <c r="B852" s="39"/>
      <c r="C852" s="40"/>
      <c r="D852" s="40"/>
      <c r="E852" s="40"/>
      <c r="F852" s="135"/>
      <c r="G852" s="135"/>
      <c r="H852" s="42"/>
      <c r="I852" s="45"/>
      <c r="J852" s="45" t="str">
        <f t="shared" si="3694"/>
        <v/>
      </c>
      <c r="K852" s="45"/>
      <c r="L852" s="45"/>
      <c r="M852" s="45"/>
      <c r="N852" s="45" t="str">
        <f t="shared" si="3695"/>
        <v/>
      </c>
      <c r="O852" s="45"/>
      <c r="P852" s="45"/>
      <c r="Q852" s="45"/>
      <c r="R852" s="45" t="str">
        <f t="shared" si="3674"/>
        <v/>
      </c>
      <c r="S852" s="46" t="str">
        <f t="shared" si="3675"/>
        <v/>
      </c>
      <c r="T852" s="37"/>
      <c r="U852" s="29"/>
      <c r="V852" s="47"/>
      <c r="W852" s="67"/>
      <c r="X852" s="45" t="str">
        <f>IF(W852="","",W852-#REF!)</f>
        <v/>
      </c>
      <c r="Y852" s="45"/>
      <c r="Z852" s="45"/>
      <c r="AA852" s="45"/>
      <c r="AB852" s="45" t="str">
        <f>IF(AA852="","",#REF!+#REF!-AA852)</f>
        <v/>
      </c>
      <c r="AC852" s="45"/>
      <c r="AD852" s="45"/>
      <c r="AE852" s="45"/>
      <c r="AF852" s="45" t="str">
        <f>IF(AE852="","",AB852*AE852)</f>
        <v/>
      </c>
      <c r="AG852" s="46" t="str">
        <f>IF(AF852="","",AF852/(X852*100))</f>
        <v/>
      </c>
      <c r="AH852" s="37"/>
      <c r="AI852" s="29"/>
      <c r="AJ852" s="47"/>
      <c r="AK852" s="45"/>
      <c r="AL852" s="45" t="str">
        <f t="shared" si="3698"/>
        <v/>
      </c>
      <c r="AM852" s="45"/>
      <c r="AN852" s="45" t="str">
        <f t="shared" si="3699"/>
        <v/>
      </c>
      <c r="AO852" s="45"/>
      <c r="AP852" s="45" t="str">
        <f t="shared" si="3700"/>
        <v/>
      </c>
      <c r="AQ852" s="45"/>
      <c r="AR852" s="45"/>
      <c r="AS852" s="45"/>
      <c r="AT852" s="45" t="str">
        <f t="shared" si="3678"/>
        <v/>
      </c>
      <c r="AU852" s="46" t="str">
        <f t="shared" si="3679"/>
        <v/>
      </c>
      <c r="AV852" s="37"/>
      <c r="AW852" s="29"/>
      <c r="AX852" s="47"/>
      <c r="AY852" s="45"/>
      <c r="AZ852" s="45" t="str">
        <f t="shared" si="3701"/>
        <v/>
      </c>
      <c r="BA852" s="45"/>
      <c r="BB852" s="45" t="str">
        <f t="shared" si="3702"/>
        <v/>
      </c>
      <c r="BC852" s="45"/>
      <c r="BD852" s="45" t="str">
        <f t="shared" si="3703"/>
        <v/>
      </c>
      <c r="BE852" s="45"/>
      <c r="BF852" s="45"/>
      <c r="BG852" s="45"/>
      <c r="BH852" s="45" t="str">
        <f t="shared" si="3680"/>
        <v/>
      </c>
      <c r="BI852" s="46" t="str">
        <f t="shared" si="3681"/>
        <v/>
      </c>
      <c r="BJ852" s="37"/>
      <c r="BK852" s="29"/>
      <c r="BL852" s="47"/>
      <c r="BM852" s="45"/>
      <c r="BN852" s="45" t="str">
        <f t="shared" si="3717"/>
        <v/>
      </c>
      <c r="BO852" s="45"/>
      <c r="BP852" s="45" t="str">
        <f t="shared" si="3718"/>
        <v/>
      </c>
      <c r="BQ852" s="45"/>
      <c r="BR852" s="45" t="str">
        <f t="shared" si="3719"/>
        <v/>
      </c>
      <c r="BS852" s="45"/>
      <c r="BT852" s="63" t="str">
        <f t="shared" si="3720"/>
        <v/>
      </c>
      <c r="BU852" s="67" t="str">
        <f t="shared" si="3721"/>
        <v/>
      </c>
      <c r="BV852" s="43" t="str">
        <f t="shared" si="3722"/>
        <v/>
      </c>
      <c r="BW852" s="46" t="str">
        <f t="shared" si="3723"/>
        <v/>
      </c>
      <c r="BX852" s="37"/>
      <c r="BY852" s="57"/>
      <c r="BZ852" s="47"/>
      <c r="CA852" s="45"/>
      <c r="CB852" s="45" t="str">
        <f t="shared" si="3724"/>
        <v/>
      </c>
      <c r="CC852" s="45"/>
      <c r="CD852" s="45" t="str">
        <f t="shared" si="3725"/>
        <v/>
      </c>
      <c r="CE852" s="45"/>
      <c r="CF852" s="45" t="str">
        <f t="shared" si="3726"/>
        <v/>
      </c>
      <c r="CG852" s="45"/>
      <c r="CH852" s="63" t="str">
        <f t="shared" si="3727"/>
        <v/>
      </c>
      <c r="CI852" s="67" t="str">
        <f t="shared" si="3728"/>
        <v/>
      </c>
      <c r="CJ852" s="43" t="str">
        <f t="shared" si="3729"/>
        <v/>
      </c>
      <c r="CK852" s="46" t="str">
        <f t="shared" si="3730"/>
        <v/>
      </c>
      <c r="CL852" s="37"/>
      <c r="CM852" s="29"/>
      <c r="CN852" s="47"/>
      <c r="CO852" s="45"/>
      <c r="CP852" s="45" t="str">
        <f t="shared" si="3731"/>
        <v/>
      </c>
      <c r="CQ852" s="45"/>
      <c r="CR852" s="45" t="str">
        <f t="shared" si="3732"/>
        <v/>
      </c>
      <c r="CS852" s="45"/>
      <c r="CT852" s="45" t="str">
        <f t="shared" si="3733"/>
        <v/>
      </c>
      <c r="CU852" s="45"/>
      <c r="CV852" s="63" t="str">
        <f t="shared" si="3734"/>
        <v/>
      </c>
      <c r="CW852" s="67" t="str">
        <f t="shared" si="3735"/>
        <v/>
      </c>
      <c r="CX852" s="43" t="str">
        <f t="shared" si="3736"/>
        <v/>
      </c>
      <c r="CY852" s="46" t="str">
        <f t="shared" si="3737"/>
        <v/>
      </c>
      <c r="CZ852" s="37"/>
      <c r="DA852" s="29"/>
      <c r="DB852" s="47"/>
      <c r="DC852" s="67"/>
      <c r="DD852" s="45" t="str">
        <f>IF(DC852="","",DC852-#REF!)</f>
        <v/>
      </c>
      <c r="DE852" s="45"/>
      <c r="DF852" s="45"/>
      <c r="DG852" s="45"/>
      <c r="DH852" s="45" t="str">
        <f>IF(DG852="","",#REF!+#REF!-DG852)</f>
        <v/>
      </c>
      <c r="DI852" s="45"/>
      <c r="DJ852" s="45"/>
      <c r="DK852" s="45"/>
      <c r="DL852" s="45" t="str">
        <f>IF(DK852="","",DH852*DK852)</f>
        <v/>
      </c>
      <c r="DM852" s="46" t="str">
        <f>IF(DL852="","",DL852/(DD852*100))</f>
        <v/>
      </c>
      <c r="DN852" s="37"/>
      <c r="DO852" s="29"/>
      <c r="DP852" s="47"/>
      <c r="DQ852" s="45"/>
      <c r="DR852" s="45" t="str">
        <f t="shared" si="3706"/>
        <v/>
      </c>
      <c r="DS852" s="45"/>
      <c r="DT852" s="45" t="str">
        <f t="shared" si="3707"/>
        <v/>
      </c>
      <c r="DU852" s="45"/>
      <c r="DV852" s="45" t="str">
        <f t="shared" si="3708"/>
        <v/>
      </c>
      <c r="DW852" s="45"/>
      <c r="DX852" s="45"/>
      <c r="DY852" s="45"/>
      <c r="DZ852" s="45" t="str">
        <f t="shared" si="3684"/>
        <v/>
      </c>
      <c r="EA852" s="46" t="str">
        <f t="shared" si="3685"/>
        <v/>
      </c>
      <c r="EB852" s="37"/>
      <c r="GU852" s="220"/>
      <c r="HX852" s="360"/>
      <c r="HY852" s="47"/>
      <c r="HZ852" s="45"/>
      <c r="IA852" s="45" t="str">
        <f t="shared" si="3738"/>
        <v/>
      </c>
      <c r="IB852" s="45"/>
      <c r="IC852" s="45" t="str">
        <f t="shared" si="3739"/>
        <v/>
      </c>
      <c r="ID852" s="45"/>
      <c r="IE852" s="45" t="str">
        <f t="shared" si="3740"/>
        <v/>
      </c>
      <c r="IF852" s="45"/>
      <c r="IG852" s="63" t="str">
        <f t="shared" si="3741"/>
        <v/>
      </c>
      <c r="IH852" s="67" t="str">
        <f t="shared" si="3742"/>
        <v/>
      </c>
      <c r="II852" s="43" t="str">
        <f t="shared" si="3743"/>
        <v/>
      </c>
      <c r="IJ852" s="46" t="str">
        <f t="shared" si="3744"/>
        <v/>
      </c>
      <c r="IK852" s="37"/>
      <c r="IL852" s="29"/>
      <c r="IM852" s="47"/>
      <c r="IN852" s="45"/>
      <c r="IO852" s="45" t="str">
        <f t="shared" si="3745"/>
        <v/>
      </c>
      <c r="IP852" s="45"/>
      <c r="IQ852" s="45" t="str">
        <f t="shared" si="3746"/>
        <v/>
      </c>
      <c r="IR852" s="45"/>
      <c r="IS852" s="45" t="str">
        <f t="shared" si="3747"/>
        <v/>
      </c>
      <c r="IT852" s="45"/>
      <c r="IU852" s="63" t="str">
        <f t="shared" si="3748"/>
        <v/>
      </c>
      <c r="IV852" s="67" t="str">
        <f t="shared" si="3749"/>
        <v/>
      </c>
      <c r="IW852" s="43" t="str">
        <f t="shared" si="3750"/>
        <v/>
      </c>
      <c r="IX852" s="46" t="str">
        <f t="shared" si="3751"/>
        <v/>
      </c>
      <c r="IY852" s="37"/>
      <c r="IZ852" s="61"/>
      <c r="JA852" s="47"/>
      <c r="JB852" s="45"/>
      <c r="JC852" s="45" t="str">
        <f t="shared" si="3752"/>
        <v/>
      </c>
      <c r="JD852" s="45"/>
      <c r="JE852" s="45" t="str">
        <f t="shared" si="3753"/>
        <v/>
      </c>
      <c r="JF852" s="45"/>
      <c r="JG852" s="45" t="str">
        <f t="shared" si="3754"/>
        <v/>
      </c>
      <c r="JH852" s="45"/>
      <c r="JI852" s="63" t="str">
        <f t="shared" si="3755"/>
        <v/>
      </c>
      <c r="JJ852" s="67" t="str">
        <f t="shared" si="3756"/>
        <v/>
      </c>
      <c r="JK852" s="43" t="str">
        <f t="shared" si="3757"/>
        <v/>
      </c>
      <c r="JL852" s="46" t="str">
        <f t="shared" si="3758"/>
        <v/>
      </c>
      <c r="JM852" s="37"/>
      <c r="JN852" s="29"/>
      <c r="JO852" s="47"/>
      <c r="JP852" s="45"/>
      <c r="JQ852" s="45" t="str">
        <f t="shared" si="3759"/>
        <v/>
      </c>
      <c r="JR852" s="45"/>
      <c r="JS852" s="45" t="str">
        <f t="shared" si="3760"/>
        <v/>
      </c>
      <c r="JT852" s="45"/>
      <c r="JU852" s="45" t="str">
        <f t="shared" si="3761"/>
        <v/>
      </c>
      <c r="JV852" s="45"/>
      <c r="JW852" s="63" t="str">
        <f t="shared" si="3762"/>
        <v/>
      </c>
      <c r="JX852" s="67" t="str">
        <f t="shared" si="3763"/>
        <v/>
      </c>
      <c r="JY852" s="43" t="str">
        <f t="shared" si="3764"/>
        <v/>
      </c>
      <c r="JZ852" s="46" t="str">
        <f t="shared" si="3765"/>
        <v/>
      </c>
      <c r="KA852" s="37"/>
      <c r="KB852" s="51"/>
      <c r="KC852" s="47"/>
      <c r="KD852" s="45"/>
      <c r="KE852" s="45" t="str">
        <f>IF(KD852="","",KD852-KD848)</f>
        <v/>
      </c>
      <c r="KF852" s="45"/>
      <c r="KG852" s="45" t="str">
        <f>IF(KF852="","",KF852-KF848)</f>
        <v/>
      </c>
      <c r="KH852" s="45"/>
      <c r="KI852" s="45" t="str">
        <f>IF(KH852="","",KH848+KJ848-KH852)</f>
        <v/>
      </c>
      <c r="KJ852" s="45"/>
      <c r="KK852" s="63" t="str">
        <f>IF(KD852="","",KK848)</f>
        <v/>
      </c>
      <c r="KL852" s="67" t="str">
        <f>IF(KE852="","",KL848)</f>
        <v/>
      </c>
      <c r="KM852" s="43" t="str">
        <f>IF(KH852="","",KI852*KL852)</f>
        <v/>
      </c>
      <c r="KN852" s="46" t="str">
        <f>IF(KI852="","",KM852/(KE852*100))</f>
        <v/>
      </c>
      <c r="KO852" s="37"/>
      <c r="KP852" s="29"/>
      <c r="KQ852" s="47"/>
      <c r="KR852" s="45"/>
      <c r="KS852" s="45" t="str">
        <f>IF(KR852="","",KR852-KR848)</f>
        <v/>
      </c>
      <c r="KT852" s="45"/>
      <c r="KU852" s="45" t="str">
        <f>IF(KT852="","",KT852-KT848)</f>
        <v/>
      </c>
      <c r="KV852" s="45"/>
      <c r="KW852" s="45" t="str">
        <f>IF(KV852="","",KV848+KX848-KV852)</f>
        <v/>
      </c>
      <c r="KX852" s="45"/>
      <c r="KY852" s="63" t="str">
        <f>IF(KR852="","",KY848)</f>
        <v/>
      </c>
      <c r="KZ852" s="67" t="str">
        <f>IF(KS852="","",KZ848)</f>
        <v/>
      </c>
      <c r="LA852" s="43" t="str">
        <f>IF(KV852="","",KW852*KZ852)</f>
        <v/>
      </c>
      <c r="LB852" s="46" t="str">
        <f>IF(KW852="","",LA852/(KS852*100))</f>
        <v/>
      </c>
      <c r="LC852" s="37"/>
      <c r="LD852" s="29"/>
      <c r="LE852" s="47"/>
      <c r="LF852" s="45"/>
      <c r="LG852" s="45"/>
      <c r="LH852" s="45"/>
      <c r="LI852" s="45"/>
      <c r="LJ852" s="45"/>
      <c r="LK852" s="45" t="str">
        <f>IF(LJ852="","",#REF!+#REF!-LJ852)</f>
        <v/>
      </c>
      <c r="LL852" s="45"/>
      <c r="LM852" s="63"/>
      <c r="LN852" s="67"/>
      <c r="LO852" s="45"/>
      <c r="LP852" s="46"/>
      <c r="LQ852" s="37"/>
      <c r="LR852" s="29"/>
      <c r="LS852" s="47"/>
      <c r="LT852" s="67"/>
      <c r="LU852" s="45" t="str">
        <f>IF(LT852="","",LT852-#REF!)</f>
        <v/>
      </c>
      <c r="LV852" s="45"/>
      <c r="LW852" s="45"/>
      <c r="LX852" s="45"/>
      <c r="LY852" s="45" t="str">
        <f>IF(LX852="","",#REF!+#REF!-LX852)</f>
        <v/>
      </c>
      <c r="LZ852" s="45"/>
      <c r="MA852" s="45"/>
      <c r="MB852" s="45"/>
      <c r="MC852" s="45" t="str">
        <f>IF(MB852="","",LY852*MB852)</f>
        <v/>
      </c>
      <c r="MD852" s="46" t="str">
        <f>IF(MC852="","",MC852/(LU852*100))</f>
        <v/>
      </c>
      <c r="ME852" s="37"/>
      <c r="MF852" s="29"/>
      <c r="MG852" s="47"/>
      <c r="MH852" s="67"/>
      <c r="MI852" s="45" t="str">
        <f>IF(MH852="","",MH852-#REF!)</f>
        <v/>
      </c>
      <c r="MJ852" s="45"/>
      <c r="MK852" s="45"/>
      <c r="ML852" s="45"/>
      <c r="MM852" s="45" t="str">
        <f>IF(ML852="","",#REF!+#REF!-ML852)</f>
        <v/>
      </c>
      <c r="MN852" s="45"/>
      <c r="MO852" s="45"/>
      <c r="MP852" s="45"/>
      <c r="MQ852" s="45" t="str">
        <f>IF(MP852="","",MM852*MP852)</f>
        <v/>
      </c>
      <c r="MR852" s="46" t="str">
        <f>IF(MQ852="","",MQ852/(MI852*100))</f>
        <v/>
      </c>
      <c r="MS852" s="37"/>
      <c r="MT852" s="29"/>
      <c r="MU852" s="47"/>
      <c r="MV852" s="67"/>
      <c r="MW852" s="45" t="str">
        <f>IF(MV852="","",MV852-#REF!)</f>
        <v/>
      </c>
      <c r="MX852" s="45"/>
      <c r="MY852" s="45"/>
      <c r="MZ852" s="45"/>
      <c r="NA852" s="45" t="str">
        <f>IF(MZ852="","",#REF!+#REF!-MZ852)</f>
        <v/>
      </c>
      <c r="NB852" s="45"/>
      <c r="NC852" s="45"/>
      <c r="ND852" s="45"/>
      <c r="NE852" s="45" t="str">
        <f>IF(ND852="","",NA852*ND852)</f>
        <v/>
      </c>
      <c r="NF852" s="46" t="str">
        <f>IF(NE852="","",NE852/(MW852*100))</f>
        <v/>
      </c>
      <c r="NG852" s="37"/>
      <c r="NH852" s="29"/>
      <c r="NI852" s="47"/>
      <c r="NJ852" s="67"/>
      <c r="NK852" s="45" t="str">
        <f>IF(NJ852="","",NJ852-#REF!)</f>
        <v/>
      </c>
      <c r="NL852" s="45"/>
      <c r="NM852" s="45"/>
      <c r="NN852" s="45"/>
      <c r="NO852" s="45" t="str">
        <f>IF(NN852="","",#REF!+#REF!-NN852)</f>
        <v/>
      </c>
      <c r="NP852" s="45"/>
      <c r="NQ852" s="45"/>
      <c r="NR852" s="45"/>
      <c r="NS852" s="45" t="str">
        <f>IF(NR852="","",NO852*NR852)</f>
        <v/>
      </c>
      <c r="NT852" s="46" t="str">
        <f>IF(NS852="","",NS852/(NK852*100))</f>
        <v/>
      </c>
      <c r="NU852" s="37"/>
    </row>
    <row r="853" spans="1:385" ht="15" customHeight="1" thickBot="1" x14ac:dyDescent="0.3">
      <c r="A853" s="38"/>
      <c r="B853" s="39"/>
      <c r="C853" s="40"/>
      <c r="D853" s="40"/>
      <c r="E853" s="40"/>
      <c r="F853" s="135"/>
      <c r="G853" s="135"/>
      <c r="H853" s="42"/>
      <c r="I853" s="45"/>
      <c r="J853" s="45" t="str">
        <f t="shared" si="3694"/>
        <v/>
      </c>
      <c r="K853" s="45"/>
      <c r="L853" s="45"/>
      <c r="M853" s="45"/>
      <c r="N853" s="45" t="str">
        <f t="shared" si="3695"/>
        <v/>
      </c>
      <c r="O853" s="45"/>
      <c r="P853" s="45"/>
      <c r="Q853" s="45"/>
      <c r="R853" s="45" t="str">
        <f t="shared" si="3674"/>
        <v/>
      </c>
      <c r="S853" s="46" t="str">
        <f t="shared" si="3675"/>
        <v/>
      </c>
      <c r="T853" s="37"/>
      <c r="U853" s="29"/>
      <c r="V853" s="47"/>
      <c r="W853" s="67"/>
      <c r="X853" s="45" t="str">
        <f>IF(W853="","",W853-W852)</f>
        <v/>
      </c>
      <c r="Y853" s="45"/>
      <c r="Z853" s="45"/>
      <c r="AA853" s="45"/>
      <c r="AB853" s="45" t="str">
        <f>IF(AA853="","",AA852+AC852-AA853)</f>
        <v/>
      </c>
      <c r="AC853" s="45"/>
      <c r="AD853" s="45"/>
      <c r="AE853" s="45"/>
      <c r="AF853" s="45" t="str">
        <f>IF(AE853="","",AB853*AE853)</f>
        <v/>
      </c>
      <c r="AG853" s="46" t="str">
        <f>IF(AF853="","",AF853/(X853*100))</f>
        <v/>
      </c>
      <c r="AH853" s="37"/>
      <c r="AI853" s="29"/>
      <c r="AJ853" s="47"/>
      <c r="AK853" s="45"/>
      <c r="AL853" s="45" t="str">
        <f t="shared" si="3698"/>
        <v/>
      </c>
      <c r="AM853" s="45"/>
      <c r="AN853" s="45" t="str">
        <f t="shared" si="3699"/>
        <v/>
      </c>
      <c r="AO853" s="45"/>
      <c r="AP853" s="45" t="str">
        <f t="shared" si="3700"/>
        <v/>
      </c>
      <c r="AQ853" s="45"/>
      <c r="AR853" s="45"/>
      <c r="AS853" s="45"/>
      <c r="AT853" s="45" t="str">
        <f t="shared" si="3678"/>
        <v/>
      </c>
      <c r="AU853" s="46" t="str">
        <f t="shared" si="3679"/>
        <v/>
      </c>
      <c r="AV853" s="37"/>
      <c r="AW853" s="29"/>
      <c r="AX853" s="47"/>
      <c r="AY853" s="45"/>
      <c r="AZ853" s="45" t="str">
        <f t="shared" si="3701"/>
        <v/>
      </c>
      <c r="BA853" s="45"/>
      <c r="BB853" s="45" t="str">
        <f t="shared" si="3702"/>
        <v/>
      </c>
      <c r="BC853" s="45"/>
      <c r="BD853" s="45" t="str">
        <f t="shared" si="3703"/>
        <v/>
      </c>
      <c r="BE853" s="45"/>
      <c r="BF853" s="45"/>
      <c r="BG853" s="45"/>
      <c r="BH853" s="45" t="str">
        <f t="shared" si="3680"/>
        <v/>
      </c>
      <c r="BI853" s="46" t="str">
        <f t="shared" si="3681"/>
        <v/>
      </c>
      <c r="BJ853" s="37"/>
      <c r="BK853" s="29"/>
      <c r="BL853" s="47"/>
      <c r="BM853" s="45"/>
      <c r="BN853" s="45" t="str">
        <f t="shared" si="3717"/>
        <v/>
      </c>
      <c r="BO853" s="45"/>
      <c r="BP853" s="45" t="str">
        <f t="shared" si="3718"/>
        <v/>
      </c>
      <c r="BQ853" s="45"/>
      <c r="BR853" s="45" t="str">
        <f t="shared" si="3719"/>
        <v/>
      </c>
      <c r="BS853" s="45"/>
      <c r="BT853" s="63" t="str">
        <f t="shared" si="3720"/>
        <v/>
      </c>
      <c r="BU853" s="67" t="str">
        <f t="shared" si="3721"/>
        <v/>
      </c>
      <c r="BV853" s="45" t="str">
        <f t="shared" si="3722"/>
        <v/>
      </c>
      <c r="BW853" s="46" t="str">
        <f t="shared" si="3723"/>
        <v/>
      </c>
      <c r="BX853" s="37"/>
      <c r="BY853" s="57"/>
      <c r="BZ853" s="47"/>
      <c r="CA853" s="45"/>
      <c r="CB853" s="45" t="str">
        <f t="shared" si="3724"/>
        <v/>
      </c>
      <c r="CC853" s="45"/>
      <c r="CD853" s="45" t="str">
        <f t="shared" si="3725"/>
        <v/>
      </c>
      <c r="CE853" s="45"/>
      <c r="CF853" s="45" t="str">
        <f t="shared" si="3726"/>
        <v/>
      </c>
      <c r="CG853" s="45"/>
      <c r="CH853" s="63" t="str">
        <f t="shared" si="3727"/>
        <v/>
      </c>
      <c r="CI853" s="67" t="str">
        <f t="shared" si="3728"/>
        <v/>
      </c>
      <c r="CJ853" s="45" t="str">
        <f t="shared" si="3729"/>
        <v/>
      </c>
      <c r="CK853" s="46" t="str">
        <f t="shared" si="3730"/>
        <v/>
      </c>
      <c r="CL853" s="37"/>
      <c r="CM853" s="29"/>
      <c r="CN853" s="47"/>
      <c r="CO853" s="45"/>
      <c r="CP853" s="45" t="str">
        <f t="shared" si="3731"/>
        <v/>
      </c>
      <c r="CQ853" s="45"/>
      <c r="CR853" s="45" t="str">
        <f t="shared" si="3732"/>
        <v/>
      </c>
      <c r="CS853" s="45"/>
      <c r="CT853" s="45" t="str">
        <f t="shared" si="3733"/>
        <v/>
      </c>
      <c r="CU853" s="45"/>
      <c r="CV853" s="63" t="str">
        <f>IF(CO853="","",CV849)</f>
        <v/>
      </c>
      <c r="CW853" s="67" t="str">
        <f t="shared" si="3735"/>
        <v/>
      </c>
      <c r="CX853" s="45" t="str">
        <f t="shared" si="3736"/>
        <v/>
      </c>
      <c r="CY853" s="46" t="str">
        <f t="shared" si="3737"/>
        <v/>
      </c>
      <c r="CZ853" s="37"/>
      <c r="DA853" s="29"/>
      <c r="DB853" s="47"/>
      <c r="DC853" s="67"/>
      <c r="DD853" s="45" t="str">
        <f>IF(DC853="","",DC853-DC852)</f>
        <v/>
      </c>
      <c r="DE853" s="45"/>
      <c r="DF853" s="45"/>
      <c r="DG853" s="45"/>
      <c r="DH853" s="45" t="str">
        <f>IF(DG853="","",DG852+DI852-DG853)</f>
        <v/>
      </c>
      <c r="DI853" s="45"/>
      <c r="DJ853" s="45"/>
      <c r="DK853" s="45"/>
      <c r="DL853" s="45" t="str">
        <f>IF(DK853="","",DH853*DK853)</f>
        <v/>
      </c>
      <c r="DM853" s="46" t="str">
        <f>IF(DL853="","",DL853/(DD853*100))</f>
        <v/>
      </c>
      <c r="DN853" s="37"/>
      <c r="DO853" s="29"/>
      <c r="DP853" s="47"/>
      <c r="DQ853" s="45"/>
      <c r="DR853" s="45" t="str">
        <f t="shared" si="3706"/>
        <v/>
      </c>
      <c r="DS853" s="45"/>
      <c r="DT853" s="45" t="str">
        <f t="shared" si="3707"/>
        <v/>
      </c>
      <c r="DU853" s="45"/>
      <c r="DV853" s="45" t="str">
        <f t="shared" si="3708"/>
        <v/>
      </c>
      <c r="DW853" s="45"/>
      <c r="DX853" s="45"/>
      <c r="DY853" s="45"/>
      <c r="DZ853" s="45" t="str">
        <f t="shared" si="3684"/>
        <v/>
      </c>
      <c r="EA853" s="46" t="str">
        <f t="shared" si="3685"/>
        <v/>
      </c>
      <c r="EB853" s="37"/>
      <c r="GU853" s="220"/>
      <c r="HX853" s="360"/>
      <c r="HY853" s="47"/>
      <c r="HZ853" s="45"/>
      <c r="IA853" s="45" t="str">
        <f t="shared" si="3738"/>
        <v/>
      </c>
      <c r="IB853" s="45"/>
      <c r="IC853" s="45" t="str">
        <f t="shared" si="3739"/>
        <v/>
      </c>
      <c r="ID853" s="45"/>
      <c r="IE853" s="45" t="str">
        <f t="shared" si="3740"/>
        <v/>
      </c>
      <c r="IF853" s="45"/>
      <c r="IG853" s="63" t="str">
        <f t="shared" si="3741"/>
        <v/>
      </c>
      <c r="IH853" s="67" t="str">
        <f t="shared" si="3742"/>
        <v/>
      </c>
      <c r="II853" s="45" t="str">
        <f t="shared" si="3743"/>
        <v/>
      </c>
      <c r="IJ853" s="46" t="str">
        <f t="shared" si="3744"/>
        <v/>
      </c>
      <c r="IK853" s="37"/>
      <c r="IL853" s="29"/>
      <c r="IM853" s="47"/>
      <c r="IN853" s="45"/>
      <c r="IO853" s="45" t="str">
        <f t="shared" si="3745"/>
        <v/>
      </c>
      <c r="IP853" s="45"/>
      <c r="IQ853" s="45" t="str">
        <f t="shared" si="3746"/>
        <v/>
      </c>
      <c r="IR853" s="45"/>
      <c r="IS853" s="45" t="str">
        <f t="shared" si="3747"/>
        <v/>
      </c>
      <c r="IT853" s="45"/>
      <c r="IU853" s="63" t="str">
        <f t="shared" si="3748"/>
        <v/>
      </c>
      <c r="IV853" s="67" t="str">
        <f t="shared" si="3749"/>
        <v/>
      </c>
      <c r="IW853" s="45" t="str">
        <f t="shared" si="3750"/>
        <v/>
      </c>
      <c r="IX853" s="46" t="str">
        <f t="shared" si="3751"/>
        <v/>
      </c>
      <c r="IY853" s="37"/>
      <c r="IZ853" s="61"/>
      <c r="JA853" s="47"/>
      <c r="JB853" s="45"/>
      <c r="JC853" s="45" t="str">
        <f t="shared" si="3752"/>
        <v/>
      </c>
      <c r="JD853" s="45"/>
      <c r="JE853" s="45" t="str">
        <f t="shared" si="3753"/>
        <v/>
      </c>
      <c r="JF853" s="45"/>
      <c r="JG853" s="45" t="str">
        <f t="shared" si="3754"/>
        <v/>
      </c>
      <c r="JH853" s="45"/>
      <c r="JI853" s="63" t="str">
        <f t="shared" si="3755"/>
        <v/>
      </c>
      <c r="JJ853" s="67" t="str">
        <f t="shared" si="3756"/>
        <v/>
      </c>
      <c r="JK853" s="45" t="str">
        <f t="shared" si="3757"/>
        <v/>
      </c>
      <c r="JL853" s="46" t="str">
        <f t="shared" si="3758"/>
        <v/>
      </c>
      <c r="JM853" s="37"/>
      <c r="JN853" s="29"/>
      <c r="JO853" s="47"/>
      <c r="JP853" s="45"/>
      <c r="JQ853" s="45" t="str">
        <f t="shared" si="3759"/>
        <v/>
      </c>
      <c r="JR853" s="45"/>
      <c r="JS853" s="45" t="str">
        <f t="shared" si="3760"/>
        <v/>
      </c>
      <c r="JT853" s="45"/>
      <c r="JU853" s="45" t="str">
        <f t="shared" si="3761"/>
        <v/>
      </c>
      <c r="JV853" s="45"/>
      <c r="JW853" s="63" t="str">
        <f t="shared" si="3762"/>
        <v/>
      </c>
      <c r="JX853" s="67" t="str">
        <f t="shared" si="3763"/>
        <v/>
      </c>
      <c r="JY853" s="45" t="str">
        <f t="shared" si="3764"/>
        <v/>
      </c>
      <c r="JZ853" s="46" t="str">
        <f t="shared" si="3765"/>
        <v/>
      </c>
      <c r="KA853" s="37"/>
      <c r="KB853" s="51"/>
      <c r="KC853" s="47"/>
      <c r="KD853" s="45"/>
      <c r="KE853" s="45" t="str">
        <f>IF(KD853="","",KD853-KD849)</f>
        <v/>
      </c>
      <c r="KF853" s="45"/>
      <c r="KG853" s="45" t="str">
        <f>IF(KF853="","",KF853-KF849)</f>
        <v/>
      </c>
      <c r="KH853" s="45"/>
      <c r="KI853" s="45" t="str">
        <f>IF(KH853="","",KH849+KJ849-KH853)</f>
        <v/>
      </c>
      <c r="KJ853" s="45"/>
      <c r="KK853" s="63" t="str">
        <f>IF(KD853="","",KK849)</f>
        <v/>
      </c>
      <c r="KL853" s="67" t="str">
        <f>IF(KE853="","",KL849)</f>
        <v/>
      </c>
      <c r="KM853" s="45" t="str">
        <f>IF(KH853="","",KI853*KL853)</f>
        <v/>
      </c>
      <c r="KN853" s="46" t="str">
        <f>IF(KI853="","",KM853/(KE853*100))</f>
        <v/>
      </c>
      <c r="KO853" s="37"/>
      <c r="KP853" s="29"/>
      <c r="KQ853" s="47"/>
      <c r="KR853" s="45"/>
      <c r="KS853" s="45" t="str">
        <f>IF(KR853="","",KR853-KR849)</f>
        <v/>
      </c>
      <c r="KT853" s="45"/>
      <c r="KU853" s="45" t="str">
        <f>IF(KT853="","",KT853-KT849)</f>
        <v/>
      </c>
      <c r="KV853" s="45"/>
      <c r="KW853" s="45" t="str">
        <f>IF(KV853="","",KV849+KX849-KV853)</f>
        <v/>
      </c>
      <c r="KX853" s="45"/>
      <c r="KY853" s="63" t="str">
        <f>IF(KR853="","",KY849)</f>
        <v/>
      </c>
      <c r="KZ853" s="67" t="str">
        <f>IF(KS853="","",KZ849)</f>
        <v/>
      </c>
      <c r="LA853" s="45" t="str">
        <f>IF(KV853="","",KW853*KZ853)</f>
        <v/>
      </c>
      <c r="LB853" s="46" t="str">
        <f>IF(KW853="","",LA853/(KS853*100))</f>
        <v/>
      </c>
      <c r="LC853" s="37"/>
      <c r="LD853" s="29"/>
      <c r="LE853" s="75"/>
      <c r="LF853" s="76"/>
      <c r="LG853" s="76"/>
      <c r="LH853" s="76"/>
      <c r="LI853" s="76"/>
      <c r="LJ853" s="76"/>
      <c r="LK853" s="76" t="str">
        <f>IF(LJ853="","",#REF!+#REF!-LJ853)</f>
        <v/>
      </c>
      <c r="LL853" s="76"/>
      <c r="LM853" s="78"/>
      <c r="LN853" s="79"/>
      <c r="LO853" s="76"/>
      <c r="LP853" s="80"/>
      <c r="LQ853" s="37"/>
      <c r="LR853" s="29"/>
      <c r="LS853" s="47"/>
      <c r="LT853" s="67"/>
      <c r="LU853" s="45" t="str">
        <f>IF(LT853="","",LT853-LT852)</f>
        <v/>
      </c>
      <c r="LV853" s="45"/>
      <c r="LW853" s="45"/>
      <c r="LX853" s="45"/>
      <c r="LY853" s="45" t="str">
        <f>IF(LX853="","",LX852+LZ852-LX853)</f>
        <v/>
      </c>
      <c r="LZ853" s="45"/>
      <c r="MA853" s="45"/>
      <c r="MB853" s="45"/>
      <c r="MC853" s="45" t="str">
        <f>IF(MB853="","",LY853*MB853)</f>
        <v/>
      </c>
      <c r="MD853" s="46" t="str">
        <f>IF(MC853="","",MC853/(LU853*100))</f>
        <v/>
      </c>
      <c r="ME853" s="37"/>
      <c r="MF853" s="29"/>
      <c r="MG853" s="47"/>
      <c r="MH853" s="67"/>
      <c r="MI853" s="45" t="str">
        <f>IF(MH853="","",MH853-MH852)</f>
        <v/>
      </c>
      <c r="MJ853" s="45"/>
      <c r="MK853" s="45"/>
      <c r="ML853" s="45"/>
      <c r="MM853" s="45" t="str">
        <f>IF(ML853="","",ML852+MN852-ML853)</f>
        <v/>
      </c>
      <c r="MN853" s="45"/>
      <c r="MO853" s="45"/>
      <c r="MP853" s="45"/>
      <c r="MQ853" s="45" t="str">
        <f>IF(MP853="","",MM853*MP853)</f>
        <v/>
      </c>
      <c r="MR853" s="46" t="str">
        <f>IF(MQ853="","",MQ853/(MI853*100))</f>
        <v/>
      </c>
      <c r="MS853" s="37"/>
      <c r="MT853" s="29"/>
      <c r="MU853" s="47"/>
      <c r="MV853" s="67"/>
      <c r="MW853" s="45" t="str">
        <f>IF(MV853="","",MV853-MV852)</f>
        <v/>
      </c>
      <c r="MX853" s="45"/>
      <c r="MY853" s="45"/>
      <c r="MZ853" s="45"/>
      <c r="NA853" s="45" t="str">
        <f>IF(MZ853="","",MZ852+NB852-MZ853)</f>
        <v/>
      </c>
      <c r="NB853" s="45"/>
      <c r="NC853" s="45"/>
      <c r="ND853" s="45"/>
      <c r="NE853" s="45" t="str">
        <f>IF(ND853="","",NA853*ND853)</f>
        <v/>
      </c>
      <c r="NF853" s="46" t="str">
        <f>IF(NE853="","",NE853/(MW853*100))</f>
        <v/>
      </c>
      <c r="NG853" s="37"/>
      <c r="NH853" s="29"/>
      <c r="NI853" s="47"/>
      <c r="NJ853" s="67"/>
      <c r="NK853" s="45" t="str">
        <f>IF(NJ853="","",NJ853-NJ852)</f>
        <v/>
      </c>
      <c r="NL853" s="45"/>
      <c r="NM853" s="45"/>
      <c r="NN853" s="45"/>
      <c r="NO853" s="45" t="str">
        <f>IF(NN853="","",NN852+NP852-NN853)</f>
        <v/>
      </c>
      <c r="NP853" s="45"/>
      <c r="NQ853" s="45"/>
      <c r="NR853" s="45"/>
      <c r="NS853" s="45" t="str">
        <f>IF(NR853="","",NO853*NR853)</f>
        <v/>
      </c>
      <c r="NT853" s="46" t="str">
        <f>IF(NS853="","",NS853/(NK853*100))</f>
        <v/>
      </c>
      <c r="NU853" s="37"/>
    </row>
    <row r="854" spans="1:385" ht="15" customHeight="1" thickTop="1" thickBot="1" x14ac:dyDescent="0.3">
      <c r="A854" s="38"/>
      <c r="B854" s="39"/>
      <c r="C854" s="40"/>
      <c r="D854" s="40"/>
      <c r="E854" s="40"/>
      <c r="F854" s="135"/>
      <c r="G854" s="135"/>
      <c r="H854" s="42"/>
      <c r="I854" s="45"/>
      <c r="J854" s="45" t="str">
        <f t="shared" si="3694"/>
        <v/>
      </c>
      <c r="K854" s="45"/>
      <c r="L854" s="45"/>
      <c r="M854" s="45"/>
      <c r="N854" s="45" t="str">
        <f t="shared" si="3695"/>
        <v/>
      </c>
      <c r="O854" s="45"/>
      <c r="P854" s="45"/>
      <c r="Q854" s="45"/>
      <c r="R854" s="45" t="str">
        <f t="shared" si="3674"/>
        <v/>
      </c>
      <c r="S854" s="46" t="str">
        <f t="shared" si="3675"/>
        <v/>
      </c>
      <c r="T854" s="37"/>
      <c r="U854" s="29"/>
      <c r="V854" s="47"/>
      <c r="W854" s="67"/>
      <c r="X854" s="45" t="str">
        <f>IF(W854="","",W854-W853)</f>
        <v/>
      </c>
      <c r="Y854" s="45"/>
      <c r="Z854" s="45"/>
      <c r="AA854" s="45"/>
      <c r="AB854" s="45" t="str">
        <f>IF(AA854="","",AA853+AC853-AA854)</f>
        <v/>
      </c>
      <c r="AC854" s="45"/>
      <c r="AD854" s="45"/>
      <c r="AE854" s="45"/>
      <c r="AF854" s="45" t="str">
        <f>IF(AE854="","",AB854*AE854)</f>
        <v/>
      </c>
      <c r="AG854" s="46" t="str">
        <f>IF(AF854="","",AF854/(X854*100))</f>
        <v/>
      </c>
      <c r="AH854" s="37"/>
      <c r="AI854" s="29"/>
      <c r="AJ854" s="47"/>
      <c r="AK854" s="45"/>
      <c r="AL854" s="45" t="str">
        <f t="shared" si="3698"/>
        <v/>
      </c>
      <c r="AM854" s="45"/>
      <c r="AN854" s="45" t="str">
        <f t="shared" si="3699"/>
        <v/>
      </c>
      <c r="AO854" s="45"/>
      <c r="AP854" s="45" t="str">
        <f t="shared" si="3700"/>
        <v/>
      </c>
      <c r="AQ854" s="45"/>
      <c r="AR854" s="45"/>
      <c r="AS854" s="45"/>
      <c r="AT854" s="45" t="str">
        <f t="shared" si="3678"/>
        <v/>
      </c>
      <c r="AU854" s="46" t="str">
        <f t="shared" si="3679"/>
        <v/>
      </c>
      <c r="AV854" s="37"/>
      <c r="AW854" s="29"/>
      <c r="AX854" s="47"/>
      <c r="AY854" s="45"/>
      <c r="AZ854" s="45" t="str">
        <f t="shared" si="3701"/>
        <v/>
      </c>
      <c r="BA854" s="45"/>
      <c r="BB854" s="45" t="str">
        <f t="shared" si="3702"/>
        <v/>
      </c>
      <c r="BC854" s="45"/>
      <c r="BD854" s="45" t="str">
        <f t="shared" si="3703"/>
        <v/>
      </c>
      <c r="BE854" s="45"/>
      <c r="BF854" s="45"/>
      <c r="BG854" s="45"/>
      <c r="BH854" s="45" t="str">
        <f t="shared" si="3680"/>
        <v/>
      </c>
      <c r="BI854" s="46" t="str">
        <f t="shared" si="3681"/>
        <v/>
      </c>
      <c r="BJ854" s="37"/>
      <c r="BK854" s="29"/>
      <c r="BL854" s="75"/>
      <c r="BM854" s="76"/>
      <c r="BN854" s="76" t="str">
        <f t="shared" si="3717"/>
        <v/>
      </c>
      <c r="BO854" s="76"/>
      <c r="BP854" s="76" t="str">
        <f t="shared" si="3718"/>
        <v/>
      </c>
      <c r="BQ854" s="76"/>
      <c r="BR854" s="76" t="str">
        <f t="shared" si="3719"/>
        <v/>
      </c>
      <c r="BS854" s="76"/>
      <c r="BT854" s="78" t="str">
        <f t="shared" si="3720"/>
        <v/>
      </c>
      <c r="BU854" s="79" t="str">
        <f t="shared" si="3721"/>
        <v/>
      </c>
      <c r="BV854" s="76" t="str">
        <f t="shared" si="3722"/>
        <v/>
      </c>
      <c r="BW854" s="80" t="str">
        <f t="shared" si="3723"/>
        <v/>
      </c>
      <c r="BX854" s="37"/>
      <c r="BY854" s="57"/>
      <c r="BZ854" s="75"/>
      <c r="CA854" s="76"/>
      <c r="CB854" s="76" t="str">
        <f t="shared" si="3724"/>
        <v/>
      </c>
      <c r="CC854" s="76"/>
      <c r="CD854" s="76" t="str">
        <f t="shared" si="3725"/>
        <v/>
      </c>
      <c r="CE854" s="76"/>
      <c r="CF854" s="76" t="str">
        <f t="shared" si="3726"/>
        <v/>
      </c>
      <c r="CG854" s="76"/>
      <c r="CH854" s="78" t="str">
        <f t="shared" si="3727"/>
        <v/>
      </c>
      <c r="CI854" s="79" t="str">
        <f t="shared" si="3728"/>
        <v/>
      </c>
      <c r="CJ854" s="76" t="str">
        <f t="shared" si="3729"/>
        <v/>
      </c>
      <c r="CK854" s="80" t="str">
        <f t="shared" si="3730"/>
        <v/>
      </c>
      <c r="CL854" s="37"/>
      <c r="CM854" s="29"/>
      <c r="CN854" s="75"/>
      <c r="CO854" s="76"/>
      <c r="CP854" s="76" t="str">
        <f t="shared" si="3731"/>
        <v/>
      </c>
      <c r="CQ854" s="76"/>
      <c r="CR854" s="76" t="str">
        <f t="shared" si="3732"/>
        <v/>
      </c>
      <c r="CS854" s="76"/>
      <c r="CT854" s="76" t="str">
        <f t="shared" si="3733"/>
        <v/>
      </c>
      <c r="CU854" s="76"/>
      <c r="CV854" s="78" t="str">
        <f t="shared" si="3734"/>
        <v/>
      </c>
      <c r="CW854" s="79" t="str">
        <f t="shared" si="3735"/>
        <v/>
      </c>
      <c r="CX854" s="76" t="str">
        <f t="shared" si="3736"/>
        <v/>
      </c>
      <c r="CY854" s="80" t="str">
        <f t="shared" si="3737"/>
        <v/>
      </c>
      <c r="CZ854" s="37"/>
      <c r="DA854" s="29"/>
      <c r="DB854" s="47"/>
      <c r="DC854" s="67"/>
      <c r="DD854" s="45" t="str">
        <f>IF(DC854="","",DC854-DC853)</f>
        <v/>
      </c>
      <c r="DE854" s="45"/>
      <c r="DF854" s="45"/>
      <c r="DG854" s="45"/>
      <c r="DH854" s="45" t="str">
        <f>IF(DG854="","",DG853+DI853-DG854)</f>
        <v/>
      </c>
      <c r="DI854" s="45"/>
      <c r="DJ854" s="45"/>
      <c r="DK854" s="45"/>
      <c r="DL854" s="45" t="str">
        <f>IF(DK854="","",DH854*DK854)</f>
        <v/>
      </c>
      <c r="DM854" s="46" t="str">
        <f>IF(DL854="","",DL854/(DD854*100))</f>
        <v/>
      </c>
      <c r="DN854" s="37"/>
      <c r="DO854" s="29"/>
      <c r="DP854" s="47"/>
      <c r="DQ854" s="45"/>
      <c r="DR854" s="45" t="str">
        <f t="shared" si="3706"/>
        <v/>
      </c>
      <c r="DS854" s="45"/>
      <c r="DT854" s="45" t="str">
        <f t="shared" si="3707"/>
        <v/>
      </c>
      <c r="DU854" s="45"/>
      <c r="DV854" s="45" t="str">
        <f t="shared" si="3708"/>
        <v/>
      </c>
      <c r="DW854" s="45"/>
      <c r="DX854" s="45"/>
      <c r="DY854" s="45"/>
      <c r="DZ854" s="45" t="str">
        <f t="shared" si="3684"/>
        <v/>
      </c>
      <c r="EA854" s="46" t="str">
        <f t="shared" si="3685"/>
        <v/>
      </c>
      <c r="EB854" s="37"/>
      <c r="GU854" s="220"/>
      <c r="HX854" s="360"/>
      <c r="HY854" s="75"/>
      <c r="HZ854" s="76"/>
      <c r="IA854" s="76" t="str">
        <f t="shared" si="3738"/>
        <v/>
      </c>
      <c r="IB854" s="76"/>
      <c r="IC854" s="76" t="str">
        <f t="shared" si="3739"/>
        <v/>
      </c>
      <c r="ID854" s="76"/>
      <c r="IE854" s="76" t="str">
        <f t="shared" si="3740"/>
        <v/>
      </c>
      <c r="IF854" s="76"/>
      <c r="IG854" s="78" t="str">
        <f t="shared" si="3741"/>
        <v/>
      </c>
      <c r="IH854" s="79" t="str">
        <f t="shared" si="3742"/>
        <v/>
      </c>
      <c r="II854" s="76" t="str">
        <f t="shared" si="3743"/>
        <v/>
      </c>
      <c r="IJ854" s="80" t="str">
        <f t="shared" si="3744"/>
        <v/>
      </c>
      <c r="IK854" s="37"/>
      <c r="IL854" s="29"/>
      <c r="IM854" s="75"/>
      <c r="IN854" s="76"/>
      <c r="IO854" s="76" t="str">
        <f t="shared" si="3745"/>
        <v/>
      </c>
      <c r="IP854" s="76"/>
      <c r="IQ854" s="76" t="str">
        <f t="shared" si="3746"/>
        <v/>
      </c>
      <c r="IR854" s="76"/>
      <c r="IS854" s="76" t="str">
        <f t="shared" si="3747"/>
        <v/>
      </c>
      <c r="IT854" s="76"/>
      <c r="IU854" s="78" t="str">
        <f t="shared" si="3748"/>
        <v/>
      </c>
      <c r="IV854" s="79" t="str">
        <f t="shared" si="3749"/>
        <v/>
      </c>
      <c r="IW854" s="76" t="str">
        <f t="shared" si="3750"/>
        <v/>
      </c>
      <c r="IX854" s="80" t="str">
        <f t="shared" si="3751"/>
        <v/>
      </c>
      <c r="IY854" s="37"/>
      <c r="IZ854" s="61"/>
      <c r="JA854" s="75"/>
      <c r="JB854" s="76"/>
      <c r="JC854" s="76" t="str">
        <f t="shared" si="3752"/>
        <v/>
      </c>
      <c r="JD854" s="76"/>
      <c r="JE854" s="76" t="str">
        <f t="shared" si="3753"/>
        <v/>
      </c>
      <c r="JF854" s="76"/>
      <c r="JG854" s="76" t="str">
        <f t="shared" si="3754"/>
        <v/>
      </c>
      <c r="JH854" s="76"/>
      <c r="JI854" s="78" t="str">
        <f t="shared" si="3755"/>
        <v/>
      </c>
      <c r="JJ854" s="79" t="str">
        <f t="shared" si="3756"/>
        <v/>
      </c>
      <c r="JK854" s="76" t="str">
        <f t="shared" si="3757"/>
        <v/>
      </c>
      <c r="JL854" s="80" t="str">
        <f t="shared" si="3758"/>
        <v/>
      </c>
      <c r="JM854" s="37"/>
      <c r="JN854" s="29"/>
      <c r="JO854" s="75"/>
      <c r="JP854" s="76"/>
      <c r="JQ854" s="76" t="str">
        <f t="shared" si="3759"/>
        <v/>
      </c>
      <c r="JR854" s="76"/>
      <c r="JS854" s="76" t="str">
        <f t="shared" si="3760"/>
        <v/>
      </c>
      <c r="JT854" s="76"/>
      <c r="JU854" s="76" t="str">
        <f t="shared" si="3761"/>
        <v/>
      </c>
      <c r="JV854" s="76"/>
      <c r="JW854" s="78" t="str">
        <f t="shared" si="3762"/>
        <v/>
      </c>
      <c r="JX854" s="79" t="str">
        <f t="shared" si="3763"/>
        <v/>
      </c>
      <c r="JY854" s="76" t="str">
        <f t="shared" si="3764"/>
        <v/>
      </c>
      <c r="JZ854" s="80" t="str">
        <f t="shared" si="3765"/>
        <v/>
      </c>
      <c r="KA854" s="37"/>
      <c r="KB854" s="51"/>
      <c r="KC854" s="75"/>
      <c r="KD854" s="76"/>
      <c r="KE854" s="76" t="str">
        <f>IF(KD854="","",KD854-KD850)</f>
        <v/>
      </c>
      <c r="KF854" s="76"/>
      <c r="KG854" s="76" t="str">
        <f>IF(KF854="","",KF854-KF850)</f>
        <v/>
      </c>
      <c r="KH854" s="76"/>
      <c r="KI854" s="76" t="str">
        <f>IF(KH854="","",KH850+KJ850-KH854)</f>
        <v/>
      </c>
      <c r="KJ854" s="76"/>
      <c r="KK854" s="78" t="str">
        <f>IF(KD854="","",KK850)</f>
        <v/>
      </c>
      <c r="KL854" s="79" t="str">
        <f>IF(KE854="","",KL850)</f>
        <v/>
      </c>
      <c r="KM854" s="76" t="str">
        <f>IF(KH854="","",KI854*KL854)</f>
        <v/>
      </c>
      <c r="KN854" s="80" t="str">
        <f>IF(KI854="","",KM854/(KE854*100))</f>
        <v/>
      </c>
      <c r="KO854" s="37"/>
      <c r="KP854" s="29"/>
      <c r="KQ854" s="75"/>
      <c r="KR854" s="76"/>
      <c r="KS854" s="76" t="str">
        <f>IF(KR854="","",KR854-KR850)</f>
        <v/>
      </c>
      <c r="KT854" s="76"/>
      <c r="KU854" s="76" t="str">
        <f>IF(KT854="","",KT854-KT850)</f>
        <v/>
      </c>
      <c r="KV854" s="76"/>
      <c r="KW854" s="76" t="str">
        <f>IF(KV854="","",KV850+KX850-KV854)</f>
        <v/>
      </c>
      <c r="KX854" s="76"/>
      <c r="KY854" s="78" t="str">
        <f>IF(KR854="","",KY850)</f>
        <v/>
      </c>
      <c r="KZ854" s="79" t="str">
        <f>IF(KS854="","",KZ850)</f>
        <v/>
      </c>
      <c r="LA854" s="76" t="str">
        <f>IF(KV854="","",KW854*KZ854)</f>
        <v/>
      </c>
      <c r="LB854" s="80" t="str">
        <f>IF(KW854="","",LA854/(KS854*100))</f>
        <v/>
      </c>
      <c r="LC854" s="37"/>
      <c r="LD854" s="29"/>
      <c r="LE854" s="101"/>
      <c r="LF854" s="87"/>
      <c r="LG854" s="87"/>
      <c r="LH854" s="87"/>
      <c r="LI854" s="87"/>
      <c r="LJ854" s="87"/>
      <c r="LK854" s="87" t="str">
        <f>IF(LJ854="","",LJ851+LL851-LJ854)</f>
        <v/>
      </c>
      <c r="LL854" s="87"/>
      <c r="LM854" s="102"/>
      <c r="LN854" s="103"/>
      <c r="LO854" s="87"/>
      <c r="LP854" s="89"/>
      <c r="LQ854" s="37"/>
      <c r="LR854" s="29"/>
      <c r="LS854" s="47"/>
      <c r="LT854" s="67"/>
      <c r="LU854" s="45" t="str">
        <f>IF(LT854="","",LT854-LT853)</f>
        <v/>
      </c>
      <c r="LV854" s="45"/>
      <c r="LW854" s="45"/>
      <c r="LX854" s="45"/>
      <c r="LY854" s="45" t="str">
        <f>IF(LX854="","",LX853+LZ853-LX854)</f>
        <v/>
      </c>
      <c r="LZ854" s="45"/>
      <c r="MA854" s="45"/>
      <c r="MB854" s="45"/>
      <c r="MC854" s="45" t="str">
        <f>IF(MB854="","",LY854*MB854)</f>
        <v/>
      </c>
      <c r="MD854" s="46" t="str">
        <f>IF(MC854="","",MC854/(LU854*100))</f>
        <v/>
      </c>
      <c r="ME854" s="37"/>
      <c r="MF854" s="29"/>
      <c r="MG854" s="47"/>
      <c r="MH854" s="67"/>
      <c r="MI854" s="45" t="str">
        <f>IF(MH854="","",MH854-MH853)</f>
        <v/>
      </c>
      <c r="MJ854" s="45"/>
      <c r="MK854" s="45"/>
      <c r="ML854" s="45"/>
      <c r="MM854" s="45" t="str">
        <f>IF(ML854="","",ML853+MN853-ML854)</f>
        <v/>
      </c>
      <c r="MN854" s="45"/>
      <c r="MO854" s="45"/>
      <c r="MP854" s="45"/>
      <c r="MQ854" s="45" t="str">
        <f>IF(MP854="","",MM854*MP854)</f>
        <v/>
      </c>
      <c r="MR854" s="46" t="str">
        <f>IF(MQ854="","",MQ854/(MI854*100))</f>
        <v/>
      </c>
      <c r="MS854" s="37"/>
      <c r="MT854" s="29"/>
      <c r="MU854" s="47"/>
      <c r="MV854" s="67"/>
      <c r="MW854" s="45" t="str">
        <f>IF(MV854="","",MV854-MV853)</f>
        <v/>
      </c>
      <c r="MX854" s="45"/>
      <c r="MY854" s="45"/>
      <c r="MZ854" s="45"/>
      <c r="NA854" s="45" t="str">
        <f>IF(MZ854="","",MZ853+NB853-MZ854)</f>
        <v/>
      </c>
      <c r="NB854" s="45"/>
      <c r="NC854" s="45"/>
      <c r="ND854" s="45"/>
      <c r="NE854" s="45" t="str">
        <f>IF(ND854="","",NA854*ND854)</f>
        <v/>
      </c>
      <c r="NF854" s="46" t="str">
        <f>IF(NE854="","",NE854/(MW854*100))</f>
        <v/>
      </c>
      <c r="NG854" s="37"/>
      <c r="NH854" s="29"/>
      <c r="NI854" s="47"/>
      <c r="NJ854" s="67"/>
      <c r="NK854" s="45" t="str">
        <f>IF(NJ854="","",NJ854-NJ853)</f>
        <v/>
      </c>
      <c r="NL854" s="45"/>
      <c r="NM854" s="45"/>
      <c r="NN854" s="45"/>
      <c r="NO854" s="45" t="str">
        <f>IF(NN854="","",NN853+NP853-NN854)</f>
        <v/>
      </c>
      <c r="NP854" s="45"/>
      <c r="NQ854" s="45"/>
      <c r="NR854" s="45"/>
      <c r="NS854" s="45" t="str">
        <f>IF(NR854="","",NO854*NR854)</f>
        <v/>
      </c>
      <c r="NT854" s="46" t="str">
        <f>IF(NS854="","",NS854/(NK854*100))</f>
        <v/>
      </c>
      <c r="NU854" s="37"/>
    </row>
    <row r="855" spans="1:385" ht="15" customHeight="1" thickTop="1" x14ac:dyDescent="0.25">
      <c r="A855" s="38"/>
      <c r="B855" s="39"/>
      <c r="C855" s="40"/>
      <c r="D855" s="40"/>
      <c r="E855" s="40"/>
      <c r="F855" s="135"/>
      <c r="G855" s="135"/>
      <c r="H855" s="42"/>
      <c r="I855" s="45"/>
      <c r="J855" s="45"/>
      <c r="K855" s="45"/>
      <c r="L855" s="45"/>
      <c r="M855" s="45"/>
      <c r="N855" s="45" t="str">
        <f t="shared" si="3695"/>
        <v/>
      </c>
      <c r="O855" s="45"/>
      <c r="P855" s="45"/>
      <c r="Q855" s="45"/>
      <c r="R855" s="45" t="str">
        <f t="shared" si="3674"/>
        <v/>
      </c>
      <c r="S855" s="46" t="str">
        <f t="shared" si="3675"/>
        <v/>
      </c>
      <c r="T855" s="37"/>
      <c r="U855" s="29"/>
      <c r="V855" s="47"/>
      <c r="W855" s="67"/>
      <c r="X855" s="45"/>
      <c r="Y855" s="45"/>
      <c r="Z855" s="45"/>
      <c r="AA855" s="45"/>
      <c r="AB855" s="45" t="str">
        <f>IF(AA855="","",AA854+AC854-AA855)</f>
        <v/>
      </c>
      <c r="AC855" s="45"/>
      <c r="AD855" s="45"/>
      <c r="AE855" s="45"/>
      <c r="AF855" s="45" t="str">
        <f>IF(AE855="","",AB855*AE855)</f>
        <v/>
      </c>
      <c r="AG855" s="46" t="str">
        <f>IF(AF855="","",AF855/(X855*100))</f>
        <v/>
      </c>
      <c r="AH855" s="37"/>
      <c r="AI855" s="29"/>
      <c r="AJ855" s="47"/>
      <c r="AK855" s="45"/>
      <c r="AL855" s="45"/>
      <c r="AM855" s="45"/>
      <c r="AN855" s="45" t="str">
        <f t="shared" si="3699"/>
        <v/>
      </c>
      <c r="AO855" s="45"/>
      <c r="AP855" s="45" t="str">
        <f t="shared" si="3700"/>
        <v/>
      </c>
      <c r="AQ855" s="45"/>
      <c r="AR855" s="45"/>
      <c r="AS855" s="45"/>
      <c r="AT855" s="45" t="str">
        <f t="shared" si="3678"/>
        <v/>
      </c>
      <c r="AU855" s="46" t="str">
        <f t="shared" si="3679"/>
        <v/>
      </c>
      <c r="AV855" s="37"/>
      <c r="AW855" s="29"/>
      <c r="AX855" s="47"/>
      <c r="AY855" s="45"/>
      <c r="AZ855" s="45"/>
      <c r="BA855" s="45"/>
      <c r="BB855" s="45" t="str">
        <f t="shared" si="3702"/>
        <v/>
      </c>
      <c r="BC855" s="45"/>
      <c r="BD855" s="45" t="str">
        <f t="shared" si="3703"/>
        <v/>
      </c>
      <c r="BE855" s="45"/>
      <c r="BF855" s="45"/>
      <c r="BG855" s="45"/>
      <c r="BH855" s="45" t="str">
        <f t="shared" si="3680"/>
        <v/>
      </c>
      <c r="BI855" s="46" t="str">
        <f t="shared" si="3681"/>
        <v/>
      </c>
      <c r="BJ855" s="37"/>
      <c r="BK855" s="29"/>
      <c r="BL855" s="52" t="str">
        <f>IF($A816="","",$A816)</f>
        <v/>
      </c>
      <c r="BM855" s="43"/>
      <c r="BN855" s="43" t="str">
        <f t="shared" si="3717"/>
        <v/>
      </c>
      <c r="BO855" s="43"/>
      <c r="BP855" s="87" t="str">
        <f t="shared" si="3718"/>
        <v/>
      </c>
      <c r="BQ855" s="43"/>
      <c r="BR855" s="43" t="str">
        <f t="shared" si="3719"/>
        <v/>
      </c>
      <c r="BS855" s="43"/>
      <c r="BT855" s="44" t="str">
        <f t="shared" si="3720"/>
        <v/>
      </c>
      <c r="BU855" s="48" t="str">
        <f t="shared" si="3721"/>
        <v/>
      </c>
      <c r="BV855" s="87" t="str">
        <f t="shared" si="3722"/>
        <v/>
      </c>
      <c r="BW855" s="89" t="str">
        <f t="shared" si="3723"/>
        <v/>
      </c>
      <c r="BX855" s="37"/>
      <c r="BY855" s="57"/>
      <c r="BZ855" s="52" t="str">
        <f>IF($A816="","",$A816)</f>
        <v/>
      </c>
      <c r="CA855" s="43"/>
      <c r="CB855" s="43" t="str">
        <f t="shared" si="3724"/>
        <v/>
      </c>
      <c r="CC855" s="43"/>
      <c r="CD855" s="87" t="str">
        <f t="shared" si="3725"/>
        <v/>
      </c>
      <c r="CE855" s="43"/>
      <c r="CF855" s="43" t="str">
        <f t="shared" si="3726"/>
        <v/>
      </c>
      <c r="CG855" s="43"/>
      <c r="CH855" s="44" t="str">
        <f t="shared" si="3727"/>
        <v/>
      </c>
      <c r="CI855" s="48" t="str">
        <f t="shared" si="3728"/>
        <v/>
      </c>
      <c r="CJ855" s="87" t="str">
        <f t="shared" si="3729"/>
        <v/>
      </c>
      <c r="CK855" s="89" t="str">
        <f t="shared" si="3730"/>
        <v/>
      </c>
      <c r="CL855" s="37"/>
      <c r="CM855" s="29"/>
      <c r="CN855" s="52" t="str">
        <f>IF($A816="","",$A816)</f>
        <v/>
      </c>
      <c r="CO855" s="43"/>
      <c r="CP855" s="43" t="str">
        <f t="shared" si="3731"/>
        <v/>
      </c>
      <c r="CQ855" s="43"/>
      <c r="CR855" s="87" t="str">
        <f t="shared" si="3732"/>
        <v/>
      </c>
      <c r="CS855" s="43"/>
      <c r="CT855" s="43" t="str">
        <f t="shared" si="3733"/>
        <v/>
      </c>
      <c r="CU855" s="43"/>
      <c r="CV855" s="44" t="str">
        <f t="shared" si="3734"/>
        <v/>
      </c>
      <c r="CW855" s="48" t="str">
        <f t="shared" si="3735"/>
        <v/>
      </c>
      <c r="CX855" s="87" t="str">
        <f t="shared" si="3736"/>
        <v/>
      </c>
      <c r="CY855" s="89" t="str">
        <f t="shared" si="3737"/>
        <v/>
      </c>
      <c r="CZ855" s="37"/>
      <c r="DA855" s="29"/>
      <c r="DB855" s="47"/>
      <c r="DC855" s="67"/>
      <c r="DD855" s="45"/>
      <c r="DE855" s="45"/>
      <c r="DF855" s="45"/>
      <c r="DG855" s="45"/>
      <c r="DH855" s="45" t="str">
        <f>IF(DG855="","",DG854+DI854-DG855)</f>
        <v/>
      </c>
      <c r="DI855" s="45"/>
      <c r="DJ855" s="45"/>
      <c r="DK855" s="45"/>
      <c r="DL855" s="45" t="str">
        <f>IF(DK855="","",DH855*DK855)</f>
        <v/>
      </c>
      <c r="DM855" s="46" t="str">
        <f>IF(DL855="","",DL855/(DD855*100))</f>
        <v/>
      </c>
      <c r="DN855" s="37"/>
      <c r="DO855" s="29"/>
      <c r="DP855" s="47"/>
      <c r="DQ855" s="45"/>
      <c r="DR855" s="45"/>
      <c r="DS855" s="45"/>
      <c r="DT855" s="45" t="str">
        <f t="shared" si="3707"/>
        <v/>
      </c>
      <c r="DU855" s="45"/>
      <c r="DV855" s="45" t="str">
        <f t="shared" si="3708"/>
        <v/>
      </c>
      <c r="DW855" s="45"/>
      <c r="DX855" s="45"/>
      <c r="DY855" s="45"/>
      <c r="DZ855" s="45" t="str">
        <f t="shared" si="3684"/>
        <v/>
      </c>
      <c r="EA855" s="46" t="str">
        <f t="shared" si="3685"/>
        <v/>
      </c>
      <c r="EB855" s="37"/>
      <c r="GU855" s="220"/>
      <c r="HX855" s="360"/>
      <c r="HY855" s="52" t="str">
        <f>IF($A816="","",$A816)</f>
        <v/>
      </c>
      <c r="HZ855" s="43"/>
      <c r="IA855" s="43" t="str">
        <f t="shared" si="3738"/>
        <v/>
      </c>
      <c r="IB855" s="43"/>
      <c r="IC855" s="87" t="str">
        <f t="shared" si="3739"/>
        <v/>
      </c>
      <c r="ID855" s="43"/>
      <c r="IE855" s="43" t="str">
        <f t="shared" si="3740"/>
        <v/>
      </c>
      <c r="IF855" s="43"/>
      <c r="IG855" s="44" t="str">
        <f t="shared" si="3741"/>
        <v/>
      </c>
      <c r="IH855" s="48" t="str">
        <f t="shared" si="3742"/>
        <v/>
      </c>
      <c r="II855" s="87" t="str">
        <f t="shared" si="3743"/>
        <v/>
      </c>
      <c r="IJ855" s="89" t="str">
        <f t="shared" si="3744"/>
        <v/>
      </c>
      <c r="IK855" s="37"/>
      <c r="IL855" s="29"/>
      <c r="IM855" s="52" t="str">
        <f>IF($A816="","",$A816)</f>
        <v/>
      </c>
      <c r="IN855" s="43"/>
      <c r="IO855" s="43" t="str">
        <f t="shared" si="3745"/>
        <v/>
      </c>
      <c r="IP855" s="43"/>
      <c r="IQ855" s="87" t="str">
        <f t="shared" si="3746"/>
        <v/>
      </c>
      <c r="IR855" s="43"/>
      <c r="IS855" s="43" t="str">
        <f t="shared" si="3747"/>
        <v/>
      </c>
      <c r="IT855" s="43"/>
      <c r="IU855" s="44" t="str">
        <f t="shared" si="3748"/>
        <v/>
      </c>
      <c r="IV855" s="48" t="str">
        <f t="shared" si="3749"/>
        <v/>
      </c>
      <c r="IW855" s="87" t="str">
        <f t="shared" si="3750"/>
        <v/>
      </c>
      <c r="IX855" s="89" t="str">
        <f t="shared" si="3751"/>
        <v/>
      </c>
      <c r="IY855" s="37"/>
      <c r="IZ855" s="61"/>
      <c r="JA855" s="52" t="str">
        <f>IF($A816="","",$A816)</f>
        <v/>
      </c>
      <c r="JB855" s="43"/>
      <c r="JC855" s="43" t="str">
        <f t="shared" si="3752"/>
        <v/>
      </c>
      <c r="JD855" s="43"/>
      <c r="JE855" s="87" t="str">
        <f t="shared" si="3753"/>
        <v/>
      </c>
      <c r="JF855" s="43"/>
      <c r="JG855" s="43" t="str">
        <f t="shared" si="3754"/>
        <v/>
      </c>
      <c r="JH855" s="43"/>
      <c r="JI855" s="44" t="str">
        <f t="shared" si="3755"/>
        <v/>
      </c>
      <c r="JJ855" s="48" t="str">
        <f t="shared" si="3756"/>
        <v/>
      </c>
      <c r="JK855" s="87" t="str">
        <f t="shared" si="3757"/>
        <v/>
      </c>
      <c r="JL855" s="89" t="str">
        <f t="shared" si="3758"/>
        <v/>
      </c>
      <c r="JM855" s="37"/>
      <c r="JN855" s="29"/>
      <c r="JO855" s="52" t="str">
        <f>IF($A816="","",$A816)</f>
        <v/>
      </c>
      <c r="JP855" s="43"/>
      <c r="JQ855" s="43" t="str">
        <f t="shared" si="3759"/>
        <v/>
      </c>
      <c r="JR855" s="43"/>
      <c r="JS855" s="87" t="str">
        <f t="shared" si="3760"/>
        <v/>
      </c>
      <c r="JT855" s="43"/>
      <c r="JU855" s="43" t="str">
        <f t="shared" si="3761"/>
        <v/>
      </c>
      <c r="JV855" s="43"/>
      <c r="JW855" s="44" t="str">
        <f t="shared" si="3762"/>
        <v/>
      </c>
      <c r="JX855" s="48" t="str">
        <f t="shared" si="3763"/>
        <v/>
      </c>
      <c r="JY855" s="87" t="str">
        <f t="shared" si="3764"/>
        <v/>
      </c>
      <c r="JZ855" s="89" t="str">
        <f t="shared" si="3765"/>
        <v/>
      </c>
      <c r="KA855" s="37"/>
      <c r="KB855" s="51"/>
      <c r="KC855" s="52" t="str">
        <f>IF($A816="","",$A816)</f>
        <v/>
      </c>
      <c r="KD855" s="43"/>
      <c r="KE855" s="43" t="str">
        <f>IF(KD855="","",KD855-KD851)</f>
        <v/>
      </c>
      <c r="KF855" s="43"/>
      <c r="KG855" s="87" t="str">
        <f>IF(KF855="","",KF855-KF851)</f>
        <v/>
      </c>
      <c r="KH855" s="43"/>
      <c r="KI855" s="43" t="str">
        <f>IF(KH855="","",KH851+KJ851-KH855)</f>
        <v/>
      </c>
      <c r="KJ855" s="43"/>
      <c r="KK855" s="44" t="str">
        <f>IF(KD855="","",KK851)</f>
        <v/>
      </c>
      <c r="KL855" s="48" t="str">
        <f>IF(KE855="","",KL851)</f>
        <v/>
      </c>
      <c r="KM855" s="87" t="str">
        <f>IF(KH855="","",KI855*KL855)</f>
        <v/>
      </c>
      <c r="KN855" s="89" t="str">
        <f>IF(KI855="","",KM855/(KE855*100))</f>
        <v/>
      </c>
      <c r="KO855" s="37"/>
      <c r="KP855" s="29"/>
      <c r="KQ855" s="52" t="str">
        <f>IF($A816="","",$A816)</f>
        <v/>
      </c>
      <c r="KR855" s="43"/>
      <c r="KS855" s="43" t="str">
        <f>IF(KR855="","",KR855-KR851)</f>
        <v/>
      </c>
      <c r="KT855" s="43"/>
      <c r="KU855" s="87" t="str">
        <f>IF(KT855="","",KT855-KT851)</f>
        <v/>
      </c>
      <c r="KV855" s="43"/>
      <c r="KW855" s="43" t="str">
        <f>IF(KV855="","",KV851+KX851-KV855)</f>
        <v/>
      </c>
      <c r="KX855" s="43"/>
      <c r="KY855" s="44" t="str">
        <f>IF(KR855="","",KY851)</f>
        <v/>
      </c>
      <c r="KZ855" s="48" t="str">
        <f>IF(KS855="","",KZ851)</f>
        <v/>
      </c>
      <c r="LA855" s="87" t="str">
        <f>IF(KV855="","",KW855*KZ855)</f>
        <v/>
      </c>
      <c r="LB855" s="89" t="str">
        <f>IF(KW855="","",LA855/(KS855*100))</f>
        <v/>
      </c>
      <c r="LC855" s="37"/>
      <c r="LD855" s="29"/>
      <c r="LE855" s="47"/>
      <c r="LF855" s="45"/>
      <c r="LG855" s="45"/>
      <c r="LH855" s="45"/>
      <c r="LI855" s="45"/>
      <c r="LJ855" s="45"/>
      <c r="LK855" s="45"/>
      <c r="LL855" s="45"/>
      <c r="LM855" s="63"/>
      <c r="LN855" s="45"/>
      <c r="LO855" s="45"/>
      <c r="LP855" s="45"/>
      <c r="LQ855" s="37"/>
      <c r="LR855" s="29"/>
      <c r="LS855" s="47"/>
      <c r="LT855" s="67"/>
      <c r="LU855" s="45"/>
      <c r="LV855" s="45"/>
      <c r="LW855" s="45"/>
      <c r="LX855" s="45"/>
      <c r="LY855" s="45" t="str">
        <f>IF(LX855="","",LX854+LZ854-LX855)</f>
        <v/>
      </c>
      <c r="LZ855" s="45"/>
      <c r="MA855" s="45"/>
      <c r="MB855" s="45"/>
      <c r="MC855" s="45" t="str">
        <f>IF(MB855="","",LY855*MB855)</f>
        <v/>
      </c>
      <c r="MD855" s="46" t="str">
        <f>IF(MC855="","",MC855/(LU855*100))</f>
        <v/>
      </c>
      <c r="ME855" s="37"/>
      <c r="MF855" s="29"/>
      <c r="MG855" s="47"/>
      <c r="MH855" s="67"/>
      <c r="MI855" s="45"/>
      <c r="MJ855" s="45"/>
      <c r="MK855" s="45"/>
      <c r="ML855" s="45"/>
      <c r="MM855" s="45" t="str">
        <f>IF(ML855="","",ML854+MN854-ML855)</f>
        <v/>
      </c>
      <c r="MN855" s="45"/>
      <c r="MO855" s="45"/>
      <c r="MP855" s="45"/>
      <c r="MQ855" s="45" t="str">
        <f>IF(MP855="","",MM855*MP855)</f>
        <v/>
      </c>
      <c r="MR855" s="46" t="str">
        <f>IF(MQ855="","",MQ855/(MI855*100))</f>
        <v/>
      </c>
      <c r="MS855" s="37"/>
      <c r="MT855" s="29"/>
      <c r="MU855" s="47"/>
      <c r="MV855" s="67"/>
      <c r="MW855" s="45"/>
      <c r="MX855" s="45"/>
      <c r="MY855" s="45"/>
      <c r="MZ855" s="45"/>
      <c r="NA855" s="45" t="str">
        <f>IF(MZ855="","",MZ854+NB854-MZ855)</f>
        <v/>
      </c>
      <c r="NB855" s="45"/>
      <c r="NC855" s="45"/>
      <c r="ND855" s="45"/>
      <c r="NE855" s="45" t="str">
        <f>IF(ND855="","",NA855*ND855)</f>
        <v/>
      </c>
      <c r="NF855" s="46" t="str">
        <f>IF(NE855="","",NE855/(MW855*100))</f>
        <v/>
      </c>
      <c r="NG855" s="37"/>
      <c r="NH855" s="29"/>
      <c r="NI855" s="47"/>
      <c r="NJ855" s="67"/>
      <c r="NK855" s="45"/>
      <c r="NL855" s="45"/>
      <c r="NM855" s="45"/>
      <c r="NN855" s="45"/>
      <c r="NO855" s="45" t="str">
        <f>IF(NN855="","",NN854+NP854-NN855)</f>
        <v/>
      </c>
      <c r="NP855" s="45"/>
      <c r="NQ855" s="45"/>
      <c r="NR855" s="45"/>
      <c r="NS855" s="45" t="str">
        <f>IF(NR855="","",NO855*NR855)</f>
        <v/>
      </c>
      <c r="NT855" s="46" t="str">
        <f>IF(NS855="","",NS855/(NK855*100))</f>
        <v/>
      </c>
      <c r="NU855" s="37"/>
    </row>
    <row r="856" spans="1:385" x14ac:dyDescent="0.25">
      <c r="A856" s="38"/>
      <c r="B856" s="39"/>
      <c r="C856" s="40"/>
      <c r="D856" s="40"/>
      <c r="E856" s="40"/>
      <c r="F856" s="135"/>
      <c r="G856" s="135"/>
      <c r="H856" s="42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6"/>
      <c r="T856" s="37"/>
      <c r="U856" s="29"/>
      <c r="V856" s="47"/>
      <c r="W856" s="67"/>
      <c r="X856" s="45"/>
      <c r="Y856" s="45"/>
      <c r="Z856" s="45"/>
      <c r="AA856" s="45"/>
      <c r="AB856" s="45"/>
      <c r="AC856" s="45"/>
      <c r="AD856" s="45"/>
      <c r="AE856" s="45"/>
      <c r="AF856" s="45"/>
      <c r="AG856" s="46"/>
      <c r="AH856" s="37"/>
      <c r="AI856" s="29"/>
      <c r="AJ856" s="47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6"/>
      <c r="AV856" s="37"/>
      <c r="AW856" s="29"/>
      <c r="AX856" s="47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6"/>
      <c r="BJ856" s="37"/>
      <c r="BK856" s="29"/>
      <c r="BL856" s="52"/>
      <c r="BM856" s="43"/>
      <c r="BN856" s="45" t="str">
        <f t="shared" si="3717"/>
        <v/>
      </c>
      <c r="BO856" s="43"/>
      <c r="BP856" s="45" t="str">
        <f t="shared" si="3718"/>
        <v/>
      </c>
      <c r="BQ856" s="43"/>
      <c r="BR856" s="45" t="str">
        <f t="shared" si="3719"/>
        <v/>
      </c>
      <c r="BS856" s="43"/>
      <c r="BT856" s="63" t="str">
        <f t="shared" si="3720"/>
        <v/>
      </c>
      <c r="BU856" s="67" t="str">
        <f t="shared" si="3721"/>
        <v/>
      </c>
      <c r="BV856" s="45" t="str">
        <f t="shared" si="3722"/>
        <v/>
      </c>
      <c r="BW856" s="46" t="str">
        <f t="shared" si="3723"/>
        <v/>
      </c>
      <c r="BX856" s="37"/>
      <c r="BY856" s="57"/>
      <c r="BZ856" s="52"/>
      <c r="CA856" s="43"/>
      <c r="CB856" s="45" t="str">
        <f t="shared" si="3724"/>
        <v/>
      </c>
      <c r="CC856" s="43"/>
      <c r="CD856" s="45" t="str">
        <f t="shared" si="3725"/>
        <v/>
      </c>
      <c r="CE856" s="43"/>
      <c r="CF856" s="45" t="str">
        <f t="shared" si="3726"/>
        <v/>
      </c>
      <c r="CG856" s="43"/>
      <c r="CH856" s="63" t="str">
        <f t="shared" si="3727"/>
        <v/>
      </c>
      <c r="CI856" s="67" t="str">
        <f t="shared" si="3728"/>
        <v/>
      </c>
      <c r="CJ856" s="45" t="str">
        <f t="shared" si="3729"/>
        <v/>
      </c>
      <c r="CK856" s="46" t="str">
        <f t="shared" si="3730"/>
        <v/>
      </c>
      <c r="CL856" s="37"/>
      <c r="CM856" s="29"/>
      <c r="CN856" s="52"/>
      <c r="CO856" s="43"/>
      <c r="CP856" s="45" t="str">
        <f t="shared" si="3731"/>
        <v/>
      </c>
      <c r="CQ856" s="43"/>
      <c r="CR856" s="45" t="str">
        <f t="shared" si="3732"/>
        <v/>
      </c>
      <c r="CS856" s="43"/>
      <c r="CT856" s="45" t="str">
        <f t="shared" si="3733"/>
        <v/>
      </c>
      <c r="CU856" s="43"/>
      <c r="CV856" s="63" t="str">
        <f t="shared" si="3734"/>
        <v/>
      </c>
      <c r="CW856" s="67" t="str">
        <f t="shared" si="3735"/>
        <v/>
      </c>
      <c r="CX856" s="45" t="str">
        <f t="shared" si="3736"/>
        <v/>
      </c>
      <c r="CY856" s="46" t="str">
        <f t="shared" si="3737"/>
        <v/>
      </c>
      <c r="CZ856" s="37"/>
      <c r="DA856" s="29"/>
      <c r="DB856" s="47"/>
      <c r="DC856" s="67"/>
      <c r="DD856" s="45"/>
      <c r="DE856" s="45"/>
      <c r="DF856" s="45"/>
      <c r="DG856" s="45"/>
      <c r="DH856" s="45"/>
      <c r="DI856" s="45"/>
      <c r="DJ856" s="45"/>
      <c r="DK856" s="45"/>
      <c r="DL856" s="45"/>
      <c r="DM856" s="46"/>
      <c r="DN856" s="37"/>
      <c r="DO856" s="29"/>
      <c r="DP856" s="47"/>
      <c r="DQ856" s="45"/>
      <c r="DR856" s="45"/>
      <c r="DS856" s="45"/>
      <c r="DT856" s="45"/>
      <c r="DU856" s="45"/>
      <c r="DV856" s="45"/>
      <c r="DW856" s="45"/>
      <c r="DX856" s="45"/>
      <c r="DY856" s="45"/>
      <c r="DZ856" s="45"/>
      <c r="EA856" s="46"/>
      <c r="EB856" s="37"/>
      <c r="GU856" s="220"/>
      <c r="HX856" s="360"/>
      <c r="HY856" s="52"/>
      <c r="HZ856" s="43"/>
      <c r="IA856" s="45" t="str">
        <f t="shared" si="3738"/>
        <v/>
      </c>
      <c r="IB856" s="43"/>
      <c r="IC856" s="45" t="str">
        <f t="shared" si="3739"/>
        <v/>
      </c>
      <c r="ID856" s="43"/>
      <c r="IE856" s="45" t="str">
        <f t="shared" si="3740"/>
        <v/>
      </c>
      <c r="IF856" s="43"/>
      <c r="IG856" s="63" t="str">
        <f t="shared" si="3741"/>
        <v/>
      </c>
      <c r="IH856" s="67" t="str">
        <f t="shared" si="3742"/>
        <v/>
      </c>
      <c r="II856" s="45" t="str">
        <f t="shared" si="3743"/>
        <v/>
      </c>
      <c r="IJ856" s="46" t="str">
        <f t="shared" si="3744"/>
        <v/>
      </c>
      <c r="IK856" s="37"/>
      <c r="IL856" s="29"/>
      <c r="IM856" s="52"/>
      <c r="IN856" s="43"/>
      <c r="IO856" s="45" t="str">
        <f t="shared" si="3745"/>
        <v/>
      </c>
      <c r="IP856" s="43"/>
      <c r="IQ856" s="45" t="str">
        <f t="shared" si="3746"/>
        <v/>
      </c>
      <c r="IR856" s="43"/>
      <c r="IS856" s="45" t="str">
        <f t="shared" si="3747"/>
        <v/>
      </c>
      <c r="IT856" s="43"/>
      <c r="IU856" s="63" t="str">
        <f t="shared" si="3748"/>
        <v/>
      </c>
      <c r="IV856" s="67" t="str">
        <f t="shared" si="3749"/>
        <v/>
      </c>
      <c r="IW856" s="45" t="str">
        <f t="shared" si="3750"/>
        <v/>
      </c>
      <c r="IX856" s="46" t="str">
        <f t="shared" si="3751"/>
        <v/>
      </c>
      <c r="IY856" s="37"/>
      <c r="IZ856" s="61"/>
      <c r="JA856" s="52"/>
      <c r="JB856" s="43"/>
      <c r="JC856" s="45" t="str">
        <f t="shared" si="3752"/>
        <v/>
      </c>
      <c r="JD856" s="43"/>
      <c r="JE856" s="45" t="str">
        <f t="shared" si="3753"/>
        <v/>
      </c>
      <c r="JF856" s="43"/>
      <c r="JG856" s="45" t="str">
        <f t="shared" si="3754"/>
        <v/>
      </c>
      <c r="JH856" s="43"/>
      <c r="JI856" s="63" t="str">
        <f t="shared" si="3755"/>
        <v/>
      </c>
      <c r="JJ856" s="67" t="str">
        <f t="shared" si="3756"/>
        <v/>
      </c>
      <c r="JK856" s="45" t="str">
        <f t="shared" si="3757"/>
        <v/>
      </c>
      <c r="JL856" s="46" t="str">
        <f t="shared" si="3758"/>
        <v/>
      </c>
      <c r="JM856" s="37"/>
      <c r="JN856" s="29"/>
      <c r="JO856" s="52"/>
      <c r="JP856" s="43"/>
      <c r="JQ856" s="45" t="str">
        <f t="shared" si="3759"/>
        <v/>
      </c>
      <c r="JR856" s="43"/>
      <c r="JS856" s="45" t="str">
        <f t="shared" si="3760"/>
        <v/>
      </c>
      <c r="JT856" s="43"/>
      <c r="JU856" s="45" t="str">
        <f t="shared" si="3761"/>
        <v/>
      </c>
      <c r="JV856" s="43"/>
      <c r="JW856" s="63" t="str">
        <f t="shared" si="3762"/>
        <v/>
      </c>
      <c r="JX856" s="67" t="str">
        <f t="shared" si="3763"/>
        <v/>
      </c>
      <c r="JY856" s="45" t="str">
        <f t="shared" si="3764"/>
        <v/>
      </c>
      <c r="JZ856" s="46" t="str">
        <f t="shared" si="3765"/>
        <v/>
      </c>
      <c r="KA856" s="37"/>
      <c r="KB856" s="51"/>
      <c r="KC856" s="52"/>
      <c r="KD856" s="43"/>
      <c r="KE856" s="45" t="str">
        <f>IF(KD856="","",KD856-KD852)</f>
        <v/>
      </c>
      <c r="KF856" s="43"/>
      <c r="KG856" s="45" t="str">
        <f>IF(KF856="","",KF856-KF852)</f>
        <v/>
      </c>
      <c r="KH856" s="43"/>
      <c r="KI856" s="45" t="str">
        <f>IF(KH856="","",KH852+KJ852-KH856)</f>
        <v/>
      </c>
      <c r="KJ856" s="43"/>
      <c r="KK856" s="63" t="str">
        <f>IF(KD856="","",KK852)</f>
        <v/>
      </c>
      <c r="KL856" s="67" t="str">
        <f>IF(KE856="","",KL852)</f>
        <v/>
      </c>
      <c r="KM856" s="45" t="str">
        <f>IF(KH856="","",KI856*KL856)</f>
        <v/>
      </c>
      <c r="KN856" s="46" t="str">
        <f>IF(KI856="","",KM856/(KE856*100))</f>
        <v/>
      </c>
      <c r="KO856" s="37"/>
      <c r="KP856" s="29"/>
      <c r="KQ856" s="52"/>
      <c r="KR856" s="43"/>
      <c r="KS856" s="45" t="str">
        <f>IF(KR856="","",KR856-KR852)</f>
        <v/>
      </c>
      <c r="KT856" s="43"/>
      <c r="KU856" s="45" t="str">
        <f>IF(KT856="","",KT856-KT852)</f>
        <v/>
      </c>
      <c r="KV856" s="43"/>
      <c r="KW856" s="45" t="str">
        <f>IF(KV856="","",KV852+KX852-KV856)</f>
        <v/>
      </c>
      <c r="KX856" s="43"/>
      <c r="KY856" s="63" t="str">
        <f>IF(KR856="","",KY852)</f>
        <v/>
      </c>
      <c r="KZ856" s="67" t="str">
        <f>IF(KS856="","",KZ852)</f>
        <v/>
      </c>
      <c r="LA856" s="45" t="str">
        <f>IF(KV856="","",KW856*KZ856)</f>
        <v/>
      </c>
      <c r="LB856" s="46" t="str">
        <f>IF(KW856="","",LA856/(KS856*100))</f>
        <v/>
      </c>
      <c r="LC856" s="37"/>
      <c r="LD856" s="29"/>
      <c r="LE856" s="47"/>
      <c r="LF856" s="45"/>
      <c r="LG856" s="45"/>
      <c r="LH856" s="45"/>
      <c r="LI856" s="45"/>
      <c r="LJ856" s="45"/>
      <c r="LK856" s="45"/>
      <c r="LL856" s="45"/>
      <c r="LM856" s="63"/>
      <c r="LN856" s="45"/>
      <c r="LO856" s="45"/>
      <c r="LP856" s="45"/>
      <c r="LQ856" s="37"/>
      <c r="LR856" s="29"/>
      <c r="LS856" s="47"/>
      <c r="LT856" s="67"/>
      <c r="LU856" s="45"/>
      <c r="LV856" s="45"/>
      <c r="LW856" s="45"/>
      <c r="LX856" s="45"/>
      <c r="LY856" s="45"/>
      <c r="LZ856" s="45"/>
      <c r="MA856" s="45"/>
      <c r="MB856" s="45"/>
      <c r="MC856" s="45"/>
      <c r="MD856" s="46"/>
      <c r="ME856" s="37"/>
      <c r="MF856" s="29"/>
      <c r="MG856" s="47"/>
      <c r="MH856" s="67"/>
      <c r="MI856" s="45"/>
      <c r="MJ856" s="45"/>
      <c r="MK856" s="45"/>
      <c r="ML856" s="45"/>
      <c r="MM856" s="45"/>
      <c r="MN856" s="45"/>
      <c r="MO856" s="45"/>
      <c r="MP856" s="45"/>
      <c r="MQ856" s="45"/>
      <c r="MR856" s="46"/>
      <c r="MS856" s="37"/>
      <c r="MT856" s="29"/>
      <c r="MU856" s="47"/>
      <c r="MV856" s="67"/>
      <c r="MW856" s="45"/>
      <c r="MX856" s="45"/>
      <c r="MY856" s="45"/>
      <c r="MZ856" s="45"/>
      <c r="NA856" s="45"/>
      <c r="NB856" s="45"/>
      <c r="NC856" s="45"/>
      <c r="ND856" s="45"/>
      <c r="NE856" s="45"/>
      <c r="NF856" s="46"/>
      <c r="NG856" s="37"/>
      <c r="NH856" s="29"/>
      <c r="NI856" s="47"/>
      <c r="NJ856" s="67"/>
      <c r="NK856" s="45"/>
      <c r="NL856" s="45"/>
      <c r="NM856" s="45"/>
      <c r="NN856" s="45"/>
      <c r="NO856" s="45"/>
      <c r="NP856" s="45"/>
      <c r="NQ856" s="45"/>
      <c r="NR856" s="45"/>
      <c r="NS856" s="45"/>
      <c r="NT856" s="46"/>
      <c r="NU856" s="37"/>
    </row>
    <row r="857" spans="1:385" x14ac:dyDescent="0.25">
      <c r="A857" s="38"/>
      <c r="B857" s="39"/>
      <c r="C857" s="40"/>
      <c r="D857" s="40"/>
      <c r="E857" s="40"/>
      <c r="F857" s="135"/>
      <c r="G857" s="135"/>
      <c r="H857" s="42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6"/>
      <c r="T857" s="37"/>
      <c r="U857" s="29"/>
      <c r="V857" s="47"/>
      <c r="W857" s="67"/>
      <c r="X857" s="45"/>
      <c r="Y857" s="45"/>
      <c r="Z857" s="45"/>
      <c r="AA857" s="45"/>
      <c r="AB857" s="45"/>
      <c r="AC857" s="45"/>
      <c r="AD857" s="45"/>
      <c r="AE857" s="45"/>
      <c r="AF857" s="45"/>
      <c r="AG857" s="46"/>
      <c r="AH857" s="37"/>
      <c r="AI857" s="29"/>
      <c r="AJ857" s="47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6"/>
      <c r="AV857" s="37"/>
      <c r="AW857" s="29"/>
      <c r="AX857" s="47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6"/>
      <c r="BJ857" s="37"/>
      <c r="BK857" s="29"/>
      <c r="BL857" s="52"/>
      <c r="BM857" s="43"/>
      <c r="BN857" s="45" t="str">
        <f t="shared" si="3717"/>
        <v/>
      </c>
      <c r="BO857" s="43"/>
      <c r="BP857" s="45" t="str">
        <f t="shared" si="3718"/>
        <v/>
      </c>
      <c r="BQ857" s="43"/>
      <c r="BR857" s="45" t="str">
        <f t="shared" si="3719"/>
        <v/>
      </c>
      <c r="BS857" s="43"/>
      <c r="BT857" s="63" t="str">
        <f t="shared" si="3720"/>
        <v/>
      </c>
      <c r="BU857" s="67" t="str">
        <f t="shared" si="3721"/>
        <v/>
      </c>
      <c r="BV857" s="45" t="str">
        <f t="shared" si="3722"/>
        <v/>
      </c>
      <c r="BW857" s="46" t="str">
        <f t="shared" si="3723"/>
        <v/>
      </c>
      <c r="BX857" s="37"/>
      <c r="BY857" s="57"/>
      <c r="BZ857" s="52"/>
      <c r="CA857" s="43"/>
      <c r="CB857" s="45" t="str">
        <f t="shared" si="3724"/>
        <v/>
      </c>
      <c r="CC857" s="43"/>
      <c r="CD857" s="45" t="str">
        <f t="shared" si="3725"/>
        <v/>
      </c>
      <c r="CE857" s="43"/>
      <c r="CF857" s="45" t="str">
        <f t="shared" si="3726"/>
        <v/>
      </c>
      <c r="CG857" s="43"/>
      <c r="CH857" s="63" t="str">
        <f t="shared" si="3727"/>
        <v/>
      </c>
      <c r="CI857" s="67" t="str">
        <f t="shared" si="3728"/>
        <v/>
      </c>
      <c r="CJ857" s="45" t="str">
        <f t="shared" si="3729"/>
        <v/>
      </c>
      <c r="CK857" s="46" t="str">
        <f t="shared" si="3730"/>
        <v/>
      </c>
      <c r="CL857" s="37"/>
      <c r="CM857" s="29"/>
      <c r="CN857" s="52"/>
      <c r="CO857" s="43"/>
      <c r="CP857" s="45" t="str">
        <f t="shared" si="3731"/>
        <v/>
      </c>
      <c r="CQ857" s="43"/>
      <c r="CR857" s="45" t="str">
        <f t="shared" si="3732"/>
        <v/>
      </c>
      <c r="CS857" s="43"/>
      <c r="CT857" s="45" t="str">
        <f t="shared" si="3733"/>
        <v/>
      </c>
      <c r="CU857" s="43"/>
      <c r="CV857" s="63" t="str">
        <f t="shared" si="3734"/>
        <v/>
      </c>
      <c r="CW857" s="67" t="str">
        <f t="shared" si="3735"/>
        <v/>
      </c>
      <c r="CX857" s="45" t="str">
        <f t="shared" si="3736"/>
        <v/>
      </c>
      <c r="CY857" s="46" t="str">
        <f t="shared" si="3737"/>
        <v/>
      </c>
      <c r="CZ857" s="37"/>
      <c r="DA857" s="29"/>
      <c r="DB857" s="47"/>
      <c r="DC857" s="67"/>
      <c r="DD857" s="45"/>
      <c r="DE857" s="45"/>
      <c r="DF857" s="45"/>
      <c r="DG857" s="45"/>
      <c r="DH857" s="45"/>
      <c r="DI857" s="45"/>
      <c r="DJ857" s="45"/>
      <c r="DK857" s="45"/>
      <c r="DL857" s="45"/>
      <c r="DM857" s="46"/>
      <c r="DN857" s="37"/>
      <c r="DO857" s="29"/>
      <c r="DP857" s="47"/>
      <c r="DQ857" s="45"/>
      <c r="DR857" s="45"/>
      <c r="DS857" s="45"/>
      <c r="DT857" s="45"/>
      <c r="DU857" s="45"/>
      <c r="DV857" s="45"/>
      <c r="DW857" s="45"/>
      <c r="DX857" s="45"/>
      <c r="DY857" s="45"/>
      <c r="DZ857" s="45"/>
      <c r="EA857" s="46"/>
      <c r="EB857" s="37"/>
      <c r="GU857" s="220"/>
      <c r="HX857" s="360"/>
      <c r="HY857" s="52"/>
      <c r="HZ857" s="43"/>
      <c r="IA857" s="45" t="str">
        <f t="shared" si="3738"/>
        <v/>
      </c>
      <c r="IB857" s="43"/>
      <c r="IC857" s="45" t="str">
        <f t="shared" si="3739"/>
        <v/>
      </c>
      <c r="ID857" s="43"/>
      <c r="IE857" s="45" t="str">
        <f t="shared" si="3740"/>
        <v/>
      </c>
      <c r="IF857" s="43"/>
      <c r="IG857" s="63" t="str">
        <f t="shared" si="3741"/>
        <v/>
      </c>
      <c r="IH857" s="67" t="str">
        <f t="shared" si="3742"/>
        <v/>
      </c>
      <c r="II857" s="45" t="str">
        <f t="shared" si="3743"/>
        <v/>
      </c>
      <c r="IJ857" s="46" t="str">
        <f t="shared" si="3744"/>
        <v/>
      </c>
      <c r="IK857" s="37"/>
      <c r="IL857" s="29"/>
      <c r="IM857" s="52"/>
      <c r="IN857" s="43"/>
      <c r="IO857" s="45" t="str">
        <f t="shared" si="3745"/>
        <v/>
      </c>
      <c r="IP857" s="43"/>
      <c r="IQ857" s="45" t="str">
        <f t="shared" si="3746"/>
        <v/>
      </c>
      <c r="IR857" s="43"/>
      <c r="IS857" s="45" t="str">
        <f t="shared" si="3747"/>
        <v/>
      </c>
      <c r="IT857" s="43"/>
      <c r="IU857" s="63" t="str">
        <f t="shared" si="3748"/>
        <v/>
      </c>
      <c r="IV857" s="67" t="str">
        <f t="shared" si="3749"/>
        <v/>
      </c>
      <c r="IW857" s="45" t="str">
        <f t="shared" si="3750"/>
        <v/>
      </c>
      <c r="IX857" s="46" t="str">
        <f t="shared" si="3751"/>
        <v/>
      </c>
      <c r="IY857" s="37"/>
      <c r="IZ857" s="61"/>
      <c r="JA857" s="52"/>
      <c r="JB857" s="43"/>
      <c r="JC857" s="45" t="str">
        <f t="shared" si="3752"/>
        <v/>
      </c>
      <c r="JD857" s="43"/>
      <c r="JE857" s="45" t="str">
        <f t="shared" si="3753"/>
        <v/>
      </c>
      <c r="JF857" s="43"/>
      <c r="JG857" s="45" t="str">
        <f t="shared" si="3754"/>
        <v/>
      </c>
      <c r="JH857" s="43"/>
      <c r="JI857" s="63" t="str">
        <f t="shared" si="3755"/>
        <v/>
      </c>
      <c r="JJ857" s="67" t="str">
        <f t="shared" si="3756"/>
        <v/>
      </c>
      <c r="JK857" s="45" t="str">
        <f t="shared" si="3757"/>
        <v/>
      </c>
      <c r="JL857" s="46" t="str">
        <f t="shared" si="3758"/>
        <v/>
      </c>
      <c r="JM857" s="37"/>
      <c r="JN857" s="29"/>
      <c r="JO857" s="52"/>
      <c r="JP857" s="43"/>
      <c r="JQ857" s="45" t="str">
        <f t="shared" si="3759"/>
        <v/>
      </c>
      <c r="JR857" s="43"/>
      <c r="JS857" s="45" t="str">
        <f t="shared" si="3760"/>
        <v/>
      </c>
      <c r="JT857" s="43"/>
      <c r="JU857" s="45" t="str">
        <f t="shared" si="3761"/>
        <v/>
      </c>
      <c r="JV857" s="43"/>
      <c r="JW857" s="63" t="str">
        <f t="shared" si="3762"/>
        <v/>
      </c>
      <c r="JX857" s="67" t="str">
        <f t="shared" si="3763"/>
        <v/>
      </c>
      <c r="JY857" s="45" t="str">
        <f t="shared" si="3764"/>
        <v/>
      </c>
      <c r="JZ857" s="46" t="str">
        <f t="shared" si="3765"/>
        <v/>
      </c>
      <c r="KA857" s="37"/>
      <c r="KB857" s="51"/>
      <c r="KC857" s="52"/>
      <c r="KD857" s="43"/>
      <c r="KE857" s="45" t="str">
        <f>IF(KD857="","",KD857-KD853)</f>
        <v/>
      </c>
      <c r="KF857" s="43"/>
      <c r="KG857" s="45" t="str">
        <f>IF(KF857="","",KF857-KF853)</f>
        <v/>
      </c>
      <c r="KH857" s="43"/>
      <c r="KI857" s="45" t="str">
        <f>IF(KH857="","",KH853+KJ853-KH857)</f>
        <v/>
      </c>
      <c r="KJ857" s="43"/>
      <c r="KK857" s="63" t="str">
        <f>IF(KD857="","",KK853)</f>
        <v/>
      </c>
      <c r="KL857" s="67" t="str">
        <f>IF(KE857="","",KL853)</f>
        <v/>
      </c>
      <c r="KM857" s="45" t="str">
        <f>IF(KH857="","",KI857*KL857)</f>
        <v/>
      </c>
      <c r="KN857" s="46" t="str">
        <f>IF(KI857="","",KM857/(KE857*100))</f>
        <v/>
      </c>
      <c r="KO857" s="37"/>
      <c r="KP857" s="29"/>
      <c r="KQ857" s="52"/>
      <c r="KR857" s="43"/>
      <c r="KS857" s="45" t="str">
        <f>IF(KR857="","",KR857-KR853)</f>
        <v/>
      </c>
      <c r="KT857" s="43"/>
      <c r="KU857" s="45" t="str">
        <f>IF(KT857="","",KT857-KT853)</f>
        <v/>
      </c>
      <c r="KV857" s="43"/>
      <c r="KW857" s="45" t="str">
        <f>IF(KV857="","",KV853+KX853-KV857)</f>
        <v/>
      </c>
      <c r="KX857" s="43"/>
      <c r="KY857" s="63" t="str">
        <f>IF(KR857="","",KY853)</f>
        <v/>
      </c>
      <c r="KZ857" s="67" t="str">
        <f>IF(KS857="","",KZ853)</f>
        <v/>
      </c>
      <c r="LA857" s="45" t="str">
        <f>IF(KV857="","",KW857*KZ857)</f>
        <v/>
      </c>
      <c r="LB857" s="46" t="str">
        <f>IF(KW857="","",LA857/(KS857*100))</f>
        <v/>
      </c>
      <c r="LC857" s="37"/>
      <c r="LD857" s="29"/>
      <c r="LE857" s="47"/>
      <c r="LF857" s="45"/>
      <c r="LG857" s="45"/>
      <c r="LH857" s="45"/>
      <c r="LI857" s="45"/>
      <c r="LJ857" s="45"/>
      <c r="LK857" s="45"/>
      <c r="LL857" s="45"/>
      <c r="LM857" s="63"/>
      <c r="LN857" s="45"/>
      <c r="LO857" s="45"/>
      <c r="LP857" s="45"/>
      <c r="LQ857" s="37"/>
      <c r="LR857" s="29"/>
      <c r="LS857" s="47"/>
      <c r="LT857" s="67"/>
      <c r="LU857" s="45"/>
      <c r="LV857" s="45"/>
      <c r="LW857" s="45"/>
      <c r="LX857" s="45"/>
      <c r="LY857" s="45"/>
      <c r="LZ857" s="45"/>
      <c r="MA857" s="45"/>
      <c r="MB857" s="45"/>
      <c r="MC857" s="45"/>
      <c r="MD857" s="46"/>
      <c r="ME857" s="37"/>
      <c r="MF857" s="29"/>
      <c r="MG857" s="47"/>
      <c r="MH857" s="67"/>
      <c r="MI857" s="45"/>
      <c r="MJ857" s="45"/>
      <c r="MK857" s="45"/>
      <c r="ML857" s="45"/>
      <c r="MM857" s="45"/>
      <c r="MN857" s="45"/>
      <c r="MO857" s="45"/>
      <c r="MP857" s="45"/>
      <c r="MQ857" s="45"/>
      <c r="MR857" s="46"/>
      <c r="MS857" s="37"/>
      <c r="MT857" s="29"/>
      <c r="MU857" s="47"/>
      <c r="MV857" s="67"/>
      <c r="MW857" s="45"/>
      <c r="MX857" s="45"/>
      <c r="MY857" s="45"/>
      <c r="MZ857" s="45"/>
      <c r="NA857" s="45"/>
      <c r="NB857" s="45"/>
      <c r="NC857" s="45"/>
      <c r="ND857" s="45"/>
      <c r="NE857" s="45"/>
      <c r="NF857" s="46"/>
      <c r="NG857" s="37"/>
      <c r="NH857" s="29"/>
      <c r="NI857" s="47"/>
      <c r="NJ857" s="67"/>
      <c r="NK857" s="45"/>
      <c r="NL857" s="45"/>
      <c r="NM857" s="45"/>
      <c r="NN857" s="45"/>
      <c r="NO857" s="45"/>
      <c r="NP857" s="45"/>
      <c r="NQ857" s="45"/>
      <c r="NR857" s="45"/>
      <c r="NS857" s="45"/>
      <c r="NT857" s="46"/>
      <c r="NU857" s="37"/>
    </row>
    <row r="858" spans="1:385" ht="15" customHeight="1" thickBot="1" x14ac:dyDescent="0.3">
      <c r="A858" s="38"/>
      <c r="B858" s="39"/>
      <c r="C858" s="40"/>
      <c r="D858" s="40"/>
      <c r="E858" s="40"/>
      <c r="F858" s="135"/>
      <c r="G858" s="135"/>
      <c r="H858" s="42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6"/>
      <c r="T858" s="37"/>
      <c r="U858" s="29"/>
      <c r="V858" s="47"/>
      <c r="W858" s="67"/>
      <c r="X858" s="45"/>
      <c r="Y858" s="45"/>
      <c r="Z858" s="45"/>
      <c r="AA858" s="45"/>
      <c r="AB858" s="45"/>
      <c r="AC858" s="45"/>
      <c r="AD858" s="45"/>
      <c r="AE858" s="45"/>
      <c r="AF858" s="45"/>
      <c r="AG858" s="46"/>
      <c r="AH858" s="37"/>
      <c r="AI858" s="29"/>
      <c r="AJ858" s="47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6"/>
      <c r="AV858" s="37"/>
      <c r="AW858" s="29"/>
      <c r="AX858" s="47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6"/>
      <c r="BJ858" s="37"/>
      <c r="BK858" s="29"/>
      <c r="BL858" s="52"/>
      <c r="BM858" s="43"/>
      <c r="BN858" s="45" t="str">
        <f t="shared" si="3717"/>
        <v/>
      </c>
      <c r="BO858" s="45"/>
      <c r="BP858" s="45" t="str">
        <f t="shared" si="3718"/>
        <v/>
      </c>
      <c r="BQ858" s="45"/>
      <c r="BR858" s="45" t="str">
        <f t="shared" si="3719"/>
        <v/>
      </c>
      <c r="BS858" s="43"/>
      <c r="BT858" s="78" t="str">
        <f t="shared" si="3720"/>
        <v/>
      </c>
      <c r="BU858" s="79" t="str">
        <f t="shared" si="3721"/>
        <v/>
      </c>
      <c r="BV858" s="76" t="str">
        <f t="shared" si="3722"/>
        <v/>
      </c>
      <c r="BW858" s="80" t="str">
        <f t="shared" si="3723"/>
        <v/>
      </c>
      <c r="BX858" s="37"/>
      <c r="BY858" s="57"/>
      <c r="BZ858" s="52"/>
      <c r="CA858" s="43"/>
      <c r="CB858" s="45" t="str">
        <f t="shared" si="3724"/>
        <v/>
      </c>
      <c r="CC858" s="45"/>
      <c r="CD858" s="45" t="str">
        <f t="shared" si="3725"/>
        <v/>
      </c>
      <c r="CE858" s="45"/>
      <c r="CF858" s="45" t="str">
        <f t="shared" si="3726"/>
        <v/>
      </c>
      <c r="CG858" s="43"/>
      <c r="CH858" s="78" t="str">
        <f t="shared" si="3727"/>
        <v/>
      </c>
      <c r="CI858" s="79" t="str">
        <f t="shared" si="3728"/>
        <v/>
      </c>
      <c r="CJ858" s="76" t="str">
        <f t="shared" si="3729"/>
        <v/>
      </c>
      <c r="CK858" s="80" t="str">
        <f t="shared" si="3730"/>
        <v/>
      </c>
      <c r="CL858" s="37"/>
      <c r="CM858" s="29"/>
      <c r="CN858" s="52"/>
      <c r="CO858" s="43"/>
      <c r="CP858" s="45" t="str">
        <f t="shared" si="3731"/>
        <v/>
      </c>
      <c r="CQ858" s="45"/>
      <c r="CR858" s="45" t="str">
        <f t="shared" si="3732"/>
        <v/>
      </c>
      <c r="CS858" s="45"/>
      <c r="CT858" s="45" t="str">
        <f t="shared" si="3733"/>
        <v/>
      </c>
      <c r="CU858" s="43"/>
      <c r="CV858" s="78" t="str">
        <f t="shared" si="3734"/>
        <v/>
      </c>
      <c r="CW858" s="79" t="str">
        <f t="shared" si="3735"/>
        <v/>
      </c>
      <c r="CX858" s="76" t="str">
        <f t="shared" si="3736"/>
        <v/>
      </c>
      <c r="CY858" s="80" t="str">
        <f t="shared" si="3737"/>
        <v/>
      </c>
      <c r="CZ858" s="37"/>
      <c r="DA858" s="29"/>
      <c r="DB858" s="47"/>
      <c r="DC858" s="67"/>
      <c r="DD858" s="45"/>
      <c r="DE858" s="45"/>
      <c r="DF858" s="45"/>
      <c r="DG858" s="45"/>
      <c r="DH858" s="45"/>
      <c r="DI858" s="45"/>
      <c r="DJ858" s="45"/>
      <c r="DK858" s="45"/>
      <c r="DL858" s="45"/>
      <c r="DM858" s="46"/>
      <c r="DN858" s="37"/>
      <c r="DO858" s="29"/>
      <c r="DP858" s="47"/>
      <c r="DQ858" s="45"/>
      <c r="DR858" s="45"/>
      <c r="DS858" s="45"/>
      <c r="DT858" s="45"/>
      <c r="DU858" s="45"/>
      <c r="DV858" s="45"/>
      <c r="DW858" s="45"/>
      <c r="DX858" s="45"/>
      <c r="DY858" s="45"/>
      <c r="DZ858" s="45"/>
      <c r="EA858" s="46"/>
      <c r="EB858" s="37"/>
      <c r="GU858" s="220"/>
      <c r="HX858" s="360"/>
      <c r="HY858" s="52"/>
      <c r="HZ858" s="43"/>
      <c r="IA858" s="45" t="str">
        <f t="shared" si="3738"/>
        <v/>
      </c>
      <c r="IB858" s="45"/>
      <c r="IC858" s="45" t="str">
        <f t="shared" si="3739"/>
        <v/>
      </c>
      <c r="ID858" s="45"/>
      <c r="IE858" s="45" t="str">
        <f t="shared" si="3740"/>
        <v/>
      </c>
      <c r="IF858" s="43"/>
      <c r="IG858" s="78" t="str">
        <f t="shared" si="3741"/>
        <v/>
      </c>
      <c r="IH858" s="79" t="str">
        <f t="shared" si="3742"/>
        <v/>
      </c>
      <c r="II858" s="76" t="str">
        <f t="shared" si="3743"/>
        <v/>
      </c>
      <c r="IJ858" s="80" t="str">
        <f t="shared" si="3744"/>
        <v/>
      </c>
      <c r="IK858" s="37"/>
      <c r="IL858" s="29"/>
      <c r="IM858" s="52"/>
      <c r="IN858" s="43"/>
      <c r="IO858" s="45" t="str">
        <f t="shared" si="3745"/>
        <v/>
      </c>
      <c r="IP858" s="45"/>
      <c r="IQ858" s="45" t="str">
        <f t="shared" si="3746"/>
        <v/>
      </c>
      <c r="IR858" s="45"/>
      <c r="IS858" s="45" t="str">
        <f t="shared" si="3747"/>
        <v/>
      </c>
      <c r="IT858" s="43"/>
      <c r="IU858" s="78" t="str">
        <f t="shared" si="3748"/>
        <v/>
      </c>
      <c r="IV858" s="79" t="str">
        <f t="shared" si="3749"/>
        <v/>
      </c>
      <c r="IW858" s="76" t="str">
        <f t="shared" si="3750"/>
        <v/>
      </c>
      <c r="IX858" s="80" t="str">
        <f t="shared" si="3751"/>
        <v/>
      </c>
      <c r="IY858" s="37"/>
      <c r="IZ858" s="61"/>
      <c r="JA858" s="52"/>
      <c r="JB858" s="43"/>
      <c r="JC858" s="45" t="str">
        <f t="shared" si="3752"/>
        <v/>
      </c>
      <c r="JD858" s="45"/>
      <c r="JE858" s="45" t="str">
        <f t="shared" si="3753"/>
        <v/>
      </c>
      <c r="JF858" s="45"/>
      <c r="JG858" s="45" t="str">
        <f t="shared" si="3754"/>
        <v/>
      </c>
      <c r="JH858" s="43"/>
      <c r="JI858" s="78" t="str">
        <f t="shared" si="3755"/>
        <v/>
      </c>
      <c r="JJ858" s="79" t="str">
        <f t="shared" si="3756"/>
        <v/>
      </c>
      <c r="JK858" s="76" t="str">
        <f t="shared" si="3757"/>
        <v/>
      </c>
      <c r="JL858" s="80" t="str">
        <f t="shared" si="3758"/>
        <v/>
      </c>
      <c r="JM858" s="37"/>
      <c r="JN858" s="29"/>
      <c r="JO858" s="52"/>
      <c r="JP858" s="43"/>
      <c r="JQ858" s="45" t="str">
        <f t="shared" si="3759"/>
        <v/>
      </c>
      <c r="JR858" s="45"/>
      <c r="JS858" s="45"/>
      <c r="JT858" s="45"/>
      <c r="JU858" s="45"/>
      <c r="JV858" s="43"/>
      <c r="JW858" s="78" t="str">
        <f t="shared" si="3762"/>
        <v/>
      </c>
      <c r="JX858" s="79" t="str">
        <f t="shared" si="3763"/>
        <v/>
      </c>
      <c r="JY858" s="76" t="str">
        <f t="shared" si="3764"/>
        <v/>
      </c>
      <c r="JZ858" s="80" t="str">
        <f t="shared" si="3765"/>
        <v/>
      </c>
      <c r="KA858" s="37"/>
      <c r="KB858" s="51"/>
      <c r="KC858" s="52"/>
      <c r="KD858" s="43"/>
      <c r="KE858" s="45" t="str">
        <f>IF(KD858="","",KD858-KD854)</f>
        <v/>
      </c>
      <c r="KF858" s="45"/>
      <c r="KG858" s="45" t="str">
        <f>IF(KF858="","",KF858-KF854)</f>
        <v/>
      </c>
      <c r="KH858" s="45"/>
      <c r="KI858" s="45" t="str">
        <f>IF(KH858="","",KH854+KJ854-KH858)</f>
        <v/>
      </c>
      <c r="KJ858" s="43"/>
      <c r="KK858" s="78" t="str">
        <f>IF(KD858="","",KK854)</f>
        <v/>
      </c>
      <c r="KL858" s="79" t="str">
        <f>IF(KE858="","",KL854)</f>
        <v/>
      </c>
      <c r="KM858" s="76" t="str">
        <f>IF(KH858="","",KI858*KL858)</f>
        <v/>
      </c>
      <c r="KN858" s="80" t="str">
        <f>IF(KI858="","",KM858/(KE858*100))</f>
        <v/>
      </c>
      <c r="KO858" s="37"/>
      <c r="KP858" s="29"/>
      <c r="KQ858" s="52"/>
      <c r="KR858" s="43"/>
      <c r="KS858" s="45" t="str">
        <f>IF(KR858="","",KR858-KR854)</f>
        <v/>
      </c>
      <c r="KT858" s="45"/>
      <c r="KU858" s="45" t="str">
        <f>IF(KT858="","",KT858-KT854)</f>
        <v/>
      </c>
      <c r="KV858" s="45"/>
      <c r="KW858" s="45" t="str">
        <f>IF(KV858="","",KV854+KX854-KV858)</f>
        <v/>
      </c>
      <c r="KX858" s="43"/>
      <c r="KY858" s="78" t="str">
        <f>IF(KR858="","",KY854)</f>
        <v/>
      </c>
      <c r="KZ858" s="79" t="str">
        <f>IF(KS858="","",KZ854)</f>
        <v/>
      </c>
      <c r="LA858" s="76" t="str">
        <f>IF(KV858="","",KW858*KZ858)</f>
        <v/>
      </c>
      <c r="LB858" s="80" t="str">
        <f>IF(KW858="","",LA858/(KS858*100))</f>
        <v/>
      </c>
      <c r="LC858" s="37"/>
      <c r="LD858" s="29"/>
      <c r="LE858" s="47"/>
      <c r="LF858" s="45"/>
      <c r="LG858" s="45"/>
      <c r="LH858" s="45"/>
      <c r="LI858" s="45"/>
      <c r="LJ858" s="45"/>
      <c r="LK858" s="45"/>
      <c r="LL858" s="45"/>
      <c r="LM858" s="63"/>
      <c r="LN858" s="45"/>
      <c r="LO858" s="45"/>
      <c r="LP858" s="45"/>
      <c r="LQ858" s="37"/>
      <c r="LR858" s="29"/>
      <c r="LS858" s="47"/>
      <c r="LT858" s="67"/>
      <c r="LU858" s="45"/>
      <c r="LV858" s="45"/>
      <c r="LW858" s="45"/>
      <c r="LX858" s="45"/>
      <c r="LY858" s="45"/>
      <c r="LZ858" s="45"/>
      <c r="MA858" s="45"/>
      <c r="MB858" s="45"/>
      <c r="MC858" s="45"/>
      <c r="MD858" s="46"/>
      <c r="ME858" s="37"/>
      <c r="MF858" s="29"/>
      <c r="MG858" s="47"/>
      <c r="MH858" s="67"/>
      <c r="MI858" s="45"/>
      <c r="MJ858" s="45"/>
      <c r="MK858" s="45"/>
      <c r="ML858" s="45"/>
      <c r="MM858" s="45"/>
      <c r="MN858" s="45"/>
      <c r="MO858" s="45"/>
      <c r="MP858" s="45"/>
      <c r="MQ858" s="45"/>
      <c r="MR858" s="46"/>
      <c r="MS858" s="37"/>
      <c r="MT858" s="29"/>
      <c r="MU858" s="47"/>
      <c r="MV858" s="67"/>
      <c r="MW858" s="45"/>
      <c r="MX858" s="45"/>
      <c r="MY858" s="45"/>
      <c r="MZ858" s="45"/>
      <c r="NA858" s="45"/>
      <c r="NB858" s="45"/>
      <c r="NC858" s="45"/>
      <c r="ND858" s="45"/>
      <c r="NE858" s="45"/>
      <c r="NF858" s="46"/>
      <c r="NG858" s="37"/>
      <c r="NH858" s="29"/>
      <c r="NI858" s="47"/>
      <c r="NJ858" s="67"/>
      <c r="NK858" s="45"/>
      <c r="NL858" s="45"/>
      <c r="NM858" s="45"/>
      <c r="NN858" s="45"/>
      <c r="NO858" s="45"/>
      <c r="NP858" s="45"/>
      <c r="NQ858" s="45"/>
      <c r="NR858" s="45"/>
      <c r="NS858" s="45"/>
      <c r="NT858" s="46"/>
      <c r="NU858" s="37"/>
    </row>
    <row r="859" spans="1:385" ht="15" customHeight="1" thickTop="1" x14ac:dyDescent="0.25">
      <c r="A859" s="104" t="s">
        <v>1189</v>
      </c>
      <c r="B859" s="39"/>
      <c r="C859" s="40"/>
      <c r="D859" s="40"/>
      <c r="E859" s="40"/>
      <c r="F859" s="135"/>
      <c r="G859" s="135"/>
      <c r="H859" s="42"/>
      <c r="I859" s="25" t="s">
        <v>29</v>
      </c>
      <c r="J859" s="45">
        <f>SUM(J803:J855)*100</f>
        <v>50700</v>
      </c>
      <c r="K859" s="45"/>
      <c r="L859" s="45"/>
      <c r="M859" s="25"/>
      <c r="N859" s="45"/>
      <c r="O859" s="45"/>
      <c r="P859" s="45"/>
      <c r="Q859" s="45"/>
      <c r="R859" s="45"/>
      <c r="S859" s="45"/>
      <c r="T859" s="37"/>
      <c r="U859" s="29"/>
      <c r="V859" s="47"/>
      <c r="W859" s="105" t="s">
        <v>29</v>
      </c>
      <c r="X859" s="45">
        <f>SUM(X803:X855)*100</f>
        <v>90200</v>
      </c>
      <c r="Y859" s="45"/>
      <c r="Z859" s="45"/>
      <c r="AA859" s="25"/>
      <c r="AB859" s="45"/>
      <c r="AC859" s="45"/>
      <c r="AD859" s="45"/>
      <c r="AE859" s="45"/>
      <c r="AF859" s="45"/>
      <c r="AG859" s="45"/>
      <c r="AH859" s="37"/>
      <c r="AI859" s="29"/>
      <c r="AJ859" s="47"/>
      <c r="AK859" s="25" t="s">
        <v>29</v>
      </c>
      <c r="AL859" s="45">
        <f>SUM(AL803:AL855)*100</f>
        <v>81900</v>
      </c>
      <c r="AM859" s="45"/>
      <c r="AN859" s="45"/>
      <c r="AO859" s="25"/>
      <c r="AP859" s="45"/>
      <c r="AQ859" s="45"/>
      <c r="AR859" s="45"/>
      <c r="AS859" s="45"/>
      <c r="AT859" s="45"/>
      <c r="AU859" s="45"/>
      <c r="AV859" s="37"/>
      <c r="AW859" s="29"/>
      <c r="AX859" s="47"/>
      <c r="AY859" s="25" t="s">
        <v>29</v>
      </c>
      <c r="AZ859" s="45">
        <f>SUM(AZ803:AZ855)*100</f>
        <v>93700</v>
      </c>
      <c r="BA859" s="45"/>
      <c r="BB859" s="45"/>
      <c r="BC859" s="25"/>
      <c r="BD859" s="45"/>
      <c r="BE859" s="45"/>
      <c r="BF859" s="45"/>
      <c r="BG859" s="45"/>
      <c r="BH859" s="45"/>
      <c r="BI859" s="45"/>
      <c r="BJ859" s="37"/>
      <c r="BK859" s="29"/>
      <c r="BL859" s="47"/>
      <c r="BM859" s="25" t="s">
        <v>29</v>
      </c>
      <c r="BN859" s="43">
        <f>SUM(BN803:BN855)*100</f>
        <v>152800</v>
      </c>
      <c r="BO859" s="43"/>
      <c r="BP859" s="43"/>
      <c r="BQ859" s="25"/>
      <c r="BR859" s="45"/>
      <c r="BS859" s="45"/>
      <c r="BT859" s="319" t="s">
        <v>31</v>
      </c>
      <c r="BU859" s="319"/>
      <c r="BV859" s="45">
        <f>SUM(BV803:BV855)</f>
        <v>24590</v>
      </c>
      <c r="BW859" s="45"/>
      <c r="BX859" s="37"/>
      <c r="BY859" s="57"/>
      <c r="BZ859" s="47"/>
      <c r="CA859" s="25" t="s">
        <v>29</v>
      </c>
      <c r="CB859" s="43">
        <f>SUM(CB803:CB855)*100</f>
        <v>104700</v>
      </c>
      <c r="CC859" s="43"/>
      <c r="CD859" s="43"/>
      <c r="CE859" s="106"/>
      <c r="CF859" s="43"/>
      <c r="CG859" s="45"/>
      <c r="CH859" s="329" t="s">
        <v>31</v>
      </c>
      <c r="CI859" s="329"/>
      <c r="CJ859" s="45">
        <f>SUM(CJ803:CJ855)</f>
        <v>19569</v>
      </c>
      <c r="CK859" s="107"/>
      <c r="CL859" s="37"/>
      <c r="CM859" s="29"/>
      <c r="CN859" s="47"/>
      <c r="CO859" s="25" t="s">
        <v>29</v>
      </c>
      <c r="CP859" s="43">
        <f>SUM(CP803:CP855)*100</f>
        <v>197600</v>
      </c>
      <c r="CQ859" s="43"/>
      <c r="CR859" s="43"/>
      <c r="CS859" s="106"/>
      <c r="CT859" s="43"/>
      <c r="CU859" s="45"/>
      <c r="CV859" s="329" t="s">
        <v>31</v>
      </c>
      <c r="CW859" s="329"/>
      <c r="CX859" s="45">
        <f>SUM(CX803:CX855)</f>
        <v>68964</v>
      </c>
      <c r="CY859" s="107"/>
      <c r="CZ859" s="37"/>
      <c r="DA859" s="29"/>
      <c r="DB859" s="47"/>
      <c r="DC859" s="105" t="s">
        <v>29</v>
      </c>
      <c r="DD859" s="45">
        <f>SUM(DD803:DD855)*100</f>
        <v>81400</v>
      </c>
      <c r="DE859" s="45"/>
      <c r="DF859" s="45"/>
      <c r="DG859" s="25"/>
      <c r="DH859" s="45"/>
      <c r="DI859" s="45"/>
      <c r="DJ859" s="45"/>
      <c r="DK859" s="45"/>
      <c r="DL859" s="45"/>
      <c r="DM859" s="45"/>
      <c r="DN859" s="37"/>
      <c r="DO859" s="29"/>
      <c r="DP859" s="47"/>
      <c r="DQ859" s="25" t="s">
        <v>29</v>
      </c>
      <c r="DR859" s="45">
        <f>SUM(DR803:DR855)*100</f>
        <v>115600</v>
      </c>
      <c r="DS859" s="45"/>
      <c r="DT859" s="45"/>
      <c r="DU859" s="25"/>
      <c r="DV859" s="45"/>
      <c r="DW859" s="45"/>
      <c r="DX859" s="45"/>
      <c r="DY859" s="45"/>
      <c r="DZ859" s="45"/>
      <c r="EA859" s="45"/>
      <c r="EB859" s="37"/>
      <c r="GU859" s="220"/>
      <c r="HX859" s="360"/>
      <c r="HY859" s="47"/>
      <c r="HZ859" s="25" t="s">
        <v>29</v>
      </c>
      <c r="IA859" s="43">
        <f>SUM(IA803:IA855)*100</f>
        <v>175100</v>
      </c>
      <c r="IB859" s="43"/>
      <c r="IC859" s="43"/>
      <c r="ID859" s="25"/>
      <c r="IE859" s="45"/>
      <c r="IF859" s="45"/>
      <c r="IG859" s="319" t="s">
        <v>31</v>
      </c>
      <c r="IH859" s="319"/>
      <c r="II859" s="45">
        <f>SUM(II803:II855)</f>
        <v>48224</v>
      </c>
      <c r="IJ859" s="45"/>
      <c r="IK859" s="37"/>
      <c r="IL859" s="29"/>
      <c r="IM859" s="47"/>
      <c r="IN859" s="25" t="s">
        <v>29</v>
      </c>
      <c r="IO859" s="43">
        <f>SUM(IO803:IO855)*100</f>
        <v>143000</v>
      </c>
      <c r="IP859" s="43"/>
      <c r="IQ859" s="43"/>
      <c r="IR859" s="25"/>
      <c r="IS859" s="45"/>
      <c r="IT859" s="45"/>
      <c r="IU859" s="319" t="s">
        <v>31</v>
      </c>
      <c r="IV859" s="319"/>
      <c r="IW859" s="45">
        <f>SUM(IW803:IW855)</f>
        <v>37896</v>
      </c>
      <c r="IX859" s="45"/>
      <c r="IY859" s="37"/>
      <c r="IZ859" s="61"/>
      <c r="JA859" s="47"/>
      <c r="JB859" s="25" t="s">
        <v>29</v>
      </c>
      <c r="JC859" s="43">
        <f>SUM(JC803:JC855)*100</f>
        <v>161500</v>
      </c>
      <c r="JD859" s="43"/>
      <c r="JE859" s="43"/>
      <c r="JF859" s="25"/>
      <c r="JG859" s="45"/>
      <c r="JH859" s="45"/>
      <c r="JI859" s="319" t="s">
        <v>31</v>
      </c>
      <c r="JJ859" s="319"/>
      <c r="JK859" s="45">
        <f>SUM(JK803:JK855)</f>
        <v>40691</v>
      </c>
      <c r="JL859" s="45"/>
      <c r="JM859" s="37"/>
      <c r="JN859" s="29"/>
      <c r="JO859" s="47"/>
      <c r="JP859" s="25" t="s">
        <v>29</v>
      </c>
      <c r="JQ859" s="43">
        <f>SUM(JQ803:JQ855)*100</f>
        <v>134000</v>
      </c>
      <c r="JR859" s="43"/>
      <c r="JS859" s="43"/>
      <c r="JT859" s="25"/>
      <c r="JU859" s="45"/>
      <c r="JV859" s="45"/>
      <c r="JW859" s="319" t="s">
        <v>31</v>
      </c>
      <c r="JX859" s="319"/>
      <c r="JY859" s="45">
        <f>SUM(JY803:JY855)</f>
        <v>43491</v>
      </c>
      <c r="JZ859" s="45"/>
      <c r="KA859" s="37"/>
      <c r="KB859" s="51"/>
      <c r="KC859" s="47"/>
      <c r="KD859" s="25" t="s">
        <v>29</v>
      </c>
      <c r="KE859" s="43">
        <f>SUM(KE803:KE855)*100</f>
        <v>262200</v>
      </c>
      <c r="KF859" s="43"/>
      <c r="KG859" s="43"/>
      <c r="KH859" s="106"/>
      <c r="KI859" s="43"/>
      <c r="KJ859" s="45"/>
      <c r="KK859" s="319" t="s">
        <v>31</v>
      </c>
      <c r="KL859" s="319"/>
      <c r="KM859" s="45">
        <f>SUM(KM803:KM855)</f>
        <v>54828</v>
      </c>
      <c r="KN859" s="107"/>
      <c r="KO859" s="37"/>
      <c r="KP859" s="29"/>
      <c r="KQ859" s="47"/>
      <c r="KR859" s="25" t="s">
        <v>29</v>
      </c>
      <c r="KS859" s="43">
        <f>SUM(KS803:KS855)*100</f>
        <v>120700</v>
      </c>
      <c r="KT859" s="43"/>
      <c r="KU859" s="43"/>
      <c r="KV859" s="25"/>
      <c r="KW859" s="45"/>
      <c r="KX859" s="45"/>
      <c r="KY859" s="319" t="s">
        <v>31</v>
      </c>
      <c r="KZ859" s="319"/>
      <c r="LA859" s="45">
        <f>SUM(LA803:LA855)</f>
        <v>32245</v>
      </c>
      <c r="LB859" s="45"/>
      <c r="LC859" s="37"/>
      <c r="LD859" s="29"/>
      <c r="LE859" s="47"/>
      <c r="LF859" s="45"/>
      <c r="LG859" s="45"/>
      <c r="LH859" s="45"/>
      <c r="LI859" s="45"/>
      <c r="LJ859" s="45"/>
      <c r="LK859" s="45"/>
      <c r="LL859" s="45"/>
      <c r="LM859" s="63"/>
      <c r="LN859" s="45"/>
      <c r="LO859" s="45"/>
      <c r="LP859" s="45"/>
      <c r="LQ859" s="37"/>
      <c r="LR859" s="29"/>
      <c r="LS859" s="47"/>
      <c r="LT859" s="105" t="s">
        <v>29</v>
      </c>
      <c r="LU859" s="45">
        <f>SUM(LU803:LU855)*100</f>
        <v>79800</v>
      </c>
      <c r="LV859" s="45"/>
      <c r="LW859" s="45"/>
      <c r="LX859" s="25"/>
      <c r="LY859" s="45"/>
      <c r="LZ859" s="45"/>
      <c r="MA859" s="45"/>
      <c r="MB859" s="45"/>
      <c r="MC859" s="45"/>
      <c r="MD859" s="45"/>
      <c r="ME859" s="37"/>
      <c r="MF859" s="29"/>
      <c r="MG859" s="47"/>
      <c r="MH859" s="105" t="s">
        <v>29</v>
      </c>
      <c r="MI859" s="45">
        <f>SUM(MI803:MI855)*100</f>
        <v>25300</v>
      </c>
      <c r="MJ859" s="45"/>
      <c r="MK859" s="45">
        <f>SUM(MK803:MK850)</f>
        <v>28</v>
      </c>
      <c r="ML859" s="25" t="s">
        <v>30</v>
      </c>
      <c r="MM859" s="45"/>
      <c r="MN859" s="45"/>
      <c r="MO859" s="45"/>
      <c r="MP859" s="45"/>
      <c r="MQ859" s="45"/>
      <c r="MR859" s="45"/>
      <c r="MS859" s="37"/>
      <c r="MT859" s="29"/>
      <c r="MU859" s="47"/>
      <c r="MV859" s="105" t="s">
        <v>29</v>
      </c>
      <c r="MW859" s="45">
        <f>SUM(MW803:MW855)*100</f>
        <v>54200</v>
      </c>
      <c r="MX859" s="45"/>
      <c r="MY859" s="45"/>
      <c r="MZ859" s="25"/>
      <c r="NA859" s="45"/>
      <c r="NB859" s="45"/>
      <c r="NC859" s="45"/>
      <c r="ND859" s="45"/>
      <c r="NE859" s="45"/>
      <c r="NF859" s="45"/>
      <c r="NG859" s="37"/>
      <c r="NH859" s="29"/>
      <c r="NI859" s="47"/>
      <c r="NJ859" s="105" t="s">
        <v>29</v>
      </c>
      <c r="NK859" s="45">
        <f>SUM(NK803:NK855)*100</f>
        <v>79400</v>
      </c>
      <c r="NL859" s="45"/>
      <c r="NM859" s="45"/>
      <c r="NN859" s="25"/>
      <c r="NO859" s="45"/>
      <c r="NP859" s="45"/>
      <c r="NQ859" s="45"/>
      <c r="NR859" s="45"/>
      <c r="NS859" s="45"/>
      <c r="NT859" s="45"/>
      <c r="NU859" s="37"/>
    </row>
    <row r="860" spans="1:385" x14ac:dyDescent="0.25">
      <c r="A860" s="108">
        <f>DATEDIF(A$886,A$811,"d")</f>
        <v>28</v>
      </c>
      <c r="B860" s="39"/>
      <c r="C860" s="40"/>
      <c r="D860" s="40"/>
      <c r="E860" s="40"/>
      <c r="F860" s="135"/>
      <c r="G860" s="135"/>
      <c r="H860" s="42"/>
      <c r="I860" s="25" t="s">
        <v>32</v>
      </c>
      <c r="J860" s="45">
        <f>J859/A860</f>
        <v>1810.7142857142858</v>
      </c>
      <c r="K860" s="45">
        <f>J860*$A861</f>
        <v>50700</v>
      </c>
      <c r="L860" s="45"/>
      <c r="M860" s="25"/>
      <c r="N860" s="45"/>
      <c r="O860" s="45"/>
      <c r="P860" s="45"/>
      <c r="Q860" s="45"/>
      <c r="R860" s="45"/>
      <c r="S860" s="45"/>
      <c r="T860" s="37"/>
      <c r="U860" s="29"/>
      <c r="V860" s="47"/>
      <c r="W860" s="105" t="s">
        <v>32</v>
      </c>
      <c r="X860" s="45">
        <f>X859/A860</f>
        <v>3221.4285714285716</v>
      </c>
      <c r="Y860" s="45">
        <f>X860*$A861</f>
        <v>90200</v>
      </c>
      <c r="Z860" s="45"/>
      <c r="AA860" s="25"/>
      <c r="AB860" s="45"/>
      <c r="AC860" s="45"/>
      <c r="AD860" s="45"/>
      <c r="AE860" s="45"/>
      <c r="AF860" s="45"/>
      <c r="AG860" s="45"/>
      <c r="AH860" s="37"/>
      <c r="AI860" s="29"/>
      <c r="AJ860" s="47"/>
      <c r="AK860" s="25" t="s">
        <v>32</v>
      </c>
      <c r="AL860" s="45">
        <f>AL859/A860</f>
        <v>2925</v>
      </c>
      <c r="AM860" s="45">
        <f>AL860*$A861</f>
        <v>81900</v>
      </c>
      <c r="AN860" s="45"/>
      <c r="AO860" s="25"/>
      <c r="AP860" s="45"/>
      <c r="AQ860" s="45"/>
      <c r="AR860" s="45"/>
      <c r="AS860" s="45"/>
      <c r="AT860" s="45"/>
      <c r="AU860" s="45"/>
      <c r="AV860" s="37"/>
      <c r="AW860" s="29"/>
      <c r="AX860" s="47"/>
      <c r="AY860" s="25" t="s">
        <v>32</v>
      </c>
      <c r="AZ860" s="45">
        <f>AZ859/A860</f>
        <v>3346.4285714285716</v>
      </c>
      <c r="BA860" s="45">
        <f>AZ860*$A861</f>
        <v>93700</v>
      </c>
      <c r="BB860" s="45"/>
      <c r="BC860" s="25"/>
      <c r="BD860" s="45"/>
      <c r="BE860" s="45"/>
      <c r="BF860" s="45"/>
      <c r="BG860" s="45"/>
      <c r="BH860" s="45"/>
      <c r="BI860" s="45"/>
      <c r="BJ860" s="37"/>
      <c r="BK860" s="29"/>
      <c r="BL860" s="47"/>
      <c r="BM860" s="25" t="s">
        <v>32</v>
      </c>
      <c r="BN860" s="45">
        <f>BN859/A860</f>
        <v>5457.1428571428569</v>
      </c>
      <c r="BO860" s="45">
        <f>BN860*$A861</f>
        <v>152800</v>
      </c>
      <c r="BP860" s="45"/>
      <c r="BQ860" s="25"/>
      <c r="BR860" s="45"/>
      <c r="BS860" s="45"/>
      <c r="BT860" s="319" t="s">
        <v>33</v>
      </c>
      <c r="BU860" s="319"/>
      <c r="BV860" s="45"/>
      <c r="BW860" s="107">
        <f>BV859/BN859</f>
        <v>0.16092931937172775</v>
      </c>
      <c r="BX860" s="37"/>
      <c r="BY860" s="57"/>
      <c r="BZ860" s="47"/>
      <c r="CA860" s="25" t="s">
        <v>32</v>
      </c>
      <c r="CB860" s="45">
        <f>CB859/A860</f>
        <v>3739.2857142857142</v>
      </c>
      <c r="CC860" s="45">
        <f>CB860*$A861</f>
        <v>104700</v>
      </c>
      <c r="CD860" s="45"/>
      <c r="CE860" s="25"/>
      <c r="CF860" s="45"/>
      <c r="CG860" s="45"/>
      <c r="CH860" s="329" t="s">
        <v>33</v>
      </c>
      <c r="CI860" s="329"/>
      <c r="CJ860" s="45"/>
      <c r="CK860" s="107">
        <f>CJ859/CB859</f>
        <v>0.18690544412607449</v>
      </c>
      <c r="CL860" s="37"/>
      <c r="CM860" s="29"/>
      <c r="CN860" s="47"/>
      <c r="CO860" s="25" t="s">
        <v>32</v>
      </c>
      <c r="CP860" s="45">
        <f>CP859/A860</f>
        <v>7057.1428571428569</v>
      </c>
      <c r="CQ860" s="45">
        <f>CP860*$A861</f>
        <v>197600</v>
      </c>
      <c r="CR860" s="45"/>
      <c r="CS860" s="25"/>
      <c r="CT860" s="45"/>
      <c r="CU860" s="45"/>
      <c r="CV860" s="329" t="s">
        <v>33</v>
      </c>
      <c r="CW860" s="329"/>
      <c r="CX860" s="45"/>
      <c r="CY860" s="107">
        <f>CX859/CP859</f>
        <v>0.3490080971659919</v>
      </c>
      <c r="CZ860" s="37"/>
      <c r="DA860" s="29"/>
      <c r="DB860" s="47"/>
      <c r="DC860" s="105" t="s">
        <v>32</v>
      </c>
      <c r="DD860" s="45">
        <f>DD859/A860</f>
        <v>2907.1428571428573</v>
      </c>
      <c r="DE860" s="45">
        <f>DD860*$A861</f>
        <v>81400</v>
      </c>
      <c r="DF860" s="45"/>
      <c r="DG860" s="25"/>
      <c r="DH860" s="45"/>
      <c r="DI860" s="45"/>
      <c r="DJ860" s="45"/>
      <c r="DK860" s="45"/>
      <c r="DL860" s="45"/>
      <c r="DM860" s="45"/>
      <c r="DN860" s="37"/>
      <c r="DO860" s="29"/>
      <c r="DP860" s="47"/>
      <c r="DQ860" s="25" t="s">
        <v>32</v>
      </c>
      <c r="DR860" s="45">
        <f>DR859/A860</f>
        <v>4128.5714285714284</v>
      </c>
      <c r="DS860" s="45">
        <f>DR860*$A861</f>
        <v>115600</v>
      </c>
      <c r="DT860" s="45"/>
      <c r="DU860" s="25"/>
      <c r="DV860" s="45"/>
      <c r="DW860" s="45"/>
      <c r="DX860" s="45"/>
      <c r="DY860" s="45"/>
      <c r="DZ860" s="45"/>
      <c r="EA860" s="45"/>
      <c r="EB860" s="37"/>
      <c r="GU860" s="220"/>
      <c r="HX860" s="360"/>
      <c r="HY860" s="47"/>
      <c r="HZ860" s="25" t="s">
        <v>32</v>
      </c>
      <c r="IA860" s="45">
        <f>IA859/A860</f>
        <v>6253.5714285714284</v>
      </c>
      <c r="IB860" s="45">
        <f>IA860*$A861</f>
        <v>175100</v>
      </c>
      <c r="IC860" s="45"/>
      <c r="ID860" s="25"/>
      <c r="IE860" s="45"/>
      <c r="IF860" s="45"/>
      <c r="IG860" s="319" t="s">
        <v>33</v>
      </c>
      <c r="IH860" s="319"/>
      <c r="II860" s="45"/>
      <c r="IJ860" s="107">
        <f>II859/IA859</f>
        <v>0.27540833809251858</v>
      </c>
      <c r="IK860" s="37"/>
      <c r="IL860" s="29"/>
      <c r="IM860" s="47"/>
      <c r="IN860" s="25" t="s">
        <v>32</v>
      </c>
      <c r="IO860" s="45">
        <f>IO859/A860</f>
        <v>5107.1428571428569</v>
      </c>
      <c r="IP860" s="45">
        <f>IO860*$A861</f>
        <v>143000</v>
      </c>
      <c r="IQ860" s="45"/>
      <c r="IR860" s="25"/>
      <c r="IS860" s="45"/>
      <c r="IT860" s="45"/>
      <c r="IU860" s="319" t="s">
        <v>33</v>
      </c>
      <c r="IV860" s="319"/>
      <c r="IW860" s="45"/>
      <c r="IX860" s="107">
        <f>IW859/IO859</f>
        <v>0.26500699300699299</v>
      </c>
      <c r="IY860" s="37"/>
      <c r="IZ860" s="61"/>
      <c r="JA860" s="47"/>
      <c r="JB860" s="25" t="s">
        <v>32</v>
      </c>
      <c r="JC860" s="45">
        <f>JC859/A860</f>
        <v>5767.8571428571431</v>
      </c>
      <c r="JD860" s="45">
        <f>JC860*$A861</f>
        <v>161500</v>
      </c>
      <c r="JE860" s="45"/>
      <c r="JF860" s="25"/>
      <c r="JG860" s="45"/>
      <c r="JH860" s="45"/>
      <c r="JI860" s="319" t="s">
        <v>33</v>
      </c>
      <c r="JJ860" s="319"/>
      <c r="JK860" s="45"/>
      <c r="JL860" s="107">
        <f>JK859/JC859</f>
        <v>0.25195665634674924</v>
      </c>
      <c r="JM860" s="37"/>
      <c r="JN860" s="29"/>
      <c r="JO860" s="47"/>
      <c r="JP860" s="25" t="s">
        <v>32</v>
      </c>
      <c r="JQ860" s="45">
        <f>JQ859/A860</f>
        <v>4785.7142857142853</v>
      </c>
      <c r="JR860" s="45">
        <f>JQ860*$A861</f>
        <v>134000</v>
      </c>
      <c r="JS860" s="45"/>
      <c r="JT860" s="25"/>
      <c r="JU860" s="45"/>
      <c r="JV860" s="45"/>
      <c r="JW860" s="319" t="s">
        <v>33</v>
      </c>
      <c r="JX860" s="319"/>
      <c r="JY860" s="45"/>
      <c r="JZ860" s="107">
        <f>JY859/JQ859</f>
        <v>0.32455970149253732</v>
      </c>
      <c r="KA860" s="37"/>
      <c r="KB860" s="51"/>
      <c r="KC860" s="47"/>
      <c r="KD860" s="25" t="s">
        <v>32</v>
      </c>
      <c r="KE860" s="45">
        <f>KE859/A860</f>
        <v>9364.2857142857138</v>
      </c>
      <c r="KF860" s="45">
        <f>KE860*$A861</f>
        <v>262200</v>
      </c>
      <c r="KG860" s="45"/>
      <c r="KH860" s="25"/>
      <c r="KI860" s="45"/>
      <c r="KJ860" s="45"/>
      <c r="KK860" s="319" t="s">
        <v>33</v>
      </c>
      <c r="KL860" s="319"/>
      <c r="KM860" s="45"/>
      <c r="KN860" s="107">
        <f>KM859/KE859</f>
        <v>0.20910755148741419</v>
      </c>
      <c r="KO860" s="37"/>
      <c r="KP860" s="29"/>
      <c r="KQ860" s="47"/>
      <c r="KR860" s="25" t="s">
        <v>32</v>
      </c>
      <c r="KS860" s="45">
        <f>KS859/A860</f>
        <v>4310.7142857142853</v>
      </c>
      <c r="KT860" s="45">
        <f>KS860*$A861</f>
        <v>120699.99999999999</v>
      </c>
      <c r="KU860" s="45"/>
      <c r="KV860" s="25"/>
      <c r="KW860" s="45"/>
      <c r="KX860" s="45"/>
      <c r="KY860" s="319" t="s">
        <v>33</v>
      </c>
      <c r="KZ860" s="319"/>
      <c r="LA860" s="45"/>
      <c r="LB860" s="107">
        <f>LA859/KS859</f>
        <v>0.26714995857497931</v>
      </c>
      <c r="LC860" s="37"/>
      <c r="LD860" s="29"/>
      <c r="LE860" s="47"/>
      <c r="LF860" s="25" t="s">
        <v>29</v>
      </c>
      <c r="LG860" s="45">
        <f>SUM(LG803:LG859)*100</f>
        <v>80200</v>
      </c>
      <c r="LH860" s="45"/>
      <c r="LI860" s="45"/>
      <c r="LJ860" s="25"/>
      <c r="LK860" s="45"/>
      <c r="LL860" s="45"/>
      <c r="LM860" s="63"/>
      <c r="LN860" s="25" t="s">
        <v>34</v>
      </c>
      <c r="LO860" s="109">
        <f>SUM(LO803:LO859)</f>
        <v>1000</v>
      </c>
      <c r="LP860" s="107">
        <f>LO860/LG860</f>
        <v>1.2468827930174564E-2</v>
      </c>
      <c r="LQ860" s="37"/>
      <c r="LR860" s="29"/>
      <c r="LS860" s="47"/>
      <c r="LT860" s="105" t="s">
        <v>32</v>
      </c>
      <c r="LU860" s="45">
        <f>LU859/A860</f>
        <v>2850</v>
      </c>
      <c r="LV860" s="45">
        <f>LU860*$A861</f>
        <v>79800</v>
      </c>
      <c r="LW860" s="45"/>
      <c r="LX860" s="25"/>
      <c r="LY860" s="45"/>
      <c r="LZ860" s="45"/>
      <c r="MA860" s="45"/>
      <c r="MB860" s="45"/>
      <c r="MC860" s="45"/>
      <c r="MD860" s="45"/>
      <c r="ME860" s="37"/>
      <c r="MF860" s="29"/>
      <c r="MG860" s="47"/>
      <c r="MH860" s="105" t="s">
        <v>32</v>
      </c>
      <c r="MI860" s="45">
        <f>MI859/A860</f>
        <v>903.57142857142856</v>
      </c>
      <c r="MJ860" s="45">
        <f>MI860*$A861</f>
        <v>25300</v>
      </c>
      <c r="MK860" s="45"/>
      <c r="ML860" s="25"/>
      <c r="MM860" s="45"/>
      <c r="MN860" s="45"/>
      <c r="MO860" s="45"/>
      <c r="MP860" s="45"/>
      <c r="MQ860" s="45"/>
      <c r="MR860" s="45"/>
      <c r="MS860" s="37"/>
      <c r="MT860" s="29"/>
      <c r="MU860" s="47"/>
      <c r="MV860" s="105" t="s">
        <v>32</v>
      </c>
      <c r="MW860" s="45">
        <f>MW859/A860</f>
        <v>1935.7142857142858</v>
      </c>
      <c r="MX860" s="45">
        <f>MW860*$A861</f>
        <v>54200</v>
      </c>
      <c r="MY860" s="45"/>
      <c r="MZ860" s="25"/>
      <c r="NA860" s="45"/>
      <c r="NB860" s="45"/>
      <c r="NC860" s="45"/>
      <c r="ND860" s="45"/>
      <c r="NE860" s="45"/>
      <c r="NF860" s="45"/>
      <c r="NG860" s="37"/>
      <c r="NH860" s="29"/>
      <c r="NI860" s="47"/>
      <c r="NJ860" s="105" t="s">
        <v>32</v>
      </c>
      <c r="NK860" s="45">
        <f>NK859/A860</f>
        <v>2835.7142857142858</v>
      </c>
      <c r="NL860" s="45">
        <f>NK860*$A861</f>
        <v>79400</v>
      </c>
      <c r="NM860" s="45"/>
      <c r="NN860" s="25"/>
      <c r="NO860" s="45"/>
      <c r="NP860" s="45"/>
      <c r="NQ860" s="45"/>
      <c r="NR860" s="45"/>
      <c r="NS860" s="45"/>
      <c r="NT860" s="45"/>
      <c r="NU860" s="37"/>
    </row>
    <row r="861" spans="1:385" x14ac:dyDescent="0.25">
      <c r="A861" s="110">
        <v>28</v>
      </c>
      <c r="B861" s="39"/>
      <c r="C861" s="40"/>
      <c r="D861" s="40"/>
      <c r="E861" s="40"/>
      <c r="F861" s="135"/>
      <c r="G861" s="135"/>
      <c r="H861" s="42"/>
      <c r="I861" s="25" t="s">
        <v>35</v>
      </c>
      <c r="J861" s="45">
        <f>J859*K869</f>
        <v>30420</v>
      </c>
      <c r="K861" s="45"/>
      <c r="L861" s="45"/>
      <c r="M861" s="25" t="s">
        <v>34</v>
      </c>
      <c r="N861" s="45">
        <f>SUM(R803:R855)</f>
        <v>13800</v>
      </c>
      <c r="O861" s="107">
        <f>N861/J859</f>
        <v>0.27218934911242604</v>
      </c>
      <c r="P861" s="107"/>
      <c r="Q861" s="45"/>
      <c r="R861" s="45"/>
      <c r="S861" s="45"/>
      <c r="T861" s="37"/>
      <c r="U861" s="29"/>
      <c r="V861" s="47"/>
      <c r="W861" s="105" t="s">
        <v>35</v>
      </c>
      <c r="X861" s="45">
        <f>X859*K869</f>
        <v>54120</v>
      </c>
      <c r="Y861" s="45"/>
      <c r="Z861" s="45"/>
      <c r="AA861" s="25" t="s">
        <v>34</v>
      </c>
      <c r="AB861" s="45">
        <f>SUM(AF803:AF855)</f>
        <v>26809</v>
      </c>
      <c r="AC861" s="107">
        <f>AB861/X859</f>
        <v>0.29721729490022175</v>
      </c>
      <c r="AD861" s="107"/>
      <c r="AE861" s="45"/>
      <c r="AF861" s="45"/>
      <c r="AG861" s="45"/>
      <c r="AH861" s="37"/>
      <c r="AI861" s="29"/>
      <c r="AJ861" s="47"/>
      <c r="AK861" s="25" t="s">
        <v>35</v>
      </c>
      <c r="AL861" s="45">
        <f>AL859*K869</f>
        <v>49140</v>
      </c>
      <c r="AM861" s="45"/>
      <c r="AN861" s="45"/>
      <c r="AO861" s="25" t="s">
        <v>34</v>
      </c>
      <c r="AP861" s="45">
        <f>SUM(AT802:AT854)</f>
        <v>13104</v>
      </c>
      <c r="AQ861" s="107">
        <f>AP861/AL859</f>
        <v>0.16</v>
      </c>
      <c r="AR861" s="107"/>
      <c r="AS861" s="45"/>
      <c r="AT861" s="45"/>
      <c r="AU861" s="45"/>
      <c r="AV861" s="37"/>
      <c r="AW861" s="29"/>
      <c r="AX861" s="47"/>
      <c r="AY861" s="25"/>
      <c r="AZ861" s="45"/>
      <c r="BA861" s="45"/>
      <c r="BB861" s="45"/>
      <c r="BC861" s="25" t="s">
        <v>34</v>
      </c>
      <c r="BD861" s="45">
        <f>SUM(BH803:BH855)</f>
        <v>12144</v>
      </c>
      <c r="BE861" s="107">
        <f>BD861/AZ859</f>
        <v>0.1296051227321238</v>
      </c>
      <c r="BF861" s="107"/>
      <c r="BG861" s="45"/>
      <c r="BH861" s="45"/>
      <c r="BI861" s="45"/>
      <c r="BJ861" s="37"/>
      <c r="BK861" s="29"/>
      <c r="BL861" s="47"/>
      <c r="BM861" s="25" t="s">
        <v>35</v>
      </c>
      <c r="BN861" s="45">
        <f>BN859*K869</f>
        <v>91680</v>
      </c>
      <c r="BO861" s="45"/>
      <c r="BP861" s="45"/>
      <c r="BQ861" s="25"/>
      <c r="BR861" s="45"/>
      <c r="BS861" s="45"/>
      <c r="BT861" s="319" t="s">
        <v>36</v>
      </c>
      <c r="BU861" s="319"/>
      <c r="BV861" s="45">
        <f>BN861-BV859</f>
        <v>67090</v>
      </c>
      <c r="BW861" s="107">
        <f>BV861/BN859</f>
        <v>0.43907068062827226</v>
      </c>
      <c r="BX861" s="37"/>
      <c r="BY861" s="57"/>
      <c r="BZ861" s="47"/>
      <c r="CA861" s="25" t="s">
        <v>35</v>
      </c>
      <c r="CB861" s="45">
        <f>CB859*K869</f>
        <v>62820</v>
      </c>
      <c r="CC861" s="45"/>
      <c r="CD861" s="45"/>
      <c r="CE861" s="25"/>
      <c r="CF861" s="45"/>
      <c r="CG861" s="45"/>
      <c r="CH861" s="329" t="s">
        <v>36</v>
      </c>
      <c r="CI861" s="329"/>
      <c r="CJ861" s="45">
        <f>CB861-CJ859</f>
        <v>43251</v>
      </c>
      <c r="CK861" s="107">
        <f>CJ861/CB859</f>
        <v>0.41309455587392552</v>
      </c>
      <c r="CL861" s="37"/>
      <c r="CM861" s="29"/>
      <c r="CN861" s="47"/>
      <c r="CO861" s="25" t="s">
        <v>35</v>
      </c>
      <c r="CP861" s="45">
        <f>CP859*K869</f>
        <v>118560</v>
      </c>
      <c r="CQ861" s="45"/>
      <c r="CR861" s="45"/>
      <c r="CS861" s="25"/>
      <c r="CT861" s="45"/>
      <c r="CU861" s="45"/>
      <c r="CV861" s="329" t="s">
        <v>36</v>
      </c>
      <c r="CW861" s="329"/>
      <c r="CX861" s="45">
        <f>CP861-CX859</f>
        <v>49596</v>
      </c>
      <c r="CY861" s="107">
        <f>CX861/CP859</f>
        <v>0.25099190283400807</v>
      </c>
      <c r="CZ861" s="37"/>
      <c r="DA861" s="29"/>
      <c r="DB861" s="47"/>
      <c r="DC861" s="105" t="s">
        <v>35</v>
      </c>
      <c r="DD861" s="45">
        <f>DD859*K869</f>
        <v>48840</v>
      </c>
      <c r="DE861" s="45"/>
      <c r="DF861" s="45"/>
      <c r="DG861" s="25" t="s">
        <v>34</v>
      </c>
      <c r="DH861" s="45">
        <f>SUM(DL803:DL855)</f>
        <v>3300</v>
      </c>
      <c r="DI861" s="107">
        <f>DH861/DD859</f>
        <v>4.0540540540540543E-2</v>
      </c>
      <c r="DJ861" s="107"/>
      <c r="DK861" s="45"/>
      <c r="DL861" s="45"/>
      <c r="DM861" s="45"/>
      <c r="DN861" s="37"/>
      <c r="DO861" s="29"/>
      <c r="DP861" s="47"/>
      <c r="DQ861" s="25" t="s">
        <v>35</v>
      </c>
      <c r="DR861" s="45">
        <f>DR859*$K869</f>
        <v>69360</v>
      </c>
      <c r="DS861" s="45"/>
      <c r="DT861" s="45"/>
      <c r="DU861" s="25" t="s">
        <v>34</v>
      </c>
      <c r="DV861" s="45">
        <f>SUM(DZ803:DZ854)</f>
        <v>27588</v>
      </c>
      <c r="DW861" s="107">
        <f>DV861/DR859</f>
        <v>0.23865051903114187</v>
      </c>
      <c r="DX861" s="107"/>
      <c r="DY861" s="45"/>
      <c r="DZ861" s="45"/>
      <c r="EA861" s="45"/>
      <c r="EB861" s="37"/>
      <c r="GU861" s="220"/>
      <c r="HX861" s="360"/>
      <c r="HY861" s="47"/>
      <c r="HZ861" s="25" t="s">
        <v>35</v>
      </c>
      <c r="IA861" s="45">
        <f>IA859*$K869</f>
        <v>105060</v>
      </c>
      <c r="IB861" s="45"/>
      <c r="IC861" s="45"/>
      <c r="ID861" s="25"/>
      <c r="IE861" s="45"/>
      <c r="IF861" s="45"/>
      <c r="IG861" s="319" t="s">
        <v>36</v>
      </c>
      <c r="IH861" s="319"/>
      <c r="II861" s="45">
        <f>IA861-II859</f>
        <v>56836</v>
      </c>
      <c r="IJ861" s="107">
        <f>II861/IA859</f>
        <v>0.32459166190748145</v>
      </c>
      <c r="IK861" s="37"/>
      <c r="IL861" s="29"/>
      <c r="IM861" s="47"/>
      <c r="IN861" s="25" t="s">
        <v>35</v>
      </c>
      <c r="IO861" s="45">
        <f>IO859*$K869</f>
        <v>85800</v>
      </c>
      <c r="IP861" s="45"/>
      <c r="IQ861" s="45"/>
      <c r="IR861" s="25"/>
      <c r="IS861" s="45"/>
      <c r="IT861" s="45"/>
      <c r="IU861" s="319" t="s">
        <v>36</v>
      </c>
      <c r="IV861" s="319"/>
      <c r="IW861" s="45">
        <f>IO861-IW859</f>
        <v>47904</v>
      </c>
      <c r="IX861" s="107">
        <f>IW861/IO859</f>
        <v>0.33499300699300699</v>
      </c>
      <c r="IY861" s="37"/>
      <c r="IZ861" s="61"/>
      <c r="JA861" s="47"/>
      <c r="JB861" s="25" t="s">
        <v>35</v>
      </c>
      <c r="JC861" s="45">
        <f>JC859*$K869</f>
        <v>96900</v>
      </c>
      <c r="JD861" s="45"/>
      <c r="JE861" s="45"/>
      <c r="JF861" s="25"/>
      <c r="JG861" s="45"/>
      <c r="JH861" s="45"/>
      <c r="JI861" s="319" t="s">
        <v>36</v>
      </c>
      <c r="JJ861" s="319"/>
      <c r="JK861" s="45">
        <f>JC861-JK859</f>
        <v>56209</v>
      </c>
      <c r="JL861" s="107">
        <f>JK861/JC859</f>
        <v>0.34804334365325079</v>
      </c>
      <c r="JM861" s="37"/>
      <c r="JN861" s="29"/>
      <c r="JO861" s="47"/>
      <c r="JP861" s="25" t="s">
        <v>35</v>
      </c>
      <c r="JQ861" s="45">
        <f>JQ859*$K869</f>
        <v>80400</v>
      </c>
      <c r="JR861" s="45"/>
      <c r="JS861" s="45"/>
      <c r="JT861" s="25"/>
      <c r="JU861" s="45"/>
      <c r="JV861" s="45"/>
      <c r="JW861" s="319" t="s">
        <v>36</v>
      </c>
      <c r="JX861" s="319"/>
      <c r="JY861" s="45">
        <f>JQ861-JY859</f>
        <v>36909</v>
      </c>
      <c r="JZ861" s="107">
        <f>JY861/JQ859</f>
        <v>0.27544029850746271</v>
      </c>
      <c r="KA861" s="37"/>
      <c r="KB861" s="51"/>
      <c r="KC861" s="47"/>
      <c r="KD861" s="25" t="s">
        <v>35</v>
      </c>
      <c r="KE861" s="45">
        <f>KE859*K869</f>
        <v>157320</v>
      </c>
      <c r="KF861" s="45"/>
      <c r="KG861" s="45"/>
      <c r="KH861" s="25"/>
      <c r="KI861" s="45"/>
      <c r="KJ861" s="45"/>
      <c r="KK861" s="319" t="s">
        <v>36</v>
      </c>
      <c r="KL861" s="319"/>
      <c r="KM861" s="45">
        <f>KE861-KM859</f>
        <v>102492</v>
      </c>
      <c r="KN861" s="107">
        <f>KM861/KE859</f>
        <v>0.39089244851258581</v>
      </c>
      <c r="KO861" s="37"/>
      <c r="KP861" s="29"/>
      <c r="KQ861" s="47"/>
      <c r="KR861" s="25" t="s">
        <v>35</v>
      </c>
      <c r="KS861" s="45">
        <f>KS859*K869</f>
        <v>72420</v>
      </c>
      <c r="KT861" s="45"/>
      <c r="KU861" s="45"/>
      <c r="KV861" s="25"/>
      <c r="KW861" s="45"/>
      <c r="KX861" s="45"/>
      <c r="KY861" s="319" t="s">
        <v>36</v>
      </c>
      <c r="KZ861" s="319"/>
      <c r="LA861" s="45">
        <f>KS861-LA859</f>
        <v>40175</v>
      </c>
      <c r="LB861" s="107">
        <f>LA861/KS859</f>
        <v>0.33285004142502073</v>
      </c>
      <c r="LC861" s="37"/>
      <c r="LD861" s="29"/>
      <c r="LE861" s="47"/>
      <c r="LF861" s="25" t="s">
        <v>32</v>
      </c>
      <c r="LG861" s="45">
        <f>LG860/A860</f>
        <v>2864.2857142857142</v>
      </c>
      <c r="LH861" s="45">
        <f>LG861*$A861</f>
        <v>80200</v>
      </c>
      <c r="LI861" s="45"/>
      <c r="LJ861" s="25"/>
      <c r="LK861" s="45"/>
      <c r="LL861" s="45"/>
      <c r="LM861" s="63"/>
      <c r="LN861" s="25" t="s">
        <v>36</v>
      </c>
      <c r="LO861" s="45">
        <f>LG862-LO860</f>
        <v>47120</v>
      </c>
      <c r="LP861" s="107">
        <f>LO861/LG860</f>
        <v>0.58753117206982541</v>
      </c>
      <c r="LQ861" s="37"/>
      <c r="LR861" s="29"/>
      <c r="LS861" s="47"/>
      <c r="LT861" s="105" t="s">
        <v>35</v>
      </c>
      <c r="LU861" s="45">
        <f>LU859*K869</f>
        <v>47880</v>
      </c>
      <c r="LV861" s="45"/>
      <c r="LW861" s="45"/>
      <c r="LX861" s="25" t="s">
        <v>34</v>
      </c>
      <c r="LY861" s="45">
        <f>SUM(MC803:MC855)</f>
        <v>20405</v>
      </c>
      <c r="LZ861" s="107">
        <f>LY861/LU859</f>
        <v>0.25570175438596493</v>
      </c>
      <c r="MA861" s="107"/>
      <c r="MB861" s="45"/>
      <c r="MC861" s="45"/>
      <c r="MD861" s="45"/>
      <c r="ME861" s="37"/>
      <c r="MF861" s="29"/>
      <c r="MG861" s="47"/>
      <c r="MH861" s="105" t="s">
        <v>35</v>
      </c>
      <c r="MI861" s="45">
        <f>MI859*$K869</f>
        <v>15180</v>
      </c>
      <c r="MJ861" s="45"/>
      <c r="MK861" s="45"/>
      <c r="ML861" s="25" t="s">
        <v>34</v>
      </c>
      <c r="MM861" s="45">
        <f>SUM(MQ803:MQ855)</f>
        <v>24640</v>
      </c>
      <c r="MN861" s="107">
        <f>MM861/MI859</f>
        <v>0.97391304347826091</v>
      </c>
      <c r="MO861" s="107"/>
      <c r="MP861" s="45"/>
      <c r="MQ861" s="45"/>
      <c r="MR861" s="45"/>
      <c r="MS861" s="37"/>
      <c r="MT861" s="29"/>
      <c r="MU861" s="47"/>
      <c r="MV861" s="105" t="s">
        <v>35</v>
      </c>
      <c r="MW861" s="45">
        <f>MW859*$K869</f>
        <v>32520</v>
      </c>
      <c r="MX861" s="45"/>
      <c r="MY861" s="45"/>
      <c r="MZ861" s="25" t="s">
        <v>34</v>
      </c>
      <c r="NA861" s="45">
        <f>SUM(NE803:NE855)</f>
        <v>8400</v>
      </c>
      <c r="NB861" s="107">
        <f>NA861/MW859</f>
        <v>0.15498154981549817</v>
      </c>
      <c r="NC861" s="107"/>
      <c r="ND861" s="45"/>
      <c r="NE861" s="45"/>
      <c r="NF861" s="45"/>
      <c r="NG861" s="37"/>
      <c r="NH861" s="29"/>
      <c r="NI861" s="47"/>
      <c r="NJ861" s="105" t="s">
        <v>35</v>
      </c>
      <c r="NK861" s="45">
        <f>NK859*$K869</f>
        <v>47640</v>
      </c>
      <c r="NL861" s="45"/>
      <c r="NM861" s="45"/>
      <c r="NN861" s="25" t="s">
        <v>34</v>
      </c>
      <c r="NO861" s="45">
        <f>SUM(NS803:NS855)</f>
        <v>9900</v>
      </c>
      <c r="NP861" s="107">
        <f>NO861/NK859</f>
        <v>0.12468513853904283</v>
      </c>
      <c r="NQ861" s="107"/>
      <c r="NR861" s="45"/>
      <c r="NS861" s="45"/>
      <c r="NT861" s="45"/>
      <c r="NU861" s="37"/>
    </row>
    <row r="862" spans="1:385" x14ac:dyDescent="0.25">
      <c r="A862" s="38"/>
      <c r="B862" s="39"/>
      <c r="C862" s="40"/>
      <c r="D862" s="40"/>
      <c r="E862" s="40"/>
      <c r="F862" s="135"/>
      <c r="G862" s="135"/>
      <c r="H862" s="42"/>
      <c r="I862" s="25" t="s">
        <v>37</v>
      </c>
      <c r="J862" s="45">
        <f>J933</f>
        <v>74200</v>
      </c>
      <c r="K862" s="45"/>
      <c r="L862" s="45"/>
      <c r="M862" s="25" t="s">
        <v>36</v>
      </c>
      <c r="N862" s="45">
        <f>J861-N861</f>
        <v>16620</v>
      </c>
      <c r="O862" s="107">
        <f>N862/J859</f>
        <v>0.32781065088757394</v>
      </c>
      <c r="P862" s="107"/>
      <c r="Q862" s="46"/>
      <c r="R862" s="46"/>
      <c r="S862" s="46"/>
      <c r="T862" s="37"/>
      <c r="U862" s="29"/>
      <c r="V862" s="47"/>
      <c r="W862" s="105" t="s">
        <v>37</v>
      </c>
      <c r="X862" s="45">
        <f>X933</f>
        <v>128100</v>
      </c>
      <c r="Y862" s="45"/>
      <c r="Z862" s="45"/>
      <c r="AA862" s="25" t="s">
        <v>36</v>
      </c>
      <c r="AB862" s="45">
        <f>X861-AB861</f>
        <v>27311</v>
      </c>
      <c r="AC862" s="107">
        <f>AB862/X859</f>
        <v>0.30278270509977828</v>
      </c>
      <c r="AD862" s="107"/>
      <c r="AE862" s="46"/>
      <c r="AF862" s="46"/>
      <c r="AG862" s="46"/>
      <c r="AH862" s="37"/>
      <c r="AI862" s="29"/>
      <c r="AJ862" s="47"/>
      <c r="AK862" s="25" t="s">
        <v>37</v>
      </c>
      <c r="AL862" s="45">
        <f>AL933</f>
        <v>137000</v>
      </c>
      <c r="AM862" s="45"/>
      <c r="AN862" s="45"/>
      <c r="AO862" s="25" t="s">
        <v>36</v>
      </c>
      <c r="AP862" s="45">
        <f>AL861-AP861</f>
        <v>36036</v>
      </c>
      <c r="AQ862" s="107">
        <f>AP862/AL859</f>
        <v>0.44</v>
      </c>
      <c r="AR862" s="107"/>
      <c r="AS862" s="46"/>
      <c r="AT862" s="46"/>
      <c r="AU862" s="46"/>
      <c r="AV862" s="37"/>
      <c r="AW862" s="29"/>
      <c r="AX862" s="47"/>
      <c r="AY862" s="25" t="s">
        <v>35</v>
      </c>
      <c r="AZ862" s="45">
        <f>AZ859*K869</f>
        <v>56220</v>
      </c>
      <c r="BA862" s="45"/>
      <c r="BB862" s="45"/>
      <c r="BC862" s="25" t="s">
        <v>36</v>
      </c>
      <c r="BD862" s="45">
        <f>AZ862-BD861</f>
        <v>44076</v>
      </c>
      <c r="BE862" s="107">
        <f>BD862/AZ859</f>
        <v>0.47039487726787621</v>
      </c>
      <c r="BF862" s="107"/>
      <c r="BG862" s="46"/>
      <c r="BH862" s="46"/>
      <c r="BI862" s="46"/>
      <c r="BJ862" s="37"/>
      <c r="BK862" s="29"/>
      <c r="BL862" s="47"/>
      <c r="BM862" s="25" t="s">
        <v>37</v>
      </c>
      <c r="BN862" s="45">
        <f>BN933</f>
        <v>199400</v>
      </c>
      <c r="BO862" s="45"/>
      <c r="BP862" s="45"/>
      <c r="BQ862" s="25"/>
      <c r="BR862" s="45"/>
      <c r="BS862" s="45"/>
      <c r="BT862" s="325" t="s">
        <v>1190</v>
      </c>
      <c r="BU862" s="327"/>
      <c r="BV862" s="43">
        <f>(BQ835+BS835)*BU835+(BQ836+BS836)*BU836+(BQ837+BS837)*BU837+(BQ838+BS838)*BU838</f>
        <v>141058</v>
      </c>
      <c r="BW862" s="46"/>
      <c r="BX862" s="37"/>
      <c r="BY862" s="57"/>
      <c r="BZ862" s="47"/>
      <c r="CA862" s="25" t="s">
        <v>37</v>
      </c>
      <c r="CB862" s="45">
        <f>CB933</f>
        <v>152300</v>
      </c>
      <c r="CC862" s="45"/>
      <c r="CD862" s="45"/>
      <c r="CE862" s="25"/>
      <c r="CF862" s="45"/>
      <c r="CG862" s="71"/>
      <c r="CH862" s="325" t="s">
        <v>1190</v>
      </c>
      <c r="CI862" s="327"/>
      <c r="CJ862" s="43">
        <f>(CE835+CG835)*CI835+(CE836+CG836)*CI836+(CE837+CG837)*CI837+(CE838+CG838)*CI838</f>
        <v>40568</v>
      </c>
      <c r="CK862" s="46"/>
      <c r="CL862" s="37"/>
      <c r="CM862" s="29"/>
      <c r="CN862" s="47"/>
      <c r="CO862" s="25" t="s">
        <v>37</v>
      </c>
      <c r="CP862" s="45">
        <f>CP933</f>
        <v>170800</v>
      </c>
      <c r="CQ862" s="45"/>
      <c r="CR862" s="45"/>
      <c r="CS862" s="25"/>
      <c r="CT862" s="45"/>
      <c r="CU862" s="71"/>
      <c r="CV862" s="325" t="s">
        <v>1190</v>
      </c>
      <c r="CW862" s="327"/>
      <c r="CX862" s="43">
        <f>(CS835+CU835)*CW835+(CS836+CU836)*CW836+(CS837+CU837)*CW837+(CS838+CU838)*CW838</f>
        <v>48939</v>
      </c>
      <c r="CY862" s="46"/>
      <c r="CZ862" s="37"/>
      <c r="DA862" s="29"/>
      <c r="DB862" s="47"/>
      <c r="DC862" s="105" t="s">
        <v>37</v>
      </c>
      <c r="DD862" s="45">
        <f>DD933</f>
        <v>57700</v>
      </c>
      <c r="DE862" s="45"/>
      <c r="DF862" s="45"/>
      <c r="DG862" s="25" t="s">
        <v>36</v>
      </c>
      <c r="DH862" s="45">
        <f>DD861-DH861</f>
        <v>45540</v>
      </c>
      <c r="DI862" s="107">
        <f>DH862/DD859</f>
        <v>0.55945945945945941</v>
      </c>
      <c r="DJ862" s="107"/>
      <c r="DK862" s="46"/>
      <c r="DL862" s="46"/>
      <c r="DM862" s="46"/>
      <c r="DN862" s="37"/>
      <c r="DO862" s="29"/>
      <c r="DP862" s="47"/>
      <c r="DQ862" s="25" t="s">
        <v>37</v>
      </c>
      <c r="DR862" s="45">
        <f>DR933</f>
        <v>108700</v>
      </c>
      <c r="DS862" s="45"/>
      <c r="DT862" s="45"/>
      <c r="DU862" s="25" t="s">
        <v>36</v>
      </c>
      <c r="DV862" s="45">
        <f>DR861-DV861</f>
        <v>41772</v>
      </c>
      <c r="DW862" s="107">
        <f>DV862/DR859</f>
        <v>0.36134948096885811</v>
      </c>
      <c r="DX862" s="107"/>
      <c r="DY862" s="46"/>
      <c r="DZ862" s="46"/>
      <c r="EA862" s="46"/>
      <c r="EB862" s="37"/>
      <c r="GU862" s="220"/>
      <c r="HX862" s="360"/>
      <c r="HY862" s="47"/>
      <c r="HZ862" s="25" t="s">
        <v>37</v>
      </c>
      <c r="IA862" s="45">
        <f>IA933</f>
        <v>209300</v>
      </c>
      <c r="IB862" s="45"/>
      <c r="IC862" s="45"/>
      <c r="ID862" s="25"/>
      <c r="IE862" s="45"/>
      <c r="IF862" s="45"/>
      <c r="IG862" s="325" t="s">
        <v>1190</v>
      </c>
      <c r="IH862" s="327"/>
      <c r="II862" s="43">
        <f>(ID835+IF835)*IH835+(ID836+IF836)*IH836+(ID837+IF837)*IH837+(ID838+IF838)*IH838</f>
        <v>105294</v>
      </c>
      <c r="IJ862" s="46"/>
      <c r="IK862" s="37"/>
      <c r="IL862" s="29"/>
      <c r="IM862" s="47"/>
      <c r="IN862" s="25" t="s">
        <v>37</v>
      </c>
      <c r="IO862" s="45">
        <f>IO933</f>
        <v>204800</v>
      </c>
      <c r="IP862" s="45"/>
      <c r="IQ862" s="45"/>
      <c r="IR862" s="25"/>
      <c r="IS862" s="45"/>
      <c r="IT862" s="45"/>
      <c r="IU862" s="325" t="s">
        <v>1190</v>
      </c>
      <c r="IV862" s="327"/>
      <c r="IW862" s="43">
        <f>(IR835+IT835)*IV835+(IR836+IT836)*IV836+(IR837+IT837)*IV837+(IR838+IT838)*IV838</f>
        <v>55984</v>
      </c>
      <c r="IX862" s="46"/>
      <c r="IY862" s="37"/>
      <c r="IZ862" s="61"/>
      <c r="JA862" s="47"/>
      <c r="JB862" s="25" t="s">
        <v>37</v>
      </c>
      <c r="JC862" s="45">
        <f>JC933</f>
        <v>198200</v>
      </c>
      <c r="JD862" s="45"/>
      <c r="JE862" s="45"/>
      <c r="JF862" s="25"/>
      <c r="JG862" s="45"/>
      <c r="JH862" s="45"/>
      <c r="JI862" s="325" t="s">
        <v>1190</v>
      </c>
      <c r="JJ862" s="327"/>
      <c r="JK862" s="43">
        <f>(JF835+JH835)*JJ835+(JF836+JH836)*JJ836+(JF837+JH837)*JJ837+(JF838+JH838)*JJ838</f>
        <v>47442</v>
      </c>
      <c r="JL862" s="46"/>
      <c r="JM862" s="37"/>
      <c r="JN862" s="29"/>
      <c r="JO862" s="47"/>
      <c r="JP862" s="25" t="s">
        <v>37</v>
      </c>
      <c r="JQ862" s="45">
        <f>JQ933</f>
        <v>128000</v>
      </c>
      <c r="JR862" s="45"/>
      <c r="JS862" s="45"/>
      <c r="JT862" s="25"/>
      <c r="JU862" s="45"/>
      <c r="JV862" s="45"/>
      <c r="JW862" s="325" t="s">
        <v>1190</v>
      </c>
      <c r="JX862" s="327"/>
      <c r="JY862" s="43">
        <f>(JT835+JV835)*JX835+(JT836+JV836)*JX836+(JT837+JV837)*JX837+(JT838+JV838)*JX838</f>
        <v>87962</v>
      </c>
      <c r="JZ862" s="46"/>
      <c r="KA862" s="37"/>
      <c r="KB862" s="51"/>
      <c r="KC862" s="47"/>
      <c r="KD862" s="25" t="s">
        <v>37</v>
      </c>
      <c r="KE862" s="45">
        <f>KE933</f>
        <v>283600</v>
      </c>
      <c r="KF862" s="45"/>
      <c r="KG862" s="45"/>
      <c r="KH862" s="25"/>
      <c r="KI862" s="45"/>
      <c r="KJ862" s="71"/>
      <c r="KK862" s="325" t="s">
        <v>1190</v>
      </c>
      <c r="KL862" s="327"/>
      <c r="KM862" s="43">
        <f>(KH835+KJ835)*KL835+(KH836+KJ836)*KL836+(KH837+KJ837)*KL837+(KH838+KJ838)*KL838</f>
        <v>87824</v>
      </c>
      <c r="KN862" s="46"/>
      <c r="KO862" s="37"/>
      <c r="KP862" s="29"/>
      <c r="KQ862" s="47"/>
      <c r="KR862" s="25" t="s">
        <v>37</v>
      </c>
      <c r="KS862" s="45">
        <f>KS933</f>
        <v>184900</v>
      </c>
      <c r="KT862" s="45"/>
      <c r="KU862" s="45"/>
      <c r="KV862" s="25"/>
      <c r="KW862" s="45"/>
      <c r="KX862" s="45"/>
      <c r="KY862" s="325" t="s">
        <v>1190</v>
      </c>
      <c r="KZ862" s="327"/>
      <c r="LA862" s="43">
        <f>(KV835+KX835)*KZ835+(KV836+KX836)*KZ836+(KV837+KX837)*KZ837+(KV838+KX838)*KZ838</f>
        <v>42943</v>
      </c>
      <c r="LB862" s="46"/>
      <c r="LC862" s="37"/>
      <c r="LD862" s="29"/>
      <c r="LE862" s="47"/>
      <c r="LF862" s="25" t="s">
        <v>35</v>
      </c>
      <c r="LG862" s="45">
        <f>LG860*K869</f>
        <v>48120</v>
      </c>
      <c r="LH862" s="45"/>
      <c r="LI862" s="45"/>
      <c r="LJ862" s="25"/>
      <c r="LK862" s="45"/>
      <c r="LL862" s="45"/>
      <c r="LM862" s="71"/>
      <c r="LN862" s="319" t="s">
        <v>33</v>
      </c>
      <c r="LO862" s="328"/>
      <c r="LP862" s="107">
        <f>LO860/LG860</f>
        <v>1.2468827930174564E-2</v>
      </c>
      <c r="LQ862" s="37"/>
      <c r="LR862" s="29"/>
      <c r="LS862" s="47"/>
      <c r="LT862" s="105" t="s">
        <v>37</v>
      </c>
      <c r="LU862" s="45">
        <f>LU933</f>
        <v>71300</v>
      </c>
      <c r="LV862" s="45"/>
      <c r="LW862" s="45"/>
      <c r="LX862" s="25" t="s">
        <v>36</v>
      </c>
      <c r="LY862" s="45">
        <f>LU861-LY861</f>
        <v>27475</v>
      </c>
      <c r="LZ862" s="107">
        <f>LY862/LU859</f>
        <v>0.3442982456140351</v>
      </c>
      <c r="MA862" s="107"/>
      <c r="MB862" s="46"/>
      <c r="MC862" s="46"/>
      <c r="MD862" s="46"/>
      <c r="ME862" s="37"/>
      <c r="MF862" s="29"/>
      <c r="MG862" s="47"/>
      <c r="MH862" s="105" t="s">
        <v>37</v>
      </c>
      <c r="MI862" s="45">
        <f>MI933</f>
        <v>51300</v>
      </c>
      <c r="MJ862" s="45"/>
      <c r="MK862" s="45"/>
      <c r="ML862" s="25" t="s">
        <v>36</v>
      </c>
      <c r="MM862" s="45">
        <f>MI861-MM861</f>
        <v>-9460</v>
      </c>
      <c r="MN862" s="107">
        <f>MM862/MI859</f>
        <v>-0.37391304347826088</v>
      </c>
      <c r="MO862" s="107"/>
      <c r="MP862" s="46"/>
      <c r="MQ862" s="46"/>
      <c r="MR862" s="46"/>
      <c r="MS862" s="37"/>
      <c r="MT862" s="29"/>
      <c r="MU862" s="47"/>
      <c r="MV862" s="105" t="s">
        <v>37</v>
      </c>
      <c r="MW862" s="45">
        <f>MW933</f>
        <v>84200</v>
      </c>
      <c r="MX862" s="45"/>
      <c r="MY862" s="45"/>
      <c r="MZ862" s="25" t="s">
        <v>36</v>
      </c>
      <c r="NA862" s="45">
        <f>MW861-NA861</f>
        <v>24120</v>
      </c>
      <c r="NB862" s="107">
        <f>NA862/MW859</f>
        <v>0.44501845018450187</v>
      </c>
      <c r="NC862" s="107"/>
      <c r="ND862" s="46"/>
      <c r="NE862" s="46"/>
      <c r="NF862" s="46"/>
      <c r="NG862" s="37"/>
      <c r="NH862" s="29"/>
      <c r="NI862" s="47"/>
      <c r="NJ862" s="105" t="s">
        <v>37</v>
      </c>
      <c r="NK862" s="45">
        <f>NK933</f>
        <v>115500</v>
      </c>
      <c r="NL862" s="45"/>
      <c r="NM862" s="45"/>
      <c r="NN862" s="25" t="s">
        <v>36</v>
      </c>
      <c r="NO862" s="45">
        <f>NK861-NO861</f>
        <v>37740</v>
      </c>
      <c r="NP862" s="107">
        <f>NO862/NK859</f>
        <v>0.47531486146095719</v>
      </c>
      <c r="NQ862" s="107"/>
      <c r="NR862" s="46"/>
      <c r="NS862" s="46"/>
      <c r="NT862" s="46"/>
      <c r="NU862" s="37"/>
    </row>
    <row r="863" spans="1:385" x14ac:dyDescent="0.25">
      <c r="A863" s="38"/>
      <c r="B863" s="39"/>
      <c r="C863" s="40"/>
      <c r="D863" s="40"/>
      <c r="E863" s="40"/>
      <c r="F863" s="135"/>
      <c r="G863" s="135"/>
      <c r="H863" s="42"/>
      <c r="I863" s="45"/>
      <c r="J863" s="45"/>
      <c r="K863" s="45"/>
      <c r="L863" s="45"/>
      <c r="M863" s="319" t="s">
        <v>1190</v>
      </c>
      <c r="N863" s="326"/>
      <c r="O863" s="45">
        <f>(M811+O811)*Q811</f>
        <v>15135</v>
      </c>
      <c r="P863" s="45"/>
      <c r="Q863" s="46"/>
      <c r="R863" s="46"/>
      <c r="S863" s="46"/>
      <c r="T863" s="37"/>
      <c r="U863" s="29"/>
      <c r="V863" s="47"/>
      <c r="W863" s="67"/>
      <c r="X863" s="45"/>
      <c r="Y863" s="45"/>
      <c r="Z863" s="45"/>
      <c r="AA863" s="319" t="s">
        <v>1190</v>
      </c>
      <c r="AB863" s="326"/>
      <c r="AC863" s="45">
        <f>(AA811+AC811)*AE811</f>
        <v>15390</v>
      </c>
      <c r="AD863" s="45"/>
      <c r="AE863" s="46"/>
      <c r="AF863" s="46"/>
      <c r="AG863" s="46"/>
      <c r="AH863" s="37"/>
      <c r="AI863" s="29"/>
      <c r="AJ863" s="47"/>
      <c r="AK863" s="45"/>
      <c r="AL863" s="45"/>
      <c r="AM863" s="45"/>
      <c r="AN863" s="45"/>
      <c r="AO863" s="319" t="s">
        <v>1190</v>
      </c>
      <c r="AP863" s="326"/>
      <c r="AQ863" s="45">
        <f>(AO811+AQ811)*AS811</f>
        <v>40320</v>
      </c>
      <c r="AR863" s="45"/>
      <c r="AS863" s="46"/>
      <c r="AT863" s="46"/>
      <c r="AU863" s="46"/>
      <c r="AV863" s="37"/>
      <c r="AW863" s="29"/>
      <c r="AX863" s="47"/>
      <c r="AY863" s="111" t="s">
        <v>37</v>
      </c>
      <c r="AZ863" s="99">
        <f>AZ933</f>
        <v>122700</v>
      </c>
      <c r="BA863" s="45"/>
      <c r="BB863" s="45"/>
      <c r="BC863" s="319" t="s">
        <v>1190</v>
      </c>
      <c r="BD863" s="326"/>
      <c r="BE863" s="45">
        <f>(BC811+BE811)*BG811</f>
        <v>24288</v>
      </c>
      <c r="BF863" s="45"/>
      <c r="BG863" s="46"/>
      <c r="BH863" s="46"/>
      <c r="BI863" s="46"/>
      <c r="BJ863" s="37"/>
      <c r="BK863" s="29"/>
      <c r="BL863" s="47"/>
      <c r="BM863" s="45"/>
      <c r="BN863" s="99"/>
      <c r="BO863" s="45"/>
      <c r="BP863" s="45"/>
      <c r="BQ863" s="25"/>
      <c r="BR863" s="45"/>
      <c r="BS863" s="45"/>
      <c r="BT863" s="114"/>
      <c r="BU863" s="105"/>
      <c r="BV863" s="46"/>
      <c r="BW863" s="46"/>
      <c r="BX863" s="37"/>
      <c r="BY863" s="57"/>
      <c r="BZ863" s="47"/>
      <c r="CA863" s="45"/>
      <c r="CB863" s="45"/>
      <c r="CC863" s="45"/>
      <c r="CD863" s="45"/>
      <c r="CE863" s="25"/>
      <c r="CF863" s="45"/>
      <c r="CG863" s="71"/>
      <c r="CH863" s="115"/>
      <c r="CI863" s="112"/>
      <c r="CJ863" s="67"/>
      <c r="CK863" s="46"/>
      <c r="CL863" s="37"/>
      <c r="CM863" s="29"/>
      <c r="CN863" s="47"/>
      <c r="CO863" s="45"/>
      <c r="CP863" s="45"/>
      <c r="CQ863" s="45"/>
      <c r="CR863" s="45"/>
      <c r="CS863" s="25"/>
      <c r="CT863" s="45"/>
      <c r="CU863" s="71"/>
      <c r="CV863" s="115"/>
      <c r="CW863" s="112"/>
      <c r="CX863" s="67"/>
      <c r="CY863" s="46"/>
      <c r="CZ863" s="37"/>
      <c r="DA863" s="29"/>
      <c r="DB863" s="47"/>
      <c r="DC863" s="67"/>
      <c r="DD863" s="45"/>
      <c r="DE863" s="45"/>
      <c r="DF863" s="45"/>
      <c r="DG863" s="319" t="s">
        <v>1190</v>
      </c>
      <c r="DH863" s="326"/>
      <c r="DI863" s="45">
        <f>(DG811+DI811)*DK811</f>
        <v>4400</v>
      </c>
      <c r="DJ863" s="45"/>
      <c r="DK863" s="46"/>
      <c r="DL863" s="46"/>
      <c r="DM863" s="46"/>
      <c r="DN863" s="37"/>
      <c r="DO863" s="29"/>
      <c r="DP863" s="47"/>
      <c r="DU863" s="319" t="s">
        <v>1190</v>
      </c>
      <c r="DV863" s="326"/>
      <c r="DW863" s="45">
        <f>(DU811+DW811)*DY811</f>
        <v>36300</v>
      </c>
      <c r="DX863" s="45"/>
      <c r="DY863" s="46"/>
      <c r="DZ863" s="46"/>
      <c r="EA863" s="46"/>
      <c r="EB863" s="37"/>
      <c r="GU863" s="220"/>
      <c r="HX863" s="360"/>
      <c r="HY863" s="47"/>
      <c r="HZ863" s="45"/>
      <c r="IA863" s="99"/>
      <c r="IB863" s="45"/>
      <c r="IC863" s="45"/>
      <c r="ID863" s="25"/>
      <c r="IE863" s="45"/>
      <c r="IF863" s="45"/>
      <c r="IG863" s="116"/>
      <c r="IH863" s="105"/>
      <c r="II863" s="46"/>
      <c r="IJ863" s="46"/>
      <c r="IK863" s="37"/>
      <c r="IL863" s="29"/>
      <c r="IM863" s="47"/>
      <c r="IN863" s="45"/>
      <c r="IO863" s="45"/>
      <c r="IP863" s="45"/>
      <c r="IQ863" s="45"/>
      <c r="IR863" s="25"/>
      <c r="IS863" s="45"/>
      <c r="IT863" s="45"/>
      <c r="IU863" s="71"/>
      <c r="IV863" s="112"/>
      <c r="IW863" s="67"/>
      <c r="IX863" s="46"/>
      <c r="IY863" s="37"/>
      <c r="IZ863" s="61"/>
      <c r="JA863" s="47"/>
      <c r="JB863" s="45"/>
      <c r="JC863" s="99"/>
      <c r="JD863" s="45"/>
      <c r="JE863" s="45"/>
      <c r="JF863" s="25"/>
      <c r="JG863" s="45"/>
      <c r="JH863" s="45"/>
      <c r="JI863" s="116"/>
      <c r="JJ863" s="105"/>
      <c r="JK863" s="46"/>
      <c r="JL863" s="46"/>
      <c r="JM863" s="37"/>
      <c r="JN863" s="29"/>
      <c r="JO863" s="47"/>
      <c r="JP863" s="45"/>
      <c r="JQ863" s="45"/>
      <c r="JR863" s="45"/>
      <c r="JS863" s="45"/>
      <c r="JT863" s="25"/>
      <c r="JU863" s="45"/>
      <c r="JV863" s="45"/>
      <c r="JW863" s="71"/>
      <c r="JX863" s="112"/>
      <c r="JY863" s="67"/>
      <c r="JZ863" s="46"/>
      <c r="KA863" s="37"/>
      <c r="KB863" s="51"/>
      <c r="KC863" s="47"/>
      <c r="KD863" s="45"/>
      <c r="KE863" s="45"/>
      <c r="KF863" s="45"/>
      <c r="KG863" s="45"/>
      <c r="KH863" s="25"/>
      <c r="KI863" s="45"/>
      <c r="KJ863" s="71"/>
      <c r="KK863" s="59"/>
      <c r="KL863" s="112"/>
      <c r="KM863" s="67"/>
      <c r="KN863" s="46"/>
      <c r="KO863" s="37"/>
      <c r="KP863" s="29"/>
      <c r="KQ863" s="47"/>
      <c r="KR863" s="45"/>
      <c r="KS863" s="45"/>
      <c r="KT863" s="45"/>
      <c r="KU863" s="45"/>
      <c r="KV863" s="25"/>
      <c r="KW863" s="45"/>
      <c r="KX863" s="45"/>
      <c r="KY863" s="113"/>
      <c r="KZ863" s="112"/>
      <c r="LA863" s="67"/>
      <c r="LB863" s="46"/>
      <c r="LC863" s="37"/>
      <c r="LD863" s="29"/>
      <c r="LE863" s="47"/>
      <c r="LF863" s="25" t="s">
        <v>37</v>
      </c>
      <c r="LG863" s="45">
        <f>LG934</f>
        <v>44200</v>
      </c>
      <c r="LH863" s="45"/>
      <c r="LI863" s="45"/>
      <c r="LJ863" s="25"/>
      <c r="LK863" s="45"/>
      <c r="LL863" s="71"/>
      <c r="LM863" s="26"/>
      <c r="LN863" s="325" t="s">
        <v>1190</v>
      </c>
      <c r="LO863" s="327"/>
      <c r="LP863" s="43">
        <f>(LJ827+LL827)*LN827+(LJ828+LL828)*LN828+(LJ829+LL829)*LN829</f>
        <v>5000</v>
      </c>
      <c r="LQ863" s="37"/>
      <c r="LR863" s="29"/>
      <c r="LS863" s="47"/>
      <c r="LT863" s="67"/>
      <c r="LU863" s="45"/>
      <c r="LV863" s="45"/>
      <c r="LW863" s="45"/>
      <c r="LX863" s="319" t="s">
        <v>1190</v>
      </c>
      <c r="LY863" s="326"/>
      <c r="LZ863" s="45">
        <f>(LX811+LZ811)*MB811</f>
        <v>10780</v>
      </c>
      <c r="MA863" s="45"/>
      <c r="MB863" s="46"/>
      <c r="MC863" s="46"/>
      <c r="MD863" s="46"/>
      <c r="ME863" s="37"/>
      <c r="MF863" s="29"/>
      <c r="MG863" s="47"/>
      <c r="MH863" s="67"/>
      <c r="MI863" s="45"/>
      <c r="MJ863" s="45"/>
      <c r="MK863" s="45"/>
      <c r="ML863" s="319" t="s">
        <v>1190</v>
      </c>
      <c r="MM863" s="326"/>
      <c r="MN863" s="45">
        <f>(ML811+MN811)*MP811</f>
        <v>10560</v>
      </c>
      <c r="MO863" s="45"/>
      <c r="MP863" s="46"/>
      <c r="MQ863" s="46"/>
      <c r="MR863" s="46"/>
      <c r="MS863" s="37"/>
      <c r="MT863" s="29"/>
      <c r="MU863" s="47"/>
      <c r="MV863" s="67"/>
      <c r="MW863" s="45"/>
      <c r="MX863" s="45"/>
      <c r="MY863" s="45"/>
      <c r="MZ863" s="319" t="s">
        <v>1190</v>
      </c>
      <c r="NA863" s="326"/>
      <c r="NB863" s="45">
        <f>(MZ811+NB811)*ND811</f>
        <v>10200</v>
      </c>
      <c r="NC863" s="45"/>
      <c r="ND863" s="46"/>
      <c r="NE863" s="46"/>
      <c r="NF863" s="46"/>
      <c r="NG863" s="37"/>
      <c r="NH863" s="29"/>
      <c r="NI863" s="47"/>
      <c r="NJ863" s="67"/>
      <c r="NK863" s="45"/>
      <c r="NL863" s="45"/>
      <c r="NM863" s="45"/>
      <c r="NN863" s="319" t="s">
        <v>1190</v>
      </c>
      <c r="NO863" s="326"/>
      <c r="NP863" s="45">
        <f>(NN811+NP811)*NR811</f>
        <v>39600</v>
      </c>
      <c r="NQ863" s="45"/>
      <c r="NR863" s="46"/>
      <c r="NS863" s="46"/>
      <c r="NT863" s="46"/>
      <c r="NU863" s="37"/>
    </row>
    <row r="864" spans="1:385" x14ac:dyDescent="0.25">
      <c r="A864" s="38"/>
      <c r="B864" s="39"/>
      <c r="C864" s="40"/>
      <c r="D864" s="40"/>
      <c r="E864" s="40"/>
      <c r="F864" s="135"/>
      <c r="G864" s="135"/>
      <c r="H864" s="42"/>
      <c r="I864" s="45"/>
      <c r="J864" s="45"/>
      <c r="K864" s="45"/>
      <c r="L864" s="45"/>
      <c r="M864" s="25"/>
      <c r="N864" s="45"/>
      <c r="O864" s="45"/>
      <c r="P864" s="45"/>
      <c r="Q864" s="46"/>
      <c r="R864" s="46"/>
      <c r="S864" s="46"/>
      <c r="T864" s="37"/>
      <c r="U864" s="29"/>
      <c r="V864" s="47"/>
      <c r="W864" s="67"/>
      <c r="X864" s="45"/>
      <c r="Y864" s="45"/>
      <c r="Z864" s="45"/>
      <c r="AA864" s="25"/>
      <c r="AB864" s="45"/>
      <c r="AC864" s="45"/>
      <c r="AD864" s="45"/>
      <c r="AE864" s="46"/>
      <c r="AF864" s="46"/>
      <c r="AG864" s="46"/>
      <c r="AH864" s="37"/>
      <c r="AI864" s="29"/>
      <c r="AJ864" s="47"/>
      <c r="AK864" s="45"/>
      <c r="AL864" s="45"/>
      <c r="AM864" s="45"/>
      <c r="AN864" s="45"/>
      <c r="AO864" s="25"/>
      <c r="AP864" s="45"/>
      <c r="AQ864" s="45"/>
      <c r="AR864" s="45"/>
      <c r="AS864" s="46"/>
      <c r="AT864" s="46"/>
      <c r="AU864" s="46"/>
      <c r="AV864" s="37"/>
      <c r="AW864" s="29"/>
      <c r="AX864" s="117"/>
      <c r="AY864" s="118"/>
      <c r="AZ864" s="118"/>
      <c r="BA864" s="67"/>
      <c r="BB864" s="45"/>
      <c r="BC864" s="25"/>
      <c r="BD864" s="45"/>
      <c r="BE864" s="107"/>
      <c r="BF864" s="107"/>
      <c r="BG864" s="46"/>
      <c r="BH864" s="46"/>
      <c r="BI864" s="46"/>
      <c r="BJ864" s="37"/>
      <c r="BK864" s="29"/>
      <c r="BL864" s="47"/>
      <c r="BM864" s="45"/>
      <c r="BN864" s="99"/>
      <c r="BO864" s="45"/>
      <c r="BP864" s="45"/>
      <c r="BQ864" s="25"/>
      <c r="BR864" s="45"/>
      <c r="BS864" s="45"/>
      <c r="BT864" s="114"/>
      <c r="BU864" s="124"/>
      <c r="BV864" s="46"/>
      <c r="BW864" s="46"/>
      <c r="BX864" s="37"/>
      <c r="BY864" s="57"/>
      <c r="BZ864" s="47"/>
      <c r="CA864" s="45"/>
      <c r="CB864" s="45"/>
      <c r="CC864" s="45"/>
      <c r="CD864" s="45"/>
      <c r="CE864" s="25"/>
      <c r="CF864" s="45"/>
      <c r="CG864" s="45"/>
      <c r="CH864" s="125"/>
      <c r="CI864" s="120"/>
      <c r="CJ864" s="121" t="s">
        <v>1191</v>
      </c>
      <c r="CK864" s="46"/>
      <c r="CL864" s="37"/>
      <c r="CM864" s="29"/>
      <c r="CN864" s="47"/>
      <c r="CO864" s="45"/>
      <c r="CP864" s="45"/>
      <c r="CQ864" s="45"/>
      <c r="CR864" s="45"/>
      <c r="CS864" s="25"/>
      <c r="CT864" s="45"/>
      <c r="CU864" s="45"/>
      <c r="CV864" s="125"/>
      <c r="CW864" s="120"/>
      <c r="CX864" s="121" t="s">
        <v>1191</v>
      </c>
      <c r="CY864" s="46"/>
      <c r="CZ864" s="37"/>
      <c r="DA864" s="29"/>
      <c r="DB864" s="47"/>
      <c r="DC864" s="67"/>
      <c r="DD864" s="45"/>
      <c r="DE864" s="45"/>
      <c r="DF864" s="45"/>
      <c r="DG864" s="25"/>
      <c r="DH864" s="45"/>
      <c r="DI864" s="45"/>
      <c r="DJ864" s="45"/>
      <c r="DK864" s="46"/>
      <c r="DL864" s="46"/>
      <c r="DM864" s="46"/>
      <c r="DN864" s="37"/>
      <c r="DO864" s="29"/>
      <c r="DP864" s="47"/>
      <c r="DQ864" s="25"/>
      <c r="DR864" s="45"/>
      <c r="DS864" s="45"/>
      <c r="DT864" s="45"/>
      <c r="DU864" s="25"/>
      <c r="DV864" s="45"/>
      <c r="DW864" s="107"/>
      <c r="DX864" s="107"/>
      <c r="DY864" s="46"/>
      <c r="DZ864" s="46"/>
      <c r="EA864" s="46"/>
      <c r="EB864" s="37"/>
      <c r="GU864" s="220"/>
      <c r="HX864" s="360"/>
      <c r="HY864" s="47"/>
      <c r="HZ864" s="45"/>
      <c r="IA864" s="99"/>
      <c r="IB864" s="45"/>
      <c r="IC864" s="45"/>
      <c r="ID864" s="25"/>
      <c r="IE864" s="45"/>
      <c r="IF864" s="45"/>
      <c r="IG864" s="116"/>
      <c r="IH864" s="124"/>
      <c r="II864" s="46"/>
      <c r="IJ864" s="46"/>
      <c r="IK864" s="37"/>
      <c r="IL864" s="29"/>
      <c r="IM864" s="47"/>
      <c r="IN864" s="45"/>
      <c r="IO864" s="45"/>
      <c r="IP864" s="45"/>
      <c r="IQ864" s="45"/>
      <c r="IR864" s="25"/>
      <c r="IS864" s="45"/>
      <c r="IT864" s="45"/>
      <c r="IU864" s="126"/>
      <c r="IV864" s="120"/>
      <c r="IW864" s="123"/>
      <c r="IX864" s="46"/>
      <c r="IY864" s="37"/>
      <c r="IZ864" s="61"/>
      <c r="JA864" s="47"/>
      <c r="JB864" s="45"/>
      <c r="JC864" s="99"/>
      <c r="JD864" s="45"/>
      <c r="JE864" s="45"/>
      <c r="JF864" s="25"/>
      <c r="JG864" s="45"/>
      <c r="JH864" s="45"/>
      <c r="JI864" s="116"/>
      <c r="JJ864" s="124"/>
      <c r="JK864" s="46"/>
      <c r="JL864" s="46"/>
      <c r="JM864" s="37"/>
      <c r="JN864" s="29"/>
      <c r="JO864" s="47"/>
      <c r="JP864" s="45"/>
      <c r="JQ864" s="45"/>
      <c r="JR864" s="45"/>
      <c r="JS864" s="45"/>
      <c r="JT864" s="25"/>
      <c r="JU864" s="45"/>
      <c r="JV864" s="45"/>
      <c r="JW864" s="126"/>
      <c r="JX864" s="120"/>
      <c r="JY864" s="123"/>
      <c r="JZ864" s="46"/>
      <c r="KA864" s="37"/>
      <c r="KB864" s="51"/>
      <c r="KC864" s="47"/>
      <c r="KD864" s="45"/>
      <c r="KE864" s="45"/>
      <c r="KF864" s="45"/>
      <c r="KG864" s="45"/>
      <c r="KH864" s="25"/>
      <c r="KI864" s="45"/>
      <c r="KJ864" s="45"/>
      <c r="KK864" s="119"/>
      <c r="KL864" s="120"/>
      <c r="KM864" s="121" t="s">
        <v>1191</v>
      </c>
      <c r="KN864" s="46"/>
      <c r="KO864" s="37"/>
      <c r="KP864" s="29"/>
      <c r="KQ864" s="47"/>
      <c r="KR864" s="45"/>
      <c r="KS864" s="45"/>
      <c r="KT864" s="45"/>
      <c r="KU864" s="45"/>
      <c r="KV864" s="25"/>
      <c r="KW864" s="45"/>
      <c r="KX864" s="45"/>
      <c r="KY864" s="122"/>
      <c r="KZ864" s="120"/>
      <c r="LA864" s="123"/>
      <c r="LB864" s="46"/>
      <c r="LC864" s="37"/>
      <c r="LD864" s="29"/>
      <c r="LE864" s="47"/>
      <c r="LF864" s="25"/>
      <c r="LG864" s="45"/>
      <c r="LH864" s="45"/>
      <c r="LI864" s="45"/>
      <c r="LJ864" s="25"/>
      <c r="LK864" s="45"/>
      <c r="LL864" s="71"/>
      <c r="LM864" s="26"/>
      <c r="LN864" s="120"/>
      <c r="LO864" s="123"/>
      <c r="LP864" s="46"/>
      <c r="LQ864" s="37"/>
      <c r="LR864" s="29"/>
      <c r="LS864" s="47"/>
      <c r="LT864" s="67"/>
      <c r="LU864" s="45"/>
      <c r="LV864" s="45"/>
      <c r="LW864" s="45"/>
      <c r="LX864" s="25"/>
      <c r="LY864" s="45"/>
      <c r="LZ864" s="45"/>
      <c r="MA864" s="45"/>
      <c r="MB864" s="46"/>
      <c r="MC864" s="46"/>
      <c r="MD864" s="46"/>
      <c r="ME864" s="37"/>
      <c r="MF864" s="29"/>
      <c r="MG864" s="47"/>
      <c r="MH864" s="67"/>
      <c r="MI864" s="45"/>
      <c r="MJ864" s="45"/>
      <c r="MK864" s="45"/>
      <c r="ML864" s="25"/>
      <c r="MM864" s="45"/>
      <c r="MN864" s="45"/>
      <c r="MO864" s="45"/>
      <c r="MP864" s="46"/>
      <c r="MQ864" s="46"/>
      <c r="MR864" s="46"/>
      <c r="MS864" s="37"/>
      <c r="MT864" s="29"/>
      <c r="MU864" s="47"/>
      <c r="MV864" s="67"/>
      <c r="MW864" s="45"/>
      <c r="MX864" s="45"/>
      <c r="MY864" s="45"/>
      <c r="MZ864" s="25"/>
      <c r="NA864" s="45"/>
      <c r="NB864" s="45"/>
      <c r="NC864" s="45"/>
      <c r="ND864" s="46"/>
      <c r="NE864" s="46"/>
      <c r="NF864" s="46"/>
      <c r="NG864" s="37"/>
      <c r="NH864" s="29"/>
      <c r="NI864" s="47"/>
      <c r="NJ864" s="67"/>
      <c r="NK864" s="45"/>
      <c r="NL864" s="45"/>
      <c r="NM864" s="45"/>
      <c r="NN864" s="25"/>
      <c r="NO864" s="45"/>
      <c r="NP864" s="45"/>
      <c r="NQ864" s="45"/>
      <c r="NR864" s="46"/>
      <c r="NS864" s="46"/>
      <c r="NT864" s="46"/>
      <c r="NU864" s="37"/>
    </row>
    <row r="865" spans="1:385" x14ac:dyDescent="0.25">
      <c r="A865" s="38"/>
      <c r="B865" s="39"/>
      <c r="C865" s="40"/>
      <c r="D865" s="40"/>
      <c r="E865" s="40"/>
      <c r="F865" s="135"/>
      <c r="G865" s="135"/>
      <c r="H865" s="42"/>
      <c r="I865" s="45"/>
      <c r="J865" s="45"/>
      <c r="K865" s="45"/>
      <c r="L865" s="45"/>
      <c r="M865" s="25"/>
      <c r="N865" s="45"/>
      <c r="O865" s="107"/>
      <c r="P865" s="107"/>
      <c r="Q865" s="45"/>
      <c r="R865" s="45"/>
      <c r="S865" s="45"/>
      <c r="T865" s="37"/>
      <c r="U865" s="29"/>
      <c r="V865" s="47"/>
      <c r="W865" s="67"/>
      <c r="X865" s="45"/>
      <c r="Y865" s="45"/>
      <c r="Z865" s="45"/>
      <c r="AA865" s="25"/>
      <c r="AB865" s="45"/>
      <c r="AC865" s="107"/>
      <c r="AD865" s="107"/>
      <c r="AE865" s="45"/>
      <c r="AF865" s="45"/>
      <c r="AG865" s="45"/>
      <c r="AH865" s="37"/>
      <c r="AI865" s="29"/>
      <c r="AJ865" s="47"/>
      <c r="AK865" s="45"/>
      <c r="AL865" s="45"/>
      <c r="AM865" s="45"/>
      <c r="AN865" s="45"/>
      <c r="AO865" s="25"/>
      <c r="AP865" s="45"/>
      <c r="AQ865" s="45"/>
      <c r="AR865" s="45"/>
      <c r="AS865" s="45"/>
      <c r="AT865" s="45"/>
      <c r="AU865" s="45"/>
      <c r="AV865" s="37"/>
      <c r="AW865" s="29"/>
      <c r="AX865" s="47"/>
      <c r="AY865" s="43"/>
      <c r="AZ865" s="43"/>
      <c r="BA865" s="45"/>
      <c r="BB865" s="45"/>
      <c r="BC865" s="25"/>
      <c r="BD865" s="45"/>
      <c r="BE865" s="45"/>
      <c r="BF865" s="45"/>
      <c r="BG865" s="45"/>
      <c r="BH865" s="45"/>
      <c r="BI865" s="45"/>
      <c r="BJ865" s="37"/>
      <c r="BK865" s="29"/>
      <c r="BL865" s="322" t="s">
        <v>38</v>
      </c>
      <c r="BM865" s="322"/>
      <c r="BN865" s="127">
        <f>SUM(BN803,BN807,BN811,BN815,BN819,BN823,BN827,BN831,BN835,BN839,BN843,BN847,BN851)*100</f>
        <v>26600</v>
      </c>
      <c r="BO865" s="67"/>
      <c r="BP865" s="45"/>
      <c r="BQ865" s="25">
        <f>BN865/BR865</f>
        <v>5320</v>
      </c>
      <c r="BR865" s="127">
        <f>SUM(BR803,BR807,BR811,BR815,BR820,BR823,BR828,BR831,BR835,BR839,BR843,BR847,BR851)</f>
        <v>5</v>
      </c>
      <c r="BS865" s="45"/>
      <c r="BT865" s="44" t="str">
        <f t="shared" ref="BT865:BU868" si="3766">BT803</f>
        <v>ギャルキティキーケース</v>
      </c>
      <c r="BU865" s="43">
        <f t="shared" si="3766"/>
        <v>726</v>
      </c>
      <c r="BV865" s="127">
        <f>SUM(BV803,BV807,BV811,BV815,BV819,BV823,BV827,BV831,BV835,BV839,BV843,BV847,BV851)</f>
        <v>2904</v>
      </c>
      <c r="BW865" s="107">
        <f>BV865/BN865</f>
        <v>0.10917293233082707</v>
      </c>
      <c r="BX865" s="37"/>
      <c r="BY865" s="57"/>
      <c r="BZ865" s="322" t="s">
        <v>38</v>
      </c>
      <c r="CA865" s="322"/>
      <c r="CB865" s="127">
        <f>SUM(CB803,CB807,CB811,CB815,CB819,CB823,CB827,CB831,CB835,CB839,CB843,CB847,CB851)*100</f>
        <v>19500</v>
      </c>
      <c r="CC865" s="67"/>
      <c r="CD865" s="45"/>
      <c r="CE865" s="25">
        <f>CB865/CF865</f>
        <v>4875</v>
      </c>
      <c r="CF865" s="127">
        <f>SUM(CF803,CF807,CF811,CF815,CF820,CF823,CF828,CF831,CF835,CF839,CF843,CF847,CF851)</f>
        <v>4</v>
      </c>
      <c r="CG865" s="45"/>
      <c r="CH865" s="44" t="str">
        <f t="shared" ref="CH865:CI868" si="3767">CH803</f>
        <v>ジャグラーサウンドボタン</v>
      </c>
      <c r="CI865" s="43">
        <f t="shared" si="3767"/>
        <v>748</v>
      </c>
      <c r="CJ865" s="127">
        <f>SUM(CJ803,CJ807,CJ811,CJ815,CJ819,CJ823,CJ827,CJ831,CJ835,CJ839,CJ843,CJ847,CJ851)</f>
        <v>5500</v>
      </c>
      <c r="CK865" s="107">
        <f>CJ865/CB865</f>
        <v>0.28205128205128205</v>
      </c>
      <c r="CL865" s="37"/>
      <c r="CM865" s="29"/>
      <c r="CN865" s="322" t="s">
        <v>38</v>
      </c>
      <c r="CO865" s="322"/>
      <c r="CP865" s="127">
        <f>SUM(CP803,CP807,CP811,CP815,CP819,CP823,CP827,CP831,CP835,CP839,CP843,CP847,CP851)*100</f>
        <v>31300</v>
      </c>
      <c r="CQ865" s="67"/>
      <c r="CR865" s="45"/>
      <c r="CS865" s="25">
        <f>CP865/CT865</f>
        <v>1565</v>
      </c>
      <c r="CT865" s="127">
        <f>SUM(CT803,CT807,CT811,CT815,CT820,CT823,CT828,CT831,CT835,CT839,CT843,CT847,CT851)</f>
        <v>20</v>
      </c>
      <c r="CU865" s="45"/>
      <c r="CV865" s="44" t="str">
        <f t="shared" ref="CV865:CW868" si="3768">CV803</f>
        <v>ゴールドイヤホン</v>
      </c>
      <c r="CW865" s="43">
        <f t="shared" si="3768"/>
        <v>770</v>
      </c>
      <c r="CX865" s="127">
        <f>SUM(CX803,CX807,CX811,CX815,CX819,CX823,CX827,CX831,CX835,CX839,CX843,CX847,CX851)</f>
        <v>10010</v>
      </c>
      <c r="CY865" s="107">
        <f>CX865/CP865</f>
        <v>0.31980830670926519</v>
      </c>
      <c r="CZ865" s="37"/>
      <c r="DA865" s="29"/>
      <c r="DB865" s="47"/>
      <c r="DC865" s="67"/>
      <c r="DD865" s="45"/>
      <c r="DE865" s="45"/>
      <c r="DF865" s="45"/>
      <c r="DG865" s="25"/>
      <c r="DH865" s="45"/>
      <c r="DI865" s="107"/>
      <c r="DJ865" s="107"/>
      <c r="DK865" s="45"/>
      <c r="DL865" s="45"/>
      <c r="DM865" s="45"/>
      <c r="DN865" s="37"/>
      <c r="DO865" s="29"/>
      <c r="DP865" s="47"/>
      <c r="DY865" s="45"/>
      <c r="DZ865" s="45"/>
      <c r="EA865" s="45"/>
      <c r="EB865" s="37"/>
      <c r="GU865" s="220"/>
      <c r="GV865" s="128"/>
      <c r="GW865" s="248"/>
      <c r="GX865" s="128"/>
      <c r="GY865" s="128"/>
      <c r="GZ865" s="29"/>
      <c r="HB865" s="166"/>
      <c r="HC865" s="29"/>
      <c r="HD865" s="29"/>
      <c r="HE865" s="29"/>
      <c r="HF865" s="29"/>
      <c r="HG865" s="31"/>
      <c r="HK865" s="128"/>
      <c r="HL865" s="128"/>
      <c r="HM865" s="128"/>
      <c r="HN865" s="29"/>
      <c r="HP865" s="166"/>
      <c r="HQ865" s="29"/>
      <c r="HR865" s="29"/>
      <c r="HS865" s="29"/>
      <c r="HT865" s="29"/>
      <c r="HU865" s="31"/>
      <c r="HX865" s="360"/>
      <c r="HY865" s="322" t="s">
        <v>38</v>
      </c>
      <c r="HZ865" s="322"/>
      <c r="IA865" s="127">
        <f>SUM(IA803,IA807,IA811,IA815,IA819,IA823,IA827,IA831,IA835,IA839,IA843,IA847,IA851)*100</f>
        <v>37300</v>
      </c>
      <c r="IB865" s="67"/>
      <c r="IC865" s="45"/>
      <c r="ID865" s="25">
        <f>IA865/IE865</f>
        <v>3390.909090909091</v>
      </c>
      <c r="IE865" s="127">
        <f>SUM(IE803,IE807,IE811,IE815,IE820,IE823,IE828,IE831,IE835,IE839,IE843,IE847,IE851)</f>
        <v>11</v>
      </c>
      <c r="IF865" s="45"/>
      <c r="IG865" s="44" t="str">
        <f t="shared" ref="IG865:IH868" si="3769">IG803</f>
        <v>お菓子ウォレット</v>
      </c>
      <c r="IH865" s="43">
        <f t="shared" si="3769"/>
        <v>800</v>
      </c>
      <c r="II865" s="127">
        <f>SUM(II803,II807,II811,II815,II819,II823,II827,II831,II835,II839,II843,II847,II851)</f>
        <v>4702</v>
      </c>
      <c r="IJ865" s="107">
        <f>II865/IA865</f>
        <v>0.12605898123324397</v>
      </c>
      <c r="IK865" s="37"/>
      <c r="IL865" s="29"/>
      <c r="IM865" s="322" t="s">
        <v>38</v>
      </c>
      <c r="IN865" s="322"/>
      <c r="IO865" s="127">
        <f>SUM(IO803,IO807,IO811,IO815,IO819,IO823,IO827,IO831,IO835,IO839,IO843,IO847,IO851)*100</f>
        <v>29000</v>
      </c>
      <c r="IP865" s="67"/>
      <c r="IQ865" s="45"/>
      <c r="IR865" s="25">
        <f>IO865/IS865</f>
        <v>2900</v>
      </c>
      <c r="IS865" s="127">
        <f>SUM(IS803,IS807,IS811,IS815,IS820,IS823,IS828,IS831,IS835,IS839,IS843,IS847,IS851)</f>
        <v>10</v>
      </c>
      <c r="IT865" s="45"/>
      <c r="IU865" s="44" t="str">
        <f t="shared" ref="IU865:IV868" si="3770">IU803</f>
        <v>ジャグラーイヤホン</v>
      </c>
      <c r="IV865" s="43">
        <f t="shared" si="3770"/>
        <v>1100</v>
      </c>
      <c r="IW865" s="127">
        <f>SUM(IW803,IW807,IW811,IW815,IW819,IW823,IW827,IW831,IW835,IW839,IW843,IW847,IW851)</f>
        <v>13200</v>
      </c>
      <c r="IX865" s="107">
        <f>IW865/IO865</f>
        <v>0.45517241379310347</v>
      </c>
      <c r="IY865" s="37"/>
      <c r="IZ865" s="130"/>
      <c r="JA865" s="322" t="s">
        <v>38</v>
      </c>
      <c r="JB865" s="322"/>
      <c r="JC865" s="127">
        <f>SUM(JC803,JC807,JC811,JC815,JC819,JC823,JC827,JC831,JC835,JC839,JC843,JC847,JC851)*100</f>
        <v>87100</v>
      </c>
      <c r="JD865" s="67"/>
      <c r="JE865" s="45"/>
      <c r="JF865" s="25">
        <f>JC865/JG865</f>
        <v>5806.666666666667</v>
      </c>
      <c r="JG865" s="127">
        <f>SUM(JG803,JG807,JG811,JG815,JG820,JG823,JG828,JG831,JG835,JG839,JG843,JG847,JG851)</f>
        <v>15</v>
      </c>
      <c r="JH865" s="45"/>
      <c r="JI865" s="44" t="str">
        <f t="shared" ref="JI865:JJ868" si="3771">JI803</f>
        <v>サンリオFAN</v>
      </c>
      <c r="JJ865" s="43">
        <f t="shared" si="3771"/>
        <v>1100</v>
      </c>
      <c r="JK865" s="127">
        <f>SUM(JK803,JK807,JK811,JK815,JK819,JK823,JK827,JK831,JK835,JK839,JK843,JK847,JK851)</f>
        <v>22000</v>
      </c>
      <c r="JL865" s="107">
        <f>JK865/JC865</f>
        <v>0.2525832376578645</v>
      </c>
      <c r="JM865" s="37"/>
      <c r="JN865" s="29"/>
      <c r="JO865" s="322" t="s">
        <v>38</v>
      </c>
      <c r="JP865" s="322"/>
      <c r="JQ865" s="127">
        <f>SUM(JQ803,JQ807,JQ811,JQ815,JQ819,JQ823,JQ827,JQ831,JQ835,JQ839,JQ843,JQ847,JQ851)*100</f>
        <v>27000</v>
      </c>
      <c r="JR865" s="67"/>
      <c r="JS865" s="45"/>
      <c r="JT865" s="25">
        <f>JQ865/JU865</f>
        <v>1500</v>
      </c>
      <c r="JU865" s="127">
        <f>SUM(JU803,JU807,JU811,JU815,JU820,JU823,JU828,JU831,JU835,JU839,JU843,JU847,JU851)</f>
        <v>18</v>
      </c>
      <c r="JV865" s="45"/>
      <c r="JW865" s="44" t="str">
        <f t="shared" ref="JW865:JX868" si="3772">JW803</f>
        <v>猫アイシャドウ</v>
      </c>
      <c r="JX865" s="43">
        <f t="shared" si="3772"/>
        <v>1034</v>
      </c>
      <c r="JY865" s="127">
        <f>SUM(JY803,JY807,JY811,JY815,JY819,JY823,JY827,JY831,JY835,JY839,JY843,JY847,JY851)</f>
        <v>23353</v>
      </c>
      <c r="JZ865" s="107">
        <f>JY865/JQ865</f>
        <v>0.86492592592592588</v>
      </c>
      <c r="KA865" s="37"/>
      <c r="KB865" s="51"/>
      <c r="KC865" s="322" t="s">
        <v>38</v>
      </c>
      <c r="KD865" s="322"/>
      <c r="KE865" s="127">
        <f>SUM(KE803,KE807,KE811,KE815,KE819,KE823,KE827,KE831,KE835,KE839,KE843,KE847,KE851)*100</f>
        <v>98900</v>
      </c>
      <c r="KF865" s="67"/>
      <c r="KG865" s="45"/>
      <c r="KH865" s="25">
        <f>KE865/KI865</f>
        <v>5494.4444444444443</v>
      </c>
      <c r="KI865" s="127">
        <f>SUM(KI803,KI807,KI811,KI815,KI820,KI823,KI828,KI831,KI835,KI839,KI843,KI847,KI851)</f>
        <v>18</v>
      </c>
      <c r="KJ865" s="45"/>
      <c r="KK865" s="44" t="str">
        <f>KK803</f>
        <v>サンリオFAN</v>
      </c>
      <c r="KL865" s="43">
        <f>KL803</f>
        <v>1100</v>
      </c>
      <c r="KM865" s="127">
        <f>SUM(KM803,KM807,KM811,KM815,KM819,KM823,KM827,KM831,KM835,KM839,KM843,KM847,KM851)</f>
        <v>23100</v>
      </c>
      <c r="KN865" s="107">
        <f>KM865/KE865</f>
        <v>0.23356926188068755</v>
      </c>
      <c r="KO865" s="37"/>
      <c r="KP865" s="29"/>
      <c r="KQ865" s="322" t="s">
        <v>38</v>
      </c>
      <c r="KR865" s="322"/>
      <c r="KS865" s="127">
        <f>SUM(KS803,KS807,KS811,KS815,KS819,KS823,KS827,KS831,KS835,KS839,KS843,KS847,KS851)*100</f>
        <v>31800</v>
      </c>
      <c r="KT865" s="67"/>
      <c r="KU865" s="45"/>
      <c r="KV865" s="25">
        <f>KS865/KW865</f>
        <v>6360</v>
      </c>
      <c r="KW865" s="127">
        <f>SUM(KW803,KW807,KW811,KW815,KW820,KW823,KW828,KW831,KW835,KW839,KW843,KW847,KW851)</f>
        <v>5</v>
      </c>
      <c r="KX865" s="45"/>
      <c r="KY865" s="68" t="str">
        <f>KY803</f>
        <v>ジャグラーサウンドフラッシュ</v>
      </c>
      <c r="KZ865" s="43">
        <f>KZ803</f>
        <v>800</v>
      </c>
      <c r="LA865" s="127">
        <f>SUM(LA803,LA807,LA811,LA815,LA819,LA823,LA827,LA831,LA835,LA839,LA843,LA847,LA851)</f>
        <v>4000</v>
      </c>
      <c r="LB865" s="107">
        <f>LA865/KS865</f>
        <v>0.12578616352201258</v>
      </c>
      <c r="LC865" s="37"/>
      <c r="LD865" s="29"/>
      <c r="LE865" s="47"/>
      <c r="LH865" s="45"/>
      <c r="LI865" s="45"/>
      <c r="LJ865" s="25"/>
      <c r="LK865" s="45"/>
      <c r="LL865" s="45"/>
      <c r="LM865" s="44"/>
      <c r="LN865" s="43"/>
      <c r="LO865" s="131"/>
      <c r="LP865" s="107"/>
      <c r="LQ865" s="37"/>
      <c r="LR865" s="29"/>
      <c r="LS865" s="47"/>
      <c r="LT865" s="67"/>
      <c r="LU865" s="45"/>
      <c r="LV865" s="45"/>
      <c r="LW865" s="45"/>
      <c r="LX865" s="25"/>
      <c r="LY865" s="45"/>
      <c r="LZ865" s="107"/>
      <c r="MA865" s="107"/>
      <c r="MB865" s="45"/>
      <c r="MC865" s="45"/>
      <c r="MD865" s="45"/>
      <c r="ME865" s="37"/>
      <c r="MF865" s="29"/>
      <c r="MG865" s="47"/>
      <c r="MH865" s="67"/>
      <c r="MI865" s="45"/>
      <c r="MJ865" s="45"/>
      <c r="MK865" s="45"/>
      <c r="ML865" s="25"/>
      <c r="MM865" s="45"/>
      <c r="MN865" s="107"/>
      <c r="MO865" s="107"/>
      <c r="MP865" s="45"/>
      <c r="MQ865" s="45"/>
      <c r="MR865" s="45"/>
      <c r="MS865" s="37"/>
      <c r="MT865" s="29"/>
      <c r="MU865" s="47"/>
      <c r="MV865" s="67"/>
      <c r="MW865" s="45"/>
      <c r="MX865" s="45"/>
      <c r="MY865" s="45"/>
      <c r="MZ865" s="25"/>
      <c r="NA865" s="45"/>
      <c r="NB865" s="107"/>
      <c r="NC865" s="107"/>
      <c r="ND865" s="45"/>
      <c r="NE865" s="45"/>
      <c r="NF865" s="45"/>
      <c r="NG865" s="37"/>
      <c r="NH865" s="29"/>
      <c r="NI865" s="47"/>
      <c r="NJ865" s="67"/>
      <c r="NK865" s="45"/>
      <c r="NL865" s="45"/>
      <c r="NM865" s="45"/>
      <c r="NN865" s="25"/>
      <c r="NO865" s="45"/>
      <c r="NP865" s="107"/>
      <c r="NQ865" s="107"/>
      <c r="NR865" s="45"/>
      <c r="NS865" s="45"/>
      <c r="NT865" s="45"/>
      <c r="NU865" s="37"/>
    </row>
    <row r="866" spans="1:385" x14ac:dyDescent="0.25">
      <c r="A866" s="38"/>
      <c r="B866" s="132"/>
      <c r="C866" s="40"/>
      <c r="D866" s="40"/>
      <c r="E866" s="40"/>
      <c r="F866" s="135"/>
      <c r="G866" s="135"/>
      <c r="H866" s="135"/>
      <c r="I866" s="71"/>
      <c r="J866" s="67"/>
      <c r="K866" s="45"/>
      <c r="L866" s="45"/>
      <c r="M866" s="25"/>
      <c r="N866" s="45"/>
      <c r="O866" s="107"/>
      <c r="P866" s="107"/>
      <c r="Q866" s="45"/>
      <c r="R866" s="45"/>
      <c r="S866" s="45"/>
      <c r="T866" s="37"/>
      <c r="U866" s="29"/>
      <c r="V866" s="47"/>
      <c r="W866" s="45"/>
      <c r="X866" s="45"/>
      <c r="Y866" s="45"/>
      <c r="Z866" s="45"/>
      <c r="AA866" s="25"/>
      <c r="AB866" s="45"/>
      <c r="AC866" s="107"/>
      <c r="AD866" s="107"/>
      <c r="AE866" s="45"/>
      <c r="AF866" s="45"/>
      <c r="AG866" s="45"/>
      <c r="AH866" s="37"/>
      <c r="AI866" s="29"/>
      <c r="AJ866" s="47"/>
      <c r="AK866" s="45"/>
      <c r="AL866" s="45"/>
      <c r="AM866" s="45"/>
      <c r="AN866" s="45"/>
      <c r="AO866" s="25"/>
      <c r="AP866" s="45"/>
      <c r="AQ866" s="45"/>
      <c r="AR866" s="45"/>
      <c r="AS866" s="45"/>
      <c r="AT866" s="45"/>
      <c r="AU866" s="45"/>
      <c r="AV866" s="37"/>
      <c r="AW866" s="29"/>
      <c r="AX866" s="47"/>
      <c r="AY866" s="45"/>
      <c r="AZ866" s="45"/>
      <c r="BA866" s="45"/>
      <c r="BB866" s="45"/>
      <c r="BC866" s="25"/>
      <c r="BD866" s="45"/>
      <c r="BE866" s="45"/>
      <c r="BF866" s="45"/>
      <c r="BG866" s="45"/>
      <c r="BH866" s="45"/>
      <c r="BI866" s="45"/>
      <c r="BJ866" s="37"/>
      <c r="BK866" s="29"/>
      <c r="BL866" s="322" t="s">
        <v>38</v>
      </c>
      <c r="BM866" s="322"/>
      <c r="BN866" s="127">
        <f>SUM(BN804,BN808,BN812,BN816,BN820,BN824,BN828,BN832,BN836,BN840,BN844,BN848,BN852)*100</f>
        <v>50900</v>
      </c>
      <c r="BO866" s="67"/>
      <c r="BP866" s="45"/>
      <c r="BQ866" s="25">
        <f>BN866/BR866</f>
        <v>8483.3333333333339</v>
      </c>
      <c r="BR866" s="127">
        <f>SUM(BR804,BR808,BR812,BR816,BR820,BR824,BR827,BR832,BR836,BR840,BR844,BR848,BR852)</f>
        <v>6</v>
      </c>
      <c r="BS866" s="45"/>
      <c r="BT866" s="44" t="str">
        <f t="shared" si="3766"/>
        <v>モンチッチヘアゴム</v>
      </c>
      <c r="BU866" s="43">
        <f t="shared" si="3766"/>
        <v>440</v>
      </c>
      <c r="BV866" s="127">
        <f>SUM(BV804,BV808,BV812,BV816,BV820,BV824,BV827,BV832,BV836,BV840,BV844,BV848,BV852)</f>
        <v>3560</v>
      </c>
      <c r="BW866" s="107">
        <f>BV866/BN866</f>
        <v>6.994106090373281E-2</v>
      </c>
      <c r="BX866" s="37"/>
      <c r="BY866" s="57"/>
      <c r="BZ866" s="322" t="s">
        <v>38</v>
      </c>
      <c r="CA866" s="322"/>
      <c r="CB866" s="127">
        <f>SUM(CB804,CB808,CB812,CB816,CB820,CB824,CB828,CB832,CB836,CB840,CB844,CB848,CB852)*100</f>
        <v>29700</v>
      </c>
      <c r="CC866" s="67"/>
      <c r="CD866" s="45"/>
      <c r="CE866" s="25">
        <f>CB866/CF866</f>
        <v>5940</v>
      </c>
      <c r="CF866" s="127">
        <f>SUM(CF804,CF808,CF812,CF816,CF820,CF824,CF827,CF832,CF836,CF840,CF844,CF848,CF852)</f>
        <v>5</v>
      </c>
      <c r="CG866" s="45"/>
      <c r="CH866" s="44" t="str">
        <f t="shared" si="3767"/>
        <v>ジャグラータイマークロック</v>
      </c>
      <c r="CI866" s="43">
        <f t="shared" si="3767"/>
        <v>748</v>
      </c>
      <c r="CJ866" s="127">
        <f>SUM(CJ804,CJ808,CJ812,CJ816,CJ820,CJ824,CJ827,CJ832,CJ836,CJ840,CJ844,CJ848,CJ852)</f>
        <v>2200</v>
      </c>
      <c r="CK866" s="107">
        <f>CJ866/CB866</f>
        <v>7.407407407407407E-2</v>
      </c>
      <c r="CL866" s="37"/>
      <c r="CM866" s="29"/>
      <c r="CN866" s="322" t="s">
        <v>38</v>
      </c>
      <c r="CO866" s="322"/>
      <c r="CP866" s="127">
        <f>SUM(CP804,CP808,CP812,CP816,CP820,CP824,CP828,CP832,CP836,CP840,CP844,CP848,CP852)*100</f>
        <v>88000</v>
      </c>
      <c r="CQ866" s="67"/>
      <c r="CR866" s="45"/>
      <c r="CS866" s="25">
        <f>CP866/CT866</f>
        <v>2838.7096774193546</v>
      </c>
      <c r="CT866" s="127">
        <f>SUM(CT804,CT808,CT812,CT816,CT820,CT824,CT827,CT832,CT836,CT840,CT844,CT848,CT852)</f>
        <v>31</v>
      </c>
      <c r="CU866" s="45"/>
      <c r="CV866" s="44" t="str">
        <f t="shared" si="3768"/>
        <v>サンリオFAN</v>
      </c>
      <c r="CW866" s="43">
        <f t="shared" si="3768"/>
        <v>1100</v>
      </c>
      <c r="CX866" s="127">
        <f>SUM(CX804,CX808,CX812,CX816,CX820,CX824,CX827,CX832,CX836,CX840,CX844,CX848,CX852)</f>
        <v>34100</v>
      </c>
      <c r="CY866" s="107">
        <f>CX866/CP866</f>
        <v>0.38750000000000001</v>
      </c>
      <c r="CZ866" s="37"/>
      <c r="DA866" s="29"/>
      <c r="DB866" s="47"/>
      <c r="DC866" s="45"/>
      <c r="DD866" s="45"/>
      <c r="DE866" s="45"/>
      <c r="DF866" s="45"/>
      <c r="DG866" s="25"/>
      <c r="DH866" s="45"/>
      <c r="DI866" s="107"/>
      <c r="DJ866" s="107"/>
      <c r="DK866" s="45"/>
      <c r="DL866" s="45"/>
      <c r="DM866" s="45"/>
      <c r="DN866" s="37"/>
      <c r="DO866" s="29"/>
      <c r="DP866" s="47"/>
      <c r="DQ866" s="45"/>
      <c r="DR866" s="45"/>
      <c r="DS866" s="45"/>
      <c r="DT866" s="45"/>
      <c r="DU866" s="25"/>
      <c r="DV866" s="45"/>
      <c r="DW866" s="45"/>
      <c r="DX866" s="45"/>
      <c r="DY866" s="45"/>
      <c r="DZ866" s="45"/>
      <c r="EA866" s="45"/>
      <c r="EB866" s="37"/>
      <c r="GU866" s="220"/>
      <c r="GV866" s="29"/>
      <c r="GW866" s="31"/>
      <c r="GX866" s="29"/>
      <c r="GY866" s="29"/>
      <c r="GZ866" s="29"/>
      <c r="HB866" s="166"/>
      <c r="HC866" s="29"/>
      <c r="HD866" s="29"/>
      <c r="HE866" s="29"/>
      <c r="HF866" s="29"/>
      <c r="HG866" s="31"/>
      <c r="HK866" s="29"/>
      <c r="HL866" s="29"/>
      <c r="HM866" s="29"/>
      <c r="HN866" s="29"/>
      <c r="HP866" s="166"/>
      <c r="HQ866" s="29"/>
      <c r="HR866" s="29"/>
      <c r="HS866" s="29"/>
      <c r="HT866" s="29"/>
      <c r="HU866" s="31"/>
      <c r="HX866" s="360"/>
      <c r="HY866" s="322" t="s">
        <v>38</v>
      </c>
      <c r="HZ866" s="322"/>
      <c r="IA866" s="127">
        <f>SUM(IA804,IA808,IA812,IA816,IA820,IA824,IA828,IA832,IA836,IA840,IA844,IA848,IA852)*100</f>
        <v>32800</v>
      </c>
      <c r="IB866" s="67"/>
      <c r="IC866" s="45"/>
      <c r="ID866" s="25">
        <f>IA866/IE866</f>
        <v>2342.8571428571427</v>
      </c>
      <c r="IE866" s="127">
        <f>SUM(IE804,IE808,IE812,IE816,IE820,IE824,IE827,IE832,IE836,IE840,IE844,IE848,IE852)</f>
        <v>14</v>
      </c>
      <c r="IF866" s="45"/>
      <c r="IG866" s="44" t="str">
        <f t="shared" si="3769"/>
        <v>ミニ香水</v>
      </c>
      <c r="IH866" s="43">
        <f t="shared" si="3769"/>
        <v>1100</v>
      </c>
      <c r="II866" s="127">
        <f>SUM(II804,II808,II812,II816,II820,II824,II827,II832,II836,II840,II844,II848,II852)</f>
        <v>15400</v>
      </c>
      <c r="IJ866" s="107">
        <f>II866/IA866</f>
        <v>0.46951219512195119</v>
      </c>
      <c r="IK866" s="37"/>
      <c r="IL866" s="29"/>
      <c r="IM866" s="322" t="s">
        <v>38</v>
      </c>
      <c r="IN866" s="322"/>
      <c r="IO866" s="127">
        <f>SUM(IO804,IO808,IO812,IO816,IO820,IO824,IO828,IO832,IO836,IO840,IO844,IO848,IO852)*100</f>
        <v>39500</v>
      </c>
      <c r="IP866" s="67"/>
      <c r="IQ866" s="45"/>
      <c r="IR866" s="25">
        <f>IO866/IS866</f>
        <v>4388.8888888888887</v>
      </c>
      <c r="IS866" s="127">
        <f>SUM(IS804,IS808,IS812,IS816,IS820,IS824,IS827,IS832,IS836,IS840,IS844,IS848,IS852)</f>
        <v>9</v>
      </c>
      <c r="IT866" s="45"/>
      <c r="IU866" s="44" t="str">
        <f t="shared" si="3770"/>
        <v>ジャグラーサウンドボタン</v>
      </c>
      <c r="IV866" s="43">
        <f t="shared" si="3770"/>
        <v>900</v>
      </c>
      <c r="IW866" s="127">
        <f>SUM(IW804,IW808,IW812,IW816,IW820,IW824,IW827,IW832,IW836,IW840,IW844,IW848,IW852)</f>
        <v>8500</v>
      </c>
      <c r="IX866" s="107">
        <f>IW866/IO866</f>
        <v>0.21518987341772153</v>
      </c>
      <c r="IY866" s="37"/>
      <c r="IZ866" s="130"/>
      <c r="JA866" s="322" t="s">
        <v>38</v>
      </c>
      <c r="JB866" s="322"/>
      <c r="JC866" s="127">
        <f>SUM(JC804,JC808,JC812,JC816,JC820,JC824,JC828,JC832,JC836,JC840,JC844,JC848,JC852)*100</f>
        <v>34600</v>
      </c>
      <c r="JD866" s="67"/>
      <c r="JE866" s="45"/>
      <c r="JF866" s="25">
        <f>JC866/JG866</f>
        <v>2661.5384615384614</v>
      </c>
      <c r="JG866" s="127">
        <f>SUM(JG804,JG808,JG812,JG816,JG820,JG824,JG827,JG832,JG836,JG840,JG844,JG848,JG852)</f>
        <v>13</v>
      </c>
      <c r="JH866" s="45"/>
      <c r="JI866" s="44" t="str">
        <f t="shared" si="3771"/>
        <v>サンリオキーケース</v>
      </c>
      <c r="JJ866" s="43">
        <f t="shared" si="3771"/>
        <v>726</v>
      </c>
      <c r="JK866" s="127">
        <f>SUM(JK804,JK808,JK812,JK816,JK820,JK824,JK827,JK832,JK836,JK840,JK844,JK848,JK852)</f>
        <v>10934</v>
      </c>
      <c r="JL866" s="107">
        <f>JK866/JC866</f>
        <v>0.31601156069364161</v>
      </c>
      <c r="JM866" s="37"/>
      <c r="JN866" s="29"/>
      <c r="JO866" s="322" t="s">
        <v>38</v>
      </c>
      <c r="JP866" s="322"/>
      <c r="JQ866" s="127">
        <f>SUM(JQ804,JQ808,JQ812,JQ816,JQ820,JQ824,JQ828,JQ832,JQ836,JQ840,JQ844,JQ848,JQ852)*100</f>
        <v>41900</v>
      </c>
      <c r="JR866" s="67"/>
      <c r="JS866" s="45"/>
      <c r="JT866" s="25">
        <f>JQ866/JU866</f>
        <v>1232.3529411764705</v>
      </c>
      <c r="JU866" s="127">
        <f>SUM(JU804,JU808,JU812,JU816,JU820,JU824,JU827,JU832,JU836,JU840,JU844,JU848,JU852)</f>
        <v>34</v>
      </c>
      <c r="JV866" s="45"/>
      <c r="JW866" s="44" t="str">
        <f t="shared" si="3772"/>
        <v>メタリックカラーイヤホン</v>
      </c>
      <c r="JX866" s="43">
        <f t="shared" si="3772"/>
        <v>800</v>
      </c>
      <c r="JY866" s="127">
        <f>SUM(JY804,JY808,JY812,JY816,JY820,JY824,JY827,JY832,JY836,JY840,JY844,JY848,JY852)</f>
        <v>15246</v>
      </c>
      <c r="JZ866" s="107">
        <f>JY866/JQ866</f>
        <v>0.36386634844868737</v>
      </c>
      <c r="KA866" s="37"/>
      <c r="KB866" s="51"/>
      <c r="KC866" s="322" t="s">
        <v>38</v>
      </c>
      <c r="KD866" s="322"/>
      <c r="KE866" s="127">
        <f>SUM(KE804,KE808,KE812,KE816,KE820,KE824,KE828,KE832,KE836,KE840,KE844,KE848,KE852)*100</f>
        <v>29400</v>
      </c>
      <c r="KF866" s="67"/>
      <c r="KG866" s="45"/>
      <c r="KH866" s="25">
        <f>KE866/KI866</f>
        <v>2940</v>
      </c>
      <c r="KI866" s="127">
        <f>SUM(KI804,KI808,KI812,KI816,KI820,KI824,KI827,KI832,KI836,KI840,KI844,KI848,KI852)</f>
        <v>10</v>
      </c>
      <c r="KJ866" s="45"/>
      <c r="KK866" s="44" t="str">
        <f>KK804</f>
        <v>ミニ香水</v>
      </c>
      <c r="KL866" s="43">
        <f>KL804</f>
        <v>1000</v>
      </c>
      <c r="KM866" s="127">
        <f>SUM(KM804,KM808,KM812,KM816,KM820,KM824,KM827,KM832,KM836,KM840,KM844,KM848,KM852)</f>
        <v>10200</v>
      </c>
      <c r="KN866" s="107">
        <f>KM866/KE866</f>
        <v>0.34693877551020408</v>
      </c>
      <c r="KO866" s="37"/>
      <c r="KP866" s="29"/>
      <c r="KQ866" s="322" t="s">
        <v>38</v>
      </c>
      <c r="KR866" s="322"/>
      <c r="KS866" s="127">
        <f>SUM(KS804,KS808,KS812,KS816,KS820,KS824,KS828,KS832,KS836,KS840,KS844,KS848,KS852)*100</f>
        <v>16300</v>
      </c>
      <c r="KT866" s="67"/>
      <c r="KU866" s="45"/>
      <c r="KV866" s="25">
        <f>KS866/KW866</f>
        <v>1253.8461538461538</v>
      </c>
      <c r="KW866" s="127">
        <f>SUM(KW804,KW808,KW812,KW816,KW820,KW824,KW827,KW832,KW836,KW840,KW844,KW848,KW852)</f>
        <v>13</v>
      </c>
      <c r="KX866" s="45"/>
      <c r="KY866" s="68" t="str">
        <f>KY804</f>
        <v>ジャグラーイヤホン</v>
      </c>
      <c r="KZ866" s="43">
        <f>KZ804</f>
        <v>1100</v>
      </c>
      <c r="LA866" s="127">
        <f>SUM(LA804,LA808,LA812,LA816,LA820,LA824,LA827,LA832,LA836,LA840,LA844,LA848,LA852)</f>
        <v>14300</v>
      </c>
      <c r="LB866" s="107">
        <f>LA866/KS866</f>
        <v>0.87730061349693256</v>
      </c>
      <c r="LC866" s="37"/>
      <c r="LD866" s="29"/>
      <c r="LE866" s="47"/>
      <c r="LF866" s="45"/>
      <c r="LG866" s="45"/>
      <c r="LH866" s="45"/>
      <c r="LI866" s="45"/>
      <c r="LJ866" s="25"/>
      <c r="LK866" s="45"/>
      <c r="LL866" s="45"/>
      <c r="LM866" s="63"/>
      <c r="LN866" s="67"/>
      <c r="LO866" s="45"/>
      <c r="LP866" s="46"/>
      <c r="LQ866" s="37"/>
      <c r="LR866" s="29"/>
      <c r="LS866" s="47"/>
      <c r="LT866" s="45"/>
      <c r="LU866" s="45"/>
      <c r="LV866" s="45"/>
      <c r="LW866" s="45"/>
      <c r="LX866" s="25"/>
      <c r="LY866" s="45"/>
      <c r="LZ866" s="107"/>
      <c r="MA866" s="107"/>
      <c r="MB866" s="45"/>
      <c r="MC866" s="45"/>
      <c r="MD866" s="45"/>
      <c r="ME866" s="37"/>
      <c r="MF866" s="29"/>
      <c r="MG866" s="47"/>
      <c r="MH866" s="45"/>
      <c r="MI866" s="45"/>
      <c r="MJ866" s="45"/>
      <c r="MK866" s="45"/>
      <c r="ML866" s="25"/>
      <c r="MM866" s="45"/>
      <c r="MN866" s="107"/>
      <c r="MO866" s="107"/>
      <c r="MP866" s="45"/>
      <c r="MQ866" s="45"/>
      <c r="MR866" s="45"/>
      <c r="MS866" s="37"/>
      <c r="MT866" s="29"/>
      <c r="MU866" s="47"/>
      <c r="MV866" s="45"/>
      <c r="MW866" s="45"/>
      <c r="MX866" s="45"/>
      <c r="MY866" s="45"/>
      <c r="MZ866" s="25"/>
      <c r="NA866" s="45"/>
      <c r="NB866" s="107"/>
      <c r="NC866" s="107"/>
      <c r="ND866" s="45"/>
      <c r="NE866" s="45"/>
      <c r="NF866" s="45"/>
      <c r="NG866" s="37"/>
      <c r="NH866" s="29"/>
      <c r="NI866" s="47"/>
      <c r="NJ866" s="45"/>
      <c r="NK866" s="45"/>
      <c r="NL866" s="45"/>
      <c r="NM866" s="45"/>
      <c r="NN866" s="25"/>
      <c r="NO866" s="45"/>
      <c r="NP866" s="107"/>
      <c r="NQ866" s="107"/>
      <c r="NR866" s="45"/>
      <c r="NS866" s="45"/>
      <c r="NT866" s="45"/>
      <c r="NU866" s="37"/>
    </row>
    <row r="867" spans="1:385" x14ac:dyDescent="0.25">
      <c r="A867" s="136" t="s">
        <v>1192</v>
      </c>
      <c r="B867" s="137">
        <f>SUMIF(B803:B866,"&gt;=0")</f>
        <v>22840</v>
      </c>
      <c r="C867" s="137">
        <f>SUMIF(C803:C866,"&gt;=0")</f>
        <v>8628</v>
      </c>
      <c r="D867" s="137">
        <f>SUMIF(D803:D866,"&gt;=0")</f>
        <v>4989</v>
      </c>
      <c r="E867" s="142">
        <f>SUMIF(E803:E866,"&gt;=0")</f>
        <v>10098</v>
      </c>
      <c r="F867" s="249"/>
      <c r="G867" s="249"/>
      <c r="H867" s="135"/>
      <c r="I867" s="319">
        <f>J859+AL859+DR859+AZ859+BN859+KS859+CP859+LG860+DD859+LU859+KE859+CB859+IA859+IO859+JC859+JQ859+NK859+MW859+MI859+X859</f>
        <v>2284000</v>
      </c>
      <c r="J867" s="319"/>
      <c r="K867" s="33" t="s">
        <v>45</v>
      </c>
      <c r="L867" s="45"/>
      <c r="M867" s="325" t="s">
        <v>1190</v>
      </c>
      <c r="N867" s="325"/>
      <c r="O867" s="139">
        <f>O863+LP863+DI863+LZ863+CX862+CJ862+KM862+BV862+AQ863+BE863+DW863+LA862+AC863+II862+IW862+JK862+JY862+NP863+NB863+MN863</f>
        <v>869987</v>
      </c>
      <c r="P867" s="139"/>
      <c r="Q867" s="45"/>
      <c r="R867" s="45"/>
      <c r="S867" s="45"/>
      <c r="T867" s="37"/>
      <c r="U867" s="29"/>
      <c r="V867" s="47"/>
      <c r="W867" s="319"/>
      <c r="X867" s="319"/>
      <c r="Y867" s="33"/>
      <c r="Z867" s="45"/>
      <c r="AA867" s="25"/>
      <c r="AB867" s="45"/>
      <c r="AC867" s="107"/>
      <c r="AD867" s="107"/>
      <c r="AE867" s="45"/>
      <c r="AF867" s="45"/>
      <c r="AG867" s="45"/>
      <c r="AH867" s="37"/>
      <c r="AI867" s="29"/>
      <c r="AJ867" s="47"/>
      <c r="AK867" s="45"/>
      <c r="AL867" s="45"/>
      <c r="AM867" s="45"/>
      <c r="AN867" s="45"/>
      <c r="AO867" s="25"/>
      <c r="AP867" s="45"/>
      <c r="AQ867" s="45"/>
      <c r="AR867" s="45"/>
      <c r="AS867" s="45"/>
      <c r="AT867" s="45"/>
      <c r="AU867" s="45"/>
      <c r="AV867" s="37"/>
      <c r="AW867" s="29"/>
      <c r="AX867" s="47"/>
      <c r="AY867" s="45"/>
      <c r="AZ867" s="45"/>
      <c r="BA867" s="45"/>
      <c r="BB867" s="45"/>
      <c r="BC867" s="25"/>
      <c r="BD867" s="45"/>
      <c r="BE867" s="45"/>
      <c r="BF867" s="45"/>
      <c r="BG867" s="45"/>
      <c r="BH867" s="45"/>
      <c r="BI867" s="45"/>
      <c r="BJ867" s="37"/>
      <c r="BK867" s="29"/>
      <c r="BL867" s="322" t="s">
        <v>38</v>
      </c>
      <c r="BM867" s="322"/>
      <c r="BN867" s="127">
        <f>SUM(BN805,BN809,BN813,BN817,BN821,BN825,BN829,BN833,BN837,BN841,BN845,BN849,BN853)*100</f>
        <v>40400</v>
      </c>
      <c r="BO867" s="67"/>
      <c r="BP867" s="45"/>
      <c r="BQ867" s="25">
        <f>BN867/BR867</f>
        <v>2525</v>
      </c>
      <c r="BR867" s="127">
        <f>SUM(BR805,BR809,BR813,BR817,BR821,BR825,BR829,BR833,BR837,BR841,BR845,BR849,BR853)</f>
        <v>16</v>
      </c>
      <c r="BS867" s="45"/>
      <c r="BT867" s="44" t="str">
        <f t="shared" si="3766"/>
        <v>サンリオシューズキーホルダー</v>
      </c>
      <c r="BU867" s="43">
        <f t="shared" si="3766"/>
        <v>396</v>
      </c>
      <c r="BV867" s="127">
        <f>SUM(BV805,BV809,BV813,BV817,BV821,BV825,BV829,BV833,BV837,BV841,BV845,BV849,BV853)</f>
        <v>8426</v>
      </c>
      <c r="BW867" s="107">
        <f>BV867/BN867</f>
        <v>0.20856435643564356</v>
      </c>
      <c r="BX867" s="37"/>
      <c r="BY867" s="57"/>
      <c r="BZ867" s="322" t="s">
        <v>38</v>
      </c>
      <c r="CA867" s="322"/>
      <c r="CB867" s="127">
        <f>SUM(CB805,CB809,CB813,CB817,CB821,CB825,CB829,CB833,CB837,CB841,CB845,CB849,CB853)*100</f>
        <v>43000</v>
      </c>
      <c r="CC867" s="67"/>
      <c r="CD867" s="45"/>
      <c r="CE867" s="25">
        <f>CB867/CF867</f>
        <v>754.38596491228066</v>
      </c>
      <c r="CF867" s="127">
        <f>SUM(CF805,CF809,CF813,CF817,CF821,CF825,CF829,CF833,CF837,CF841,CF845,CF849,CF853)</f>
        <v>57</v>
      </c>
      <c r="CG867" s="45"/>
      <c r="CH867" s="44" t="str">
        <f t="shared" si="3767"/>
        <v>スプランキーラバー</v>
      </c>
      <c r="CI867" s="43">
        <f t="shared" si="3767"/>
        <v>187</v>
      </c>
      <c r="CJ867" s="127">
        <f>SUM(CJ805,CJ809,CJ813,CJ817,CJ821,CJ825,CJ829,CJ833,CJ837,CJ841,CJ845,CJ849,CJ853)</f>
        <v>10659</v>
      </c>
      <c r="CK867" s="107">
        <f>CJ867/CB867</f>
        <v>0.24788372093023256</v>
      </c>
      <c r="CL867" s="37"/>
      <c r="CM867" s="29"/>
      <c r="CN867" s="322" t="s">
        <v>38</v>
      </c>
      <c r="CO867" s="322"/>
      <c r="CP867" s="127">
        <f>SUM(CP805,CP809,CP813,CP817,CP821,CP825,CP829,CP833,CP837,CP841,CP845,CP849,CP853)*100</f>
        <v>34900</v>
      </c>
      <c r="CQ867" s="67"/>
      <c r="CR867" s="45"/>
      <c r="CS867" s="25">
        <f>CP867/CT867</f>
        <v>2908.3333333333335</v>
      </c>
      <c r="CT867" s="127">
        <f>SUM(CT805,CT809,CT813,CT817,CT821,CT825,CT829,CT833,CT837,CT841,CT845,CT849,CT853)</f>
        <v>12</v>
      </c>
      <c r="CU867" s="45"/>
      <c r="CV867" s="44" t="str">
        <f t="shared" si="3768"/>
        <v>ギャルキティキーケース</v>
      </c>
      <c r="CW867" s="43">
        <f t="shared" si="3768"/>
        <v>726</v>
      </c>
      <c r="CX867" s="127">
        <f>SUM(CX805,CX809,CX813,CX817,CX821,CX825,CX829,CX833,CX837,CX841,CX845,CX849,CX853)</f>
        <v>8712</v>
      </c>
      <c r="CY867" s="107">
        <f>CX867/CP867</f>
        <v>0.24962750716332377</v>
      </c>
      <c r="CZ867" s="37"/>
      <c r="DA867" s="29"/>
      <c r="DB867" s="47"/>
      <c r="DC867" s="319"/>
      <c r="DD867" s="319"/>
      <c r="DE867" s="33"/>
      <c r="DF867" s="45"/>
      <c r="DG867" s="25"/>
      <c r="DH867" s="45"/>
      <c r="DI867" s="107"/>
      <c r="DJ867" s="107"/>
      <c r="DK867" s="45"/>
      <c r="DL867" s="45"/>
      <c r="DM867" s="45"/>
      <c r="DN867" s="37"/>
      <c r="DO867" s="29"/>
      <c r="DP867" s="47"/>
      <c r="DQ867" s="45"/>
      <c r="DR867" s="45"/>
      <c r="DS867" s="45"/>
      <c r="DT867" s="45"/>
      <c r="DU867" s="25"/>
      <c r="DV867" s="45"/>
      <c r="DW867" s="45"/>
      <c r="DX867" s="45"/>
      <c r="DY867" s="45"/>
      <c r="DZ867" s="45"/>
      <c r="EA867" s="45"/>
      <c r="EB867" s="37"/>
      <c r="GU867" s="220"/>
      <c r="GV867" s="29"/>
      <c r="GW867" s="31"/>
      <c r="GX867" s="29"/>
      <c r="GY867" s="29"/>
      <c r="GZ867" s="29"/>
      <c r="HB867" s="166"/>
      <c r="HC867" s="29"/>
      <c r="HD867" s="29"/>
      <c r="HE867" s="29"/>
      <c r="HF867" s="29"/>
      <c r="HG867" s="31"/>
      <c r="HK867" s="29"/>
      <c r="HL867" s="29"/>
      <c r="HM867" s="29"/>
      <c r="HN867" s="29"/>
      <c r="HP867" s="166"/>
      <c r="HQ867" s="29"/>
      <c r="HR867" s="29"/>
      <c r="HS867" s="29"/>
      <c r="HT867" s="29"/>
      <c r="HU867" s="31"/>
      <c r="HX867" s="360"/>
      <c r="HY867" s="322" t="s">
        <v>38</v>
      </c>
      <c r="HZ867" s="322"/>
      <c r="IA867" s="127">
        <f>SUM(IA805,IA809,IA813,IA817,IA821,IA825,IA829,IA833,IA837,IA841,IA845,IA849,IA853)*100</f>
        <v>32700</v>
      </c>
      <c r="IB867" s="67"/>
      <c r="IC867" s="45"/>
      <c r="ID867" s="25">
        <f>IA867/IE867</f>
        <v>2335.7142857142858</v>
      </c>
      <c r="IE867" s="127">
        <f>SUM(IE805,IE809,IE813,IE817,IE821,IE825,IE829,IE833,IE837,IE841,IE845,IE849,IE853)</f>
        <v>14</v>
      </c>
      <c r="IF867" s="45"/>
      <c r="IG867" s="44" t="str">
        <f t="shared" si="3769"/>
        <v>アンパンマンもちふわ</v>
      </c>
      <c r="IH867" s="43">
        <f t="shared" si="3769"/>
        <v>673</v>
      </c>
      <c r="II867" s="127">
        <f>SUM(II805,II809,II813,II817,II821,II825,II829,II833,II837,II841,II845,II849,II853)</f>
        <v>9422</v>
      </c>
      <c r="IJ867" s="107">
        <f>II867/IA867</f>
        <v>0.28813455657492354</v>
      </c>
      <c r="IK867" s="37"/>
      <c r="IL867" s="29"/>
      <c r="IM867" s="322" t="s">
        <v>38</v>
      </c>
      <c r="IN867" s="322"/>
      <c r="IO867" s="127">
        <f>SUM(IO805,IO809,IO813,IO817,IO821,IO825,IO829,IO833,IO837,IO841,IO845,IO849,IO853)*100</f>
        <v>27200</v>
      </c>
      <c r="IP867" s="67"/>
      <c r="IQ867" s="45"/>
      <c r="IR867" s="25">
        <f>IO867/IS867</f>
        <v>1182.608695652174</v>
      </c>
      <c r="IS867" s="127">
        <f>SUM(IS805,IS809,IS813,IS817,IS821,IS825,IS829,IS833,IS837,IS841,IS845,IS849,IS853)</f>
        <v>23</v>
      </c>
      <c r="IT867" s="45"/>
      <c r="IU867" s="44" t="str">
        <f t="shared" si="3770"/>
        <v>SPGマスコット</v>
      </c>
      <c r="IV867" s="43">
        <f t="shared" si="3770"/>
        <v>165</v>
      </c>
      <c r="IW867" s="127">
        <f>SUM(IW805,IW809,IW813,IW817,IW821,IW825,IW829,IW833,IW837,IW841,IW845,IW849,IW853)</f>
        <v>5220</v>
      </c>
      <c r="IX867" s="107">
        <f>IW867/IO867</f>
        <v>0.19191176470588237</v>
      </c>
      <c r="IY867" s="37"/>
      <c r="IZ867" s="130"/>
      <c r="JA867" s="322" t="s">
        <v>38</v>
      </c>
      <c r="JB867" s="322"/>
      <c r="JC867" s="127">
        <f>SUM(JC805,JC809,JC813,JC817,JC821,JC825,JC829,JC833,JC837,JC841,JC845,JC849,JC853)*100</f>
        <v>18900</v>
      </c>
      <c r="JD867" s="67"/>
      <c r="JE867" s="45"/>
      <c r="JF867" s="25">
        <f>JC867/JG867</f>
        <v>3780</v>
      </c>
      <c r="JG867" s="127">
        <f>SUM(JG805,JG809,JG813,JG817,JG821,JG825,JG829,JG833,JG837,JG841,JG845,JG849,JG853)</f>
        <v>5</v>
      </c>
      <c r="JH867" s="45"/>
      <c r="JI867" s="44" t="str">
        <f t="shared" si="3771"/>
        <v>パイの実イヤホン</v>
      </c>
      <c r="JJ867" s="43">
        <f t="shared" si="3771"/>
        <v>1100</v>
      </c>
      <c r="JK867" s="127">
        <f>SUM(JK805,JK809,JK813,JK817,JK821,JK825,JK829,JK833,JK837,JK841,JK845,JK849,JK853)</f>
        <v>5500</v>
      </c>
      <c r="JL867" s="107">
        <f>JK867/JC867</f>
        <v>0.29100529100529099</v>
      </c>
      <c r="JM867" s="37"/>
      <c r="JN867" s="29"/>
      <c r="JO867" s="322" t="s">
        <v>38</v>
      </c>
      <c r="JP867" s="322"/>
      <c r="JQ867" s="127">
        <f>SUM(JQ805,JQ809,JQ813,JQ817,JQ821,JQ825,JQ829,JQ833,JQ837,JQ841,JQ845,JQ849,JQ853)*100</f>
        <v>44600</v>
      </c>
      <c r="JR867" s="67"/>
      <c r="JS867" s="45"/>
      <c r="JT867" s="25">
        <f>JQ867/JU867</f>
        <v>2347.3684210526317</v>
      </c>
      <c r="JU867" s="127">
        <f>SUM(JU805,JU809,JU813,JU817,JU821,JU825,JU829,JU833,JU837,JU841,JU845,JU849,JU853)</f>
        <v>19</v>
      </c>
      <c r="JV867" s="45"/>
      <c r="JW867" s="44" t="str">
        <f t="shared" si="3772"/>
        <v>グミッツェルプチ</v>
      </c>
      <c r="JX867" s="43">
        <f t="shared" si="3772"/>
        <v>189</v>
      </c>
      <c r="JY867" s="127">
        <f>SUM(JY805,JY809,JY813,JY817,JY821,JY825,JY829,JY833,JY837,JY841,JY845,JY849,JY853)</f>
        <v>11495</v>
      </c>
      <c r="JZ867" s="107">
        <f>JY867/JQ867</f>
        <v>0.25773542600896859</v>
      </c>
      <c r="KA867" s="37"/>
      <c r="KB867" s="51"/>
      <c r="KC867" s="322" t="s">
        <v>38</v>
      </c>
      <c r="KD867" s="322"/>
      <c r="KE867" s="127">
        <f>SUM(KE805,KE809,KE813,KE817,KE821,KE825,KE829,KE833,KE837,KE841,KE845,KE849,KE853)*100</f>
        <v>34300</v>
      </c>
      <c r="KF867" s="67"/>
      <c r="KG867" s="45"/>
      <c r="KH867" s="25">
        <f>KE867/KI867</f>
        <v>2450</v>
      </c>
      <c r="KI867" s="127">
        <f>SUM(KI805,KI809,KI813,KI817,KI821,KI825,KI829,KI833,KI837,KI841,KI845,KI849,KI853)</f>
        <v>14</v>
      </c>
      <c r="KJ867" s="45"/>
      <c r="KK867" s="44" t="str">
        <f>KK805</f>
        <v>ニキ</v>
      </c>
      <c r="KL867" s="43">
        <f>KL805</f>
        <v>800</v>
      </c>
      <c r="KM867" s="127">
        <f>SUM(KM805,KM809,KM813,KM817,KM821,KM825,KM829,KM833,KM837,KM841,KM845,KM849,KM853)</f>
        <v>11200</v>
      </c>
      <c r="KN867" s="107">
        <f>KM867/KE867</f>
        <v>0.32653061224489793</v>
      </c>
      <c r="KO867" s="37"/>
      <c r="KP867" s="29"/>
      <c r="KQ867" s="322" t="s">
        <v>38</v>
      </c>
      <c r="KR867" s="322"/>
      <c r="KS867" s="127">
        <f>SUM(KS805,KS809,KS813,KS817,KS821,KS825,KS829,KS833,KS837,KS841,KS845,KS849,KS853)*100</f>
        <v>14100</v>
      </c>
      <c r="KT867" s="67"/>
      <c r="KU867" s="45"/>
      <c r="KV867" s="25">
        <f>KS867/KW867</f>
        <v>2014.2857142857142</v>
      </c>
      <c r="KW867" s="127">
        <f>SUM(KW805,KW809,KW813,KW817,KW821,KW825,KW829,KW833,KW837,KW841,KW845,KW849,KW853)</f>
        <v>7</v>
      </c>
      <c r="KX867" s="45"/>
      <c r="KY867" s="68" t="str">
        <f>KY805</f>
        <v>スプランキーマスコット</v>
      </c>
      <c r="KZ867" s="43">
        <f>KZ805</f>
        <v>165</v>
      </c>
      <c r="LA867" s="127">
        <f>SUM(LA805,LA809,LA813,LA817,LA821,LA825,LA829,LA833,LA837,LA841,LA845,LA849,LA853)</f>
        <v>4595</v>
      </c>
      <c r="LB867" s="107">
        <f>LA867/KS867</f>
        <v>0.32588652482269503</v>
      </c>
      <c r="LC867" s="37"/>
      <c r="LD867" s="29"/>
      <c r="LE867" s="47"/>
      <c r="LF867" s="45"/>
      <c r="LG867" s="45"/>
      <c r="LH867" s="45"/>
      <c r="LI867" s="45"/>
      <c r="LJ867" s="25"/>
      <c r="LK867" s="45"/>
      <c r="LL867" s="45"/>
      <c r="LM867" s="63"/>
      <c r="LN867" s="67"/>
      <c r="LO867" s="45"/>
      <c r="LP867" s="46"/>
      <c r="LQ867" s="37"/>
      <c r="LR867" s="29"/>
      <c r="LS867" s="47"/>
      <c r="LT867" s="319"/>
      <c r="LU867" s="319"/>
      <c r="LV867" s="33"/>
      <c r="LW867" s="45"/>
      <c r="LX867" s="25"/>
      <c r="LY867" s="45"/>
      <c r="LZ867" s="107"/>
      <c r="MA867" s="107"/>
      <c r="MB867" s="45"/>
      <c r="MC867" s="45"/>
      <c r="MD867" s="45"/>
      <c r="ME867" s="37"/>
      <c r="MF867" s="29"/>
      <c r="MG867" s="47"/>
      <c r="MH867" s="319"/>
      <c r="MI867" s="319"/>
      <c r="MJ867" s="33"/>
      <c r="MK867" s="45"/>
      <c r="ML867" s="25"/>
      <c r="MM867" s="45"/>
      <c r="MN867" s="107"/>
      <c r="MO867" s="107"/>
      <c r="MP867" s="45"/>
      <c r="MQ867" s="45"/>
      <c r="MR867" s="45"/>
      <c r="MS867" s="37"/>
      <c r="MT867" s="29"/>
      <c r="MU867" s="47"/>
      <c r="MV867" s="319"/>
      <c r="MW867" s="319"/>
      <c r="MX867" s="33"/>
      <c r="MY867" s="45"/>
      <c r="MZ867" s="25"/>
      <c r="NA867" s="45"/>
      <c r="NB867" s="107"/>
      <c r="NC867" s="107"/>
      <c r="ND867" s="45"/>
      <c r="NE867" s="45"/>
      <c r="NF867" s="45"/>
      <c r="NG867" s="37"/>
      <c r="NH867" s="29"/>
      <c r="NI867" s="47"/>
      <c r="NJ867" s="319"/>
      <c r="NK867" s="319"/>
      <c r="NL867" s="33"/>
      <c r="NM867" s="45"/>
      <c r="NN867" s="25"/>
      <c r="NO867" s="45"/>
      <c r="NP867" s="107"/>
      <c r="NQ867" s="107"/>
      <c r="NR867" s="45"/>
      <c r="NS867" s="45"/>
      <c r="NT867" s="45"/>
      <c r="NU867" s="37"/>
    </row>
    <row r="868" spans="1:385" ht="15" customHeight="1" thickBot="1" x14ac:dyDescent="0.3">
      <c r="A868" s="140" t="s">
        <v>40</v>
      </c>
      <c r="B868" s="141">
        <f>B867/A860</f>
        <v>815.71428571428567</v>
      </c>
      <c r="C868" s="142">
        <f>C867/A860</f>
        <v>308.14285714285717</v>
      </c>
      <c r="D868" s="142">
        <f>D867/A860</f>
        <v>178.17857142857142</v>
      </c>
      <c r="E868" s="250">
        <f>E867/A860</f>
        <v>360.64285714285717</v>
      </c>
      <c r="F868" s="249"/>
      <c r="G868" s="249"/>
      <c r="H868" s="135"/>
      <c r="I868" s="319">
        <f>I867/A860</f>
        <v>81571.428571428565</v>
      </c>
      <c r="J868" s="319"/>
      <c r="K868" s="45">
        <f>I868*A861</f>
        <v>2284000</v>
      </c>
      <c r="L868" s="45"/>
      <c r="M868" s="25" t="s">
        <v>41</v>
      </c>
      <c r="N868" s="45">
        <f>N861+AP861+DV862+BD862+BV859+LA859+CX859+LO860+DH861+LY861+KM859+CJ859+II859+IW859+JK859+JY859+NA861+MM861+AB861+NO861</f>
        <v>577704</v>
      </c>
      <c r="O868" s="107">
        <f>N868/I867</f>
        <v>0.2529352014010508</v>
      </c>
      <c r="P868" s="107"/>
      <c r="Q868" s="46"/>
      <c r="R868" s="46"/>
      <c r="S868" s="46"/>
      <c r="T868" s="37"/>
      <c r="U868" s="29"/>
      <c r="V868" s="47"/>
      <c r="W868" s="319"/>
      <c r="X868" s="319"/>
      <c r="Y868" s="45"/>
      <c r="Z868" s="45"/>
      <c r="AA868" s="25"/>
      <c r="AB868" s="45"/>
      <c r="AC868" s="107"/>
      <c r="AD868" s="107"/>
      <c r="AE868" s="46"/>
      <c r="AF868" s="46"/>
      <c r="AG868" s="46"/>
      <c r="AH868" s="37"/>
      <c r="AI868" s="29"/>
      <c r="AJ868" s="47"/>
      <c r="AK868" s="45"/>
      <c r="AL868" s="45"/>
      <c r="AM868" s="45"/>
      <c r="AN868" s="45"/>
      <c r="AO868" s="25"/>
      <c r="AP868" s="45"/>
      <c r="AQ868" s="45"/>
      <c r="AR868" s="45"/>
      <c r="AS868" s="45"/>
      <c r="AT868" s="45"/>
      <c r="AU868" s="45"/>
      <c r="AV868" s="37"/>
      <c r="AW868" s="29"/>
      <c r="AX868" s="47"/>
      <c r="AY868" s="45"/>
      <c r="AZ868" s="45"/>
      <c r="BA868" s="45"/>
      <c r="BB868" s="45"/>
      <c r="BC868" s="25"/>
      <c r="BD868" s="45"/>
      <c r="BE868" s="45"/>
      <c r="BF868" s="45"/>
      <c r="BG868" s="45"/>
      <c r="BH868" s="45"/>
      <c r="BI868" s="45"/>
      <c r="BJ868" s="37"/>
      <c r="BK868" s="29"/>
      <c r="BL868" s="322" t="s">
        <v>38</v>
      </c>
      <c r="BM868" s="322"/>
      <c r="BN868" s="127">
        <f>SUM(BN806,BN810,BN814,BN818,BN822,BN826,BN830,BN834,BN838,BN842,BN846,BN850,BN854)*100</f>
        <v>34900</v>
      </c>
      <c r="BO868" s="67"/>
      <c r="BP868" s="45"/>
      <c r="BQ868" s="25">
        <f>BN868/BR868</f>
        <v>793.18181818181813</v>
      </c>
      <c r="BR868" s="127">
        <f>SUM(BR806,BR810,BR814,BR818,BR822,BR826,BR830,BR834,BR838,BR842,BR846,BR850,BR854)</f>
        <v>44</v>
      </c>
      <c r="BS868" s="45"/>
      <c r="BT868" s="44" t="str">
        <f t="shared" si="3766"/>
        <v>サンリオブレスレット</v>
      </c>
      <c r="BU868" s="43">
        <f t="shared" si="3766"/>
        <v>200</v>
      </c>
      <c r="BV868" s="127">
        <f>SUM(BV806,BV810,BV814,BV818,BV822,BV826,BV830,BV834,BV838,BV842,BV846,BV850,BV854)</f>
        <v>8800</v>
      </c>
      <c r="BW868" s="107">
        <f>BV868/BN868</f>
        <v>0.25214899713467048</v>
      </c>
      <c r="BX868" s="37"/>
      <c r="BY868" s="57"/>
      <c r="BZ868" s="322" t="s">
        <v>38</v>
      </c>
      <c r="CA868" s="322"/>
      <c r="CB868" s="127">
        <f>SUM(CB806,CB810,CB814,CB818,CB822,CB826,CB830,CB834,CB838,CB842,CB846,CB850,CB854)*100</f>
        <v>12500</v>
      </c>
      <c r="CC868" s="67"/>
      <c r="CD868" s="45"/>
      <c r="CE868" s="25">
        <f>CB868/CF868</f>
        <v>2500</v>
      </c>
      <c r="CF868" s="127">
        <f>SUM(CF806,CF810,CF814,CF818,CF822,CF826,CF830,CF834,CF838,CF842,CF846,CF850,CF854)</f>
        <v>5</v>
      </c>
      <c r="CG868" s="45"/>
      <c r="CH868" s="44" t="str">
        <f t="shared" si="3767"/>
        <v>ピクミンマスコット</v>
      </c>
      <c r="CI868" s="43">
        <f t="shared" si="3767"/>
        <v>682</v>
      </c>
      <c r="CJ868" s="127">
        <f>SUM(CJ806,CJ810,CJ814,CJ818,CJ822,CJ826,CJ830,CJ834,CJ838,CJ842,CJ846,CJ850,CJ854)</f>
        <v>3410</v>
      </c>
      <c r="CK868" s="107">
        <f>CJ868/CB868</f>
        <v>0.27279999999999999</v>
      </c>
      <c r="CL868" s="37"/>
      <c r="CM868" s="29"/>
      <c r="CN868" s="322" t="s">
        <v>38</v>
      </c>
      <c r="CO868" s="322"/>
      <c r="CP868" s="127">
        <f>SUM(CP806,CP810,CP814,CP818,CP822,CP826,CP830,CP834,CP838,CP842,CP846,CP850,CP854)*100</f>
        <v>43400</v>
      </c>
      <c r="CQ868" s="67"/>
      <c r="CR868" s="45"/>
      <c r="CS868" s="25">
        <f>CP868/CT868</f>
        <v>4340</v>
      </c>
      <c r="CT868" s="127">
        <f>SUM(CT806,CT810,CT814,CT818,CT822,CT826,CT830,CT834,CT838,CT842,CT846,CT850,CT854)</f>
        <v>10</v>
      </c>
      <c r="CU868" s="45"/>
      <c r="CV868" s="44" t="str">
        <f t="shared" si="3768"/>
        <v>ターボババアMC</v>
      </c>
      <c r="CW868" s="43">
        <f t="shared" si="3768"/>
        <v>900</v>
      </c>
      <c r="CX868" s="127">
        <f>SUM(CX806,CX810,CX814,CX818,CX822,CX826,CX830,CX834,CX838,CX842,CX846,CX850,CX854)</f>
        <v>8442</v>
      </c>
      <c r="CY868" s="107">
        <f>CX868/CP868</f>
        <v>0.19451612903225807</v>
      </c>
      <c r="CZ868" s="37"/>
      <c r="DA868" s="29"/>
      <c r="DB868" s="47"/>
      <c r="DC868" s="319"/>
      <c r="DD868" s="319"/>
      <c r="DE868" s="45"/>
      <c r="DF868" s="45"/>
      <c r="DG868" s="25"/>
      <c r="DH868" s="45"/>
      <c r="DI868" s="107"/>
      <c r="DJ868" s="107"/>
      <c r="DK868" s="46"/>
      <c r="DL868" s="46"/>
      <c r="DM868" s="46"/>
      <c r="DN868" s="37"/>
      <c r="DO868" s="29"/>
      <c r="DP868" s="47"/>
      <c r="DQ868" s="45"/>
      <c r="DR868" s="45"/>
      <c r="DS868" s="45"/>
      <c r="DT868" s="45"/>
      <c r="DU868" s="25"/>
      <c r="DV868" s="45"/>
      <c r="DW868" s="45"/>
      <c r="DX868" s="45"/>
      <c r="DY868" s="45"/>
      <c r="DZ868" s="45"/>
      <c r="EA868" s="45"/>
      <c r="EB868" s="37"/>
      <c r="GU868" s="220"/>
      <c r="GV868" s="29"/>
      <c r="GW868" s="31"/>
      <c r="GX868" s="29"/>
      <c r="GY868" s="29"/>
      <c r="GZ868" s="29"/>
      <c r="HB868" s="166"/>
      <c r="HC868" s="29"/>
      <c r="HD868" s="29"/>
      <c r="HE868" s="29"/>
      <c r="HF868" s="29"/>
      <c r="HG868" s="31"/>
      <c r="HK868" s="29"/>
      <c r="HL868" s="29"/>
      <c r="HM868" s="29"/>
      <c r="HN868" s="29"/>
      <c r="HP868" s="166"/>
      <c r="HQ868" s="29"/>
      <c r="HR868" s="29"/>
      <c r="HS868" s="29"/>
      <c r="HT868" s="29"/>
      <c r="HU868" s="31"/>
      <c r="HX868" s="360"/>
      <c r="HY868" s="322" t="s">
        <v>38</v>
      </c>
      <c r="HZ868" s="322"/>
      <c r="IA868" s="127">
        <f>SUM(IA806,IA810,IA814,IA818,IA822,IA826,IA830,IA834,IA838,IA842,IA846,IA850,IA854)*100</f>
        <v>72300</v>
      </c>
      <c r="IB868" s="67"/>
      <c r="IC868" s="45"/>
      <c r="ID868" s="25">
        <f>IA868/IE868</f>
        <v>938.96103896103898</v>
      </c>
      <c r="IE868" s="127">
        <f>SUM(IE806,IE810,IE814,IE818,IE822,IE826,IE830,IE834,IE838,IE842,IE846,IE850,IE854)</f>
        <v>77</v>
      </c>
      <c r="IF868" s="45"/>
      <c r="IG868" s="44" t="str">
        <f t="shared" si="3769"/>
        <v>スプランキーラバー</v>
      </c>
      <c r="IH868" s="43">
        <f t="shared" si="3769"/>
        <v>200</v>
      </c>
      <c r="II868" s="127">
        <f>SUM(II806,II810,II814,II818,II822,II826,II830,II834,II838,II842,II846,II850,II854)</f>
        <v>15400</v>
      </c>
      <c r="IJ868" s="107">
        <f>II868/IA868</f>
        <v>0.21300138312586445</v>
      </c>
      <c r="IK868" s="37"/>
      <c r="IL868" s="29"/>
      <c r="IM868" s="322" t="s">
        <v>38</v>
      </c>
      <c r="IN868" s="322"/>
      <c r="IO868" s="127">
        <f>SUM(IO806,IO810,IO814,IO818,IO822,IO826,IO830,IO834,IO838,IO842,IO846,IO850,IO854)*100</f>
        <v>47300</v>
      </c>
      <c r="IP868" s="67"/>
      <c r="IQ868" s="45"/>
      <c r="IR868" s="25">
        <f>IO868/IS868</f>
        <v>2627.7777777777778</v>
      </c>
      <c r="IS868" s="127">
        <f>SUM(IS806,IS810,IS814,IS818,IS822,IS826,IS830,IS834,IS838,IS842,IS846,IS850,IS854)</f>
        <v>18</v>
      </c>
      <c r="IT868" s="45"/>
      <c r="IU868" s="44" t="str">
        <f t="shared" si="3770"/>
        <v>NICI</v>
      </c>
      <c r="IV868" s="43">
        <f t="shared" si="3770"/>
        <v>682</v>
      </c>
      <c r="IW868" s="127">
        <f>SUM(IW806,IW810,IW814,IW818,IW822,IW826,IW830,IW834,IW838,IW842,IW846,IW850,IW854)</f>
        <v>12276</v>
      </c>
      <c r="IX868" s="107">
        <f>IW868/IO868</f>
        <v>0.25953488372093025</v>
      </c>
      <c r="IY868" s="37"/>
      <c r="IZ868" s="130"/>
      <c r="JA868" s="322" t="s">
        <v>38</v>
      </c>
      <c r="JB868" s="322"/>
      <c r="JC868" s="127">
        <f>SUM(JC806,JC810,JC814,JC818,JC822,JC826,JC830,JC834,JC838,JC842,JC846,JC850,JC854)*100</f>
        <v>20900</v>
      </c>
      <c r="JD868" s="67"/>
      <c r="JE868" s="45"/>
      <c r="JF868" s="25">
        <f>JC868/JG868</f>
        <v>1492.8571428571429</v>
      </c>
      <c r="JG868" s="127">
        <f>SUM(JG806,JG810,JG814,JG818,JG822,JG826,JG830,JG834,JG838,JG842,JG846,JG850,JG854)</f>
        <v>14</v>
      </c>
      <c r="JH868" s="45"/>
      <c r="JI868" s="44" t="str">
        <f t="shared" si="3771"/>
        <v>サンリオシューズKH</v>
      </c>
      <c r="JJ868" s="43">
        <f t="shared" si="3771"/>
        <v>387</v>
      </c>
      <c r="JK868" s="127">
        <f>SUM(JK806,JK810,JK814,JK818,JK822,JK826,JK830,JK834,JK838,JK842,JK846,JK850,JK854)</f>
        <v>6657</v>
      </c>
      <c r="JL868" s="107">
        <f>JK868/JC868</f>
        <v>0.31851674641148325</v>
      </c>
      <c r="JM868" s="37"/>
      <c r="JN868" s="29"/>
      <c r="JO868" s="322" t="s">
        <v>38</v>
      </c>
      <c r="JP868" s="322"/>
      <c r="JQ868" s="127">
        <f>SUM(JQ806,JQ810,JQ814,JQ818,JQ822,JQ826,JQ830,JQ834,JQ838,JQ842,JQ846,JQ850,JQ854)*100</f>
        <v>20500</v>
      </c>
      <c r="JR868" s="67"/>
      <c r="JS868" s="45"/>
      <c r="JT868" s="25">
        <f>JQ868/JU868</f>
        <v>3416.6666666666665</v>
      </c>
      <c r="JU868" s="127">
        <f>SUM(JU806,JU810,JU814,JU818,JU822,JU826,JU830,JU834,JU838,JU842,JU846,JU850,JU854)</f>
        <v>6</v>
      </c>
      <c r="JV868" s="45"/>
      <c r="JW868" s="44" t="str">
        <f t="shared" si="3772"/>
        <v>グミッツェル</v>
      </c>
      <c r="JX868" s="43">
        <f t="shared" si="3772"/>
        <v>170</v>
      </c>
      <c r="JY868" s="127">
        <f>SUM(JY806,JY810,JY814,JY818,JY822,JY826,JY830,JY834,JY838,JY842,JY846,JY850,JY854)</f>
        <v>4955</v>
      </c>
      <c r="JZ868" s="107">
        <f>JY868/JQ868</f>
        <v>0.24170731707317072</v>
      </c>
      <c r="KA868" s="37"/>
      <c r="KB868" s="51"/>
      <c r="KC868" s="322" t="s">
        <v>38</v>
      </c>
      <c r="KD868" s="322"/>
      <c r="KE868" s="127">
        <f>SUM(KE806,KE810,KE814,KE818,KE822,KE826,KE830,KE834,KE838,KE842,KE846,KE850,KE854)*100</f>
        <v>99600</v>
      </c>
      <c r="KF868" s="67"/>
      <c r="KG868" s="45"/>
      <c r="KH868" s="25">
        <f>KE868/KI868</f>
        <v>1486.5671641791046</v>
      </c>
      <c r="KI868" s="127">
        <f>SUM(KI806,KI810,KI814,KI818,KI822,KI826,KI830,KI834,KI838,KI842,KI846,KI850,KI854)</f>
        <v>67</v>
      </c>
      <c r="KJ868" s="45"/>
      <c r="KK868" s="44" t="str">
        <f>KK806</f>
        <v>モンチッチボールペン</v>
      </c>
      <c r="KL868" s="43">
        <f>KL806</f>
        <v>180</v>
      </c>
      <c r="KM868" s="127">
        <f>SUM(KM806,KM810,KM814,KM818,KM822,KM826,KM830,KM834,KM838,KM842,KM846,KM850,KM854)</f>
        <v>12528</v>
      </c>
      <c r="KN868" s="107">
        <f>KM868/KE868</f>
        <v>0.12578313253012049</v>
      </c>
      <c r="KO868" s="37"/>
      <c r="KP868" s="29"/>
      <c r="KQ868" s="322" t="s">
        <v>38</v>
      </c>
      <c r="KR868" s="322"/>
      <c r="KS868" s="127">
        <f>SUM(KS806,KS810,KS814,KS818,KS822,KS826,KS830,KS834,KS838,KS842,KS846,KS850,KS854)*100</f>
        <v>58500</v>
      </c>
      <c r="KT868" s="67"/>
      <c r="KU868" s="45"/>
      <c r="KV868" s="25">
        <f>KS868/KW868</f>
        <v>1170</v>
      </c>
      <c r="KW868" s="127">
        <f>SUM(KW806,KW810,KW814,KW818,KW822,KW826,KW830,KW834,KW838,KW842,KW846,KW850,KW854)</f>
        <v>50</v>
      </c>
      <c r="KX868" s="45"/>
      <c r="KY868" s="68" t="str">
        <f>KY806</f>
        <v>スプランキーラバー</v>
      </c>
      <c r="KZ868" s="43">
        <f>KZ806</f>
        <v>187</v>
      </c>
      <c r="LA868" s="127">
        <f>SUM(LA806,LA810,LA814,LA818,LA822,LA826,LA830,LA834,LA838,LA842,LA846,LA850,LA854)</f>
        <v>9350</v>
      </c>
      <c r="LB868" s="107">
        <f>LA868/KS868</f>
        <v>0.15982905982905982</v>
      </c>
      <c r="LC868" s="37"/>
      <c r="LD868" s="29"/>
      <c r="LE868" s="47"/>
      <c r="LF868" s="45"/>
      <c r="LG868" s="45"/>
      <c r="LH868" s="45"/>
      <c r="LI868" s="45"/>
      <c r="LJ868" s="25"/>
      <c r="LK868" s="45"/>
      <c r="LL868" s="45"/>
      <c r="LM868" s="63"/>
      <c r="LN868" s="67"/>
      <c r="LO868" s="45"/>
      <c r="LP868" s="46"/>
      <c r="LQ868" s="37"/>
      <c r="LR868" s="29"/>
      <c r="LS868" s="47"/>
      <c r="LT868" s="319"/>
      <c r="LU868" s="319"/>
      <c r="LV868" s="45"/>
      <c r="LW868" s="45"/>
      <c r="LX868" s="25"/>
      <c r="LY868" s="45"/>
      <c r="LZ868" s="107"/>
      <c r="MA868" s="107"/>
      <c r="MB868" s="46"/>
      <c r="MC868" s="46"/>
      <c r="MD868" s="46"/>
      <c r="ME868" s="37"/>
      <c r="MF868" s="29"/>
      <c r="MG868" s="47"/>
      <c r="MH868" s="319"/>
      <c r="MI868" s="319"/>
      <c r="MJ868" s="45"/>
      <c r="MK868" s="45"/>
      <c r="ML868" s="25"/>
      <c r="MM868" s="45"/>
      <c r="MN868" s="107"/>
      <c r="MO868" s="107"/>
      <c r="MP868" s="46"/>
      <c r="MQ868" s="46"/>
      <c r="MR868" s="46"/>
      <c r="MS868" s="37"/>
      <c r="MT868" s="29"/>
      <c r="MU868" s="47"/>
      <c r="MV868" s="319"/>
      <c r="MW868" s="319"/>
      <c r="MX868" s="45"/>
      <c r="MY868" s="45"/>
      <c r="MZ868" s="25"/>
      <c r="NA868" s="45"/>
      <c r="NB868" s="107"/>
      <c r="NC868" s="107"/>
      <c r="ND868" s="46"/>
      <c r="NE868" s="46"/>
      <c r="NF868" s="46"/>
      <c r="NG868" s="37"/>
      <c r="NH868" s="29"/>
      <c r="NI868" s="47"/>
      <c r="NJ868" s="319"/>
      <c r="NK868" s="319"/>
      <c r="NL868" s="45"/>
      <c r="NM868" s="45"/>
      <c r="NN868" s="25"/>
      <c r="NO868" s="45"/>
      <c r="NP868" s="107"/>
      <c r="NQ868" s="107"/>
      <c r="NR868" s="46"/>
      <c r="NS868" s="46"/>
      <c r="NT868" s="46"/>
      <c r="NU868" s="37"/>
    </row>
    <row r="869" spans="1:385" ht="15" customHeight="1" thickTop="1" x14ac:dyDescent="0.25">
      <c r="A869" s="144" t="s">
        <v>1193</v>
      </c>
      <c r="B869" s="145">
        <f>B868*$A861</f>
        <v>22840</v>
      </c>
      <c r="C869" s="146">
        <f>C868*$A861</f>
        <v>8628</v>
      </c>
      <c r="D869" s="146">
        <f>D868*$A861</f>
        <v>4989</v>
      </c>
      <c r="E869" s="142">
        <f>E868*$A861</f>
        <v>10098</v>
      </c>
      <c r="F869" s="249"/>
      <c r="G869" s="249"/>
      <c r="H869" s="42"/>
      <c r="I869" s="319">
        <f>I867*K869</f>
        <v>1370400</v>
      </c>
      <c r="J869" s="319"/>
      <c r="K869" s="147">
        <v>0.6</v>
      </c>
      <c r="L869" s="99"/>
      <c r="M869" s="111" t="s">
        <v>36</v>
      </c>
      <c r="N869" s="99">
        <f>I869-N868</f>
        <v>792696</v>
      </c>
      <c r="O869" s="147">
        <f>N869/I867</f>
        <v>0.34706479859894923</v>
      </c>
      <c r="P869" s="147"/>
      <c r="Q869" s="148"/>
      <c r="R869" s="148"/>
      <c r="S869" s="148"/>
      <c r="T869" s="149"/>
      <c r="U869" s="29"/>
      <c r="V869" s="47"/>
      <c r="W869" s="319"/>
      <c r="X869" s="319"/>
      <c r="Y869" s="107"/>
      <c r="Z869" s="45"/>
      <c r="AA869" s="25"/>
      <c r="AB869" s="45"/>
      <c r="AC869" s="107"/>
      <c r="AD869" s="107"/>
      <c r="AE869" s="46"/>
      <c r="AF869" s="46"/>
      <c r="AG869" s="46"/>
      <c r="AH869" s="37"/>
      <c r="AI869" s="29"/>
      <c r="AJ869" s="47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37"/>
      <c r="AW869" s="29"/>
      <c r="AX869" s="47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37"/>
      <c r="BK869" s="29"/>
      <c r="BL869" s="47"/>
      <c r="BM869" s="25" t="s">
        <v>29</v>
      </c>
      <c r="BN869" s="45">
        <f>SUM(BN865:BN868)</f>
        <v>152800</v>
      </c>
      <c r="BO869" s="45"/>
      <c r="BP869" s="45"/>
      <c r="BQ869" s="45"/>
      <c r="BR869" s="45">
        <f>SUM(BR865:BR868)</f>
        <v>71</v>
      </c>
      <c r="BS869" s="45"/>
      <c r="BT869" s="318" t="s">
        <v>43</v>
      </c>
      <c r="BU869" s="318"/>
      <c r="BV869" s="43">
        <f>SUM(BV865:BV868)</f>
        <v>23690</v>
      </c>
      <c r="BW869" s="150">
        <f>BV869/BN869</f>
        <v>0.15503926701570681</v>
      </c>
      <c r="BX869" s="37"/>
      <c r="BY869" s="57"/>
      <c r="BZ869" s="47"/>
      <c r="CA869" s="25" t="s">
        <v>29</v>
      </c>
      <c r="CB869" s="45">
        <f>SUM(CB865:CB868)</f>
        <v>104700</v>
      </c>
      <c r="CC869" s="45"/>
      <c r="CD869" s="45"/>
      <c r="CE869" s="45"/>
      <c r="CF869" s="45">
        <f>SUM(CF865:CF868)</f>
        <v>71</v>
      </c>
      <c r="CG869" s="45"/>
      <c r="CH869" s="323" t="s">
        <v>43</v>
      </c>
      <c r="CI869" s="323"/>
      <c r="CJ869" s="43">
        <f>SUM(CJ865:CJ868)</f>
        <v>21769</v>
      </c>
      <c r="CK869" s="150">
        <f>CJ869/CB869</f>
        <v>0.20791786055396372</v>
      </c>
      <c r="CL869" s="55"/>
      <c r="CM869" s="29"/>
      <c r="CN869" s="47"/>
      <c r="CO869" s="25" t="s">
        <v>29</v>
      </c>
      <c r="CP869" s="45">
        <f>SUM(CP865:CP868)</f>
        <v>197600</v>
      </c>
      <c r="CQ869" s="45"/>
      <c r="CR869" s="45"/>
      <c r="CS869" s="45"/>
      <c r="CT869" s="45">
        <f>SUM(CT865:CT868)</f>
        <v>73</v>
      </c>
      <c r="CU869" s="45"/>
      <c r="CV869" s="324" t="s">
        <v>43</v>
      </c>
      <c r="CW869" s="324"/>
      <c r="CX869" s="43">
        <f>SUM(CX865:CX868)</f>
        <v>61264</v>
      </c>
      <c r="CY869" s="150">
        <f>CX869/CP869</f>
        <v>0.31004048582995952</v>
      </c>
      <c r="CZ869" s="55"/>
      <c r="DA869" s="29"/>
      <c r="DB869" s="47"/>
      <c r="DC869" s="319"/>
      <c r="DD869" s="319"/>
      <c r="DE869" s="107"/>
      <c r="DF869" s="45"/>
      <c r="DG869" s="25"/>
      <c r="DH869" s="45"/>
      <c r="DI869" s="107"/>
      <c r="DJ869" s="107"/>
      <c r="DK869" s="46"/>
      <c r="DL869" s="46"/>
      <c r="DM869" s="46"/>
      <c r="DN869" s="37"/>
      <c r="DO869" s="29"/>
      <c r="DP869" s="47"/>
      <c r="DQ869" s="45"/>
      <c r="DR869" s="45"/>
      <c r="DS869" s="45"/>
      <c r="DT869" s="45"/>
      <c r="DU869" s="45"/>
      <c r="DV869" s="45"/>
      <c r="DW869" s="45"/>
      <c r="DX869" s="45"/>
      <c r="DY869" s="45"/>
      <c r="DZ869" s="45"/>
      <c r="EA869" s="45"/>
      <c r="EB869" s="37"/>
      <c r="GU869" s="220"/>
      <c r="GV869" s="29"/>
      <c r="GW869" s="31"/>
      <c r="GX869" s="29"/>
      <c r="GY869" s="29"/>
      <c r="GZ869" s="29"/>
      <c r="HB869" s="166"/>
      <c r="HC869" s="29"/>
      <c r="HD869" s="29"/>
      <c r="HE869" s="29"/>
      <c r="HF869" s="29"/>
      <c r="HG869" s="31"/>
      <c r="HK869" s="29"/>
      <c r="HL869" s="29"/>
      <c r="HM869" s="29"/>
      <c r="HN869" s="29"/>
      <c r="HP869" s="166"/>
      <c r="HQ869" s="29"/>
      <c r="HR869" s="29"/>
      <c r="HS869" s="29"/>
      <c r="HT869" s="29"/>
      <c r="HU869" s="31"/>
      <c r="HX869" s="360"/>
      <c r="HY869" s="47"/>
      <c r="HZ869" s="25" t="s">
        <v>29</v>
      </c>
      <c r="IA869" s="45">
        <f>SUM(IA865:IA868)</f>
        <v>175100</v>
      </c>
      <c r="IB869" s="45"/>
      <c r="IC869" s="45"/>
      <c r="ID869" s="45"/>
      <c r="IE869" s="45">
        <f>SUM(IE865:IE868)</f>
        <v>116</v>
      </c>
      <c r="IF869" s="45"/>
      <c r="IG869" s="318" t="s">
        <v>43</v>
      </c>
      <c r="IH869" s="318"/>
      <c r="II869" s="43">
        <f>SUM(II865:II868)</f>
        <v>44924</v>
      </c>
      <c r="IJ869" s="150">
        <f>II869/IA869</f>
        <v>0.25656196459166192</v>
      </c>
      <c r="IK869" s="37"/>
      <c r="IL869" s="29"/>
      <c r="IM869" s="47"/>
      <c r="IN869" s="25" t="s">
        <v>29</v>
      </c>
      <c r="IO869" s="45">
        <f>SUM(IO865:IO868)</f>
        <v>143000</v>
      </c>
      <c r="IP869" s="45"/>
      <c r="IQ869" s="45"/>
      <c r="IR869" s="45"/>
      <c r="IS869" s="45">
        <f>SUM(IS865:IS868)</f>
        <v>60</v>
      </c>
      <c r="IT869" s="45"/>
      <c r="IU869" s="318" t="s">
        <v>43</v>
      </c>
      <c r="IV869" s="318"/>
      <c r="IW869" s="43">
        <f>SUM(IW865:IW868)</f>
        <v>39196</v>
      </c>
      <c r="IX869" s="150">
        <f>IW869/IO869</f>
        <v>0.27409790209790208</v>
      </c>
      <c r="IY869" s="37"/>
      <c r="IZ869" s="61"/>
      <c r="JA869" s="47"/>
      <c r="JB869" s="25" t="s">
        <v>29</v>
      </c>
      <c r="JC869" s="45">
        <f>SUM(JC865:JC868)</f>
        <v>161500</v>
      </c>
      <c r="JD869" s="45"/>
      <c r="JE869" s="45"/>
      <c r="JF869" s="45"/>
      <c r="JG869" s="45">
        <f>SUM(JG865:JG868)</f>
        <v>47</v>
      </c>
      <c r="JH869" s="45"/>
      <c r="JI869" s="318" t="s">
        <v>43</v>
      </c>
      <c r="JJ869" s="318"/>
      <c r="JK869" s="43">
        <f>SUM(JK865:JK868)</f>
        <v>45091</v>
      </c>
      <c r="JL869" s="150">
        <f>JK869/JC869</f>
        <v>0.27920123839009287</v>
      </c>
      <c r="JM869" s="37"/>
      <c r="JN869" s="29"/>
      <c r="JO869" s="47"/>
      <c r="JP869" s="25" t="s">
        <v>29</v>
      </c>
      <c r="JQ869" s="45">
        <f>SUM(JQ865:JQ868)</f>
        <v>134000</v>
      </c>
      <c r="JR869" s="45"/>
      <c r="JS869" s="45"/>
      <c r="JT869" s="45"/>
      <c r="JU869" s="45">
        <f>SUM(JU865:JU868)</f>
        <v>77</v>
      </c>
      <c r="JV869" s="45"/>
      <c r="JW869" s="318" t="s">
        <v>43</v>
      </c>
      <c r="JX869" s="318"/>
      <c r="JY869" s="43">
        <f>SUM(JY865:JY868)</f>
        <v>55049</v>
      </c>
      <c r="JZ869" s="150">
        <f>JY869/JQ869</f>
        <v>0.41081343283582089</v>
      </c>
      <c r="KA869" s="37"/>
      <c r="KB869" s="51"/>
      <c r="KC869" s="47"/>
      <c r="KD869" s="25" t="s">
        <v>29</v>
      </c>
      <c r="KE869" s="45">
        <f>SUM(KE865:KE868)</f>
        <v>262200</v>
      </c>
      <c r="KF869" s="45"/>
      <c r="KG869" s="45"/>
      <c r="KH869" s="45"/>
      <c r="KI869" s="45">
        <f>SUM(KI865:KI868)</f>
        <v>109</v>
      </c>
      <c r="KJ869" s="45"/>
      <c r="KK869" s="322" t="s">
        <v>43</v>
      </c>
      <c r="KL869" s="322"/>
      <c r="KM869" s="43">
        <f>SUM(KM865:KM868)</f>
        <v>57028</v>
      </c>
      <c r="KN869" s="150">
        <f>KM869/KE869</f>
        <v>0.2174980930587338</v>
      </c>
      <c r="KO869" s="55"/>
      <c r="KP869" s="29"/>
      <c r="KQ869" s="47"/>
      <c r="KR869" s="25" t="s">
        <v>29</v>
      </c>
      <c r="KS869" s="45">
        <f>SUM(KS865:KS868)</f>
        <v>120700</v>
      </c>
      <c r="KT869" s="45"/>
      <c r="KU869" s="45"/>
      <c r="KV869" s="45"/>
      <c r="KW869" s="45">
        <f>SUM(KW865:KW868)</f>
        <v>75</v>
      </c>
      <c r="KX869" s="45"/>
      <c r="KY869" s="318" t="s">
        <v>43</v>
      </c>
      <c r="KZ869" s="318"/>
      <c r="LA869" s="43">
        <f>SUM(LA865:LA868)</f>
        <v>32245</v>
      </c>
      <c r="LB869" s="150">
        <f>LA869/KS869</f>
        <v>0.26714995857497931</v>
      </c>
      <c r="LC869" s="37"/>
      <c r="LD869" s="29"/>
      <c r="LE869" s="47"/>
      <c r="LF869" s="45"/>
      <c r="LG869" s="45"/>
      <c r="LH869" s="45"/>
      <c r="LI869" s="45"/>
      <c r="LJ869" s="45"/>
      <c r="LK869" s="45"/>
      <c r="LL869" s="45"/>
      <c r="LM869" s="44"/>
      <c r="LN869" s="43"/>
      <c r="LO869" s="43"/>
      <c r="LP869" s="43"/>
      <c r="LQ869" s="37"/>
      <c r="LR869" s="29"/>
      <c r="LS869" s="47"/>
      <c r="LT869" s="319"/>
      <c r="LU869" s="319"/>
      <c r="LV869" s="107"/>
      <c r="LW869" s="45"/>
      <c r="LX869" s="25"/>
      <c r="LY869" s="45"/>
      <c r="LZ869" s="107"/>
      <c r="MA869" s="107"/>
      <c r="MB869" s="46"/>
      <c r="MC869" s="46"/>
      <c r="MD869" s="46"/>
      <c r="ME869" s="37"/>
      <c r="MF869" s="29"/>
      <c r="MG869" s="47"/>
      <c r="MH869" s="319"/>
      <c r="MI869" s="319"/>
      <c r="MJ869" s="107"/>
      <c r="MK869" s="45"/>
      <c r="ML869" s="25"/>
      <c r="MM869" s="45"/>
      <c r="MN869" s="107"/>
      <c r="MO869" s="107"/>
      <c r="MP869" s="46"/>
      <c r="MQ869" s="46"/>
      <c r="MR869" s="46"/>
      <c r="MS869" s="37"/>
      <c r="MT869" s="29"/>
      <c r="MU869" s="47"/>
      <c r="MV869" s="319"/>
      <c r="MW869" s="319"/>
      <c r="MX869" s="107"/>
      <c r="MY869" s="45"/>
      <c r="MZ869" s="25"/>
      <c r="NA869" s="45"/>
      <c r="NB869" s="107"/>
      <c r="NC869" s="107"/>
      <c r="ND869" s="46"/>
      <c r="NE869" s="46"/>
      <c r="NF869" s="46"/>
      <c r="NG869" s="37"/>
      <c r="NH869" s="29"/>
      <c r="NI869" s="47"/>
      <c r="NJ869" s="319"/>
      <c r="NK869" s="319"/>
      <c r="NL869" s="107"/>
      <c r="NM869" s="45"/>
      <c r="NN869" s="25"/>
      <c r="NO869" s="45"/>
      <c r="NP869" s="107"/>
      <c r="NQ869" s="107"/>
      <c r="NR869" s="46"/>
      <c r="NS869" s="46"/>
      <c r="NT869" s="46"/>
      <c r="NU869" s="37"/>
    </row>
    <row r="870" spans="1:385" x14ac:dyDescent="0.25">
      <c r="A870" s="151"/>
      <c r="B870" s="40"/>
      <c r="C870" s="251"/>
      <c r="D870" s="40"/>
      <c r="E870" s="91"/>
      <c r="F870" s="135"/>
      <c r="G870" s="135"/>
      <c r="H870" s="135"/>
      <c r="I870" s="231"/>
      <c r="J870" s="232"/>
      <c r="K870" s="233"/>
      <c r="L870" s="234"/>
      <c r="M870" s="231"/>
      <c r="N870" s="234"/>
      <c r="O870" s="235"/>
      <c r="P870" s="235"/>
      <c r="Q870" s="235"/>
      <c r="R870" s="235"/>
      <c r="S870" s="235"/>
      <c r="T870" s="236"/>
      <c r="U870" s="29"/>
      <c r="V870" s="161"/>
      <c r="W870" s="31"/>
      <c r="Y870" s="162"/>
      <c r="Z870" s="29"/>
      <c r="AA870" s="31"/>
      <c r="AB870" s="29"/>
      <c r="AC870" s="128"/>
      <c r="AD870" s="128"/>
      <c r="AE870" s="128"/>
      <c r="AF870" s="128"/>
      <c r="AG870" s="128"/>
      <c r="AH870" s="51"/>
      <c r="AI870" s="29"/>
      <c r="AJ870" s="161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1"/>
      <c r="AW870" s="29"/>
      <c r="AX870" s="161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51"/>
      <c r="BK870" s="29"/>
      <c r="BL870" s="161"/>
      <c r="BM870" s="31"/>
      <c r="BN870" s="29"/>
      <c r="BO870" s="29"/>
      <c r="BP870" s="29"/>
      <c r="BQ870" s="29"/>
      <c r="BR870" s="29"/>
      <c r="BS870" s="29"/>
      <c r="BT870" s="164"/>
      <c r="BV870" s="29"/>
      <c r="BW870" s="162"/>
      <c r="BX870" s="51"/>
      <c r="BY870" s="57"/>
      <c r="BZ870" s="51"/>
      <c r="CA870" s="51"/>
      <c r="CB870" s="51"/>
      <c r="CC870" s="51"/>
      <c r="CD870" s="51"/>
      <c r="CE870" s="51"/>
      <c r="CF870" s="51"/>
      <c r="CG870" s="51"/>
      <c r="CH870" s="165"/>
      <c r="CI870" s="51"/>
      <c r="CJ870" s="51"/>
      <c r="CK870" s="51"/>
      <c r="CL870" s="51"/>
      <c r="CM870" s="29"/>
      <c r="CN870" s="161"/>
      <c r="CO870" s="31"/>
      <c r="CP870" s="29"/>
      <c r="CQ870" s="29"/>
      <c r="CR870" s="29"/>
      <c r="CS870" s="29"/>
      <c r="CT870" s="29"/>
      <c r="CU870" s="29"/>
      <c r="CV870" s="164"/>
      <c r="CX870" s="29"/>
      <c r="CY870" s="162"/>
      <c r="CZ870" s="51"/>
      <c r="DA870" s="29"/>
      <c r="DB870" s="161"/>
      <c r="DC870" s="31"/>
      <c r="DE870" s="162"/>
      <c r="DF870" s="29"/>
      <c r="DG870" s="31"/>
      <c r="DH870" s="29"/>
      <c r="DI870" s="128"/>
      <c r="DJ870" s="128"/>
      <c r="DK870" s="128"/>
      <c r="DL870" s="128"/>
      <c r="DM870" s="128"/>
      <c r="DN870" s="51"/>
      <c r="DO870" s="29"/>
      <c r="DP870" s="161"/>
      <c r="DQ870" s="29"/>
      <c r="DR870" s="29"/>
      <c r="DS870" s="29"/>
      <c r="DT870" s="29"/>
      <c r="DU870" s="29"/>
      <c r="DV870" s="29"/>
      <c r="DW870" s="29"/>
      <c r="DX870" s="29"/>
      <c r="DY870" s="29"/>
      <c r="DZ870" s="29"/>
      <c r="EA870" s="29"/>
      <c r="EB870" s="51"/>
      <c r="GU870" s="51"/>
      <c r="GV870" s="29"/>
      <c r="GW870" s="31"/>
      <c r="GX870" s="29"/>
      <c r="GY870" s="29"/>
      <c r="GZ870" s="29"/>
      <c r="HB870" s="166"/>
      <c r="HC870" s="29"/>
      <c r="HD870" s="29"/>
      <c r="HE870" s="29"/>
      <c r="HF870" s="29"/>
      <c r="HG870" s="29"/>
      <c r="HK870" s="29"/>
      <c r="HL870" s="29"/>
      <c r="HM870" s="29"/>
      <c r="HN870" s="29"/>
      <c r="HP870" s="166"/>
      <c r="HQ870" s="29"/>
      <c r="HR870" s="29"/>
      <c r="HS870" s="29"/>
      <c r="HT870" s="29"/>
      <c r="HU870" s="29"/>
      <c r="HX870" s="360"/>
      <c r="HY870" s="161"/>
      <c r="HZ870" s="31"/>
      <c r="IA870" s="29"/>
      <c r="IB870" s="29"/>
      <c r="IC870" s="29"/>
      <c r="ID870" s="29"/>
      <c r="IE870" s="29"/>
      <c r="IF870" s="29"/>
      <c r="IG870" s="167"/>
      <c r="II870" s="29"/>
      <c r="IJ870" s="162"/>
      <c r="IK870" s="51"/>
      <c r="IL870" s="29"/>
      <c r="IM870" s="161"/>
      <c r="IN870" s="31"/>
      <c r="IR870" s="29"/>
      <c r="IS870" s="29"/>
      <c r="IT870" s="29"/>
      <c r="IU870" s="29"/>
      <c r="IW870" s="29"/>
      <c r="IX870" s="162"/>
      <c r="IY870" s="51"/>
      <c r="IZ870" s="51"/>
      <c r="JA870" s="161"/>
      <c r="JB870" s="31"/>
      <c r="JC870" s="29"/>
      <c r="JD870" s="29"/>
      <c r="JE870" s="29"/>
      <c r="JF870" s="29"/>
      <c r="JG870" s="29"/>
      <c r="JH870" s="29"/>
      <c r="JI870" s="167"/>
      <c r="JK870" s="29"/>
      <c r="JL870" s="162"/>
      <c r="JM870" s="51"/>
      <c r="JN870" s="29"/>
      <c r="JO870" s="161"/>
      <c r="JP870" s="31"/>
      <c r="JT870" s="29"/>
      <c r="JU870" s="29"/>
      <c r="JV870" s="29"/>
      <c r="JW870" s="29"/>
      <c r="JY870" s="29"/>
      <c r="JZ870" s="162"/>
      <c r="KA870" s="51"/>
      <c r="KB870" s="51"/>
      <c r="KC870" s="51"/>
      <c r="KD870" s="51"/>
      <c r="KE870" s="51"/>
      <c r="KF870" s="51"/>
      <c r="KG870" s="51"/>
      <c r="KH870" s="51"/>
      <c r="KI870" s="51"/>
      <c r="KJ870" s="51"/>
      <c r="KK870" s="51"/>
      <c r="KL870" s="51"/>
      <c r="KM870" s="51"/>
      <c r="KN870" s="51"/>
      <c r="KO870" s="51"/>
      <c r="KP870" s="29"/>
      <c r="KQ870" s="161"/>
      <c r="KR870" s="31"/>
      <c r="KV870" s="29"/>
      <c r="KW870" s="29"/>
      <c r="KX870" s="29"/>
      <c r="KY870" s="163"/>
      <c r="LA870" s="29"/>
      <c r="LB870" s="162"/>
      <c r="LC870" s="51"/>
      <c r="LD870" s="29"/>
      <c r="LE870" s="161"/>
      <c r="LF870" s="29"/>
      <c r="LG870" s="29"/>
      <c r="LH870" s="29"/>
      <c r="LI870" s="29"/>
      <c r="LJ870" s="29"/>
      <c r="LK870" s="29"/>
      <c r="LL870" s="29"/>
      <c r="LM870" s="168"/>
      <c r="LN870" s="29"/>
      <c r="LO870" s="29"/>
      <c r="LP870" s="29"/>
      <c r="LQ870" s="51"/>
      <c r="LR870" s="29"/>
      <c r="LS870" s="161"/>
      <c r="LT870" s="31"/>
      <c r="LV870" s="162"/>
      <c r="LW870" s="29"/>
      <c r="LX870" s="31"/>
      <c r="LY870" s="29"/>
      <c r="LZ870" s="128"/>
      <c r="MA870" s="128"/>
      <c r="MB870" s="128"/>
      <c r="MC870" s="128"/>
      <c r="MD870" s="128"/>
      <c r="ME870" s="51"/>
      <c r="MF870" s="29"/>
      <c r="MG870" s="161"/>
      <c r="MH870" s="31"/>
      <c r="MJ870" s="162"/>
      <c r="MK870" s="29"/>
      <c r="ML870" s="31"/>
      <c r="MM870" s="29"/>
      <c r="MN870" s="128"/>
      <c r="MO870" s="128"/>
      <c r="MP870" s="128"/>
      <c r="MQ870" s="128"/>
      <c r="MR870" s="128"/>
      <c r="MS870" s="51"/>
      <c r="MT870" s="29"/>
      <c r="MU870" s="161"/>
      <c r="MV870" s="31"/>
      <c r="MX870" s="162"/>
      <c r="MY870" s="29"/>
      <c r="MZ870" s="31"/>
      <c r="NA870" s="29"/>
      <c r="NB870" s="128"/>
      <c r="NC870" s="128"/>
      <c r="ND870" s="128"/>
      <c r="NE870" s="128"/>
      <c r="NF870" s="128"/>
      <c r="NG870" s="51"/>
      <c r="NH870" s="29"/>
      <c r="NI870" s="161"/>
      <c r="NJ870" s="31"/>
      <c r="NL870" s="162"/>
      <c r="NM870" s="29"/>
      <c r="NN870" s="31"/>
      <c r="NO870" s="29"/>
      <c r="NP870" s="128"/>
      <c r="NQ870" s="128"/>
      <c r="NR870" s="128"/>
      <c r="NS870" s="128"/>
      <c r="NT870" s="128"/>
      <c r="NU870" s="51"/>
    </row>
    <row r="871" spans="1:385" x14ac:dyDescent="0.25">
      <c r="A871" s="169" t="s">
        <v>44</v>
      </c>
      <c r="B871" s="252"/>
      <c r="C871" s="40"/>
      <c r="D871" s="40"/>
      <c r="E871" s="40"/>
      <c r="F871" s="135"/>
      <c r="G871" s="135"/>
      <c r="H871" s="135"/>
      <c r="I871" s="319" t="e">
        <f>I867+#REF!*100+#REF!*100</f>
        <v>#REF!</v>
      </c>
      <c r="J871" s="319"/>
      <c r="K871" s="107"/>
      <c r="L871" s="45"/>
      <c r="M871" s="325" t="s">
        <v>1190</v>
      </c>
      <c r="N871" s="325"/>
      <c r="O871" s="45" t="e">
        <f>O867+#REF!+#REF!</f>
        <v>#REF!</v>
      </c>
      <c r="P871" s="45"/>
      <c r="Q871" s="46"/>
      <c r="R871" s="46"/>
      <c r="S871" s="46"/>
      <c r="T871" s="37"/>
      <c r="U871" s="29"/>
      <c r="V871" s="172"/>
      <c r="W871" s="320"/>
      <c r="X871" s="320"/>
      <c r="Y871" s="162"/>
      <c r="Z871" s="29"/>
      <c r="AA871" s="31"/>
      <c r="AB871" s="29"/>
      <c r="AC871" s="128"/>
      <c r="AD871" s="128"/>
      <c r="AE871" s="128"/>
      <c r="AF871" s="128"/>
      <c r="AG871" s="128"/>
      <c r="AH871" s="51"/>
      <c r="AI871" s="29"/>
      <c r="AJ871" s="161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1"/>
      <c r="AW871" s="29"/>
      <c r="AX871" s="161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51"/>
      <c r="BK871" s="29"/>
      <c r="BL871" s="161"/>
      <c r="BM871" s="31"/>
      <c r="BN871" s="29"/>
      <c r="BO871" s="29"/>
      <c r="BP871" s="29"/>
      <c r="BQ871" s="29"/>
      <c r="BR871" s="29"/>
      <c r="BS871" s="29"/>
      <c r="BT871" s="164"/>
      <c r="BV871" s="29"/>
      <c r="BW871" s="162"/>
      <c r="BX871" s="51"/>
      <c r="BY871" s="57"/>
      <c r="BZ871" s="51"/>
      <c r="CA871" s="51"/>
      <c r="CB871" s="51"/>
      <c r="CC871" s="51"/>
      <c r="CD871" s="51"/>
      <c r="CE871" s="51"/>
      <c r="CF871" s="51"/>
      <c r="CG871" s="51"/>
      <c r="CH871" s="165"/>
      <c r="CI871" s="51"/>
      <c r="CJ871" s="51"/>
      <c r="CK871" s="51"/>
      <c r="CL871" s="51"/>
      <c r="CM871" s="29"/>
      <c r="CN871" s="161"/>
      <c r="CO871" s="31"/>
      <c r="CP871" s="29"/>
      <c r="CQ871" s="29"/>
      <c r="CR871" s="29"/>
      <c r="CS871" s="29"/>
      <c r="CT871" s="29"/>
      <c r="CU871" s="29"/>
      <c r="CV871" s="164"/>
      <c r="CX871" s="29"/>
      <c r="CY871" s="162"/>
      <c r="CZ871" s="51"/>
      <c r="DA871" s="29"/>
      <c r="DB871" s="172"/>
      <c r="DC871" s="320"/>
      <c r="DD871" s="320"/>
      <c r="DE871" s="162"/>
      <c r="DF871" s="29"/>
      <c r="DG871" s="31"/>
      <c r="DH871" s="29"/>
      <c r="DI871" s="128"/>
      <c r="DJ871" s="128"/>
      <c r="DK871" s="128"/>
      <c r="DL871" s="128"/>
      <c r="DM871" s="128"/>
      <c r="DN871" s="51"/>
      <c r="DO871" s="29"/>
      <c r="DP871" s="161"/>
      <c r="DQ871" s="29"/>
      <c r="DR871" s="29"/>
      <c r="DS871" s="29"/>
      <c r="DT871" s="29"/>
      <c r="DU871" s="29"/>
      <c r="DV871" s="29"/>
      <c r="DW871" s="29"/>
      <c r="DX871" s="29"/>
      <c r="DY871" s="29"/>
      <c r="DZ871" s="29"/>
      <c r="EA871" s="29"/>
      <c r="EB871" s="51"/>
      <c r="GU871" s="51"/>
      <c r="HX871" s="360"/>
      <c r="HY871" s="161"/>
      <c r="HZ871" s="31"/>
      <c r="IA871" s="29"/>
      <c r="IB871" s="29"/>
      <c r="IC871" s="29"/>
      <c r="ID871" s="29"/>
      <c r="IE871" s="29"/>
      <c r="IF871" s="29"/>
      <c r="IG871" s="167"/>
      <c r="II871" s="29"/>
      <c r="IJ871" s="162"/>
      <c r="IK871" s="51"/>
      <c r="IL871" s="29"/>
      <c r="IM871" s="161"/>
      <c r="IN871" s="31"/>
      <c r="IR871" s="29"/>
      <c r="IS871" s="29"/>
      <c r="IT871" s="29"/>
      <c r="IU871" s="29"/>
      <c r="IW871" s="29"/>
      <c r="IX871" s="162"/>
      <c r="IY871" s="51"/>
      <c r="IZ871" s="51"/>
      <c r="JA871" s="161"/>
      <c r="JB871" s="31"/>
      <c r="JC871" s="29"/>
      <c r="JD871" s="29"/>
      <c r="JE871" s="29"/>
      <c r="JF871" s="29"/>
      <c r="JG871" s="29"/>
      <c r="JH871" s="29"/>
      <c r="JI871" s="167"/>
      <c r="JK871" s="29"/>
      <c r="JL871" s="162"/>
      <c r="JM871" s="51"/>
      <c r="JN871" s="29"/>
      <c r="JO871" s="161"/>
      <c r="JP871" s="31"/>
      <c r="JT871" s="29"/>
      <c r="JU871" s="29"/>
      <c r="JV871" s="29"/>
      <c r="JW871" s="29"/>
      <c r="JY871" s="29"/>
      <c r="JZ871" s="162"/>
      <c r="KA871" s="51"/>
      <c r="KB871" s="51"/>
      <c r="KC871" s="51"/>
      <c r="KD871" s="51"/>
      <c r="KE871" s="51"/>
      <c r="KF871" s="51"/>
      <c r="KG871" s="51"/>
      <c r="KH871" s="51"/>
      <c r="KI871" s="51"/>
      <c r="KJ871" s="51"/>
      <c r="KK871" s="51"/>
      <c r="KL871" s="51"/>
      <c r="KM871" s="51"/>
      <c r="KN871" s="51"/>
      <c r="KO871" s="51"/>
      <c r="KP871" s="29"/>
      <c r="KQ871" s="161"/>
      <c r="KR871" s="31"/>
      <c r="KV871" s="29"/>
      <c r="KW871" s="29"/>
      <c r="KX871" s="29"/>
      <c r="KY871" s="163"/>
      <c r="LA871" s="29"/>
      <c r="LB871" s="162"/>
      <c r="LC871" s="51"/>
      <c r="LD871" s="29"/>
      <c r="LE871" s="161"/>
      <c r="LF871" s="29"/>
      <c r="LG871" s="29"/>
      <c r="LH871" s="29"/>
      <c r="LI871" s="29"/>
      <c r="LJ871" s="29"/>
      <c r="LK871" s="29"/>
      <c r="LL871" s="29"/>
      <c r="LM871" s="168"/>
      <c r="LN871" s="29"/>
      <c r="LO871" s="29"/>
      <c r="LP871" s="29"/>
      <c r="LQ871" s="51"/>
      <c r="LR871" s="29"/>
      <c r="LS871" s="172"/>
      <c r="LT871" s="320"/>
      <c r="LU871" s="320"/>
      <c r="LV871" s="162"/>
      <c r="LW871" s="29"/>
      <c r="LX871" s="31"/>
      <c r="LY871" s="29"/>
      <c r="LZ871" s="128"/>
      <c r="MA871" s="128"/>
      <c r="MB871" s="128"/>
      <c r="MC871" s="128"/>
      <c r="MD871" s="128"/>
      <c r="ME871" s="51"/>
      <c r="MF871" s="29"/>
      <c r="MG871" s="172"/>
      <c r="MH871" s="320"/>
      <c r="MI871" s="320"/>
      <c r="MJ871" s="162"/>
      <c r="MK871" s="29"/>
      <c r="ML871" s="31"/>
      <c r="MM871" s="29"/>
      <c r="MN871" s="128"/>
      <c r="MO871" s="128"/>
      <c r="MP871" s="128"/>
      <c r="MQ871" s="128"/>
      <c r="MR871" s="128"/>
      <c r="MS871" s="51"/>
      <c r="MT871" s="29"/>
      <c r="MU871" s="172"/>
      <c r="MV871" s="320"/>
      <c r="MW871" s="320"/>
      <c r="MX871" s="162"/>
      <c r="MY871" s="29"/>
      <c r="MZ871" s="31"/>
      <c r="NA871" s="29"/>
      <c r="NB871" s="128"/>
      <c r="NC871" s="128"/>
      <c r="ND871" s="128"/>
      <c r="NE871" s="128"/>
      <c r="NF871" s="128"/>
      <c r="NG871" s="51"/>
      <c r="NH871" s="29"/>
      <c r="NI871" s="172"/>
      <c r="NJ871" s="320"/>
      <c r="NK871" s="320"/>
      <c r="NL871" s="162"/>
      <c r="NM871" s="29"/>
      <c r="NN871" s="31"/>
      <c r="NO871" s="29"/>
      <c r="NP871" s="128"/>
      <c r="NQ871" s="128"/>
      <c r="NR871" s="128"/>
      <c r="NS871" s="128"/>
      <c r="NT871" s="128"/>
      <c r="NU871" s="51"/>
    </row>
    <row r="872" spans="1:385" x14ac:dyDescent="0.25">
      <c r="A872" s="18"/>
      <c r="B872" s="39"/>
      <c r="C872" s="40"/>
      <c r="D872" s="40"/>
      <c r="E872" s="40"/>
      <c r="F872" s="135"/>
      <c r="G872" s="135"/>
      <c r="H872" s="135"/>
      <c r="I872" s="319"/>
      <c r="J872" s="319"/>
      <c r="K872" s="107"/>
      <c r="L872" s="45"/>
      <c r="M872" s="319" t="s">
        <v>45</v>
      </c>
      <c r="N872" s="319"/>
      <c r="O872" s="45" t="e">
        <f>K868+#REF!+#REF!</f>
        <v>#REF!</v>
      </c>
      <c r="P872" s="45"/>
      <c r="Q872" s="46"/>
      <c r="R872" s="46"/>
      <c r="S872" s="46"/>
      <c r="T872" s="37"/>
      <c r="U872" s="29"/>
      <c r="V872" s="172"/>
      <c r="W872" s="31"/>
      <c r="Y872" s="162"/>
      <c r="Z872" s="29"/>
      <c r="AA872" s="31"/>
      <c r="AB872" s="29"/>
      <c r="AC872" s="128"/>
      <c r="AD872" s="128"/>
      <c r="AE872" s="128"/>
      <c r="AF872" s="128"/>
      <c r="AG872" s="128"/>
      <c r="AH872" s="51"/>
      <c r="AI872" s="29"/>
      <c r="AJ872" s="161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1"/>
      <c r="AW872" s="29"/>
      <c r="AX872" s="161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51"/>
      <c r="BK872" s="29"/>
      <c r="BL872" s="161"/>
      <c r="BM872" s="31"/>
      <c r="BN872" s="29"/>
      <c r="BO872" s="29"/>
      <c r="BP872" s="29"/>
      <c r="BQ872" s="29"/>
      <c r="BR872" s="29"/>
      <c r="BS872" s="29"/>
      <c r="BT872" s="164"/>
      <c r="BV872" s="29"/>
      <c r="BW872" s="162"/>
      <c r="BX872" s="51"/>
      <c r="BY872" s="57"/>
      <c r="BZ872" s="51"/>
      <c r="CA872" s="51"/>
      <c r="CB872" s="51"/>
      <c r="CC872" s="51"/>
      <c r="CD872" s="51"/>
      <c r="CE872" s="51"/>
      <c r="CF872" s="51"/>
      <c r="CG872" s="51"/>
      <c r="CH872" s="165"/>
      <c r="CI872" s="51"/>
      <c r="CJ872" s="51"/>
      <c r="CK872" s="51"/>
      <c r="CL872" s="51"/>
      <c r="CM872" s="29"/>
      <c r="CN872" s="161"/>
      <c r="CO872" s="31"/>
      <c r="CP872" s="29"/>
      <c r="CQ872" s="29"/>
      <c r="CR872" s="29"/>
      <c r="CS872" s="29"/>
      <c r="CT872" s="29"/>
      <c r="CU872" s="29"/>
      <c r="CV872" s="164"/>
      <c r="CX872" s="29"/>
      <c r="CY872" s="162"/>
      <c r="CZ872" s="51"/>
      <c r="DA872" s="29"/>
      <c r="DB872" s="172"/>
      <c r="DC872" s="31"/>
      <c r="DE872" s="162"/>
      <c r="DF872" s="29"/>
      <c r="DG872" s="31"/>
      <c r="DH872" s="29"/>
      <c r="DI872" s="128"/>
      <c r="DJ872" s="128"/>
      <c r="DK872" s="128"/>
      <c r="DL872" s="128"/>
      <c r="DM872" s="128"/>
      <c r="DN872" s="51"/>
      <c r="DO872" s="29"/>
      <c r="DP872" s="161"/>
      <c r="DQ872" s="29"/>
      <c r="DR872" s="29"/>
      <c r="DS872" s="29"/>
      <c r="DT872" s="29"/>
      <c r="DU872" s="29"/>
      <c r="DV872" s="29"/>
      <c r="DW872" s="29"/>
      <c r="DX872" s="29"/>
      <c r="DY872" s="29"/>
      <c r="DZ872" s="29"/>
      <c r="EA872" s="29"/>
      <c r="EB872" s="51"/>
      <c r="GU872" s="51"/>
      <c r="HX872" s="360"/>
      <c r="HY872" s="161"/>
      <c r="HZ872" s="31"/>
      <c r="IA872" s="29"/>
      <c r="IB872" s="29"/>
      <c r="IC872" s="29"/>
      <c r="ID872" s="29"/>
      <c r="IE872" s="29"/>
      <c r="IF872" s="29"/>
      <c r="IG872" s="167"/>
      <c r="II872" s="29"/>
      <c r="IJ872" s="162"/>
      <c r="IK872" s="51"/>
      <c r="IL872" s="29"/>
      <c r="IM872" s="161"/>
      <c r="IN872" s="31"/>
      <c r="IR872" s="29"/>
      <c r="IS872" s="29"/>
      <c r="IT872" s="29"/>
      <c r="IU872" s="29"/>
      <c r="IW872" s="29"/>
      <c r="IX872" s="162"/>
      <c r="IY872" s="51"/>
      <c r="IZ872" s="51"/>
      <c r="JA872" s="161"/>
      <c r="JB872" s="31"/>
      <c r="JC872" s="29"/>
      <c r="JD872" s="29"/>
      <c r="JE872" s="29"/>
      <c r="JF872" s="29"/>
      <c r="JG872" s="29"/>
      <c r="JH872" s="29"/>
      <c r="JI872" s="167"/>
      <c r="JK872" s="29"/>
      <c r="JL872" s="162"/>
      <c r="JM872" s="51"/>
      <c r="JN872" s="29"/>
      <c r="JO872" s="161"/>
      <c r="JP872" s="31"/>
      <c r="JT872" s="29"/>
      <c r="JU872" s="29"/>
      <c r="JV872" s="29"/>
      <c r="JW872" s="29"/>
      <c r="JY872" s="29"/>
      <c r="JZ872" s="162"/>
      <c r="KA872" s="51"/>
      <c r="KB872" s="51"/>
      <c r="KC872" s="51"/>
      <c r="KD872" s="51"/>
      <c r="KE872" s="51"/>
      <c r="KF872" s="51"/>
      <c r="KG872" s="51"/>
      <c r="KH872" s="51"/>
      <c r="KI872" s="51"/>
      <c r="KJ872" s="51"/>
      <c r="KK872" s="51"/>
      <c r="KL872" s="51"/>
      <c r="KM872" s="51"/>
      <c r="KN872" s="51"/>
      <c r="KO872" s="51"/>
      <c r="KP872" s="29"/>
      <c r="KQ872" s="161"/>
      <c r="KR872" s="31"/>
      <c r="KV872" s="29"/>
      <c r="KW872" s="29"/>
      <c r="KX872" s="29"/>
      <c r="KY872" s="163"/>
      <c r="LA872" s="29"/>
      <c r="LB872" s="162"/>
      <c r="LC872" s="51"/>
      <c r="LD872" s="29"/>
      <c r="LE872" s="161"/>
      <c r="LF872" s="29"/>
      <c r="LG872" s="29"/>
      <c r="LH872" s="29"/>
      <c r="LI872" s="29"/>
      <c r="LJ872" s="29"/>
      <c r="LK872" s="29"/>
      <c r="LL872" s="29"/>
      <c r="LM872" s="168"/>
      <c r="LN872" s="29"/>
      <c r="LO872" s="29"/>
      <c r="LP872" s="29"/>
      <c r="LQ872" s="51"/>
      <c r="LR872" s="29"/>
      <c r="LS872" s="172"/>
      <c r="LT872" s="31"/>
      <c r="LV872" s="162"/>
      <c r="LW872" s="29"/>
      <c r="LX872" s="31"/>
      <c r="LY872" s="29"/>
      <c r="LZ872" s="128"/>
      <c r="MA872" s="128"/>
      <c r="MB872" s="128"/>
      <c r="MC872" s="128"/>
      <c r="MD872" s="128"/>
      <c r="ME872" s="51"/>
      <c r="MF872" s="29"/>
      <c r="MG872" s="172"/>
      <c r="MH872" s="31"/>
      <c r="MJ872" s="162"/>
      <c r="MK872" s="29"/>
      <c r="ML872" s="31"/>
      <c r="MM872" s="29"/>
      <c r="MN872" s="128"/>
      <c r="MO872" s="128"/>
      <c r="MP872" s="128"/>
      <c r="MQ872" s="128"/>
      <c r="MR872" s="128"/>
      <c r="MS872" s="51"/>
      <c r="MT872" s="29"/>
      <c r="MU872" s="172"/>
      <c r="MV872" s="31"/>
      <c r="MX872" s="162"/>
      <c r="MY872" s="29"/>
      <c r="MZ872" s="31"/>
      <c r="NA872" s="29"/>
      <c r="NB872" s="128"/>
      <c r="NC872" s="128"/>
      <c r="ND872" s="128"/>
      <c r="NE872" s="128"/>
      <c r="NF872" s="128"/>
      <c r="NG872" s="51"/>
      <c r="NH872" s="29"/>
      <c r="NI872" s="172"/>
      <c r="NJ872" s="31"/>
      <c r="NL872" s="162"/>
      <c r="NM872" s="29"/>
      <c r="NN872" s="31"/>
      <c r="NO872" s="29"/>
      <c r="NP872" s="128"/>
      <c r="NQ872" s="128"/>
      <c r="NR872" s="128"/>
      <c r="NS872" s="128"/>
      <c r="NT872" s="128"/>
      <c r="NU872" s="51"/>
    </row>
    <row r="873" spans="1:385" x14ac:dyDescent="0.25">
      <c r="A873" s="18"/>
      <c r="B873" s="39"/>
      <c r="C873" s="40"/>
      <c r="D873" s="40"/>
      <c r="E873" s="40"/>
      <c r="F873" s="135"/>
      <c r="G873" s="135"/>
      <c r="H873" s="135"/>
      <c r="I873" s="319"/>
      <c r="J873" s="319"/>
      <c r="K873" s="107"/>
      <c r="L873" s="45"/>
      <c r="M873" s="325" t="s">
        <v>1202</v>
      </c>
      <c r="N873" s="325"/>
      <c r="O873" s="71" t="e">
        <f>N868+#REF!+#REF!</f>
        <v>#REF!</v>
      </c>
      <c r="P873" s="71"/>
      <c r="Q873" s="107" t="e">
        <f>O873/I871</f>
        <v>#REF!</v>
      </c>
      <c r="R873" s="46"/>
      <c r="S873" s="46"/>
      <c r="T873" s="37"/>
      <c r="U873" s="29"/>
      <c r="V873" s="161"/>
      <c r="W873" s="320"/>
      <c r="X873" s="320"/>
      <c r="Y873" s="162"/>
      <c r="Z873" s="29"/>
      <c r="AA873" s="31"/>
      <c r="AB873" s="29"/>
      <c r="AC873" s="128"/>
      <c r="AD873" s="128"/>
      <c r="AE873" s="128"/>
      <c r="AF873" s="128"/>
      <c r="AG873" s="128"/>
      <c r="AH873" s="51"/>
      <c r="AI873" s="29"/>
      <c r="AJ873" s="161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1"/>
      <c r="AW873" s="29"/>
      <c r="AX873" s="161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51"/>
      <c r="BK873" s="29"/>
      <c r="BL873" s="161"/>
      <c r="BM873" s="31"/>
      <c r="BN873" s="29"/>
      <c r="BO873" s="29"/>
      <c r="BP873" s="29"/>
      <c r="BQ873" s="29"/>
      <c r="BR873" s="29"/>
      <c r="BS873" s="29"/>
      <c r="BT873" s="164"/>
      <c r="BV873" s="29"/>
      <c r="BW873" s="162"/>
      <c r="BX873" s="51"/>
      <c r="BY873" s="57"/>
      <c r="BZ873" s="51"/>
      <c r="CA873" s="51"/>
      <c r="CB873" s="51"/>
      <c r="CC873" s="51"/>
      <c r="CD873" s="51"/>
      <c r="CE873" s="51"/>
      <c r="CF873" s="51"/>
      <c r="CG873" s="51"/>
      <c r="CH873" s="165"/>
      <c r="CI873" s="51"/>
      <c r="CJ873" s="51"/>
      <c r="CK873" s="51"/>
      <c r="CL873" s="51"/>
      <c r="CM873" s="29"/>
      <c r="CN873" s="161"/>
      <c r="CO873" s="31"/>
      <c r="CP873" s="29"/>
      <c r="CQ873" s="29"/>
      <c r="CR873" s="29"/>
      <c r="CS873" s="29"/>
      <c r="CT873" s="29"/>
      <c r="CU873" s="29"/>
      <c r="CV873" s="164"/>
      <c r="CX873" s="29"/>
      <c r="CY873" s="162"/>
      <c r="CZ873" s="51"/>
      <c r="DA873" s="29"/>
      <c r="DB873" s="161"/>
      <c r="DC873" s="320"/>
      <c r="DD873" s="320"/>
      <c r="DE873" s="162"/>
      <c r="DF873" s="29"/>
      <c r="DG873" s="31"/>
      <c r="DH873" s="29"/>
      <c r="DI873" s="128"/>
      <c r="DJ873" s="128"/>
      <c r="DK873" s="128"/>
      <c r="DL873" s="128"/>
      <c r="DM873" s="128"/>
      <c r="DN873" s="51"/>
      <c r="DO873" s="29"/>
      <c r="DP873" s="161"/>
      <c r="DQ873" s="29"/>
      <c r="DR873" s="29"/>
      <c r="DS873" s="29"/>
      <c r="DT873" s="29"/>
      <c r="DU873" s="29"/>
      <c r="DV873" s="29"/>
      <c r="DW873" s="29"/>
      <c r="DX873" s="29"/>
      <c r="DY873" s="29"/>
      <c r="DZ873" s="29"/>
      <c r="EA873" s="29"/>
      <c r="EB873" s="51"/>
      <c r="GU873" s="51"/>
      <c r="HX873" s="360"/>
      <c r="HY873" s="161"/>
      <c r="HZ873" s="31"/>
      <c r="IA873" s="29"/>
      <c r="IB873" s="29"/>
      <c r="IC873" s="29"/>
      <c r="ID873" s="29"/>
      <c r="IE873" s="29"/>
      <c r="IF873" s="29"/>
      <c r="IG873" s="167"/>
      <c r="II873" s="29"/>
      <c r="IJ873" s="162"/>
      <c r="IK873" s="51"/>
      <c r="IL873" s="29"/>
      <c r="IM873" s="161"/>
      <c r="IN873" s="31"/>
      <c r="IO873" s="29"/>
      <c r="IP873" s="29"/>
      <c r="IQ873" s="29"/>
      <c r="IR873" s="29"/>
      <c r="IS873" s="29"/>
      <c r="IT873" s="29"/>
      <c r="IU873" s="176"/>
      <c r="IW873" s="29"/>
      <c r="IX873" s="162"/>
      <c r="IY873" s="51"/>
      <c r="IZ873" s="51"/>
      <c r="JA873" s="161"/>
      <c r="JB873" s="31"/>
      <c r="JC873" s="29"/>
      <c r="JD873" s="29"/>
      <c r="JE873" s="29"/>
      <c r="JF873" s="29"/>
      <c r="JG873" s="29"/>
      <c r="JH873" s="29"/>
      <c r="JI873" s="167"/>
      <c r="JK873" s="29"/>
      <c r="JL873" s="162"/>
      <c r="JM873" s="51"/>
      <c r="JN873" s="29"/>
      <c r="JO873" s="161"/>
      <c r="JP873" s="31"/>
      <c r="JQ873" s="29"/>
      <c r="JR873" s="29"/>
      <c r="JS873" s="29"/>
      <c r="JT873" s="29"/>
      <c r="JU873" s="29"/>
      <c r="JV873" s="29"/>
      <c r="JW873" s="176"/>
      <c r="JY873" s="29"/>
      <c r="JZ873" s="162"/>
      <c r="KA873" s="51"/>
      <c r="KB873" s="51"/>
      <c r="KC873" s="51"/>
      <c r="KD873" s="51"/>
      <c r="KE873" s="51"/>
      <c r="KF873" s="51"/>
      <c r="KG873" s="51"/>
      <c r="KH873" s="51"/>
      <c r="KI873" s="51"/>
      <c r="KJ873" s="51"/>
      <c r="KK873" s="51"/>
      <c r="KL873" s="51"/>
      <c r="KM873" s="51"/>
      <c r="KN873" s="51"/>
      <c r="KO873" s="51"/>
      <c r="KP873" s="29"/>
      <c r="KQ873" s="161"/>
      <c r="KR873" s="31"/>
      <c r="KS873" s="29"/>
      <c r="KT873" s="29"/>
      <c r="KU873" s="29"/>
      <c r="KV873" s="29"/>
      <c r="KW873" s="29"/>
      <c r="KX873" s="29"/>
      <c r="KY873" s="175"/>
      <c r="LA873" s="29"/>
      <c r="LB873" s="162"/>
      <c r="LC873" s="51"/>
      <c r="LD873" s="29"/>
      <c r="LE873" s="161"/>
      <c r="LF873" s="29"/>
      <c r="LG873" s="29"/>
      <c r="LH873" s="29"/>
      <c r="LI873" s="29"/>
      <c r="LJ873" s="29"/>
      <c r="LK873" s="29"/>
      <c r="LL873" s="29"/>
      <c r="LM873" s="168"/>
      <c r="LN873" s="29"/>
      <c r="LO873" s="29"/>
      <c r="LP873" s="29"/>
      <c r="LQ873" s="51"/>
      <c r="LR873" s="29"/>
      <c r="LS873" s="161"/>
      <c r="LT873" s="320"/>
      <c r="LU873" s="320"/>
      <c r="LV873" s="162"/>
      <c r="LW873" s="29"/>
      <c r="LX873" s="31"/>
      <c r="LY873" s="29"/>
      <c r="LZ873" s="128"/>
      <c r="MA873" s="128"/>
      <c r="MB873" s="128"/>
      <c r="MC873" s="128"/>
      <c r="MD873" s="128"/>
      <c r="ME873" s="51"/>
      <c r="MF873" s="29"/>
      <c r="MG873" s="161"/>
      <c r="MH873" s="320"/>
      <c r="MI873" s="320"/>
      <c r="MJ873" s="162"/>
      <c r="MK873" s="29"/>
      <c r="ML873" s="31"/>
      <c r="MM873" s="29"/>
      <c r="MN873" s="128"/>
      <c r="MO873" s="128"/>
      <c r="MP873" s="128"/>
      <c r="MQ873" s="128"/>
      <c r="MR873" s="128"/>
      <c r="MS873" s="51"/>
      <c r="MT873" s="29"/>
      <c r="MU873" s="161"/>
      <c r="MV873" s="320"/>
      <c r="MW873" s="320"/>
      <c r="MX873" s="162"/>
      <c r="MY873" s="29"/>
      <c r="MZ873" s="31"/>
      <c r="NA873" s="29"/>
      <c r="NB873" s="128"/>
      <c r="NC873" s="128"/>
      <c r="ND873" s="128"/>
      <c r="NE873" s="128"/>
      <c r="NF873" s="128"/>
      <c r="NG873" s="51"/>
      <c r="NH873" s="29"/>
      <c r="NI873" s="161"/>
      <c r="NJ873" s="320"/>
      <c r="NK873" s="320"/>
      <c r="NL873" s="162"/>
      <c r="NM873" s="29"/>
      <c r="NN873" s="31"/>
      <c r="NO873" s="29"/>
      <c r="NP873" s="128"/>
      <c r="NQ873" s="128"/>
      <c r="NR873" s="128"/>
      <c r="NS873" s="128"/>
      <c r="NT873" s="128"/>
      <c r="NU873" s="51"/>
    </row>
    <row r="874" spans="1:385" x14ac:dyDescent="0.25">
      <c r="A874" s="174"/>
      <c r="B874" s="135"/>
      <c r="C874" s="135"/>
      <c r="D874" s="135"/>
      <c r="E874" s="135"/>
      <c r="F874" s="135"/>
      <c r="G874" s="135"/>
      <c r="H874" s="135"/>
      <c r="I874" s="253"/>
      <c r="J874" s="254"/>
      <c r="K874" s="255"/>
      <c r="L874" s="256"/>
      <c r="M874" s="31"/>
      <c r="N874" s="29"/>
      <c r="O874" s="128"/>
      <c r="P874" s="128"/>
      <c r="Q874" s="128"/>
      <c r="R874" s="128"/>
      <c r="S874" s="128"/>
      <c r="T874" s="51"/>
      <c r="U874" s="29"/>
      <c r="V874" s="161"/>
      <c r="W874" s="31"/>
      <c r="Y874" s="162"/>
      <c r="Z874" s="29"/>
      <c r="AA874" s="31"/>
      <c r="AB874" s="29"/>
      <c r="AC874" s="128"/>
      <c r="AD874" s="128"/>
      <c r="AE874" s="128"/>
      <c r="AF874" s="128"/>
      <c r="AG874" s="128"/>
      <c r="AH874" s="51"/>
      <c r="AI874" s="29"/>
      <c r="AJ874" s="161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1"/>
      <c r="AW874" s="29"/>
      <c r="AX874" s="161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51"/>
      <c r="BK874" s="29"/>
      <c r="BL874" s="161"/>
      <c r="BM874" s="31"/>
      <c r="BN874" s="29"/>
      <c r="BO874" s="29"/>
      <c r="BP874" s="29"/>
      <c r="BQ874" s="29"/>
      <c r="BR874" s="29"/>
      <c r="BS874" s="29"/>
      <c r="BT874" s="164"/>
      <c r="BV874" s="29"/>
      <c r="BW874" s="162"/>
      <c r="BX874" s="51"/>
      <c r="BY874" s="57"/>
      <c r="BZ874" s="51"/>
      <c r="CA874" s="51"/>
      <c r="CB874" s="51"/>
      <c r="CC874" s="51"/>
      <c r="CD874" s="51"/>
      <c r="CE874" s="51"/>
      <c r="CF874" s="51"/>
      <c r="CG874" s="51"/>
      <c r="CH874" s="165"/>
      <c r="CI874" s="51"/>
      <c r="CJ874" s="51"/>
      <c r="CK874" s="51"/>
      <c r="CL874" s="51"/>
      <c r="CM874" s="29"/>
      <c r="CN874" s="161"/>
      <c r="CO874" s="31"/>
      <c r="CP874" s="29"/>
      <c r="CQ874" s="29"/>
      <c r="CR874" s="29"/>
      <c r="CS874" s="29"/>
      <c r="CT874" s="29"/>
      <c r="CU874" s="29"/>
      <c r="CV874" s="164"/>
      <c r="CX874" s="29"/>
      <c r="CY874" s="162"/>
      <c r="CZ874" s="51"/>
      <c r="DA874" s="29"/>
      <c r="DB874" s="161"/>
      <c r="DC874" s="31"/>
      <c r="DE874" s="162"/>
      <c r="DF874" s="29"/>
      <c r="DG874" s="31"/>
      <c r="DH874" s="29"/>
      <c r="DI874" s="128"/>
      <c r="DJ874" s="128"/>
      <c r="DK874" s="128"/>
      <c r="DL874" s="128"/>
      <c r="DM874" s="128"/>
      <c r="DN874" s="51"/>
      <c r="DO874" s="29"/>
      <c r="DP874" s="161"/>
      <c r="DQ874" s="29"/>
      <c r="DR874" s="29"/>
      <c r="DS874" s="29"/>
      <c r="DT874" s="29"/>
      <c r="DU874" s="29"/>
      <c r="DV874" s="29"/>
      <c r="DW874" s="29"/>
      <c r="DX874" s="29"/>
      <c r="DY874" s="29"/>
      <c r="DZ874" s="29"/>
      <c r="EA874" s="29"/>
      <c r="EB874" s="51"/>
      <c r="GU874" s="51"/>
      <c r="HX874" s="360"/>
      <c r="HY874" s="161"/>
      <c r="HZ874" s="31"/>
      <c r="IA874" s="29"/>
      <c r="IB874" s="29"/>
      <c r="IC874" s="29"/>
      <c r="ID874" s="29"/>
      <c r="IE874" s="29"/>
      <c r="IF874" s="29"/>
      <c r="IG874" s="167"/>
      <c r="II874" s="29"/>
      <c r="IJ874" s="162"/>
      <c r="IK874" s="51"/>
      <c r="IL874" s="29"/>
      <c r="IM874" s="161"/>
      <c r="IN874" s="31"/>
      <c r="IO874" s="29"/>
      <c r="IP874" s="29"/>
      <c r="IQ874" s="29"/>
      <c r="IR874" s="29"/>
      <c r="IS874" s="29"/>
      <c r="IT874" s="29"/>
      <c r="IU874" s="176"/>
      <c r="IW874" s="29"/>
      <c r="IX874" s="162"/>
      <c r="IY874" s="51"/>
      <c r="IZ874" s="51"/>
      <c r="JA874" s="161"/>
      <c r="JB874" s="31"/>
      <c r="JC874" s="29"/>
      <c r="JD874" s="29"/>
      <c r="JE874" s="29"/>
      <c r="JF874" s="29"/>
      <c r="JG874" s="29"/>
      <c r="JH874" s="29"/>
      <c r="JI874" s="167"/>
      <c r="JK874" s="29"/>
      <c r="JL874" s="162"/>
      <c r="JM874" s="51"/>
      <c r="JN874" s="29"/>
      <c r="JO874" s="161"/>
      <c r="JP874" s="31"/>
      <c r="JQ874" s="29"/>
      <c r="JR874" s="29"/>
      <c r="JS874" s="29"/>
      <c r="JT874" s="29"/>
      <c r="JU874" s="29"/>
      <c r="JV874" s="29"/>
      <c r="JW874" s="176"/>
      <c r="JY874" s="29"/>
      <c r="JZ874" s="162"/>
      <c r="KA874" s="51"/>
      <c r="KB874" s="51"/>
      <c r="KC874" s="51"/>
      <c r="KD874" s="51"/>
      <c r="KE874" s="51"/>
      <c r="KF874" s="51"/>
      <c r="KG874" s="51"/>
      <c r="KH874" s="51"/>
      <c r="KI874" s="51"/>
      <c r="KJ874" s="51"/>
      <c r="KK874" s="51"/>
      <c r="KL874" s="51"/>
      <c r="KM874" s="51"/>
      <c r="KN874" s="51"/>
      <c r="KO874" s="51"/>
      <c r="KP874" s="29"/>
      <c r="KQ874" s="161"/>
      <c r="KR874" s="31"/>
      <c r="KS874" s="29"/>
      <c r="KT874" s="29"/>
      <c r="KU874" s="29"/>
      <c r="KV874" s="29"/>
      <c r="KW874" s="29"/>
      <c r="KX874" s="29"/>
      <c r="KY874" s="175"/>
      <c r="LA874" s="29"/>
      <c r="LB874" s="162"/>
      <c r="LC874" s="51"/>
      <c r="LD874" s="29"/>
      <c r="LE874" s="161"/>
      <c r="LF874" s="29"/>
      <c r="LG874" s="29"/>
      <c r="LH874" s="29"/>
      <c r="LI874" s="29"/>
      <c r="LJ874" s="29"/>
      <c r="LK874" s="29"/>
      <c r="LL874" s="29"/>
      <c r="LM874" s="168"/>
      <c r="LN874" s="29"/>
      <c r="LO874" s="29"/>
      <c r="LP874" s="29"/>
      <c r="LQ874" s="51"/>
      <c r="LR874" s="29"/>
      <c r="LS874" s="161"/>
      <c r="LT874" s="31"/>
      <c r="LV874" s="162"/>
      <c r="LW874" s="29"/>
      <c r="LX874" s="31"/>
      <c r="LY874" s="29"/>
      <c r="LZ874" s="128"/>
      <c r="MA874" s="128"/>
      <c r="MB874" s="128"/>
      <c r="MC874" s="128"/>
      <c r="MD874" s="128"/>
      <c r="ME874" s="51"/>
      <c r="MF874" s="29"/>
      <c r="MG874" s="161"/>
      <c r="MH874" s="31"/>
      <c r="MJ874" s="162"/>
      <c r="MK874" s="29"/>
      <c r="ML874" s="31"/>
      <c r="MM874" s="29"/>
      <c r="MN874" s="128"/>
      <c r="MO874" s="128"/>
      <c r="MP874" s="128"/>
      <c r="MQ874" s="128"/>
      <c r="MR874" s="128"/>
      <c r="MS874" s="51"/>
      <c r="MT874" s="29"/>
      <c r="MU874" s="161"/>
      <c r="MV874" s="31"/>
      <c r="MX874" s="162"/>
      <c r="MY874" s="29"/>
      <c r="MZ874" s="31"/>
      <c r="NA874" s="29"/>
      <c r="NB874" s="128"/>
      <c r="NC874" s="128"/>
      <c r="ND874" s="128"/>
      <c r="NE874" s="128"/>
      <c r="NF874" s="128"/>
      <c r="NG874" s="51"/>
      <c r="NH874" s="29"/>
      <c r="NI874" s="161"/>
      <c r="NJ874" s="31"/>
      <c r="NL874" s="162"/>
      <c r="NM874" s="29"/>
      <c r="NN874" s="31"/>
      <c r="NO874" s="29"/>
      <c r="NP874" s="128"/>
      <c r="NQ874" s="128"/>
      <c r="NR874" s="128"/>
      <c r="NS874" s="128"/>
      <c r="NT874" s="128"/>
      <c r="NU874" s="51"/>
    </row>
    <row r="875" spans="1:385" s="17" customFormat="1" ht="15.75" x14ac:dyDescent="0.25">
      <c r="A875" s="1"/>
      <c r="B875" s="2"/>
      <c r="C875" s="209"/>
      <c r="D875" s="209"/>
      <c r="E875" s="209"/>
      <c r="F875" s="2"/>
      <c r="G875" s="2"/>
      <c r="H875" s="2"/>
      <c r="I875" s="351" t="s">
        <v>0</v>
      </c>
      <c r="J875" s="351"/>
      <c r="K875" s="351"/>
      <c r="L875" s="351"/>
      <c r="M875" s="241" t="s">
        <v>1</v>
      </c>
      <c r="N875" s="241"/>
      <c r="O875" s="241"/>
      <c r="P875" s="241"/>
      <c r="Q875" s="241"/>
      <c r="R875" s="241"/>
      <c r="S875" s="241"/>
      <c r="T875" s="241"/>
      <c r="U875" s="261"/>
      <c r="V875" s="262"/>
      <c r="W875" s="352" t="s">
        <v>1237</v>
      </c>
      <c r="X875" s="352"/>
      <c r="Y875" s="352"/>
      <c r="Z875" s="352"/>
      <c r="AA875" s="261" t="s">
        <v>72</v>
      </c>
      <c r="AB875" s="261"/>
      <c r="AC875" s="261"/>
      <c r="AD875" s="261"/>
      <c r="AE875" s="261"/>
      <c r="AF875" s="261"/>
      <c r="AG875" s="261"/>
      <c r="AH875" s="261"/>
      <c r="AI875" s="241"/>
      <c r="AJ875" s="353" t="s">
        <v>1161</v>
      </c>
      <c r="AK875" s="353"/>
      <c r="AL875" s="353"/>
      <c r="AM875" s="241" t="s">
        <v>1</v>
      </c>
      <c r="AN875" s="241"/>
      <c r="AO875" s="241"/>
      <c r="AP875" s="241"/>
      <c r="AQ875" s="241"/>
      <c r="AR875" s="241"/>
      <c r="AS875" s="241"/>
      <c r="AT875" s="241"/>
      <c r="AU875" s="241"/>
      <c r="AV875" s="241"/>
      <c r="AW875" s="241"/>
      <c r="AX875" s="354" t="s">
        <v>1162</v>
      </c>
      <c r="AY875" s="354"/>
      <c r="AZ875" s="354"/>
      <c r="BA875" s="241" t="s">
        <v>1</v>
      </c>
      <c r="BB875" s="241"/>
      <c r="BC875" s="241"/>
      <c r="BD875" s="241"/>
      <c r="BE875" s="241"/>
      <c r="BF875" s="241"/>
      <c r="BG875" s="241"/>
      <c r="BH875" s="241"/>
      <c r="BI875" s="241"/>
      <c r="BJ875" s="241"/>
      <c r="BK875" s="241"/>
      <c r="BL875" s="354" t="s">
        <v>2</v>
      </c>
      <c r="BM875" s="354"/>
      <c r="BN875" s="354"/>
      <c r="BO875" s="241" t="s">
        <v>1</v>
      </c>
      <c r="BP875" s="241"/>
      <c r="BQ875" s="241"/>
      <c r="BR875" s="241"/>
      <c r="BS875" s="241"/>
      <c r="BT875" s="241"/>
      <c r="BU875" s="241"/>
      <c r="BV875" s="241"/>
      <c r="BW875" s="241"/>
      <c r="BX875" s="241"/>
      <c r="BY875" s="263"/>
      <c r="BZ875" s="348" t="s">
        <v>1239</v>
      </c>
      <c r="CA875" s="348"/>
      <c r="CB875" s="348"/>
      <c r="CC875" s="7" t="s">
        <v>73</v>
      </c>
      <c r="CD875" s="7"/>
      <c r="CE875" s="263"/>
      <c r="CF875" s="263"/>
      <c r="CG875" s="263"/>
      <c r="CH875" s="263"/>
      <c r="CI875" s="263"/>
      <c r="CJ875" s="263"/>
      <c r="CK875" s="263"/>
      <c r="CL875" s="263"/>
      <c r="CM875" s="263"/>
      <c r="CN875" s="348" t="s">
        <v>5</v>
      </c>
      <c r="CO875" s="348"/>
      <c r="CP875" s="348"/>
      <c r="CQ875" s="263" t="s">
        <v>4</v>
      </c>
      <c r="CR875" s="263"/>
      <c r="CS875" s="263"/>
      <c r="CT875" s="263"/>
      <c r="CU875" s="263"/>
      <c r="CV875" s="263"/>
      <c r="CW875" s="263"/>
      <c r="CX875" s="263"/>
      <c r="CY875" s="263"/>
      <c r="CZ875" s="263"/>
      <c r="DA875" s="263"/>
      <c r="DB875" s="264"/>
      <c r="DC875" s="349" t="s">
        <v>1240</v>
      </c>
      <c r="DD875" s="349"/>
      <c r="DE875" s="349"/>
      <c r="DF875" s="349"/>
      <c r="DG875" s="263" t="s">
        <v>4</v>
      </c>
      <c r="DH875" s="263"/>
      <c r="DI875" s="263"/>
      <c r="DJ875" s="263"/>
      <c r="DK875" s="263"/>
      <c r="DL875" s="263"/>
      <c r="DM875" s="263"/>
      <c r="DN875" s="263"/>
      <c r="DO875" s="263"/>
      <c r="DP875" s="348" t="s">
        <v>1168</v>
      </c>
      <c r="DQ875" s="348"/>
      <c r="DR875" s="348"/>
      <c r="DS875" s="263" t="s">
        <v>73</v>
      </c>
      <c r="DT875" s="263"/>
      <c r="DU875" s="263"/>
      <c r="DV875" s="263"/>
      <c r="DW875" s="263"/>
      <c r="DX875" s="263"/>
      <c r="DY875" s="263"/>
      <c r="DZ875" s="263"/>
      <c r="EA875" s="263"/>
      <c r="EB875" s="263"/>
      <c r="FE875" s="242"/>
      <c r="GU875" s="265"/>
      <c r="GV875" s="244"/>
      <c r="GW875" s="245"/>
      <c r="GX875" s="244"/>
      <c r="GY875" s="244"/>
      <c r="GZ875" s="244"/>
      <c r="HB875" s="345"/>
      <c r="HC875" s="345"/>
      <c r="HD875" s="345"/>
      <c r="HE875" s="346"/>
      <c r="HF875" s="346"/>
      <c r="HG875" s="346"/>
      <c r="HK875" s="244"/>
      <c r="HL875" s="244"/>
      <c r="HM875" s="244"/>
      <c r="HN875" s="244"/>
      <c r="HP875" s="345"/>
      <c r="HQ875" s="345"/>
      <c r="HR875" s="345"/>
      <c r="HS875" s="346"/>
      <c r="HT875" s="346"/>
      <c r="HU875" s="346"/>
      <c r="HX875" s="361"/>
      <c r="HY875" s="350" t="s">
        <v>1176</v>
      </c>
      <c r="HZ875" s="350"/>
      <c r="IA875" s="350"/>
      <c r="IB875" s="265" t="s">
        <v>4</v>
      </c>
      <c r="IC875" s="265"/>
      <c r="ID875" s="265"/>
      <c r="IE875" s="265"/>
      <c r="IF875" s="265"/>
      <c r="IG875" s="265"/>
      <c r="IH875" s="265"/>
      <c r="II875" s="265"/>
      <c r="IJ875" s="265"/>
      <c r="IK875" s="265"/>
      <c r="IL875" s="265"/>
      <c r="IM875" s="350" t="s">
        <v>1177</v>
      </c>
      <c r="IN875" s="350"/>
      <c r="IO875" s="350"/>
      <c r="IP875" s="265" t="s">
        <v>4</v>
      </c>
      <c r="IQ875" s="265"/>
      <c r="IR875" s="265"/>
      <c r="IS875" s="265"/>
      <c r="IT875" s="265"/>
      <c r="IU875" s="265"/>
      <c r="IV875" s="265"/>
      <c r="IW875" s="265"/>
      <c r="IX875" s="265"/>
      <c r="IY875" s="265"/>
      <c r="IZ875" s="265"/>
      <c r="JA875" s="350" t="s">
        <v>1178</v>
      </c>
      <c r="JB875" s="350"/>
      <c r="JC875" s="350"/>
      <c r="JD875" s="265" t="s">
        <v>4</v>
      </c>
      <c r="JE875" s="265"/>
      <c r="JF875" s="265"/>
      <c r="JG875" s="265"/>
      <c r="JH875" s="265"/>
      <c r="JI875" s="265"/>
      <c r="JJ875" s="265"/>
      <c r="JK875" s="265"/>
      <c r="JL875" s="265"/>
      <c r="JM875" s="265"/>
      <c r="JN875" s="265"/>
      <c r="JO875" s="350" t="s">
        <v>1179</v>
      </c>
      <c r="JP875" s="350"/>
      <c r="JQ875" s="350"/>
      <c r="JR875" s="265" t="s">
        <v>4</v>
      </c>
      <c r="JS875" s="265"/>
      <c r="JT875" s="265"/>
      <c r="JU875" s="265"/>
      <c r="JV875" s="265"/>
      <c r="JW875" s="265"/>
      <c r="JX875" s="265"/>
      <c r="JY875" s="265"/>
      <c r="JZ875" s="265"/>
      <c r="KA875" s="265"/>
      <c r="KB875" s="241"/>
      <c r="KC875" s="354" t="s">
        <v>1238</v>
      </c>
      <c r="KD875" s="354"/>
      <c r="KE875" s="354"/>
      <c r="KF875" s="241" t="s">
        <v>1</v>
      </c>
      <c r="KG875" s="241"/>
      <c r="KH875" s="241"/>
      <c r="KI875" s="241"/>
      <c r="KJ875" s="241"/>
      <c r="KK875" s="241"/>
      <c r="KL875" s="241"/>
      <c r="KM875" s="241"/>
      <c r="KN875" s="241"/>
      <c r="KO875" s="241"/>
      <c r="KP875" s="241"/>
      <c r="KQ875" s="354" t="s">
        <v>3</v>
      </c>
      <c r="KR875" s="354"/>
      <c r="KS875" s="354"/>
      <c r="KT875" s="241" t="s">
        <v>1</v>
      </c>
      <c r="KU875" s="241"/>
      <c r="KV875" s="241"/>
      <c r="KW875" s="241"/>
      <c r="KX875" s="241"/>
      <c r="KY875" s="241"/>
      <c r="KZ875" s="241"/>
      <c r="LA875" s="241"/>
      <c r="LB875" s="241"/>
      <c r="LC875" s="241"/>
      <c r="LD875" s="265"/>
      <c r="LE875" s="350" t="s">
        <v>6</v>
      </c>
      <c r="LF875" s="350"/>
      <c r="LG875" s="350"/>
      <c r="LH875" s="265" t="s">
        <v>4</v>
      </c>
      <c r="LI875" s="265"/>
      <c r="LJ875" s="14"/>
      <c r="LK875" s="265"/>
      <c r="LL875" s="265"/>
      <c r="LM875" s="266"/>
      <c r="LN875" s="265"/>
      <c r="LO875" s="265"/>
      <c r="LP875" s="265"/>
      <c r="LQ875" s="14"/>
      <c r="LR875" s="265"/>
      <c r="LS875" s="267"/>
      <c r="LT875" s="347" t="s">
        <v>1212</v>
      </c>
      <c r="LU875" s="347"/>
      <c r="LV875" s="347"/>
      <c r="LW875" s="347"/>
      <c r="LX875" s="265" t="s">
        <v>4</v>
      </c>
      <c r="LY875" s="265"/>
      <c r="LZ875" s="265"/>
      <c r="MA875" s="265"/>
      <c r="MB875" s="265"/>
      <c r="MC875" s="265"/>
      <c r="MD875" s="265"/>
      <c r="ME875" s="265"/>
      <c r="MF875" s="265"/>
      <c r="MG875" s="267"/>
      <c r="MH875" s="347" t="s">
        <v>1213</v>
      </c>
      <c r="MI875" s="347"/>
      <c r="MJ875" s="347"/>
      <c r="MK875" s="347"/>
      <c r="ML875" s="265" t="s">
        <v>4</v>
      </c>
      <c r="MM875" s="265"/>
      <c r="MN875" s="265"/>
      <c r="MO875" s="265"/>
      <c r="MP875" s="265"/>
      <c r="MQ875" s="265"/>
      <c r="MR875" s="265"/>
      <c r="MS875" s="265"/>
      <c r="MT875" s="265"/>
      <c r="MU875" s="267"/>
      <c r="MV875" s="347" t="s">
        <v>1214</v>
      </c>
      <c r="MW875" s="347"/>
      <c r="MX875" s="347"/>
      <c r="MY875" s="347"/>
      <c r="MZ875" s="265" t="s">
        <v>4</v>
      </c>
      <c r="NA875" s="265"/>
      <c r="NB875" s="265"/>
      <c r="NC875" s="265"/>
      <c r="ND875" s="265"/>
      <c r="NE875" s="265"/>
      <c r="NF875" s="265"/>
      <c r="NG875" s="265"/>
      <c r="NH875" s="265"/>
      <c r="NI875" s="267"/>
      <c r="NJ875" s="347" t="s">
        <v>1215</v>
      </c>
      <c r="NK875" s="347"/>
      <c r="NL875" s="347"/>
      <c r="NM875" s="347"/>
      <c r="NN875" s="265" t="s">
        <v>4</v>
      </c>
      <c r="NO875" s="265"/>
      <c r="NP875" s="265"/>
      <c r="NQ875" s="265"/>
      <c r="NR875" s="265"/>
      <c r="NS875" s="265"/>
      <c r="NT875" s="265"/>
      <c r="NU875" s="265"/>
    </row>
    <row r="876" spans="1:385" x14ac:dyDescent="0.25">
      <c r="A876" s="18" t="s">
        <v>7</v>
      </c>
      <c r="B876" s="19" t="s">
        <v>1184</v>
      </c>
      <c r="C876" s="20" t="s">
        <v>1185</v>
      </c>
      <c r="D876" s="20" t="s">
        <v>1186</v>
      </c>
      <c r="E876" s="20" t="s">
        <v>1187</v>
      </c>
      <c r="F876" s="257"/>
      <c r="G876" s="257"/>
      <c r="H876" s="268"/>
      <c r="I876" s="25" t="s">
        <v>8</v>
      </c>
      <c r="J876" s="25" t="s">
        <v>9</v>
      </c>
      <c r="K876" s="26" t="s">
        <v>10</v>
      </c>
      <c r="L876" s="25" t="s">
        <v>9</v>
      </c>
      <c r="M876" s="25" t="s">
        <v>11</v>
      </c>
      <c r="N876" s="25" t="s">
        <v>12</v>
      </c>
      <c r="O876" s="25" t="s">
        <v>13</v>
      </c>
      <c r="P876" s="25"/>
      <c r="Q876" s="25" t="s">
        <v>14</v>
      </c>
      <c r="R876" s="25" t="s">
        <v>15</v>
      </c>
      <c r="S876" s="25" t="s">
        <v>16</v>
      </c>
      <c r="T876" s="25" t="s">
        <v>17</v>
      </c>
      <c r="U876" s="269"/>
      <c r="V876" s="28" t="s">
        <v>7</v>
      </c>
      <c r="W876" s="25" t="s">
        <v>8</v>
      </c>
      <c r="X876" s="25" t="s">
        <v>9</v>
      </c>
      <c r="Y876" s="26" t="s">
        <v>10</v>
      </c>
      <c r="Z876" s="25" t="s">
        <v>9</v>
      </c>
      <c r="AA876" s="25" t="s">
        <v>11</v>
      </c>
      <c r="AB876" s="25" t="s">
        <v>12</v>
      </c>
      <c r="AC876" s="25" t="s">
        <v>13</v>
      </c>
      <c r="AD876" s="25"/>
      <c r="AE876" s="25" t="s">
        <v>14</v>
      </c>
      <c r="AF876" s="25" t="s">
        <v>15</v>
      </c>
      <c r="AG876" s="25" t="s">
        <v>16</v>
      </c>
      <c r="AH876" s="25" t="s">
        <v>17</v>
      </c>
      <c r="AI876" s="29"/>
      <c r="AJ876" s="30" t="s">
        <v>7</v>
      </c>
      <c r="AK876" s="25" t="s">
        <v>8</v>
      </c>
      <c r="AL876" s="25" t="s">
        <v>9</v>
      </c>
      <c r="AM876" s="26" t="s">
        <v>10</v>
      </c>
      <c r="AN876" s="25" t="s">
        <v>9</v>
      </c>
      <c r="AO876" s="25" t="s">
        <v>11</v>
      </c>
      <c r="AP876" s="25" t="s">
        <v>12</v>
      </c>
      <c r="AQ876" s="25" t="s">
        <v>13</v>
      </c>
      <c r="AR876" s="25"/>
      <c r="AS876" s="25" t="s">
        <v>14</v>
      </c>
      <c r="AT876" s="25" t="s">
        <v>15</v>
      </c>
      <c r="AU876" s="25" t="s">
        <v>16</v>
      </c>
      <c r="AV876" s="25" t="s">
        <v>17</v>
      </c>
      <c r="AW876" s="29"/>
      <c r="AX876" s="30" t="s">
        <v>7</v>
      </c>
      <c r="AY876" s="25" t="s">
        <v>8</v>
      </c>
      <c r="AZ876" s="25" t="s">
        <v>9</v>
      </c>
      <c r="BA876" s="26" t="s">
        <v>10</v>
      </c>
      <c r="BB876" s="25" t="s">
        <v>9</v>
      </c>
      <c r="BC876" s="25" t="s">
        <v>11</v>
      </c>
      <c r="BD876" s="25" t="s">
        <v>12</v>
      </c>
      <c r="BE876" s="25" t="s">
        <v>13</v>
      </c>
      <c r="BF876" s="25"/>
      <c r="BG876" s="25" t="s">
        <v>14</v>
      </c>
      <c r="BH876" s="25" t="s">
        <v>15</v>
      </c>
      <c r="BI876" s="25" t="s">
        <v>16</v>
      </c>
      <c r="BJ876" s="25" t="s">
        <v>17</v>
      </c>
      <c r="BK876" s="29"/>
      <c r="BL876" s="30" t="s">
        <v>7</v>
      </c>
      <c r="BM876" s="25" t="s">
        <v>8</v>
      </c>
      <c r="BN876" s="25" t="s">
        <v>9</v>
      </c>
      <c r="BO876" s="26" t="s">
        <v>10</v>
      </c>
      <c r="BP876" s="25" t="s">
        <v>9</v>
      </c>
      <c r="BQ876" s="25" t="s">
        <v>11</v>
      </c>
      <c r="BR876" s="25" t="s">
        <v>12</v>
      </c>
      <c r="BS876" s="25" t="s">
        <v>13</v>
      </c>
      <c r="BT876" s="33" t="s">
        <v>18</v>
      </c>
      <c r="BU876" s="25" t="s">
        <v>14</v>
      </c>
      <c r="BV876" s="25" t="s">
        <v>12</v>
      </c>
      <c r="BW876" s="25" t="s">
        <v>19</v>
      </c>
      <c r="BX876" s="25" t="s">
        <v>17</v>
      </c>
      <c r="BY876" s="34"/>
      <c r="BZ876" s="30" t="s">
        <v>7</v>
      </c>
      <c r="CA876" s="25" t="s">
        <v>8</v>
      </c>
      <c r="CB876" s="25" t="s">
        <v>9</v>
      </c>
      <c r="CC876" s="26" t="s">
        <v>10</v>
      </c>
      <c r="CD876" s="25" t="s">
        <v>9</v>
      </c>
      <c r="CE876" s="25" t="s">
        <v>11</v>
      </c>
      <c r="CF876" s="25" t="s">
        <v>12</v>
      </c>
      <c r="CG876" s="25" t="s">
        <v>13</v>
      </c>
      <c r="CH876" s="33" t="s">
        <v>18</v>
      </c>
      <c r="CI876" s="25" t="s">
        <v>14</v>
      </c>
      <c r="CJ876" s="25" t="s">
        <v>12</v>
      </c>
      <c r="CK876" s="25" t="s">
        <v>19</v>
      </c>
      <c r="CL876" s="25" t="s">
        <v>17</v>
      </c>
      <c r="CM876" s="269"/>
      <c r="CN876" s="30" t="s">
        <v>7</v>
      </c>
      <c r="CO876" s="25" t="s">
        <v>8</v>
      </c>
      <c r="CP876" s="25" t="s">
        <v>9</v>
      </c>
      <c r="CQ876" s="26" t="s">
        <v>10</v>
      </c>
      <c r="CR876" s="25" t="s">
        <v>9</v>
      </c>
      <c r="CS876" s="25" t="s">
        <v>11</v>
      </c>
      <c r="CT876" s="25" t="s">
        <v>12</v>
      </c>
      <c r="CU876" s="25" t="s">
        <v>13</v>
      </c>
      <c r="CV876" s="33" t="s">
        <v>18</v>
      </c>
      <c r="CW876" s="25" t="s">
        <v>14</v>
      </c>
      <c r="CX876" s="25" t="s">
        <v>12</v>
      </c>
      <c r="CY876" s="25" t="s">
        <v>19</v>
      </c>
      <c r="CZ876" s="25" t="s">
        <v>17</v>
      </c>
      <c r="DA876" s="29"/>
      <c r="DB876" s="28" t="s">
        <v>7</v>
      </c>
      <c r="DC876" s="25" t="s">
        <v>8</v>
      </c>
      <c r="DD876" s="25" t="s">
        <v>9</v>
      </c>
      <c r="DE876" s="26" t="s">
        <v>10</v>
      </c>
      <c r="DF876" s="25" t="s">
        <v>9</v>
      </c>
      <c r="DG876" s="25" t="s">
        <v>11</v>
      </c>
      <c r="DH876" s="25" t="s">
        <v>12</v>
      </c>
      <c r="DI876" s="25" t="s">
        <v>13</v>
      </c>
      <c r="DJ876" s="25"/>
      <c r="DK876" s="25" t="s">
        <v>14</v>
      </c>
      <c r="DL876" s="25" t="s">
        <v>15</v>
      </c>
      <c r="DM876" s="25" t="s">
        <v>16</v>
      </c>
      <c r="DN876" s="25" t="s">
        <v>17</v>
      </c>
      <c r="DO876" s="29"/>
      <c r="DP876" s="30" t="s">
        <v>7</v>
      </c>
      <c r="DQ876" s="25" t="s">
        <v>8</v>
      </c>
      <c r="DR876" s="25" t="s">
        <v>9</v>
      </c>
      <c r="DS876" s="26" t="s">
        <v>10</v>
      </c>
      <c r="DT876" s="25" t="s">
        <v>9</v>
      </c>
      <c r="DU876" s="25" t="s">
        <v>11</v>
      </c>
      <c r="DV876" s="25" t="s">
        <v>12</v>
      </c>
      <c r="DW876" s="25" t="s">
        <v>13</v>
      </c>
      <c r="DX876" s="25"/>
      <c r="DY876" s="25" t="s">
        <v>14</v>
      </c>
      <c r="DZ876" s="25" t="s">
        <v>15</v>
      </c>
      <c r="EA876" s="25" t="s">
        <v>16</v>
      </c>
      <c r="EB876" s="25" t="s">
        <v>17</v>
      </c>
      <c r="GU876" s="222"/>
      <c r="GV876" s="31"/>
      <c r="GW876" s="31"/>
      <c r="GX876" s="31"/>
      <c r="GY876" s="31"/>
      <c r="GZ876" s="31"/>
      <c r="HB876" s="246"/>
      <c r="HC876" s="31"/>
      <c r="HD876" s="31"/>
      <c r="HE876" s="31"/>
      <c r="HF876" s="31"/>
      <c r="HG876" s="31"/>
      <c r="HK876" s="31"/>
      <c r="HL876" s="31"/>
      <c r="HM876" s="31"/>
      <c r="HN876" s="31"/>
      <c r="HP876" s="246"/>
      <c r="HQ876" s="31"/>
      <c r="HR876" s="31"/>
      <c r="HS876" s="31"/>
      <c r="HT876" s="31"/>
      <c r="HU876" s="31"/>
      <c r="HX876" s="360"/>
      <c r="HY876" s="30" t="s">
        <v>7</v>
      </c>
      <c r="HZ876" s="25" t="s">
        <v>8</v>
      </c>
      <c r="IA876" s="25" t="s">
        <v>9</v>
      </c>
      <c r="IB876" s="26" t="s">
        <v>10</v>
      </c>
      <c r="IC876" s="25" t="s">
        <v>9</v>
      </c>
      <c r="ID876" s="25" t="s">
        <v>11</v>
      </c>
      <c r="IE876" s="25" t="s">
        <v>12</v>
      </c>
      <c r="IF876" s="25" t="s">
        <v>13</v>
      </c>
      <c r="IG876" s="26" t="s">
        <v>18</v>
      </c>
      <c r="IH876" s="25" t="s">
        <v>14</v>
      </c>
      <c r="II876" s="25" t="s">
        <v>12</v>
      </c>
      <c r="IJ876" s="25" t="s">
        <v>19</v>
      </c>
      <c r="IK876" s="25" t="s">
        <v>17</v>
      </c>
      <c r="IL876" s="29"/>
      <c r="IM876" s="30" t="s">
        <v>7</v>
      </c>
      <c r="IN876" s="25" t="s">
        <v>8</v>
      </c>
      <c r="IO876" s="25" t="s">
        <v>9</v>
      </c>
      <c r="IP876" s="26" t="s">
        <v>10</v>
      </c>
      <c r="IQ876" s="25" t="s">
        <v>9</v>
      </c>
      <c r="IR876" s="25" t="s">
        <v>11</v>
      </c>
      <c r="IS876" s="25" t="s">
        <v>12</v>
      </c>
      <c r="IT876" s="25" t="s">
        <v>13</v>
      </c>
      <c r="IU876" s="25" t="s">
        <v>18</v>
      </c>
      <c r="IV876" s="25" t="s">
        <v>14</v>
      </c>
      <c r="IW876" s="25" t="s">
        <v>12</v>
      </c>
      <c r="IX876" s="25" t="s">
        <v>19</v>
      </c>
      <c r="IY876" s="25" t="s">
        <v>17</v>
      </c>
      <c r="IZ876" s="270"/>
      <c r="JA876" s="30" t="s">
        <v>7</v>
      </c>
      <c r="JB876" s="25" t="s">
        <v>8</v>
      </c>
      <c r="JC876" s="25" t="s">
        <v>9</v>
      </c>
      <c r="JD876" s="26" t="s">
        <v>10</v>
      </c>
      <c r="JE876" s="25" t="s">
        <v>9</v>
      </c>
      <c r="JF876" s="25" t="s">
        <v>11</v>
      </c>
      <c r="JG876" s="25" t="s">
        <v>12</v>
      </c>
      <c r="JH876" s="25" t="s">
        <v>13</v>
      </c>
      <c r="JI876" s="26" t="s">
        <v>18</v>
      </c>
      <c r="JJ876" s="25" t="s">
        <v>14</v>
      </c>
      <c r="JK876" s="25" t="s">
        <v>12</v>
      </c>
      <c r="JL876" s="25" t="s">
        <v>19</v>
      </c>
      <c r="JM876" s="25" t="s">
        <v>17</v>
      </c>
      <c r="JN876" s="29"/>
      <c r="JO876" s="30" t="s">
        <v>7</v>
      </c>
      <c r="JP876" s="25" t="s">
        <v>8</v>
      </c>
      <c r="JQ876" s="25" t="s">
        <v>9</v>
      </c>
      <c r="JR876" s="26" t="s">
        <v>10</v>
      </c>
      <c r="JS876" s="25" t="s">
        <v>9</v>
      </c>
      <c r="JT876" s="25" t="s">
        <v>11</v>
      </c>
      <c r="JU876" s="25" t="s">
        <v>12</v>
      </c>
      <c r="JV876" s="25" t="s">
        <v>13</v>
      </c>
      <c r="JW876" s="25" t="s">
        <v>18</v>
      </c>
      <c r="JX876" s="25" t="s">
        <v>14</v>
      </c>
      <c r="JY876" s="25" t="s">
        <v>12</v>
      </c>
      <c r="JZ876" s="25" t="s">
        <v>19</v>
      </c>
      <c r="KA876" s="25" t="s">
        <v>17</v>
      </c>
      <c r="KB876" s="31"/>
      <c r="KC876" s="30" t="s">
        <v>7</v>
      </c>
      <c r="KD876" s="25" t="s">
        <v>8</v>
      </c>
      <c r="KE876" s="25" t="s">
        <v>9</v>
      </c>
      <c r="KF876" s="26" t="s">
        <v>10</v>
      </c>
      <c r="KG876" s="25" t="s">
        <v>9</v>
      </c>
      <c r="KH876" s="25" t="s">
        <v>11</v>
      </c>
      <c r="KI876" s="25" t="s">
        <v>12</v>
      </c>
      <c r="KJ876" s="25" t="s">
        <v>13</v>
      </c>
      <c r="KK876" s="25" t="s">
        <v>18</v>
      </c>
      <c r="KL876" s="25" t="s">
        <v>14</v>
      </c>
      <c r="KM876" s="25" t="s">
        <v>12</v>
      </c>
      <c r="KN876" s="25" t="s">
        <v>19</v>
      </c>
      <c r="KO876" s="25" t="s">
        <v>17</v>
      </c>
      <c r="KP876" s="29"/>
      <c r="KQ876" s="30" t="s">
        <v>7</v>
      </c>
      <c r="KR876" s="25" t="s">
        <v>8</v>
      </c>
      <c r="KS876" s="25" t="s">
        <v>9</v>
      </c>
      <c r="KT876" s="26" t="s">
        <v>10</v>
      </c>
      <c r="KU876" s="25" t="s">
        <v>9</v>
      </c>
      <c r="KV876" s="25" t="s">
        <v>11</v>
      </c>
      <c r="KW876" s="25" t="s">
        <v>12</v>
      </c>
      <c r="KX876" s="25" t="s">
        <v>13</v>
      </c>
      <c r="KY876" s="32" t="s">
        <v>18</v>
      </c>
      <c r="KZ876" s="25" t="s">
        <v>14</v>
      </c>
      <c r="LA876" s="25" t="s">
        <v>12</v>
      </c>
      <c r="LB876" s="25" t="s">
        <v>19</v>
      </c>
      <c r="LC876" s="25" t="s">
        <v>17</v>
      </c>
      <c r="LD876" s="269"/>
      <c r="LE876" s="30" t="s">
        <v>7</v>
      </c>
      <c r="LF876" s="25" t="s">
        <v>8</v>
      </c>
      <c r="LG876" s="25" t="s">
        <v>9</v>
      </c>
      <c r="LH876" s="26" t="s">
        <v>10</v>
      </c>
      <c r="LI876" s="25" t="s">
        <v>9</v>
      </c>
      <c r="LJ876" s="25" t="s">
        <v>11</v>
      </c>
      <c r="LK876" s="25" t="s">
        <v>12</v>
      </c>
      <c r="LL876" s="25" t="s">
        <v>13</v>
      </c>
      <c r="LM876" s="26" t="s">
        <v>18</v>
      </c>
      <c r="LN876" s="25" t="s">
        <v>14</v>
      </c>
      <c r="LO876" s="25" t="s">
        <v>12</v>
      </c>
      <c r="LP876" s="25" t="s">
        <v>19</v>
      </c>
      <c r="LQ876" s="25" t="s">
        <v>17</v>
      </c>
      <c r="LR876" s="269"/>
      <c r="LS876" s="28" t="s">
        <v>7</v>
      </c>
      <c r="LT876" s="25" t="s">
        <v>8</v>
      </c>
      <c r="LU876" s="25" t="s">
        <v>9</v>
      </c>
      <c r="LV876" s="26" t="s">
        <v>10</v>
      </c>
      <c r="LW876" s="25" t="s">
        <v>9</v>
      </c>
      <c r="LX876" s="25" t="s">
        <v>11</v>
      </c>
      <c r="LY876" s="25" t="s">
        <v>12</v>
      </c>
      <c r="LZ876" s="25" t="s">
        <v>13</v>
      </c>
      <c r="MA876" s="25"/>
      <c r="MB876" s="25" t="s">
        <v>14</v>
      </c>
      <c r="MC876" s="25" t="s">
        <v>15</v>
      </c>
      <c r="MD876" s="25" t="s">
        <v>16</v>
      </c>
      <c r="ME876" s="25" t="s">
        <v>17</v>
      </c>
      <c r="MF876" s="29"/>
      <c r="MG876" s="28" t="s">
        <v>7</v>
      </c>
      <c r="MH876" s="25" t="s">
        <v>8</v>
      </c>
      <c r="MI876" s="25" t="s">
        <v>9</v>
      </c>
      <c r="MJ876" s="26" t="s">
        <v>10</v>
      </c>
      <c r="MK876" s="25" t="s">
        <v>9</v>
      </c>
      <c r="ML876" s="25" t="s">
        <v>11</v>
      </c>
      <c r="MM876" s="25" t="s">
        <v>12</v>
      </c>
      <c r="MN876" s="25" t="s">
        <v>13</v>
      </c>
      <c r="MO876" s="25"/>
      <c r="MP876" s="25" t="s">
        <v>14</v>
      </c>
      <c r="MQ876" s="25" t="s">
        <v>15</v>
      </c>
      <c r="MR876" s="25" t="s">
        <v>16</v>
      </c>
      <c r="MS876" s="25" t="s">
        <v>17</v>
      </c>
      <c r="MT876" s="269"/>
      <c r="MU876" s="28" t="s">
        <v>7</v>
      </c>
      <c r="MV876" s="25" t="s">
        <v>8</v>
      </c>
      <c r="MW876" s="25" t="s">
        <v>9</v>
      </c>
      <c r="MX876" s="26" t="s">
        <v>10</v>
      </c>
      <c r="MY876" s="25" t="s">
        <v>9</v>
      </c>
      <c r="MZ876" s="25" t="s">
        <v>11</v>
      </c>
      <c r="NA876" s="25" t="s">
        <v>12</v>
      </c>
      <c r="NB876" s="25" t="s">
        <v>13</v>
      </c>
      <c r="NC876" s="25"/>
      <c r="ND876" s="25" t="s">
        <v>14</v>
      </c>
      <c r="NE876" s="25" t="s">
        <v>15</v>
      </c>
      <c r="NF876" s="25" t="s">
        <v>16</v>
      </c>
      <c r="NG876" s="25" t="s">
        <v>17</v>
      </c>
      <c r="NH876" s="29"/>
      <c r="NI876" s="28" t="s">
        <v>7</v>
      </c>
      <c r="NJ876" s="25" t="s">
        <v>8</v>
      </c>
      <c r="NK876" s="25" t="s">
        <v>9</v>
      </c>
      <c r="NL876" s="26" t="s">
        <v>10</v>
      </c>
      <c r="NM876" s="25" t="s">
        <v>9</v>
      </c>
      <c r="NN876" s="25" t="s">
        <v>11</v>
      </c>
      <c r="NO876" s="25" t="s">
        <v>12</v>
      </c>
      <c r="NP876" s="25" t="s">
        <v>13</v>
      </c>
      <c r="NQ876" s="25"/>
      <c r="NR876" s="25" t="s">
        <v>14</v>
      </c>
      <c r="NS876" s="25" t="s">
        <v>15</v>
      </c>
      <c r="NT876" s="25" t="s">
        <v>16</v>
      </c>
      <c r="NU876" s="25" t="s">
        <v>17</v>
      </c>
    </row>
    <row r="877" spans="1:385" x14ac:dyDescent="0.25">
      <c r="A877" s="38">
        <v>45796</v>
      </c>
      <c r="B877" s="39">
        <v>3544</v>
      </c>
      <c r="C877" s="40">
        <v>1432</v>
      </c>
      <c r="D877" s="40">
        <v>582</v>
      </c>
      <c r="E877" s="40">
        <v>1530</v>
      </c>
      <c r="F877" s="135"/>
      <c r="G877" s="135"/>
      <c r="H877" s="42"/>
      <c r="I877" s="271">
        <v>40185</v>
      </c>
      <c r="J877" s="271">
        <v>138</v>
      </c>
      <c r="K877" s="271">
        <v>1963</v>
      </c>
      <c r="L877" s="271">
        <v>15</v>
      </c>
      <c r="M877" s="271">
        <v>88</v>
      </c>
      <c r="N877" s="271">
        <v>15</v>
      </c>
      <c r="O877" s="271">
        <v>19</v>
      </c>
      <c r="P877" s="43"/>
      <c r="Q877" s="45">
        <v>363</v>
      </c>
      <c r="R877" s="45">
        <v>5445</v>
      </c>
      <c r="S877" s="46">
        <v>0.39456521739130435</v>
      </c>
      <c r="T877" s="37" t="s">
        <v>1216</v>
      </c>
      <c r="U877" s="29"/>
      <c r="V877" s="47">
        <v>45796</v>
      </c>
      <c r="W877" s="272">
        <v>6753</v>
      </c>
      <c r="X877" s="271">
        <v>103</v>
      </c>
      <c r="Y877" s="271">
        <v>333</v>
      </c>
      <c r="Z877" s="271">
        <v>7</v>
      </c>
      <c r="AA877" s="271">
        <v>35</v>
      </c>
      <c r="AB877" s="271">
        <v>9</v>
      </c>
      <c r="AC877" s="271">
        <v>0</v>
      </c>
      <c r="AD877" s="43"/>
      <c r="AE877" s="45">
        <v>385</v>
      </c>
      <c r="AF877" s="45">
        <v>3465</v>
      </c>
      <c r="AG877" s="46">
        <v>0.33640776699029123</v>
      </c>
      <c r="AH877" s="37" t="s">
        <v>1217</v>
      </c>
      <c r="AI877" s="29"/>
      <c r="AJ877" s="47">
        <v>45796</v>
      </c>
      <c r="AK877" s="271">
        <v>9201</v>
      </c>
      <c r="AL877" s="271">
        <v>161</v>
      </c>
      <c r="AM877" s="271">
        <v>250</v>
      </c>
      <c r="AN877" s="271">
        <v>2</v>
      </c>
      <c r="AO877" s="271">
        <v>42</v>
      </c>
      <c r="AP877" s="271">
        <v>2</v>
      </c>
      <c r="AQ877" s="271">
        <v>0</v>
      </c>
      <c r="AR877" s="43"/>
      <c r="AS877" s="271">
        <v>1008</v>
      </c>
      <c r="AT877" s="45">
        <v>2016</v>
      </c>
      <c r="AU877" s="46">
        <v>0.12521739130434784</v>
      </c>
      <c r="AV877" s="37" t="s">
        <v>1241</v>
      </c>
      <c r="AW877" s="29"/>
      <c r="AX877" s="47">
        <v>45796</v>
      </c>
      <c r="AY877" s="49">
        <v>10625</v>
      </c>
      <c r="AZ877" s="49">
        <v>96</v>
      </c>
      <c r="BA877" s="49">
        <v>412</v>
      </c>
      <c r="BB877" s="49">
        <v>7</v>
      </c>
      <c r="BC877" s="49">
        <v>15</v>
      </c>
      <c r="BD877" s="49">
        <v>7</v>
      </c>
      <c r="BE877" s="49">
        <v>0</v>
      </c>
      <c r="BF877" s="49"/>
      <c r="BG877" s="49">
        <v>300</v>
      </c>
      <c r="BH877" s="49">
        <v>2100</v>
      </c>
      <c r="BI877" s="50">
        <v>0.21875</v>
      </c>
      <c r="BJ877" s="37" t="s">
        <v>1242</v>
      </c>
      <c r="BK877" s="29"/>
      <c r="BL877" s="273">
        <v>45796</v>
      </c>
      <c r="BM877" s="271">
        <v>15591</v>
      </c>
      <c r="BN877" s="271">
        <v>129</v>
      </c>
      <c r="BO877" s="271">
        <v>674</v>
      </c>
      <c r="BP877" s="271">
        <v>2</v>
      </c>
      <c r="BQ877" s="271">
        <v>16</v>
      </c>
      <c r="BR877" s="271">
        <v>2</v>
      </c>
      <c r="BS877" s="271">
        <v>2</v>
      </c>
      <c r="BT877" s="277" t="s">
        <v>125</v>
      </c>
      <c r="BU877" s="271">
        <v>726</v>
      </c>
      <c r="BV877" s="271">
        <v>1452</v>
      </c>
      <c r="BW877" s="275">
        <v>0.11255813953488372</v>
      </c>
      <c r="BX877" s="276"/>
      <c r="BY877" s="57"/>
      <c r="BZ877" s="273">
        <v>45796</v>
      </c>
      <c r="CA877" s="45">
        <v>5841</v>
      </c>
      <c r="CB877" s="271">
        <v>75</v>
      </c>
      <c r="CC877" s="271">
        <v>213</v>
      </c>
      <c r="CD877" s="271">
        <v>0</v>
      </c>
      <c r="CE877" s="271">
        <v>8</v>
      </c>
      <c r="CF877" s="271">
        <v>0</v>
      </c>
      <c r="CG877" s="59">
        <v>0</v>
      </c>
      <c r="CH877" s="274" t="s">
        <v>76</v>
      </c>
      <c r="CI877" s="272">
        <v>748</v>
      </c>
      <c r="CJ877" s="271">
        <v>0</v>
      </c>
      <c r="CK877" s="275">
        <v>0</v>
      </c>
      <c r="CL877" s="37"/>
      <c r="CM877" s="29"/>
      <c r="CN877" s="273">
        <v>45796</v>
      </c>
      <c r="CO877" s="271">
        <v>15952</v>
      </c>
      <c r="CP877" s="271">
        <v>70</v>
      </c>
      <c r="CQ877" s="271">
        <v>1153</v>
      </c>
      <c r="CR877" s="271">
        <v>4</v>
      </c>
      <c r="CS877" s="271">
        <v>18</v>
      </c>
      <c r="CT877" s="271">
        <v>3</v>
      </c>
      <c r="CU877" s="59">
        <v>4</v>
      </c>
      <c r="CV877" s="274" t="s">
        <v>91</v>
      </c>
      <c r="CW877" s="272">
        <v>770</v>
      </c>
      <c r="CX877" s="271">
        <v>2310</v>
      </c>
      <c r="CY877" s="275">
        <v>0.33</v>
      </c>
      <c r="CZ877" s="37"/>
      <c r="DA877" s="29"/>
      <c r="DB877" s="47">
        <v>45796</v>
      </c>
      <c r="DC877" s="272">
        <v>23500</v>
      </c>
      <c r="DD877" s="271">
        <v>72</v>
      </c>
      <c r="DE877" s="271">
        <v>1359</v>
      </c>
      <c r="DF877" s="271">
        <v>6</v>
      </c>
      <c r="DG877" s="271">
        <v>10</v>
      </c>
      <c r="DH877" s="271">
        <v>6</v>
      </c>
      <c r="DI877" s="271">
        <v>7</v>
      </c>
      <c r="DJ877" s="43"/>
      <c r="DK877" s="271">
        <v>880</v>
      </c>
      <c r="DL877" s="45">
        <v>5280</v>
      </c>
      <c r="DM877" s="46">
        <v>0.73333333333333328</v>
      </c>
      <c r="DN877" s="37" t="s">
        <v>1243</v>
      </c>
      <c r="DO877" s="29"/>
      <c r="DP877" s="47">
        <v>45796</v>
      </c>
      <c r="DQ877" s="271">
        <v>2317</v>
      </c>
      <c r="DR877" s="271">
        <v>109</v>
      </c>
      <c r="DS877" s="271">
        <v>66</v>
      </c>
      <c r="DT877" s="271">
        <v>5</v>
      </c>
      <c r="DU877" s="271">
        <v>42</v>
      </c>
      <c r="DV877" s="271">
        <v>6</v>
      </c>
      <c r="DW877" s="271">
        <v>0</v>
      </c>
      <c r="DX877" s="43"/>
      <c r="DY877" s="45">
        <v>726</v>
      </c>
      <c r="DZ877" s="45">
        <v>4356</v>
      </c>
      <c r="EA877" s="46">
        <v>0.39963302752293578</v>
      </c>
      <c r="EB877" s="37" t="s">
        <v>433</v>
      </c>
      <c r="GU877" s="220"/>
      <c r="GV877" s="29"/>
      <c r="GW877" s="31"/>
      <c r="GX877" s="29"/>
      <c r="GY877" s="128"/>
      <c r="GZ877" s="29"/>
      <c r="HB877" s="166"/>
      <c r="HC877" s="29"/>
      <c r="HD877" s="29"/>
      <c r="HE877" s="29"/>
      <c r="HF877" s="29"/>
      <c r="HG877" s="29"/>
      <c r="HK877" s="29"/>
      <c r="HL877" s="29"/>
      <c r="HM877" s="128"/>
      <c r="HN877" s="29"/>
      <c r="HP877" s="166"/>
      <c r="HQ877" s="29"/>
      <c r="HR877" s="29"/>
      <c r="HS877" s="29"/>
      <c r="HT877" s="29"/>
      <c r="HU877" s="29"/>
      <c r="HX877" s="360"/>
      <c r="HY877" s="273">
        <v>45796</v>
      </c>
      <c r="HZ877" s="271">
        <v>4333</v>
      </c>
      <c r="IA877" s="271">
        <v>15</v>
      </c>
      <c r="IB877" s="271">
        <v>243</v>
      </c>
      <c r="IC877" s="271">
        <v>0</v>
      </c>
      <c r="ID877" s="271">
        <v>8</v>
      </c>
      <c r="IE877" s="271">
        <v>0</v>
      </c>
      <c r="IF877" s="271">
        <v>8</v>
      </c>
      <c r="IG877" s="274" t="s">
        <v>89</v>
      </c>
      <c r="IH877" s="271">
        <v>800</v>
      </c>
      <c r="II877" s="271">
        <v>0</v>
      </c>
      <c r="IJ877" s="275">
        <v>0</v>
      </c>
      <c r="IK877" s="276" t="s">
        <v>83</v>
      </c>
      <c r="IL877" s="29"/>
      <c r="IM877" s="273">
        <v>45796</v>
      </c>
      <c r="IN877" s="271">
        <v>3501</v>
      </c>
      <c r="IO877" s="271">
        <v>261</v>
      </c>
      <c r="IP877" s="271">
        <v>106</v>
      </c>
      <c r="IQ877" s="271">
        <v>4</v>
      </c>
      <c r="IR877" s="271">
        <v>21</v>
      </c>
      <c r="IS877" s="271">
        <v>2</v>
      </c>
      <c r="IT877" s="271">
        <v>0</v>
      </c>
      <c r="IU877" s="63" t="s">
        <v>23</v>
      </c>
      <c r="IV877" s="271">
        <v>1100</v>
      </c>
      <c r="IW877" s="271">
        <v>2200</v>
      </c>
      <c r="IX877" s="275">
        <v>8.4291187739463605E-2</v>
      </c>
      <c r="IY877" s="276"/>
      <c r="IZ877" s="278"/>
      <c r="JA877" s="273">
        <v>45796</v>
      </c>
      <c r="JB877" s="271">
        <v>2323</v>
      </c>
      <c r="JC877" s="271">
        <v>63</v>
      </c>
      <c r="JD877" s="271">
        <v>133</v>
      </c>
      <c r="JE877" s="271">
        <v>2</v>
      </c>
      <c r="JF877" s="271">
        <v>4</v>
      </c>
      <c r="JG877" s="271">
        <v>4</v>
      </c>
      <c r="JH877" s="271">
        <v>4</v>
      </c>
      <c r="JI877" s="274" t="s">
        <v>143</v>
      </c>
      <c r="JJ877" s="271">
        <v>1100</v>
      </c>
      <c r="JK877" s="271">
        <v>4400</v>
      </c>
      <c r="JL877" s="275">
        <v>0.69841269841269837</v>
      </c>
      <c r="JM877" s="276" t="s">
        <v>66</v>
      </c>
      <c r="JN877" s="29"/>
      <c r="JO877" s="273">
        <v>45796</v>
      </c>
      <c r="JP877" s="271">
        <v>2508</v>
      </c>
      <c r="JQ877" s="271">
        <v>27</v>
      </c>
      <c r="JR877" s="271">
        <v>91</v>
      </c>
      <c r="JS877" s="271">
        <v>3</v>
      </c>
      <c r="JT877" s="271">
        <v>15</v>
      </c>
      <c r="JU877" s="271">
        <v>3</v>
      </c>
      <c r="JV877" s="271">
        <v>0</v>
      </c>
      <c r="JW877" s="64" t="s">
        <v>70</v>
      </c>
      <c r="JX877" s="271">
        <v>1034</v>
      </c>
      <c r="JY877" s="271">
        <v>3102</v>
      </c>
      <c r="JZ877" s="275">
        <v>1.1488888888888888</v>
      </c>
      <c r="KA877" s="276"/>
      <c r="KB877" s="51"/>
      <c r="KC877" s="273">
        <v>45796</v>
      </c>
      <c r="KD877" s="45">
        <v>9369</v>
      </c>
      <c r="KE877" s="271">
        <v>166</v>
      </c>
      <c r="KF877" s="271">
        <v>376</v>
      </c>
      <c r="KG877" s="271">
        <v>0</v>
      </c>
      <c r="KH877" s="271">
        <v>6</v>
      </c>
      <c r="KI877" s="271">
        <v>1</v>
      </c>
      <c r="KJ877" s="59">
        <v>0</v>
      </c>
      <c r="KK877" s="274" t="s">
        <v>143</v>
      </c>
      <c r="KL877" s="272">
        <v>1100</v>
      </c>
      <c r="KM877" s="271">
        <v>1100</v>
      </c>
      <c r="KN877" s="275">
        <v>6.6265060240963861E-2</v>
      </c>
      <c r="KO877" s="37"/>
      <c r="KP877" s="29"/>
      <c r="KQ877" s="273">
        <v>45796</v>
      </c>
      <c r="KR877" s="271">
        <v>15810</v>
      </c>
      <c r="KS877" s="271">
        <v>25</v>
      </c>
      <c r="KT877" s="271">
        <v>911</v>
      </c>
      <c r="KU877" s="271">
        <v>1</v>
      </c>
      <c r="KV877" s="271">
        <v>9</v>
      </c>
      <c r="KW877" s="271">
        <v>1</v>
      </c>
      <c r="KX877" s="271">
        <v>0</v>
      </c>
      <c r="KY877" s="54" t="s">
        <v>128</v>
      </c>
      <c r="KZ877" s="271">
        <v>800</v>
      </c>
      <c r="LA877" s="271">
        <v>800</v>
      </c>
      <c r="LB877" s="275">
        <v>0.32</v>
      </c>
      <c r="LC877" s="276"/>
      <c r="LD877" s="29"/>
      <c r="LE877" s="273">
        <v>45796</v>
      </c>
      <c r="LF877" s="271">
        <v>65004</v>
      </c>
      <c r="LG877" s="271">
        <v>49</v>
      </c>
      <c r="LH877" s="271">
        <v>444</v>
      </c>
      <c r="LI877" s="271">
        <v>0</v>
      </c>
      <c r="LJ877" s="43">
        <v>2</v>
      </c>
      <c r="LK877" s="271">
        <v>0</v>
      </c>
      <c r="LL877" s="271">
        <v>0</v>
      </c>
      <c r="LM877" s="279" t="s">
        <v>68</v>
      </c>
      <c r="LN877" s="272">
        <v>1000</v>
      </c>
      <c r="LO877" s="271">
        <v>0</v>
      </c>
      <c r="LP877" s="275"/>
      <c r="LQ877" s="55"/>
      <c r="LR877" s="29"/>
      <c r="LS877" s="47">
        <v>45796</v>
      </c>
      <c r="LT877" s="272">
        <v>15260</v>
      </c>
      <c r="LU877" s="271">
        <v>109</v>
      </c>
      <c r="LV877" s="271">
        <v>842</v>
      </c>
      <c r="LW877" s="271">
        <v>13</v>
      </c>
      <c r="LX877" s="271">
        <v>21</v>
      </c>
      <c r="LY877" s="271">
        <v>14</v>
      </c>
      <c r="LZ877" s="271">
        <v>7</v>
      </c>
      <c r="MA877" s="43"/>
      <c r="MB877" s="45">
        <v>385</v>
      </c>
      <c r="MC877" s="45">
        <v>5390</v>
      </c>
      <c r="MD877" s="46">
        <v>0.4944954128440367</v>
      </c>
      <c r="ME877" s="37" t="s">
        <v>165</v>
      </c>
      <c r="MF877" s="29"/>
      <c r="MG877" s="47">
        <v>45796</v>
      </c>
      <c r="MH877" s="272">
        <v>4181</v>
      </c>
      <c r="MI877" s="271">
        <v>146</v>
      </c>
      <c r="MJ877" s="271">
        <v>278</v>
      </c>
      <c r="MK877" s="271">
        <v>7</v>
      </c>
      <c r="ML877" s="271">
        <v>38</v>
      </c>
      <c r="MM877" s="271">
        <v>8</v>
      </c>
      <c r="MN877" s="271">
        <v>0</v>
      </c>
      <c r="MO877" s="43"/>
      <c r="MP877" s="271">
        <v>405</v>
      </c>
      <c r="MQ877" s="45">
        <v>3240</v>
      </c>
      <c r="MR877" s="46">
        <v>0.22191780821917809</v>
      </c>
      <c r="MS877" s="37" t="s">
        <v>20</v>
      </c>
      <c r="MT877" s="29"/>
      <c r="MU877" s="47">
        <v>45796</v>
      </c>
      <c r="MV877" s="272">
        <v>6049</v>
      </c>
      <c r="MW877" s="271">
        <v>124</v>
      </c>
      <c r="MX877" s="271">
        <v>266</v>
      </c>
      <c r="MY877" s="271">
        <v>8</v>
      </c>
      <c r="MZ877" s="271">
        <v>30</v>
      </c>
      <c r="NA877" s="271">
        <v>11</v>
      </c>
      <c r="NB877" s="271">
        <v>7</v>
      </c>
      <c r="NC877" s="43"/>
      <c r="ND877" s="45">
        <v>300</v>
      </c>
      <c r="NE877" s="45">
        <v>3300</v>
      </c>
      <c r="NF877" s="46">
        <v>0.2661290322580645</v>
      </c>
      <c r="NG877" s="37" t="s">
        <v>1210</v>
      </c>
      <c r="NH877" s="29"/>
      <c r="NI877" s="47">
        <v>45796</v>
      </c>
      <c r="NJ877" s="272">
        <v>5050</v>
      </c>
      <c r="NK877" s="271">
        <v>112</v>
      </c>
      <c r="NL877" s="271">
        <v>163</v>
      </c>
      <c r="NM877" s="271">
        <v>1</v>
      </c>
      <c r="NN877" s="271">
        <v>33</v>
      </c>
      <c r="NO877" s="271">
        <v>1</v>
      </c>
      <c r="NP877" s="271">
        <v>0</v>
      </c>
      <c r="NQ877" s="43"/>
      <c r="NR877" s="271">
        <v>1100</v>
      </c>
      <c r="NS877" s="45">
        <v>1100</v>
      </c>
      <c r="NT877" s="46">
        <v>0.1</v>
      </c>
      <c r="NU877" s="37" t="s">
        <v>86</v>
      </c>
    </row>
    <row r="878" spans="1:385" x14ac:dyDescent="0.25">
      <c r="A878" s="38">
        <v>45801</v>
      </c>
      <c r="B878" s="39">
        <f>IF(A878="","",SUM(J878,LG880,AL878,DR878,AZ878,DD878,LU878,NK878,MW878,MI878,X878)+SUM(CP881:CP884)+SUM(BN881:BN884)+SUM(KS881:KS884)+SUM(KE881:KE884)+SUM(CB881:CB884)+SUM(IA881:IA884)+SUM(IO881:IO884)+SUM(JC881:JC884)+SUM(JQ881:JQ884))</f>
        <v>2748</v>
      </c>
      <c r="C878" s="40">
        <f>IF(A878="","",SUM(J878,X878,DR878,AL878,AZ878)+SUM(KE881:KE884)+SUM(KS881:KS884)+SUM(BN881:BN884))</f>
        <v>1240</v>
      </c>
      <c r="D878" s="40">
        <f>IF(A878="","",SUM(DD878,DR878)+SUM(CB881:CB884)+SUM(CP881:CP884))</f>
        <v>447</v>
      </c>
      <c r="E878" s="40">
        <f>IF(A878="","",SUM(NK878,MW878,MI878,LU878,LG880)+SUM(IA881:IA884)+SUM(IO881:IO884)+SUM(JC881:JC884)+SUM(JQ881:JQ884))</f>
        <v>1152</v>
      </c>
      <c r="F878" s="135"/>
      <c r="G878" s="135"/>
      <c r="H878" s="42"/>
      <c r="I878" s="45">
        <v>40236</v>
      </c>
      <c r="J878" s="45">
        <f>IF(I878="","",I878-I877)</f>
        <v>51</v>
      </c>
      <c r="K878" s="45">
        <v>1965</v>
      </c>
      <c r="L878" s="45">
        <f>IF(K878="","",K878-K877)</f>
        <v>2</v>
      </c>
      <c r="M878" s="45">
        <v>104</v>
      </c>
      <c r="N878" s="45">
        <f t="shared" ref="N878:N890" si="3773">IF(M878="","",M877+O877-M878)</f>
        <v>3</v>
      </c>
      <c r="O878" s="45">
        <v>0</v>
      </c>
      <c r="P878" s="43"/>
      <c r="Q878" s="271">
        <f t="shared" ref="Q878:Q890" si="3774">IF(I878="","",Q877)</f>
        <v>363</v>
      </c>
      <c r="R878" s="45">
        <f t="shared" ref="R878:R890" si="3775">IF(Q878="","",N878*Q878)</f>
        <v>1089</v>
      </c>
      <c r="S878" s="46">
        <f t="shared" ref="S878:S890" si="3776">IF(R878="","",R878/(J878*100))</f>
        <v>0.21352941176470588</v>
      </c>
      <c r="T878" s="37"/>
      <c r="U878" s="29"/>
      <c r="V878" s="273">
        <f t="shared" ref="V878:V897" si="3777">IF($A878="","",$A878)</f>
        <v>45801</v>
      </c>
      <c r="W878" s="45">
        <v>6856</v>
      </c>
      <c r="X878" s="45">
        <f>IF(W878="","",W878-W877)</f>
        <v>103</v>
      </c>
      <c r="Y878" s="45">
        <v>339</v>
      </c>
      <c r="Z878" s="45">
        <f>IF(Y878="","",Y878-Y877)</f>
        <v>6</v>
      </c>
      <c r="AA878" s="45">
        <v>28</v>
      </c>
      <c r="AB878" s="45">
        <f t="shared" ref="AB878:AB886" si="3778">IF(AA878="","",AA877+AC877-AA878)</f>
        <v>7</v>
      </c>
      <c r="AC878" s="45">
        <v>10</v>
      </c>
      <c r="AD878" s="43"/>
      <c r="AE878" s="271">
        <f t="shared" ref="AE878:AE886" si="3779">IF(W878="","",AE877)</f>
        <v>385</v>
      </c>
      <c r="AF878" s="45">
        <f t="shared" ref="AF878:AF886" si="3780">IF(AE878="","",AB878*AE878)</f>
        <v>2695</v>
      </c>
      <c r="AG878" s="46">
        <f t="shared" ref="AG878:AG886" si="3781">IF(AF878="","",AF878/(X878*100))</f>
        <v>0.26165048543689318</v>
      </c>
      <c r="AH878" s="37"/>
      <c r="AI878" s="29"/>
      <c r="AJ878" s="273">
        <f t="shared" ref="AJ878:AJ897" si="3782">IF($A878="","",$A878)</f>
        <v>45801</v>
      </c>
      <c r="AK878" s="45">
        <v>9343</v>
      </c>
      <c r="AL878" s="45">
        <f>IF(AK878="","",AK878-AK877)</f>
        <v>142</v>
      </c>
      <c r="AM878" s="45">
        <v>253</v>
      </c>
      <c r="AN878" s="45">
        <f>IF(AM878="","",AM878-AM877)</f>
        <v>3</v>
      </c>
      <c r="AO878" s="45">
        <v>39</v>
      </c>
      <c r="AP878" s="45">
        <f t="shared" ref="AP878:AP886" si="3783">IF(AO878="","",AO877+AQ877-AO878)</f>
        <v>3</v>
      </c>
      <c r="AQ878" s="45">
        <v>0</v>
      </c>
      <c r="AR878" s="43"/>
      <c r="AS878" s="271">
        <f t="shared" ref="AS878:AS886" si="3784">IF(AK878="","",AS877)</f>
        <v>1008</v>
      </c>
      <c r="AT878" s="45">
        <f t="shared" ref="AT878:AT886" si="3785">IF(AS878="","",AP878*AS878)</f>
        <v>3024</v>
      </c>
      <c r="AU878" s="46">
        <f t="shared" ref="AU878:AU886" si="3786">IF(AT878="","",AT878/(AL878*100))</f>
        <v>0.21295774647887325</v>
      </c>
      <c r="AV878" s="37"/>
      <c r="AW878" s="29"/>
      <c r="AX878" s="273">
        <f t="shared" ref="AX878:AX897" si="3787">IF($A878="","",$A878)</f>
        <v>45801</v>
      </c>
      <c r="AY878" s="45">
        <v>10706</v>
      </c>
      <c r="AZ878" s="45">
        <f>IF(AY878="","",AY878-AY877)</f>
        <v>81</v>
      </c>
      <c r="BA878" s="45">
        <v>416</v>
      </c>
      <c r="BB878" s="45">
        <f>IF(BA878="","",BA878-BA877)</f>
        <v>4</v>
      </c>
      <c r="BC878" s="45">
        <v>8</v>
      </c>
      <c r="BD878" s="45">
        <f t="shared" ref="BD878:BD886" si="3788">IF(BC878="","",BC877+BE877-BC878)</f>
        <v>7</v>
      </c>
      <c r="BE878" s="45">
        <v>6</v>
      </c>
      <c r="BF878" s="43"/>
      <c r="BG878" s="271">
        <f t="shared" ref="BG878:BG886" si="3789">IF(AY878="","",BG877)</f>
        <v>300</v>
      </c>
      <c r="BH878" s="45">
        <f t="shared" ref="BH878:BH886" si="3790">IF(BG878="","",BD878*BG878)</f>
        <v>2100</v>
      </c>
      <c r="BI878" s="46">
        <f t="shared" ref="BI878:BI886" si="3791">IF(BH878="","",BH878/(AZ878*100))</f>
        <v>0.25925925925925924</v>
      </c>
      <c r="BJ878" s="37" t="s">
        <v>1244</v>
      </c>
      <c r="BK878" s="29"/>
      <c r="BL878" s="47"/>
      <c r="BM878" s="45">
        <v>13812</v>
      </c>
      <c r="BN878" s="45">
        <v>23</v>
      </c>
      <c r="BO878" s="45">
        <v>535</v>
      </c>
      <c r="BP878" s="45">
        <v>1</v>
      </c>
      <c r="BQ878" s="45">
        <v>26</v>
      </c>
      <c r="BR878" s="271">
        <v>1</v>
      </c>
      <c r="BS878" s="45">
        <v>0</v>
      </c>
      <c r="BT878" s="70" t="s">
        <v>91</v>
      </c>
      <c r="BU878" s="45">
        <v>770</v>
      </c>
      <c r="BV878" s="45">
        <v>770</v>
      </c>
      <c r="BW878" s="46">
        <v>0.33478260869565218</v>
      </c>
      <c r="BX878" s="37"/>
      <c r="BY878" s="57"/>
      <c r="BZ878" s="47"/>
      <c r="CA878" s="45">
        <v>5722</v>
      </c>
      <c r="CB878" s="45">
        <v>26</v>
      </c>
      <c r="CC878" s="271">
        <v>191</v>
      </c>
      <c r="CD878" s="45">
        <v>3</v>
      </c>
      <c r="CE878" s="45">
        <v>5</v>
      </c>
      <c r="CF878" s="271">
        <v>3</v>
      </c>
      <c r="CG878" s="71">
        <v>0</v>
      </c>
      <c r="CH878" s="63" t="s">
        <v>88</v>
      </c>
      <c r="CI878" s="280">
        <v>1100</v>
      </c>
      <c r="CJ878" s="45">
        <v>3300</v>
      </c>
      <c r="CK878" s="46">
        <v>1.2692307692307692</v>
      </c>
      <c r="CL878" s="37" t="s">
        <v>67</v>
      </c>
      <c r="CM878" s="29"/>
      <c r="CN878" s="47"/>
      <c r="CO878" s="45">
        <v>14724</v>
      </c>
      <c r="CP878" s="45">
        <v>66</v>
      </c>
      <c r="CQ878" s="45">
        <v>1067</v>
      </c>
      <c r="CR878" s="45">
        <v>3</v>
      </c>
      <c r="CS878" s="45">
        <v>5</v>
      </c>
      <c r="CT878" s="271">
        <v>5</v>
      </c>
      <c r="CU878" s="71">
        <v>0</v>
      </c>
      <c r="CV878" s="63" t="s">
        <v>143</v>
      </c>
      <c r="CW878" s="280">
        <v>1100</v>
      </c>
      <c r="CX878" s="45">
        <v>5500</v>
      </c>
      <c r="CY878" s="46">
        <v>0.83333333333333337</v>
      </c>
      <c r="CZ878" s="37" t="s">
        <v>162</v>
      </c>
      <c r="DA878" s="29"/>
      <c r="DB878" s="273">
        <f t="shared" ref="DB878:DB897" si="3792">IF($A878="","",$A878)</f>
        <v>45801</v>
      </c>
      <c r="DC878" s="45">
        <v>23587</v>
      </c>
      <c r="DD878" s="45">
        <f>IF(DC878="","",DC878-DC877)</f>
        <v>87</v>
      </c>
      <c r="DE878" s="45">
        <v>1360</v>
      </c>
      <c r="DF878" s="45">
        <f>IF(DE878="","",DE878-DE877)</f>
        <v>1</v>
      </c>
      <c r="DG878" s="45">
        <v>14</v>
      </c>
      <c r="DH878" s="45">
        <f t="shared" ref="DH878:DH890" si="3793">IF(DG878="","",DG877+DI877-DG878)</f>
        <v>3</v>
      </c>
      <c r="DI878" s="45">
        <v>4</v>
      </c>
      <c r="DJ878" s="43"/>
      <c r="DK878" s="271">
        <f t="shared" ref="DK878:DK890" si="3794">IF(DC878="","",DK877)</f>
        <v>880</v>
      </c>
      <c r="DL878" s="45">
        <f t="shared" ref="DL878:DL890" si="3795">IF(DK878="","",DH878*DK878)</f>
        <v>2640</v>
      </c>
      <c r="DM878" s="46">
        <f t="shared" ref="DM878:DM890" si="3796">IF(DL878="","",DL878/(DD878*100))</f>
        <v>0.30344827586206896</v>
      </c>
      <c r="DN878" s="37"/>
      <c r="DO878" s="29"/>
      <c r="DP878" s="273">
        <f t="shared" ref="DP878:DP897" si="3797">IF($A878="","",$A878)</f>
        <v>45801</v>
      </c>
      <c r="DQ878" s="45">
        <v>2408</v>
      </c>
      <c r="DR878" s="45">
        <f>IF(DQ878="","",DQ878-DQ877)</f>
        <v>91</v>
      </c>
      <c r="DS878" s="45">
        <v>67</v>
      </c>
      <c r="DT878" s="45">
        <f>IF(DS878="","",DS878-DS877)</f>
        <v>1</v>
      </c>
      <c r="DU878" s="45">
        <v>41</v>
      </c>
      <c r="DV878" s="45">
        <f t="shared" ref="DV878:DV890" si="3798">IF(DU878="","",DU877+DW877-DU878)</f>
        <v>1</v>
      </c>
      <c r="DW878" s="45">
        <v>5</v>
      </c>
      <c r="DX878" s="43"/>
      <c r="DY878" s="271">
        <f t="shared" ref="DY878:DY890" si="3799">IF(DQ878="","",DY877)</f>
        <v>726</v>
      </c>
      <c r="DZ878" s="45">
        <f t="shared" ref="DZ878:DZ890" si="3800">IF(DY878="","",DV878*DY878)</f>
        <v>726</v>
      </c>
      <c r="EA878" s="46">
        <f t="shared" ref="EA878:EA890" si="3801">IF(DZ878="","",DZ878/(DR878*100))</f>
        <v>7.9780219780219777E-2</v>
      </c>
      <c r="EB878" s="37"/>
      <c r="GU878" s="220"/>
      <c r="GV878" s="29"/>
      <c r="GW878" s="31"/>
      <c r="GX878" s="29"/>
      <c r="GY878" s="128"/>
      <c r="GZ878" s="29"/>
      <c r="HB878" s="166"/>
      <c r="HC878" s="29"/>
      <c r="HD878" s="29"/>
      <c r="HE878" s="29"/>
      <c r="HF878" s="29"/>
      <c r="HG878" s="29"/>
      <c r="HK878" s="29"/>
      <c r="HL878" s="29"/>
      <c r="HM878" s="128"/>
      <c r="HN878" s="29"/>
      <c r="HP878" s="166"/>
      <c r="HQ878" s="29"/>
      <c r="HR878" s="29"/>
      <c r="HS878" s="29"/>
      <c r="HT878" s="29"/>
      <c r="HU878" s="29"/>
      <c r="HX878" s="360"/>
      <c r="HY878" s="47"/>
      <c r="HZ878" s="45">
        <v>2473</v>
      </c>
      <c r="IA878" s="45">
        <v>26</v>
      </c>
      <c r="IB878" s="45">
        <v>71</v>
      </c>
      <c r="IC878" s="45">
        <v>0</v>
      </c>
      <c r="ID878" s="45">
        <v>24</v>
      </c>
      <c r="IE878" s="271">
        <v>0</v>
      </c>
      <c r="IF878" s="45">
        <v>0</v>
      </c>
      <c r="IG878" s="63" t="s">
        <v>91</v>
      </c>
      <c r="IH878" s="45">
        <v>770</v>
      </c>
      <c r="II878" s="45">
        <v>0</v>
      </c>
      <c r="IJ878" s="46">
        <v>0</v>
      </c>
      <c r="IK878" s="37"/>
      <c r="IL878" s="29"/>
      <c r="IM878" s="47"/>
      <c r="IN878" s="45">
        <v>3088</v>
      </c>
      <c r="IO878" s="45">
        <v>120</v>
      </c>
      <c r="IP878" s="45">
        <v>72</v>
      </c>
      <c r="IQ878" s="45">
        <v>1</v>
      </c>
      <c r="IR878" s="45">
        <v>8</v>
      </c>
      <c r="IS878" s="271">
        <v>0</v>
      </c>
      <c r="IT878" s="45">
        <v>0</v>
      </c>
      <c r="IU878" s="274" t="s">
        <v>76</v>
      </c>
      <c r="IV878" s="271">
        <v>900</v>
      </c>
      <c r="IW878" s="45">
        <v>0</v>
      </c>
      <c r="IX878" s="46">
        <v>0</v>
      </c>
      <c r="IY878" s="37"/>
      <c r="IZ878" s="278"/>
      <c r="JA878" s="47"/>
      <c r="JB878" s="45">
        <v>1971</v>
      </c>
      <c r="JC878" s="45">
        <v>51</v>
      </c>
      <c r="JD878" s="45">
        <v>71</v>
      </c>
      <c r="JE878" s="45">
        <v>2</v>
      </c>
      <c r="JF878" s="45">
        <v>23</v>
      </c>
      <c r="JG878" s="271">
        <v>2</v>
      </c>
      <c r="JH878" s="45">
        <v>1</v>
      </c>
      <c r="JI878" s="63" t="s">
        <v>21</v>
      </c>
      <c r="JJ878" s="45">
        <v>726</v>
      </c>
      <c r="JK878" s="45">
        <v>1452</v>
      </c>
      <c r="JL878" s="46">
        <v>0.2847058823529412</v>
      </c>
      <c r="JM878" s="37"/>
      <c r="JN878" s="29"/>
      <c r="JO878" s="47"/>
      <c r="JP878" s="45">
        <v>2491</v>
      </c>
      <c r="JQ878" s="45">
        <v>5</v>
      </c>
      <c r="JR878" s="45">
        <v>58</v>
      </c>
      <c r="JS878" s="45">
        <v>0</v>
      </c>
      <c r="JT878" s="45">
        <v>12</v>
      </c>
      <c r="JU878" s="271">
        <v>0</v>
      </c>
      <c r="JV878" s="45">
        <v>0</v>
      </c>
      <c r="JW878" s="282" t="s">
        <v>81</v>
      </c>
      <c r="JX878" s="271">
        <v>1200</v>
      </c>
      <c r="JY878" s="45">
        <v>0</v>
      </c>
      <c r="JZ878" s="46">
        <v>0</v>
      </c>
      <c r="KA878" s="37"/>
      <c r="KB878" s="51"/>
      <c r="KC878" s="47"/>
      <c r="KD878" s="45">
        <v>8246</v>
      </c>
      <c r="KE878" s="45">
        <v>82</v>
      </c>
      <c r="KF878" s="271">
        <v>244</v>
      </c>
      <c r="KG878" s="45">
        <v>5</v>
      </c>
      <c r="KH878" s="45">
        <v>35</v>
      </c>
      <c r="KI878" s="271">
        <v>3</v>
      </c>
      <c r="KJ878" s="71">
        <v>0</v>
      </c>
      <c r="KK878" s="63" t="s">
        <v>23</v>
      </c>
      <c r="KL878" s="280">
        <v>1000</v>
      </c>
      <c r="KM878" s="45">
        <v>3000</v>
      </c>
      <c r="KN878" s="46">
        <v>0.36585365853658536</v>
      </c>
      <c r="KO878" s="37"/>
      <c r="KP878" s="29"/>
      <c r="KQ878" s="47"/>
      <c r="KR878" s="45">
        <v>18014</v>
      </c>
      <c r="KS878" s="45">
        <v>62</v>
      </c>
      <c r="KT878" s="45">
        <v>1010</v>
      </c>
      <c r="KU878" s="45">
        <v>1</v>
      </c>
      <c r="KV878" s="45">
        <v>3</v>
      </c>
      <c r="KW878" s="271">
        <v>2</v>
      </c>
      <c r="KX878" s="45">
        <v>0</v>
      </c>
      <c r="KY878" s="281" t="s">
        <v>97</v>
      </c>
      <c r="KZ878" s="271">
        <v>800</v>
      </c>
      <c r="LA878" s="45">
        <v>1600</v>
      </c>
      <c r="LB878" s="46">
        <v>0.25806451612903225</v>
      </c>
      <c r="LC878" s="37"/>
      <c r="LD878" s="29"/>
      <c r="LE878" s="47"/>
      <c r="LF878" s="45"/>
      <c r="LG878" s="45"/>
      <c r="LH878" s="45">
        <v>529</v>
      </c>
      <c r="LI878" s="45">
        <v>0</v>
      </c>
      <c r="LJ878" s="43">
        <v>2</v>
      </c>
      <c r="LK878" s="45">
        <v>0</v>
      </c>
      <c r="LL878" s="45">
        <v>0</v>
      </c>
      <c r="LM878" s="73" t="s">
        <v>124</v>
      </c>
      <c r="LN878" s="280">
        <v>1000</v>
      </c>
      <c r="LO878" s="45">
        <v>0</v>
      </c>
      <c r="LP878" s="46"/>
      <c r="LQ878" s="37"/>
      <c r="LR878" s="29"/>
      <c r="LS878" s="273">
        <f t="shared" ref="LS878:LS897" si="3802">IF($A878="","",$A878)</f>
        <v>45801</v>
      </c>
      <c r="LT878" s="45">
        <v>15347</v>
      </c>
      <c r="LU878" s="45">
        <f>IF(LT878="","",LT878-LT877)</f>
        <v>87</v>
      </c>
      <c r="LV878" s="45">
        <v>848</v>
      </c>
      <c r="LW878" s="45">
        <f>IF(LV878="","",LV878-LV877)</f>
        <v>6</v>
      </c>
      <c r="LX878" s="45">
        <v>20</v>
      </c>
      <c r="LY878" s="45">
        <f t="shared" ref="LY878:LY890" si="3803">IF(LX878="","",LX877+LZ877-LX878)</f>
        <v>8</v>
      </c>
      <c r="LZ878" s="45">
        <v>15</v>
      </c>
      <c r="MA878" s="43"/>
      <c r="MB878" s="271">
        <f t="shared" ref="MB878:MB890" si="3804">IF(LT878="","",MB877)</f>
        <v>385</v>
      </c>
      <c r="MC878" s="45">
        <f t="shared" ref="MC878:MC890" si="3805">IF(MB878="","",LY878*MB878)</f>
        <v>3080</v>
      </c>
      <c r="MD878" s="46">
        <f t="shared" ref="MD878:MD890" si="3806">IF(MC878="","",MC878/(LU878*100))</f>
        <v>0.35402298850574715</v>
      </c>
      <c r="ME878" s="37" t="s">
        <v>1209</v>
      </c>
      <c r="MF878" s="29"/>
      <c r="MG878" s="273">
        <f t="shared" ref="MG878:MG897" si="3807">IF($A878="","",$A878)</f>
        <v>45801</v>
      </c>
      <c r="MH878" s="45">
        <v>4245</v>
      </c>
      <c r="MI878" s="45">
        <f>IF(MH878="","",MH878-MH877)</f>
        <v>64</v>
      </c>
      <c r="MJ878" s="45">
        <v>281</v>
      </c>
      <c r="MK878" s="45">
        <f>IF(MJ878="","",MJ878-MJ877)</f>
        <v>3</v>
      </c>
      <c r="ML878" s="45">
        <v>35</v>
      </c>
      <c r="MM878" s="45">
        <f t="shared" ref="MM878:MM890" si="3808">IF(ML878="","",ML877+MN877-ML878)</f>
        <v>3</v>
      </c>
      <c r="MN878" s="45">
        <v>0</v>
      </c>
      <c r="MO878" s="43"/>
      <c r="MP878" s="271">
        <f t="shared" ref="MP878:MP890" si="3809">IF(MH878="","",MP877)</f>
        <v>405</v>
      </c>
      <c r="MQ878" s="45">
        <f t="shared" ref="MQ878:MQ890" si="3810">IF(MP878="","",MM878*MP878)</f>
        <v>1215</v>
      </c>
      <c r="MR878" s="46">
        <f t="shared" ref="MR878:MR890" si="3811">IF(MQ878="","",MQ878/(MI878*100))</f>
        <v>0.18984375000000001</v>
      </c>
      <c r="MS878" s="37"/>
      <c r="MT878" s="29"/>
      <c r="MU878" s="273">
        <f t="shared" ref="MU878:MU897" si="3812">IF($A878="","",$A878)</f>
        <v>45801</v>
      </c>
      <c r="MV878" s="45">
        <v>6169</v>
      </c>
      <c r="MW878" s="45">
        <f>IF(MV878="","",MV878-MV877)</f>
        <v>120</v>
      </c>
      <c r="MX878" s="45">
        <v>278</v>
      </c>
      <c r="MY878" s="45">
        <f>IF(MX878="","",MX878-MX877)</f>
        <v>12</v>
      </c>
      <c r="MZ878" s="45">
        <v>25</v>
      </c>
      <c r="NA878" s="45">
        <f t="shared" ref="NA878:NA890" si="3813">IF(MZ878="","",MZ877+NB877-MZ878)</f>
        <v>12</v>
      </c>
      <c r="NB878" s="45">
        <v>5</v>
      </c>
      <c r="NC878" s="43"/>
      <c r="ND878" s="271">
        <f t="shared" ref="ND878:ND890" si="3814">IF(MV878="","",ND877)</f>
        <v>300</v>
      </c>
      <c r="NE878" s="45">
        <f t="shared" ref="NE878:NE890" si="3815">IF(ND878="","",NA878*ND878)</f>
        <v>3600</v>
      </c>
      <c r="NF878" s="46">
        <f t="shared" ref="NF878:NF890" si="3816">IF(NE878="","",NE878/(MW878*100))</f>
        <v>0.3</v>
      </c>
      <c r="NG878" s="37"/>
      <c r="NH878" s="29"/>
      <c r="NI878" s="273">
        <f t="shared" ref="NI878:NI897" si="3817">IF($A878="","",$A878)</f>
        <v>45801</v>
      </c>
      <c r="NJ878" s="45">
        <v>5150</v>
      </c>
      <c r="NK878" s="45">
        <f>IF(NJ878="","",NJ878-NJ877)</f>
        <v>100</v>
      </c>
      <c r="NL878" s="45">
        <v>164</v>
      </c>
      <c r="NM878" s="45">
        <f>IF(NL878="","",NL878-NL877)</f>
        <v>1</v>
      </c>
      <c r="NN878" s="45">
        <v>32</v>
      </c>
      <c r="NO878" s="45">
        <f t="shared" ref="NO878:NO890" si="3818">IF(NN878="","",NN877+NP877-NN878)</f>
        <v>1</v>
      </c>
      <c r="NP878" s="45">
        <v>0</v>
      </c>
      <c r="NQ878" s="43"/>
      <c r="NR878" s="271">
        <f t="shared" ref="NR878:NR890" si="3819">IF(NJ878="","",NR877)</f>
        <v>1100</v>
      </c>
      <c r="NS878" s="45">
        <f t="shared" ref="NS878:NS890" si="3820">IF(NR878="","",NO878*NR878)</f>
        <v>1100</v>
      </c>
      <c r="NT878" s="46">
        <f t="shared" ref="NT878:NT890" si="3821">IF(NS878="","",NS878/(NK878*100))</f>
        <v>0.11</v>
      </c>
      <c r="NU878" s="37"/>
    </row>
    <row r="879" spans="1:385" ht="15.75" thickBot="1" x14ac:dyDescent="0.3">
      <c r="A879" s="38">
        <v>45803</v>
      </c>
      <c r="B879" s="39">
        <f>IF(A879="","",SUM(J879,LG883,AL879,DR879,AZ879,DD879,LU879,NK879,MW879,MI879,X879)+SUM(CP885:CP888)+SUM(BN885:BN888)+SUM(KS885:KS888)+SUM(KE885:KE888)+SUM(CB885:CB888)+SUM(IA885:IA888)+SUM(IO885:IO888)+SUM(JC885:JC888)+SUM(JQ885:JQ888))</f>
        <v>2730</v>
      </c>
      <c r="C879" s="40">
        <f>IF(A879="","",SUM(J879,X879,AL879,AZ879)+SUM(KE885:KE888)+SUM(KS885:KS888)+SUM(BN885:BN888))</f>
        <v>1135</v>
      </c>
      <c r="D879" s="40">
        <f>IF(A879="","",SUM(DD879,DR879)+SUM(CB885:CB888)+SUM(CP885:CP888))</f>
        <v>354</v>
      </c>
      <c r="E879" s="40">
        <f>IF(A879="","",SUM(NK879,MW879,DR879,MI879,LG883,LU879)+SUM(IA885:IA888)+SUM(IO885:IO888)+SUM(JC885:JC888)+SUM(JQ885:JQ888))</f>
        <v>1334</v>
      </c>
      <c r="F879" s="135"/>
      <c r="G879" s="135"/>
      <c r="H879" s="42"/>
      <c r="I879" s="45">
        <v>40290</v>
      </c>
      <c r="J879" s="45">
        <f>IF(I879="","",I879-I878)</f>
        <v>54</v>
      </c>
      <c r="K879" s="45">
        <v>1971</v>
      </c>
      <c r="L879" s="45">
        <f t="shared" ref="L879:L885" si="3822">IF(K879="","",K879-K878)</f>
        <v>6</v>
      </c>
      <c r="M879" s="45">
        <v>100</v>
      </c>
      <c r="N879" s="45">
        <f t="shared" si="3773"/>
        <v>4</v>
      </c>
      <c r="O879" s="45">
        <v>0</v>
      </c>
      <c r="P879" s="43"/>
      <c r="Q879" s="271">
        <f t="shared" si="3774"/>
        <v>363</v>
      </c>
      <c r="R879" s="45">
        <f t="shared" si="3775"/>
        <v>1452</v>
      </c>
      <c r="S879" s="46">
        <f t="shared" si="3776"/>
        <v>0.2688888888888889</v>
      </c>
      <c r="T879" s="37"/>
      <c r="U879" s="29"/>
      <c r="V879" s="273">
        <f t="shared" si="3777"/>
        <v>45803</v>
      </c>
      <c r="W879" s="45">
        <v>7015</v>
      </c>
      <c r="X879" s="45">
        <f>IF(W879="","",W879-W878)</f>
        <v>159</v>
      </c>
      <c r="Y879" s="45">
        <v>345</v>
      </c>
      <c r="Z879" s="45">
        <f t="shared" ref="Z879:Z885" si="3823">IF(Y879="","",Y879-Y878)</f>
        <v>6</v>
      </c>
      <c r="AA879" s="45">
        <v>32</v>
      </c>
      <c r="AB879" s="45">
        <f t="shared" si="3778"/>
        <v>6</v>
      </c>
      <c r="AC879" s="45">
        <v>8</v>
      </c>
      <c r="AD879" s="43"/>
      <c r="AE879" s="271">
        <f t="shared" si="3779"/>
        <v>385</v>
      </c>
      <c r="AF879" s="45">
        <f t="shared" si="3780"/>
        <v>2310</v>
      </c>
      <c r="AG879" s="46">
        <f t="shared" si="3781"/>
        <v>0.14528301886792452</v>
      </c>
      <c r="AH879" s="37"/>
      <c r="AI879" s="29"/>
      <c r="AJ879" s="273">
        <f t="shared" si="3782"/>
        <v>45803</v>
      </c>
      <c r="AK879" s="45">
        <v>9445</v>
      </c>
      <c r="AL879" s="45">
        <f>IF(AK879="","",AK879-AK878)</f>
        <v>102</v>
      </c>
      <c r="AM879" s="45">
        <v>255</v>
      </c>
      <c r="AN879" s="45">
        <f t="shared" ref="AN879:AN885" si="3824">IF(AM879="","",AM879-AM878)</f>
        <v>2</v>
      </c>
      <c r="AO879" s="45">
        <v>36</v>
      </c>
      <c r="AP879" s="45">
        <f t="shared" si="3783"/>
        <v>3</v>
      </c>
      <c r="AQ879" s="45">
        <v>4</v>
      </c>
      <c r="AR879" s="43"/>
      <c r="AS879" s="271">
        <f t="shared" si="3784"/>
        <v>1008</v>
      </c>
      <c r="AT879" s="45">
        <f t="shared" si="3785"/>
        <v>3024</v>
      </c>
      <c r="AU879" s="46">
        <f t="shared" si="3786"/>
        <v>0.2964705882352941</v>
      </c>
      <c r="AV879" s="37"/>
      <c r="AW879" s="29"/>
      <c r="AX879" s="273">
        <f t="shared" si="3787"/>
        <v>45803</v>
      </c>
      <c r="AY879" s="45">
        <v>10788</v>
      </c>
      <c r="AZ879" s="45">
        <f>IF(AY879="","",AY879-AY878)</f>
        <v>82</v>
      </c>
      <c r="BA879" s="45">
        <v>419</v>
      </c>
      <c r="BB879" s="45">
        <f t="shared" ref="BB879:BB885" si="3825">IF(BA879="","",BA879-BA878)</f>
        <v>3</v>
      </c>
      <c r="BC879" s="45">
        <v>11</v>
      </c>
      <c r="BD879" s="45">
        <f t="shared" si="3788"/>
        <v>3</v>
      </c>
      <c r="BE879" s="45">
        <v>6</v>
      </c>
      <c r="BF879" s="43"/>
      <c r="BG879" s="271">
        <v>1012</v>
      </c>
      <c r="BH879" s="45">
        <f t="shared" si="3790"/>
        <v>3036</v>
      </c>
      <c r="BI879" s="46">
        <f t="shared" si="3791"/>
        <v>0.37024390243902439</v>
      </c>
      <c r="BJ879" s="37" t="s">
        <v>172</v>
      </c>
      <c r="BK879" s="29"/>
      <c r="BL879" s="47"/>
      <c r="BM879" s="45">
        <v>18086</v>
      </c>
      <c r="BN879" s="45">
        <v>69</v>
      </c>
      <c r="BO879" s="45">
        <v>836</v>
      </c>
      <c r="BP879" s="45">
        <v>6</v>
      </c>
      <c r="BQ879" s="45">
        <v>60</v>
      </c>
      <c r="BR879" s="271">
        <v>10</v>
      </c>
      <c r="BS879" s="45">
        <v>0</v>
      </c>
      <c r="BT879" s="70" t="s">
        <v>79</v>
      </c>
      <c r="BU879" s="45">
        <v>396</v>
      </c>
      <c r="BV879" s="45">
        <v>0</v>
      </c>
      <c r="BW879" s="46">
        <v>0</v>
      </c>
      <c r="BX879" s="37"/>
      <c r="BY879" s="57"/>
      <c r="BZ879" s="47"/>
      <c r="CA879" s="45">
        <v>5508</v>
      </c>
      <c r="CB879" s="45">
        <v>58</v>
      </c>
      <c r="CC879" s="45">
        <v>305</v>
      </c>
      <c r="CD879" s="45">
        <v>3</v>
      </c>
      <c r="CE879" s="45">
        <v>30</v>
      </c>
      <c r="CF879" s="271">
        <v>6</v>
      </c>
      <c r="CG879" s="71">
        <v>40</v>
      </c>
      <c r="CH879" s="63" t="s">
        <v>99</v>
      </c>
      <c r="CI879" s="45">
        <v>187</v>
      </c>
      <c r="CJ879">
        <v>1122</v>
      </c>
      <c r="CK879" s="46">
        <v>0.19344827586206897</v>
      </c>
      <c r="CL879" s="37"/>
      <c r="CM879" s="29"/>
      <c r="CN879" s="47"/>
      <c r="CO879" s="45">
        <v>11461</v>
      </c>
      <c r="CP879" s="45">
        <v>55</v>
      </c>
      <c r="CQ879" s="45">
        <v>1317</v>
      </c>
      <c r="CR879" s="45">
        <v>2</v>
      </c>
      <c r="CS879" s="45">
        <v>21</v>
      </c>
      <c r="CT879" s="271">
        <v>0</v>
      </c>
      <c r="CU879" s="71">
        <v>-1</v>
      </c>
      <c r="CV879" s="63" t="s">
        <v>125</v>
      </c>
      <c r="CW879" s="45">
        <v>726</v>
      </c>
      <c r="CX879" s="45">
        <v>0</v>
      </c>
      <c r="CY879" s="46">
        <v>0</v>
      </c>
      <c r="CZ879" s="37"/>
      <c r="DA879" s="29"/>
      <c r="DB879" s="273">
        <f t="shared" si="3792"/>
        <v>45803</v>
      </c>
      <c r="DC879" s="45">
        <v>23629</v>
      </c>
      <c r="DD879" s="45">
        <f>IF(DC879="","",DC879-DC878)</f>
        <v>42</v>
      </c>
      <c r="DE879" s="45">
        <v>1364</v>
      </c>
      <c r="DF879" s="45">
        <f t="shared" ref="DF879:DF885" si="3826">IF(DE879="","",DE879-DE878)</f>
        <v>4</v>
      </c>
      <c r="DG879" s="45">
        <v>14</v>
      </c>
      <c r="DH879" s="45">
        <f t="shared" si="3793"/>
        <v>4</v>
      </c>
      <c r="DI879" s="45">
        <v>6</v>
      </c>
      <c r="DJ879" s="43"/>
      <c r="DK879" s="271">
        <f t="shared" si="3794"/>
        <v>880</v>
      </c>
      <c r="DL879" s="45">
        <f t="shared" si="3795"/>
        <v>3520</v>
      </c>
      <c r="DM879" s="46">
        <f t="shared" si="3796"/>
        <v>0.83809523809523812</v>
      </c>
      <c r="DN879" s="37" t="s">
        <v>173</v>
      </c>
      <c r="DO879" s="29"/>
      <c r="DP879" s="273">
        <f t="shared" si="3797"/>
        <v>45803</v>
      </c>
      <c r="DQ879" s="45">
        <v>2501</v>
      </c>
      <c r="DR879" s="45">
        <f>IF(DQ879="","",DQ879-DQ878)</f>
        <v>93</v>
      </c>
      <c r="DS879" s="45">
        <v>72</v>
      </c>
      <c r="DT879" s="45">
        <f t="shared" ref="DT879:DT885" si="3827">IF(DS879="","",DS879-DS878)</f>
        <v>5</v>
      </c>
      <c r="DU879" s="45">
        <v>42</v>
      </c>
      <c r="DV879" s="45">
        <f t="shared" si="3798"/>
        <v>4</v>
      </c>
      <c r="DW879" s="45">
        <v>0</v>
      </c>
      <c r="DX879" s="43"/>
      <c r="DY879" s="271">
        <f t="shared" si="3799"/>
        <v>726</v>
      </c>
      <c r="DZ879" s="45">
        <f t="shared" si="3800"/>
        <v>2904</v>
      </c>
      <c r="EA879" s="46">
        <f t="shared" si="3801"/>
        <v>0.31225806451612903</v>
      </c>
      <c r="EB879" s="37"/>
      <c r="GU879" s="220"/>
      <c r="GV879" s="29"/>
      <c r="GW879" s="31"/>
      <c r="GX879" s="29"/>
      <c r="GY879" s="128"/>
      <c r="GZ879" s="29"/>
      <c r="HB879" s="166"/>
      <c r="HC879" s="29"/>
      <c r="HD879" s="29"/>
      <c r="HE879" s="29"/>
      <c r="HF879" s="29"/>
      <c r="HG879" s="29"/>
      <c r="HK879" s="29"/>
      <c r="HL879" s="29"/>
      <c r="HM879" s="128"/>
      <c r="HN879" s="29"/>
      <c r="HP879" s="166"/>
      <c r="HQ879" s="29"/>
      <c r="HR879" s="29"/>
      <c r="HS879" s="29"/>
      <c r="HT879" s="29"/>
      <c r="HU879" s="29"/>
      <c r="HX879" s="360"/>
      <c r="HY879" s="47"/>
      <c r="HZ879" s="45">
        <v>2203</v>
      </c>
      <c r="IA879" s="45">
        <v>49</v>
      </c>
      <c r="IB879" s="45">
        <v>76</v>
      </c>
      <c r="IC879" s="45">
        <v>2</v>
      </c>
      <c r="ID879" s="45">
        <v>22</v>
      </c>
      <c r="IE879" s="271">
        <v>2</v>
      </c>
      <c r="IF879" s="45">
        <v>0</v>
      </c>
      <c r="IG879" s="63" t="s">
        <v>64</v>
      </c>
      <c r="IH879" s="45">
        <v>673</v>
      </c>
      <c r="II879" s="45">
        <v>1346</v>
      </c>
      <c r="IJ879" s="46">
        <v>0.27469387755102043</v>
      </c>
      <c r="IK879" s="37"/>
      <c r="IL879" s="29"/>
      <c r="IM879" s="47"/>
      <c r="IN879" s="45">
        <v>1929</v>
      </c>
      <c r="IO879" s="45">
        <v>29</v>
      </c>
      <c r="IP879" s="45">
        <v>90</v>
      </c>
      <c r="IQ879" s="45">
        <v>3</v>
      </c>
      <c r="IR879" s="45">
        <v>32</v>
      </c>
      <c r="IS879" s="271">
        <v>4</v>
      </c>
      <c r="IT879" s="45">
        <v>10</v>
      </c>
      <c r="IU879" s="63" t="s">
        <v>145</v>
      </c>
      <c r="IV879" s="45">
        <v>165</v>
      </c>
      <c r="IW879" s="45">
        <v>660</v>
      </c>
      <c r="IX879" s="46">
        <v>0.22758620689655173</v>
      </c>
      <c r="IY879" s="37" t="s">
        <v>164</v>
      </c>
      <c r="IZ879" s="278"/>
      <c r="JA879" s="47"/>
      <c r="JB879" s="45">
        <v>2684</v>
      </c>
      <c r="JC879" s="45">
        <v>55</v>
      </c>
      <c r="JD879" s="45">
        <v>202</v>
      </c>
      <c r="JE879" s="45">
        <v>8</v>
      </c>
      <c r="JF879" s="45">
        <v>70</v>
      </c>
      <c r="JG879" s="271">
        <v>0</v>
      </c>
      <c r="JH879" s="45">
        <v>0</v>
      </c>
      <c r="JI879" s="63" t="s">
        <v>77</v>
      </c>
      <c r="JJ879" s="45">
        <v>335</v>
      </c>
      <c r="JK879" s="45">
        <v>0</v>
      </c>
      <c r="JL879" s="46">
        <v>0</v>
      </c>
      <c r="JM879" s="37"/>
      <c r="JN879" s="29"/>
      <c r="JO879" s="47"/>
      <c r="JP879" s="45">
        <v>3323</v>
      </c>
      <c r="JQ879" s="45">
        <v>46</v>
      </c>
      <c r="JR879" s="45">
        <v>161</v>
      </c>
      <c r="JS879" s="45">
        <v>4</v>
      </c>
      <c r="JT879" s="45">
        <v>9</v>
      </c>
      <c r="JU879" s="271">
        <v>3</v>
      </c>
      <c r="JV879" s="45">
        <v>8</v>
      </c>
      <c r="JW879" s="63" t="s">
        <v>26</v>
      </c>
      <c r="JX879" s="45">
        <v>189</v>
      </c>
      <c r="JY879" s="45">
        <v>567</v>
      </c>
      <c r="JZ879" s="46">
        <v>0.1232608695652174</v>
      </c>
      <c r="KA879" s="37"/>
      <c r="KB879" s="51"/>
      <c r="KC879" s="47"/>
      <c r="KD879" s="45">
        <v>8602</v>
      </c>
      <c r="KE879" s="45">
        <v>74</v>
      </c>
      <c r="KF879" s="45">
        <v>503</v>
      </c>
      <c r="KG879" s="45">
        <v>2</v>
      </c>
      <c r="KH879" s="45">
        <v>30</v>
      </c>
      <c r="KI879" s="283">
        <v>2</v>
      </c>
      <c r="KJ879" s="71">
        <v>8</v>
      </c>
      <c r="KK879" s="63" t="s">
        <v>49</v>
      </c>
      <c r="KL879" s="45">
        <v>800</v>
      </c>
      <c r="KM879">
        <v>1600</v>
      </c>
      <c r="KN879" s="46">
        <v>0.21621621621621623</v>
      </c>
      <c r="KO879" s="37"/>
      <c r="KP879" s="29"/>
      <c r="KQ879" s="47"/>
      <c r="KR879" s="45">
        <v>14897</v>
      </c>
      <c r="KS879" s="45">
        <v>38</v>
      </c>
      <c r="KT879" s="45">
        <v>1769</v>
      </c>
      <c r="KU879" s="45">
        <v>5</v>
      </c>
      <c r="KV879" s="45">
        <v>32</v>
      </c>
      <c r="KW879" s="271">
        <v>4</v>
      </c>
      <c r="KX879" s="45">
        <v>10</v>
      </c>
      <c r="KY879" s="54" t="s">
        <v>98</v>
      </c>
      <c r="KZ879" s="45">
        <v>165</v>
      </c>
      <c r="LA879" s="45">
        <v>660</v>
      </c>
      <c r="LB879" s="46">
        <v>0.1736842105263158</v>
      </c>
      <c r="LC879" s="37"/>
      <c r="LD879" s="29"/>
      <c r="LE879" s="75"/>
      <c r="LF879" s="76"/>
      <c r="LG879" s="76"/>
      <c r="LH879" s="76">
        <v>1165</v>
      </c>
      <c r="LI879" s="76">
        <v>0</v>
      </c>
      <c r="LJ879" s="77">
        <v>2</v>
      </c>
      <c r="LK879" s="76">
        <v>0</v>
      </c>
      <c r="LL879" s="76">
        <v>0</v>
      </c>
      <c r="LM879" s="78" t="s">
        <v>123</v>
      </c>
      <c r="LN879" s="284">
        <v>1000</v>
      </c>
      <c r="LO879" s="76">
        <v>0</v>
      </c>
      <c r="LP879" s="80"/>
      <c r="LQ879" s="37"/>
      <c r="LR879" s="29"/>
      <c r="LS879" s="273">
        <f t="shared" si="3802"/>
        <v>45803</v>
      </c>
      <c r="LT879" s="45">
        <v>15466</v>
      </c>
      <c r="LU879" s="45">
        <f>IF(LT879="","",LT879-LT878)</f>
        <v>119</v>
      </c>
      <c r="LV879" s="45">
        <v>850</v>
      </c>
      <c r="LW879" s="45">
        <f t="shared" ref="LW879:LW885" si="3828">IF(LV879="","",LV879-LV878)</f>
        <v>2</v>
      </c>
      <c r="LX879" s="45">
        <v>32</v>
      </c>
      <c r="LY879" s="45">
        <f t="shared" si="3803"/>
        <v>3</v>
      </c>
      <c r="LZ879" s="45">
        <v>4</v>
      </c>
      <c r="MA879" s="43"/>
      <c r="MB879" s="271">
        <f t="shared" si="3804"/>
        <v>385</v>
      </c>
      <c r="MC879" s="45">
        <f t="shared" si="3805"/>
        <v>1155</v>
      </c>
      <c r="MD879" s="46">
        <f t="shared" si="3806"/>
        <v>9.7058823529411767E-2</v>
      </c>
      <c r="ME879" s="37"/>
      <c r="MF879" s="29"/>
      <c r="MG879" s="273">
        <f t="shared" si="3807"/>
        <v>45803</v>
      </c>
      <c r="MH879" s="45">
        <v>4276</v>
      </c>
      <c r="MI879" s="45">
        <f>IF(MH879="","",MH879-MH878)</f>
        <v>31</v>
      </c>
      <c r="MJ879" s="45">
        <v>282</v>
      </c>
      <c r="MK879" s="45">
        <f t="shared" ref="MK879:MK885" si="3829">IF(MJ879="","",MJ879-MJ878)</f>
        <v>1</v>
      </c>
      <c r="ML879" s="45">
        <v>33</v>
      </c>
      <c r="MM879" s="45">
        <f t="shared" si="3808"/>
        <v>2</v>
      </c>
      <c r="MN879" s="45">
        <v>0</v>
      </c>
      <c r="MO879" s="43"/>
      <c r="MP879" s="271">
        <f t="shared" si="3809"/>
        <v>405</v>
      </c>
      <c r="MQ879" s="45">
        <f t="shared" si="3810"/>
        <v>810</v>
      </c>
      <c r="MR879" s="46">
        <f t="shared" si="3811"/>
        <v>0.26129032258064516</v>
      </c>
      <c r="MS879" s="37"/>
      <c r="MT879" s="29"/>
      <c r="MU879" s="273">
        <f t="shared" si="3812"/>
        <v>45803</v>
      </c>
      <c r="MV879" s="45">
        <v>6309</v>
      </c>
      <c r="MW879" s="45">
        <f>IF(MV879="","",MV879-MV878)</f>
        <v>140</v>
      </c>
      <c r="MX879" s="45">
        <v>283</v>
      </c>
      <c r="MY879" s="45">
        <f t="shared" ref="MY879:MY885" si="3830">IF(MX879="","",MX879-MX878)</f>
        <v>5</v>
      </c>
      <c r="MZ879" s="45">
        <v>26</v>
      </c>
      <c r="NA879" s="45">
        <f t="shared" si="3813"/>
        <v>4</v>
      </c>
      <c r="NB879" s="45">
        <v>8</v>
      </c>
      <c r="NC879" s="43"/>
      <c r="ND879" s="271">
        <f t="shared" si="3814"/>
        <v>300</v>
      </c>
      <c r="NE879" s="45">
        <f t="shared" si="3815"/>
        <v>1200</v>
      </c>
      <c r="NF879" s="46">
        <f t="shared" si="3816"/>
        <v>8.5714285714285715E-2</v>
      </c>
      <c r="NG879" s="37"/>
      <c r="NH879" s="29"/>
      <c r="NI879" s="273">
        <f t="shared" si="3817"/>
        <v>45803</v>
      </c>
      <c r="NJ879" s="45">
        <v>5227</v>
      </c>
      <c r="NK879" s="45">
        <f>IF(NJ879="","",NJ879-NJ878)</f>
        <v>77</v>
      </c>
      <c r="NL879" s="45">
        <v>165</v>
      </c>
      <c r="NM879" s="45">
        <f t="shared" ref="NM879:NM885" si="3831">IF(NL879="","",NL879-NL878)</f>
        <v>1</v>
      </c>
      <c r="NN879" s="45">
        <v>31</v>
      </c>
      <c r="NO879" s="45">
        <f t="shared" si="3818"/>
        <v>1</v>
      </c>
      <c r="NP879" s="45">
        <v>0</v>
      </c>
      <c r="NQ879" s="43"/>
      <c r="NR879" s="271">
        <f t="shared" si="3819"/>
        <v>1100</v>
      </c>
      <c r="NS879" s="45">
        <f t="shared" si="3820"/>
        <v>1100</v>
      </c>
      <c r="NT879" s="46">
        <f t="shared" si="3821"/>
        <v>0.14285714285714285</v>
      </c>
      <c r="NU879" s="37"/>
    </row>
    <row r="880" spans="1:385" ht="16.5" thickTop="1" thickBot="1" x14ac:dyDescent="0.3">
      <c r="A880" s="38">
        <v>45807</v>
      </c>
      <c r="B880" s="39">
        <f>IF(A880="","",SUM(J880,LG886,AL880,DR880,AZ880,DD880,LU880,NK880,MW880,MI880,X880)+SUM(CP889:CP892)+SUM(BN889:BN892)+SUM(KS889:KS892)+SUM(KE889:KE892)+SUM(CB889:CB892)+SUM(IA889:IA892)+SUM(IO889:IO892)+SUM(JC889:JC892)+SUM(JQ889:JQ892))</f>
        <v>1773</v>
      </c>
      <c r="C880" s="40">
        <f>IF(A880="","",SUM(J880,X880,AL880,AZ880)+SUM(KE889:KE892)+SUM(KS889:KS892)+SUM(BN889:BN892))</f>
        <v>642</v>
      </c>
      <c r="D880" s="40">
        <f>IF(A880="","",SUM(DD880,DR880)+SUM(CB889:CB892)+SUM(CP889:CP892))</f>
        <v>408</v>
      </c>
      <c r="E880" s="40">
        <f>IF(A880="","",SUM(NK880,MW880,MI880,DR880,LG886,LU880)+SUM(IA889:IA892)+SUM(IO889:IO892)+SUM(JC889:JC892)+SUM(JQ889:JQ892))</f>
        <v>853</v>
      </c>
      <c r="F880" s="135"/>
      <c r="G880" s="135"/>
      <c r="H880" s="42"/>
      <c r="I880" s="45">
        <v>40330</v>
      </c>
      <c r="J880" s="45">
        <f t="shared" ref="J880:J885" si="3832">IF(I880="","",I880-I879)</f>
        <v>40</v>
      </c>
      <c r="K880" s="45">
        <v>1974</v>
      </c>
      <c r="L880" s="45">
        <f t="shared" si="3822"/>
        <v>3</v>
      </c>
      <c r="M880" s="45">
        <v>95</v>
      </c>
      <c r="N880" s="45">
        <f t="shared" si="3773"/>
        <v>5</v>
      </c>
      <c r="O880" s="45">
        <v>0</v>
      </c>
      <c r="P880" s="43"/>
      <c r="Q880" s="271">
        <f t="shared" si="3774"/>
        <v>363</v>
      </c>
      <c r="R880" s="45">
        <f t="shared" si="3775"/>
        <v>1815</v>
      </c>
      <c r="S880" s="46">
        <f t="shared" si="3776"/>
        <v>0.45374999999999999</v>
      </c>
      <c r="T880" s="37"/>
      <c r="U880" s="29"/>
      <c r="V880" s="273">
        <f t="shared" si="3777"/>
        <v>45807</v>
      </c>
      <c r="W880" s="45">
        <v>7118</v>
      </c>
      <c r="X880" s="45">
        <f t="shared" ref="X880:X885" si="3833">IF(W880="","",W880-W879)</f>
        <v>103</v>
      </c>
      <c r="Y880" s="45">
        <v>353</v>
      </c>
      <c r="Z880" s="45">
        <f t="shared" si="3823"/>
        <v>8</v>
      </c>
      <c r="AA880" s="45">
        <v>31</v>
      </c>
      <c r="AB880" s="45">
        <f t="shared" si="3778"/>
        <v>9</v>
      </c>
      <c r="AC880" s="45">
        <v>-1</v>
      </c>
      <c r="AD880" s="43"/>
      <c r="AE880" s="271">
        <f t="shared" si="3779"/>
        <v>385</v>
      </c>
      <c r="AF880" s="45">
        <f t="shared" si="3780"/>
        <v>3465</v>
      </c>
      <c r="AG880" s="46">
        <f t="shared" si="3781"/>
        <v>0.33640776699029123</v>
      </c>
      <c r="AH880" s="37"/>
      <c r="AI880" s="29"/>
      <c r="AJ880" s="273">
        <f t="shared" si="3782"/>
        <v>45807</v>
      </c>
      <c r="AK880" s="45">
        <v>9523</v>
      </c>
      <c r="AL880" s="45">
        <f t="shared" ref="AL880:AL885" si="3834">IF(AK880="","",AK880-AK879)</f>
        <v>78</v>
      </c>
      <c r="AM880" s="45">
        <v>256</v>
      </c>
      <c r="AN880" s="45">
        <f t="shared" si="3824"/>
        <v>1</v>
      </c>
      <c r="AO880" s="45">
        <v>39</v>
      </c>
      <c r="AP880" s="45">
        <f t="shared" si="3783"/>
        <v>1</v>
      </c>
      <c r="AQ880" s="45">
        <v>4</v>
      </c>
      <c r="AR880" s="43"/>
      <c r="AS880" s="271">
        <f t="shared" si="3784"/>
        <v>1008</v>
      </c>
      <c r="AT880" s="45">
        <f t="shared" si="3785"/>
        <v>1008</v>
      </c>
      <c r="AU880" s="46">
        <f t="shared" si="3786"/>
        <v>0.12923076923076923</v>
      </c>
      <c r="AV880" s="37"/>
      <c r="AW880" s="29"/>
      <c r="AX880" s="273">
        <f t="shared" si="3787"/>
        <v>45807</v>
      </c>
      <c r="AY880" s="45">
        <v>10909</v>
      </c>
      <c r="AZ880" s="45">
        <f t="shared" ref="AZ880:AZ885" si="3835">IF(AY880="","",AY880-AY879)</f>
        <v>121</v>
      </c>
      <c r="BA880" s="45">
        <v>421</v>
      </c>
      <c r="BB880" s="45">
        <f t="shared" si="3825"/>
        <v>2</v>
      </c>
      <c r="BC880" s="45">
        <v>15</v>
      </c>
      <c r="BD880" s="45">
        <f t="shared" si="3788"/>
        <v>2</v>
      </c>
      <c r="BE880" s="45">
        <v>8</v>
      </c>
      <c r="BF880" s="43"/>
      <c r="BG880" s="271">
        <f t="shared" si="3789"/>
        <v>1012</v>
      </c>
      <c r="BH880" s="45">
        <f t="shared" si="3790"/>
        <v>2024</v>
      </c>
      <c r="BI880" s="46">
        <f t="shared" si="3791"/>
        <v>0.16727272727272727</v>
      </c>
      <c r="BJ880" s="37"/>
      <c r="BK880" s="29"/>
      <c r="BL880" s="75"/>
      <c r="BM880" s="76">
        <v>12828</v>
      </c>
      <c r="BN880" s="76">
        <v>99</v>
      </c>
      <c r="BO880" s="76">
        <v>1584</v>
      </c>
      <c r="BP880" s="76">
        <v>7</v>
      </c>
      <c r="BQ880" s="76">
        <v>330</v>
      </c>
      <c r="BR880" s="76">
        <v>20</v>
      </c>
      <c r="BS880" s="76">
        <v>0</v>
      </c>
      <c r="BT880" s="82" t="s">
        <v>87</v>
      </c>
      <c r="BU880" s="76">
        <v>200</v>
      </c>
      <c r="BV880" s="76">
        <v>4000</v>
      </c>
      <c r="BW880" s="80">
        <v>0.40404040404040403</v>
      </c>
      <c r="BX880" s="37"/>
      <c r="BY880" s="57"/>
      <c r="BZ880" s="75"/>
      <c r="CA880" s="76">
        <v>3752</v>
      </c>
      <c r="CB880" s="76">
        <v>13</v>
      </c>
      <c r="CC880" s="76">
        <v>189</v>
      </c>
      <c r="CD880" s="76">
        <v>1</v>
      </c>
      <c r="CE880" s="76">
        <v>250</v>
      </c>
      <c r="CF880" s="76">
        <v>10</v>
      </c>
      <c r="CG880" s="83">
        <v>0</v>
      </c>
      <c r="CH880" s="78" t="s">
        <v>126</v>
      </c>
      <c r="CI880" s="284">
        <v>37</v>
      </c>
      <c r="CJ880" s="76">
        <v>370</v>
      </c>
      <c r="CK880" s="80">
        <v>0.2846153846153846</v>
      </c>
      <c r="CL880" s="37" t="s">
        <v>1245</v>
      </c>
      <c r="CM880" s="29"/>
      <c r="CN880" s="75"/>
      <c r="CO880" s="76">
        <v>16068</v>
      </c>
      <c r="CP880" s="76">
        <v>38</v>
      </c>
      <c r="CQ880" s="76">
        <v>1120</v>
      </c>
      <c r="CR880" s="76">
        <v>3</v>
      </c>
      <c r="CS880" s="76">
        <v>35</v>
      </c>
      <c r="CT880" s="76">
        <v>3</v>
      </c>
      <c r="CU880" s="83">
        <v>0</v>
      </c>
      <c r="CV880" s="78" t="s">
        <v>79</v>
      </c>
      <c r="CW880" s="284">
        <v>396</v>
      </c>
      <c r="CX880" s="76">
        <v>1188</v>
      </c>
      <c r="CY880" s="80">
        <v>0.31263157894736843</v>
      </c>
      <c r="CZ880" s="37" t="s">
        <v>163</v>
      </c>
      <c r="DA880" s="29"/>
      <c r="DB880" s="273">
        <f t="shared" si="3792"/>
        <v>45807</v>
      </c>
      <c r="DC880" s="45">
        <v>23641</v>
      </c>
      <c r="DD880" s="45">
        <f t="shared" ref="DD880:DD885" si="3836">IF(DC880="","",DC880-DC879)</f>
        <v>12</v>
      </c>
      <c r="DE880" s="45">
        <v>1365</v>
      </c>
      <c r="DF880" s="45">
        <f t="shared" si="3826"/>
        <v>1</v>
      </c>
      <c r="DG880" s="45">
        <v>18</v>
      </c>
      <c r="DH880" s="45">
        <f t="shared" si="3793"/>
        <v>2</v>
      </c>
      <c r="DI880" s="45">
        <v>0</v>
      </c>
      <c r="DJ880" s="43"/>
      <c r="DK880" s="271">
        <f t="shared" si="3794"/>
        <v>880</v>
      </c>
      <c r="DL880" s="45">
        <f t="shared" si="3795"/>
        <v>1760</v>
      </c>
      <c r="DM880" s="46">
        <f t="shared" si="3796"/>
        <v>1.4666666666666666</v>
      </c>
      <c r="DN880" s="37" t="s">
        <v>181</v>
      </c>
      <c r="DO880" s="29"/>
      <c r="DP880" s="273">
        <f t="shared" si="3797"/>
        <v>45807</v>
      </c>
      <c r="DQ880" s="45">
        <v>2631</v>
      </c>
      <c r="DR880" s="45">
        <f t="shared" ref="DR880:DR885" si="3837">IF(DQ880="","",DQ880-DQ879)</f>
        <v>130</v>
      </c>
      <c r="DS880" s="45">
        <v>78</v>
      </c>
      <c r="DT880" s="45">
        <f t="shared" si="3827"/>
        <v>6</v>
      </c>
      <c r="DU880" s="45">
        <v>38</v>
      </c>
      <c r="DV880" s="45">
        <f t="shared" si="3798"/>
        <v>4</v>
      </c>
      <c r="DW880" s="45">
        <v>3</v>
      </c>
      <c r="DX880" s="43"/>
      <c r="DY880" s="271">
        <f t="shared" si="3799"/>
        <v>726</v>
      </c>
      <c r="DZ880" s="45">
        <f t="shared" si="3800"/>
        <v>2904</v>
      </c>
      <c r="EA880" s="46">
        <f t="shared" si="3801"/>
        <v>0.22338461538461538</v>
      </c>
      <c r="EB880" s="37"/>
      <c r="GU880" s="220"/>
      <c r="GV880" s="29"/>
      <c r="GW880" s="31"/>
      <c r="GX880" s="29"/>
      <c r="GY880" s="128"/>
      <c r="GZ880" s="29"/>
      <c r="HB880" s="166"/>
      <c r="HC880" s="29"/>
      <c r="HD880" s="29"/>
      <c r="HE880" s="29"/>
      <c r="HF880" s="29"/>
      <c r="HG880" s="29"/>
      <c r="HK880" s="29"/>
      <c r="HL880" s="29"/>
      <c r="HM880" s="128"/>
      <c r="HN880" s="29"/>
      <c r="HP880" s="166"/>
      <c r="HQ880" s="29"/>
      <c r="HR880" s="29"/>
      <c r="HS880" s="29"/>
      <c r="HT880" s="29"/>
      <c r="HU880" s="29"/>
      <c r="HX880" s="360"/>
      <c r="HY880" s="75"/>
      <c r="HZ880" s="76">
        <v>2320</v>
      </c>
      <c r="IA880" s="76">
        <v>107</v>
      </c>
      <c r="IB880" s="76">
        <v>91</v>
      </c>
      <c r="IC880" s="76">
        <v>5</v>
      </c>
      <c r="ID880" s="76">
        <v>100</v>
      </c>
      <c r="IE880" s="76">
        <v>10</v>
      </c>
      <c r="IF880" s="76">
        <v>50</v>
      </c>
      <c r="IG880" s="78" t="s">
        <v>99</v>
      </c>
      <c r="IH880" s="76">
        <v>200</v>
      </c>
      <c r="II880" s="76">
        <v>8000</v>
      </c>
      <c r="IJ880" s="80">
        <v>0.74766355140186913</v>
      </c>
      <c r="IK880" s="37"/>
      <c r="IL880" s="29"/>
      <c r="IM880" s="75"/>
      <c r="IN880" s="76">
        <v>3205</v>
      </c>
      <c r="IO880" s="76">
        <v>70</v>
      </c>
      <c r="IP880" s="76">
        <v>130</v>
      </c>
      <c r="IQ880" s="76">
        <v>3</v>
      </c>
      <c r="IR880" s="76">
        <v>40</v>
      </c>
      <c r="IS880" s="76">
        <v>3</v>
      </c>
      <c r="IT880" s="76">
        <v>8</v>
      </c>
      <c r="IU880" s="78" t="s">
        <v>28</v>
      </c>
      <c r="IV880" s="76">
        <v>682</v>
      </c>
      <c r="IW880" s="76">
        <v>2046</v>
      </c>
      <c r="IX880" s="80">
        <v>0.29228571428571426</v>
      </c>
      <c r="IY880" s="37"/>
      <c r="IZ880" s="278"/>
      <c r="JA880" s="75"/>
      <c r="JB880" s="76">
        <v>1704</v>
      </c>
      <c r="JC880" s="76">
        <v>11</v>
      </c>
      <c r="JD880" s="76">
        <v>85</v>
      </c>
      <c r="JE880" s="76">
        <v>2</v>
      </c>
      <c r="JF880" s="76">
        <v>70</v>
      </c>
      <c r="JG880" s="76">
        <v>6</v>
      </c>
      <c r="JH880" s="76">
        <v>-17</v>
      </c>
      <c r="JI880" s="85" t="s">
        <v>1246</v>
      </c>
      <c r="JJ880" s="76">
        <v>387</v>
      </c>
      <c r="JK880" s="76">
        <v>0</v>
      </c>
      <c r="JL880" s="80">
        <v>0</v>
      </c>
      <c r="JM880" s="37"/>
      <c r="JN880" s="29"/>
      <c r="JO880" s="75"/>
      <c r="JP880" s="76">
        <v>2552</v>
      </c>
      <c r="JQ880" s="76">
        <v>55</v>
      </c>
      <c r="JR880" s="76">
        <v>140</v>
      </c>
      <c r="JS880" s="76">
        <v>4</v>
      </c>
      <c r="JT880" s="76">
        <v>20</v>
      </c>
      <c r="JU880" s="76">
        <v>4</v>
      </c>
      <c r="JV880" s="76">
        <v>0</v>
      </c>
      <c r="JW880" s="78" t="s">
        <v>27</v>
      </c>
      <c r="JX880" s="76">
        <v>170</v>
      </c>
      <c r="JY880" s="76">
        <v>680</v>
      </c>
      <c r="JZ880" s="80">
        <v>0.12363636363636364</v>
      </c>
      <c r="KA880" s="37"/>
      <c r="KB880" s="51"/>
      <c r="KC880" s="75"/>
      <c r="KD880" s="76">
        <v>8007</v>
      </c>
      <c r="KE880" s="76">
        <v>95</v>
      </c>
      <c r="KF880" s="76">
        <v>361</v>
      </c>
      <c r="KG880" s="76">
        <v>15</v>
      </c>
      <c r="KH880" s="76">
        <v>8</v>
      </c>
      <c r="KI880" s="76">
        <v>16</v>
      </c>
      <c r="KJ880" s="83">
        <v>8</v>
      </c>
      <c r="KK880" s="78" t="s">
        <v>26</v>
      </c>
      <c r="KL880" s="284">
        <v>180</v>
      </c>
      <c r="KM880" s="76">
        <v>2880</v>
      </c>
      <c r="KN880" s="80">
        <v>0.30315789473684213</v>
      </c>
      <c r="KO880" s="37"/>
      <c r="KP880" s="29"/>
      <c r="KQ880" s="75"/>
      <c r="KR880" s="76">
        <v>15471</v>
      </c>
      <c r="KS880" s="76">
        <v>72</v>
      </c>
      <c r="KT880" s="76">
        <v>1859</v>
      </c>
      <c r="KU880" s="76">
        <v>1</v>
      </c>
      <c r="KV880" s="76">
        <v>110</v>
      </c>
      <c r="KW880" s="76">
        <v>8</v>
      </c>
      <c r="KX880" s="76">
        <v>0</v>
      </c>
      <c r="KY880" s="81" t="s">
        <v>99</v>
      </c>
      <c r="KZ880" s="76">
        <v>187</v>
      </c>
      <c r="LA880" s="76">
        <v>1496</v>
      </c>
      <c r="LB880" s="80">
        <v>0.20777777777777778</v>
      </c>
      <c r="LC880" s="37"/>
      <c r="LD880" s="29"/>
      <c r="LE880" s="273">
        <f>IF(A878="","",A878)</f>
        <v>45801</v>
      </c>
      <c r="LF880" s="271">
        <v>65047</v>
      </c>
      <c r="LG880" s="285">
        <f>IF(LF880="","",LF880-LF877)</f>
        <v>43</v>
      </c>
      <c r="LH880" s="271">
        <v>444</v>
      </c>
      <c r="LI880" s="271">
        <v>0</v>
      </c>
      <c r="LJ880" s="43">
        <v>2</v>
      </c>
      <c r="LK880" s="43">
        <v>0</v>
      </c>
      <c r="LL880" s="271">
        <v>0</v>
      </c>
      <c r="LM880" s="279" t="str">
        <f t="shared" ref="LM880" si="3838">IF(LF880="","",LM877)</f>
        <v>コキンちゃん、赤ちゃんマン</v>
      </c>
      <c r="LN880" s="272">
        <f t="shared" ref="LN880" si="3839">IF(LG880="","",LN877)</f>
        <v>1000</v>
      </c>
      <c r="LO880" s="87">
        <f t="shared" ref="LO880:LO924" si="3840">IF(LJ880="","",LK880*LN880)</f>
        <v>0</v>
      </c>
      <c r="LP880" s="275"/>
      <c r="LQ880" s="37"/>
      <c r="LR880" s="29"/>
      <c r="LS880" s="273">
        <f t="shared" si="3802"/>
        <v>45807</v>
      </c>
      <c r="LT880" s="45">
        <v>15544</v>
      </c>
      <c r="LU880" s="45">
        <f t="shared" ref="LU880:LU885" si="3841">IF(LT880="","",LT880-LT879)</f>
        <v>78</v>
      </c>
      <c r="LV880" s="45">
        <v>854</v>
      </c>
      <c r="LW880" s="45">
        <f t="shared" si="3828"/>
        <v>4</v>
      </c>
      <c r="LX880" s="45">
        <v>30</v>
      </c>
      <c r="LY880" s="45">
        <f t="shared" si="3803"/>
        <v>6</v>
      </c>
      <c r="LZ880" s="45">
        <v>0</v>
      </c>
      <c r="MA880" s="43"/>
      <c r="MB880" s="271">
        <f t="shared" si="3804"/>
        <v>385</v>
      </c>
      <c r="MC880" s="45">
        <f t="shared" si="3805"/>
        <v>2310</v>
      </c>
      <c r="MD880" s="46">
        <f t="shared" si="3806"/>
        <v>0.29615384615384616</v>
      </c>
      <c r="ME880" s="37"/>
      <c r="MF880" s="29"/>
      <c r="MG880" s="273">
        <f t="shared" si="3807"/>
        <v>45807</v>
      </c>
      <c r="MH880" s="45">
        <v>4315</v>
      </c>
      <c r="MI880" s="45">
        <f t="shared" ref="MI880:MI885" si="3842">IF(MH880="","",MH880-MH879)</f>
        <v>39</v>
      </c>
      <c r="MJ880" s="45">
        <v>286</v>
      </c>
      <c r="MK880" s="45">
        <f t="shared" si="3829"/>
        <v>4</v>
      </c>
      <c r="ML880" s="45">
        <v>32</v>
      </c>
      <c r="MM880" s="45">
        <f t="shared" si="3808"/>
        <v>1</v>
      </c>
      <c r="MN880" s="45">
        <v>-8</v>
      </c>
      <c r="MO880" s="43"/>
      <c r="MP880" s="271">
        <f t="shared" si="3809"/>
        <v>405</v>
      </c>
      <c r="MQ880" s="45">
        <f t="shared" si="3810"/>
        <v>405</v>
      </c>
      <c r="MR880" s="46">
        <f t="shared" si="3811"/>
        <v>0.10384615384615385</v>
      </c>
      <c r="MS880" s="37" t="s">
        <v>1247</v>
      </c>
      <c r="MT880" s="29"/>
      <c r="MU880" s="273">
        <f t="shared" si="3812"/>
        <v>45807</v>
      </c>
      <c r="MV880" s="45">
        <v>6364</v>
      </c>
      <c r="MW880" s="45">
        <f t="shared" ref="MW880:MW885" si="3843">IF(MV880="","",MV880-MV879)</f>
        <v>55</v>
      </c>
      <c r="MX880" s="45">
        <v>288</v>
      </c>
      <c r="MY880" s="45">
        <f t="shared" si="3830"/>
        <v>5</v>
      </c>
      <c r="MZ880" s="45">
        <v>29</v>
      </c>
      <c r="NA880" s="45">
        <f t="shared" si="3813"/>
        <v>5</v>
      </c>
      <c r="NB880" s="45">
        <v>12</v>
      </c>
      <c r="NC880" s="43"/>
      <c r="ND880" s="271">
        <f t="shared" si="3814"/>
        <v>300</v>
      </c>
      <c r="NE880" s="45">
        <f t="shared" si="3815"/>
        <v>1500</v>
      </c>
      <c r="NF880" s="46">
        <f t="shared" si="3816"/>
        <v>0.27272727272727271</v>
      </c>
      <c r="NG880" s="37"/>
      <c r="NH880" s="29"/>
      <c r="NI880" s="273">
        <f t="shared" si="3817"/>
        <v>45807</v>
      </c>
      <c r="NJ880" s="45">
        <v>5311</v>
      </c>
      <c r="NK880" s="45">
        <f t="shared" ref="NK880:NK885" si="3844">IF(NJ880="","",NJ880-NJ879)</f>
        <v>84</v>
      </c>
      <c r="NL880" s="45">
        <v>165</v>
      </c>
      <c r="NM880" s="45">
        <f t="shared" si="3831"/>
        <v>0</v>
      </c>
      <c r="NN880" s="45">
        <v>31</v>
      </c>
      <c r="NO880" s="45">
        <f t="shared" si="3818"/>
        <v>0</v>
      </c>
      <c r="NP880" s="45">
        <v>0</v>
      </c>
      <c r="NQ880" s="43"/>
      <c r="NR880" s="271">
        <f t="shared" si="3819"/>
        <v>1100</v>
      </c>
      <c r="NS880" s="45">
        <f t="shared" si="3820"/>
        <v>0</v>
      </c>
      <c r="NT880" s="46">
        <f t="shared" si="3821"/>
        <v>0</v>
      </c>
      <c r="NU880" s="37"/>
    </row>
    <row r="881" spans="1:385" ht="15.75" thickTop="1" x14ac:dyDescent="0.25">
      <c r="A881" s="38">
        <v>45810</v>
      </c>
      <c r="B881" s="39">
        <f>IF(A881="","",SUM(J881,LG889,AL881,DR881,AZ881,DD881,LU881,NK881,MW881,MI881,X881)+SUM(CP893:CP896)+SUM(BN893:BN896)+SUM(KS893:KS896)+SUM(KE893:KE896)+SUM(CB893:CB896)+SUM(IA893:IA896)+SUM(IO893:IO896)+SUM(JC893:JC896)+SUM(JQ893:JQ896))</f>
        <v>3885</v>
      </c>
      <c r="C881" s="40">
        <f>IF(A881="","",SUM(J881,X881,AL881,AZ881)+SUM(KE893:KE896)+SUM(KS893:KS896)+SUM(BN893:BN896))</f>
        <v>1603</v>
      </c>
      <c r="D881" s="40">
        <f>IF(A881="","",SUM(DD881,DR881)+SUM(CB893:CB896)+SUM(CP893:CP896))</f>
        <v>684</v>
      </c>
      <c r="E881" s="40">
        <f>IF(A881="","",SUM(NK881,MW881,MI881,DR881,LG889,LU881,DD881)+SUM(IA893:IA896)+SUM(IO893:IO896)+SUM(JC893:JC896)+SUM(JQ893:JQ896))</f>
        <v>1751</v>
      </c>
      <c r="F881" s="135"/>
      <c r="G881" s="135"/>
      <c r="H881" s="42"/>
      <c r="I881" s="45">
        <v>40444</v>
      </c>
      <c r="J881" s="45">
        <f t="shared" si="3832"/>
        <v>114</v>
      </c>
      <c r="K881" s="45">
        <v>1987</v>
      </c>
      <c r="L881" s="45">
        <f t="shared" si="3822"/>
        <v>13</v>
      </c>
      <c r="M881" s="45">
        <v>80</v>
      </c>
      <c r="N881" s="45">
        <f t="shared" si="3773"/>
        <v>15</v>
      </c>
      <c r="O881" s="45">
        <v>0</v>
      </c>
      <c r="P881" s="43"/>
      <c r="Q881" s="271">
        <f t="shared" si="3774"/>
        <v>363</v>
      </c>
      <c r="R881" s="45">
        <f t="shared" si="3775"/>
        <v>5445</v>
      </c>
      <c r="S881" s="46">
        <f t="shared" si="3776"/>
        <v>0.47763157894736841</v>
      </c>
      <c r="T881" s="37"/>
      <c r="U881" s="29"/>
      <c r="V881" s="273">
        <f t="shared" si="3777"/>
        <v>45810</v>
      </c>
      <c r="W881" s="45">
        <v>7390</v>
      </c>
      <c r="X881" s="45">
        <f t="shared" si="3833"/>
        <v>272</v>
      </c>
      <c r="Y881" s="45">
        <v>361</v>
      </c>
      <c r="Z881" s="45">
        <f t="shared" si="3823"/>
        <v>8</v>
      </c>
      <c r="AA881" s="45">
        <v>18</v>
      </c>
      <c r="AB881" s="45">
        <f t="shared" si="3778"/>
        <v>12</v>
      </c>
      <c r="AC881" s="45">
        <v>7</v>
      </c>
      <c r="AD881" s="43"/>
      <c r="AE881" s="271">
        <f t="shared" si="3779"/>
        <v>385</v>
      </c>
      <c r="AF881" s="45">
        <f t="shared" si="3780"/>
        <v>4620</v>
      </c>
      <c r="AG881" s="46">
        <f t="shared" si="3781"/>
        <v>0.1698529411764706</v>
      </c>
      <c r="AH881" s="37"/>
      <c r="AI881" s="29"/>
      <c r="AJ881" s="273">
        <f t="shared" si="3782"/>
        <v>45810</v>
      </c>
      <c r="AK881" s="45">
        <v>9643</v>
      </c>
      <c r="AL881" s="45">
        <f t="shared" si="3834"/>
        <v>120</v>
      </c>
      <c r="AM881" s="45">
        <v>260</v>
      </c>
      <c r="AN881" s="45">
        <f t="shared" si="3824"/>
        <v>4</v>
      </c>
      <c r="AO881" s="45">
        <v>43</v>
      </c>
      <c r="AP881" s="45">
        <f t="shared" si="3783"/>
        <v>0</v>
      </c>
      <c r="AQ881" s="45">
        <v>8</v>
      </c>
      <c r="AR881" s="43"/>
      <c r="AS881" s="271">
        <f t="shared" si="3784"/>
        <v>1008</v>
      </c>
      <c r="AT881" s="45">
        <f t="shared" si="3785"/>
        <v>0</v>
      </c>
      <c r="AU881" s="46">
        <f t="shared" si="3786"/>
        <v>0</v>
      </c>
      <c r="AV881" s="37"/>
      <c r="AW881" s="29"/>
      <c r="AX881" s="273">
        <f t="shared" si="3787"/>
        <v>45810</v>
      </c>
      <c r="AY881" s="45">
        <v>11127</v>
      </c>
      <c r="AZ881" s="45">
        <f t="shared" si="3835"/>
        <v>218</v>
      </c>
      <c r="BA881" s="45">
        <v>423</v>
      </c>
      <c r="BB881" s="45">
        <f t="shared" si="3825"/>
        <v>2</v>
      </c>
      <c r="BC881" s="45">
        <v>22</v>
      </c>
      <c r="BD881" s="45">
        <f t="shared" si="3788"/>
        <v>1</v>
      </c>
      <c r="BE881" s="45">
        <v>1</v>
      </c>
      <c r="BF881" s="43"/>
      <c r="BG881" s="271">
        <f t="shared" si="3789"/>
        <v>1012</v>
      </c>
      <c r="BH881" s="45">
        <f t="shared" si="3790"/>
        <v>1012</v>
      </c>
      <c r="BI881" s="46">
        <f t="shared" si="3791"/>
        <v>4.6422018348623854E-2</v>
      </c>
      <c r="BJ881" s="37"/>
      <c r="BK881" s="29"/>
      <c r="BL881" s="273">
        <f>IF($A878="","",$A878)</f>
        <v>45801</v>
      </c>
      <c r="BM881" s="45">
        <v>15663</v>
      </c>
      <c r="BN881" s="271">
        <f t="shared" ref="BN881:BN883" si="3845">IF(BM881="","",BM881-BM877)</f>
        <v>72</v>
      </c>
      <c r="BO881" s="45">
        <v>676</v>
      </c>
      <c r="BP881" s="87">
        <f>IF(BO881="","",BO881-BO877)</f>
        <v>2</v>
      </c>
      <c r="BQ881" s="271">
        <v>16</v>
      </c>
      <c r="BR881" s="271">
        <f t="shared" ref="BR881:BR912" si="3846">IF(BQ881="","",BQ877+BS877-BQ881)</f>
        <v>2</v>
      </c>
      <c r="BS881" s="271">
        <v>0</v>
      </c>
      <c r="BT881" s="274" t="str">
        <f t="shared" ref="BT881:BT912" si="3847">IF(BM881="","",BT877)</f>
        <v>ギャルキティキーケース</v>
      </c>
      <c r="BU881" s="272">
        <f t="shared" ref="BU881:BU912" si="3848">IF(BN881="","",BU877)</f>
        <v>726</v>
      </c>
      <c r="BV881" s="45">
        <f t="shared" ref="BV881:BV912" si="3849">IF(BQ881="","",BR881*BU881)</f>
        <v>1452</v>
      </c>
      <c r="BW881" s="89">
        <f t="shared" ref="BW881:BW912" si="3850">IF(BR881="","",BV881/(BN881*100))</f>
        <v>0.20166666666666666</v>
      </c>
      <c r="BX881" s="37"/>
      <c r="BY881" s="57"/>
      <c r="BZ881" s="273">
        <f>IF($A878="","",$A878)</f>
        <v>45801</v>
      </c>
      <c r="CA881" s="45">
        <v>5878</v>
      </c>
      <c r="CB881" s="271">
        <f t="shared" ref="CB881:CB883" si="3851">IF(CA881="","",CA881-CA877)</f>
        <v>37</v>
      </c>
      <c r="CC881" s="45">
        <v>214</v>
      </c>
      <c r="CD881" s="87">
        <f>IF(CC881="","",CC881-CC877)</f>
        <v>1</v>
      </c>
      <c r="CE881" s="271">
        <v>8</v>
      </c>
      <c r="CF881" s="271">
        <f t="shared" ref="CF881:CF912" si="3852">IF(CE881="","",CE877+CG877-CE881)</f>
        <v>0</v>
      </c>
      <c r="CG881" s="271">
        <v>0</v>
      </c>
      <c r="CH881" s="274" t="str">
        <f t="shared" ref="CH881:CH912" si="3853">IF(CA881="","",CH877)</f>
        <v>ジャグラーサウンドボタン</v>
      </c>
      <c r="CI881" s="272">
        <f t="shared" ref="CI881:CI912" si="3854">IF(CB881="","",CI877)</f>
        <v>748</v>
      </c>
      <c r="CJ881" s="45">
        <f t="shared" ref="CJ881:CJ912" si="3855">IF(CE881="","",CF881*CI881)</f>
        <v>0</v>
      </c>
      <c r="CK881" s="89">
        <f t="shared" ref="CK881:CK912" si="3856">IF(CF881="","",CJ881/(CB881*100))</f>
        <v>0</v>
      </c>
      <c r="CL881" s="37"/>
      <c r="CM881" s="29"/>
      <c r="CN881" s="273">
        <f>IF($A878="","",$A878)</f>
        <v>45801</v>
      </c>
      <c r="CO881" s="45">
        <v>15975</v>
      </c>
      <c r="CP881" s="271">
        <f t="shared" ref="CP881:CP883" si="3857">IF(CO881="","",CO881-CO877)</f>
        <v>23</v>
      </c>
      <c r="CQ881" s="45">
        <v>1154</v>
      </c>
      <c r="CR881" s="87">
        <f>IF(CQ881="","",CQ881-CQ877)</f>
        <v>1</v>
      </c>
      <c r="CS881" s="271">
        <v>21</v>
      </c>
      <c r="CT881" s="271">
        <f t="shared" ref="CT881:CT912" si="3858">IF(CS881="","",CS877+CU877-CS881)</f>
        <v>1</v>
      </c>
      <c r="CU881" s="271">
        <v>0</v>
      </c>
      <c r="CV881" s="274" t="str">
        <f t="shared" ref="CV881:CV912" si="3859">IF(CO881="","",CV877)</f>
        <v>ゴールドイヤホン</v>
      </c>
      <c r="CW881" s="272">
        <f t="shared" ref="CW881:CW912" si="3860">IF(CP881="","",CW877)</f>
        <v>770</v>
      </c>
      <c r="CX881" s="45">
        <f t="shared" ref="CX881:CX912" si="3861">IF(CS881="","",CT881*CW881)</f>
        <v>770</v>
      </c>
      <c r="CY881" s="89">
        <f t="shared" ref="CY881:CY912" si="3862">IF(CT881="","",CX881/(CP881*100))</f>
        <v>0.33478260869565218</v>
      </c>
      <c r="CZ881" s="37"/>
      <c r="DA881" s="29"/>
      <c r="DB881" s="273">
        <f t="shared" si="3792"/>
        <v>45810</v>
      </c>
      <c r="DC881" s="45">
        <v>23684</v>
      </c>
      <c r="DD881" s="45">
        <f t="shared" si="3836"/>
        <v>43</v>
      </c>
      <c r="DE881" s="45">
        <v>1367</v>
      </c>
      <c r="DF881" s="45">
        <f t="shared" si="3826"/>
        <v>2</v>
      </c>
      <c r="DG881" s="45">
        <v>16</v>
      </c>
      <c r="DH881" s="45">
        <f t="shared" si="3793"/>
        <v>2</v>
      </c>
      <c r="DI881" s="45">
        <v>0</v>
      </c>
      <c r="DJ881" s="43"/>
      <c r="DK881" s="271">
        <f t="shared" si="3794"/>
        <v>880</v>
      </c>
      <c r="DL881" s="45">
        <f t="shared" si="3795"/>
        <v>1760</v>
      </c>
      <c r="DM881" s="46">
        <f t="shared" si="3796"/>
        <v>0.40930232558139534</v>
      </c>
      <c r="DN881" s="186" t="s">
        <v>411</v>
      </c>
      <c r="DO881" s="29"/>
      <c r="DP881" s="273">
        <f t="shared" si="3797"/>
        <v>45810</v>
      </c>
      <c r="DQ881" s="45">
        <v>2741</v>
      </c>
      <c r="DR881" s="45">
        <f t="shared" si="3837"/>
        <v>110</v>
      </c>
      <c r="DS881" s="45">
        <v>82</v>
      </c>
      <c r="DT881" s="45">
        <f t="shared" si="3827"/>
        <v>4</v>
      </c>
      <c r="DU881" s="45">
        <v>37</v>
      </c>
      <c r="DV881" s="45">
        <f t="shared" si="3798"/>
        <v>4</v>
      </c>
      <c r="DW881" s="45">
        <v>0</v>
      </c>
      <c r="DX881" s="43"/>
      <c r="DY881" s="271">
        <f t="shared" si="3799"/>
        <v>726</v>
      </c>
      <c r="DZ881" s="45">
        <f t="shared" si="3800"/>
        <v>2904</v>
      </c>
      <c r="EA881" s="46">
        <f t="shared" si="3801"/>
        <v>0.26400000000000001</v>
      </c>
      <c r="EB881" s="37"/>
      <c r="GU881" s="220"/>
      <c r="GV881" s="29"/>
      <c r="GW881" s="31"/>
      <c r="GX881" s="29"/>
      <c r="GY881" s="128"/>
      <c r="GZ881" s="29"/>
      <c r="HB881" s="166"/>
      <c r="HC881" s="29"/>
      <c r="HD881" s="29"/>
      <c r="HE881" s="29"/>
      <c r="HF881" s="29"/>
      <c r="HG881" s="29"/>
      <c r="HK881" s="29"/>
      <c r="HL881" s="29"/>
      <c r="HM881" s="128"/>
      <c r="HN881" s="29"/>
      <c r="HP881" s="166"/>
      <c r="HQ881" s="29"/>
      <c r="HR881" s="29"/>
      <c r="HS881" s="29"/>
      <c r="HT881" s="29"/>
      <c r="HU881" s="29"/>
      <c r="HX881" s="360"/>
      <c r="HY881" s="273">
        <f>IF($A878="","",$A878)</f>
        <v>45801</v>
      </c>
      <c r="HZ881" s="45">
        <v>4399</v>
      </c>
      <c r="IA881" s="271">
        <f t="shared" ref="IA881:IA883" si="3863">IF(HZ881="","",HZ881-HZ877)</f>
        <v>66</v>
      </c>
      <c r="IB881" s="45">
        <v>248</v>
      </c>
      <c r="IC881" s="87">
        <f>IF(IB881="","",IB881-IB877)</f>
        <v>5</v>
      </c>
      <c r="ID881" s="271">
        <v>10</v>
      </c>
      <c r="IE881" s="271">
        <f t="shared" ref="IE881:IE916" si="3864">IF(ID881="","",ID877+IF877-ID881)</f>
        <v>6</v>
      </c>
      <c r="IF881" s="271">
        <v>0</v>
      </c>
      <c r="IG881" s="274" t="str">
        <f t="shared" ref="IG881:IG916" si="3865">IF(HZ881="","",IG877)</f>
        <v>お菓子ウォレット</v>
      </c>
      <c r="IH881" s="272">
        <f t="shared" ref="IH881:IH916" si="3866">IF(IA881="","",IH877)</f>
        <v>800</v>
      </c>
      <c r="II881" s="45">
        <f t="shared" ref="II881:II916" si="3867">IF(ID881="","",IE881*IH881)</f>
        <v>4800</v>
      </c>
      <c r="IJ881" s="89">
        <f t="shared" ref="IJ881:IJ916" si="3868">IF(IE881="","",II881/(IA881*100))</f>
        <v>0.72727272727272729</v>
      </c>
      <c r="IK881" s="37" t="s">
        <v>67</v>
      </c>
      <c r="IL881" s="29"/>
      <c r="IM881" s="273">
        <f>IF($A878="","",$A878)</f>
        <v>45801</v>
      </c>
      <c r="IN881" s="45">
        <v>3565</v>
      </c>
      <c r="IO881" s="271">
        <f t="shared" ref="IO881:IO883" si="3869">IF(IN881="","",IN881-IN877)</f>
        <v>64</v>
      </c>
      <c r="IP881" s="45">
        <v>107</v>
      </c>
      <c r="IQ881" s="87">
        <f>IF(IP881="","",IP881-IP877)</f>
        <v>1</v>
      </c>
      <c r="IR881" s="271">
        <v>20</v>
      </c>
      <c r="IS881" s="271">
        <f t="shared" ref="IS881:IS916" si="3870">IF(IR881="","",IR877+IT877-IR881)</f>
        <v>1</v>
      </c>
      <c r="IT881" s="271">
        <v>-6</v>
      </c>
      <c r="IU881" s="274" t="str">
        <f t="shared" ref="IU881:IU916" si="3871">IF(IN881="","",IU877)</f>
        <v>ミニ香水</v>
      </c>
      <c r="IV881" s="272">
        <f t="shared" ref="IV881:IV916" si="3872">IF(IO881="","",IV877)</f>
        <v>1100</v>
      </c>
      <c r="IW881" s="45">
        <f t="shared" ref="IW881:IW916" si="3873">IF(IR881="","",IS881*IV881)</f>
        <v>1100</v>
      </c>
      <c r="IX881" s="89">
        <f t="shared" ref="IX881:IX916" si="3874">IF(IS881="","",IW881/(IO881*100))</f>
        <v>0.171875</v>
      </c>
      <c r="IY881" s="37" t="s">
        <v>168</v>
      </c>
      <c r="IZ881" s="278"/>
      <c r="JA881" s="273">
        <f>IF($A878="","",$A878)</f>
        <v>45801</v>
      </c>
      <c r="JB881" s="45">
        <v>2391</v>
      </c>
      <c r="JC881" s="271">
        <f t="shared" ref="JC881:JC883" si="3875">IF(JB881="","",JB881-JB877)</f>
        <v>68</v>
      </c>
      <c r="JD881" s="45">
        <v>133</v>
      </c>
      <c r="JE881" s="87">
        <f>IF(JD881="","",JD881-JD877)</f>
        <v>0</v>
      </c>
      <c r="JF881" s="271">
        <v>4</v>
      </c>
      <c r="JG881" s="271">
        <f t="shared" ref="JG881:JG916" si="3876">IF(JF881="","",JF877+JH877-JF881)</f>
        <v>4</v>
      </c>
      <c r="JH881" s="271">
        <v>0</v>
      </c>
      <c r="JI881" s="274" t="str">
        <f t="shared" ref="JI881:JI916" si="3877">IF(JB881="","",JI877)</f>
        <v>サンリオFAN</v>
      </c>
      <c r="JJ881" s="272">
        <f t="shared" ref="JJ881:JJ916" si="3878">IF(JC881="","",JJ877)</f>
        <v>1100</v>
      </c>
      <c r="JK881" s="45">
        <f t="shared" ref="JK881:JK916" si="3879">IF(JF881="","",JG881*JJ881)</f>
        <v>4400</v>
      </c>
      <c r="JL881" s="89">
        <f t="shared" ref="JL881:JL916" si="3880">IF(JG881="","",JK881/(JC881*100))</f>
        <v>0.6470588235294118</v>
      </c>
      <c r="JM881" s="37" t="s">
        <v>171</v>
      </c>
      <c r="JN881" s="29"/>
      <c r="JO881" s="273">
        <f>IF($A878="","",$A878)</f>
        <v>45801</v>
      </c>
      <c r="JP881" s="45">
        <v>2544</v>
      </c>
      <c r="JQ881" s="271">
        <f t="shared" ref="JQ881:JQ883" si="3881">IF(JP881="","",JP881-JP877)</f>
        <v>36</v>
      </c>
      <c r="JR881" s="45">
        <v>92</v>
      </c>
      <c r="JS881" s="87">
        <f>IF(JR881="","",JR881-JR877)</f>
        <v>1</v>
      </c>
      <c r="JT881" s="271">
        <v>13</v>
      </c>
      <c r="JU881" s="271">
        <f t="shared" ref="JU881:JU916" si="3882">IF(JT881="","",JT877+JV877-JT881)</f>
        <v>2</v>
      </c>
      <c r="JV881" s="271">
        <v>0</v>
      </c>
      <c r="JW881" s="274" t="str">
        <f t="shared" ref="JW881:JW916" si="3883">IF(JP881="","",JW877)</f>
        <v>猫アイシャドウ</v>
      </c>
      <c r="JX881" s="272">
        <f t="shared" ref="JX881:JX916" si="3884">IF(JQ881="","",JX877)</f>
        <v>1034</v>
      </c>
      <c r="JY881" s="45">
        <f t="shared" ref="JY881:JY916" si="3885">IF(JT881="","",JU881*JX881)</f>
        <v>2068</v>
      </c>
      <c r="JZ881" s="89">
        <f t="shared" ref="JZ881:JZ916" si="3886">IF(JU881="","",JY881/(JQ881*100))</f>
        <v>0.57444444444444442</v>
      </c>
      <c r="KA881" s="37"/>
      <c r="KB881" s="51"/>
      <c r="KC881" s="273">
        <f>IF($A878="","",$A878)</f>
        <v>45801</v>
      </c>
      <c r="KD881" s="45">
        <v>9446</v>
      </c>
      <c r="KE881" s="271">
        <f>IF(KD881="","",KD881-KD877)</f>
        <v>77</v>
      </c>
      <c r="KF881" s="45">
        <v>378</v>
      </c>
      <c r="KG881" s="87">
        <f>IF(KF881="","",KF881-KF877)</f>
        <v>2</v>
      </c>
      <c r="KH881" s="271">
        <v>3</v>
      </c>
      <c r="KI881" s="271">
        <f>IF(KH881="","",KH877+KJ877-KH881)</f>
        <v>3</v>
      </c>
      <c r="KJ881" s="271">
        <v>2</v>
      </c>
      <c r="KK881" s="274" t="str">
        <f>IF(KD881="","",KK877)</f>
        <v>サンリオFAN</v>
      </c>
      <c r="KL881" s="272">
        <f>IF(KE881="","",KL877)</f>
        <v>1100</v>
      </c>
      <c r="KM881" s="45">
        <f>IF(KH881="","",KI881*KL881)</f>
        <v>3300</v>
      </c>
      <c r="KN881" s="89">
        <f>IF(KI881="","",KM881/(KE881*100))</f>
        <v>0.42857142857142855</v>
      </c>
      <c r="KO881" s="37" t="s">
        <v>93</v>
      </c>
      <c r="KP881" s="29"/>
      <c r="KQ881" s="273">
        <f>IF($A878="","",$A878)</f>
        <v>45801</v>
      </c>
      <c r="KR881" s="45">
        <v>15900</v>
      </c>
      <c r="KS881" s="271">
        <f>IF(KR881="","",KR881-KR877)</f>
        <v>90</v>
      </c>
      <c r="KT881" s="45">
        <v>914</v>
      </c>
      <c r="KU881" s="87">
        <f>IF(KT881="","",KT881-KT877)</f>
        <v>3</v>
      </c>
      <c r="KV881" s="271">
        <v>9</v>
      </c>
      <c r="KW881" s="271">
        <f>IF(KV881="","",KV877+KX877-KV881)</f>
        <v>0</v>
      </c>
      <c r="KX881" s="271">
        <v>0</v>
      </c>
      <c r="KY881" s="274" t="str">
        <f>IF(KR881="","",KY877)</f>
        <v>ジャグラーサウンドフラッシュ</v>
      </c>
      <c r="KZ881" s="272">
        <f>IF(KS881="","",KZ877)</f>
        <v>800</v>
      </c>
      <c r="LA881" s="45">
        <f>IF(KV881="","",KW881*KZ881)</f>
        <v>0</v>
      </c>
      <c r="LB881" s="89">
        <f>IF(KW881="","",LA881/(KS881*100))</f>
        <v>0</v>
      </c>
      <c r="LC881" s="37"/>
      <c r="LD881" s="29"/>
      <c r="LE881" s="47"/>
      <c r="LF881" s="45"/>
      <c r="LG881" s="45"/>
      <c r="LH881" s="45">
        <v>529</v>
      </c>
      <c r="LI881" s="45">
        <v>0</v>
      </c>
      <c r="LJ881" s="43">
        <v>2</v>
      </c>
      <c r="LK881" s="45">
        <v>0</v>
      </c>
      <c r="LL881" s="45">
        <v>0</v>
      </c>
      <c r="LM881" s="73" t="str">
        <f t="shared" ref="LM881" si="3887">IF(LF880="","",LM878)</f>
        <v>バイキンティッシュカバー、アンパンブランケット黄色</v>
      </c>
      <c r="LN881" s="280">
        <f t="shared" ref="LN881" si="3888">IF(LG880="","",LN878)</f>
        <v>1000</v>
      </c>
      <c r="LO881" s="45">
        <f t="shared" si="3840"/>
        <v>0</v>
      </c>
      <c r="LP881" s="46"/>
      <c r="LQ881" s="37"/>
      <c r="LR881" s="29"/>
      <c r="LS881" s="273">
        <f t="shared" si="3802"/>
        <v>45810</v>
      </c>
      <c r="LT881" s="45">
        <v>15623</v>
      </c>
      <c r="LU881" s="45">
        <f t="shared" si="3841"/>
        <v>79</v>
      </c>
      <c r="LV881" s="45">
        <v>857</v>
      </c>
      <c r="LW881" s="45">
        <f t="shared" si="3828"/>
        <v>3</v>
      </c>
      <c r="LX881" s="45">
        <v>28</v>
      </c>
      <c r="LY881" s="45">
        <f t="shared" si="3803"/>
        <v>2</v>
      </c>
      <c r="LZ881" s="45">
        <v>6</v>
      </c>
      <c r="MA881" s="43"/>
      <c r="MB881" s="271">
        <f t="shared" si="3804"/>
        <v>385</v>
      </c>
      <c r="MC881" s="45">
        <f t="shared" si="3805"/>
        <v>770</v>
      </c>
      <c r="MD881" s="46">
        <f t="shared" si="3806"/>
        <v>9.7468354430379753E-2</v>
      </c>
      <c r="ME881" s="37"/>
      <c r="MF881" s="29"/>
      <c r="MG881" s="273">
        <f t="shared" si="3807"/>
        <v>45810</v>
      </c>
      <c r="MH881" s="45">
        <v>4370</v>
      </c>
      <c r="MI881" s="69">
        <f t="shared" si="3842"/>
        <v>55</v>
      </c>
      <c r="MJ881" s="45">
        <v>290</v>
      </c>
      <c r="MK881" s="45">
        <f t="shared" si="3829"/>
        <v>4</v>
      </c>
      <c r="ML881" s="45">
        <v>20</v>
      </c>
      <c r="MM881" s="45">
        <f t="shared" si="3808"/>
        <v>4</v>
      </c>
      <c r="MN881" s="45">
        <v>0</v>
      </c>
      <c r="MO881" s="43"/>
      <c r="MP881" s="271">
        <v>1100</v>
      </c>
      <c r="MQ881" s="45">
        <f t="shared" si="3810"/>
        <v>4400</v>
      </c>
      <c r="MR881" s="46">
        <f t="shared" si="3811"/>
        <v>0.8</v>
      </c>
      <c r="MS881" s="37" t="s">
        <v>188</v>
      </c>
      <c r="MT881" s="29"/>
      <c r="MU881" s="273">
        <f t="shared" si="3812"/>
        <v>45810</v>
      </c>
      <c r="MV881" s="45">
        <v>6472</v>
      </c>
      <c r="MW881" s="45">
        <f t="shared" si="3843"/>
        <v>108</v>
      </c>
      <c r="MX881" s="45">
        <v>295</v>
      </c>
      <c r="MY881" s="45">
        <f t="shared" si="3830"/>
        <v>7</v>
      </c>
      <c r="MZ881" s="45">
        <v>33</v>
      </c>
      <c r="NA881" s="45">
        <f t="shared" si="3813"/>
        <v>8</v>
      </c>
      <c r="NB881" s="45">
        <v>8</v>
      </c>
      <c r="NC881" s="43"/>
      <c r="ND881" s="271">
        <f t="shared" si="3814"/>
        <v>300</v>
      </c>
      <c r="NE881" s="45">
        <f t="shared" si="3815"/>
        <v>2400</v>
      </c>
      <c r="NF881" s="46">
        <f t="shared" si="3816"/>
        <v>0.22222222222222221</v>
      </c>
      <c r="NG881" s="37"/>
      <c r="NH881" s="29"/>
      <c r="NI881" s="273">
        <f t="shared" si="3817"/>
        <v>45810</v>
      </c>
      <c r="NJ881" s="45">
        <v>5536</v>
      </c>
      <c r="NK881" s="45">
        <f t="shared" si="3844"/>
        <v>225</v>
      </c>
      <c r="NL881" s="45">
        <v>166</v>
      </c>
      <c r="NM881" s="45">
        <f t="shared" si="3831"/>
        <v>1</v>
      </c>
      <c r="NN881" s="45">
        <v>30</v>
      </c>
      <c r="NO881" s="45">
        <f t="shared" si="3818"/>
        <v>1</v>
      </c>
      <c r="NP881" s="45">
        <v>2</v>
      </c>
      <c r="NQ881" s="43"/>
      <c r="NR881" s="271">
        <f t="shared" si="3819"/>
        <v>1100</v>
      </c>
      <c r="NS881" s="45">
        <f t="shared" si="3820"/>
        <v>1100</v>
      </c>
      <c r="NT881" s="46">
        <f t="shared" si="3821"/>
        <v>4.8888888888888891E-2</v>
      </c>
      <c r="NU881" s="37"/>
    </row>
    <row r="882" spans="1:385" ht="15.75" thickBot="1" x14ac:dyDescent="0.3">
      <c r="A882" s="38">
        <v>45814</v>
      </c>
      <c r="B882" s="39">
        <f>IF(A882="","",SUM(J882,LG892,AL882,DR882,AZ882,DD882,LU882,NK882,MW882,MI882,X882)+SUM(CP897:CP900)+SUM(BN897:BN900)+SUM(KS897:KS900)+SUM(KE897:KE900)+SUM(CB897:CB900)+SUM(IA897:IA900)+SUM(IO897:IO900)+SUM(JC897:JC900)+SUM(JQ897:JQ900))</f>
        <v>2376</v>
      </c>
      <c r="C882" s="40">
        <f>IF(A882="","",SUM(J882,X882,AL882,AZ882)+SUM(KE897:KE900)+SUM(KS897:KS900)+SUM(BN897:BN900))</f>
        <v>1295</v>
      </c>
      <c r="D882" s="40">
        <f>IF(A882="","",SUM(DD882,DR882)+SUM(CB897:CB900)+SUM(CP897:CP900))</f>
        <v>492</v>
      </c>
      <c r="E882" s="40">
        <f>IF(A882="","",SUM(NK882,MW882,MI882,DR882,LG892,LU882)+SUM(IA897:IA900)+SUM(IO897:IO900)+SUM(JC897:JC900)+SUM(JQ897:JQ900))</f>
        <v>657</v>
      </c>
      <c r="F882" s="135"/>
      <c r="G882" s="135"/>
      <c r="H882" s="42"/>
      <c r="I882" s="45">
        <v>40544</v>
      </c>
      <c r="J882" s="45">
        <f t="shared" si="3832"/>
        <v>100</v>
      </c>
      <c r="K882" s="45">
        <v>1995</v>
      </c>
      <c r="L882" s="45">
        <f t="shared" si="3822"/>
        <v>8</v>
      </c>
      <c r="M882" s="45">
        <v>70</v>
      </c>
      <c r="N882" s="45">
        <f t="shared" si="3773"/>
        <v>10</v>
      </c>
      <c r="O882" s="45">
        <v>0</v>
      </c>
      <c r="P882" s="43"/>
      <c r="Q882" s="271">
        <f t="shared" si="3774"/>
        <v>363</v>
      </c>
      <c r="R882" s="45">
        <f t="shared" si="3775"/>
        <v>3630</v>
      </c>
      <c r="S882" s="46">
        <f t="shared" si="3776"/>
        <v>0.36299999999999999</v>
      </c>
      <c r="T882" s="37"/>
      <c r="U882" s="29"/>
      <c r="V882" s="273">
        <f t="shared" si="3777"/>
        <v>45814</v>
      </c>
      <c r="W882" s="45">
        <v>7471</v>
      </c>
      <c r="X882" s="45">
        <f t="shared" si="3833"/>
        <v>81</v>
      </c>
      <c r="Y882" s="45">
        <v>364</v>
      </c>
      <c r="Z882" s="45">
        <f t="shared" si="3823"/>
        <v>3</v>
      </c>
      <c r="AA882" s="45">
        <v>22</v>
      </c>
      <c r="AB882" s="45">
        <f t="shared" si="3778"/>
        <v>3</v>
      </c>
      <c r="AC882" s="45">
        <v>4</v>
      </c>
      <c r="AD882" s="43"/>
      <c r="AE882" s="271">
        <f t="shared" si="3779"/>
        <v>385</v>
      </c>
      <c r="AF882" s="45">
        <f t="shared" si="3780"/>
        <v>1155</v>
      </c>
      <c r="AG882" s="46">
        <f t="shared" si="3781"/>
        <v>0.1425925925925926</v>
      </c>
      <c r="AH882" s="37"/>
      <c r="AI882" s="29"/>
      <c r="AJ882" s="273">
        <f t="shared" si="3782"/>
        <v>45814</v>
      </c>
      <c r="AK882" s="45">
        <v>9933</v>
      </c>
      <c r="AL882" s="45">
        <f t="shared" si="3834"/>
        <v>290</v>
      </c>
      <c r="AM882" s="45">
        <v>266</v>
      </c>
      <c r="AN882" s="45">
        <f t="shared" si="3824"/>
        <v>6</v>
      </c>
      <c r="AO882" s="45">
        <v>45</v>
      </c>
      <c r="AP882" s="45">
        <f t="shared" si="3783"/>
        <v>6</v>
      </c>
      <c r="AQ882" s="45">
        <v>7</v>
      </c>
      <c r="AR882" s="43"/>
      <c r="AS882" s="271">
        <f t="shared" si="3784"/>
        <v>1008</v>
      </c>
      <c r="AT882" s="45">
        <f t="shared" si="3785"/>
        <v>6048</v>
      </c>
      <c r="AU882" s="46">
        <f t="shared" si="3786"/>
        <v>0.20855172413793102</v>
      </c>
      <c r="AV882" s="37"/>
      <c r="AW882" s="29"/>
      <c r="AX882" s="273">
        <f t="shared" si="3787"/>
        <v>45814</v>
      </c>
      <c r="AY882" s="45">
        <v>11213</v>
      </c>
      <c r="AZ882" s="45">
        <f t="shared" si="3835"/>
        <v>86</v>
      </c>
      <c r="BA882" s="45">
        <v>425</v>
      </c>
      <c r="BB882" s="45">
        <f t="shared" si="3825"/>
        <v>2</v>
      </c>
      <c r="BC882" s="45">
        <v>20</v>
      </c>
      <c r="BD882" s="45">
        <f t="shared" si="3788"/>
        <v>3</v>
      </c>
      <c r="BE882" s="45">
        <v>4</v>
      </c>
      <c r="BF882" s="43"/>
      <c r="BG882" s="271">
        <f t="shared" si="3789"/>
        <v>1012</v>
      </c>
      <c r="BH882" s="45">
        <f t="shared" si="3790"/>
        <v>3036</v>
      </c>
      <c r="BI882" s="46">
        <f t="shared" si="3791"/>
        <v>0.3530232558139535</v>
      </c>
      <c r="BJ882" s="37"/>
      <c r="BK882" s="29"/>
      <c r="BL882" s="47"/>
      <c r="BM882" s="43">
        <v>13828</v>
      </c>
      <c r="BN882" s="179">
        <f t="shared" si="3845"/>
        <v>16</v>
      </c>
      <c r="BO882" s="43">
        <v>535</v>
      </c>
      <c r="BP882" s="45">
        <f>IF(BO882="","",BO882-BO878)</f>
        <v>0</v>
      </c>
      <c r="BQ882" s="45">
        <v>26</v>
      </c>
      <c r="BR882" s="45">
        <f t="shared" si="3846"/>
        <v>0</v>
      </c>
      <c r="BS882" s="271">
        <v>0</v>
      </c>
      <c r="BT882" s="64" t="str">
        <f t="shared" si="3847"/>
        <v>ゴールドイヤホン</v>
      </c>
      <c r="BU882" s="280">
        <f t="shared" si="3848"/>
        <v>770</v>
      </c>
      <c r="BV882" s="43">
        <f t="shared" si="3849"/>
        <v>0</v>
      </c>
      <c r="BW882" s="46">
        <f t="shared" si="3850"/>
        <v>0</v>
      </c>
      <c r="BX882" s="37"/>
      <c r="BY882" s="57"/>
      <c r="BZ882" s="47"/>
      <c r="CA882" s="43">
        <v>5737</v>
      </c>
      <c r="CB882" s="45">
        <f t="shared" si="3851"/>
        <v>15</v>
      </c>
      <c r="CC882" s="43">
        <v>191</v>
      </c>
      <c r="CD882" s="45">
        <f>IF(CC882="","",CC882-CC878)</f>
        <v>0</v>
      </c>
      <c r="CE882" s="45">
        <v>5</v>
      </c>
      <c r="CF882" s="45">
        <f t="shared" si="3852"/>
        <v>0</v>
      </c>
      <c r="CG882" s="271">
        <v>3</v>
      </c>
      <c r="CH882" s="63" t="str">
        <f t="shared" si="3853"/>
        <v>じゃがりこイヤホン</v>
      </c>
      <c r="CI882" s="280">
        <f t="shared" si="3854"/>
        <v>1100</v>
      </c>
      <c r="CJ882" s="43">
        <f t="shared" si="3855"/>
        <v>0</v>
      </c>
      <c r="CK882" s="46">
        <f t="shared" si="3856"/>
        <v>0</v>
      </c>
      <c r="CL882" s="210" t="s">
        <v>167</v>
      </c>
      <c r="CM882" s="29"/>
      <c r="CN882" s="47"/>
      <c r="CO882" s="43">
        <v>14785</v>
      </c>
      <c r="CP882" s="45">
        <f t="shared" si="3857"/>
        <v>61</v>
      </c>
      <c r="CQ882" s="43">
        <v>1069</v>
      </c>
      <c r="CR882" s="45">
        <f>IF(CQ882="","",CQ882-CQ878)</f>
        <v>2</v>
      </c>
      <c r="CS882" s="45">
        <v>3</v>
      </c>
      <c r="CT882" s="45">
        <f t="shared" si="3858"/>
        <v>2</v>
      </c>
      <c r="CU882" s="271">
        <v>0</v>
      </c>
      <c r="CV882" s="63" t="str">
        <f t="shared" si="3859"/>
        <v>サンリオFAN</v>
      </c>
      <c r="CW882" s="280">
        <f t="shared" si="3860"/>
        <v>1100</v>
      </c>
      <c r="CX882" s="43">
        <f t="shared" si="3861"/>
        <v>2200</v>
      </c>
      <c r="CY882" s="46">
        <f t="shared" si="3862"/>
        <v>0.36065573770491804</v>
      </c>
      <c r="CZ882" s="37"/>
      <c r="DA882" s="29"/>
      <c r="DB882" s="273">
        <f t="shared" si="3792"/>
        <v>45814</v>
      </c>
      <c r="DC882" s="45">
        <v>23789</v>
      </c>
      <c r="DD882" s="45">
        <f t="shared" si="3836"/>
        <v>105</v>
      </c>
      <c r="DE882" s="45">
        <v>1369</v>
      </c>
      <c r="DF882" s="45">
        <f t="shared" si="3826"/>
        <v>2</v>
      </c>
      <c r="DG882" s="45">
        <v>13</v>
      </c>
      <c r="DH882" s="45">
        <f t="shared" si="3793"/>
        <v>3</v>
      </c>
      <c r="DI882" s="45">
        <v>7</v>
      </c>
      <c r="DJ882" s="43"/>
      <c r="DK882" s="271">
        <f t="shared" si="3794"/>
        <v>880</v>
      </c>
      <c r="DL882" s="45">
        <f t="shared" si="3795"/>
        <v>2640</v>
      </c>
      <c r="DM882" s="46">
        <f t="shared" si="3796"/>
        <v>0.25142857142857145</v>
      </c>
      <c r="DN882" s="37"/>
      <c r="DO882" s="29"/>
      <c r="DP882" s="273">
        <f t="shared" si="3797"/>
        <v>45814</v>
      </c>
      <c r="DQ882" s="45">
        <v>2809</v>
      </c>
      <c r="DR882" s="45">
        <f t="shared" si="3837"/>
        <v>68</v>
      </c>
      <c r="DS882" s="45">
        <v>87</v>
      </c>
      <c r="DT882" s="45">
        <f t="shared" si="3827"/>
        <v>5</v>
      </c>
      <c r="DU882" s="45">
        <v>32</v>
      </c>
      <c r="DV882" s="45">
        <f t="shared" si="3798"/>
        <v>5</v>
      </c>
      <c r="DW882" s="45">
        <v>3</v>
      </c>
      <c r="DX882" s="43"/>
      <c r="DY882" s="271">
        <f t="shared" si="3799"/>
        <v>726</v>
      </c>
      <c r="DZ882" s="45">
        <f t="shared" si="3800"/>
        <v>3630</v>
      </c>
      <c r="EA882" s="46">
        <f t="shared" si="3801"/>
        <v>0.5338235294117647</v>
      </c>
      <c r="EB882" s="37"/>
      <c r="GU882" s="220"/>
      <c r="GV882" s="29"/>
      <c r="GW882" s="31"/>
      <c r="GX882" s="29"/>
      <c r="GY882" s="128"/>
      <c r="GZ882" s="29"/>
      <c r="HB882" s="166"/>
      <c r="HC882" s="29"/>
      <c r="HD882" s="29"/>
      <c r="HE882" s="29"/>
      <c r="HF882" s="29"/>
      <c r="HG882" s="29"/>
      <c r="HK882" s="29"/>
      <c r="HL882" s="29"/>
      <c r="HM882" s="128"/>
      <c r="HN882" s="29"/>
      <c r="HP882" s="166"/>
      <c r="HQ882" s="29"/>
      <c r="HR882" s="29"/>
      <c r="HS882" s="29"/>
      <c r="HT882" s="29"/>
      <c r="HU882" s="29"/>
      <c r="HX882" s="360"/>
      <c r="HY882" s="47"/>
      <c r="HZ882" s="43">
        <v>2482</v>
      </c>
      <c r="IA882" s="179">
        <f t="shared" si="3863"/>
        <v>9</v>
      </c>
      <c r="IB882" s="43">
        <v>71</v>
      </c>
      <c r="IC882" s="45">
        <f>IF(IB882="","",IB882-IB878)</f>
        <v>0</v>
      </c>
      <c r="ID882" s="45">
        <v>24</v>
      </c>
      <c r="IE882" s="45">
        <f t="shared" si="3864"/>
        <v>0</v>
      </c>
      <c r="IF882" s="271">
        <v>-4</v>
      </c>
      <c r="IG882" s="64" t="str">
        <f t="shared" si="3865"/>
        <v>ゴールドイヤホン</v>
      </c>
      <c r="IH882" s="280">
        <f t="shared" si="3866"/>
        <v>770</v>
      </c>
      <c r="II882" s="43">
        <f t="shared" si="3867"/>
        <v>0</v>
      </c>
      <c r="IJ882" s="46">
        <f t="shared" si="3868"/>
        <v>0</v>
      </c>
      <c r="IK882" s="37" t="s">
        <v>169</v>
      </c>
      <c r="IL882" s="29"/>
      <c r="IM882" s="47"/>
      <c r="IN882" s="43">
        <v>3115</v>
      </c>
      <c r="IO882" s="45">
        <f t="shared" si="3869"/>
        <v>27</v>
      </c>
      <c r="IP882" s="43">
        <v>72</v>
      </c>
      <c r="IQ882" s="45">
        <f>IF(IP882="","",IP882-IP878)</f>
        <v>0</v>
      </c>
      <c r="IR882" s="45">
        <v>8</v>
      </c>
      <c r="IS882" s="45">
        <f t="shared" si="3870"/>
        <v>0</v>
      </c>
      <c r="IT882" s="271">
        <v>0</v>
      </c>
      <c r="IU882" s="63" t="str">
        <f t="shared" si="3871"/>
        <v>ジャグラーサウンドボタン</v>
      </c>
      <c r="IV882" s="280">
        <f t="shared" si="3872"/>
        <v>900</v>
      </c>
      <c r="IW882" s="43">
        <f t="shared" si="3873"/>
        <v>0</v>
      </c>
      <c r="IX882" s="46">
        <f t="shared" si="3874"/>
        <v>0</v>
      </c>
      <c r="IY882" s="37"/>
      <c r="IZ882" s="278"/>
      <c r="JA882" s="47"/>
      <c r="JB882" s="43">
        <v>2043</v>
      </c>
      <c r="JC882" s="45">
        <f t="shared" si="3875"/>
        <v>72</v>
      </c>
      <c r="JD882" s="43">
        <v>72</v>
      </c>
      <c r="JE882" s="45">
        <f>IF(JD882="","",JD882-JD878)</f>
        <v>1</v>
      </c>
      <c r="JF882" s="45">
        <v>23</v>
      </c>
      <c r="JG882" s="45">
        <f t="shared" si="3876"/>
        <v>1</v>
      </c>
      <c r="JH882" s="271">
        <v>0</v>
      </c>
      <c r="JI882" s="63" t="str">
        <f t="shared" si="3877"/>
        <v>サンリオキーケース</v>
      </c>
      <c r="JJ882" s="280">
        <f t="shared" si="3878"/>
        <v>726</v>
      </c>
      <c r="JK882" s="43">
        <f t="shared" si="3879"/>
        <v>726</v>
      </c>
      <c r="JL882" s="46">
        <f t="shared" si="3880"/>
        <v>0.10083333333333333</v>
      </c>
      <c r="JM882" s="37"/>
      <c r="JN882" s="29"/>
      <c r="JO882" s="47"/>
      <c r="JP882" s="43">
        <v>2531</v>
      </c>
      <c r="JQ882" s="45">
        <f t="shared" si="3881"/>
        <v>40</v>
      </c>
      <c r="JR882" s="43">
        <v>60</v>
      </c>
      <c r="JS882" s="45">
        <f>IF(JR882="","",JR882-JR878)</f>
        <v>2</v>
      </c>
      <c r="JT882" s="45">
        <v>10</v>
      </c>
      <c r="JU882" s="45">
        <f t="shared" si="3882"/>
        <v>2</v>
      </c>
      <c r="JV882" s="271">
        <v>0</v>
      </c>
      <c r="JW882" s="63" t="str">
        <f t="shared" si="3883"/>
        <v>たまごっちアイカラー</v>
      </c>
      <c r="JX882" s="280">
        <f t="shared" si="3884"/>
        <v>1200</v>
      </c>
      <c r="JY882" s="43">
        <f t="shared" si="3885"/>
        <v>2400</v>
      </c>
      <c r="JZ882" s="46">
        <f t="shared" si="3886"/>
        <v>0.6</v>
      </c>
      <c r="KA882" s="37"/>
      <c r="KB882" s="51"/>
      <c r="KC882" s="47"/>
      <c r="KD882" s="43">
        <v>8312</v>
      </c>
      <c r="KE882" s="45">
        <f>IF(KD882="","",KD882-KD878)</f>
        <v>66</v>
      </c>
      <c r="KF882" s="43">
        <v>247</v>
      </c>
      <c r="KG882" s="45">
        <f>IF(KF882="","",KF882-KF878)</f>
        <v>3</v>
      </c>
      <c r="KH882" s="45">
        <v>32</v>
      </c>
      <c r="KI882" s="45">
        <f>IF(KH882="","",KH878+KJ878-KH882)</f>
        <v>3</v>
      </c>
      <c r="KJ882" s="271">
        <v>0</v>
      </c>
      <c r="KK882" s="63" t="str">
        <f>IF(KD882="","",KK878)</f>
        <v>ミニ香水</v>
      </c>
      <c r="KL882" s="280">
        <f>IF(KE882="","",KL878)</f>
        <v>1000</v>
      </c>
      <c r="KM882" s="43">
        <f>IF(KH882="","",KI882*KL882)</f>
        <v>3000</v>
      </c>
      <c r="KN882" s="46">
        <f>IF(KI882="","",KM882/(KE882*100))</f>
        <v>0.45454545454545453</v>
      </c>
      <c r="KO882" s="37"/>
      <c r="KP882" s="29"/>
      <c r="KQ882" s="47"/>
      <c r="KR882" s="43">
        <v>18052</v>
      </c>
      <c r="KS882" s="45">
        <f>IF(KR882="","",KR882-KR878)</f>
        <v>38</v>
      </c>
      <c r="KT882" s="43">
        <v>1011</v>
      </c>
      <c r="KU882" s="45">
        <f>IF(KT882="","",KT882-KT878)</f>
        <v>1</v>
      </c>
      <c r="KV882" s="45">
        <v>2</v>
      </c>
      <c r="KW882" s="45">
        <f>IF(KV882="","",KV878+KX878-KV882)</f>
        <v>1</v>
      </c>
      <c r="KX882" s="271">
        <v>12</v>
      </c>
      <c r="KY882" s="63" t="str">
        <f>IF(KR882="","",KY878)</f>
        <v>デジタルミニカメラ</v>
      </c>
      <c r="KZ882" s="280">
        <f>IF(KS882="","",KZ878)</f>
        <v>800</v>
      </c>
      <c r="LA882" s="43">
        <f>IF(KV882="","",KW882*KZ882)</f>
        <v>800</v>
      </c>
      <c r="LB882" s="46">
        <f>IF(KW882="","",LA882/(KS882*100))</f>
        <v>0.21052631578947367</v>
      </c>
      <c r="LC882" s="37" t="s">
        <v>166</v>
      </c>
      <c r="LD882" s="29"/>
      <c r="LE882" s="75"/>
      <c r="LF882" s="76"/>
      <c r="LG882" s="76"/>
      <c r="LH882" s="76">
        <v>1165</v>
      </c>
      <c r="LI882" s="76">
        <v>0</v>
      </c>
      <c r="LJ882" s="77">
        <v>2</v>
      </c>
      <c r="LK882" s="76">
        <v>0</v>
      </c>
      <c r="LL882" s="76">
        <v>0</v>
      </c>
      <c r="LM882" s="78" t="str">
        <f t="shared" ref="LM882" si="3889">IF(LF880="","",LM879)</f>
        <v>スヌーピー、アンパンマンぬいぐるみ</v>
      </c>
      <c r="LN882" s="284">
        <f t="shared" ref="LN882" si="3890">IF(LG880="","",LN879)</f>
        <v>1000</v>
      </c>
      <c r="LO882" s="76">
        <f t="shared" si="3840"/>
        <v>0</v>
      </c>
      <c r="LP882" s="80"/>
      <c r="LQ882" s="37"/>
      <c r="LR882" s="29"/>
      <c r="LS882" s="273">
        <f t="shared" si="3802"/>
        <v>45814</v>
      </c>
      <c r="LT882" s="45">
        <v>15645</v>
      </c>
      <c r="LU882" s="69">
        <f t="shared" si="3841"/>
        <v>22</v>
      </c>
      <c r="LV882" s="45">
        <v>857</v>
      </c>
      <c r="LW882" s="45">
        <f t="shared" si="3828"/>
        <v>0</v>
      </c>
      <c r="LX882" s="45">
        <v>34</v>
      </c>
      <c r="LY882" s="45">
        <f t="shared" si="3803"/>
        <v>0</v>
      </c>
      <c r="LZ882" s="45">
        <v>-6</v>
      </c>
      <c r="MA882" s="43"/>
      <c r="MB882" s="271">
        <f t="shared" si="3804"/>
        <v>385</v>
      </c>
      <c r="MC882" s="45">
        <f t="shared" si="3805"/>
        <v>0</v>
      </c>
      <c r="MD882" s="46">
        <f t="shared" si="3806"/>
        <v>0</v>
      </c>
      <c r="ME882" s="37"/>
      <c r="MF882" s="29"/>
      <c r="MG882" s="273">
        <f t="shared" si="3807"/>
        <v>45814</v>
      </c>
      <c r="MH882" s="45">
        <v>4406</v>
      </c>
      <c r="MI882" s="69">
        <f t="shared" si="3842"/>
        <v>36</v>
      </c>
      <c r="MJ882" s="45">
        <v>290</v>
      </c>
      <c r="MK882" s="45">
        <f t="shared" si="3829"/>
        <v>0</v>
      </c>
      <c r="ML882" s="45">
        <v>20</v>
      </c>
      <c r="MM882" s="45">
        <f t="shared" si="3808"/>
        <v>0</v>
      </c>
      <c r="MN882" s="45">
        <v>8</v>
      </c>
      <c r="MO882" s="43"/>
      <c r="MP882" s="271">
        <f t="shared" si="3809"/>
        <v>1100</v>
      </c>
      <c r="MQ882" s="45">
        <f t="shared" si="3810"/>
        <v>0</v>
      </c>
      <c r="MR882" s="46">
        <f t="shared" si="3811"/>
        <v>0</v>
      </c>
      <c r="MS882" s="37"/>
      <c r="MT882" s="29"/>
      <c r="MU882" s="273">
        <f t="shared" si="3812"/>
        <v>45814</v>
      </c>
      <c r="MV882" s="45">
        <v>6519</v>
      </c>
      <c r="MW882" s="69">
        <f t="shared" si="3843"/>
        <v>47</v>
      </c>
      <c r="MX882" s="45">
        <v>301</v>
      </c>
      <c r="MY882" s="45">
        <f t="shared" si="3830"/>
        <v>6</v>
      </c>
      <c r="MZ882" s="45">
        <v>38</v>
      </c>
      <c r="NA882" s="45">
        <f t="shared" si="3813"/>
        <v>3</v>
      </c>
      <c r="NB882" s="45">
        <v>0</v>
      </c>
      <c r="NC882" s="43"/>
      <c r="ND882" s="271">
        <f t="shared" si="3814"/>
        <v>300</v>
      </c>
      <c r="NE882" s="45">
        <f t="shared" si="3815"/>
        <v>900</v>
      </c>
      <c r="NF882" s="46">
        <f t="shared" si="3816"/>
        <v>0.19148936170212766</v>
      </c>
      <c r="NG882" s="37"/>
      <c r="NH882" s="29"/>
      <c r="NI882" s="273">
        <f t="shared" si="3817"/>
        <v>45814</v>
      </c>
      <c r="NJ882" s="45">
        <v>5606</v>
      </c>
      <c r="NK882" s="45">
        <f t="shared" si="3844"/>
        <v>70</v>
      </c>
      <c r="NL882" s="45">
        <v>167</v>
      </c>
      <c r="NM882" s="45">
        <f t="shared" si="3831"/>
        <v>1</v>
      </c>
      <c r="NN882" s="45">
        <v>31</v>
      </c>
      <c r="NO882" s="45">
        <f t="shared" si="3818"/>
        <v>1</v>
      </c>
      <c r="NP882" s="45">
        <v>0</v>
      </c>
      <c r="NQ882" s="43"/>
      <c r="NR882" s="271">
        <f t="shared" si="3819"/>
        <v>1100</v>
      </c>
      <c r="NS882" s="45">
        <f t="shared" si="3820"/>
        <v>1100</v>
      </c>
      <c r="NT882" s="46">
        <f t="shared" si="3821"/>
        <v>0.15714285714285714</v>
      </c>
      <c r="NU882" s="37"/>
    </row>
    <row r="883" spans="1:385" ht="15.75" thickTop="1" x14ac:dyDescent="0.25">
      <c r="A883" s="38">
        <v>45817</v>
      </c>
      <c r="B883" s="39">
        <f>IF(A883="","",SUM(J883,LG895,AL883,DR883,AZ883,DD883,LU883,NK883,MW883,MI883,X883)+SUM(CP901:CP904)+SUM(BN901:BN904)+SUM(KS901:KS904)+SUM(KE901:KE904)+SUM(CB901:CB904)+SUM(IA901:IA904)+SUM(IO901:IO904)+SUM(JC901:JC904)+SUM(JQ901:JQ904))</f>
        <v>3315</v>
      </c>
      <c r="C883" s="40">
        <f>IF(A883="","",SUM(J883,X883,AL883,AZ883)+SUM(KE901:KE904)+SUM(KS901:KS904)+SUM(BN901:BN904))</f>
        <v>1266</v>
      </c>
      <c r="D883" s="40">
        <f>IF(A883="","",SUM(DD883,LU883)+SUM(CB901:CB904)+SUM(CP901:CP904))</f>
        <v>534</v>
      </c>
      <c r="E883" s="40">
        <f>IF(A883="","",SUM(NK883,MW883,MI883,DR883,LG895)+SUM(IA901:IA904)+SUM(IO901:IO904)+SUM(JC901:JC904)+SUM(JQ901:JQ904))</f>
        <v>1515</v>
      </c>
      <c r="F883" s="135"/>
      <c r="G883" s="135"/>
      <c r="H883" s="42"/>
      <c r="I883" s="45">
        <v>40638</v>
      </c>
      <c r="J883" s="45">
        <f t="shared" si="3832"/>
        <v>94</v>
      </c>
      <c r="K883" s="45">
        <v>2003</v>
      </c>
      <c r="L883" s="45">
        <f t="shared" si="3822"/>
        <v>8</v>
      </c>
      <c r="M883" s="45">
        <v>60</v>
      </c>
      <c r="N883" s="45">
        <f t="shared" si="3773"/>
        <v>10</v>
      </c>
      <c r="O883" s="45">
        <v>0</v>
      </c>
      <c r="P883" s="43"/>
      <c r="Q883" s="271">
        <f t="shared" si="3774"/>
        <v>363</v>
      </c>
      <c r="R883" s="45">
        <f t="shared" si="3775"/>
        <v>3630</v>
      </c>
      <c r="S883" s="46">
        <f t="shared" si="3776"/>
        <v>0.38617021276595742</v>
      </c>
      <c r="T883" s="37"/>
      <c r="U883" s="29"/>
      <c r="V883" s="273">
        <f t="shared" si="3777"/>
        <v>45817</v>
      </c>
      <c r="W883" s="45">
        <v>7592</v>
      </c>
      <c r="X883" s="45">
        <f t="shared" si="3833"/>
        <v>121</v>
      </c>
      <c r="Y883" s="45">
        <v>368</v>
      </c>
      <c r="Z883" s="45">
        <f t="shared" si="3823"/>
        <v>4</v>
      </c>
      <c r="AA883" s="45">
        <v>19</v>
      </c>
      <c r="AB883" s="45">
        <f t="shared" si="3778"/>
        <v>7</v>
      </c>
      <c r="AC883" s="45">
        <v>17</v>
      </c>
      <c r="AD883" s="43"/>
      <c r="AE883" s="271">
        <f t="shared" si="3779"/>
        <v>385</v>
      </c>
      <c r="AF883" s="45">
        <f t="shared" si="3780"/>
        <v>2695</v>
      </c>
      <c r="AG883" s="46">
        <f t="shared" si="3781"/>
        <v>0.22272727272727272</v>
      </c>
      <c r="AH883" s="37"/>
      <c r="AI883" s="29"/>
      <c r="AJ883" s="273">
        <f t="shared" si="3782"/>
        <v>45817</v>
      </c>
      <c r="AK883" s="45">
        <v>10101</v>
      </c>
      <c r="AL883" s="45">
        <f t="shared" si="3834"/>
        <v>168</v>
      </c>
      <c r="AM883" s="45">
        <v>270</v>
      </c>
      <c r="AN883" s="45">
        <f t="shared" si="3824"/>
        <v>4</v>
      </c>
      <c r="AO883" s="45">
        <v>45</v>
      </c>
      <c r="AP883" s="45">
        <f t="shared" si="3783"/>
        <v>7</v>
      </c>
      <c r="AQ883" s="45">
        <v>6</v>
      </c>
      <c r="AR883" s="43"/>
      <c r="AS883" s="271">
        <f t="shared" si="3784"/>
        <v>1008</v>
      </c>
      <c r="AT883" s="45">
        <f t="shared" si="3785"/>
        <v>7056</v>
      </c>
      <c r="AU883" s="46">
        <f t="shared" si="3786"/>
        <v>0.42</v>
      </c>
      <c r="AV883" s="37"/>
      <c r="AW883" s="29"/>
      <c r="AX883" s="273">
        <f t="shared" si="3787"/>
        <v>45817</v>
      </c>
      <c r="AY883" s="45">
        <v>11398</v>
      </c>
      <c r="AZ883" s="45">
        <f t="shared" si="3835"/>
        <v>185</v>
      </c>
      <c r="BA883" s="45">
        <v>426</v>
      </c>
      <c r="BB883" s="45">
        <f t="shared" si="3825"/>
        <v>1</v>
      </c>
      <c r="BC883" s="45">
        <v>23</v>
      </c>
      <c r="BD883" s="45">
        <f t="shared" si="3788"/>
        <v>1</v>
      </c>
      <c r="BE883" s="45">
        <v>1</v>
      </c>
      <c r="BF883" s="43"/>
      <c r="BG883" s="271">
        <f t="shared" si="3789"/>
        <v>1012</v>
      </c>
      <c r="BH883" s="45">
        <f t="shared" si="3790"/>
        <v>1012</v>
      </c>
      <c r="BI883" s="46">
        <f t="shared" si="3791"/>
        <v>5.47027027027027E-2</v>
      </c>
      <c r="BJ883" s="37"/>
      <c r="BK883" s="29"/>
      <c r="BL883" s="47"/>
      <c r="BM883" s="45">
        <v>18156</v>
      </c>
      <c r="BN883" s="45">
        <f t="shared" si="3845"/>
        <v>70</v>
      </c>
      <c r="BO883" s="45">
        <v>841</v>
      </c>
      <c r="BP883" s="45">
        <f>IF(BO883="","",BO883-BO879)</f>
        <v>5</v>
      </c>
      <c r="BQ883" s="45">
        <v>55</v>
      </c>
      <c r="BR883" s="45">
        <f t="shared" si="3846"/>
        <v>5</v>
      </c>
      <c r="BS883" s="269">
        <v>0</v>
      </c>
      <c r="BT883" s="63" t="str">
        <f t="shared" si="3847"/>
        <v>サンリオシューズキーホルダー</v>
      </c>
      <c r="BU883" s="280">
        <f t="shared" si="3848"/>
        <v>396</v>
      </c>
      <c r="BV883" s="45">
        <f t="shared" si="3849"/>
        <v>1980</v>
      </c>
      <c r="BW883" s="46">
        <f t="shared" si="3850"/>
        <v>0.28285714285714286</v>
      </c>
      <c r="BX883" s="37"/>
      <c r="BY883" s="57"/>
      <c r="BZ883" s="47"/>
      <c r="CA883" s="45">
        <v>5552</v>
      </c>
      <c r="CB883" s="45">
        <f t="shared" si="3851"/>
        <v>44</v>
      </c>
      <c r="CC883" s="45">
        <v>312</v>
      </c>
      <c r="CD883" s="45">
        <f>IF(CC883="","",CC883-CC879)</f>
        <v>7</v>
      </c>
      <c r="CE883" s="45">
        <v>63</v>
      </c>
      <c r="CF883" s="45">
        <f t="shared" si="3852"/>
        <v>7</v>
      </c>
      <c r="CG883" s="269">
        <v>0</v>
      </c>
      <c r="CH883" s="63" t="str">
        <f t="shared" si="3853"/>
        <v>スプランキーラバー</v>
      </c>
      <c r="CI883" s="280">
        <f t="shared" si="3854"/>
        <v>187</v>
      </c>
      <c r="CJ883" s="45">
        <f t="shared" si="3855"/>
        <v>1309</v>
      </c>
      <c r="CK883" s="46">
        <f t="shared" si="3856"/>
        <v>0.29749999999999999</v>
      </c>
      <c r="CL883" s="37"/>
      <c r="CM883" s="29"/>
      <c r="CN883" s="47"/>
      <c r="CO883" s="45">
        <v>11502</v>
      </c>
      <c r="CP883" s="45">
        <f t="shared" si="3857"/>
        <v>41</v>
      </c>
      <c r="CQ883" s="45">
        <v>1317</v>
      </c>
      <c r="CR883" s="45">
        <f>IF(CQ883="","",CQ883-CQ879)</f>
        <v>0</v>
      </c>
      <c r="CS883" s="45">
        <v>20</v>
      </c>
      <c r="CT883" s="45">
        <f t="shared" si="3858"/>
        <v>0</v>
      </c>
      <c r="CU883" s="269">
        <v>0</v>
      </c>
      <c r="CV883" s="63" t="str">
        <f t="shared" si="3859"/>
        <v>ギャルキティキーケース</v>
      </c>
      <c r="CW883" s="280">
        <f t="shared" si="3860"/>
        <v>726</v>
      </c>
      <c r="CX883" s="45">
        <f t="shared" si="3861"/>
        <v>0</v>
      </c>
      <c r="CY883" s="46">
        <f t="shared" si="3862"/>
        <v>0</v>
      </c>
      <c r="CZ883" s="37"/>
      <c r="DA883" s="29"/>
      <c r="DB883" s="273">
        <f t="shared" si="3792"/>
        <v>45817</v>
      </c>
      <c r="DC883" s="45">
        <v>23868</v>
      </c>
      <c r="DD883" s="45">
        <f t="shared" si="3836"/>
        <v>79</v>
      </c>
      <c r="DE883" s="45">
        <v>1376</v>
      </c>
      <c r="DF883" s="45">
        <f t="shared" si="3826"/>
        <v>7</v>
      </c>
      <c r="DG883" s="45">
        <v>12</v>
      </c>
      <c r="DH883" s="45">
        <f t="shared" si="3793"/>
        <v>8</v>
      </c>
      <c r="DI883" s="45">
        <v>4</v>
      </c>
      <c r="DJ883" s="43"/>
      <c r="DK883" s="271">
        <f t="shared" si="3794"/>
        <v>880</v>
      </c>
      <c r="DL883" s="45">
        <f t="shared" si="3795"/>
        <v>7040</v>
      </c>
      <c r="DM883" s="46">
        <f t="shared" si="3796"/>
        <v>0.89113924050632909</v>
      </c>
      <c r="DN883" s="37"/>
      <c r="DO883" s="29"/>
      <c r="DP883" s="273">
        <f t="shared" si="3797"/>
        <v>45817</v>
      </c>
      <c r="DQ883" s="45">
        <v>2938</v>
      </c>
      <c r="DR883" s="45">
        <f t="shared" si="3837"/>
        <v>129</v>
      </c>
      <c r="DS883" s="45">
        <v>90</v>
      </c>
      <c r="DT883" s="45">
        <f t="shared" si="3827"/>
        <v>3</v>
      </c>
      <c r="DU883" s="45">
        <v>32</v>
      </c>
      <c r="DV883" s="45">
        <f t="shared" si="3798"/>
        <v>3</v>
      </c>
      <c r="DW883" s="45">
        <v>3</v>
      </c>
      <c r="DX883" s="43"/>
      <c r="DY883" s="271">
        <f t="shared" si="3799"/>
        <v>726</v>
      </c>
      <c r="DZ883" s="45">
        <f t="shared" si="3800"/>
        <v>2178</v>
      </c>
      <c r="EA883" s="46">
        <f t="shared" si="3801"/>
        <v>0.16883720930232557</v>
      </c>
      <c r="EB883" s="37"/>
      <c r="GU883" s="220"/>
      <c r="GV883" s="29"/>
      <c r="GW883" s="31"/>
      <c r="GX883" s="29"/>
      <c r="GY883" s="128"/>
      <c r="GZ883" s="29"/>
      <c r="HB883" s="166"/>
      <c r="HC883" s="29"/>
      <c r="HD883" s="29"/>
      <c r="HE883" s="29"/>
      <c r="HF883" s="29"/>
      <c r="HG883" s="29"/>
      <c r="HK883" s="29"/>
      <c r="HL883" s="29"/>
      <c r="HM883" s="128"/>
      <c r="HN883" s="29"/>
      <c r="HP883" s="166"/>
      <c r="HQ883" s="29"/>
      <c r="HR883" s="29"/>
      <c r="HS883" s="29"/>
      <c r="HT883" s="29"/>
      <c r="HU883" s="29"/>
      <c r="HX883" s="360"/>
      <c r="HY883" s="47"/>
      <c r="HZ883" s="45">
        <v>2232</v>
      </c>
      <c r="IA883" s="69">
        <f t="shared" si="3863"/>
        <v>29</v>
      </c>
      <c r="IB883" s="45">
        <v>76</v>
      </c>
      <c r="IC883" s="45">
        <f>IF(IB883="","",IB883-IB879)</f>
        <v>0</v>
      </c>
      <c r="ID883" s="45">
        <v>22</v>
      </c>
      <c r="IE883" s="45">
        <f t="shared" si="3864"/>
        <v>0</v>
      </c>
      <c r="IF883" s="269">
        <v>0</v>
      </c>
      <c r="IG883" s="63" t="str">
        <f t="shared" si="3865"/>
        <v>アンパンマンもちふわ</v>
      </c>
      <c r="IH883" s="280">
        <f t="shared" si="3866"/>
        <v>673</v>
      </c>
      <c r="II883" s="45">
        <f t="shared" si="3867"/>
        <v>0</v>
      </c>
      <c r="IJ883" s="46">
        <f t="shared" si="3868"/>
        <v>0</v>
      </c>
      <c r="IK883" s="37"/>
      <c r="IL883" s="29"/>
      <c r="IM883" s="47"/>
      <c r="IN883" s="45">
        <v>1943</v>
      </c>
      <c r="IO883" s="179">
        <f t="shared" si="3869"/>
        <v>14</v>
      </c>
      <c r="IP883" s="45">
        <v>92</v>
      </c>
      <c r="IQ883" s="45">
        <f>IF(IP883="","",IP883-IP879)</f>
        <v>2</v>
      </c>
      <c r="IR883" s="45">
        <v>40</v>
      </c>
      <c r="IS883" s="45">
        <f t="shared" si="3870"/>
        <v>2</v>
      </c>
      <c r="IT883" s="269">
        <v>10</v>
      </c>
      <c r="IU883" s="64" t="str">
        <f t="shared" si="3871"/>
        <v>SPGマスコット</v>
      </c>
      <c r="IV883" s="280">
        <f t="shared" si="3872"/>
        <v>165</v>
      </c>
      <c r="IW883" s="45">
        <f t="shared" si="3873"/>
        <v>330</v>
      </c>
      <c r="IX883" s="46">
        <f t="shared" si="3874"/>
        <v>0.23571428571428571</v>
      </c>
      <c r="IY883" s="37" t="s">
        <v>170</v>
      </c>
      <c r="IZ883" s="278"/>
      <c r="JA883" s="47"/>
      <c r="JB883" s="45">
        <v>2704</v>
      </c>
      <c r="JC883" s="69">
        <f t="shared" si="3875"/>
        <v>20</v>
      </c>
      <c r="JD883" s="45">
        <v>203</v>
      </c>
      <c r="JE883" s="45">
        <f>IF(JD883="","",JD883-JD879)</f>
        <v>1</v>
      </c>
      <c r="JF883" s="45">
        <v>70</v>
      </c>
      <c r="JG883" s="45">
        <f t="shared" si="3876"/>
        <v>0</v>
      </c>
      <c r="JH883" s="269">
        <v>30</v>
      </c>
      <c r="JI883" s="63" t="str">
        <f t="shared" si="3877"/>
        <v>おさるのジョージラバー</v>
      </c>
      <c r="JJ883" s="280">
        <f t="shared" si="3878"/>
        <v>335</v>
      </c>
      <c r="JK883" s="45">
        <f t="shared" si="3879"/>
        <v>0</v>
      </c>
      <c r="JL883" s="46">
        <f t="shared" si="3880"/>
        <v>0</v>
      </c>
      <c r="JM883" s="37"/>
      <c r="JN883" s="29"/>
      <c r="JO883" s="47"/>
      <c r="JP883" s="45">
        <v>3358</v>
      </c>
      <c r="JQ883" s="45">
        <f t="shared" si="3881"/>
        <v>35</v>
      </c>
      <c r="JR883" s="45">
        <v>166</v>
      </c>
      <c r="JS883" s="45">
        <f>IF(JR883="","",JR883-JR879)</f>
        <v>5</v>
      </c>
      <c r="JT883" s="45">
        <v>12</v>
      </c>
      <c r="JU883" s="45">
        <f t="shared" si="3882"/>
        <v>5</v>
      </c>
      <c r="JV883" s="269">
        <v>14</v>
      </c>
      <c r="JW883" s="63" t="str">
        <f t="shared" si="3883"/>
        <v>グミッツェルプチ</v>
      </c>
      <c r="JX883" s="280">
        <f t="shared" si="3884"/>
        <v>189</v>
      </c>
      <c r="JY883" s="45">
        <f t="shared" si="3885"/>
        <v>945</v>
      </c>
      <c r="JZ883" s="46">
        <f t="shared" si="3886"/>
        <v>0.27</v>
      </c>
      <c r="KA883" s="37"/>
      <c r="KB883" s="51"/>
      <c r="KC883" s="47"/>
      <c r="KD883" s="45">
        <v>8797</v>
      </c>
      <c r="KE883" s="45">
        <f>IF(KD883="","",KD883-KD879)</f>
        <v>195</v>
      </c>
      <c r="KF883" s="45">
        <v>510</v>
      </c>
      <c r="KG883" s="45">
        <f>IF(KF883="","",KF883-KF879)</f>
        <v>7</v>
      </c>
      <c r="KH883" s="45">
        <v>30</v>
      </c>
      <c r="KI883" s="45">
        <f>IF(KH883="","",KH879+KJ879-KH883)</f>
        <v>8</v>
      </c>
      <c r="KJ883" s="269">
        <v>12</v>
      </c>
      <c r="KK883" s="63" t="str">
        <f>IF(KD883="","",KK879)</f>
        <v>ニキ</v>
      </c>
      <c r="KL883" s="280">
        <f>IF(KE883="","",KL879)</f>
        <v>800</v>
      </c>
      <c r="KM883" s="45">
        <f>IF(KH883="","",KI883*KL883)</f>
        <v>6400</v>
      </c>
      <c r="KN883" s="46">
        <f>IF(KI883="","",KM883/(KE883*100))</f>
        <v>0.3282051282051282</v>
      </c>
      <c r="KO883" s="37"/>
      <c r="KP883" s="29"/>
      <c r="KQ883" s="47"/>
      <c r="KR883" s="45">
        <v>14931</v>
      </c>
      <c r="KS883" s="45">
        <f>IF(KR883="","",KR883-KR879)</f>
        <v>34</v>
      </c>
      <c r="KT883" s="45">
        <v>1775</v>
      </c>
      <c r="KU883" s="45">
        <f>IF(KT883="","",KT883-KT879)</f>
        <v>6</v>
      </c>
      <c r="KV883" s="45">
        <v>35</v>
      </c>
      <c r="KW883" s="45">
        <f>IF(KV883="","",KV879+KX879-KV883)</f>
        <v>7</v>
      </c>
      <c r="KX883" s="269">
        <v>8</v>
      </c>
      <c r="KY883" s="63" t="str">
        <f>IF(KR883="","",KY879)</f>
        <v>スプランキーマスコット</v>
      </c>
      <c r="KZ883" s="280">
        <f>IF(KS883="","",KZ879)</f>
        <v>165</v>
      </c>
      <c r="LA883" s="45">
        <f>IF(KV883="","",KW883*KZ883)</f>
        <v>1155</v>
      </c>
      <c r="LB883" s="46">
        <f>IF(KW883="","",LA883/(KS883*100))</f>
        <v>0.33970588235294119</v>
      </c>
      <c r="LC883" s="37"/>
      <c r="LD883" s="29"/>
      <c r="LE883" s="273">
        <f>IF(A879="","",A879)</f>
        <v>45803</v>
      </c>
      <c r="LF883" s="271">
        <v>65058</v>
      </c>
      <c r="LG883" s="285">
        <f>IF(LF883="","",LF883-LF880)</f>
        <v>11</v>
      </c>
      <c r="LH883" s="271">
        <v>444</v>
      </c>
      <c r="LI883" s="271">
        <f t="shared" ref="LI883:LI885" si="3891">IF(LH883="","",LH883-LH880)</f>
        <v>0</v>
      </c>
      <c r="LJ883" s="43">
        <v>2</v>
      </c>
      <c r="LK883" s="43">
        <v>0</v>
      </c>
      <c r="LL883" s="271">
        <v>0</v>
      </c>
      <c r="LM883" s="279" t="str">
        <f t="shared" ref="LM883" si="3892">IF(LF883="","",LM880)</f>
        <v>コキンちゃん、赤ちゃんマン</v>
      </c>
      <c r="LN883" s="272">
        <f t="shared" ref="LN883" si="3893">IF(LG883="","",LN880)</f>
        <v>1000</v>
      </c>
      <c r="LO883" s="87">
        <f t="shared" si="3840"/>
        <v>0</v>
      </c>
      <c r="LP883" s="275"/>
      <c r="LQ883" s="37"/>
      <c r="LR883" s="29"/>
      <c r="LS883" s="273">
        <f t="shared" si="3802"/>
        <v>45817</v>
      </c>
      <c r="LT883" s="45">
        <v>15721</v>
      </c>
      <c r="LU883" s="69">
        <f t="shared" si="3841"/>
        <v>76</v>
      </c>
      <c r="LV883" s="45">
        <v>857</v>
      </c>
      <c r="LW883" s="45">
        <f t="shared" si="3828"/>
        <v>0</v>
      </c>
      <c r="LX883" s="45">
        <v>28</v>
      </c>
      <c r="LY883" s="45">
        <f t="shared" si="3803"/>
        <v>0</v>
      </c>
      <c r="LZ883" s="45">
        <v>7</v>
      </c>
      <c r="MA883" s="43"/>
      <c r="MB883" s="271">
        <f t="shared" si="3804"/>
        <v>385</v>
      </c>
      <c r="MC883" s="45">
        <f t="shared" si="3805"/>
        <v>0</v>
      </c>
      <c r="MD883" s="46">
        <f t="shared" si="3806"/>
        <v>0</v>
      </c>
      <c r="ME883" s="37"/>
      <c r="MF883" s="29"/>
      <c r="MG883" s="273">
        <f t="shared" si="3807"/>
        <v>45817</v>
      </c>
      <c r="MH883" s="45">
        <v>4475</v>
      </c>
      <c r="MI883" s="69">
        <f t="shared" si="3842"/>
        <v>69</v>
      </c>
      <c r="MJ883" s="45">
        <v>294</v>
      </c>
      <c r="MK883" s="45">
        <f t="shared" si="3829"/>
        <v>4</v>
      </c>
      <c r="ML883" s="45">
        <v>24</v>
      </c>
      <c r="MM883" s="45">
        <f t="shared" si="3808"/>
        <v>4</v>
      </c>
      <c r="MN883" s="45">
        <v>6</v>
      </c>
      <c r="MO883" s="43"/>
      <c r="MP883" s="271">
        <f t="shared" si="3809"/>
        <v>1100</v>
      </c>
      <c r="MQ883" s="45">
        <f t="shared" si="3810"/>
        <v>4400</v>
      </c>
      <c r="MR883" s="46">
        <f t="shared" si="3811"/>
        <v>0.6376811594202898</v>
      </c>
      <c r="MS883" s="37" t="s">
        <v>1248</v>
      </c>
      <c r="MT883" s="29"/>
      <c r="MU883" s="273">
        <f t="shared" si="3812"/>
        <v>45817</v>
      </c>
      <c r="MV883" s="45">
        <v>6581</v>
      </c>
      <c r="MW883" s="69">
        <f t="shared" si="3843"/>
        <v>62</v>
      </c>
      <c r="MX883" s="45">
        <v>305</v>
      </c>
      <c r="MY883" s="45">
        <f t="shared" si="3830"/>
        <v>4</v>
      </c>
      <c r="MZ883" s="45">
        <v>32</v>
      </c>
      <c r="NA883" s="45">
        <f>IF(MZ883="","",MZ882+NB882-MZ883)</f>
        <v>6</v>
      </c>
      <c r="NB883" s="45">
        <v>0</v>
      </c>
      <c r="NC883" s="43"/>
      <c r="ND883" s="271">
        <f t="shared" si="3814"/>
        <v>300</v>
      </c>
      <c r="NE883" s="45">
        <f t="shared" si="3815"/>
        <v>1800</v>
      </c>
      <c r="NF883" s="46">
        <f t="shared" si="3816"/>
        <v>0.29032258064516131</v>
      </c>
      <c r="NG883" s="37" t="s">
        <v>1230</v>
      </c>
      <c r="NH883" s="29"/>
      <c r="NI883" s="273">
        <f t="shared" si="3817"/>
        <v>45817</v>
      </c>
      <c r="NJ883" s="45">
        <v>5803</v>
      </c>
      <c r="NK883" s="45">
        <f t="shared" si="3844"/>
        <v>197</v>
      </c>
      <c r="NL883" s="45">
        <v>169</v>
      </c>
      <c r="NM883" s="45">
        <f t="shared" si="3831"/>
        <v>2</v>
      </c>
      <c r="NN883" s="45">
        <v>29</v>
      </c>
      <c r="NO883" s="45">
        <f t="shared" si="3818"/>
        <v>2</v>
      </c>
      <c r="NP883" s="45">
        <v>0</v>
      </c>
      <c r="NQ883" s="43"/>
      <c r="NR883" s="271">
        <f t="shared" si="3819"/>
        <v>1100</v>
      </c>
      <c r="NS883" s="45">
        <f t="shared" si="3820"/>
        <v>2200</v>
      </c>
      <c r="NT883" s="46">
        <f t="shared" si="3821"/>
        <v>0.1116751269035533</v>
      </c>
      <c r="NU883" s="37"/>
    </row>
    <row r="884" spans="1:385" ht="15.75" thickBot="1" x14ac:dyDescent="0.3">
      <c r="A884" s="38">
        <v>45821</v>
      </c>
      <c r="B884" s="39">
        <f>IF(A884="","",SUM(J884,LG898,AL884,DR884,AZ884,DD884,LU884,NK884,MW884,MI884,X884)+SUM(CP905:CP908)+SUM(BN905:BN908)+SUM(KS905:KS908)+SUM(KE905:KE908)+SUM(CB905:CB908)+SUM(IA905:IA908)+SUM(IO905:IO908)+SUM(JC905:JC908)+SUM(JQ905:JQ908))</f>
        <v>2129</v>
      </c>
      <c r="C884" s="40">
        <f>IF(A884="","",SUM(J884,X884,AL884,AZ884)+SUM(KE905:KE908)+SUM(KS905:KS908)+SUM(BN905:BN908))</f>
        <v>894</v>
      </c>
      <c r="D884" s="40">
        <f>IF(A884="","",SUM(DD884,DR884)+SUM(CB905:CB908)+SUM(CP905:CP908))</f>
        <v>436</v>
      </c>
      <c r="E884" s="40">
        <f>IF(A884="","",SUM(NK884,MW884,MI884,DR884,LG898,LU884)+SUM(IA905:IA908)+SUM(IO905:IO908)+SUM(JC905:JC908)+SUM(JQ905:JQ908))</f>
        <v>925</v>
      </c>
      <c r="F884" s="135"/>
      <c r="G884" s="135"/>
      <c r="H884" s="42"/>
      <c r="I884" s="45">
        <v>40689</v>
      </c>
      <c r="J884" s="45">
        <f t="shared" si="3832"/>
        <v>51</v>
      </c>
      <c r="K884" s="45">
        <v>2007</v>
      </c>
      <c r="L884" s="45">
        <f t="shared" si="3822"/>
        <v>4</v>
      </c>
      <c r="M884" s="45">
        <v>56</v>
      </c>
      <c r="N884" s="45">
        <f t="shared" si="3773"/>
        <v>4</v>
      </c>
      <c r="O884" s="45">
        <v>0</v>
      </c>
      <c r="P884" s="43"/>
      <c r="Q884" s="271">
        <f t="shared" si="3774"/>
        <v>363</v>
      </c>
      <c r="R884" s="45">
        <f t="shared" si="3775"/>
        <v>1452</v>
      </c>
      <c r="S884" s="46">
        <f t="shared" si="3776"/>
        <v>0.2847058823529412</v>
      </c>
      <c r="T884" s="37"/>
      <c r="U884" s="29"/>
      <c r="V884" s="273">
        <f t="shared" si="3777"/>
        <v>45821</v>
      </c>
      <c r="W884" s="45">
        <v>7726</v>
      </c>
      <c r="X884" s="45">
        <f t="shared" si="3833"/>
        <v>134</v>
      </c>
      <c r="Y884" s="45">
        <v>373</v>
      </c>
      <c r="Z884" s="45">
        <f t="shared" si="3823"/>
        <v>5</v>
      </c>
      <c r="AA884" s="45">
        <v>31</v>
      </c>
      <c r="AB884" s="45">
        <f t="shared" si="3778"/>
        <v>5</v>
      </c>
      <c r="AC884" s="45">
        <v>8</v>
      </c>
      <c r="AD884" s="43"/>
      <c r="AE884" s="271">
        <f t="shared" si="3779"/>
        <v>385</v>
      </c>
      <c r="AF884" s="45">
        <f t="shared" si="3780"/>
        <v>1925</v>
      </c>
      <c r="AG884" s="46">
        <f t="shared" si="3781"/>
        <v>0.14365671641791045</v>
      </c>
      <c r="AH884" s="37"/>
      <c r="AI884" s="29"/>
      <c r="AJ884" s="273">
        <f t="shared" si="3782"/>
        <v>45821</v>
      </c>
      <c r="AK884" s="45">
        <v>10254</v>
      </c>
      <c r="AL884" s="45">
        <f t="shared" si="3834"/>
        <v>153</v>
      </c>
      <c r="AM884" s="45">
        <v>272</v>
      </c>
      <c r="AN884" s="45">
        <f t="shared" si="3824"/>
        <v>2</v>
      </c>
      <c r="AO884" s="45">
        <v>49</v>
      </c>
      <c r="AP884" s="45">
        <f t="shared" si="3783"/>
        <v>2</v>
      </c>
      <c r="AQ884" s="45">
        <v>2</v>
      </c>
      <c r="AR884" s="43"/>
      <c r="AS884" s="271">
        <f t="shared" si="3784"/>
        <v>1008</v>
      </c>
      <c r="AT884" s="45">
        <f t="shared" si="3785"/>
        <v>2016</v>
      </c>
      <c r="AU884" s="46">
        <f t="shared" si="3786"/>
        <v>0.13176470588235295</v>
      </c>
      <c r="AV884" s="37"/>
      <c r="AW884" s="29"/>
      <c r="AX884" s="273">
        <f t="shared" si="3787"/>
        <v>45821</v>
      </c>
      <c r="AY884" s="45">
        <v>11456</v>
      </c>
      <c r="AZ884" s="45">
        <f t="shared" si="3835"/>
        <v>58</v>
      </c>
      <c r="BA884" s="45">
        <v>428</v>
      </c>
      <c r="BB884" s="45">
        <f t="shared" si="3825"/>
        <v>2</v>
      </c>
      <c r="BC884" s="45">
        <v>22</v>
      </c>
      <c r="BD884" s="45">
        <f t="shared" si="3788"/>
        <v>2</v>
      </c>
      <c r="BE884" s="45">
        <v>2</v>
      </c>
      <c r="BF884" s="43"/>
      <c r="BG884" s="271">
        <f t="shared" si="3789"/>
        <v>1012</v>
      </c>
      <c r="BH884" s="45">
        <f t="shared" si="3790"/>
        <v>2024</v>
      </c>
      <c r="BI884" s="46">
        <f t="shared" si="3791"/>
        <v>0.34896551724137931</v>
      </c>
      <c r="BJ884" s="37"/>
      <c r="BK884" s="29"/>
      <c r="BL884" s="75"/>
      <c r="BM884" s="76">
        <v>12851</v>
      </c>
      <c r="BN884" s="76">
        <f>IF(BM884="","",BM884-BM880)</f>
        <v>23</v>
      </c>
      <c r="BO884" s="76">
        <v>1585</v>
      </c>
      <c r="BP884" s="76">
        <f>IF(BO884="","",BO884-BO880)</f>
        <v>1</v>
      </c>
      <c r="BQ884" s="76">
        <v>320</v>
      </c>
      <c r="BR884" s="76">
        <f t="shared" si="3846"/>
        <v>10</v>
      </c>
      <c r="BS884" s="76">
        <v>0</v>
      </c>
      <c r="BT884" s="78" t="str">
        <f t="shared" si="3847"/>
        <v>サンリオブレスレット</v>
      </c>
      <c r="BU884" s="284">
        <f t="shared" si="3848"/>
        <v>200</v>
      </c>
      <c r="BV884" s="76">
        <f t="shared" si="3849"/>
        <v>2000</v>
      </c>
      <c r="BW884" s="80">
        <f t="shared" si="3850"/>
        <v>0.86956521739130432</v>
      </c>
      <c r="BX884" s="37"/>
      <c r="BY884" s="57"/>
      <c r="BZ884" s="75"/>
      <c r="CA884" s="76">
        <v>3776</v>
      </c>
      <c r="CB884" s="76">
        <f>IF(CA884="","",CA884-CA880)</f>
        <v>24</v>
      </c>
      <c r="CC884" s="76">
        <v>195</v>
      </c>
      <c r="CD884" s="76">
        <f>IF(CC884="","",CC884-CC880)</f>
        <v>6</v>
      </c>
      <c r="CE884" s="76">
        <v>230</v>
      </c>
      <c r="CF884" s="76">
        <f t="shared" si="3852"/>
        <v>20</v>
      </c>
      <c r="CG884" s="76">
        <v>0</v>
      </c>
      <c r="CH884" s="78" t="str">
        <f t="shared" si="3853"/>
        <v>スプランキージビッツ</v>
      </c>
      <c r="CI884" s="284">
        <f t="shared" si="3854"/>
        <v>37</v>
      </c>
      <c r="CJ884" s="76">
        <f t="shared" si="3855"/>
        <v>740</v>
      </c>
      <c r="CK884" s="80">
        <f t="shared" si="3856"/>
        <v>0.30833333333333335</v>
      </c>
      <c r="CL884" s="37"/>
      <c r="CM884" s="29"/>
      <c r="CN884" s="75"/>
      <c r="CO884" s="76">
        <v>16092</v>
      </c>
      <c r="CP884" s="76">
        <f>IF(CO884="","",CO884-CO880)</f>
        <v>24</v>
      </c>
      <c r="CQ884" s="76">
        <v>1121</v>
      </c>
      <c r="CR884" s="76">
        <f>IF(CQ884="","",CQ884-CQ880)</f>
        <v>1</v>
      </c>
      <c r="CS884" s="76">
        <v>34</v>
      </c>
      <c r="CT884" s="76">
        <f t="shared" si="3858"/>
        <v>1</v>
      </c>
      <c r="CU884" s="76">
        <v>20</v>
      </c>
      <c r="CV884" s="78" t="str">
        <f t="shared" si="3859"/>
        <v>サンリオシューズキーホルダー</v>
      </c>
      <c r="CW884" s="284">
        <f t="shared" si="3860"/>
        <v>396</v>
      </c>
      <c r="CX884" s="76">
        <f t="shared" si="3861"/>
        <v>396</v>
      </c>
      <c r="CY884" s="80">
        <f t="shared" si="3862"/>
        <v>0.16500000000000001</v>
      </c>
      <c r="CZ884" s="37"/>
      <c r="DA884" s="29"/>
      <c r="DB884" s="273">
        <f t="shared" si="3792"/>
        <v>45821</v>
      </c>
      <c r="DC884" s="45">
        <v>23943</v>
      </c>
      <c r="DD884" s="45">
        <f t="shared" si="3836"/>
        <v>75</v>
      </c>
      <c r="DE884" s="45">
        <v>1380</v>
      </c>
      <c r="DF884" s="45">
        <f t="shared" si="3826"/>
        <v>4</v>
      </c>
      <c r="DG884" s="45">
        <v>13</v>
      </c>
      <c r="DH884" s="45">
        <f t="shared" si="3793"/>
        <v>3</v>
      </c>
      <c r="DI884" s="45">
        <v>0</v>
      </c>
      <c r="DJ884" s="43"/>
      <c r="DK884" s="271">
        <f t="shared" si="3794"/>
        <v>880</v>
      </c>
      <c r="DL884" s="45">
        <f t="shared" si="3795"/>
        <v>2640</v>
      </c>
      <c r="DM884" s="46">
        <f t="shared" si="3796"/>
        <v>0.35199999999999998</v>
      </c>
      <c r="DN884" s="37"/>
      <c r="DO884" s="29"/>
      <c r="DP884" s="273">
        <f t="shared" si="3797"/>
        <v>45821</v>
      </c>
      <c r="DQ884" s="45">
        <v>3064</v>
      </c>
      <c r="DR884" s="45">
        <f t="shared" si="3837"/>
        <v>126</v>
      </c>
      <c r="DS884" s="45">
        <v>91</v>
      </c>
      <c r="DT884" s="45">
        <f t="shared" si="3827"/>
        <v>1</v>
      </c>
      <c r="DU884" s="45">
        <v>33</v>
      </c>
      <c r="DV884" s="45">
        <f t="shared" si="3798"/>
        <v>2</v>
      </c>
      <c r="DW884" s="45">
        <v>10</v>
      </c>
      <c r="DX884" s="43"/>
      <c r="DY884" s="271">
        <f t="shared" si="3799"/>
        <v>726</v>
      </c>
      <c r="DZ884" s="45">
        <f t="shared" si="3800"/>
        <v>1452</v>
      </c>
      <c r="EA884" s="46">
        <f t="shared" si="3801"/>
        <v>0.11523809523809524</v>
      </c>
      <c r="EB884" s="37"/>
      <c r="GU884" s="220"/>
      <c r="GV884" s="29"/>
      <c r="GW884" s="31"/>
      <c r="GX884" s="29"/>
      <c r="GY884" s="128"/>
      <c r="GZ884" s="29"/>
      <c r="HB884" s="166"/>
      <c r="HC884" s="29"/>
      <c r="HD884" s="29"/>
      <c r="HE884" s="29"/>
      <c r="HF884" s="29"/>
      <c r="HG884" s="29"/>
      <c r="HK884" s="29"/>
      <c r="HL884" s="29"/>
      <c r="HM884" s="128"/>
      <c r="HN884" s="29"/>
      <c r="HP884" s="166"/>
      <c r="HQ884" s="29"/>
      <c r="HR884" s="29"/>
      <c r="HS884" s="29"/>
      <c r="HT884" s="29"/>
      <c r="HU884" s="29"/>
      <c r="HX884" s="360"/>
      <c r="HY884" s="75"/>
      <c r="HZ884" s="76">
        <v>2455</v>
      </c>
      <c r="IA884" s="76">
        <f>IF(HZ884="","",HZ884-HZ880)</f>
        <v>135</v>
      </c>
      <c r="IB884" s="76">
        <v>97</v>
      </c>
      <c r="IC884" s="76">
        <f>IF(IB884="","",IB884-IB880)</f>
        <v>6</v>
      </c>
      <c r="ID884" s="76">
        <v>140</v>
      </c>
      <c r="IE884" s="76">
        <f t="shared" si="3864"/>
        <v>10</v>
      </c>
      <c r="IF884" s="76">
        <v>0</v>
      </c>
      <c r="IG884" s="78" t="str">
        <f t="shared" si="3865"/>
        <v>スプランキーラバー</v>
      </c>
      <c r="IH884" s="284">
        <f t="shared" si="3866"/>
        <v>200</v>
      </c>
      <c r="II884" s="76">
        <f t="shared" si="3867"/>
        <v>2000</v>
      </c>
      <c r="IJ884" s="80">
        <f t="shared" si="3868"/>
        <v>0.14814814814814814</v>
      </c>
      <c r="IK884" s="37"/>
      <c r="IL884" s="29"/>
      <c r="IM884" s="75"/>
      <c r="IN884" s="76">
        <v>3274</v>
      </c>
      <c r="IO884" s="76">
        <f>IF(IN884="","",IN884-IN880)</f>
        <v>69</v>
      </c>
      <c r="IP884" s="76">
        <v>134</v>
      </c>
      <c r="IQ884" s="76">
        <f>IF(IP884="","",IP884-IP880)</f>
        <v>4</v>
      </c>
      <c r="IR884" s="76">
        <v>44</v>
      </c>
      <c r="IS884" s="76">
        <f t="shared" si="3870"/>
        <v>4</v>
      </c>
      <c r="IT884" s="76">
        <v>4</v>
      </c>
      <c r="IU884" s="78" t="str">
        <f t="shared" si="3871"/>
        <v>NICI</v>
      </c>
      <c r="IV884" s="284">
        <f t="shared" si="3872"/>
        <v>682</v>
      </c>
      <c r="IW884" s="76">
        <f t="shared" si="3873"/>
        <v>2728</v>
      </c>
      <c r="IX884" s="80">
        <f t="shared" si="3874"/>
        <v>0.39536231884057971</v>
      </c>
      <c r="IY884" s="37"/>
      <c r="IZ884" s="278"/>
      <c r="JA884" s="75"/>
      <c r="JB884" s="76">
        <v>1730</v>
      </c>
      <c r="JC884" s="180">
        <f>IF(JB884="","",JB884-JB880)</f>
        <v>26</v>
      </c>
      <c r="JD884" s="76">
        <v>90</v>
      </c>
      <c r="JE884" s="76">
        <f>IF(JD884="","",JD884-JD880)</f>
        <v>5</v>
      </c>
      <c r="JF884" s="76">
        <v>48</v>
      </c>
      <c r="JG884" s="76">
        <f t="shared" si="3876"/>
        <v>5</v>
      </c>
      <c r="JH884" s="76">
        <v>0</v>
      </c>
      <c r="JI884" s="78" t="str">
        <f t="shared" si="3877"/>
        <v>サンリオシューズKH</v>
      </c>
      <c r="JJ884" s="284">
        <f t="shared" si="3878"/>
        <v>387</v>
      </c>
      <c r="JK884" s="76">
        <f t="shared" si="3879"/>
        <v>1935</v>
      </c>
      <c r="JL884" s="80">
        <f t="shared" si="3880"/>
        <v>0.74423076923076925</v>
      </c>
      <c r="JM884" s="37"/>
      <c r="JN884" s="29"/>
      <c r="JO884" s="75"/>
      <c r="JP884" s="76">
        <v>2580</v>
      </c>
      <c r="JQ884" s="76">
        <f>IF(JP884="","",JP884-JP880)</f>
        <v>28</v>
      </c>
      <c r="JR884" s="76">
        <v>141</v>
      </c>
      <c r="JS884" s="76">
        <f>IF(JR884="","",JR884-JR880)</f>
        <v>1</v>
      </c>
      <c r="JT884" s="76">
        <v>18</v>
      </c>
      <c r="JU884" s="76">
        <f t="shared" si="3882"/>
        <v>2</v>
      </c>
      <c r="JV884" s="76">
        <v>-2</v>
      </c>
      <c r="JW884" s="78" t="str">
        <f t="shared" si="3883"/>
        <v>グミッツェル</v>
      </c>
      <c r="JX884" s="284">
        <f t="shared" si="3884"/>
        <v>170</v>
      </c>
      <c r="JY884" s="76">
        <f t="shared" si="3885"/>
        <v>340</v>
      </c>
      <c r="JZ884" s="80">
        <f t="shared" si="3886"/>
        <v>0.12142857142857143</v>
      </c>
      <c r="KA884" s="37"/>
      <c r="KB884" s="51"/>
      <c r="KC884" s="75"/>
      <c r="KD884" s="76">
        <v>8060</v>
      </c>
      <c r="KE884" s="76">
        <f>IF(KD884="","",KD884-KD880)</f>
        <v>53</v>
      </c>
      <c r="KF884" s="76">
        <v>369</v>
      </c>
      <c r="KG884" s="76">
        <f>IF(KF884="","",KF884-KF880)</f>
        <v>8</v>
      </c>
      <c r="KH884" s="76">
        <v>8</v>
      </c>
      <c r="KI884" s="76">
        <f>IF(KH884="","",KH880+KJ880-KH884)</f>
        <v>8</v>
      </c>
      <c r="KJ884" s="76">
        <v>9</v>
      </c>
      <c r="KK884" s="78" t="str">
        <f>IF(KD884="","",KK880)</f>
        <v>グミッツェルプチ</v>
      </c>
      <c r="KL884" s="284">
        <f>IF(KE884="","",KL880)</f>
        <v>180</v>
      </c>
      <c r="KM884" s="76">
        <f>IF(KH884="","",KI884*KL884)</f>
        <v>1440</v>
      </c>
      <c r="KN884" s="80">
        <f>IF(KI884="","",KM884/(KE884*100))</f>
        <v>0.27169811320754716</v>
      </c>
      <c r="KO884" s="37"/>
      <c r="KP884" s="29"/>
      <c r="KQ884" s="75"/>
      <c r="KR884" s="76">
        <v>15509</v>
      </c>
      <c r="KS884" s="76">
        <f>IF(KR884="","",KR884-KR880)</f>
        <v>38</v>
      </c>
      <c r="KT884" s="76">
        <v>1861</v>
      </c>
      <c r="KU884" s="76">
        <f>IF(KT884="","",KT884-KT880)</f>
        <v>2</v>
      </c>
      <c r="KV884" s="76">
        <v>105</v>
      </c>
      <c r="KW884" s="76">
        <f>IF(KV884="","",KV880+KX880-KV884)</f>
        <v>5</v>
      </c>
      <c r="KX884" s="76">
        <v>45</v>
      </c>
      <c r="KY884" s="78" t="str">
        <f>IF(KR884="","",KY880)</f>
        <v>スプランキーラバー</v>
      </c>
      <c r="KZ884" s="284">
        <f>IF(KS884="","",KZ880)</f>
        <v>187</v>
      </c>
      <c r="LA884" s="76">
        <f>IF(KV884="","",KW884*KZ884)</f>
        <v>935</v>
      </c>
      <c r="LB884" s="80">
        <f>IF(KW884="","",LA884/(KS884*100))</f>
        <v>0.24605263157894736</v>
      </c>
      <c r="LC884" s="37"/>
      <c r="LD884" s="29"/>
      <c r="LE884" s="47"/>
      <c r="LF884" s="45"/>
      <c r="LG884" s="45"/>
      <c r="LH884" s="45">
        <v>529</v>
      </c>
      <c r="LI884" s="45">
        <f t="shared" si="3891"/>
        <v>0</v>
      </c>
      <c r="LJ884" s="43">
        <v>2</v>
      </c>
      <c r="LK884" s="45">
        <v>0</v>
      </c>
      <c r="LL884" s="45">
        <v>0</v>
      </c>
      <c r="LM884" s="73" t="str">
        <f t="shared" ref="LM884" si="3894">IF(LF883="","",LM881)</f>
        <v>バイキンティッシュカバー、アンパンブランケット黄色</v>
      </c>
      <c r="LN884" s="280">
        <f t="shared" ref="LN884" si="3895">IF(LG883="","",LN881)</f>
        <v>1000</v>
      </c>
      <c r="LO884" s="45">
        <f t="shared" si="3840"/>
        <v>0</v>
      </c>
      <c r="LP884" s="46"/>
      <c r="LQ884" s="37"/>
      <c r="LR884" s="29"/>
      <c r="LS884" s="273">
        <f t="shared" si="3802"/>
        <v>45821</v>
      </c>
      <c r="LT884" s="45">
        <v>15756</v>
      </c>
      <c r="LU884" s="69">
        <f t="shared" si="3841"/>
        <v>35</v>
      </c>
      <c r="LV884" s="45">
        <v>858</v>
      </c>
      <c r="LW884" s="45">
        <f t="shared" si="3828"/>
        <v>1</v>
      </c>
      <c r="LX884" s="45">
        <v>34</v>
      </c>
      <c r="LY884" s="45">
        <f t="shared" si="3803"/>
        <v>1</v>
      </c>
      <c r="LZ884" s="45">
        <v>7</v>
      </c>
      <c r="MA884" s="43"/>
      <c r="MB884" s="271">
        <f t="shared" si="3804"/>
        <v>385</v>
      </c>
      <c r="MC884" s="45">
        <f t="shared" si="3805"/>
        <v>385</v>
      </c>
      <c r="MD884" s="46">
        <f t="shared" si="3806"/>
        <v>0.11</v>
      </c>
      <c r="ME884" s="37"/>
      <c r="MF884" s="29"/>
      <c r="MG884" s="273">
        <f t="shared" si="3807"/>
        <v>45821</v>
      </c>
      <c r="MH884" s="45">
        <v>4487</v>
      </c>
      <c r="MI884" s="179">
        <f t="shared" si="3842"/>
        <v>12</v>
      </c>
      <c r="MJ884" s="45">
        <v>295</v>
      </c>
      <c r="MK884" s="45">
        <f t="shared" si="3829"/>
        <v>1</v>
      </c>
      <c r="ML884" s="45">
        <v>29</v>
      </c>
      <c r="MM884" s="45">
        <f t="shared" si="3808"/>
        <v>1</v>
      </c>
      <c r="MN884" s="45">
        <v>0</v>
      </c>
      <c r="MO884" s="43"/>
      <c r="MP884" s="271">
        <f t="shared" si="3809"/>
        <v>1100</v>
      </c>
      <c r="MQ884" s="45">
        <f t="shared" si="3810"/>
        <v>1100</v>
      </c>
      <c r="MR884" s="46">
        <f t="shared" si="3811"/>
        <v>0.91666666666666663</v>
      </c>
      <c r="MS884" s="37" t="s">
        <v>188</v>
      </c>
      <c r="MT884" s="29"/>
      <c r="MU884" s="273">
        <f t="shared" si="3812"/>
        <v>45821</v>
      </c>
      <c r="MV884" s="45">
        <v>6628</v>
      </c>
      <c r="MW884" s="69">
        <f t="shared" si="3843"/>
        <v>47</v>
      </c>
      <c r="MX884" s="45">
        <v>308</v>
      </c>
      <c r="MY884" s="45">
        <f t="shared" si="3830"/>
        <v>3</v>
      </c>
      <c r="MZ884" s="45">
        <v>29</v>
      </c>
      <c r="NA884" s="45">
        <f t="shared" si="3813"/>
        <v>3</v>
      </c>
      <c r="NB884" s="45">
        <v>7</v>
      </c>
      <c r="NC884" s="43"/>
      <c r="ND884" s="271">
        <f t="shared" si="3814"/>
        <v>300</v>
      </c>
      <c r="NE884" s="45">
        <f t="shared" si="3815"/>
        <v>900</v>
      </c>
      <c r="NF884" s="46">
        <f t="shared" si="3816"/>
        <v>0.19148936170212766</v>
      </c>
      <c r="NG884" s="37"/>
      <c r="NH884" s="29"/>
      <c r="NI884" s="273">
        <f t="shared" si="3817"/>
        <v>45821</v>
      </c>
      <c r="NJ884" s="45">
        <v>5866</v>
      </c>
      <c r="NK884" s="45">
        <f t="shared" si="3844"/>
        <v>63</v>
      </c>
      <c r="NL884" s="45">
        <v>170</v>
      </c>
      <c r="NM884" s="45">
        <f t="shared" si="3831"/>
        <v>1</v>
      </c>
      <c r="NN884" s="45">
        <v>28</v>
      </c>
      <c r="NO884" s="45">
        <f t="shared" si="3818"/>
        <v>1</v>
      </c>
      <c r="NP884" s="45">
        <v>4</v>
      </c>
      <c r="NQ884" s="43"/>
      <c r="NR884" s="271">
        <f t="shared" si="3819"/>
        <v>1100</v>
      </c>
      <c r="NS884" s="45">
        <f t="shared" si="3820"/>
        <v>1100</v>
      </c>
      <c r="NT884" s="46">
        <f t="shared" si="3821"/>
        <v>0.17460317460317459</v>
      </c>
      <c r="NU884" s="37"/>
    </row>
    <row r="885" spans="1:385" ht="16.5" thickTop="1" thickBot="1" x14ac:dyDescent="0.3">
      <c r="A885" s="38">
        <v>45824</v>
      </c>
      <c r="B885" s="39">
        <f>IF(A885="","",SUM(J885,LG901,AL885,DR885,AZ885,DD885,LU885,NK885,MW885,MI885,X885)+SUM(CP909:CP912)+SUM(BN909:BN912)+SUM(KS909:KS912)+SUM(KE909:KE912)+SUM(CB909:CB912)+SUM(IA909:IA912)+SUM(IO909:IO912)+SUM(JC909:JC912)+SUM(JQ909:JQ912))</f>
        <v>3633</v>
      </c>
      <c r="C885" s="40">
        <f>IF(A885="","",SUM(J885,X885,AL885,AZ885)+SUM(KE909:KE912)+SUM(KS909:KS912)+SUM(BN909:BN912))</f>
        <v>1439</v>
      </c>
      <c r="D885" s="40">
        <f>IF(A885="","",SUM(DD885,DR885)+SUM(CB909:CB912)+SUM(CP909:CP912))</f>
        <v>679</v>
      </c>
      <c r="E885" s="40">
        <f>IF(A885="","",SUM(NK885,MW885,MI885,LU885,LG901)+SUM(IA909:IA912)+SUM(IO909:IO912)+SUM(JC909:JC912)+SUM(JQ909:JQ912))</f>
        <v>1515</v>
      </c>
      <c r="F885" s="135"/>
      <c r="G885" s="135"/>
      <c r="H885" s="42"/>
      <c r="I885" s="45">
        <v>40776</v>
      </c>
      <c r="J885" s="45">
        <f t="shared" si="3832"/>
        <v>87</v>
      </c>
      <c r="K885" s="45">
        <v>2014</v>
      </c>
      <c r="L885" s="45">
        <f t="shared" si="3822"/>
        <v>7</v>
      </c>
      <c r="M885" s="45">
        <v>49</v>
      </c>
      <c r="N885" s="45">
        <f t="shared" si="3773"/>
        <v>7</v>
      </c>
      <c r="O885" s="45">
        <v>0</v>
      </c>
      <c r="P885" s="43"/>
      <c r="Q885" s="271">
        <f t="shared" si="3774"/>
        <v>363</v>
      </c>
      <c r="R885" s="45">
        <f t="shared" si="3775"/>
        <v>2541</v>
      </c>
      <c r="S885" s="46">
        <f t="shared" si="3776"/>
        <v>0.29206896551724137</v>
      </c>
      <c r="T885" s="37"/>
      <c r="U885" s="29"/>
      <c r="V885" s="273">
        <f t="shared" si="3777"/>
        <v>45824</v>
      </c>
      <c r="W885" s="45">
        <v>7886</v>
      </c>
      <c r="X885" s="45">
        <f t="shared" si="3833"/>
        <v>160</v>
      </c>
      <c r="Y885" s="45">
        <v>380</v>
      </c>
      <c r="Z885" s="45">
        <f t="shared" si="3823"/>
        <v>7</v>
      </c>
      <c r="AA885" s="45">
        <v>28</v>
      </c>
      <c r="AB885" s="45">
        <f t="shared" si="3778"/>
        <v>11</v>
      </c>
      <c r="AC885" s="45">
        <v>12</v>
      </c>
      <c r="AD885" s="43"/>
      <c r="AE885" s="271">
        <f t="shared" si="3779"/>
        <v>385</v>
      </c>
      <c r="AF885" s="45">
        <f t="shared" si="3780"/>
        <v>4235</v>
      </c>
      <c r="AG885" s="46">
        <f t="shared" si="3781"/>
        <v>0.26468750000000002</v>
      </c>
      <c r="AH885" s="37"/>
      <c r="AI885" s="29"/>
      <c r="AJ885" s="273">
        <f t="shared" si="3782"/>
        <v>45824</v>
      </c>
      <c r="AK885" s="45">
        <v>10394</v>
      </c>
      <c r="AL885" s="45">
        <f t="shared" si="3834"/>
        <v>140</v>
      </c>
      <c r="AM885" s="45">
        <v>274</v>
      </c>
      <c r="AN885" s="45">
        <f t="shared" si="3824"/>
        <v>2</v>
      </c>
      <c r="AO885" s="45">
        <v>49</v>
      </c>
      <c r="AP885" s="45">
        <f t="shared" si="3783"/>
        <v>2</v>
      </c>
      <c r="AQ885" s="45">
        <v>0</v>
      </c>
      <c r="AR885" s="43"/>
      <c r="AS885" s="271">
        <f t="shared" si="3784"/>
        <v>1008</v>
      </c>
      <c r="AT885" s="45">
        <f t="shared" si="3785"/>
        <v>2016</v>
      </c>
      <c r="AU885" s="46">
        <f t="shared" si="3786"/>
        <v>0.14399999999999999</v>
      </c>
      <c r="AV885" s="37"/>
      <c r="AW885" s="29"/>
      <c r="AX885" s="273">
        <f t="shared" si="3787"/>
        <v>45824</v>
      </c>
      <c r="AY885" s="45">
        <v>11651</v>
      </c>
      <c r="AZ885" s="45">
        <f t="shared" si="3835"/>
        <v>195</v>
      </c>
      <c r="BA885" s="45">
        <v>430</v>
      </c>
      <c r="BB885" s="45">
        <f t="shared" si="3825"/>
        <v>2</v>
      </c>
      <c r="BC885" s="45">
        <v>22</v>
      </c>
      <c r="BD885" s="45">
        <f t="shared" si="3788"/>
        <v>2</v>
      </c>
      <c r="BE885" s="45">
        <v>2</v>
      </c>
      <c r="BF885" s="43"/>
      <c r="BG885" s="271">
        <f t="shared" si="3789"/>
        <v>1012</v>
      </c>
      <c r="BH885" s="45">
        <f t="shared" si="3790"/>
        <v>2024</v>
      </c>
      <c r="BI885" s="46">
        <f t="shared" si="3791"/>
        <v>0.10379487179487179</v>
      </c>
      <c r="BJ885" s="37"/>
      <c r="BK885" s="29"/>
      <c r="BL885" s="273">
        <f>IF($A879="","",$A879)</f>
        <v>45803</v>
      </c>
      <c r="BM885" s="271">
        <v>15704</v>
      </c>
      <c r="BN885" s="271">
        <f t="shared" ref="BN885:BN891" si="3896">IF(BM885="","",BM885-BM881)</f>
        <v>41</v>
      </c>
      <c r="BO885" s="271">
        <v>679</v>
      </c>
      <c r="BP885" s="87">
        <f t="shared" ref="BP885:BP912" si="3897">IF(BO885="","",BO885-BO881)</f>
        <v>3</v>
      </c>
      <c r="BQ885" s="271">
        <v>13</v>
      </c>
      <c r="BR885" s="271">
        <f t="shared" si="3846"/>
        <v>3</v>
      </c>
      <c r="BS885" s="271">
        <v>2</v>
      </c>
      <c r="BT885" s="274" t="str">
        <f t="shared" si="3847"/>
        <v>ギャルキティキーケース</v>
      </c>
      <c r="BU885" s="272">
        <f t="shared" si="3848"/>
        <v>726</v>
      </c>
      <c r="BV885" s="45">
        <f t="shared" si="3849"/>
        <v>2178</v>
      </c>
      <c r="BW885" s="89">
        <f t="shared" si="3850"/>
        <v>0.53121951219512198</v>
      </c>
      <c r="BX885" s="37"/>
      <c r="BY885" s="57"/>
      <c r="BZ885" s="273">
        <f>IF($A879="","",$A879)</f>
        <v>45803</v>
      </c>
      <c r="CA885" s="271">
        <v>5901</v>
      </c>
      <c r="CB885" s="271">
        <f t="shared" ref="CB885:CB891" si="3898">IF(CA885="","",CA885-CA881)</f>
        <v>23</v>
      </c>
      <c r="CC885" s="271">
        <v>215</v>
      </c>
      <c r="CD885" s="87">
        <f t="shared" ref="CD885:CD912" si="3899">IF(CC885="","",CC885-CC881)</f>
        <v>1</v>
      </c>
      <c r="CE885" s="271">
        <v>7</v>
      </c>
      <c r="CF885" s="271">
        <f t="shared" si="3852"/>
        <v>1</v>
      </c>
      <c r="CG885" s="271">
        <v>0</v>
      </c>
      <c r="CH885" s="274" t="str">
        <f t="shared" si="3853"/>
        <v>ジャグラーサウンドボタン</v>
      </c>
      <c r="CI885" s="272">
        <f t="shared" si="3854"/>
        <v>748</v>
      </c>
      <c r="CJ885" s="45">
        <f t="shared" si="3855"/>
        <v>748</v>
      </c>
      <c r="CK885" s="89">
        <f t="shared" si="3856"/>
        <v>0.32521739130434785</v>
      </c>
      <c r="CL885" s="37"/>
      <c r="CM885" s="29"/>
      <c r="CN885" s="273">
        <f>IF($A879="","",$A879)</f>
        <v>45803</v>
      </c>
      <c r="CO885" s="271">
        <v>15998</v>
      </c>
      <c r="CP885" s="271">
        <f t="shared" ref="CP885:CP891" si="3900">IF(CO885="","",CO885-CO881)</f>
        <v>23</v>
      </c>
      <c r="CQ885" s="271">
        <v>1155</v>
      </c>
      <c r="CR885" s="87">
        <f t="shared" ref="CR885:CR912" si="3901">IF(CQ885="","",CQ885-CQ881)</f>
        <v>1</v>
      </c>
      <c r="CS885" s="271">
        <v>19</v>
      </c>
      <c r="CT885" s="271">
        <f t="shared" si="3858"/>
        <v>2</v>
      </c>
      <c r="CU885" s="271">
        <v>0</v>
      </c>
      <c r="CV885" s="274" t="str">
        <f t="shared" si="3859"/>
        <v>ゴールドイヤホン</v>
      </c>
      <c r="CW885" s="272">
        <f t="shared" si="3860"/>
        <v>770</v>
      </c>
      <c r="CX885" s="45">
        <f t="shared" si="3861"/>
        <v>1540</v>
      </c>
      <c r="CY885" s="89">
        <f t="shared" si="3862"/>
        <v>0.66956521739130437</v>
      </c>
      <c r="CZ885" s="37"/>
      <c r="DA885" s="29"/>
      <c r="DB885" s="273">
        <f t="shared" si="3792"/>
        <v>45824</v>
      </c>
      <c r="DC885" s="45">
        <v>23967</v>
      </c>
      <c r="DD885" s="45">
        <f t="shared" si="3836"/>
        <v>24</v>
      </c>
      <c r="DE885" s="45">
        <v>1381</v>
      </c>
      <c r="DF885" s="45">
        <f t="shared" si="3826"/>
        <v>1</v>
      </c>
      <c r="DG885" s="45">
        <v>12</v>
      </c>
      <c r="DH885" s="45">
        <f t="shared" si="3793"/>
        <v>1</v>
      </c>
      <c r="DI885" s="45">
        <v>-10</v>
      </c>
      <c r="DJ885" s="43"/>
      <c r="DK885" s="271">
        <f t="shared" si="3794"/>
        <v>880</v>
      </c>
      <c r="DL885" s="45">
        <f t="shared" si="3795"/>
        <v>880</v>
      </c>
      <c r="DM885" s="46">
        <f t="shared" si="3796"/>
        <v>0.36666666666666664</v>
      </c>
      <c r="DN885" s="37" t="s">
        <v>1219</v>
      </c>
      <c r="DO885" s="29"/>
      <c r="DP885" s="273">
        <f t="shared" si="3797"/>
        <v>45824</v>
      </c>
      <c r="DQ885" s="45">
        <v>3278</v>
      </c>
      <c r="DR885" s="45">
        <f t="shared" si="3837"/>
        <v>214</v>
      </c>
      <c r="DS885" s="45">
        <v>97</v>
      </c>
      <c r="DT885" s="45">
        <f t="shared" si="3827"/>
        <v>6</v>
      </c>
      <c r="DU885" s="45">
        <v>37</v>
      </c>
      <c r="DV885" s="45">
        <f t="shared" si="3798"/>
        <v>6</v>
      </c>
      <c r="DW885" s="45">
        <v>0</v>
      </c>
      <c r="DX885" s="43"/>
      <c r="DY885" s="271">
        <f t="shared" si="3799"/>
        <v>726</v>
      </c>
      <c r="DZ885" s="45">
        <f t="shared" si="3800"/>
        <v>4356</v>
      </c>
      <c r="EA885" s="46">
        <f t="shared" si="3801"/>
        <v>0.20355140186915888</v>
      </c>
      <c r="EB885" s="37"/>
      <c r="GU885" s="220"/>
      <c r="GV885" s="29"/>
      <c r="GW885" s="31"/>
      <c r="GX885" s="29"/>
      <c r="GY885" s="128"/>
      <c r="GZ885" s="29"/>
      <c r="HB885" s="166"/>
      <c r="HC885" s="29"/>
      <c r="HD885" s="29"/>
      <c r="HE885" s="29"/>
      <c r="HF885" s="29"/>
      <c r="HG885" s="29"/>
      <c r="HK885" s="29"/>
      <c r="HL885" s="29"/>
      <c r="HM885" s="128"/>
      <c r="HN885" s="29"/>
      <c r="HP885" s="166"/>
      <c r="HQ885" s="29"/>
      <c r="HR885" s="29"/>
      <c r="HS885" s="29"/>
      <c r="HT885" s="29"/>
      <c r="HU885" s="29"/>
      <c r="HX885" s="360"/>
      <c r="HY885" s="273">
        <f>IF($A879="","",$A879)</f>
        <v>45803</v>
      </c>
      <c r="HZ885" s="271">
        <v>4422</v>
      </c>
      <c r="IA885" s="271">
        <f t="shared" ref="IA885:IA891" si="3902">IF(HZ885="","",HZ885-HZ881)</f>
        <v>23</v>
      </c>
      <c r="IB885" s="271">
        <v>248</v>
      </c>
      <c r="IC885" s="87">
        <f t="shared" ref="IC885:IC912" si="3903">IF(IB885="","",IB885-IB881)</f>
        <v>0</v>
      </c>
      <c r="ID885" s="271">
        <v>10</v>
      </c>
      <c r="IE885" s="271">
        <f t="shared" si="3864"/>
        <v>0</v>
      </c>
      <c r="IF885" s="271">
        <v>0</v>
      </c>
      <c r="IG885" s="274" t="str">
        <f t="shared" si="3865"/>
        <v>お菓子ウォレット</v>
      </c>
      <c r="IH885" s="272">
        <f t="shared" si="3866"/>
        <v>800</v>
      </c>
      <c r="II885" s="45">
        <f t="shared" si="3867"/>
        <v>0</v>
      </c>
      <c r="IJ885" s="89">
        <f t="shared" si="3868"/>
        <v>0</v>
      </c>
      <c r="IK885" s="37"/>
      <c r="IL885" s="29"/>
      <c r="IM885" s="273">
        <f>IF($A879="","",$A879)</f>
        <v>45803</v>
      </c>
      <c r="IN885" s="271">
        <v>3589</v>
      </c>
      <c r="IO885" s="271">
        <f t="shared" ref="IO885:IO891" si="3904">IF(IN885="","",IN885-IN881)</f>
        <v>24</v>
      </c>
      <c r="IP885" s="271">
        <v>107</v>
      </c>
      <c r="IQ885" s="87">
        <f t="shared" ref="IQ885:IQ912" si="3905">IF(IP885="","",IP885-IP881)</f>
        <v>0</v>
      </c>
      <c r="IR885" s="271">
        <v>14</v>
      </c>
      <c r="IS885" s="271">
        <f t="shared" si="3870"/>
        <v>0</v>
      </c>
      <c r="IT885" s="271">
        <v>0</v>
      </c>
      <c r="IU885" s="274" t="s">
        <v>50</v>
      </c>
      <c r="IV885" s="272">
        <f t="shared" si="3872"/>
        <v>1100</v>
      </c>
      <c r="IW885" s="45">
        <f t="shared" si="3873"/>
        <v>0</v>
      </c>
      <c r="IX885" s="89">
        <f t="shared" si="3874"/>
        <v>0</v>
      </c>
      <c r="IY885" s="37"/>
      <c r="IZ885" s="278"/>
      <c r="JA885" s="273">
        <f>IF($A879="","",$A879)</f>
        <v>45803</v>
      </c>
      <c r="JB885" s="271">
        <v>2506</v>
      </c>
      <c r="JC885" s="271">
        <f t="shared" ref="JC885:JC891" si="3906">IF(JB885="","",JB885-JB881)</f>
        <v>115</v>
      </c>
      <c r="JD885" s="271">
        <v>134</v>
      </c>
      <c r="JE885" s="87">
        <f t="shared" ref="JE885:JE912" si="3907">IF(JD885="","",JD885-JD881)</f>
        <v>1</v>
      </c>
      <c r="JF885" s="271">
        <v>0</v>
      </c>
      <c r="JG885" s="271">
        <f t="shared" si="3876"/>
        <v>4</v>
      </c>
      <c r="JH885" s="271">
        <v>0</v>
      </c>
      <c r="JI885" s="274" t="str">
        <f t="shared" si="3877"/>
        <v>サンリオFAN</v>
      </c>
      <c r="JJ885" s="272">
        <f t="shared" si="3878"/>
        <v>1100</v>
      </c>
      <c r="JK885" s="45">
        <f t="shared" si="3879"/>
        <v>4400</v>
      </c>
      <c r="JL885" s="89">
        <f t="shared" si="3880"/>
        <v>0.38260869565217392</v>
      </c>
      <c r="JM885" s="37"/>
      <c r="JN885" s="29"/>
      <c r="JO885" s="273">
        <f>IF($A879="","",$A879)</f>
        <v>45803</v>
      </c>
      <c r="JP885" s="271">
        <v>2577</v>
      </c>
      <c r="JQ885" s="271">
        <f t="shared" ref="JQ885:JQ891" si="3908">IF(JP885="","",JP885-JP881)</f>
        <v>33</v>
      </c>
      <c r="JR885" s="271">
        <v>93</v>
      </c>
      <c r="JS885" s="87">
        <f t="shared" ref="JS885:JS912" si="3909">IF(JR885="","",JR885-JR881)</f>
        <v>1</v>
      </c>
      <c r="JT885" s="271">
        <v>12</v>
      </c>
      <c r="JU885" s="271">
        <f t="shared" si="3882"/>
        <v>1</v>
      </c>
      <c r="JV885" s="271">
        <v>0</v>
      </c>
      <c r="JW885" s="274" t="str">
        <f t="shared" si="3883"/>
        <v>猫アイシャドウ</v>
      </c>
      <c r="JX885" s="272">
        <f t="shared" si="3884"/>
        <v>1034</v>
      </c>
      <c r="JY885" s="45">
        <f t="shared" si="3885"/>
        <v>1034</v>
      </c>
      <c r="JZ885" s="89">
        <f t="shared" si="3886"/>
        <v>0.31333333333333335</v>
      </c>
      <c r="KA885" s="37"/>
      <c r="KB885" s="51"/>
      <c r="KC885" s="273">
        <f>IF($A879="","",$A879)</f>
        <v>45803</v>
      </c>
      <c r="KD885" s="271">
        <v>9524</v>
      </c>
      <c r="KE885" s="271">
        <f>IF(KD885="","",KD885-KD881)</f>
        <v>78</v>
      </c>
      <c r="KF885" s="271">
        <v>378</v>
      </c>
      <c r="KG885" s="87">
        <f>IF(KF885="","",KF885-KF881)</f>
        <v>0</v>
      </c>
      <c r="KH885" s="271">
        <v>0</v>
      </c>
      <c r="KI885" s="271">
        <f>IF(KH885="","",KH881+KJ881-KH885)</f>
        <v>5</v>
      </c>
      <c r="KJ885" s="271">
        <v>0</v>
      </c>
      <c r="KK885" s="274" t="str">
        <f>IF(KD885="","",KK881)</f>
        <v>サンリオFAN</v>
      </c>
      <c r="KL885" s="272">
        <f>IF(KE885="","",KL881)</f>
        <v>1100</v>
      </c>
      <c r="KM885" s="45">
        <f>IF(KH885="","",KI885*KL885)</f>
        <v>5500</v>
      </c>
      <c r="KN885" s="89">
        <f>IF(KI885="","",KM885/(KE885*100))</f>
        <v>0.70512820512820518</v>
      </c>
      <c r="KO885" s="37"/>
      <c r="KP885" s="29"/>
      <c r="KQ885" s="273">
        <f>IF($A879="","",$A879)</f>
        <v>45803</v>
      </c>
      <c r="KR885" s="271">
        <v>15978</v>
      </c>
      <c r="KS885" s="271">
        <f>IF(KR885="","",KR885-KR881)</f>
        <v>78</v>
      </c>
      <c r="KT885" s="271">
        <v>915</v>
      </c>
      <c r="KU885" s="87">
        <f>IF(KT885="","",KT885-KT881)</f>
        <v>1</v>
      </c>
      <c r="KV885" s="271">
        <v>8</v>
      </c>
      <c r="KW885" s="271">
        <f>IF(KV885="","",KV881+KX881-KV885)</f>
        <v>1</v>
      </c>
      <c r="KX885" s="271">
        <v>2</v>
      </c>
      <c r="KY885" s="274" t="str">
        <f>IF(KR885="","",KY881)</f>
        <v>ジャグラーサウンドフラッシュ</v>
      </c>
      <c r="KZ885" s="272">
        <f>IF(KS885="","",KZ881)</f>
        <v>800</v>
      </c>
      <c r="LA885" s="45">
        <f>IF(KV885="","",KW885*KZ885)</f>
        <v>800</v>
      </c>
      <c r="LB885" s="89">
        <f>IF(KW885="","",LA885/(KS885*100))</f>
        <v>0.10256410256410256</v>
      </c>
      <c r="LC885" s="37"/>
      <c r="LD885" s="29"/>
      <c r="LE885" s="75"/>
      <c r="LF885" s="76"/>
      <c r="LG885" s="76"/>
      <c r="LH885" s="76">
        <v>1165</v>
      </c>
      <c r="LI885" s="76">
        <f t="shared" si="3891"/>
        <v>0</v>
      </c>
      <c r="LJ885" s="77">
        <v>2</v>
      </c>
      <c r="LK885" s="76">
        <v>0</v>
      </c>
      <c r="LL885" s="76">
        <v>0</v>
      </c>
      <c r="LM885" s="78" t="str">
        <f t="shared" ref="LM885" si="3910">IF(LF883="","",LM882)</f>
        <v>スヌーピー、アンパンマンぬいぐるみ</v>
      </c>
      <c r="LN885" s="284">
        <f t="shared" ref="LN885" si="3911">IF(LG883="","",LN882)</f>
        <v>1000</v>
      </c>
      <c r="LO885" s="76">
        <f t="shared" si="3840"/>
        <v>0</v>
      </c>
      <c r="LP885" s="80"/>
      <c r="LQ885" s="37"/>
      <c r="LR885" s="29"/>
      <c r="LS885" s="273">
        <f t="shared" si="3802"/>
        <v>45824</v>
      </c>
      <c r="LT885" s="45">
        <v>15840</v>
      </c>
      <c r="LU885" s="45">
        <f t="shared" si="3841"/>
        <v>84</v>
      </c>
      <c r="LV885" s="45">
        <v>860</v>
      </c>
      <c r="LW885" s="45">
        <f t="shared" si="3828"/>
        <v>2</v>
      </c>
      <c r="LX885" s="45">
        <v>39</v>
      </c>
      <c r="LY885" s="45">
        <f t="shared" si="3803"/>
        <v>2</v>
      </c>
      <c r="LZ885" s="45">
        <v>0</v>
      </c>
      <c r="MA885" s="43"/>
      <c r="MB885" s="271">
        <f t="shared" si="3804"/>
        <v>385</v>
      </c>
      <c r="MC885" s="45">
        <f t="shared" si="3805"/>
        <v>770</v>
      </c>
      <c r="MD885" s="46">
        <f t="shared" si="3806"/>
        <v>9.166666666666666E-2</v>
      </c>
      <c r="ME885" s="37" t="s">
        <v>210</v>
      </c>
      <c r="MF885" s="29"/>
      <c r="MG885" s="273">
        <f t="shared" si="3807"/>
        <v>45824</v>
      </c>
      <c r="MH885" s="45">
        <v>4515</v>
      </c>
      <c r="MI885" s="45">
        <f t="shared" si="3842"/>
        <v>28</v>
      </c>
      <c r="MJ885" s="45">
        <v>296</v>
      </c>
      <c r="MK885" s="45">
        <f t="shared" si="3829"/>
        <v>1</v>
      </c>
      <c r="ML885" s="45">
        <v>28</v>
      </c>
      <c r="MM885" s="45">
        <f t="shared" si="3808"/>
        <v>1</v>
      </c>
      <c r="MN885" s="45">
        <v>-15</v>
      </c>
      <c r="MO885" s="43"/>
      <c r="MP885" s="271">
        <f t="shared" si="3809"/>
        <v>1100</v>
      </c>
      <c r="MQ885" s="45">
        <f t="shared" si="3810"/>
        <v>1100</v>
      </c>
      <c r="MR885" s="46">
        <f t="shared" si="3811"/>
        <v>0.39285714285714285</v>
      </c>
      <c r="MS885" s="37" t="s">
        <v>1249</v>
      </c>
      <c r="MT885" s="29"/>
      <c r="MU885" s="273">
        <f t="shared" si="3812"/>
        <v>45824</v>
      </c>
      <c r="MV885" s="45">
        <v>6731</v>
      </c>
      <c r="MW885" s="45">
        <f t="shared" si="3843"/>
        <v>103</v>
      </c>
      <c r="MX885" s="45">
        <v>318</v>
      </c>
      <c r="MY885" s="45">
        <f t="shared" si="3830"/>
        <v>10</v>
      </c>
      <c r="MZ885" s="45">
        <v>25</v>
      </c>
      <c r="NA885" s="45">
        <f t="shared" si="3813"/>
        <v>11</v>
      </c>
      <c r="NB885" s="45">
        <v>3</v>
      </c>
      <c r="NC885" s="43"/>
      <c r="ND885" s="271">
        <f t="shared" si="3814"/>
        <v>300</v>
      </c>
      <c r="NE885" s="45">
        <f t="shared" si="3815"/>
        <v>3300</v>
      </c>
      <c r="NF885" s="46">
        <f t="shared" si="3816"/>
        <v>0.32038834951456313</v>
      </c>
      <c r="NG885" s="37"/>
      <c r="NH885" s="29"/>
      <c r="NI885" s="273">
        <f t="shared" si="3817"/>
        <v>45824</v>
      </c>
      <c r="NJ885" s="45">
        <v>6053</v>
      </c>
      <c r="NK885" s="45">
        <f t="shared" si="3844"/>
        <v>187</v>
      </c>
      <c r="NL885" s="45">
        <v>171</v>
      </c>
      <c r="NM885" s="45">
        <f t="shared" si="3831"/>
        <v>1</v>
      </c>
      <c r="NN885" s="45">
        <v>31</v>
      </c>
      <c r="NO885" s="45">
        <f t="shared" si="3818"/>
        <v>1</v>
      </c>
      <c r="NP885" s="45">
        <v>6</v>
      </c>
      <c r="NQ885" s="43"/>
      <c r="NR885" s="271">
        <f t="shared" si="3819"/>
        <v>1100</v>
      </c>
      <c r="NS885" s="45">
        <f t="shared" si="3820"/>
        <v>1100</v>
      </c>
      <c r="NT885" s="46">
        <f t="shared" si="3821"/>
        <v>5.8823529411764705E-2</v>
      </c>
      <c r="NU885" s="37"/>
    </row>
    <row r="886" spans="1:385" ht="15.75" thickTop="1" x14ac:dyDescent="0.25">
      <c r="A886" s="38">
        <v>45826</v>
      </c>
      <c r="B886" s="39">
        <f>IF(A886="","",SUM(J886,LG904,AL886,DR886,AZ886,DD886,LU886,NK886,MW886,MI886,X886)+SUM(CP913:CP916)+SUM(BN913:BN916)+SUM(KS913:KS916)+SUM(KE913:KE916)+SUM(CB913:CB916)+SUM(IA913:IA916)+SUM(IO913:IO916)+SUM(JC913:JC916)+SUM(JQ913:JQ916))</f>
        <v>1129</v>
      </c>
      <c r="C886" s="40">
        <f>IF(A886="","",SUM(J886,X886,AL886,AZ886)+SUM(KE913:KE916)+SUM(KS913:KS916)+SUM(BN913:BN916))</f>
        <v>444</v>
      </c>
      <c r="D886" s="40">
        <f>IF(A886="","",SUM(DD886,DR886)+SUM(CB913:CB916)+SUM(CP913:CP916))</f>
        <v>226</v>
      </c>
      <c r="E886" s="40">
        <f>IF(A886="","",SUM(NK886,MW886,MI886,LU886,LG904)+SUM(IA913:IA916)+SUM(IO913:IO916)+SUM(JC913:JC916)+SUM(JQ913:JQ916))</f>
        <v>459</v>
      </c>
      <c r="F886" s="135"/>
      <c r="G886" s="135"/>
      <c r="H886" s="42"/>
      <c r="I886" s="45">
        <v>40789</v>
      </c>
      <c r="J886" s="45">
        <f>IF(I886="","",I886-I885)</f>
        <v>13</v>
      </c>
      <c r="K886" s="45">
        <v>2015</v>
      </c>
      <c r="L886" s="45">
        <f>IF(K886="","",K886-K885)</f>
        <v>1</v>
      </c>
      <c r="M886" s="45">
        <v>48</v>
      </c>
      <c r="N886" s="45">
        <f t="shared" si="3773"/>
        <v>1</v>
      </c>
      <c r="O886" s="45">
        <v>0</v>
      </c>
      <c r="P886" s="43"/>
      <c r="Q886" s="271">
        <f t="shared" si="3774"/>
        <v>363</v>
      </c>
      <c r="R886" s="45">
        <f t="shared" si="3775"/>
        <v>363</v>
      </c>
      <c r="S886" s="46">
        <f t="shared" si="3776"/>
        <v>0.27923076923076923</v>
      </c>
      <c r="T886" s="37"/>
      <c r="U886" s="29"/>
      <c r="V886" s="273">
        <f t="shared" si="3777"/>
        <v>45826</v>
      </c>
      <c r="W886" s="45">
        <v>7931</v>
      </c>
      <c r="X886" s="45">
        <f>IF(W886="","",W886-W885)</f>
        <v>45</v>
      </c>
      <c r="Y886" s="45">
        <v>383</v>
      </c>
      <c r="Z886" s="45">
        <f>IF(Y886="","",Y886-Y885)</f>
        <v>3</v>
      </c>
      <c r="AA886" s="45">
        <v>37</v>
      </c>
      <c r="AB886" s="45">
        <f t="shared" si="3778"/>
        <v>3</v>
      </c>
      <c r="AC886" s="45">
        <v>0</v>
      </c>
      <c r="AD886" s="43"/>
      <c r="AE886" s="271">
        <f t="shared" si="3779"/>
        <v>385</v>
      </c>
      <c r="AF886" s="45">
        <f t="shared" si="3780"/>
        <v>1155</v>
      </c>
      <c r="AG886" s="46">
        <f t="shared" si="3781"/>
        <v>0.25666666666666665</v>
      </c>
      <c r="AH886" s="37"/>
      <c r="AI886" s="29"/>
      <c r="AJ886" s="273">
        <f t="shared" si="3782"/>
        <v>45826</v>
      </c>
      <c r="AK886" s="45">
        <v>10410</v>
      </c>
      <c r="AL886" s="45">
        <f>IF(AK886="","",AK886-AK885)</f>
        <v>16</v>
      </c>
      <c r="AM886" s="45">
        <v>275</v>
      </c>
      <c r="AN886" s="45">
        <f>IF(AM886="","",AM886-AM885)</f>
        <v>1</v>
      </c>
      <c r="AO886" s="45">
        <v>48</v>
      </c>
      <c r="AP886" s="45">
        <f t="shared" si="3783"/>
        <v>1</v>
      </c>
      <c r="AQ886" s="45">
        <v>0</v>
      </c>
      <c r="AR886" s="43"/>
      <c r="AS886" s="271">
        <f t="shared" si="3784"/>
        <v>1008</v>
      </c>
      <c r="AT886" s="45">
        <f t="shared" si="3785"/>
        <v>1008</v>
      </c>
      <c r="AU886" s="46">
        <f t="shared" si="3786"/>
        <v>0.63</v>
      </c>
      <c r="AV886" s="37"/>
      <c r="AW886" s="29"/>
      <c r="AX886" s="273">
        <f t="shared" si="3787"/>
        <v>45826</v>
      </c>
      <c r="AY886" s="45">
        <v>11756</v>
      </c>
      <c r="AZ886" s="45">
        <f>IF(AY886="","",AY886-AY885)</f>
        <v>105</v>
      </c>
      <c r="BA886" s="45">
        <v>433</v>
      </c>
      <c r="BB886" s="45">
        <f>IF(BA886="","",BA886-BA885)</f>
        <v>3</v>
      </c>
      <c r="BC886" s="45">
        <v>21</v>
      </c>
      <c r="BD886" s="45">
        <f t="shared" si="3788"/>
        <v>3</v>
      </c>
      <c r="BE886" s="45">
        <v>2</v>
      </c>
      <c r="BF886" s="43"/>
      <c r="BG886" s="271">
        <f t="shared" si="3789"/>
        <v>1012</v>
      </c>
      <c r="BH886" s="45">
        <f t="shared" si="3790"/>
        <v>3036</v>
      </c>
      <c r="BI886" s="46">
        <f t="shared" si="3791"/>
        <v>0.28914285714285715</v>
      </c>
      <c r="BJ886" s="37"/>
      <c r="BK886" s="29"/>
      <c r="BL886" s="47"/>
      <c r="BM886" s="45">
        <v>13877</v>
      </c>
      <c r="BN886" s="45">
        <f t="shared" si="3896"/>
        <v>49</v>
      </c>
      <c r="BO886" s="45">
        <v>537</v>
      </c>
      <c r="BP886" s="45">
        <f t="shared" si="3897"/>
        <v>2</v>
      </c>
      <c r="BQ886" s="45">
        <v>25</v>
      </c>
      <c r="BR886" s="45">
        <f t="shared" si="3846"/>
        <v>1</v>
      </c>
      <c r="BS886" s="45">
        <v>0</v>
      </c>
      <c r="BT886" s="207" t="str">
        <f t="shared" si="3847"/>
        <v>ゴールドイヤホン</v>
      </c>
      <c r="BU886" s="280">
        <f t="shared" si="3848"/>
        <v>770</v>
      </c>
      <c r="BV886" s="43">
        <f t="shared" si="3849"/>
        <v>770</v>
      </c>
      <c r="BW886" s="46">
        <f t="shared" si="3850"/>
        <v>0.15714285714285714</v>
      </c>
      <c r="BX886" s="37"/>
      <c r="BY886" s="57"/>
      <c r="BZ886" s="47"/>
      <c r="CA886" s="45">
        <v>5760</v>
      </c>
      <c r="CB886" s="45">
        <f t="shared" si="3898"/>
        <v>23</v>
      </c>
      <c r="CC886" s="45">
        <v>191</v>
      </c>
      <c r="CD886" s="45">
        <f t="shared" si="3899"/>
        <v>0</v>
      </c>
      <c r="CE886" s="45">
        <v>7</v>
      </c>
      <c r="CF886" s="45">
        <f t="shared" si="3852"/>
        <v>1</v>
      </c>
      <c r="CG886" s="45">
        <v>0</v>
      </c>
      <c r="CH886" s="207" t="str">
        <f t="shared" si="3853"/>
        <v>じゃがりこイヤホン</v>
      </c>
      <c r="CI886" s="280">
        <f t="shared" si="3854"/>
        <v>1100</v>
      </c>
      <c r="CJ886" s="43">
        <f t="shared" si="3855"/>
        <v>1100</v>
      </c>
      <c r="CK886" s="46">
        <f t="shared" si="3856"/>
        <v>0.47826086956521741</v>
      </c>
      <c r="CL886" s="37"/>
      <c r="CM886" s="29"/>
      <c r="CN886" s="47"/>
      <c r="CO886" s="45">
        <v>14832</v>
      </c>
      <c r="CP886" s="45">
        <f t="shared" si="3900"/>
        <v>47</v>
      </c>
      <c r="CQ886" s="45">
        <v>1069</v>
      </c>
      <c r="CR886" s="45">
        <f t="shared" si="3901"/>
        <v>0</v>
      </c>
      <c r="CS886" s="45">
        <v>3</v>
      </c>
      <c r="CT886" s="45">
        <f t="shared" si="3858"/>
        <v>0</v>
      </c>
      <c r="CU886" s="45">
        <v>0</v>
      </c>
      <c r="CV886" s="207" t="str">
        <f t="shared" si="3859"/>
        <v>サンリオFAN</v>
      </c>
      <c r="CW886" s="280">
        <f t="shared" si="3860"/>
        <v>1100</v>
      </c>
      <c r="CX886" s="43">
        <f t="shared" si="3861"/>
        <v>0</v>
      </c>
      <c r="CY886" s="46">
        <f t="shared" si="3862"/>
        <v>0</v>
      </c>
      <c r="CZ886" s="37"/>
      <c r="DA886" s="29"/>
      <c r="DB886" s="273">
        <f t="shared" si="3792"/>
        <v>45826</v>
      </c>
      <c r="DC886" s="45">
        <v>24005</v>
      </c>
      <c r="DD886" s="45">
        <f>IF(DC886="","",DC886-DC885)</f>
        <v>38</v>
      </c>
      <c r="DE886" s="45">
        <v>1381</v>
      </c>
      <c r="DF886" s="45">
        <f>IF(DE886="","",DE886-DE885)</f>
        <v>0</v>
      </c>
      <c r="DG886" s="45">
        <v>2</v>
      </c>
      <c r="DH886" s="45">
        <f t="shared" si="3793"/>
        <v>0</v>
      </c>
      <c r="DI886" s="45">
        <v>1</v>
      </c>
      <c r="DJ886" s="43"/>
      <c r="DK886" s="271">
        <v>1100</v>
      </c>
      <c r="DL886" s="45">
        <f t="shared" si="3795"/>
        <v>0</v>
      </c>
      <c r="DM886" s="46">
        <f t="shared" si="3796"/>
        <v>0</v>
      </c>
      <c r="DN886" s="37"/>
      <c r="DO886" s="29"/>
      <c r="DP886" s="273">
        <f t="shared" si="3797"/>
        <v>45826</v>
      </c>
      <c r="DQ886" s="45">
        <v>3295</v>
      </c>
      <c r="DR886" s="45">
        <f>IF(DQ886="","",DQ886-DQ885)</f>
        <v>17</v>
      </c>
      <c r="DS886" s="45">
        <v>97</v>
      </c>
      <c r="DT886" s="45">
        <f>IF(DS886="","",DS886-DS885)</f>
        <v>0</v>
      </c>
      <c r="DU886" s="45">
        <v>37</v>
      </c>
      <c r="DV886" s="45">
        <f t="shared" si="3798"/>
        <v>0</v>
      </c>
      <c r="DW886" s="45">
        <v>0</v>
      </c>
      <c r="DX886" s="43"/>
      <c r="DY886" s="271">
        <f t="shared" si="3799"/>
        <v>726</v>
      </c>
      <c r="DZ886" s="45">
        <f t="shared" si="3800"/>
        <v>0</v>
      </c>
      <c r="EA886" s="46">
        <f t="shared" si="3801"/>
        <v>0</v>
      </c>
      <c r="EB886" s="37"/>
      <c r="GU886" s="220"/>
      <c r="GV886" s="29"/>
      <c r="GW886" s="31"/>
      <c r="GX886" s="29"/>
      <c r="GY886" s="128"/>
      <c r="GZ886" s="29"/>
      <c r="HB886" s="166"/>
      <c r="HC886" s="29"/>
      <c r="HD886" s="29"/>
      <c r="HE886" s="29"/>
      <c r="HF886" s="29"/>
      <c r="HG886" s="29"/>
      <c r="HK886" s="29"/>
      <c r="HL886" s="29"/>
      <c r="HM886" s="128"/>
      <c r="HN886" s="29"/>
      <c r="HP886" s="166"/>
      <c r="HQ886" s="29"/>
      <c r="HR886" s="29"/>
      <c r="HS886" s="29"/>
      <c r="HT886" s="29"/>
      <c r="HU886" s="29"/>
      <c r="HX886" s="360"/>
      <c r="HY886" s="47"/>
      <c r="HZ886" s="45">
        <v>2517</v>
      </c>
      <c r="IA886" s="45">
        <f t="shared" si="3902"/>
        <v>35</v>
      </c>
      <c r="IB886" s="45">
        <v>72</v>
      </c>
      <c r="IC886" s="45">
        <f t="shared" si="3903"/>
        <v>1</v>
      </c>
      <c r="ID886" s="45">
        <v>19</v>
      </c>
      <c r="IE886" s="45">
        <f t="shared" si="3864"/>
        <v>1</v>
      </c>
      <c r="IF886" s="45">
        <v>0</v>
      </c>
      <c r="IG886" s="207" t="s">
        <v>23</v>
      </c>
      <c r="IH886" s="280">
        <v>1100</v>
      </c>
      <c r="II886" s="43">
        <f t="shared" si="3867"/>
        <v>1100</v>
      </c>
      <c r="IJ886" s="46">
        <f t="shared" si="3868"/>
        <v>0.31428571428571428</v>
      </c>
      <c r="IK886" s="37"/>
      <c r="IL886" s="29"/>
      <c r="IM886" s="47"/>
      <c r="IN886" s="45">
        <v>3167</v>
      </c>
      <c r="IO886" s="45">
        <f t="shared" si="3904"/>
        <v>52</v>
      </c>
      <c r="IP886" s="45">
        <v>72</v>
      </c>
      <c r="IQ886" s="45">
        <f t="shared" si="3905"/>
        <v>0</v>
      </c>
      <c r="IR886" s="45">
        <v>6</v>
      </c>
      <c r="IS886" s="45">
        <f t="shared" si="3870"/>
        <v>2</v>
      </c>
      <c r="IT886" s="45">
        <v>4</v>
      </c>
      <c r="IU886" s="207" t="str">
        <f t="shared" si="3871"/>
        <v>ジャグラーサウンドボタン</v>
      </c>
      <c r="IV886" s="280">
        <f t="shared" si="3872"/>
        <v>900</v>
      </c>
      <c r="IW886" s="43">
        <f t="shared" si="3873"/>
        <v>1800</v>
      </c>
      <c r="IX886" s="46">
        <f t="shared" si="3874"/>
        <v>0.34615384615384615</v>
      </c>
      <c r="IY886" s="37"/>
      <c r="IZ886" s="278"/>
      <c r="JA886" s="47"/>
      <c r="JB886" s="45">
        <v>2106</v>
      </c>
      <c r="JC886" s="45">
        <f t="shared" si="3906"/>
        <v>63</v>
      </c>
      <c r="JD886" s="45">
        <v>74</v>
      </c>
      <c r="JE886" s="45">
        <f t="shared" si="3907"/>
        <v>2</v>
      </c>
      <c r="JF886" s="45">
        <v>21</v>
      </c>
      <c r="JG886" s="45">
        <f t="shared" si="3876"/>
        <v>2</v>
      </c>
      <c r="JH886" s="45">
        <v>0</v>
      </c>
      <c r="JI886" s="207" t="str">
        <f t="shared" si="3877"/>
        <v>サンリオキーケース</v>
      </c>
      <c r="JJ886" s="280">
        <f t="shared" si="3878"/>
        <v>726</v>
      </c>
      <c r="JK886" s="43">
        <f t="shared" si="3879"/>
        <v>1452</v>
      </c>
      <c r="JL886" s="46">
        <f t="shared" si="3880"/>
        <v>0.23047619047619047</v>
      </c>
      <c r="JM886" s="37"/>
      <c r="JN886" s="29"/>
      <c r="JO886" s="47"/>
      <c r="JP886" s="45">
        <v>2562</v>
      </c>
      <c r="JQ886" s="45">
        <f t="shared" si="3908"/>
        <v>31</v>
      </c>
      <c r="JR886" s="45">
        <v>60</v>
      </c>
      <c r="JS886" s="45">
        <f t="shared" si="3909"/>
        <v>0</v>
      </c>
      <c r="JT886" s="45">
        <v>10</v>
      </c>
      <c r="JU886" s="45">
        <f t="shared" si="3882"/>
        <v>0</v>
      </c>
      <c r="JV886" s="45">
        <v>0</v>
      </c>
      <c r="JW886" s="207" t="str">
        <f t="shared" si="3883"/>
        <v>たまごっちアイカラー</v>
      </c>
      <c r="JX886" s="280">
        <f t="shared" si="3884"/>
        <v>1200</v>
      </c>
      <c r="JY886" s="43">
        <f t="shared" si="3885"/>
        <v>0</v>
      </c>
      <c r="JZ886" s="46">
        <f t="shared" si="3886"/>
        <v>0</v>
      </c>
      <c r="KA886" s="37"/>
      <c r="KB886" s="51"/>
      <c r="KC886" s="47"/>
      <c r="KD886" s="45">
        <v>8367</v>
      </c>
      <c r="KE886" s="45">
        <f>IF(KD886="","",KD886-KD882)</f>
        <v>55</v>
      </c>
      <c r="KF886" s="45">
        <v>247</v>
      </c>
      <c r="KG886" s="45">
        <f>IF(KF886="","",KF886-KF882)</f>
        <v>0</v>
      </c>
      <c r="KH886" s="45">
        <v>27</v>
      </c>
      <c r="KI886" s="45">
        <f>IF(KH886="","",KH882+KJ882-KH886)</f>
        <v>5</v>
      </c>
      <c r="KJ886" s="45">
        <v>0</v>
      </c>
      <c r="KK886" s="207" t="str">
        <f>IF(KD886="","",KK882)</f>
        <v>ミニ香水</v>
      </c>
      <c r="KL886" s="280">
        <f>IF(KE886="","",KL882)</f>
        <v>1000</v>
      </c>
      <c r="KM886" s="43">
        <f>IF(KH886="","",KI886*KL886)</f>
        <v>5000</v>
      </c>
      <c r="KN886" s="46">
        <f>IF(KI886="","",KM886/(KE886*100))</f>
        <v>0.90909090909090906</v>
      </c>
      <c r="KO886" s="37"/>
      <c r="KP886" s="29"/>
      <c r="KQ886" s="47"/>
      <c r="KR886" s="45">
        <v>18075</v>
      </c>
      <c r="KS886" s="45">
        <f>IF(KR886="","",KR886-KR882)</f>
        <v>23</v>
      </c>
      <c r="KT886" s="45">
        <v>1013</v>
      </c>
      <c r="KU886" s="45">
        <f>IF(KT886="","",KT886-KT882)</f>
        <v>2</v>
      </c>
      <c r="KV886" s="45">
        <v>12</v>
      </c>
      <c r="KW886" s="45">
        <f>IF(KV886="","",KV882+KX882-KV886)</f>
        <v>2</v>
      </c>
      <c r="KX886" s="45">
        <v>0</v>
      </c>
      <c r="KY886" s="207" t="s">
        <v>50</v>
      </c>
      <c r="KZ886" s="280">
        <v>1100</v>
      </c>
      <c r="LA886" s="43">
        <f>IF(KV886="","",KW886*KZ886)</f>
        <v>2200</v>
      </c>
      <c r="LB886" s="46">
        <f>IF(KW886="","",LA886/(KS886*100))</f>
        <v>0.95652173913043481</v>
      </c>
      <c r="LC886" s="37"/>
      <c r="LD886" s="29"/>
      <c r="LE886" s="273">
        <f>IF(A880="","",A880)</f>
        <v>45807</v>
      </c>
      <c r="LF886" s="271">
        <v>65070</v>
      </c>
      <c r="LG886" s="285">
        <f>IF(LF886="","",LF886-LF883)</f>
        <v>12</v>
      </c>
      <c r="LH886" s="271">
        <v>444</v>
      </c>
      <c r="LI886" s="271">
        <f>IF(LH886="","",LH886-LH883)</f>
        <v>0</v>
      </c>
      <c r="LJ886" s="43">
        <v>2</v>
      </c>
      <c r="LK886" s="43">
        <v>0</v>
      </c>
      <c r="LL886" s="271">
        <v>0</v>
      </c>
      <c r="LM886" s="279" t="str">
        <f t="shared" ref="LM886" si="3912">IF(LF886="","",LM883)</f>
        <v>コキンちゃん、赤ちゃんマン</v>
      </c>
      <c r="LN886" s="272">
        <f t="shared" ref="LN886" si="3913">IF(LG886="","",LN883)</f>
        <v>1000</v>
      </c>
      <c r="LO886" s="87">
        <f t="shared" si="3840"/>
        <v>0</v>
      </c>
      <c r="LP886" s="275"/>
      <c r="LQ886" s="37"/>
      <c r="LR886" s="29"/>
      <c r="LS886" s="273">
        <f t="shared" si="3802"/>
        <v>45826</v>
      </c>
      <c r="LT886" s="45">
        <v>15864</v>
      </c>
      <c r="LU886" s="45">
        <f>IF(LT886="","",LT886-LT885)</f>
        <v>24</v>
      </c>
      <c r="LV886" s="45">
        <v>861</v>
      </c>
      <c r="LW886" s="45">
        <f>IF(LV886="","",LV886-LV885)</f>
        <v>1</v>
      </c>
      <c r="LX886" s="45">
        <v>38</v>
      </c>
      <c r="LY886" s="45">
        <f t="shared" si="3803"/>
        <v>1</v>
      </c>
      <c r="LZ886" s="45">
        <v>0</v>
      </c>
      <c r="MA886" s="43"/>
      <c r="MB886" s="271">
        <f t="shared" si="3804"/>
        <v>385</v>
      </c>
      <c r="MC886" s="45">
        <f t="shared" si="3805"/>
        <v>385</v>
      </c>
      <c r="MD886" s="46">
        <f t="shared" si="3806"/>
        <v>0.16041666666666668</v>
      </c>
      <c r="ME886" s="37"/>
      <c r="MF886" s="29"/>
      <c r="MG886" s="273">
        <f t="shared" si="3807"/>
        <v>45826</v>
      </c>
      <c r="MH886" s="45">
        <v>4548</v>
      </c>
      <c r="MI886" s="45">
        <f>IF(MH886="","",MH886-MH885)</f>
        <v>33</v>
      </c>
      <c r="MJ886" s="45">
        <v>298</v>
      </c>
      <c r="MK886" s="45">
        <f>IF(MJ886="","",MJ886-MJ885)</f>
        <v>2</v>
      </c>
      <c r="ML886" s="45">
        <v>9</v>
      </c>
      <c r="MM886" s="45">
        <f t="shared" si="3808"/>
        <v>4</v>
      </c>
      <c r="MN886" s="45">
        <v>4</v>
      </c>
      <c r="MO886" s="43"/>
      <c r="MP886" s="271">
        <v>880</v>
      </c>
      <c r="MQ886" s="45">
        <f t="shared" si="3810"/>
        <v>3520</v>
      </c>
      <c r="MR886" s="46">
        <f t="shared" si="3811"/>
        <v>1.0666666666666667</v>
      </c>
      <c r="MS886" s="37" t="s">
        <v>218</v>
      </c>
      <c r="MT886" s="29"/>
      <c r="MU886" s="273">
        <f t="shared" si="3812"/>
        <v>45826</v>
      </c>
      <c r="MV886" s="45">
        <v>6767</v>
      </c>
      <c r="MW886" s="45">
        <f>IF(MV886="","",MV886-MV885)</f>
        <v>36</v>
      </c>
      <c r="MX886" s="45">
        <v>320</v>
      </c>
      <c r="MY886" s="45">
        <f>IF(MX886="","",MX886-MX885)</f>
        <v>2</v>
      </c>
      <c r="MZ886" s="45">
        <v>26</v>
      </c>
      <c r="NA886" s="45">
        <f t="shared" si="3813"/>
        <v>2</v>
      </c>
      <c r="NB886" s="45">
        <v>5</v>
      </c>
      <c r="NC886" s="43"/>
      <c r="ND886" s="271">
        <f t="shared" si="3814"/>
        <v>300</v>
      </c>
      <c r="NE886" s="45">
        <f t="shared" si="3815"/>
        <v>600</v>
      </c>
      <c r="NF886" s="46">
        <f t="shared" si="3816"/>
        <v>0.16666666666666666</v>
      </c>
      <c r="NG886" s="37"/>
      <c r="NH886" s="29"/>
      <c r="NI886" s="273">
        <f t="shared" si="3817"/>
        <v>45826</v>
      </c>
      <c r="NJ886" s="45">
        <v>6093</v>
      </c>
      <c r="NK886" s="45">
        <f>IF(NJ886="","",NJ886-NJ885)</f>
        <v>40</v>
      </c>
      <c r="NL886" s="45">
        <v>171</v>
      </c>
      <c r="NM886" s="45">
        <f>IF(NL886="","",NL886-NL885)</f>
        <v>0</v>
      </c>
      <c r="NN886" s="45">
        <v>37</v>
      </c>
      <c r="NO886" s="45">
        <f t="shared" si="3818"/>
        <v>0</v>
      </c>
      <c r="NP886" s="45">
        <v>0</v>
      </c>
      <c r="NQ886" s="43"/>
      <c r="NR886" s="271">
        <f t="shared" si="3819"/>
        <v>1100</v>
      </c>
      <c r="NS886" s="45">
        <f t="shared" si="3820"/>
        <v>0</v>
      </c>
      <c r="NT886" s="46">
        <f t="shared" si="3821"/>
        <v>0</v>
      </c>
      <c r="NU886" s="37"/>
    </row>
    <row r="887" spans="1:385" x14ac:dyDescent="0.25">
      <c r="A887" s="38"/>
      <c r="B887" s="39"/>
      <c r="C887" s="40"/>
      <c r="D887" s="40"/>
      <c r="E887" s="40"/>
      <c r="F887" s="135"/>
      <c r="G887" s="135"/>
      <c r="H887" s="42"/>
      <c r="I887" s="45"/>
      <c r="J887" s="45"/>
      <c r="K887" s="45"/>
      <c r="L887" s="45"/>
      <c r="M887" s="45"/>
      <c r="N887" s="45"/>
      <c r="O887" s="45"/>
      <c r="P887" s="43"/>
      <c r="Q887" s="271"/>
      <c r="R887" s="45"/>
      <c r="S887" s="46"/>
      <c r="T887" s="37"/>
      <c r="U887" s="29"/>
      <c r="V887" s="273"/>
      <c r="W887" s="45"/>
      <c r="X887" s="45"/>
      <c r="Y887" s="45"/>
      <c r="Z887" s="45"/>
      <c r="AA887" s="45"/>
      <c r="AB887" s="45"/>
      <c r="AC887" s="45"/>
      <c r="AD887" s="43"/>
      <c r="AE887" s="271"/>
      <c r="AF887" s="45"/>
      <c r="AG887" s="46"/>
      <c r="AH887" s="186"/>
      <c r="AI887" s="29"/>
      <c r="AJ887" s="273"/>
      <c r="AK887" s="45"/>
      <c r="AL887" s="45"/>
      <c r="AM887" s="45"/>
      <c r="AN887" s="45"/>
      <c r="AO887" s="45"/>
      <c r="AP887" s="45"/>
      <c r="AQ887" s="45"/>
      <c r="AR887" s="43"/>
      <c r="AS887" s="271"/>
      <c r="AT887" s="45"/>
      <c r="AU887" s="46"/>
      <c r="AV887" s="37"/>
      <c r="AW887" s="29"/>
      <c r="AX887" s="273"/>
      <c r="AY887" s="45"/>
      <c r="AZ887" s="45"/>
      <c r="BA887" s="45"/>
      <c r="BB887" s="45"/>
      <c r="BC887" s="45"/>
      <c r="BD887" s="45"/>
      <c r="BE887" s="45"/>
      <c r="BF887" s="43"/>
      <c r="BG887" s="271"/>
      <c r="BH887" s="45"/>
      <c r="BI887" s="46"/>
      <c r="BJ887" s="37"/>
      <c r="BK887" s="29"/>
      <c r="BL887" s="47"/>
      <c r="BM887" s="45">
        <v>18214</v>
      </c>
      <c r="BN887" s="45">
        <f t="shared" si="3896"/>
        <v>58</v>
      </c>
      <c r="BO887" s="45">
        <v>845</v>
      </c>
      <c r="BP887" s="45">
        <f t="shared" si="3897"/>
        <v>4</v>
      </c>
      <c r="BQ887" s="45">
        <v>50</v>
      </c>
      <c r="BR887" s="45">
        <f t="shared" si="3846"/>
        <v>5</v>
      </c>
      <c r="BS887" s="45">
        <v>6</v>
      </c>
      <c r="BT887" s="63" t="str">
        <f t="shared" si="3847"/>
        <v>サンリオシューズキーホルダー</v>
      </c>
      <c r="BU887" s="280">
        <f t="shared" si="3848"/>
        <v>396</v>
      </c>
      <c r="BV887" s="45">
        <f t="shared" si="3849"/>
        <v>1980</v>
      </c>
      <c r="BW887" s="46">
        <f t="shared" si="3850"/>
        <v>0.3413793103448276</v>
      </c>
      <c r="BX887" s="37"/>
      <c r="BY887" s="57"/>
      <c r="BZ887" s="47"/>
      <c r="CA887" s="45">
        <v>5590</v>
      </c>
      <c r="CB887" s="45">
        <f t="shared" si="3898"/>
        <v>38</v>
      </c>
      <c r="CC887" s="45">
        <v>315</v>
      </c>
      <c r="CD887" s="45">
        <f t="shared" si="3899"/>
        <v>3</v>
      </c>
      <c r="CE887" s="45">
        <v>60</v>
      </c>
      <c r="CF887" s="45">
        <f t="shared" si="3852"/>
        <v>3</v>
      </c>
      <c r="CG887" s="45">
        <v>0</v>
      </c>
      <c r="CH887" s="63" t="str">
        <f t="shared" si="3853"/>
        <v>スプランキーラバー</v>
      </c>
      <c r="CI887" s="280">
        <f t="shared" si="3854"/>
        <v>187</v>
      </c>
      <c r="CJ887" s="45">
        <f t="shared" si="3855"/>
        <v>561</v>
      </c>
      <c r="CK887" s="46">
        <f t="shared" si="3856"/>
        <v>0.14763157894736842</v>
      </c>
      <c r="CL887" s="37"/>
      <c r="CM887" s="29"/>
      <c r="CN887" s="47"/>
      <c r="CO887" s="45">
        <v>11536</v>
      </c>
      <c r="CP887" s="45">
        <f t="shared" si="3900"/>
        <v>34</v>
      </c>
      <c r="CQ887" s="45">
        <v>1320</v>
      </c>
      <c r="CR887" s="45">
        <f t="shared" si="3901"/>
        <v>3</v>
      </c>
      <c r="CS887" s="45">
        <v>18</v>
      </c>
      <c r="CT887" s="45">
        <f t="shared" si="3858"/>
        <v>2</v>
      </c>
      <c r="CU887" s="45">
        <v>0</v>
      </c>
      <c r="CV887" s="63" t="str">
        <f t="shared" si="3859"/>
        <v>ギャルキティキーケース</v>
      </c>
      <c r="CW887" s="280">
        <f t="shared" si="3860"/>
        <v>726</v>
      </c>
      <c r="CX887" s="45">
        <f t="shared" si="3861"/>
        <v>1452</v>
      </c>
      <c r="CY887" s="46">
        <f t="shared" si="3862"/>
        <v>0.42705882352941177</v>
      </c>
      <c r="CZ887" s="37"/>
      <c r="DA887" s="29"/>
      <c r="DB887" s="273" t="str">
        <f t="shared" si="3792"/>
        <v/>
      </c>
      <c r="DC887" s="45"/>
      <c r="DD887" s="69"/>
      <c r="DE887" s="45"/>
      <c r="DF887" s="45"/>
      <c r="DG887" s="45"/>
      <c r="DH887" s="45"/>
      <c r="DI887" s="45"/>
      <c r="DJ887" s="43"/>
      <c r="DK887" s="271"/>
      <c r="DL887" s="45"/>
      <c r="DM887" s="46"/>
      <c r="DN887" s="37"/>
      <c r="DO887" s="29"/>
      <c r="DP887" s="273"/>
      <c r="DQ887" s="45"/>
      <c r="DR887" s="45"/>
      <c r="DS887" s="45"/>
      <c r="DT887" s="45"/>
      <c r="DU887" s="45"/>
      <c r="DV887" s="45"/>
      <c r="DW887" s="45"/>
      <c r="DX887" s="43"/>
      <c r="DY887" s="271"/>
      <c r="DZ887" s="45"/>
      <c r="EA887" s="46"/>
      <c r="EB887" s="37"/>
      <c r="GU887" s="220"/>
      <c r="GV887" s="29"/>
      <c r="GW887" s="31"/>
      <c r="GX887" s="29"/>
      <c r="GY887" s="128"/>
      <c r="GZ887" s="29"/>
      <c r="HB887" s="166"/>
      <c r="HC887" s="29"/>
      <c r="HD887" s="29"/>
      <c r="HE887" s="29"/>
      <c r="HF887" s="29"/>
      <c r="HG887" s="29"/>
      <c r="HK887" s="29"/>
      <c r="HL887" s="29"/>
      <c r="HM887" s="128"/>
      <c r="HN887" s="29"/>
      <c r="HP887" s="166"/>
      <c r="HQ887" s="29"/>
      <c r="HR887" s="29"/>
      <c r="HS887" s="29"/>
      <c r="HT887" s="29"/>
      <c r="HU887" s="29"/>
      <c r="HX887" s="360"/>
      <c r="HY887" s="47"/>
      <c r="HZ887" s="45">
        <v>2282</v>
      </c>
      <c r="IA887" s="45">
        <f t="shared" si="3902"/>
        <v>50</v>
      </c>
      <c r="IB887" s="45">
        <v>76</v>
      </c>
      <c r="IC887" s="45">
        <f t="shared" si="3903"/>
        <v>0</v>
      </c>
      <c r="ID887" s="45">
        <v>21</v>
      </c>
      <c r="IE887" s="45">
        <f t="shared" si="3864"/>
        <v>1</v>
      </c>
      <c r="IF887" s="45">
        <v>2</v>
      </c>
      <c r="IG887" s="63" t="str">
        <f t="shared" si="3865"/>
        <v>アンパンマンもちふわ</v>
      </c>
      <c r="IH887" s="280">
        <f t="shared" si="3866"/>
        <v>673</v>
      </c>
      <c r="II887" s="45">
        <f t="shared" si="3867"/>
        <v>673</v>
      </c>
      <c r="IJ887" s="46">
        <f t="shared" si="3868"/>
        <v>0.1346</v>
      </c>
      <c r="IK887" s="37"/>
      <c r="IL887" s="29"/>
      <c r="IM887" s="47"/>
      <c r="IN887" s="45">
        <v>2002</v>
      </c>
      <c r="IO887" s="45">
        <f t="shared" si="3904"/>
        <v>59</v>
      </c>
      <c r="IP887" s="45">
        <v>99</v>
      </c>
      <c r="IQ887" s="45">
        <f t="shared" si="3905"/>
        <v>7</v>
      </c>
      <c r="IR887" s="45">
        <v>43</v>
      </c>
      <c r="IS887" s="45">
        <f t="shared" si="3870"/>
        <v>7</v>
      </c>
      <c r="IT887" s="45">
        <v>0</v>
      </c>
      <c r="IU887" s="63" t="str">
        <f t="shared" si="3871"/>
        <v>SPGマスコット</v>
      </c>
      <c r="IV887" s="280">
        <f t="shared" si="3872"/>
        <v>165</v>
      </c>
      <c r="IW887" s="45">
        <f t="shared" si="3873"/>
        <v>1155</v>
      </c>
      <c r="IX887" s="46">
        <f t="shared" si="3874"/>
        <v>0.19576271186440677</v>
      </c>
      <c r="IY887" s="37"/>
      <c r="IZ887" s="278"/>
      <c r="JA887" s="47"/>
      <c r="JB887" s="45">
        <v>2735</v>
      </c>
      <c r="JC887" s="45">
        <f t="shared" si="3906"/>
        <v>31</v>
      </c>
      <c r="JD887" s="45">
        <v>204</v>
      </c>
      <c r="JE887" s="45">
        <f t="shared" si="3907"/>
        <v>1</v>
      </c>
      <c r="JF887" s="45">
        <v>100</v>
      </c>
      <c r="JG887" s="45">
        <f t="shared" si="3876"/>
        <v>0</v>
      </c>
      <c r="JH887" s="45">
        <v>0</v>
      </c>
      <c r="JI887" s="63" t="str">
        <f t="shared" si="3877"/>
        <v>おさるのジョージラバー</v>
      </c>
      <c r="JJ887" s="280">
        <f t="shared" si="3878"/>
        <v>335</v>
      </c>
      <c r="JK887" s="45">
        <f t="shared" si="3879"/>
        <v>0</v>
      </c>
      <c r="JL887" s="46">
        <f t="shared" si="3880"/>
        <v>0</v>
      </c>
      <c r="JM887" s="37"/>
      <c r="JN887" s="29"/>
      <c r="JO887" s="47"/>
      <c r="JP887" s="45">
        <v>3454</v>
      </c>
      <c r="JQ887" s="45">
        <f t="shared" si="3908"/>
        <v>96</v>
      </c>
      <c r="JR887" s="45">
        <v>173</v>
      </c>
      <c r="JS887" s="45">
        <f t="shared" si="3909"/>
        <v>7</v>
      </c>
      <c r="JT887" s="45">
        <v>19</v>
      </c>
      <c r="JU887" s="45">
        <f t="shared" si="3882"/>
        <v>7</v>
      </c>
      <c r="JV887" s="45">
        <v>0</v>
      </c>
      <c r="JW887" s="63" t="str">
        <f t="shared" si="3883"/>
        <v>グミッツェルプチ</v>
      </c>
      <c r="JX887" s="280">
        <f t="shared" si="3884"/>
        <v>189</v>
      </c>
      <c r="JY887" s="45">
        <f t="shared" si="3885"/>
        <v>1323</v>
      </c>
      <c r="JZ887" s="46">
        <f t="shared" si="3886"/>
        <v>0.1378125</v>
      </c>
      <c r="KA887" s="37"/>
      <c r="KB887" s="51"/>
      <c r="KC887" s="47"/>
      <c r="KD887" s="45">
        <v>8850</v>
      </c>
      <c r="KE887" s="45">
        <f>IF(KD887="","",KD887-KD883)</f>
        <v>53</v>
      </c>
      <c r="KF887" s="45">
        <v>515</v>
      </c>
      <c r="KG887" s="45">
        <f>IF(KF887="","",KF887-KF883)</f>
        <v>5</v>
      </c>
      <c r="KH887" s="45">
        <v>35</v>
      </c>
      <c r="KI887" s="45">
        <f>IF(KH887="","",KH883+KJ883-KH887)</f>
        <v>7</v>
      </c>
      <c r="KJ887" s="45">
        <v>0</v>
      </c>
      <c r="KK887" s="63" t="str">
        <f>IF(KD887="","",KK883)</f>
        <v>ニキ</v>
      </c>
      <c r="KL887" s="280">
        <f>IF(KE887="","",KL883)</f>
        <v>800</v>
      </c>
      <c r="KM887" s="45">
        <f>IF(KH887="","",KI887*KL887)</f>
        <v>5600</v>
      </c>
      <c r="KN887" s="46">
        <f>IF(KI887="","",KM887/(KE887*100))</f>
        <v>1.0566037735849056</v>
      </c>
      <c r="KO887" s="37"/>
      <c r="KP887" s="29"/>
      <c r="KQ887" s="47"/>
      <c r="KR887" s="45">
        <v>14987</v>
      </c>
      <c r="KS887" s="45">
        <f>IF(KR887="","",KR887-KR883)</f>
        <v>56</v>
      </c>
      <c r="KT887" s="45">
        <v>1782</v>
      </c>
      <c r="KU887" s="45">
        <f>IF(KT887="","",KT887-KT883)</f>
        <v>7</v>
      </c>
      <c r="KV887" s="45">
        <v>40</v>
      </c>
      <c r="KW887" s="45">
        <f>IF(KV887="","",KV883+KX883-KV887)</f>
        <v>3</v>
      </c>
      <c r="KX887" s="45">
        <v>0</v>
      </c>
      <c r="KY887" s="63" t="str">
        <f>IF(KR887="","",KY883)</f>
        <v>スプランキーマスコット</v>
      </c>
      <c r="KZ887" s="280">
        <f>IF(KS887="","",KZ883)</f>
        <v>165</v>
      </c>
      <c r="LA887" s="45">
        <f>IF(KV887="","",KW887*KZ887)</f>
        <v>495</v>
      </c>
      <c r="LB887" s="46">
        <f>IF(KW887="","",LA887/(KS887*100))</f>
        <v>8.8392857142857148E-2</v>
      </c>
      <c r="LC887" s="37"/>
      <c r="LD887" s="29"/>
      <c r="LE887" s="47"/>
      <c r="LF887" s="45"/>
      <c r="LG887" s="45"/>
      <c r="LH887" s="45">
        <v>529</v>
      </c>
      <c r="LI887" s="45">
        <f>IF(LH887="","",LH887-LH884)</f>
        <v>0</v>
      </c>
      <c r="LJ887" s="43">
        <v>2</v>
      </c>
      <c r="LK887" s="45">
        <v>0</v>
      </c>
      <c r="LL887" s="45">
        <v>0</v>
      </c>
      <c r="LM887" s="73" t="str">
        <f t="shared" ref="LM887" si="3914">IF(LF886="","",LM884)</f>
        <v>バイキンティッシュカバー、アンパンブランケット黄色</v>
      </c>
      <c r="LN887" s="280">
        <f t="shared" ref="LN887" si="3915">IF(LG886="","",LN884)</f>
        <v>1000</v>
      </c>
      <c r="LO887" s="45">
        <f t="shared" si="3840"/>
        <v>0</v>
      </c>
      <c r="LP887" s="46"/>
      <c r="LQ887" s="37"/>
      <c r="LR887" s="29"/>
      <c r="LS887" s="273"/>
      <c r="LT887" s="45"/>
      <c r="LU887" s="45"/>
      <c r="LV887" s="45"/>
      <c r="LW887" s="45"/>
      <c r="LX887" s="45"/>
      <c r="LY887" s="45"/>
      <c r="LZ887" s="45"/>
      <c r="MA887" s="43"/>
      <c r="MB887" s="271"/>
      <c r="MC887" s="45"/>
      <c r="MD887" s="46"/>
      <c r="ME887" s="37"/>
      <c r="MF887" s="29"/>
      <c r="MG887" s="273"/>
      <c r="MH887" s="45"/>
      <c r="MI887" s="45"/>
      <c r="MJ887" s="45"/>
      <c r="MK887" s="45"/>
      <c r="ML887" s="45"/>
      <c r="MM887" s="45"/>
      <c r="MN887" s="45"/>
      <c r="MO887" s="43"/>
      <c r="MP887" s="271"/>
      <c r="MQ887" s="45"/>
      <c r="MR887" s="46"/>
      <c r="MS887" s="37"/>
      <c r="MT887" s="29"/>
      <c r="MU887" s="273"/>
      <c r="MV887" s="45"/>
      <c r="MW887" s="45"/>
      <c r="MX887" s="45"/>
      <c r="MY887" s="45"/>
      <c r="MZ887" s="45"/>
      <c r="NA887" s="45"/>
      <c r="NB887" s="45"/>
      <c r="NC887" s="43"/>
      <c r="ND887" s="271"/>
      <c r="NE887" s="45"/>
      <c r="NF887" s="46"/>
      <c r="NG887" s="37"/>
      <c r="NH887" s="29"/>
      <c r="NI887" s="273" t="str">
        <f t="shared" si="3817"/>
        <v/>
      </c>
      <c r="NJ887" s="45"/>
      <c r="NK887" s="45"/>
      <c r="NL887" s="45"/>
      <c r="NM887" s="45"/>
      <c r="NN887" s="45"/>
      <c r="NO887" s="45"/>
      <c r="NP887" s="45"/>
      <c r="NQ887" s="43"/>
      <c r="NR887" s="271"/>
      <c r="NS887" s="45"/>
      <c r="NT887" s="46"/>
      <c r="NU887" s="37"/>
    </row>
    <row r="888" spans="1:385" ht="15.75" thickBot="1" x14ac:dyDescent="0.3">
      <c r="A888" s="38"/>
      <c r="B888" s="39" t="str">
        <f>IF(A888="","",SUM(J888,LG910,AL888,DR888,AZ888,DD888,LU888,NK888,MW888,MI888,X888)+SUM(CP921:CP924)+SUM(BN921:BN924)+SUM(KS921:KS924)+SUM(KE921:KE924)+SUM(CB921:CB924)+SUM(IA921:IA924)+SUM(IO921:IO924)+SUM(JC921:JC924)+SUM(JQ921:JQ924))</f>
        <v/>
      </c>
      <c r="C888" s="40" t="str">
        <f>IF(A888="","",SUM(J888,X888,AL888,AZ888)+SUM(KE921:KE924)+SUM(KS921:KS924)+SUM(BN921:BN924))</f>
        <v/>
      </c>
      <c r="D888" s="40" t="str">
        <f>IF(A888="","",SUM(DD888,LU888)+SUM(CB921:CB924)+SUM(CP921:CP924))</f>
        <v/>
      </c>
      <c r="E888" s="40" t="str">
        <f>IF(A888="","",SUM(NK888,MW888,MI888,DR888,LG910)+SUM(IA921:IA924)+SUM(IO921:IO924)+SUM(JC921:JC924)+SUM(JQ921:JQ924))</f>
        <v/>
      </c>
      <c r="F888" s="135"/>
      <c r="G888" s="135"/>
      <c r="H888" s="42"/>
      <c r="I888" s="45"/>
      <c r="J888" s="45" t="str">
        <f t="shared" ref="J888:J890" si="3916">IF(I888="","",I888-I887)</f>
        <v/>
      </c>
      <c r="K888" s="45"/>
      <c r="L888" s="45" t="str">
        <f t="shared" ref="L888:L890" si="3917">IF(K888="","",K888-K887)</f>
        <v/>
      </c>
      <c r="M888" s="45"/>
      <c r="N888" s="45" t="str">
        <f t="shared" si="3773"/>
        <v/>
      </c>
      <c r="O888" s="45"/>
      <c r="P888" s="43"/>
      <c r="Q888" s="271" t="str">
        <f t="shared" si="3774"/>
        <v/>
      </c>
      <c r="R888" s="45" t="str">
        <f t="shared" si="3775"/>
        <v/>
      </c>
      <c r="S888" s="46" t="str">
        <f t="shared" si="3776"/>
        <v/>
      </c>
      <c r="T888" s="37"/>
      <c r="U888" s="29"/>
      <c r="V888" s="273" t="str">
        <f t="shared" si="3777"/>
        <v/>
      </c>
      <c r="W888" s="45"/>
      <c r="X888" s="45" t="str">
        <f t="shared" ref="X888:X890" si="3918">IF(W888="","",W888-W887)</f>
        <v/>
      </c>
      <c r="Y888" s="45"/>
      <c r="Z888" s="45" t="str">
        <f t="shared" ref="Z888:Z890" si="3919">IF(Y888="","",Y888-Y887)</f>
        <v/>
      </c>
      <c r="AA888" s="45"/>
      <c r="AB888" s="45" t="str">
        <f t="shared" ref="AB888:AB890" si="3920">IF(AA888="","",AA887+AC887-AA888)</f>
        <v/>
      </c>
      <c r="AC888" s="45"/>
      <c r="AD888" s="43"/>
      <c r="AE888" s="271" t="str">
        <f t="shared" ref="AE888:AE890" si="3921">IF(W888="","",AE887)</f>
        <v/>
      </c>
      <c r="AF888" s="45" t="str">
        <f t="shared" ref="AF888:AF890" si="3922">IF(AE888="","",AB888*AE888)</f>
        <v/>
      </c>
      <c r="AG888" s="46" t="str">
        <f t="shared" ref="AG888:AG890" si="3923">IF(AF888="","",AF888/(X888*100))</f>
        <v/>
      </c>
      <c r="AH888" s="37"/>
      <c r="AI888" s="29"/>
      <c r="AJ888" s="273" t="str">
        <f t="shared" si="3782"/>
        <v/>
      </c>
      <c r="AK888" s="45"/>
      <c r="AL888" s="45" t="str">
        <f t="shared" ref="AL888:AL890" si="3924">IF(AK888="","",AK888-AK887)</f>
        <v/>
      </c>
      <c r="AM888" s="45"/>
      <c r="AN888" s="45" t="str">
        <f t="shared" ref="AN888:AN890" si="3925">IF(AM888="","",AM888-AM887)</f>
        <v/>
      </c>
      <c r="AO888" s="45"/>
      <c r="AP888" s="45" t="str">
        <f t="shared" ref="AP888:AP890" si="3926">IF(AO888="","",AO887+AQ887-AO888)</f>
        <v/>
      </c>
      <c r="AQ888" s="45"/>
      <c r="AR888" s="43"/>
      <c r="AS888" s="271" t="str">
        <f t="shared" ref="AS888:AS890" si="3927">IF(AK888="","",AS887)</f>
        <v/>
      </c>
      <c r="AT888" s="45" t="str">
        <f t="shared" ref="AT888:AT890" si="3928">IF(AS888="","",AP888*AS888)</f>
        <v/>
      </c>
      <c r="AU888" s="46" t="str">
        <f t="shared" ref="AU888:AU929" si="3929">IF(AT888="","",AT888/(AL888*100))</f>
        <v/>
      </c>
      <c r="AV888" s="37"/>
      <c r="AW888" s="29"/>
      <c r="AX888" s="273" t="str">
        <f t="shared" si="3787"/>
        <v/>
      </c>
      <c r="AY888" s="45"/>
      <c r="AZ888" s="45" t="str">
        <f t="shared" ref="AZ888:AZ890" si="3930">IF(AY888="","",AY888-AY887)</f>
        <v/>
      </c>
      <c r="BA888" s="45"/>
      <c r="BB888" s="45" t="str">
        <f t="shared" ref="BB888:BB890" si="3931">IF(BA888="","",BA888-BA887)</f>
        <v/>
      </c>
      <c r="BC888" s="45"/>
      <c r="BD888" s="45" t="str">
        <f t="shared" ref="BD888:BD890" si="3932">IF(BC888="","",BC887+BE887-BC888)</f>
        <v/>
      </c>
      <c r="BE888" s="45"/>
      <c r="BF888" s="43"/>
      <c r="BG888" s="271" t="str">
        <f t="shared" ref="BG888:BG890" si="3933">IF(AY888="","",BG887)</f>
        <v/>
      </c>
      <c r="BH888" s="45" t="str">
        <f t="shared" ref="BH888:BH890" si="3934">IF(BG888="","",BD888*BG888)</f>
        <v/>
      </c>
      <c r="BI888" s="46" t="str">
        <f t="shared" ref="BI888:BI890" si="3935">IF(BH888="","",BH888/(AZ888*100))</f>
        <v/>
      </c>
      <c r="BJ888" s="37"/>
      <c r="BK888" s="29"/>
      <c r="BL888" s="75"/>
      <c r="BM888" s="76">
        <v>12919</v>
      </c>
      <c r="BN888" s="76">
        <f t="shared" si="3896"/>
        <v>68</v>
      </c>
      <c r="BO888" s="76">
        <v>1593</v>
      </c>
      <c r="BP888" s="76">
        <f t="shared" si="3897"/>
        <v>8</v>
      </c>
      <c r="BQ888" s="76">
        <v>300</v>
      </c>
      <c r="BR888" s="76">
        <f t="shared" si="3846"/>
        <v>20</v>
      </c>
      <c r="BS888" s="76">
        <v>0</v>
      </c>
      <c r="BT888" s="78" t="str">
        <f t="shared" si="3847"/>
        <v>サンリオブレスレット</v>
      </c>
      <c r="BU888" s="284">
        <f t="shared" si="3848"/>
        <v>200</v>
      </c>
      <c r="BV888" s="76">
        <f t="shared" si="3849"/>
        <v>4000</v>
      </c>
      <c r="BW888" s="80">
        <f t="shared" si="3850"/>
        <v>0.58823529411764708</v>
      </c>
      <c r="BX888" s="37"/>
      <c r="BY888" s="57"/>
      <c r="BZ888" s="75"/>
      <c r="CA888" s="76">
        <v>3789</v>
      </c>
      <c r="CB888" s="76">
        <f t="shared" si="3898"/>
        <v>13</v>
      </c>
      <c r="CC888" s="76">
        <v>197</v>
      </c>
      <c r="CD888" s="76">
        <f t="shared" si="3899"/>
        <v>2</v>
      </c>
      <c r="CE888" s="76">
        <v>225</v>
      </c>
      <c r="CF888" s="76">
        <f t="shared" si="3852"/>
        <v>5</v>
      </c>
      <c r="CG888" s="76">
        <v>0</v>
      </c>
      <c r="CH888" s="78" t="str">
        <f t="shared" si="3853"/>
        <v>スプランキージビッツ</v>
      </c>
      <c r="CI888" s="284">
        <f t="shared" si="3854"/>
        <v>37</v>
      </c>
      <c r="CJ888" s="76">
        <f t="shared" si="3855"/>
        <v>185</v>
      </c>
      <c r="CK888" s="80">
        <f t="shared" si="3856"/>
        <v>0.1423076923076923</v>
      </c>
      <c r="CL888" s="37"/>
      <c r="CM888" s="29"/>
      <c r="CN888" s="75"/>
      <c r="CO888" s="76">
        <v>16110</v>
      </c>
      <c r="CP888" s="76">
        <f t="shared" si="3900"/>
        <v>18</v>
      </c>
      <c r="CQ888" s="76">
        <v>1123</v>
      </c>
      <c r="CR888" s="76">
        <f t="shared" si="3901"/>
        <v>2</v>
      </c>
      <c r="CS888" s="76">
        <v>49</v>
      </c>
      <c r="CT888" s="76">
        <f t="shared" si="3858"/>
        <v>5</v>
      </c>
      <c r="CU888" s="76">
        <v>13</v>
      </c>
      <c r="CV888" s="78" t="str">
        <f t="shared" si="3859"/>
        <v>サンリオシューズキーホルダー</v>
      </c>
      <c r="CW888" s="284">
        <f t="shared" si="3860"/>
        <v>396</v>
      </c>
      <c r="CX888" s="76">
        <f t="shared" si="3861"/>
        <v>1980</v>
      </c>
      <c r="CY888" s="80">
        <f t="shared" si="3862"/>
        <v>1.1000000000000001</v>
      </c>
      <c r="CZ888" s="37"/>
      <c r="DA888" s="29"/>
      <c r="DB888" s="273" t="str">
        <f t="shared" si="3792"/>
        <v/>
      </c>
      <c r="DC888" s="45"/>
      <c r="DD888" s="45" t="str">
        <f t="shared" ref="DD888:DD890" si="3936">IF(DC888="","",DC888-DC887)</f>
        <v/>
      </c>
      <c r="DE888" s="45"/>
      <c r="DF888" s="45" t="str">
        <f t="shared" ref="DF888:DF890" si="3937">IF(DE888="","",DE888-DE887)</f>
        <v/>
      </c>
      <c r="DG888" s="45"/>
      <c r="DH888" s="45" t="str">
        <f t="shared" si="3793"/>
        <v/>
      </c>
      <c r="DI888" s="45"/>
      <c r="DJ888" s="43"/>
      <c r="DK888" s="271" t="str">
        <f t="shared" si="3794"/>
        <v/>
      </c>
      <c r="DL888" s="45" t="str">
        <f t="shared" si="3795"/>
        <v/>
      </c>
      <c r="DM888" s="46" t="str">
        <f t="shared" si="3796"/>
        <v/>
      </c>
      <c r="DN888" s="37"/>
      <c r="DO888" s="29"/>
      <c r="DP888" s="273" t="str">
        <f t="shared" si="3797"/>
        <v/>
      </c>
      <c r="DQ888" s="45"/>
      <c r="DR888" s="45" t="str">
        <f t="shared" ref="DR888:DR890" si="3938">IF(DQ888="","",DQ888-DQ887)</f>
        <v/>
      </c>
      <c r="DS888" s="45"/>
      <c r="DT888" s="45" t="str">
        <f t="shared" ref="DT888:DT890" si="3939">IF(DS888="","",DS888-DS887)</f>
        <v/>
      </c>
      <c r="DU888" s="45"/>
      <c r="DV888" s="45" t="str">
        <f t="shared" si="3798"/>
        <v/>
      </c>
      <c r="DW888" s="45"/>
      <c r="DX888" s="43"/>
      <c r="DY888" s="271" t="str">
        <f t="shared" si="3799"/>
        <v/>
      </c>
      <c r="DZ888" s="45" t="str">
        <f t="shared" si="3800"/>
        <v/>
      </c>
      <c r="EA888" s="46" t="str">
        <f t="shared" si="3801"/>
        <v/>
      </c>
      <c r="EB888" s="37"/>
      <c r="GU888" s="220"/>
      <c r="GV888" s="29"/>
      <c r="GW888" s="31"/>
      <c r="GX888" s="29"/>
      <c r="GY888" s="128"/>
      <c r="GZ888" s="29"/>
      <c r="HB888" s="166"/>
      <c r="HC888" s="29"/>
      <c r="HD888" s="29"/>
      <c r="HE888" s="29"/>
      <c r="HF888" s="29"/>
      <c r="HG888" s="29"/>
      <c r="HK888" s="29"/>
      <c r="HL888" s="29"/>
      <c r="HM888" s="128"/>
      <c r="HN888" s="29"/>
      <c r="HP888" s="166"/>
      <c r="HQ888" s="29"/>
      <c r="HR888" s="29"/>
      <c r="HS888" s="29"/>
      <c r="HT888" s="29"/>
      <c r="HU888" s="29"/>
      <c r="HX888" s="360"/>
      <c r="HY888" s="75"/>
      <c r="HZ888" s="76">
        <v>2556</v>
      </c>
      <c r="IA888" s="76">
        <f t="shared" si="3902"/>
        <v>101</v>
      </c>
      <c r="IB888" s="76">
        <v>105</v>
      </c>
      <c r="IC888" s="76">
        <f t="shared" si="3903"/>
        <v>8</v>
      </c>
      <c r="ID888" s="76">
        <v>126</v>
      </c>
      <c r="IE888" s="76">
        <f t="shared" si="3864"/>
        <v>14</v>
      </c>
      <c r="IF888" s="76">
        <v>40</v>
      </c>
      <c r="IG888" s="78" t="str">
        <f t="shared" si="3865"/>
        <v>スプランキーラバー</v>
      </c>
      <c r="IH888" s="284">
        <f t="shared" si="3866"/>
        <v>200</v>
      </c>
      <c r="II888" s="76">
        <f t="shared" si="3867"/>
        <v>2800</v>
      </c>
      <c r="IJ888" s="80">
        <f t="shared" si="3868"/>
        <v>0.27722772277227725</v>
      </c>
      <c r="IK888" s="37"/>
      <c r="IL888" s="29"/>
      <c r="IM888" s="75"/>
      <c r="IN888" s="76">
        <v>3339</v>
      </c>
      <c r="IO888" s="76">
        <f t="shared" si="3904"/>
        <v>65</v>
      </c>
      <c r="IP888" s="76">
        <v>136</v>
      </c>
      <c r="IQ888" s="76">
        <f t="shared" si="3905"/>
        <v>2</v>
      </c>
      <c r="IR888" s="76">
        <v>46</v>
      </c>
      <c r="IS888" s="76">
        <f t="shared" si="3870"/>
        <v>2</v>
      </c>
      <c r="IT888" s="76">
        <v>0</v>
      </c>
      <c r="IU888" s="78" t="str">
        <f t="shared" si="3871"/>
        <v>NICI</v>
      </c>
      <c r="IV888" s="284">
        <f t="shared" si="3872"/>
        <v>682</v>
      </c>
      <c r="IW888" s="76">
        <f t="shared" si="3873"/>
        <v>1364</v>
      </c>
      <c r="IX888" s="80">
        <f t="shared" si="3874"/>
        <v>0.20984615384615385</v>
      </c>
      <c r="IY888" s="37"/>
      <c r="IZ888" s="278"/>
      <c r="JA888" s="75"/>
      <c r="JB888" s="76">
        <v>1746</v>
      </c>
      <c r="JC888" s="76">
        <f t="shared" si="3906"/>
        <v>16</v>
      </c>
      <c r="JD888" s="76">
        <v>90</v>
      </c>
      <c r="JE888" s="76">
        <f t="shared" si="3907"/>
        <v>0</v>
      </c>
      <c r="JF888" s="76">
        <v>46</v>
      </c>
      <c r="JG888" s="76">
        <f t="shared" si="3876"/>
        <v>2</v>
      </c>
      <c r="JH888" s="76">
        <v>16</v>
      </c>
      <c r="JI888" s="78" t="str">
        <f t="shared" si="3877"/>
        <v>サンリオシューズKH</v>
      </c>
      <c r="JJ888" s="284">
        <f t="shared" si="3878"/>
        <v>387</v>
      </c>
      <c r="JK888" s="76">
        <f t="shared" si="3879"/>
        <v>774</v>
      </c>
      <c r="JL888" s="80">
        <f t="shared" si="3880"/>
        <v>0.48375000000000001</v>
      </c>
      <c r="JM888" s="37"/>
      <c r="JN888" s="29"/>
      <c r="JO888" s="75"/>
      <c r="JP888" s="76">
        <v>2649</v>
      </c>
      <c r="JQ888" s="76">
        <f t="shared" si="3908"/>
        <v>69</v>
      </c>
      <c r="JR888" s="76">
        <v>142</v>
      </c>
      <c r="JS888" s="76">
        <f t="shared" si="3909"/>
        <v>1</v>
      </c>
      <c r="JT888" s="76">
        <v>15</v>
      </c>
      <c r="JU888" s="76">
        <f t="shared" si="3882"/>
        <v>1</v>
      </c>
      <c r="JV888" s="76">
        <v>12</v>
      </c>
      <c r="JW888" s="78" t="str">
        <f t="shared" si="3883"/>
        <v>グミッツェル</v>
      </c>
      <c r="JX888" s="284">
        <f t="shared" si="3884"/>
        <v>170</v>
      </c>
      <c r="JY888" s="76">
        <f t="shared" si="3885"/>
        <v>170</v>
      </c>
      <c r="JZ888" s="80">
        <f t="shared" si="3886"/>
        <v>2.4637681159420291E-2</v>
      </c>
      <c r="KA888" s="37"/>
      <c r="KB888" s="51"/>
      <c r="KC888" s="75"/>
      <c r="KD888" s="76">
        <v>8121</v>
      </c>
      <c r="KE888" s="76">
        <f>IF(KD888="","",KD888-KD884)</f>
        <v>61</v>
      </c>
      <c r="KF888" s="76">
        <v>381</v>
      </c>
      <c r="KG888" s="76">
        <f>IF(KF888="","",KF888-KF884)</f>
        <v>12</v>
      </c>
      <c r="KH888" s="76">
        <v>7</v>
      </c>
      <c r="KI888" s="76">
        <f>IF(KH888="","",KH884+KJ884-KH888)</f>
        <v>10</v>
      </c>
      <c r="KJ888" s="76">
        <v>5</v>
      </c>
      <c r="KK888" s="78" t="str">
        <f>IF(KD888="","",KK884)</f>
        <v>グミッツェルプチ</v>
      </c>
      <c r="KL888" s="284">
        <f>IF(KE888="","",KL884)</f>
        <v>180</v>
      </c>
      <c r="KM888" s="76">
        <f>IF(KH888="","",KI888*KL888)</f>
        <v>1800</v>
      </c>
      <c r="KN888" s="80">
        <f>IF(KI888="","",KM888/(KE888*100))</f>
        <v>0.29508196721311475</v>
      </c>
      <c r="KO888" s="37"/>
      <c r="KP888" s="29"/>
      <c r="KQ888" s="75"/>
      <c r="KR888" s="76">
        <v>15627</v>
      </c>
      <c r="KS888" s="76">
        <f>IF(KR888="","",KR888-KR884)</f>
        <v>118</v>
      </c>
      <c r="KT888" s="76">
        <v>1865</v>
      </c>
      <c r="KU888" s="76">
        <f>IF(KT888="","",KT888-KT884)</f>
        <v>4</v>
      </c>
      <c r="KV888" s="76">
        <v>140</v>
      </c>
      <c r="KW888" s="76">
        <f>IF(KV888="","",KV884+KX884-KV888)</f>
        <v>10</v>
      </c>
      <c r="KX888" s="76">
        <v>0</v>
      </c>
      <c r="KY888" s="78" t="str">
        <f>IF(KR888="","",KY884)</f>
        <v>スプランキーラバー</v>
      </c>
      <c r="KZ888" s="284">
        <f>IF(KS888="","",KZ884)</f>
        <v>187</v>
      </c>
      <c r="LA888" s="76">
        <f>IF(KV888="","",KW888*KZ888)</f>
        <v>1870</v>
      </c>
      <c r="LB888" s="80">
        <f>IF(KW888="","",LA888/(KS888*100))</f>
        <v>0.15847457627118644</v>
      </c>
      <c r="LC888" s="37"/>
      <c r="LD888" s="29"/>
      <c r="LE888" s="92"/>
      <c r="LF888" s="76"/>
      <c r="LG888" s="76"/>
      <c r="LH888" s="76">
        <v>1165</v>
      </c>
      <c r="LI888" s="76">
        <f>IF(LH888="","",LH888-LH885)</f>
        <v>0</v>
      </c>
      <c r="LJ888" s="77">
        <v>2</v>
      </c>
      <c r="LK888" s="76">
        <v>0</v>
      </c>
      <c r="LL888" s="76">
        <v>0</v>
      </c>
      <c r="LM888" s="78" t="str">
        <f t="shared" ref="LM888" si="3940">IF(LF886="","",LM885)</f>
        <v>スヌーピー、アンパンマンぬいぐるみ</v>
      </c>
      <c r="LN888" s="284">
        <f t="shared" ref="LN888" si="3941">IF(LG886="","",LN885)</f>
        <v>1000</v>
      </c>
      <c r="LO888" s="76">
        <f t="shared" si="3840"/>
        <v>0</v>
      </c>
      <c r="LP888" s="80"/>
      <c r="LQ888" s="37"/>
      <c r="LR888" s="29"/>
      <c r="LS888" s="273" t="str">
        <f t="shared" si="3802"/>
        <v/>
      </c>
      <c r="LT888" s="45"/>
      <c r="LU888" s="45" t="str">
        <f t="shared" ref="LU888:LU890" si="3942">IF(LT888="","",LT888-LT887)</f>
        <v/>
      </c>
      <c r="LV888" s="45"/>
      <c r="LW888" s="45" t="str">
        <f t="shared" ref="LW888:LW890" si="3943">IF(LV888="","",LV888-LV887)</f>
        <v/>
      </c>
      <c r="LX888" s="45"/>
      <c r="LY888" s="45" t="str">
        <f t="shared" si="3803"/>
        <v/>
      </c>
      <c r="LZ888" s="45"/>
      <c r="MA888" s="43"/>
      <c r="MB888" s="271" t="str">
        <f t="shared" si="3804"/>
        <v/>
      </c>
      <c r="MC888" s="45" t="str">
        <f t="shared" si="3805"/>
        <v/>
      </c>
      <c r="MD888" s="46" t="str">
        <f t="shared" si="3806"/>
        <v/>
      </c>
      <c r="ME888" s="37"/>
      <c r="MF888" s="29"/>
      <c r="MG888" s="273" t="str">
        <f t="shared" si="3807"/>
        <v/>
      </c>
      <c r="MH888" s="45"/>
      <c r="MI888" s="45" t="str">
        <f t="shared" ref="MI888:MI890" si="3944">IF(MH888="","",MH888-MH887)</f>
        <v/>
      </c>
      <c r="MJ888" s="45"/>
      <c r="MK888" s="45" t="str">
        <f t="shared" ref="MK888:MK890" si="3945">IF(MJ888="","",MJ888-MJ887)</f>
        <v/>
      </c>
      <c r="ML888" s="45"/>
      <c r="MM888" s="45" t="str">
        <f t="shared" si="3808"/>
        <v/>
      </c>
      <c r="MN888" s="45"/>
      <c r="MO888" s="43"/>
      <c r="MP888" s="271" t="str">
        <f t="shared" si="3809"/>
        <v/>
      </c>
      <c r="MQ888" s="45" t="str">
        <f t="shared" si="3810"/>
        <v/>
      </c>
      <c r="MR888" s="46" t="str">
        <f t="shared" si="3811"/>
        <v/>
      </c>
      <c r="MS888" s="37"/>
      <c r="MT888" s="29"/>
      <c r="MU888" s="273" t="str">
        <f t="shared" si="3812"/>
        <v/>
      </c>
      <c r="MV888" s="45"/>
      <c r="MW888" s="45" t="str">
        <f t="shared" ref="MW888:MW890" si="3946">IF(MV888="","",MV888-MV887)</f>
        <v/>
      </c>
      <c r="MX888" s="45"/>
      <c r="MY888" s="45" t="str">
        <f t="shared" ref="MY888:MY890" si="3947">IF(MX888="","",MX888-MX887)</f>
        <v/>
      </c>
      <c r="MZ888" s="45"/>
      <c r="NA888" s="45" t="str">
        <f t="shared" si="3813"/>
        <v/>
      </c>
      <c r="NB888" s="45"/>
      <c r="NC888" s="43"/>
      <c r="ND888" s="271" t="str">
        <f t="shared" si="3814"/>
        <v/>
      </c>
      <c r="NE888" s="45" t="str">
        <f t="shared" si="3815"/>
        <v/>
      </c>
      <c r="NF888" s="46" t="str">
        <f t="shared" si="3816"/>
        <v/>
      </c>
      <c r="NG888" s="37"/>
      <c r="NH888" s="29"/>
      <c r="NI888" s="273" t="str">
        <f t="shared" si="3817"/>
        <v/>
      </c>
      <c r="NJ888" s="45"/>
      <c r="NK888" s="45" t="str">
        <f t="shared" ref="NK888:NK890" si="3948">IF(NJ888="","",NJ888-NJ887)</f>
        <v/>
      </c>
      <c r="NL888" s="45"/>
      <c r="NM888" s="45" t="str">
        <f t="shared" ref="NM888:NM890" si="3949">IF(NL888="","",NL888-NL887)</f>
        <v/>
      </c>
      <c r="NN888" s="45"/>
      <c r="NO888" s="45" t="str">
        <f t="shared" si="3818"/>
        <v/>
      </c>
      <c r="NP888" s="45"/>
      <c r="NQ888" s="43"/>
      <c r="NR888" s="271" t="str">
        <f t="shared" si="3819"/>
        <v/>
      </c>
      <c r="NS888" s="45" t="str">
        <f t="shared" si="3820"/>
        <v/>
      </c>
      <c r="NT888" s="46" t="str">
        <f t="shared" si="3821"/>
        <v/>
      </c>
      <c r="NU888" s="37"/>
    </row>
    <row r="889" spans="1:385" ht="15.75" thickTop="1" x14ac:dyDescent="0.25">
      <c r="A889" s="38"/>
      <c r="B889" s="39" t="str">
        <f>IF(A889="","",SUM(J889,LG913,AL889,DR889,AZ889,DD889,LU889,NK889,MW889,MI889,X889)+SUM(CP925:CP928)+SUM(BN925:BN928)+SUM(KS925:KS928)+SUM(KE925:KE928)+SUM(CB925:CB928)+SUM(IA925:IA928)+SUM(IO925:IO928)+SUM(JC925:JC928)+SUM(JQ925:JQ928))</f>
        <v/>
      </c>
      <c r="C889" s="40" t="str">
        <f>IF(A889="","",SUM(J889,X889,AL889,AZ889)+SUM(KE925:KE928)+SUM(KS925:KS928)+SUM(BN925:BN928))</f>
        <v/>
      </c>
      <c r="D889" s="40" t="str">
        <f>IF(A889="","",SUM(DD889,LU889)+SUM(CB925:CB928)+SUM(CP925:CP928))</f>
        <v/>
      </c>
      <c r="E889" s="40" t="str">
        <f>IF(A889="","",SUM(NK889,MW889,MI889,DR889,LG913)+SUM(IA925:IA928)+SUM(IO925:IO928)+SUM(JC925:JC928)+SUM(JQ925:JQ928))</f>
        <v/>
      </c>
      <c r="F889" s="135"/>
      <c r="G889" s="135"/>
      <c r="H889" s="42"/>
      <c r="I889" s="45"/>
      <c r="J889" s="45" t="str">
        <f t="shared" si="3916"/>
        <v/>
      </c>
      <c r="K889" s="45"/>
      <c r="L889" s="45" t="str">
        <f t="shared" si="3917"/>
        <v/>
      </c>
      <c r="M889" s="45"/>
      <c r="N889" s="45" t="str">
        <f t="shared" si="3773"/>
        <v/>
      </c>
      <c r="O889" s="45"/>
      <c r="P889" s="43"/>
      <c r="Q889" s="271" t="str">
        <f t="shared" si="3774"/>
        <v/>
      </c>
      <c r="R889" s="45" t="str">
        <f t="shared" si="3775"/>
        <v/>
      </c>
      <c r="S889" s="46" t="str">
        <f t="shared" si="3776"/>
        <v/>
      </c>
      <c r="T889" s="37"/>
      <c r="U889" s="29"/>
      <c r="V889" s="273" t="str">
        <f t="shared" si="3777"/>
        <v/>
      </c>
      <c r="W889" s="280"/>
      <c r="X889" s="45" t="str">
        <f t="shared" si="3918"/>
        <v/>
      </c>
      <c r="Y889" s="45"/>
      <c r="Z889" s="45" t="str">
        <f t="shared" si="3919"/>
        <v/>
      </c>
      <c r="AA889" s="45"/>
      <c r="AB889" s="45" t="str">
        <f t="shared" si="3920"/>
        <v/>
      </c>
      <c r="AC889" s="45"/>
      <c r="AD889" s="43"/>
      <c r="AE889" s="271" t="str">
        <f t="shared" si="3921"/>
        <v/>
      </c>
      <c r="AF889" s="45" t="str">
        <f t="shared" si="3922"/>
        <v/>
      </c>
      <c r="AG889" s="46" t="str">
        <f t="shared" si="3923"/>
        <v/>
      </c>
      <c r="AH889" s="37"/>
      <c r="AI889" s="29"/>
      <c r="AJ889" s="273" t="str">
        <f t="shared" si="3782"/>
        <v/>
      </c>
      <c r="AK889" s="45"/>
      <c r="AL889" s="45" t="str">
        <f t="shared" si="3924"/>
        <v/>
      </c>
      <c r="AM889" s="45"/>
      <c r="AN889" s="45" t="str">
        <f t="shared" si="3925"/>
        <v/>
      </c>
      <c r="AO889" s="45"/>
      <c r="AP889" s="45" t="str">
        <f t="shared" si="3926"/>
        <v/>
      </c>
      <c r="AQ889" s="45"/>
      <c r="AR889" s="43"/>
      <c r="AS889" s="271" t="str">
        <f t="shared" si="3927"/>
        <v/>
      </c>
      <c r="AT889" s="45" t="str">
        <f t="shared" si="3928"/>
        <v/>
      </c>
      <c r="AU889" s="46" t="str">
        <f t="shared" si="3929"/>
        <v/>
      </c>
      <c r="AV889" s="37"/>
      <c r="AW889" s="29"/>
      <c r="AX889" s="273" t="str">
        <f t="shared" si="3787"/>
        <v/>
      </c>
      <c r="AY889" s="45"/>
      <c r="AZ889" s="45" t="str">
        <f t="shared" si="3930"/>
        <v/>
      </c>
      <c r="BA889" s="45"/>
      <c r="BB889" s="45" t="str">
        <f t="shared" si="3931"/>
        <v/>
      </c>
      <c r="BC889" s="45"/>
      <c r="BD889" s="45" t="str">
        <f t="shared" si="3932"/>
        <v/>
      </c>
      <c r="BE889" s="45"/>
      <c r="BF889" s="43"/>
      <c r="BG889" s="271" t="str">
        <f t="shared" si="3933"/>
        <v/>
      </c>
      <c r="BH889" s="45" t="str">
        <f t="shared" si="3934"/>
        <v/>
      </c>
      <c r="BI889" s="46" t="str">
        <f t="shared" si="3935"/>
        <v/>
      </c>
      <c r="BJ889" s="37"/>
      <c r="BK889" s="29"/>
      <c r="BL889" s="273">
        <f>IF($A880="","",$A880)</f>
        <v>45807</v>
      </c>
      <c r="BM889" s="271">
        <v>15737</v>
      </c>
      <c r="BN889" s="271">
        <f t="shared" si="3896"/>
        <v>33</v>
      </c>
      <c r="BO889" s="271">
        <v>680</v>
      </c>
      <c r="BP889" s="87">
        <f t="shared" si="3897"/>
        <v>1</v>
      </c>
      <c r="BQ889" s="271">
        <v>14</v>
      </c>
      <c r="BR889" s="271">
        <f t="shared" si="3846"/>
        <v>1</v>
      </c>
      <c r="BS889" s="271">
        <v>2</v>
      </c>
      <c r="BT889" s="274" t="str">
        <f t="shared" si="3847"/>
        <v>ギャルキティキーケース</v>
      </c>
      <c r="BU889" s="272">
        <f t="shared" si="3848"/>
        <v>726</v>
      </c>
      <c r="BV889" s="45">
        <f t="shared" si="3849"/>
        <v>726</v>
      </c>
      <c r="BW889" s="89">
        <f t="shared" si="3850"/>
        <v>0.22</v>
      </c>
      <c r="BX889" s="37"/>
      <c r="BY889" s="57"/>
      <c r="BZ889" s="273">
        <f>IF($A880="","",$A880)</f>
        <v>45807</v>
      </c>
      <c r="CA889" s="271">
        <v>5948</v>
      </c>
      <c r="CB889" s="271">
        <f t="shared" si="3898"/>
        <v>47</v>
      </c>
      <c r="CC889" s="271">
        <v>216</v>
      </c>
      <c r="CD889" s="87">
        <f t="shared" si="3899"/>
        <v>1</v>
      </c>
      <c r="CE889" s="271">
        <v>6</v>
      </c>
      <c r="CF889" s="271">
        <f t="shared" si="3852"/>
        <v>1</v>
      </c>
      <c r="CG889" s="271">
        <v>3</v>
      </c>
      <c r="CH889" s="274" t="str">
        <f t="shared" si="3853"/>
        <v>ジャグラーサウンドボタン</v>
      </c>
      <c r="CI889" s="272">
        <f t="shared" si="3854"/>
        <v>748</v>
      </c>
      <c r="CJ889" s="45">
        <f t="shared" si="3855"/>
        <v>748</v>
      </c>
      <c r="CK889" s="89">
        <f t="shared" si="3856"/>
        <v>0.15914893617021278</v>
      </c>
      <c r="CL889" s="37"/>
      <c r="CM889" s="29"/>
      <c r="CN889" s="273">
        <f>IF($A880="","",$A880)</f>
        <v>45807</v>
      </c>
      <c r="CO889" s="271">
        <v>16054</v>
      </c>
      <c r="CP889" s="271">
        <f t="shared" si="3900"/>
        <v>56</v>
      </c>
      <c r="CQ889" s="271">
        <v>1157</v>
      </c>
      <c r="CR889" s="87">
        <f t="shared" si="3901"/>
        <v>2</v>
      </c>
      <c r="CS889" s="271">
        <v>17</v>
      </c>
      <c r="CT889" s="271">
        <f t="shared" si="3858"/>
        <v>2</v>
      </c>
      <c r="CU889" s="271">
        <v>0</v>
      </c>
      <c r="CV889" s="274" t="str">
        <f t="shared" si="3859"/>
        <v>ゴールドイヤホン</v>
      </c>
      <c r="CW889" s="272">
        <f t="shared" si="3860"/>
        <v>770</v>
      </c>
      <c r="CX889" s="45">
        <f t="shared" si="3861"/>
        <v>1540</v>
      </c>
      <c r="CY889" s="89">
        <f t="shared" si="3862"/>
        <v>0.27500000000000002</v>
      </c>
      <c r="CZ889" s="37"/>
      <c r="DA889" s="29"/>
      <c r="DB889" s="273" t="str">
        <f t="shared" si="3792"/>
        <v/>
      </c>
      <c r="DC889" s="45"/>
      <c r="DD889" s="45" t="str">
        <f t="shared" si="3936"/>
        <v/>
      </c>
      <c r="DE889" s="45"/>
      <c r="DF889" s="45" t="str">
        <f t="shared" si="3937"/>
        <v/>
      </c>
      <c r="DG889" s="45"/>
      <c r="DH889" s="45" t="str">
        <f t="shared" si="3793"/>
        <v/>
      </c>
      <c r="DI889" s="45"/>
      <c r="DJ889" s="43"/>
      <c r="DK889" s="271" t="str">
        <f t="shared" si="3794"/>
        <v/>
      </c>
      <c r="DL889" s="45" t="str">
        <f t="shared" si="3795"/>
        <v/>
      </c>
      <c r="DM889" s="46" t="str">
        <f t="shared" si="3796"/>
        <v/>
      </c>
      <c r="DN889" s="37"/>
      <c r="DO889" s="29"/>
      <c r="DP889" s="273" t="str">
        <f t="shared" si="3797"/>
        <v/>
      </c>
      <c r="DQ889" s="45"/>
      <c r="DR889" s="45" t="str">
        <f t="shared" si="3938"/>
        <v/>
      </c>
      <c r="DS889" s="45"/>
      <c r="DT889" s="45" t="str">
        <f t="shared" si="3939"/>
        <v/>
      </c>
      <c r="DU889" s="45"/>
      <c r="DV889" s="45" t="str">
        <f t="shared" si="3798"/>
        <v/>
      </c>
      <c r="DW889" s="45"/>
      <c r="DX889" s="43"/>
      <c r="DY889" s="271" t="str">
        <f t="shared" si="3799"/>
        <v/>
      </c>
      <c r="DZ889" s="45" t="str">
        <f t="shared" si="3800"/>
        <v/>
      </c>
      <c r="EA889" s="46" t="str">
        <f t="shared" si="3801"/>
        <v/>
      </c>
      <c r="EB889" s="37"/>
      <c r="GU889" s="220"/>
      <c r="GV889" s="29"/>
      <c r="GW889" s="31"/>
      <c r="GX889" s="29"/>
      <c r="GY889" s="128"/>
      <c r="GZ889" s="29"/>
      <c r="HB889" s="166"/>
      <c r="HC889" s="29"/>
      <c r="HD889" s="29"/>
      <c r="HE889" s="29"/>
      <c r="HF889" s="29"/>
      <c r="HG889" s="29"/>
      <c r="HK889" s="29"/>
      <c r="HL889" s="29"/>
      <c r="HM889" s="128"/>
      <c r="HN889" s="29"/>
      <c r="HP889" s="166"/>
      <c r="HQ889" s="29"/>
      <c r="HR889" s="29"/>
      <c r="HS889" s="29"/>
      <c r="HT889" s="29"/>
      <c r="HU889" s="29"/>
      <c r="HX889" s="360"/>
      <c r="HY889" s="273">
        <f>IF($A880="","",$A880)</f>
        <v>45807</v>
      </c>
      <c r="HZ889" s="271">
        <v>4447</v>
      </c>
      <c r="IA889" s="271">
        <f t="shared" si="3902"/>
        <v>25</v>
      </c>
      <c r="IB889" s="271">
        <v>249</v>
      </c>
      <c r="IC889" s="87">
        <f t="shared" si="3903"/>
        <v>1</v>
      </c>
      <c r="ID889" s="271">
        <v>9</v>
      </c>
      <c r="IE889" s="271">
        <f t="shared" si="3864"/>
        <v>1</v>
      </c>
      <c r="IF889" s="271">
        <v>2</v>
      </c>
      <c r="IG889" s="274" t="str">
        <f t="shared" si="3865"/>
        <v>お菓子ウォレット</v>
      </c>
      <c r="IH889" s="272">
        <f t="shared" si="3866"/>
        <v>800</v>
      </c>
      <c r="II889" s="45">
        <f t="shared" si="3867"/>
        <v>800</v>
      </c>
      <c r="IJ889" s="89">
        <f t="shared" si="3868"/>
        <v>0.32</v>
      </c>
      <c r="IK889" s="37"/>
      <c r="IL889" s="29"/>
      <c r="IM889" s="273">
        <f>IF($A880="","",$A880)</f>
        <v>45807</v>
      </c>
      <c r="IN889" s="271">
        <v>3600</v>
      </c>
      <c r="IO889" s="271">
        <f t="shared" si="3904"/>
        <v>11</v>
      </c>
      <c r="IP889" s="271">
        <v>108</v>
      </c>
      <c r="IQ889" s="87">
        <f t="shared" si="3905"/>
        <v>1</v>
      </c>
      <c r="IR889" s="271">
        <v>13</v>
      </c>
      <c r="IS889" s="271">
        <f t="shared" si="3870"/>
        <v>1</v>
      </c>
      <c r="IT889" s="271">
        <v>2</v>
      </c>
      <c r="IU889" s="274" t="str">
        <f t="shared" si="3871"/>
        <v>ジャグラーイヤホン</v>
      </c>
      <c r="IV889" s="272">
        <f t="shared" si="3872"/>
        <v>1100</v>
      </c>
      <c r="IW889" s="45">
        <f t="shared" si="3873"/>
        <v>1100</v>
      </c>
      <c r="IX889" s="89">
        <f t="shared" si="3874"/>
        <v>1</v>
      </c>
      <c r="IY889" s="37" t="s">
        <v>182</v>
      </c>
      <c r="IZ889" s="278"/>
      <c r="JA889" s="273">
        <f>IF($A880="","",$A880)</f>
        <v>45807</v>
      </c>
      <c r="JB889" s="271">
        <v>2506</v>
      </c>
      <c r="JC889" s="271">
        <f t="shared" si="3906"/>
        <v>0</v>
      </c>
      <c r="JD889" s="271">
        <v>134</v>
      </c>
      <c r="JE889" s="87">
        <f t="shared" si="3907"/>
        <v>0</v>
      </c>
      <c r="JF889" s="271">
        <v>0</v>
      </c>
      <c r="JG889" s="271">
        <f t="shared" si="3876"/>
        <v>0</v>
      </c>
      <c r="JH889" s="271">
        <v>7</v>
      </c>
      <c r="JI889" s="274" t="str">
        <f t="shared" si="3877"/>
        <v>サンリオFAN</v>
      </c>
      <c r="JJ889" s="272">
        <f t="shared" si="3878"/>
        <v>1100</v>
      </c>
      <c r="JK889" s="45">
        <f t="shared" si="3879"/>
        <v>0</v>
      </c>
      <c r="JL889" s="89" t="e">
        <f t="shared" si="3880"/>
        <v>#DIV/0!</v>
      </c>
      <c r="JM889" s="37"/>
      <c r="JN889" s="29"/>
      <c r="JO889" s="273">
        <f>IF($A880="","",$A880)</f>
        <v>45807</v>
      </c>
      <c r="JP889" s="271">
        <v>2614</v>
      </c>
      <c r="JQ889" s="271">
        <f t="shared" si="3908"/>
        <v>37</v>
      </c>
      <c r="JR889" s="271">
        <v>99</v>
      </c>
      <c r="JS889" s="87">
        <f t="shared" si="3909"/>
        <v>6</v>
      </c>
      <c r="JT889" s="271">
        <v>7</v>
      </c>
      <c r="JU889" s="271">
        <f t="shared" si="3882"/>
        <v>5</v>
      </c>
      <c r="JV889" s="271">
        <v>0</v>
      </c>
      <c r="JW889" s="274" t="str">
        <f t="shared" si="3883"/>
        <v>猫アイシャドウ</v>
      </c>
      <c r="JX889" s="272">
        <f t="shared" si="3884"/>
        <v>1034</v>
      </c>
      <c r="JY889" s="45">
        <f t="shared" si="3885"/>
        <v>5170</v>
      </c>
      <c r="JZ889" s="89">
        <f t="shared" si="3886"/>
        <v>1.3972972972972972</v>
      </c>
      <c r="KA889" s="37"/>
      <c r="KB889" s="51"/>
      <c r="KC889" s="273">
        <f>IF($A880="","",$A880)</f>
        <v>45807</v>
      </c>
      <c r="KD889" s="271">
        <v>9524</v>
      </c>
      <c r="KE889" s="271">
        <f>IF(KD889="","",KD889-KD885)</f>
        <v>0</v>
      </c>
      <c r="KF889" s="271">
        <v>378</v>
      </c>
      <c r="KG889" s="87">
        <f>IF(KF889="","",KF889-KF885)</f>
        <v>0</v>
      </c>
      <c r="KH889" s="271">
        <v>0</v>
      </c>
      <c r="KI889" s="271">
        <f>IF(KH889="","",KH885+KJ885-KH889)</f>
        <v>0</v>
      </c>
      <c r="KJ889" s="271">
        <v>8</v>
      </c>
      <c r="KK889" s="274" t="str">
        <f>IF(KD889="","",KK885)</f>
        <v>サンリオFAN</v>
      </c>
      <c r="KL889" s="272">
        <f>IF(KE889="","",KL885)</f>
        <v>1100</v>
      </c>
      <c r="KM889" s="45">
        <f>IF(KH889="","",KI889*KL889)</f>
        <v>0</v>
      </c>
      <c r="KN889" s="89" t="e">
        <f>IF(KI889="","",KM889/(KE889*100))</f>
        <v>#DIV/0!</v>
      </c>
      <c r="KO889" s="37" t="s">
        <v>177</v>
      </c>
      <c r="KP889" s="29"/>
      <c r="KQ889" s="273">
        <f>IF($A880="","",$A880)</f>
        <v>45807</v>
      </c>
      <c r="KR889" s="271">
        <v>16004</v>
      </c>
      <c r="KS889" s="271">
        <f>IF(KR889="","",KR889-KR885)</f>
        <v>26</v>
      </c>
      <c r="KT889" s="271">
        <v>915</v>
      </c>
      <c r="KU889" s="87">
        <f>IF(KT889="","",KT889-KT885)</f>
        <v>0</v>
      </c>
      <c r="KV889" s="271">
        <v>9</v>
      </c>
      <c r="KW889" s="271">
        <f>IF(KV889="","",KV885+KX885-KV889)</f>
        <v>1</v>
      </c>
      <c r="KX889" s="271">
        <v>-1</v>
      </c>
      <c r="KY889" s="274" t="str">
        <f>IF(KR889="","",KY885)</f>
        <v>ジャグラーサウンドフラッシュ</v>
      </c>
      <c r="KZ889" s="272">
        <f>IF(KS889="","",KZ885)</f>
        <v>800</v>
      </c>
      <c r="LA889" s="45">
        <f>IF(KV889="","",KW889*KZ889)</f>
        <v>800</v>
      </c>
      <c r="LB889" s="89">
        <f>IF(KW889="","",LA889/(KS889*100))</f>
        <v>0.30769230769230771</v>
      </c>
      <c r="LC889" s="37" t="s">
        <v>180</v>
      </c>
      <c r="LD889" s="29"/>
      <c r="LE889" s="273">
        <f>IF(A881="","",A881)</f>
        <v>45810</v>
      </c>
      <c r="LF889" s="271">
        <v>65109</v>
      </c>
      <c r="LG889" s="285">
        <f>IF(LF889="","",LF889-LF886)</f>
        <v>39</v>
      </c>
      <c r="LH889" s="271">
        <v>444</v>
      </c>
      <c r="LI889" s="271">
        <f t="shared" ref="LI889:LI918" si="3950">IF(LH889="","",LH889-LH886)</f>
        <v>0</v>
      </c>
      <c r="LJ889" s="43">
        <v>2</v>
      </c>
      <c r="LK889" s="43">
        <v>0</v>
      </c>
      <c r="LL889" s="271">
        <v>0</v>
      </c>
      <c r="LM889" s="279" t="str">
        <f t="shared" ref="LM889" si="3951">IF(LF889="","",LM886)</f>
        <v>コキンちゃん、赤ちゃんマン</v>
      </c>
      <c r="LN889" s="272">
        <f t="shared" ref="LN889" si="3952">IF(LG889="","",LN886)</f>
        <v>1000</v>
      </c>
      <c r="LO889" s="87">
        <f t="shared" si="3840"/>
        <v>0</v>
      </c>
      <c r="LP889" s="275"/>
      <c r="LQ889" s="37"/>
      <c r="LR889" s="29"/>
      <c r="LS889" s="273" t="str">
        <f t="shared" si="3802"/>
        <v/>
      </c>
      <c r="LT889" s="45"/>
      <c r="LU889" s="45" t="str">
        <f t="shared" si="3942"/>
        <v/>
      </c>
      <c r="LV889" s="45"/>
      <c r="LW889" s="45" t="str">
        <f t="shared" si="3943"/>
        <v/>
      </c>
      <c r="LX889" s="45"/>
      <c r="LY889" s="45" t="str">
        <f t="shared" si="3803"/>
        <v/>
      </c>
      <c r="LZ889" s="45"/>
      <c r="MA889" s="43"/>
      <c r="MB889" s="271" t="str">
        <f t="shared" si="3804"/>
        <v/>
      </c>
      <c r="MC889" s="45" t="str">
        <f t="shared" si="3805"/>
        <v/>
      </c>
      <c r="MD889" s="46" t="str">
        <f t="shared" si="3806"/>
        <v/>
      </c>
      <c r="ME889" s="37"/>
      <c r="MF889" s="29"/>
      <c r="MG889" s="273" t="str">
        <f t="shared" si="3807"/>
        <v/>
      </c>
      <c r="MH889" s="45"/>
      <c r="MI889" s="45" t="str">
        <f t="shared" si="3944"/>
        <v/>
      </c>
      <c r="MJ889" s="45"/>
      <c r="MK889" s="45" t="str">
        <f t="shared" si="3945"/>
        <v/>
      </c>
      <c r="ML889" s="45"/>
      <c r="MM889" s="45" t="str">
        <f t="shared" si="3808"/>
        <v/>
      </c>
      <c r="MN889" s="45"/>
      <c r="MO889" s="43"/>
      <c r="MP889" s="271" t="str">
        <f t="shared" si="3809"/>
        <v/>
      </c>
      <c r="MQ889" s="45" t="str">
        <f t="shared" si="3810"/>
        <v/>
      </c>
      <c r="MR889" s="46" t="str">
        <f t="shared" si="3811"/>
        <v/>
      </c>
      <c r="MS889" s="37"/>
      <c r="MT889" s="29"/>
      <c r="MU889" s="273" t="str">
        <f t="shared" si="3812"/>
        <v/>
      </c>
      <c r="MV889" s="45"/>
      <c r="MW889" s="45" t="str">
        <f t="shared" si="3946"/>
        <v/>
      </c>
      <c r="MX889" s="45"/>
      <c r="MY889" s="45" t="str">
        <f t="shared" si="3947"/>
        <v/>
      </c>
      <c r="MZ889" s="45"/>
      <c r="NA889" s="45" t="str">
        <f t="shared" si="3813"/>
        <v/>
      </c>
      <c r="NB889" s="45"/>
      <c r="NC889" s="43"/>
      <c r="ND889" s="271" t="str">
        <f t="shared" si="3814"/>
        <v/>
      </c>
      <c r="NE889" s="45" t="str">
        <f t="shared" si="3815"/>
        <v/>
      </c>
      <c r="NF889" s="46" t="str">
        <f t="shared" si="3816"/>
        <v/>
      </c>
      <c r="NG889" s="37"/>
      <c r="NH889" s="29"/>
      <c r="NI889" s="273" t="str">
        <f t="shared" si="3817"/>
        <v/>
      </c>
      <c r="NJ889" s="45"/>
      <c r="NK889" s="45" t="str">
        <f t="shared" si="3948"/>
        <v/>
      </c>
      <c r="NL889" s="45"/>
      <c r="NM889" s="45" t="str">
        <f t="shared" si="3949"/>
        <v/>
      </c>
      <c r="NN889" s="45"/>
      <c r="NO889" s="45" t="str">
        <f t="shared" si="3818"/>
        <v/>
      </c>
      <c r="NP889" s="45"/>
      <c r="NQ889" s="43"/>
      <c r="NR889" s="271" t="str">
        <f t="shared" si="3819"/>
        <v/>
      </c>
      <c r="NS889" s="45" t="str">
        <f t="shared" si="3820"/>
        <v/>
      </c>
      <c r="NT889" s="46" t="str">
        <f t="shared" si="3821"/>
        <v/>
      </c>
      <c r="NU889" s="37"/>
    </row>
    <row r="890" spans="1:385" ht="16.5" customHeight="1" x14ac:dyDescent="0.25">
      <c r="A890" s="38"/>
      <c r="B890" s="39" t="str">
        <f>IF(A890="","",SUM(J890,LG916,AL890,DR890,AZ890,DD890,LU890,NK890,MW890,MI890,X890)+SUM(CP929:CP932)+SUM(BN929:BN932)+SUM(KS929:KS932)+SUM(KE929:KE932)+SUM(CB929:CB932)+SUM(IA929:IA932)+SUM(IO929:IO932)+SUM(JC929:JC932)+SUM(JQ929:JQ932))</f>
        <v/>
      </c>
      <c r="C890" s="40" t="str">
        <f>IF(A890="","",SUM(J890,X890,AL890,AZ890)+SUM(KE929:KE932)+SUM(KS929:KS932)+SUM(BN929:BN932))</f>
        <v/>
      </c>
      <c r="D890" s="40" t="str">
        <f>IF(A890="","",SUM(DD890,LU890)+SUM(CB929:CB932)+SUM(CP929:CP932))</f>
        <v/>
      </c>
      <c r="E890" s="40" t="str">
        <f>IF(A890="","",SUM(NK890,MW890,MI890,DR890,LG916)+SUM(IA929:IA932)+SUM(IO929:IO932)+SUM(JC929:JC932)+SUM(JQ929:JQ932))</f>
        <v/>
      </c>
      <c r="F890" s="135"/>
      <c r="G890" s="135"/>
      <c r="H890" s="42"/>
      <c r="I890" s="45"/>
      <c r="J890" s="45" t="str">
        <f t="shared" si="3916"/>
        <v/>
      </c>
      <c r="K890" s="45"/>
      <c r="L890" s="45" t="str">
        <f t="shared" si="3917"/>
        <v/>
      </c>
      <c r="M890" s="45"/>
      <c r="N890" s="45" t="str">
        <f t="shared" si="3773"/>
        <v/>
      </c>
      <c r="O890" s="45"/>
      <c r="P890" s="43"/>
      <c r="Q890" s="271" t="str">
        <f t="shared" si="3774"/>
        <v/>
      </c>
      <c r="R890" s="45" t="str">
        <f t="shared" si="3775"/>
        <v/>
      </c>
      <c r="S890" s="46" t="str">
        <f t="shared" si="3776"/>
        <v/>
      </c>
      <c r="T890" s="37"/>
      <c r="U890" s="29"/>
      <c r="V890" s="273" t="str">
        <f t="shared" si="3777"/>
        <v/>
      </c>
      <c r="W890" s="280"/>
      <c r="X890" s="45" t="str">
        <f t="shared" si="3918"/>
        <v/>
      </c>
      <c r="Y890" s="45"/>
      <c r="Z890" s="45" t="str">
        <f t="shared" si="3919"/>
        <v/>
      </c>
      <c r="AA890" s="45"/>
      <c r="AB890" s="45" t="str">
        <f t="shared" si="3920"/>
        <v/>
      </c>
      <c r="AC890" s="45"/>
      <c r="AD890" s="43"/>
      <c r="AE890" s="271" t="str">
        <f t="shared" si="3921"/>
        <v/>
      </c>
      <c r="AF890" s="45" t="str">
        <f t="shared" si="3922"/>
        <v/>
      </c>
      <c r="AG890" s="46" t="str">
        <f t="shared" si="3923"/>
        <v/>
      </c>
      <c r="AH890" s="37"/>
      <c r="AI890" s="29"/>
      <c r="AJ890" s="273" t="str">
        <f t="shared" si="3782"/>
        <v/>
      </c>
      <c r="AK890" s="45"/>
      <c r="AL890" s="45" t="str">
        <f t="shared" si="3924"/>
        <v/>
      </c>
      <c r="AM890" s="45"/>
      <c r="AN890" s="45" t="str">
        <f t="shared" si="3925"/>
        <v/>
      </c>
      <c r="AO890" s="45"/>
      <c r="AP890" s="45" t="str">
        <f t="shared" si="3926"/>
        <v/>
      </c>
      <c r="AQ890" s="45"/>
      <c r="AR890" s="43"/>
      <c r="AS890" s="271" t="str">
        <f t="shared" si="3927"/>
        <v/>
      </c>
      <c r="AT890" s="45" t="str">
        <f t="shared" si="3928"/>
        <v/>
      </c>
      <c r="AU890" s="46" t="str">
        <f t="shared" si="3929"/>
        <v/>
      </c>
      <c r="AV890" s="37"/>
      <c r="AW890" s="29"/>
      <c r="AX890" s="273" t="str">
        <f t="shared" si="3787"/>
        <v/>
      </c>
      <c r="AY890" s="45"/>
      <c r="AZ890" s="45" t="str">
        <f t="shared" si="3930"/>
        <v/>
      </c>
      <c r="BA890" s="45"/>
      <c r="BB890" s="45" t="str">
        <f t="shared" si="3931"/>
        <v/>
      </c>
      <c r="BC890" s="45"/>
      <c r="BD890" s="45" t="str">
        <f t="shared" si="3932"/>
        <v/>
      </c>
      <c r="BE890" s="45"/>
      <c r="BF890" s="43"/>
      <c r="BG890" s="271" t="str">
        <f t="shared" si="3933"/>
        <v/>
      </c>
      <c r="BH890" s="45" t="str">
        <f t="shared" si="3934"/>
        <v/>
      </c>
      <c r="BI890" s="46" t="str">
        <f t="shared" si="3935"/>
        <v/>
      </c>
      <c r="BJ890" s="37"/>
      <c r="BK890" s="29"/>
      <c r="BL890" s="273"/>
      <c r="BM890" s="271">
        <v>13887</v>
      </c>
      <c r="BN890" s="45">
        <f t="shared" si="3896"/>
        <v>10</v>
      </c>
      <c r="BO890" s="271">
        <v>538</v>
      </c>
      <c r="BP890" s="45">
        <f t="shared" si="3897"/>
        <v>1</v>
      </c>
      <c r="BQ890" s="271">
        <v>23</v>
      </c>
      <c r="BR890" s="45">
        <f t="shared" si="3846"/>
        <v>2</v>
      </c>
      <c r="BS890" s="271">
        <v>-11</v>
      </c>
      <c r="BT890" s="63" t="str">
        <f t="shared" si="3847"/>
        <v>ゴールドイヤホン</v>
      </c>
      <c r="BU890" s="280">
        <f t="shared" si="3848"/>
        <v>770</v>
      </c>
      <c r="BV890" s="43">
        <f t="shared" si="3849"/>
        <v>1540</v>
      </c>
      <c r="BW890" s="46">
        <f t="shared" si="3850"/>
        <v>1.54</v>
      </c>
      <c r="BX890" s="37" t="s">
        <v>178</v>
      </c>
      <c r="BY890" s="57"/>
      <c r="BZ890" s="273"/>
      <c r="CA890" s="271">
        <v>5778</v>
      </c>
      <c r="CB890" s="45">
        <f t="shared" si="3898"/>
        <v>18</v>
      </c>
      <c r="CC890" s="271">
        <v>192</v>
      </c>
      <c r="CD890" s="45">
        <f t="shared" si="3899"/>
        <v>1</v>
      </c>
      <c r="CE890" s="271">
        <v>6</v>
      </c>
      <c r="CF890" s="45">
        <f t="shared" si="3852"/>
        <v>1</v>
      </c>
      <c r="CG890" s="271">
        <v>8</v>
      </c>
      <c r="CH890" s="63" t="s">
        <v>179</v>
      </c>
      <c r="CI890" s="280">
        <f t="shared" si="3854"/>
        <v>1100</v>
      </c>
      <c r="CJ890" s="43">
        <f t="shared" si="3855"/>
        <v>1100</v>
      </c>
      <c r="CK890" s="46">
        <f t="shared" si="3856"/>
        <v>0.61111111111111116</v>
      </c>
      <c r="CL890" s="37"/>
      <c r="CM890" s="29"/>
      <c r="CN890" s="273"/>
      <c r="CO890" s="271">
        <v>14880</v>
      </c>
      <c r="CP890" s="45">
        <f t="shared" si="3900"/>
        <v>48</v>
      </c>
      <c r="CQ890" s="271">
        <v>1070</v>
      </c>
      <c r="CR890" s="45">
        <f t="shared" si="3901"/>
        <v>1</v>
      </c>
      <c r="CS890" s="271">
        <v>2</v>
      </c>
      <c r="CT890" s="45">
        <f t="shared" si="3858"/>
        <v>1</v>
      </c>
      <c r="CU890" s="271">
        <v>5</v>
      </c>
      <c r="CV890" s="63" t="str">
        <f t="shared" si="3859"/>
        <v>サンリオFAN</v>
      </c>
      <c r="CW890" s="280">
        <f t="shared" si="3860"/>
        <v>1100</v>
      </c>
      <c r="CX890" s="43">
        <f t="shared" si="3861"/>
        <v>1100</v>
      </c>
      <c r="CY890" s="46">
        <f t="shared" si="3862"/>
        <v>0.22916666666666666</v>
      </c>
      <c r="CZ890" s="37"/>
      <c r="DA890" s="29"/>
      <c r="DB890" s="273" t="str">
        <f t="shared" si="3792"/>
        <v/>
      </c>
      <c r="DC890" s="45"/>
      <c r="DD890" s="45" t="str">
        <f t="shared" si="3936"/>
        <v/>
      </c>
      <c r="DE890" s="45"/>
      <c r="DF890" s="45" t="str">
        <f t="shared" si="3937"/>
        <v/>
      </c>
      <c r="DG890" s="45"/>
      <c r="DH890" s="45" t="str">
        <f t="shared" si="3793"/>
        <v/>
      </c>
      <c r="DI890" s="45"/>
      <c r="DJ890" s="43"/>
      <c r="DK890" s="271" t="str">
        <f t="shared" si="3794"/>
        <v/>
      </c>
      <c r="DL890" s="45" t="str">
        <f t="shared" si="3795"/>
        <v/>
      </c>
      <c r="DM890" s="46" t="str">
        <f t="shared" si="3796"/>
        <v/>
      </c>
      <c r="DN890" s="37"/>
      <c r="DO890" s="29"/>
      <c r="DP890" s="273" t="str">
        <f t="shared" si="3797"/>
        <v/>
      </c>
      <c r="DQ890" s="45"/>
      <c r="DR890" s="45" t="str">
        <f t="shared" si="3938"/>
        <v/>
      </c>
      <c r="DS890" s="45"/>
      <c r="DT890" s="45" t="str">
        <f t="shared" si="3939"/>
        <v/>
      </c>
      <c r="DU890" s="45"/>
      <c r="DV890" s="45" t="str">
        <f t="shared" si="3798"/>
        <v/>
      </c>
      <c r="DW890" s="45"/>
      <c r="DX890" s="43"/>
      <c r="DY890" s="271" t="str">
        <f t="shared" si="3799"/>
        <v/>
      </c>
      <c r="DZ890" s="45" t="str">
        <f t="shared" si="3800"/>
        <v/>
      </c>
      <c r="EA890" s="46" t="str">
        <f t="shared" si="3801"/>
        <v/>
      </c>
      <c r="EB890" s="37"/>
      <c r="GU890" s="220"/>
      <c r="GV890" s="29"/>
      <c r="GW890" s="31"/>
      <c r="GX890" s="29"/>
      <c r="GY890" s="128"/>
      <c r="GZ890" s="29"/>
      <c r="HB890" s="166"/>
      <c r="HC890" s="29"/>
      <c r="HD890" s="29"/>
      <c r="HE890" s="29"/>
      <c r="HF890" s="29"/>
      <c r="HG890" s="29"/>
      <c r="HK890" s="29"/>
      <c r="HL890" s="29"/>
      <c r="HM890" s="128"/>
      <c r="HN890" s="29"/>
      <c r="HP890" s="166"/>
      <c r="HQ890" s="29"/>
      <c r="HR890" s="29"/>
      <c r="HS890" s="29"/>
      <c r="HT890" s="29"/>
      <c r="HU890" s="29"/>
      <c r="HX890" s="360"/>
      <c r="HY890" s="273"/>
      <c r="HZ890" s="271">
        <v>2535</v>
      </c>
      <c r="IA890" s="45">
        <f t="shared" si="3902"/>
        <v>18</v>
      </c>
      <c r="IB890" s="271">
        <v>73</v>
      </c>
      <c r="IC890" s="45">
        <f t="shared" si="3903"/>
        <v>1</v>
      </c>
      <c r="ID890" s="271">
        <v>18</v>
      </c>
      <c r="IE890" s="45">
        <f t="shared" si="3864"/>
        <v>1</v>
      </c>
      <c r="IF890" s="271">
        <v>8</v>
      </c>
      <c r="IG890" s="63" t="str">
        <f t="shared" si="3865"/>
        <v>ミニ香水</v>
      </c>
      <c r="IH890" s="280">
        <f t="shared" si="3866"/>
        <v>1100</v>
      </c>
      <c r="II890" s="43">
        <f t="shared" si="3867"/>
        <v>1100</v>
      </c>
      <c r="IJ890" s="46">
        <f t="shared" si="3868"/>
        <v>0.61111111111111116</v>
      </c>
      <c r="IK890" s="37"/>
      <c r="IL890" s="29"/>
      <c r="IM890" s="273"/>
      <c r="IN890" s="271">
        <v>3195</v>
      </c>
      <c r="IO890" s="45">
        <f t="shared" si="3904"/>
        <v>28</v>
      </c>
      <c r="IP890" s="271">
        <v>72</v>
      </c>
      <c r="IQ890" s="45">
        <f t="shared" si="3905"/>
        <v>0</v>
      </c>
      <c r="IR890" s="271">
        <v>10</v>
      </c>
      <c r="IS890" s="45">
        <f t="shared" si="3870"/>
        <v>0</v>
      </c>
      <c r="IT890" s="271">
        <v>0</v>
      </c>
      <c r="IU890" s="63" t="str">
        <f t="shared" si="3871"/>
        <v>ジャグラーサウンドボタン</v>
      </c>
      <c r="IV890" s="280">
        <f t="shared" si="3872"/>
        <v>900</v>
      </c>
      <c r="IW890" s="43">
        <f t="shared" si="3873"/>
        <v>0</v>
      </c>
      <c r="IX890" s="46">
        <f t="shared" si="3874"/>
        <v>0</v>
      </c>
      <c r="IY890" s="37"/>
      <c r="IZ890" s="278"/>
      <c r="JA890" s="273"/>
      <c r="JB890" s="271">
        <v>2209</v>
      </c>
      <c r="JC890" s="45">
        <f t="shared" si="3906"/>
        <v>103</v>
      </c>
      <c r="JD890" s="271">
        <v>76</v>
      </c>
      <c r="JE890" s="45">
        <f t="shared" si="3907"/>
        <v>2</v>
      </c>
      <c r="JF890" s="271">
        <v>19</v>
      </c>
      <c r="JG890" s="45">
        <f t="shared" si="3876"/>
        <v>2</v>
      </c>
      <c r="JH890" s="271">
        <v>0</v>
      </c>
      <c r="JI890" s="63" t="str">
        <f t="shared" si="3877"/>
        <v>サンリオキーケース</v>
      </c>
      <c r="JJ890" s="280">
        <f t="shared" si="3878"/>
        <v>726</v>
      </c>
      <c r="JK890" s="43">
        <f t="shared" si="3879"/>
        <v>1452</v>
      </c>
      <c r="JL890" s="46">
        <f t="shared" si="3880"/>
        <v>0.14097087378640777</v>
      </c>
      <c r="JM890" s="37" t="s">
        <v>71</v>
      </c>
      <c r="JN890" s="29"/>
      <c r="JO890" s="273"/>
      <c r="JP890" s="271">
        <v>2607</v>
      </c>
      <c r="JQ890" s="45">
        <f t="shared" si="3908"/>
        <v>45</v>
      </c>
      <c r="JR890" s="271">
        <v>60</v>
      </c>
      <c r="JS890" s="45">
        <f t="shared" si="3909"/>
        <v>0</v>
      </c>
      <c r="JT890" s="271">
        <v>10</v>
      </c>
      <c r="JU890" s="45">
        <f t="shared" si="3882"/>
        <v>0</v>
      </c>
      <c r="JV890" s="271">
        <v>0</v>
      </c>
      <c r="JW890" s="63" t="str">
        <f t="shared" si="3883"/>
        <v>たまごっちアイカラー</v>
      </c>
      <c r="JX890" s="280">
        <f t="shared" si="3884"/>
        <v>1200</v>
      </c>
      <c r="JY890" s="43">
        <f t="shared" si="3885"/>
        <v>0</v>
      </c>
      <c r="JZ890" s="46">
        <f t="shared" si="3886"/>
        <v>0</v>
      </c>
      <c r="KA890" s="37"/>
      <c r="KB890" s="51"/>
      <c r="KC890" s="273"/>
      <c r="KD890" s="271">
        <v>8420</v>
      </c>
      <c r="KE890" s="45">
        <f>IF(KD890="","",KD890-KD886)</f>
        <v>53</v>
      </c>
      <c r="KF890" s="271">
        <v>248</v>
      </c>
      <c r="KG890" s="45">
        <f>IF(KF890="","",KF890-KF886)</f>
        <v>1</v>
      </c>
      <c r="KH890" s="271">
        <v>27</v>
      </c>
      <c r="KI890" s="45">
        <f>IF(KH890="","",KH886+KJ886-KH890)</f>
        <v>0</v>
      </c>
      <c r="KJ890" s="271">
        <v>0</v>
      </c>
      <c r="KK890" s="63" t="str">
        <f>IF(KD890="","",KK886)</f>
        <v>ミニ香水</v>
      </c>
      <c r="KL890" s="280">
        <f>IF(KE890="","",KL886)</f>
        <v>1000</v>
      </c>
      <c r="KM890" s="43">
        <f>IF(KH890="","",KI890*KL890)</f>
        <v>0</v>
      </c>
      <c r="KN890" s="46">
        <f>IF(KI890="","",KM890/(KE890*100))</f>
        <v>0</v>
      </c>
      <c r="KO890" s="37"/>
      <c r="KP890" s="29"/>
      <c r="KQ890" s="273"/>
      <c r="KR890" s="271">
        <v>18100</v>
      </c>
      <c r="KS890" s="45">
        <f>IF(KR890="","",KR890-KR886)</f>
        <v>25</v>
      </c>
      <c r="KT890" s="271">
        <v>1014</v>
      </c>
      <c r="KU890" s="45">
        <f>IF(KT890="","",KT890-KT886)</f>
        <v>1</v>
      </c>
      <c r="KV890" s="271">
        <v>11</v>
      </c>
      <c r="KW890" s="45">
        <f>IF(KV890="","",KV886+KX886-KV890)</f>
        <v>1</v>
      </c>
      <c r="KX890" s="45">
        <v>0</v>
      </c>
      <c r="KY890" s="63" t="str">
        <f>IF(KR890="","",KY886)</f>
        <v>ジャグラーイヤホン</v>
      </c>
      <c r="KZ890" s="280">
        <f>IF(KS890="","",KZ886)</f>
        <v>1100</v>
      </c>
      <c r="LA890" s="43">
        <f>IF(KV890="","",KW890*KZ890)</f>
        <v>1100</v>
      </c>
      <c r="LB890" s="46">
        <f>IF(KW890="","",LA890/(KS890*100))</f>
        <v>0.44</v>
      </c>
      <c r="LC890" s="37"/>
      <c r="LD890" s="29"/>
      <c r="LE890" s="93"/>
      <c r="LF890" s="45"/>
      <c r="LG890" s="45"/>
      <c r="LH890" s="45">
        <v>529</v>
      </c>
      <c r="LI890" s="45">
        <f t="shared" si="3950"/>
        <v>0</v>
      </c>
      <c r="LJ890" s="43">
        <v>2</v>
      </c>
      <c r="LK890" s="45">
        <v>0</v>
      </c>
      <c r="LL890" s="45">
        <v>0</v>
      </c>
      <c r="LM890" s="73" t="str">
        <f t="shared" ref="LM890" si="3953">IF(LF889="","",LM887)</f>
        <v>バイキンティッシュカバー、アンパンブランケット黄色</v>
      </c>
      <c r="LN890" s="280">
        <f t="shared" ref="LN890" si="3954">IF(LG889="","",LN887)</f>
        <v>1000</v>
      </c>
      <c r="LO890" s="45">
        <f t="shared" si="3840"/>
        <v>0</v>
      </c>
      <c r="LP890" s="46"/>
      <c r="LQ890" s="37"/>
      <c r="LR890" s="29"/>
      <c r="LS890" s="273" t="str">
        <f t="shared" si="3802"/>
        <v/>
      </c>
      <c r="LT890" s="45"/>
      <c r="LU890" s="45" t="str">
        <f t="shared" si="3942"/>
        <v/>
      </c>
      <c r="LV890" s="45"/>
      <c r="LW890" s="45" t="str">
        <f t="shared" si="3943"/>
        <v/>
      </c>
      <c r="LX890" s="45"/>
      <c r="LY890" s="45" t="str">
        <f t="shared" si="3803"/>
        <v/>
      </c>
      <c r="LZ890" s="45"/>
      <c r="MA890" s="43"/>
      <c r="MB890" s="271" t="str">
        <f t="shared" si="3804"/>
        <v/>
      </c>
      <c r="MC890" s="45" t="str">
        <f t="shared" si="3805"/>
        <v/>
      </c>
      <c r="MD890" s="46" t="str">
        <f t="shared" si="3806"/>
        <v/>
      </c>
      <c r="ME890" s="37"/>
      <c r="MF890" s="29"/>
      <c r="MG890" s="273" t="str">
        <f t="shared" si="3807"/>
        <v/>
      </c>
      <c r="MH890" s="45"/>
      <c r="MI890" s="45" t="str">
        <f t="shared" si="3944"/>
        <v/>
      </c>
      <c r="MJ890" s="45"/>
      <c r="MK890" s="45" t="str">
        <f t="shared" si="3945"/>
        <v/>
      </c>
      <c r="ML890" s="45"/>
      <c r="MM890" s="45" t="str">
        <f t="shared" si="3808"/>
        <v/>
      </c>
      <c r="MN890" s="45"/>
      <c r="MO890" s="43"/>
      <c r="MP890" s="271" t="str">
        <f t="shared" si="3809"/>
        <v/>
      </c>
      <c r="MQ890" s="45" t="str">
        <f t="shared" si="3810"/>
        <v/>
      </c>
      <c r="MR890" s="46" t="str">
        <f t="shared" si="3811"/>
        <v/>
      </c>
      <c r="MS890" s="37"/>
      <c r="MT890" s="29"/>
      <c r="MU890" s="273" t="str">
        <f t="shared" si="3812"/>
        <v/>
      </c>
      <c r="MV890" s="45"/>
      <c r="MW890" s="45" t="str">
        <f t="shared" si="3946"/>
        <v/>
      </c>
      <c r="MX890" s="45"/>
      <c r="MY890" s="45" t="str">
        <f t="shared" si="3947"/>
        <v/>
      </c>
      <c r="MZ890" s="45"/>
      <c r="NA890" s="45" t="str">
        <f t="shared" si="3813"/>
        <v/>
      </c>
      <c r="NB890" s="45"/>
      <c r="NC890" s="43"/>
      <c r="ND890" s="271" t="str">
        <f t="shared" si="3814"/>
        <v/>
      </c>
      <c r="NE890" s="45" t="str">
        <f t="shared" si="3815"/>
        <v/>
      </c>
      <c r="NF890" s="46" t="str">
        <f t="shared" si="3816"/>
        <v/>
      </c>
      <c r="NG890" s="37"/>
      <c r="NH890" s="29"/>
      <c r="NI890" s="273" t="str">
        <f t="shared" si="3817"/>
        <v/>
      </c>
      <c r="NJ890" s="45"/>
      <c r="NK890" s="45" t="str">
        <f t="shared" si="3948"/>
        <v/>
      </c>
      <c r="NL890" s="45"/>
      <c r="NM890" s="45" t="str">
        <f t="shared" si="3949"/>
        <v/>
      </c>
      <c r="NN890" s="45"/>
      <c r="NO890" s="45" t="str">
        <f t="shared" si="3818"/>
        <v/>
      </c>
      <c r="NP890" s="45"/>
      <c r="NQ890" s="43"/>
      <c r="NR890" s="271" t="str">
        <f t="shared" si="3819"/>
        <v/>
      </c>
      <c r="NS890" s="45" t="str">
        <f t="shared" si="3820"/>
        <v/>
      </c>
      <c r="NT890" s="46" t="str">
        <f t="shared" si="3821"/>
        <v/>
      </c>
      <c r="NU890" s="37"/>
    </row>
    <row r="891" spans="1:385" ht="15.75" thickBot="1" x14ac:dyDescent="0.3">
      <c r="A891" s="38"/>
      <c r="B891" s="39"/>
      <c r="C891" s="40"/>
      <c r="D891" s="40"/>
      <c r="E891" s="40"/>
      <c r="F891" s="135"/>
      <c r="G891" s="135"/>
      <c r="H891" s="42"/>
      <c r="I891" s="45"/>
      <c r="J891" s="45"/>
      <c r="K891" s="45"/>
      <c r="L891" s="45"/>
      <c r="M891" s="45"/>
      <c r="N891" s="45"/>
      <c r="O891" s="45"/>
      <c r="P891" s="43"/>
      <c r="Q891" s="271"/>
      <c r="R891" s="45"/>
      <c r="S891" s="46"/>
      <c r="T891" s="37"/>
      <c r="U891" s="29"/>
      <c r="V891" s="273" t="str">
        <f t="shared" si="3777"/>
        <v/>
      </c>
      <c r="W891" s="280"/>
      <c r="X891" s="45"/>
      <c r="Y891" s="45"/>
      <c r="Z891" s="45"/>
      <c r="AA891" s="45"/>
      <c r="AB891" s="45"/>
      <c r="AC891" s="45"/>
      <c r="AD891" s="43"/>
      <c r="AE891" s="271"/>
      <c r="AF891" s="45"/>
      <c r="AG891" s="46"/>
      <c r="AH891" s="37"/>
      <c r="AI891" s="29"/>
      <c r="AJ891" s="273" t="str">
        <f t="shared" si="3782"/>
        <v/>
      </c>
      <c r="AK891" s="45"/>
      <c r="AL891" s="45"/>
      <c r="AM891" s="45"/>
      <c r="AN891" s="45"/>
      <c r="AO891" s="45"/>
      <c r="AP891" s="45"/>
      <c r="AQ891" s="45"/>
      <c r="AR891" s="43"/>
      <c r="AS891" s="271"/>
      <c r="AT891" s="45"/>
      <c r="AU891" s="46" t="str">
        <f t="shared" si="3929"/>
        <v/>
      </c>
      <c r="AV891" s="37"/>
      <c r="AW891" s="29"/>
      <c r="AX891" s="273" t="str">
        <f t="shared" si="3787"/>
        <v/>
      </c>
      <c r="AY891" s="45"/>
      <c r="AZ891" s="45"/>
      <c r="BA891" s="45"/>
      <c r="BB891" s="45"/>
      <c r="BC891" s="45"/>
      <c r="BD891" s="45"/>
      <c r="BE891" s="45"/>
      <c r="BF891" s="43"/>
      <c r="BG891" s="271"/>
      <c r="BH891" s="45"/>
      <c r="BI891" s="46"/>
      <c r="BJ891" s="37"/>
      <c r="BK891" s="29"/>
      <c r="BL891" s="286"/>
      <c r="BM891" s="269">
        <v>18251</v>
      </c>
      <c r="BN891" s="45">
        <f t="shared" si="3896"/>
        <v>37</v>
      </c>
      <c r="BO891" s="269">
        <v>847</v>
      </c>
      <c r="BP891" s="45">
        <f t="shared" si="3897"/>
        <v>2</v>
      </c>
      <c r="BQ891" s="269">
        <v>54</v>
      </c>
      <c r="BR891" s="45">
        <f t="shared" si="3846"/>
        <v>2</v>
      </c>
      <c r="BS891" s="269">
        <v>0</v>
      </c>
      <c r="BT891" s="63" t="str">
        <f t="shared" si="3847"/>
        <v>サンリオシューズキーホルダー</v>
      </c>
      <c r="BU891" s="280">
        <f t="shared" si="3848"/>
        <v>396</v>
      </c>
      <c r="BV891" s="45">
        <f t="shared" si="3849"/>
        <v>792</v>
      </c>
      <c r="BW891" s="46">
        <f t="shared" si="3850"/>
        <v>0.21405405405405406</v>
      </c>
      <c r="BX891" s="37"/>
      <c r="BY891" s="57"/>
      <c r="BZ891" s="286"/>
      <c r="CA891" s="269">
        <v>5620</v>
      </c>
      <c r="CB891" s="45">
        <f t="shared" si="3898"/>
        <v>30</v>
      </c>
      <c r="CC891" s="269">
        <v>317</v>
      </c>
      <c r="CD891" s="45">
        <f t="shared" si="3899"/>
        <v>2</v>
      </c>
      <c r="CE891" s="269">
        <v>58</v>
      </c>
      <c r="CF891" s="45">
        <f t="shared" si="3852"/>
        <v>2</v>
      </c>
      <c r="CG891" s="269">
        <v>40</v>
      </c>
      <c r="CH891" s="63" t="str">
        <f t="shared" si="3853"/>
        <v>スプランキーラバー</v>
      </c>
      <c r="CI891" s="280">
        <f t="shared" si="3854"/>
        <v>187</v>
      </c>
      <c r="CJ891" s="45">
        <f t="shared" si="3855"/>
        <v>374</v>
      </c>
      <c r="CK891" s="46">
        <f t="shared" si="3856"/>
        <v>0.12466666666666666</v>
      </c>
      <c r="CL891" s="37"/>
      <c r="CM891" s="29"/>
      <c r="CN891" s="286"/>
      <c r="CO891" s="269">
        <v>11565</v>
      </c>
      <c r="CP891" s="45">
        <f t="shared" si="3900"/>
        <v>29</v>
      </c>
      <c r="CQ891" s="269">
        <v>1321</v>
      </c>
      <c r="CR891" s="45">
        <f t="shared" si="3901"/>
        <v>1</v>
      </c>
      <c r="CS891" s="269">
        <v>17</v>
      </c>
      <c r="CT891" s="45">
        <f t="shared" si="3858"/>
        <v>1</v>
      </c>
      <c r="CU891" s="269">
        <v>0</v>
      </c>
      <c r="CV891" s="63" t="str">
        <f t="shared" si="3859"/>
        <v>ギャルキティキーケース</v>
      </c>
      <c r="CW891" s="280">
        <f t="shared" si="3860"/>
        <v>726</v>
      </c>
      <c r="CX891" s="45">
        <f t="shared" si="3861"/>
        <v>726</v>
      </c>
      <c r="CY891" s="46">
        <f t="shared" si="3862"/>
        <v>0.25034482758620691</v>
      </c>
      <c r="CZ891" s="37"/>
      <c r="DA891" s="29"/>
      <c r="DB891" s="273" t="str">
        <f t="shared" si="3792"/>
        <v/>
      </c>
      <c r="DC891" s="45"/>
      <c r="DD891" s="45"/>
      <c r="DE891" s="45"/>
      <c r="DF891" s="45"/>
      <c r="DG891" s="45"/>
      <c r="DH891" s="45"/>
      <c r="DI891" s="45"/>
      <c r="DJ891" s="43"/>
      <c r="DK891" s="271"/>
      <c r="DL891" s="45"/>
      <c r="DM891" s="46"/>
      <c r="DN891" s="37"/>
      <c r="DO891" s="29"/>
      <c r="DP891" s="273" t="str">
        <f t="shared" si="3797"/>
        <v/>
      </c>
      <c r="DQ891" s="45"/>
      <c r="DR891" s="45"/>
      <c r="DS891" s="45"/>
      <c r="DT891" s="45"/>
      <c r="DU891" s="45"/>
      <c r="DV891" s="45"/>
      <c r="DW891" s="45"/>
      <c r="DX891" s="43"/>
      <c r="DY891" s="271"/>
      <c r="DZ891" s="45"/>
      <c r="EA891" s="46"/>
      <c r="EB891" s="37"/>
      <c r="GU891" s="220"/>
      <c r="HX891" s="360"/>
      <c r="HY891" s="286"/>
      <c r="HZ891" s="269">
        <v>2291</v>
      </c>
      <c r="IA891" s="45">
        <f t="shared" si="3902"/>
        <v>9</v>
      </c>
      <c r="IB891" s="269">
        <v>77</v>
      </c>
      <c r="IC891" s="45">
        <f t="shared" si="3903"/>
        <v>1</v>
      </c>
      <c r="ID891" s="269">
        <v>23</v>
      </c>
      <c r="IE891" s="45">
        <f t="shared" si="3864"/>
        <v>0</v>
      </c>
      <c r="IF891" s="269">
        <v>0</v>
      </c>
      <c r="IG891" s="63" t="str">
        <f t="shared" si="3865"/>
        <v>アンパンマンもちふわ</v>
      </c>
      <c r="IH891" s="280">
        <f t="shared" si="3866"/>
        <v>673</v>
      </c>
      <c r="II891" s="45">
        <f t="shared" si="3867"/>
        <v>0</v>
      </c>
      <c r="IJ891" s="46">
        <f t="shared" si="3868"/>
        <v>0</v>
      </c>
      <c r="IK891" s="37"/>
      <c r="IL891" s="29"/>
      <c r="IM891" s="286"/>
      <c r="IN891" s="269">
        <v>2013</v>
      </c>
      <c r="IO891" s="45">
        <f t="shared" si="3904"/>
        <v>11</v>
      </c>
      <c r="IP891" s="269">
        <v>100</v>
      </c>
      <c r="IQ891" s="45">
        <f t="shared" si="3905"/>
        <v>1</v>
      </c>
      <c r="IR891" s="269">
        <v>42</v>
      </c>
      <c r="IS891" s="45">
        <f t="shared" si="3870"/>
        <v>1</v>
      </c>
      <c r="IT891" s="269">
        <v>0</v>
      </c>
      <c r="IU891" s="63" t="str">
        <f t="shared" si="3871"/>
        <v>SPGマスコット</v>
      </c>
      <c r="IV891" s="280">
        <f t="shared" si="3872"/>
        <v>165</v>
      </c>
      <c r="IW891" s="45">
        <f t="shared" si="3873"/>
        <v>165</v>
      </c>
      <c r="IX891" s="46">
        <f t="shared" si="3874"/>
        <v>0.15</v>
      </c>
      <c r="IY891" s="37"/>
      <c r="IZ891" s="278"/>
      <c r="JA891" s="286"/>
      <c r="JB891" s="269">
        <v>2741</v>
      </c>
      <c r="JC891" s="45">
        <f t="shared" si="3906"/>
        <v>6</v>
      </c>
      <c r="JD891" s="269">
        <v>207</v>
      </c>
      <c r="JE891" s="45">
        <f t="shared" si="3907"/>
        <v>3</v>
      </c>
      <c r="JF891" s="269">
        <v>100</v>
      </c>
      <c r="JG891" s="45">
        <f t="shared" si="3876"/>
        <v>0</v>
      </c>
      <c r="JH891" s="269">
        <v>36</v>
      </c>
      <c r="JI891" s="63" t="str">
        <f t="shared" si="3877"/>
        <v>おさるのジョージラバー</v>
      </c>
      <c r="JJ891" s="280">
        <f t="shared" si="3878"/>
        <v>335</v>
      </c>
      <c r="JK891" s="45">
        <f t="shared" si="3879"/>
        <v>0</v>
      </c>
      <c r="JL891" s="46">
        <f t="shared" si="3880"/>
        <v>0</v>
      </c>
      <c r="JM891" s="37" t="s">
        <v>85</v>
      </c>
      <c r="JN891" s="29"/>
      <c r="JO891" s="286"/>
      <c r="JP891" s="269">
        <v>3479</v>
      </c>
      <c r="JQ891" s="45">
        <f t="shared" si="3908"/>
        <v>25</v>
      </c>
      <c r="JR891" s="269">
        <v>174</v>
      </c>
      <c r="JS891" s="45">
        <f t="shared" si="3909"/>
        <v>1</v>
      </c>
      <c r="JT891" s="269">
        <v>18</v>
      </c>
      <c r="JU891" s="45">
        <f t="shared" si="3882"/>
        <v>1</v>
      </c>
      <c r="JV891" s="269">
        <v>0</v>
      </c>
      <c r="JW891" s="63" t="str">
        <f t="shared" si="3883"/>
        <v>グミッツェルプチ</v>
      </c>
      <c r="JX891" s="280">
        <f t="shared" si="3884"/>
        <v>189</v>
      </c>
      <c r="JY891" s="45">
        <f t="shared" si="3885"/>
        <v>189</v>
      </c>
      <c r="JZ891" s="46">
        <f t="shared" si="3886"/>
        <v>7.5600000000000001E-2</v>
      </c>
      <c r="KA891" s="37"/>
      <c r="KB891" s="51"/>
      <c r="KC891" s="286"/>
      <c r="KD891" s="269">
        <v>8887</v>
      </c>
      <c r="KE891" s="45">
        <f>IF(KD891="","",KD891-KD887)</f>
        <v>37</v>
      </c>
      <c r="KF891" s="269">
        <v>517</v>
      </c>
      <c r="KG891" s="45">
        <f>IF(KF891="","",KF891-KF887)</f>
        <v>2</v>
      </c>
      <c r="KH891" s="269">
        <v>33</v>
      </c>
      <c r="KI891" s="45">
        <f>IF(KH891="","",KH887+KJ887-KH891)</f>
        <v>2</v>
      </c>
      <c r="KJ891" s="269">
        <v>6</v>
      </c>
      <c r="KK891" s="63" t="str">
        <f>IF(KD891="","",KK887)</f>
        <v>ニキ</v>
      </c>
      <c r="KL891" s="280">
        <f>IF(KE891="","",KL887)</f>
        <v>800</v>
      </c>
      <c r="KM891" s="45">
        <f>IF(KH891="","",KI891*KL891)</f>
        <v>1600</v>
      </c>
      <c r="KN891" s="46">
        <f>IF(KI891="","",KM891/(KE891*100))</f>
        <v>0.43243243243243246</v>
      </c>
      <c r="KO891" s="37"/>
      <c r="KP891" s="29"/>
      <c r="KQ891" s="286"/>
      <c r="KR891" s="269">
        <v>14989</v>
      </c>
      <c r="KS891" s="45">
        <f>IF(KR891="","",KR891-KR887)</f>
        <v>2</v>
      </c>
      <c r="KT891" s="269">
        <v>1783</v>
      </c>
      <c r="KU891" s="45">
        <f>IF(KT891="","",KT891-KT887)</f>
        <v>1</v>
      </c>
      <c r="KV891" s="269">
        <v>39</v>
      </c>
      <c r="KW891" s="45">
        <f>IF(KV891="","",KV887+KX887-KV891)</f>
        <v>1</v>
      </c>
      <c r="KX891" s="45">
        <v>0</v>
      </c>
      <c r="KY891" s="63" t="str">
        <f>IF(KR891="","",KY887)</f>
        <v>スプランキーマスコット</v>
      </c>
      <c r="KZ891" s="280">
        <f>IF(KS891="","",KZ887)</f>
        <v>165</v>
      </c>
      <c r="LA891" s="45">
        <f>IF(KV891="","",KW891*KZ891)</f>
        <v>165</v>
      </c>
      <c r="LB891" s="46">
        <f>IF(KW891="","",LA891/(KS891*100))</f>
        <v>0.82499999999999996</v>
      </c>
      <c r="LC891" s="37" t="s">
        <v>176</v>
      </c>
      <c r="LD891" s="29"/>
      <c r="LE891" s="75"/>
      <c r="LF891" s="76"/>
      <c r="LG891" s="76"/>
      <c r="LH891" s="76">
        <v>1165</v>
      </c>
      <c r="LI891" s="76">
        <f t="shared" si="3950"/>
        <v>0</v>
      </c>
      <c r="LJ891" s="77">
        <v>2</v>
      </c>
      <c r="LK891" s="76">
        <v>0</v>
      </c>
      <c r="LL891" s="76">
        <v>0</v>
      </c>
      <c r="LM891" s="78" t="str">
        <f t="shared" ref="LM891" si="3955">IF(LF889="","",LM888)</f>
        <v>スヌーピー、アンパンマンぬいぐるみ</v>
      </c>
      <c r="LN891" s="284">
        <f t="shared" ref="LN891" si="3956">IF(LG889="","",LN888)</f>
        <v>1000</v>
      </c>
      <c r="LO891" s="76">
        <f t="shared" si="3840"/>
        <v>0</v>
      </c>
      <c r="LP891" s="80"/>
      <c r="LQ891" s="37"/>
      <c r="LR891" s="29"/>
      <c r="LS891" s="273" t="str">
        <f t="shared" si="3802"/>
        <v/>
      </c>
      <c r="LT891" s="45"/>
      <c r="LU891" s="45"/>
      <c r="LV891" s="45"/>
      <c r="LW891" s="45"/>
      <c r="LX891" s="45"/>
      <c r="LY891" s="45"/>
      <c r="LZ891" s="45"/>
      <c r="MA891" s="43"/>
      <c r="MB891" s="271"/>
      <c r="MC891" s="45"/>
      <c r="MD891" s="46"/>
      <c r="ME891" s="37"/>
      <c r="MF891" s="29"/>
      <c r="MG891" s="273" t="str">
        <f t="shared" si="3807"/>
        <v/>
      </c>
      <c r="MH891" s="45"/>
      <c r="MI891" s="45"/>
      <c r="MJ891" s="45"/>
      <c r="MK891" s="45"/>
      <c r="ML891" s="45"/>
      <c r="MM891" s="45"/>
      <c r="MN891" s="45"/>
      <c r="MO891" s="43"/>
      <c r="MP891" s="271"/>
      <c r="MQ891" s="45"/>
      <c r="MR891" s="46"/>
      <c r="MS891" s="37"/>
      <c r="MT891" s="29"/>
      <c r="MU891" s="273" t="str">
        <f t="shared" si="3812"/>
        <v/>
      </c>
      <c r="MV891" s="45"/>
      <c r="MW891" s="45"/>
      <c r="MX891" s="45"/>
      <c r="MY891" s="45"/>
      <c r="MZ891" s="45"/>
      <c r="NA891" s="45"/>
      <c r="NB891" s="45"/>
      <c r="NC891" s="43"/>
      <c r="ND891" s="271"/>
      <c r="NE891" s="45"/>
      <c r="NF891" s="46"/>
      <c r="NG891" s="37"/>
      <c r="NH891" s="29"/>
      <c r="NI891" s="273" t="str">
        <f t="shared" si="3817"/>
        <v/>
      </c>
      <c r="NJ891" s="45"/>
      <c r="NK891" s="45"/>
      <c r="NL891" s="45"/>
      <c r="NM891" s="45"/>
      <c r="NN891" s="45"/>
      <c r="NO891" s="45"/>
      <c r="NP891" s="45"/>
      <c r="NQ891" s="43"/>
      <c r="NR891" s="271"/>
      <c r="NS891" s="45"/>
      <c r="NT891" s="46"/>
      <c r="NU891" s="37"/>
    </row>
    <row r="892" spans="1:385" ht="16.5" thickTop="1" thickBot="1" x14ac:dyDescent="0.3">
      <c r="A892" s="38"/>
      <c r="B892" s="39"/>
      <c r="C892" s="40"/>
      <c r="D892" s="40"/>
      <c r="E892" s="40"/>
      <c r="F892" s="135"/>
      <c r="G892" s="135"/>
      <c r="H892" s="42"/>
      <c r="I892" s="45"/>
      <c r="J892" s="45" t="str">
        <f>IF(I892="","",I892-I893)</f>
        <v/>
      </c>
      <c r="K892" s="45"/>
      <c r="L892" s="45" t="str">
        <f>IF(K892="","",K892-K893)</f>
        <v/>
      </c>
      <c r="M892" s="45"/>
      <c r="N892" s="45" t="str">
        <f>IF(M892="","",M893+O893-M892)</f>
        <v/>
      </c>
      <c r="O892" s="45"/>
      <c r="P892" s="43"/>
      <c r="Q892" s="271" t="str">
        <f>IF(I892="","",Q893)</f>
        <v/>
      </c>
      <c r="R892" s="45" t="str">
        <f t="shared" ref="R892:R929" si="3957">IF(Q892="","",N892*Q892)</f>
        <v/>
      </c>
      <c r="S892" s="46" t="str">
        <f t="shared" ref="S892:S929" si="3958">IF(R892="","",R892/(J892*100))</f>
        <v/>
      </c>
      <c r="T892" s="37"/>
      <c r="U892" s="29"/>
      <c r="V892" s="273" t="str">
        <f t="shared" si="3777"/>
        <v/>
      </c>
      <c r="W892" s="280"/>
      <c r="X892" s="45" t="str">
        <f>IF(W892="","",W892-W893)</f>
        <v/>
      </c>
      <c r="Y892" s="45"/>
      <c r="Z892" s="45" t="str">
        <f>IF(Y892="","",Y892-Y893)</f>
        <v/>
      </c>
      <c r="AA892" s="45"/>
      <c r="AB892" s="45" t="str">
        <f>IF(AA892="","",AA893+AC893-AA892)</f>
        <v/>
      </c>
      <c r="AC892" s="45"/>
      <c r="AD892" s="43"/>
      <c r="AE892" s="271" t="str">
        <f>IF(W892="","",AE893)</f>
        <v/>
      </c>
      <c r="AF892" s="45" t="str">
        <f t="shared" ref="AF892:AF924" si="3959">IF(AE892="","",AB892*AE892)</f>
        <v/>
      </c>
      <c r="AG892" s="46" t="str">
        <f t="shared" ref="AG892:AG924" si="3960">IF(AF892="","",AF892/(X892*100))</f>
        <v/>
      </c>
      <c r="AH892" s="37"/>
      <c r="AI892" s="29"/>
      <c r="AJ892" s="273" t="str">
        <f t="shared" si="3782"/>
        <v/>
      </c>
      <c r="AK892" s="45"/>
      <c r="AL892" s="45" t="str">
        <f>IF(AK892="","",AK892-AK893)</f>
        <v/>
      </c>
      <c r="AM892" s="45"/>
      <c r="AN892" s="45" t="str">
        <f>IF(AM892="","",AM892-AM893)</f>
        <v/>
      </c>
      <c r="AO892" s="45"/>
      <c r="AP892" s="45" t="str">
        <f>IF(AO892="","",AO893+AQ893-AO892)</f>
        <v/>
      </c>
      <c r="AQ892" s="45"/>
      <c r="AR892" s="43"/>
      <c r="AS892" s="271" t="str">
        <f>IF(AK892="","",AS893)</f>
        <v/>
      </c>
      <c r="AT892" s="45" t="str">
        <f t="shared" ref="AT892:AT929" si="3961">IF(AS892="","",AP892*AS892)</f>
        <v/>
      </c>
      <c r="AU892" s="46" t="str">
        <f t="shared" si="3929"/>
        <v/>
      </c>
      <c r="AV892" s="37"/>
      <c r="AW892" s="29"/>
      <c r="AX892" s="273" t="str">
        <f t="shared" si="3787"/>
        <v/>
      </c>
      <c r="AY892" s="45"/>
      <c r="AZ892" s="45" t="str">
        <f>IF(AY892="","",AY892-AY893)</f>
        <v/>
      </c>
      <c r="BA892" s="45"/>
      <c r="BB892" s="45" t="str">
        <f>IF(BA892="","",BA892-BA893)</f>
        <v/>
      </c>
      <c r="BC892" s="45"/>
      <c r="BD892" s="45" t="str">
        <f>IF(BC892="","",BC893+BE893-BC892)</f>
        <v/>
      </c>
      <c r="BE892" s="45"/>
      <c r="BF892" s="43"/>
      <c r="BG892" s="271" t="str">
        <f>IF(AY892="","",BG893)</f>
        <v/>
      </c>
      <c r="BH892" s="45" t="str">
        <f t="shared" ref="BH892:BH929" si="3962">IF(BG892="","",BD892*BG892)</f>
        <v/>
      </c>
      <c r="BI892" s="46" t="str">
        <f t="shared" ref="BI892:BI929" si="3963">IF(BH892="","",BH892/(AZ892*100))</f>
        <v/>
      </c>
      <c r="BJ892" s="37"/>
      <c r="BK892" s="29"/>
      <c r="BL892" s="75"/>
      <c r="BM892" s="76">
        <v>12939</v>
      </c>
      <c r="BN892" s="76">
        <f>IF(BM892="","",BM892-BM888)</f>
        <v>20</v>
      </c>
      <c r="BO892" s="76">
        <v>1593</v>
      </c>
      <c r="BP892" s="76">
        <f t="shared" si="3897"/>
        <v>0</v>
      </c>
      <c r="BQ892" s="76">
        <v>300</v>
      </c>
      <c r="BR892" s="76">
        <f t="shared" si="3846"/>
        <v>0</v>
      </c>
      <c r="BS892" s="76">
        <v>0</v>
      </c>
      <c r="BT892" s="78" t="str">
        <f t="shared" si="3847"/>
        <v>サンリオブレスレット</v>
      </c>
      <c r="BU892" s="284">
        <f t="shared" si="3848"/>
        <v>200</v>
      </c>
      <c r="BV892" s="76">
        <f t="shared" si="3849"/>
        <v>0</v>
      </c>
      <c r="BW892" s="80">
        <f t="shared" si="3850"/>
        <v>0</v>
      </c>
      <c r="BX892" s="37"/>
      <c r="BY892" s="57"/>
      <c r="BZ892" s="75"/>
      <c r="CA892" s="76">
        <v>3805</v>
      </c>
      <c r="CB892" s="76">
        <f>IF(CA892="","",CA892-CA888)</f>
        <v>16</v>
      </c>
      <c r="CC892" s="76">
        <v>201</v>
      </c>
      <c r="CD892" s="76">
        <f t="shared" si="3899"/>
        <v>4</v>
      </c>
      <c r="CE892" s="76">
        <v>220</v>
      </c>
      <c r="CF892" s="76">
        <f t="shared" si="3852"/>
        <v>5</v>
      </c>
      <c r="CG892" s="76">
        <v>100</v>
      </c>
      <c r="CH892" s="78" t="str">
        <f t="shared" si="3853"/>
        <v>スプランキージビッツ</v>
      </c>
      <c r="CI892" s="284">
        <f t="shared" si="3854"/>
        <v>37</v>
      </c>
      <c r="CJ892" s="76">
        <f t="shared" si="3855"/>
        <v>185</v>
      </c>
      <c r="CK892" s="80">
        <f t="shared" si="3856"/>
        <v>0.11562500000000001</v>
      </c>
      <c r="CL892" s="37"/>
      <c r="CM892" s="29"/>
      <c r="CN892" s="75"/>
      <c r="CO892" s="76">
        <v>16132</v>
      </c>
      <c r="CP892" s="76">
        <f>IF(CO892="","",CO892-CO888)</f>
        <v>22</v>
      </c>
      <c r="CQ892" s="76">
        <v>1126</v>
      </c>
      <c r="CR892" s="76">
        <f t="shared" si="3901"/>
        <v>3</v>
      </c>
      <c r="CS892" s="76">
        <v>59</v>
      </c>
      <c r="CT892" s="76">
        <f t="shared" si="3858"/>
        <v>3</v>
      </c>
      <c r="CU892" s="76">
        <v>0</v>
      </c>
      <c r="CV892" s="78" t="str">
        <f t="shared" si="3859"/>
        <v>サンリオシューズキーホルダー</v>
      </c>
      <c r="CW892" s="284">
        <f t="shared" si="3860"/>
        <v>396</v>
      </c>
      <c r="CX892" s="76">
        <f t="shared" si="3861"/>
        <v>1188</v>
      </c>
      <c r="CY892" s="80">
        <f t="shared" si="3862"/>
        <v>0.54</v>
      </c>
      <c r="CZ892" s="37"/>
      <c r="DA892" s="29"/>
      <c r="DB892" s="273" t="str">
        <f t="shared" si="3792"/>
        <v/>
      </c>
      <c r="DC892" s="45"/>
      <c r="DD892" s="45" t="str">
        <f>IF(DC892="","",DC892-DC893)</f>
        <v/>
      </c>
      <c r="DE892" s="45"/>
      <c r="DF892" s="45" t="str">
        <f>IF(DE892="","",DE892-DE893)</f>
        <v/>
      </c>
      <c r="DG892" s="45"/>
      <c r="DH892" s="45" t="str">
        <f>IF(DG892="","",DG893+DI893-DG892)</f>
        <v/>
      </c>
      <c r="DI892" s="45"/>
      <c r="DJ892" s="43"/>
      <c r="DK892" s="271" t="str">
        <f>IF(DC892="","",DK893)</f>
        <v/>
      </c>
      <c r="DL892" s="45" t="str">
        <f t="shared" ref="DL892:DL897" si="3964">IF(DK892="","",DH892*DK892)</f>
        <v/>
      </c>
      <c r="DM892" s="46" t="str">
        <f t="shared" ref="DM892:DM897" si="3965">IF(DL892="","",DL892/(DD892*100))</f>
        <v/>
      </c>
      <c r="DN892" s="37"/>
      <c r="DO892" s="29"/>
      <c r="DP892" s="273" t="str">
        <f t="shared" si="3797"/>
        <v/>
      </c>
      <c r="DQ892" s="45"/>
      <c r="DR892" s="45" t="str">
        <f>IF(DQ892="","",DQ892-DQ893)</f>
        <v/>
      </c>
      <c r="DS892" s="45"/>
      <c r="DT892" s="45" t="str">
        <f>IF(DS892="","",DS892-DS893)</f>
        <v/>
      </c>
      <c r="DU892" s="45"/>
      <c r="DV892" s="45" t="str">
        <f>IF(DU892="","",DU893+DW893-DU892)</f>
        <v/>
      </c>
      <c r="DW892" s="45"/>
      <c r="DX892" s="43"/>
      <c r="DY892" s="271" t="str">
        <f>IF(DQ892="","",DY893)</f>
        <v/>
      </c>
      <c r="DZ892" s="45" t="str">
        <f t="shared" ref="DZ892:DZ897" si="3966">IF(DY892="","",DV892*DY892)</f>
        <v/>
      </c>
      <c r="EA892" s="46" t="str">
        <f t="shared" ref="EA892:EA897" si="3967">IF(DZ892="","",DZ892/(DR892*100))</f>
        <v/>
      </c>
      <c r="EB892" s="37"/>
      <c r="GU892" s="220"/>
      <c r="HX892" s="360"/>
      <c r="HY892" s="75"/>
      <c r="HZ892" s="76">
        <v>2565</v>
      </c>
      <c r="IA892" s="76">
        <f>IF(HZ892="","",HZ892-HZ888)</f>
        <v>9</v>
      </c>
      <c r="IB892" s="76">
        <v>105</v>
      </c>
      <c r="IC892" s="76">
        <f t="shared" si="3903"/>
        <v>0</v>
      </c>
      <c r="ID892" s="76">
        <v>166</v>
      </c>
      <c r="IE892" s="76">
        <f t="shared" si="3864"/>
        <v>0</v>
      </c>
      <c r="IF892" s="76">
        <v>0</v>
      </c>
      <c r="IG892" s="78" t="str">
        <f t="shared" si="3865"/>
        <v>スプランキーラバー</v>
      </c>
      <c r="IH892" s="284">
        <f t="shared" si="3866"/>
        <v>200</v>
      </c>
      <c r="II892" s="76">
        <f t="shared" si="3867"/>
        <v>0</v>
      </c>
      <c r="IJ892" s="80">
        <f t="shared" si="3868"/>
        <v>0</v>
      </c>
      <c r="IK892" s="37"/>
      <c r="IL892" s="29"/>
      <c r="IM892" s="75"/>
      <c r="IN892" s="76">
        <v>3418</v>
      </c>
      <c r="IO892" s="76">
        <f>IF(IN892="","",IN892-IN888)</f>
        <v>79</v>
      </c>
      <c r="IP892" s="76">
        <v>142</v>
      </c>
      <c r="IQ892" s="76">
        <f t="shared" si="3905"/>
        <v>6</v>
      </c>
      <c r="IR892" s="76">
        <v>36</v>
      </c>
      <c r="IS892" s="76">
        <f t="shared" si="3870"/>
        <v>10</v>
      </c>
      <c r="IT892" s="76">
        <v>12</v>
      </c>
      <c r="IU892" s="78" t="str">
        <f t="shared" si="3871"/>
        <v>NICI</v>
      </c>
      <c r="IV892" s="284">
        <f t="shared" si="3872"/>
        <v>682</v>
      </c>
      <c r="IW892" s="76">
        <f t="shared" si="3873"/>
        <v>6820</v>
      </c>
      <c r="IX892" s="80">
        <f t="shared" si="3874"/>
        <v>0.86329113924050638</v>
      </c>
      <c r="IY892" s="37"/>
      <c r="IZ892" s="278"/>
      <c r="JA892" s="75"/>
      <c r="JB892" s="76">
        <v>1777</v>
      </c>
      <c r="JC892" s="76">
        <f>IF(JB892="","",JB892-JB888)</f>
        <v>31</v>
      </c>
      <c r="JD892" s="76">
        <v>94</v>
      </c>
      <c r="JE892" s="76">
        <f t="shared" si="3907"/>
        <v>4</v>
      </c>
      <c r="JF892" s="76">
        <v>58</v>
      </c>
      <c r="JG892" s="76">
        <f t="shared" si="3876"/>
        <v>4</v>
      </c>
      <c r="JH892" s="76">
        <v>0</v>
      </c>
      <c r="JI892" s="78" t="str">
        <f t="shared" si="3877"/>
        <v>サンリオシューズKH</v>
      </c>
      <c r="JJ892" s="284">
        <f t="shared" si="3878"/>
        <v>387</v>
      </c>
      <c r="JK892" s="76">
        <f t="shared" si="3879"/>
        <v>1548</v>
      </c>
      <c r="JL892" s="80">
        <f t="shared" si="3880"/>
        <v>0.4993548387096774</v>
      </c>
      <c r="JM892" s="37"/>
      <c r="JN892" s="29"/>
      <c r="JO892" s="75"/>
      <c r="JP892" s="76">
        <v>2667</v>
      </c>
      <c r="JQ892" s="76">
        <f>IF(JP892="","",JP892-JP888)</f>
        <v>18</v>
      </c>
      <c r="JR892" s="76">
        <v>144</v>
      </c>
      <c r="JS892" s="76">
        <f t="shared" si="3909"/>
        <v>2</v>
      </c>
      <c r="JT892" s="76">
        <v>25</v>
      </c>
      <c r="JU892" s="76">
        <f t="shared" si="3882"/>
        <v>2</v>
      </c>
      <c r="JV892" s="76">
        <v>0</v>
      </c>
      <c r="JW892" s="78" t="str">
        <f t="shared" si="3883"/>
        <v>グミッツェル</v>
      </c>
      <c r="JX892" s="284">
        <f t="shared" si="3884"/>
        <v>170</v>
      </c>
      <c r="JY892" s="76">
        <f t="shared" si="3885"/>
        <v>340</v>
      </c>
      <c r="JZ892" s="80">
        <f t="shared" si="3886"/>
        <v>0.18888888888888888</v>
      </c>
      <c r="KA892" s="37"/>
      <c r="KB892" s="51"/>
      <c r="KC892" s="75"/>
      <c r="KD892" s="76">
        <v>8164</v>
      </c>
      <c r="KE892" s="76">
        <f>IF(KD892="","",KD892-KD888)</f>
        <v>43</v>
      </c>
      <c r="KF892" s="76">
        <v>389</v>
      </c>
      <c r="KG892" s="76">
        <f>IF(KF892="","",KF892-KF888)</f>
        <v>8</v>
      </c>
      <c r="KH892" s="76">
        <v>5</v>
      </c>
      <c r="KI892" s="76">
        <f>IF(KH892="","",KH888+KJ888-KH892)</f>
        <v>7</v>
      </c>
      <c r="KJ892" s="76">
        <v>7</v>
      </c>
      <c r="KK892" s="78" t="str">
        <f>IF(KD892="","",KK888)</f>
        <v>グミッツェルプチ</v>
      </c>
      <c r="KL892" s="284">
        <f>IF(KE892="","",KL888)</f>
        <v>180</v>
      </c>
      <c r="KM892" s="76">
        <f>IF(KH892="","",KI892*KL892)</f>
        <v>1260</v>
      </c>
      <c r="KN892" s="80">
        <f>IF(KI892="","",KM892/(KE892*100))</f>
        <v>0.2930232558139535</v>
      </c>
      <c r="KO892" s="37"/>
      <c r="KP892" s="29"/>
      <c r="KQ892" s="75"/>
      <c r="KR892" s="76">
        <v>15641</v>
      </c>
      <c r="KS892" s="76">
        <f>IF(KR892="","",KR892-KR888)</f>
        <v>14</v>
      </c>
      <c r="KT892" s="76">
        <v>1866</v>
      </c>
      <c r="KU892" s="76">
        <f>IF(KT892="","",KT892-KT888)</f>
        <v>1</v>
      </c>
      <c r="KV892" s="76">
        <v>140</v>
      </c>
      <c r="KW892" s="76">
        <f>IF(KV892="","",KV888+KX888-KV892)</f>
        <v>0</v>
      </c>
      <c r="KX892" s="76">
        <v>0</v>
      </c>
      <c r="KY892" s="78" t="str">
        <f>IF(KR892="","",KY888)</f>
        <v>スプランキーラバー</v>
      </c>
      <c r="KZ892" s="284">
        <f>IF(KS892="","",KZ888)</f>
        <v>187</v>
      </c>
      <c r="LA892" s="76">
        <f>IF(KV892="","",KW892*KZ892)</f>
        <v>0</v>
      </c>
      <c r="LB892" s="80">
        <f>IF(KW892="","",LA892/(KS892*100))</f>
        <v>0</v>
      </c>
      <c r="LC892" s="37" t="s">
        <v>175</v>
      </c>
      <c r="LD892" s="29"/>
      <c r="LE892" s="273">
        <f>IF(A882="","",A882)</f>
        <v>45814</v>
      </c>
      <c r="LF892" s="271">
        <v>65137</v>
      </c>
      <c r="LG892" s="285">
        <f>IF(LF892="","",LF892-LF889)</f>
        <v>28</v>
      </c>
      <c r="LH892" s="271">
        <v>444</v>
      </c>
      <c r="LI892" s="271">
        <f t="shared" si="3950"/>
        <v>0</v>
      </c>
      <c r="LJ892" s="43">
        <v>2</v>
      </c>
      <c r="LK892" s="43">
        <v>0</v>
      </c>
      <c r="LL892" s="271">
        <v>0</v>
      </c>
      <c r="LM892" s="279" t="str">
        <f t="shared" ref="LM892" si="3968">IF(LF892="","",LM889)</f>
        <v>コキンちゃん、赤ちゃんマン</v>
      </c>
      <c r="LN892" s="272">
        <f t="shared" ref="LN892" si="3969">IF(LG892="","",LN889)</f>
        <v>1000</v>
      </c>
      <c r="LO892" s="87">
        <f t="shared" si="3840"/>
        <v>0</v>
      </c>
      <c r="LP892" s="275"/>
      <c r="LQ892" s="37"/>
      <c r="LR892" s="29"/>
      <c r="LS892" s="273" t="str">
        <f t="shared" si="3802"/>
        <v/>
      </c>
      <c r="LT892" s="45"/>
      <c r="LU892" s="45" t="str">
        <f>IF(LT892="","",LT892-LT893)</f>
        <v/>
      </c>
      <c r="LV892" s="45"/>
      <c r="LW892" s="45" t="str">
        <f>IF(LV892="","",LV892-LV893)</f>
        <v/>
      </c>
      <c r="LX892" s="45"/>
      <c r="LY892" s="45" t="str">
        <f>IF(LX892="","",LX893+LZ893-LX892)</f>
        <v/>
      </c>
      <c r="LZ892" s="45"/>
      <c r="MA892" s="43"/>
      <c r="MB892" s="271" t="str">
        <f>IF(LT892="","",MB893)</f>
        <v/>
      </c>
      <c r="MC892" s="45" t="str">
        <f t="shared" ref="MC892:MC902" si="3970">IF(MB892="","",LY892*MB892)</f>
        <v/>
      </c>
      <c r="MD892" s="46" t="str">
        <f t="shared" ref="MD892:MD902" si="3971">IF(MC892="","",MC892/(LU892*100))</f>
        <v/>
      </c>
      <c r="ME892" s="37"/>
      <c r="MF892" s="29"/>
      <c r="MG892" s="273" t="str">
        <f t="shared" si="3807"/>
        <v/>
      </c>
      <c r="MH892" s="45"/>
      <c r="MI892" s="45" t="str">
        <f>IF(MH892="","",MH892-MH893)</f>
        <v/>
      </c>
      <c r="MJ892" s="45"/>
      <c r="MK892" s="45" t="str">
        <f>IF(MJ892="","",MJ892-MJ893)</f>
        <v/>
      </c>
      <c r="ML892" s="45"/>
      <c r="MM892" s="45" t="str">
        <f>IF(ML892="","",ML893+MN893-ML892)</f>
        <v/>
      </c>
      <c r="MN892" s="45"/>
      <c r="MO892" s="43"/>
      <c r="MP892" s="271" t="str">
        <f>IF(MH892="","",MP893)</f>
        <v/>
      </c>
      <c r="MQ892" s="45" t="str">
        <f t="shared" ref="MQ892:MQ902" si="3972">IF(MP892="","",MM892*MP892)</f>
        <v/>
      </c>
      <c r="MR892" s="46" t="str">
        <f t="shared" ref="MR892:MR902" si="3973">IF(MQ892="","",MQ892/(MI892*100))</f>
        <v/>
      </c>
      <c r="MS892" s="37"/>
      <c r="MT892" s="29"/>
      <c r="MU892" s="273" t="str">
        <f t="shared" si="3812"/>
        <v/>
      </c>
      <c r="MV892" s="45"/>
      <c r="MW892" s="45" t="str">
        <f>IF(MV892="","",MV892-MV893)</f>
        <v/>
      </c>
      <c r="MX892" s="45"/>
      <c r="MY892" s="45" t="str">
        <f>IF(MX892="","",MX892-MX893)</f>
        <v/>
      </c>
      <c r="MZ892" s="45"/>
      <c r="NA892" s="45" t="str">
        <f>IF(MZ892="","",MZ893+NB893-MZ892)</f>
        <v/>
      </c>
      <c r="NB892" s="45"/>
      <c r="NC892" s="43"/>
      <c r="ND892" s="271" t="str">
        <f>IF(MV892="","",ND893)</f>
        <v/>
      </c>
      <c r="NE892" s="45" t="str">
        <f t="shared" ref="NE892:NE902" si="3974">IF(ND892="","",NA892*ND892)</f>
        <v/>
      </c>
      <c r="NF892" s="46" t="str">
        <f t="shared" ref="NF892:NF902" si="3975">IF(NE892="","",NE892/(MW892*100))</f>
        <v/>
      </c>
      <c r="NG892" s="37"/>
      <c r="NH892" s="29"/>
      <c r="NI892" s="273" t="str">
        <f t="shared" si="3817"/>
        <v/>
      </c>
      <c r="NJ892" s="45"/>
      <c r="NK892" s="45" t="str">
        <f>IF(NJ892="","",NJ892-NJ893)</f>
        <v/>
      </c>
      <c r="NL892" s="45"/>
      <c r="NM892" s="45" t="str">
        <f>IF(NL892="","",NL892-NL893)</f>
        <v/>
      </c>
      <c r="NN892" s="45"/>
      <c r="NO892" s="45" t="str">
        <f>IF(NN892="","",NN893+NP893-NN892)</f>
        <v/>
      </c>
      <c r="NP892" s="45"/>
      <c r="NQ892" s="43"/>
      <c r="NR892" s="271" t="str">
        <f>IF(NJ892="","",NR893)</f>
        <v/>
      </c>
      <c r="NS892" s="45" t="str">
        <f t="shared" ref="NS892:NS902" si="3976">IF(NR892="","",NO892*NR892)</f>
        <v/>
      </c>
      <c r="NT892" s="46" t="str">
        <f t="shared" ref="NT892:NT902" si="3977">IF(NS892="","",NS892/(NK892*100))</f>
        <v/>
      </c>
      <c r="NU892" s="37"/>
    </row>
    <row r="893" spans="1:385" ht="15.75" thickTop="1" x14ac:dyDescent="0.25">
      <c r="A893" s="38"/>
      <c r="B893" s="39"/>
      <c r="C893" s="40"/>
      <c r="D893" s="40"/>
      <c r="E893" s="40"/>
      <c r="F893" s="135"/>
      <c r="G893" s="135"/>
      <c r="H893" s="42"/>
      <c r="I893" s="45"/>
      <c r="J893" s="45" t="str">
        <f>IF(I893="","",I893-I890)</f>
        <v/>
      </c>
      <c r="K893" s="45"/>
      <c r="L893" s="45" t="str">
        <f>IF(K893="","",K893-K890)</f>
        <v/>
      </c>
      <c r="M893" s="45"/>
      <c r="N893" s="45" t="str">
        <f>IF(M893="","",M890+O890-M893)</f>
        <v/>
      </c>
      <c r="O893" s="45"/>
      <c r="P893" s="43"/>
      <c r="Q893" s="271" t="str">
        <f>IF(I893="","",Q890)</f>
        <v/>
      </c>
      <c r="R893" s="45" t="str">
        <f t="shared" si="3957"/>
        <v/>
      </c>
      <c r="S893" s="46" t="str">
        <f t="shared" si="3958"/>
        <v/>
      </c>
      <c r="T893" s="37"/>
      <c r="U893" s="29"/>
      <c r="V893" s="273" t="str">
        <f t="shared" si="3777"/>
        <v/>
      </c>
      <c r="W893" s="280"/>
      <c r="X893" s="45" t="str">
        <f>IF(W893="","",W893-W890)</f>
        <v/>
      </c>
      <c r="Y893" s="45"/>
      <c r="Z893" s="45" t="str">
        <f>IF(Y893="","",Y893-Y890)</f>
        <v/>
      </c>
      <c r="AA893" s="45"/>
      <c r="AB893" s="45" t="str">
        <f>IF(AA893="","",AA890+AC890-AA893)</f>
        <v/>
      </c>
      <c r="AC893" s="45"/>
      <c r="AD893" s="43"/>
      <c r="AE893" s="271" t="str">
        <f>IF(W893="","",AE890)</f>
        <v/>
      </c>
      <c r="AF893" s="45" t="str">
        <f t="shared" si="3959"/>
        <v/>
      </c>
      <c r="AG893" s="46" t="str">
        <f t="shared" si="3960"/>
        <v/>
      </c>
      <c r="AH893" s="37"/>
      <c r="AI893" s="29"/>
      <c r="AJ893" s="273" t="str">
        <f t="shared" si="3782"/>
        <v/>
      </c>
      <c r="AK893" s="45"/>
      <c r="AL893" s="45" t="str">
        <f>IF(AK893="","",AK893-AK890)</f>
        <v/>
      </c>
      <c r="AM893" s="45"/>
      <c r="AN893" s="45" t="str">
        <f>IF(AM893="","",AM893-AM890)</f>
        <v/>
      </c>
      <c r="AO893" s="45"/>
      <c r="AP893" s="45" t="str">
        <f>IF(AO893="","",AO890+AQ890-AO893)</f>
        <v/>
      </c>
      <c r="AQ893" s="45"/>
      <c r="AR893" s="43"/>
      <c r="AS893" s="271" t="str">
        <f>IF(AK893="","",AS890)</f>
        <v/>
      </c>
      <c r="AT893" s="45" t="str">
        <f t="shared" si="3961"/>
        <v/>
      </c>
      <c r="AU893" s="46" t="str">
        <f t="shared" si="3929"/>
        <v/>
      </c>
      <c r="AV893" s="37"/>
      <c r="AW893" s="29"/>
      <c r="AX893" s="273" t="str">
        <f t="shared" si="3787"/>
        <v/>
      </c>
      <c r="AY893" s="45"/>
      <c r="AZ893" s="45" t="str">
        <f>IF(AY893="","",AY893-AY890)</f>
        <v/>
      </c>
      <c r="BA893" s="45"/>
      <c r="BB893" s="45" t="str">
        <f>IF(BA893="","",BA893-BA890)</f>
        <v/>
      </c>
      <c r="BC893" s="45"/>
      <c r="BD893" s="45" t="str">
        <f>IF(BC893="","",BC890+BE890-BC893)</f>
        <v/>
      </c>
      <c r="BE893" s="45"/>
      <c r="BF893" s="43"/>
      <c r="BG893" s="271" t="str">
        <f>IF(AY893="","",BG890)</f>
        <v/>
      </c>
      <c r="BH893" s="45" t="str">
        <f t="shared" si="3962"/>
        <v/>
      </c>
      <c r="BI893" s="46" t="str">
        <f t="shared" si="3963"/>
        <v/>
      </c>
      <c r="BJ893" s="37"/>
      <c r="BK893" s="29"/>
      <c r="BL893" s="273">
        <f>IF($A881="","",$A881)</f>
        <v>45810</v>
      </c>
      <c r="BM893" s="271">
        <v>15791</v>
      </c>
      <c r="BN893" s="271">
        <f t="shared" ref="BN893:BN901" si="3978">IF(BM893="","",BM893-BM889)</f>
        <v>54</v>
      </c>
      <c r="BO893" s="271">
        <v>682</v>
      </c>
      <c r="BP893" s="87">
        <f t="shared" si="3897"/>
        <v>2</v>
      </c>
      <c r="BQ893" s="271">
        <v>14</v>
      </c>
      <c r="BR893" s="271">
        <f t="shared" si="3846"/>
        <v>2</v>
      </c>
      <c r="BS893" s="271">
        <v>2</v>
      </c>
      <c r="BT893" s="274" t="str">
        <f t="shared" si="3847"/>
        <v>ギャルキティキーケース</v>
      </c>
      <c r="BU893" s="272">
        <f t="shared" si="3848"/>
        <v>726</v>
      </c>
      <c r="BV893" s="45">
        <f t="shared" si="3849"/>
        <v>1452</v>
      </c>
      <c r="BW893" s="89">
        <f t="shared" si="3850"/>
        <v>0.2688888888888889</v>
      </c>
      <c r="BX893" s="37"/>
      <c r="BY893" s="57"/>
      <c r="BZ893" s="273">
        <f>IF($A881="","",$A881)</f>
        <v>45810</v>
      </c>
      <c r="CA893" s="271">
        <v>6029</v>
      </c>
      <c r="CB893" s="271">
        <f t="shared" ref="CB893:CB901" si="3979">IF(CA893="","",CA893-CA889)</f>
        <v>81</v>
      </c>
      <c r="CC893" s="271">
        <v>217</v>
      </c>
      <c r="CD893" s="87">
        <f t="shared" si="3899"/>
        <v>1</v>
      </c>
      <c r="CE893" s="271">
        <v>8</v>
      </c>
      <c r="CF893" s="271">
        <f t="shared" si="3852"/>
        <v>1</v>
      </c>
      <c r="CG893" s="271">
        <v>4</v>
      </c>
      <c r="CH893" s="274" t="str">
        <f t="shared" si="3853"/>
        <v>ジャグラーサウンドボタン</v>
      </c>
      <c r="CI893" s="272">
        <f t="shared" si="3854"/>
        <v>748</v>
      </c>
      <c r="CJ893" s="45">
        <f t="shared" si="3855"/>
        <v>748</v>
      </c>
      <c r="CK893" s="89">
        <f t="shared" si="3856"/>
        <v>9.234567901234568E-2</v>
      </c>
      <c r="CL893" s="37"/>
      <c r="CM893" s="29"/>
      <c r="CN893" s="273">
        <f>IF($A881="","",$A881)</f>
        <v>45810</v>
      </c>
      <c r="CO893" s="271">
        <v>16101</v>
      </c>
      <c r="CP893" s="271">
        <f t="shared" ref="CP893:CP901" si="3980">IF(CO893="","",CO893-CO889)</f>
        <v>47</v>
      </c>
      <c r="CQ893" s="271">
        <v>1158</v>
      </c>
      <c r="CR893" s="87">
        <f t="shared" si="3901"/>
        <v>1</v>
      </c>
      <c r="CS893" s="271">
        <v>16</v>
      </c>
      <c r="CT893" s="271">
        <f t="shared" si="3858"/>
        <v>1</v>
      </c>
      <c r="CU893" s="271">
        <v>0</v>
      </c>
      <c r="CV893" s="274" t="str">
        <f t="shared" si="3859"/>
        <v>ゴールドイヤホン</v>
      </c>
      <c r="CW893" s="272">
        <f t="shared" si="3860"/>
        <v>770</v>
      </c>
      <c r="CX893" s="45">
        <f t="shared" si="3861"/>
        <v>770</v>
      </c>
      <c r="CY893" s="89">
        <f t="shared" si="3862"/>
        <v>0.16382978723404254</v>
      </c>
      <c r="CZ893" s="193" t="s">
        <v>185</v>
      </c>
      <c r="DA893" s="29"/>
      <c r="DB893" s="273" t="str">
        <f t="shared" si="3792"/>
        <v/>
      </c>
      <c r="DC893" s="45"/>
      <c r="DD893" s="45" t="str">
        <f>IF(DC893="","",DC893-DC890)</f>
        <v/>
      </c>
      <c r="DE893" s="45"/>
      <c r="DF893" s="45" t="str">
        <f>IF(DE893="","",DE893-DE890)</f>
        <v/>
      </c>
      <c r="DG893" s="45"/>
      <c r="DH893" s="45" t="str">
        <f>IF(DG893="","",DG890+DI890-DG893)</f>
        <v/>
      </c>
      <c r="DI893" s="45"/>
      <c r="DJ893" s="43"/>
      <c r="DK893" s="271" t="str">
        <f>IF(DC893="","",DK890)</f>
        <v/>
      </c>
      <c r="DL893" s="45" t="str">
        <f t="shared" si="3964"/>
        <v/>
      </c>
      <c r="DM893" s="46" t="str">
        <f t="shared" si="3965"/>
        <v/>
      </c>
      <c r="DN893" s="37"/>
      <c r="DO893" s="29"/>
      <c r="DP893" s="273" t="str">
        <f t="shared" si="3797"/>
        <v/>
      </c>
      <c r="DQ893" s="45"/>
      <c r="DR893" s="45" t="str">
        <f>IF(DQ893="","",DQ893-DQ890)</f>
        <v/>
      </c>
      <c r="DS893" s="45"/>
      <c r="DT893" s="45" t="str">
        <f>IF(DS893="","",DS893-DS890)</f>
        <v/>
      </c>
      <c r="DU893" s="45"/>
      <c r="DV893" s="45" t="str">
        <f>IF(DU893="","",DU890+DW890-DU893)</f>
        <v/>
      </c>
      <c r="DW893" s="45"/>
      <c r="DX893" s="43"/>
      <c r="DY893" s="271" t="str">
        <f>IF(DQ893="","",DY890)</f>
        <v/>
      </c>
      <c r="DZ893" s="45" t="str">
        <f t="shared" si="3966"/>
        <v/>
      </c>
      <c r="EA893" s="46" t="str">
        <f t="shared" si="3967"/>
        <v/>
      </c>
      <c r="EB893" s="37"/>
      <c r="GU893" s="220"/>
      <c r="HX893" s="360"/>
      <c r="HY893" s="273">
        <f>IF($A881="","",$A881)</f>
        <v>45810</v>
      </c>
      <c r="HZ893" s="271">
        <v>4496</v>
      </c>
      <c r="IA893" s="271">
        <f t="shared" ref="IA893:IA901" si="3981">IF(HZ893="","",HZ893-HZ889)</f>
        <v>49</v>
      </c>
      <c r="IB893" s="271">
        <v>250</v>
      </c>
      <c r="IC893" s="87">
        <f t="shared" si="3903"/>
        <v>1</v>
      </c>
      <c r="ID893" s="271">
        <v>10</v>
      </c>
      <c r="IE893" s="271">
        <f t="shared" si="3864"/>
        <v>1</v>
      </c>
      <c r="IF893" s="271">
        <v>0</v>
      </c>
      <c r="IG893" s="274" t="str">
        <f t="shared" si="3865"/>
        <v>お菓子ウォレット</v>
      </c>
      <c r="IH893" s="272">
        <f t="shared" si="3866"/>
        <v>800</v>
      </c>
      <c r="II893" s="45">
        <f t="shared" si="3867"/>
        <v>800</v>
      </c>
      <c r="IJ893" s="89">
        <f t="shared" si="3868"/>
        <v>0.16326530612244897</v>
      </c>
      <c r="IK893" s="37"/>
      <c r="IL893" s="29"/>
      <c r="IM893" s="273">
        <f>IF($A881="","",$A881)</f>
        <v>45810</v>
      </c>
      <c r="IN893" s="271">
        <v>3655</v>
      </c>
      <c r="IO893" s="271">
        <f t="shared" ref="IO893:IO901" si="3982">IF(IN893="","",IN893-IN889)</f>
        <v>55</v>
      </c>
      <c r="IP893" s="271">
        <v>109</v>
      </c>
      <c r="IQ893" s="87">
        <f t="shared" si="3905"/>
        <v>1</v>
      </c>
      <c r="IR893" s="271">
        <v>14</v>
      </c>
      <c r="IS893" s="271">
        <f t="shared" si="3870"/>
        <v>1</v>
      </c>
      <c r="IT893" s="271">
        <v>0</v>
      </c>
      <c r="IU893" s="274" t="str">
        <f t="shared" si="3871"/>
        <v>ジャグラーイヤホン</v>
      </c>
      <c r="IV893" s="272">
        <f t="shared" si="3872"/>
        <v>1100</v>
      </c>
      <c r="IW893" s="45">
        <f t="shared" si="3873"/>
        <v>1100</v>
      </c>
      <c r="IX893" s="89">
        <f t="shared" si="3874"/>
        <v>0.2</v>
      </c>
      <c r="IY893" s="37"/>
      <c r="IZ893" s="278"/>
      <c r="JA893" s="273">
        <f>IF($A881="","",$A881)</f>
        <v>45810</v>
      </c>
      <c r="JB893" s="271">
        <v>2620</v>
      </c>
      <c r="JC893" s="271">
        <f t="shared" ref="JC893:JC901" si="3983">IF(JB893="","",JB893-JB889)</f>
        <v>114</v>
      </c>
      <c r="JD893" s="271">
        <v>137</v>
      </c>
      <c r="JE893" s="87">
        <f t="shared" si="3907"/>
        <v>3</v>
      </c>
      <c r="JF893" s="271">
        <v>3</v>
      </c>
      <c r="JG893" s="271">
        <f t="shared" si="3876"/>
        <v>4</v>
      </c>
      <c r="JH893" s="271">
        <v>6</v>
      </c>
      <c r="JI893" s="274" t="str">
        <f t="shared" si="3877"/>
        <v>サンリオFAN</v>
      </c>
      <c r="JJ893" s="272">
        <f t="shared" si="3878"/>
        <v>1100</v>
      </c>
      <c r="JK893" s="45">
        <f t="shared" si="3879"/>
        <v>4400</v>
      </c>
      <c r="JL893" s="89">
        <f t="shared" si="3880"/>
        <v>0.38596491228070173</v>
      </c>
      <c r="JM893" s="37"/>
      <c r="JN893" s="29"/>
      <c r="JO893" s="273">
        <f>IF($A881="","",$A881)</f>
        <v>45810</v>
      </c>
      <c r="JP893" s="271">
        <v>2640</v>
      </c>
      <c r="JQ893" s="271">
        <f t="shared" ref="JQ893:JQ901" si="3984">IF(JP893="","",JP893-JP889)</f>
        <v>26</v>
      </c>
      <c r="JR893" s="271">
        <v>103</v>
      </c>
      <c r="JS893" s="87">
        <f t="shared" si="3909"/>
        <v>4</v>
      </c>
      <c r="JT893" s="271">
        <v>3</v>
      </c>
      <c r="JU893" s="271">
        <f t="shared" si="3882"/>
        <v>4</v>
      </c>
      <c r="JV893" s="271">
        <v>12</v>
      </c>
      <c r="JW893" s="274" t="str">
        <f t="shared" si="3883"/>
        <v>猫アイシャドウ</v>
      </c>
      <c r="JX893" s="272">
        <f t="shared" si="3884"/>
        <v>1034</v>
      </c>
      <c r="JY893" s="45">
        <f t="shared" si="3885"/>
        <v>4136</v>
      </c>
      <c r="JZ893" s="89">
        <f t="shared" si="3886"/>
        <v>1.5907692307692307</v>
      </c>
      <c r="KA893" s="37" t="s">
        <v>192</v>
      </c>
      <c r="KB893" s="51"/>
      <c r="KC893" s="273">
        <f>IF($A881="","",$A881)</f>
        <v>45810</v>
      </c>
      <c r="KD893" s="271">
        <v>9676</v>
      </c>
      <c r="KE893" s="271">
        <f>IF(KD893="","",KD893-KD889)</f>
        <v>152</v>
      </c>
      <c r="KF893" s="271">
        <v>380</v>
      </c>
      <c r="KG893" s="87">
        <f>IF(KF893="","",KF893-KF889)</f>
        <v>2</v>
      </c>
      <c r="KH893" s="271">
        <v>5</v>
      </c>
      <c r="KI893" s="271">
        <f>IF(KH893="","",KH889+KJ889-KH893)</f>
        <v>3</v>
      </c>
      <c r="KJ893" s="271">
        <v>4</v>
      </c>
      <c r="KK893" s="274" t="str">
        <f>IF(KD893="","",KK889)</f>
        <v>サンリオFAN</v>
      </c>
      <c r="KL893" s="272">
        <f>IF(KE893="","",KL889)</f>
        <v>1100</v>
      </c>
      <c r="KM893" s="45">
        <f>IF(KH893="","",KI893*KL893)</f>
        <v>3300</v>
      </c>
      <c r="KN893" s="89">
        <f>IF(KI893="","",KM893/(KE893*100))</f>
        <v>0.21710526315789475</v>
      </c>
      <c r="KO893" s="37"/>
      <c r="KP893" s="29"/>
      <c r="KQ893" s="273">
        <f>IF($A881="","",$A881)</f>
        <v>45810</v>
      </c>
      <c r="KR893" s="271">
        <v>16066</v>
      </c>
      <c r="KS893" s="271">
        <f>IF(KR893="","",KR893-KR889)</f>
        <v>62</v>
      </c>
      <c r="KT893" s="271">
        <v>916</v>
      </c>
      <c r="KU893" s="87">
        <f>IF(KT893="","",KT893-KT889)</f>
        <v>1</v>
      </c>
      <c r="KV893" s="271">
        <v>7</v>
      </c>
      <c r="KW893" s="271">
        <f>IF(KV893="","",KV889+KX889-KV893)</f>
        <v>1</v>
      </c>
      <c r="KX893" s="271">
        <v>2</v>
      </c>
      <c r="KY893" s="274" t="str">
        <f>IF(KR893="","",KY889)</f>
        <v>ジャグラーサウンドフラッシュ</v>
      </c>
      <c r="KZ893" s="272">
        <f>IF(KS893="","",KZ889)</f>
        <v>800</v>
      </c>
      <c r="LA893" s="45">
        <f>IF(KV893="","",KW893*KZ893)</f>
        <v>800</v>
      </c>
      <c r="LB893" s="89">
        <f>IF(KW893="","",LA893/(KS893*100))</f>
        <v>0.12903225806451613</v>
      </c>
      <c r="LC893" s="37"/>
      <c r="LD893" s="29"/>
      <c r="LE893" s="93"/>
      <c r="LF893" s="99"/>
      <c r="LG893" s="99"/>
      <c r="LH893" s="45">
        <v>529</v>
      </c>
      <c r="LI893" s="45">
        <f t="shared" si="3950"/>
        <v>0</v>
      </c>
      <c r="LJ893" s="43">
        <v>2</v>
      </c>
      <c r="LK893" s="45">
        <v>0</v>
      </c>
      <c r="LL893" s="45">
        <v>0</v>
      </c>
      <c r="LM893" s="73" t="str">
        <f t="shared" ref="LM893" si="3985">IF(LF892="","",LM890)</f>
        <v>バイキンティッシュカバー、アンパンブランケット黄色</v>
      </c>
      <c r="LN893" s="280">
        <f t="shared" ref="LN893" si="3986">IF(LG892="","",LN890)</f>
        <v>1000</v>
      </c>
      <c r="LO893" s="45">
        <f t="shared" si="3840"/>
        <v>0</v>
      </c>
      <c r="LP893" s="148"/>
      <c r="LQ893" s="37"/>
      <c r="LR893" s="29"/>
      <c r="LS893" s="273" t="str">
        <f t="shared" si="3802"/>
        <v/>
      </c>
      <c r="LT893" s="45"/>
      <c r="LU893" s="45" t="str">
        <f>IF(LT893="","",LT893-LT890)</f>
        <v/>
      </c>
      <c r="LV893" s="45"/>
      <c r="LW893" s="45" t="str">
        <f>IF(LV893="","",LV893-LV890)</f>
        <v/>
      </c>
      <c r="LX893" s="45"/>
      <c r="LY893" s="45" t="str">
        <f>IF(LX893="","",LX890+LZ890-LX893)</f>
        <v/>
      </c>
      <c r="LZ893" s="45"/>
      <c r="MA893" s="43"/>
      <c r="MB893" s="271" t="str">
        <f>IF(LT893="","",MB890)</f>
        <v/>
      </c>
      <c r="MC893" s="45" t="str">
        <f t="shared" si="3970"/>
        <v/>
      </c>
      <c r="MD893" s="46" t="str">
        <f t="shared" si="3971"/>
        <v/>
      </c>
      <c r="ME893" s="37"/>
      <c r="MF893" s="29"/>
      <c r="MG893" s="273" t="str">
        <f t="shared" si="3807"/>
        <v/>
      </c>
      <c r="MH893" s="45"/>
      <c r="MI893" s="45" t="str">
        <f>IF(MH893="","",MH893-MH890)</f>
        <v/>
      </c>
      <c r="MJ893" s="45"/>
      <c r="MK893" s="45" t="str">
        <f>IF(MJ893="","",MJ893-MJ890)</f>
        <v/>
      </c>
      <c r="ML893" s="45"/>
      <c r="MM893" s="45" t="str">
        <f>IF(ML893="","",ML890+MN890-ML893)</f>
        <v/>
      </c>
      <c r="MN893" s="45"/>
      <c r="MO893" s="43"/>
      <c r="MP893" s="271" t="str">
        <f>IF(MH893="","",MP890)</f>
        <v/>
      </c>
      <c r="MQ893" s="45" t="str">
        <f t="shared" si="3972"/>
        <v/>
      </c>
      <c r="MR893" s="46" t="str">
        <f t="shared" si="3973"/>
        <v/>
      </c>
      <c r="MS893" s="37"/>
      <c r="MT893" s="29"/>
      <c r="MU893" s="273" t="str">
        <f t="shared" si="3812"/>
        <v/>
      </c>
      <c r="MV893" s="45"/>
      <c r="MW893" s="45" t="str">
        <f>IF(MV893="","",MV893-MV890)</f>
        <v/>
      </c>
      <c r="MX893" s="45"/>
      <c r="MY893" s="45" t="str">
        <f>IF(MX893="","",MX893-MX890)</f>
        <v/>
      </c>
      <c r="MZ893" s="45"/>
      <c r="NA893" s="45" t="str">
        <f>IF(MZ893="","",MZ890+NB890-MZ893)</f>
        <v/>
      </c>
      <c r="NB893" s="45"/>
      <c r="NC893" s="43"/>
      <c r="ND893" s="271" t="str">
        <f>IF(MV893="","",ND890)</f>
        <v/>
      </c>
      <c r="NE893" s="45" t="str">
        <f t="shared" si="3974"/>
        <v/>
      </c>
      <c r="NF893" s="46" t="str">
        <f t="shared" si="3975"/>
        <v/>
      </c>
      <c r="NG893" s="37"/>
      <c r="NH893" s="29"/>
      <c r="NI893" s="273" t="str">
        <f t="shared" si="3817"/>
        <v/>
      </c>
      <c r="NJ893" s="45"/>
      <c r="NK893" s="45" t="str">
        <f>IF(NJ893="","",NJ893-NJ890)</f>
        <v/>
      </c>
      <c r="NL893" s="45"/>
      <c r="NM893" s="45" t="str">
        <f>IF(NL893="","",NL893-NL890)</f>
        <v/>
      </c>
      <c r="NN893" s="45"/>
      <c r="NO893" s="45" t="str">
        <f>IF(NN893="","",NN890+NP890-NN893)</f>
        <v/>
      </c>
      <c r="NP893" s="45"/>
      <c r="NQ893" s="43"/>
      <c r="NR893" s="271" t="str">
        <f>IF(NJ893="","",NR890)</f>
        <v/>
      </c>
      <c r="NS893" s="45" t="str">
        <f t="shared" si="3976"/>
        <v/>
      </c>
      <c r="NT893" s="46" t="str">
        <f t="shared" si="3977"/>
        <v/>
      </c>
      <c r="NU893" s="37"/>
    </row>
    <row r="894" spans="1:385" ht="15.75" thickBot="1" x14ac:dyDescent="0.3">
      <c r="A894" s="38"/>
      <c r="B894" s="39"/>
      <c r="C894" s="40"/>
      <c r="D894" s="40"/>
      <c r="E894" s="40"/>
      <c r="F894" s="135"/>
      <c r="G894" s="135"/>
      <c r="H894" s="42"/>
      <c r="I894" s="45"/>
      <c r="J894" s="45" t="str">
        <f>IF(I894="","",I894-I892)</f>
        <v/>
      </c>
      <c r="K894" s="45"/>
      <c r="L894" s="45" t="str">
        <f>IF(K894="","",K894-K892)</f>
        <v/>
      </c>
      <c r="M894" s="45"/>
      <c r="N894" s="45" t="str">
        <f>IF(M894="","",M892+O892-M894)</f>
        <v/>
      </c>
      <c r="O894" s="45"/>
      <c r="P894" s="43"/>
      <c r="Q894" s="271" t="str">
        <f>IF(I894="","",Q892)</f>
        <v/>
      </c>
      <c r="R894" s="45" t="str">
        <f t="shared" si="3957"/>
        <v/>
      </c>
      <c r="S894" s="46" t="str">
        <f t="shared" si="3958"/>
        <v/>
      </c>
      <c r="T894" s="37"/>
      <c r="U894" s="29"/>
      <c r="V894" s="273" t="str">
        <f t="shared" si="3777"/>
        <v/>
      </c>
      <c r="W894" s="280"/>
      <c r="X894" s="45" t="str">
        <f>IF(W894="","",W894-W892)</f>
        <v/>
      </c>
      <c r="Y894" s="45"/>
      <c r="Z894" s="45" t="str">
        <f>IF(Y894="","",Y894-Y892)</f>
        <v/>
      </c>
      <c r="AA894" s="45"/>
      <c r="AB894" s="45" t="str">
        <f>IF(AA894="","",AA892+AC892-AA894)</f>
        <v/>
      </c>
      <c r="AC894" s="45"/>
      <c r="AD894" s="43"/>
      <c r="AE894" s="271" t="str">
        <f>IF(W894="","",AE892)</f>
        <v/>
      </c>
      <c r="AF894" s="45" t="str">
        <f t="shared" si="3959"/>
        <v/>
      </c>
      <c r="AG894" s="46" t="str">
        <f t="shared" si="3960"/>
        <v/>
      </c>
      <c r="AH894" s="37"/>
      <c r="AI894" s="29"/>
      <c r="AJ894" s="273" t="str">
        <f t="shared" si="3782"/>
        <v/>
      </c>
      <c r="AK894" s="45"/>
      <c r="AL894" s="45" t="str">
        <f>IF(AK894="","",AK894-AK892)</f>
        <v/>
      </c>
      <c r="AM894" s="45"/>
      <c r="AN894" s="45" t="str">
        <f>IF(AM894="","",AM894-AM892)</f>
        <v/>
      </c>
      <c r="AO894" s="45"/>
      <c r="AP894" s="45" t="str">
        <f>IF(AO894="","",AO892+AQ892-AO894)</f>
        <v/>
      </c>
      <c r="AQ894" s="45"/>
      <c r="AR894" s="43"/>
      <c r="AS894" s="271" t="str">
        <f>IF(AK894="","",AS892)</f>
        <v/>
      </c>
      <c r="AT894" s="45" t="str">
        <f t="shared" si="3961"/>
        <v/>
      </c>
      <c r="AU894" s="46" t="str">
        <f t="shared" si="3929"/>
        <v/>
      </c>
      <c r="AV894" s="37"/>
      <c r="AW894" s="29"/>
      <c r="AX894" s="273" t="str">
        <f t="shared" si="3787"/>
        <v/>
      </c>
      <c r="AY894" s="45"/>
      <c r="AZ894" s="45" t="str">
        <f>IF(AY894="","",AY894-AY892)</f>
        <v/>
      </c>
      <c r="BA894" s="45"/>
      <c r="BB894" s="45" t="str">
        <f>IF(BA894="","",BA894-BA892)</f>
        <v/>
      </c>
      <c r="BC894" s="45"/>
      <c r="BD894" s="45" t="str">
        <f>IF(BC894="","",BC892+BE892-BC894)</f>
        <v/>
      </c>
      <c r="BE894" s="45"/>
      <c r="BF894" s="43"/>
      <c r="BG894" s="271" t="str">
        <f>IF(AY894="","",BG892)</f>
        <v/>
      </c>
      <c r="BH894" s="45" t="str">
        <f t="shared" si="3962"/>
        <v/>
      </c>
      <c r="BI894" s="46" t="str">
        <f t="shared" si="3963"/>
        <v/>
      </c>
      <c r="BJ894" s="37"/>
      <c r="BK894" s="29"/>
      <c r="BL894" s="47"/>
      <c r="BM894" s="271">
        <v>13973</v>
      </c>
      <c r="BN894" s="45">
        <f t="shared" si="3978"/>
        <v>86</v>
      </c>
      <c r="BO894" s="271">
        <v>539</v>
      </c>
      <c r="BP894" s="45">
        <f t="shared" si="3897"/>
        <v>1</v>
      </c>
      <c r="BQ894" s="271">
        <v>11</v>
      </c>
      <c r="BR894" s="45">
        <f t="shared" si="3846"/>
        <v>1</v>
      </c>
      <c r="BS894" s="271">
        <v>4</v>
      </c>
      <c r="BT894" s="63" t="s">
        <v>183</v>
      </c>
      <c r="BU894" s="280">
        <v>440</v>
      </c>
      <c r="BV894" s="43">
        <f t="shared" si="3849"/>
        <v>440</v>
      </c>
      <c r="BW894" s="46">
        <f t="shared" si="3850"/>
        <v>5.1162790697674418E-2</v>
      </c>
      <c r="BX894" s="193" t="s">
        <v>186</v>
      </c>
      <c r="BY894" s="98"/>
      <c r="BZ894" s="47"/>
      <c r="CA894" s="271">
        <v>5813</v>
      </c>
      <c r="CB894" s="45">
        <f t="shared" si="3979"/>
        <v>35</v>
      </c>
      <c r="CC894" s="271">
        <v>193</v>
      </c>
      <c r="CD894" s="45">
        <f t="shared" si="3899"/>
        <v>1</v>
      </c>
      <c r="CE894" s="271">
        <v>13</v>
      </c>
      <c r="CF894" s="45">
        <f t="shared" si="3852"/>
        <v>1</v>
      </c>
      <c r="CG894" s="271">
        <v>1</v>
      </c>
      <c r="CH894" s="64" t="str">
        <f t="shared" si="3853"/>
        <v>ペヤングイヤホン</v>
      </c>
      <c r="CI894" s="280">
        <f t="shared" si="3854"/>
        <v>1100</v>
      </c>
      <c r="CJ894" s="43">
        <f t="shared" si="3855"/>
        <v>1100</v>
      </c>
      <c r="CK894" s="46">
        <f t="shared" si="3856"/>
        <v>0.31428571428571428</v>
      </c>
      <c r="CL894" s="37"/>
      <c r="CM894" s="29"/>
      <c r="CN894" s="47"/>
      <c r="CO894" s="271">
        <v>15008</v>
      </c>
      <c r="CP894" s="45">
        <f t="shared" si="3980"/>
        <v>128</v>
      </c>
      <c r="CQ894" s="271">
        <v>1072</v>
      </c>
      <c r="CR894" s="45">
        <f t="shared" si="3901"/>
        <v>2</v>
      </c>
      <c r="CS894" s="271">
        <v>5</v>
      </c>
      <c r="CT894" s="45">
        <f t="shared" si="3858"/>
        <v>2</v>
      </c>
      <c r="CU894" s="271">
        <v>6</v>
      </c>
      <c r="CV894" s="63" t="str">
        <f t="shared" si="3859"/>
        <v>サンリオFAN</v>
      </c>
      <c r="CW894" s="280">
        <f t="shared" si="3860"/>
        <v>1100</v>
      </c>
      <c r="CX894" s="43">
        <f t="shared" si="3861"/>
        <v>2200</v>
      </c>
      <c r="CY894" s="46">
        <f t="shared" si="3862"/>
        <v>0.171875</v>
      </c>
      <c r="CZ894" s="37"/>
      <c r="DA894" s="29"/>
      <c r="DB894" s="273" t="str">
        <f t="shared" si="3792"/>
        <v/>
      </c>
      <c r="DC894" s="45"/>
      <c r="DD894" s="45" t="str">
        <f>IF(DC894="","",DC894-DC892)</f>
        <v/>
      </c>
      <c r="DE894" s="45"/>
      <c r="DF894" s="45" t="str">
        <f>IF(DE894="","",DE894-DE892)</f>
        <v/>
      </c>
      <c r="DG894" s="45"/>
      <c r="DH894" s="45" t="str">
        <f>IF(DG894="","",DG892+DI892-DG894)</f>
        <v/>
      </c>
      <c r="DI894" s="45"/>
      <c r="DJ894" s="43"/>
      <c r="DK894" s="271" t="str">
        <f>IF(DC894="","",DK892)</f>
        <v/>
      </c>
      <c r="DL894" s="45" t="str">
        <f t="shared" si="3964"/>
        <v/>
      </c>
      <c r="DM894" s="46" t="str">
        <f t="shared" si="3965"/>
        <v/>
      </c>
      <c r="DN894" s="37"/>
      <c r="DO894" s="29"/>
      <c r="DP894" s="273" t="str">
        <f t="shared" si="3797"/>
        <v/>
      </c>
      <c r="DQ894" s="45"/>
      <c r="DR894" s="45" t="str">
        <f>IF(DQ894="","",DQ894-DQ892)</f>
        <v/>
      </c>
      <c r="DS894" s="45"/>
      <c r="DT894" s="45" t="str">
        <f>IF(DS894="","",DS894-DS892)</f>
        <v/>
      </c>
      <c r="DU894" s="45"/>
      <c r="DV894" s="45" t="str">
        <f>IF(DU894="","",DU892+DW892-DU894)</f>
        <v/>
      </c>
      <c r="DW894" s="45"/>
      <c r="DX894" s="43"/>
      <c r="DY894" s="271" t="str">
        <f>IF(DQ894="","",DY892)</f>
        <v/>
      </c>
      <c r="DZ894" s="45" t="str">
        <f t="shared" si="3966"/>
        <v/>
      </c>
      <c r="EA894" s="46" t="str">
        <f t="shared" si="3967"/>
        <v/>
      </c>
      <c r="EB894" s="37"/>
      <c r="GU894" s="220"/>
      <c r="HX894" s="360"/>
      <c r="HY894" s="47"/>
      <c r="HZ894" s="271">
        <v>2564</v>
      </c>
      <c r="IA894" s="45">
        <f t="shared" si="3981"/>
        <v>29</v>
      </c>
      <c r="IB894" s="271">
        <v>73</v>
      </c>
      <c r="IC894" s="45">
        <f t="shared" si="3903"/>
        <v>0</v>
      </c>
      <c r="ID894" s="271">
        <v>26</v>
      </c>
      <c r="IE894" s="45">
        <f t="shared" si="3864"/>
        <v>0</v>
      </c>
      <c r="IF894" s="271">
        <v>0</v>
      </c>
      <c r="IG894" s="63" t="str">
        <f t="shared" si="3865"/>
        <v>ミニ香水</v>
      </c>
      <c r="IH894" s="280">
        <f t="shared" si="3866"/>
        <v>1100</v>
      </c>
      <c r="II894" s="43">
        <f t="shared" si="3867"/>
        <v>0</v>
      </c>
      <c r="IJ894" s="46">
        <f t="shared" si="3868"/>
        <v>0</v>
      </c>
      <c r="IK894" s="37"/>
      <c r="IL894" s="29"/>
      <c r="IM894" s="47"/>
      <c r="IN894" s="271">
        <v>3293</v>
      </c>
      <c r="IO894" s="45">
        <f t="shared" si="3982"/>
        <v>98</v>
      </c>
      <c r="IP894" s="271">
        <v>73</v>
      </c>
      <c r="IQ894" s="45">
        <f t="shared" si="3905"/>
        <v>1</v>
      </c>
      <c r="IR894" s="271">
        <v>10</v>
      </c>
      <c r="IS894" s="45">
        <f t="shared" si="3870"/>
        <v>0</v>
      </c>
      <c r="IT894" s="271">
        <v>0</v>
      </c>
      <c r="IU894" s="63" t="str">
        <f t="shared" si="3871"/>
        <v>ジャグラーサウンドボタン</v>
      </c>
      <c r="IV894" s="280">
        <f t="shared" si="3872"/>
        <v>900</v>
      </c>
      <c r="IW894" s="43">
        <f t="shared" si="3873"/>
        <v>0</v>
      </c>
      <c r="IX894" s="46">
        <f t="shared" si="3874"/>
        <v>0</v>
      </c>
      <c r="IY894" s="37"/>
      <c r="IZ894" s="278"/>
      <c r="JA894" s="47"/>
      <c r="JB894" s="271">
        <v>2254</v>
      </c>
      <c r="JC894" s="45">
        <f t="shared" si="3983"/>
        <v>45</v>
      </c>
      <c r="JD894" s="271">
        <v>79</v>
      </c>
      <c r="JE894" s="45">
        <f t="shared" si="3907"/>
        <v>3</v>
      </c>
      <c r="JF894" s="271">
        <v>16</v>
      </c>
      <c r="JG894" s="45">
        <f t="shared" si="3876"/>
        <v>3</v>
      </c>
      <c r="JH894" s="271">
        <v>3</v>
      </c>
      <c r="JI894" s="63" t="str">
        <f t="shared" si="3877"/>
        <v>サンリオキーケース</v>
      </c>
      <c r="JJ894" s="280">
        <f t="shared" si="3878"/>
        <v>726</v>
      </c>
      <c r="JK894" s="43">
        <f t="shared" si="3879"/>
        <v>2178</v>
      </c>
      <c r="JL894" s="46">
        <f t="shared" si="3880"/>
        <v>0.48399999999999999</v>
      </c>
      <c r="JM894" s="37"/>
      <c r="JN894" s="29"/>
      <c r="JO894" s="47"/>
      <c r="JP894" s="271">
        <v>2650</v>
      </c>
      <c r="JQ894" s="45">
        <f t="shared" si="3984"/>
        <v>43</v>
      </c>
      <c r="JR894" s="271">
        <v>60</v>
      </c>
      <c r="JS894" s="45">
        <f t="shared" si="3909"/>
        <v>0</v>
      </c>
      <c r="JT894" s="271">
        <v>10</v>
      </c>
      <c r="JU894" s="45">
        <f t="shared" si="3882"/>
        <v>0</v>
      </c>
      <c r="JV894" s="271">
        <v>0</v>
      </c>
      <c r="JW894" s="63" t="str">
        <f t="shared" si="3883"/>
        <v>たまごっちアイカラー</v>
      </c>
      <c r="JX894" s="280">
        <f t="shared" si="3884"/>
        <v>1200</v>
      </c>
      <c r="JY894" s="43">
        <f t="shared" si="3885"/>
        <v>0</v>
      </c>
      <c r="JZ894" s="46">
        <f t="shared" si="3886"/>
        <v>0</v>
      </c>
      <c r="KA894" s="37"/>
      <c r="KB894" s="97"/>
      <c r="KC894" s="47"/>
      <c r="KD894" s="271">
        <v>8473</v>
      </c>
      <c r="KE894" s="45">
        <f>IF(KD894="","",KD894-KD890)</f>
        <v>53</v>
      </c>
      <c r="KF894" s="271">
        <v>249</v>
      </c>
      <c r="KG894" s="45">
        <f>IF(KF894="","",KF894-KF890)</f>
        <v>1</v>
      </c>
      <c r="KH894" s="271">
        <v>25</v>
      </c>
      <c r="KI894" s="45">
        <f>IF(KH894="","",KH890+KJ890-KH894)</f>
        <v>2</v>
      </c>
      <c r="KJ894" s="271">
        <v>10</v>
      </c>
      <c r="KK894" s="63" t="str">
        <f>IF(KD894="","",KK890)</f>
        <v>ミニ香水</v>
      </c>
      <c r="KL894" s="280">
        <f>IF(KE894="","",KL890)</f>
        <v>1000</v>
      </c>
      <c r="KM894" s="43">
        <f>IF(KH894="","",KI894*KL894)</f>
        <v>2000</v>
      </c>
      <c r="KN894" s="46">
        <f>IF(KI894="","",KM894/(KE894*100))</f>
        <v>0.37735849056603776</v>
      </c>
      <c r="KO894" s="37"/>
      <c r="KP894" s="29"/>
      <c r="KQ894" s="47"/>
      <c r="KR894" s="271">
        <v>18127</v>
      </c>
      <c r="KS894" s="45">
        <f>IF(KR894="","",KR894-KR890)</f>
        <v>27</v>
      </c>
      <c r="KT894" s="271">
        <v>1014</v>
      </c>
      <c r="KU894" s="45">
        <f>IF(KT894="","",KT894-KT890)</f>
        <v>0</v>
      </c>
      <c r="KV894" s="271">
        <v>11</v>
      </c>
      <c r="KW894" s="45">
        <f>IF(KV894="","",KV890+KX890-KV894)</f>
        <v>0</v>
      </c>
      <c r="KX894" s="271">
        <v>4</v>
      </c>
      <c r="KY894" s="63" t="str">
        <f>IF(KR894="","",KY890)</f>
        <v>ジャグラーイヤホン</v>
      </c>
      <c r="KZ894" s="280">
        <f>IF(KS894="","",KZ890)</f>
        <v>1100</v>
      </c>
      <c r="LA894" s="43">
        <f>IF(KV894="","",KW894*KZ894)</f>
        <v>0</v>
      </c>
      <c r="LB894" s="46">
        <f>IF(KW894="","",LA894/(KS894*100))</f>
        <v>0</v>
      </c>
      <c r="LC894" s="37" t="s">
        <v>184</v>
      </c>
      <c r="LD894" s="29"/>
      <c r="LE894" s="75"/>
      <c r="LF894" s="76"/>
      <c r="LG894" s="76"/>
      <c r="LH894" s="76">
        <v>1165</v>
      </c>
      <c r="LI894" s="76">
        <f t="shared" si="3950"/>
        <v>0</v>
      </c>
      <c r="LJ894" s="77">
        <v>2</v>
      </c>
      <c r="LK894" s="76">
        <v>0</v>
      </c>
      <c r="LL894" s="76">
        <v>0</v>
      </c>
      <c r="LM894" s="78" t="str">
        <f t="shared" ref="LM894" si="3987">IF(LF892="","",LM891)</f>
        <v>スヌーピー、アンパンマンぬいぐるみ</v>
      </c>
      <c r="LN894" s="284">
        <f t="shared" ref="LN894" si="3988">IF(LG892="","",LN891)</f>
        <v>1000</v>
      </c>
      <c r="LO894" s="76">
        <f t="shared" si="3840"/>
        <v>0</v>
      </c>
      <c r="LP894" s="80"/>
      <c r="LQ894" s="37"/>
      <c r="LR894" s="29"/>
      <c r="LS894" s="273" t="str">
        <f t="shared" si="3802"/>
        <v/>
      </c>
      <c r="LT894" s="45"/>
      <c r="LU894" s="45" t="str">
        <f>IF(LT894="","",LT894-LT892)</f>
        <v/>
      </c>
      <c r="LV894" s="45"/>
      <c r="LW894" s="45" t="str">
        <f>IF(LV894="","",LV894-LV892)</f>
        <v/>
      </c>
      <c r="LX894" s="45"/>
      <c r="LY894" s="45" t="str">
        <f>IF(LX894="","",LX892+LZ892-LX894)</f>
        <v/>
      </c>
      <c r="LZ894" s="45"/>
      <c r="MA894" s="43"/>
      <c r="MB894" s="271" t="str">
        <f>IF(LT894="","",MB892)</f>
        <v/>
      </c>
      <c r="MC894" s="45" t="str">
        <f t="shared" si="3970"/>
        <v/>
      </c>
      <c r="MD894" s="46" t="str">
        <f t="shared" si="3971"/>
        <v/>
      </c>
      <c r="ME894" s="37"/>
      <c r="MF894" s="29"/>
      <c r="MG894" s="273" t="str">
        <f t="shared" si="3807"/>
        <v/>
      </c>
      <c r="MH894" s="45"/>
      <c r="MI894" s="45" t="str">
        <f>IF(MH894="","",MH894-MH892)</f>
        <v/>
      </c>
      <c r="MJ894" s="45"/>
      <c r="MK894" s="45" t="str">
        <f>IF(MJ894="","",MJ894-MJ892)</f>
        <v/>
      </c>
      <c r="ML894" s="45"/>
      <c r="MM894" s="45" t="str">
        <f>IF(ML894="","",ML892+MN892-ML894)</f>
        <v/>
      </c>
      <c r="MN894" s="45"/>
      <c r="MO894" s="43"/>
      <c r="MP894" s="271" t="str">
        <f>IF(MH894="","",MP892)</f>
        <v/>
      </c>
      <c r="MQ894" s="45" t="str">
        <f t="shared" si="3972"/>
        <v/>
      </c>
      <c r="MR894" s="46" t="str">
        <f t="shared" si="3973"/>
        <v/>
      </c>
      <c r="MS894" s="37"/>
      <c r="MT894" s="29"/>
      <c r="MU894" s="273" t="str">
        <f t="shared" si="3812"/>
        <v/>
      </c>
      <c r="MV894" s="45"/>
      <c r="MW894" s="45" t="str">
        <f>IF(MV894="","",MV894-MV892)</f>
        <v/>
      </c>
      <c r="MX894" s="45"/>
      <c r="MY894" s="45" t="str">
        <f>IF(MX894="","",MX894-MX892)</f>
        <v/>
      </c>
      <c r="MZ894" s="45"/>
      <c r="NA894" s="45" t="str">
        <f>IF(MZ894="","",MZ892+NB892-MZ894)</f>
        <v/>
      </c>
      <c r="NB894" s="45"/>
      <c r="NC894" s="43"/>
      <c r="ND894" s="271" t="str">
        <f>IF(MV894="","",ND892)</f>
        <v/>
      </c>
      <c r="NE894" s="45" t="str">
        <f t="shared" si="3974"/>
        <v/>
      </c>
      <c r="NF894" s="46" t="str">
        <f t="shared" si="3975"/>
        <v/>
      </c>
      <c r="NG894" s="37"/>
      <c r="NH894" s="29"/>
      <c r="NI894" s="273" t="str">
        <f t="shared" si="3817"/>
        <v/>
      </c>
      <c r="NJ894" s="45"/>
      <c r="NK894" s="45" t="str">
        <f>IF(NJ894="","",NJ894-NJ892)</f>
        <v/>
      </c>
      <c r="NL894" s="45"/>
      <c r="NM894" s="45" t="str">
        <f>IF(NL894="","",NL894-NL892)</f>
        <v/>
      </c>
      <c r="NN894" s="45"/>
      <c r="NO894" s="45" t="str">
        <f>IF(NN894="","",NN892+NP892-NN894)</f>
        <v/>
      </c>
      <c r="NP894" s="45"/>
      <c r="NQ894" s="43"/>
      <c r="NR894" s="271" t="str">
        <f>IF(NJ894="","",NR892)</f>
        <v/>
      </c>
      <c r="NS894" s="45" t="str">
        <f t="shared" si="3976"/>
        <v/>
      </c>
      <c r="NT894" s="46" t="str">
        <f t="shared" si="3977"/>
        <v/>
      </c>
      <c r="NU894" s="37"/>
    </row>
    <row r="895" spans="1:385" ht="15.75" thickTop="1" x14ac:dyDescent="0.25">
      <c r="A895" s="38"/>
      <c r="B895" s="39"/>
      <c r="C895" s="40"/>
      <c r="D895" s="40"/>
      <c r="E895" s="40"/>
      <c r="F895" s="135"/>
      <c r="G895" s="135"/>
      <c r="H895" s="42"/>
      <c r="I895" s="45"/>
      <c r="J895" s="45" t="str">
        <f>IF(I895="","",I895-#REF!)</f>
        <v/>
      </c>
      <c r="K895" s="45"/>
      <c r="L895" s="45" t="str">
        <f>IF(K895="","",K895-#REF!)</f>
        <v/>
      </c>
      <c r="M895" s="45"/>
      <c r="N895" s="45" t="str">
        <f>IF(M895="","",#REF!+#REF!-M895)</f>
        <v/>
      </c>
      <c r="O895" s="45"/>
      <c r="P895" s="43"/>
      <c r="Q895" s="271" t="str">
        <f>IF(I895="","",#REF!)</f>
        <v/>
      </c>
      <c r="R895" s="45" t="str">
        <f t="shared" si="3957"/>
        <v/>
      </c>
      <c r="S895" s="46" t="str">
        <f t="shared" si="3958"/>
        <v/>
      </c>
      <c r="T895" s="37"/>
      <c r="U895" s="29"/>
      <c r="V895" s="273" t="str">
        <f t="shared" si="3777"/>
        <v/>
      </c>
      <c r="W895" s="280"/>
      <c r="X895" s="45" t="str">
        <f>IF(W895="","",W895-#REF!)</f>
        <v/>
      </c>
      <c r="Y895" s="45"/>
      <c r="Z895" s="45" t="str">
        <f>IF(Y895="","",Y895-#REF!)</f>
        <v/>
      </c>
      <c r="AA895" s="45"/>
      <c r="AB895" s="45" t="str">
        <f>IF(AA895="","",#REF!+#REF!-AA895)</f>
        <v/>
      </c>
      <c r="AC895" s="45"/>
      <c r="AD895" s="43"/>
      <c r="AE895" s="271" t="str">
        <f>IF(W895="","",#REF!)</f>
        <v/>
      </c>
      <c r="AF895" s="45" t="str">
        <f t="shared" si="3959"/>
        <v/>
      </c>
      <c r="AG895" s="46" t="str">
        <f t="shared" si="3960"/>
        <v/>
      </c>
      <c r="AH895" s="37"/>
      <c r="AI895" s="29"/>
      <c r="AJ895" s="273" t="str">
        <f t="shared" si="3782"/>
        <v/>
      </c>
      <c r="AK895" s="45"/>
      <c r="AL895" s="45" t="str">
        <f>IF(AK895="","",AK895-#REF!)</f>
        <v/>
      </c>
      <c r="AM895" s="45"/>
      <c r="AN895" s="45" t="str">
        <f>IF(AM895="","",AM895-#REF!)</f>
        <v/>
      </c>
      <c r="AO895" s="45"/>
      <c r="AP895" s="45" t="str">
        <f>IF(AO895="","",#REF!+#REF!-AO895)</f>
        <v/>
      </c>
      <c r="AQ895" s="45"/>
      <c r="AR895" s="43"/>
      <c r="AS895" s="271" t="str">
        <f>IF(AK895="","",#REF!)</f>
        <v/>
      </c>
      <c r="AT895" s="45" t="str">
        <f t="shared" si="3961"/>
        <v/>
      </c>
      <c r="AU895" s="46" t="str">
        <f t="shared" si="3929"/>
        <v/>
      </c>
      <c r="AV895" s="37"/>
      <c r="AW895" s="29"/>
      <c r="AX895" s="273" t="str">
        <f t="shared" si="3787"/>
        <v/>
      </c>
      <c r="AY895" s="45"/>
      <c r="AZ895" s="45" t="str">
        <f>IF(AY895="","",AY895-#REF!)</f>
        <v/>
      </c>
      <c r="BA895" s="45"/>
      <c r="BB895" s="45" t="str">
        <f>IF(BA895="","",BA895-#REF!)</f>
        <v/>
      </c>
      <c r="BC895" s="45"/>
      <c r="BD895" s="45" t="str">
        <f>IF(BC895="","",#REF!+#REF!-BC895)</f>
        <v/>
      </c>
      <c r="BE895" s="45"/>
      <c r="BF895" s="43"/>
      <c r="BG895" s="271" t="str">
        <f>IF(AY895="","",#REF!)</f>
        <v/>
      </c>
      <c r="BH895" s="45" t="str">
        <f t="shared" si="3962"/>
        <v/>
      </c>
      <c r="BI895" s="46" t="str">
        <f t="shared" si="3963"/>
        <v/>
      </c>
      <c r="BJ895" s="37"/>
      <c r="BK895" s="29"/>
      <c r="BL895" s="47"/>
      <c r="BM895" s="269">
        <v>18296</v>
      </c>
      <c r="BN895" s="45">
        <f t="shared" si="3978"/>
        <v>45</v>
      </c>
      <c r="BO895" s="269">
        <v>851</v>
      </c>
      <c r="BP895" s="45">
        <f t="shared" si="3897"/>
        <v>4</v>
      </c>
      <c r="BQ895" s="269">
        <v>50</v>
      </c>
      <c r="BR895" s="45">
        <f t="shared" si="3846"/>
        <v>4</v>
      </c>
      <c r="BS895" s="269">
        <v>30</v>
      </c>
      <c r="BT895" s="63" t="str">
        <f t="shared" si="3847"/>
        <v>サンリオシューズキーホルダー</v>
      </c>
      <c r="BU895" s="280">
        <f t="shared" si="3848"/>
        <v>396</v>
      </c>
      <c r="BV895" s="45">
        <f t="shared" si="3849"/>
        <v>1584</v>
      </c>
      <c r="BW895" s="46">
        <f t="shared" si="3850"/>
        <v>0.35199999999999998</v>
      </c>
      <c r="BX895" s="37"/>
      <c r="BY895" s="57"/>
      <c r="BZ895" s="47"/>
      <c r="CA895" s="269">
        <v>5740</v>
      </c>
      <c r="CB895" s="45">
        <f t="shared" si="3979"/>
        <v>120</v>
      </c>
      <c r="CC895" s="269">
        <v>322</v>
      </c>
      <c r="CD895" s="45">
        <f t="shared" si="3899"/>
        <v>5</v>
      </c>
      <c r="CE895" s="269">
        <v>92</v>
      </c>
      <c r="CF895" s="45">
        <f t="shared" si="3852"/>
        <v>6</v>
      </c>
      <c r="CG895" s="269">
        <v>0</v>
      </c>
      <c r="CH895" s="63" t="str">
        <f t="shared" si="3853"/>
        <v>スプランキーラバー</v>
      </c>
      <c r="CI895" s="280">
        <f t="shared" si="3854"/>
        <v>187</v>
      </c>
      <c r="CJ895" s="45">
        <f t="shared" si="3855"/>
        <v>1122</v>
      </c>
      <c r="CK895" s="46">
        <f t="shared" si="3856"/>
        <v>9.35E-2</v>
      </c>
      <c r="CL895" s="37"/>
      <c r="CM895" s="29"/>
      <c r="CN895" s="47"/>
      <c r="CO895" s="269">
        <v>11598</v>
      </c>
      <c r="CP895" s="45">
        <f t="shared" si="3980"/>
        <v>33</v>
      </c>
      <c r="CQ895" s="269">
        <v>1324</v>
      </c>
      <c r="CR895" s="45">
        <f t="shared" si="3901"/>
        <v>3</v>
      </c>
      <c r="CS895" s="269">
        <v>15</v>
      </c>
      <c r="CT895" s="45">
        <f t="shared" si="3858"/>
        <v>2</v>
      </c>
      <c r="CU895" s="269">
        <v>2</v>
      </c>
      <c r="CV895" s="63" t="str">
        <f t="shared" si="3859"/>
        <v>ギャルキティキーケース</v>
      </c>
      <c r="CW895" s="280">
        <f t="shared" si="3860"/>
        <v>726</v>
      </c>
      <c r="CX895" s="45">
        <f t="shared" si="3861"/>
        <v>1452</v>
      </c>
      <c r="CY895" s="46">
        <f t="shared" si="3862"/>
        <v>0.44</v>
      </c>
      <c r="CZ895" s="37"/>
      <c r="DA895" s="29"/>
      <c r="DB895" s="273" t="str">
        <f t="shared" si="3792"/>
        <v/>
      </c>
      <c r="DC895" s="45"/>
      <c r="DD895" s="45" t="str">
        <f>IF(DC895="","",DC895-#REF!)</f>
        <v/>
      </c>
      <c r="DE895" s="45"/>
      <c r="DF895" s="45" t="str">
        <f>IF(DE895="","",DE895-#REF!)</f>
        <v/>
      </c>
      <c r="DG895" s="45"/>
      <c r="DH895" s="45" t="str">
        <f>IF(DG895="","",#REF!+#REF!-DG895)</f>
        <v/>
      </c>
      <c r="DI895" s="45"/>
      <c r="DJ895" s="43"/>
      <c r="DK895" s="271" t="str">
        <f>IF(DC895="","",#REF!)</f>
        <v/>
      </c>
      <c r="DL895" s="45" t="str">
        <f t="shared" si="3964"/>
        <v/>
      </c>
      <c r="DM895" s="46" t="str">
        <f t="shared" si="3965"/>
        <v/>
      </c>
      <c r="DN895" s="37"/>
      <c r="DO895" s="29"/>
      <c r="DP895" s="273" t="str">
        <f t="shared" si="3797"/>
        <v/>
      </c>
      <c r="DQ895" s="45"/>
      <c r="DR895" s="45" t="str">
        <f>IF(DQ895="","",DQ895-#REF!)</f>
        <v/>
      </c>
      <c r="DS895" s="45"/>
      <c r="DT895" s="45" t="str">
        <f>IF(DS895="","",DS895-#REF!)</f>
        <v/>
      </c>
      <c r="DU895" s="45"/>
      <c r="DV895" s="45" t="str">
        <f>IF(DU895="","",#REF!+#REF!-DU895)</f>
        <v/>
      </c>
      <c r="DW895" s="45"/>
      <c r="DX895" s="43"/>
      <c r="DY895" s="271" t="str">
        <f>IF(DQ895="","",#REF!)</f>
        <v/>
      </c>
      <c r="DZ895" s="45" t="str">
        <f t="shared" si="3966"/>
        <v/>
      </c>
      <c r="EA895" s="46" t="str">
        <f t="shared" si="3967"/>
        <v/>
      </c>
      <c r="EB895" s="37"/>
      <c r="GU895" s="220"/>
      <c r="HX895" s="360"/>
      <c r="HY895" s="47"/>
      <c r="HZ895" s="269">
        <v>2405</v>
      </c>
      <c r="IA895" s="45">
        <f t="shared" si="3981"/>
        <v>114</v>
      </c>
      <c r="IB895" s="269">
        <v>79</v>
      </c>
      <c r="IC895" s="45">
        <f t="shared" si="3903"/>
        <v>2</v>
      </c>
      <c r="ID895" s="269">
        <v>21</v>
      </c>
      <c r="IE895" s="45">
        <f t="shared" si="3864"/>
        <v>2</v>
      </c>
      <c r="IF895" s="269">
        <v>3</v>
      </c>
      <c r="IG895" s="63" t="str">
        <f t="shared" si="3865"/>
        <v>アンパンマンもちふわ</v>
      </c>
      <c r="IH895" s="280">
        <f t="shared" si="3866"/>
        <v>673</v>
      </c>
      <c r="II895" s="45">
        <f t="shared" si="3867"/>
        <v>1346</v>
      </c>
      <c r="IJ895" s="46">
        <f t="shared" si="3868"/>
        <v>0.11807017543859649</v>
      </c>
      <c r="IK895" s="37"/>
      <c r="IL895" s="29"/>
      <c r="IM895" s="47"/>
      <c r="IN895" s="269">
        <v>2049</v>
      </c>
      <c r="IO895" s="45">
        <f t="shared" si="3982"/>
        <v>36</v>
      </c>
      <c r="IP895" s="269">
        <v>102</v>
      </c>
      <c r="IQ895" s="45">
        <f t="shared" si="3905"/>
        <v>2</v>
      </c>
      <c r="IR895" s="269">
        <v>40</v>
      </c>
      <c r="IS895" s="45">
        <f t="shared" si="3870"/>
        <v>2</v>
      </c>
      <c r="IT895" s="269">
        <v>0</v>
      </c>
      <c r="IU895" s="64" t="str">
        <f t="shared" si="3871"/>
        <v>SPGマスコット</v>
      </c>
      <c r="IV895" s="280">
        <f t="shared" si="3872"/>
        <v>165</v>
      </c>
      <c r="IW895" s="45">
        <f t="shared" si="3873"/>
        <v>330</v>
      </c>
      <c r="IX895" s="46">
        <f t="shared" si="3874"/>
        <v>9.166666666666666E-2</v>
      </c>
      <c r="IY895" s="37"/>
      <c r="IZ895" s="278"/>
      <c r="JA895" s="47"/>
      <c r="JB895" s="269">
        <v>2769</v>
      </c>
      <c r="JC895" s="45">
        <f t="shared" si="3983"/>
        <v>28</v>
      </c>
      <c r="JD895" s="269">
        <v>213</v>
      </c>
      <c r="JE895" s="45">
        <f t="shared" si="3907"/>
        <v>6</v>
      </c>
      <c r="JF895" s="269">
        <v>130</v>
      </c>
      <c r="JG895" s="45">
        <f t="shared" si="3876"/>
        <v>6</v>
      </c>
      <c r="JH895" s="269">
        <v>-126</v>
      </c>
      <c r="JI895" s="63" t="str">
        <f t="shared" si="3877"/>
        <v>おさるのジョージラバー</v>
      </c>
      <c r="JJ895" s="280">
        <f t="shared" si="3878"/>
        <v>335</v>
      </c>
      <c r="JK895" s="45">
        <f t="shared" si="3879"/>
        <v>2010</v>
      </c>
      <c r="JL895" s="46">
        <f t="shared" si="3880"/>
        <v>0.71785714285714286</v>
      </c>
      <c r="JM895" s="37" t="s">
        <v>189</v>
      </c>
      <c r="JN895" s="29"/>
      <c r="JO895" s="47"/>
      <c r="JP895" s="269">
        <v>3534</v>
      </c>
      <c r="JQ895" s="45">
        <f t="shared" si="3984"/>
        <v>55</v>
      </c>
      <c r="JR895" s="269">
        <v>176</v>
      </c>
      <c r="JS895" s="45">
        <f t="shared" si="3909"/>
        <v>2</v>
      </c>
      <c r="JT895" s="269">
        <v>16</v>
      </c>
      <c r="JU895" s="45">
        <f t="shared" si="3882"/>
        <v>2</v>
      </c>
      <c r="JV895" s="269">
        <v>0</v>
      </c>
      <c r="JW895" s="63" t="str">
        <f t="shared" si="3883"/>
        <v>グミッツェルプチ</v>
      </c>
      <c r="JX895" s="280">
        <f t="shared" si="3884"/>
        <v>189</v>
      </c>
      <c r="JY895" s="45">
        <f t="shared" si="3885"/>
        <v>378</v>
      </c>
      <c r="JZ895" s="46">
        <f t="shared" si="3886"/>
        <v>6.8727272727272734E-2</v>
      </c>
      <c r="KA895" s="37"/>
      <c r="KB895" s="51"/>
      <c r="KC895" s="47"/>
      <c r="KD895" s="269">
        <v>8960</v>
      </c>
      <c r="KE895" s="45">
        <f>IF(KD895="","",KD895-KD891)</f>
        <v>73</v>
      </c>
      <c r="KF895" s="269">
        <v>523</v>
      </c>
      <c r="KG895" s="45">
        <f>IF(KF895="","",KF895-KF891)</f>
        <v>6</v>
      </c>
      <c r="KH895" s="269">
        <v>32</v>
      </c>
      <c r="KI895" s="45">
        <f>IF(KH895="","",KH891+KJ891-KH895)</f>
        <v>7</v>
      </c>
      <c r="KJ895" s="269">
        <v>9</v>
      </c>
      <c r="KK895" s="63" t="str">
        <f>IF(KD895="","",KK891)</f>
        <v>ニキ</v>
      </c>
      <c r="KL895" s="280">
        <f>IF(KE895="","",KL891)</f>
        <v>800</v>
      </c>
      <c r="KM895" s="45">
        <f>IF(KH895="","",KI895*KL895)</f>
        <v>5600</v>
      </c>
      <c r="KN895" s="46">
        <f>IF(KI895="","",KM895/(KE895*100))</f>
        <v>0.76712328767123283</v>
      </c>
      <c r="KO895" s="37"/>
      <c r="KP895" s="29"/>
      <c r="KQ895" s="47"/>
      <c r="KR895" s="269">
        <v>15030</v>
      </c>
      <c r="KS895" s="45">
        <f>IF(KR895="","",KR895-KR891)</f>
        <v>41</v>
      </c>
      <c r="KT895" s="269">
        <v>1788</v>
      </c>
      <c r="KU895" s="45">
        <f>IF(KT895="","",KT895-KT891)</f>
        <v>5</v>
      </c>
      <c r="KV895" s="269">
        <v>34</v>
      </c>
      <c r="KW895" s="45">
        <f>IF(KV895="","",KV891+KX891-KV895)</f>
        <v>5</v>
      </c>
      <c r="KX895" s="269">
        <v>5</v>
      </c>
      <c r="KY895" s="63" t="str">
        <f>IF(KR895="","",KY891)</f>
        <v>スプランキーマスコット</v>
      </c>
      <c r="KZ895" s="280">
        <f>IF(KS895="","",KZ891)</f>
        <v>165</v>
      </c>
      <c r="LA895" s="45">
        <f>IF(KV895="","",KW895*KZ895)</f>
        <v>825</v>
      </c>
      <c r="LB895" s="46">
        <f>IF(KW895="","",LA895/(KS895*100))</f>
        <v>0.20121951219512196</v>
      </c>
      <c r="LC895" s="37"/>
      <c r="LD895" s="29"/>
      <c r="LE895" s="273">
        <f>IF(A883="","",A883)</f>
        <v>45817</v>
      </c>
      <c r="LF895" s="271">
        <v>65242</v>
      </c>
      <c r="LG895" s="285">
        <f>IF(LF895="","",LF895-LF892)</f>
        <v>105</v>
      </c>
      <c r="LH895" s="271">
        <v>444</v>
      </c>
      <c r="LI895" s="271">
        <f t="shared" ref="LI895:LI897" si="3989">IF(LH895="","",LH895-LH892)</f>
        <v>0</v>
      </c>
      <c r="LJ895" s="43">
        <v>2</v>
      </c>
      <c r="LK895" s="43">
        <v>0</v>
      </c>
      <c r="LL895" s="271">
        <v>0</v>
      </c>
      <c r="LM895" s="279" t="str">
        <f t="shared" ref="LM895" si="3990">IF(LF895="","",LM892)</f>
        <v>コキンちゃん、赤ちゃんマン</v>
      </c>
      <c r="LN895" s="272">
        <f t="shared" ref="LN895" si="3991">IF(LG895="","",LN892)</f>
        <v>1000</v>
      </c>
      <c r="LO895" s="271">
        <f t="shared" si="3840"/>
        <v>0</v>
      </c>
      <c r="LP895" s="275"/>
      <c r="LQ895" s="37"/>
      <c r="LR895" s="29"/>
      <c r="LS895" s="273" t="str">
        <f t="shared" si="3802"/>
        <v/>
      </c>
      <c r="LT895" s="45"/>
      <c r="LU895" s="45" t="str">
        <f>IF(LT895="","",LT895-#REF!)</f>
        <v/>
      </c>
      <c r="LV895" s="45"/>
      <c r="LW895" s="45" t="str">
        <f>IF(LV895="","",LV895-#REF!)</f>
        <v/>
      </c>
      <c r="LX895" s="45"/>
      <c r="LY895" s="45" t="str">
        <f>IF(LX895="","",#REF!+#REF!-LX895)</f>
        <v/>
      </c>
      <c r="LZ895" s="45"/>
      <c r="MA895" s="43"/>
      <c r="MB895" s="271" t="str">
        <f>IF(LT895="","",#REF!)</f>
        <v/>
      </c>
      <c r="MC895" s="45" t="str">
        <f t="shared" si="3970"/>
        <v/>
      </c>
      <c r="MD895" s="46" t="str">
        <f t="shared" si="3971"/>
        <v/>
      </c>
      <c r="ME895" s="37"/>
      <c r="MF895" s="29"/>
      <c r="MG895" s="273" t="str">
        <f t="shared" si="3807"/>
        <v/>
      </c>
      <c r="MH895" s="45"/>
      <c r="MI895" s="45" t="str">
        <f>IF(MH895="","",MH895-#REF!)</f>
        <v/>
      </c>
      <c r="MJ895" s="45"/>
      <c r="MK895" s="45" t="str">
        <f>IF(MJ895="","",MJ895-#REF!)</f>
        <v/>
      </c>
      <c r="ML895" s="45"/>
      <c r="MM895" s="45" t="str">
        <f>IF(ML895="","",#REF!+#REF!-ML895)</f>
        <v/>
      </c>
      <c r="MN895" s="45"/>
      <c r="MO895" s="43"/>
      <c r="MP895" s="271" t="str">
        <f>IF(MH895="","",#REF!)</f>
        <v/>
      </c>
      <c r="MQ895" s="45" t="str">
        <f t="shared" si="3972"/>
        <v/>
      </c>
      <c r="MR895" s="46" t="str">
        <f t="shared" si="3973"/>
        <v/>
      </c>
      <c r="MS895" s="37"/>
      <c r="MT895" s="29"/>
      <c r="MU895" s="273" t="str">
        <f t="shared" si="3812"/>
        <v/>
      </c>
      <c r="MV895" s="45"/>
      <c r="MW895" s="45" t="str">
        <f>IF(MV895="","",MV895-#REF!)</f>
        <v/>
      </c>
      <c r="MX895" s="45"/>
      <c r="MY895" s="45" t="str">
        <f>IF(MX895="","",MX895-#REF!)</f>
        <v/>
      </c>
      <c r="MZ895" s="45"/>
      <c r="NA895" s="45" t="str">
        <f>IF(MZ895="","",#REF!+#REF!-MZ895)</f>
        <v/>
      </c>
      <c r="NB895" s="45"/>
      <c r="NC895" s="43"/>
      <c r="ND895" s="271" t="str">
        <f>IF(MV895="","",#REF!)</f>
        <v/>
      </c>
      <c r="NE895" s="45" t="str">
        <f t="shared" si="3974"/>
        <v/>
      </c>
      <c r="NF895" s="46" t="str">
        <f t="shared" si="3975"/>
        <v/>
      </c>
      <c r="NG895" s="37"/>
      <c r="NH895" s="29"/>
      <c r="NI895" s="273" t="str">
        <f t="shared" si="3817"/>
        <v/>
      </c>
      <c r="NJ895" s="45"/>
      <c r="NK895" s="45" t="str">
        <f>IF(NJ895="","",NJ895-#REF!)</f>
        <v/>
      </c>
      <c r="NL895" s="45"/>
      <c r="NM895" s="45" t="str">
        <f>IF(NL895="","",NL895-#REF!)</f>
        <v/>
      </c>
      <c r="NN895" s="45"/>
      <c r="NO895" s="45" t="str">
        <f>IF(NN895="","",#REF!+#REF!-NN895)</f>
        <v/>
      </c>
      <c r="NP895" s="45"/>
      <c r="NQ895" s="43"/>
      <c r="NR895" s="271" t="str">
        <f>IF(NJ895="","",#REF!)</f>
        <v/>
      </c>
      <c r="NS895" s="45" t="str">
        <f t="shared" si="3976"/>
        <v/>
      </c>
      <c r="NT895" s="46" t="str">
        <f t="shared" si="3977"/>
        <v/>
      </c>
      <c r="NU895" s="37"/>
    </row>
    <row r="896" spans="1:385" ht="15.75" thickBot="1" x14ac:dyDescent="0.3">
      <c r="A896" s="38"/>
      <c r="B896" s="39"/>
      <c r="C896" s="40"/>
      <c r="D896" s="40"/>
      <c r="E896" s="40"/>
      <c r="F896" s="135"/>
      <c r="G896" s="135"/>
      <c r="H896" s="42"/>
      <c r="I896" s="45"/>
      <c r="J896" s="45" t="str">
        <f t="shared" ref="J896:J900" si="3992">IF(I896="","",I896-I895)</f>
        <v/>
      </c>
      <c r="K896" s="45"/>
      <c r="L896" s="45" t="str">
        <f t="shared" ref="L896:L899" si="3993">IF(K896="","",K896-K895)</f>
        <v/>
      </c>
      <c r="M896" s="45"/>
      <c r="N896" s="45" t="str">
        <f t="shared" ref="N896:N900" si="3994">IF(M896="","",M895+O895-M896)</f>
        <v/>
      </c>
      <c r="O896" s="45"/>
      <c r="P896" s="43"/>
      <c r="Q896" s="271" t="str">
        <f t="shared" ref="Q896:Q900" si="3995">IF(I896="","",Q895)</f>
        <v/>
      </c>
      <c r="R896" s="45" t="str">
        <f t="shared" si="3957"/>
        <v/>
      </c>
      <c r="S896" s="46" t="str">
        <f t="shared" si="3958"/>
        <v/>
      </c>
      <c r="T896" s="37"/>
      <c r="U896" s="29"/>
      <c r="V896" s="273" t="str">
        <f t="shared" si="3777"/>
        <v/>
      </c>
      <c r="W896" s="280"/>
      <c r="X896" s="45" t="str">
        <f t="shared" ref="X896:X900" si="3996">IF(W896="","",W896-W895)</f>
        <v/>
      </c>
      <c r="Y896" s="45"/>
      <c r="Z896" s="45" t="str">
        <f t="shared" ref="Z896:Z899" si="3997">IF(Y896="","",Y896-Y895)</f>
        <v/>
      </c>
      <c r="AA896" s="45"/>
      <c r="AB896" s="45" t="str">
        <f t="shared" ref="AB896:AB900" si="3998">IF(AA896="","",AA895+AC895-AA896)</f>
        <v/>
      </c>
      <c r="AC896" s="45"/>
      <c r="AD896" s="43"/>
      <c r="AE896" s="271" t="str">
        <f t="shared" ref="AE896:AE897" si="3999">IF(W896="","",AE895)</f>
        <v/>
      </c>
      <c r="AF896" s="45" t="str">
        <f t="shared" si="3959"/>
        <v/>
      </c>
      <c r="AG896" s="46" t="str">
        <f t="shared" si="3960"/>
        <v/>
      </c>
      <c r="AH896" s="37"/>
      <c r="AI896" s="29"/>
      <c r="AJ896" s="273" t="str">
        <f t="shared" si="3782"/>
        <v/>
      </c>
      <c r="AK896" s="45"/>
      <c r="AL896" s="45" t="str">
        <f t="shared" ref="AL896:AL900" si="4000">IF(AK896="","",AK896-AK895)</f>
        <v/>
      </c>
      <c r="AM896" s="45"/>
      <c r="AN896" s="45" t="str">
        <f t="shared" ref="AN896:AN900" si="4001">IF(AM896="","",AM896-AM895)</f>
        <v/>
      </c>
      <c r="AO896" s="45"/>
      <c r="AP896" s="45" t="str">
        <f t="shared" ref="AP896:AP900" si="4002">IF(AO896="","",AO895+AQ895-AO896)</f>
        <v/>
      </c>
      <c r="AQ896" s="45"/>
      <c r="AR896" s="43"/>
      <c r="AS896" s="271" t="str">
        <f t="shared" ref="AS896:AS897" si="4003">IF(AK896="","",AS895)</f>
        <v/>
      </c>
      <c r="AT896" s="45" t="str">
        <f t="shared" si="3961"/>
        <v/>
      </c>
      <c r="AU896" s="46" t="str">
        <f t="shared" si="3929"/>
        <v/>
      </c>
      <c r="AV896" s="37"/>
      <c r="AW896" s="29"/>
      <c r="AX896" s="273" t="str">
        <f t="shared" si="3787"/>
        <v/>
      </c>
      <c r="AY896" s="45"/>
      <c r="AZ896" s="45" t="str">
        <f t="shared" ref="AZ896:AZ900" si="4004">IF(AY896="","",AY896-AY895)</f>
        <v/>
      </c>
      <c r="BA896" s="45"/>
      <c r="BB896" s="45" t="str">
        <f t="shared" ref="BB896:BB900" si="4005">IF(BA896="","",BA896-BA895)</f>
        <v/>
      </c>
      <c r="BC896" s="45"/>
      <c r="BD896" s="45" t="str">
        <f t="shared" ref="BD896:BD900" si="4006">IF(BC896="","",BC895+BE895-BC896)</f>
        <v/>
      </c>
      <c r="BE896" s="45"/>
      <c r="BF896" s="43"/>
      <c r="BG896" s="271" t="str">
        <f t="shared" ref="BG896:BG897" si="4007">IF(AY896="","",BG895)</f>
        <v/>
      </c>
      <c r="BH896" s="45" t="str">
        <f t="shared" si="3962"/>
        <v/>
      </c>
      <c r="BI896" s="46" t="str">
        <f t="shared" si="3963"/>
        <v/>
      </c>
      <c r="BJ896" s="37"/>
      <c r="BK896" s="29"/>
      <c r="BL896" s="75"/>
      <c r="BM896" s="76">
        <v>12997</v>
      </c>
      <c r="BN896" s="76">
        <f t="shared" si="3978"/>
        <v>58</v>
      </c>
      <c r="BO896" s="76">
        <v>1598</v>
      </c>
      <c r="BP896" s="76">
        <f t="shared" si="3897"/>
        <v>5</v>
      </c>
      <c r="BQ896" s="76">
        <v>290</v>
      </c>
      <c r="BR896" s="76">
        <f t="shared" si="3846"/>
        <v>10</v>
      </c>
      <c r="BS896" s="76">
        <v>0</v>
      </c>
      <c r="BT896" s="78" t="str">
        <f t="shared" si="3847"/>
        <v>サンリオブレスレット</v>
      </c>
      <c r="BU896" s="284">
        <f t="shared" si="3848"/>
        <v>200</v>
      </c>
      <c r="BV896" s="76">
        <f t="shared" si="3849"/>
        <v>2000</v>
      </c>
      <c r="BW896" s="80">
        <f t="shared" si="3850"/>
        <v>0.34482758620689657</v>
      </c>
      <c r="BX896" s="37"/>
      <c r="BY896" s="57"/>
      <c r="BZ896" s="75"/>
      <c r="CA896" s="76">
        <v>3872</v>
      </c>
      <c r="CB896" s="76">
        <f t="shared" si="3979"/>
        <v>67</v>
      </c>
      <c r="CC896" s="76">
        <v>215</v>
      </c>
      <c r="CD896" s="76">
        <f t="shared" si="3899"/>
        <v>14</v>
      </c>
      <c r="CE896" s="76">
        <v>300</v>
      </c>
      <c r="CF896" s="76">
        <f t="shared" si="3852"/>
        <v>20</v>
      </c>
      <c r="CG896" s="76">
        <v>10</v>
      </c>
      <c r="CH896" s="78" t="str">
        <f t="shared" si="3853"/>
        <v>スプランキージビッツ</v>
      </c>
      <c r="CI896" s="284">
        <f t="shared" si="3854"/>
        <v>37</v>
      </c>
      <c r="CJ896" s="76">
        <f t="shared" si="3855"/>
        <v>740</v>
      </c>
      <c r="CK896" s="80">
        <f t="shared" si="3856"/>
        <v>0.11044776119402985</v>
      </c>
      <c r="CL896" s="37" t="s">
        <v>187</v>
      </c>
      <c r="CM896" s="29"/>
      <c r="CN896" s="75"/>
      <c r="CO896" s="76">
        <v>16152</v>
      </c>
      <c r="CP896" s="76">
        <f t="shared" si="3980"/>
        <v>20</v>
      </c>
      <c r="CQ896" s="76">
        <v>1130</v>
      </c>
      <c r="CR896" s="76">
        <f t="shared" si="3901"/>
        <v>4</v>
      </c>
      <c r="CS896" s="76">
        <v>55</v>
      </c>
      <c r="CT896" s="76">
        <f t="shared" si="3858"/>
        <v>4</v>
      </c>
      <c r="CU896" s="76">
        <v>0</v>
      </c>
      <c r="CV896" s="85" t="str">
        <f t="shared" si="3859"/>
        <v>サンリオシューズキーホルダー</v>
      </c>
      <c r="CW896" s="284">
        <f t="shared" si="3860"/>
        <v>396</v>
      </c>
      <c r="CX896" s="76">
        <f t="shared" si="3861"/>
        <v>1584</v>
      </c>
      <c r="CY896" s="80">
        <f t="shared" si="3862"/>
        <v>0.79200000000000004</v>
      </c>
      <c r="CZ896" s="37"/>
      <c r="DA896" s="29"/>
      <c r="DB896" s="273" t="str">
        <f t="shared" si="3792"/>
        <v/>
      </c>
      <c r="DC896" s="45"/>
      <c r="DD896" s="45" t="str">
        <f t="shared" ref="DD896:DD897" si="4008">IF(DC896="","",DC896-DC895)</f>
        <v/>
      </c>
      <c r="DE896" s="45"/>
      <c r="DF896" s="45" t="str">
        <f t="shared" ref="DF896:DF897" si="4009">IF(DE896="","",DE896-DE895)</f>
        <v/>
      </c>
      <c r="DG896" s="45"/>
      <c r="DH896" s="45" t="str">
        <f t="shared" ref="DH896:DH897" si="4010">IF(DG896="","",DG895+DI895-DG896)</f>
        <v/>
      </c>
      <c r="DI896" s="45"/>
      <c r="DJ896" s="43"/>
      <c r="DK896" s="271" t="str">
        <f t="shared" ref="DK896:DK897" si="4011">IF(DC896="","",DK895)</f>
        <v/>
      </c>
      <c r="DL896" s="45" t="str">
        <f t="shared" si="3964"/>
        <v/>
      </c>
      <c r="DM896" s="46" t="str">
        <f t="shared" si="3965"/>
        <v/>
      </c>
      <c r="DN896" s="37"/>
      <c r="DO896" s="29"/>
      <c r="DP896" s="273" t="str">
        <f t="shared" si="3797"/>
        <v/>
      </c>
      <c r="DQ896" s="45"/>
      <c r="DR896" s="45" t="str">
        <f t="shared" ref="DR896:DR897" si="4012">IF(DQ896="","",DQ896-DQ895)</f>
        <v/>
      </c>
      <c r="DS896" s="45"/>
      <c r="DT896" s="45" t="str">
        <f t="shared" ref="DT896:DT897" si="4013">IF(DS896="","",DS896-DS895)</f>
        <v/>
      </c>
      <c r="DU896" s="45"/>
      <c r="DV896" s="45" t="str">
        <f t="shared" ref="DV896:DV897" si="4014">IF(DU896="","",DU895+DW895-DU896)</f>
        <v/>
      </c>
      <c r="DW896" s="45"/>
      <c r="DX896" s="43"/>
      <c r="DY896" s="271" t="str">
        <f t="shared" ref="DY896:DY897" si="4015">IF(DQ896="","",DY895)</f>
        <v/>
      </c>
      <c r="DZ896" s="45" t="str">
        <f t="shared" si="3966"/>
        <v/>
      </c>
      <c r="EA896" s="46" t="str">
        <f t="shared" si="3967"/>
        <v/>
      </c>
      <c r="EB896" s="37"/>
      <c r="GU896" s="220"/>
      <c r="HX896" s="360"/>
      <c r="HY896" s="75"/>
      <c r="HZ896" s="76">
        <v>2762</v>
      </c>
      <c r="IA896" s="76">
        <f t="shared" si="3981"/>
        <v>197</v>
      </c>
      <c r="IB896" s="76">
        <v>120</v>
      </c>
      <c r="IC896" s="76">
        <f t="shared" si="3903"/>
        <v>15</v>
      </c>
      <c r="ID896" s="76">
        <v>150</v>
      </c>
      <c r="IE896" s="76">
        <f t="shared" si="3864"/>
        <v>16</v>
      </c>
      <c r="IF896" s="76">
        <v>0</v>
      </c>
      <c r="IG896" s="78" t="str">
        <f t="shared" si="3865"/>
        <v>スプランキーラバー</v>
      </c>
      <c r="IH896" s="284">
        <f t="shared" si="3866"/>
        <v>200</v>
      </c>
      <c r="II896" s="76">
        <f t="shared" si="3867"/>
        <v>3200</v>
      </c>
      <c r="IJ896" s="80">
        <f t="shared" si="3868"/>
        <v>0.16243654822335024</v>
      </c>
      <c r="IK896" s="37"/>
      <c r="IL896" s="29"/>
      <c r="IM896" s="75"/>
      <c r="IN896" s="76">
        <v>3511</v>
      </c>
      <c r="IO896" s="76">
        <f t="shared" si="3982"/>
        <v>93</v>
      </c>
      <c r="IP896" s="76">
        <v>148</v>
      </c>
      <c r="IQ896" s="76">
        <f t="shared" si="3905"/>
        <v>6</v>
      </c>
      <c r="IR896" s="76">
        <v>42</v>
      </c>
      <c r="IS896" s="76">
        <f t="shared" si="3870"/>
        <v>6</v>
      </c>
      <c r="IT896" s="76">
        <v>0</v>
      </c>
      <c r="IU896" s="78" t="str">
        <f t="shared" si="3871"/>
        <v>NICI</v>
      </c>
      <c r="IV896" s="284">
        <f t="shared" si="3872"/>
        <v>682</v>
      </c>
      <c r="IW896" s="76">
        <f t="shared" si="3873"/>
        <v>4092</v>
      </c>
      <c r="IX896" s="80">
        <f t="shared" si="3874"/>
        <v>0.44</v>
      </c>
      <c r="IY896" s="37"/>
      <c r="IZ896" s="278"/>
      <c r="JA896" s="75"/>
      <c r="JB896" s="76">
        <v>1861</v>
      </c>
      <c r="JC896" s="76">
        <f t="shared" si="3983"/>
        <v>84</v>
      </c>
      <c r="JD896" s="76">
        <v>104</v>
      </c>
      <c r="JE896" s="76">
        <f t="shared" si="3907"/>
        <v>10</v>
      </c>
      <c r="JF896" s="76">
        <v>50</v>
      </c>
      <c r="JG896" s="76">
        <f t="shared" si="3876"/>
        <v>8</v>
      </c>
      <c r="JH896" s="76">
        <v>0</v>
      </c>
      <c r="JI896" s="78" t="str">
        <f t="shared" si="3877"/>
        <v>サンリオシューズKH</v>
      </c>
      <c r="JJ896" s="284">
        <f t="shared" si="3878"/>
        <v>387</v>
      </c>
      <c r="JK896" s="76">
        <f t="shared" si="3879"/>
        <v>3096</v>
      </c>
      <c r="JL896" s="80">
        <f t="shared" si="3880"/>
        <v>0.36857142857142855</v>
      </c>
      <c r="JM896" s="37" t="s">
        <v>190</v>
      </c>
      <c r="JN896" s="29"/>
      <c r="JO896" s="75"/>
      <c r="JP896" s="76">
        <v>2693</v>
      </c>
      <c r="JQ896" s="76">
        <f t="shared" si="3984"/>
        <v>26</v>
      </c>
      <c r="JR896" s="76">
        <v>147</v>
      </c>
      <c r="JS896" s="76">
        <f t="shared" si="3909"/>
        <v>3</v>
      </c>
      <c r="JT896" s="76">
        <v>23</v>
      </c>
      <c r="JU896" s="76">
        <f t="shared" si="3882"/>
        <v>2</v>
      </c>
      <c r="JV896" s="76">
        <v>-3</v>
      </c>
      <c r="JW896" s="78" t="str">
        <f t="shared" si="3883"/>
        <v>グミッツェル</v>
      </c>
      <c r="JX896" s="284">
        <f t="shared" si="3884"/>
        <v>170</v>
      </c>
      <c r="JY896" s="76">
        <f t="shared" si="3885"/>
        <v>340</v>
      </c>
      <c r="JZ896" s="80">
        <f t="shared" si="3886"/>
        <v>0.13076923076923078</v>
      </c>
      <c r="KA896" s="37" t="s">
        <v>191</v>
      </c>
      <c r="KB896" s="51"/>
      <c r="KC896" s="75"/>
      <c r="KD896" s="76">
        <v>8215</v>
      </c>
      <c r="KE896" s="76">
        <f>IF(KD896="","",KD896-KD892)</f>
        <v>51</v>
      </c>
      <c r="KF896" s="76">
        <v>397</v>
      </c>
      <c r="KG896" s="76">
        <f>IF(KF896="","",KF896-KF892)</f>
        <v>8</v>
      </c>
      <c r="KH896" s="76">
        <v>5</v>
      </c>
      <c r="KI896" s="76">
        <f>IF(KH896="","",KH892+KJ892-KH896)</f>
        <v>7</v>
      </c>
      <c r="KJ896" s="76">
        <v>10</v>
      </c>
      <c r="KK896" s="78" t="str">
        <f>IF(KD896="","",KK892)</f>
        <v>グミッツェルプチ</v>
      </c>
      <c r="KL896" s="284">
        <f>IF(KE896="","",KL892)</f>
        <v>180</v>
      </c>
      <c r="KM896" s="76">
        <f>IF(KH896="","",KI896*KL896)</f>
        <v>1260</v>
      </c>
      <c r="KN896" s="80">
        <f>IF(KI896="","",KM896/(KE896*100))</f>
        <v>0.24705882352941178</v>
      </c>
      <c r="KO896" s="37"/>
      <c r="KP896" s="29"/>
      <c r="KQ896" s="75"/>
      <c r="KR896" s="76">
        <v>15818</v>
      </c>
      <c r="KS896" s="76">
        <f>IF(KR896="","",KR896-KR892)</f>
        <v>177</v>
      </c>
      <c r="KT896" s="76">
        <v>1880</v>
      </c>
      <c r="KU896" s="76">
        <f>IF(KT896="","",KT896-KT892)</f>
        <v>14</v>
      </c>
      <c r="KV896" s="76">
        <v>135</v>
      </c>
      <c r="KW896" s="76">
        <f>IF(KV896="","",KV892+KX892-KV896)</f>
        <v>5</v>
      </c>
      <c r="KX896" s="76">
        <v>0</v>
      </c>
      <c r="KY896" s="78" t="str">
        <f>IF(KR896="","",KY892)</f>
        <v>スプランキーラバー</v>
      </c>
      <c r="KZ896" s="284">
        <f>IF(KS896="","",KZ892)</f>
        <v>187</v>
      </c>
      <c r="LA896" s="76">
        <f>IF(KV896="","",KW896*KZ896)</f>
        <v>935</v>
      </c>
      <c r="LB896" s="80">
        <f>IF(KW896="","",LA896/(KS896*100))</f>
        <v>5.2824858757062144E-2</v>
      </c>
      <c r="LC896" s="37"/>
      <c r="LD896" s="29"/>
      <c r="LE896" s="47"/>
      <c r="LF896" s="45"/>
      <c r="LG896" s="45"/>
      <c r="LH896" s="45">
        <v>529</v>
      </c>
      <c r="LI896" s="45">
        <f t="shared" si="3989"/>
        <v>0</v>
      </c>
      <c r="LJ896" s="43">
        <v>2</v>
      </c>
      <c r="LK896" s="45">
        <v>0</v>
      </c>
      <c r="LL896" s="45">
        <v>0</v>
      </c>
      <c r="LM896" s="73" t="str">
        <f t="shared" ref="LM896" si="4016">IF(LF895="","",LM893)</f>
        <v>バイキンティッシュカバー、アンパンブランケット黄色</v>
      </c>
      <c r="LN896" s="280">
        <f t="shared" ref="LN896" si="4017">IF(LG895="","",LN893)</f>
        <v>1000</v>
      </c>
      <c r="LO896" s="45">
        <f t="shared" si="3840"/>
        <v>0</v>
      </c>
      <c r="LP896" s="46"/>
      <c r="LQ896" s="37"/>
      <c r="LR896" s="29"/>
      <c r="LS896" s="273" t="str">
        <f t="shared" si="3802"/>
        <v/>
      </c>
      <c r="LT896" s="45"/>
      <c r="LU896" s="45" t="str">
        <f t="shared" ref="LU896:LU900" si="4018">IF(LT896="","",LT896-LT895)</f>
        <v/>
      </c>
      <c r="LV896" s="45"/>
      <c r="LW896" s="45" t="str">
        <f t="shared" ref="LW896:LW899" si="4019">IF(LV896="","",LV896-LV895)</f>
        <v/>
      </c>
      <c r="LX896" s="45"/>
      <c r="LY896" s="45" t="str">
        <f t="shared" ref="LY896:LY900" si="4020">IF(LX896="","",LX895+LZ895-LX896)</f>
        <v/>
      </c>
      <c r="LZ896" s="45"/>
      <c r="MA896" s="43"/>
      <c r="MB896" s="271" t="str">
        <f t="shared" ref="MB896:MB897" si="4021">IF(LT896="","",MB895)</f>
        <v/>
      </c>
      <c r="MC896" s="45" t="str">
        <f t="shared" si="3970"/>
        <v/>
      </c>
      <c r="MD896" s="46" t="str">
        <f t="shared" si="3971"/>
        <v/>
      </c>
      <c r="ME896" s="37"/>
      <c r="MF896" s="29"/>
      <c r="MG896" s="273" t="str">
        <f t="shared" si="3807"/>
        <v/>
      </c>
      <c r="MH896" s="45"/>
      <c r="MI896" s="45" t="str">
        <f t="shared" ref="MI896:MI900" si="4022">IF(MH896="","",MH896-MH895)</f>
        <v/>
      </c>
      <c r="MJ896" s="45"/>
      <c r="MK896" s="45" t="str">
        <f t="shared" ref="MK896:MK899" si="4023">IF(MJ896="","",MJ896-MJ895)</f>
        <v/>
      </c>
      <c r="ML896" s="45"/>
      <c r="MM896" s="45" t="str">
        <f t="shared" ref="MM896:MM900" si="4024">IF(ML896="","",ML895+MN895-ML896)</f>
        <v/>
      </c>
      <c r="MN896" s="45"/>
      <c r="MO896" s="43"/>
      <c r="MP896" s="271" t="str">
        <f t="shared" ref="MP896:MP897" si="4025">IF(MH896="","",MP895)</f>
        <v/>
      </c>
      <c r="MQ896" s="45" t="str">
        <f t="shared" si="3972"/>
        <v/>
      </c>
      <c r="MR896" s="46" t="str">
        <f t="shared" si="3973"/>
        <v/>
      </c>
      <c r="MS896" s="37"/>
      <c r="MT896" s="29"/>
      <c r="MU896" s="273" t="str">
        <f t="shared" si="3812"/>
        <v/>
      </c>
      <c r="MV896" s="45"/>
      <c r="MW896" s="45" t="str">
        <f t="shared" ref="MW896:MW900" si="4026">IF(MV896="","",MV896-MV895)</f>
        <v/>
      </c>
      <c r="MX896" s="45"/>
      <c r="MY896" s="45" t="str">
        <f t="shared" ref="MY896:MY899" si="4027">IF(MX896="","",MX896-MX895)</f>
        <v/>
      </c>
      <c r="MZ896" s="45"/>
      <c r="NA896" s="45" t="str">
        <f t="shared" ref="NA896:NA900" si="4028">IF(MZ896="","",MZ895+NB895-MZ896)</f>
        <v/>
      </c>
      <c r="NB896" s="45"/>
      <c r="NC896" s="43"/>
      <c r="ND896" s="271" t="str">
        <f t="shared" ref="ND896:ND897" si="4029">IF(MV896="","",ND895)</f>
        <v/>
      </c>
      <c r="NE896" s="45" t="str">
        <f t="shared" si="3974"/>
        <v/>
      </c>
      <c r="NF896" s="46" t="str">
        <f t="shared" si="3975"/>
        <v/>
      </c>
      <c r="NG896" s="37"/>
      <c r="NH896" s="29"/>
      <c r="NI896" s="273" t="str">
        <f t="shared" si="3817"/>
        <v/>
      </c>
      <c r="NJ896" s="45"/>
      <c r="NK896" s="45" t="str">
        <f t="shared" ref="NK896:NK900" si="4030">IF(NJ896="","",NJ896-NJ895)</f>
        <v/>
      </c>
      <c r="NL896" s="45"/>
      <c r="NM896" s="45" t="str">
        <f t="shared" ref="NM896:NM899" si="4031">IF(NL896="","",NL896-NL895)</f>
        <v/>
      </c>
      <c r="NN896" s="45"/>
      <c r="NO896" s="45" t="str">
        <f t="shared" ref="NO896:NO900" si="4032">IF(NN896="","",NN895+NP895-NN896)</f>
        <v/>
      </c>
      <c r="NP896" s="45"/>
      <c r="NQ896" s="43"/>
      <c r="NR896" s="271" t="str">
        <f t="shared" ref="NR896:NR897" si="4033">IF(NJ896="","",NR895)</f>
        <v/>
      </c>
      <c r="NS896" s="45" t="str">
        <f t="shared" si="3976"/>
        <v/>
      </c>
      <c r="NT896" s="46" t="str">
        <f t="shared" si="3977"/>
        <v/>
      </c>
      <c r="NU896" s="37"/>
    </row>
    <row r="897" spans="1:385" ht="16.5" thickTop="1" thickBot="1" x14ac:dyDescent="0.3">
      <c r="A897" s="38"/>
      <c r="B897" s="39"/>
      <c r="C897" s="40"/>
      <c r="D897" s="40"/>
      <c r="E897" s="40"/>
      <c r="F897" s="135"/>
      <c r="G897" s="135"/>
      <c r="H897" s="42"/>
      <c r="I897" s="45"/>
      <c r="J897" s="45" t="str">
        <f t="shared" si="3992"/>
        <v/>
      </c>
      <c r="K897" s="45"/>
      <c r="L897" s="45" t="str">
        <f t="shared" si="3993"/>
        <v/>
      </c>
      <c r="M897" s="45"/>
      <c r="N897" s="45" t="str">
        <f t="shared" si="3994"/>
        <v/>
      </c>
      <c r="O897" s="45"/>
      <c r="P897" s="43"/>
      <c r="Q897" s="271" t="str">
        <f t="shared" si="3995"/>
        <v/>
      </c>
      <c r="R897" s="45" t="str">
        <f t="shared" si="3957"/>
        <v/>
      </c>
      <c r="S897" s="46" t="str">
        <f t="shared" si="3958"/>
        <v/>
      </c>
      <c r="T897" s="37"/>
      <c r="U897" s="29"/>
      <c r="V897" s="273" t="str">
        <f t="shared" si="3777"/>
        <v/>
      </c>
      <c r="W897" s="280"/>
      <c r="X897" s="45" t="str">
        <f t="shared" si="3996"/>
        <v/>
      </c>
      <c r="Y897" s="45"/>
      <c r="Z897" s="45" t="str">
        <f t="shared" si="3997"/>
        <v/>
      </c>
      <c r="AA897" s="45"/>
      <c r="AB897" s="45" t="str">
        <f t="shared" si="3998"/>
        <v/>
      </c>
      <c r="AC897" s="45"/>
      <c r="AD897" s="43"/>
      <c r="AE897" s="271" t="str">
        <f t="shared" si="3999"/>
        <v/>
      </c>
      <c r="AF897" s="45" t="str">
        <f t="shared" si="3959"/>
        <v/>
      </c>
      <c r="AG897" s="46" t="str">
        <f t="shared" si="3960"/>
        <v/>
      </c>
      <c r="AH897" s="37"/>
      <c r="AI897" s="29"/>
      <c r="AJ897" s="273" t="str">
        <f t="shared" si="3782"/>
        <v/>
      </c>
      <c r="AK897" s="45"/>
      <c r="AL897" s="45" t="str">
        <f t="shared" si="4000"/>
        <v/>
      </c>
      <c r="AM897" s="45"/>
      <c r="AN897" s="45" t="str">
        <f t="shared" si="4001"/>
        <v/>
      </c>
      <c r="AO897" s="45"/>
      <c r="AP897" s="45" t="str">
        <f t="shared" si="4002"/>
        <v/>
      </c>
      <c r="AQ897" s="45"/>
      <c r="AR897" s="43"/>
      <c r="AS897" s="271" t="str">
        <f t="shared" si="4003"/>
        <v/>
      </c>
      <c r="AT897" s="45" t="str">
        <f t="shared" si="3961"/>
        <v/>
      </c>
      <c r="AU897" s="46" t="str">
        <f t="shared" si="3929"/>
        <v/>
      </c>
      <c r="AV897" s="37"/>
      <c r="AW897" s="29"/>
      <c r="AX897" s="273" t="str">
        <f t="shared" si="3787"/>
        <v/>
      </c>
      <c r="AY897" s="45"/>
      <c r="AZ897" s="45" t="str">
        <f t="shared" si="4004"/>
        <v/>
      </c>
      <c r="BA897" s="45"/>
      <c r="BB897" s="45" t="str">
        <f t="shared" si="4005"/>
        <v/>
      </c>
      <c r="BC897" s="45"/>
      <c r="BD897" s="45" t="str">
        <f t="shared" si="4006"/>
        <v/>
      </c>
      <c r="BE897" s="45"/>
      <c r="BF897" s="43"/>
      <c r="BG897" s="271" t="str">
        <f t="shared" si="4007"/>
        <v/>
      </c>
      <c r="BH897" s="45" t="str">
        <f t="shared" si="3962"/>
        <v/>
      </c>
      <c r="BI897" s="46" t="str">
        <f t="shared" si="3963"/>
        <v/>
      </c>
      <c r="BJ897" s="37"/>
      <c r="BK897" s="29"/>
      <c r="BL897" s="273">
        <f>IF($A882="","",$A882)</f>
        <v>45814</v>
      </c>
      <c r="BM897" s="271">
        <v>15926</v>
      </c>
      <c r="BN897" s="271">
        <f t="shared" si="3978"/>
        <v>135</v>
      </c>
      <c r="BO897" s="271">
        <v>685</v>
      </c>
      <c r="BP897" s="87">
        <f t="shared" si="3897"/>
        <v>3</v>
      </c>
      <c r="BQ897" s="271">
        <v>14</v>
      </c>
      <c r="BR897" s="271">
        <f t="shared" si="3846"/>
        <v>2</v>
      </c>
      <c r="BS897" s="271">
        <v>0</v>
      </c>
      <c r="BT897" s="274" t="str">
        <f t="shared" si="3847"/>
        <v>ギャルキティキーケース</v>
      </c>
      <c r="BU897" s="272">
        <f t="shared" si="3848"/>
        <v>726</v>
      </c>
      <c r="BV897" s="45">
        <f t="shared" si="3849"/>
        <v>1452</v>
      </c>
      <c r="BW897" s="89">
        <f t="shared" si="3850"/>
        <v>0.10755555555555556</v>
      </c>
      <c r="BX897" s="37"/>
      <c r="BY897" s="57"/>
      <c r="BZ897" s="273">
        <f>IF($A882="","",$A882)</f>
        <v>45814</v>
      </c>
      <c r="CA897" s="271">
        <v>6039</v>
      </c>
      <c r="CB897" s="271">
        <f t="shared" si="3979"/>
        <v>10</v>
      </c>
      <c r="CC897" s="271">
        <v>217</v>
      </c>
      <c r="CD897" s="87">
        <f t="shared" si="3899"/>
        <v>0</v>
      </c>
      <c r="CE897" s="271">
        <v>12</v>
      </c>
      <c r="CF897" s="271">
        <f t="shared" si="3852"/>
        <v>0</v>
      </c>
      <c r="CG897" s="271">
        <v>0</v>
      </c>
      <c r="CH897" s="274" t="str">
        <f t="shared" si="3853"/>
        <v>ジャグラーサウンドボタン</v>
      </c>
      <c r="CI897" s="272">
        <f t="shared" si="3854"/>
        <v>748</v>
      </c>
      <c r="CJ897" s="45">
        <f t="shared" si="3855"/>
        <v>0</v>
      </c>
      <c r="CK897" s="89">
        <f t="shared" si="3856"/>
        <v>0</v>
      </c>
      <c r="CL897" s="37"/>
      <c r="CM897" s="29"/>
      <c r="CN897" s="273">
        <f>IF($A882="","",$A882)</f>
        <v>45814</v>
      </c>
      <c r="CO897" s="271">
        <v>16142</v>
      </c>
      <c r="CP897" s="271">
        <f t="shared" si="3980"/>
        <v>41</v>
      </c>
      <c r="CQ897" s="271">
        <v>1160</v>
      </c>
      <c r="CR897" s="87">
        <f t="shared" si="3901"/>
        <v>2</v>
      </c>
      <c r="CS897" s="271">
        <v>13</v>
      </c>
      <c r="CT897" s="271">
        <f t="shared" si="3858"/>
        <v>3</v>
      </c>
      <c r="CU897" s="271">
        <v>0</v>
      </c>
      <c r="CV897" s="274" t="str">
        <f t="shared" si="3859"/>
        <v>ゴールドイヤホン</v>
      </c>
      <c r="CW897" s="272">
        <f t="shared" si="3860"/>
        <v>770</v>
      </c>
      <c r="CX897" s="45">
        <f t="shared" si="3861"/>
        <v>2310</v>
      </c>
      <c r="CY897" s="89">
        <f t="shared" si="3862"/>
        <v>0.56341463414634141</v>
      </c>
      <c r="CZ897" s="37"/>
      <c r="DA897" s="29"/>
      <c r="DB897" s="273" t="str">
        <f t="shared" si="3792"/>
        <v/>
      </c>
      <c r="DC897" s="45"/>
      <c r="DD897" s="45" t="str">
        <f t="shared" si="4008"/>
        <v/>
      </c>
      <c r="DE897" s="45"/>
      <c r="DF897" s="45" t="str">
        <f t="shared" si="4009"/>
        <v/>
      </c>
      <c r="DG897" s="45"/>
      <c r="DH897" s="45" t="str">
        <f t="shared" si="4010"/>
        <v/>
      </c>
      <c r="DI897" s="45"/>
      <c r="DJ897" s="43"/>
      <c r="DK897" s="271" t="str">
        <f t="shared" si="4011"/>
        <v/>
      </c>
      <c r="DL897" s="45" t="str">
        <f t="shared" si="3964"/>
        <v/>
      </c>
      <c r="DM897" s="46" t="str">
        <f t="shared" si="3965"/>
        <v/>
      </c>
      <c r="DN897" s="37"/>
      <c r="DO897" s="29"/>
      <c r="DP897" s="273" t="str">
        <f t="shared" si="3797"/>
        <v/>
      </c>
      <c r="DQ897" s="45"/>
      <c r="DR897" s="45" t="str">
        <f t="shared" si="4012"/>
        <v/>
      </c>
      <c r="DS897" s="45"/>
      <c r="DT897" s="45" t="str">
        <f t="shared" si="4013"/>
        <v/>
      </c>
      <c r="DU897" s="45"/>
      <c r="DV897" s="45" t="str">
        <f t="shared" si="4014"/>
        <v/>
      </c>
      <c r="DW897" s="45"/>
      <c r="DX897" s="43"/>
      <c r="DY897" s="271" t="str">
        <f t="shared" si="4015"/>
        <v/>
      </c>
      <c r="DZ897" s="45" t="str">
        <f t="shared" si="3966"/>
        <v/>
      </c>
      <c r="EA897" s="46" t="str">
        <f t="shared" si="3967"/>
        <v/>
      </c>
      <c r="EB897" s="37"/>
      <c r="GU897" s="220"/>
      <c r="HX897" s="360"/>
      <c r="HY897" s="273">
        <f>IF($A882="","",$A882)</f>
        <v>45814</v>
      </c>
      <c r="HZ897" s="271">
        <v>4502</v>
      </c>
      <c r="IA897" s="271">
        <f t="shared" si="3981"/>
        <v>6</v>
      </c>
      <c r="IB897" s="271">
        <v>251</v>
      </c>
      <c r="IC897" s="87">
        <f t="shared" si="3903"/>
        <v>1</v>
      </c>
      <c r="ID897" s="271">
        <v>9</v>
      </c>
      <c r="IE897" s="271">
        <f t="shared" si="3864"/>
        <v>1</v>
      </c>
      <c r="IF897" s="271">
        <v>0</v>
      </c>
      <c r="IG897" s="274" t="str">
        <f t="shared" si="3865"/>
        <v>お菓子ウォレット</v>
      </c>
      <c r="IH897" s="272">
        <f t="shared" si="3866"/>
        <v>800</v>
      </c>
      <c r="II897" s="45">
        <f t="shared" si="3867"/>
        <v>800</v>
      </c>
      <c r="IJ897" s="89">
        <f t="shared" si="3868"/>
        <v>1.3333333333333333</v>
      </c>
      <c r="IK897" s="37"/>
      <c r="IL897" s="29"/>
      <c r="IM897" s="273">
        <f>IF($A882="","",$A882)</f>
        <v>45814</v>
      </c>
      <c r="IN897" s="271">
        <v>3721</v>
      </c>
      <c r="IO897" s="271">
        <f t="shared" si="3982"/>
        <v>66</v>
      </c>
      <c r="IP897" s="271">
        <v>110</v>
      </c>
      <c r="IQ897" s="87">
        <f t="shared" si="3905"/>
        <v>1</v>
      </c>
      <c r="IR897" s="271">
        <v>13</v>
      </c>
      <c r="IS897" s="271">
        <f t="shared" si="3870"/>
        <v>1</v>
      </c>
      <c r="IT897" s="271">
        <v>0</v>
      </c>
      <c r="IU897" s="274" t="str">
        <f t="shared" si="3871"/>
        <v>ジャグラーイヤホン</v>
      </c>
      <c r="IV897" s="272">
        <f t="shared" si="3872"/>
        <v>1100</v>
      </c>
      <c r="IW897" s="45">
        <f t="shared" si="3873"/>
        <v>1100</v>
      </c>
      <c r="IX897" s="89">
        <f t="shared" si="3874"/>
        <v>0.16666666666666666</v>
      </c>
      <c r="IY897" s="37"/>
      <c r="IZ897" s="278"/>
      <c r="JA897" s="273">
        <f>IF($A882="","",$A882)</f>
        <v>45814</v>
      </c>
      <c r="JB897" s="271">
        <v>2682</v>
      </c>
      <c r="JC897" s="271">
        <f t="shared" si="3983"/>
        <v>62</v>
      </c>
      <c r="JD897" s="271">
        <v>138</v>
      </c>
      <c r="JE897" s="87">
        <f t="shared" si="3907"/>
        <v>1</v>
      </c>
      <c r="JF897" s="271">
        <v>8</v>
      </c>
      <c r="JG897" s="271">
        <f t="shared" si="3876"/>
        <v>1</v>
      </c>
      <c r="JH897" s="271">
        <v>2</v>
      </c>
      <c r="JI897" s="274" t="str">
        <f t="shared" si="3877"/>
        <v>サンリオFAN</v>
      </c>
      <c r="JJ897" s="272">
        <f t="shared" si="3878"/>
        <v>1100</v>
      </c>
      <c r="JK897" s="45">
        <f t="shared" si="3879"/>
        <v>1100</v>
      </c>
      <c r="JL897" s="89">
        <f t="shared" si="3880"/>
        <v>0.17741935483870969</v>
      </c>
      <c r="JM897" s="37"/>
      <c r="JN897" s="29"/>
      <c r="JO897" s="273">
        <f>IF($A882="","",$A882)</f>
        <v>45814</v>
      </c>
      <c r="JP897" s="271">
        <v>2649</v>
      </c>
      <c r="JQ897" s="271">
        <f t="shared" si="3984"/>
        <v>9</v>
      </c>
      <c r="JR897" s="271">
        <v>103</v>
      </c>
      <c r="JS897" s="87">
        <f t="shared" si="3909"/>
        <v>0</v>
      </c>
      <c r="JT897" s="271">
        <v>15</v>
      </c>
      <c r="JU897" s="271">
        <f t="shared" si="3882"/>
        <v>0</v>
      </c>
      <c r="JV897" s="271">
        <v>0</v>
      </c>
      <c r="JW897" s="274" t="str">
        <f t="shared" si="3883"/>
        <v>猫アイシャドウ</v>
      </c>
      <c r="JX897" s="272">
        <f t="shared" si="3884"/>
        <v>1034</v>
      </c>
      <c r="JY897" s="45">
        <f t="shared" si="3885"/>
        <v>0</v>
      </c>
      <c r="JZ897" s="89">
        <f t="shared" si="3886"/>
        <v>0</v>
      </c>
      <c r="KA897" s="37"/>
      <c r="KB897" s="51"/>
      <c r="KC897" s="273">
        <f>IF($A882="","",$A882)</f>
        <v>45814</v>
      </c>
      <c r="KD897" s="271">
        <v>9815</v>
      </c>
      <c r="KE897" s="271">
        <f>IF(KD897="","",KD897-KD893)</f>
        <v>139</v>
      </c>
      <c r="KF897" s="271">
        <v>383</v>
      </c>
      <c r="KG897" s="87">
        <f>IF(KF897="","",KF897-KF893)</f>
        <v>3</v>
      </c>
      <c r="KH897" s="271">
        <v>5</v>
      </c>
      <c r="KI897" s="271">
        <f>IF(KH897="","",KH893+KJ893-KH897)</f>
        <v>4</v>
      </c>
      <c r="KJ897" s="271">
        <v>3</v>
      </c>
      <c r="KK897" s="274" t="str">
        <f>IF(KD897="","",KK893)</f>
        <v>サンリオFAN</v>
      </c>
      <c r="KL897" s="272">
        <f>IF(KE897="","",KL893)</f>
        <v>1100</v>
      </c>
      <c r="KM897" s="45">
        <f>IF(KH897="","",KI897*KL897)</f>
        <v>4400</v>
      </c>
      <c r="KN897" s="89">
        <f>IF(KI897="","",KM897/(KE897*100))</f>
        <v>0.31654676258992803</v>
      </c>
      <c r="KO897" s="37"/>
      <c r="KP897" s="29"/>
      <c r="KQ897" s="273">
        <f>IF($A882="","",$A882)</f>
        <v>45814</v>
      </c>
      <c r="KR897" s="271">
        <v>16105</v>
      </c>
      <c r="KS897" s="271">
        <f>IF(KR897="","",KR897-KR893)</f>
        <v>39</v>
      </c>
      <c r="KT897" s="271">
        <v>917</v>
      </c>
      <c r="KU897" s="87">
        <f>IF(KT897="","",KT897-KT893)</f>
        <v>1</v>
      </c>
      <c r="KV897" s="271">
        <v>7</v>
      </c>
      <c r="KW897" s="271">
        <f>IF(KV897="","",KV893+KX893-KV897)</f>
        <v>2</v>
      </c>
      <c r="KX897" s="271">
        <v>3</v>
      </c>
      <c r="KY897" s="274" t="str">
        <f>IF(KR897="","",KY893)</f>
        <v>ジャグラーサウンドフラッシュ</v>
      </c>
      <c r="KZ897" s="272">
        <f>IF(KS897="","",KZ893)</f>
        <v>800</v>
      </c>
      <c r="LA897" s="45">
        <f>IF(KV897="","",KW897*KZ897)</f>
        <v>1600</v>
      </c>
      <c r="LB897" s="89">
        <f>IF(KW897="","",LA897/(KS897*100))</f>
        <v>0.41025641025641024</v>
      </c>
      <c r="LC897" s="37"/>
      <c r="LD897" s="29"/>
      <c r="LE897" s="75"/>
      <c r="LF897" s="76"/>
      <c r="LG897" s="76"/>
      <c r="LH897" s="76">
        <v>1165</v>
      </c>
      <c r="LI897" s="76">
        <f t="shared" si="3989"/>
        <v>0</v>
      </c>
      <c r="LJ897" s="77">
        <v>2</v>
      </c>
      <c r="LK897" s="76">
        <v>0</v>
      </c>
      <c r="LL897" s="76">
        <v>0</v>
      </c>
      <c r="LM897" s="78" t="str">
        <f t="shared" ref="LM897" si="4034">IF(LF895="","",LM894)</f>
        <v>スヌーピー、アンパンマンぬいぐるみ</v>
      </c>
      <c r="LN897" s="284">
        <f t="shared" ref="LN897" si="4035">IF(LG895="","",LN894)</f>
        <v>1000</v>
      </c>
      <c r="LO897" s="76">
        <f t="shared" si="3840"/>
        <v>0</v>
      </c>
      <c r="LP897" s="80"/>
      <c r="LQ897" s="37"/>
      <c r="LR897" s="29"/>
      <c r="LS897" s="273" t="str">
        <f t="shared" si="3802"/>
        <v/>
      </c>
      <c r="LT897" s="45"/>
      <c r="LU897" s="45" t="str">
        <f t="shared" si="4018"/>
        <v/>
      </c>
      <c r="LV897" s="45"/>
      <c r="LW897" s="45" t="str">
        <f t="shared" si="4019"/>
        <v/>
      </c>
      <c r="LX897" s="45"/>
      <c r="LY897" s="45" t="str">
        <f t="shared" si="4020"/>
        <v/>
      </c>
      <c r="LZ897" s="45"/>
      <c r="MA897" s="43"/>
      <c r="MB897" s="271" t="str">
        <f t="shared" si="4021"/>
        <v/>
      </c>
      <c r="MC897" s="45" t="str">
        <f t="shared" si="3970"/>
        <v/>
      </c>
      <c r="MD897" s="46" t="str">
        <f t="shared" si="3971"/>
        <v/>
      </c>
      <c r="ME897" s="37"/>
      <c r="MF897" s="29"/>
      <c r="MG897" s="273" t="str">
        <f t="shared" si="3807"/>
        <v/>
      </c>
      <c r="MH897" s="45"/>
      <c r="MI897" s="45" t="str">
        <f t="shared" si="4022"/>
        <v/>
      </c>
      <c r="MJ897" s="45"/>
      <c r="MK897" s="45" t="str">
        <f t="shared" si="4023"/>
        <v/>
      </c>
      <c r="ML897" s="45"/>
      <c r="MM897" s="45" t="str">
        <f t="shared" si="4024"/>
        <v/>
      </c>
      <c r="MN897" s="45"/>
      <c r="MO897" s="43"/>
      <c r="MP897" s="271" t="str">
        <f t="shared" si="4025"/>
        <v/>
      </c>
      <c r="MQ897" s="45" t="str">
        <f t="shared" si="3972"/>
        <v/>
      </c>
      <c r="MR897" s="46" t="str">
        <f t="shared" si="3973"/>
        <v/>
      </c>
      <c r="MS897" s="37"/>
      <c r="MT897" s="29"/>
      <c r="MU897" s="273" t="str">
        <f t="shared" si="3812"/>
        <v/>
      </c>
      <c r="MV897" s="45"/>
      <c r="MW897" s="45" t="str">
        <f t="shared" si="4026"/>
        <v/>
      </c>
      <c r="MX897" s="45"/>
      <c r="MY897" s="45" t="str">
        <f t="shared" si="4027"/>
        <v/>
      </c>
      <c r="MZ897" s="45"/>
      <c r="NA897" s="45" t="str">
        <f t="shared" si="4028"/>
        <v/>
      </c>
      <c r="NB897" s="45"/>
      <c r="NC897" s="43"/>
      <c r="ND897" s="271" t="str">
        <f t="shared" si="4029"/>
        <v/>
      </c>
      <c r="NE897" s="45" t="str">
        <f t="shared" si="3974"/>
        <v/>
      </c>
      <c r="NF897" s="46" t="str">
        <f t="shared" si="3975"/>
        <v/>
      </c>
      <c r="NG897" s="37"/>
      <c r="NH897" s="29"/>
      <c r="NI897" s="273" t="str">
        <f t="shared" si="3817"/>
        <v/>
      </c>
      <c r="NJ897" s="45"/>
      <c r="NK897" s="45" t="str">
        <f t="shared" si="4030"/>
        <v/>
      </c>
      <c r="NL897" s="45"/>
      <c r="NM897" s="45" t="str">
        <f t="shared" si="4031"/>
        <v/>
      </c>
      <c r="NN897" s="45"/>
      <c r="NO897" s="45" t="str">
        <f t="shared" si="4032"/>
        <v/>
      </c>
      <c r="NP897" s="45"/>
      <c r="NQ897" s="43"/>
      <c r="NR897" s="271" t="str">
        <f t="shared" si="4033"/>
        <v/>
      </c>
      <c r="NS897" s="45" t="str">
        <f t="shared" si="3976"/>
        <v/>
      </c>
      <c r="NT897" s="46" t="str">
        <f t="shared" si="3977"/>
        <v/>
      </c>
      <c r="NU897" s="37"/>
    </row>
    <row r="898" spans="1:385" ht="15.75" thickTop="1" x14ac:dyDescent="0.25">
      <c r="A898" s="38"/>
      <c r="B898" s="39"/>
      <c r="C898" s="40"/>
      <c r="D898" s="40"/>
      <c r="E898" s="40"/>
      <c r="F898" s="135"/>
      <c r="G898" s="135"/>
      <c r="H898" s="42"/>
      <c r="I898" s="45"/>
      <c r="J898" s="45" t="str">
        <f t="shared" si="3992"/>
        <v/>
      </c>
      <c r="K898" s="45"/>
      <c r="L898" s="45" t="str">
        <f t="shared" si="3993"/>
        <v/>
      </c>
      <c r="M898" s="45"/>
      <c r="N898" s="45" t="str">
        <f t="shared" si="3994"/>
        <v/>
      </c>
      <c r="O898" s="45"/>
      <c r="P898" s="43"/>
      <c r="Q898" s="271" t="str">
        <f t="shared" si="3995"/>
        <v/>
      </c>
      <c r="R898" s="45" t="str">
        <f t="shared" si="3957"/>
        <v/>
      </c>
      <c r="S898" s="46" t="str">
        <f t="shared" si="3958"/>
        <v/>
      </c>
      <c r="T898" s="37"/>
      <c r="U898" s="29"/>
      <c r="V898" s="47"/>
      <c r="W898" s="280"/>
      <c r="X898" s="45" t="str">
        <f t="shared" si="3996"/>
        <v/>
      </c>
      <c r="Y898" s="45"/>
      <c r="Z898" s="45" t="str">
        <f t="shared" si="3997"/>
        <v/>
      </c>
      <c r="AA898" s="45"/>
      <c r="AB898" s="45" t="str">
        <f t="shared" si="3998"/>
        <v/>
      </c>
      <c r="AC898" s="45"/>
      <c r="AD898" s="45"/>
      <c r="AE898" s="45"/>
      <c r="AF898" s="45" t="str">
        <f t="shared" si="3959"/>
        <v/>
      </c>
      <c r="AG898" s="46" t="str">
        <f t="shared" si="3960"/>
        <v/>
      </c>
      <c r="AH898" s="37"/>
      <c r="AI898" s="29"/>
      <c r="AJ898" s="47"/>
      <c r="AK898" s="45"/>
      <c r="AL898" s="45" t="str">
        <f t="shared" si="4000"/>
        <v/>
      </c>
      <c r="AM898" s="45"/>
      <c r="AN898" s="45" t="str">
        <f t="shared" si="4001"/>
        <v/>
      </c>
      <c r="AO898" s="45"/>
      <c r="AP898" s="45" t="str">
        <f t="shared" si="4002"/>
        <v/>
      </c>
      <c r="AQ898" s="45"/>
      <c r="AR898" s="45"/>
      <c r="AS898" s="45"/>
      <c r="AT898" s="45" t="str">
        <f t="shared" si="3961"/>
        <v/>
      </c>
      <c r="AU898" s="46" t="str">
        <f t="shared" si="3929"/>
        <v/>
      </c>
      <c r="AV898" s="37"/>
      <c r="AW898" s="29"/>
      <c r="AX898" s="47"/>
      <c r="AY898" s="45"/>
      <c r="AZ898" s="45" t="str">
        <f t="shared" si="4004"/>
        <v/>
      </c>
      <c r="BA898" s="45"/>
      <c r="BB898" s="45" t="str">
        <f t="shared" si="4005"/>
        <v/>
      </c>
      <c r="BC898" s="45"/>
      <c r="BD898" s="45" t="str">
        <f t="shared" si="4006"/>
        <v/>
      </c>
      <c r="BE898" s="45"/>
      <c r="BF898" s="45"/>
      <c r="BG898" s="45"/>
      <c r="BH898" s="45" t="str">
        <f t="shared" si="3962"/>
        <v/>
      </c>
      <c r="BI898" s="46" t="str">
        <f t="shared" si="3963"/>
        <v/>
      </c>
      <c r="BJ898" s="37"/>
      <c r="BK898" s="29"/>
      <c r="BL898" s="47"/>
      <c r="BM898" s="45">
        <v>13997</v>
      </c>
      <c r="BN898" s="45">
        <f t="shared" si="3978"/>
        <v>24</v>
      </c>
      <c r="BO898" s="45">
        <v>540</v>
      </c>
      <c r="BP898" s="45">
        <f t="shared" si="3897"/>
        <v>1</v>
      </c>
      <c r="BQ898" s="45">
        <v>14</v>
      </c>
      <c r="BR898" s="45">
        <f t="shared" si="3846"/>
        <v>1</v>
      </c>
      <c r="BS898" s="43">
        <v>4</v>
      </c>
      <c r="BT898" s="207" t="str">
        <f t="shared" si="3847"/>
        <v>モンチッチヘアゴム</v>
      </c>
      <c r="BU898" s="280">
        <f t="shared" si="3848"/>
        <v>440</v>
      </c>
      <c r="BV898" s="43">
        <f t="shared" si="3849"/>
        <v>440</v>
      </c>
      <c r="BW898" s="46">
        <f t="shared" si="3850"/>
        <v>0.18333333333333332</v>
      </c>
      <c r="BX898" s="37"/>
      <c r="BY898" s="57"/>
      <c r="BZ898" s="47"/>
      <c r="CA898" s="45">
        <v>5820</v>
      </c>
      <c r="CB898" s="45">
        <f t="shared" si="3979"/>
        <v>7</v>
      </c>
      <c r="CC898" s="45">
        <v>193</v>
      </c>
      <c r="CD898" s="45">
        <f t="shared" si="3899"/>
        <v>0</v>
      </c>
      <c r="CE898" s="45">
        <v>14</v>
      </c>
      <c r="CF898" s="45">
        <f t="shared" si="3852"/>
        <v>0</v>
      </c>
      <c r="CG898" s="43">
        <v>-4</v>
      </c>
      <c r="CH898" s="207" t="str">
        <f t="shared" si="3853"/>
        <v>ペヤングイヤホン</v>
      </c>
      <c r="CI898" s="280">
        <f t="shared" si="3854"/>
        <v>1100</v>
      </c>
      <c r="CJ898" s="43">
        <f t="shared" si="3855"/>
        <v>0</v>
      </c>
      <c r="CK898" s="46">
        <f t="shared" si="3856"/>
        <v>0</v>
      </c>
      <c r="CL898" s="37"/>
      <c r="CM898" s="29"/>
      <c r="CN898" s="47"/>
      <c r="CO898" s="45">
        <v>15090</v>
      </c>
      <c r="CP898" s="45">
        <f t="shared" si="3980"/>
        <v>82</v>
      </c>
      <c r="CQ898" s="45">
        <v>1077</v>
      </c>
      <c r="CR898" s="45">
        <f t="shared" si="3901"/>
        <v>5</v>
      </c>
      <c r="CS898" s="45">
        <v>5</v>
      </c>
      <c r="CT898" s="45">
        <f t="shared" si="3858"/>
        <v>6</v>
      </c>
      <c r="CU898" s="43">
        <v>4</v>
      </c>
      <c r="CV898" s="207" t="str">
        <f t="shared" si="3859"/>
        <v>サンリオFAN</v>
      </c>
      <c r="CW898" s="280">
        <f t="shared" si="3860"/>
        <v>1100</v>
      </c>
      <c r="CX898" s="43">
        <f t="shared" si="3861"/>
        <v>6600</v>
      </c>
      <c r="CY898" s="46">
        <f t="shared" si="3862"/>
        <v>0.80487804878048785</v>
      </c>
      <c r="CZ898" s="37"/>
      <c r="DA898" s="29"/>
      <c r="DB898" s="47"/>
      <c r="DC898" s="280"/>
      <c r="DD898" s="45" t="str">
        <f t="shared" ref="DD898:DD900" si="4036">IF(DC898="","",DC898-DC897)</f>
        <v/>
      </c>
      <c r="DE898" s="45"/>
      <c r="DF898" s="45" t="str">
        <f t="shared" ref="DF898:DF899" si="4037">IF(DE898="","",DE898-DE897)</f>
        <v/>
      </c>
      <c r="DG898" s="45"/>
      <c r="DH898" s="45" t="str">
        <f t="shared" ref="DH898:DH900" si="4038">IF(DG898="","",DG897+DI897-DG898)</f>
        <v/>
      </c>
      <c r="DI898" s="45"/>
      <c r="DJ898" s="45"/>
      <c r="DK898" s="45"/>
      <c r="DL898" s="45" t="str">
        <f t="shared" ref="DL898:DL924" si="4039">IF(DK898="","",DH898*DK898)</f>
        <v/>
      </c>
      <c r="DM898" s="46" t="str">
        <f t="shared" ref="DM898:DM924" si="4040">IF(DL898="","",DL898/(DD898*100))</f>
        <v/>
      </c>
      <c r="DN898" s="37"/>
      <c r="DO898" s="29"/>
      <c r="DP898" s="47"/>
      <c r="DQ898" s="280"/>
      <c r="DR898" s="45" t="str">
        <f t="shared" ref="DR898:DR900" si="4041">IF(DQ898="","",DQ898-DQ897)</f>
        <v/>
      </c>
      <c r="DS898" s="45"/>
      <c r="DT898" s="45" t="str">
        <f t="shared" ref="DT898:DT899" si="4042">IF(DS898="","",DS898-DS897)</f>
        <v/>
      </c>
      <c r="DU898" s="45"/>
      <c r="DV898" s="45" t="str">
        <f t="shared" ref="DV898:DV900" si="4043">IF(DU898="","",DU897+DW897-DU898)</f>
        <v/>
      </c>
      <c r="DW898" s="45"/>
      <c r="DX898" s="45"/>
      <c r="DY898" s="45"/>
      <c r="DZ898" s="45" t="str">
        <f t="shared" ref="DZ898:DZ929" si="4044">IF(DY898="","",DV898*DY898)</f>
        <v/>
      </c>
      <c r="EA898" s="46" t="str">
        <f t="shared" ref="EA898:EA929" si="4045">IF(DZ898="","",DZ898/(DR898*100))</f>
        <v/>
      </c>
      <c r="EB898" s="37"/>
      <c r="GU898" s="220"/>
      <c r="HX898" s="360"/>
      <c r="HY898" s="47"/>
      <c r="HZ898" s="45">
        <v>2576</v>
      </c>
      <c r="IA898" s="45">
        <f t="shared" si="3981"/>
        <v>12</v>
      </c>
      <c r="IB898" s="45">
        <v>73</v>
      </c>
      <c r="IC898" s="45">
        <f t="shared" si="3903"/>
        <v>0</v>
      </c>
      <c r="ID898" s="45">
        <v>26</v>
      </c>
      <c r="IE898" s="45">
        <f t="shared" si="3864"/>
        <v>0</v>
      </c>
      <c r="IF898" s="43">
        <v>0</v>
      </c>
      <c r="IG898" s="207" t="str">
        <f t="shared" si="3865"/>
        <v>ミニ香水</v>
      </c>
      <c r="IH898" s="280">
        <f t="shared" si="3866"/>
        <v>1100</v>
      </c>
      <c r="II898" s="43">
        <f t="shared" si="3867"/>
        <v>0</v>
      </c>
      <c r="IJ898" s="46">
        <f t="shared" si="3868"/>
        <v>0</v>
      </c>
      <c r="IK898" s="37"/>
      <c r="IL898" s="29"/>
      <c r="IM898" s="47"/>
      <c r="IN898" s="45">
        <v>3313</v>
      </c>
      <c r="IO898" s="45">
        <f t="shared" si="3982"/>
        <v>20</v>
      </c>
      <c r="IP898" s="45">
        <v>75</v>
      </c>
      <c r="IQ898" s="45">
        <f t="shared" si="3905"/>
        <v>2</v>
      </c>
      <c r="IR898" s="45">
        <v>8</v>
      </c>
      <c r="IS898" s="45">
        <f t="shared" si="3870"/>
        <v>2</v>
      </c>
      <c r="IT898" s="43">
        <v>0</v>
      </c>
      <c r="IU898" s="207" t="str">
        <f t="shared" si="3871"/>
        <v>ジャグラーサウンドボタン</v>
      </c>
      <c r="IV898" s="280">
        <f t="shared" si="3872"/>
        <v>900</v>
      </c>
      <c r="IW898" s="43">
        <f t="shared" si="3873"/>
        <v>1800</v>
      </c>
      <c r="IX898" s="46">
        <f t="shared" si="3874"/>
        <v>0.9</v>
      </c>
      <c r="IY898" s="37"/>
      <c r="IZ898" s="278"/>
      <c r="JA898" s="47"/>
      <c r="JB898" s="45">
        <v>2286</v>
      </c>
      <c r="JC898" s="45">
        <f t="shared" si="3983"/>
        <v>32</v>
      </c>
      <c r="JD898" s="45">
        <v>79</v>
      </c>
      <c r="JE898" s="45">
        <f t="shared" si="3907"/>
        <v>0</v>
      </c>
      <c r="JF898" s="45">
        <v>19</v>
      </c>
      <c r="JG898" s="45">
        <f t="shared" si="3876"/>
        <v>0</v>
      </c>
      <c r="JH898" s="43">
        <v>-2</v>
      </c>
      <c r="JI898" s="207" t="str">
        <f t="shared" si="3877"/>
        <v>サンリオキーケース</v>
      </c>
      <c r="JJ898" s="280">
        <f t="shared" si="3878"/>
        <v>726</v>
      </c>
      <c r="JK898" s="43">
        <f t="shared" si="3879"/>
        <v>0</v>
      </c>
      <c r="JL898" s="46">
        <f t="shared" si="3880"/>
        <v>0</v>
      </c>
      <c r="JM898" s="37"/>
      <c r="JN898" s="29"/>
      <c r="JO898" s="47"/>
      <c r="JP898" s="45">
        <v>2679</v>
      </c>
      <c r="JQ898" s="45">
        <f t="shared" si="3984"/>
        <v>29</v>
      </c>
      <c r="JR898" s="45">
        <v>60</v>
      </c>
      <c r="JS898" s="45">
        <f t="shared" si="3909"/>
        <v>0</v>
      </c>
      <c r="JT898" s="45">
        <v>10</v>
      </c>
      <c r="JU898" s="45">
        <f t="shared" si="3882"/>
        <v>0</v>
      </c>
      <c r="JV898" s="43">
        <v>0</v>
      </c>
      <c r="JW898" s="207" t="str">
        <f t="shared" si="3883"/>
        <v>たまごっちアイカラー</v>
      </c>
      <c r="JX898" s="280">
        <f t="shared" si="3884"/>
        <v>1200</v>
      </c>
      <c r="JY898" s="43">
        <f t="shared" si="3885"/>
        <v>0</v>
      </c>
      <c r="JZ898" s="46">
        <f t="shared" si="3886"/>
        <v>0</v>
      </c>
      <c r="KA898" s="37"/>
      <c r="KB898" s="51"/>
      <c r="KC898" s="47"/>
      <c r="KD898" s="45">
        <v>8547</v>
      </c>
      <c r="KE898" s="45">
        <f>IF(KD898="","",KD898-KD894)</f>
        <v>74</v>
      </c>
      <c r="KF898" s="45">
        <v>250</v>
      </c>
      <c r="KG898" s="45">
        <f>IF(KF898="","",KF898-KF894)</f>
        <v>1</v>
      </c>
      <c r="KH898" s="45">
        <v>34</v>
      </c>
      <c r="KI898" s="45">
        <f>IF(KH898="","",KH894+KJ894-KH898)</f>
        <v>1</v>
      </c>
      <c r="KJ898" s="43">
        <v>0</v>
      </c>
      <c r="KK898" s="207" t="str">
        <f>IF(KD898="","",KK894)</f>
        <v>ミニ香水</v>
      </c>
      <c r="KL898" s="280">
        <f>IF(KE898="","",KL894)</f>
        <v>1000</v>
      </c>
      <c r="KM898" s="43">
        <f>IF(KH898="","",KI898*KL898)</f>
        <v>1000</v>
      </c>
      <c r="KN898" s="46">
        <f>IF(KI898="","",KM898/(KE898*100))</f>
        <v>0.13513513513513514</v>
      </c>
      <c r="KO898" s="37"/>
      <c r="KP898" s="29"/>
      <c r="KQ898" s="47"/>
      <c r="KR898" s="45">
        <v>18150</v>
      </c>
      <c r="KS898" s="45">
        <f>IF(KR898="","",KR898-KR894)</f>
        <v>23</v>
      </c>
      <c r="KT898" s="45">
        <v>1015</v>
      </c>
      <c r="KU898" s="45">
        <f>IF(KT898="","",KT898-KT894)</f>
        <v>1</v>
      </c>
      <c r="KV898" s="45">
        <v>14</v>
      </c>
      <c r="KW898" s="45">
        <f>IF(KV898="","",KV894+KX894-KV898)</f>
        <v>1</v>
      </c>
      <c r="KX898" s="43">
        <v>0</v>
      </c>
      <c r="KY898" s="207" t="str">
        <f>IF(KR898="","",KY894)</f>
        <v>ジャグラーイヤホン</v>
      </c>
      <c r="KZ898" s="280">
        <f>IF(KS898="","",KZ894)</f>
        <v>1100</v>
      </c>
      <c r="LA898" s="43">
        <f>IF(KV898="","",KW898*KZ898)</f>
        <v>1100</v>
      </c>
      <c r="LB898" s="46">
        <f>IF(KW898="","",LA898/(KS898*100))</f>
        <v>0.47826086956521741</v>
      </c>
      <c r="LC898" s="37"/>
      <c r="LD898" s="29"/>
      <c r="LE898" s="273">
        <f>IF(A884="","",A884)</f>
        <v>45821</v>
      </c>
      <c r="LF898" s="271">
        <v>65284</v>
      </c>
      <c r="LG898" s="287">
        <f>IF(LF898="","",LF898-LF895)</f>
        <v>42</v>
      </c>
      <c r="LH898" s="271">
        <v>444</v>
      </c>
      <c r="LI898" s="271">
        <f t="shared" si="3950"/>
        <v>0</v>
      </c>
      <c r="LJ898" s="43">
        <v>2</v>
      </c>
      <c r="LK898" s="43">
        <v>0</v>
      </c>
      <c r="LL898" s="271">
        <v>0</v>
      </c>
      <c r="LM898" s="279" t="str">
        <f t="shared" ref="LM898" si="4046">IF(LF898="","",LM895)</f>
        <v>コキンちゃん、赤ちゃんマン</v>
      </c>
      <c r="LN898" s="272">
        <f t="shared" ref="LN898" si="4047">IF(LG898="","",LN895)</f>
        <v>1000</v>
      </c>
      <c r="LO898" s="87">
        <f t="shared" si="3840"/>
        <v>0</v>
      </c>
      <c r="LP898" s="275"/>
      <c r="LQ898" s="37"/>
      <c r="LR898" s="29"/>
      <c r="LS898" s="47"/>
      <c r="LT898" s="280"/>
      <c r="LU898" s="45" t="str">
        <f t="shared" si="4018"/>
        <v/>
      </c>
      <c r="LV898" s="45"/>
      <c r="LW898" s="45" t="str">
        <f t="shared" si="4019"/>
        <v/>
      </c>
      <c r="LX898" s="45"/>
      <c r="LY898" s="45" t="str">
        <f t="shared" si="4020"/>
        <v/>
      </c>
      <c r="LZ898" s="45"/>
      <c r="MA898" s="45"/>
      <c r="MB898" s="45"/>
      <c r="MC898" s="45" t="str">
        <f t="shared" si="3970"/>
        <v/>
      </c>
      <c r="MD898" s="46" t="str">
        <f t="shared" si="3971"/>
        <v/>
      </c>
      <c r="ME898" s="37"/>
      <c r="MF898" s="29"/>
      <c r="MG898" s="47"/>
      <c r="MH898" s="280"/>
      <c r="MI898" s="45" t="str">
        <f t="shared" si="4022"/>
        <v/>
      </c>
      <c r="MJ898" s="45"/>
      <c r="MK898" s="45" t="str">
        <f t="shared" si="4023"/>
        <v/>
      </c>
      <c r="ML898" s="45"/>
      <c r="MM898" s="45" t="str">
        <f t="shared" si="4024"/>
        <v/>
      </c>
      <c r="MN898" s="45"/>
      <c r="MO898" s="45"/>
      <c r="MP898" s="45"/>
      <c r="MQ898" s="45" t="str">
        <f t="shared" si="3972"/>
        <v/>
      </c>
      <c r="MR898" s="46" t="str">
        <f t="shared" si="3973"/>
        <v/>
      </c>
      <c r="MS898" s="37"/>
      <c r="MT898" s="29"/>
      <c r="MU898" s="47"/>
      <c r="MV898" s="280"/>
      <c r="MW898" s="45" t="str">
        <f t="shared" si="4026"/>
        <v/>
      </c>
      <c r="MX898" s="45"/>
      <c r="MY898" s="45" t="str">
        <f t="shared" si="4027"/>
        <v/>
      </c>
      <c r="MZ898" s="45"/>
      <c r="NA898" s="45" t="str">
        <f t="shared" si="4028"/>
        <v/>
      </c>
      <c r="NB898" s="45"/>
      <c r="NC898" s="45"/>
      <c r="ND898" s="45"/>
      <c r="NE898" s="45" t="str">
        <f t="shared" si="3974"/>
        <v/>
      </c>
      <c r="NF898" s="46" t="str">
        <f t="shared" si="3975"/>
        <v/>
      </c>
      <c r="NG898" s="37"/>
      <c r="NH898" s="29"/>
      <c r="NI898" s="47"/>
      <c r="NJ898" s="280"/>
      <c r="NK898" s="45" t="str">
        <f t="shared" si="4030"/>
        <v/>
      </c>
      <c r="NL898" s="45"/>
      <c r="NM898" s="45" t="str">
        <f t="shared" si="4031"/>
        <v/>
      </c>
      <c r="NN898" s="45"/>
      <c r="NO898" s="45" t="str">
        <f t="shared" si="4032"/>
        <v/>
      </c>
      <c r="NP898" s="45"/>
      <c r="NQ898" s="45"/>
      <c r="NR898" s="45"/>
      <c r="NS898" s="45" t="str">
        <f t="shared" si="3976"/>
        <v/>
      </c>
      <c r="NT898" s="46" t="str">
        <f t="shared" si="3977"/>
        <v/>
      </c>
      <c r="NU898" s="37"/>
    </row>
    <row r="899" spans="1:385" x14ac:dyDescent="0.25">
      <c r="A899" s="38"/>
      <c r="B899" s="39"/>
      <c r="C899" s="40"/>
      <c r="D899" s="40"/>
      <c r="E899" s="40"/>
      <c r="F899" s="135"/>
      <c r="G899" s="135"/>
      <c r="H899" s="42"/>
      <c r="I899" s="45"/>
      <c r="J899" s="45" t="str">
        <f t="shared" si="3992"/>
        <v/>
      </c>
      <c r="K899" s="45"/>
      <c r="L899" s="45" t="str">
        <f t="shared" si="3993"/>
        <v/>
      </c>
      <c r="M899" s="45"/>
      <c r="N899" s="45" t="str">
        <f t="shared" si="3994"/>
        <v/>
      </c>
      <c r="O899" s="45"/>
      <c r="P899" s="43"/>
      <c r="Q899" s="271" t="str">
        <f t="shared" si="3995"/>
        <v/>
      </c>
      <c r="R899" s="45" t="str">
        <f t="shared" si="3957"/>
        <v/>
      </c>
      <c r="S899" s="46" t="str">
        <f t="shared" si="3958"/>
        <v/>
      </c>
      <c r="T899" s="37"/>
      <c r="U899" s="29"/>
      <c r="V899" s="47"/>
      <c r="W899" s="280"/>
      <c r="X899" s="45" t="str">
        <f t="shared" si="3996"/>
        <v/>
      </c>
      <c r="Y899" s="45"/>
      <c r="Z899" s="45" t="str">
        <f t="shared" si="3997"/>
        <v/>
      </c>
      <c r="AA899" s="45"/>
      <c r="AB899" s="45" t="str">
        <f t="shared" si="3998"/>
        <v/>
      </c>
      <c r="AC899" s="45"/>
      <c r="AD899" s="45"/>
      <c r="AE899" s="45"/>
      <c r="AF899" s="45" t="str">
        <f t="shared" si="3959"/>
        <v/>
      </c>
      <c r="AG899" s="46" t="str">
        <f t="shared" si="3960"/>
        <v/>
      </c>
      <c r="AH899" s="37"/>
      <c r="AI899" s="29"/>
      <c r="AJ899" s="47"/>
      <c r="AK899" s="45"/>
      <c r="AL899" s="45" t="str">
        <f t="shared" si="4000"/>
        <v/>
      </c>
      <c r="AM899" s="45"/>
      <c r="AN899" s="45" t="str">
        <f t="shared" si="4001"/>
        <v/>
      </c>
      <c r="AO899" s="45"/>
      <c r="AP899" s="45" t="str">
        <f t="shared" si="4002"/>
        <v/>
      </c>
      <c r="AQ899" s="45"/>
      <c r="AR899" s="45"/>
      <c r="AS899" s="45"/>
      <c r="AT899" s="45" t="str">
        <f t="shared" si="3961"/>
        <v/>
      </c>
      <c r="AU899" s="46" t="str">
        <f t="shared" si="3929"/>
        <v/>
      </c>
      <c r="AV899" s="37"/>
      <c r="AW899" s="29"/>
      <c r="AX899" s="47"/>
      <c r="AY899" s="45"/>
      <c r="AZ899" s="45" t="str">
        <f t="shared" si="4004"/>
        <v/>
      </c>
      <c r="BA899" s="45"/>
      <c r="BB899" s="45" t="str">
        <f t="shared" si="4005"/>
        <v/>
      </c>
      <c r="BC899" s="45"/>
      <c r="BD899" s="45" t="str">
        <f t="shared" si="4006"/>
        <v/>
      </c>
      <c r="BE899" s="45"/>
      <c r="BF899" s="45"/>
      <c r="BG899" s="45"/>
      <c r="BH899" s="45" t="str">
        <f t="shared" si="3962"/>
        <v/>
      </c>
      <c r="BI899" s="46" t="str">
        <f t="shared" si="3963"/>
        <v/>
      </c>
      <c r="BJ899" s="37"/>
      <c r="BK899" s="29"/>
      <c r="BL899" s="47"/>
      <c r="BM899" s="45">
        <v>18331</v>
      </c>
      <c r="BN899" s="45">
        <f t="shared" si="3978"/>
        <v>35</v>
      </c>
      <c r="BO899" s="45">
        <v>855</v>
      </c>
      <c r="BP899" s="45">
        <f t="shared" si="3897"/>
        <v>4</v>
      </c>
      <c r="BQ899" s="45">
        <v>71</v>
      </c>
      <c r="BR899" s="45">
        <f t="shared" si="3846"/>
        <v>9</v>
      </c>
      <c r="BS899" s="27">
        <v>-7</v>
      </c>
      <c r="BT899" s="63" t="str">
        <f t="shared" si="3847"/>
        <v>サンリオシューズキーホルダー</v>
      </c>
      <c r="BU899" s="280">
        <f t="shared" si="3848"/>
        <v>396</v>
      </c>
      <c r="BV899" s="45">
        <f t="shared" si="3849"/>
        <v>3564</v>
      </c>
      <c r="BW899" s="46">
        <f t="shared" si="3850"/>
        <v>1.0182857142857142</v>
      </c>
      <c r="BX899" s="37"/>
      <c r="BY899" s="57"/>
      <c r="BZ899" s="47"/>
      <c r="CA899" s="45">
        <v>5793</v>
      </c>
      <c r="CB899" s="45">
        <f t="shared" si="3979"/>
        <v>53</v>
      </c>
      <c r="CC899" s="45">
        <v>324</v>
      </c>
      <c r="CD899" s="45">
        <f t="shared" si="3899"/>
        <v>2</v>
      </c>
      <c r="CE899" s="45">
        <v>87</v>
      </c>
      <c r="CF899" s="45">
        <f t="shared" si="3852"/>
        <v>5</v>
      </c>
      <c r="CG899" s="27">
        <v>21</v>
      </c>
      <c r="CH899" s="63" t="str">
        <f t="shared" si="3853"/>
        <v>スプランキーラバー</v>
      </c>
      <c r="CI899" s="280">
        <f t="shared" si="3854"/>
        <v>187</v>
      </c>
      <c r="CJ899" s="45">
        <f t="shared" si="3855"/>
        <v>935</v>
      </c>
      <c r="CK899" s="46">
        <f t="shared" si="3856"/>
        <v>0.17641509433962263</v>
      </c>
      <c r="CL899" s="37"/>
      <c r="CM899" s="29"/>
      <c r="CN899" s="47"/>
      <c r="CO899" s="45">
        <v>11681</v>
      </c>
      <c r="CP899" s="45">
        <f t="shared" si="3980"/>
        <v>83</v>
      </c>
      <c r="CQ899" s="45">
        <v>1328</v>
      </c>
      <c r="CR899" s="45">
        <f t="shared" si="3901"/>
        <v>4</v>
      </c>
      <c r="CS899" s="45">
        <v>15</v>
      </c>
      <c r="CT899" s="45">
        <f t="shared" si="3858"/>
        <v>2</v>
      </c>
      <c r="CU899" s="27">
        <v>-2</v>
      </c>
      <c r="CV899" s="63" t="str">
        <f t="shared" si="3859"/>
        <v>ギャルキティキーケース</v>
      </c>
      <c r="CW899" s="280">
        <f t="shared" si="3860"/>
        <v>726</v>
      </c>
      <c r="CX899" s="45">
        <f t="shared" si="3861"/>
        <v>1452</v>
      </c>
      <c r="CY899" s="46">
        <f t="shared" si="3862"/>
        <v>0.17493975903614459</v>
      </c>
      <c r="CZ899" s="37"/>
      <c r="DA899" s="29"/>
      <c r="DB899" s="47"/>
      <c r="DC899" s="280"/>
      <c r="DD899" s="45" t="str">
        <f t="shared" si="4036"/>
        <v/>
      </c>
      <c r="DE899" s="45"/>
      <c r="DF899" s="45" t="str">
        <f t="shared" si="4037"/>
        <v/>
      </c>
      <c r="DG899" s="45"/>
      <c r="DH899" s="45" t="str">
        <f t="shared" si="4038"/>
        <v/>
      </c>
      <c r="DI899" s="45"/>
      <c r="DJ899" s="45"/>
      <c r="DK899" s="45"/>
      <c r="DL899" s="45" t="str">
        <f t="shared" si="4039"/>
        <v/>
      </c>
      <c r="DM899" s="46" t="str">
        <f t="shared" si="4040"/>
        <v/>
      </c>
      <c r="DN899" s="37"/>
      <c r="DO899" s="29"/>
      <c r="DP899" s="47"/>
      <c r="DQ899" s="280"/>
      <c r="DR899" s="45" t="str">
        <f t="shared" si="4041"/>
        <v/>
      </c>
      <c r="DS899" s="45"/>
      <c r="DT899" s="45" t="str">
        <f t="shared" si="4042"/>
        <v/>
      </c>
      <c r="DU899" s="45"/>
      <c r="DV899" s="45" t="str">
        <f t="shared" si="4043"/>
        <v/>
      </c>
      <c r="DW899" s="45"/>
      <c r="DX899" s="45"/>
      <c r="DY899" s="45"/>
      <c r="DZ899" s="45" t="str">
        <f t="shared" si="4044"/>
        <v/>
      </c>
      <c r="EA899" s="46" t="str">
        <f t="shared" si="4045"/>
        <v/>
      </c>
      <c r="EB899" s="37"/>
      <c r="GU899" s="220"/>
      <c r="HX899" s="360"/>
      <c r="HY899" s="47"/>
      <c r="HZ899" s="45">
        <v>2427</v>
      </c>
      <c r="IA899" s="45">
        <f t="shared" si="3981"/>
        <v>22</v>
      </c>
      <c r="IB899" s="45">
        <v>79</v>
      </c>
      <c r="IC899" s="45">
        <f t="shared" si="3903"/>
        <v>0</v>
      </c>
      <c r="ID899" s="45">
        <v>24</v>
      </c>
      <c r="IE899" s="45">
        <f t="shared" si="3864"/>
        <v>0</v>
      </c>
      <c r="IF899" s="27">
        <v>0</v>
      </c>
      <c r="IG899" s="63" t="str">
        <f t="shared" si="3865"/>
        <v>アンパンマンもちふわ</v>
      </c>
      <c r="IH899" s="280">
        <f t="shared" si="3866"/>
        <v>673</v>
      </c>
      <c r="II899" s="45">
        <f t="shared" si="3867"/>
        <v>0</v>
      </c>
      <c r="IJ899" s="46">
        <f t="shared" si="3868"/>
        <v>0</v>
      </c>
      <c r="IK899" s="37"/>
      <c r="IL899" s="29"/>
      <c r="IM899" s="47"/>
      <c r="IN899" s="45">
        <v>2071</v>
      </c>
      <c r="IO899" s="45">
        <f t="shared" si="3982"/>
        <v>22</v>
      </c>
      <c r="IP899" s="45">
        <v>102</v>
      </c>
      <c r="IQ899" s="45">
        <f t="shared" si="3905"/>
        <v>0</v>
      </c>
      <c r="IR899" s="45">
        <v>36</v>
      </c>
      <c r="IS899" s="45">
        <f t="shared" si="3870"/>
        <v>4</v>
      </c>
      <c r="IT899" s="27">
        <v>-7</v>
      </c>
      <c r="IU899" s="63" t="str">
        <f t="shared" si="3871"/>
        <v>SPGマスコット</v>
      </c>
      <c r="IV899" s="280">
        <f t="shared" si="3872"/>
        <v>165</v>
      </c>
      <c r="IW899" s="45">
        <f t="shared" si="3873"/>
        <v>660</v>
      </c>
      <c r="IX899" s="46">
        <f t="shared" si="3874"/>
        <v>0.3</v>
      </c>
      <c r="IY899" s="37"/>
      <c r="IZ899" s="278"/>
      <c r="JA899" s="47"/>
      <c r="JB899" s="45">
        <v>2782</v>
      </c>
      <c r="JC899" s="45">
        <f t="shared" si="3983"/>
        <v>13</v>
      </c>
      <c r="JD899" s="45">
        <v>214</v>
      </c>
      <c r="JE899" s="45">
        <f t="shared" si="3907"/>
        <v>1</v>
      </c>
      <c r="JF899" s="45">
        <v>3</v>
      </c>
      <c r="JG899" s="45">
        <f t="shared" si="3876"/>
        <v>1</v>
      </c>
      <c r="JH899" s="27">
        <v>11</v>
      </c>
      <c r="JI899" s="63" t="s">
        <v>183</v>
      </c>
      <c r="JJ899" s="280">
        <v>440</v>
      </c>
      <c r="JK899" s="45">
        <f t="shared" si="3879"/>
        <v>440</v>
      </c>
      <c r="JL899" s="46">
        <f t="shared" si="3880"/>
        <v>0.33846153846153848</v>
      </c>
      <c r="JM899" s="37"/>
      <c r="JN899" s="29"/>
      <c r="JO899" s="47"/>
      <c r="JP899" s="45">
        <v>3558</v>
      </c>
      <c r="JQ899" s="45">
        <f t="shared" si="3984"/>
        <v>24</v>
      </c>
      <c r="JR899" s="45">
        <v>177</v>
      </c>
      <c r="JS899" s="45">
        <f t="shared" si="3909"/>
        <v>1</v>
      </c>
      <c r="JT899" s="45">
        <v>15</v>
      </c>
      <c r="JU899" s="45">
        <f t="shared" si="3882"/>
        <v>1</v>
      </c>
      <c r="JV899" s="27">
        <v>0</v>
      </c>
      <c r="JW899" s="63" t="str">
        <f t="shared" si="3883"/>
        <v>グミッツェルプチ</v>
      </c>
      <c r="JX899" s="280">
        <f t="shared" si="3884"/>
        <v>189</v>
      </c>
      <c r="JY899" s="45">
        <f t="shared" si="3885"/>
        <v>189</v>
      </c>
      <c r="JZ899" s="46">
        <f t="shared" si="3886"/>
        <v>7.8750000000000001E-2</v>
      </c>
      <c r="KA899" s="37"/>
      <c r="KB899" s="51"/>
      <c r="KC899" s="47"/>
      <c r="KD899" s="45">
        <v>9059</v>
      </c>
      <c r="KE899" s="45">
        <f>IF(KD899="","",KD899-KD895)</f>
        <v>99</v>
      </c>
      <c r="KF899" s="45">
        <v>530</v>
      </c>
      <c r="KG899" s="45">
        <f>IF(KF899="","",KF899-KF895)</f>
        <v>7</v>
      </c>
      <c r="KH899" s="45">
        <v>35</v>
      </c>
      <c r="KI899" s="45">
        <f>IF(KH899="","",KH895+KJ895-KH899)</f>
        <v>6</v>
      </c>
      <c r="KJ899" s="27">
        <v>7</v>
      </c>
      <c r="KK899" s="63" t="str">
        <f>IF(KD899="","",KK895)</f>
        <v>ニキ</v>
      </c>
      <c r="KL899" s="280">
        <f>IF(KE899="","",KL895)</f>
        <v>800</v>
      </c>
      <c r="KM899" s="45">
        <f>IF(KH899="","",KI899*KL899)</f>
        <v>4800</v>
      </c>
      <c r="KN899" s="46">
        <f>IF(KI899="","",KM899/(KE899*100))</f>
        <v>0.48484848484848486</v>
      </c>
      <c r="KO899" s="37"/>
      <c r="KP899" s="29"/>
      <c r="KQ899" s="47"/>
      <c r="KR899" s="45">
        <v>15062</v>
      </c>
      <c r="KS899" s="45">
        <f>IF(KR899="","",KR899-KR895)</f>
        <v>32</v>
      </c>
      <c r="KT899" s="45">
        <v>1791</v>
      </c>
      <c r="KU899" s="45">
        <f>IF(KT899="","",KT899-KT895)</f>
        <v>3</v>
      </c>
      <c r="KV899" s="45">
        <v>37</v>
      </c>
      <c r="KW899" s="45">
        <f>IF(KV899="","",KV895+KX895-KV899)</f>
        <v>2</v>
      </c>
      <c r="KX899" s="27">
        <v>0</v>
      </c>
      <c r="KY899" s="63" t="str">
        <f>IF(KR899="","",KY895)</f>
        <v>スプランキーマスコット</v>
      </c>
      <c r="KZ899" s="280">
        <f>IF(KS899="","",KZ895)</f>
        <v>165</v>
      </c>
      <c r="LA899" s="45">
        <f>IF(KV899="","",KW899*KZ899)</f>
        <v>330</v>
      </c>
      <c r="LB899" s="46">
        <f>IF(KW899="","",LA899/(KS899*100))</f>
        <v>0.10312499999999999</v>
      </c>
      <c r="LC899" s="37"/>
      <c r="LD899" s="29"/>
      <c r="LE899" s="47"/>
      <c r="LF899" s="45"/>
      <c r="LG899" s="45"/>
      <c r="LH899" s="45">
        <v>529</v>
      </c>
      <c r="LI899" s="45">
        <f t="shared" si="3950"/>
        <v>0</v>
      </c>
      <c r="LJ899" s="43">
        <v>2</v>
      </c>
      <c r="LK899" s="45">
        <v>0</v>
      </c>
      <c r="LL899" s="45">
        <v>0</v>
      </c>
      <c r="LM899" s="73" t="str">
        <f t="shared" ref="LM899" si="4048">IF(LF898="","",LM896)</f>
        <v>バイキンティッシュカバー、アンパンブランケット黄色</v>
      </c>
      <c r="LN899" s="280">
        <f t="shared" ref="LN899" si="4049">IF(LG898="","",LN896)</f>
        <v>1000</v>
      </c>
      <c r="LO899" s="45">
        <f t="shared" si="3840"/>
        <v>0</v>
      </c>
      <c r="LP899" s="46"/>
      <c r="LQ899" s="37"/>
      <c r="LR899" s="29"/>
      <c r="LS899" s="47"/>
      <c r="LT899" s="280"/>
      <c r="LU899" s="45" t="str">
        <f t="shared" si="4018"/>
        <v/>
      </c>
      <c r="LV899" s="45"/>
      <c r="LW899" s="45" t="str">
        <f t="shared" si="4019"/>
        <v/>
      </c>
      <c r="LX899" s="45"/>
      <c r="LY899" s="45" t="str">
        <f t="shared" si="4020"/>
        <v/>
      </c>
      <c r="LZ899" s="45"/>
      <c r="MA899" s="45"/>
      <c r="MB899" s="45"/>
      <c r="MC899" s="45" t="str">
        <f t="shared" si="3970"/>
        <v/>
      </c>
      <c r="MD899" s="46" t="str">
        <f t="shared" si="3971"/>
        <v/>
      </c>
      <c r="ME899" s="37"/>
      <c r="MF899" s="29"/>
      <c r="MG899" s="47"/>
      <c r="MH899" s="280"/>
      <c r="MI899" s="45" t="str">
        <f t="shared" si="4022"/>
        <v/>
      </c>
      <c r="MJ899" s="45"/>
      <c r="MK899" s="45" t="str">
        <f t="shared" si="4023"/>
        <v/>
      </c>
      <c r="ML899" s="45"/>
      <c r="MM899" s="45" t="str">
        <f t="shared" si="4024"/>
        <v/>
      </c>
      <c r="MN899" s="45"/>
      <c r="MO899" s="45"/>
      <c r="MP899" s="45"/>
      <c r="MQ899" s="45" t="str">
        <f t="shared" si="3972"/>
        <v/>
      </c>
      <c r="MR899" s="46" t="str">
        <f t="shared" si="3973"/>
        <v/>
      </c>
      <c r="MS899" s="37"/>
      <c r="MT899" s="29"/>
      <c r="MU899" s="47"/>
      <c r="MV899" s="280"/>
      <c r="MW899" s="45" t="str">
        <f t="shared" si="4026"/>
        <v/>
      </c>
      <c r="MX899" s="45"/>
      <c r="MY899" s="45" t="str">
        <f t="shared" si="4027"/>
        <v/>
      </c>
      <c r="MZ899" s="45"/>
      <c r="NA899" s="45" t="str">
        <f t="shared" si="4028"/>
        <v/>
      </c>
      <c r="NB899" s="45"/>
      <c r="NC899" s="45"/>
      <c r="ND899" s="45"/>
      <c r="NE899" s="45" t="str">
        <f t="shared" si="3974"/>
        <v/>
      </c>
      <c r="NF899" s="46" t="str">
        <f t="shared" si="3975"/>
        <v/>
      </c>
      <c r="NG899" s="37"/>
      <c r="NH899" s="29"/>
      <c r="NI899" s="47"/>
      <c r="NJ899" s="280"/>
      <c r="NK899" s="45" t="str">
        <f t="shared" si="4030"/>
        <v/>
      </c>
      <c r="NL899" s="45"/>
      <c r="NM899" s="45" t="str">
        <f t="shared" si="4031"/>
        <v/>
      </c>
      <c r="NN899" s="45"/>
      <c r="NO899" s="45" t="str">
        <f t="shared" si="4032"/>
        <v/>
      </c>
      <c r="NP899" s="45"/>
      <c r="NQ899" s="45"/>
      <c r="NR899" s="45"/>
      <c r="NS899" s="45" t="str">
        <f t="shared" si="3976"/>
        <v/>
      </c>
      <c r="NT899" s="46" t="str">
        <f t="shared" si="3977"/>
        <v/>
      </c>
      <c r="NU899" s="37"/>
    </row>
    <row r="900" spans="1:385" ht="15.75" thickBot="1" x14ac:dyDescent="0.3">
      <c r="A900" s="38"/>
      <c r="B900" s="39"/>
      <c r="C900" s="40"/>
      <c r="D900" s="40"/>
      <c r="E900" s="40"/>
      <c r="F900" s="135"/>
      <c r="G900" s="135"/>
      <c r="H900" s="42"/>
      <c r="I900" s="45"/>
      <c r="J900" s="45" t="str">
        <f t="shared" si="3992"/>
        <v/>
      </c>
      <c r="K900" s="45"/>
      <c r="L900" s="45"/>
      <c r="M900" s="45"/>
      <c r="N900" s="45" t="str">
        <f t="shared" si="3994"/>
        <v/>
      </c>
      <c r="O900" s="45"/>
      <c r="P900" s="43"/>
      <c r="Q900" s="271" t="str">
        <f t="shared" si="3995"/>
        <v/>
      </c>
      <c r="R900" s="45" t="str">
        <f t="shared" si="3957"/>
        <v/>
      </c>
      <c r="S900" s="46" t="str">
        <f t="shared" si="3958"/>
        <v/>
      </c>
      <c r="T900" s="37"/>
      <c r="U900" s="29"/>
      <c r="V900" s="47"/>
      <c r="W900" s="280"/>
      <c r="X900" s="45" t="str">
        <f t="shared" si="3996"/>
        <v/>
      </c>
      <c r="Y900" s="45"/>
      <c r="Z900" s="45"/>
      <c r="AA900" s="45"/>
      <c r="AB900" s="45" t="str">
        <f t="shared" si="3998"/>
        <v/>
      </c>
      <c r="AC900" s="45"/>
      <c r="AD900" s="45"/>
      <c r="AE900" s="45"/>
      <c r="AF900" s="45" t="str">
        <f t="shared" si="3959"/>
        <v/>
      </c>
      <c r="AG900" s="46" t="str">
        <f t="shared" si="3960"/>
        <v/>
      </c>
      <c r="AH900" s="37"/>
      <c r="AI900" s="29"/>
      <c r="AJ900" s="47"/>
      <c r="AK900" s="45"/>
      <c r="AL900" s="45" t="str">
        <f t="shared" si="4000"/>
        <v/>
      </c>
      <c r="AM900" s="45"/>
      <c r="AN900" s="45" t="str">
        <f t="shared" si="4001"/>
        <v/>
      </c>
      <c r="AO900" s="45"/>
      <c r="AP900" s="45" t="str">
        <f t="shared" si="4002"/>
        <v/>
      </c>
      <c r="AQ900" s="45"/>
      <c r="AR900" s="45"/>
      <c r="AS900" s="45"/>
      <c r="AT900" s="45" t="str">
        <f t="shared" si="3961"/>
        <v/>
      </c>
      <c r="AU900" s="46" t="str">
        <f t="shared" si="3929"/>
        <v/>
      </c>
      <c r="AV900" s="37"/>
      <c r="AW900" s="29"/>
      <c r="AX900" s="47"/>
      <c r="AY900" s="45"/>
      <c r="AZ900" s="45" t="str">
        <f t="shared" si="4004"/>
        <v/>
      </c>
      <c r="BA900" s="45"/>
      <c r="BB900" s="45" t="str">
        <f t="shared" si="4005"/>
        <v/>
      </c>
      <c r="BC900" s="45"/>
      <c r="BD900" s="45" t="str">
        <f t="shared" si="4006"/>
        <v/>
      </c>
      <c r="BE900" s="45"/>
      <c r="BF900" s="45"/>
      <c r="BG900" s="45"/>
      <c r="BH900" s="45" t="str">
        <f t="shared" si="3962"/>
        <v/>
      </c>
      <c r="BI900" s="46" t="str">
        <f t="shared" si="3963"/>
        <v/>
      </c>
      <c r="BJ900" s="37"/>
      <c r="BK900" s="29"/>
      <c r="BL900" s="75"/>
      <c r="BM900" s="76">
        <v>13047</v>
      </c>
      <c r="BN900" s="76">
        <f t="shared" si="3978"/>
        <v>50</v>
      </c>
      <c r="BO900" s="76">
        <v>1603</v>
      </c>
      <c r="BP900" s="76">
        <f t="shared" si="3897"/>
        <v>5</v>
      </c>
      <c r="BQ900" s="76">
        <v>275</v>
      </c>
      <c r="BR900" s="76">
        <f t="shared" si="3846"/>
        <v>15</v>
      </c>
      <c r="BS900" s="76">
        <v>0</v>
      </c>
      <c r="BT900" s="78" t="str">
        <f t="shared" si="3847"/>
        <v>サンリオブレスレット</v>
      </c>
      <c r="BU900" s="284">
        <f t="shared" si="3848"/>
        <v>200</v>
      </c>
      <c r="BV900" s="76">
        <f t="shared" si="3849"/>
        <v>3000</v>
      </c>
      <c r="BW900" s="80">
        <f t="shared" si="3850"/>
        <v>0.6</v>
      </c>
      <c r="BX900" s="37"/>
      <c r="BY900" s="57"/>
      <c r="BZ900" s="75"/>
      <c r="CA900" s="76">
        <v>3904</v>
      </c>
      <c r="CB900" s="76">
        <f t="shared" si="3979"/>
        <v>32</v>
      </c>
      <c r="CC900" s="76">
        <v>221</v>
      </c>
      <c r="CD900" s="76">
        <f t="shared" si="3899"/>
        <v>6</v>
      </c>
      <c r="CE900" s="76">
        <v>280</v>
      </c>
      <c r="CF900" s="76">
        <f t="shared" si="3852"/>
        <v>30</v>
      </c>
      <c r="CG900" s="76">
        <v>0</v>
      </c>
      <c r="CH900" s="78" t="str">
        <f t="shared" si="3853"/>
        <v>スプランキージビッツ</v>
      </c>
      <c r="CI900" s="284">
        <f t="shared" si="3854"/>
        <v>37</v>
      </c>
      <c r="CJ900" s="76">
        <f t="shared" si="3855"/>
        <v>1110</v>
      </c>
      <c r="CK900" s="80">
        <f t="shared" si="3856"/>
        <v>0.34687499999999999</v>
      </c>
      <c r="CL900" s="37"/>
      <c r="CM900" s="29"/>
      <c r="CN900" s="75"/>
      <c r="CO900" s="76">
        <v>16163</v>
      </c>
      <c r="CP900" s="76">
        <f t="shared" si="3980"/>
        <v>11</v>
      </c>
      <c r="CQ900" s="76">
        <v>1132</v>
      </c>
      <c r="CR900" s="76">
        <f t="shared" si="3901"/>
        <v>2</v>
      </c>
      <c r="CS900" s="76">
        <v>52</v>
      </c>
      <c r="CT900" s="76">
        <f t="shared" si="3858"/>
        <v>3</v>
      </c>
      <c r="CU900" s="76">
        <v>28</v>
      </c>
      <c r="CV900" s="78" t="str">
        <f t="shared" si="3859"/>
        <v>サンリオシューズキーホルダー</v>
      </c>
      <c r="CW900" s="284">
        <f t="shared" si="3860"/>
        <v>396</v>
      </c>
      <c r="CX900" s="76">
        <f t="shared" si="3861"/>
        <v>1188</v>
      </c>
      <c r="CY900" s="80">
        <f t="shared" si="3862"/>
        <v>1.08</v>
      </c>
      <c r="CZ900" s="37" t="s">
        <v>53</v>
      </c>
      <c r="DA900" s="29"/>
      <c r="DB900" s="47"/>
      <c r="DC900" s="280"/>
      <c r="DD900" s="45" t="str">
        <f t="shared" si="4036"/>
        <v/>
      </c>
      <c r="DE900" s="45"/>
      <c r="DF900" s="45"/>
      <c r="DG900" s="45"/>
      <c r="DH900" s="45" t="str">
        <f t="shared" si="4038"/>
        <v/>
      </c>
      <c r="DI900" s="45"/>
      <c r="DJ900" s="45"/>
      <c r="DK900" s="45"/>
      <c r="DL900" s="45" t="str">
        <f t="shared" si="4039"/>
        <v/>
      </c>
      <c r="DM900" s="46" t="str">
        <f t="shared" si="4040"/>
        <v/>
      </c>
      <c r="DN900" s="37"/>
      <c r="DO900" s="29"/>
      <c r="DP900" s="47"/>
      <c r="DQ900" s="280"/>
      <c r="DR900" s="45" t="str">
        <f t="shared" si="4041"/>
        <v/>
      </c>
      <c r="DS900" s="45"/>
      <c r="DT900" s="45"/>
      <c r="DU900" s="45"/>
      <c r="DV900" s="45" t="str">
        <f t="shared" si="4043"/>
        <v/>
      </c>
      <c r="DW900" s="45"/>
      <c r="DX900" s="45"/>
      <c r="DY900" s="45"/>
      <c r="DZ900" s="45" t="str">
        <f t="shared" si="4044"/>
        <v/>
      </c>
      <c r="EA900" s="46" t="str">
        <f t="shared" si="4045"/>
        <v/>
      </c>
      <c r="EB900" s="37"/>
      <c r="GU900" s="220"/>
      <c r="HX900" s="360"/>
      <c r="HY900" s="75"/>
      <c r="HZ900" s="76">
        <v>2780</v>
      </c>
      <c r="IA900" s="76">
        <f t="shared" si="3981"/>
        <v>18</v>
      </c>
      <c r="IB900" s="76">
        <v>120</v>
      </c>
      <c r="IC900" s="76">
        <f t="shared" si="3903"/>
        <v>0</v>
      </c>
      <c r="ID900" s="76">
        <v>150</v>
      </c>
      <c r="IE900" s="76">
        <f t="shared" si="3864"/>
        <v>0</v>
      </c>
      <c r="IF900" s="76">
        <v>0</v>
      </c>
      <c r="IG900" s="78" t="str">
        <f t="shared" si="3865"/>
        <v>スプランキーラバー</v>
      </c>
      <c r="IH900" s="284">
        <f t="shared" si="3866"/>
        <v>200</v>
      </c>
      <c r="II900" s="76">
        <f t="shared" si="3867"/>
        <v>0</v>
      </c>
      <c r="IJ900" s="80">
        <f t="shared" si="3868"/>
        <v>0</v>
      </c>
      <c r="IK900" s="37"/>
      <c r="IL900" s="29"/>
      <c r="IM900" s="75"/>
      <c r="IN900" s="76">
        <v>3527</v>
      </c>
      <c r="IO900" s="76">
        <f t="shared" si="3982"/>
        <v>16</v>
      </c>
      <c r="IP900" s="76">
        <v>150</v>
      </c>
      <c r="IQ900" s="76">
        <f t="shared" si="3905"/>
        <v>2</v>
      </c>
      <c r="IR900" s="76">
        <v>40</v>
      </c>
      <c r="IS900" s="76">
        <f t="shared" si="3870"/>
        <v>2</v>
      </c>
      <c r="IT900" s="76">
        <v>10</v>
      </c>
      <c r="IU900" s="78" t="str">
        <f t="shared" si="3871"/>
        <v>NICI</v>
      </c>
      <c r="IV900" s="284">
        <f t="shared" si="3872"/>
        <v>682</v>
      </c>
      <c r="IW900" s="76">
        <f t="shared" si="3873"/>
        <v>1364</v>
      </c>
      <c r="IX900" s="80">
        <f t="shared" si="3874"/>
        <v>0.85250000000000004</v>
      </c>
      <c r="IY900" s="37"/>
      <c r="IZ900" s="278"/>
      <c r="JA900" s="75"/>
      <c r="JB900" s="76">
        <v>1876</v>
      </c>
      <c r="JC900" s="76">
        <f t="shared" si="3983"/>
        <v>15</v>
      </c>
      <c r="JD900" s="76">
        <v>105</v>
      </c>
      <c r="JE900" s="76">
        <f t="shared" si="3907"/>
        <v>1</v>
      </c>
      <c r="JF900" s="76">
        <v>47</v>
      </c>
      <c r="JG900" s="76">
        <f t="shared" si="3876"/>
        <v>3</v>
      </c>
      <c r="JH900" s="76">
        <v>0</v>
      </c>
      <c r="JI900" s="78" t="str">
        <f t="shared" si="3877"/>
        <v>サンリオシューズKH</v>
      </c>
      <c r="JJ900" s="284">
        <f t="shared" si="3878"/>
        <v>387</v>
      </c>
      <c r="JK900" s="76">
        <f t="shared" si="3879"/>
        <v>1161</v>
      </c>
      <c r="JL900" s="80">
        <f t="shared" si="3880"/>
        <v>0.77400000000000002</v>
      </c>
      <c r="JM900" s="37"/>
      <c r="JN900" s="29"/>
      <c r="JO900" s="75"/>
      <c r="JP900" s="76">
        <v>2713</v>
      </c>
      <c r="JQ900" s="76">
        <f t="shared" si="3984"/>
        <v>20</v>
      </c>
      <c r="JR900" s="76">
        <v>148</v>
      </c>
      <c r="JS900" s="76">
        <f t="shared" si="3909"/>
        <v>1</v>
      </c>
      <c r="JT900" s="76">
        <v>18</v>
      </c>
      <c r="JU900" s="76">
        <f t="shared" si="3882"/>
        <v>2</v>
      </c>
      <c r="JV900" s="76"/>
      <c r="JW900" s="78" t="str">
        <f t="shared" si="3883"/>
        <v>グミッツェル</v>
      </c>
      <c r="JX900" s="284">
        <f t="shared" si="3884"/>
        <v>170</v>
      </c>
      <c r="JY900" s="76">
        <f t="shared" si="3885"/>
        <v>340</v>
      </c>
      <c r="JZ900" s="80">
        <f t="shared" si="3886"/>
        <v>0.17</v>
      </c>
      <c r="KA900" s="37"/>
      <c r="KB900" s="51"/>
      <c r="KC900" s="75"/>
      <c r="KD900" s="76">
        <v>8261</v>
      </c>
      <c r="KE900" s="76">
        <f>IF(KD900="","",KD900-KD896)</f>
        <v>46</v>
      </c>
      <c r="KF900" s="76">
        <v>406</v>
      </c>
      <c r="KG900" s="76">
        <f>IF(KF900="","",KF900-KF896)</f>
        <v>9</v>
      </c>
      <c r="KH900" s="76">
        <v>7</v>
      </c>
      <c r="KI900" s="76">
        <f>IF(KH900="","",KH896+KJ896-KH900)</f>
        <v>8</v>
      </c>
      <c r="KJ900" s="76">
        <v>5</v>
      </c>
      <c r="KK900" s="78" t="str">
        <f>IF(KD900="","",KK896)</f>
        <v>グミッツェルプチ</v>
      </c>
      <c r="KL900" s="284">
        <f>IF(KE900="","",KL896)</f>
        <v>180</v>
      </c>
      <c r="KM900" s="76">
        <f>IF(KH900="","",KI900*KL900)</f>
        <v>1440</v>
      </c>
      <c r="KN900" s="80">
        <f>IF(KI900="","",KM900/(KE900*100))</f>
        <v>0.31304347826086959</v>
      </c>
      <c r="KO900" s="37"/>
      <c r="KP900" s="29"/>
      <c r="KQ900" s="75"/>
      <c r="KR900" s="76">
        <v>15860</v>
      </c>
      <c r="KS900" s="76">
        <f>IF(KR900="","",KR900-KR896)</f>
        <v>42</v>
      </c>
      <c r="KT900" s="76">
        <v>1884</v>
      </c>
      <c r="KU900" s="76">
        <f>IF(KT900="","",KT900-KT896)</f>
        <v>4</v>
      </c>
      <c r="KV900" s="76">
        <v>141</v>
      </c>
      <c r="KW900" s="76">
        <f>IF(KV900="","",KV896+KX896-KV900)</f>
        <v>-6</v>
      </c>
      <c r="KX900" s="76">
        <v>30</v>
      </c>
      <c r="KY900" s="78" t="str">
        <f>IF(KR900="","",KY896)</f>
        <v>スプランキーラバー</v>
      </c>
      <c r="KZ900" s="284">
        <f>IF(KS900="","",KZ896)</f>
        <v>187</v>
      </c>
      <c r="LA900" s="76">
        <f>IF(KV900="","",KW900*KZ900)</f>
        <v>-1122</v>
      </c>
      <c r="LB900" s="80">
        <f>IF(KW900="","",LA900/(KS900*100))</f>
        <v>-0.26714285714285713</v>
      </c>
      <c r="LC900" s="37"/>
      <c r="LD900" s="29"/>
      <c r="LE900" s="75"/>
      <c r="LF900" s="76"/>
      <c r="LG900" s="76"/>
      <c r="LH900" s="76">
        <v>1165</v>
      </c>
      <c r="LI900" s="76">
        <f t="shared" si="3950"/>
        <v>0</v>
      </c>
      <c r="LJ900" s="77">
        <v>2</v>
      </c>
      <c r="LK900" s="76">
        <v>0</v>
      </c>
      <c r="LL900" s="76">
        <v>0</v>
      </c>
      <c r="LM900" s="78" t="str">
        <f t="shared" ref="LM900" si="4050">IF(LF898="","",LM897)</f>
        <v>スヌーピー、アンパンマンぬいぐるみ</v>
      </c>
      <c r="LN900" s="284">
        <f t="shared" ref="LN900" si="4051">IF(LG898="","",LN897)</f>
        <v>1000</v>
      </c>
      <c r="LO900" s="76">
        <f t="shared" si="3840"/>
        <v>0</v>
      </c>
      <c r="LP900" s="80"/>
      <c r="LQ900" s="37"/>
      <c r="LR900" s="29"/>
      <c r="LS900" s="47"/>
      <c r="LT900" s="280"/>
      <c r="LU900" s="45" t="str">
        <f t="shared" si="4018"/>
        <v/>
      </c>
      <c r="LV900" s="45"/>
      <c r="LW900" s="45"/>
      <c r="LX900" s="45"/>
      <c r="LY900" s="45" t="str">
        <f t="shared" si="4020"/>
        <v/>
      </c>
      <c r="LZ900" s="45"/>
      <c r="MA900" s="45"/>
      <c r="MB900" s="45"/>
      <c r="MC900" s="45" t="str">
        <f t="shared" si="3970"/>
        <v/>
      </c>
      <c r="MD900" s="46" t="str">
        <f t="shared" si="3971"/>
        <v/>
      </c>
      <c r="ME900" s="37"/>
      <c r="MF900" s="29"/>
      <c r="MG900" s="47"/>
      <c r="MH900" s="280"/>
      <c r="MI900" s="45" t="str">
        <f t="shared" si="4022"/>
        <v/>
      </c>
      <c r="MJ900" s="45"/>
      <c r="MK900" s="45"/>
      <c r="ML900" s="45"/>
      <c r="MM900" s="45" t="str">
        <f t="shared" si="4024"/>
        <v/>
      </c>
      <c r="MN900" s="45"/>
      <c r="MO900" s="45"/>
      <c r="MP900" s="45"/>
      <c r="MQ900" s="45" t="str">
        <f t="shared" si="3972"/>
        <v/>
      </c>
      <c r="MR900" s="46" t="str">
        <f t="shared" si="3973"/>
        <v/>
      </c>
      <c r="MS900" s="37"/>
      <c r="MT900" s="29"/>
      <c r="MU900" s="47"/>
      <c r="MV900" s="280"/>
      <c r="MW900" s="45" t="str">
        <f t="shared" si="4026"/>
        <v/>
      </c>
      <c r="MX900" s="45"/>
      <c r="MY900" s="45"/>
      <c r="MZ900" s="45"/>
      <c r="NA900" s="45" t="str">
        <f t="shared" si="4028"/>
        <v/>
      </c>
      <c r="NB900" s="45"/>
      <c r="NC900" s="45"/>
      <c r="ND900" s="45"/>
      <c r="NE900" s="45" t="str">
        <f t="shared" si="3974"/>
        <v/>
      </c>
      <c r="NF900" s="46" t="str">
        <f t="shared" si="3975"/>
        <v/>
      </c>
      <c r="NG900" s="37"/>
      <c r="NH900" s="29"/>
      <c r="NI900" s="47"/>
      <c r="NJ900" s="280"/>
      <c r="NK900" s="45" t="str">
        <f t="shared" si="4030"/>
        <v/>
      </c>
      <c r="NL900" s="45"/>
      <c r="NM900" s="45"/>
      <c r="NN900" s="45"/>
      <c r="NO900" s="45" t="str">
        <f t="shared" si="4032"/>
        <v/>
      </c>
      <c r="NP900" s="45"/>
      <c r="NQ900" s="45"/>
      <c r="NR900" s="45"/>
      <c r="NS900" s="45" t="str">
        <f t="shared" si="3976"/>
        <v/>
      </c>
      <c r="NT900" s="46" t="str">
        <f t="shared" si="3977"/>
        <v/>
      </c>
      <c r="NU900" s="37"/>
    </row>
    <row r="901" spans="1:385" ht="15.75" thickTop="1" x14ac:dyDescent="0.25">
      <c r="A901" s="38"/>
      <c r="B901" s="39"/>
      <c r="C901" s="40"/>
      <c r="D901" s="40"/>
      <c r="E901" s="40"/>
      <c r="F901" s="135"/>
      <c r="G901" s="135"/>
      <c r="H901" s="42"/>
      <c r="I901" s="45"/>
      <c r="J901" s="45" t="str">
        <f>IF(I901="","",I901-I902)</f>
        <v/>
      </c>
      <c r="K901" s="45"/>
      <c r="L901" s="45"/>
      <c r="M901" s="45"/>
      <c r="N901" s="45" t="str">
        <f>IF(M901="","",M902+O902-M901)</f>
        <v/>
      </c>
      <c r="O901" s="45"/>
      <c r="P901" s="43"/>
      <c r="Q901" s="271" t="str">
        <f>IF(I901="","",Q902)</f>
        <v/>
      </c>
      <c r="R901" s="45" t="str">
        <f t="shared" si="3957"/>
        <v/>
      </c>
      <c r="S901" s="46" t="str">
        <f t="shared" si="3958"/>
        <v/>
      </c>
      <c r="T901" s="37"/>
      <c r="U901" s="29"/>
      <c r="V901" s="47"/>
      <c r="W901" s="280"/>
      <c r="X901" s="45" t="str">
        <f>IF(W901="","",W901-W902)</f>
        <v/>
      </c>
      <c r="Y901" s="45"/>
      <c r="Z901" s="45"/>
      <c r="AA901" s="45"/>
      <c r="AB901" s="45" t="str">
        <f>IF(AA901="","",AA902+AC902-AA901)</f>
        <v/>
      </c>
      <c r="AC901" s="45"/>
      <c r="AD901" s="45"/>
      <c r="AE901" s="45"/>
      <c r="AF901" s="45" t="str">
        <f t="shared" si="3959"/>
        <v/>
      </c>
      <c r="AG901" s="46" t="str">
        <f t="shared" si="3960"/>
        <v/>
      </c>
      <c r="AH901" s="37"/>
      <c r="AI901" s="29"/>
      <c r="AJ901" s="47"/>
      <c r="AK901" s="45"/>
      <c r="AL901" s="45" t="str">
        <f>IF(AK901="","",AK901-AK902)</f>
        <v/>
      </c>
      <c r="AM901" s="45"/>
      <c r="AN901" s="45" t="str">
        <f>IF(AM901="","",AM901-AM902)</f>
        <v/>
      </c>
      <c r="AO901" s="45"/>
      <c r="AP901" s="45" t="str">
        <f>IF(AO901="","",AO902+AQ902-AO901)</f>
        <v/>
      </c>
      <c r="AQ901" s="45"/>
      <c r="AR901" s="45"/>
      <c r="AS901" s="45"/>
      <c r="AT901" s="45" t="str">
        <f t="shared" si="3961"/>
        <v/>
      </c>
      <c r="AU901" s="46" t="str">
        <f t="shared" si="3929"/>
        <v/>
      </c>
      <c r="AV901" s="37"/>
      <c r="AW901" s="29"/>
      <c r="AX901" s="47"/>
      <c r="AY901" s="45"/>
      <c r="AZ901" s="45" t="str">
        <f>IF(AY901="","",AY901-AY902)</f>
        <v/>
      </c>
      <c r="BA901" s="45"/>
      <c r="BB901" s="45" t="str">
        <f>IF(BA901="","",BA901-BA902)</f>
        <v/>
      </c>
      <c r="BC901" s="45"/>
      <c r="BD901" s="45" t="str">
        <f>IF(BC901="","",BC902+BE902-BC901)</f>
        <v/>
      </c>
      <c r="BE901" s="45"/>
      <c r="BF901" s="45"/>
      <c r="BG901" s="45"/>
      <c r="BH901" s="45" t="str">
        <f t="shared" si="3962"/>
        <v/>
      </c>
      <c r="BI901" s="46" t="str">
        <f t="shared" si="3963"/>
        <v/>
      </c>
      <c r="BJ901" s="37"/>
      <c r="BK901" s="29"/>
      <c r="BL901" s="273">
        <f>IF($A883="","",$A883)</f>
        <v>45817</v>
      </c>
      <c r="BM901" s="45">
        <v>15977</v>
      </c>
      <c r="BN901" s="271">
        <f t="shared" si="3978"/>
        <v>51</v>
      </c>
      <c r="BO901" s="45">
        <v>687</v>
      </c>
      <c r="BP901" s="87">
        <f t="shared" si="3897"/>
        <v>2</v>
      </c>
      <c r="BQ901" s="45">
        <v>13</v>
      </c>
      <c r="BR901" s="271">
        <f t="shared" si="3846"/>
        <v>1</v>
      </c>
      <c r="BS901" s="271">
        <v>1</v>
      </c>
      <c r="BT901" s="274" t="str">
        <f t="shared" si="3847"/>
        <v>ギャルキティキーケース</v>
      </c>
      <c r="BU901" s="272">
        <f t="shared" si="3848"/>
        <v>726</v>
      </c>
      <c r="BV901" s="45">
        <f t="shared" si="3849"/>
        <v>726</v>
      </c>
      <c r="BW901" s="89">
        <f t="shared" si="3850"/>
        <v>0.1423529411764706</v>
      </c>
      <c r="BX901" s="186" t="s">
        <v>203</v>
      </c>
      <c r="BY901" s="57"/>
      <c r="BZ901" s="273">
        <f>IF($A883="","",$A883)</f>
        <v>45817</v>
      </c>
      <c r="CA901" s="45">
        <v>6099</v>
      </c>
      <c r="CB901" s="271">
        <f t="shared" si="3979"/>
        <v>60</v>
      </c>
      <c r="CC901" s="45">
        <v>217</v>
      </c>
      <c r="CD901" s="87">
        <f t="shared" si="3899"/>
        <v>0</v>
      </c>
      <c r="CE901" s="45">
        <v>12</v>
      </c>
      <c r="CF901" s="271">
        <f t="shared" si="3852"/>
        <v>0</v>
      </c>
      <c r="CG901" s="271">
        <v>0</v>
      </c>
      <c r="CH901" s="274" t="str">
        <f t="shared" si="3853"/>
        <v>ジャグラーサウンドボタン</v>
      </c>
      <c r="CI901" s="272">
        <f t="shared" si="3854"/>
        <v>748</v>
      </c>
      <c r="CJ901" s="45">
        <f t="shared" si="3855"/>
        <v>0</v>
      </c>
      <c r="CK901" s="89">
        <f t="shared" si="3856"/>
        <v>0</v>
      </c>
      <c r="CL901" s="37"/>
      <c r="CM901" s="29"/>
      <c r="CN901" s="273">
        <f>IF($A883="","",$A883)</f>
        <v>45817</v>
      </c>
      <c r="CO901" s="45">
        <v>16202</v>
      </c>
      <c r="CP901" s="271">
        <f t="shared" si="3980"/>
        <v>60</v>
      </c>
      <c r="CQ901" s="45">
        <v>1163</v>
      </c>
      <c r="CR901" s="87">
        <f t="shared" si="3901"/>
        <v>3</v>
      </c>
      <c r="CS901" s="45">
        <v>11</v>
      </c>
      <c r="CT901" s="271">
        <f t="shared" si="3858"/>
        <v>2</v>
      </c>
      <c r="CU901" s="271">
        <v>8</v>
      </c>
      <c r="CV901" s="274" t="str">
        <f t="shared" si="3859"/>
        <v>ゴールドイヤホン</v>
      </c>
      <c r="CW901" s="272">
        <f t="shared" si="3860"/>
        <v>770</v>
      </c>
      <c r="CX901" s="45">
        <f t="shared" si="3861"/>
        <v>1540</v>
      </c>
      <c r="CY901" s="89">
        <f t="shared" si="3862"/>
        <v>0.25666666666666665</v>
      </c>
      <c r="CZ901" s="37"/>
      <c r="DA901" s="29"/>
      <c r="DB901" s="47"/>
      <c r="DC901" s="280"/>
      <c r="DD901" s="45" t="str">
        <f>IF(DC901="","",DC901-DC902)</f>
        <v/>
      </c>
      <c r="DE901" s="45"/>
      <c r="DF901" s="45"/>
      <c r="DG901" s="45"/>
      <c r="DH901" s="45" t="str">
        <f>IF(DG901="","",DG902+DI902-DG901)</f>
        <v/>
      </c>
      <c r="DI901" s="45"/>
      <c r="DJ901" s="45"/>
      <c r="DK901" s="45"/>
      <c r="DL901" s="45" t="str">
        <f t="shared" si="4039"/>
        <v/>
      </c>
      <c r="DM901" s="46" t="str">
        <f t="shared" si="4040"/>
        <v/>
      </c>
      <c r="DN901" s="37"/>
      <c r="DO901" s="29"/>
      <c r="DP901" s="47"/>
      <c r="DQ901" s="45"/>
      <c r="DR901" s="45" t="str">
        <f>IF(DQ901="","",DQ901-DQ902)</f>
        <v/>
      </c>
      <c r="DS901" s="45"/>
      <c r="DT901" s="45" t="str">
        <f>IF(DS901="","",DS901-DS902)</f>
        <v/>
      </c>
      <c r="DU901" s="45"/>
      <c r="DV901" s="45" t="str">
        <f>IF(DU901="","",DU902+DW902-DU901)</f>
        <v/>
      </c>
      <c r="DW901" s="45"/>
      <c r="DX901" s="45"/>
      <c r="DY901" s="45"/>
      <c r="DZ901" s="45" t="str">
        <f t="shared" si="4044"/>
        <v/>
      </c>
      <c r="EA901" s="46" t="str">
        <f t="shared" si="4045"/>
        <v/>
      </c>
      <c r="EB901" s="37"/>
      <c r="GU901" s="220"/>
      <c r="HX901" s="360"/>
      <c r="HY901" s="273">
        <f>IF($A883="","",$A883)</f>
        <v>45817</v>
      </c>
      <c r="HZ901" s="45">
        <v>4528</v>
      </c>
      <c r="IA901" s="271">
        <f t="shared" si="3981"/>
        <v>26</v>
      </c>
      <c r="IB901" s="45">
        <v>252</v>
      </c>
      <c r="IC901" s="87">
        <f t="shared" si="3903"/>
        <v>1</v>
      </c>
      <c r="ID901" s="45">
        <v>8</v>
      </c>
      <c r="IE901" s="271">
        <f t="shared" si="3864"/>
        <v>1</v>
      </c>
      <c r="IF901" s="271">
        <v>3</v>
      </c>
      <c r="IG901" s="274" t="str">
        <f t="shared" si="3865"/>
        <v>お菓子ウォレット</v>
      </c>
      <c r="IH901" s="272">
        <f t="shared" si="3866"/>
        <v>800</v>
      </c>
      <c r="II901" s="45">
        <f t="shared" si="3867"/>
        <v>800</v>
      </c>
      <c r="IJ901" s="89">
        <f t="shared" si="3868"/>
        <v>0.30769230769230771</v>
      </c>
      <c r="IK901" s="37" t="s">
        <v>199</v>
      </c>
      <c r="IL901" s="29"/>
      <c r="IM901" s="273">
        <f>IF($A883="","",$A883)</f>
        <v>45817</v>
      </c>
      <c r="IN901" s="45">
        <v>3778</v>
      </c>
      <c r="IO901" s="271">
        <f t="shared" si="3982"/>
        <v>57</v>
      </c>
      <c r="IP901" s="45">
        <v>112</v>
      </c>
      <c r="IQ901" s="87">
        <f t="shared" si="3905"/>
        <v>2</v>
      </c>
      <c r="IR901" s="45">
        <v>11</v>
      </c>
      <c r="IS901" s="271">
        <f t="shared" si="3870"/>
        <v>2</v>
      </c>
      <c r="IT901" s="271">
        <v>4</v>
      </c>
      <c r="IU901" s="274" t="str">
        <f t="shared" si="3871"/>
        <v>ジャグラーイヤホン</v>
      </c>
      <c r="IV901" s="272">
        <f t="shared" si="3872"/>
        <v>1100</v>
      </c>
      <c r="IW901" s="45">
        <f t="shared" si="3873"/>
        <v>2200</v>
      </c>
      <c r="IX901" s="89">
        <f t="shared" si="3874"/>
        <v>0.38596491228070173</v>
      </c>
      <c r="IY901" s="37"/>
      <c r="IZ901" s="278"/>
      <c r="JA901" s="273">
        <f>IF($A883="","",$A883)</f>
        <v>45817</v>
      </c>
      <c r="JB901" s="45">
        <v>2793</v>
      </c>
      <c r="JC901" s="271">
        <f t="shared" si="3983"/>
        <v>111</v>
      </c>
      <c r="JD901" s="45">
        <v>141</v>
      </c>
      <c r="JE901" s="87">
        <f t="shared" si="3907"/>
        <v>3</v>
      </c>
      <c r="JF901" s="45">
        <v>5</v>
      </c>
      <c r="JG901" s="271">
        <f t="shared" si="3876"/>
        <v>5</v>
      </c>
      <c r="JH901" s="271">
        <v>3</v>
      </c>
      <c r="JI901" s="274" t="str">
        <f t="shared" si="3877"/>
        <v>サンリオFAN</v>
      </c>
      <c r="JJ901" s="272">
        <f t="shared" si="3878"/>
        <v>1100</v>
      </c>
      <c r="JK901" s="45">
        <f t="shared" si="3879"/>
        <v>5500</v>
      </c>
      <c r="JL901" s="89">
        <f t="shared" si="3880"/>
        <v>0.49549549549549549</v>
      </c>
      <c r="JM901" s="37"/>
      <c r="JN901" s="29"/>
      <c r="JO901" s="273">
        <f>IF($A883="","",$A883)</f>
        <v>45817</v>
      </c>
      <c r="JP901" s="45">
        <v>2662</v>
      </c>
      <c r="JQ901" s="288">
        <f t="shared" si="3984"/>
        <v>13</v>
      </c>
      <c r="JR901" s="45">
        <v>104</v>
      </c>
      <c r="JS901" s="87">
        <f t="shared" si="3909"/>
        <v>1</v>
      </c>
      <c r="JT901" s="45">
        <v>14</v>
      </c>
      <c r="JU901" s="271">
        <f t="shared" si="3882"/>
        <v>1</v>
      </c>
      <c r="JV901" s="271">
        <v>0</v>
      </c>
      <c r="JW901" s="274" t="str">
        <f t="shared" si="3883"/>
        <v>猫アイシャドウ</v>
      </c>
      <c r="JX901" s="272">
        <f t="shared" si="3884"/>
        <v>1034</v>
      </c>
      <c r="JY901" s="45">
        <f t="shared" si="3885"/>
        <v>1034</v>
      </c>
      <c r="JZ901" s="89">
        <f t="shared" si="3886"/>
        <v>0.79538461538461536</v>
      </c>
      <c r="KA901" s="37" t="s">
        <v>200</v>
      </c>
      <c r="KB901" s="51"/>
      <c r="KC901" s="273">
        <f>IF($A883="","",$A883)</f>
        <v>45817</v>
      </c>
      <c r="KD901" s="45">
        <v>9889</v>
      </c>
      <c r="KE901" s="271">
        <f>IF(KD901="","",KD901-KD897)</f>
        <v>74</v>
      </c>
      <c r="KF901" s="45">
        <v>384</v>
      </c>
      <c r="KG901" s="87">
        <f>IF(KF901="","",KF901-KF897)</f>
        <v>1</v>
      </c>
      <c r="KH901" s="45">
        <v>7</v>
      </c>
      <c r="KI901" s="271">
        <f>IF(KH901="","",KH897+KJ897-KH901)</f>
        <v>1</v>
      </c>
      <c r="KJ901" s="271">
        <v>4</v>
      </c>
      <c r="KK901" s="274" t="str">
        <f>IF(KD901="","",KK897)</f>
        <v>サンリオFAN</v>
      </c>
      <c r="KL901" s="272">
        <f>IF(KE901="","",KL897)</f>
        <v>1100</v>
      </c>
      <c r="KM901" s="45">
        <f>IF(KH901="","",KI901*KL901)</f>
        <v>1100</v>
      </c>
      <c r="KN901" s="89">
        <f>IF(KI901="","",KM901/(KE901*100))</f>
        <v>0.14864864864864866</v>
      </c>
      <c r="KO901" s="37"/>
      <c r="KP901" s="29"/>
      <c r="KQ901" s="273">
        <f>IF($A883="","",$A883)</f>
        <v>45817</v>
      </c>
      <c r="KR901" s="45">
        <v>16163</v>
      </c>
      <c r="KS901" s="271">
        <f>IF(KR901="","",KR901-KR897)</f>
        <v>58</v>
      </c>
      <c r="KT901" s="45">
        <v>919</v>
      </c>
      <c r="KU901" s="87">
        <f>IF(KT901="","",KT901-KT897)</f>
        <v>2</v>
      </c>
      <c r="KV901" s="45">
        <v>8</v>
      </c>
      <c r="KW901" s="271">
        <f>IF(KV901="","",KV897+KX897-KV901)</f>
        <v>2</v>
      </c>
      <c r="KX901" s="271">
        <v>1</v>
      </c>
      <c r="KY901" s="274" t="str">
        <f>IF(KR901="","",KY897)</f>
        <v>ジャグラーサウンドフラッシュ</v>
      </c>
      <c r="KZ901" s="272">
        <f>IF(KS901="","",KZ897)</f>
        <v>800</v>
      </c>
      <c r="LA901" s="45">
        <f>IF(KV901="","",KW901*KZ901)</f>
        <v>1600</v>
      </c>
      <c r="LB901" s="89">
        <f>IF(KW901="","",LA901/(KS901*100))</f>
        <v>0.27586206896551724</v>
      </c>
      <c r="LC901" s="37"/>
      <c r="LD901" s="29"/>
      <c r="LE901" s="273">
        <f>IF(A885="","",A885)</f>
        <v>45824</v>
      </c>
      <c r="LF901" s="271">
        <v>65360</v>
      </c>
      <c r="LG901" s="285">
        <f>IF(LF901="","",LF901-LF898)</f>
        <v>76</v>
      </c>
      <c r="LH901" s="271">
        <v>444</v>
      </c>
      <c r="LI901" s="271">
        <f t="shared" si="3950"/>
        <v>0</v>
      </c>
      <c r="LJ901" s="43">
        <v>2</v>
      </c>
      <c r="LK901" s="43">
        <v>0</v>
      </c>
      <c r="LL901" s="271">
        <v>0</v>
      </c>
      <c r="LM901" s="279" t="str">
        <f>IF(LF901="","",LM898)</f>
        <v>コキンちゃん、赤ちゃんマン</v>
      </c>
      <c r="LN901" s="103">
        <f>IF(LG901="","",LN899)</f>
        <v>1000</v>
      </c>
      <c r="LO901" s="87">
        <f t="shared" si="3840"/>
        <v>0</v>
      </c>
      <c r="LP901" s="275"/>
      <c r="LQ901" s="37"/>
      <c r="LR901" s="29"/>
      <c r="LS901" s="47"/>
      <c r="LT901" s="45"/>
      <c r="LU901" s="45" t="str">
        <f>IF(LT901="","",LT901-LT902)</f>
        <v/>
      </c>
      <c r="LV901" s="45"/>
      <c r="LW901" s="45" t="str">
        <f>IF(LV901="","",LV901-LV902)</f>
        <v/>
      </c>
      <c r="LX901" s="45"/>
      <c r="LY901" s="45" t="str">
        <f>IF(LX901="","",LX902+LZ902-LX901)</f>
        <v/>
      </c>
      <c r="LZ901" s="45"/>
      <c r="MA901" s="45"/>
      <c r="MB901" s="45"/>
      <c r="MC901" s="45" t="str">
        <f t="shared" si="3970"/>
        <v/>
      </c>
      <c r="MD901" s="46" t="str">
        <f t="shared" si="3971"/>
        <v/>
      </c>
      <c r="ME901" s="37"/>
      <c r="MF901" s="29"/>
      <c r="MG901" s="47"/>
      <c r="MH901" s="45"/>
      <c r="MI901" s="45" t="str">
        <f>IF(MH901="","",MH901-MH902)</f>
        <v/>
      </c>
      <c r="MJ901" s="45"/>
      <c r="MK901" s="45" t="str">
        <f>IF(MJ901="","",MJ901-MJ902)</f>
        <v/>
      </c>
      <c r="ML901" s="45"/>
      <c r="MM901" s="45" t="str">
        <f>IF(ML901="","",ML902+MN902-ML901)</f>
        <v/>
      </c>
      <c r="MN901" s="45"/>
      <c r="MO901" s="45"/>
      <c r="MP901" s="45"/>
      <c r="MQ901" s="45" t="str">
        <f t="shared" si="3972"/>
        <v/>
      </c>
      <c r="MR901" s="46" t="str">
        <f t="shared" si="3973"/>
        <v/>
      </c>
      <c r="MS901" s="37"/>
      <c r="MT901" s="29"/>
      <c r="MU901" s="47"/>
      <c r="MV901" s="45"/>
      <c r="MW901" s="45" t="str">
        <f>IF(MV901="","",MV901-MV902)</f>
        <v/>
      </c>
      <c r="MX901" s="45"/>
      <c r="MY901" s="45" t="str">
        <f>IF(MX901="","",MX901-MX902)</f>
        <v/>
      </c>
      <c r="MZ901" s="45"/>
      <c r="NA901" s="45" t="str">
        <f>IF(MZ901="","",MZ902+NB902-MZ901)</f>
        <v/>
      </c>
      <c r="NB901" s="45"/>
      <c r="NC901" s="45"/>
      <c r="ND901" s="45"/>
      <c r="NE901" s="45" t="str">
        <f t="shared" si="3974"/>
        <v/>
      </c>
      <c r="NF901" s="46" t="str">
        <f t="shared" si="3975"/>
        <v/>
      </c>
      <c r="NG901" s="37"/>
      <c r="NH901" s="29"/>
      <c r="NI901" s="47"/>
      <c r="NJ901" s="45"/>
      <c r="NK901" s="45" t="str">
        <f>IF(NJ901="","",NJ901-NJ902)</f>
        <v/>
      </c>
      <c r="NL901" s="45"/>
      <c r="NM901" s="45" t="str">
        <f>IF(NL901="","",NL901-NL902)</f>
        <v/>
      </c>
      <c r="NN901" s="45"/>
      <c r="NO901" s="45" t="str">
        <f>IF(NN901="","",NN902+NP902-NN901)</f>
        <v/>
      </c>
      <c r="NP901" s="45"/>
      <c r="NQ901" s="45"/>
      <c r="NR901" s="45"/>
      <c r="NS901" s="45" t="str">
        <f t="shared" si="3976"/>
        <v/>
      </c>
      <c r="NT901" s="46" t="str">
        <f t="shared" si="3977"/>
        <v/>
      </c>
      <c r="NU901" s="37"/>
    </row>
    <row r="902" spans="1:385" x14ac:dyDescent="0.25">
      <c r="A902" s="38"/>
      <c r="B902" s="39"/>
      <c r="C902" s="40"/>
      <c r="D902" s="40"/>
      <c r="E902" s="40"/>
      <c r="F902" s="135"/>
      <c r="G902" s="135"/>
      <c r="H902" s="42"/>
      <c r="I902" s="45"/>
      <c r="J902" s="45" t="str">
        <f t="shared" ref="J902:J903" si="4052">IF(I902="","",I902-I900)</f>
        <v/>
      </c>
      <c r="K902" s="45"/>
      <c r="L902" s="45"/>
      <c r="M902" s="45"/>
      <c r="N902" s="45" t="str">
        <f t="shared" ref="N902:N903" si="4053">IF(M902="","",M900+O900-M902)</f>
        <v/>
      </c>
      <c r="O902" s="45"/>
      <c r="P902" s="43"/>
      <c r="Q902" s="271" t="str">
        <f>IF(I902="","",Q900)</f>
        <v/>
      </c>
      <c r="R902" s="45" t="str">
        <f t="shared" si="3957"/>
        <v/>
      </c>
      <c r="S902" s="46" t="str">
        <f t="shared" si="3958"/>
        <v/>
      </c>
      <c r="T902" s="37"/>
      <c r="U902" s="29"/>
      <c r="V902" s="47"/>
      <c r="W902" s="280"/>
      <c r="X902" s="45" t="str">
        <f t="shared" ref="X902:X903" si="4054">IF(W902="","",W902-W900)</f>
        <v/>
      </c>
      <c r="Y902" s="45"/>
      <c r="Z902" s="45"/>
      <c r="AA902" s="45"/>
      <c r="AB902" s="45" t="str">
        <f t="shared" ref="AB902:AB903" si="4055">IF(AA902="","",AA900+AC900-AA902)</f>
        <v/>
      </c>
      <c r="AC902" s="45"/>
      <c r="AD902" s="45"/>
      <c r="AE902" s="45"/>
      <c r="AF902" s="45" t="str">
        <f t="shared" si="3959"/>
        <v/>
      </c>
      <c r="AG902" s="46" t="str">
        <f t="shared" si="3960"/>
        <v/>
      </c>
      <c r="AH902" s="37"/>
      <c r="AI902" s="29"/>
      <c r="AJ902" s="47"/>
      <c r="AK902" s="45"/>
      <c r="AL902" s="45" t="str">
        <f t="shared" ref="AL902:AL903" si="4056">IF(AK902="","",AK902-AK900)</f>
        <v/>
      </c>
      <c r="AM902" s="45"/>
      <c r="AN902" s="45" t="str">
        <f t="shared" ref="AN902:AN903" si="4057">IF(AM902="","",AM902-AM900)</f>
        <v/>
      </c>
      <c r="AO902" s="45"/>
      <c r="AP902" s="45" t="str">
        <f t="shared" ref="AP902:AP903" si="4058">IF(AO902="","",AO900+AQ900-AO902)</f>
        <v/>
      </c>
      <c r="AQ902" s="45"/>
      <c r="AR902" s="45"/>
      <c r="AS902" s="45"/>
      <c r="AT902" s="45" t="str">
        <f t="shared" si="3961"/>
        <v/>
      </c>
      <c r="AU902" s="46" t="str">
        <f t="shared" si="3929"/>
        <v/>
      </c>
      <c r="AV902" s="37"/>
      <c r="AW902" s="29"/>
      <c r="AX902" s="47"/>
      <c r="AY902" s="45"/>
      <c r="AZ902" s="45" t="str">
        <f t="shared" ref="AZ902:AZ903" si="4059">IF(AY902="","",AY902-AY900)</f>
        <v/>
      </c>
      <c r="BA902" s="45"/>
      <c r="BB902" s="45" t="str">
        <f t="shared" ref="BB902:BB903" si="4060">IF(BA902="","",BA902-BA900)</f>
        <v/>
      </c>
      <c r="BC902" s="45"/>
      <c r="BD902" s="45" t="str">
        <f t="shared" ref="BD902:BD903" si="4061">IF(BC902="","",BC900+BE900-BC902)</f>
        <v/>
      </c>
      <c r="BE902" s="45"/>
      <c r="BF902" s="45"/>
      <c r="BG902" s="45"/>
      <c r="BH902" s="45" t="str">
        <f t="shared" si="3962"/>
        <v/>
      </c>
      <c r="BI902" s="46" t="str">
        <f t="shared" si="3963"/>
        <v/>
      </c>
      <c r="BJ902" s="37"/>
      <c r="BK902" s="29"/>
      <c r="BL902" s="273"/>
      <c r="BM902" s="271">
        <v>14026</v>
      </c>
      <c r="BN902" s="43">
        <f>IF(BM902="","",BM902-BM898)</f>
        <v>29</v>
      </c>
      <c r="BO902" s="271">
        <v>542</v>
      </c>
      <c r="BP902" s="45">
        <f t="shared" si="3897"/>
        <v>2</v>
      </c>
      <c r="BQ902" s="271">
        <v>16</v>
      </c>
      <c r="BR902" s="45">
        <f t="shared" si="3846"/>
        <v>2</v>
      </c>
      <c r="BS902" s="271">
        <v>0</v>
      </c>
      <c r="BT902" s="63" t="str">
        <f t="shared" si="3847"/>
        <v>モンチッチヘアゴム</v>
      </c>
      <c r="BU902" s="280">
        <f t="shared" si="3848"/>
        <v>440</v>
      </c>
      <c r="BV902" s="43">
        <f t="shared" si="3849"/>
        <v>880</v>
      </c>
      <c r="BW902" s="46">
        <f t="shared" si="3850"/>
        <v>0.30344827586206896</v>
      </c>
      <c r="BX902" s="37" t="s">
        <v>195</v>
      </c>
      <c r="BY902" s="57"/>
      <c r="BZ902" s="273"/>
      <c r="CA902" s="271">
        <v>5831</v>
      </c>
      <c r="CB902" s="43">
        <f>IF(CA902="","",CA902-CA898)</f>
        <v>11</v>
      </c>
      <c r="CC902" s="271">
        <v>193</v>
      </c>
      <c r="CD902" s="45">
        <f t="shared" si="3899"/>
        <v>0</v>
      </c>
      <c r="CE902" s="271">
        <v>10</v>
      </c>
      <c r="CF902" s="45">
        <f t="shared" si="3852"/>
        <v>0</v>
      </c>
      <c r="CG902" s="271">
        <v>2</v>
      </c>
      <c r="CH902" s="63" t="str">
        <f t="shared" si="3853"/>
        <v>ペヤングイヤホン</v>
      </c>
      <c r="CI902" s="280">
        <f t="shared" si="3854"/>
        <v>1100</v>
      </c>
      <c r="CJ902" s="43">
        <f t="shared" si="3855"/>
        <v>0</v>
      </c>
      <c r="CK902" s="46">
        <f t="shared" si="3856"/>
        <v>0</v>
      </c>
      <c r="CL902" s="210" t="s">
        <v>197</v>
      </c>
      <c r="CM902" s="29"/>
      <c r="CN902" s="273"/>
      <c r="CO902" s="271">
        <v>15127</v>
      </c>
      <c r="CP902" s="43">
        <f>IF(CO902="","",CO902-CO898)</f>
        <v>37</v>
      </c>
      <c r="CQ902" s="271">
        <v>1080</v>
      </c>
      <c r="CR902" s="45">
        <f t="shared" si="3901"/>
        <v>3</v>
      </c>
      <c r="CS902" s="271">
        <v>6</v>
      </c>
      <c r="CT902" s="45">
        <f t="shared" si="3858"/>
        <v>3</v>
      </c>
      <c r="CU902" s="271">
        <v>6</v>
      </c>
      <c r="CV902" s="63" t="str">
        <f t="shared" si="3859"/>
        <v>サンリオFAN</v>
      </c>
      <c r="CW902" s="280">
        <f t="shared" si="3860"/>
        <v>1100</v>
      </c>
      <c r="CX902" s="43">
        <f t="shared" si="3861"/>
        <v>3300</v>
      </c>
      <c r="CY902" s="46">
        <f t="shared" si="3862"/>
        <v>0.89189189189189189</v>
      </c>
      <c r="CZ902" s="37" t="s">
        <v>58</v>
      </c>
      <c r="DA902" s="29"/>
      <c r="DB902" s="47"/>
      <c r="DC902" s="280"/>
      <c r="DD902" s="45" t="str">
        <f t="shared" ref="DD902:DD903" si="4062">IF(DC902="","",DC902-DC900)</f>
        <v/>
      </c>
      <c r="DE902" s="45"/>
      <c r="DF902" s="45"/>
      <c r="DG902" s="45"/>
      <c r="DH902" s="45" t="str">
        <f t="shared" ref="DH902:DH903" si="4063">IF(DG902="","",DG900+DI900-DG902)</f>
        <v/>
      </c>
      <c r="DI902" s="45"/>
      <c r="DJ902" s="45"/>
      <c r="DK902" s="45"/>
      <c r="DL902" s="45" t="str">
        <f t="shared" si="4039"/>
        <v/>
      </c>
      <c r="DM902" s="46" t="str">
        <f t="shared" si="4040"/>
        <v/>
      </c>
      <c r="DN902" s="37"/>
      <c r="DO902" s="29"/>
      <c r="DP902" s="47"/>
      <c r="DQ902" s="45"/>
      <c r="DR902" s="45" t="str">
        <f t="shared" ref="DR902:DR903" si="4064">IF(DQ902="","",DQ902-DQ900)</f>
        <v/>
      </c>
      <c r="DS902" s="45"/>
      <c r="DT902" s="45" t="str">
        <f t="shared" ref="DT902:DT903" si="4065">IF(DS902="","",DS902-DS900)</f>
        <v/>
      </c>
      <c r="DU902" s="45"/>
      <c r="DV902" s="45" t="str">
        <f t="shared" ref="DV902:DV903" si="4066">IF(DU902="","",DU900+DW900-DU902)</f>
        <v/>
      </c>
      <c r="DW902" s="45"/>
      <c r="DX902" s="45"/>
      <c r="DY902" s="45"/>
      <c r="DZ902" s="45" t="str">
        <f t="shared" si="4044"/>
        <v/>
      </c>
      <c r="EA902" s="46" t="str">
        <f t="shared" si="4045"/>
        <v/>
      </c>
      <c r="EB902" s="37"/>
      <c r="GU902" s="220"/>
      <c r="HX902" s="360"/>
      <c r="HY902" s="273"/>
      <c r="HZ902" s="271">
        <v>2635</v>
      </c>
      <c r="IA902" s="43">
        <f>IF(HZ902="","",HZ902-HZ898)</f>
        <v>59</v>
      </c>
      <c r="IB902" s="271">
        <v>74</v>
      </c>
      <c r="IC902" s="45">
        <f t="shared" si="3903"/>
        <v>1</v>
      </c>
      <c r="ID902" s="271">
        <v>25</v>
      </c>
      <c r="IE902" s="45">
        <f t="shared" si="3864"/>
        <v>1</v>
      </c>
      <c r="IF902" s="271">
        <v>8</v>
      </c>
      <c r="IG902" s="63" t="str">
        <f t="shared" si="3865"/>
        <v>ミニ香水</v>
      </c>
      <c r="IH902" s="280">
        <f t="shared" si="3866"/>
        <v>1100</v>
      </c>
      <c r="II902" s="43">
        <f t="shared" si="3867"/>
        <v>1100</v>
      </c>
      <c r="IJ902" s="46">
        <f t="shared" si="3868"/>
        <v>0.1864406779661017</v>
      </c>
      <c r="IK902" s="37" t="s">
        <v>84</v>
      </c>
      <c r="IL902" s="29"/>
      <c r="IM902" s="273"/>
      <c r="IN902" s="271">
        <v>3404</v>
      </c>
      <c r="IO902" s="43">
        <f>IF(IN902="","",IN902-IN898)</f>
        <v>91</v>
      </c>
      <c r="IP902" s="271">
        <v>77</v>
      </c>
      <c r="IQ902" s="45">
        <f t="shared" si="3905"/>
        <v>2</v>
      </c>
      <c r="IR902" s="271">
        <v>6</v>
      </c>
      <c r="IS902" s="45">
        <f t="shared" si="3870"/>
        <v>2</v>
      </c>
      <c r="IT902" s="271">
        <v>0</v>
      </c>
      <c r="IU902" s="63" t="str">
        <f t="shared" si="3871"/>
        <v>ジャグラーサウンドボタン</v>
      </c>
      <c r="IV902" s="280">
        <f t="shared" si="3872"/>
        <v>900</v>
      </c>
      <c r="IW902" s="43">
        <f t="shared" si="3873"/>
        <v>1800</v>
      </c>
      <c r="IX902" s="46">
        <f t="shared" si="3874"/>
        <v>0.19780219780219779</v>
      </c>
      <c r="IY902" s="37"/>
      <c r="IZ902" s="278"/>
      <c r="JA902" s="273"/>
      <c r="JB902" s="271">
        <v>2413</v>
      </c>
      <c r="JC902" s="43">
        <f>IF(JB902="","",JB902-JB898)</f>
        <v>127</v>
      </c>
      <c r="JD902" s="271">
        <v>80</v>
      </c>
      <c r="JE902" s="45">
        <f t="shared" si="3907"/>
        <v>1</v>
      </c>
      <c r="JF902" s="271">
        <v>16</v>
      </c>
      <c r="JG902" s="45">
        <f t="shared" si="3876"/>
        <v>1</v>
      </c>
      <c r="JH902" s="271">
        <v>2</v>
      </c>
      <c r="JI902" s="63" t="str">
        <f t="shared" si="3877"/>
        <v>サンリオキーケース</v>
      </c>
      <c r="JJ902" s="280">
        <f t="shared" si="3878"/>
        <v>726</v>
      </c>
      <c r="JK902" s="43">
        <f t="shared" si="3879"/>
        <v>726</v>
      </c>
      <c r="JL902" s="46">
        <f t="shared" si="3880"/>
        <v>5.7165354330708663E-2</v>
      </c>
      <c r="JM902" s="37"/>
      <c r="JN902" s="29"/>
      <c r="JO902" s="273"/>
      <c r="JP902" s="271">
        <v>2715</v>
      </c>
      <c r="JQ902" s="43">
        <f>IF(JP902="","",JP902-JP898)</f>
        <v>36</v>
      </c>
      <c r="JR902" s="271">
        <v>62</v>
      </c>
      <c r="JS902" s="45">
        <f t="shared" si="3909"/>
        <v>2</v>
      </c>
      <c r="JT902" s="271">
        <v>8</v>
      </c>
      <c r="JU902" s="45">
        <f t="shared" si="3882"/>
        <v>2</v>
      </c>
      <c r="JV902" s="271">
        <v>0</v>
      </c>
      <c r="JW902" s="63" t="str">
        <f t="shared" si="3883"/>
        <v>たまごっちアイカラー</v>
      </c>
      <c r="JX902" s="280">
        <f t="shared" si="3884"/>
        <v>1200</v>
      </c>
      <c r="JY902" s="43">
        <f t="shared" si="3885"/>
        <v>2400</v>
      </c>
      <c r="JZ902" s="46">
        <f t="shared" si="3886"/>
        <v>0.66666666666666663</v>
      </c>
      <c r="KA902" s="37"/>
      <c r="KB902" s="51"/>
      <c r="KC902" s="273"/>
      <c r="KD902" s="271">
        <v>8573</v>
      </c>
      <c r="KE902" s="43">
        <f>IF(KD902="","",KD902-KD898)</f>
        <v>26</v>
      </c>
      <c r="KF902" s="271">
        <v>250</v>
      </c>
      <c r="KG902" s="45">
        <f>IF(KF902="","",KF902-KF898)</f>
        <v>0</v>
      </c>
      <c r="KH902" s="271">
        <v>34</v>
      </c>
      <c r="KI902" s="45">
        <f>IF(KH902="","",KH898+KJ898-KH902)</f>
        <v>0</v>
      </c>
      <c r="KJ902" s="271">
        <v>6</v>
      </c>
      <c r="KK902" s="63" t="str">
        <f>IF(KD902="","",KK898)</f>
        <v>ミニ香水</v>
      </c>
      <c r="KL902" s="280">
        <f>IF(KE902="","",KL898)</f>
        <v>1000</v>
      </c>
      <c r="KM902" s="43">
        <f>IF(KH902="","",KI902*KL902)</f>
        <v>0</v>
      </c>
      <c r="KN902" s="46">
        <f>IF(KI902="","",KM902/(KE902*100))</f>
        <v>0</v>
      </c>
      <c r="KO902" s="37" t="s">
        <v>82</v>
      </c>
      <c r="KP902" s="29"/>
      <c r="KQ902" s="273"/>
      <c r="KR902" s="271">
        <v>18169</v>
      </c>
      <c r="KS902" s="43">
        <f>IF(KR902="","",KR902-KR898)</f>
        <v>19</v>
      </c>
      <c r="KT902" s="271">
        <v>1017</v>
      </c>
      <c r="KU902" s="45">
        <f>IF(KT902="","",KT902-KT898)</f>
        <v>2</v>
      </c>
      <c r="KV902" s="271">
        <v>12</v>
      </c>
      <c r="KW902" s="45">
        <f>IF(KV902="","",KV898+KX898-KV902)</f>
        <v>2</v>
      </c>
      <c r="KX902" s="271">
        <v>3</v>
      </c>
      <c r="KY902" s="63" t="str">
        <f>IF(KR902="","",KY898)</f>
        <v>ジャグラーイヤホン</v>
      </c>
      <c r="KZ902" s="280">
        <f>IF(KS902="","",KZ898)</f>
        <v>1100</v>
      </c>
      <c r="LA902" s="43">
        <f>IF(KV902="","",KW902*KZ902)</f>
        <v>2200</v>
      </c>
      <c r="LB902" s="46">
        <f>IF(KW902="","",LA902/(KS902*100))</f>
        <v>1.1578947368421053</v>
      </c>
      <c r="LC902" s="37" t="s">
        <v>196</v>
      </c>
      <c r="LD902" s="29"/>
      <c r="LE902" s="47"/>
      <c r="LF902" s="45"/>
      <c r="LG902" s="45"/>
      <c r="LH902" s="45">
        <v>529</v>
      </c>
      <c r="LI902" s="45">
        <f t="shared" si="3950"/>
        <v>0</v>
      </c>
      <c r="LJ902" s="43">
        <v>2</v>
      </c>
      <c r="LK902" s="45">
        <v>0</v>
      </c>
      <c r="LL902" s="45">
        <v>0</v>
      </c>
      <c r="LM902" s="73" t="str">
        <f>IF(LF901="","",LM899)</f>
        <v>バイキンティッシュカバー、アンパンブランケット黄色</v>
      </c>
      <c r="LN902" s="272">
        <f>IF(LG901="","",LN898)</f>
        <v>1000</v>
      </c>
      <c r="LO902" s="271">
        <f t="shared" si="3840"/>
        <v>0</v>
      </c>
      <c r="LP902" s="275"/>
      <c r="LQ902" s="37"/>
      <c r="LR902" s="29"/>
      <c r="LS902" s="47"/>
      <c r="LT902" s="45"/>
      <c r="LU902" s="45" t="str">
        <f t="shared" ref="LU902" si="4067">IF(LT902="","",LT902-LT900)</f>
        <v/>
      </c>
      <c r="LV902" s="45"/>
      <c r="LW902" s="45" t="str">
        <f t="shared" ref="LW902" si="4068">IF(LV902="","",LV902-LV900)</f>
        <v/>
      </c>
      <c r="LX902" s="45"/>
      <c r="LY902" s="45" t="str">
        <f t="shared" ref="LY902" si="4069">IF(LX902="","",LX900+LZ900-LX902)</f>
        <v/>
      </c>
      <c r="LZ902" s="45"/>
      <c r="MA902" s="45"/>
      <c r="MB902" s="45"/>
      <c r="MC902" s="45" t="str">
        <f t="shared" si="3970"/>
        <v/>
      </c>
      <c r="MD902" s="46" t="str">
        <f t="shared" si="3971"/>
        <v/>
      </c>
      <c r="ME902" s="37"/>
      <c r="MF902" s="29"/>
      <c r="MG902" s="47"/>
      <c r="MH902" s="45"/>
      <c r="MI902" s="45" t="str">
        <f t="shared" ref="MI902" si="4070">IF(MH902="","",MH902-MH900)</f>
        <v/>
      </c>
      <c r="MJ902" s="45"/>
      <c r="MK902" s="45" t="str">
        <f t="shared" ref="MK902" si="4071">IF(MJ902="","",MJ902-MJ900)</f>
        <v/>
      </c>
      <c r="ML902" s="45"/>
      <c r="MM902" s="45" t="str">
        <f t="shared" ref="MM902" si="4072">IF(ML902="","",ML900+MN900-ML902)</f>
        <v/>
      </c>
      <c r="MN902" s="45"/>
      <c r="MO902" s="45"/>
      <c r="MP902" s="45"/>
      <c r="MQ902" s="45" t="str">
        <f t="shared" si="3972"/>
        <v/>
      </c>
      <c r="MR902" s="46" t="str">
        <f t="shared" si="3973"/>
        <v/>
      </c>
      <c r="MS902" s="37"/>
      <c r="MT902" s="29"/>
      <c r="MU902" s="47"/>
      <c r="MV902" s="45"/>
      <c r="MW902" s="45" t="str">
        <f t="shared" ref="MW902" si="4073">IF(MV902="","",MV902-MV900)</f>
        <v/>
      </c>
      <c r="MX902" s="45"/>
      <c r="MY902" s="45" t="str">
        <f t="shared" ref="MY902" si="4074">IF(MX902="","",MX902-MX900)</f>
        <v/>
      </c>
      <c r="MZ902" s="45"/>
      <c r="NA902" s="45" t="str">
        <f t="shared" ref="NA902" si="4075">IF(MZ902="","",MZ900+NB900-MZ902)</f>
        <v/>
      </c>
      <c r="NB902" s="45"/>
      <c r="NC902" s="45"/>
      <c r="ND902" s="45"/>
      <c r="NE902" s="45" t="str">
        <f t="shared" si="3974"/>
        <v/>
      </c>
      <c r="NF902" s="46" t="str">
        <f t="shared" si="3975"/>
        <v/>
      </c>
      <c r="NG902" s="37"/>
      <c r="NH902" s="29"/>
      <c r="NI902" s="47"/>
      <c r="NJ902" s="45"/>
      <c r="NK902" s="45" t="str">
        <f t="shared" ref="NK902" si="4076">IF(NJ902="","",NJ902-NJ900)</f>
        <v/>
      </c>
      <c r="NL902" s="45"/>
      <c r="NM902" s="45" t="str">
        <f t="shared" ref="NM902" si="4077">IF(NL902="","",NL902-NL900)</f>
        <v/>
      </c>
      <c r="NN902" s="45"/>
      <c r="NO902" s="45" t="str">
        <f t="shared" ref="NO902" si="4078">IF(NN902="","",NN900+NP900-NN902)</f>
        <v/>
      </c>
      <c r="NP902" s="45"/>
      <c r="NQ902" s="45"/>
      <c r="NR902" s="45"/>
      <c r="NS902" s="45" t="str">
        <f t="shared" si="3976"/>
        <v/>
      </c>
      <c r="NT902" s="46" t="str">
        <f t="shared" si="3977"/>
        <v/>
      </c>
      <c r="NU902" s="37"/>
    </row>
    <row r="903" spans="1:385" ht="15.75" thickBot="1" x14ac:dyDescent="0.3">
      <c r="A903" s="38"/>
      <c r="B903" s="39"/>
      <c r="C903" s="40"/>
      <c r="D903" s="40"/>
      <c r="E903" s="40"/>
      <c r="F903" s="135"/>
      <c r="G903" s="135"/>
      <c r="H903" s="42"/>
      <c r="I903" s="45"/>
      <c r="J903" s="45" t="str">
        <f t="shared" si="4052"/>
        <v/>
      </c>
      <c r="K903" s="45"/>
      <c r="L903" s="45"/>
      <c r="M903" s="45"/>
      <c r="N903" s="45" t="str">
        <f t="shared" si="4053"/>
        <v/>
      </c>
      <c r="O903" s="45"/>
      <c r="P903" s="45"/>
      <c r="Q903" s="45"/>
      <c r="R903" s="45" t="str">
        <f t="shared" si="3957"/>
        <v/>
      </c>
      <c r="S903" s="46" t="str">
        <f t="shared" si="3958"/>
        <v/>
      </c>
      <c r="T903" s="37"/>
      <c r="U903" s="29"/>
      <c r="V903" s="47"/>
      <c r="W903" s="280"/>
      <c r="X903" s="45" t="str">
        <f t="shared" si="4054"/>
        <v/>
      </c>
      <c r="Y903" s="45"/>
      <c r="Z903" s="45"/>
      <c r="AA903" s="45"/>
      <c r="AB903" s="45" t="str">
        <f t="shared" si="4055"/>
        <v/>
      </c>
      <c r="AC903" s="45"/>
      <c r="AD903" s="45"/>
      <c r="AE903" s="45"/>
      <c r="AF903" s="45" t="str">
        <f t="shared" si="3959"/>
        <v/>
      </c>
      <c r="AG903" s="46" t="str">
        <f t="shared" si="3960"/>
        <v/>
      </c>
      <c r="AH903" s="37"/>
      <c r="AI903" s="29"/>
      <c r="AJ903" s="47"/>
      <c r="AK903" s="45"/>
      <c r="AL903" s="45" t="str">
        <f t="shared" si="4056"/>
        <v/>
      </c>
      <c r="AM903" s="45"/>
      <c r="AN903" s="45" t="str">
        <f t="shared" si="4057"/>
        <v/>
      </c>
      <c r="AO903" s="45"/>
      <c r="AP903" s="45" t="str">
        <f t="shared" si="4058"/>
        <v/>
      </c>
      <c r="AQ903" s="45"/>
      <c r="AR903" s="45"/>
      <c r="AS903" s="45"/>
      <c r="AT903" s="45" t="str">
        <f t="shared" si="3961"/>
        <v/>
      </c>
      <c r="AU903" s="46" t="str">
        <f t="shared" si="3929"/>
        <v/>
      </c>
      <c r="AV903" s="37"/>
      <c r="AW903" s="29"/>
      <c r="AX903" s="47"/>
      <c r="AY903" s="45"/>
      <c r="AZ903" s="45" t="str">
        <f t="shared" si="4059"/>
        <v/>
      </c>
      <c r="BA903" s="45"/>
      <c r="BB903" s="45" t="str">
        <f t="shared" si="4060"/>
        <v/>
      </c>
      <c r="BC903" s="45"/>
      <c r="BD903" s="45" t="str">
        <f t="shared" si="4061"/>
        <v/>
      </c>
      <c r="BE903" s="45"/>
      <c r="BF903" s="45"/>
      <c r="BG903" s="45"/>
      <c r="BH903" s="45" t="str">
        <f t="shared" si="3962"/>
        <v/>
      </c>
      <c r="BI903" s="46" t="str">
        <f t="shared" si="3963"/>
        <v/>
      </c>
      <c r="BJ903" s="37"/>
      <c r="BK903" s="29"/>
      <c r="BL903" s="47"/>
      <c r="BM903" s="45">
        <v>18396</v>
      </c>
      <c r="BN903" s="27">
        <f>IF(BM903="","",BM903-BM899)</f>
        <v>65</v>
      </c>
      <c r="BO903" s="45">
        <v>862</v>
      </c>
      <c r="BP903" s="45">
        <f t="shared" si="3897"/>
        <v>7</v>
      </c>
      <c r="BQ903" s="45">
        <v>55</v>
      </c>
      <c r="BR903" s="45">
        <f t="shared" si="3846"/>
        <v>9</v>
      </c>
      <c r="BS903" s="269">
        <v>-8</v>
      </c>
      <c r="BT903" s="63" t="str">
        <f t="shared" si="3847"/>
        <v>サンリオシューズキーホルダー</v>
      </c>
      <c r="BU903" s="280">
        <f t="shared" si="3848"/>
        <v>396</v>
      </c>
      <c r="BV903" s="45">
        <f t="shared" si="3849"/>
        <v>3564</v>
      </c>
      <c r="BW903" s="46">
        <f t="shared" si="3850"/>
        <v>0.54830769230769227</v>
      </c>
      <c r="BX903" s="37"/>
      <c r="BY903" s="57"/>
      <c r="BZ903" s="47"/>
      <c r="CA903" s="45">
        <v>5882</v>
      </c>
      <c r="CB903" s="27">
        <f>IF(CA903="","",CA903-CA899)</f>
        <v>89</v>
      </c>
      <c r="CC903" s="45">
        <v>332</v>
      </c>
      <c r="CD903" s="45">
        <f t="shared" si="3899"/>
        <v>8</v>
      </c>
      <c r="CE903" s="45">
        <v>100</v>
      </c>
      <c r="CF903" s="45">
        <f t="shared" si="3852"/>
        <v>8</v>
      </c>
      <c r="CG903" s="269">
        <v>20</v>
      </c>
      <c r="CH903" s="63" t="str">
        <f t="shared" si="3853"/>
        <v>スプランキーラバー</v>
      </c>
      <c r="CI903" s="280">
        <f t="shared" si="3854"/>
        <v>187</v>
      </c>
      <c r="CJ903" s="45">
        <f t="shared" si="3855"/>
        <v>1496</v>
      </c>
      <c r="CK903" s="46">
        <f t="shared" si="3856"/>
        <v>0.16808988764044944</v>
      </c>
      <c r="CL903" s="37"/>
      <c r="CM903" s="29"/>
      <c r="CN903" s="47"/>
      <c r="CO903" s="45">
        <v>11764</v>
      </c>
      <c r="CP903" s="27">
        <f>IF(CO903="","",CO903-CO899)</f>
        <v>83</v>
      </c>
      <c r="CQ903" s="45">
        <v>1329</v>
      </c>
      <c r="CR903" s="45">
        <f t="shared" si="3901"/>
        <v>1</v>
      </c>
      <c r="CS903" s="45">
        <v>12</v>
      </c>
      <c r="CT903" s="45">
        <f t="shared" si="3858"/>
        <v>1</v>
      </c>
      <c r="CU903" s="269">
        <v>0</v>
      </c>
      <c r="CV903" s="63" t="str">
        <f t="shared" si="3859"/>
        <v>ギャルキティキーケース</v>
      </c>
      <c r="CW903" s="280">
        <f t="shared" si="3860"/>
        <v>726</v>
      </c>
      <c r="CX903" s="45">
        <f t="shared" si="3861"/>
        <v>726</v>
      </c>
      <c r="CY903" s="46">
        <f t="shared" si="3862"/>
        <v>8.7469879518072294E-2</v>
      </c>
      <c r="CZ903" s="37"/>
      <c r="DA903" s="29"/>
      <c r="DB903" s="47"/>
      <c r="DC903" s="280"/>
      <c r="DD903" s="45" t="str">
        <f t="shared" si="4062"/>
        <v/>
      </c>
      <c r="DE903" s="45"/>
      <c r="DF903" s="45"/>
      <c r="DG903" s="45"/>
      <c r="DH903" s="45" t="str">
        <f t="shared" si="4063"/>
        <v/>
      </c>
      <c r="DI903" s="45"/>
      <c r="DJ903" s="45"/>
      <c r="DK903" s="45"/>
      <c r="DL903" s="45" t="str">
        <f t="shared" si="4039"/>
        <v/>
      </c>
      <c r="DM903" s="46" t="str">
        <f t="shared" si="4040"/>
        <v/>
      </c>
      <c r="DN903" s="37"/>
      <c r="DO903" s="29"/>
      <c r="DP903" s="47"/>
      <c r="DQ903" s="45"/>
      <c r="DR903" s="45" t="str">
        <f t="shared" si="4064"/>
        <v/>
      </c>
      <c r="DS903" s="45"/>
      <c r="DT903" s="45" t="str">
        <f t="shared" si="4065"/>
        <v/>
      </c>
      <c r="DU903" s="45"/>
      <c r="DV903" s="45" t="str">
        <f t="shared" si="4066"/>
        <v/>
      </c>
      <c r="DW903" s="45"/>
      <c r="DX903" s="45"/>
      <c r="DY903" s="45"/>
      <c r="DZ903" s="45" t="str">
        <f t="shared" si="4044"/>
        <v/>
      </c>
      <c r="EA903" s="46" t="str">
        <f t="shared" si="4045"/>
        <v/>
      </c>
      <c r="EB903" s="37"/>
      <c r="GU903" s="220"/>
      <c r="HX903" s="360"/>
      <c r="HY903" s="47"/>
      <c r="HZ903" s="45">
        <v>2504</v>
      </c>
      <c r="IA903" s="27">
        <f>IF(HZ903="","",HZ903-HZ899)</f>
        <v>77</v>
      </c>
      <c r="IB903" s="45">
        <v>82</v>
      </c>
      <c r="IC903" s="45">
        <f t="shared" si="3903"/>
        <v>3</v>
      </c>
      <c r="ID903" s="45">
        <v>21</v>
      </c>
      <c r="IE903" s="45">
        <f t="shared" si="3864"/>
        <v>3</v>
      </c>
      <c r="IF903" s="269">
        <v>3</v>
      </c>
      <c r="IG903" s="63" t="str">
        <f t="shared" si="3865"/>
        <v>アンパンマンもちふわ</v>
      </c>
      <c r="IH903" s="280">
        <f t="shared" si="3866"/>
        <v>673</v>
      </c>
      <c r="II903" s="45">
        <f t="shared" si="3867"/>
        <v>2019</v>
      </c>
      <c r="IJ903" s="46">
        <f t="shared" si="3868"/>
        <v>0.26220779220779222</v>
      </c>
      <c r="IK903" s="37"/>
      <c r="IL903" s="29"/>
      <c r="IM903" s="47"/>
      <c r="IN903" s="45">
        <v>2100</v>
      </c>
      <c r="IO903" s="27">
        <f>IF(IN903="","",IN903-IN899)</f>
        <v>29</v>
      </c>
      <c r="IP903" s="45">
        <v>104</v>
      </c>
      <c r="IQ903" s="45">
        <f t="shared" si="3905"/>
        <v>2</v>
      </c>
      <c r="IR903" s="45">
        <v>27</v>
      </c>
      <c r="IS903" s="45">
        <f t="shared" si="3870"/>
        <v>2</v>
      </c>
      <c r="IT903" s="269">
        <v>20</v>
      </c>
      <c r="IU903" s="63" t="str">
        <f t="shared" si="3871"/>
        <v>SPGマスコット</v>
      </c>
      <c r="IV903" s="280">
        <f t="shared" si="3872"/>
        <v>165</v>
      </c>
      <c r="IW903" s="45">
        <f t="shared" si="3873"/>
        <v>330</v>
      </c>
      <c r="IX903" s="46">
        <f t="shared" si="3874"/>
        <v>0.11379310344827587</v>
      </c>
      <c r="IY903" s="37"/>
      <c r="IZ903" s="278"/>
      <c r="JA903" s="47"/>
      <c r="JB903" s="45">
        <v>2785</v>
      </c>
      <c r="JC903" s="27">
        <f>IF(JB903="","",JB903-JB899)</f>
        <v>3</v>
      </c>
      <c r="JD903" s="45">
        <v>214</v>
      </c>
      <c r="JE903" s="45">
        <f t="shared" si="3907"/>
        <v>0</v>
      </c>
      <c r="JF903" s="45">
        <v>14</v>
      </c>
      <c r="JG903" s="45">
        <f t="shared" si="3876"/>
        <v>0</v>
      </c>
      <c r="JH903" s="269">
        <v>-9</v>
      </c>
      <c r="JI903" s="63" t="str">
        <f t="shared" si="3877"/>
        <v>モンチッチヘアゴム</v>
      </c>
      <c r="JJ903" s="280">
        <f t="shared" si="3878"/>
        <v>440</v>
      </c>
      <c r="JK903" s="45">
        <f t="shared" si="3879"/>
        <v>0</v>
      </c>
      <c r="JL903" s="46">
        <f t="shared" si="3880"/>
        <v>0</v>
      </c>
      <c r="JM903" s="37" t="s">
        <v>201</v>
      </c>
      <c r="JN903" s="29"/>
      <c r="JO903" s="47"/>
      <c r="JP903" s="45">
        <v>3605</v>
      </c>
      <c r="JQ903" s="27">
        <f>IF(JP903="","",JP903-JP899)</f>
        <v>47</v>
      </c>
      <c r="JR903" s="45">
        <v>180</v>
      </c>
      <c r="JS903" s="45">
        <f t="shared" si="3909"/>
        <v>3</v>
      </c>
      <c r="JT903" s="45">
        <v>12</v>
      </c>
      <c r="JU903" s="45">
        <f t="shared" si="3882"/>
        <v>3</v>
      </c>
      <c r="JV903" s="269">
        <v>-1</v>
      </c>
      <c r="JW903" s="63" t="str">
        <f t="shared" si="3883"/>
        <v>グミッツェルプチ</v>
      </c>
      <c r="JX903" s="280">
        <f t="shared" si="3884"/>
        <v>189</v>
      </c>
      <c r="JY903" s="45">
        <f t="shared" si="3885"/>
        <v>567</v>
      </c>
      <c r="JZ903" s="46">
        <f t="shared" si="3886"/>
        <v>0.12063829787234043</v>
      </c>
      <c r="KA903" s="37"/>
      <c r="KB903" s="51"/>
      <c r="KC903" s="47"/>
      <c r="KD903" s="45">
        <v>9162</v>
      </c>
      <c r="KE903" s="27">
        <f>IF(KD903="","",KD903-KD899)</f>
        <v>103</v>
      </c>
      <c r="KF903" s="45">
        <v>533</v>
      </c>
      <c r="KG903" s="45">
        <f>IF(KF903="","",KF903-KF899)</f>
        <v>3</v>
      </c>
      <c r="KH903" s="45">
        <v>39</v>
      </c>
      <c r="KI903" s="45">
        <f>IF(KH903="","",KH899+KJ899-KH903)</f>
        <v>3</v>
      </c>
      <c r="KJ903" s="269">
        <v>8</v>
      </c>
      <c r="KK903" s="63" t="str">
        <f>IF(KD903="","",KK899)</f>
        <v>ニキ</v>
      </c>
      <c r="KL903" s="280">
        <f>IF(KE903="","",KL899)</f>
        <v>800</v>
      </c>
      <c r="KM903" s="45">
        <f>IF(KH903="","",KI903*KL903)</f>
        <v>2400</v>
      </c>
      <c r="KN903" s="46">
        <f>IF(KI903="","",KM903/(KE903*100))</f>
        <v>0.23300970873786409</v>
      </c>
      <c r="KO903" s="37"/>
      <c r="KP903" s="29"/>
      <c r="KQ903" s="47"/>
      <c r="KR903" s="45">
        <v>15114</v>
      </c>
      <c r="KS903" s="27">
        <f>IF(KR903="","",KR903-KR899)</f>
        <v>52</v>
      </c>
      <c r="KT903" s="45">
        <v>1795</v>
      </c>
      <c r="KU903" s="45">
        <f>IF(KT903="","",KT903-KT899)</f>
        <v>4</v>
      </c>
      <c r="KV903" s="45">
        <v>30</v>
      </c>
      <c r="KW903" s="45">
        <f>IF(KV903="","",KV899+KX899-KV903)</f>
        <v>7</v>
      </c>
      <c r="KX903" s="269">
        <v>10</v>
      </c>
      <c r="KY903" s="63" t="str">
        <f>IF(KR903="","",KY899)</f>
        <v>スプランキーマスコット</v>
      </c>
      <c r="KZ903" s="280">
        <f>IF(KS903="","",KZ899)</f>
        <v>165</v>
      </c>
      <c r="LA903" s="45">
        <f>IF(KV903="","",KW903*KZ903)</f>
        <v>1155</v>
      </c>
      <c r="LB903" s="46">
        <f>IF(KW903="","",LA903/(KS903*100))</f>
        <v>0.2221153846153846</v>
      </c>
      <c r="LC903" s="37"/>
      <c r="LD903" s="29"/>
      <c r="LE903" s="75"/>
      <c r="LF903" s="76"/>
      <c r="LG903" s="76"/>
      <c r="LH903" s="76">
        <v>1165</v>
      </c>
      <c r="LI903" s="76">
        <f t="shared" si="3950"/>
        <v>0</v>
      </c>
      <c r="LJ903" s="77">
        <v>2</v>
      </c>
      <c r="LK903" s="76">
        <v>0</v>
      </c>
      <c r="LL903" s="76">
        <v>0</v>
      </c>
      <c r="LM903" s="78" t="str">
        <f t="shared" ref="LM903" si="4079">IF(LF901="","",LM900)</f>
        <v>スヌーピー、アンパンマンぬいぐるみ</v>
      </c>
      <c r="LN903" s="284">
        <f t="shared" ref="LN903" si="4080">IF(LG901="","",LN900)</f>
        <v>1000</v>
      </c>
      <c r="LO903" s="76">
        <f t="shared" si="3840"/>
        <v>0</v>
      </c>
      <c r="LP903" s="80"/>
      <c r="LQ903" s="37"/>
      <c r="LR903" s="29"/>
      <c r="LS903" s="47"/>
      <c r="LT903" s="280"/>
      <c r="LU903" s="45" t="str">
        <f t="shared" ref="LU903" si="4081">IF(LT903="","",LT903-LT901)</f>
        <v/>
      </c>
      <c r="LV903" s="45"/>
      <c r="LW903" s="45"/>
      <c r="LX903" s="45"/>
      <c r="LY903" s="45" t="str">
        <f t="shared" ref="LY903" si="4082">IF(LX903="","",LX901+LZ901-LX903)</f>
        <v/>
      </c>
      <c r="LZ903" s="45"/>
      <c r="MA903" s="45"/>
      <c r="MB903" s="45"/>
      <c r="MC903" s="45" t="str">
        <f t="shared" ref="MC903:MC924" si="4083">IF(MB903="","",LY903*MB903)</f>
        <v/>
      </c>
      <c r="MD903" s="46" t="str">
        <f t="shared" ref="MD903:MD924" si="4084">IF(MC903="","",MC903/(LU903*100))</f>
        <v/>
      </c>
      <c r="ME903" s="37"/>
      <c r="MF903" s="29"/>
      <c r="MG903" s="47"/>
      <c r="MH903" s="280"/>
      <c r="MI903" s="45" t="str">
        <f t="shared" ref="MI903" si="4085">IF(MH903="","",MH903-MH901)</f>
        <v/>
      </c>
      <c r="MJ903" s="45"/>
      <c r="MK903" s="45"/>
      <c r="ML903" s="45"/>
      <c r="MM903" s="45" t="str">
        <f t="shared" ref="MM903" si="4086">IF(ML903="","",ML901+MN901-ML903)</f>
        <v/>
      </c>
      <c r="MN903" s="45"/>
      <c r="MO903" s="45"/>
      <c r="MP903" s="45"/>
      <c r="MQ903" s="45" t="str">
        <f t="shared" ref="MQ903:MQ924" si="4087">IF(MP903="","",MM903*MP903)</f>
        <v/>
      </c>
      <c r="MR903" s="46" t="str">
        <f t="shared" ref="MR903:MR924" si="4088">IF(MQ903="","",MQ903/(MI903*100))</f>
        <v/>
      </c>
      <c r="MS903" s="37"/>
      <c r="MT903" s="29"/>
      <c r="MU903" s="47"/>
      <c r="MV903" s="280"/>
      <c r="MW903" s="45" t="str">
        <f t="shared" ref="MW903" si="4089">IF(MV903="","",MV903-MV901)</f>
        <v/>
      </c>
      <c r="MX903" s="45"/>
      <c r="MY903" s="45"/>
      <c r="MZ903" s="45"/>
      <c r="NA903" s="45" t="str">
        <f t="shared" ref="NA903" si="4090">IF(MZ903="","",MZ901+NB901-MZ903)</f>
        <v/>
      </c>
      <c r="NB903" s="45"/>
      <c r="NC903" s="45"/>
      <c r="ND903" s="45"/>
      <c r="NE903" s="45" t="str">
        <f t="shared" ref="NE903:NE924" si="4091">IF(ND903="","",NA903*ND903)</f>
        <v/>
      </c>
      <c r="NF903" s="46" t="str">
        <f t="shared" ref="NF903:NF924" si="4092">IF(NE903="","",NE903/(MW903*100))</f>
        <v/>
      </c>
      <c r="NG903" s="37"/>
      <c r="NH903" s="29"/>
      <c r="NI903" s="47"/>
      <c r="NJ903" s="280"/>
      <c r="NK903" s="45" t="str">
        <f t="shared" ref="NK903" si="4093">IF(NJ903="","",NJ903-NJ901)</f>
        <v/>
      </c>
      <c r="NL903" s="45"/>
      <c r="NM903" s="45"/>
      <c r="NN903" s="45"/>
      <c r="NO903" s="45" t="str">
        <f t="shared" ref="NO903" si="4094">IF(NN903="","",NN901+NP901-NN903)</f>
        <v/>
      </c>
      <c r="NP903" s="45"/>
      <c r="NQ903" s="45"/>
      <c r="NR903" s="45"/>
      <c r="NS903" s="45" t="str">
        <f t="shared" ref="NS903:NS924" si="4095">IF(NR903="","",NO903*NR903)</f>
        <v/>
      </c>
      <c r="NT903" s="46" t="str">
        <f t="shared" ref="NT903:NT924" si="4096">IF(NS903="","",NS903/(NK903*100))</f>
        <v/>
      </c>
      <c r="NU903" s="37"/>
    </row>
    <row r="904" spans="1:385" ht="16.5" thickTop="1" thickBot="1" x14ac:dyDescent="0.3">
      <c r="A904" s="38"/>
      <c r="B904" s="39"/>
      <c r="C904" s="40"/>
      <c r="D904" s="40"/>
      <c r="E904" s="40"/>
      <c r="F904" s="135"/>
      <c r="G904" s="135"/>
      <c r="H904" s="42"/>
      <c r="I904" s="45"/>
      <c r="J904" s="45" t="str">
        <f t="shared" ref="J904:J928" si="4097">IF(I904="","",I904-I903)</f>
        <v/>
      </c>
      <c r="K904" s="45"/>
      <c r="L904" s="45"/>
      <c r="M904" s="45"/>
      <c r="N904" s="45" t="str">
        <f t="shared" ref="N904:N929" si="4098">IF(M904="","",M903+O903-M904)</f>
        <v/>
      </c>
      <c r="O904" s="45"/>
      <c r="P904" s="45"/>
      <c r="Q904" s="45"/>
      <c r="R904" s="45" t="str">
        <f t="shared" si="3957"/>
        <v/>
      </c>
      <c r="S904" s="46" t="str">
        <f t="shared" si="3958"/>
        <v/>
      </c>
      <c r="T904" s="37"/>
      <c r="U904" s="29"/>
      <c r="V904" s="47"/>
      <c r="W904" s="280"/>
      <c r="X904" s="45" t="str">
        <f t="shared" ref="X904:X924" si="4099">IF(W904="","",W904-W903)</f>
        <v/>
      </c>
      <c r="Y904" s="45"/>
      <c r="Z904" s="45"/>
      <c r="AA904" s="45"/>
      <c r="AB904" s="45" t="str">
        <f t="shared" ref="AB904:AB924" si="4100">IF(AA904="","",AA903+AC903-AA904)</f>
        <v/>
      </c>
      <c r="AC904" s="45"/>
      <c r="AD904" s="45"/>
      <c r="AE904" s="45"/>
      <c r="AF904" s="45" t="str">
        <f t="shared" si="3959"/>
        <v/>
      </c>
      <c r="AG904" s="46" t="str">
        <f t="shared" si="3960"/>
        <v/>
      </c>
      <c r="AH904" s="37"/>
      <c r="AI904" s="29"/>
      <c r="AJ904" s="47"/>
      <c r="AK904" s="45"/>
      <c r="AL904" s="45" t="str">
        <f t="shared" ref="AL904:AL928" si="4101">IF(AK904="","",AK904-AK903)</f>
        <v/>
      </c>
      <c r="AM904" s="45"/>
      <c r="AN904" s="45" t="str">
        <f t="shared" ref="AN904:AN929" si="4102">IF(AM904="","",AM904-AM903)</f>
        <v/>
      </c>
      <c r="AO904" s="45"/>
      <c r="AP904" s="45" t="str">
        <f t="shared" ref="AP904:AP929" si="4103">IF(AO904="","",AO903+AQ903-AO904)</f>
        <v/>
      </c>
      <c r="AQ904" s="45"/>
      <c r="AR904" s="45"/>
      <c r="AS904" s="45"/>
      <c r="AT904" s="45" t="str">
        <f t="shared" si="3961"/>
        <v/>
      </c>
      <c r="AU904" s="46" t="str">
        <f t="shared" si="3929"/>
        <v/>
      </c>
      <c r="AV904" s="37"/>
      <c r="AW904" s="29"/>
      <c r="AX904" s="47"/>
      <c r="AY904" s="45"/>
      <c r="AZ904" s="45" t="str">
        <f t="shared" ref="AZ904:AZ928" si="4104">IF(AY904="","",AY904-AY903)</f>
        <v/>
      </c>
      <c r="BA904" s="45"/>
      <c r="BB904" s="45" t="str">
        <f t="shared" ref="BB904:BB929" si="4105">IF(BA904="","",BA904-BA903)</f>
        <v/>
      </c>
      <c r="BC904" s="45"/>
      <c r="BD904" s="45" t="str">
        <f t="shared" ref="BD904:BD929" si="4106">IF(BC904="","",BC903+BE903-BC904)</f>
        <v/>
      </c>
      <c r="BE904" s="45"/>
      <c r="BF904" s="45"/>
      <c r="BG904" s="45"/>
      <c r="BH904" s="45" t="str">
        <f t="shared" si="3962"/>
        <v/>
      </c>
      <c r="BI904" s="46" t="str">
        <f t="shared" si="3963"/>
        <v/>
      </c>
      <c r="BJ904" s="37"/>
      <c r="BK904" s="29"/>
      <c r="BL904" s="75"/>
      <c r="BM904" s="83">
        <v>13126</v>
      </c>
      <c r="BN904" s="77">
        <f>IF(BM904="","",BM904-BM900)</f>
        <v>79</v>
      </c>
      <c r="BO904" s="79">
        <v>1609</v>
      </c>
      <c r="BP904" s="76">
        <f t="shared" si="3897"/>
        <v>6</v>
      </c>
      <c r="BQ904" s="76">
        <v>260</v>
      </c>
      <c r="BR904" s="76">
        <f t="shared" si="3846"/>
        <v>15</v>
      </c>
      <c r="BS904" s="76">
        <v>45</v>
      </c>
      <c r="BT904" s="78" t="str">
        <f t="shared" si="3847"/>
        <v>サンリオブレスレット</v>
      </c>
      <c r="BU904" s="284">
        <f t="shared" si="3848"/>
        <v>200</v>
      </c>
      <c r="BV904" s="76">
        <f t="shared" si="3849"/>
        <v>3000</v>
      </c>
      <c r="BW904" s="80">
        <f t="shared" si="3850"/>
        <v>0.379746835443038</v>
      </c>
      <c r="BX904" s="37"/>
      <c r="BY904" s="57"/>
      <c r="BZ904" s="75"/>
      <c r="CA904" s="83">
        <v>3919</v>
      </c>
      <c r="CB904" s="77">
        <f>IF(CA904="","",CA904-CA900)</f>
        <v>15</v>
      </c>
      <c r="CC904" s="79">
        <v>227</v>
      </c>
      <c r="CD904" s="76">
        <f t="shared" si="3899"/>
        <v>6</v>
      </c>
      <c r="CE904" s="76">
        <v>270</v>
      </c>
      <c r="CF904" s="76">
        <f t="shared" si="3852"/>
        <v>10</v>
      </c>
      <c r="CG904" s="76">
        <v>-258</v>
      </c>
      <c r="CH904" s="78" t="str">
        <f t="shared" si="3853"/>
        <v>スプランキージビッツ</v>
      </c>
      <c r="CI904" s="284">
        <f t="shared" si="3854"/>
        <v>37</v>
      </c>
      <c r="CJ904" s="76">
        <f t="shared" si="3855"/>
        <v>370</v>
      </c>
      <c r="CK904" s="80">
        <f t="shared" si="3856"/>
        <v>0.24666666666666667</v>
      </c>
      <c r="CL904" s="37" t="s">
        <v>198</v>
      </c>
      <c r="CM904" s="29"/>
      <c r="CN904" s="75"/>
      <c r="CO904" s="83">
        <v>16187</v>
      </c>
      <c r="CP904" s="188">
        <f>IF(CO904="","",CO904-CO900)</f>
        <v>24</v>
      </c>
      <c r="CQ904" s="79">
        <v>1138</v>
      </c>
      <c r="CR904" s="76">
        <f t="shared" si="3901"/>
        <v>6</v>
      </c>
      <c r="CS904" s="76">
        <v>74</v>
      </c>
      <c r="CT904" s="76">
        <f t="shared" si="3858"/>
        <v>6</v>
      </c>
      <c r="CU904" s="76">
        <v>0</v>
      </c>
      <c r="CV904" s="78" t="s">
        <v>193</v>
      </c>
      <c r="CW904" s="284">
        <v>160</v>
      </c>
      <c r="CX904" s="76">
        <f t="shared" si="3861"/>
        <v>960</v>
      </c>
      <c r="CY904" s="80">
        <f t="shared" si="3862"/>
        <v>0.4</v>
      </c>
      <c r="CZ904" s="37"/>
      <c r="DA904" s="29"/>
      <c r="DB904" s="47"/>
      <c r="DC904" s="280"/>
      <c r="DD904" s="45" t="str">
        <f t="shared" ref="DD904:DD924" si="4107">IF(DC904="","",DC904-DC903)</f>
        <v/>
      </c>
      <c r="DE904" s="45"/>
      <c r="DF904" s="45"/>
      <c r="DG904" s="45"/>
      <c r="DH904" s="45" t="str">
        <f t="shared" ref="DH904:DH924" si="4108">IF(DG904="","",DG903+DI903-DG904)</f>
        <v/>
      </c>
      <c r="DI904" s="45"/>
      <c r="DJ904" s="45"/>
      <c r="DK904" s="45"/>
      <c r="DL904" s="45" t="str">
        <f t="shared" si="4039"/>
        <v/>
      </c>
      <c r="DM904" s="46" t="str">
        <f t="shared" si="4040"/>
        <v/>
      </c>
      <c r="DN904" s="37"/>
      <c r="DO904" s="29"/>
      <c r="DP904" s="47"/>
      <c r="DQ904" s="45"/>
      <c r="DR904" s="45" t="str">
        <f t="shared" ref="DR904:DR928" si="4109">IF(DQ904="","",DQ904-DQ903)</f>
        <v/>
      </c>
      <c r="DS904" s="45"/>
      <c r="DT904" s="45" t="str">
        <f t="shared" ref="DT904:DT929" si="4110">IF(DS904="","",DS904-DS903)</f>
        <v/>
      </c>
      <c r="DU904" s="45"/>
      <c r="DV904" s="45" t="str">
        <f t="shared" ref="DV904:DV929" si="4111">IF(DU904="","",DU903+DW903-DU904)</f>
        <v/>
      </c>
      <c r="DW904" s="45"/>
      <c r="DX904" s="45"/>
      <c r="DY904" s="45"/>
      <c r="DZ904" s="45" t="str">
        <f t="shared" si="4044"/>
        <v/>
      </c>
      <c r="EA904" s="46" t="str">
        <f t="shared" si="4045"/>
        <v/>
      </c>
      <c r="EB904" s="37"/>
      <c r="GU904" s="220"/>
      <c r="HX904" s="360"/>
      <c r="HY904" s="75"/>
      <c r="HZ904" s="83">
        <v>2878</v>
      </c>
      <c r="IA904" s="77">
        <f>IF(HZ904="","",HZ904-HZ900)</f>
        <v>98</v>
      </c>
      <c r="IB904" s="79">
        <v>127</v>
      </c>
      <c r="IC904" s="76">
        <f t="shared" si="3903"/>
        <v>7</v>
      </c>
      <c r="ID904" s="76">
        <v>140</v>
      </c>
      <c r="IE904" s="76">
        <f t="shared" si="3864"/>
        <v>10</v>
      </c>
      <c r="IF904" s="76">
        <v>30</v>
      </c>
      <c r="IG904" s="78" t="str">
        <f t="shared" si="3865"/>
        <v>スプランキーラバー</v>
      </c>
      <c r="IH904" s="284">
        <f t="shared" si="3866"/>
        <v>200</v>
      </c>
      <c r="II904" s="76">
        <f t="shared" si="3867"/>
        <v>2000</v>
      </c>
      <c r="IJ904" s="80">
        <f t="shared" si="3868"/>
        <v>0.20408163265306123</v>
      </c>
      <c r="IK904" s="37"/>
      <c r="IL904" s="29"/>
      <c r="IM904" s="75"/>
      <c r="IN904" s="83">
        <v>3590</v>
      </c>
      <c r="IO904" s="77">
        <f>IF(IN904="","",IN904-IN900)</f>
        <v>63</v>
      </c>
      <c r="IP904" s="79">
        <v>154</v>
      </c>
      <c r="IQ904" s="76">
        <f t="shared" si="3905"/>
        <v>4</v>
      </c>
      <c r="IR904" s="76">
        <v>45</v>
      </c>
      <c r="IS904" s="76">
        <f t="shared" si="3870"/>
        <v>5</v>
      </c>
      <c r="IT904" s="76">
        <v>6</v>
      </c>
      <c r="IU904" s="78" t="str">
        <f t="shared" si="3871"/>
        <v>NICI</v>
      </c>
      <c r="IV904" s="284">
        <f t="shared" si="3872"/>
        <v>682</v>
      </c>
      <c r="IW904" s="76">
        <f t="shared" si="3873"/>
        <v>3410</v>
      </c>
      <c r="IX904" s="80">
        <f t="shared" si="3874"/>
        <v>0.54126984126984123</v>
      </c>
      <c r="IY904" s="37"/>
      <c r="IZ904" s="278"/>
      <c r="JA904" s="75"/>
      <c r="JB904" s="83">
        <v>1946</v>
      </c>
      <c r="JC904" s="77">
        <f>IF(JB904="","",JB904-JB900)</f>
        <v>70</v>
      </c>
      <c r="JD904" s="79">
        <v>111</v>
      </c>
      <c r="JE904" s="76">
        <f t="shared" si="3907"/>
        <v>6</v>
      </c>
      <c r="JF904" s="76">
        <v>41</v>
      </c>
      <c r="JG904" s="76">
        <f t="shared" si="3876"/>
        <v>6</v>
      </c>
      <c r="JH904" s="76">
        <v>0</v>
      </c>
      <c r="JI904" s="78" t="str">
        <f t="shared" si="3877"/>
        <v>サンリオシューズKH</v>
      </c>
      <c r="JJ904" s="284">
        <f t="shared" si="3878"/>
        <v>387</v>
      </c>
      <c r="JK904" s="76">
        <f t="shared" si="3879"/>
        <v>2322</v>
      </c>
      <c r="JL904" s="80">
        <f t="shared" si="3880"/>
        <v>0.33171428571428574</v>
      </c>
      <c r="JM904" s="37"/>
      <c r="JN904" s="29"/>
      <c r="JO904" s="75"/>
      <c r="JP904" s="83">
        <v>2759</v>
      </c>
      <c r="JQ904" s="77">
        <f>IF(JP904="","",JP904-JP900)</f>
        <v>46</v>
      </c>
      <c r="JR904" s="79">
        <v>152</v>
      </c>
      <c r="JS904" s="76">
        <f t="shared" si="3909"/>
        <v>4</v>
      </c>
      <c r="JT904" s="76">
        <v>15</v>
      </c>
      <c r="JU904" s="76">
        <f t="shared" si="3882"/>
        <v>3</v>
      </c>
      <c r="JV904" s="76">
        <v>-6</v>
      </c>
      <c r="JW904" s="78" t="str">
        <f t="shared" si="3883"/>
        <v>グミッツェル</v>
      </c>
      <c r="JX904" s="284">
        <f t="shared" si="3884"/>
        <v>170</v>
      </c>
      <c r="JY904" s="76">
        <f t="shared" si="3885"/>
        <v>510</v>
      </c>
      <c r="JZ904" s="80">
        <f t="shared" si="3886"/>
        <v>0.1108695652173913</v>
      </c>
      <c r="KA904" s="37"/>
      <c r="KB904" s="51"/>
      <c r="KC904" s="75"/>
      <c r="KD904" s="83">
        <v>8305</v>
      </c>
      <c r="KE904" s="77">
        <f>IF(KD904="","",KD904-KD900)</f>
        <v>44</v>
      </c>
      <c r="KF904" s="79">
        <v>414</v>
      </c>
      <c r="KG904" s="76">
        <f>IF(KF904="","",KF904-KF900)</f>
        <v>8</v>
      </c>
      <c r="KH904" s="76">
        <v>5</v>
      </c>
      <c r="KI904" s="76">
        <f>IF(KH904="","",KH900+KJ900-KH904)</f>
        <v>7</v>
      </c>
      <c r="KJ904" s="76">
        <v>75</v>
      </c>
      <c r="KK904" s="78" t="str">
        <f>IF(KD904="","",KK900)</f>
        <v>グミッツェルプチ</v>
      </c>
      <c r="KL904" s="284">
        <f>IF(KE904="","",KL900)</f>
        <v>180</v>
      </c>
      <c r="KM904" s="76">
        <f>IF(KH904="","",KI904*KL904)</f>
        <v>1260</v>
      </c>
      <c r="KN904" s="80">
        <f>IF(KI904="","",KM904/(KE904*100))</f>
        <v>0.28636363636363638</v>
      </c>
      <c r="KO904" s="37" t="s">
        <v>202</v>
      </c>
      <c r="KP904" s="29"/>
      <c r="KQ904" s="75"/>
      <c r="KR904" s="83">
        <v>15958</v>
      </c>
      <c r="KS904" s="77">
        <f>IF(KR904="","",KR904-KR900)</f>
        <v>98</v>
      </c>
      <c r="KT904" s="79">
        <v>1894</v>
      </c>
      <c r="KU904" s="76">
        <f>IF(KT904="","",KT904-KT900)</f>
        <v>10</v>
      </c>
      <c r="KV904" s="76">
        <v>155</v>
      </c>
      <c r="KW904" s="76">
        <f>IF(KV904="","",KV900+KX900-KV904)</f>
        <v>16</v>
      </c>
      <c r="KX904" s="76">
        <v>0</v>
      </c>
      <c r="KY904" s="78" t="str">
        <f>IF(KR904="","",KY900)</f>
        <v>スプランキーラバー</v>
      </c>
      <c r="KZ904" s="284">
        <f>IF(KS904="","",KZ900)</f>
        <v>187</v>
      </c>
      <c r="LA904" s="76">
        <f>IF(KV904="","",KW904*KZ904)</f>
        <v>2992</v>
      </c>
      <c r="LB904" s="80">
        <f>IF(KW904="","",LA904/(KS904*100))</f>
        <v>0.30530612244897959</v>
      </c>
      <c r="LC904" s="37"/>
      <c r="LD904" s="29"/>
      <c r="LE904" s="273">
        <f>IF(A886="","",A886)</f>
        <v>45826</v>
      </c>
      <c r="LF904" s="271">
        <v>65397</v>
      </c>
      <c r="LG904" s="285">
        <f>IF(LF904="","",LF904-LF901)</f>
        <v>37</v>
      </c>
      <c r="LH904" s="271">
        <v>444</v>
      </c>
      <c r="LI904" s="271">
        <f>IF(LH904="","",LH904-LH901)</f>
        <v>0</v>
      </c>
      <c r="LJ904" s="43">
        <v>2</v>
      </c>
      <c r="LK904" s="43">
        <v>0</v>
      </c>
      <c r="LL904" s="271">
        <v>0</v>
      </c>
      <c r="LM904" s="279" t="s">
        <v>220</v>
      </c>
      <c r="LN904" s="272">
        <f t="shared" ref="LN904" si="4112">IF(LG904="","",LN901)</f>
        <v>1000</v>
      </c>
      <c r="LO904" s="87">
        <f t="shared" si="3840"/>
        <v>0</v>
      </c>
      <c r="LP904" s="275"/>
      <c r="LQ904" s="37"/>
      <c r="LR904" s="29"/>
      <c r="LS904" s="47"/>
      <c r="LT904" s="280"/>
      <c r="LU904" s="45" t="str">
        <f t="shared" ref="LU904:LU924" si="4113">IF(LT904="","",LT904-LT903)</f>
        <v/>
      </c>
      <c r="LV904" s="45"/>
      <c r="LW904" s="45"/>
      <c r="LX904" s="45"/>
      <c r="LY904" s="45" t="str">
        <f t="shared" ref="LY904:LY924" si="4114">IF(LX904="","",LX903+LZ903-LX904)</f>
        <v/>
      </c>
      <c r="LZ904" s="45"/>
      <c r="MA904" s="45"/>
      <c r="MB904" s="45"/>
      <c r="MC904" s="45" t="str">
        <f t="shared" si="4083"/>
        <v/>
      </c>
      <c r="MD904" s="46" t="str">
        <f t="shared" si="4084"/>
        <v/>
      </c>
      <c r="ME904" s="37"/>
      <c r="MF904" s="29"/>
      <c r="MG904" s="47"/>
      <c r="MH904" s="280"/>
      <c r="MI904" s="45" t="str">
        <f t="shared" ref="MI904:MI924" si="4115">IF(MH904="","",MH904-MH903)</f>
        <v/>
      </c>
      <c r="MJ904" s="45"/>
      <c r="MK904" s="45"/>
      <c r="ML904" s="45"/>
      <c r="MM904" s="45" t="str">
        <f t="shared" ref="MM904:MM924" si="4116">IF(ML904="","",ML903+MN903-ML904)</f>
        <v/>
      </c>
      <c r="MN904" s="45"/>
      <c r="MO904" s="45"/>
      <c r="MP904" s="45"/>
      <c r="MQ904" s="45" t="str">
        <f t="shared" si="4087"/>
        <v/>
      </c>
      <c r="MR904" s="46" t="str">
        <f t="shared" si="4088"/>
        <v/>
      </c>
      <c r="MS904" s="37"/>
      <c r="MT904" s="29"/>
      <c r="MU904" s="47"/>
      <c r="MV904" s="280"/>
      <c r="MW904" s="45" t="str">
        <f t="shared" ref="MW904:MW924" si="4117">IF(MV904="","",MV904-MV903)</f>
        <v/>
      </c>
      <c r="MX904" s="45"/>
      <c r="MY904" s="45"/>
      <c r="MZ904" s="45"/>
      <c r="NA904" s="45" t="str">
        <f t="shared" ref="NA904:NA924" si="4118">IF(MZ904="","",MZ903+NB903-MZ904)</f>
        <v/>
      </c>
      <c r="NB904" s="45"/>
      <c r="NC904" s="45"/>
      <c r="ND904" s="45"/>
      <c r="NE904" s="45" t="str">
        <f t="shared" si="4091"/>
        <v/>
      </c>
      <c r="NF904" s="46" t="str">
        <f t="shared" si="4092"/>
        <v/>
      </c>
      <c r="NG904" s="37"/>
      <c r="NH904" s="29"/>
      <c r="NI904" s="47"/>
      <c r="NJ904" s="280"/>
      <c r="NK904" s="45" t="str">
        <f t="shared" ref="NK904:NK924" si="4119">IF(NJ904="","",NJ904-NJ903)</f>
        <v/>
      </c>
      <c r="NL904" s="45"/>
      <c r="NM904" s="45"/>
      <c r="NN904" s="45"/>
      <c r="NO904" s="45" t="str">
        <f t="shared" ref="NO904:NO924" si="4120">IF(NN904="","",NN903+NP903-NN904)</f>
        <v/>
      </c>
      <c r="NP904" s="45"/>
      <c r="NQ904" s="45"/>
      <c r="NR904" s="45"/>
      <c r="NS904" s="45" t="str">
        <f t="shared" si="4095"/>
        <v/>
      </c>
      <c r="NT904" s="46" t="str">
        <f t="shared" si="4096"/>
        <v/>
      </c>
      <c r="NU904" s="37"/>
    </row>
    <row r="905" spans="1:385" ht="15.75" thickTop="1" x14ac:dyDescent="0.25">
      <c r="A905" s="38"/>
      <c r="B905" s="39"/>
      <c r="C905" s="40"/>
      <c r="D905" s="40"/>
      <c r="E905" s="40"/>
      <c r="F905" s="135"/>
      <c r="G905" s="135"/>
      <c r="H905" s="42"/>
      <c r="I905" s="45"/>
      <c r="J905" s="45" t="str">
        <f t="shared" si="4097"/>
        <v/>
      </c>
      <c r="K905" s="45"/>
      <c r="L905" s="45"/>
      <c r="M905" s="45"/>
      <c r="N905" s="45" t="str">
        <f t="shared" si="4098"/>
        <v/>
      </c>
      <c r="O905" s="45"/>
      <c r="P905" s="45"/>
      <c r="Q905" s="45"/>
      <c r="R905" s="45" t="str">
        <f t="shared" si="3957"/>
        <v/>
      </c>
      <c r="S905" s="46" t="str">
        <f t="shared" si="3958"/>
        <v/>
      </c>
      <c r="T905" s="37"/>
      <c r="U905" s="29"/>
      <c r="V905" s="47"/>
      <c r="W905" s="280"/>
      <c r="X905" s="45" t="str">
        <f t="shared" si="4099"/>
        <v/>
      </c>
      <c r="Y905" s="45"/>
      <c r="Z905" s="45"/>
      <c r="AA905" s="45"/>
      <c r="AB905" s="45" t="str">
        <f t="shared" si="4100"/>
        <v/>
      </c>
      <c r="AC905" s="45"/>
      <c r="AD905" s="45"/>
      <c r="AE905" s="45"/>
      <c r="AF905" s="45" t="str">
        <f t="shared" si="3959"/>
        <v/>
      </c>
      <c r="AG905" s="46" t="str">
        <f t="shared" si="3960"/>
        <v/>
      </c>
      <c r="AH905" s="37"/>
      <c r="AI905" s="29"/>
      <c r="AJ905" s="47"/>
      <c r="AK905" s="45"/>
      <c r="AL905" s="45" t="str">
        <f t="shared" si="4101"/>
        <v/>
      </c>
      <c r="AM905" s="45"/>
      <c r="AN905" s="45" t="str">
        <f t="shared" si="4102"/>
        <v/>
      </c>
      <c r="AO905" s="45"/>
      <c r="AP905" s="45" t="str">
        <f t="shared" si="4103"/>
        <v/>
      </c>
      <c r="AQ905" s="45"/>
      <c r="AR905" s="45"/>
      <c r="AS905" s="45"/>
      <c r="AT905" s="45" t="str">
        <f t="shared" si="3961"/>
        <v/>
      </c>
      <c r="AU905" s="46" t="str">
        <f t="shared" si="3929"/>
        <v/>
      </c>
      <c r="AV905" s="37"/>
      <c r="AW905" s="29"/>
      <c r="AX905" s="47"/>
      <c r="AY905" s="45"/>
      <c r="AZ905" s="45" t="str">
        <f t="shared" si="4104"/>
        <v/>
      </c>
      <c r="BA905" s="45"/>
      <c r="BB905" s="45" t="str">
        <f t="shared" si="4105"/>
        <v/>
      </c>
      <c r="BC905" s="45"/>
      <c r="BD905" s="45" t="str">
        <f t="shared" si="4106"/>
        <v/>
      </c>
      <c r="BE905" s="45"/>
      <c r="BF905" s="45"/>
      <c r="BG905" s="45"/>
      <c r="BH905" s="45" t="str">
        <f t="shared" si="3962"/>
        <v/>
      </c>
      <c r="BI905" s="46" t="str">
        <f t="shared" si="3963"/>
        <v/>
      </c>
      <c r="BJ905" s="37"/>
      <c r="BK905" s="29"/>
      <c r="BL905" s="273">
        <f>IF($A884="","",$A884)</f>
        <v>45821</v>
      </c>
      <c r="BM905" s="45">
        <v>15980</v>
      </c>
      <c r="BN905" s="271">
        <f t="shared" ref="BN905:BN907" si="4121">IF(BM905="","",BM905-BM901)</f>
        <v>3</v>
      </c>
      <c r="BO905" s="45">
        <v>687</v>
      </c>
      <c r="BP905" s="87">
        <f t="shared" si="3897"/>
        <v>0</v>
      </c>
      <c r="BQ905" s="45">
        <v>14</v>
      </c>
      <c r="BR905" s="271">
        <f t="shared" si="3846"/>
        <v>0</v>
      </c>
      <c r="BS905" s="45">
        <v>0</v>
      </c>
      <c r="BT905" s="274" t="str">
        <f t="shared" si="3847"/>
        <v>ギャルキティキーケース</v>
      </c>
      <c r="BU905" s="272">
        <f t="shared" si="3848"/>
        <v>726</v>
      </c>
      <c r="BV905" s="45">
        <f t="shared" si="3849"/>
        <v>0</v>
      </c>
      <c r="BW905" s="89">
        <f t="shared" si="3850"/>
        <v>0</v>
      </c>
      <c r="BX905" s="37"/>
      <c r="BY905" s="57"/>
      <c r="BZ905" s="273">
        <f>IF($A884="","",$A884)</f>
        <v>45821</v>
      </c>
      <c r="CA905" s="45">
        <v>6154</v>
      </c>
      <c r="CB905" s="271">
        <f t="shared" ref="CB905:CB907" si="4122">IF(CA905="","",CA905-CA901)</f>
        <v>55</v>
      </c>
      <c r="CC905" s="45">
        <v>218</v>
      </c>
      <c r="CD905" s="87">
        <f t="shared" si="3899"/>
        <v>1</v>
      </c>
      <c r="CE905" s="45">
        <v>11</v>
      </c>
      <c r="CF905" s="271">
        <f t="shared" si="3852"/>
        <v>1</v>
      </c>
      <c r="CG905" s="45"/>
      <c r="CH905" s="274" t="str">
        <f t="shared" si="3853"/>
        <v>ジャグラーサウンドボタン</v>
      </c>
      <c r="CI905" s="272">
        <f t="shared" si="3854"/>
        <v>748</v>
      </c>
      <c r="CJ905" s="45">
        <f t="shared" si="3855"/>
        <v>748</v>
      </c>
      <c r="CK905" s="89">
        <f t="shared" si="3856"/>
        <v>0.13600000000000001</v>
      </c>
      <c r="CL905" s="37"/>
      <c r="CM905" s="29"/>
      <c r="CN905" s="273">
        <f>IF($A884="","",$A884)</f>
        <v>45821</v>
      </c>
      <c r="CO905" s="45">
        <v>16230</v>
      </c>
      <c r="CP905" s="271">
        <f t="shared" ref="CP905:CP907" si="4123">IF(CO905="","",CO905-CO901)</f>
        <v>28</v>
      </c>
      <c r="CQ905" s="45">
        <v>1164</v>
      </c>
      <c r="CR905" s="87">
        <f t="shared" si="3901"/>
        <v>1</v>
      </c>
      <c r="CS905" s="45">
        <v>19</v>
      </c>
      <c r="CT905" s="271">
        <f t="shared" si="3858"/>
        <v>0</v>
      </c>
      <c r="CU905" s="45">
        <v>0</v>
      </c>
      <c r="CV905" s="274" t="str">
        <f t="shared" si="3859"/>
        <v>ゴールドイヤホン</v>
      </c>
      <c r="CW905" s="272">
        <f t="shared" si="3860"/>
        <v>770</v>
      </c>
      <c r="CX905" s="45">
        <f t="shared" si="3861"/>
        <v>0</v>
      </c>
      <c r="CY905" s="89">
        <f t="shared" si="3862"/>
        <v>0</v>
      </c>
      <c r="CZ905" s="37"/>
      <c r="DA905" s="29"/>
      <c r="DB905" s="47"/>
      <c r="DC905" s="280"/>
      <c r="DD905" s="45" t="str">
        <f t="shared" si="4107"/>
        <v/>
      </c>
      <c r="DE905" s="45"/>
      <c r="DF905" s="45"/>
      <c r="DG905" s="45"/>
      <c r="DH905" s="45" t="str">
        <f t="shared" si="4108"/>
        <v/>
      </c>
      <c r="DI905" s="45"/>
      <c r="DJ905" s="45"/>
      <c r="DK905" s="45"/>
      <c r="DL905" s="45" t="str">
        <f t="shared" si="4039"/>
        <v/>
      </c>
      <c r="DM905" s="46" t="str">
        <f t="shared" si="4040"/>
        <v/>
      </c>
      <c r="DN905" s="37"/>
      <c r="DO905" s="29"/>
      <c r="DP905" s="47"/>
      <c r="DQ905" s="45"/>
      <c r="DR905" s="45" t="str">
        <f t="shared" si="4109"/>
        <v/>
      </c>
      <c r="DS905" s="45"/>
      <c r="DT905" s="45" t="str">
        <f t="shared" si="4110"/>
        <v/>
      </c>
      <c r="DU905" s="45"/>
      <c r="DV905" s="45" t="str">
        <f t="shared" si="4111"/>
        <v/>
      </c>
      <c r="DW905" s="45"/>
      <c r="DX905" s="45"/>
      <c r="DY905" s="45"/>
      <c r="DZ905" s="45" t="str">
        <f t="shared" si="4044"/>
        <v/>
      </c>
      <c r="EA905" s="46" t="str">
        <f t="shared" si="4045"/>
        <v/>
      </c>
      <c r="EB905" s="37"/>
      <c r="GU905" s="220"/>
      <c r="HX905" s="360"/>
      <c r="HY905" s="273">
        <f>IF($A884="","",$A884)</f>
        <v>45821</v>
      </c>
      <c r="HZ905" s="45">
        <v>4569</v>
      </c>
      <c r="IA905" s="271">
        <f t="shared" ref="IA905:IA907" si="4124">IF(HZ905="","",HZ905-HZ901)</f>
        <v>41</v>
      </c>
      <c r="IB905" s="45">
        <v>253</v>
      </c>
      <c r="IC905" s="87">
        <f t="shared" si="3903"/>
        <v>1</v>
      </c>
      <c r="ID905" s="45">
        <v>10</v>
      </c>
      <c r="IE905" s="271">
        <f t="shared" si="3864"/>
        <v>1</v>
      </c>
      <c r="IF905" s="45">
        <v>0</v>
      </c>
      <c r="IG905" s="274" t="str">
        <f t="shared" si="3865"/>
        <v>お菓子ウォレット</v>
      </c>
      <c r="IH905" s="272">
        <f t="shared" si="3866"/>
        <v>800</v>
      </c>
      <c r="II905" s="45">
        <f t="shared" si="3867"/>
        <v>800</v>
      </c>
      <c r="IJ905" s="89">
        <f t="shared" si="3868"/>
        <v>0.1951219512195122</v>
      </c>
      <c r="IK905" s="37"/>
      <c r="IL905" s="29"/>
      <c r="IM905" s="273">
        <f>IF($A884="","",$A884)</f>
        <v>45821</v>
      </c>
      <c r="IN905" s="45">
        <v>3828</v>
      </c>
      <c r="IO905" s="271">
        <f t="shared" ref="IO905:IO907" si="4125">IF(IN905="","",IN905-IN901)</f>
        <v>50</v>
      </c>
      <c r="IP905" s="45">
        <v>113</v>
      </c>
      <c r="IQ905" s="87">
        <f t="shared" si="3905"/>
        <v>1</v>
      </c>
      <c r="IR905" s="45">
        <v>14</v>
      </c>
      <c r="IS905" s="271">
        <f t="shared" si="3870"/>
        <v>1</v>
      </c>
      <c r="IT905" s="45">
        <v>2</v>
      </c>
      <c r="IU905" s="274" t="str">
        <f t="shared" si="3871"/>
        <v>ジャグラーイヤホン</v>
      </c>
      <c r="IV905" s="272">
        <f t="shared" si="3872"/>
        <v>1100</v>
      </c>
      <c r="IW905" s="45">
        <f t="shared" si="3873"/>
        <v>1100</v>
      </c>
      <c r="IX905" s="89">
        <f t="shared" si="3874"/>
        <v>0.22</v>
      </c>
      <c r="IY905" s="37"/>
      <c r="IZ905" s="278"/>
      <c r="JA905" s="273">
        <f>IF($A884="","",$A884)</f>
        <v>45821</v>
      </c>
      <c r="JB905" s="45">
        <v>2887</v>
      </c>
      <c r="JC905" s="271">
        <f t="shared" ref="JC905:JC907" si="4126">IF(JB905="","",JB905-JB901)</f>
        <v>94</v>
      </c>
      <c r="JD905" s="45">
        <v>142</v>
      </c>
      <c r="JE905" s="87">
        <f t="shared" si="3907"/>
        <v>1</v>
      </c>
      <c r="JF905" s="45">
        <v>6</v>
      </c>
      <c r="JG905" s="271">
        <f t="shared" si="3876"/>
        <v>2</v>
      </c>
      <c r="JH905" s="45">
        <v>5</v>
      </c>
      <c r="JI905" s="274" t="str">
        <f t="shared" si="3877"/>
        <v>サンリオFAN</v>
      </c>
      <c r="JJ905" s="272">
        <f t="shared" si="3878"/>
        <v>1100</v>
      </c>
      <c r="JK905" s="45">
        <f t="shared" si="3879"/>
        <v>2200</v>
      </c>
      <c r="JL905" s="89">
        <f t="shared" si="3880"/>
        <v>0.23404255319148937</v>
      </c>
      <c r="JM905" s="37"/>
      <c r="JN905" s="29"/>
      <c r="JO905" s="273">
        <f>IF($A884="","",$A884)</f>
        <v>45821</v>
      </c>
      <c r="JP905" s="45">
        <v>2665</v>
      </c>
      <c r="JQ905" s="271">
        <f t="shared" ref="JQ905:JQ907" si="4127">IF(JP905="","",JP905-JP901)</f>
        <v>3</v>
      </c>
      <c r="JR905" s="45">
        <v>107</v>
      </c>
      <c r="JS905" s="87">
        <f t="shared" si="3909"/>
        <v>3</v>
      </c>
      <c r="JT905" s="45">
        <v>11</v>
      </c>
      <c r="JU905" s="271">
        <f t="shared" si="3882"/>
        <v>3</v>
      </c>
      <c r="JV905" s="45">
        <v>8</v>
      </c>
      <c r="JW905" s="274" t="str">
        <f t="shared" si="3883"/>
        <v>猫アイシャドウ</v>
      </c>
      <c r="JX905" s="272">
        <f t="shared" si="3884"/>
        <v>1034</v>
      </c>
      <c r="JY905" s="45">
        <f t="shared" si="3885"/>
        <v>3102</v>
      </c>
      <c r="JZ905" s="89">
        <f t="shared" si="3886"/>
        <v>10.34</v>
      </c>
      <c r="KA905" s="37" t="s">
        <v>206</v>
      </c>
      <c r="KB905" s="51"/>
      <c r="KC905" s="273">
        <f>IF($A884="","",$A884)</f>
        <v>45821</v>
      </c>
      <c r="KD905" s="45">
        <v>9951</v>
      </c>
      <c r="KE905" s="271">
        <f>IF(KD905="","",KD905-KD901)</f>
        <v>62</v>
      </c>
      <c r="KF905" s="45">
        <v>386</v>
      </c>
      <c r="KG905" s="87">
        <f>IF(KF905="","",KF905-KF901)</f>
        <v>2</v>
      </c>
      <c r="KH905" s="45">
        <v>9</v>
      </c>
      <c r="KI905" s="271">
        <f>IF(KH905="","",KH901+KJ901-KH905)</f>
        <v>2</v>
      </c>
      <c r="KJ905" s="45">
        <v>0</v>
      </c>
      <c r="KK905" s="274" t="str">
        <f>IF(KD905="","",KK901)</f>
        <v>サンリオFAN</v>
      </c>
      <c r="KL905" s="272">
        <f>IF(KE905="","",KL901)</f>
        <v>1100</v>
      </c>
      <c r="KM905" s="45">
        <f>IF(KH905="","",KI905*KL905)</f>
        <v>2200</v>
      </c>
      <c r="KN905" s="89">
        <f>IF(KI905="","",KM905/(KE905*100))</f>
        <v>0.35483870967741937</v>
      </c>
      <c r="KO905" s="37"/>
      <c r="KP905" s="29"/>
      <c r="KQ905" s="273">
        <f>IF($A884="","",$A884)</f>
        <v>45821</v>
      </c>
      <c r="KR905" s="45">
        <v>16189</v>
      </c>
      <c r="KS905" s="271">
        <f>IF(KR905="","",KR905-KR901)</f>
        <v>26</v>
      </c>
      <c r="KT905" s="45">
        <v>921</v>
      </c>
      <c r="KU905" s="87">
        <f>IF(KT905="","",KT905-KT901)</f>
        <v>2</v>
      </c>
      <c r="KV905" s="45">
        <v>7</v>
      </c>
      <c r="KW905" s="271">
        <f>IF(KV905="","",KV901+KX901-KV905)</f>
        <v>2</v>
      </c>
      <c r="KX905" s="45">
        <v>0</v>
      </c>
      <c r="KY905" s="274" t="str">
        <f>IF(KR905="","",KY901)</f>
        <v>ジャグラーサウンドフラッシュ</v>
      </c>
      <c r="KZ905" s="272">
        <f>IF(KS905="","",KZ901)</f>
        <v>800</v>
      </c>
      <c r="LA905" s="45">
        <f>IF(KV905="","",KW905*KZ905)</f>
        <v>1600</v>
      </c>
      <c r="LB905" s="89">
        <f>IF(KW905="","",LA905/(KS905*100))</f>
        <v>0.61538461538461542</v>
      </c>
      <c r="LC905" s="37"/>
      <c r="LD905" s="29"/>
      <c r="LE905" s="47"/>
      <c r="LF905" s="45"/>
      <c r="LG905" s="45"/>
      <c r="LH905" s="45">
        <v>529</v>
      </c>
      <c r="LI905" s="45">
        <f>IF(LH905="","",LH905-LH902)</f>
        <v>0</v>
      </c>
      <c r="LJ905" s="43">
        <v>2</v>
      </c>
      <c r="LK905" s="45">
        <v>0</v>
      </c>
      <c r="LL905" s="45">
        <v>0</v>
      </c>
      <c r="LM905" s="73" t="str">
        <f t="shared" ref="LM905" si="4128">IF(LF904="","",LM902)</f>
        <v>バイキンティッシュカバー、アンパンブランケット黄色</v>
      </c>
      <c r="LN905" s="280">
        <f t="shared" ref="LN905" si="4129">IF(LG904="","",LN902)</f>
        <v>1000</v>
      </c>
      <c r="LO905" s="45">
        <f t="shared" si="3840"/>
        <v>0</v>
      </c>
      <c r="LP905" s="46"/>
      <c r="LQ905" s="37"/>
      <c r="LR905" s="29"/>
      <c r="LS905" s="47"/>
      <c r="LT905" s="280"/>
      <c r="LU905" s="45" t="str">
        <f t="shared" si="4113"/>
        <v/>
      </c>
      <c r="LV905" s="45"/>
      <c r="LW905" s="45"/>
      <c r="LX905" s="45"/>
      <c r="LY905" s="45" t="str">
        <f t="shared" si="4114"/>
        <v/>
      </c>
      <c r="LZ905" s="45"/>
      <c r="MA905" s="45"/>
      <c r="MB905" s="45"/>
      <c r="MC905" s="45" t="str">
        <f t="shared" si="4083"/>
        <v/>
      </c>
      <c r="MD905" s="46" t="str">
        <f t="shared" si="4084"/>
        <v/>
      </c>
      <c r="ME905" s="37"/>
      <c r="MF905" s="29"/>
      <c r="MG905" s="47"/>
      <c r="MH905" s="280"/>
      <c r="MI905" s="45" t="str">
        <f t="shared" si="4115"/>
        <v/>
      </c>
      <c r="MJ905" s="45"/>
      <c r="MK905" s="45"/>
      <c r="ML905" s="45"/>
      <c r="MM905" s="45" t="str">
        <f t="shared" si="4116"/>
        <v/>
      </c>
      <c r="MN905" s="45"/>
      <c r="MO905" s="45"/>
      <c r="MP905" s="45"/>
      <c r="MQ905" s="45" t="str">
        <f t="shared" si="4087"/>
        <v/>
      </c>
      <c r="MR905" s="46" t="str">
        <f t="shared" si="4088"/>
        <v/>
      </c>
      <c r="MS905" s="37"/>
      <c r="MT905" s="29"/>
      <c r="MU905" s="47"/>
      <c r="MV905" s="280"/>
      <c r="MW905" s="45" t="str">
        <f t="shared" si="4117"/>
        <v/>
      </c>
      <c r="MX905" s="45"/>
      <c r="MY905" s="45"/>
      <c r="MZ905" s="45"/>
      <c r="NA905" s="45" t="str">
        <f t="shared" si="4118"/>
        <v/>
      </c>
      <c r="NB905" s="45"/>
      <c r="NC905" s="45"/>
      <c r="ND905" s="45"/>
      <c r="NE905" s="45" t="str">
        <f t="shared" si="4091"/>
        <v/>
      </c>
      <c r="NF905" s="46" t="str">
        <f t="shared" si="4092"/>
        <v/>
      </c>
      <c r="NG905" s="37"/>
      <c r="NH905" s="29"/>
      <c r="NI905" s="47"/>
      <c r="NJ905" s="280"/>
      <c r="NK905" s="45" t="str">
        <f t="shared" si="4119"/>
        <v/>
      </c>
      <c r="NL905" s="45"/>
      <c r="NM905" s="45"/>
      <c r="NN905" s="45"/>
      <c r="NO905" s="45" t="str">
        <f t="shared" si="4120"/>
        <v/>
      </c>
      <c r="NP905" s="45"/>
      <c r="NQ905" s="45"/>
      <c r="NR905" s="45"/>
      <c r="NS905" s="45" t="str">
        <f t="shared" si="4095"/>
        <v/>
      </c>
      <c r="NT905" s="46" t="str">
        <f t="shared" si="4096"/>
        <v/>
      </c>
      <c r="NU905" s="37"/>
    </row>
    <row r="906" spans="1:385" ht="15.75" thickBot="1" x14ac:dyDescent="0.3">
      <c r="A906" s="38"/>
      <c r="B906" s="39"/>
      <c r="C906" s="40"/>
      <c r="D906" s="40"/>
      <c r="E906" s="40"/>
      <c r="F906" s="135"/>
      <c r="G906" s="135"/>
      <c r="H906" s="42"/>
      <c r="I906" s="45"/>
      <c r="J906" s="45" t="str">
        <f t="shared" si="4097"/>
        <v/>
      </c>
      <c r="K906" s="45"/>
      <c r="L906" s="45"/>
      <c r="M906" s="45"/>
      <c r="N906" s="45" t="str">
        <f t="shared" si="4098"/>
        <v/>
      </c>
      <c r="O906" s="45"/>
      <c r="P906" s="45"/>
      <c r="Q906" s="45"/>
      <c r="R906" s="45" t="str">
        <f t="shared" si="3957"/>
        <v/>
      </c>
      <c r="S906" s="46" t="str">
        <f t="shared" si="3958"/>
        <v/>
      </c>
      <c r="T906" s="37"/>
      <c r="U906" s="29"/>
      <c r="V906" s="47"/>
      <c r="W906" s="280"/>
      <c r="X906" s="45" t="str">
        <f t="shared" si="4099"/>
        <v/>
      </c>
      <c r="Y906" s="45"/>
      <c r="Z906" s="45"/>
      <c r="AA906" s="45"/>
      <c r="AB906" s="45" t="str">
        <f t="shared" si="4100"/>
        <v/>
      </c>
      <c r="AC906" s="45"/>
      <c r="AD906" s="45"/>
      <c r="AE906" s="45"/>
      <c r="AF906" s="45" t="str">
        <f t="shared" si="3959"/>
        <v/>
      </c>
      <c r="AG906" s="46" t="str">
        <f t="shared" si="3960"/>
        <v/>
      </c>
      <c r="AH906" s="37"/>
      <c r="AI906" s="29"/>
      <c r="AJ906" s="47"/>
      <c r="AK906" s="45"/>
      <c r="AL906" s="45" t="str">
        <f t="shared" si="4101"/>
        <v/>
      </c>
      <c r="AM906" s="45"/>
      <c r="AN906" s="45" t="str">
        <f t="shared" si="4102"/>
        <v/>
      </c>
      <c r="AO906" s="45"/>
      <c r="AP906" s="45" t="str">
        <f t="shared" si="4103"/>
        <v/>
      </c>
      <c r="AQ906" s="45"/>
      <c r="AR906" s="45"/>
      <c r="AS906" s="45"/>
      <c r="AT906" s="45" t="str">
        <f t="shared" si="3961"/>
        <v/>
      </c>
      <c r="AU906" s="46" t="str">
        <f t="shared" si="3929"/>
        <v/>
      </c>
      <c r="AV906" s="37"/>
      <c r="AW906" s="29"/>
      <c r="AX906" s="47"/>
      <c r="AY906" s="45"/>
      <c r="AZ906" s="45" t="str">
        <f t="shared" si="4104"/>
        <v/>
      </c>
      <c r="BA906" s="45"/>
      <c r="BB906" s="45" t="str">
        <f t="shared" si="4105"/>
        <v/>
      </c>
      <c r="BC906" s="45"/>
      <c r="BD906" s="45" t="str">
        <f t="shared" si="4106"/>
        <v/>
      </c>
      <c r="BE906" s="45"/>
      <c r="BF906" s="45"/>
      <c r="BG906" s="45"/>
      <c r="BH906" s="45" t="str">
        <f t="shared" si="3962"/>
        <v/>
      </c>
      <c r="BI906" s="46" t="str">
        <f t="shared" si="3963"/>
        <v/>
      </c>
      <c r="BJ906" s="37"/>
      <c r="BK906" s="29"/>
      <c r="BL906" s="47"/>
      <c r="BM906" s="271">
        <v>14042</v>
      </c>
      <c r="BN906" s="45">
        <f t="shared" si="4121"/>
        <v>16</v>
      </c>
      <c r="BO906" s="271">
        <v>543</v>
      </c>
      <c r="BP906" s="45">
        <f t="shared" si="3897"/>
        <v>1</v>
      </c>
      <c r="BQ906" s="271">
        <v>15</v>
      </c>
      <c r="BR906" s="45">
        <f t="shared" si="3846"/>
        <v>1</v>
      </c>
      <c r="BS906" s="271">
        <v>0</v>
      </c>
      <c r="BT906" s="207" t="str">
        <f t="shared" si="3847"/>
        <v>モンチッチヘアゴム</v>
      </c>
      <c r="BU906" s="280">
        <f t="shared" si="3848"/>
        <v>440</v>
      </c>
      <c r="BV906" s="43">
        <f t="shared" si="3849"/>
        <v>440</v>
      </c>
      <c r="BW906" s="46">
        <f t="shared" si="3850"/>
        <v>0.27500000000000002</v>
      </c>
      <c r="BX906" s="37"/>
      <c r="BY906" s="57"/>
      <c r="BZ906" s="47"/>
      <c r="CA906" s="271">
        <v>5848</v>
      </c>
      <c r="CB906" s="45">
        <f t="shared" si="4122"/>
        <v>17</v>
      </c>
      <c r="CC906" s="271">
        <v>193</v>
      </c>
      <c r="CD906" s="45">
        <f t="shared" si="3899"/>
        <v>0</v>
      </c>
      <c r="CE906" s="271">
        <v>10</v>
      </c>
      <c r="CF906" s="45">
        <f t="shared" si="3852"/>
        <v>2</v>
      </c>
      <c r="CG906" s="271"/>
      <c r="CH906" s="207" t="s">
        <v>194</v>
      </c>
      <c r="CI906" s="280">
        <v>748</v>
      </c>
      <c r="CJ906" s="43">
        <f t="shared" si="3855"/>
        <v>1496</v>
      </c>
      <c r="CK906" s="46">
        <f t="shared" si="3856"/>
        <v>0.88</v>
      </c>
      <c r="CL906" s="37" t="s">
        <v>204</v>
      </c>
      <c r="CM906" s="29"/>
      <c r="CN906" s="47"/>
      <c r="CO906" s="271">
        <v>15186</v>
      </c>
      <c r="CP906" s="45">
        <f t="shared" si="4123"/>
        <v>59</v>
      </c>
      <c r="CQ906" s="271">
        <v>1082</v>
      </c>
      <c r="CR906" s="45">
        <f t="shared" si="3901"/>
        <v>2</v>
      </c>
      <c r="CS906" s="271">
        <v>10</v>
      </c>
      <c r="CT906" s="45">
        <f t="shared" si="3858"/>
        <v>2</v>
      </c>
      <c r="CU906" s="271">
        <v>1</v>
      </c>
      <c r="CV906" s="207" t="str">
        <f t="shared" si="3859"/>
        <v>サンリオFAN</v>
      </c>
      <c r="CW906" s="280">
        <f t="shared" si="3860"/>
        <v>1100</v>
      </c>
      <c r="CX906" s="43">
        <f t="shared" si="3861"/>
        <v>2200</v>
      </c>
      <c r="CY906" s="46">
        <f t="shared" si="3862"/>
        <v>0.3728813559322034</v>
      </c>
      <c r="CZ906" s="37"/>
      <c r="DA906" s="29"/>
      <c r="DB906" s="47"/>
      <c r="DC906" s="280"/>
      <c r="DD906" s="45" t="str">
        <f t="shared" si="4107"/>
        <v/>
      </c>
      <c r="DE906" s="45"/>
      <c r="DF906" s="45"/>
      <c r="DG906" s="45"/>
      <c r="DH906" s="45" t="str">
        <f t="shared" si="4108"/>
        <v/>
      </c>
      <c r="DI906" s="45"/>
      <c r="DJ906" s="45"/>
      <c r="DK906" s="45"/>
      <c r="DL906" s="45" t="str">
        <f t="shared" si="4039"/>
        <v/>
      </c>
      <c r="DM906" s="46" t="str">
        <f t="shared" si="4040"/>
        <v/>
      </c>
      <c r="DN906" s="37"/>
      <c r="DO906" s="29"/>
      <c r="DP906" s="47"/>
      <c r="DQ906" s="45"/>
      <c r="DR906" s="45" t="str">
        <f t="shared" si="4109"/>
        <v/>
      </c>
      <c r="DS906" s="45"/>
      <c r="DT906" s="45" t="str">
        <f t="shared" si="4110"/>
        <v/>
      </c>
      <c r="DU906" s="45"/>
      <c r="DV906" s="45" t="str">
        <f t="shared" si="4111"/>
        <v/>
      </c>
      <c r="DW906" s="45"/>
      <c r="DX906" s="45"/>
      <c r="DY906" s="45"/>
      <c r="DZ906" s="45" t="str">
        <f t="shared" si="4044"/>
        <v/>
      </c>
      <c r="EA906" s="46" t="str">
        <f t="shared" si="4045"/>
        <v/>
      </c>
      <c r="EB906" s="37"/>
      <c r="GU906" s="220"/>
      <c r="HX906" s="360"/>
      <c r="HY906" s="47"/>
      <c r="HZ906" s="271">
        <v>2689</v>
      </c>
      <c r="IA906" s="45">
        <f t="shared" si="4124"/>
        <v>54</v>
      </c>
      <c r="IB906" s="271">
        <v>77</v>
      </c>
      <c r="IC906" s="45">
        <f t="shared" si="3903"/>
        <v>3</v>
      </c>
      <c r="ID906" s="271">
        <v>30</v>
      </c>
      <c r="IE906" s="45">
        <f t="shared" si="3864"/>
        <v>3</v>
      </c>
      <c r="IF906" s="271">
        <v>0</v>
      </c>
      <c r="IG906" s="207" t="str">
        <f t="shared" si="3865"/>
        <v>ミニ香水</v>
      </c>
      <c r="IH906" s="280">
        <f t="shared" si="3866"/>
        <v>1100</v>
      </c>
      <c r="II906" s="43">
        <f t="shared" si="3867"/>
        <v>3300</v>
      </c>
      <c r="IJ906" s="46">
        <f t="shared" si="3868"/>
        <v>0.61111111111111116</v>
      </c>
      <c r="IK906" s="37"/>
      <c r="IL906" s="29"/>
      <c r="IM906" s="47"/>
      <c r="IN906" s="271">
        <v>3469</v>
      </c>
      <c r="IO906" s="45">
        <f t="shared" si="4125"/>
        <v>65</v>
      </c>
      <c r="IP906" s="271">
        <v>79</v>
      </c>
      <c r="IQ906" s="45">
        <f t="shared" si="3905"/>
        <v>2</v>
      </c>
      <c r="IR906" s="271">
        <v>5</v>
      </c>
      <c r="IS906" s="45">
        <f t="shared" si="3870"/>
        <v>1</v>
      </c>
      <c r="IT906" s="271">
        <v>0</v>
      </c>
      <c r="IU906" s="207" t="str">
        <f t="shared" si="3871"/>
        <v>ジャグラーサウンドボタン</v>
      </c>
      <c r="IV906" s="280">
        <f t="shared" si="3872"/>
        <v>900</v>
      </c>
      <c r="IW906" s="43">
        <f t="shared" si="3873"/>
        <v>900</v>
      </c>
      <c r="IX906" s="46">
        <f t="shared" si="3874"/>
        <v>0.13846153846153847</v>
      </c>
      <c r="IY906" s="37"/>
      <c r="IZ906" s="278"/>
      <c r="JA906" s="47"/>
      <c r="JB906" s="271">
        <v>2463</v>
      </c>
      <c r="JC906" s="45">
        <f t="shared" si="4126"/>
        <v>50</v>
      </c>
      <c r="JD906" s="271">
        <v>81</v>
      </c>
      <c r="JE906" s="45">
        <f t="shared" si="3907"/>
        <v>1</v>
      </c>
      <c r="JF906" s="271">
        <v>17</v>
      </c>
      <c r="JG906" s="45">
        <f t="shared" si="3876"/>
        <v>1</v>
      </c>
      <c r="JH906" s="271">
        <v>2</v>
      </c>
      <c r="JI906" s="207" t="str">
        <f t="shared" si="3877"/>
        <v>サンリオキーケース</v>
      </c>
      <c r="JJ906" s="280">
        <f t="shared" si="3878"/>
        <v>726</v>
      </c>
      <c r="JK906" s="43">
        <f t="shared" si="3879"/>
        <v>726</v>
      </c>
      <c r="JL906" s="46">
        <f t="shared" si="3880"/>
        <v>0.1452</v>
      </c>
      <c r="JM906" s="37"/>
      <c r="JN906" s="29"/>
      <c r="JO906" s="47"/>
      <c r="JP906" s="271">
        <v>2725</v>
      </c>
      <c r="JQ906" s="45">
        <f t="shared" si="4127"/>
        <v>10</v>
      </c>
      <c r="JR906" s="271">
        <v>62</v>
      </c>
      <c r="JS906" s="45">
        <f t="shared" si="3909"/>
        <v>0</v>
      </c>
      <c r="JT906" s="271">
        <v>8</v>
      </c>
      <c r="JU906" s="45">
        <f t="shared" si="3882"/>
        <v>0</v>
      </c>
      <c r="JV906" s="271">
        <v>0</v>
      </c>
      <c r="JW906" s="207" t="str">
        <f t="shared" si="3883"/>
        <v>たまごっちアイカラー</v>
      </c>
      <c r="JX906" s="280">
        <f t="shared" si="3884"/>
        <v>1200</v>
      </c>
      <c r="JY906" s="43">
        <f t="shared" si="3885"/>
        <v>0</v>
      </c>
      <c r="JZ906" s="46">
        <f t="shared" si="3886"/>
        <v>0</v>
      </c>
      <c r="KA906" s="37"/>
      <c r="KB906" s="51"/>
      <c r="KC906" s="47"/>
      <c r="KD906" s="271">
        <v>8626</v>
      </c>
      <c r="KE906" s="45">
        <f>IF(KD906="","",KD906-KD902)</f>
        <v>53</v>
      </c>
      <c r="KF906" s="271">
        <v>251</v>
      </c>
      <c r="KG906" s="45">
        <f>IF(KF906="","",KF906-KF902)</f>
        <v>1</v>
      </c>
      <c r="KH906" s="271">
        <v>39</v>
      </c>
      <c r="KI906" s="45">
        <f>IF(KH906="","",KH902+KJ902-KH906)</f>
        <v>1</v>
      </c>
      <c r="KJ906" s="271">
        <v>0</v>
      </c>
      <c r="KK906" s="207" t="str">
        <f>IF(KD906="","",KK902)</f>
        <v>ミニ香水</v>
      </c>
      <c r="KL906" s="280">
        <f>IF(KE906="","",KL902)</f>
        <v>1000</v>
      </c>
      <c r="KM906" s="43">
        <f>IF(KH906="","",KI906*KL906)</f>
        <v>1000</v>
      </c>
      <c r="KN906" s="46">
        <f>IF(KI906="","",KM906/(KE906*100))</f>
        <v>0.18867924528301888</v>
      </c>
      <c r="KO906" s="37"/>
      <c r="KP906" s="29"/>
      <c r="KQ906" s="47"/>
      <c r="KR906" s="271">
        <v>18199</v>
      </c>
      <c r="KS906" s="45">
        <f>IF(KR906="","",KR906-KR902)</f>
        <v>30</v>
      </c>
      <c r="KT906" s="271">
        <v>1017</v>
      </c>
      <c r="KU906" s="45">
        <f>IF(KT906="","",KT906-KT902)</f>
        <v>0</v>
      </c>
      <c r="KV906" s="271">
        <v>15</v>
      </c>
      <c r="KW906" s="45">
        <f>IF(KV906="","",KV902+KX902-KV906)</f>
        <v>0</v>
      </c>
      <c r="KX906" s="271">
        <v>0</v>
      </c>
      <c r="KY906" s="207" t="str">
        <f>IF(KR906="","",KY902)</f>
        <v>ジャグラーイヤホン</v>
      </c>
      <c r="KZ906" s="280">
        <f>IF(KS906="","",KZ902)</f>
        <v>1100</v>
      </c>
      <c r="LA906" s="43">
        <f>IF(KV906="","",KW906*KZ906)</f>
        <v>0</v>
      </c>
      <c r="LB906" s="46">
        <f>IF(KW906="","",LA906/(KS906*100))</f>
        <v>0</v>
      </c>
      <c r="LC906" s="37"/>
      <c r="LD906" s="29"/>
      <c r="LE906" s="75"/>
      <c r="LF906" s="76"/>
      <c r="LG906" s="76"/>
      <c r="LH906" s="76">
        <v>1165</v>
      </c>
      <c r="LI906" s="76">
        <f>IF(LH906="","",LH906-LH903)</f>
        <v>0</v>
      </c>
      <c r="LJ906" s="77">
        <v>2</v>
      </c>
      <c r="LK906" s="76">
        <v>0</v>
      </c>
      <c r="LL906" s="76">
        <v>0</v>
      </c>
      <c r="LM906" s="78" t="s">
        <v>219</v>
      </c>
      <c r="LN906" s="284">
        <f t="shared" ref="LN906" si="4130">IF(LG904="","",LN903)</f>
        <v>1000</v>
      </c>
      <c r="LO906" s="76">
        <f t="shared" si="3840"/>
        <v>0</v>
      </c>
      <c r="LP906" s="80"/>
      <c r="LQ906" s="37"/>
      <c r="LR906" s="29"/>
      <c r="LS906" s="47"/>
      <c r="LT906" s="280"/>
      <c r="LU906" s="45" t="str">
        <f t="shared" si="4113"/>
        <v/>
      </c>
      <c r="LV906" s="45"/>
      <c r="LW906" s="45"/>
      <c r="LX906" s="45"/>
      <c r="LY906" s="45" t="str">
        <f t="shared" si="4114"/>
        <v/>
      </c>
      <c r="LZ906" s="45"/>
      <c r="MA906" s="45"/>
      <c r="MB906" s="45"/>
      <c r="MC906" s="45" t="str">
        <f t="shared" si="4083"/>
        <v/>
      </c>
      <c r="MD906" s="46" t="str">
        <f t="shared" si="4084"/>
        <v/>
      </c>
      <c r="ME906" s="37"/>
      <c r="MF906" s="29"/>
      <c r="MG906" s="47"/>
      <c r="MH906" s="280"/>
      <c r="MI906" s="45" t="str">
        <f t="shared" si="4115"/>
        <v/>
      </c>
      <c r="MJ906" s="45"/>
      <c r="MK906" s="45"/>
      <c r="ML906" s="45"/>
      <c r="MM906" s="45" t="str">
        <f t="shared" si="4116"/>
        <v/>
      </c>
      <c r="MN906" s="45"/>
      <c r="MO906" s="45"/>
      <c r="MP906" s="45"/>
      <c r="MQ906" s="45" t="str">
        <f t="shared" si="4087"/>
        <v/>
      </c>
      <c r="MR906" s="46" t="str">
        <f t="shared" si="4088"/>
        <v/>
      </c>
      <c r="MS906" s="37"/>
      <c r="MT906" s="29"/>
      <c r="MU906" s="47"/>
      <c r="MV906" s="280"/>
      <c r="MW906" s="45" t="str">
        <f t="shared" si="4117"/>
        <v/>
      </c>
      <c r="MX906" s="45"/>
      <c r="MY906" s="45"/>
      <c r="MZ906" s="45"/>
      <c r="NA906" s="45" t="str">
        <f t="shared" si="4118"/>
        <v/>
      </c>
      <c r="NB906" s="45"/>
      <c r="NC906" s="45"/>
      <c r="ND906" s="45"/>
      <c r="NE906" s="45" t="str">
        <f t="shared" si="4091"/>
        <v/>
      </c>
      <c r="NF906" s="46" t="str">
        <f t="shared" si="4092"/>
        <v/>
      </c>
      <c r="NG906" s="37"/>
      <c r="NH906" s="29"/>
      <c r="NI906" s="47"/>
      <c r="NJ906" s="280"/>
      <c r="NK906" s="45" t="str">
        <f t="shared" si="4119"/>
        <v/>
      </c>
      <c r="NL906" s="45"/>
      <c r="NM906" s="45"/>
      <c r="NN906" s="45"/>
      <c r="NO906" s="45" t="str">
        <f t="shared" si="4120"/>
        <v/>
      </c>
      <c r="NP906" s="45"/>
      <c r="NQ906" s="45"/>
      <c r="NR906" s="45"/>
      <c r="NS906" s="45" t="str">
        <f t="shared" si="4095"/>
        <v/>
      </c>
      <c r="NT906" s="46" t="str">
        <f t="shared" si="4096"/>
        <v/>
      </c>
      <c r="NU906" s="37"/>
    </row>
    <row r="907" spans="1:385" ht="15.75" thickTop="1" x14ac:dyDescent="0.25">
      <c r="A907" s="38"/>
      <c r="B907" s="39"/>
      <c r="C907" s="40"/>
      <c r="D907" s="40"/>
      <c r="E907" s="40"/>
      <c r="F907" s="135"/>
      <c r="G907" s="135"/>
      <c r="H907" s="42"/>
      <c r="I907" s="45"/>
      <c r="J907" s="45" t="str">
        <f t="shared" si="4097"/>
        <v/>
      </c>
      <c r="K907" s="45"/>
      <c r="L907" s="45"/>
      <c r="M907" s="45"/>
      <c r="N907" s="45" t="str">
        <f t="shared" si="4098"/>
        <v/>
      </c>
      <c r="O907" s="45"/>
      <c r="P907" s="45"/>
      <c r="Q907" s="45"/>
      <c r="R907" s="45" t="str">
        <f t="shared" si="3957"/>
        <v/>
      </c>
      <c r="S907" s="46" t="str">
        <f t="shared" si="3958"/>
        <v/>
      </c>
      <c r="T907" s="37"/>
      <c r="U907" s="29"/>
      <c r="V907" s="47"/>
      <c r="W907" s="280"/>
      <c r="X907" s="45" t="str">
        <f t="shared" si="4099"/>
        <v/>
      </c>
      <c r="Y907" s="45"/>
      <c r="Z907" s="45"/>
      <c r="AA907" s="45"/>
      <c r="AB907" s="45" t="str">
        <f t="shared" si="4100"/>
        <v/>
      </c>
      <c r="AC907" s="45"/>
      <c r="AD907" s="45"/>
      <c r="AE907" s="45"/>
      <c r="AF907" s="45" t="str">
        <f t="shared" si="3959"/>
        <v/>
      </c>
      <c r="AG907" s="46" t="str">
        <f t="shared" si="3960"/>
        <v/>
      </c>
      <c r="AH907" s="37"/>
      <c r="AI907" s="29"/>
      <c r="AJ907" s="47"/>
      <c r="AK907" s="45"/>
      <c r="AL907" s="45" t="str">
        <f t="shared" si="4101"/>
        <v/>
      </c>
      <c r="AM907" s="45"/>
      <c r="AN907" s="45" t="str">
        <f t="shared" si="4102"/>
        <v/>
      </c>
      <c r="AO907" s="45"/>
      <c r="AP907" s="45" t="str">
        <f t="shared" si="4103"/>
        <v/>
      </c>
      <c r="AQ907" s="45"/>
      <c r="AR907" s="45"/>
      <c r="AS907" s="45"/>
      <c r="AT907" s="45" t="str">
        <f t="shared" si="3961"/>
        <v/>
      </c>
      <c r="AU907" s="46" t="str">
        <f t="shared" si="3929"/>
        <v/>
      </c>
      <c r="AV907" s="37"/>
      <c r="AW907" s="29"/>
      <c r="AX907" s="47"/>
      <c r="AY907" s="45"/>
      <c r="AZ907" s="45" t="str">
        <f t="shared" si="4104"/>
        <v/>
      </c>
      <c r="BA907" s="45"/>
      <c r="BB907" s="45" t="str">
        <f t="shared" si="4105"/>
        <v/>
      </c>
      <c r="BC907" s="45"/>
      <c r="BD907" s="45" t="str">
        <f t="shared" si="4106"/>
        <v/>
      </c>
      <c r="BE907" s="45"/>
      <c r="BF907" s="45"/>
      <c r="BG907" s="45"/>
      <c r="BH907" s="45" t="str">
        <f t="shared" si="3962"/>
        <v/>
      </c>
      <c r="BI907" s="46" t="str">
        <f t="shared" si="3963"/>
        <v/>
      </c>
      <c r="BJ907" s="37"/>
      <c r="BK907" s="29"/>
      <c r="BL907" s="47"/>
      <c r="BM907" s="45">
        <v>18443</v>
      </c>
      <c r="BN907" s="45">
        <f t="shared" si="4121"/>
        <v>47</v>
      </c>
      <c r="BO907" s="45">
        <v>867</v>
      </c>
      <c r="BP907" s="45">
        <f t="shared" si="3897"/>
        <v>5</v>
      </c>
      <c r="BQ907" s="45">
        <v>42</v>
      </c>
      <c r="BR907" s="45">
        <f t="shared" si="3846"/>
        <v>5</v>
      </c>
      <c r="BS907" s="45">
        <v>-5</v>
      </c>
      <c r="BT907" s="63" t="str">
        <f t="shared" si="3847"/>
        <v>サンリオシューズキーホルダー</v>
      </c>
      <c r="BU907" s="280">
        <f t="shared" si="3848"/>
        <v>396</v>
      </c>
      <c r="BV907" s="45">
        <f t="shared" si="3849"/>
        <v>1980</v>
      </c>
      <c r="BW907" s="46">
        <f t="shared" si="3850"/>
        <v>0.42127659574468085</v>
      </c>
      <c r="BX907" s="37"/>
      <c r="BY907" s="57"/>
      <c r="BZ907" s="47"/>
      <c r="CA907" s="45">
        <v>5907</v>
      </c>
      <c r="CB907" s="45">
        <f t="shared" si="4122"/>
        <v>25</v>
      </c>
      <c r="CC907" s="45">
        <v>336</v>
      </c>
      <c r="CD907" s="45">
        <f t="shared" si="3899"/>
        <v>4</v>
      </c>
      <c r="CE907" s="45">
        <v>103</v>
      </c>
      <c r="CF907" s="45">
        <f t="shared" si="3852"/>
        <v>17</v>
      </c>
      <c r="CG907" s="45"/>
      <c r="CH907" s="63" t="str">
        <f t="shared" si="3853"/>
        <v>スプランキーラバー</v>
      </c>
      <c r="CI907" s="280">
        <f t="shared" si="3854"/>
        <v>187</v>
      </c>
      <c r="CJ907" s="45">
        <f t="shared" si="3855"/>
        <v>3179</v>
      </c>
      <c r="CK907" s="46">
        <f t="shared" si="3856"/>
        <v>1.2716000000000001</v>
      </c>
      <c r="CL907" s="37"/>
      <c r="CM907" s="29"/>
      <c r="CN907" s="47"/>
      <c r="CO907" s="45">
        <v>11789</v>
      </c>
      <c r="CP907" s="45">
        <f t="shared" si="4123"/>
        <v>25</v>
      </c>
      <c r="CQ907" s="45">
        <v>1330</v>
      </c>
      <c r="CR907" s="45">
        <f t="shared" si="3901"/>
        <v>1</v>
      </c>
      <c r="CS907" s="45">
        <v>12</v>
      </c>
      <c r="CT907" s="45">
        <f t="shared" si="3858"/>
        <v>0</v>
      </c>
      <c r="CU907" s="45">
        <v>0</v>
      </c>
      <c r="CV907" s="63" t="str">
        <f t="shared" si="3859"/>
        <v>ギャルキティキーケース</v>
      </c>
      <c r="CW907" s="280">
        <f t="shared" si="3860"/>
        <v>726</v>
      </c>
      <c r="CX907" s="45">
        <f t="shared" si="3861"/>
        <v>0</v>
      </c>
      <c r="CY907" s="46">
        <f t="shared" si="3862"/>
        <v>0</v>
      </c>
      <c r="CZ907" s="37"/>
      <c r="DA907" s="29"/>
      <c r="DB907" s="47"/>
      <c r="DC907" s="280"/>
      <c r="DD907" s="45" t="str">
        <f t="shared" si="4107"/>
        <v/>
      </c>
      <c r="DE907" s="45"/>
      <c r="DF907" s="45"/>
      <c r="DG907" s="45"/>
      <c r="DH907" s="45" t="str">
        <f t="shared" si="4108"/>
        <v/>
      </c>
      <c r="DI907" s="45"/>
      <c r="DJ907" s="45"/>
      <c r="DK907" s="45"/>
      <c r="DL907" s="45" t="str">
        <f t="shared" si="4039"/>
        <v/>
      </c>
      <c r="DM907" s="46" t="str">
        <f t="shared" si="4040"/>
        <v/>
      </c>
      <c r="DN907" s="37"/>
      <c r="DO907" s="29"/>
      <c r="DP907" s="47"/>
      <c r="DQ907" s="45"/>
      <c r="DR907" s="45" t="str">
        <f t="shared" si="4109"/>
        <v/>
      </c>
      <c r="DS907" s="45"/>
      <c r="DT907" s="45" t="str">
        <f t="shared" si="4110"/>
        <v/>
      </c>
      <c r="DU907" s="45"/>
      <c r="DV907" s="45" t="str">
        <f t="shared" si="4111"/>
        <v/>
      </c>
      <c r="DW907" s="45"/>
      <c r="DX907" s="45"/>
      <c r="DY907" s="45"/>
      <c r="DZ907" s="45" t="str">
        <f t="shared" si="4044"/>
        <v/>
      </c>
      <c r="EA907" s="46" t="str">
        <f t="shared" si="4045"/>
        <v/>
      </c>
      <c r="EB907" s="37"/>
      <c r="GU907" s="220"/>
      <c r="HX907" s="360"/>
      <c r="HY907" s="47"/>
      <c r="HZ907" s="45">
        <v>2565</v>
      </c>
      <c r="IA907" s="45">
        <f t="shared" si="4124"/>
        <v>61</v>
      </c>
      <c r="IB907" s="45">
        <v>83</v>
      </c>
      <c r="IC907" s="45">
        <f t="shared" si="3903"/>
        <v>1</v>
      </c>
      <c r="ID907" s="45">
        <v>23</v>
      </c>
      <c r="IE907" s="45">
        <f t="shared" si="3864"/>
        <v>1</v>
      </c>
      <c r="IF907" s="45">
        <v>0</v>
      </c>
      <c r="IG907" s="63" t="str">
        <f t="shared" si="3865"/>
        <v>アンパンマンもちふわ</v>
      </c>
      <c r="IH907" s="280">
        <f t="shared" si="3866"/>
        <v>673</v>
      </c>
      <c r="II907" s="45">
        <f t="shared" si="3867"/>
        <v>673</v>
      </c>
      <c r="IJ907" s="46">
        <f t="shared" si="3868"/>
        <v>0.11032786885245902</v>
      </c>
      <c r="IK907" s="37"/>
      <c r="IL907" s="29"/>
      <c r="IM907" s="47"/>
      <c r="IN907" s="45">
        <v>2117</v>
      </c>
      <c r="IO907" s="45">
        <f t="shared" si="4125"/>
        <v>17</v>
      </c>
      <c r="IP907" s="45">
        <v>104</v>
      </c>
      <c r="IQ907" s="45">
        <f t="shared" si="3905"/>
        <v>0</v>
      </c>
      <c r="IR907" s="45">
        <v>47</v>
      </c>
      <c r="IS907" s="45">
        <f t="shared" si="3870"/>
        <v>0</v>
      </c>
      <c r="IT907" s="45">
        <v>0</v>
      </c>
      <c r="IU907" s="63" t="str">
        <f t="shared" si="3871"/>
        <v>SPGマスコット</v>
      </c>
      <c r="IV907" s="280">
        <f t="shared" si="3872"/>
        <v>165</v>
      </c>
      <c r="IW907" s="45">
        <f t="shared" si="3873"/>
        <v>0</v>
      </c>
      <c r="IX907" s="46">
        <f t="shared" si="3874"/>
        <v>0</v>
      </c>
      <c r="IY907" s="37"/>
      <c r="IZ907" s="278"/>
      <c r="JA907" s="47"/>
      <c r="JB907" s="45">
        <v>2790</v>
      </c>
      <c r="JC907" s="45">
        <f t="shared" si="4126"/>
        <v>5</v>
      </c>
      <c r="JD907" s="45">
        <v>218</v>
      </c>
      <c r="JE907" s="45">
        <f t="shared" si="3907"/>
        <v>4</v>
      </c>
      <c r="JF907" s="45">
        <v>1</v>
      </c>
      <c r="JG907" s="45">
        <f t="shared" si="3876"/>
        <v>4</v>
      </c>
      <c r="JH907" s="45">
        <v>5</v>
      </c>
      <c r="JI907" s="63" t="s">
        <v>208</v>
      </c>
      <c r="JJ907" s="280">
        <v>1100</v>
      </c>
      <c r="JK907" s="45">
        <f t="shared" si="3879"/>
        <v>4400</v>
      </c>
      <c r="JL907" s="46">
        <f t="shared" si="3880"/>
        <v>8.8000000000000007</v>
      </c>
      <c r="JM907" s="37" t="s">
        <v>207</v>
      </c>
      <c r="JN907" s="29"/>
      <c r="JO907" s="47"/>
      <c r="JP907" s="45">
        <v>3625</v>
      </c>
      <c r="JQ907" s="45">
        <f t="shared" si="4127"/>
        <v>20</v>
      </c>
      <c r="JR907" s="45">
        <v>181</v>
      </c>
      <c r="JS907" s="45">
        <f t="shared" si="3909"/>
        <v>1</v>
      </c>
      <c r="JT907" s="45">
        <v>10</v>
      </c>
      <c r="JU907" s="45">
        <f t="shared" si="3882"/>
        <v>1</v>
      </c>
      <c r="JV907" s="45">
        <v>0</v>
      </c>
      <c r="JW907" s="63" t="str">
        <f t="shared" si="3883"/>
        <v>グミッツェルプチ</v>
      </c>
      <c r="JX907" s="280">
        <f t="shared" si="3884"/>
        <v>189</v>
      </c>
      <c r="JY907" s="45">
        <f t="shared" si="3885"/>
        <v>189</v>
      </c>
      <c r="JZ907" s="46">
        <f t="shared" si="3886"/>
        <v>9.4500000000000001E-2</v>
      </c>
      <c r="KA907" s="37"/>
      <c r="KB907" s="51"/>
      <c r="KC907" s="47"/>
      <c r="KD907" s="45">
        <v>9227</v>
      </c>
      <c r="KE907" s="45">
        <f>IF(KD907="","",KD907-KD903)</f>
        <v>65</v>
      </c>
      <c r="KF907" s="45">
        <v>540</v>
      </c>
      <c r="KG907" s="45">
        <f>IF(KF907="","",KF907-KF903)</f>
        <v>7</v>
      </c>
      <c r="KH907" s="45">
        <v>40</v>
      </c>
      <c r="KI907" s="45">
        <f>IF(KH907="","",KH903+KJ903-KH907)</f>
        <v>7</v>
      </c>
      <c r="KJ907" s="45">
        <v>8</v>
      </c>
      <c r="KK907" s="63" t="str">
        <f>IF(KD907="","",KK903)</f>
        <v>ニキ</v>
      </c>
      <c r="KL907" s="280">
        <f>IF(KE907="","",KL903)</f>
        <v>800</v>
      </c>
      <c r="KM907" s="45">
        <f>IF(KH907="","",KI907*KL907)</f>
        <v>5600</v>
      </c>
      <c r="KN907" s="46">
        <f>IF(KI907="","",KM907/(KE907*100))</f>
        <v>0.86153846153846159</v>
      </c>
      <c r="KO907" s="37"/>
      <c r="KP907" s="29"/>
      <c r="KQ907" s="47"/>
      <c r="KR907" s="45">
        <v>15150</v>
      </c>
      <c r="KS907" s="45">
        <f>IF(KR907="","",KR907-KR903)</f>
        <v>36</v>
      </c>
      <c r="KT907" s="45">
        <v>1799</v>
      </c>
      <c r="KU907" s="45">
        <f>IF(KT907="","",KT907-KT903)</f>
        <v>4</v>
      </c>
      <c r="KV907" s="45">
        <v>36</v>
      </c>
      <c r="KW907" s="45">
        <f>IF(KV907="","",KV903+KX903-KV907)</f>
        <v>4</v>
      </c>
      <c r="KX907" s="45">
        <v>15</v>
      </c>
      <c r="KY907" s="63" t="str">
        <f>IF(KR907="","",KY903)</f>
        <v>スプランキーマスコット</v>
      </c>
      <c r="KZ907" s="280">
        <f>IF(KS907="","",KZ903)</f>
        <v>165</v>
      </c>
      <c r="LA907" s="45">
        <f>IF(KV907="","",KW907*KZ907)</f>
        <v>660</v>
      </c>
      <c r="LB907" s="46">
        <f>IF(KW907="","",LA907/(KS907*100))</f>
        <v>0.18333333333333332</v>
      </c>
      <c r="LC907" s="37"/>
      <c r="LD907" s="29"/>
      <c r="LE907" s="273" t="str">
        <f>IF(A887="","",A887)</f>
        <v/>
      </c>
      <c r="LF907" s="271"/>
      <c r="LG907" s="285"/>
      <c r="LH907" s="271"/>
      <c r="LI907" s="271"/>
      <c r="LJ907" s="43"/>
      <c r="LK907" s="43"/>
      <c r="LL907" s="271"/>
      <c r="LM907" s="279"/>
      <c r="LN907" s="272"/>
      <c r="LO907" s="87"/>
      <c r="LP907" s="275"/>
      <c r="LQ907" s="37"/>
      <c r="LR907" s="29"/>
      <c r="LS907" s="47"/>
      <c r="LT907" s="280"/>
      <c r="LU907" s="45" t="str">
        <f t="shared" si="4113"/>
        <v/>
      </c>
      <c r="LV907" s="45"/>
      <c r="LW907" s="45"/>
      <c r="LX907" s="45"/>
      <c r="LY907" s="45" t="str">
        <f t="shared" si="4114"/>
        <v/>
      </c>
      <c r="LZ907" s="45"/>
      <c r="MA907" s="45"/>
      <c r="MB907" s="45"/>
      <c r="MC907" s="45" t="str">
        <f t="shared" si="4083"/>
        <v/>
      </c>
      <c r="MD907" s="46" t="str">
        <f t="shared" si="4084"/>
        <v/>
      </c>
      <c r="ME907" s="37"/>
      <c r="MF907" s="29"/>
      <c r="MG907" s="47"/>
      <c r="MH907" s="280"/>
      <c r="MI907" s="45" t="str">
        <f t="shared" si="4115"/>
        <v/>
      </c>
      <c r="MJ907" s="45"/>
      <c r="MK907" s="45"/>
      <c r="ML907" s="45"/>
      <c r="MM907" s="45" t="str">
        <f t="shared" si="4116"/>
        <v/>
      </c>
      <c r="MN907" s="45"/>
      <c r="MO907" s="45"/>
      <c r="MP907" s="45"/>
      <c r="MQ907" s="45" t="str">
        <f t="shared" si="4087"/>
        <v/>
      </c>
      <c r="MR907" s="46" t="str">
        <f t="shared" si="4088"/>
        <v/>
      </c>
      <c r="MS907" s="37"/>
      <c r="MT907" s="29"/>
      <c r="MU907" s="47"/>
      <c r="MV907" s="280"/>
      <c r="MW907" s="45" t="str">
        <f t="shared" si="4117"/>
        <v/>
      </c>
      <c r="MX907" s="45"/>
      <c r="MY907" s="45"/>
      <c r="MZ907" s="45"/>
      <c r="NA907" s="45" t="str">
        <f t="shared" si="4118"/>
        <v/>
      </c>
      <c r="NB907" s="45"/>
      <c r="NC907" s="45"/>
      <c r="ND907" s="45"/>
      <c r="NE907" s="45" t="str">
        <f t="shared" si="4091"/>
        <v/>
      </c>
      <c r="NF907" s="46" t="str">
        <f t="shared" si="4092"/>
        <v/>
      </c>
      <c r="NG907" s="37"/>
      <c r="NH907" s="29"/>
      <c r="NI907" s="47"/>
      <c r="NJ907" s="280"/>
      <c r="NK907" s="45" t="str">
        <f t="shared" si="4119"/>
        <v/>
      </c>
      <c r="NL907" s="45"/>
      <c r="NM907" s="45"/>
      <c r="NN907" s="45"/>
      <c r="NO907" s="45" t="str">
        <f t="shared" si="4120"/>
        <v/>
      </c>
      <c r="NP907" s="45"/>
      <c r="NQ907" s="45"/>
      <c r="NR907" s="45"/>
      <c r="NS907" s="45" t="str">
        <f t="shared" si="4095"/>
        <v/>
      </c>
      <c r="NT907" s="46" t="str">
        <f t="shared" si="4096"/>
        <v/>
      </c>
      <c r="NU907" s="37"/>
    </row>
    <row r="908" spans="1:385" ht="15.75" thickBot="1" x14ac:dyDescent="0.3">
      <c r="A908" s="38"/>
      <c r="B908" s="39"/>
      <c r="C908" s="40"/>
      <c r="D908" s="40"/>
      <c r="E908" s="40"/>
      <c r="F908" s="135"/>
      <c r="G908" s="135"/>
      <c r="H908" s="42"/>
      <c r="I908" s="45"/>
      <c r="J908" s="45" t="str">
        <f t="shared" si="4097"/>
        <v/>
      </c>
      <c r="K908" s="45"/>
      <c r="L908" s="45"/>
      <c r="M908" s="45"/>
      <c r="N908" s="45" t="str">
        <f t="shared" si="4098"/>
        <v/>
      </c>
      <c r="O908" s="45"/>
      <c r="P908" s="45"/>
      <c r="Q908" s="45"/>
      <c r="R908" s="45" t="str">
        <f t="shared" si="3957"/>
        <v/>
      </c>
      <c r="S908" s="46" t="str">
        <f t="shared" si="3958"/>
        <v/>
      </c>
      <c r="T908" s="37"/>
      <c r="U908" s="29"/>
      <c r="V908" s="47"/>
      <c r="W908" s="280"/>
      <c r="X908" s="45" t="str">
        <f t="shared" si="4099"/>
        <v/>
      </c>
      <c r="Y908" s="45"/>
      <c r="Z908" s="45"/>
      <c r="AA908" s="45"/>
      <c r="AB908" s="45" t="str">
        <f t="shared" si="4100"/>
        <v/>
      </c>
      <c r="AC908" s="45"/>
      <c r="AD908" s="45"/>
      <c r="AE908" s="45"/>
      <c r="AF908" s="45" t="str">
        <f t="shared" si="3959"/>
        <v/>
      </c>
      <c r="AG908" s="46" t="str">
        <f t="shared" si="3960"/>
        <v/>
      </c>
      <c r="AH908" s="37"/>
      <c r="AI908" s="29"/>
      <c r="AJ908" s="47"/>
      <c r="AK908" s="45"/>
      <c r="AL908" s="45" t="str">
        <f t="shared" si="4101"/>
        <v/>
      </c>
      <c r="AM908" s="45"/>
      <c r="AN908" s="45" t="str">
        <f t="shared" si="4102"/>
        <v/>
      </c>
      <c r="AO908" s="45"/>
      <c r="AP908" s="45" t="str">
        <f t="shared" si="4103"/>
        <v/>
      </c>
      <c r="AQ908" s="45"/>
      <c r="AR908" s="45"/>
      <c r="AS908" s="45"/>
      <c r="AT908" s="45" t="str">
        <f t="shared" si="3961"/>
        <v/>
      </c>
      <c r="AU908" s="46" t="str">
        <f t="shared" si="3929"/>
        <v/>
      </c>
      <c r="AV908" s="37"/>
      <c r="AW908" s="29"/>
      <c r="AX908" s="47"/>
      <c r="AY908" s="45"/>
      <c r="AZ908" s="45" t="str">
        <f t="shared" si="4104"/>
        <v/>
      </c>
      <c r="BA908" s="45"/>
      <c r="BB908" s="45" t="str">
        <f t="shared" si="4105"/>
        <v/>
      </c>
      <c r="BC908" s="45"/>
      <c r="BD908" s="45" t="str">
        <f t="shared" si="4106"/>
        <v/>
      </c>
      <c r="BE908" s="45"/>
      <c r="BF908" s="45"/>
      <c r="BG908" s="45"/>
      <c r="BH908" s="45" t="str">
        <f t="shared" si="3962"/>
        <v/>
      </c>
      <c r="BI908" s="46" t="str">
        <f t="shared" si="3963"/>
        <v/>
      </c>
      <c r="BJ908" s="37"/>
      <c r="BK908" s="29"/>
      <c r="BL908" s="75"/>
      <c r="BM908" s="76">
        <v>13159</v>
      </c>
      <c r="BN908" s="76">
        <f>IF(BM908="","",BM908-BM904)</f>
        <v>33</v>
      </c>
      <c r="BO908" s="76">
        <v>1616</v>
      </c>
      <c r="BP908" s="76">
        <f t="shared" si="3897"/>
        <v>7</v>
      </c>
      <c r="BQ908" s="76">
        <v>290</v>
      </c>
      <c r="BR908" s="76">
        <f t="shared" si="3846"/>
        <v>15</v>
      </c>
      <c r="BS908" s="76">
        <v>0</v>
      </c>
      <c r="BT908" s="78" t="str">
        <f t="shared" si="3847"/>
        <v>サンリオブレスレット</v>
      </c>
      <c r="BU908" s="284">
        <f t="shared" si="3848"/>
        <v>200</v>
      </c>
      <c r="BV908" s="76">
        <f t="shared" si="3849"/>
        <v>3000</v>
      </c>
      <c r="BW908" s="80">
        <f t="shared" si="3850"/>
        <v>0.90909090909090906</v>
      </c>
      <c r="BX908" s="37"/>
      <c r="BY908" s="57"/>
      <c r="BZ908" s="75"/>
      <c r="CA908" s="76">
        <v>3937</v>
      </c>
      <c r="CB908" s="76">
        <f>IF(CA908="","",CA908-CA904)</f>
        <v>18</v>
      </c>
      <c r="CC908" s="76">
        <v>227</v>
      </c>
      <c r="CD908" s="76">
        <f t="shared" si="3899"/>
        <v>0</v>
      </c>
      <c r="CE908" s="76">
        <v>12</v>
      </c>
      <c r="CF908" s="76">
        <f t="shared" si="3852"/>
        <v>0</v>
      </c>
      <c r="CG908" s="76">
        <v>0</v>
      </c>
      <c r="CH908" s="78" t="s">
        <v>39</v>
      </c>
      <c r="CI908" s="284">
        <v>682</v>
      </c>
      <c r="CJ908" s="76">
        <f t="shared" si="3855"/>
        <v>0</v>
      </c>
      <c r="CK908" s="80">
        <f t="shared" si="3856"/>
        <v>0</v>
      </c>
      <c r="CL908" s="37" t="s">
        <v>205</v>
      </c>
      <c r="CM908" s="29"/>
      <c r="CN908" s="75"/>
      <c r="CO908" s="76">
        <v>16195</v>
      </c>
      <c r="CP908" s="76">
        <f>IF(CO908="","",CO908-CO904)</f>
        <v>8</v>
      </c>
      <c r="CQ908" s="45">
        <v>1138</v>
      </c>
      <c r="CR908" s="76">
        <f t="shared" si="3901"/>
        <v>0</v>
      </c>
      <c r="CS908" s="76">
        <v>69</v>
      </c>
      <c r="CT908" s="76">
        <f t="shared" si="3858"/>
        <v>5</v>
      </c>
      <c r="CU908" s="76">
        <v>0</v>
      </c>
      <c r="CV908" s="78" t="str">
        <f t="shared" si="3859"/>
        <v>モンチッチボールペン</v>
      </c>
      <c r="CW908" s="284">
        <f t="shared" si="3860"/>
        <v>160</v>
      </c>
      <c r="CX908" s="76">
        <f t="shared" si="3861"/>
        <v>800</v>
      </c>
      <c r="CY908" s="80">
        <f t="shared" si="3862"/>
        <v>1</v>
      </c>
      <c r="CZ908" s="37" t="s">
        <v>57</v>
      </c>
      <c r="DA908" s="29"/>
      <c r="DB908" s="47"/>
      <c r="DC908" s="280"/>
      <c r="DD908" s="45" t="str">
        <f t="shared" si="4107"/>
        <v/>
      </c>
      <c r="DE908" s="45"/>
      <c r="DF908" s="45"/>
      <c r="DG908" s="45"/>
      <c r="DH908" s="45" t="str">
        <f t="shared" si="4108"/>
        <v/>
      </c>
      <c r="DI908" s="45"/>
      <c r="DJ908" s="45"/>
      <c r="DK908" s="45"/>
      <c r="DL908" s="45" t="str">
        <f t="shared" si="4039"/>
        <v/>
      </c>
      <c r="DM908" s="46" t="str">
        <f t="shared" si="4040"/>
        <v/>
      </c>
      <c r="DN908" s="37"/>
      <c r="DO908" s="29"/>
      <c r="DP908" s="47"/>
      <c r="DQ908" s="45"/>
      <c r="DR908" s="45" t="str">
        <f t="shared" si="4109"/>
        <v/>
      </c>
      <c r="DS908" s="45"/>
      <c r="DT908" s="45" t="str">
        <f t="shared" si="4110"/>
        <v/>
      </c>
      <c r="DU908" s="45"/>
      <c r="DV908" s="45" t="str">
        <f t="shared" si="4111"/>
        <v/>
      </c>
      <c r="DW908" s="45"/>
      <c r="DX908" s="45"/>
      <c r="DY908" s="45"/>
      <c r="DZ908" s="45" t="str">
        <f t="shared" si="4044"/>
        <v/>
      </c>
      <c r="EA908" s="46" t="str">
        <f t="shared" si="4045"/>
        <v/>
      </c>
      <c r="EB908" s="37"/>
      <c r="GU908" s="220"/>
      <c r="HX908" s="360"/>
      <c r="HY908" s="75"/>
      <c r="HZ908" s="76">
        <v>2939</v>
      </c>
      <c r="IA908" s="76">
        <f>IF(HZ908="","",HZ908-HZ904)</f>
        <v>61</v>
      </c>
      <c r="IB908" s="76">
        <v>133</v>
      </c>
      <c r="IC908" s="76">
        <f t="shared" si="3903"/>
        <v>6</v>
      </c>
      <c r="ID908" s="76">
        <v>163</v>
      </c>
      <c r="IE908" s="76">
        <f t="shared" si="3864"/>
        <v>7</v>
      </c>
      <c r="IF908" s="76">
        <v>0</v>
      </c>
      <c r="IG908" s="78" t="str">
        <f t="shared" si="3865"/>
        <v>スプランキーラバー</v>
      </c>
      <c r="IH908" s="284">
        <f t="shared" si="3866"/>
        <v>200</v>
      </c>
      <c r="II908" s="76">
        <f t="shared" si="3867"/>
        <v>1400</v>
      </c>
      <c r="IJ908" s="80">
        <f t="shared" si="3868"/>
        <v>0.22950819672131148</v>
      </c>
      <c r="IK908" s="37"/>
      <c r="IL908" s="29"/>
      <c r="IM908" s="75"/>
      <c r="IN908" s="76">
        <v>3624</v>
      </c>
      <c r="IO908" s="76">
        <f>IF(IN908="","",IN908-IN904)</f>
        <v>34</v>
      </c>
      <c r="IP908" s="76">
        <v>160</v>
      </c>
      <c r="IQ908" s="76">
        <f t="shared" si="3905"/>
        <v>6</v>
      </c>
      <c r="IR908" s="76">
        <v>44</v>
      </c>
      <c r="IS908" s="76">
        <f t="shared" si="3870"/>
        <v>7</v>
      </c>
      <c r="IT908" s="76">
        <v>2</v>
      </c>
      <c r="IU908" s="78" t="str">
        <f t="shared" si="3871"/>
        <v>NICI</v>
      </c>
      <c r="IV908" s="284">
        <f t="shared" si="3872"/>
        <v>682</v>
      </c>
      <c r="IW908" s="76">
        <f t="shared" si="3873"/>
        <v>4774</v>
      </c>
      <c r="IX908" s="80">
        <f t="shared" si="3874"/>
        <v>1.4041176470588235</v>
      </c>
      <c r="IY908" s="37"/>
      <c r="IZ908" s="278"/>
      <c r="JA908" s="75"/>
      <c r="JB908" s="76">
        <v>1951</v>
      </c>
      <c r="JC908" s="76">
        <f>IF(JB908="","",JB908-JB904)</f>
        <v>5</v>
      </c>
      <c r="JD908" s="76">
        <v>112</v>
      </c>
      <c r="JE908" s="76">
        <f t="shared" si="3907"/>
        <v>1</v>
      </c>
      <c r="JF908" s="76">
        <v>35</v>
      </c>
      <c r="JG908" s="76">
        <f t="shared" si="3876"/>
        <v>6</v>
      </c>
      <c r="JH908" s="76">
        <v>6</v>
      </c>
      <c r="JI908" s="78" t="str">
        <f t="shared" si="3877"/>
        <v>サンリオシューズKH</v>
      </c>
      <c r="JJ908" s="284">
        <f t="shared" si="3878"/>
        <v>387</v>
      </c>
      <c r="JK908" s="76">
        <f t="shared" si="3879"/>
        <v>2322</v>
      </c>
      <c r="JL908" s="80">
        <f t="shared" si="3880"/>
        <v>4.6440000000000001</v>
      </c>
      <c r="JM908" s="37"/>
      <c r="JN908" s="29"/>
      <c r="JO908" s="75"/>
      <c r="JP908" s="76">
        <v>2789</v>
      </c>
      <c r="JQ908" s="76">
        <f>IF(JP908="","",JP908-JP904)</f>
        <v>30</v>
      </c>
      <c r="JR908" s="76">
        <v>154</v>
      </c>
      <c r="JS908" s="76">
        <f t="shared" si="3909"/>
        <v>2</v>
      </c>
      <c r="JT908" s="76">
        <v>7</v>
      </c>
      <c r="JU908" s="76">
        <f t="shared" si="3882"/>
        <v>2</v>
      </c>
      <c r="JV908" s="76">
        <v>9</v>
      </c>
      <c r="JW908" s="78" t="str">
        <f t="shared" si="3883"/>
        <v>グミッツェル</v>
      </c>
      <c r="JX908" s="284">
        <f t="shared" si="3884"/>
        <v>170</v>
      </c>
      <c r="JY908" s="76">
        <f t="shared" si="3885"/>
        <v>340</v>
      </c>
      <c r="JZ908" s="80">
        <f t="shared" si="3886"/>
        <v>0.11333333333333333</v>
      </c>
      <c r="KA908" s="37"/>
      <c r="KB908" s="51"/>
      <c r="KC908" s="75"/>
      <c r="KD908" s="76">
        <v>8356</v>
      </c>
      <c r="KE908" s="76">
        <f>IF(KD908="","",KD908-KD904)</f>
        <v>51</v>
      </c>
      <c r="KF908" s="76">
        <v>426</v>
      </c>
      <c r="KG908" s="76">
        <f>IF(KF908="","",KF908-KF904)</f>
        <v>12</v>
      </c>
      <c r="KH908" s="76">
        <v>68</v>
      </c>
      <c r="KI908" s="76">
        <f>IF(KH908="","",KH904+KJ904-KH908)</f>
        <v>12</v>
      </c>
      <c r="KJ908" s="76">
        <v>40</v>
      </c>
      <c r="KK908" s="78" t="s">
        <v>193</v>
      </c>
      <c r="KL908" s="284">
        <f>IF(KE908="","",KL904)</f>
        <v>180</v>
      </c>
      <c r="KM908" s="76">
        <f>IF(KH908="","",KI908*KL908)</f>
        <v>2160</v>
      </c>
      <c r="KN908" s="80">
        <f>IF(KI908="","",KM908/(KE908*100))</f>
        <v>0.42352941176470588</v>
      </c>
      <c r="KO908" s="37"/>
      <c r="KP908" s="29"/>
      <c r="KQ908" s="75"/>
      <c r="KR908" s="76">
        <v>16034</v>
      </c>
      <c r="KS908" s="76">
        <f>IF(KR908="","",KR908-KR904)</f>
        <v>76</v>
      </c>
      <c r="KT908" s="76">
        <v>1900</v>
      </c>
      <c r="KU908" s="76">
        <f>IF(KT908="","",KT908-KT904)</f>
        <v>6</v>
      </c>
      <c r="KV908" s="76">
        <v>149</v>
      </c>
      <c r="KW908" s="76">
        <f>IF(KV908="","",KV904+KX904-KV908)</f>
        <v>6</v>
      </c>
      <c r="KX908" s="76">
        <v>0</v>
      </c>
      <c r="KY908" s="78" t="str">
        <f>IF(KR908="","",KY904)</f>
        <v>スプランキーラバー</v>
      </c>
      <c r="KZ908" s="284">
        <f>IF(KS908="","",KZ904)</f>
        <v>187</v>
      </c>
      <c r="LA908" s="76">
        <f>IF(KV908="","",KW908*KZ908)</f>
        <v>1122</v>
      </c>
      <c r="LB908" s="80">
        <f>IF(KW908="","",LA908/(KS908*100))</f>
        <v>0.14763157894736842</v>
      </c>
      <c r="LC908" s="37"/>
      <c r="LD908" s="29"/>
      <c r="LE908" s="47"/>
      <c r="LF908" s="45"/>
      <c r="LG908" s="45"/>
      <c r="LH908" s="45"/>
      <c r="LI908" s="45"/>
      <c r="LJ908" s="43"/>
      <c r="LK908" s="45"/>
      <c r="LL908" s="45"/>
      <c r="LM908" s="73"/>
      <c r="LN908" s="280"/>
      <c r="LO908" s="45"/>
      <c r="LP908" s="46"/>
      <c r="LQ908" s="37"/>
      <c r="LR908" s="29"/>
      <c r="LS908" s="47"/>
      <c r="LT908" s="280"/>
      <c r="LU908" s="45" t="str">
        <f t="shared" si="4113"/>
        <v/>
      </c>
      <c r="LV908" s="45"/>
      <c r="LW908" s="45"/>
      <c r="LX908" s="45"/>
      <c r="LY908" s="45" t="str">
        <f t="shared" si="4114"/>
        <v/>
      </c>
      <c r="LZ908" s="45"/>
      <c r="MA908" s="45"/>
      <c r="MB908" s="45"/>
      <c r="MC908" s="45" t="str">
        <f t="shared" si="4083"/>
        <v/>
      </c>
      <c r="MD908" s="46" t="str">
        <f t="shared" si="4084"/>
        <v/>
      </c>
      <c r="ME908" s="37"/>
      <c r="MF908" s="29"/>
      <c r="MG908" s="47"/>
      <c r="MH908" s="280"/>
      <c r="MI908" s="45" t="str">
        <f t="shared" si="4115"/>
        <v/>
      </c>
      <c r="MJ908" s="45"/>
      <c r="MK908" s="45"/>
      <c r="ML908" s="45"/>
      <c r="MM908" s="45" t="str">
        <f t="shared" si="4116"/>
        <v/>
      </c>
      <c r="MN908" s="45"/>
      <c r="MO908" s="45"/>
      <c r="MP908" s="45"/>
      <c r="MQ908" s="45" t="str">
        <f t="shared" si="4087"/>
        <v/>
      </c>
      <c r="MR908" s="46" t="str">
        <f t="shared" si="4088"/>
        <v/>
      </c>
      <c r="MS908" s="37"/>
      <c r="MT908" s="29"/>
      <c r="MU908" s="47"/>
      <c r="MV908" s="280"/>
      <c r="MW908" s="45" t="str">
        <f t="shared" si="4117"/>
        <v/>
      </c>
      <c r="MX908" s="45"/>
      <c r="MY908" s="45"/>
      <c r="MZ908" s="45"/>
      <c r="NA908" s="45" t="str">
        <f t="shared" si="4118"/>
        <v/>
      </c>
      <c r="NB908" s="45"/>
      <c r="NC908" s="45"/>
      <c r="ND908" s="45"/>
      <c r="NE908" s="45" t="str">
        <f t="shared" si="4091"/>
        <v/>
      </c>
      <c r="NF908" s="46" t="str">
        <f t="shared" si="4092"/>
        <v/>
      </c>
      <c r="NG908" s="37"/>
      <c r="NH908" s="29"/>
      <c r="NI908" s="47"/>
      <c r="NJ908" s="280"/>
      <c r="NK908" s="45" t="str">
        <f t="shared" si="4119"/>
        <v/>
      </c>
      <c r="NL908" s="45"/>
      <c r="NM908" s="45"/>
      <c r="NN908" s="45"/>
      <c r="NO908" s="45" t="str">
        <f t="shared" si="4120"/>
        <v/>
      </c>
      <c r="NP908" s="45"/>
      <c r="NQ908" s="45"/>
      <c r="NR908" s="45"/>
      <c r="NS908" s="45" t="str">
        <f t="shared" si="4095"/>
        <v/>
      </c>
      <c r="NT908" s="46" t="str">
        <f t="shared" si="4096"/>
        <v/>
      </c>
      <c r="NU908" s="37"/>
    </row>
    <row r="909" spans="1:385" ht="16.5" thickTop="1" thickBot="1" x14ac:dyDescent="0.3">
      <c r="A909" s="38"/>
      <c r="B909" s="39"/>
      <c r="C909" s="40"/>
      <c r="D909" s="40"/>
      <c r="E909" s="40"/>
      <c r="F909" s="135"/>
      <c r="G909" s="135"/>
      <c r="H909" s="42"/>
      <c r="I909" s="45"/>
      <c r="J909" s="45" t="str">
        <f t="shared" si="4097"/>
        <v/>
      </c>
      <c r="K909" s="45"/>
      <c r="L909" s="45"/>
      <c r="M909" s="45"/>
      <c r="N909" s="45" t="str">
        <f t="shared" si="4098"/>
        <v/>
      </c>
      <c r="O909" s="45"/>
      <c r="P909" s="45"/>
      <c r="Q909" s="45"/>
      <c r="R909" s="45" t="str">
        <f t="shared" si="3957"/>
        <v/>
      </c>
      <c r="S909" s="46" t="str">
        <f t="shared" si="3958"/>
        <v/>
      </c>
      <c r="T909" s="37"/>
      <c r="U909" s="29"/>
      <c r="V909" s="47"/>
      <c r="W909" s="280"/>
      <c r="X909" s="45" t="str">
        <f t="shared" si="4099"/>
        <v/>
      </c>
      <c r="Y909" s="45"/>
      <c r="Z909" s="45"/>
      <c r="AA909" s="45"/>
      <c r="AB909" s="45" t="str">
        <f t="shared" si="4100"/>
        <v/>
      </c>
      <c r="AC909" s="45"/>
      <c r="AD909" s="45"/>
      <c r="AE909" s="45"/>
      <c r="AF909" s="45" t="str">
        <f t="shared" si="3959"/>
        <v/>
      </c>
      <c r="AG909" s="46" t="str">
        <f t="shared" si="3960"/>
        <v/>
      </c>
      <c r="AH909" s="37"/>
      <c r="AI909" s="29"/>
      <c r="AJ909" s="47"/>
      <c r="AK909" s="45"/>
      <c r="AL909" s="45" t="str">
        <f t="shared" si="4101"/>
        <v/>
      </c>
      <c r="AM909" s="45"/>
      <c r="AN909" s="45" t="str">
        <f t="shared" si="4102"/>
        <v/>
      </c>
      <c r="AO909" s="45"/>
      <c r="AP909" s="45" t="str">
        <f t="shared" si="4103"/>
        <v/>
      </c>
      <c r="AQ909" s="45"/>
      <c r="AR909" s="45"/>
      <c r="AS909" s="45"/>
      <c r="AT909" s="45" t="str">
        <f t="shared" si="3961"/>
        <v/>
      </c>
      <c r="AU909" s="46" t="str">
        <f t="shared" si="3929"/>
        <v/>
      </c>
      <c r="AV909" s="37"/>
      <c r="AW909" s="29"/>
      <c r="AX909" s="47"/>
      <c r="AY909" s="45"/>
      <c r="AZ909" s="45" t="str">
        <f t="shared" si="4104"/>
        <v/>
      </c>
      <c r="BA909" s="45"/>
      <c r="BB909" s="45" t="str">
        <f t="shared" si="4105"/>
        <v/>
      </c>
      <c r="BC909" s="45"/>
      <c r="BD909" s="45" t="str">
        <f t="shared" si="4106"/>
        <v/>
      </c>
      <c r="BE909" s="45"/>
      <c r="BF909" s="45"/>
      <c r="BG909" s="45"/>
      <c r="BH909" s="45" t="str">
        <f t="shared" si="3962"/>
        <v/>
      </c>
      <c r="BI909" s="46" t="str">
        <f t="shared" si="3963"/>
        <v/>
      </c>
      <c r="BJ909" s="37"/>
      <c r="BK909" s="29"/>
      <c r="BL909" s="273">
        <f>IF($A885="","",$A885)</f>
        <v>45824</v>
      </c>
      <c r="BM909" s="45">
        <v>16040</v>
      </c>
      <c r="BN909" s="271">
        <f t="shared" ref="BN909:BN912" si="4131">IF(BM909="","",BM909-BM905)</f>
        <v>60</v>
      </c>
      <c r="BO909" s="45">
        <v>690</v>
      </c>
      <c r="BP909" s="87">
        <f t="shared" si="3897"/>
        <v>3</v>
      </c>
      <c r="BQ909" s="271">
        <v>12</v>
      </c>
      <c r="BR909" s="271">
        <f t="shared" si="3846"/>
        <v>2</v>
      </c>
      <c r="BS909" s="271">
        <v>1</v>
      </c>
      <c r="BT909" s="274" t="str">
        <f t="shared" si="3847"/>
        <v>ギャルキティキーケース</v>
      </c>
      <c r="BU909" s="272">
        <f t="shared" si="3848"/>
        <v>726</v>
      </c>
      <c r="BV909" s="45">
        <f t="shared" si="3849"/>
        <v>1452</v>
      </c>
      <c r="BW909" s="89">
        <f t="shared" si="3850"/>
        <v>0.24199999999999999</v>
      </c>
      <c r="BX909" s="37"/>
      <c r="BY909" s="57"/>
      <c r="BZ909" s="273">
        <f>IF($A885="","",$A885)</f>
        <v>45824</v>
      </c>
      <c r="CA909" s="45">
        <v>6205</v>
      </c>
      <c r="CB909" s="271">
        <f t="shared" ref="CB909:CB912" si="4132">IF(CA909="","",CA909-CA905)</f>
        <v>51</v>
      </c>
      <c r="CC909" s="45">
        <v>220</v>
      </c>
      <c r="CD909" s="87">
        <f t="shared" si="3899"/>
        <v>2</v>
      </c>
      <c r="CE909" s="271">
        <v>9</v>
      </c>
      <c r="CF909" s="271">
        <f t="shared" si="3852"/>
        <v>2</v>
      </c>
      <c r="CG909" s="271">
        <v>2</v>
      </c>
      <c r="CH909" s="274" t="str">
        <f t="shared" si="3853"/>
        <v>ジャグラーサウンドボタン</v>
      </c>
      <c r="CI909" s="272">
        <f t="shared" si="3854"/>
        <v>748</v>
      </c>
      <c r="CJ909" s="45">
        <f t="shared" si="3855"/>
        <v>1496</v>
      </c>
      <c r="CK909" s="89">
        <f t="shared" si="3856"/>
        <v>0.29333333333333333</v>
      </c>
      <c r="CL909" s="37"/>
      <c r="CM909" s="29"/>
      <c r="CN909" s="273">
        <f>IF($A885="","",$A885)</f>
        <v>45824</v>
      </c>
      <c r="CO909" s="45">
        <v>16271</v>
      </c>
      <c r="CP909" s="271">
        <f t="shared" ref="CP909:CP912" si="4133">IF(CO909="","",CO909-CO905)</f>
        <v>41</v>
      </c>
      <c r="CQ909" s="45">
        <v>1165</v>
      </c>
      <c r="CR909" s="87">
        <f t="shared" si="3901"/>
        <v>1</v>
      </c>
      <c r="CS909" s="271">
        <v>16</v>
      </c>
      <c r="CT909" s="271">
        <f t="shared" si="3858"/>
        <v>3</v>
      </c>
      <c r="CU909" s="271">
        <v>0</v>
      </c>
      <c r="CV909" s="274" t="str">
        <f t="shared" si="3859"/>
        <v>ゴールドイヤホン</v>
      </c>
      <c r="CW909" s="272">
        <f t="shared" si="3860"/>
        <v>770</v>
      </c>
      <c r="CX909" s="45">
        <f t="shared" si="3861"/>
        <v>2310</v>
      </c>
      <c r="CY909" s="89">
        <f t="shared" si="3862"/>
        <v>0.56341463414634141</v>
      </c>
      <c r="CZ909" s="37"/>
      <c r="DA909" s="29"/>
      <c r="DB909" s="47"/>
      <c r="DC909" s="280"/>
      <c r="DD909" s="45" t="str">
        <f t="shared" si="4107"/>
        <v/>
      </c>
      <c r="DE909" s="45"/>
      <c r="DF909" s="45"/>
      <c r="DG909" s="45"/>
      <c r="DH909" s="45" t="str">
        <f t="shared" si="4108"/>
        <v/>
      </c>
      <c r="DI909" s="45"/>
      <c r="DJ909" s="45"/>
      <c r="DK909" s="45"/>
      <c r="DL909" s="45" t="str">
        <f t="shared" si="4039"/>
        <v/>
      </c>
      <c r="DM909" s="46" t="str">
        <f t="shared" si="4040"/>
        <v/>
      </c>
      <c r="DN909" s="37"/>
      <c r="DO909" s="29"/>
      <c r="DP909" s="47"/>
      <c r="DQ909" s="45"/>
      <c r="DR909" s="45" t="str">
        <f t="shared" si="4109"/>
        <v/>
      </c>
      <c r="DS909" s="45"/>
      <c r="DT909" s="45" t="str">
        <f t="shared" si="4110"/>
        <v/>
      </c>
      <c r="DU909" s="45"/>
      <c r="DV909" s="45" t="str">
        <f t="shared" si="4111"/>
        <v/>
      </c>
      <c r="DW909" s="45"/>
      <c r="DX909" s="45"/>
      <c r="DY909" s="45"/>
      <c r="DZ909" s="45" t="str">
        <f t="shared" si="4044"/>
        <v/>
      </c>
      <c r="EA909" s="46" t="str">
        <f t="shared" si="4045"/>
        <v/>
      </c>
      <c r="EB909" s="37"/>
      <c r="GU909" s="220"/>
      <c r="HX909" s="360"/>
      <c r="HY909" s="273">
        <f>IF($A885="","",$A885)</f>
        <v>45824</v>
      </c>
      <c r="HZ909" s="45">
        <v>4605</v>
      </c>
      <c r="IA909" s="271">
        <f t="shared" ref="IA909:IA912" si="4134">IF(HZ909="","",HZ909-HZ905)</f>
        <v>36</v>
      </c>
      <c r="IB909" s="45">
        <v>253</v>
      </c>
      <c r="IC909" s="87">
        <f t="shared" si="3903"/>
        <v>0</v>
      </c>
      <c r="ID909" s="271">
        <v>10</v>
      </c>
      <c r="IE909" s="271">
        <f t="shared" si="3864"/>
        <v>0</v>
      </c>
      <c r="IF909" s="271">
        <v>2</v>
      </c>
      <c r="IG909" s="274" t="str">
        <f t="shared" si="3865"/>
        <v>お菓子ウォレット</v>
      </c>
      <c r="IH909" s="272">
        <f t="shared" si="3866"/>
        <v>800</v>
      </c>
      <c r="II909" s="45">
        <f t="shared" si="3867"/>
        <v>0</v>
      </c>
      <c r="IJ909" s="89">
        <f t="shared" si="3868"/>
        <v>0</v>
      </c>
      <c r="IK909" s="37"/>
      <c r="IL909" s="29"/>
      <c r="IM909" s="273">
        <f>IF($A885="","",$A885)</f>
        <v>45824</v>
      </c>
      <c r="IN909" s="45">
        <v>3855</v>
      </c>
      <c r="IO909" s="271">
        <f t="shared" ref="IO909:IO912" si="4135">IF(IN909="","",IN909-IN905)</f>
        <v>27</v>
      </c>
      <c r="IP909" s="45">
        <v>115</v>
      </c>
      <c r="IQ909" s="87">
        <f t="shared" si="3905"/>
        <v>2</v>
      </c>
      <c r="IR909" s="271">
        <v>14</v>
      </c>
      <c r="IS909" s="271">
        <f t="shared" si="3870"/>
        <v>2</v>
      </c>
      <c r="IT909" s="271">
        <v>0</v>
      </c>
      <c r="IU909" s="274" t="str">
        <f t="shared" si="3871"/>
        <v>ジャグラーイヤホン</v>
      </c>
      <c r="IV909" s="272">
        <f t="shared" si="3872"/>
        <v>1100</v>
      </c>
      <c r="IW909" s="45">
        <f t="shared" si="3873"/>
        <v>2200</v>
      </c>
      <c r="IX909" s="89">
        <f t="shared" si="3874"/>
        <v>0.81481481481481477</v>
      </c>
      <c r="IY909" s="37"/>
      <c r="IZ909" s="278"/>
      <c r="JA909" s="273">
        <f>IF($A885="","",$A885)</f>
        <v>45824</v>
      </c>
      <c r="JB909" s="45">
        <v>3029</v>
      </c>
      <c r="JC909" s="271">
        <f t="shared" ref="JC909:JC912" si="4136">IF(JB909="","",JB909-JB905)</f>
        <v>142</v>
      </c>
      <c r="JD909" s="45">
        <v>144</v>
      </c>
      <c r="JE909" s="87">
        <f t="shared" si="3907"/>
        <v>2</v>
      </c>
      <c r="JF909" s="271">
        <v>8</v>
      </c>
      <c r="JG909" s="271">
        <f t="shared" si="3876"/>
        <v>3</v>
      </c>
      <c r="JH909" s="271">
        <v>3</v>
      </c>
      <c r="JI909" s="274" t="str">
        <f t="shared" si="3877"/>
        <v>サンリオFAN</v>
      </c>
      <c r="JJ909" s="272">
        <f t="shared" si="3878"/>
        <v>1100</v>
      </c>
      <c r="JK909" s="45">
        <f t="shared" si="3879"/>
        <v>3300</v>
      </c>
      <c r="JL909" s="89">
        <f t="shared" si="3880"/>
        <v>0.23239436619718309</v>
      </c>
      <c r="JM909" s="37"/>
      <c r="JN909" s="29"/>
      <c r="JO909" s="273">
        <f>IF($A885="","",$A885)</f>
        <v>45824</v>
      </c>
      <c r="JP909" s="45">
        <v>2690</v>
      </c>
      <c r="JQ909" s="271">
        <f t="shared" ref="JQ909:JQ912" si="4137">IF(JP909="","",JP909-JP905)</f>
        <v>25</v>
      </c>
      <c r="JR909" s="45">
        <v>108</v>
      </c>
      <c r="JS909" s="87">
        <f t="shared" si="3909"/>
        <v>1</v>
      </c>
      <c r="JT909" s="271">
        <v>17</v>
      </c>
      <c r="JU909" s="271">
        <f t="shared" si="3882"/>
        <v>2</v>
      </c>
      <c r="JV909" s="271">
        <v>0</v>
      </c>
      <c r="JW909" s="274" t="str">
        <f t="shared" si="3883"/>
        <v>猫アイシャドウ</v>
      </c>
      <c r="JX909" s="272">
        <f t="shared" si="3884"/>
        <v>1034</v>
      </c>
      <c r="JY909" s="45">
        <f t="shared" si="3885"/>
        <v>2068</v>
      </c>
      <c r="JZ909" s="89">
        <f t="shared" si="3886"/>
        <v>0.82720000000000005</v>
      </c>
      <c r="KA909" s="37"/>
      <c r="KB909" s="51"/>
      <c r="KC909" s="273">
        <f>IF($A885="","",$A885)</f>
        <v>45824</v>
      </c>
      <c r="KD909" s="45">
        <v>10113</v>
      </c>
      <c r="KE909" s="271">
        <f>IF(KD909="","",KD909-KD905)</f>
        <v>162</v>
      </c>
      <c r="KF909" s="45">
        <v>387</v>
      </c>
      <c r="KG909" s="87">
        <f>IF(KF909="","",KF909-KF905)</f>
        <v>1</v>
      </c>
      <c r="KH909" s="99">
        <v>6</v>
      </c>
      <c r="KI909" s="271">
        <f>IF(KH909="","",KH905+KJ905-KH909)</f>
        <v>3</v>
      </c>
      <c r="KJ909" s="271">
        <v>4</v>
      </c>
      <c r="KK909" s="274" t="str">
        <f>IF(KD909="","",KK905)</f>
        <v>サンリオFAN</v>
      </c>
      <c r="KL909" s="272">
        <f>IF(KE909="","",KL905)</f>
        <v>1100</v>
      </c>
      <c r="KM909" s="45">
        <f>IF(KH909="","",KI909*KL909)</f>
        <v>3300</v>
      </c>
      <c r="KN909" s="89">
        <f>IF(KI909="","",KM909/(KE909*100))</f>
        <v>0.20370370370370369</v>
      </c>
      <c r="KO909" s="37"/>
      <c r="KP909" s="29"/>
      <c r="KQ909" s="273">
        <f>IF($A885="","",$A885)</f>
        <v>45824</v>
      </c>
      <c r="KR909" s="45">
        <v>16227</v>
      </c>
      <c r="KS909" s="271">
        <f>IF(KR909="","",KR909-KR905)</f>
        <v>38</v>
      </c>
      <c r="KT909" s="45">
        <v>922</v>
      </c>
      <c r="KU909" s="87">
        <f>IF(KT909="","",KT909-KT905)</f>
        <v>1</v>
      </c>
      <c r="KV909" s="271">
        <v>6</v>
      </c>
      <c r="KW909" s="271">
        <f>IF(KV909="","",KV905+KX905-KV909)</f>
        <v>1</v>
      </c>
      <c r="KX909" s="271">
        <v>0</v>
      </c>
      <c r="KY909" s="274" t="str">
        <f>IF(KR909="","",KY905)</f>
        <v>ジャグラーサウンドフラッシュ</v>
      </c>
      <c r="KZ909" s="272">
        <f>IF(KS909="","",KZ905)</f>
        <v>800</v>
      </c>
      <c r="LA909" s="45">
        <f>IF(KV909="","",KW909*KZ909)</f>
        <v>800</v>
      </c>
      <c r="LB909" s="89">
        <f>IF(KW909="","",LA909/(KS909*100))</f>
        <v>0.21052631578947367</v>
      </c>
      <c r="LC909" s="37"/>
      <c r="LD909" s="29"/>
      <c r="LE909" s="75"/>
      <c r="LF909" s="76"/>
      <c r="LG909" s="76"/>
      <c r="LH909" s="76"/>
      <c r="LI909" s="76"/>
      <c r="LJ909" s="77"/>
      <c r="LK909" s="76"/>
      <c r="LL909" s="76"/>
      <c r="LM909" s="78"/>
      <c r="LN909" s="284"/>
      <c r="LO909" s="76"/>
      <c r="LP909" s="80"/>
      <c r="LQ909" s="37"/>
      <c r="LR909" s="29"/>
      <c r="LS909" s="47"/>
      <c r="LT909" s="280"/>
      <c r="LU909" s="45" t="str">
        <f t="shared" si="4113"/>
        <v/>
      </c>
      <c r="LV909" s="45"/>
      <c r="LW909" s="45"/>
      <c r="LX909" s="45"/>
      <c r="LY909" s="45" t="str">
        <f t="shared" si="4114"/>
        <v/>
      </c>
      <c r="LZ909" s="45"/>
      <c r="MA909" s="45"/>
      <c r="MB909" s="45"/>
      <c r="MC909" s="45" t="str">
        <f t="shared" si="4083"/>
        <v/>
      </c>
      <c r="MD909" s="46" t="str">
        <f t="shared" si="4084"/>
        <v/>
      </c>
      <c r="ME909" s="37"/>
      <c r="MF909" s="29"/>
      <c r="MG909" s="47"/>
      <c r="MH909" s="280"/>
      <c r="MI909" s="45" t="str">
        <f t="shared" si="4115"/>
        <v/>
      </c>
      <c r="MJ909" s="45"/>
      <c r="MK909" s="45"/>
      <c r="ML909" s="45"/>
      <c r="MM909" s="45" t="str">
        <f t="shared" si="4116"/>
        <v/>
      </c>
      <c r="MN909" s="45"/>
      <c r="MO909" s="45"/>
      <c r="MP909" s="45"/>
      <c r="MQ909" s="45" t="str">
        <f t="shared" si="4087"/>
        <v/>
      </c>
      <c r="MR909" s="46" t="str">
        <f t="shared" si="4088"/>
        <v/>
      </c>
      <c r="MS909" s="37"/>
      <c r="MT909" s="29"/>
      <c r="MU909" s="47"/>
      <c r="MV909" s="280"/>
      <c r="MW909" s="45" t="str">
        <f t="shared" si="4117"/>
        <v/>
      </c>
      <c r="MX909" s="45"/>
      <c r="MY909" s="45"/>
      <c r="MZ909" s="45"/>
      <c r="NA909" s="45" t="str">
        <f t="shared" si="4118"/>
        <v/>
      </c>
      <c r="NB909" s="45"/>
      <c r="NC909" s="45"/>
      <c r="ND909" s="45"/>
      <c r="NE909" s="45" t="str">
        <f t="shared" si="4091"/>
        <v/>
      </c>
      <c r="NF909" s="46" t="str">
        <f t="shared" si="4092"/>
        <v/>
      </c>
      <c r="NG909" s="37"/>
      <c r="NH909" s="29"/>
      <c r="NI909" s="47"/>
      <c r="NJ909" s="280"/>
      <c r="NK909" s="45" t="str">
        <f t="shared" si="4119"/>
        <v/>
      </c>
      <c r="NL909" s="45"/>
      <c r="NM909" s="45"/>
      <c r="NN909" s="45"/>
      <c r="NO909" s="45" t="str">
        <f t="shared" si="4120"/>
        <v/>
      </c>
      <c r="NP909" s="45"/>
      <c r="NQ909" s="45"/>
      <c r="NR909" s="45"/>
      <c r="NS909" s="45" t="str">
        <f t="shared" si="4095"/>
        <v/>
      </c>
      <c r="NT909" s="46" t="str">
        <f t="shared" si="4096"/>
        <v/>
      </c>
      <c r="NU909" s="37"/>
    </row>
    <row r="910" spans="1:385" ht="15" customHeight="1" thickTop="1" x14ac:dyDescent="0.25">
      <c r="A910" s="38"/>
      <c r="B910" s="39"/>
      <c r="C910" s="40"/>
      <c r="D910" s="40"/>
      <c r="E910" s="40"/>
      <c r="F910" s="135"/>
      <c r="G910" s="135"/>
      <c r="H910" s="42"/>
      <c r="I910" s="45"/>
      <c r="J910" s="45" t="str">
        <f t="shared" si="4097"/>
        <v/>
      </c>
      <c r="K910" s="45"/>
      <c r="L910" s="45"/>
      <c r="M910" s="45"/>
      <c r="N910" s="45" t="str">
        <f t="shared" si="4098"/>
        <v/>
      </c>
      <c r="O910" s="45"/>
      <c r="P910" s="45"/>
      <c r="Q910" s="45"/>
      <c r="R910" s="45" t="str">
        <f t="shared" si="3957"/>
        <v/>
      </c>
      <c r="S910" s="46" t="str">
        <f t="shared" si="3958"/>
        <v/>
      </c>
      <c r="T910" s="37"/>
      <c r="U910" s="29"/>
      <c r="V910" s="47"/>
      <c r="W910" s="280"/>
      <c r="X910" s="45" t="str">
        <f t="shared" si="4099"/>
        <v/>
      </c>
      <c r="Y910" s="45"/>
      <c r="Z910" s="45"/>
      <c r="AA910" s="45"/>
      <c r="AB910" s="45" t="str">
        <f t="shared" si="4100"/>
        <v/>
      </c>
      <c r="AC910" s="45"/>
      <c r="AD910" s="45"/>
      <c r="AE910" s="45"/>
      <c r="AF910" s="45" t="str">
        <f t="shared" si="3959"/>
        <v/>
      </c>
      <c r="AG910" s="46" t="str">
        <f t="shared" si="3960"/>
        <v/>
      </c>
      <c r="AH910" s="37"/>
      <c r="AI910" s="29"/>
      <c r="AJ910" s="47"/>
      <c r="AK910" s="45"/>
      <c r="AL910" s="45" t="str">
        <f t="shared" si="4101"/>
        <v/>
      </c>
      <c r="AM910" s="45"/>
      <c r="AN910" s="45" t="str">
        <f t="shared" si="4102"/>
        <v/>
      </c>
      <c r="AO910" s="45"/>
      <c r="AP910" s="45" t="str">
        <f t="shared" si="4103"/>
        <v/>
      </c>
      <c r="AQ910" s="45"/>
      <c r="AR910" s="45"/>
      <c r="AS910" s="45"/>
      <c r="AT910" s="45" t="str">
        <f t="shared" si="3961"/>
        <v/>
      </c>
      <c r="AU910" s="46" t="str">
        <f t="shared" si="3929"/>
        <v/>
      </c>
      <c r="AV910" s="37"/>
      <c r="AW910" s="29"/>
      <c r="AX910" s="47"/>
      <c r="AY910" s="45"/>
      <c r="AZ910" s="45" t="str">
        <f t="shared" si="4104"/>
        <v/>
      </c>
      <c r="BA910" s="45"/>
      <c r="BB910" s="45" t="str">
        <f t="shared" si="4105"/>
        <v/>
      </c>
      <c r="BC910" s="45"/>
      <c r="BD910" s="45" t="str">
        <f t="shared" si="4106"/>
        <v/>
      </c>
      <c r="BE910" s="45"/>
      <c r="BF910" s="45"/>
      <c r="BG910" s="45"/>
      <c r="BH910" s="45" t="str">
        <f t="shared" si="3962"/>
        <v/>
      </c>
      <c r="BI910" s="46" t="str">
        <f t="shared" si="3963"/>
        <v/>
      </c>
      <c r="BJ910" s="37"/>
      <c r="BK910" s="29"/>
      <c r="BL910" s="47"/>
      <c r="BM910" s="271">
        <v>14108</v>
      </c>
      <c r="BN910" s="45">
        <f t="shared" si="4131"/>
        <v>66</v>
      </c>
      <c r="BO910" s="271">
        <v>547</v>
      </c>
      <c r="BP910" s="45">
        <f t="shared" si="3897"/>
        <v>4</v>
      </c>
      <c r="BQ910" s="45">
        <v>11</v>
      </c>
      <c r="BR910" s="45">
        <f t="shared" si="3846"/>
        <v>4</v>
      </c>
      <c r="BS910" s="271">
        <v>6</v>
      </c>
      <c r="BT910" s="63" t="str">
        <f t="shared" si="3847"/>
        <v>モンチッチヘアゴム</v>
      </c>
      <c r="BU910" s="280">
        <f t="shared" si="3848"/>
        <v>440</v>
      </c>
      <c r="BV910" s="43">
        <f t="shared" si="3849"/>
        <v>1760</v>
      </c>
      <c r="BW910" s="46">
        <f t="shared" si="3850"/>
        <v>0.26666666666666666</v>
      </c>
      <c r="BX910" s="37"/>
      <c r="BY910" s="57"/>
      <c r="BZ910" s="47"/>
      <c r="CA910" s="271">
        <v>5899</v>
      </c>
      <c r="CB910" s="45">
        <f t="shared" si="4132"/>
        <v>51</v>
      </c>
      <c r="CC910" s="271">
        <v>194</v>
      </c>
      <c r="CD910" s="45">
        <f t="shared" si="3899"/>
        <v>1</v>
      </c>
      <c r="CE910" s="45">
        <v>9</v>
      </c>
      <c r="CF910" s="45">
        <f t="shared" si="3852"/>
        <v>1</v>
      </c>
      <c r="CG910" s="271">
        <v>2</v>
      </c>
      <c r="CH910" s="63" t="str">
        <f t="shared" si="3853"/>
        <v>ジャグラータイマークロック</v>
      </c>
      <c r="CI910" s="280">
        <f t="shared" si="3854"/>
        <v>748</v>
      </c>
      <c r="CJ910" s="43">
        <f t="shared" si="3855"/>
        <v>748</v>
      </c>
      <c r="CK910" s="46">
        <f t="shared" si="3856"/>
        <v>0.14666666666666667</v>
      </c>
      <c r="CL910" s="37"/>
      <c r="CM910" s="29"/>
      <c r="CN910" s="47"/>
      <c r="CO910" s="271">
        <v>15250</v>
      </c>
      <c r="CP910" s="45">
        <f t="shared" si="4133"/>
        <v>64</v>
      </c>
      <c r="CQ910" s="45">
        <v>1087</v>
      </c>
      <c r="CR910" s="45">
        <f t="shared" si="3901"/>
        <v>5</v>
      </c>
      <c r="CS910" s="45">
        <v>6</v>
      </c>
      <c r="CT910" s="45">
        <f t="shared" si="3858"/>
        <v>5</v>
      </c>
      <c r="CU910" s="271">
        <v>4</v>
      </c>
      <c r="CV910" s="63" t="str">
        <f t="shared" si="3859"/>
        <v>サンリオFAN</v>
      </c>
      <c r="CW910" s="280">
        <f t="shared" si="3860"/>
        <v>1100</v>
      </c>
      <c r="CX910" s="43">
        <f t="shared" si="3861"/>
        <v>5500</v>
      </c>
      <c r="CY910" s="46">
        <f t="shared" si="3862"/>
        <v>0.859375</v>
      </c>
      <c r="CZ910" s="37"/>
      <c r="DA910" s="29"/>
      <c r="DB910" s="47"/>
      <c r="DC910" s="280"/>
      <c r="DD910" s="45" t="str">
        <f t="shared" si="4107"/>
        <v/>
      </c>
      <c r="DE910" s="45"/>
      <c r="DF910" s="45"/>
      <c r="DG910" s="45"/>
      <c r="DH910" s="45" t="str">
        <f t="shared" si="4108"/>
        <v/>
      </c>
      <c r="DI910" s="45"/>
      <c r="DJ910" s="45"/>
      <c r="DK910" s="45"/>
      <c r="DL910" s="45" t="str">
        <f t="shared" si="4039"/>
        <v/>
      </c>
      <c r="DM910" s="46" t="str">
        <f t="shared" si="4040"/>
        <v/>
      </c>
      <c r="DN910" s="37"/>
      <c r="DO910" s="29"/>
      <c r="DP910" s="47"/>
      <c r="DQ910" s="45"/>
      <c r="DR910" s="45" t="str">
        <f t="shared" si="4109"/>
        <v/>
      </c>
      <c r="DS910" s="45"/>
      <c r="DT910" s="45" t="str">
        <f t="shared" si="4110"/>
        <v/>
      </c>
      <c r="DU910" s="45"/>
      <c r="DV910" s="45" t="str">
        <f t="shared" si="4111"/>
        <v/>
      </c>
      <c r="DW910" s="45"/>
      <c r="DX910" s="45"/>
      <c r="DY910" s="45"/>
      <c r="DZ910" s="45" t="str">
        <f t="shared" si="4044"/>
        <v/>
      </c>
      <c r="EA910" s="46" t="str">
        <f t="shared" si="4045"/>
        <v/>
      </c>
      <c r="EB910" s="37"/>
      <c r="GU910" s="220"/>
      <c r="HX910" s="360"/>
      <c r="HY910" s="47"/>
      <c r="HZ910" s="271">
        <v>2784</v>
      </c>
      <c r="IA910" s="45">
        <f t="shared" si="4134"/>
        <v>95</v>
      </c>
      <c r="IB910" s="271">
        <v>81</v>
      </c>
      <c r="IC910" s="45">
        <f t="shared" si="3903"/>
        <v>4</v>
      </c>
      <c r="ID910" s="45">
        <v>26</v>
      </c>
      <c r="IE910" s="45">
        <f t="shared" si="3864"/>
        <v>4</v>
      </c>
      <c r="IF910" s="271">
        <v>12</v>
      </c>
      <c r="IG910" s="63" t="str">
        <f t="shared" si="3865"/>
        <v>ミニ香水</v>
      </c>
      <c r="IH910" s="280">
        <f t="shared" si="3866"/>
        <v>1100</v>
      </c>
      <c r="II910" s="43">
        <f t="shared" si="3867"/>
        <v>4400</v>
      </c>
      <c r="IJ910" s="46">
        <f t="shared" si="3868"/>
        <v>0.4631578947368421</v>
      </c>
      <c r="IK910" s="37"/>
      <c r="IL910" s="29"/>
      <c r="IM910" s="47"/>
      <c r="IN910" s="271">
        <v>3504</v>
      </c>
      <c r="IO910" s="45">
        <f t="shared" si="4135"/>
        <v>35</v>
      </c>
      <c r="IP910" s="271">
        <v>79</v>
      </c>
      <c r="IQ910" s="45">
        <f t="shared" si="3905"/>
        <v>0</v>
      </c>
      <c r="IR910" s="45">
        <v>5</v>
      </c>
      <c r="IS910" s="45">
        <f t="shared" si="3870"/>
        <v>0</v>
      </c>
      <c r="IT910" s="271">
        <v>0</v>
      </c>
      <c r="IU910" s="63" t="str">
        <f t="shared" si="3871"/>
        <v>ジャグラーサウンドボタン</v>
      </c>
      <c r="IV910" s="280">
        <f t="shared" si="3872"/>
        <v>900</v>
      </c>
      <c r="IW910" s="43">
        <f t="shared" si="3873"/>
        <v>0</v>
      </c>
      <c r="IX910" s="46">
        <f t="shared" si="3874"/>
        <v>0</v>
      </c>
      <c r="IY910" s="37"/>
      <c r="IZ910" s="278"/>
      <c r="JA910" s="47"/>
      <c r="JB910" s="271">
        <v>2594</v>
      </c>
      <c r="JC910" s="45">
        <f t="shared" si="4136"/>
        <v>131</v>
      </c>
      <c r="JD910" s="271">
        <v>83</v>
      </c>
      <c r="JE910" s="45">
        <f t="shared" si="3907"/>
        <v>2</v>
      </c>
      <c r="JF910" s="45">
        <v>17</v>
      </c>
      <c r="JG910" s="45">
        <f t="shared" si="3876"/>
        <v>2</v>
      </c>
      <c r="JH910" s="271">
        <v>1</v>
      </c>
      <c r="JI910" s="63" t="str">
        <f t="shared" si="3877"/>
        <v>サンリオキーケース</v>
      </c>
      <c r="JJ910" s="280">
        <f t="shared" si="3878"/>
        <v>726</v>
      </c>
      <c r="JK910" s="43">
        <f t="shared" si="3879"/>
        <v>1452</v>
      </c>
      <c r="JL910" s="46">
        <f t="shared" si="3880"/>
        <v>0.11083969465648855</v>
      </c>
      <c r="JM910" s="37"/>
      <c r="JN910" s="29"/>
      <c r="JO910" s="47"/>
      <c r="JP910" s="271">
        <v>2753</v>
      </c>
      <c r="JQ910" s="45">
        <f t="shared" si="4137"/>
        <v>28</v>
      </c>
      <c r="JR910" s="271">
        <v>64</v>
      </c>
      <c r="JS910" s="45">
        <f t="shared" si="3909"/>
        <v>2</v>
      </c>
      <c r="JT910" s="45">
        <v>6</v>
      </c>
      <c r="JU910" s="45">
        <f t="shared" si="3882"/>
        <v>2</v>
      </c>
      <c r="JV910" s="271">
        <v>31</v>
      </c>
      <c r="JW910" s="63" t="str">
        <f t="shared" si="3883"/>
        <v>たまごっちアイカラー</v>
      </c>
      <c r="JX910" s="280">
        <f t="shared" si="3884"/>
        <v>1200</v>
      </c>
      <c r="JY910" s="43">
        <f t="shared" si="3885"/>
        <v>2400</v>
      </c>
      <c r="JZ910" s="46">
        <f t="shared" si="3886"/>
        <v>0.8571428571428571</v>
      </c>
      <c r="KA910" s="37" t="s">
        <v>211</v>
      </c>
      <c r="KB910" s="51"/>
      <c r="KC910" s="47"/>
      <c r="KD910" s="271">
        <v>8667</v>
      </c>
      <c r="KE910" s="45">
        <f>IF(KD910="","",KD910-KD906)</f>
        <v>41</v>
      </c>
      <c r="KF910" s="271">
        <v>252</v>
      </c>
      <c r="KG910" s="71">
        <f>IF(KF910="","",KF910-KF906)</f>
        <v>1</v>
      </c>
      <c r="KH910" s="100">
        <v>38</v>
      </c>
      <c r="KI910" s="67">
        <f>IF(KH910="","",KH906+KJ906-KH910)</f>
        <v>1</v>
      </c>
      <c r="KJ910" s="271">
        <v>0</v>
      </c>
      <c r="KK910" s="63" t="str">
        <f>IF(KD910="","",KK906)</f>
        <v>ミニ香水</v>
      </c>
      <c r="KL910" s="280">
        <f>IF(KE910="","",KL906)</f>
        <v>1000</v>
      </c>
      <c r="KM910" s="43">
        <f>IF(KH910="","",KI910*KL910)</f>
        <v>1000</v>
      </c>
      <c r="KN910" s="46">
        <f>IF(KI910="","",KM910/(KE910*100))</f>
        <v>0.24390243902439024</v>
      </c>
      <c r="KO910" s="37"/>
      <c r="KP910" s="29"/>
      <c r="KQ910" s="47"/>
      <c r="KR910" s="271">
        <v>18235</v>
      </c>
      <c r="KS910" s="45">
        <f>IF(KR910="","",KR910-KR906)</f>
        <v>36</v>
      </c>
      <c r="KT910" s="271">
        <v>1018</v>
      </c>
      <c r="KU910" s="45">
        <f>IF(KT910="","",KT910-KT906)</f>
        <v>1</v>
      </c>
      <c r="KV910" s="45">
        <v>14</v>
      </c>
      <c r="KW910" s="45">
        <f>IF(KV910="","",KV906+KX906-KV910)</f>
        <v>1</v>
      </c>
      <c r="KX910" s="271">
        <v>0</v>
      </c>
      <c r="KY910" s="63" t="str">
        <f>IF(KR910="","",KY906)</f>
        <v>ジャグラーイヤホン</v>
      </c>
      <c r="KZ910" s="280">
        <f>IF(KS910="","",KZ906)</f>
        <v>1100</v>
      </c>
      <c r="LA910" s="43">
        <f>IF(KV910="","",KW910*KZ910)</f>
        <v>1100</v>
      </c>
      <c r="LB910" s="46">
        <f>IF(KW910="","",LA910/(KS910*100))</f>
        <v>0.30555555555555558</v>
      </c>
      <c r="LC910" s="37" t="s">
        <v>47</v>
      </c>
      <c r="LD910" s="29"/>
      <c r="LE910" s="273" t="str">
        <f>IF(A888="","",A888)</f>
        <v/>
      </c>
      <c r="LF910" s="271"/>
      <c r="LG910" s="285" t="str">
        <f>IF(LF910="","",LF910-LF907)</f>
        <v/>
      </c>
      <c r="LH910" s="271"/>
      <c r="LI910" s="271" t="str">
        <f t="shared" si="3950"/>
        <v/>
      </c>
      <c r="LJ910" s="271"/>
      <c r="LK910" s="87" t="str">
        <f t="shared" ref="LK910:LK918" si="4138">IF(LJ910="","",LJ907+LL907-LJ910)</f>
        <v/>
      </c>
      <c r="LL910" s="271"/>
      <c r="LM910" s="279" t="str">
        <f t="shared" ref="LM910" si="4139">IF(LF910="","",LM907)</f>
        <v/>
      </c>
      <c r="LN910" s="272" t="str">
        <f t="shared" ref="LN910" si="4140">IF(LG910="","",LN907)</f>
        <v/>
      </c>
      <c r="LO910" s="87" t="str">
        <f t="shared" si="3840"/>
        <v/>
      </c>
      <c r="LP910" s="275"/>
      <c r="LQ910" s="37"/>
      <c r="LR910" s="29"/>
      <c r="LS910" s="47"/>
      <c r="LT910" s="280"/>
      <c r="LU910" s="45" t="str">
        <f t="shared" si="4113"/>
        <v/>
      </c>
      <c r="LV910" s="45"/>
      <c r="LW910" s="45"/>
      <c r="LX910" s="45"/>
      <c r="LY910" s="45" t="str">
        <f t="shared" si="4114"/>
        <v/>
      </c>
      <c r="LZ910" s="45"/>
      <c r="MA910" s="45"/>
      <c r="MB910" s="45"/>
      <c r="MC910" s="45" t="str">
        <f t="shared" si="4083"/>
        <v/>
      </c>
      <c r="MD910" s="46" t="str">
        <f t="shared" si="4084"/>
        <v/>
      </c>
      <c r="ME910" s="37"/>
      <c r="MF910" s="29"/>
      <c r="MG910" s="47"/>
      <c r="MH910" s="280"/>
      <c r="MI910" s="45" t="str">
        <f t="shared" si="4115"/>
        <v/>
      </c>
      <c r="MJ910" s="45"/>
      <c r="MK910" s="45"/>
      <c r="ML910" s="45"/>
      <c r="MM910" s="45" t="str">
        <f t="shared" si="4116"/>
        <v/>
      </c>
      <c r="MN910" s="45"/>
      <c r="MO910" s="45"/>
      <c r="MP910" s="45"/>
      <c r="MQ910" s="45" t="str">
        <f t="shared" si="4087"/>
        <v/>
      </c>
      <c r="MR910" s="46" t="str">
        <f t="shared" si="4088"/>
        <v/>
      </c>
      <c r="MS910" s="37"/>
      <c r="MT910" s="29"/>
      <c r="MU910" s="47"/>
      <c r="MV910" s="280"/>
      <c r="MW910" s="45" t="str">
        <f t="shared" si="4117"/>
        <v/>
      </c>
      <c r="MX910" s="45"/>
      <c r="MY910" s="45"/>
      <c r="MZ910" s="45"/>
      <c r="NA910" s="45" t="str">
        <f t="shared" si="4118"/>
        <v/>
      </c>
      <c r="NB910" s="45"/>
      <c r="NC910" s="45"/>
      <c r="ND910" s="45"/>
      <c r="NE910" s="45" t="str">
        <f t="shared" si="4091"/>
        <v/>
      </c>
      <c r="NF910" s="46" t="str">
        <f t="shared" si="4092"/>
        <v/>
      </c>
      <c r="NG910" s="37"/>
      <c r="NH910" s="29"/>
      <c r="NI910" s="47"/>
      <c r="NJ910" s="280"/>
      <c r="NK910" s="45" t="str">
        <f t="shared" si="4119"/>
        <v/>
      </c>
      <c r="NL910" s="45"/>
      <c r="NM910" s="45"/>
      <c r="NN910" s="45"/>
      <c r="NO910" s="45" t="str">
        <f t="shared" si="4120"/>
        <v/>
      </c>
      <c r="NP910" s="45"/>
      <c r="NQ910" s="45"/>
      <c r="NR910" s="45"/>
      <c r="NS910" s="45" t="str">
        <f t="shared" si="4095"/>
        <v/>
      </c>
      <c r="NT910" s="46" t="str">
        <f t="shared" si="4096"/>
        <v/>
      </c>
      <c r="NU910" s="37"/>
    </row>
    <row r="911" spans="1:385" x14ac:dyDescent="0.25">
      <c r="A911" s="38"/>
      <c r="B911" s="39"/>
      <c r="C911" s="40"/>
      <c r="D911" s="40"/>
      <c r="E911" s="40"/>
      <c r="F911" s="135"/>
      <c r="G911" s="135"/>
      <c r="H911" s="42"/>
      <c r="I911" s="45"/>
      <c r="J911" s="45" t="str">
        <f t="shared" si="4097"/>
        <v/>
      </c>
      <c r="K911" s="45"/>
      <c r="L911" s="45"/>
      <c r="M911" s="45"/>
      <c r="N911" s="45" t="str">
        <f t="shared" si="4098"/>
        <v/>
      </c>
      <c r="O911" s="45"/>
      <c r="P911" s="45"/>
      <c r="Q911" s="45"/>
      <c r="R911" s="45" t="str">
        <f t="shared" si="3957"/>
        <v/>
      </c>
      <c r="S911" s="46" t="str">
        <f t="shared" si="3958"/>
        <v/>
      </c>
      <c r="T911" s="37"/>
      <c r="U911" s="29"/>
      <c r="V911" s="47"/>
      <c r="W911" s="280"/>
      <c r="X911" s="45" t="str">
        <f t="shared" si="4099"/>
        <v/>
      </c>
      <c r="Y911" s="45"/>
      <c r="Z911" s="45"/>
      <c r="AA911" s="45"/>
      <c r="AB911" s="45" t="str">
        <f t="shared" si="4100"/>
        <v/>
      </c>
      <c r="AC911" s="45"/>
      <c r="AD911" s="45"/>
      <c r="AE911" s="45"/>
      <c r="AF911" s="45" t="str">
        <f t="shared" si="3959"/>
        <v/>
      </c>
      <c r="AG911" s="46" t="str">
        <f t="shared" si="3960"/>
        <v/>
      </c>
      <c r="AH911" s="37"/>
      <c r="AI911" s="29"/>
      <c r="AJ911" s="47"/>
      <c r="AK911" s="45"/>
      <c r="AL911" s="45" t="str">
        <f t="shared" si="4101"/>
        <v/>
      </c>
      <c r="AM911" s="45"/>
      <c r="AN911" s="45" t="str">
        <f t="shared" si="4102"/>
        <v/>
      </c>
      <c r="AO911" s="45"/>
      <c r="AP911" s="45" t="str">
        <f t="shared" si="4103"/>
        <v/>
      </c>
      <c r="AQ911" s="45"/>
      <c r="AR911" s="45"/>
      <c r="AS911" s="45"/>
      <c r="AT911" s="45" t="str">
        <f t="shared" si="3961"/>
        <v/>
      </c>
      <c r="AU911" s="46" t="str">
        <f t="shared" si="3929"/>
        <v/>
      </c>
      <c r="AV911" s="37"/>
      <c r="AW911" s="29"/>
      <c r="AX911" s="47"/>
      <c r="AY911" s="45"/>
      <c r="AZ911" s="45" t="str">
        <f t="shared" si="4104"/>
        <v/>
      </c>
      <c r="BA911" s="45"/>
      <c r="BB911" s="45" t="str">
        <f t="shared" si="4105"/>
        <v/>
      </c>
      <c r="BC911" s="45"/>
      <c r="BD911" s="45" t="str">
        <f t="shared" si="4106"/>
        <v/>
      </c>
      <c r="BE911" s="45"/>
      <c r="BF911" s="45"/>
      <c r="BG911" s="45"/>
      <c r="BH911" s="45" t="str">
        <f t="shared" si="3962"/>
        <v/>
      </c>
      <c r="BI911" s="46" t="str">
        <f t="shared" si="3963"/>
        <v/>
      </c>
      <c r="BJ911" s="37"/>
      <c r="BK911" s="29"/>
      <c r="BL911" s="47"/>
      <c r="BM911" s="45">
        <v>18537</v>
      </c>
      <c r="BN911" s="45">
        <f t="shared" si="4131"/>
        <v>94</v>
      </c>
      <c r="BO911" s="45">
        <v>873</v>
      </c>
      <c r="BP911" s="45">
        <f t="shared" si="3897"/>
        <v>6</v>
      </c>
      <c r="BQ911" s="45">
        <v>32</v>
      </c>
      <c r="BR911" s="45">
        <f t="shared" si="3846"/>
        <v>5</v>
      </c>
      <c r="BS911" s="269">
        <v>12</v>
      </c>
      <c r="BT911" s="63" t="str">
        <f t="shared" si="3847"/>
        <v>サンリオシューズキーホルダー</v>
      </c>
      <c r="BU911" s="280">
        <f t="shared" si="3848"/>
        <v>396</v>
      </c>
      <c r="BV911" s="45">
        <f t="shared" si="3849"/>
        <v>1980</v>
      </c>
      <c r="BW911" s="46">
        <f t="shared" si="3850"/>
        <v>0.21063829787234042</v>
      </c>
      <c r="BX911" s="37"/>
      <c r="BY911" s="57"/>
      <c r="BZ911" s="47"/>
      <c r="CA911" s="45">
        <v>6004</v>
      </c>
      <c r="CB911" s="45">
        <f t="shared" si="4132"/>
        <v>97</v>
      </c>
      <c r="CC911" s="45">
        <v>344</v>
      </c>
      <c r="CD911" s="45">
        <f t="shared" si="3899"/>
        <v>8</v>
      </c>
      <c r="CE911" s="45">
        <v>92</v>
      </c>
      <c r="CF911" s="45">
        <f t="shared" si="3852"/>
        <v>11</v>
      </c>
      <c r="CG911" s="269">
        <v>20</v>
      </c>
      <c r="CH911" s="63" t="str">
        <f t="shared" si="3853"/>
        <v>スプランキーラバー</v>
      </c>
      <c r="CI911" s="280">
        <f t="shared" si="3854"/>
        <v>187</v>
      </c>
      <c r="CJ911" s="45">
        <f t="shared" si="3855"/>
        <v>2057</v>
      </c>
      <c r="CK911" s="46">
        <f t="shared" si="3856"/>
        <v>0.21206185567010311</v>
      </c>
      <c r="CL911" s="37"/>
      <c r="CM911" s="29"/>
      <c r="CN911" s="47"/>
      <c r="CO911" s="45">
        <v>11816</v>
      </c>
      <c r="CP911" s="45">
        <f t="shared" si="4133"/>
        <v>27</v>
      </c>
      <c r="CQ911" s="45">
        <v>1331</v>
      </c>
      <c r="CR911" s="45">
        <f t="shared" si="3901"/>
        <v>1</v>
      </c>
      <c r="CS911" s="45">
        <v>11</v>
      </c>
      <c r="CT911" s="45">
        <f t="shared" si="3858"/>
        <v>1</v>
      </c>
      <c r="CU911" s="269">
        <v>3</v>
      </c>
      <c r="CV911" s="63" t="str">
        <f t="shared" si="3859"/>
        <v>ギャルキティキーケース</v>
      </c>
      <c r="CW911" s="280">
        <f t="shared" si="3860"/>
        <v>726</v>
      </c>
      <c r="CX911" s="45">
        <f t="shared" si="3861"/>
        <v>726</v>
      </c>
      <c r="CY911" s="46">
        <f t="shared" si="3862"/>
        <v>0.2688888888888889</v>
      </c>
      <c r="CZ911" s="37"/>
      <c r="DA911" s="29"/>
      <c r="DB911" s="47"/>
      <c r="DC911" s="280"/>
      <c r="DD911" s="45" t="str">
        <f t="shared" si="4107"/>
        <v/>
      </c>
      <c r="DE911" s="45"/>
      <c r="DF911" s="45"/>
      <c r="DG911" s="45"/>
      <c r="DH911" s="45" t="str">
        <f t="shared" si="4108"/>
        <v/>
      </c>
      <c r="DI911" s="45"/>
      <c r="DJ911" s="45"/>
      <c r="DK911" s="45"/>
      <c r="DL911" s="45" t="str">
        <f t="shared" si="4039"/>
        <v/>
      </c>
      <c r="DM911" s="46" t="str">
        <f t="shared" si="4040"/>
        <v/>
      </c>
      <c r="DN911" s="37"/>
      <c r="DO911" s="29"/>
      <c r="DP911" s="47"/>
      <c r="DQ911" s="45"/>
      <c r="DR911" s="45" t="str">
        <f t="shared" si="4109"/>
        <v/>
      </c>
      <c r="DS911" s="45"/>
      <c r="DT911" s="45" t="str">
        <f t="shared" si="4110"/>
        <v/>
      </c>
      <c r="DU911" s="45"/>
      <c r="DV911" s="45" t="str">
        <f t="shared" si="4111"/>
        <v/>
      </c>
      <c r="DW911" s="45"/>
      <c r="DX911" s="45"/>
      <c r="DY911" s="45"/>
      <c r="DZ911" s="45" t="str">
        <f t="shared" si="4044"/>
        <v/>
      </c>
      <c r="EA911" s="46" t="str">
        <f t="shared" si="4045"/>
        <v/>
      </c>
      <c r="EB911" s="37"/>
      <c r="GU911" s="220"/>
      <c r="HX911" s="360"/>
      <c r="HY911" s="47"/>
      <c r="HZ911" s="45">
        <v>2646</v>
      </c>
      <c r="IA911" s="45">
        <f t="shared" si="4134"/>
        <v>81</v>
      </c>
      <c r="IB911" s="45">
        <v>84</v>
      </c>
      <c r="IC911" s="45">
        <f t="shared" si="3903"/>
        <v>1</v>
      </c>
      <c r="ID911" s="45">
        <v>22</v>
      </c>
      <c r="IE911" s="45">
        <f t="shared" si="3864"/>
        <v>1</v>
      </c>
      <c r="IF911" s="269">
        <v>2</v>
      </c>
      <c r="IG911" s="63" t="str">
        <f t="shared" si="3865"/>
        <v>アンパンマンもちふわ</v>
      </c>
      <c r="IH911" s="280">
        <f t="shared" si="3866"/>
        <v>673</v>
      </c>
      <c r="II911" s="45">
        <f t="shared" si="3867"/>
        <v>673</v>
      </c>
      <c r="IJ911" s="46">
        <f t="shared" si="3868"/>
        <v>8.3086419753086421E-2</v>
      </c>
      <c r="IK911" s="37"/>
      <c r="IL911" s="29"/>
      <c r="IM911" s="47"/>
      <c r="IN911" s="45">
        <v>2159</v>
      </c>
      <c r="IO911" s="45">
        <f t="shared" si="4135"/>
        <v>42</v>
      </c>
      <c r="IP911" s="45">
        <v>111</v>
      </c>
      <c r="IQ911" s="45">
        <f t="shared" si="3905"/>
        <v>7</v>
      </c>
      <c r="IR911" s="45">
        <v>40</v>
      </c>
      <c r="IS911" s="45">
        <f t="shared" si="3870"/>
        <v>7</v>
      </c>
      <c r="IT911" s="269">
        <v>12</v>
      </c>
      <c r="IU911" s="63" t="str">
        <f t="shared" si="3871"/>
        <v>SPGマスコット</v>
      </c>
      <c r="IV911" s="280">
        <f t="shared" si="3872"/>
        <v>165</v>
      </c>
      <c r="IW911" s="45">
        <f t="shared" si="3873"/>
        <v>1155</v>
      </c>
      <c r="IX911" s="46">
        <f t="shared" si="3874"/>
        <v>0.27500000000000002</v>
      </c>
      <c r="IY911" s="37"/>
      <c r="IZ911" s="278"/>
      <c r="JA911" s="47"/>
      <c r="JB911" s="45">
        <v>2850</v>
      </c>
      <c r="JC911" s="45">
        <f t="shared" si="4136"/>
        <v>60</v>
      </c>
      <c r="JD911" s="45">
        <v>219</v>
      </c>
      <c r="JE911" s="45">
        <f t="shared" si="3907"/>
        <v>1</v>
      </c>
      <c r="JF911" s="45">
        <v>5</v>
      </c>
      <c r="JG911" s="45">
        <f t="shared" si="3876"/>
        <v>1</v>
      </c>
      <c r="JH911" s="269">
        <v>0</v>
      </c>
      <c r="JI911" s="63" t="str">
        <f t="shared" si="3877"/>
        <v>パイの実</v>
      </c>
      <c r="JJ911" s="280">
        <f t="shared" si="3878"/>
        <v>1100</v>
      </c>
      <c r="JK911" s="45">
        <f t="shared" si="3879"/>
        <v>1100</v>
      </c>
      <c r="JL911" s="46">
        <f t="shared" si="3880"/>
        <v>0.18333333333333332</v>
      </c>
      <c r="JM911" s="37"/>
      <c r="JN911" s="29"/>
      <c r="JO911" s="47"/>
      <c r="JP911" s="45">
        <v>3691</v>
      </c>
      <c r="JQ911" s="45">
        <f t="shared" si="4137"/>
        <v>66</v>
      </c>
      <c r="JR911" s="45">
        <v>187</v>
      </c>
      <c r="JS911" s="45">
        <f t="shared" si="3909"/>
        <v>6</v>
      </c>
      <c r="JT911" s="45">
        <v>4</v>
      </c>
      <c r="JU911" s="45">
        <f t="shared" si="3882"/>
        <v>6</v>
      </c>
      <c r="JV911" s="269">
        <v>0</v>
      </c>
      <c r="JW911" s="63" t="str">
        <f t="shared" si="3883"/>
        <v>グミッツェルプチ</v>
      </c>
      <c r="JX911" s="280">
        <f t="shared" si="3884"/>
        <v>189</v>
      </c>
      <c r="JY911" s="45">
        <f t="shared" si="3885"/>
        <v>1134</v>
      </c>
      <c r="JZ911" s="46">
        <f t="shared" si="3886"/>
        <v>0.17181818181818181</v>
      </c>
      <c r="KA911" s="37"/>
      <c r="KB911" s="51"/>
      <c r="KC911" s="47"/>
      <c r="KD911" s="45">
        <v>9331</v>
      </c>
      <c r="KE911" s="45">
        <f>IF(KD911="","",KD911-KD907)</f>
        <v>104</v>
      </c>
      <c r="KF911" s="45">
        <v>546</v>
      </c>
      <c r="KG911" s="45">
        <f>IF(KF911="","",KF911-KF907)</f>
        <v>6</v>
      </c>
      <c r="KH911" s="43">
        <v>40</v>
      </c>
      <c r="KI911" s="45">
        <f>IF(KH911="","",KH907+KJ907-KH911)</f>
        <v>8</v>
      </c>
      <c r="KJ911" s="269">
        <v>6</v>
      </c>
      <c r="KK911" s="63" t="str">
        <f>IF(KD911="","",KK907)</f>
        <v>ニキ</v>
      </c>
      <c r="KL911" s="280">
        <f>IF(KE911="","",KL907)</f>
        <v>800</v>
      </c>
      <c r="KM911" s="45">
        <f>IF(KH911="","",KI911*KL911)</f>
        <v>6400</v>
      </c>
      <c r="KN911" s="46">
        <f>IF(KI911="","",KM911/(KE911*100))</f>
        <v>0.61538461538461542</v>
      </c>
      <c r="KO911" s="37"/>
      <c r="KP911" s="29"/>
      <c r="KQ911" s="47"/>
      <c r="KR911" s="45">
        <v>15211</v>
      </c>
      <c r="KS911" s="45">
        <f>IF(KR911="","",KR911-KR907)</f>
        <v>61</v>
      </c>
      <c r="KT911" s="45">
        <v>1810</v>
      </c>
      <c r="KU911" s="45">
        <f>IF(KT911="","",KT911-KT907)</f>
        <v>11</v>
      </c>
      <c r="KV911" s="45">
        <v>41</v>
      </c>
      <c r="KW911" s="45">
        <f>IF(KV911="","",KV907+KX907-KV911)</f>
        <v>10</v>
      </c>
      <c r="KX911" s="269">
        <v>12</v>
      </c>
      <c r="KY911" s="63" t="str">
        <f>IF(KR911="","",KY907)</f>
        <v>スプランキーマスコット</v>
      </c>
      <c r="KZ911" s="280">
        <f>IF(KS911="","",KZ907)</f>
        <v>165</v>
      </c>
      <c r="LA911" s="45">
        <f>IF(KV911="","",KW911*KZ911)</f>
        <v>1650</v>
      </c>
      <c r="LB911" s="46">
        <f>IF(KW911="","",LA911/(KS911*100))</f>
        <v>0.27049180327868855</v>
      </c>
      <c r="LC911" s="37"/>
      <c r="LD911" s="29"/>
      <c r="LE911" s="47"/>
      <c r="LF911" s="45"/>
      <c r="LG911" s="45"/>
      <c r="LH911" s="45"/>
      <c r="LI911" s="45" t="str">
        <f t="shared" si="3950"/>
        <v/>
      </c>
      <c r="LJ911" s="45"/>
      <c r="LK911" s="45" t="str">
        <f t="shared" si="4138"/>
        <v/>
      </c>
      <c r="LL911" s="45"/>
      <c r="LM911" s="73" t="str">
        <f t="shared" ref="LM911" si="4141">IF(LF910="","",LM908)</f>
        <v/>
      </c>
      <c r="LN911" s="280" t="str">
        <f t="shared" ref="LN911" si="4142">IF(LG910="","",LN908)</f>
        <v/>
      </c>
      <c r="LO911" s="45" t="str">
        <f t="shared" si="3840"/>
        <v/>
      </c>
      <c r="LP911" s="46"/>
      <c r="LQ911" s="37"/>
      <c r="LR911" s="29"/>
      <c r="LS911" s="47"/>
      <c r="LT911" s="280"/>
      <c r="LU911" s="45" t="str">
        <f t="shared" si="4113"/>
        <v/>
      </c>
      <c r="LV911" s="45"/>
      <c r="LW911" s="45"/>
      <c r="LX911" s="45"/>
      <c r="LY911" s="45" t="str">
        <f t="shared" si="4114"/>
        <v/>
      </c>
      <c r="LZ911" s="45"/>
      <c r="MA911" s="45"/>
      <c r="MB911" s="45"/>
      <c r="MC911" s="45" t="str">
        <f t="shared" si="4083"/>
        <v/>
      </c>
      <c r="MD911" s="46" t="str">
        <f t="shared" si="4084"/>
        <v/>
      </c>
      <c r="ME911" s="37"/>
      <c r="MF911" s="29"/>
      <c r="MG911" s="47"/>
      <c r="MH911" s="280"/>
      <c r="MI911" s="45" t="str">
        <f t="shared" si="4115"/>
        <v/>
      </c>
      <c r="MJ911" s="45"/>
      <c r="MK911" s="45"/>
      <c r="ML911" s="45"/>
      <c r="MM911" s="45" t="str">
        <f t="shared" si="4116"/>
        <v/>
      </c>
      <c r="MN911" s="45"/>
      <c r="MO911" s="45"/>
      <c r="MP911" s="45"/>
      <c r="MQ911" s="45" t="str">
        <f t="shared" si="4087"/>
        <v/>
      </c>
      <c r="MR911" s="46" t="str">
        <f t="shared" si="4088"/>
        <v/>
      </c>
      <c r="MS911" s="37"/>
      <c r="MT911" s="29"/>
      <c r="MU911" s="47"/>
      <c r="MV911" s="280"/>
      <c r="MW911" s="45" t="str">
        <f t="shared" si="4117"/>
        <v/>
      </c>
      <c r="MX911" s="45"/>
      <c r="MY911" s="45"/>
      <c r="MZ911" s="45"/>
      <c r="NA911" s="45" t="str">
        <f t="shared" si="4118"/>
        <v/>
      </c>
      <c r="NB911" s="45"/>
      <c r="NC911" s="45"/>
      <c r="ND911" s="45"/>
      <c r="NE911" s="45" t="str">
        <f t="shared" si="4091"/>
        <v/>
      </c>
      <c r="NF911" s="46" t="str">
        <f t="shared" si="4092"/>
        <v/>
      </c>
      <c r="NG911" s="37"/>
      <c r="NH911" s="29"/>
      <c r="NI911" s="47"/>
      <c r="NJ911" s="280"/>
      <c r="NK911" s="45" t="str">
        <f t="shared" si="4119"/>
        <v/>
      </c>
      <c r="NL911" s="45"/>
      <c r="NM911" s="45"/>
      <c r="NN911" s="45"/>
      <c r="NO911" s="45" t="str">
        <f t="shared" si="4120"/>
        <v/>
      </c>
      <c r="NP911" s="45"/>
      <c r="NQ911" s="45"/>
      <c r="NR911" s="45"/>
      <c r="NS911" s="45" t="str">
        <f t="shared" si="4095"/>
        <v/>
      </c>
      <c r="NT911" s="46" t="str">
        <f t="shared" si="4096"/>
        <v/>
      </c>
      <c r="NU911" s="37"/>
    </row>
    <row r="912" spans="1:385" ht="15.75" thickBot="1" x14ac:dyDescent="0.3">
      <c r="A912" s="38"/>
      <c r="B912" s="39"/>
      <c r="C912" s="40"/>
      <c r="D912" s="40"/>
      <c r="E912" s="40"/>
      <c r="F912" s="135"/>
      <c r="G912" s="135"/>
      <c r="H912" s="42"/>
      <c r="I912" s="45"/>
      <c r="J912" s="45" t="str">
        <f t="shared" si="4097"/>
        <v/>
      </c>
      <c r="K912" s="45"/>
      <c r="L912" s="45"/>
      <c r="M912" s="45"/>
      <c r="N912" s="45" t="str">
        <f t="shared" si="4098"/>
        <v/>
      </c>
      <c r="O912" s="45"/>
      <c r="P912" s="45"/>
      <c r="Q912" s="45"/>
      <c r="R912" s="45" t="str">
        <f t="shared" si="3957"/>
        <v/>
      </c>
      <c r="S912" s="46" t="str">
        <f t="shared" si="3958"/>
        <v/>
      </c>
      <c r="T912" s="37"/>
      <c r="U912" s="29"/>
      <c r="V912" s="47"/>
      <c r="W912" s="280"/>
      <c r="X912" s="45" t="str">
        <f t="shared" si="4099"/>
        <v/>
      </c>
      <c r="Y912" s="45"/>
      <c r="Z912" s="45"/>
      <c r="AA912" s="45"/>
      <c r="AB912" s="45" t="str">
        <f t="shared" si="4100"/>
        <v/>
      </c>
      <c r="AC912" s="45"/>
      <c r="AD912" s="45"/>
      <c r="AE912" s="45"/>
      <c r="AF912" s="45" t="str">
        <f t="shared" si="3959"/>
        <v/>
      </c>
      <c r="AG912" s="46" t="str">
        <f t="shared" si="3960"/>
        <v/>
      </c>
      <c r="AH912" s="37"/>
      <c r="AI912" s="29"/>
      <c r="AJ912" s="47"/>
      <c r="AK912" s="45"/>
      <c r="AL912" s="45" t="str">
        <f t="shared" si="4101"/>
        <v/>
      </c>
      <c r="AM912" s="45"/>
      <c r="AN912" s="45" t="str">
        <f t="shared" si="4102"/>
        <v/>
      </c>
      <c r="AO912" s="45"/>
      <c r="AP912" s="45" t="str">
        <f t="shared" si="4103"/>
        <v/>
      </c>
      <c r="AQ912" s="45"/>
      <c r="AR912" s="45"/>
      <c r="AS912" s="45"/>
      <c r="AT912" s="45" t="str">
        <f t="shared" si="3961"/>
        <v/>
      </c>
      <c r="AU912" s="46" t="str">
        <f t="shared" si="3929"/>
        <v/>
      </c>
      <c r="AV912" s="37"/>
      <c r="AW912" s="29"/>
      <c r="AX912" s="47"/>
      <c r="AY912" s="45"/>
      <c r="AZ912" s="45" t="str">
        <f t="shared" si="4104"/>
        <v/>
      </c>
      <c r="BA912" s="45"/>
      <c r="BB912" s="45" t="str">
        <f t="shared" si="4105"/>
        <v/>
      </c>
      <c r="BC912" s="45"/>
      <c r="BD912" s="45" t="str">
        <f t="shared" si="4106"/>
        <v/>
      </c>
      <c r="BE912" s="45"/>
      <c r="BF912" s="45"/>
      <c r="BG912" s="45"/>
      <c r="BH912" s="45" t="str">
        <f t="shared" si="3962"/>
        <v/>
      </c>
      <c r="BI912" s="46" t="str">
        <f t="shared" si="3963"/>
        <v/>
      </c>
      <c r="BJ912" s="37"/>
      <c r="BK912" s="29"/>
      <c r="BL912" s="75"/>
      <c r="BM912" s="76">
        <v>13254</v>
      </c>
      <c r="BN912" s="76">
        <f t="shared" si="4131"/>
        <v>95</v>
      </c>
      <c r="BO912" s="76">
        <v>1621</v>
      </c>
      <c r="BP912" s="76">
        <f t="shared" si="3897"/>
        <v>5</v>
      </c>
      <c r="BQ912" s="76">
        <v>270</v>
      </c>
      <c r="BR912" s="76">
        <f t="shared" si="3846"/>
        <v>20</v>
      </c>
      <c r="BS912" s="76">
        <v>0</v>
      </c>
      <c r="BT912" s="78" t="str">
        <f t="shared" si="3847"/>
        <v>サンリオブレスレット</v>
      </c>
      <c r="BU912" s="284">
        <f t="shared" si="3848"/>
        <v>200</v>
      </c>
      <c r="BV912" s="76">
        <f t="shared" si="3849"/>
        <v>4000</v>
      </c>
      <c r="BW912" s="80">
        <f t="shared" si="3850"/>
        <v>0.42105263157894735</v>
      </c>
      <c r="BX912" s="37"/>
      <c r="BY912" s="57"/>
      <c r="BZ912" s="75"/>
      <c r="CA912" s="76">
        <v>4015</v>
      </c>
      <c r="CB912" s="76">
        <f t="shared" si="4132"/>
        <v>78</v>
      </c>
      <c r="CC912" s="76">
        <v>233</v>
      </c>
      <c r="CD912" s="76">
        <f t="shared" si="3899"/>
        <v>6</v>
      </c>
      <c r="CE912" s="76">
        <v>4</v>
      </c>
      <c r="CF912" s="76">
        <f t="shared" si="3852"/>
        <v>8</v>
      </c>
      <c r="CG912" s="76">
        <v>2</v>
      </c>
      <c r="CH912" s="78" t="str">
        <f t="shared" si="3853"/>
        <v>ピクミンマスコット</v>
      </c>
      <c r="CI912" s="284">
        <f t="shared" si="3854"/>
        <v>682</v>
      </c>
      <c r="CJ912" s="76">
        <f t="shared" si="3855"/>
        <v>5456</v>
      </c>
      <c r="CK912" s="80">
        <f t="shared" si="3856"/>
        <v>0.69948717948717953</v>
      </c>
      <c r="CL912" s="37" t="s">
        <v>209</v>
      </c>
      <c r="CM912" s="29"/>
      <c r="CN912" s="75"/>
      <c r="CO912" s="76">
        <v>16227</v>
      </c>
      <c r="CP912" s="76">
        <f t="shared" si="4133"/>
        <v>32</v>
      </c>
      <c r="CQ912" s="76">
        <v>1140</v>
      </c>
      <c r="CR912" s="76">
        <f t="shared" si="3901"/>
        <v>2</v>
      </c>
      <c r="CS912" s="76">
        <v>65</v>
      </c>
      <c r="CT912" s="76">
        <f t="shared" si="3858"/>
        <v>4</v>
      </c>
      <c r="CU912" s="76">
        <v>0</v>
      </c>
      <c r="CV912" s="78" t="str">
        <f t="shared" si="3859"/>
        <v>モンチッチボールペン</v>
      </c>
      <c r="CW912" s="284">
        <f t="shared" si="3860"/>
        <v>160</v>
      </c>
      <c r="CX912" s="76">
        <f t="shared" si="3861"/>
        <v>640</v>
      </c>
      <c r="CY912" s="80">
        <f t="shared" si="3862"/>
        <v>0.2</v>
      </c>
      <c r="CZ912" s="37"/>
      <c r="DA912" s="29"/>
      <c r="DB912" s="47"/>
      <c r="DC912" s="280"/>
      <c r="DD912" s="45" t="str">
        <f t="shared" si="4107"/>
        <v/>
      </c>
      <c r="DE912" s="45"/>
      <c r="DF912" s="45"/>
      <c r="DG912" s="45"/>
      <c r="DH912" s="45" t="str">
        <f t="shared" si="4108"/>
        <v/>
      </c>
      <c r="DI912" s="45"/>
      <c r="DJ912" s="45"/>
      <c r="DK912" s="45"/>
      <c r="DL912" s="45" t="str">
        <f t="shared" si="4039"/>
        <v/>
      </c>
      <c r="DM912" s="46" t="str">
        <f t="shared" si="4040"/>
        <v/>
      </c>
      <c r="DN912" s="37"/>
      <c r="DO912" s="29"/>
      <c r="DP912" s="47"/>
      <c r="DQ912" s="45"/>
      <c r="DR912" s="45" t="str">
        <f t="shared" si="4109"/>
        <v/>
      </c>
      <c r="DS912" s="45"/>
      <c r="DT912" s="45" t="str">
        <f t="shared" si="4110"/>
        <v/>
      </c>
      <c r="DU912" s="45"/>
      <c r="DV912" s="45" t="str">
        <f t="shared" si="4111"/>
        <v/>
      </c>
      <c r="DW912" s="45"/>
      <c r="DX912" s="45"/>
      <c r="DY912" s="45"/>
      <c r="DZ912" s="45" t="str">
        <f t="shared" si="4044"/>
        <v/>
      </c>
      <c r="EA912" s="46" t="str">
        <f t="shared" si="4045"/>
        <v/>
      </c>
      <c r="EB912" s="37"/>
      <c r="GU912" s="220"/>
      <c r="HX912" s="360"/>
      <c r="HY912" s="75"/>
      <c r="HZ912" s="76">
        <v>3095</v>
      </c>
      <c r="IA912" s="76">
        <f t="shared" si="4134"/>
        <v>156</v>
      </c>
      <c r="IB912" s="76">
        <v>141</v>
      </c>
      <c r="IC912" s="76">
        <f t="shared" si="3903"/>
        <v>8</v>
      </c>
      <c r="ID912" s="76">
        <v>120</v>
      </c>
      <c r="IE912" s="76">
        <f t="shared" si="3864"/>
        <v>43</v>
      </c>
      <c r="IF912" s="76">
        <v>0</v>
      </c>
      <c r="IG912" s="78" t="str">
        <f t="shared" si="3865"/>
        <v>スプランキーラバー</v>
      </c>
      <c r="IH912" s="284">
        <f t="shared" si="3866"/>
        <v>200</v>
      </c>
      <c r="II912" s="76">
        <f t="shared" si="3867"/>
        <v>8600</v>
      </c>
      <c r="IJ912" s="80">
        <f t="shared" si="3868"/>
        <v>0.55128205128205132</v>
      </c>
      <c r="IK912" s="37"/>
      <c r="IL912" s="29"/>
      <c r="IM912" s="75"/>
      <c r="IN912" s="76">
        <v>3687</v>
      </c>
      <c r="IO912" s="76">
        <f t="shared" si="4135"/>
        <v>63</v>
      </c>
      <c r="IP912" s="76">
        <v>163</v>
      </c>
      <c r="IQ912" s="76">
        <f t="shared" si="3905"/>
        <v>3</v>
      </c>
      <c r="IR912" s="76">
        <v>42</v>
      </c>
      <c r="IS912" s="76">
        <f t="shared" si="3870"/>
        <v>4</v>
      </c>
      <c r="IT912" s="76">
        <v>0</v>
      </c>
      <c r="IU912" s="78" t="str">
        <f t="shared" si="3871"/>
        <v>NICI</v>
      </c>
      <c r="IV912" s="284">
        <f t="shared" si="3872"/>
        <v>682</v>
      </c>
      <c r="IW912" s="76">
        <f t="shared" si="3873"/>
        <v>2728</v>
      </c>
      <c r="IX912" s="80">
        <f t="shared" si="3874"/>
        <v>0.43301587301587302</v>
      </c>
      <c r="IY912" s="37"/>
      <c r="IZ912" s="278"/>
      <c r="JA912" s="75"/>
      <c r="JB912" s="76">
        <v>1973</v>
      </c>
      <c r="JC912" s="76">
        <f t="shared" si="4136"/>
        <v>22</v>
      </c>
      <c r="JD912" s="76">
        <v>113</v>
      </c>
      <c r="JE912" s="76">
        <f t="shared" si="3907"/>
        <v>1</v>
      </c>
      <c r="JF912" s="76">
        <v>39</v>
      </c>
      <c r="JG912" s="76">
        <f t="shared" si="3876"/>
        <v>2</v>
      </c>
      <c r="JH912" s="76">
        <v>15</v>
      </c>
      <c r="JI912" s="78" t="str">
        <f>IF(JB912="","",JI908)</f>
        <v>サンリオシューズKH</v>
      </c>
      <c r="JJ912" s="284">
        <f t="shared" si="3878"/>
        <v>387</v>
      </c>
      <c r="JK912" s="76">
        <f t="shared" si="3879"/>
        <v>774</v>
      </c>
      <c r="JL912" s="80">
        <f t="shared" si="3880"/>
        <v>0.35181818181818181</v>
      </c>
      <c r="JM912" s="37"/>
      <c r="JN912" s="29"/>
      <c r="JO912" s="75"/>
      <c r="JP912" s="76">
        <v>2817</v>
      </c>
      <c r="JQ912" s="76">
        <f t="shared" si="4137"/>
        <v>28</v>
      </c>
      <c r="JR912" s="76">
        <v>156</v>
      </c>
      <c r="JS912" s="76">
        <f t="shared" si="3909"/>
        <v>2</v>
      </c>
      <c r="JT912" s="76">
        <v>14</v>
      </c>
      <c r="JU912" s="76">
        <f t="shared" si="3882"/>
        <v>2</v>
      </c>
      <c r="JV912" s="76">
        <v>0</v>
      </c>
      <c r="JW912" s="78" t="str">
        <f t="shared" si="3883"/>
        <v>グミッツェル</v>
      </c>
      <c r="JX912" s="284">
        <f t="shared" si="3884"/>
        <v>170</v>
      </c>
      <c r="JY912" s="76">
        <f t="shared" si="3885"/>
        <v>340</v>
      </c>
      <c r="JZ912" s="80">
        <f t="shared" si="3886"/>
        <v>0.12142857142857143</v>
      </c>
      <c r="KA912" s="37"/>
      <c r="KB912" s="51"/>
      <c r="KC912" s="75"/>
      <c r="KD912" s="76">
        <v>8398</v>
      </c>
      <c r="KE912" s="76">
        <f>IF(KD912="","",KD912-KD908)</f>
        <v>42</v>
      </c>
      <c r="KF912" s="76">
        <v>432</v>
      </c>
      <c r="KG912" s="76">
        <f>IF(KF912="","",KF912-KF908)</f>
        <v>6</v>
      </c>
      <c r="KH912" s="76">
        <v>100</v>
      </c>
      <c r="KI912" s="76">
        <f>IF(KH912="","",KH908+KJ908-KH912)</f>
        <v>8</v>
      </c>
      <c r="KJ912" s="76">
        <v>0</v>
      </c>
      <c r="KK912" s="78" t="str">
        <f>IF(KD912="","",KK908)</f>
        <v>モンチッチボールペン</v>
      </c>
      <c r="KL912" s="284">
        <f>IF(KE912="","",KL908)</f>
        <v>180</v>
      </c>
      <c r="KM912" s="76">
        <f>IF(KH912="","",KI912*KL912)</f>
        <v>1440</v>
      </c>
      <c r="KN912" s="80">
        <f>IF(KI912="","",KM912/(KE912*100))</f>
        <v>0.34285714285714286</v>
      </c>
      <c r="KO912" s="37"/>
      <c r="KP912" s="29"/>
      <c r="KQ912" s="75"/>
      <c r="KR912" s="76">
        <v>16092</v>
      </c>
      <c r="KS912" s="76">
        <f>IF(KR912="","",KR912-KR908)</f>
        <v>58</v>
      </c>
      <c r="KT912" s="76">
        <v>1903</v>
      </c>
      <c r="KU912" s="76">
        <f>IF(KT912="","",KT912-KT908)</f>
        <v>3</v>
      </c>
      <c r="KV912" s="76">
        <v>145</v>
      </c>
      <c r="KW912" s="76">
        <f>IF(KV912="","",KV908+KX908-KV912)</f>
        <v>4</v>
      </c>
      <c r="KX912" s="76">
        <v>0</v>
      </c>
      <c r="KY912" s="78" t="str">
        <f>IF(KR912="","",KY908)</f>
        <v>スプランキーラバー</v>
      </c>
      <c r="KZ912" s="284">
        <f>IF(KS912="","",KZ908)</f>
        <v>187</v>
      </c>
      <c r="LA912" s="76">
        <f>IF(KV912="","",KW912*KZ912)</f>
        <v>748</v>
      </c>
      <c r="LB912" s="80">
        <f>IF(KW912="","",LA912/(KS912*100))</f>
        <v>0.12896551724137931</v>
      </c>
      <c r="LC912" s="37"/>
      <c r="LD912" s="29"/>
      <c r="LE912" s="75"/>
      <c r="LF912" s="76"/>
      <c r="LG912" s="76"/>
      <c r="LH912" s="76"/>
      <c r="LI912" s="76" t="str">
        <f t="shared" si="3950"/>
        <v/>
      </c>
      <c r="LJ912" s="76"/>
      <c r="LK912" s="76" t="str">
        <f t="shared" si="4138"/>
        <v/>
      </c>
      <c r="LL912" s="76"/>
      <c r="LM912" s="78" t="str">
        <f t="shared" ref="LM912" si="4143">IF(LF910="","",LM909)</f>
        <v/>
      </c>
      <c r="LN912" s="284" t="str">
        <f t="shared" ref="LN912" si="4144">IF(LG910="","",LN909)</f>
        <v/>
      </c>
      <c r="LO912" s="76" t="str">
        <f t="shared" si="3840"/>
        <v/>
      </c>
      <c r="LP912" s="80"/>
      <c r="LQ912" s="37"/>
      <c r="LR912" s="29"/>
      <c r="LS912" s="47"/>
      <c r="LT912" s="280"/>
      <c r="LU912" s="45" t="str">
        <f t="shared" si="4113"/>
        <v/>
      </c>
      <c r="LV912" s="45"/>
      <c r="LW912" s="45"/>
      <c r="LX912" s="45"/>
      <c r="LY912" s="45" t="str">
        <f t="shared" si="4114"/>
        <v/>
      </c>
      <c r="LZ912" s="45"/>
      <c r="MA912" s="45"/>
      <c r="MB912" s="45"/>
      <c r="MC912" s="45" t="str">
        <f t="shared" si="4083"/>
        <v/>
      </c>
      <c r="MD912" s="46" t="str">
        <f t="shared" si="4084"/>
        <v/>
      </c>
      <c r="ME912" s="37"/>
      <c r="MF912" s="29"/>
      <c r="MG912" s="47"/>
      <c r="MH912" s="280"/>
      <c r="MI912" s="45" t="str">
        <f t="shared" si="4115"/>
        <v/>
      </c>
      <c r="MJ912" s="45"/>
      <c r="MK912" s="45"/>
      <c r="ML912" s="45"/>
      <c r="MM912" s="45" t="str">
        <f t="shared" si="4116"/>
        <v/>
      </c>
      <c r="MN912" s="45"/>
      <c r="MO912" s="45"/>
      <c r="MP912" s="45"/>
      <c r="MQ912" s="45" t="str">
        <f t="shared" si="4087"/>
        <v/>
      </c>
      <c r="MR912" s="46" t="str">
        <f t="shared" si="4088"/>
        <v/>
      </c>
      <c r="MS912" s="37"/>
      <c r="MT912" s="29"/>
      <c r="MU912" s="47"/>
      <c r="MV912" s="280"/>
      <c r="MW912" s="45" t="str">
        <f t="shared" si="4117"/>
        <v/>
      </c>
      <c r="MX912" s="45"/>
      <c r="MY912" s="45"/>
      <c r="MZ912" s="45"/>
      <c r="NA912" s="45" t="str">
        <f t="shared" si="4118"/>
        <v/>
      </c>
      <c r="NB912" s="45"/>
      <c r="NC912" s="45"/>
      <c r="ND912" s="45"/>
      <c r="NE912" s="45" t="str">
        <f t="shared" si="4091"/>
        <v/>
      </c>
      <c r="NF912" s="46" t="str">
        <f t="shared" si="4092"/>
        <v/>
      </c>
      <c r="NG912" s="37"/>
      <c r="NH912" s="29"/>
      <c r="NI912" s="47"/>
      <c r="NJ912" s="280"/>
      <c r="NK912" s="45" t="str">
        <f t="shared" si="4119"/>
        <v/>
      </c>
      <c r="NL912" s="45"/>
      <c r="NM912" s="45"/>
      <c r="NN912" s="45"/>
      <c r="NO912" s="45" t="str">
        <f t="shared" si="4120"/>
        <v/>
      </c>
      <c r="NP912" s="45"/>
      <c r="NQ912" s="45"/>
      <c r="NR912" s="45"/>
      <c r="NS912" s="45" t="str">
        <f t="shared" si="4095"/>
        <v/>
      </c>
      <c r="NT912" s="46" t="str">
        <f t="shared" si="4096"/>
        <v/>
      </c>
      <c r="NU912" s="37"/>
    </row>
    <row r="913" spans="1:385" ht="15.75" thickTop="1" x14ac:dyDescent="0.25">
      <c r="A913" s="38"/>
      <c r="B913" s="39"/>
      <c r="C913" s="40"/>
      <c r="D913" s="40"/>
      <c r="E913" s="40"/>
      <c r="F913" s="135"/>
      <c r="G913" s="135"/>
      <c r="H913" s="42"/>
      <c r="I913" s="45"/>
      <c r="J913" s="45" t="str">
        <f t="shared" si="4097"/>
        <v/>
      </c>
      <c r="K913" s="45"/>
      <c r="L913" s="45"/>
      <c r="M913" s="45"/>
      <c r="N913" s="45" t="str">
        <f t="shared" si="4098"/>
        <v/>
      </c>
      <c r="O913" s="45"/>
      <c r="P913" s="45"/>
      <c r="Q913" s="45"/>
      <c r="R913" s="45" t="str">
        <f t="shared" si="3957"/>
        <v/>
      </c>
      <c r="S913" s="46" t="str">
        <f t="shared" si="3958"/>
        <v/>
      </c>
      <c r="T913" s="37"/>
      <c r="U913" s="29"/>
      <c r="V913" s="47"/>
      <c r="W913" s="280"/>
      <c r="X913" s="45" t="str">
        <f t="shared" si="4099"/>
        <v/>
      </c>
      <c r="Y913" s="45"/>
      <c r="Z913" s="45"/>
      <c r="AA913" s="45"/>
      <c r="AB913" s="45" t="str">
        <f t="shared" si="4100"/>
        <v/>
      </c>
      <c r="AC913" s="45"/>
      <c r="AD913" s="45"/>
      <c r="AE913" s="45"/>
      <c r="AF913" s="45" t="str">
        <f t="shared" si="3959"/>
        <v/>
      </c>
      <c r="AG913" s="46" t="str">
        <f t="shared" si="3960"/>
        <v/>
      </c>
      <c r="AH913" s="37"/>
      <c r="AI913" s="29"/>
      <c r="AJ913" s="47"/>
      <c r="AK913" s="45"/>
      <c r="AL913" s="45" t="str">
        <f t="shared" si="4101"/>
        <v/>
      </c>
      <c r="AM913" s="45"/>
      <c r="AN913" s="45" t="str">
        <f t="shared" si="4102"/>
        <v/>
      </c>
      <c r="AO913" s="45"/>
      <c r="AP913" s="45" t="str">
        <f t="shared" si="4103"/>
        <v/>
      </c>
      <c r="AQ913" s="45"/>
      <c r="AR913" s="45"/>
      <c r="AS913" s="45"/>
      <c r="AT913" s="45" t="str">
        <f t="shared" si="3961"/>
        <v/>
      </c>
      <c r="AU913" s="46" t="str">
        <f t="shared" si="3929"/>
        <v/>
      </c>
      <c r="AV913" s="37"/>
      <c r="AW913" s="29"/>
      <c r="AX913" s="47"/>
      <c r="AY913" s="45"/>
      <c r="AZ913" s="45" t="str">
        <f t="shared" si="4104"/>
        <v/>
      </c>
      <c r="BA913" s="45"/>
      <c r="BB913" s="45" t="str">
        <f t="shared" si="4105"/>
        <v/>
      </c>
      <c r="BC913" s="45"/>
      <c r="BD913" s="45" t="str">
        <f t="shared" si="4106"/>
        <v/>
      </c>
      <c r="BE913" s="45"/>
      <c r="BF913" s="45"/>
      <c r="BG913" s="45"/>
      <c r="BH913" s="45" t="str">
        <f t="shared" si="3962"/>
        <v/>
      </c>
      <c r="BI913" s="46" t="str">
        <f t="shared" si="3963"/>
        <v/>
      </c>
      <c r="BJ913" s="37"/>
      <c r="BK913" s="29"/>
      <c r="BL913" s="273">
        <f>IF($A886="","",$A886)</f>
        <v>45826</v>
      </c>
      <c r="BM913" s="45">
        <v>16055</v>
      </c>
      <c r="BN913" s="271">
        <f>IF(BM913="","",BM913-BM909)</f>
        <v>15</v>
      </c>
      <c r="BO913" s="45">
        <v>690</v>
      </c>
      <c r="BP913" s="87">
        <f>IF(BO913="","",BO913-BO909)</f>
        <v>0</v>
      </c>
      <c r="BQ913" s="271">
        <v>13</v>
      </c>
      <c r="BR913" s="271">
        <f t="shared" ref="BR913:BR932" si="4145">IF(BQ913="","",BQ909+BS909-BQ913)</f>
        <v>0</v>
      </c>
      <c r="BS913" s="271">
        <v>0</v>
      </c>
      <c r="BT913" s="274" t="str">
        <f t="shared" ref="BT913:BT932" si="4146">IF(BM913="","",BT909)</f>
        <v>ギャルキティキーケース</v>
      </c>
      <c r="BU913" s="272">
        <f t="shared" ref="BU913:BU932" si="4147">IF(BN913="","",BU909)</f>
        <v>726</v>
      </c>
      <c r="BV913" s="87">
        <f t="shared" ref="BV913:BV932" si="4148">IF(BQ913="","",BR913*BU913)</f>
        <v>0</v>
      </c>
      <c r="BW913" s="89">
        <f t="shared" ref="BW913:BW932" si="4149">IF(BR913="","",BV913/(BN913*100))</f>
        <v>0</v>
      </c>
      <c r="BX913" s="37"/>
      <c r="BY913" s="57"/>
      <c r="BZ913" s="273">
        <f>IF($A886="","",$A886)</f>
        <v>45826</v>
      </c>
      <c r="CA913" s="45">
        <v>6215</v>
      </c>
      <c r="CB913" s="271">
        <f>IF(CA913="","",CA913-CA909)</f>
        <v>10</v>
      </c>
      <c r="CC913" s="45">
        <v>220</v>
      </c>
      <c r="CD913" s="87">
        <f>IF(CC913="","",CC913-CC909)</f>
        <v>0</v>
      </c>
      <c r="CE913" s="271">
        <v>11</v>
      </c>
      <c r="CF913" s="271">
        <f t="shared" ref="CF913:CF932" si="4150">IF(CE913="","",CE909+CG909-CE913)</f>
        <v>0</v>
      </c>
      <c r="CG913" s="271">
        <v>0</v>
      </c>
      <c r="CH913" s="274" t="str">
        <f t="shared" ref="CH913:CH932" si="4151">IF(CA913="","",CH909)</f>
        <v>ジャグラーサウンドボタン</v>
      </c>
      <c r="CI913" s="272">
        <f t="shared" ref="CI913:CI932" si="4152">IF(CB913="","",CI909)</f>
        <v>748</v>
      </c>
      <c r="CJ913" s="87">
        <f t="shared" ref="CJ913:CJ932" si="4153">IF(CE913="","",CF913*CI913)</f>
        <v>0</v>
      </c>
      <c r="CK913" s="89">
        <f t="shared" ref="CK913:CK932" si="4154">IF(CF913="","",CJ913/(CB913*100))</f>
        <v>0</v>
      </c>
      <c r="CL913" s="37"/>
      <c r="CM913" s="29"/>
      <c r="CN913" s="273">
        <f>IF($A886="","",$A886)</f>
        <v>45826</v>
      </c>
      <c r="CO913" s="45">
        <v>16297</v>
      </c>
      <c r="CP913" s="271">
        <f>IF(CO913="","",CO913-CO909)</f>
        <v>26</v>
      </c>
      <c r="CQ913" s="45">
        <v>1168</v>
      </c>
      <c r="CR913" s="87">
        <f>IF(CQ913="","",CQ913-CQ909)</f>
        <v>3</v>
      </c>
      <c r="CS913" s="271">
        <v>13</v>
      </c>
      <c r="CT913" s="271">
        <f t="shared" ref="CT913:CT932" si="4155">IF(CS913="","",CS909+CU909-CS913)</f>
        <v>3</v>
      </c>
      <c r="CU913" s="271">
        <v>0</v>
      </c>
      <c r="CV913" s="274" t="str">
        <f t="shared" ref="CV913:CV932" si="4156">IF(CO913="","",CV909)</f>
        <v>ゴールドイヤホン</v>
      </c>
      <c r="CW913" s="272">
        <f t="shared" ref="CW913:CW932" si="4157">IF(CP913="","",CW909)</f>
        <v>770</v>
      </c>
      <c r="CX913" s="87">
        <f t="shared" ref="CX913:CX932" si="4158">IF(CS913="","",CT913*CW913)</f>
        <v>2310</v>
      </c>
      <c r="CY913" s="89">
        <f t="shared" ref="CY913:CY932" si="4159">IF(CT913="","",CX913/(CP913*100))</f>
        <v>0.88846153846153841</v>
      </c>
      <c r="CZ913" s="37" t="s">
        <v>215</v>
      </c>
      <c r="DA913" s="29"/>
      <c r="DB913" s="47"/>
      <c r="DC913" s="280"/>
      <c r="DD913" s="45" t="str">
        <f t="shared" si="4107"/>
        <v/>
      </c>
      <c r="DE913" s="45"/>
      <c r="DF913" s="45"/>
      <c r="DG913" s="45"/>
      <c r="DH913" s="45" t="str">
        <f t="shared" si="4108"/>
        <v/>
      </c>
      <c r="DI913" s="45"/>
      <c r="DJ913" s="45"/>
      <c r="DK913" s="45"/>
      <c r="DL913" s="45" t="str">
        <f t="shared" si="4039"/>
        <v/>
      </c>
      <c r="DM913" s="46" t="str">
        <f t="shared" si="4040"/>
        <v/>
      </c>
      <c r="DN913" s="37"/>
      <c r="DO913" s="29"/>
      <c r="DP913" s="47"/>
      <c r="DQ913" s="45"/>
      <c r="DR913" s="45" t="str">
        <f t="shared" si="4109"/>
        <v/>
      </c>
      <c r="DS913" s="45"/>
      <c r="DT913" s="45" t="str">
        <f t="shared" si="4110"/>
        <v/>
      </c>
      <c r="DU913" s="45"/>
      <c r="DV913" s="45" t="str">
        <f t="shared" si="4111"/>
        <v/>
      </c>
      <c r="DW913" s="45"/>
      <c r="DX913" s="45"/>
      <c r="DY913" s="45"/>
      <c r="DZ913" s="45" t="str">
        <f t="shared" si="4044"/>
        <v/>
      </c>
      <c r="EA913" s="46" t="str">
        <f t="shared" si="4045"/>
        <v/>
      </c>
      <c r="EB913" s="37"/>
      <c r="GU913" s="220"/>
      <c r="HX913" s="360"/>
      <c r="HY913" s="273">
        <f>IF($A886="","",$A886)</f>
        <v>45826</v>
      </c>
      <c r="HZ913" s="45">
        <v>4627</v>
      </c>
      <c r="IA913" s="271">
        <f>IF(HZ913="","",HZ913-HZ909)</f>
        <v>22</v>
      </c>
      <c r="IB913" s="45">
        <v>254</v>
      </c>
      <c r="IC913" s="87">
        <f>IF(IB913="","",IB913-IB909)</f>
        <v>1</v>
      </c>
      <c r="ID913" s="271">
        <v>11</v>
      </c>
      <c r="IE913" s="271">
        <f t="shared" si="3864"/>
        <v>1</v>
      </c>
      <c r="IF913" s="271">
        <v>0</v>
      </c>
      <c r="IG913" s="274" t="str">
        <f t="shared" si="3865"/>
        <v>お菓子ウォレット</v>
      </c>
      <c r="IH913" s="272">
        <f t="shared" si="3866"/>
        <v>800</v>
      </c>
      <c r="II913" s="87">
        <f t="shared" si="3867"/>
        <v>800</v>
      </c>
      <c r="IJ913" s="89">
        <f t="shared" si="3868"/>
        <v>0.36363636363636365</v>
      </c>
      <c r="IK913" s="37"/>
      <c r="IL913" s="29"/>
      <c r="IM913" s="273">
        <f>IF($A886="","",$A886)</f>
        <v>45826</v>
      </c>
      <c r="IN913" s="45">
        <v>3889</v>
      </c>
      <c r="IO913" s="271">
        <f>IF(IN913="","",IN913-IN909)</f>
        <v>34</v>
      </c>
      <c r="IP913" s="45">
        <v>116</v>
      </c>
      <c r="IQ913" s="87">
        <f>IF(IP913="","",IP913-IP909)</f>
        <v>1</v>
      </c>
      <c r="IR913" s="271">
        <v>13</v>
      </c>
      <c r="IS913" s="271">
        <f t="shared" si="3870"/>
        <v>1</v>
      </c>
      <c r="IT913" s="271">
        <v>-1</v>
      </c>
      <c r="IU913" s="274" t="str">
        <f t="shared" si="3871"/>
        <v>ジャグラーイヤホン</v>
      </c>
      <c r="IV913" s="272">
        <f t="shared" si="3872"/>
        <v>1100</v>
      </c>
      <c r="IW913" s="87">
        <f t="shared" si="3873"/>
        <v>1100</v>
      </c>
      <c r="IX913" s="89">
        <f t="shared" si="3874"/>
        <v>0.3235294117647059</v>
      </c>
      <c r="IY913" s="37" t="s">
        <v>214</v>
      </c>
      <c r="IZ913" s="278"/>
      <c r="JA913" s="273">
        <f>IF($A886="","",$A886)</f>
        <v>45826</v>
      </c>
      <c r="JB913" s="45">
        <v>3054</v>
      </c>
      <c r="JC913" s="271">
        <f>IF(JB913="","",JB913-JB909)</f>
        <v>25</v>
      </c>
      <c r="JD913" s="45">
        <v>144</v>
      </c>
      <c r="JE913" s="87">
        <f>IF(JD913="","",JD913-JD909)</f>
        <v>0</v>
      </c>
      <c r="JF913" s="271">
        <v>11</v>
      </c>
      <c r="JG913" s="271">
        <f t="shared" si="3876"/>
        <v>0</v>
      </c>
      <c r="JH913" s="271">
        <v>0</v>
      </c>
      <c r="JI913" s="274" t="str">
        <f t="shared" si="3877"/>
        <v>サンリオFAN</v>
      </c>
      <c r="JJ913" s="272">
        <f t="shared" si="3878"/>
        <v>1100</v>
      </c>
      <c r="JK913" s="87">
        <f t="shared" si="3879"/>
        <v>0</v>
      </c>
      <c r="JL913" s="89">
        <f t="shared" si="3880"/>
        <v>0</v>
      </c>
      <c r="JM913" s="37"/>
      <c r="JN913" s="29"/>
      <c r="JO913" s="273">
        <f>IF($A886="","",$A886)</f>
        <v>45826</v>
      </c>
      <c r="JP913" s="45">
        <v>2702</v>
      </c>
      <c r="JQ913" s="271">
        <f>IF(JP913="","",JP913-JP909)</f>
        <v>12</v>
      </c>
      <c r="JR913" s="45">
        <v>109</v>
      </c>
      <c r="JS913" s="87">
        <f>IF(JR913="","",JR913-JR909)</f>
        <v>1</v>
      </c>
      <c r="JT913" s="271">
        <v>17</v>
      </c>
      <c r="JU913" s="271">
        <f t="shared" si="3882"/>
        <v>0</v>
      </c>
      <c r="JV913" s="271">
        <v>0</v>
      </c>
      <c r="JW913" s="274" t="str">
        <f t="shared" si="3883"/>
        <v>猫アイシャドウ</v>
      </c>
      <c r="JX913" s="272">
        <f t="shared" si="3884"/>
        <v>1034</v>
      </c>
      <c r="JY913" s="87">
        <f t="shared" si="3885"/>
        <v>0</v>
      </c>
      <c r="JZ913" s="89">
        <f t="shared" si="3886"/>
        <v>0</v>
      </c>
      <c r="KA913" s="37"/>
      <c r="KB913" s="51"/>
      <c r="KC913" s="273">
        <f>IF($A886="","",$A886)</f>
        <v>45826</v>
      </c>
      <c r="KD913" s="45">
        <v>10154</v>
      </c>
      <c r="KE913" s="271">
        <f>IF(KD913="","",KD913-KD909)</f>
        <v>41</v>
      </c>
      <c r="KF913" s="45">
        <v>388</v>
      </c>
      <c r="KG913" s="87">
        <f>IF(KF913="","",KF913-KF909)</f>
        <v>1</v>
      </c>
      <c r="KH913" s="271">
        <v>9</v>
      </c>
      <c r="KI913" s="271">
        <f>IF(KH913="","",KH909+KJ909-KH913)</f>
        <v>1</v>
      </c>
      <c r="KJ913" s="271">
        <v>0</v>
      </c>
      <c r="KK913" s="274" t="str">
        <f>IF(KD913="","",KK909)</f>
        <v>サンリオFAN</v>
      </c>
      <c r="KL913" s="272">
        <f>IF(KE913="","",KL909)</f>
        <v>1100</v>
      </c>
      <c r="KM913" s="45">
        <f>IF(KH913="","",KI913*KL913)</f>
        <v>1100</v>
      </c>
      <c r="KN913" s="89">
        <f>IF(KI913="","",KM913/(KE913*100))</f>
        <v>0.26829268292682928</v>
      </c>
      <c r="KO913" s="37"/>
      <c r="KP913" s="29"/>
      <c r="KQ913" s="273">
        <f>IF($A886="","",$A886)</f>
        <v>45826</v>
      </c>
      <c r="KR913" s="45">
        <v>16263</v>
      </c>
      <c r="KS913" s="271">
        <f>IF(KR913="","",KR913-KR909)</f>
        <v>36</v>
      </c>
      <c r="KT913" s="45">
        <v>922</v>
      </c>
      <c r="KU913" s="87">
        <f>IF(KT913="","",KT913-KT909)</f>
        <v>0</v>
      </c>
      <c r="KV913" s="271">
        <v>6</v>
      </c>
      <c r="KW913" s="271">
        <f>IF(KV913="","",KV909+KX909-KV913)</f>
        <v>0</v>
      </c>
      <c r="KX913" s="271">
        <v>0</v>
      </c>
      <c r="KY913" s="274" t="str">
        <f>IF(KR913="","",KY909)</f>
        <v>ジャグラーサウンドフラッシュ</v>
      </c>
      <c r="KZ913" s="272">
        <f>IF(KS913="","",KZ909)</f>
        <v>800</v>
      </c>
      <c r="LA913" s="87">
        <f>IF(KV913="","",KW913*KZ913)</f>
        <v>0</v>
      </c>
      <c r="LB913" s="89">
        <f>IF(KW913="","",LA913/(KS913*100))</f>
        <v>0</v>
      </c>
      <c r="LC913" s="37"/>
      <c r="LD913" s="29"/>
      <c r="LE913" s="273" t="str">
        <f>IF($A889="","",$A889)</f>
        <v/>
      </c>
      <c r="LF913" s="271"/>
      <c r="LG913" s="285" t="str">
        <f>IF(LF913="","",LF913-LF910)</f>
        <v/>
      </c>
      <c r="LH913" s="271"/>
      <c r="LI913" s="271" t="str">
        <f t="shared" si="3950"/>
        <v/>
      </c>
      <c r="LJ913" s="271"/>
      <c r="LK913" s="87" t="str">
        <f t="shared" si="4138"/>
        <v/>
      </c>
      <c r="LL913" s="271"/>
      <c r="LM913" s="65" t="str">
        <f>IF(LF913="","",LM910)</f>
        <v/>
      </c>
      <c r="LN913" s="48" t="str">
        <f>IF(LG913="","",LN910)</f>
        <v/>
      </c>
      <c r="LO913" s="87" t="str">
        <f t="shared" si="3840"/>
        <v/>
      </c>
      <c r="LP913" s="275"/>
      <c r="LQ913" s="37"/>
      <c r="LR913" s="29"/>
      <c r="LS913" s="47"/>
      <c r="LT913" s="280"/>
      <c r="LU913" s="45" t="str">
        <f t="shared" si="4113"/>
        <v/>
      </c>
      <c r="LV913" s="45"/>
      <c r="LW913" s="45"/>
      <c r="LX913" s="45"/>
      <c r="LY913" s="45" t="str">
        <f t="shared" si="4114"/>
        <v/>
      </c>
      <c r="LZ913" s="45"/>
      <c r="MA913" s="45"/>
      <c r="MB913" s="45"/>
      <c r="MC913" s="45" t="str">
        <f t="shared" si="4083"/>
        <v/>
      </c>
      <c r="MD913" s="46" t="str">
        <f t="shared" si="4084"/>
        <v/>
      </c>
      <c r="ME913" s="37"/>
      <c r="MF913" s="29"/>
      <c r="MG913" s="47"/>
      <c r="MH913" s="280"/>
      <c r="MI913" s="45" t="str">
        <f t="shared" si="4115"/>
        <v/>
      </c>
      <c r="MJ913" s="45"/>
      <c r="MK913" s="45"/>
      <c r="ML913" s="45"/>
      <c r="MM913" s="45" t="str">
        <f t="shared" si="4116"/>
        <v/>
      </c>
      <c r="MN913" s="45"/>
      <c r="MO913" s="45"/>
      <c r="MP913" s="45"/>
      <c r="MQ913" s="45" t="str">
        <f t="shared" si="4087"/>
        <v/>
      </c>
      <c r="MR913" s="46" t="str">
        <f t="shared" si="4088"/>
        <v/>
      </c>
      <c r="MS913" s="37"/>
      <c r="MT913" s="29"/>
      <c r="MU913" s="47"/>
      <c r="MV913" s="280"/>
      <c r="MW913" s="45" t="str">
        <f t="shared" si="4117"/>
        <v/>
      </c>
      <c r="MX913" s="45"/>
      <c r="MY913" s="45"/>
      <c r="MZ913" s="45"/>
      <c r="NA913" s="45" t="str">
        <f t="shared" si="4118"/>
        <v/>
      </c>
      <c r="NB913" s="45"/>
      <c r="NC913" s="45"/>
      <c r="ND913" s="45"/>
      <c r="NE913" s="45" t="str">
        <f t="shared" si="4091"/>
        <v/>
      </c>
      <c r="NF913" s="46" t="str">
        <f t="shared" si="4092"/>
        <v/>
      </c>
      <c r="NG913" s="37"/>
      <c r="NH913" s="29"/>
      <c r="NI913" s="47"/>
      <c r="NJ913" s="280"/>
      <c r="NK913" s="45" t="str">
        <f t="shared" si="4119"/>
        <v/>
      </c>
      <c r="NL913" s="45"/>
      <c r="NM913" s="45"/>
      <c r="NN913" s="45"/>
      <c r="NO913" s="45" t="str">
        <f t="shared" si="4120"/>
        <v/>
      </c>
      <c r="NP913" s="45"/>
      <c r="NQ913" s="45"/>
      <c r="NR913" s="45"/>
      <c r="NS913" s="45" t="str">
        <f t="shared" si="4095"/>
        <v/>
      </c>
      <c r="NT913" s="46" t="str">
        <f t="shared" si="4096"/>
        <v/>
      </c>
      <c r="NU913" s="37"/>
    </row>
    <row r="914" spans="1:385" x14ac:dyDescent="0.25">
      <c r="A914" s="38"/>
      <c r="B914" s="39"/>
      <c r="C914" s="40"/>
      <c r="D914" s="40"/>
      <c r="E914" s="40"/>
      <c r="F914" s="135"/>
      <c r="G914" s="135"/>
      <c r="H914" s="42"/>
      <c r="I914" s="45"/>
      <c r="J914" s="45" t="str">
        <f t="shared" si="4097"/>
        <v/>
      </c>
      <c r="K914" s="45"/>
      <c r="L914" s="45"/>
      <c r="M914" s="45"/>
      <c r="N914" s="45" t="str">
        <f t="shared" si="4098"/>
        <v/>
      </c>
      <c r="O914" s="45"/>
      <c r="P914" s="45"/>
      <c r="Q914" s="45"/>
      <c r="R914" s="45" t="str">
        <f t="shared" si="3957"/>
        <v/>
      </c>
      <c r="S914" s="46" t="str">
        <f t="shared" si="3958"/>
        <v/>
      </c>
      <c r="T914" s="37"/>
      <c r="U914" s="29"/>
      <c r="V914" s="47"/>
      <c r="W914" s="280"/>
      <c r="X914" s="45" t="str">
        <f t="shared" si="4099"/>
        <v/>
      </c>
      <c r="Y914" s="45"/>
      <c r="Z914" s="45"/>
      <c r="AA914" s="45"/>
      <c r="AB914" s="45" t="str">
        <f t="shared" si="4100"/>
        <v/>
      </c>
      <c r="AC914" s="45"/>
      <c r="AD914" s="45"/>
      <c r="AE914" s="45"/>
      <c r="AF914" s="45" t="str">
        <f t="shared" si="3959"/>
        <v/>
      </c>
      <c r="AG914" s="46" t="str">
        <f t="shared" si="3960"/>
        <v/>
      </c>
      <c r="AH914" s="37"/>
      <c r="AI914" s="29"/>
      <c r="AJ914" s="47"/>
      <c r="AK914" s="45"/>
      <c r="AL914" s="45" t="str">
        <f t="shared" si="4101"/>
        <v/>
      </c>
      <c r="AM914" s="45"/>
      <c r="AN914" s="45" t="str">
        <f t="shared" si="4102"/>
        <v/>
      </c>
      <c r="AO914" s="45"/>
      <c r="AP914" s="45" t="str">
        <f t="shared" si="4103"/>
        <v/>
      </c>
      <c r="AQ914" s="45"/>
      <c r="AR914" s="45"/>
      <c r="AS914" s="45"/>
      <c r="AT914" s="45" t="str">
        <f t="shared" si="3961"/>
        <v/>
      </c>
      <c r="AU914" s="46" t="str">
        <f t="shared" si="3929"/>
        <v/>
      </c>
      <c r="AV914" s="37"/>
      <c r="AW914" s="29"/>
      <c r="AX914" s="47"/>
      <c r="AY914" s="45"/>
      <c r="AZ914" s="45" t="str">
        <f t="shared" si="4104"/>
        <v/>
      </c>
      <c r="BA914" s="45"/>
      <c r="BB914" s="45" t="str">
        <f t="shared" si="4105"/>
        <v/>
      </c>
      <c r="BC914" s="45"/>
      <c r="BD914" s="45" t="str">
        <f t="shared" si="4106"/>
        <v/>
      </c>
      <c r="BE914" s="45"/>
      <c r="BF914" s="45"/>
      <c r="BG914" s="45"/>
      <c r="BH914" s="45" t="str">
        <f t="shared" si="3962"/>
        <v/>
      </c>
      <c r="BI914" s="46" t="str">
        <f t="shared" si="3963"/>
        <v/>
      </c>
      <c r="BJ914" s="37"/>
      <c r="BK914" s="29"/>
      <c r="BL914" s="47"/>
      <c r="BM914" s="43">
        <v>14124</v>
      </c>
      <c r="BN914" s="45">
        <f>IF(BM914="","",BM914-BM910)</f>
        <v>16</v>
      </c>
      <c r="BO914" s="43">
        <v>548</v>
      </c>
      <c r="BP914" s="45">
        <f>IF(BO914="","",BO914-BO910)</f>
        <v>1</v>
      </c>
      <c r="BQ914" s="45">
        <v>16</v>
      </c>
      <c r="BR914" s="45">
        <f t="shared" si="4145"/>
        <v>1</v>
      </c>
      <c r="BS914" s="271">
        <v>0</v>
      </c>
      <c r="BT914" s="63" t="str">
        <f t="shared" si="4146"/>
        <v>モンチッチヘアゴム</v>
      </c>
      <c r="BU914" s="280">
        <f t="shared" si="4147"/>
        <v>440</v>
      </c>
      <c r="BV914" s="45">
        <f t="shared" si="4148"/>
        <v>440</v>
      </c>
      <c r="BW914" s="46">
        <f t="shared" si="4149"/>
        <v>0.27500000000000002</v>
      </c>
      <c r="BX914" s="37"/>
      <c r="BY914" s="57"/>
      <c r="BZ914" s="47"/>
      <c r="CA914" s="43">
        <v>5909</v>
      </c>
      <c r="CB914" s="45">
        <f>IF(CA914="","",CA914-CA910)</f>
        <v>10</v>
      </c>
      <c r="CC914" s="43">
        <v>194</v>
      </c>
      <c r="CD914" s="45">
        <f>IF(CC914="","",CC914-CC910)</f>
        <v>0</v>
      </c>
      <c r="CE914" s="45">
        <v>11</v>
      </c>
      <c r="CF914" s="45">
        <f t="shared" si="4150"/>
        <v>0</v>
      </c>
      <c r="CG914" s="271">
        <v>0</v>
      </c>
      <c r="CH914" s="63" t="str">
        <f t="shared" si="4151"/>
        <v>ジャグラータイマークロック</v>
      </c>
      <c r="CI914" s="280">
        <f t="shared" si="4152"/>
        <v>748</v>
      </c>
      <c r="CJ914" s="45">
        <f t="shared" si="4153"/>
        <v>0</v>
      </c>
      <c r="CK914" s="46">
        <f t="shared" si="4154"/>
        <v>0</v>
      </c>
      <c r="CL914" s="37"/>
      <c r="CM914" s="29"/>
      <c r="CN914" s="47"/>
      <c r="CO914" s="43">
        <v>15299</v>
      </c>
      <c r="CP914" s="45">
        <f>IF(CO914="","",CO914-CO910)</f>
        <v>49</v>
      </c>
      <c r="CQ914" s="43">
        <v>1090</v>
      </c>
      <c r="CR914" s="45">
        <f>IF(CQ914="","",CQ914-CQ910)</f>
        <v>3</v>
      </c>
      <c r="CS914" s="45">
        <v>7</v>
      </c>
      <c r="CT914" s="45">
        <f t="shared" si="4155"/>
        <v>3</v>
      </c>
      <c r="CU914" s="271">
        <v>0</v>
      </c>
      <c r="CV914" s="63" t="str">
        <f t="shared" si="4156"/>
        <v>サンリオFAN</v>
      </c>
      <c r="CW914" s="280">
        <f t="shared" si="4157"/>
        <v>1100</v>
      </c>
      <c r="CX914" s="45">
        <f t="shared" si="4158"/>
        <v>3300</v>
      </c>
      <c r="CY914" s="46">
        <f t="shared" si="4159"/>
        <v>0.67346938775510201</v>
      </c>
      <c r="CZ914" s="37" t="s">
        <v>215</v>
      </c>
      <c r="DA914" s="29"/>
      <c r="DB914" s="47"/>
      <c r="DC914" s="280"/>
      <c r="DD914" s="45" t="str">
        <f t="shared" si="4107"/>
        <v/>
      </c>
      <c r="DE914" s="45"/>
      <c r="DF914" s="45"/>
      <c r="DG914" s="45"/>
      <c r="DH914" s="45" t="str">
        <f t="shared" si="4108"/>
        <v/>
      </c>
      <c r="DI914" s="45"/>
      <c r="DJ914" s="45"/>
      <c r="DK914" s="45"/>
      <c r="DL914" s="45" t="str">
        <f t="shared" si="4039"/>
        <v/>
      </c>
      <c r="DM914" s="46" t="str">
        <f t="shared" si="4040"/>
        <v/>
      </c>
      <c r="DN914" s="37"/>
      <c r="DO914" s="29"/>
      <c r="DP914" s="47"/>
      <c r="DQ914" s="45"/>
      <c r="DR914" s="45" t="str">
        <f t="shared" si="4109"/>
        <v/>
      </c>
      <c r="DS914" s="45"/>
      <c r="DT914" s="45" t="str">
        <f t="shared" si="4110"/>
        <v/>
      </c>
      <c r="DU914" s="45"/>
      <c r="DV914" s="45" t="str">
        <f t="shared" si="4111"/>
        <v/>
      </c>
      <c r="DW914" s="45"/>
      <c r="DX914" s="45"/>
      <c r="DY914" s="45"/>
      <c r="DZ914" s="45" t="str">
        <f t="shared" si="4044"/>
        <v/>
      </c>
      <c r="EA914" s="46" t="str">
        <f t="shared" si="4045"/>
        <v/>
      </c>
      <c r="EB914" s="37"/>
      <c r="GU914" s="220"/>
      <c r="HX914" s="360"/>
      <c r="HY914" s="47"/>
      <c r="HZ914" s="43">
        <v>2813</v>
      </c>
      <c r="IA914" s="45">
        <f>IF(HZ914="","",HZ914-HZ910)</f>
        <v>29</v>
      </c>
      <c r="IB914" s="43">
        <v>81</v>
      </c>
      <c r="IC914" s="45">
        <f>IF(IB914="","",IB914-IB910)</f>
        <v>0</v>
      </c>
      <c r="ID914" s="45">
        <v>38</v>
      </c>
      <c r="IE914" s="45">
        <f t="shared" si="3864"/>
        <v>0</v>
      </c>
      <c r="IF914" s="271">
        <v>0</v>
      </c>
      <c r="IG914" s="63" t="str">
        <f t="shared" si="3865"/>
        <v>ミニ香水</v>
      </c>
      <c r="IH914" s="280">
        <f t="shared" si="3866"/>
        <v>1100</v>
      </c>
      <c r="II914" s="45">
        <f t="shared" si="3867"/>
        <v>0</v>
      </c>
      <c r="IJ914" s="46">
        <f t="shared" si="3868"/>
        <v>0</v>
      </c>
      <c r="IK914" s="37"/>
      <c r="IL914" s="29"/>
      <c r="IM914" s="47"/>
      <c r="IN914" s="43">
        <v>3521</v>
      </c>
      <c r="IO914" s="45">
        <f>IF(IN914="","",IN914-IN910)</f>
        <v>17</v>
      </c>
      <c r="IP914" s="43">
        <v>79</v>
      </c>
      <c r="IQ914" s="45">
        <f>IF(IP914="","",IP914-IP910)</f>
        <v>0</v>
      </c>
      <c r="IR914" s="45">
        <v>5</v>
      </c>
      <c r="IS914" s="45">
        <f t="shared" si="3870"/>
        <v>0</v>
      </c>
      <c r="IT914" s="271">
        <v>5</v>
      </c>
      <c r="IU914" s="63" t="str">
        <f t="shared" si="3871"/>
        <v>ジャグラーサウンドボタン</v>
      </c>
      <c r="IV914" s="280">
        <f t="shared" si="3872"/>
        <v>900</v>
      </c>
      <c r="IW914" s="45">
        <f t="shared" si="3873"/>
        <v>0</v>
      </c>
      <c r="IX914" s="46">
        <f t="shared" si="3874"/>
        <v>0</v>
      </c>
      <c r="IY914" s="37"/>
      <c r="IZ914" s="278"/>
      <c r="JA914" s="47"/>
      <c r="JB914" s="43">
        <v>2596</v>
      </c>
      <c r="JC914" s="45">
        <f>IF(JB914="","",JB914-JB910)</f>
        <v>2</v>
      </c>
      <c r="JD914" s="43">
        <v>83</v>
      </c>
      <c r="JE914" s="45">
        <f>IF(JD914="","",JD914-JD910)</f>
        <v>0</v>
      </c>
      <c r="JF914" s="45">
        <v>18</v>
      </c>
      <c r="JG914" s="45">
        <f t="shared" si="3876"/>
        <v>0</v>
      </c>
      <c r="JH914" s="271">
        <v>0</v>
      </c>
      <c r="JI914" s="63" t="str">
        <f t="shared" si="3877"/>
        <v>サンリオキーケース</v>
      </c>
      <c r="JJ914" s="280">
        <f t="shared" si="3878"/>
        <v>726</v>
      </c>
      <c r="JK914" s="45">
        <f t="shared" si="3879"/>
        <v>0</v>
      </c>
      <c r="JL914" s="46">
        <f t="shared" si="3880"/>
        <v>0</v>
      </c>
      <c r="JM914" s="37"/>
      <c r="JN914" s="29"/>
      <c r="JO914" s="47"/>
      <c r="JP914" s="43">
        <v>2776</v>
      </c>
      <c r="JQ914" s="45">
        <f>IF(JP914="","",JP914-JP910)</f>
        <v>23</v>
      </c>
      <c r="JR914" s="43">
        <v>64</v>
      </c>
      <c r="JS914" s="45">
        <f>IF(JR914="","",JR914-JR910)</f>
        <v>0</v>
      </c>
      <c r="JT914" s="45">
        <v>37</v>
      </c>
      <c r="JU914" s="45">
        <f t="shared" si="3882"/>
        <v>0</v>
      </c>
      <c r="JV914" s="271">
        <v>-1</v>
      </c>
      <c r="JW914" s="63" t="s">
        <v>216</v>
      </c>
      <c r="JX914" s="280">
        <v>800</v>
      </c>
      <c r="JY914" s="45">
        <f t="shared" si="3885"/>
        <v>0</v>
      </c>
      <c r="JZ914" s="46">
        <f t="shared" si="3886"/>
        <v>0</v>
      </c>
      <c r="KA914" s="37"/>
      <c r="KB914" s="51"/>
      <c r="KC914" s="47"/>
      <c r="KD914" s="43">
        <v>8674</v>
      </c>
      <c r="KE914" s="45">
        <f>IF(KD914="","",KD914-KD910)</f>
        <v>7</v>
      </c>
      <c r="KF914" s="43">
        <v>252</v>
      </c>
      <c r="KG914" s="45">
        <f>IF(KF914="","",KF914-KF910)</f>
        <v>0</v>
      </c>
      <c r="KH914" s="45">
        <v>38</v>
      </c>
      <c r="KI914" s="45">
        <f>IF(KH914="","",KH910+KJ910-KH914)</f>
        <v>0</v>
      </c>
      <c r="KJ914" s="271">
        <v>0</v>
      </c>
      <c r="KK914" s="207" t="str">
        <f>IF(KD914="","",KK910)</f>
        <v>ミニ香水</v>
      </c>
      <c r="KL914" s="280">
        <f>IF(KE914="","",KL910)</f>
        <v>1000</v>
      </c>
      <c r="KM914" s="43">
        <f>IF(KH914="","",KI914*KL914)</f>
        <v>0</v>
      </c>
      <c r="KN914" s="46">
        <f>IF(KI914="","",KM914/(KE914*100))</f>
        <v>0</v>
      </c>
      <c r="KO914" s="37"/>
      <c r="KP914" s="29"/>
      <c r="KQ914" s="47"/>
      <c r="KR914" s="43">
        <v>18237</v>
      </c>
      <c r="KS914" s="45">
        <f>IF(KR914="","",KR914-KR910)</f>
        <v>2</v>
      </c>
      <c r="KT914" s="43">
        <v>1018</v>
      </c>
      <c r="KU914" s="45">
        <f>IF(KT914="","",KT914-KT910)</f>
        <v>0</v>
      </c>
      <c r="KV914" s="45">
        <v>14</v>
      </c>
      <c r="KW914" s="45">
        <f>IF(KV914="","",KV910+KX910-KV914)</f>
        <v>0</v>
      </c>
      <c r="KX914" s="271">
        <v>-1</v>
      </c>
      <c r="KY914" s="63" t="str">
        <f>IF(KR914="","",KY910)</f>
        <v>ジャグラーイヤホン</v>
      </c>
      <c r="KZ914" s="280">
        <f>IF(KS914="","",KZ910)</f>
        <v>1100</v>
      </c>
      <c r="LA914" s="45">
        <f>IF(KV914="","",KW914*KZ914)</f>
        <v>0</v>
      </c>
      <c r="LB914" s="46">
        <f>IF(KW914="","",LA914/(KS914*100))</f>
        <v>0</v>
      </c>
      <c r="LC914" s="37" t="s">
        <v>214</v>
      </c>
      <c r="LD914" s="29"/>
      <c r="LE914" s="47"/>
      <c r="LF914" s="45"/>
      <c r="LG914" s="45"/>
      <c r="LH914" s="45"/>
      <c r="LI914" s="45" t="str">
        <f t="shared" si="3950"/>
        <v/>
      </c>
      <c r="LJ914" s="45"/>
      <c r="LK914" s="45" t="str">
        <f t="shared" si="4138"/>
        <v/>
      </c>
      <c r="LL914" s="45"/>
      <c r="LM914" s="73" t="str">
        <f>IF(LF913="","",LM911)</f>
        <v/>
      </c>
      <c r="LN914" s="280" t="str">
        <f>IF(LG913="","",LN911)</f>
        <v/>
      </c>
      <c r="LO914" s="45" t="str">
        <f t="shared" si="3840"/>
        <v/>
      </c>
      <c r="LP914" s="46"/>
      <c r="LQ914" s="37"/>
      <c r="LR914" s="29"/>
      <c r="LS914" s="47"/>
      <c r="LT914" s="280"/>
      <c r="LU914" s="45" t="str">
        <f t="shared" si="4113"/>
        <v/>
      </c>
      <c r="LV914" s="45"/>
      <c r="LW914" s="45"/>
      <c r="LX914" s="45"/>
      <c r="LY914" s="45" t="str">
        <f t="shared" si="4114"/>
        <v/>
      </c>
      <c r="LZ914" s="45"/>
      <c r="MA914" s="45"/>
      <c r="MB914" s="45"/>
      <c r="MC914" s="45" t="str">
        <f t="shared" si="4083"/>
        <v/>
      </c>
      <c r="MD914" s="46" t="str">
        <f t="shared" si="4084"/>
        <v/>
      </c>
      <c r="ME914" s="37"/>
      <c r="MF914" s="29"/>
      <c r="MG914" s="47"/>
      <c r="MH914" s="280"/>
      <c r="MI914" s="45" t="str">
        <f t="shared" si="4115"/>
        <v/>
      </c>
      <c r="MJ914" s="45"/>
      <c r="MK914" s="45"/>
      <c r="ML914" s="45"/>
      <c r="MM914" s="45" t="str">
        <f t="shared" si="4116"/>
        <v/>
      </c>
      <c r="MN914" s="45"/>
      <c r="MO914" s="45"/>
      <c r="MP914" s="45"/>
      <c r="MQ914" s="45" t="str">
        <f t="shared" si="4087"/>
        <v/>
      </c>
      <c r="MR914" s="46" t="str">
        <f t="shared" si="4088"/>
        <v/>
      </c>
      <c r="MS914" s="37"/>
      <c r="MT914" s="29"/>
      <c r="MU914" s="47"/>
      <c r="MV914" s="280"/>
      <c r="MW914" s="45" t="str">
        <f t="shared" si="4117"/>
        <v/>
      </c>
      <c r="MX914" s="45"/>
      <c r="MY914" s="45"/>
      <c r="MZ914" s="45"/>
      <c r="NA914" s="45" t="str">
        <f t="shared" si="4118"/>
        <v/>
      </c>
      <c r="NB914" s="45"/>
      <c r="NC914" s="45"/>
      <c r="ND914" s="45"/>
      <c r="NE914" s="45" t="str">
        <f t="shared" si="4091"/>
        <v/>
      </c>
      <c r="NF914" s="46" t="str">
        <f t="shared" si="4092"/>
        <v/>
      </c>
      <c r="NG914" s="37"/>
      <c r="NH914" s="29"/>
      <c r="NI914" s="47"/>
      <c r="NJ914" s="280"/>
      <c r="NK914" s="45" t="str">
        <f t="shared" si="4119"/>
        <v/>
      </c>
      <c r="NL914" s="45"/>
      <c r="NM914" s="45"/>
      <c r="NN914" s="45"/>
      <c r="NO914" s="45" t="str">
        <f t="shared" si="4120"/>
        <v/>
      </c>
      <c r="NP914" s="45"/>
      <c r="NQ914" s="45"/>
      <c r="NR914" s="45"/>
      <c r="NS914" s="45" t="str">
        <f t="shared" si="4095"/>
        <v/>
      </c>
      <c r="NT914" s="46" t="str">
        <f t="shared" si="4096"/>
        <v/>
      </c>
      <c r="NU914" s="37"/>
    </row>
    <row r="915" spans="1:385" ht="15.75" thickBot="1" x14ac:dyDescent="0.3">
      <c r="A915" s="38"/>
      <c r="B915" s="39"/>
      <c r="C915" s="40"/>
      <c r="D915" s="40"/>
      <c r="E915" s="40"/>
      <c r="F915" s="135"/>
      <c r="G915" s="135"/>
      <c r="H915" s="42"/>
      <c r="I915" s="45"/>
      <c r="J915" s="45" t="str">
        <f t="shared" si="4097"/>
        <v/>
      </c>
      <c r="K915" s="45"/>
      <c r="L915" s="45"/>
      <c r="M915" s="45"/>
      <c r="N915" s="45" t="str">
        <f t="shared" si="4098"/>
        <v/>
      </c>
      <c r="O915" s="45"/>
      <c r="P915" s="45"/>
      <c r="Q915" s="45"/>
      <c r="R915" s="45" t="str">
        <f t="shared" si="3957"/>
        <v/>
      </c>
      <c r="S915" s="46" t="str">
        <f t="shared" si="3958"/>
        <v/>
      </c>
      <c r="T915" s="37"/>
      <c r="U915" s="29"/>
      <c r="V915" s="47"/>
      <c r="W915" s="280"/>
      <c r="X915" s="45" t="str">
        <f t="shared" si="4099"/>
        <v/>
      </c>
      <c r="Y915" s="45"/>
      <c r="Z915" s="45"/>
      <c r="AA915" s="45"/>
      <c r="AB915" s="45" t="str">
        <f t="shared" si="4100"/>
        <v/>
      </c>
      <c r="AC915" s="45"/>
      <c r="AD915" s="45"/>
      <c r="AE915" s="45"/>
      <c r="AF915" s="45" t="str">
        <f t="shared" si="3959"/>
        <v/>
      </c>
      <c r="AG915" s="46" t="str">
        <f t="shared" si="3960"/>
        <v/>
      </c>
      <c r="AH915" s="37"/>
      <c r="AI915" s="29"/>
      <c r="AJ915" s="47"/>
      <c r="AK915" s="45"/>
      <c r="AL915" s="45" t="str">
        <f t="shared" si="4101"/>
        <v/>
      </c>
      <c r="AM915" s="45"/>
      <c r="AN915" s="45" t="str">
        <f t="shared" si="4102"/>
        <v/>
      </c>
      <c r="AO915" s="45"/>
      <c r="AP915" s="45" t="str">
        <f t="shared" si="4103"/>
        <v/>
      </c>
      <c r="AQ915" s="45"/>
      <c r="AR915" s="45"/>
      <c r="AS915" s="45"/>
      <c r="AT915" s="45" t="str">
        <f t="shared" si="3961"/>
        <v/>
      </c>
      <c r="AU915" s="46" t="str">
        <f t="shared" si="3929"/>
        <v/>
      </c>
      <c r="AV915" s="37"/>
      <c r="AW915" s="29"/>
      <c r="AX915" s="47"/>
      <c r="AY915" s="45"/>
      <c r="AZ915" s="45" t="str">
        <f t="shared" si="4104"/>
        <v/>
      </c>
      <c r="BA915" s="45"/>
      <c r="BB915" s="45" t="str">
        <f t="shared" si="4105"/>
        <v/>
      </c>
      <c r="BC915" s="45"/>
      <c r="BD915" s="45" t="str">
        <f t="shared" si="4106"/>
        <v/>
      </c>
      <c r="BE915" s="45"/>
      <c r="BF915" s="45"/>
      <c r="BG915" s="45"/>
      <c r="BH915" s="45" t="str">
        <f t="shared" si="3962"/>
        <v/>
      </c>
      <c r="BI915" s="46" t="str">
        <f t="shared" si="3963"/>
        <v/>
      </c>
      <c r="BJ915" s="37"/>
      <c r="BK915" s="29"/>
      <c r="BL915" s="47"/>
      <c r="BM915" s="45">
        <v>18541</v>
      </c>
      <c r="BN915" s="45">
        <f>IF(BM915="","",BM915-BM911)</f>
        <v>4</v>
      </c>
      <c r="BO915" s="45">
        <v>874</v>
      </c>
      <c r="BP915" s="45">
        <f>IF(BO915="","",BO915-BO911)</f>
        <v>1</v>
      </c>
      <c r="BQ915" s="45">
        <v>43</v>
      </c>
      <c r="BR915" s="45">
        <f t="shared" si="4145"/>
        <v>1</v>
      </c>
      <c r="BS915" s="269">
        <v>0</v>
      </c>
      <c r="BT915" s="63" t="str">
        <f t="shared" si="4146"/>
        <v>サンリオシューズキーホルダー</v>
      </c>
      <c r="BU915" s="280">
        <f t="shared" si="4147"/>
        <v>396</v>
      </c>
      <c r="BV915" s="45">
        <f t="shared" si="4148"/>
        <v>396</v>
      </c>
      <c r="BW915" s="46">
        <f t="shared" si="4149"/>
        <v>0.99</v>
      </c>
      <c r="BX915" s="37"/>
      <c r="BY915" s="57"/>
      <c r="BZ915" s="47"/>
      <c r="CA915" s="45">
        <v>6025</v>
      </c>
      <c r="CB915" s="45">
        <f>IF(CA915="","",CA915-CA911)</f>
        <v>21</v>
      </c>
      <c r="CC915" s="45">
        <v>348</v>
      </c>
      <c r="CD915" s="45">
        <f>IF(CC915="","",CC915-CC911)</f>
        <v>4</v>
      </c>
      <c r="CE915" s="45">
        <v>107</v>
      </c>
      <c r="CF915" s="45">
        <f t="shared" si="4150"/>
        <v>5</v>
      </c>
      <c r="CG915" s="269">
        <v>0</v>
      </c>
      <c r="CH915" s="63" t="str">
        <f t="shared" si="4151"/>
        <v>スプランキーラバー</v>
      </c>
      <c r="CI915" s="280">
        <f t="shared" si="4152"/>
        <v>187</v>
      </c>
      <c r="CJ915" s="45">
        <f t="shared" si="4153"/>
        <v>935</v>
      </c>
      <c r="CK915" s="46">
        <f t="shared" si="4154"/>
        <v>0.44523809523809521</v>
      </c>
      <c r="CL915" s="37"/>
      <c r="CM915" s="29"/>
      <c r="CN915" s="47"/>
      <c r="CO915" s="45">
        <v>11842</v>
      </c>
      <c r="CP915" s="45">
        <f>IF(CO915="","",CO915-CO911)</f>
        <v>26</v>
      </c>
      <c r="CQ915" s="45">
        <v>1332</v>
      </c>
      <c r="CR915" s="45">
        <f>IF(CQ915="","",CQ915-CQ911)</f>
        <v>1</v>
      </c>
      <c r="CS915" s="45">
        <v>14</v>
      </c>
      <c r="CT915" s="45">
        <f t="shared" si="4155"/>
        <v>0</v>
      </c>
      <c r="CU915" s="269">
        <v>0</v>
      </c>
      <c r="CV915" s="63" t="str">
        <f t="shared" si="4156"/>
        <v>ギャルキティキーケース</v>
      </c>
      <c r="CW915" s="280">
        <f t="shared" si="4157"/>
        <v>726</v>
      </c>
      <c r="CX915" s="45">
        <f t="shared" si="4158"/>
        <v>0</v>
      </c>
      <c r="CY915" s="46">
        <f t="shared" si="4159"/>
        <v>0</v>
      </c>
      <c r="CZ915" s="37"/>
      <c r="DA915" s="29"/>
      <c r="DB915" s="47"/>
      <c r="DC915" s="280"/>
      <c r="DD915" s="45" t="str">
        <f t="shared" si="4107"/>
        <v/>
      </c>
      <c r="DE915" s="45"/>
      <c r="DF915" s="45"/>
      <c r="DG915" s="45"/>
      <c r="DH915" s="45" t="str">
        <f t="shared" si="4108"/>
        <v/>
      </c>
      <c r="DI915" s="45"/>
      <c r="DJ915" s="45"/>
      <c r="DK915" s="45"/>
      <c r="DL915" s="45" t="str">
        <f t="shared" si="4039"/>
        <v/>
      </c>
      <c r="DM915" s="46" t="str">
        <f t="shared" si="4040"/>
        <v/>
      </c>
      <c r="DN915" s="37"/>
      <c r="DO915" s="29"/>
      <c r="DP915" s="47"/>
      <c r="DQ915" s="45"/>
      <c r="DR915" s="45" t="str">
        <f t="shared" si="4109"/>
        <v/>
      </c>
      <c r="DS915" s="45"/>
      <c r="DT915" s="45" t="str">
        <f t="shared" si="4110"/>
        <v/>
      </c>
      <c r="DU915" s="45"/>
      <c r="DV915" s="45" t="str">
        <f t="shared" si="4111"/>
        <v/>
      </c>
      <c r="DW915" s="45"/>
      <c r="DX915" s="45"/>
      <c r="DY915" s="45"/>
      <c r="DZ915" s="45" t="str">
        <f t="shared" si="4044"/>
        <v/>
      </c>
      <c r="EA915" s="46" t="str">
        <f t="shared" si="4045"/>
        <v/>
      </c>
      <c r="EB915" s="37"/>
      <c r="GU915" s="220"/>
      <c r="HX915" s="360"/>
      <c r="HY915" s="47"/>
      <c r="HZ915" s="45">
        <v>2676</v>
      </c>
      <c r="IA915" s="45">
        <f>IF(HZ915="","",HZ915-HZ911)</f>
        <v>30</v>
      </c>
      <c r="IB915" s="45">
        <v>84</v>
      </c>
      <c r="IC915" s="45">
        <f>IF(IB915="","",IB915-IB911)</f>
        <v>0</v>
      </c>
      <c r="ID915" s="45">
        <v>24</v>
      </c>
      <c r="IE915" s="45">
        <f t="shared" si="3864"/>
        <v>0</v>
      </c>
      <c r="IF915" s="269">
        <v>0</v>
      </c>
      <c r="IG915" s="63" t="str">
        <f t="shared" si="3865"/>
        <v>アンパンマンもちふわ</v>
      </c>
      <c r="IH915" s="280">
        <f t="shared" si="3866"/>
        <v>673</v>
      </c>
      <c r="II915" s="45">
        <f t="shared" si="3867"/>
        <v>0</v>
      </c>
      <c r="IJ915" s="46">
        <f t="shared" si="3868"/>
        <v>0</v>
      </c>
      <c r="IK915" s="37"/>
      <c r="IL915" s="29"/>
      <c r="IM915" s="47"/>
      <c r="IN915" s="45">
        <v>2166</v>
      </c>
      <c r="IO915" s="45">
        <f>IF(IN915="","",IN915-IN911)</f>
        <v>7</v>
      </c>
      <c r="IP915" s="45">
        <v>111</v>
      </c>
      <c r="IQ915" s="45">
        <f>IF(IP915="","",IP915-IP911)</f>
        <v>0</v>
      </c>
      <c r="IR915" s="45">
        <v>52</v>
      </c>
      <c r="IS915" s="45">
        <f t="shared" si="3870"/>
        <v>0</v>
      </c>
      <c r="IT915" s="269">
        <v>0</v>
      </c>
      <c r="IU915" s="63" t="str">
        <f t="shared" si="3871"/>
        <v>SPGマスコット</v>
      </c>
      <c r="IV915" s="280">
        <f t="shared" si="3872"/>
        <v>165</v>
      </c>
      <c r="IW915" s="45">
        <f t="shared" si="3873"/>
        <v>0</v>
      </c>
      <c r="IX915" s="46">
        <f t="shared" si="3874"/>
        <v>0</v>
      </c>
      <c r="IY915" s="37"/>
      <c r="IZ915" s="278"/>
      <c r="JA915" s="47"/>
      <c r="JB915" s="45">
        <v>2858</v>
      </c>
      <c r="JC915" s="45">
        <f>IF(JB915="","",JB915-JB911)</f>
        <v>8</v>
      </c>
      <c r="JD915" s="45">
        <v>219</v>
      </c>
      <c r="JE915" s="45">
        <f>IF(JD915="","",JD915-JD911)</f>
        <v>0</v>
      </c>
      <c r="JF915" s="45">
        <v>5</v>
      </c>
      <c r="JG915" s="45">
        <f t="shared" si="3876"/>
        <v>0</v>
      </c>
      <c r="JH915" s="269">
        <v>4</v>
      </c>
      <c r="JI915" s="63" t="str">
        <f t="shared" si="3877"/>
        <v>パイの実</v>
      </c>
      <c r="JJ915" s="280">
        <f t="shared" si="3878"/>
        <v>1100</v>
      </c>
      <c r="JK915" s="45">
        <f t="shared" si="3879"/>
        <v>0</v>
      </c>
      <c r="JL915" s="46">
        <f t="shared" si="3880"/>
        <v>0</v>
      </c>
      <c r="JM915" s="37" t="s">
        <v>217</v>
      </c>
      <c r="JN915" s="29"/>
      <c r="JO915" s="47"/>
      <c r="JP915" s="45">
        <v>3710</v>
      </c>
      <c r="JQ915" s="45">
        <f>IF(JP915="","",JP915-JP911)</f>
        <v>19</v>
      </c>
      <c r="JR915" s="45">
        <v>189</v>
      </c>
      <c r="JS915" s="45">
        <f>IF(JR915="","",JR915-JR911)</f>
        <v>2</v>
      </c>
      <c r="JT915" s="45">
        <v>2</v>
      </c>
      <c r="JU915" s="45">
        <f t="shared" si="3882"/>
        <v>2</v>
      </c>
      <c r="JV915" s="269">
        <v>0</v>
      </c>
      <c r="JW915" s="63" t="str">
        <f t="shared" si="3883"/>
        <v>グミッツェルプチ</v>
      </c>
      <c r="JX915" s="280">
        <f t="shared" si="3884"/>
        <v>189</v>
      </c>
      <c r="JY915" s="45">
        <f t="shared" si="3885"/>
        <v>378</v>
      </c>
      <c r="JZ915" s="46">
        <f t="shared" si="3886"/>
        <v>0.19894736842105262</v>
      </c>
      <c r="KA915" s="37"/>
      <c r="KB915" s="51"/>
      <c r="KC915" s="47"/>
      <c r="KD915" s="45">
        <v>9367</v>
      </c>
      <c r="KE915" s="45">
        <f>IF(KD915="","",KD915-KD911)</f>
        <v>36</v>
      </c>
      <c r="KF915" s="45">
        <v>549</v>
      </c>
      <c r="KG915" s="45">
        <f>IF(KF915="","",KF915-KF911)</f>
        <v>3</v>
      </c>
      <c r="KH915" s="45">
        <v>42</v>
      </c>
      <c r="KI915" s="45">
        <f>IF(KH915="","",KH911+KJ911-KH915)</f>
        <v>4</v>
      </c>
      <c r="KJ915" s="269">
        <v>0</v>
      </c>
      <c r="KK915" s="63" t="str">
        <f>IF(KD915="","",KK911)</f>
        <v>ニキ</v>
      </c>
      <c r="KL915" s="280">
        <f>IF(KE915="","",KL911)</f>
        <v>800</v>
      </c>
      <c r="KM915" s="45">
        <f>IF(KH915="","",KI915*KL915)</f>
        <v>3200</v>
      </c>
      <c r="KN915" s="46">
        <f>IF(KI915="","",KM915/(KE915*100))</f>
        <v>0.88888888888888884</v>
      </c>
      <c r="KO915" s="37" t="s">
        <v>213</v>
      </c>
      <c r="KP915" s="29"/>
      <c r="KQ915" s="47"/>
      <c r="KR915" s="45">
        <v>15225</v>
      </c>
      <c r="KS915" s="45">
        <f>IF(KR915="","",KR915-KR911)</f>
        <v>14</v>
      </c>
      <c r="KT915" s="45">
        <v>1810</v>
      </c>
      <c r="KU915" s="45">
        <f>IF(KT915="","",KT915-KT911)</f>
        <v>0</v>
      </c>
      <c r="KV915" s="45">
        <v>52</v>
      </c>
      <c r="KW915" s="45">
        <f>IF(KV915="","",KV911+KX911-KV915)</f>
        <v>1</v>
      </c>
      <c r="KX915" s="269">
        <v>0</v>
      </c>
      <c r="KY915" s="63" t="str">
        <f>IF(KR915="","",KY911)</f>
        <v>スプランキーマスコット</v>
      </c>
      <c r="KZ915" s="280">
        <f>IF(KS915="","",KZ911)</f>
        <v>165</v>
      </c>
      <c r="LA915" s="45">
        <f>IF(KV915="","",KW915*KZ915)</f>
        <v>165</v>
      </c>
      <c r="LB915" s="46">
        <f>IF(KW915="","",LA915/(KS915*100))</f>
        <v>0.11785714285714285</v>
      </c>
      <c r="LC915" s="37"/>
      <c r="LD915" s="29"/>
      <c r="LE915" s="75"/>
      <c r="LF915" s="76"/>
      <c r="LG915" s="76"/>
      <c r="LH915" s="76"/>
      <c r="LI915" s="76" t="str">
        <f t="shared" si="3950"/>
        <v/>
      </c>
      <c r="LJ915" s="76"/>
      <c r="LK915" s="76" t="str">
        <f t="shared" si="4138"/>
        <v/>
      </c>
      <c r="LL915" s="76"/>
      <c r="LM915" s="78" t="str">
        <f>IF(LF913="","",LM912)</f>
        <v/>
      </c>
      <c r="LN915" s="284" t="str">
        <f>IF(LG913="","",LN912)</f>
        <v/>
      </c>
      <c r="LO915" s="76" t="str">
        <f t="shared" si="3840"/>
        <v/>
      </c>
      <c r="LP915" s="80"/>
      <c r="LQ915" s="37"/>
      <c r="LR915" s="29"/>
      <c r="LS915" s="47"/>
      <c r="LT915" s="280"/>
      <c r="LU915" s="45" t="str">
        <f t="shared" si="4113"/>
        <v/>
      </c>
      <c r="LV915" s="45"/>
      <c r="LW915" s="45"/>
      <c r="LX915" s="45"/>
      <c r="LY915" s="45" t="str">
        <f t="shared" si="4114"/>
        <v/>
      </c>
      <c r="LZ915" s="45"/>
      <c r="MA915" s="45"/>
      <c r="MB915" s="45"/>
      <c r="MC915" s="45" t="str">
        <f t="shared" si="4083"/>
        <v/>
      </c>
      <c r="MD915" s="46" t="str">
        <f t="shared" si="4084"/>
        <v/>
      </c>
      <c r="ME915" s="37"/>
      <c r="MF915" s="29"/>
      <c r="MG915" s="47"/>
      <c r="MH915" s="280"/>
      <c r="MI915" s="45" t="str">
        <f t="shared" si="4115"/>
        <v/>
      </c>
      <c r="MJ915" s="45"/>
      <c r="MK915" s="45"/>
      <c r="ML915" s="45"/>
      <c r="MM915" s="45" t="str">
        <f t="shared" si="4116"/>
        <v/>
      </c>
      <c r="MN915" s="45"/>
      <c r="MO915" s="45"/>
      <c r="MP915" s="45"/>
      <c r="MQ915" s="45" t="str">
        <f t="shared" si="4087"/>
        <v/>
      </c>
      <c r="MR915" s="46" t="str">
        <f t="shared" si="4088"/>
        <v/>
      </c>
      <c r="MS915" s="37"/>
      <c r="MT915" s="29"/>
      <c r="MU915" s="47"/>
      <c r="MV915" s="280"/>
      <c r="MW915" s="45" t="str">
        <f t="shared" si="4117"/>
        <v/>
      </c>
      <c r="MX915" s="45"/>
      <c r="MY915" s="45"/>
      <c r="MZ915" s="45"/>
      <c r="NA915" s="45" t="str">
        <f t="shared" si="4118"/>
        <v/>
      </c>
      <c r="NB915" s="45"/>
      <c r="NC915" s="45"/>
      <c r="ND915" s="45"/>
      <c r="NE915" s="45" t="str">
        <f t="shared" si="4091"/>
        <v/>
      </c>
      <c r="NF915" s="46" t="str">
        <f t="shared" si="4092"/>
        <v/>
      </c>
      <c r="NG915" s="37"/>
      <c r="NH915" s="29"/>
      <c r="NI915" s="47"/>
      <c r="NJ915" s="280"/>
      <c r="NK915" s="45" t="str">
        <f t="shared" si="4119"/>
        <v/>
      </c>
      <c r="NL915" s="45"/>
      <c r="NM915" s="45"/>
      <c r="NN915" s="45"/>
      <c r="NO915" s="45" t="str">
        <f t="shared" si="4120"/>
        <v/>
      </c>
      <c r="NP915" s="45"/>
      <c r="NQ915" s="45"/>
      <c r="NR915" s="45"/>
      <c r="NS915" s="45" t="str">
        <f t="shared" si="4095"/>
        <v/>
      </c>
      <c r="NT915" s="46" t="str">
        <f t="shared" si="4096"/>
        <v/>
      </c>
      <c r="NU915" s="37"/>
    </row>
    <row r="916" spans="1:385" ht="16.5" thickTop="1" thickBot="1" x14ac:dyDescent="0.3">
      <c r="A916" s="38"/>
      <c r="B916" s="39"/>
      <c r="C916" s="40"/>
      <c r="D916" s="40"/>
      <c r="E916" s="40"/>
      <c r="F916" s="135"/>
      <c r="G916" s="135"/>
      <c r="H916" s="42"/>
      <c r="I916" s="45"/>
      <c r="J916" s="45" t="str">
        <f t="shared" si="4097"/>
        <v/>
      </c>
      <c r="K916" s="45"/>
      <c r="L916" s="45"/>
      <c r="M916" s="45"/>
      <c r="N916" s="45" t="str">
        <f t="shared" si="4098"/>
        <v/>
      </c>
      <c r="O916" s="45"/>
      <c r="P916" s="45"/>
      <c r="Q916" s="45"/>
      <c r="R916" s="45" t="str">
        <f t="shared" si="3957"/>
        <v/>
      </c>
      <c r="S916" s="46" t="str">
        <f t="shared" si="3958"/>
        <v/>
      </c>
      <c r="T916" s="37"/>
      <c r="U916" s="29"/>
      <c r="V916" s="47"/>
      <c r="W916" s="280"/>
      <c r="X916" s="45" t="str">
        <f t="shared" si="4099"/>
        <v/>
      </c>
      <c r="Y916" s="45"/>
      <c r="Z916" s="45"/>
      <c r="AA916" s="45"/>
      <c r="AB916" s="45" t="str">
        <f t="shared" si="4100"/>
        <v/>
      </c>
      <c r="AC916" s="45"/>
      <c r="AD916" s="45"/>
      <c r="AE916" s="45"/>
      <c r="AF916" s="45" t="str">
        <f t="shared" si="3959"/>
        <v/>
      </c>
      <c r="AG916" s="46" t="str">
        <f t="shared" si="3960"/>
        <v/>
      </c>
      <c r="AH916" s="37"/>
      <c r="AI916" s="29"/>
      <c r="AJ916" s="47"/>
      <c r="AK916" s="45"/>
      <c r="AL916" s="45" t="str">
        <f t="shared" si="4101"/>
        <v/>
      </c>
      <c r="AM916" s="45"/>
      <c r="AN916" s="45" t="str">
        <f t="shared" si="4102"/>
        <v/>
      </c>
      <c r="AO916" s="45"/>
      <c r="AP916" s="45" t="str">
        <f t="shared" si="4103"/>
        <v/>
      </c>
      <c r="AQ916" s="45"/>
      <c r="AR916" s="45"/>
      <c r="AS916" s="45"/>
      <c r="AT916" s="45" t="str">
        <f t="shared" si="3961"/>
        <v/>
      </c>
      <c r="AU916" s="46" t="str">
        <f t="shared" si="3929"/>
        <v/>
      </c>
      <c r="AV916" s="37"/>
      <c r="AW916" s="29"/>
      <c r="AX916" s="47"/>
      <c r="AY916" s="45"/>
      <c r="AZ916" s="45" t="str">
        <f t="shared" si="4104"/>
        <v/>
      </c>
      <c r="BA916" s="45"/>
      <c r="BB916" s="45" t="str">
        <f t="shared" si="4105"/>
        <v/>
      </c>
      <c r="BC916" s="45"/>
      <c r="BD916" s="45" t="str">
        <f t="shared" si="4106"/>
        <v/>
      </c>
      <c r="BE916" s="45"/>
      <c r="BF916" s="45"/>
      <c r="BG916" s="45"/>
      <c r="BH916" s="45" t="str">
        <f t="shared" si="3962"/>
        <v/>
      </c>
      <c r="BI916" s="46" t="str">
        <f t="shared" si="3963"/>
        <v/>
      </c>
      <c r="BJ916" s="37"/>
      <c r="BK916" s="29"/>
      <c r="BL916" s="75"/>
      <c r="BM916" s="76">
        <v>13271</v>
      </c>
      <c r="BN916" s="76">
        <f>IF(BM916="","",BM916-BM912)</f>
        <v>17</v>
      </c>
      <c r="BO916" s="76">
        <v>1622</v>
      </c>
      <c r="BP916" s="76">
        <f>IF(BO916="","",BO916-BO912)</f>
        <v>1</v>
      </c>
      <c r="BQ916" s="76">
        <v>268</v>
      </c>
      <c r="BR916" s="76">
        <f t="shared" si="4145"/>
        <v>2</v>
      </c>
      <c r="BS916" s="76">
        <v>0</v>
      </c>
      <c r="BT916" s="78" t="str">
        <f t="shared" si="4146"/>
        <v>サンリオブレスレット</v>
      </c>
      <c r="BU916" s="284">
        <f t="shared" si="4147"/>
        <v>200</v>
      </c>
      <c r="BV916" s="76">
        <f t="shared" si="4148"/>
        <v>400</v>
      </c>
      <c r="BW916" s="80">
        <f t="shared" si="4149"/>
        <v>0.23529411764705882</v>
      </c>
      <c r="BX916" s="37"/>
      <c r="BY916" s="57"/>
      <c r="BZ916" s="75"/>
      <c r="CA916" s="76">
        <v>4025</v>
      </c>
      <c r="CB916" s="76">
        <f>IF(CA916="","",CA916-CA912)</f>
        <v>10</v>
      </c>
      <c r="CC916" s="76">
        <v>234</v>
      </c>
      <c r="CD916" s="76">
        <f>IF(CC916="","",CC916-CC912)</f>
        <v>1</v>
      </c>
      <c r="CE916" s="76">
        <v>5</v>
      </c>
      <c r="CF916" s="76">
        <f t="shared" si="4150"/>
        <v>1</v>
      </c>
      <c r="CG916" s="76">
        <v>0</v>
      </c>
      <c r="CH916" s="78" t="str">
        <f t="shared" si="4151"/>
        <v>ピクミンマスコット</v>
      </c>
      <c r="CI916" s="284">
        <f t="shared" si="4152"/>
        <v>682</v>
      </c>
      <c r="CJ916" s="76">
        <f t="shared" si="4153"/>
        <v>682</v>
      </c>
      <c r="CK916" s="80">
        <f t="shared" si="4154"/>
        <v>0.68200000000000005</v>
      </c>
      <c r="CL916" s="37"/>
      <c r="CM916" s="29"/>
      <c r="CN916" s="75"/>
      <c r="CO916" s="76">
        <v>16246</v>
      </c>
      <c r="CP916" s="76">
        <f>IF(CO916="","",CO916-CO912)</f>
        <v>19</v>
      </c>
      <c r="CQ916" s="76">
        <v>1142</v>
      </c>
      <c r="CR916" s="76">
        <f>IF(CQ916="","",CQ916-CQ912)</f>
        <v>2</v>
      </c>
      <c r="CS916" s="76">
        <v>62</v>
      </c>
      <c r="CT916" s="76">
        <f t="shared" si="4155"/>
        <v>3</v>
      </c>
      <c r="CU916" s="76">
        <v>-32</v>
      </c>
      <c r="CV916" s="78" t="str">
        <f t="shared" si="4156"/>
        <v>モンチッチボールペン</v>
      </c>
      <c r="CW916" s="284">
        <f t="shared" si="4157"/>
        <v>160</v>
      </c>
      <c r="CX916" s="76">
        <f t="shared" si="4158"/>
        <v>480</v>
      </c>
      <c r="CY916" s="80">
        <f t="shared" si="4159"/>
        <v>0.25263157894736843</v>
      </c>
      <c r="CZ916" s="37"/>
      <c r="DA916" s="29"/>
      <c r="DB916" s="47"/>
      <c r="DC916" s="280"/>
      <c r="DD916" s="45" t="str">
        <f t="shared" si="4107"/>
        <v/>
      </c>
      <c r="DE916" s="45"/>
      <c r="DF916" s="45"/>
      <c r="DG916" s="45"/>
      <c r="DH916" s="45" t="str">
        <f t="shared" si="4108"/>
        <v/>
      </c>
      <c r="DI916" s="45"/>
      <c r="DJ916" s="45"/>
      <c r="DK916" s="45"/>
      <c r="DL916" s="45" t="str">
        <f t="shared" si="4039"/>
        <v/>
      </c>
      <c r="DM916" s="46" t="str">
        <f t="shared" si="4040"/>
        <v/>
      </c>
      <c r="DN916" s="37"/>
      <c r="DO916" s="29"/>
      <c r="DP916" s="47"/>
      <c r="DQ916" s="45"/>
      <c r="DR916" s="45" t="str">
        <f t="shared" si="4109"/>
        <v/>
      </c>
      <c r="DS916" s="45"/>
      <c r="DT916" s="45" t="str">
        <f t="shared" si="4110"/>
        <v/>
      </c>
      <c r="DU916" s="45"/>
      <c r="DV916" s="45" t="str">
        <f t="shared" si="4111"/>
        <v/>
      </c>
      <c r="DW916" s="45"/>
      <c r="DX916" s="45"/>
      <c r="DY916" s="45"/>
      <c r="DZ916" s="45" t="str">
        <f t="shared" si="4044"/>
        <v/>
      </c>
      <c r="EA916" s="46" t="str">
        <f t="shared" si="4045"/>
        <v/>
      </c>
      <c r="EB916" s="37"/>
      <c r="GU916" s="220"/>
      <c r="HX916" s="360"/>
      <c r="HY916" s="75"/>
      <c r="HZ916" s="76">
        <v>3109</v>
      </c>
      <c r="IA916" s="76">
        <f>IF(HZ916="","",HZ916-HZ912)</f>
        <v>14</v>
      </c>
      <c r="IB916" s="76">
        <v>143</v>
      </c>
      <c r="IC916" s="76">
        <f>IF(IB916="","",IB916-IB912)</f>
        <v>2</v>
      </c>
      <c r="ID916" s="76">
        <v>118</v>
      </c>
      <c r="IE916" s="76">
        <f t="shared" si="3864"/>
        <v>2</v>
      </c>
      <c r="IF916" s="76">
        <v>0</v>
      </c>
      <c r="IG916" s="78" t="str">
        <f t="shared" si="3865"/>
        <v>スプランキーラバー</v>
      </c>
      <c r="IH916" s="284">
        <f t="shared" si="3866"/>
        <v>200</v>
      </c>
      <c r="II916" s="76">
        <f t="shared" si="3867"/>
        <v>400</v>
      </c>
      <c r="IJ916" s="80">
        <f t="shared" si="3868"/>
        <v>0.2857142857142857</v>
      </c>
      <c r="IK916" s="37"/>
      <c r="IL916" s="29"/>
      <c r="IM916" s="75"/>
      <c r="IN916" s="76">
        <v>3715</v>
      </c>
      <c r="IO916" s="76">
        <f>IF(IN916="","",IN916-IN912)</f>
        <v>28</v>
      </c>
      <c r="IP916" s="76">
        <v>165</v>
      </c>
      <c r="IQ916" s="76">
        <f>IF(IP916="","",IP916-IP912)</f>
        <v>2</v>
      </c>
      <c r="IR916" s="76">
        <v>40</v>
      </c>
      <c r="IS916" s="76">
        <f t="shared" si="3870"/>
        <v>2</v>
      </c>
      <c r="IT916" s="76">
        <v>0</v>
      </c>
      <c r="IU916" s="78" t="str">
        <f t="shared" si="3871"/>
        <v>NICI</v>
      </c>
      <c r="IV916" s="284">
        <f t="shared" si="3872"/>
        <v>682</v>
      </c>
      <c r="IW916" s="76">
        <f t="shared" si="3873"/>
        <v>1364</v>
      </c>
      <c r="IX916" s="80">
        <f t="shared" si="3874"/>
        <v>0.48714285714285716</v>
      </c>
      <c r="IY916" s="37"/>
      <c r="IZ916" s="278"/>
      <c r="JA916" s="75"/>
      <c r="JB916" s="76">
        <v>1976</v>
      </c>
      <c r="JC916" s="76">
        <f>IF(JB916="","",JB916-JB912)</f>
        <v>3</v>
      </c>
      <c r="JD916" s="76">
        <v>113</v>
      </c>
      <c r="JE916" s="76">
        <f>IF(JD916="","",JD916-JD912)</f>
        <v>0</v>
      </c>
      <c r="JF916" s="76">
        <v>54</v>
      </c>
      <c r="JG916" s="76">
        <f t="shared" si="3876"/>
        <v>0</v>
      </c>
      <c r="JH916" s="76">
        <v>0</v>
      </c>
      <c r="JI916" s="78" t="str">
        <f t="shared" si="3877"/>
        <v>サンリオシューズKH</v>
      </c>
      <c r="JJ916" s="284">
        <f t="shared" si="3878"/>
        <v>387</v>
      </c>
      <c r="JK916" s="76">
        <f t="shared" si="3879"/>
        <v>0</v>
      </c>
      <c r="JL916" s="80">
        <f t="shared" si="3880"/>
        <v>0</v>
      </c>
      <c r="JM916" s="37"/>
      <c r="JN916" s="29"/>
      <c r="JO916" s="75"/>
      <c r="JP916" s="76">
        <v>2833</v>
      </c>
      <c r="JQ916" s="76">
        <f>IF(JP916="","",JP916-JP912)</f>
        <v>16</v>
      </c>
      <c r="JR916" s="76">
        <v>156</v>
      </c>
      <c r="JS916" s="76">
        <f>IF(JR916="","",JR916-JR912)</f>
        <v>0</v>
      </c>
      <c r="JT916" s="76">
        <v>14</v>
      </c>
      <c r="JU916" s="76">
        <f t="shared" si="3882"/>
        <v>0</v>
      </c>
      <c r="JV916" s="76">
        <v>0</v>
      </c>
      <c r="JW916" s="78" t="str">
        <f t="shared" si="3883"/>
        <v>グミッツェル</v>
      </c>
      <c r="JX916" s="284">
        <f t="shared" si="3884"/>
        <v>170</v>
      </c>
      <c r="JY916" s="76">
        <f t="shared" si="3885"/>
        <v>0</v>
      </c>
      <c r="JZ916" s="80">
        <f t="shared" si="3886"/>
        <v>0</v>
      </c>
      <c r="KA916" s="37"/>
      <c r="KB916" s="51"/>
      <c r="KC916" s="75"/>
      <c r="KD916" s="76">
        <v>8448</v>
      </c>
      <c r="KE916" s="76">
        <f>IF(KD916="","",KD916-KD912)</f>
        <v>50</v>
      </c>
      <c r="KF916" s="76">
        <v>441</v>
      </c>
      <c r="KG916" s="76">
        <f>IF(KF916="","",KF916-KF912)</f>
        <v>9</v>
      </c>
      <c r="KH916" s="76">
        <v>90</v>
      </c>
      <c r="KI916" s="76">
        <f>IF(KH916="","",KH912+KJ912-KH916)</f>
        <v>10</v>
      </c>
      <c r="KJ916" s="76">
        <v>0</v>
      </c>
      <c r="KK916" s="78" t="str">
        <f>IF(KD916="","",KK912)</f>
        <v>モンチッチボールペン</v>
      </c>
      <c r="KL916" s="284">
        <f>IF(KE916="","",KL912)</f>
        <v>180</v>
      </c>
      <c r="KM916" s="76">
        <f>IF(KH916="","",KI916*KL916)</f>
        <v>1800</v>
      </c>
      <c r="KN916" s="80">
        <f>IF(KI916="","",KM916/(KE916*100))</f>
        <v>0.36</v>
      </c>
      <c r="KO916" s="37"/>
      <c r="KP916" s="29"/>
      <c r="KQ916" s="75"/>
      <c r="KR916" s="76">
        <v>16119</v>
      </c>
      <c r="KS916" s="76">
        <f>IF(KR916="","",KR916-KR912)</f>
        <v>27</v>
      </c>
      <c r="KT916" s="76">
        <v>1904</v>
      </c>
      <c r="KU916" s="76">
        <f>IF(KT916="","",KT916-KT912)</f>
        <v>1</v>
      </c>
      <c r="KV916" s="76">
        <v>144</v>
      </c>
      <c r="KW916" s="76">
        <f>IF(KV916="","",KV912+KX912-KV916)</f>
        <v>1</v>
      </c>
      <c r="KX916" s="76">
        <v>0</v>
      </c>
      <c r="KY916" s="78" t="str">
        <f>IF(KR916="","",KY912)</f>
        <v>スプランキーラバー</v>
      </c>
      <c r="KZ916" s="284">
        <f>IF(KS916="","",KZ912)</f>
        <v>187</v>
      </c>
      <c r="LA916" s="76">
        <f>IF(KV916="","",KW916*KZ916)</f>
        <v>187</v>
      </c>
      <c r="LB916" s="80">
        <f>IF(KW916="","",LA916/(KS916*100))</f>
        <v>6.9259259259259257E-2</v>
      </c>
      <c r="LC916" s="37"/>
      <c r="LD916" s="29"/>
      <c r="LE916" s="273" t="str">
        <f>IF($A890="","",$A890)</f>
        <v/>
      </c>
      <c r="LF916" s="271"/>
      <c r="LG916" s="285" t="str">
        <f>IF(LF916="","",LF916-LF913)</f>
        <v/>
      </c>
      <c r="LH916" s="271"/>
      <c r="LI916" s="271" t="str">
        <f t="shared" si="3950"/>
        <v/>
      </c>
      <c r="LJ916" s="271"/>
      <c r="LK916" s="87" t="str">
        <f t="shared" si="4138"/>
        <v/>
      </c>
      <c r="LL916" s="271"/>
      <c r="LM916" s="65" t="str">
        <f>IF(LF916="","",LM913)</f>
        <v/>
      </c>
      <c r="LN916" s="48" t="str">
        <f>IF(LG916="","",LN913)</f>
        <v/>
      </c>
      <c r="LO916" s="87" t="str">
        <f t="shared" si="3840"/>
        <v/>
      </c>
      <c r="LP916" s="275"/>
      <c r="LQ916" s="37"/>
      <c r="LR916" s="29"/>
      <c r="LS916" s="47"/>
      <c r="LT916" s="280"/>
      <c r="LU916" s="45" t="str">
        <f t="shared" si="4113"/>
        <v/>
      </c>
      <c r="LV916" s="45"/>
      <c r="LW916" s="45"/>
      <c r="LX916" s="45"/>
      <c r="LY916" s="45" t="str">
        <f t="shared" si="4114"/>
        <v/>
      </c>
      <c r="LZ916" s="45"/>
      <c r="MA916" s="45"/>
      <c r="MB916" s="45"/>
      <c r="MC916" s="45" t="str">
        <f t="shared" si="4083"/>
        <v/>
      </c>
      <c r="MD916" s="46" t="str">
        <f t="shared" si="4084"/>
        <v/>
      </c>
      <c r="ME916" s="37"/>
      <c r="MF916" s="29"/>
      <c r="MG916" s="47"/>
      <c r="MH916" s="280"/>
      <c r="MI916" s="45" t="str">
        <f t="shared" si="4115"/>
        <v/>
      </c>
      <c r="MJ916" s="45"/>
      <c r="MK916" s="45"/>
      <c r="ML916" s="45"/>
      <c r="MM916" s="45" t="str">
        <f t="shared" si="4116"/>
        <v/>
      </c>
      <c r="MN916" s="45"/>
      <c r="MO916" s="45"/>
      <c r="MP916" s="45"/>
      <c r="MQ916" s="45" t="str">
        <f t="shared" si="4087"/>
        <v/>
      </c>
      <c r="MR916" s="46" t="str">
        <f t="shared" si="4088"/>
        <v/>
      </c>
      <c r="MS916" s="37"/>
      <c r="MT916" s="29"/>
      <c r="MU916" s="47"/>
      <c r="MV916" s="280"/>
      <c r="MW916" s="45" t="str">
        <f t="shared" si="4117"/>
        <v/>
      </c>
      <c r="MX916" s="45"/>
      <c r="MY916" s="45"/>
      <c r="MZ916" s="45"/>
      <c r="NA916" s="45" t="str">
        <f t="shared" si="4118"/>
        <v/>
      </c>
      <c r="NB916" s="45"/>
      <c r="NC916" s="45"/>
      <c r="ND916" s="45"/>
      <c r="NE916" s="45" t="str">
        <f t="shared" si="4091"/>
        <v/>
      </c>
      <c r="NF916" s="46" t="str">
        <f t="shared" si="4092"/>
        <v/>
      </c>
      <c r="NG916" s="37"/>
      <c r="NH916" s="29"/>
      <c r="NI916" s="47"/>
      <c r="NJ916" s="280"/>
      <c r="NK916" s="45" t="str">
        <f t="shared" si="4119"/>
        <v/>
      </c>
      <c r="NL916" s="45"/>
      <c r="NM916" s="45"/>
      <c r="NN916" s="45"/>
      <c r="NO916" s="45" t="str">
        <f t="shared" si="4120"/>
        <v/>
      </c>
      <c r="NP916" s="45"/>
      <c r="NQ916" s="45"/>
      <c r="NR916" s="45"/>
      <c r="NS916" s="45" t="str">
        <f t="shared" si="4095"/>
        <v/>
      </c>
      <c r="NT916" s="46" t="str">
        <f t="shared" si="4096"/>
        <v/>
      </c>
      <c r="NU916" s="37"/>
    </row>
    <row r="917" spans="1:385" ht="15.75" thickTop="1" x14ac:dyDescent="0.25">
      <c r="A917" s="38"/>
      <c r="B917" s="39"/>
      <c r="C917" s="40"/>
      <c r="D917" s="40"/>
      <c r="E917" s="40"/>
      <c r="F917" s="135"/>
      <c r="G917" s="135"/>
      <c r="H917" s="42"/>
      <c r="I917" s="45"/>
      <c r="J917" s="45" t="str">
        <f t="shared" si="4097"/>
        <v/>
      </c>
      <c r="K917" s="45"/>
      <c r="L917" s="45"/>
      <c r="M917" s="45"/>
      <c r="N917" s="45" t="str">
        <f t="shared" si="4098"/>
        <v/>
      </c>
      <c r="O917" s="45"/>
      <c r="P917" s="45"/>
      <c r="Q917" s="45"/>
      <c r="R917" s="45" t="str">
        <f t="shared" si="3957"/>
        <v/>
      </c>
      <c r="S917" s="46" t="str">
        <f t="shared" si="3958"/>
        <v/>
      </c>
      <c r="T917" s="37"/>
      <c r="U917" s="29"/>
      <c r="V917" s="47"/>
      <c r="W917" s="280"/>
      <c r="X917" s="45" t="str">
        <f t="shared" si="4099"/>
        <v/>
      </c>
      <c r="Y917" s="45"/>
      <c r="Z917" s="45"/>
      <c r="AA917" s="45"/>
      <c r="AB917" s="45" t="str">
        <f t="shared" si="4100"/>
        <v/>
      </c>
      <c r="AC917" s="45"/>
      <c r="AD917" s="45"/>
      <c r="AE917" s="45"/>
      <c r="AF917" s="45" t="str">
        <f t="shared" si="3959"/>
        <v/>
      </c>
      <c r="AG917" s="46" t="str">
        <f t="shared" si="3960"/>
        <v/>
      </c>
      <c r="AH917" s="37"/>
      <c r="AI917" s="29"/>
      <c r="AJ917" s="47"/>
      <c r="AK917" s="45"/>
      <c r="AL917" s="45" t="str">
        <f t="shared" si="4101"/>
        <v/>
      </c>
      <c r="AM917" s="45"/>
      <c r="AN917" s="45" t="str">
        <f t="shared" si="4102"/>
        <v/>
      </c>
      <c r="AO917" s="45"/>
      <c r="AP917" s="45" t="str">
        <f t="shared" si="4103"/>
        <v/>
      </c>
      <c r="AQ917" s="45"/>
      <c r="AR917" s="45"/>
      <c r="AS917" s="45"/>
      <c r="AT917" s="45" t="str">
        <f t="shared" si="3961"/>
        <v/>
      </c>
      <c r="AU917" s="46" t="str">
        <f t="shared" si="3929"/>
        <v/>
      </c>
      <c r="AV917" s="37"/>
      <c r="AW917" s="29"/>
      <c r="AX917" s="47"/>
      <c r="AY917" s="45"/>
      <c r="AZ917" s="45" t="str">
        <f t="shared" si="4104"/>
        <v/>
      </c>
      <c r="BA917" s="45"/>
      <c r="BB917" s="45" t="str">
        <f t="shared" si="4105"/>
        <v/>
      </c>
      <c r="BC917" s="45"/>
      <c r="BD917" s="45" t="str">
        <f t="shared" si="4106"/>
        <v/>
      </c>
      <c r="BE917" s="45"/>
      <c r="BF917" s="45"/>
      <c r="BG917" s="45"/>
      <c r="BH917" s="45" t="str">
        <f t="shared" si="3962"/>
        <v/>
      </c>
      <c r="BI917" s="46" t="str">
        <f t="shared" si="3963"/>
        <v/>
      </c>
      <c r="BJ917" s="37"/>
      <c r="BK917" s="29"/>
      <c r="BL917" s="273"/>
      <c r="BM917" s="271"/>
      <c r="BN917" s="271"/>
      <c r="BO917" s="271"/>
      <c r="BP917" s="87"/>
      <c r="BQ917" s="271"/>
      <c r="BR917" s="271"/>
      <c r="BS917" s="271"/>
      <c r="BT917" s="274"/>
      <c r="BU917" s="272"/>
      <c r="BV917" s="45"/>
      <c r="BW917" s="89"/>
      <c r="BX917" s="37"/>
      <c r="BY917" s="57"/>
      <c r="BZ917" s="273"/>
      <c r="CA917" s="271"/>
      <c r="CB917" s="271"/>
      <c r="CC917" s="271"/>
      <c r="CD917" s="87"/>
      <c r="CE917" s="271"/>
      <c r="CF917" s="271"/>
      <c r="CG917" s="271"/>
      <c r="CH917" s="274"/>
      <c r="CI917" s="272"/>
      <c r="CJ917" s="45"/>
      <c r="CK917" s="89"/>
      <c r="CL917" s="37"/>
      <c r="CM917" s="29"/>
      <c r="CN917" s="273"/>
      <c r="CO917" s="271"/>
      <c r="CP917" s="271"/>
      <c r="CQ917" s="271"/>
      <c r="CR917" s="87"/>
      <c r="CS917" s="271"/>
      <c r="CT917" s="271"/>
      <c r="CU917" s="271"/>
      <c r="CV917" s="274"/>
      <c r="CW917" s="272"/>
      <c r="CX917" s="45"/>
      <c r="CY917" s="89"/>
      <c r="CZ917" s="37"/>
      <c r="DA917" s="29"/>
      <c r="DB917" s="47"/>
      <c r="DC917" s="280"/>
      <c r="DD917" s="45" t="str">
        <f t="shared" si="4107"/>
        <v/>
      </c>
      <c r="DE917" s="45"/>
      <c r="DF917" s="45"/>
      <c r="DG917" s="45"/>
      <c r="DH917" s="45" t="str">
        <f t="shared" si="4108"/>
        <v/>
      </c>
      <c r="DI917" s="45"/>
      <c r="DJ917" s="45"/>
      <c r="DK917" s="45"/>
      <c r="DL917" s="45" t="str">
        <f t="shared" si="4039"/>
        <v/>
      </c>
      <c r="DM917" s="46" t="str">
        <f t="shared" si="4040"/>
        <v/>
      </c>
      <c r="DN917" s="37"/>
      <c r="DO917" s="29"/>
      <c r="DP917" s="47"/>
      <c r="DQ917" s="45"/>
      <c r="DR917" s="45" t="str">
        <f t="shared" si="4109"/>
        <v/>
      </c>
      <c r="DS917" s="45"/>
      <c r="DT917" s="45" t="str">
        <f t="shared" si="4110"/>
        <v/>
      </c>
      <c r="DU917" s="45"/>
      <c r="DV917" s="45" t="str">
        <f t="shared" si="4111"/>
        <v/>
      </c>
      <c r="DW917" s="45"/>
      <c r="DX917" s="45"/>
      <c r="DY917" s="45"/>
      <c r="DZ917" s="45" t="str">
        <f t="shared" si="4044"/>
        <v/>
      </c>
      <c r="EA917" s="46" t="str">
        <f t="shared" si="4045"/>
        <v/>
      </c>
      <c r="EB917" s="37"/>
      <c r="GU917" s="220"/>
      <c r="HX917" s="360"/>
      <c r="HY917" s="273" t="str">
        <f>IF($A887="","",$A887)</f>
        <v/>
      </c>
      <c r="HZ917" s="271"/>
      <c r="IA917" s="271"/>
      <c r="IB917" s="271"/>
      <c r="IC917" s="87"/>
      <c r="ID917" s="271"/>
      <c r="IE917" s="271"/>
      <c r="IF917" s="271"/>
      <c r="IG917" s="64"/>
      <c r="IH917" s="272"/>
      <c r="II917" s="45"/>
      <c r="IJ917" s="89"/>
      <c r="IK917" s="186"/>
      <c r="IL917" s="29"/>
      <c r="IM917" s="273"/>
      <c r="IN917" s="271"/>
      <c r="IO917" s="271"/>
      <c r="IP917" s="271"/>
      <c r="IQ917" s="87"/>
      <c r="IR917" s="271"/>
      <c r="IS917" s="271"/>
      <c r="IT917" s="271"/>
      <c r="IU917" s="274"/>
      <c r="IV917" s="272"/>
      <c r="IW917" s="45"/>
      <c r="IX917" s="89"/>
      <c r="IY917" s="37"/>
      <c r="IZ917" s="278"/>
      <c r="JA917" s="273"/>
      <c r="JB917" s="271"/>
      <c r="JC917" s="271"/>
      <c r="JD917" s="271"/>
      <c r="JE917" s="87"/>
      <c r="JF917" s="271"/>
      <c r="JG917" s="271"/>
      <c r="JH917" s="271"/>
      <c r="JI917" s="274"/>
      <c r="JJ917" s="272"/>
      <c r="JK917" s="45"/>
      <c r="JL917" s="89"/>
      <c r="JM917" s="37"/>
      <c r="JN917" s="29"/>
      <c r="JO917" s="273"/>
      <c r="JP917" s="271"/>
      <c r="JQ917" s="271"/>
      <c r="JR917" s="271"/>
      <c r="JS917" s="87"/>
      <c r="JT917" s="271"/>
      <c r="JU917" s="271"/>
      <c r="JV917" s="271"/>
      <c r="JW917" s="274"/>
      <c r="JX917" s="272"/>
      <c r="JY917" s="45"/>
      <c r="JZ917" s="89"/>
      <c r="KA917" s="37"/>
      <c r="KB917" s="51"/>
      <c r="KC917" s="273" t="str">
        <f>IF($A887="","",$A887)</f>
        <v/>
      </c>
      <c r="KD917" s="271"/>
      <c r="KE917" s="271"/>
      <c r="KF917" s="271"/>
      <c r="KG917" s="87"/>
      <c r="KH917" s="271"/>
      <c r="KI917" s="271"/>
      <c r="KJ917" s="271"/>
      <c r="KK917" s="274"/>
      <c r="KL917" s="272"/>
      <c r="KM917" s="45"/>
      <c r="KN917" s="89"/>
      <c r="KO917" s="37"/>
      <c r="KP917" s="29"/>
      <c r="KQ917" s="273"/>
      <c r="KR917" s="271"/>
      <c r="KS917" s="271"/>
      <c r="KT917" s="271"/>
      <c r="KU917" s="87"/>
      <c r="KV917" s="271"/>
      <c r="KW917" s="271"/>
      <c r="KX917" s="271"/>
      <c r="KY917" s="274"/>
      <c r="KZ917" s="272"/>
      <c r="LA917" s="45"/>
      <c r="LB917" s="89"/>
      <c r="LC917" s="37"/>
      <c r="LD917" s="29"/>
      <c r="LE917" s="47"/>
      <c r="LF917" s="45"/>
      <c r="LG917" s="45"/>
      <c r="LH917" s="45"/>
      <c r="LI917" s="45" t="str">
        <f t="shared" si="3950"/>
        <v/>
      </c>
      <c r="LJ917" s="45"/>
      <c r="LK917" s="45" t="str">
        <f t="shared" si="4138"/>
        <v/>
      </c>
      <c r="LL917" s="45"/>
      <c r="LM917" s="73" t="str">
        <f>IF(LF916="","",LM914)</f>
        <v/>
      </c>
      <c r="LN917" s="280" t="str">
        <f>IF(LG916="","",LN914)</f>
        <v/>
      </c>
      <c r="LO917" s="45" t="str">
        <f t="shared" si="3840"/>
        <v/>
      </c>
      <c r="LP917" s="46"/>
      <c r="LQ917" s="37"/>
      <c r="LR917" s="29"/>
      <c r="LS917" s="47"/>
      <c r="LT917" s="280"/>
      <c r="LU917" s="45" t="str">
        <f t="shared" si="4113"/>
        <v/>
      </c>
      <c r="LV917" s="45"/>
      <c r="LW917" s="45"/>
      <c r="LX917" s="45"/>
      <c r="LY917" s="45" t="str">
        <f t="shared" si="4114"/>
        <v/>
      </c>
      <c r="LZ917" s="45"/>
      <c r="MA917" s="45"/>
      <c r="MB917" s="45"/>
      <c r="MC917" s="45" t="str">
        <f t="shared" si="4083"/>
        <v/>
      </c>
      <c r="MD917" s="46" t="str">
        <f t="shared" si="4084"/>
        <v/>
      </c>
      <c r="ME917" s="37"/>
      <c r="MF917" s="29"/>
      <c r="MG917" s="47"/>
      <c r="MH917" s="280"/>
      <c r="MI917" s="45" t="str">
        <f t="shared" si="4115"/>
        <v/>
      </c>
      <c r="MJ917" s="45"/>
      <c r="MK917" s="45"/>
      <c r="ML917" s="45"/>
      <c r="MM917" s="45" t="str">
        <f t="shared" si="4116"/>
        <v/>
      </c>
      <c r="MN917" s="45"/>
      <c r="MO917" s="45"/>
      <c r="MP917" s="45"/>
      <c r="MQ917" s="45" t="str">
        <f t="shared" si="4087"/>
        <v/>
      </c>
      <c r="MR917" s="46" t="str">
        <f t="shared" si="4088"/>
        <v/>
      </c>
      <c r="MS917" s="37"/>
      <c r="MT917" s="29"/>
      <c r="MU917" s="47"/>
      <c r="MV917" s="280"/>
      <c r="MW917" s="45" t="str">
        <f t="shared" si="4117"/>
        <v/>
      </c>
      <c r="MX917" s="45"/>
      <c r="MY917" s="45"/>
      <c r="MZ917" s="45"/>
      <c r="NA917" s="45" t="str">
        <f t="shared" si="4118"/>
        <v/>
      </c>
      <c r="NB917" s="45"/>
      <c r="NC917" s="45"/>
      <c r="ND917" s="45"/>
      <c r="NE917" s="45" t="str">
        <f t="shared" si="4091"/>
        <v/>
      </c>
      <c r="NF917" s="46" t="str">
        <f t="shared" si="4092"/>
        <v/>
      </c>
      <c r="NG917" s="37"/>
      <c r="NH917" s="29"/>
      <c r="NI917" s="47"/>
      <c r="NJ917" s="280"/>
      <c r="NK917" s="45" t="str">
        <f t="shared" si="4119"/>
        <v/>
      </c>
      <c r="NL917" s="45"/>
      <c r="NM917" s="45"/>
      <c r="NN917" s="45"/>
      <c r="NO917" s="45" t="str">
        <f t="shared" si="4120"/>
        <v/>
      </c>
      <c r="NP917" s="45"/>
      <c r="NQ917" s="45"/>
      <c r="NR917" s="45"/>
      <c r="NS917" s="45" t="str">
        <f t="shared" si="4095"/>
        <v/>
      </c>
      <c r="NT917" s="46" t="str">
        <f t="shared" si="4096"/>
        <v/>
      </c>
      <c r="NU917" s="37"/>
    </row>
    <row r="918" spans="1:385" ht="15.75" thickBot="1" x14ac:dyDescent="0.3">
      <c r="A918" s="38"/>
      <c r="B918" s="39"/>
      <c r="C918" s="40"/>
      <c r="D918" s="40"/>
      <c r="E918" s="40"/>
      <c r="F918" s="135"/>
      <c r="G918" s="135"/>
      <c r="H918" s="42"/>
      <c r="I918" s="45"/>
      <c r="J918" s="45" t="str">
        <f t="shared" si="4097"/>
        <v/>
      </c>
      <c r="K918" s="45"/>
      <c r="L918" s="45"/>
      <c r="M918" s="45"/>
      <c r="N918" s="45" t="str">
        <f t="shared" si="4098"/>
        <v/>
      </c>
      <c r="O918" s="45"/>
      <c r="P918" s="45"/>
      <c r="Q918" s="45"/>
      <c r="R918" s="45" t="str">
        <f t="shared" si="3957"/>
        <v/>
      </c>
      <c r="S918" s="46" t="str">
        <f t="shared" si="3958"/>
        <v/>
      </c>
      <c r="T918" s="37"/>
      <c r="U918" s="29"/>
      <c r="V918" s="47"/>
      <c r="W918" s="280"/>
      <c r="X918" s="45" t="str">
        <f t="shared" si="4099"/>
        <v/>
      </c>
      <c r="Y918" s="45"/>
      <c r="Z918" s="45"/>
      <c r="AA918" s="45"/>
      <c r="AB918" s="45" t="str">
        <f t="shared" si="4100"/>
        <v/>
      </c>
      <c r="AC918" s="45"/>
      <c r="AD918" s="45"/>
      <c r="AE918" s="45"/>
      <c r="AF918" s="45" t="str">
        <f t="shared" si="3959"/>
        <v/>
      </c>
      <c r="AG918" s="46" t="str">
        <f t="shared" si="3960"/>
        <v/>
      </c>
      <c r="AH918" s="37"/>
      <c r="AI918" s="29"/>
      <c r="AJ918" s="47"/>
      <c r="AK918" s="45"/>
      <c r="AL918" s="45" t="str">
        <f t="shared" si="4101"/>
        <v/>
      </c>
      <c r="AM918" s="45"/>
      <c r="AN918" s="45" t="str">
        <f t="shared" si="4102"/>
        <v/>
      </c>
      <c r="AO918" s="45"/>
      <c r="AP918" s="45" t="str">
        <f t="shared" si="4103"/>
        <v/>
      </c>
      <c r="AQ918" s="45"/>
      <c r="AR918" s="45"/>
      <c r="AS918" s="45"/>
      <c r="AT918" s="45" t="str">
        <f t="shared" si="3961"/>
        <v/>
      </c>
      <c r="AU918" s="46" t="str">
        <f t="shared" si="3929"/>
        <v/>
      </c>
      <c r="AV918" s="37"/>
      <c r="AW918" s="29"/>
      <c r="AX918" s="47"/>
      <c r="AY918" s="45"/>
      <c r="AZ918" s="45" t="str">
        <f t="shared" si="4104"/>
        <v/>
      </c>
      <c r="BA918" s="45"/>
      <c r="BB918" s="45" t="str">
        <f t="shared" si="4105"/>
        <v/>
      </c>
      <c r="BC918" s="45"/>
      <c r="BD918" s="45" t="str">
        <f t="shared" si="4106"/>
        <v/>
      </c>
      <c r="BE918" s="45"/>
      <c r="BF918" s="45"/>
      <c r="BG918" s="45"/>
      <c r="BH918" s="45" t="str">
        <f t="shared" si="3962"/>
        <v/>
      </c>
      <c r="BI918" s="46" t="str">
        <f t="shared" si="3963"/>
        <v/>
      </c>
      <c r="BJ918" s="37"/>
      <c r="BK918" s="29"/>
      <c r="BL918" s="47"/>
      <c r="BM918" s="45"/>
      <c r="BN918" s="45"/>
      <c r="BO918" s="45"/>
      <c r="BP918" s="45"/>
      <c r="BQ918" s="45"/>
      <c r="BR918" s="45"/>
      <c r="BS918" s="43"/>
      <c r="BT918" s="64"/>
      <c r="BU918" s="280"/>
      <c r="BV918" s="43"/>
      <c r="BW918" s="46"/>
      <c r="BX918" s="37"/>
      <c r="BY918" s="57"/>
      <c r="BZ918" s="47"/>
      <c r="CA918" s="45"/>
      <c r="CB918" s="45"/>
      <c r="CC918" s="45"/>
      <c r="CD918" s="45"/>
      <c r="CE918" s="45"/>
      <c r="CF918" s="45"/>
      <c r="CG918" s="43"/>
      <c r="CH918" s="207"/>
      <c r="CI918" s="280"/>
      <c r="CJ918" s="43"/>
      <c r="CK918" s="46"/>
      <c r="CL918" s="37"/>
      <c r="CM918" s="29"/>
      <c r="CN918" s="47"/>
      <c r="CO918" s="45"/>
      <c r="CP918" s="45"/>
      <c r="CQ918" s="45"/>
      <c r="CR918" s="45"/>
      <c r="CS918" s="45"/>
      <c r="CT918" s="45"/>
      <c r="CU918" s="43"/>
      <c r="CV918" s="207"/>
      <c r="CW918" s="280"/>
      <c r="CX918" s="43"/>
      <c r="CY918" s="46"/>
      <c r="CZ918" s="37"/>
      <c r="DA918" s="29"/>
      <c r="DB918" s="47"/>
      <c r="DC918" s="280"/>
      <c r="DD918" s="45" t="str">
        <f t="shared" si="4107"/>
        <v/>
      </c>
      <c r="DE918" s="45"/>
      <c r="DF918" s="45"/>
      <c r="DG918" s="45"/>
      <c r="DH918" s="45" t="str">
        <f t="shared" si="4108"/>
        <v/>
      </c>
      <c r="DI918" s="45"/>
      <c r="DJ918" s="45"/>
      <c r="DK918" s="45"/>
      <c r="DL918" s="45" t="str">
        <f t="shared" si="4039"/>
        <v/>
      </c>
      <c r="DM918" s="46" t="str">
        <f t="shared" si="4040"/>
        <v/>
      </c>
      <c r="DN918" s="37"/>
      <c r="DO918" s="29"/>
      <c r="DP918" s="47"/>
      <c r="DQ918" s="45"/>
      <c r="DR918" s="45" t="str">
        <f t="shared" si="4109"/>
        <v/>
      </c>
      <c r="DS918" s="45"/>
      <c r="DT918" s="45" t="str">
        <f t="shared" si="4110"/>
        <v/>
      </c>
      <c r="DU918" s="45"/>
      <c r="DV918" s="45" t="str">
        <f t="shared" si="4111"/>
        <v/>
      </c>
      <c r="DW918" s="45"/>
      <c r="DX918" s="45"/>
      <c r="DY918" s="45"/>
      <c r="DZ918" s="45" t="str">
        <f t="shared" si="4044"/>
        <v/>
      </c>
      <c r="EA918" s="46" t="str">
        <f t="shared" si="4045"/>
        <v/>
      </c>
      <c r="EB918" s="37"/>
      <c r="GU918" s="220"/>
      <c r="HX918" s="360"/>
      <c r="HY918" s="47"/>
      <c r="HZ918" s="45"/>
      <c r="IA918" s="45"/>
      <c r="IB918" s="45"/>
      <c r="IC918" s="45"/>
      <c r="ID918" s="45"/>
      <c r="IE918" s="45"/>
      <c r="IF918" s="43"/>
      <c r="IG918" s="63"/>
      <c r="IH918" s="280"/>
      <c r="II918" s="43"/>
      <c r="IJ918" s="46"/>
      <c r="IK918" s="37"/>
      <c r="IL918" s="29"/>
      <c r="IM918" s="47"/>
      <c r="IN918" s="45"/>
      <c r="IO918" s="45"/>
      <c r="IP918" s="45"/>
      <c r="IQ918" s="45"/>
      <c r="IR918" s="45"/>
      <c r="IS918" s="45"/>
      <c r="IT918" s="43"/>
      <c r="IU918" s="207"/>
      <c r="IV918" s="280"/>
      <c r="IW918" s="43"/>
      <c r="IX918" s="46"/>
      <c r="IY918" s="37"/>
      <c r="IZ918" s="278"/>
      <c r="JA918" s="47"/>
      <c r="JB918" s="45"/>
      <c r="JC918" s="45"/>
      <c r="JD918" s="45"/>
      <c r="JE918" s="45"/>
      <c r="JF918" s="45"/>
      <c r="JG918" s="45"/>
      <c r="JH918" s="43"/>
      <c r="JI918" s="207"/>
      <c r="JJ918" s="280"/>
      <c r="JK918" s="43"/>
      <c r="JL918" s="46"/>
      <c r="JM918" s="37"/>
      <c r="JN918" s="29"/>
      <c r="JO918" s="47"/>
      <c r="JP918" s="45"/>
      <c r="JQ918" s="45"/>
      <c r="JR918" s="45"/>
      <c r="JS918" s="45"/>
      <c r="JT918" s="45"/>
      <c r="JU918" s="45"/>
      <c r="JV918" s="43"/>
      <c r="JW918" s="207"/>
      <c r="JX918" s="280"/>
      <c r="JY918" s="43"/>
      <c r="JZ918" s="46"/>
      <c r="KA918" s="37"/>
      <c r="KB918" s="51"/>
      <c r="KC918" s="47"/>
      <c r="KD918" s="45"/>
      <c r="KE918" s="45"/>
      <c r="KF918" s="45"/>
      <c r="KG918" s="45"/>
      <c r="KH918" s="45"/>
      <c r="KI918" s="45"/>
      <c r="KJ918" s="43"/>
      <c r="KK918" s="207"/>
      <c r="KL918" s="280"/>
      <c r="KM918" s="43"/>
      <c r="KN918" s="46"/>
      <c r="KO918" s="37"/>
      <c r="KP918" s="29"/>
      <c r="KQ918" s="47"/>
      <c r="KR918" s="45"/>
      <c r="KS918" s="45"/>
      <c r="KT918" s="45"/>
      <c r="KU918" s="45"/>
      <c r="KV918" s="45"/>
      <c r="KW918" s="45"/>
      <c r="KX918" s="43"/>
      <c r="KY918" s="64"/>
      <c r="KZ918" s="280"/>
      <c r="LA918" s="43"/>
      <c r="LB918" s="46"/>
      <c r="LC918" s="37"/>
      <c r="LD918" s="29"/>
      <c r="LE918" s="75"/>
      <c r="LF918" s="76"/>
      <c r="LG918" s="76"/>
      <c r="LH918" s="76"/>
      <c r="LI918" s="76" t="str">
        <f t="shared" si="3950"/>
        <v/>
      </c>
      <c r="LJ918" s="76"/>
      <c r="LK918" s="76" t="str">
        <f t="shared" si="4138"/>
        <v/>
      </c>
      <c r="LL918" s="76"/>
      <c r="LM918" s="78" t="str">
        <f>IF(LF916="","",LM915)</f>
        <v/>
      </c>
      <c r="LN918" s="284" t="str">
        <f>IF(LG916="","",LN915)</f>
        <v/>
      </c>
      <c r="LO918" s="76" t="str">
        <f t="shared" si="3840"/>
        <v/>
      </c>
      <c r="LP918" s="80"/>
      <c r="LQ918" s="37"/>
      <c r="LR918" s="29"/>
      <c r="LS918" s="47"/>
      <c r="LT918" s="280"/>
      <c r="LU918" s="45" t="str">
        <f t="shared" si="4113"/>
        <v/>
      </c>
      <c r="LV918" s="45"/>
      <c r="LW918" s="45"/>
      <c r="LX918" s="45"/>
      <c r="LY918" s="45" t="str">
        <f t="shared" si="4114"/>
        <v/>
      </c>
      <c r="LZ918" s="45"/>
      <c r="MA918" s="45"/>
      <c r="MB918" s="45"/>
      <c r="MC918" s="45" t="str">
        <f t="shared" si="4083"/>
        <v/>
      </c>
      <c r="MD918" s="46" t="str">
        <f t="shared" si="4084"/>
        <v/>
      </c>
      <c r="ME918" s="37"/>
      <c r="MF918" s="29"/>
      <c r="MG918" s="47"/>
      <c r="MH918" s="280"/>
      <c r="MI918" s="45" t="str">
        <f t="shared" si="4115"/>
        <v/>
      </c>
      <c r="MJ918" s="45"/>
      <c r="MK918" s="45"/>
      <c r="ML918" s="45"/>
      <c r="MM918" s="45" t="str">
        <f t="shared" si="4116"/>
        <v/>
      </c>
      <c r="MN918" s="45"/>
      <c r="MO918" s="45"/>
      <c r="MP918" s="45"/>
      <c r="MQ918" s="45" t="str">
        <f t="shared" si="4087"/>
        <v/>
      </c>
      <c r="MR918" s="46" t="str">
        <f t="shared" si="4088"/>
        <v/>
      </c>
      <c r="MS918" s="37"/>
      <c r="MT918" s="29"/>
      <c r="MU918" s="47"/>
      <c r="MV918" s="280"/>
      <c r="MW918" s="45" t="str">
        <f t="shared" si="4117"/>
        <v/>
      </c>
      <c r="MX918" s="45"/>
      <c r="MY918" s="45"/>
      <c r="MZ918" s="45"/>
      <c r="NA918" s="45" t="str">
        <f t="shared" si="4118"/>
        <v/>
      </c>
      <c r="NB918" s="45"/>
      <c r="NC918" s="45"/>
      <c r="ND918" s="45"/>
      <c r="NE918" s="45" t="str">
        <f t="shared" si="4091"/>
        <v/>
      </c>
      <c r="NF918" s="46" t="str">
        <f t="shared" si="4092"/>
        <v/>
      </c>
      <c r="NG918" s="37"/>
      <c r="NH918" s="29"/>
      <c r="NI918" s="47"/>
      <c r="NJ918" s="280"/>
      <c r="NK918" s="45" t="str">
        <f t="shared" si="4119"/>
        <v/>
      </c>
      <c r="NL918" s="45"/>
      <c r="NM918" s="45"/>
      <c r="NN918" s="45"/>
      <c r="NO918" s="45" t="str">
        <f t="shared" si="4120"/>
        <v/>
      </c>
      <c r="NP918" s="45"/>
      <c r="NQ918" s="45"/>
      <c r="NR918" s="45"/>
      <c r="NS918" s="45" t="str">
        <f t="shared" si="4095"/>
        <v/>
      </c>
      <c r="NT918" s="46" t="str">
        <f t="shared" si="4096"/>
        <v/>
      </c>
      <c r="NU918" s="37"/>
    </row>
    <row r="919" spans="1:385" ht="15.75" thickTop="1" x14ac:dyDescent="0.25">
      <c r="A919" s="38"/>
      <c r="B919" s="39"/>
      <c r="C919" s="40"/>
      <c r="D919" s="40"/>
      <c r="E919" s="40"/>
      <c r="F919" s="135"/>
      <c r="G919" s="135"/>
      <c r="H919" s="42"/>
      <c r="I919" s="45"/>
      <c r="J919" s="45" t="str">
        <f t="shared" si="4097"/>
        <v/>
      </c>
      <c r="K919" s="45"/>
      <c r="L919" s="45"/>
      <c r="M919" s="45"/>
      <c r="N919" s="45" t="str">
        <f t="shared" si="4098"/>
        <v/>
      </c>
      <c r="O919" s="45"/>
      <c r="P919" s="45"/>
      <c r="Q919" s="45"/>
      <c r="R919" s="45" t="str">
        <f t="shared" si="3957"/>
        <v/>
      </c>
      <c r="S919" s="46" t="str">
        <f t="shared" si="3958"/>
        <v/>
      </c>
      <c r="T919" s="37"/>
      <c r="U919" s="29"/>
      <c r="V919" s="47"/>
      <c r="W919" s="280"/>
      <c r="X919" s="45" t="str">
        <f t="shared" si="4099"/>
        <v/>
      </c>
      <c r="Y919" s="45"/>
      <c r="Z919" s="45"/>
      <c r="AA919" s="45"/>
      <c r="AB919" s="45" t="str">
        <f t="shared" si="4100"/>
        <v/>
      </c>
      <c r="AC919" s="45"/>
      <c r="AD919" s="45"/>
      <c r="AE919" s="45"/>
      <c r="AF919" s="45" t="str">
        <f t="shared" si="3959"/>
        <v/>
      </c>
      <c r="AG919" s="46" t="str">
        <f t="shared" si="3960"/>
        <v/>
      </c>
      <c r="AH919" s="37"/>
      <c r="AI919" s="29"/>
      <c r="AJ919" s="47"/>
      <c r="AK919" s="45"/>
      <c r="AL919" s="45" t="str">
        <f t="shared" si="4101"/>
        <v/>
      </c>
      <c r="AM919" s="45"/>
      <c r="AN919" s="45" t="str">
        <f t="shared" si="4102"/>
        <v/>
      </c>
      <c r="AO919" s="45"/>
      <c r="AP919" s="45" t="str">
        <f t="shared" si="4103"/>
        <v/>
      </c>
      <c r="AQ919" s="45"/>
      <c r="AR919" s="45"/>
      <c r="AS919" s="45"/>
      <c r="AT919" s="45" t="str">
        <f t="shared" si="3961"/>
        <v/>
      </c>
      <c r="AU919" s="46" t="str">
        <f t="shared" si="3929"/>
        <v/>
      </c>
      <c r="AV919" s="37"/>
      <c r="AW919" s="29"/>
      <c r="AX919" s="47"/>
      <c r="AY919" s="45"/>
      <c r="AZ919" s="45" t="str">
        <f t="shared" si="4104"/>
        <v/>
      </c>
      <c r="BA919" s="45"/>
      <c r="BB919" s="45" t="str">
        <f t="shared" si="4105"/>
        <v/>
      </c>
      <c r="BC919" s="45"/>
      <c r="BD919" s="45" t="str">
        <f t="shared" si="4106"/>
        <v/>
      </c>
      <c r="BE919" s="45"/>
      <c r="BF919" s="45"/>
      <c r="BG919" s="45"/>
      <c r="BH919" s="45" t="str">
        <f t="shared" si="3962"/>
        <v/>
      </c>
      <c r="BI919" s="46" t="str">
        <f t="shared" si="3963"/>
        <v/>
      </c>
      <c r="BJ919" s="37"/>
      <c r="BK919" s="29"/>
      <c r="BL919" s="47"/>
      <c r="BM919" s="45"/>
      <c r="BN919" s="45"/>
      <c r="BO919" s="45"/>
      <c r="BP919" s="45"/>
      <c r="BQ919" s="45"/>
      <c r="BR919" s="45"/>
      <c r="BS919" s="27"/>
      <c r="BT919" s="64"/>
      <c r="BU919" s="280"/>
      <c r="BV919" s="45"/>
      <c r="BW919" s="46"/>
      <c r="BX919" s="37"/>
      <c r="BY919" s="57"/>
      <c r="BZ919" s="47"/>
      <c r="CA919" s="45"/>
      <c r="CB919" s="45"/>
      <c r="CC919" s="45"/>
      <c r="CD919" s="45"/>
      <c r="CE919" s="45"/>
      <c r="CF919" s="45"/>
      <c r="CG919" s="27"/>
      <c r="CH919" s="63"/>
      <c r="CI919" s="280"/>
      <c r="CJ919" s="45"/>
      <c r="CK919" s="46"/>
      <c r="CL919" s="37"/>
      <c r="CM919" s="29"/>
      <c r="CN919" s="47"/>
      <c r="CO919" s="45"/>
      <c r="CP919" s="45"/>
      <c r="CQ919" s="45"/>
      <c r="CR919" s="45"/>
      <c r="CS919" s="45"/>
      <c r="CT919" s="45"/>
      <c r="CU919" s="27"/>
      <c r="CV919" s="63"/>
      <c r="CW919" s="280"/>
      <c r="CX919" s="45"/>
      <c r="CY919" s="46"/>
      <c r="CZ919" s="37"/>
      <c r="DA919" s="29"/>
      <c r="DB919" s="47"/>
      <c r="DC919" s="280"/>
      <c r="DD919" s="45" t="str">
        <f t="shared" si="4107"/>
        <v/>
      </c>
      <c r="DE919" s="45"/>
      <c r="DF919" s="45"/>
      <c r="DG919" s="45"/>
      <c r="DH919" s="45" t="str">
        <f t="shared" si="4108"/>
        <v/>
      </c>
      <c r="DI919" s="45"/>
      <c r="DJ919" s="45"/>
      <c r="DK919" s="45"/>
      <c r="DL919" s="45" t="str">
        <f t="shared" si="4039"/>
        <v/>
      </c>
      <c r="DM919" s="46" t="str">
        <f t="shared" si="4040"/>
        <v/>
      </c>
      <c r="DN919" s="37"/>
      <c r="DO919" s="29"/>
      <c r="DP919" s="47"/>
      <c r="DQ919" s="45"/>
      <c r="DR919" s="45" t="str">
        <f t="shared" si="4109"/>
        <v/>
      </c>
      <c r="DS919" s="45"/>
      <c r="DT919" s="45" t="str">
        <f t="shared" si="4110"/>
        <v/>
      </c>
      <c r="DU919" s="45"/>
      <c r="DV919" s="45" t="str">
        <f t="shared" si="4111"/>
        <v/>
      </c>
      <c r="DW919" s="45"/>
      <c r="DX919" s="45"/>
      <c r="DY919" s="45"/>
      <c r="DZ919" s="45" t="str">
        <f t="shared" si="4044"/>
        <v/>
      </c>
      <c r="EA919" s="46" t="str">
        <f t="shared" si="4045"/>
        <v/>
      </c>
      <c r="EB919" s="37"/>
      <c r="GU919" s="220"/>
      <c r="HX919" s="360"/>
      <c r="HY919" s="47"/>
      <c r="HZ919" s="45"/>
      <c r="IA919" s="45"/>
      <c r="IB919" s="45"/>
      <c r="IC919" s="45"/>
      <c r="ID919" s="45"/>
      <c r="IE919" s="45"/>
      <c r="IF919" s="27"/>
      <c r="IG919" s="63"/>
      <c r="IH919" s="280"/>
      <c r="II919" s="45"/>
      <c r="IJ919" s="46"/>
      <c r="IK919" s="37"/>
      <c r="IL919" s="29"/>
      <c r="IM919" s="47"/>
      <c r="IN919" s="45"/>
      <c r="IO919" s="45"/>
      <c r="IP919" s="45"/>
      <c r="IQ919" s="45"/>
      <c r="IR919" s="45"/>
      <c r="IS919" s="45"/>
      <c r="IT919" s="27"/>
      <c r="IU919" s="64"/>
      <c r="IV919" s="280"/>
      <c r="IW919" s="45"/>
      <c r="IX919" s="46"/>
      <c r="IY919" s="186"/>
      <c r="IZ919" s="278"/>
      <c r="JA919" s="47"/>
      <c r="JB919" s="45"/>
      <c r="JC919" s="45"/>
      <c r="JD919" s="45"/>
      <c r="JE919" s="45"/>
      <c r="JF919" s="45"/>
      <c r="JG919" s="45"/>
      <c r="JH919" s="27"/>
      <c r="JI919" s="63"/>
      <c r="JJ919" s="280"/>
      <c r="JK919" s="45"/>
      <c r="JL919" s="46"/>
      <c r="JM919" s="37"/>
      <c r="JN919" s="29"/>
      <c r="JO919" s="47"/>
      <c r="JP919" s="45"/>
      <c r="JQ919" s="45"/>
      <c r="JR919" s="45"/>
      <c r="JS919" s="45"/>
      <c r="JT919" s="45"/>
      <c r="JU919" s="45"/>
      <c r="JV919" s="27"/>
      <c r="JW919" s="63"/>
      <c r="JX919" s="280"/>
      <c r="JY919" s="45"/>
      <c r="JZ919" s="46"/>
      <c r="KA919" s="37"/>
      <c r="KB919" s="51"/>
      <c r="KC919" s="47"/>
      <c r="KD919" s="45"/>
      <c r="KE919" s="45"/>
      <c r="KF919" s="45"/>
      <c r="KG919" s="45"/>
      <c r="KH919" s="45"/>
      <c r="KI919" s="45"/>
      <c r="KJ919" s="27"/>
      <c r="KK919" s="63"/>
      <c r="KL919" s="280"/>
      <c r="KM919" s="45"/>
      <c r="KN919" s="46"/>
      <c r="KO919" s="37"/>
      <c r="KP919" s="29"/>
      <c r="KQ919" s="47"/>
      <c r="KR919" s="45"/>
      <c r="KS919" s="45"/>
      <c r="KT919" s="45"/>
      <c r="KU919" s="45"/>
      <c r="KV919" s="45"/>
      <c r="KW919" s="45"/>
      <c r="KX919" s="27"/>
      <c r="KY919" s="64"/>
      <c r="KZ919" s="280"/>
      <c r="LA919" s="45"/>
      <c r="LB919" s="46"/>
      <c r="LC919" s="37"/>
      <c r="LD919" s="29"/>
      <c r="LE919" s="273"/>
      <c r="LF919" s="271"/>
      <c r="LG919" s="285" t="str">
        <f>IF(LF919="","",LF919-LF916)</f>
        <v/>
      </c>
      <c r="LH919" s="271"/>
      <c r="LI919" s="271"/>
      <c r="LJ919" s="271"/>
      <c r="LK919" s="87"/>
      <c r="LL919" s="271"/>
      <c r="LM919" s="73"/>
      <c r="LN919" s="280"/>
      <c r="LO919" s="87" t="str">
        <f t="shared" si="3840"/>
        <v/>
      </c>
      <c r="LP919" s="275"/>
      <c r="LQ919" s="37"/>
      <c r="LR919" s="29"/>
      <c r="LS919" s="47"/>
      <c r="LT919" s="280"/>
      <c r="LU919" s="45" t="str">
        <f t="shared" si="4113"/>
        <v/>
      </c>
      <c r="LV919" s="45"/>
      <c r="LW919" s="45"/>
      <c r="LX919" s="45"/>
      <c r="LY919" s="45" t="str">
        <f t="shared" si="4114"/>
        <v/>
      </c>
      <c r="LZ919" s="45"/>
      <c r="MA919" s="45"/>
      <c r="MB919" s="45"/>
      <c r="MC919" s="45" t="str">
        <f t="shared" si="4083"/>
        <v/>
      </c>
      <c r="MD919" s="46" t="str">
        <f t="shared" si="4084"/>
        <v/>
      </c>
      <c r="ME919" s="37"/>
      <c r="MF919" s="29"/>
      <c r="MG919" s="47"/>
      <c r="MH919" s="280"/>
      <c r="MI919" s="45" t="str">
        <f t="shared" si="4115"/>
        <v/>
      </c>
      <c r="MJ919" s="45"/>
      <c r="MK919" s="45"/>
      <c r="ML919" s="45"/>
      <c r="MM919" s="45" t="str">
        <f t="shared" si="4116"/>
        <v/>
      </c>
      <c r="MN919" s="45"/>
      <c r="MO919" s="45"/>
      <c r="MP919" s="45"/>
      <c r="MQ919" s="45" t="str">
        <f t="shared" si="4087"/>
        <v/>
      </c>
      <c r="MR919" s="46" t="str">
        <f t="shared" si="4088"/>
        <v/>
      </c>
      <c r="MS919" s="37"/>
      <c r="MT919" s="29"/>
      <c r="MU919" s="47"/>
      <c r="MV919" s="280"/>
      <c r="MW919" s="45" t="str">
        <f t="shared" si="4117"/>
        <v/>
      </c>
      <c r="MX919" s="45"/>
      <c r="MY919" s="45"/>
      <c r="MZ919" s="45"/>
      <c r="NA919" s="45" t="str">
        <f t="shared" si="4118"/>
        <v/>
      </c>
      <c r="NB919" s="45"/>
      <c r="NC919" s="45"/>
      <c r="ND919" s="45"/>
      <c r="NE919" s="45" t="str">
        <f t="shared" si="4091"/>
        <v/>
      </c>
      <c r="NF919" s="46" t="str">
        <f t="shared" si="4092"/>
        <v/>
      </c>
      <c r="NG919" s="37"/>
      <c r="NH919" s="29"/>
      <c r="NI919" s="47"/>
      <c r="NJ919" s="280"/>
      <c r="NK919" s="45" t="str">
        <f t="shared" si="4119"/>
        <v/>
      </c>
      <c r="NL919" s="45"/>
      <c r="NM919" s="45"/>
      <c r="NN919" s="45"/>
      <c r="NO919" s="45" t="str">
        <f t="shared" si="4120"/>
        <v/>
      </c>
      <c r="NP919" s="45"/>
      <c r="NQ919" s="45"/>
      <c r="NR919" s="45"/>
      <c r="NS919" s="45" t="str">
        <f t="shared" si="4095"/>
        <v/>
      </c>
      <c r="NT919" s="46" t="str">
        <f t="shared" si="4096"/>
        <v/>
      </c>
      <c r="NU919" s="37"/>
    </row>
    <row r="920" spans="1:385" ht="15.75" thickBot="1" x14ac:dyDescent="0.3">
      <c r="A920" s="38"/>
      <c r="B920" s="39"/>
      <c r="C920" s="40"/>
      <c r="D920" s="40"/>
      <c r="E920" s="40"/>
      <c r="F920" s="135"/>
      <c r="G920" s="135"/>
      <c r="H920" s="42"/>
      <c r="I920" s="45"/>
      <c r="J920" s="45" t="str">
        <f t="shared" si="4097"/>
        <v/>
      </c>
      <c r="K920" s="45"/>
      <c r="L920" s="45"/>
      <c r="M920" s="45"/>
      <c r="N920" s="45" t="str">
        <f t="shared" si="4098"/>
        <v/>
      </c>
      <c r="O920" s="45"/>
      <c r="P920" s="45"/>
      <c r="Q920" s="45"/>
      <c r="R920" s="45" t="str">
        <f t="shared" si="3957"/>
        <v/>
      </c>
      <c r="S920" s="46" t="str">
        <f t="shared" si="3958"/>
        <v/>
      </c>
      <c r="T920" s="37"/>
      <c r="U920" s="29"/>
      <c r="V920" s="47"/>
      <c r="W920" s="280"/>
      <c r="X920" s="45" t="str">
        <f t="shared" si="4099"/>
        <v/>
      </c>
      <c r="Y920" s="45"/>
      <c r="Z920" s="45"/>
      <c r="AA920" s="45"/>
      <c r="AB920" s="45" t="str">
        <f t="shared" si="4100"/>
        <v/>
      </c>
      <c r="AC920" s="45"/>
      <c r="AD920" s="45"/>
      <c r="AE920" s="45"/>
      <c r="AF920" s="45" t="str">
        <f t="shared" si="3959"/>
        <v/>
      </c>
      <c r="AG920" s="46" t="str">
        <f t="shared" si="3960"/>
        <v/>
      </c>
      <c r="AH920" s="37"/>
      <c r="AI920" s="29"/>
      <c r="AJ920" s="47"/>
      <c r="AK920" s="45"/>
      <c r="AL920" s="45" t="str">
        <f t="shared" si="4101"/>
        <v/>
      </c>
      <c r="AM920" s="45"/>
      <c r="AN920" s="45" t="str">
        <f t="shared" si="4102"/>
        <v/>
      </c>
      <c r="AO920" s="45"/>
      <c r="AP920" s="45" t="str">
        <f t="shared" si="4103"/>
        <v/>
      </c>
      <c r="AQ920" s="45"/>
      <c r="AR920" s="45"/>
      <c r="AS920" s="45"/>
      <c r="AT920" s="45" t="str">
        <f t="shared" si="3961"/>
        <v/>
      </c>
      <c r="AU920" s="46" t="str">
        <f t="shared" si="3929"/>
        <v/>
      </c>
      <c r="AV920" s="37"/>
      <c r="AW920" s="29"/>
      <c r="AX920" s="47"/>
      <c r="AY920" s="45"/>
      <c r="AZ920" s="45" t="str">
        <f t="shared" si="4104"/>
        <v/>
      </c>
      <c r="BA920" s="45"/>
      <c r="BB920" s="45" t="str">
        <f t="shared" si="4105"/>
        <v/>
      </c>
      <c r="BC920" s="45"/>
      <c r="BD920" s="45" t="str">
        <f t="shared" si="4106"/>
        <v/>
      </c>
      <c r="BE920" s="45"/>
      <c r="BF920" s="45"/>
      <c r="BG920" s="45"/>
      <c r="BH920" s="45" t="str">
        <f t="shared" si="3962"/>
        <v/>
      </c>
      <c r="BI920" s="46" t="str">
        <f t="shared" si="3963"/>
        <v/>
      </c>
      <c r="BJ920" s="37"/>
      <c r="BK920" s="29"/>
      <c r="BL920" s="75"/>
      <c r="BM920" s="76"/>
      <c r="BN920" s="76"/>
      <c r="BO920" s="76"/>
      <c r="BP920" s="76"/>
      <c r="BQ920" s="76"/>
      <c r="BR920" s="76"/>
      <c r="BS920" s="76"/>
      <c r="BT920" s="78"/>
      <c r="BU920" s="284"/>
      <c r="BV920" s="76"/>
      <c r="BW920" s="80"/>
      <c r="BX920" s="37"/>
      <c r="BY920" s="57"/>
      <c r="BZ920" s="75"/>
      <c r="CA920" s="76"/>
      <c r="CB920" s="76"/>
      <c r="CC920" s="76"/>
      <c r="CD920" s="76"/>
      <c r="CE920" s="76"/>
      <c r="CF920" s="76"/>
      <c r="CG920" s="76"/>
      <c r="CH920" s="85"/>
      <c r="CI920" s="284"/>
      <c r="CJ920" s="76"/>
      <c r="CK920" s="80"/>
      <c r="CL920" s="37"/>
      <c r="CM920" s="29"/>
      <c r="CN920" s="75"/>
      <c r="CO920" s="76"/>
      <c r="CP920" s="76"/>
      <c r="CQ920" s="76"/>
      <c r="CR920" s="76"/>
      <c r="CS920" s="76"/>
      <c r="CT920" s="76"/>
      <c r="CU920" s="76"/>
      <c r="CV920" s="78"/>
      <c r="CW920" s="289"/>
      <c r="CX920" s="76"/>
      <c r="CY920" s="80"/>
      <c r="CZ920" s="37"/>
      <c r="DA920" s="29"/>
      <c r="DB920" s="47"/>
      <c r="DC920" s="280"/>
      <c r="DD920" s="45" t="str">
        <f t="shared" si="4107"/>
        <v/>
      </c>
      <c r="DE920" s="45"/>
      <c r="DF920" s="45"/>
      <c r="DG920" s="45"/>
      <c r="DH920" s="45" t="str">
        <f t="shared" si="4108"/>
        <v/>
      </c>
      <c r="DI920" s="45"/>
      <c r="DJ920" s="45"/>
      <c r="DK920" s="45"/>
      <c r="DL920" s="45" t="str">
        <f t="shared" si="4039"/>
        <v/>
      </c>
      <c r="DM920" s="46" t="str">
        <f t="shared" si="4040"/>
        <v/>
      </c>
      <c r="DN920" s="37"/>
      <c r="DO920" s="29"/>
      <c r="DP920" s="47"/>
      <c r="DQ920" s="45"/>
      <c r="DR920" s="45" t="str">
        <f t="shared" si="4109"/>
        <v/>
      </c>
      <c r="DS920" s="45"/>
      <c r="DT920" s="45" t="str">
        <f t="shared" si="4110"/>
        <v/>
      </c>
      <c r="DU920" s="45"/>
      <c r="DV920" s="45" t="str">
        <f t="shared" si="4111"/>
        <v/>
      </c>
      <c r="DW920" s="45"/>
      <c r="DX920" s="45"/>
      <c r="DY920" s="45"/>
      <c r="DZ920" s="45" t="str">
        <f t="shared" si="4044"/>
        <v/>
      </c>
      <c r="EA920" s="46" t="str">
        <f t="shared" si="4045"/>
        <v/>
      </c>
      <c r="EB920" s="37"/>
      <c r="GU920" s="220"/>
      <c r="HX920" s="360"/>
      <c r="HY920" s="75"/>
      <c r="HZ920" s="76"/>
      <c r="IA920" s="76"/>
      <c r="IB920" s="76"/>
      <c r="IC920" s="76"/>
      <c r="ID920" s="76"/>
      <c r="IE920" s="76"/>
      <c r="IF920" s="76"/>
      <c r="IG920" s="78"/>
      <c r="IH920" s="284"/>
      <c r="II920" s="76"/>
      <c r="IJ920" s="80"/>
      <c r="IK920" s="37"/>
      <c r="IL920" s="29"/>
      <c r="IM920" s="75"/>
      <c r="IN920" s="76"/>
      <c r="IO920" s="76"/>
      <c r="IP920" s="76"/>
      <c r="IQ920" s="76"/>
      <c r="IR920" s="76"/>
      <c r="IS920" s="76"/>
      <c r="IT920" s="76"/>
      <c r="IU920" s="78"/>
      <c r="IV920" s="284"/>
      <c r="IW920" s="76"/>
      <c r="IX920" s="80"/>
      <c r="IY920" s="37"/>
      <c r="IZ920" s="278"/>
      <c r="JA920" s="75"/>
      <c r="JB920" s="76"/>
      <c r="JC920" s="76"/>
      <c r="JD920" s="76"/>
      <c r="JE920" s="76"/>
      <c r="JF920" s="76"/>
      <c r="JG920" s="76"/>
      <c r="JH920" s="76"/>
      <c r="JI920" s="85"/>
      <c r="JJ920" s="284"/>
      <c r="JK920" s="76"/>
      <c r="JL920" s="80"/>
      <c r="JM920" s="186"/>
      <c r="JN920" s="29"/>
      <c r="JO920" s="75"/>
      <c r="JP920" s="76"/>
      <c r="JQ920" s="76"/>
      <c r="JR920" s="76"/>
      <c r="JS920" s="76"/>
      <c r="JT920" s="76"/>
      <c r="JU920" s="76"/>
      <c r="JV920" s="76"/>
      <c r="JW920" s="78"/>
      <c r="JX920" s="284"/>
      <c r="JY920" s="76"/>
      <c r="JZ920" s="80"/>
      <c r="KA920" s="37"/>
      <c r="KB920" s="51"/>
      <c r="KC920" s="75"/>
      <c r="KD920" s="76"/>
      <c r="KE920" s="76"/>
      <c r="KF920" s="76"/>
      <c r="KG920" s="76"/>
      <c r="KH920" s="76"/>
      <c r="KI920" s="76"/>
      <c r="KJ920" s="76"/>
      <c r="KK920" s="78"/>
      <c r="KL920" s="284"/>
      <c r="KM920" s="76"/>
      <c r="KN920" s="80"/>
      <c r="KO920" s="37"/>
      <c r="KP920" s="29"/>
      <c r="KQ920" s="75"/>
      <c r="KR920" s="76"/>
      <c r="KS920" s="76"/>
      <c r="KT920" s="76"/>
      <c r="KU920" s="76"/>
      <c r="KV920" s="76"/>
      <c r="KW920" s="76"/>
      <c r="KX920" s="76"/>
      <c r="KY920" s="78"/>
      <c r="KZ920" s="284"/>
      <c r="LA920" s="76"/>
      <c r="LB920" s="80"/>
      <c r="LC920" s="37"/>
      <c r="LD920" s="29"/>
      <c r="LE920" s="47"/>
      <c r="LF920" s="45"/>
      <c r="LG920" s="45"/>
      <c r="LH920" s="45"/>
      <c r="LI920" s="45"/>
      <c r="LJ920" s="45"/>
      <c r="LK920" s="45"/>
      <c r="LL920" s="45"/>
      <c r="LM920" s="63"/>
      <c r="LN920" s="280"/>
      <c r="LO920" s="45" t="str">
        <f t="shared" si="3840"/>
        <v/>
      </c>
      <c r="LP920" s="46"/>
      <c r="LQ920" s="37"/>
      <c r="LR920" s="29"/>
      <c r="LS920" s="47"/>
      <c r="LT920" s="280"/>
      <c r="LU920" s="45" t="str">
        <f t="shared" si="4113"/>
        <v/>
      </c>
      <c r="LV920" s="45"/>
      <c r="LW920" s="45"/>
      <c r="LX920" s="45"/>
      <c r="LY920" s="45" t="str">
        <f t="shared" si="4114"/>
        <v/>
      </c>
      <c r="LZ920" s="45"/>
      <c r="MA920" s="45"/>
      <c r="MB920" s="45"/>
      <c r="MC920" s="45" t="str">
        <f t="shared" si="4083"/>
        <v/>
      </c>
      <c r="MD920" s="46" t="str">
        <f t="shared" si="4084"/>
        <v/>
      </c>
      <c r="ME920" s="37"/>
      <c r="MF920" s="29"/>
      <c r="MG920" s="47"/>
      <c r="MH920" s="280"/>
      <c r="MI920" s="45" t="str">
        <f t="shared" si="4115"/>
        <v/>
      </c>
      <c r="MJ920" s="45"/>
      <c r="MK920" s="45"/>
      <c r="ML920" s="45"/>
      <c r="MM920" s="45" t="str">
        <f t="shared" si="4116"/>
        <v/>
      </c>
      <c r="MN920" s="45"/>
      <c r="MO920" s="45"/>
      <c r="MP920" s="45"/>
      <c r="MQ920" s="45" t="str">
        <f t="shared" si="4087"/>
        <v/>
      </c>
      <c r="MR920" s="46" t="str">
        <f t="shared" si="4088"/>
        <v/>
      </c>
      <c r="MS920" s="37"/>
      <c r="MT920" s="29"/>
      <c r="MU920" s="47"/>
      <c r="MV920" s="280"/>
      <c r="MW920" s="45" t="str">
        <f t="shared" si="4117"/>
        <v/>
      </c>
      <c r="MX920" s="45"/>
      <c r="MY920" s="45"/>
      <c r="MZ920" s="45"/>
      <c r="NA920" s="45" t="str">
        <f t="shared" si="4118"/>
        <v/>
      </c>
      <c r="NB920" s="45"/>
      <c r="NC920" s="45"/>
      <c r="ND920" s="45"/>
      <c r="NE920" s="45" t="str">
        <f t="shared" si="4091"/>
        <v/>
      </c>
      <c r="NF920" s="46" t="str">
        <f t="shared" si="4092"/>
        <v/>
      </c>
      <c r="NG920" s="37"/>
      <c r="NH920" s="29"/>
      <c r="NI920" s="47"/>
      <c r="NJ920" s="280"/>
      <c r="NK920" s="45" t="str">
        <f t="shared" si="4119"/>
        <v/>
      </c>
      <c r="NL920" s="45"/>
      <c r="NM920" s="45"/>
      <c r="NN920" s="45"/>
      <c r="NO920" s="45" t="str">
        <f t="shared" si="4120"/>
        <v/>
      </c>
      <c r="NP920" s="45"/>
      <c r="NQ920" s="45"/>
      <c r="NR920" s="45"/>
      <c r="NS920" s="45" t="str">
        <f t="shared" si="4095"/>
        <v/>
      </c>
      <c r="NT920" s="46" t="str">
        <f t="shared" si="4096"/>
        <v/>
      </c>
      <c r="NU920" s="37"/>
    </row>
    <row r="921" spans="1:385" ht="16.5" thickTop="1" thickBot="1" x14ac:dyDescent="0.3">
      <c r="A921" s="38"/>
      <c r="B921" s="39"/>
      <c r="C921" s="40"/>
      <c r="D921" s="40"/>
      <c r="E921" s="40"/>
      <c r="F921" s="135"/>
      <c r="G921" s="135"/>
      <c r="H921" s="42"/>
      <c r="I921" s="45"/>
      <c r="J921" s="45" t="str">
        <f t="shared" si="4097"/>
        <v/>
      </c>
      <c r="K921" s="45"/>
      <c r="L921" s="45"/>
      <c r="M921" s="45"/>
      <c r="N921" s="45" t="str">
        <f t="shared" si="4098"/>
        <v/>
      </c>
      <c r="O921" s="45"/>
      <c r="P921" s="45"/>
      <c r="Q921" s="45"/>
      <c r="R921" s="45" t="str">
        <f t="shared" si="3957"/>
        <v/>
      </c>
      <c r="S921" s="46" t="str">
        <f t="shared" si="3958"/>
        <v/>
      </c>
      <c r="T921" s="37"/>
      <c r="U921" s="29"/>
      <c r="V921" s="47"/>
      <c r="W921" s="280"/>
      <c r="X921" s="45" t="str">
        <f t="shared" si="4099"/>
        <v/>
      </c>
      <c r="Y921" s="45"/>
      <c r="Z921" s="45"/>
      <c r="AA921" s="45"/>
      <c r="AB921" s="45" t="str">
        <f t="shared" si="4100"/>
        <v/>
      </c>
      <c r="AC921" s="45"/>
      <c r="AD921" s="45"/>
      <c r="AE921" s="45"/>
      <c r="AF921" s="45" t="str">
        <f t="shared" si="3959"/>
        <v/>
      </c>
      <c r="AG921" s="46" t="str">
        <f t="shared" si="3960"/>
        <v/>
      </c>
      <c r="AH921" s="37"/>
      <c r="AI921" s="29"/>
      <c r="AJ921" s="47"/>
      <c r="AK921" s="45"/>
      <c r="AL921" s="45" t="str">
        <f t="shared" si="4101"/>
        <v/>
      </c>
      <c r="AM921" s="45"/>
      <c r="AN921" s="45" t="str">
        <f t="shared" si="4102"/>
        <v/>
      </c>
      <c r="AO921" s="45"/>
      <c r="AP921" s="45" t="str">
        <f t="shared" si="4103"/>
        <v/>
      </c>
      <c r="AQ921" s="45"/>
      <c r="AR921" s="45"/>
      <c r="AS921" s="45"/>
      <c r="AT921" s="45" t="str">
        <f t="shared" si="3961"/>
        <v/>
      </c>
      <c r="AU921" s="46" t="str">
        <f t="shared" si="3929"/>
        <v/>
      </c>
      <c r="AV921" s="37"/>
      <c r="AW921" s="29"/>
      <c r="AX921" s="47"/>
      <c r="AY921" s="45"/>
      <c r="AZ921" s="45" t="str">
        <f t="shared" si="4104"/>
        <v/>
      </c>
      <c r="BA921" s="45"/>
      <c r="BB921" s="45" t="str">
        <f t="shared" si="4105"/>
        <v/>
      </c>
      <c r="BC921" s="45"/>
      <c r="BD921" s="45" t="str">
        <f t="shared" si="4106"/>
        <v/>
      </c>
      <c r="BE921" s="45"/>
      <c r="BF921" s="45"/>
      <c r="BG921" s="45"/>
      <c r="BH921" s="45" t="str">
        <f t="shared" si="3962"/>
        <v/>
      </c>
      <c r="BI921" s="46" t="str">
        <f t="shared" si="3963"/>
        <v/>
      </c>
      <c r="BJ921" s="37"/>
      <c r="BK921" s="29"/>
      <c r="BL921" s="273" t="str">
        <f>IF($A888="","",$A888)</f>
        <v/>
      </c>
      <c r="BM921" s="271"/>
      <c r="BN921" s="271" t="str">
        <f t="shared" ref="BN921:BN932" si="4160">IF(BM921="","",BM921-BM917)</f>
        <v/>
      </c>
      <c r="BO921" s="271"/>
      <c r="BP921" s="87" t="str">
        <f t="shared" ref="BP921:BP932" si="4161">IF(BO921="","",BO921-BO917)</f>
        <v/>
      </c>
      <c r="BQ921" s="271"/>
      <c r="BR921" s="271" t="str">
        <f t="shared" si="4145"/>
        <v/>
      </c>
      <c r="BS921" s="271"/>
      <c r="BT921" s="274" t="str">
        <f t="shared" si="4146"/>
        <v/>
      </c>
      <c r="BU921" s="272" t="str">
        <f t="shared" si="4147"/>
        <v/>
      </c>
      <c r="BV921" s="87" t="str">
        <f t="shared" si="4148"/>
        <v/>
      </c>
      <c r="BW921" s="89" t="str">
        <f t="shared" si="4149"/>
        <v/>
      </c>
      <c r="BX921" s="37"/>
      <c r="BY921" s="57"/>
      <c r="BZ921" s="273" t="str">
        <f>IF($A888="","",$A888)</f>
        <v/>
      </c>
      <c r="CA921" s="271"/>
      <c r="CB921" s="271" t="str">
        <f t="shared" ref="CB921:CB932" si="4162">IF(CA921="","",CA921-CA917)</f>
        <v/>
      </c>
      <c r="CC921" s="271"/>
      <c r="CD921" s="87" t="str">
        <f t="shared" ref="CD921:CD932" si="4163">IF(CC921="","",CC921-CC917)</f>
        <v/>
      </c>
      <c r="CE921" s="271"/>
      <c r="CF921" s="271" t="str">
        <f t="shared" si="4150"/>
        <v/>
      </c>
      <c r="CG921" s="271"/>
      <c r="CH921" s="274" t="str">
        <f t="shared" si="4151"/>
        <v/>
      </c>
      <c r="CI921" s="272" t="str">
        <f t="shared" si="4152"/>
        <v/>
      </c>
      <c r="CJ921" s="87" t="str">
        <f t="shared" si="4153"/>
        <v/>
      </c>
      <c r="CK921" s="89" t="str">
        <f t="shared" si="4154"/>
        <v/>
      </c>
      <c r="CL921" s="37"/>
      <c r="CM921" s="29"/>
      <c r="CN921" s="273" t="str">
        <f>IF($A888="","",$A888)</f>
        <v/>
      </c>
      <c r="CO921" s="271"/>
      <c r="CP921" s="271" t="str">
        <f t="shared" ref="CP921:CP932" si="4164">IF(CO921="","",CO921-CO917)</f>
        <v/>
      </c>
      <c r="CQ921" s="271"/>
      <c r="CR921" s="87" t="str">
        <f t="shared" ref="CR921:CR932" si="4165">IF(CQ921="","",CQ921-CQ917)</f>
        <v/>
      </c>
      <c r="CS921" s="271"/>
      <c r="CT921" s="271" t="str">
        <f t="shared" si="4155"/>
        <v/>
      </c>
      <c r="CU921" s="271"/>
      <c r="CV921" s="274" t="str">
        <f t="shared" si="4156"/>
        <v/>
      </c>
      <c r="CW921" s="272" t="str">
        <f t="shared" si="4157"/>
        <v/>
      </c>
      <c r="CX921" s="87" t="str">
        <f t="shared" si="4158"/>
        <v/>
      </c>
      <c r="CY921" s="89" t="str">
        <f t="shared" si="4159"/>
        <v/>
      </c>
      <c r="CZ921" s="37"/>
      <c r="DA921" s="29"/>
      <c r="DB921" s="47"/>
      <c r="DC921" s="280"/>
      <c r="DD921" s="45" t="str">
        <f t="shared" si="4107"/>
        <v/>
      </c>
      <c r="DE921" s="45"/>
      <c r="DF921" s="45"/>
      <c r="DG921" s="45"/>
      <c r="DH921" s="45" t="str">
        <f t="shared" si="4108"/>
        <v/>
      </c>
      <c r="DI921" s="45"/>
      <c r="DJ921" s="45"/>
      <c r="DK921" s="45"/>
      <c r="DL921" s="45" t="str">
        <f t="shared" si="4039"/>
        <v/>
      </c>
      <c r="DM921" s="46" t="str">
        <f t="shared" si="4040"/>
        <v/>
      </c>
      <c r="DN921" s="37"/>
      <c r="DO921" s="29"/>
      <c r="DP921" s="47"/>
      <c r="DQ921" s="45"/>
      <c r="DR921" s="45" t="str">
        <f t="shared" si="4109"/>
        <v/>
      </c>
      <c r="DS921" s="45"/>
      <c r="DT921" s="45" t="str">
        <f t="shared" si="4110"/>
        <v/>
      </c>
      <c r="DU921" s="45"/>
      <c r="DV921" s="45" t="str">
        <f t="shared" si="4111"/>
        <v/>
      </c>
      <c r="DW921" s="45"/>
      <c r="DX921" s="45"/>
      <c r="DY921" s="45"/>
      <c r="DZ921" s="45" t="str">
        <f t="shared" si="4044"/>
        <v/>
      </c>
      <c r="EA921" s="46" t="str">
        <f t="shared" si="4045"/>
        <v/>
      </c>
      <c r="EB921" s="37"/>
      <c r="GU921" s="220"/>
      <c r="HX921" s="360"/>
      <c r="HY921" s="273" t="str">
        <f>IF($A888="","",$A888)</f>
        <v/>
      </c>
      <c r="HZ921" s="271"/>
      <c r="IA921" s="271" t="str">
        <f t="shared" ref="IA921:IA932" si="4166">IF(HZ921="","",HZ921-HZ917)</f>
        <v/>
      </c>
      <c r="IB921" s="271"/>
      <c r="IC921" s="87" t="str">
        <f t="shared" ref="IC921:IC932" si="4167">IF(IB921="","",IB921-IB917)</f>
        <v/>
      </c>
      <c r="ID921" s="271"/>
      <c r="IE921" s="271" t="str">
        <f t="shared" ref="IE921:IE932" si="4168">IF(ID921="","",ID917+IF917-ID921)</f>
        <v/>
      </c>
      <c r="IF921" s="271"/>
      <c r="IG921" s="274" t="str">
        <f t="shared" ref="IG921:IG932" si="4169">IF(HZ921="","",IG917)</f>
        <v/>
      </c>
      <c r="IH921" s="272" t="str">
        <f t="shared" ref="IH921:IH932" si="4170">IF(IA921="","",IH917)</f>
        <v/>
      </c>
      <c r="II921" s="87" t="str">
        <f t="shared" ref="II921:II932" si="4171">IF(ID921="","",IE921*IH921)</f>
        <v/>
      </c>
      <c r="IJ921" s="89" t="str">
        <f t="shared" ref="IJ921:IJ932" si="4172">IF(IE921="","",II921/(IA921*100))</f>
        <v/>
      </c>
      <c r="IK921" s="37"/>
      <c r="IL921" s="29"/>
      <c r="IM921" s="273" t="str">
        <f>IF($A888="","",$A888)</f>
        <v/>
      </c>
      <c r="IN921" s="271"/>
      <c r="IO921" s="271" t="str">
        <f t="shared" ref="IO921:IO932" si="4173">IF(IN921="","",IN921-IN917)</f>
        <v/>
      </c>
      <c r="IP921" s="271"/>
      <c r="IQ921" s="87" t="str">
        <f t="shared" ref="IQ921:IQ932" si="4174">IF(IP921="","",IP921-IP917)</f>
        <v/>
      </c>
      <c r="IR921" s="271"/>
      <c r="IS921" s="271" t="str">
        <f t="shared" ref="IS921:IS932" si="4175">IF(IR921="","",IR917+IT917-IR921)</f>
        <v/>
      </c>
      <c r="IT921" s="271"/>
      <c r="IU921" s="274" t="str">
        <f t="shared" ref="IU921:IU932" si="4176">IF(IN921="","",IU917)</f>
        <v/>
      </c>
      <c r="IV921" s="272" t="str">
        <f t="shared" ref="IV921:IV932" si="4177">IF(IO921="","",IV917)</f>
        <v/>
      </c>
      <c r="IW921" s="87" t="str">
        <f t="shared" ref="IW921:IW932" si="4178">IF(IR921="","",IS921*IV921)</f>
        <v/>
      </c>
      <c r="IX921" s="89" t="str">
        <f t="shared" ref="IX921:IX932" si="4179">IF(IS921="","",IW921/(IO921*100))</f>
        <v/>
      </c>
      <c r="IY921" s="37"/>
      <c r="IZ921" s="278"/>
      <c r="JA921" s="273" t="str">
        <f>IF($A888="","",$A888)</f>
        <v/>
      </c>
      <c r="JB921" s="271"/>
      <c r="JC921" s="271" t="str">
        <f t="shared" ref="JC921:JC932" si="4180">IF(JB921="","",JB921-JB917)</f>
        <v/>
      </c>
      <c r="JD921" s="271"/>
      <c r="JE921" s="87" t="str">
        <f t="shared" ref="JE921:JE932" si="4181">IF(JD921="","",JD921-JD917)</f>
        <v/>
      </c>
      <c r="JF921" s="271"/>
      <c r="JG921" s="271" t="str">
        <f t="shared" ref="JG921:JG932" si="4182">IF(JF921="","",JF917+JH917-JF921)</f>
        <v/>
      </c>
      <c r="JH921" s="271"/>
      <c r="JI921" s="274" t="str">
        <f t="shared" ref="JI921:JI932" si="4183">IF(JB921="","",JI917)</f>
        <v/>
      </c>
      <c r="JJ921" s="272" t="str">
        <f t="shared" ref="JJ921:JJ932" si="4184">IF(JC921="","",JJ917)</f>
        <v/>
      </c>
      <c r="JK921" s="87" t="str">
        <f t="shared" ref="JK921:JK932" si="4185">IF(JF921="","",JG921*JJ921)</f>
        <v/>
      </c>
      <c r="JL921" s="89" t="str">
        <f t="shared" ref="JL921:JL932" si="4186">IF(JG921="","",JK921/(JC921*100))</f>
        <v/>
      </c>
      <c r="JM921" s="37"/>
      <c r="JN921" s="29"/>
      <c r="JO921" s="273" t="str">
        <f>IF($A888="","",$A888)</f>
        <v/>
      </c>
      <c r="JP921" s="271"/>
      <c r="JQ921" s="271" t="str">
        <f t="shared" ref="JQ921:JQ932" si="4187">IF(JP921="","",JP921-JP917)</f>
        <v/>
      </c>
      <c r="JR921" s="271"/>
      <c r="JS921" s="87" t="str">
        <f t="shared" ref="JS921:JS931" si="4188">IF(JR921="","",JR921-JR917)</f>
        <v/>
      </c>
      <c r="JT921" s="271"/>
      <c r="JU921" s="271" t="str">
        <f t="shared" ref="JU921:JU931" si="4189">IF(JT921="","",JT917+JV917-JT921)</f>
        <v/>
      </c>
      <c r="JV921" s="271"/>
      <c r="JW921" s="274" t="str">
        <f t="shared" ref="JW921:JW932" si="4190">IF(JP921="","",JW917)</f>
        <v/>
      </c>
      <c r="JX921" s="272" t="str">
        <f t="shared" ref="JX921:JX932" si="4191">IF(JQ921="","",JX917)</f>
        <v/>
      </c>
      <c r="JY921" s="87" t="str">
        <f t="shared" ref="JY921:JY932" si="4192">IF(JT921="","",JU921*JX921)</f>
        <v/>
      </c>
      <c r="JZ921" s="89" t="str">
        <f t="shared" ref="JZ921:JZ932" si="4193">IF(JU921="","",JY921/(JQ921*100))</f>
        <v/>
      </c>
      <c r="KA921" s="37"/>
      <c r="KB921" s="51"/>
      <c r="KC921" s="273" t="str">
        <f>IF($A888="","",$A888)</f>
        <v/>
      </c>
      <c r="KD921" s="271"/>
      <c r="KE921" s="271" t="str">
        <f>IF(KD921="","",KD921-KD917)</f>
        <v/>
      </c>
      <c r="KF921" s="271"/>
      <c r="KG921" s="87" t="str">
        <f>IF(KF921="","",KF921-KF917)</f>
        <v/>
      </c>
      <c r="KH921" s="271"/>
      <c r="KI921" s="271" t="str">
        <f>IF(KH921="","",KH917+KJ917-KH921)</f>
        <v/>
      </c>
      <c r="KJ921" s="271"/>
      <c r="KK921" s="274" t="str">
        <f>IF(KD921="","",KK917)</f>
        <v/>
      </c>
      <c r="KL921" s="272" t="str">
        <f>IF(KE921="","",KL917)</f>
        <v/>
      </c>
      <c r="KM921" s="87" t="str">
        <f>IF(KH921="","",KI921*KL921)</f>
        <v/>
      </c>
      <c r="KN921" s="89" t="str">
        <f>IF(KI921="","",KM921/(KE921*100))</f>
        <v/>
      </c>
      <c r="KO921" s="37"/>
      <c r="KP921" s="29"/>
      <c r="KQ921" s="273" t="str">
        <f>IF($A888="","",$A888)</f>
        <v/>
      </c>
      <c r="KR921" s="271"/>
      <c r="KS921" s="271" t="str">
        <f>IF(KR921="","",KR921-KR917)</f>
        <v/>
      </c>
      <c r="KT921" s="271"/>
      <c r="KU921" s="87" t="str">
        <f>IF(KT921="","",KT921-KT917)</f>
        <v/>
      </c>
      <c r="KV921" s="271"/>
      <c r="KW921" s="271" t="str">
        <f>IF(KV921="","",KV917+KX917-KV921)</f>
        <v/>
      </c>
      <c r="KX921" s="271"/>
      <c r="KY921" s="274" t="str">
        <f>IF(KR921="","",KY917)</f>
        <v/>
      </c>
      <c r="KZ921" s="272" t="str">
        <f>IF(KS921="","",KZ917)</f>
        <v/>
      </c>
      <c r="LA921" s="87" t="str">
        <f>IF(KV921="","",KW921*KZ921)</f>
        <v/>
      </c>
      <c r="LB921" s="89" t="str">
        <f>IF(KW921="","",LA921/(KS921*100))</f>
        <v/>
      </c>
      <c r="LC921" s="37"/>
      <c r="LD921" s="29"/>
      <c r="LE921" s="75"/>
      <c r="LF921" s="76"/>
      <c r="LG921" s="76"/>
      <c r="LH921" s="76"/>
      <c r="LI921" s="76"/>
      <c r="LJ921" s="76"/>
      <c r="LK921" s="76"/>
      <c r="LL921" s="76"/>
      <c r="LM921" s="78"/>
      <c r="LN921" s="284"/>
      <c r="LO921" s="76" t="str">
        <f t="shared" si="3840"/>
        <v/>
      </c>
      <c r="LP921" s="80"/>
      <c r="LQ921" s="37"/>
      <c r="LR921" s="29"/>
      <c r="LS921" s="47"/>
      <c r="LT921" s="280"/>
      <c r="LU921" s="45" t="str">
        <f t="shared" si="4113"/>
        <v/>
      </c>
      <c r="LV921" s="45"/>
      <c r="LW921" s="45"/>
      <c r="LX921" s="45"/>
      <c r="LY921" s="45" t="str">
        <f t="shared" si="4114"/>
        <v/>
      </c>
      <c r="LZ921" s="45"/>
      <c r="MA921" s="45"/>
      <c r="MB921" s="45"/>
      <c r="MC921" s="45" t="str">
        <f t="shared" si="4083"/>
        <v/>
      </c>
      <c r="MD921" s="46" t="str">
        <f t="shared" si="4084"/>
        <v/>
      </c>
      <c r="ME921" s="37"/>
      <c r="MF921" s="29"/>
      <c r="MG921" s="47"/>
      <c r="MH921" s="280"/>
      <c r="MI921" s="45" t="str">
        <f t="shared" si="4115"/>
        <v/>
      </c>
      <c r="MJ921" s="45"/>
      <c r="MK921" s="45"/>
      <c r="ML921" s="45"/>
      <c r="MM921" s="45" t="str">
        <f t="shared" si="4116"/>
        <v/>
      </c>
      <c r="MN921" s="45"/>
      <c r="MO921" s="45"/>
      <c r="MP921" s="45"/>
      <c r="MQ921" s="45" t="str">
        <f t="shared" si="4087"/>
        <v/>
      </c>
      <c r="MR921" s="46" t="str">
        <f t="shared" si="4088"/>
        <v/>
      </c>
      <c r="MS921" s="37"/>
      <c r="MT921" s="29"/>
      <c r="MU921" s="47"/>
      <c r="MV921" s="280"/>
      <c r="MW921" s="45" t="str">
        <f t="shared" si="4117"/>
        <v/>
      </c>
      <c r="MX921" s="45"/>
      <c r="MY921" s="45"/>
      <c r="MZ921" s="45"/>
      <c r="NA921" s="45" t="str">
        <f t="shared" si="4118"/>
        <v/>
      </c>
      <c r="NB921" s="45"/>
      <c r="NC921" s="45"/>
      <c r="ND921" s="45"/>
      <c r="NE921" s="45" t="str">
        <f t="shared" si="4091"/>
        <v/>
      </c>
      <c r="NF921" s="46" t="str">
        <f t="shared" si="4092"/>
        <v/>
      </c>
      <c r="NG921" s="37"/>
      <c r="NH921" s="29"/>
      <c r="NI921" s="47"/>
      <c r="NJ921" s="280"/>
      <c r="NK921" s="45" t="str">
        <f t="shared" si="4119"/>
        <v/>
      </c>
      <c r="NL921" s="45"/>
      <c r="NM921" s="45"/>
      <c r="NN921" s="45"/>
      <c r="NO921" s="45" t="str">
        <f t="shared" si="4120"/>
        <v/>
      </c>
      <c r="NP921" s="45"/>
      <c r="NQ921" s="45"/>
      <c r="NR921" s="45"/>
      <c r="NS921" s="45" t="str">
        <f t="shared" si="4095"/>
        <v/>
      </c>
      <c r="NT921" s="46" t="str">
        <f t="shared" si="4096"/>
        <v/>
      </c>
      <c r="NU921" s="37"/>
    </row>
    <row r="922" spans="1:385" ht="15.75" thickTop="1" x14ac:dyDescent="0.25">
      <c r="A922" s="38"/>
      <c r="B922" s="39"/>
      <c r="C922" s="40"/>
      <c r="D922" s="40"/>
      <c r="E922" s="40"/>
      <c r="F922" s="135"/>
      <c r="G922" s="135"/>
      <c r="H922" s="42"/>
      <c r="I922" s="45"/>
      <c r="J922" s="45" t="str">
        <f t="shared" si="4097"/>
        <v/>
      </c>
      <c r="K922" s="45"/>
      <c r="L922" s="45"/>
      <c r="M922" s="45"/>
      <c r="N922" s="45" t="str">
        <f t="shared" si="4098"/>
        <v/>
      </c>
      <c r="O922" s="45"/>
      <c r="P922" s="45"/>
      <c r="Q922" s="45"/>
      <c r="R922" s="45" t="str">
        <f t="shared" si="3957"/>
        <v/>
      </c>
      <c r="S922" s="46" t="str">
        <f t="shared" si="3958"/>
        <v/>
      </c>
      <c r="T922" s="37"/>
      <c r="U922" s="29"/>
      <c r="V922" s="47"/>
      <c r="W922" s="280"/>
      <c r="X922" s="45" t="str">
        <f t="shared" si="4099"/>
        <v/>
      </c>
      <c r="Y922" s="45"/>
      <c r="Z922" s="45"/>
      <c r="AA922" s="45"/>
      <c r="AB922" s="45" t="str">
        <f t="shared" si="4100"/>
        <v/>
      </c>
      <c r="AC922" s="45"/>
      <c r="AD922" s="45"/>
      <c r="AE922" s="45"/>
      <c r="AF922" s="45" t="str">
        <f t="shared" si="3959"/>
        <v/>
      </c>
      <c r="AG922" s="46" t="str">
        <f t="shared" si="3960"/>
        <v/>
      </c>
      <c r="AH922" s="37"/>
      <c r="AI922" s="29"/>
      <c r="AJ922" s="47"/>
      <c r="AK922" s="45"/>
      <c r="AL922" s="45" t="str">
        <f t="shared" si="4101"/>
        <v/>
      </c>
      <c r="AM922" s="45"/>
      <c r="AN922" s="45" t="str">
        <f t="shared" si="4102"/>
        <v/>
      </c>
      <c r="AO922" s="45"/>
      <c r="AP922" s="45" t="str">
        <f t="shared" si="4103"/>
        <v/>
      </c>
      <c r="AQ922" s="45"/>
      <c r="AR922" s="45"/>
      <c r="AS922" s="45"/>
      <c r="AT922" s="45" t="str">
        <f t="shared" si="3961"/>
        <v/>
      </c>
      <c r="AU922" s="46" t="str">
        <f t="shared" si="3929"/>
        <v/>
      </c>
      <c r="AV922" s="37"/>
      <c r="AW922" s="29"/>
      <c r="AX922" s="47"/>
      <c r="AY922" s="45"/>
      <c r="AZ922" s="45" t="str">
        <f t="shared" si="4104"/>
        <v/>
      </c>
      <c r="BA922" s="45"/>
      <c r="BB922" s="45" t="str">
        <f t="shared" si="4105"/>
        <v/>
      </c>
      <c r="BC922" s="45"/>
      <c r="BD922" s="45" t="str">
        <f t="shared" si="4106"/>
        <v/>
      </c>
      <c r="BE922" s="45"/>
      <c r="BF922" s="45"/>
      <c r="BG922" s="45"/>
      <c r="BH922" s="45" t="str">
        <f t="shared" si="3962"/>
        <v/>
      </c>
      <c r="BI922" s="46" t="str">
        <f t="shared" si="3963"/>
        <v/>
      </c>
      <c r="BJ922" s="37"/>
      <c r="BK922" s="29"/>
      <c r="BL922" s="47"/>
      <c r="BM922" s="45"/>
      <c r="BN922" s="45" t="str">
        <f t="shared" si="4160"/>
        <v/>
      </c>
      <c r="BO922" s="45"/>
      <c r="BP922" s="45" t="str">
        <f t="shared" si="4161"/>
        <v/>
      </c>
      <c r="BQ922" s="45"/>
      <c r="BR922" s="45" t="str">
        <f t="shared" si="4145"/>
        <v/>
      </c>
      <c r="BS922" s="45"/>
      <c r="BT922" s="63" t="str">
        <f t="shared" si="4146"/>
        <v/>
      </c>
      <c r="BU922" s="280" t="str">
        <f t="shared" si="4147"/>
        <v/>
      </c>
      <c r="BV922" s="45" t="str">
        <f t="shared" si="4148"/>
        <v/>
      </c>
      <c r="BW922" s="46" t="str">
        <f t="shared" si="4149"/>
        <v/>
      </c>
      <c r="BX922" s="37"/>
      <c r="BY922" s="57"/>
      <c r="BZ922" s="47"/>
      <c r="CA922" s="45"/>
      <c r="CB922" s="45" t="str">
        <f t="shared" si="4162"/>
        <v/>
      </c>
      <c r="CC922" s="45"/>
      <c r="CD922" s="45" t="str">
        <f t="shared" si="4163"/>
        <v/>
      </c>
      <c r="CE922" s="45"/>
      <c r="CF922" s="45" t="str">
        <f t="shared" si="4150"/>
        <v/>
      </c>
      <c r="CG922" s="45"/>
      <c r="CH922" s="63" t="str">
        <f t="shared" si="4151"/>
        <v/>
      </c>
      <c r="CI922" s="280" t="str">
        <f t="shared" si="4152"/>
        <v/>
      </c>
      <c r="CJ922" s="45" t="str">
        <f t="shared" si="4153"/>
        <v/>
      </c>
      <c r="CK922" s="46" t="str">
        <f t="shared" si="4154"/>
        <v/>
      </c>
      <c r="CL922" s="37"/>
      <c r="CM922" s="29"/>
      <c r="CN922" s="47"/>
      <c r="CO922" s="45"/>
      <c r="CP922" s="45" t="str">
        <f t="shared" si="4164"/>
        <v/>
      </c>
      <c r="CQ922" s="45"/>
      <c r="CR922" s="45" t="str">
        <f t="shared" si="4165"/>
        <v/>
      </c>
      <c r="CS922" s="45"/>
      <c r="CT922" s="45" t="str">
        <f t="shared" si="4155"/>
        <v/>
      </c>
      <c r="CU922" s="45"/>
      <c r="CV922" s="63" t="str">
        <f t="shared" si="4156"/>
        <v/>
      </c>
      <c r="CW922" s="280" t="str">
        <f t="shared" si="4157"/>
        <v/>
      </c>
      <c r="CX922" s="45" t="str">
        <f t="shared" si="4158"/>
        <v/>
      </c>
      <c r="CY922" s="46" t="str">
        <f t="shared" si="4159"/>
        <v/>
      </c>
      <c r="CZ922" s="37"/>
      <c r="DA922" s="29"/>
      <c r="DB922" s="47"/>
      <c r="DC922" s="280"/>
      <c r="DD922" s="45" t="str">
        <f t="shared" si="4107"/>
        <v/>
      </c>
      <c r="DE922" s="45"/>
      <c r="DF922" s="45"/>
      <c r="DG922" s="45"/>
      <c r="DH922" s="45" t="str">
        <f t="shared" si="4108"/>
        <v/>
      </c>
      <c r="DI922" s="45"/>
      <c r="DJ922" s="45"/>
      <c r="DK922" s="45"/>
      <c r="DL922" s="45" t="str">
        <f t="shared" si="4039"/>
        <v/>
      </c>
      <c r="DM922" s="46" t="str">
        <f t="shared" si="4040"/>
        <v/>
      </c>
      <c r="DN922" s="37"/>
      <c r="DO922" s="29"/>
      <c r="DP922" s="47"/>
      <c r="DQ922" s="45"/>
      <c r="DR922" s="45" t="str">
        <f t="shared" si="4109"/>
        <v/>
      </c>
      <c r="DS922" s="45"/>
      <c r="DT922" s="45" t="str">
        <f t="shared" si="4110"/>
        <v/>
      </c>
      <c r="DU922" s="45"/>
      <c r="DV922" s="45" t="str">
        <f t="shared" si="4111"/>
        <v/>
      </c>
      <c r="DW922" s="45"/>
      <c r="DX922" s="45"/>
      <c r="DY922" s="45"/>
      <c r="DZ922" s="45" t="str">
        <f t="shared" si="4044"/>
        <v/>
      </c>
      <c r="EA922" s="46" t="str">
        <f t="shared" si="4045"/>
        <v/>
      </c>
      <c r="EB922" s="37"/>
      <c r="GU922" s="220"/>
      <c r="HX922" s="360"/>
      <c r="HY922" s="47"/>
      <c r="HZ922" s="45"/>
      <c r="IA922" s="45" t="str">
        <f t="shared" si="4166"/>
        <v/>
      </c>
      <c r="IB922" s="45"/>
      <c r="IC922" s="45" t="str">
        <f t="shared" si="4167"/>
        <v/>
      </c>
      <c r="ID922" s="45"/>
      <c r="IE922" s="45" t="str">
        <f t="shared" si="4168"/>
        <v/>
      </c>
      <c r="IF922" s="45"/>
      <c r="IG922" s="63" t="str">
        <f t="shared" si="4169"/>
        <v/>
      </c>
      <c r="IH922" s="280" t="str">
        <f t="shared" si="4170"/>
        <v/>
      </c>
      <c r="II922" s="45" t="str">
        <f t="shared" si="4171"/>
        <v/>
      </c>
      <c r="IJ922" s="46" t="str">
        <f t="shared" si="4172"/>
        <v/>
      </c>
      <c r="IK922" s="37"/>
      <c r="IL922" s="29"/>
      <c r="IM922" s="47"/>
      <c r="IN922" s="45"/>
      <c r="IO922" s="45" t="str">
        <f t="shared" si="4173"/>
        <v/>
      </c>
      <c r="IP922" s="45"/>
      <c r="IQ922" s="45" t="str">
        <f t="shared" si="4174"/>
        <v/>
      </c>
      <c r="IR922" s="45"/>
      <c r="IS922" s="45" t="str">
        <f t="shared" si="4175"/>
        <v/>
      </c>
      <c r="IT922" s="45"/>
      <c r="IU922" s="63" t="str">
        <f t="shared" si="4176"/>
        <v/>
      </c>
      <c r="IV922" s="280" t="str">
        <f t="shared" si="4177"/>
        <v/>
      </c>
      <c r="IW922" s="45" t="str">
        <f t="shared" si="4178"/>
        <v/>
      </c>
      <c r="IX922" s="46" t="str">
        <f t="shared" si="4179"/>
        <v/>
      </c>
      <c r="IY922" s="37"/>
      <c r="IZ922" s="278"/>
      <c r="JA922" s="47"/>
      <c r="JB922" s="45"/>
      <c r="JC922" s="45" t="str">
        <f t="shared" si="4180"/>
        <v/>
      </c>
      <c r="JD922" s="45"/>
      <c r="JE922" s="45" t="str">
        <f t="shared" si="4181"/>
        <v/>
      </c>
      <c r="JF922" s="45"/>
      <c r="JG922" s="45" t="str">
        <f t="shared" si="4182"/>
        <v/>
      </c>
      <c r="JH922" s="45"/>
      <c r="JI922" s="63" t="str">
        <f t="shared" si="4183"/>
        <v/>
      </c>
      <c r="JJ922" s="280" t="str">
        <f t="shared" si="4184"/>
        <v/>
      </c>
      <c r="JK922" s="45" t="str">
        <f t="shared" si="4185"/>
        <v/>
      </c>
      <c r="JL922" s="46" t="str">
        <f t="shared" si="4186"/>
        <v/>
      </c>
      <c r="JM922" s="37"/>
      <c r="JN922" s="29"/>
      <c r="JO922" s="47"/>
      <c r="JP922" s="45"/>
      <c r="JQ922" s="45" t="str">
        <f t="shared" si="4187"/>
        <v/>
      </c>
      <c r="JR922" s="45"/>
      <c r="JS922" s="45" t="str">
        <f t="shared" si="4188"/>
        <v/>
      </c>
      <c r="JT922" s="45"/>
      <c r="JU922" s="45" t="str">
        <f t="shared" si="4189"/>
        <v/>
      </c>
      <c r="JV922" s="45"/>
      <c r="JW922" s="63" t="str">
        <f t="shared" si="4190"/>
        <v/>
      </c>
      <c r="JX922" s="280" t="str">
        <f t="shared" si="4191"/>
        <v/>
      </c>
      <c r="JY922" s="45" t="str">
        <f t="shared" si="4192"/>
        <v/>
      </c>
      <c r="JZ922" s="46" t="str">
        <f t="shared" si="4193"/>
        <v/>
      </c>
      <c r="KA922" s="37"/>
      <c r="KB922" s="51"/>
      <c r="KC922" s="47"/>
      <c r="KD922" s="45"/>
      <c r="KE922" s="45" t="str">
        <f>IF(KD922="","",KD922-KD918)</f>
        <v/>
      </c>
      <c r="KF922" s="45"/>
      <c r="KG922" s="45" t="str">
        <f>IF(KF922="","",KF922-KF918)</f>
        <v/>
      </c>
      <c r="KH922" s="45"/>
      <c r="KI922" s="45" t="str">
        <f>IF(KH922="","",KH918+KJ918-KH922)</f>
        <v/>
      </c>
      <c r="KJ922" s="45"/>
      <c r="KK922" s="63" t="str">
        <f>IF(KD922="","",KK918)</f>
        <v/>
      </c>
      <c r="KL922" s="280" t="str">
        <f>IF(KE922="","",KL918)</f>
        <v/>
      </c>
      <c r="KM922" s="45" t="str">
        <f>IF(KH922="","",KI922*KL922)</f>
        <v/>
      </c>
      <c r="KN922" s="46" t="str">
        <f>IF(KI922="","",KM922/(KE922*100))</f>
        <v/>
      </c>
      <c r="KO922" s="37"/>
      <c r="KP922" s="29"/>
      <c r="KQ922" s="47"/>
      <c r="KR922" s="45"/>
      <c r="KS922" s="45" t="str">
        <f>IF(KR922="","",KR922-KR918)</f>
        <v/>
      </c>
      <c r="KT922" s="45"/>
      <c r="KU922" s="45" t="str">
        <f>IF(KT922="","",KT922-KT918)</f>
        <v/>
      </c>
      <c r="KV922" s="45"/>
      <c r="KW922" s="45" t="str">
        <f>IF(KV922="","",KV918+KX918-KV922)</f>
        <v/>
      </c>
      <c r="KX922" s="45"/>
      <c r="KY922" s="63" t="str">
        <f>IF(KR922="","",KY918)</f>
        <v/>
      </c>
      <c r="KZ922" s="280" t="str">
        <f>IF(KS922="","",KZ918)</f>
        <v/>
      </c>
      <c r="LA922" s="45" t="str">
        <f>IF(KV922="","",KW922*KZ922)</f>
        <v/>
      </c>
      <c r="LB922" s="46" t="str">
        <f>IF(KW922="","",LA922/(KS922*100))</f>
        <v/>
      </c>
      <c r="LC922" s="37"/>
      <c r="LD922" s="29"/>
      <c r="LE922" s="273"/>
      <c r="LF922" s="271"/>
      <c r="LG922" s="285" t="str">
        <f>IF(LF922="","",LF922-LF919)</f>
        <v/>
      </c>
      <c r="LH922" s="271"/>
      <c r="LI922" s="271"/>
      <c r="LJ922" s="271"/>
      <c r="LK922" s="87"/>
      <c r="LL922" s="271"/>
      <c r="LM922" s="73"/>
      <c r="LN922" s="280"/>
      <c r="LO922" s="87" t="str">
        <f t="shared" si="3840"/>
        <v/>
      </c>
      <c r="LP922" s="275"/>
      <c r="LQ922" s="37"/>
      <c r="LR922" s="29"/>
      <c r="LS922" s="47"/>
      <c r="LT922" s="280"/>
      <c r="LU922" s="45" t="str">
        <f t="shared" si="4113"/>
        <v/>
      </c>
      <c r="LV922" s="45"/>
      <c r="LW922" s="45"/>
      <c r="LX922" s="45"/>
      <c r="LY922" s="45" t="str">
        <f t="shared" si="4114"/>
        <v/>
      </c>
      <c r="LZ922" s="45"/>
      <c r="MA922" s="45"/>
      <c r="MB922" s="45"/>
      <c r="MC922" s="45" t="str">
        <f t="shared" si="4083"/>
        <v/>
      </c>
      <c r="MD922" s="46" t="str">
        <f t="shared" si="4084"/>
        <v/>
      </c>
      <c r="ME922" s="37"/>
      <c r="MF922" s="29"/>
      <c r="MG922" s="47"/>
      <c r="MH922" s="280"/>
      <c r="MI922" s="45" t="str">
        <f t="shared" si="4115"/>
        <v/>
      </c>
      <c r="MJ922" s="45"/>
      <c r="MK922" s="45"/>
      <c r="ML922" s="45"/>
      <c r="MM922" s="45" t="str">
        <f t="shared" si="4116"/>
        <v/>
      </c>
      <c r="MN922" s="45"/>
      <c r="MO922" s="45"/>
      <c r="MP922" s="45"/>
      <c r="MQ922" s="45" t="str">
        <f t="shared" si="4087"/>
        <v/>
      </c>
      <c r="MR922" s="46" t="str">
        <f t="shared" si="4088"/>
        <v/>
      </c>
      <c r="MS922" s="37"/>
      <c r="MT922" s="29"/>
      <c r="MU922" s="47"/>
      <c r="MV922" s="280"/>
      <c r="MW922" s="45" t="str">
        <f t="shared" si="4117"/>
        <v/>
      </c>
      <c r="MX922" s="45"/>
      <c r="MY922" s="45"/>
      <c r="MZ922" s="45"/>
      <c r="NA922" s="45" t="str">
        <f t="shared" si="4118"/>
        <v/>
      </c>
      <c r="NB922" s="45"/>
      <c r="NC922" s="45"/>
      <c r="ND922" s="45"/>
      <c r="NE922" s="45" t="str">
        <f t="shared" si="4091"/>
        <v/>
      </c>
      <c r="NF922" s="46" t="str">
        <f t="shared" si="4092"/>
        <v/>
      </c>
      <c r="NG922" s="37"/>
      <c r="NH922" s="29"/>
      <c r="NI922" s="47"/>
      <c r="NJ922" s="280"/>
      <c r="NK922" s="45" t="str">
        <f t="shared" si="4119"/>
        <v/>
      </c>
      <c r="NL922" s="45"/>
      <c r="NM922" s="45"/>
      <c r="NN922" s="45"/>
      <c r="NO922" s="45" t="str">
        <f t="shared" si="4120"/>
        <v/>
      </c>
      <c r="NP922" s="45"/>
      <c r="NQ922" s="45"/>
      <c r="NR922" s="45"/>
      <c r="NS922" s="45" t="str">
        <f t="shared" si="4095"/>
        <v/>
      </c>
      <c r="NT922" s="46" t="str">
        <f t="shared" si="4096"/>
        <v/>
      </c>
      <c r="NU922" s="37"/>
    </row>
    <row r="923" spans="1:385" x14ac:dyDescent="0.25">
      <c r="A923" s="38"/>
      <c r="B923" s="39"/>
      <c r="C923" s="40"/>
      <c r="D923" s="40"/>
      <c r="E923" s="40"/>
      <c r="F923" s="135"/>
      <c r="G923" s="135"/>
      <c r="H923" s="42"/>
      <c r="I923" s="45"/>
      <c r="J923" s="45" t="str">
        <f t="shared" si="4097"/>
        <v/>
      </c>
      <c r="K923" s="45"/>
      <c r="L923" s="45"/>
      <c r="M923" s="45"/>
      <c r="N923" s="45" t="str">
        <f t="shared" si="4098"/>
        <v/>
      </c>
      <c r="O923" s="45"/>
      <c r="P923" s="45"/>
      <c r="Q923" s="45"/>
      <c r="R923" s="45" t="str">
        <f t="shared" si="3957"/>
        <v/>
      </c>
      <c r="S923" s="46" t="str">
        <f t="shared" si="3958"/>
        <v/>
      </c>
      <c r="T923" s="37"/>
      <c r="U923" s="29"/>
      <c r="V923" s="47"/>
      <c r="W923" s="280"/>
      <c r="X923" s="45" t="str">
        <f t="shared" si="4099"/>
        <v/>
      </c>
      <c r="Y923" s="45"/>
      <c r="Z923" s="45"/>
      <c r="AA923" s="45"/>
      <c r="AB923" s="45" t="str">
        <f t="shared" si="4100"/>
        <v/>
      </c>
      <c r="AC923" s="45"/>
      <c r="AD923" s="45"/>
      <c r="AE923" s="45"/>
      <c r="AF923" s="45" t="str">
        <f t="shared" si="3959"/>
        <v/>
      </c>
      <c r="AG923" s="46" t="str">
        <f t="shared" si="3960"/>
        <v/>
      </c>
      <c r="AH923" s="37"/>
      <c r="AI923" s="29"/>
      <c r="AJ923" s="47"/>
      <c r="AK923" s="45"/>
      <c r="AL923" s="45" t="str">
        <f t="shared" si="4101"/>
        <v/>
      </c>
      <c r="AM923" s="45"/>
      <c r="AN923" s="45" t="str">
        <f t="shared" si="4102"/>
        <v/>
      </c>
      <c r="AO923" s="45"/>
      <c r="AP923" s="45" t="str">
        <f t="shared" si="4103"/>
        <v/>
      </c>
      <c r="AQ923" s="45"/>
      <c r="AR923" s="45"/>
      <c r="AS923" s="45"/>
      <c r="AT923" s="45" t="str">
        <f t="shared" si="3961"/>
        <v/>
      </c>
      <c r="AU923" s="46" t="str">
        <f t="shared" si="3929"/>
        <v/>
      </c>
      <c r="AV923" s="37"/>
      <c r="AW923" s="29"/>
      <c r="AX923" s="47"/>
      <c r="AY923" s="45"/>
      <c r="AZ923" s="45" t="str">
        <f t="shared" si="4104"/>
        <v/>
      </c>
      <c r="BA923" s="45"/>
      <c r="BB923" s="45" t="str">
        <f t="shared" si="4105"/>
        <v/>
      </c>
      <c r="BC923" s="45"/>
      <c r="BD923" s="45" t="str">
        <f t="shared" si="4106"/>
        <v/>
      </c>
      <c r="BE923" s="45"/>
      <c r="BF923" s="45"/>
      <c r="BG923" s="45"/>
      <c r="BH923" s="45" t="str">
        <f t="shared" si="3962"/>
        <v/>
      </c>
      <c r="BI923" s="46" t="str">
        <f t="shared" si="3963"/>
        <v/>
      </c>
      <c r="BJ923" s="37"/>
      <c r="BK923" s="29"/>
      <c r="BL923" s="47"/>
      <c r="BM923" s="45"/>
      <c r="BN923" s="45" t="str">
        <f t="shared" si="4160"/>
        <v/>
      </c>
      <c r="BO923" s="45"/>
      <c r="BP923" s="45" t="str">
        <f t="shared" si="4161"/>
        <v/>
      </c>
      <c r="BQ923" s="45"/>
      <c r="BR923" s="45" t="str">
        <f t="shared" si="4145"/>
        <v/>
      </c>
      <c r="BS923" s="45"/>
      <c r="BT923" s="63" t="str">
        <f t="shared" si="4146"/>
        <v/>
      </c>
      <c r="BU923" s="280" t="str">
        <f t="shared" si="4147"/>
        <v/>
      </c>
      <c r="BV923" s="45" t="str">
        <f t="shared" si="4148"/>
        <v/>
      </c>
      <c r="BW923" s="46" t="str">
        <f t="shared" si="4149"/>
        <v/>
      </c>
      <c r="BX923" s="37"/>
      <c r="BY923" s="57"/>
      <c r="BZ923" s="47"/>
      <c r="CA923" s="45"/>
      <c r="CB923" s="45" t="str">
        <f t="shared" si="4162"/>
        <v/>
      </c>
      <c r="CC923" s="45"/>
      <c r="CD923" s="45" t="str">
        <f t="shared" si="4163"/>
        <v/>
      </c>
      <c r="CE923" s="45"/>
      <c r="CF923" s="45" t="str">
        <f t="shared" si="4150"/>
        <v/>
      </c>
      <c r="CG923" s="45"/>
      <c r="CH923" s="63" t="str">
        <f t="shared" si="4151"/>
        <v/>
      </c>
      <c r="CI923" s="280" t="str">
        <f t="shared" si="4152"/>
        <v/>
      </c>
      <c r="CJ923" s="45" t="str">
        <f t="shared" si="4153"/>
        <v/>
      </c>
      <c r="CK923" s="46" t="str">
        <f t="shared" si="4154"/>
        <v/>
      </c>
      <c r="CL923" s="37"/>
      <c r="CM923" s="29"/>
      <c r="CN923" s="47"/>
      <c r="CO923" s="45"/>
      <c r="CP923" s="45" t="str">
        <f t="shared" si="4164"/>
        <v/>
      </c>
      <c r="CQ923" s="45"/>
      <c r="CR923" s="45" t="str">
        <f t="shared" si="4165"/>
        <v/>
      </c>
      <c r="CS923" s="45"/>
      <c r="CT923" s="45" t="str">
        <f t="shared" si="4155"/>
        <v/>
      </c>
      <c r="CU923" s="45"/>
      <c r="CV923" s="63" t="str">
        <f t="shared" si="4156"/>
        <v/>
      </c>
      <c r="CW923" s="280" t="str">
        <f t="shared" si="4157"/>
        <v/>
      </c>
      <c r="CX923" s="45" t="str">
        <f t="shared" si="4158"/>
        <v/>
      </c>
      <c r="CY923" s="46" t="str">
        <f t="shared" si="4159"/>
        <v/>
      </c>
      <c r="CZ923" s="37"/>
      <c r="DA923" s="29"/>
      <c r="DB923" s="47"/>
      <c r="DC923" s="280"/>
      <c r="DD923" s="45" t="str">
        <f t="shared" si="4107"/>
        <v/>
      </c>
      <c r="DE923" s="45"/>
      <c r="DF923" s="45"/>
      <c r="DG923" s="45"/>
      <c r="DH923" s="45" t="str">
        <f t="shared" si="4108"/>
        <v/>
      </c>
      <c r="DI923" s="45"/>
      <c r="DJ923" s="45"/>
      <c r="DK923" s="45"/>
      <c r="DL923" s="45" t="str">
        <f t="shared" si="4039"/>
        <v/>
      </c>
      <c r="DM923" s="46" t="str">
        <f t="shared" si="4040"/>
        <v/>
      </c>
      <c r="DN923" s="37"/>
      <c r="DO923" s="29"/>
      <c r="DP923" s="47"/>
      <c r="DQ923" s="45"/>
      <c r="DR923" s="45" t="str">
        <f t="shared" si="4109"/>
        <v/>
      </c>
      <c r="DS923" s="45"/>
      <c r="DT923" s="45" t="str">
        <f t="shared" si="4110"/>
        <v/>
      </c>
      <c r="DU923" s="45"/>
      <c r="DV923" s="45" t="str">
        <f t="shared" si="4111"/>
        <v/>
      </c>
      <c r="DW923" s="45"/>
      <c r="DX923" s="45"/>
      <c r="DY923" s="45"/>
      <c r="DZ923" s="45" t="str">
        <f t="shared" si="4044"/>
        <v/>
      </c>
      <c r="EA923" s="46" t="str">
        <f t="shared" si="4045"/>
        <v/>
      </c>
      <c r="EB923" s="37"/>
      <c r="GU923" s="220"/>
      <c r="HX923" s="360"/>
      <c r="HY923" s="47"/>
      <c r="HZ923" s="45"/>
      <c r="IA923" s="45" t="str">
        <f t="shared" si="4166"/>
        <v/>
      </c>
      <c r="IB923" s="45"/>
      <c r="IC923" s="45" t="str">
        <f t="shared" si="4167"/>
        <v/>
      </c>
      <c r="ID923" s="45"/>
      <c r="IE923" s="45" t="str">
        <f t="shared" si="4168"/>
        <v/>
      </c>
      <c r="IF923" s="45"/>
      <c r="IG923" s="63" t="str">
        <f t="shared" si="4169"/>
        <v/>
      </c>
      <c r="IH923" s="280" t="str">
        <f t="shared" si="4170"/>
        <v/>
      </c>
      <c r="II923" s="45" t="str">
        <f t="shared" si="4171"/>
        <v/>
      </c>
      <c r="IJ923" s="46" t="str">
        <f t="shared" si="4172"/>
        <v/>
      </c>
      <c r="IK923" s="37"/>
      <c r="IL923" s="29"/>
      <c r="IM923" s="47"/>
      <c r="IN923" s="45"/>
      <c r="IO923" s="45" t="str">
        <f t="shared" si="4173"/>
        <v/>
      </c>
      <c r="IP923" s="45"/>
      <c r="IQ923" s="45" t="str">
        <f t="shared" si="4174"/>
        <v/>
      </c>
      <c r="IR923" s="45"/>
      <c r="IS923" s="45" t="str">
        <f t="shared" si="4175"/>
        <v/>
      </c>
      <c r="IT923" s="45"/>
      <c r="IU923" s="63" t="str">
        <f t="shared" si="4176"/>
        <v/>
      </c>
      <c r="IV923" s="280" t="str">
        <f t="shared" si="4177"/>
        <v/>
      </c>
      <c r="IW923" s="45" t="str">
        <f t="shared" si="4178"/>
        <v/>
      </c>
      <c r="IX923" s="46" t="str">
        <f t="shared" si="4179"/>
        <v/>
      </c>
      <c r="IY923" s="37"/>
      <c r="IZ923" s="278"/>
      <c r="JA923" s="47"/>
      <c r="JB923" s="45"/>
      <c r="JC923" s="45" t="str">
        <f t="shared" si="4180"/>
        <v/>
      </c>
      <c r="JD923" s="45"/>
      <c r="JE923" s="45" t="str">
        <f t="shared" si="4181"/>
        <v/>
      </c>
      <c r="JF923" s="45"/>
      <c r="JG923" s="45" t="str">
        <f t="shared" si="4182"/>
        <v/>
      </c>
      <c r="JH923" s="45"/>
      <c r="JI923" s="63" t="str">
        <f t="shared" si="4183"/>
        <v/>
      </c>
      <c r="JJ923" s="280" t="str">
        <f t="shared" si="4184"/>
        <v/>
      </c>
      <c r="JK923" s="45" t="str">
        <f t="shared" si="4185"/>
        <v/>
      </c>
      <c r="JL923" s="46" t="str">
        <f t="shared" si="4186"/>
        <v/>
      </c>
      <c r="JM923" s="37"/>
      <c r="JN923" s="29"/>
      <c r="JO923" s="47"/>
      <c r="JP923" s="45"/>
      <c r="JQ923" s="45" t="str">
        <f t="shared" si="4187"/>
        <v/>
      </c>
      <c r="JR923" s="45"/>
      <c r="JS923" s="45" t="str">
        <f t="shared" si="4188"/>
        <v/>
      </c>
      <c r="JT923" s="45"/>
      <c r="JU923" s="45" t="str">
        <f t="shared" si="4189"/>
        <v/>
      </c>
      <c r="JV923" s="45"/>
      <c r="JW923" s="63" t="str">
        <f t="shared" si="4190"/>
        <v/>
      </c>
      <c r="JX923" s="280" t="str">
        <f t="shared" si="4191"/>
        <v/>
      </c>
      <c r="JY923" s="45" t="str">
        <f t="shared" si="4192"/>
        <v/>
      </c>
      <c r="JZ923" s="46" t="str">
        <f t="shared" si="4193"/>
        <v/>
      </c>
      <c r="KA923" s="37"/>
      <c r="KB923" s="51"/>
      <c r="KC923" s="47"/>
      <c r="KD923" s="45"/>
      <c r="KE923" s="45" t="str">
        <f>IF(KD923="","",KD923-KD919)</f>
        <v/>
      </c>
      <c r="KF923" s="45"/>
      <c r="KG923" s="45" t="str">
        <f>IF(KF923="","",KF923-KF919)</f>
        <v/>
      </c>
      <c r="KH923" s="45"/>
      <c r="KI923" s="45" t="str">
        <f>IF(KH923="","",KH919+KJ919-KH923)</f>
        <v/>
      </c>
      <c r="KJ923" s="45"/>
      <c r="KK923" s="63" t="str">
        <f>IF(KD923="","",KK919)</f>
        <v/>
      </c>
      <c r="KL923" s="280" t="str">
        <f>IF(KE923="","",KL919)</f>
        <v/>
      </c>
      <c r="KM923" s="45" t="str">
        <f>IF(KH923="","",KI923*KL923)</f>
        <v/>
      </c>
      <c r="KN923" s="46" t="str">
        <f>IF(KI923="","",KM923/(KE923*100))</f>
        <v/>
      </c>
      <c r="KO923" s="37"/>
      <c r="KP923" s="29"/>
      <c r="KQ923" s="47"/>
      <c r="KR923" s="45"/>
      <c r="KS923" s="45" t="str">
        <f>IF(KR923="","",KR923-KR919)</f>
        <v/>
      </c>
      <c r="KT923" s="45"/>
      <c r="KU923" s="45" t="str">
        <f>IF(KT923="","",KT923-KT919)</f>
        <v/>
      </c>
      <c r="KV923" s="45"/>
      <c r="KW923" s="45" t="str">
        <f>IF(KV923="","",KV919+KX919-KV923)</f>
        <v/>
      </c>
      <c r="KX923" s="45"/>
      <c r="KY923" s="63" t="str">
        <f>IF(KR923="","",KY919)</f>
        <v/>
      </c>
      <c r="KZ923" s="280" t="str">
        <f>IF(KS923="","",KZ919)</f>
        <v/>
      </c>
      <c r="LA923" s="45" t="str">
        <f>IF(KV923="","",KW923*KZ923)</f>
        <v/>
      </c>
      <c r="LB923" s="46" t="str">
        <f>IF(KW923="","",LA923/(KS923*100))</f>
        <v/>
      </c>
      <c r="LC923" s="37"/>
      <c r="LD923" s="29"/>
      <c r="LE923" s="273"/>
      <c r="LF923" s="271"/>
      <c r="LG923" s="45"/>
      <c r="LH923" s="45"/>
      <c r="LI923" s="45"/>
      <c r="LJ923" s="45"/>
      <c r="LK923" s="45"/>
      <c r="LL923" s="45"/>
      <c r="LM923" s="63"/>
      <c r="LN923" s="280"/>
      <c r="LO923" s="45" t="str">
        <f t="shared" si="3840"/>
        <v/>
      </c>
      <c r="LP923" s="46"/>
      <c r="LQ923" s="37"/>
      <c r="LR923" s="29"/>
      <c r="LS923" s="47"/>
      <c r="LT923" s="280"/>
      <c r="LU923" s="45" t="str">
        <f t="shared" si="4113"/>
        <v/>
      </c>
      <c r="LV923" s="45"/>
      <c r="LW923" s="45"/>
      <c r="LX923" s="45"/>
      <c r="LY923" s="45" t="str">
        <f t="shared" si="4114"/>
        <v/>
      </c>
      <c r="LZ923" s="45"/>
      <c r="MA923" s="45"/>
      <c r="MB923" s="45"/>
      <c r="MC923" s="45" t="str">
        <f t="shared" si="4083"/>
        <v/>
      </c>
      <c r="MD923" s="46" t="str">
        <f t="shared" si="4084"/>
        <v/>
      </c>
      <c r="ME923" s="37"/>
      <c r="MF923" s="29"/>
      <c r="MG923" s="47"/>
      <c r="MH923" s="280"/>
      <c r="MI923" s="45" t="str">
        <f t="shared" si="4115"/>
        <v/>
      </c>
      <c r="MJ923" s="45"/>
      <c r="MK923" s="45"/>
      <c r="ML923" s="45"/>
      <c r="MM923" s="45" t="str">
        <f t="shared" si="4116"/>
        <v/>
      </c>
      <c r="MN923" s="45"/>
      <c r="MO923" s="45"/>
      <c r="MP923" s="45"/>
      <c r="MQ923" s="45" t="str">
        <f t="shared" si="4087"/>
        <v/>
      </c>
      <c r="MR923" s="46" t="str">
        <f t="shared" si="4088"/>
        <v/>
      </c>
      <c r="MS923" s="37"/>
      <c r="MT923" s="29"/>
      <c r="MU923" s="47"/>
      <c r="MV923" s="280"/>
      <c r="MW923" s="45" t="str">
        <f t="shared" si="4117"/>
        <v/>
      </c>
      <c r="MX923" s="45"/>
      <c r="MY923" s="45"/>
      <c r="MZ923" s="45"/>
      <c r="NA923" s="45" t="str">
        <f t="shared" si="4118"/>
        <v/>
      </c>
      <c r="NB923" s="45"/>
      <c r="NC923" s="45"/>
      <c r="ND923" s="45"/>
      <c r="NE923" s="45" t="str">
        <f t="shared" si="4091"/>
        <v/>
      </c>
      <c r="NF923" s="46" t="str">
        <f t="shared" si="4092"/>
        <v/>
      </c>
      <c r="NG923" s="37"/>
      <c r="NH923" s="29"/>
      <c r="NI923" s="47"/>
      <c r="NJ923" s="280"/>
      <c r="NK923" s="45" t="str">
        <f t="shared" si="4119"/>
        <v/>
      </c>
      <c r="NL923" s="45"/>
      <c r="NM923" s="45"/>
      <c r="NN923" s="45"/>
      <c r="NO923" s="45" t="str">
        <f t="shared" si="4120"/>
        <v/>
      </c>
      <c r="NP923" s="45"/>
      <c r="NQ923" s="45"/>
      <c r="NR923" s="45"/>
      <c r="NS923" s="45" t="str">
        <f t="shared" si="4095"/>
        <v/>
      </c>
      <c r="NT923" s="46" t="str">
        <f t="shared" si="4096"/>
        <v/>
      </c>
      <c r="NU923" s="37"/>
    </row>
    <row r="924" spans="1:385" ht="15.75" thickBot="1" x14ac:dyDescent="0.3">
      <c r="A924" s="38"/>
      <c r="B924" s="39"/>
      <c r="C924" s="40"/>
      <c r="D924" s="40"/>
      <c r="E924" s="40"/>
      <c r="F924" s="135"/>
      <c r="G924" s="135"/>
      <c r="H924" s="42"/>
      <c r="I924" s="45"/>
      <c r="J924" s="45" t="str">
        <f t="shared" si="4097"/>
        <v/>
      </c>
      <c r="K924" s="45"/>
      <c r="L924" s="45"/>
      <c r="M924" s="45"/>
      <c r="N924" s="45" t="str">
        <f t="shared" si="4098"/>
        <v/>
      </c>
      <c r="O924" s="45"/>
      <c r="P924" s="45"/>
      <c r="Q924" s="45"/>
      <c r="R924" s="45" t="str">
        <f t="shared" si="3957"/>
        <v/>
      </c>
      <c r="S924" s="46" t="str">
        <f t="shared" si="3958"/>
        <v/>
      </c>
      <c r="T924" s="37"/>
      <c r="U924" s="29"/>
      <c r="V924" s="47"/>
      <c r="W924" s="280"/>
      <c r="X924" s="45" t="str">
        <f t="shared" si="4099"/>
        <v/>
      </c>
      <c r="Y924" s="45"/>
      <c r="Z924" s="45"/>
      <c r="AA924" s="45"/>
      <c r="AB924" s="45" t="str">
        <f t="shared" si="4100"/>
        <v/>
      </c>
      <c r="AC924" s="45"/>
      <c r="AD924" s="45"/>
      <c r="AE924" s="45"/>
      <c r="AF924" s="45" t="str">
        <f t="shared" si="3959"/>
        <v/>
      </c>
      <c r="AG924" s="46" t="str">
        <f t="shared" si="3960"/>
        <v/>
      </c>
      <c r="AH924" s="37"/>
      <c r="AI924" s="29"/>
      <c r="AJ924" s="47"/>
      <c r="AK924" s="45"/>
      <c r="AL924" s="45" t="str">
        <f t="shared" si="4101"/>
        <v/>
      </c>
      <c r="AM924" s="45"/>
      <c r="AN924" s="45" t="str">
        <f t="shared" si="4102"/>
        <v/>
      </c>
      <c r="AO924" s="45"/>
      <c r="AP924" s="45" t="str">
        <f t="shared" si="4103"/>
        <v/>
      </c>
      <c r="AQ924" s="45"/>
      <c r="AR924" s="45"/>
      <c r="AS924" s="45"/>
      <c r="AT924" s="45" t="str">
        <f t="shared" si="3961"/>
        <v/>
      </c>
      <c r="AU924" s="46" t="str">
        <f t="shared" si="3929"/>
        <v/>
      </c>
      <c r="AV924" s="37"/>
      <c r="AW924" s="29"/>
      <c r="AX924" s="47"/>
      <c r="AY924" s="45"/>
      <c r="AZ924" s="45" t="str">
        <f t="shared" si="4104"/>
        <v/>
      </c>
      <c r="BA924" s="45"/>
      <c r="BB924" s="45" t="str">
        <f t="shared" si="4105"/>
        <v/>
      </c>
      <c r="BC924" s="45"/>
      <c r="BD924" s="45" t="str">
        <f t="shared" si="4106"/>
        <v/>
      </c>
      <c r="BE924" s="45"/>
      <c r="BF924" s="45"/>
      <c r="BG924" s="45"/>
      <c r="BH924" s="45" t="str">
        <f t="shared" si="3962"/>
        <v/>
      </c>
      <c r="BI924" s="46" t="str">
        <f t="shared" si="3963"/>
        <v/>
      </c>
      <c r="BJ924" s="37"/>
      <c r="BK924" s="29"/>
      <c r="BL924" s="75"/>
      <c r="BM924" s="76"/>
      <c r="BN924" s="76" t="str">
        <f t="shared" si="4160"/>
        <v/>
      </c>
      <c r="BO924" s="76"/>
      <c r="BP924" s="76" t="str">
        <f t="shared" si="4161"/>
        <v/>
      </c>
      <c r="BQ924" s="76"/>
      <c r="BR924" s="76" t="str">
        <f t="shared" si="4145"/>
        <v/>
      </c>
      <c r="BS924" s="76"/>
      <c r="BT924" s="78" t="str">
        <f t="shared" si="4146"/>
        <v/>
      </c>
      <c r="BU924" s="284" t="str">
        <f t="shared" si="4147"/>
        <v/>
      </c>
      <c r="BV924" s="76" t="str">
        <f t="shared" si="4148"/>
        <v/>
      </c>
      <c r="BW924" s="80" t="str">
        <f t="shared" si="4149"/>
        <v/>
      </c>
      <c r="BX924" s="37"/>
      <c r="BY924" s="57"/>
      <c r="BZ924" s="75"/>
      <c r="CA924" s="76"/>
      <c r="CB924" s="76" t="str">
        <f t="shared" si="4162"/>
        <v/>
      </c>
      <c r="CC924" s="76"/>
      <c r="CD924" s="76" t="str">
        <f t="shared" si="4163"/>
        <v/>
      </c>
      <c r="CE924" s="76"/>
      <c r="CF924" s="76" t="str">
        <f t="shared" si="4150"/>
        <v/>
      </c>
      <c r="CG924" s="76"/>
      <c r="CH924" s="78" t="str">
        <f t="shared" si="4151"/>
        <v/>
      </c>
      <c r="CI924" s="284" t="str">
        <f t="shared" si="4152"/>
        <v/>
      </c>
      <c r="CJ924" s="76" t="str">
        <f t="shared" si="4153"/>
        <v/>
      </c>
      <c r="CK924" s="80" t="str">
        <f t="shared" si="4154"/>
        <v/>
      </c>
      <c r="CL924" s="37"/>
      <c r="CM924" s="29"/>
      <c r="CN924" s="75"/>
      <c r="CO924" s="76"/>
      <c r="CP924" s="76" t="str">
        <f t="shared" si="4164"/>
        <v/>
      </c>
      <c r="CQ924" s="76"/>
      <c r="CR924" s="76" t="str">
        <f t="shared" si="4165"/>
        <v/>
      </c>
      <c r="CS924" s="76"/>
      <c r="CT924" s="76" t="str">
        <f t="shared" si="4155"/>
        <v/>
      </c>
      <c r="CU924" s="76"/>
      <c r="CV924" s="78" t="str">
        <f t="shared" si="4156"/>
        <v/>
      </c>
      <c r="CW924" s="284" t="str">
        <f t="shared" si="4157"/>
        <v/>
      </c>
      <c r="CX924" s="76" t="str">
        <f t="shared" si="4158"/>
        <v/>
      </c>
      <c r="CY924" s="80" t="str">
        <f t="shared" si="4159"/>
        <v/>
      </c>
      <c r="CZ924" s="37"/>
      <c r="DA924" s="29"/>
      <c r="DB924" s="47"/>
      <c r="DC924" s="280"/>
      <c r="DD924" s="45" t="str">
        <f t="shared" si="4107"/>
        <v/>
      </c>
      <c r="DE924" s="45"/>
      <c r="DF924" s="45"/>
      <c r="DG924" s="45"/>
      <c r="DH924" s="45" t="str">
        <f t="shared" si="4108"/>
        <v/>
      </c>
      <c r="DI924" s="45"/>
      <c r="DJ924" s="45"/>
      <c r="DK924" s="45"/>
      <c r="DL924" s="45" t="str">
        <f t="shared" si="4039"/>
        <v/>
      </c>
      <c r="DM924" s="46" t="str">
        <f t="shared" si="4040"/>
        <v/>
      </c>
      <c r="DN924" s="37"/>
      <c r="DO924" s="29"/>
      <c r="DP924" s="47"/>
      <c r="DQ924" s="45"/>
      <c r="DR924" s="45" t="str">
        <f t="shared" si="4109"/>
        <v/>
      </c>
      <c r="DS924" s="45"/>
      <c r="DT924" s="45" t="str">
        <f t="shared" si="4110"/>
        <v/>
      </c>
      <c r="DU924" s="45"/>
      <c r="DV924" s="45" t="str">
        <f t="shared" si="4111"/>
        <v/>
      </c>
      <c r="DW924" s="45"/>
      <c r="DX924" s="45"/>
      <c r="DY924" s="45"/>
      <c r="DZ924" s="45" t="str">
        <f t="shared" si="4044"/>
        <v/>
      </c>
      <c r="EA924" s="46" t="str">
        <f t="shared" si="4045"/>
        <v/>
      </c>
      <c r="EB924" s="37"/>
      <c r="GU924" s="220"/>
      <c r="HX924" s="360"/>
      <c r="HY924" s="75"/>
      <c r="HZ924" s="76"/>
      <c r="IA924" s="76" t="str">
        <f t="shared" si="4166"/>
        <v/>
      </c>
      <c r="IB924" s="76"/>
      <c r="IC924" s="76" t="str">
        <f t="shared" si="4167"/>
        <v/>
      </c>
      <c r="ID924" s="76"/>
      <c r="IE924" s="76" t="str">
        <f t="shared" si="4168"/>
        <v/>
      </c>
      <c r="IF924" s="76"/>
      <c r="IG924" s="78" t="str">
        <f t="shared" si="4169"/>
        <v/>
      </c>
      <c r="IH924" s="284" t="str">
        <f t="shared" si="4170"/>
        <v/>
      </c>
      <c r="II924" s="76" t="str">
        <f t="shared" si="4171"/>
        <v/>
      </c>
      <c r="IJ924" s="80" t="str">
        <f t="shared" si="4172"/>
        <v/>
      </c>
      <c r="IK924" s="37"/>
      <c r="IL924" s="29"/>
      <c r="IM924" s="75"/>
      <c r="IN924" s="76"/>
      <c r="IO924" s="76" t="str">
        <f t="shared" si="4173"/>
        <v/>
      </c>
      <c r="IP924" s="76"/>
      <c r="IQ924" s="76" t="str">
        <f t="shared" si="4174"/>
        <v/>
      </c>
      <c r="IR924" s="76"/>
      <c r="IS924" s="76" t="str">
        <f t="shared" si="4175"/>
        <v/>
      </c>
      <c r="IT924" s="76"/>
      <c r="IU924" s="78" t="str">
        <f t="shared" si="4176"/>
        <v/>
      </c>
      <c r="IV924" s="284" t="str">
        <f t="shared" si="4177"/>
        <v/>
      </c>
      <c r="IW924" s="76" t="str">
        <f t="shared" si="4178"/>
        <v/>
      </c>
      <c r="IX924" s="80" t="str">
        <f t="shared" si="4179"/>
        <v/>
      </c>
      <c r="IY924" s="37"/>
      <c r="IZ924" s="278"/>
      <c r="JA924" s="75"/>
      <c r="JB924" s="76"/>
      <c r="JC924" s="76" t="str">
        <f t="shared" si="4180"/>
        <v/>
      </c>
      <c r="JD924" s="76"/>
      <c r="JE924" s="76" t="str">
        <f t="shared" si="4181"/>
        <v/>
      </c>
      <c r="JF924" s="76"/>
      <c r="JG924" s="76" t="str">
        <f t="shared" si="4182"/>
        <v/>
      </c>
      <c r="JH924" s="76"/>
      <c r="JI924" s="78" t="str">
        <f t="shared" si="4183"/>
        <v/>
      </c>
      <c r="JJ924" s="284" t="str">
        <f t="shared" si="4184"/>
        <v/>
      </c>
      <c r="JK924" s="76" t="str">
        <f t="shared" si="4185"/>
        <v/>
      </c>
      <c r="JL924" s="80" t="str">
        <f t="shared" si="4186"/>
        <v/>
      </c>
      <c r="JM924" s="37"/>
      <c r="JN924" s="29"/>
      <c r="JO924" s="75"/>
      <c r="JP924" s="76"/>
      <c r="JQ924" s="76" t="str">
        <f t="shared" si="4187"/>
        <v/>
      </c>
      <c r="JR924" s="76"/>
      <c r="JS924" s="76" t="str">
        <f t="shared" si="4188"/>
        <v/>
      </c>
      <c r="JT924" s="76"/>
      <c r="JU924" s="76" t="str">
        <f t="shared" si="4189"/>
        <v/>
      </c>
      <c r="JV924" s="76"/>
      <c r="JW924" s="78" t="str">
        <f t="shared" si="4190"/>
        <v/>
      </c>
      <c r="JX924" s="284" t="str">
        <f t="shared" si="4191"/>
        <v/>
      </c>
      <c r="JY924" s="76" t="str">
        <f t="shared" si="4192"/>
        <v/>
      </c>
      <c r="JZ924" s="80" t="str">
        <f t="shared" si="4193"/>
        <v/>
      </c>
      <c r="KA924" s="37"/>
      <c r="KB924" s="51"/>
      <c r="KC924" s="75"/>
      <c r="KD924" s="76"/>
      <c r="KE924" s="76" t="str">
        <f>IF(KD924="","",KD924-KD920)</f>
        <v/>
      </c>
      <c r="KF924" s="76"/>
      <c r="KG924" s="76" t="str">
        <f>IF(KF924="","",KF924-KF920)</f>
        <v/>
      </c>
      <c r="KH924" s="76"/>
      <c r="KI924" s="76" t="str">
        <f>IF(KH924="","",KH920+KJ920-KH924)</f>
        <v/>
      </c>
      <c r="KJ924" s="76"/>
      <c r="KK924" s="78" t="str">
        <f>IF(KD924="","",KK920)</f>
        <v/>
      </c>
      <c r="KL924" s="284" t="str">
        <f>IF(KE924="","",KL920)</f>
        <v/>
      </c>
      <c r="KM924" s="76" t="str">
        <f>IF(KH924="","",KI924*KL924)</f>
        <v/>
      </c>
      <c r="KN924" s="80" t="str">
        <f>IF(KI924="","",KM924/(KE924*100))</f>
        <v/>
      </c>
      <c r="KO924" s="37"/>
      <c r="KP924" s="29"/>
      <c r="KQ924" s="75"/>
      <c r="KR924" s="76"/>
      <c r="KS924" s="76" t="str">
        <f>IF(KR924="","",KR924-KR920)</f>
        <v/>
      </c>
      <c r="KT924" s="76"/>
      <c r="KU924" s="76" t="str">
        <f>IF(KT924="","",KT924-KT920)</f>
        <v/>
      </c>
      <c r="KV924" s="76"/>
      <c r="KW924" s="76" t="str">
        <f>IF(KV924="","",KV920+KX920-KV924)</f>
        <v/>
      </c>
      <c r="KX924" s="76"/>
      <c r="KY924" s="78" t="str">
        <f>IF(KR924="","",KY920)</f>
        <v/>
      </c>
      <c r="KZ924" s="284" t="str">
        <f>IF(KS924="","",KZ920)</f>
        <v/>
      </c>
      <c r="LA924" s="76" t="str">
        <f>IF(KV924="","",KW924*KZ924)</f>
        <v/>
      </c>
      <c r="LB924" s="80" t="str">
        <f>IF(KW924="","",LA924/(KS924*100))</f>
        <v/>
      </c>
      <c r="LC924" s="37"/>
      <c r="LD924" s="29"/>
      <c r="LE924" s="286"/>
      <c r="LF924" s="269"/>
      <c r="LG924" s="76"/>
      <c r="LH924" s="76"/>
      <c r="LI924" s="76"/>
      <c r="LJ924" s="76"/>
      <c r="LK924" s="76"/>
      <c r="LL924" s="76"/>
      <c r="LM924" s="78"/>
      <c r="LN924" s="284"/>
      <c r="LO924" s="76" t="str">
        <f t="shared" si="3840"/>
        <v/>
      </c>
      <c r="LP924" s="80"/>
      <c r="LQ924" s="37"/>
      <c r="LR924" s="29"/>
      <c r="LS924" s="47"/>
      <c r="LT924" s="280"/>
      <c r="LU924" s="45" t="str">
        <f t="shared" si="4113"/>
        <v/>
      </c>
      <c r="LV924" s="45"/>
      <c r="LW924" s="45"/>
      <c r="LX924" s="45"/>
      <c r="LY924" s="45" t="str">
        <f t="shared" si="4114"/>
        <v/>
      </c>
      <c r="LZ924" s="45"/>
      <c r="MA924" s="45"/>
      <c r="MB924" s="45"/>
      <c r="MC924" s="45" t="str">
        <f t="shared" si="4083"/>
        <v/>
      </c>
      <c r="MD924" s="46" t="str">
        <f t="shared" si="4084"/>
        <v/>
      </c>
      <c r="ME924" s="37"/>
      <c r="MF924" s="29"/>
      <c r="MG924" s="47"/>
      <c r="MH924" s="280"/>
      <c r="MI924" s="45" t="str">
        <f t="shared" si="4115"/>
        <v/>
      </c>
      <c r="MJ924" s="45"/>
      <c r="MK924" s="45"/>
      <c r="ML924" s="45"/>
      <c r="MM924" s="45" t="str">
        <f t="shared" si="4116"/>
        <v/>
      </c>
      <c r="MN924" s="45"/>
      <c r="MO924" s="45"/>
      <c r="MP924" s="45"/>
      <c r="MQ924" s="45" t="str">
        <f t="shared" si="4087"/>
        <v/>
      </c>
      <c r="MR924" s="46" t="str">
        <f t="shared" si="4088"/>
        <v/>
      </c>
      <c r="MS924" s="37"/>
      <c r="MT924" s="29"/>
      <c r="MU924" s="47"/>
      <c r="MV924" s="280"/>
      <c r="MW924" s="45" t="str">
        <f t="shared" si="4117"/>
        <v/>
      </c>
      <c r="MX924" s="45"/>
      <c r="MY924" s="45"/>
      <c r="MZ924" s="45"/>
      <c r="NA924" s="45" t="str">
        <f t="shared" si="4118"/>
        <v/>
      </c>
      <c r="NB924" s="45"/>
      <c r="NC924" s="45"/>
      <c r="ND924" s="45"/>
      <c r="NE924" s="45" t="str">
        <f t="shared" si="4091"/>
        <v/>
      </c>
      <c r="NF924" s="46" t="str">
        <f t="shared" si="4092"/>
        <v/>
      </c>
      <c r="NG924" s="37"/>
      <c r="NH924" s="29"/>
      <c r="NI924" s="47"/>
      <c r="NJ924" s="280"/>
      <c r="NK924" s="45" t="str">
        <f t="shared" si="4119"/>
        <v/>
      </c>
      <c r="NL924" s="45"/>
      <c r="NM924" s="45"/>
      <c r="NN924" s="45"/>
      <c r="NO924" s="45" t="str">
        <f t="shared" si="4120"/>
        <v/>
      </c>
      <c r="NP924" s="45"/>
      <c r="NQ924" s="45"/>
      <c r="NR924" s="45"/>
      <c r="NS924" s="45" t="str">
        <f t="shared" si="4095"/>
        <v/>
      </c>
      <c r="NT924" s="46" t="str">
        <f t="shared" si="4096"/>
        <v/>
      </c>
      <c r="NU924" s="37"/>
    </row>
    <row r="925" spans="1:385" ht="15.75" thickTop="1" x14ac:dyDescent="0.25">
      <c r="A925" s="38"/>
      <c r="B925" s="39"/>
      <c r="C925" s="40"/>
      <c r="D925" s="40"/>
      <c r="E925" s="40"/>
      <c r="F925" s="135"/>
      <c r="G925" s="135"/>
      <c r="H925" s="42"/>
      <c r="I925" s="45"/>
      <c r="J925" s="45" t="str">
        <f t="shared" si="4097"/>
        <v/>
      </c>
      <c r="K925" s="45"/>
      <c r="L925" s="45"/>
      <c r="M925" s="45"/>
      <c r="N925" s="45" t="str">
        <f t="shared" si="4098"/>
        <v/>
      </c>
      <c r="O925" s="45"/>
      <c r="P925" s="45"/>
      <c r="Q925" s="45"/>
      <c r="R925" s="45" t="str">
        <f t="shared" si="3957"/>
        <v/>
      </c>
      <c r="S925" s="46" t="str">
        <f t="shared" si="3958"/>
        <v/>
      </c>
      <c r="T925" s="37"/>
      <c r="U925" s="29"/>
      <c r="V925" s="47"/>
      <c r="W925" s="280"/>
      <c r="X925" s="45"/>
      <c r="Y925" s="45"/>
      <c r="Z925" s="45"/>
      <c r="AA925" s="45"/>
      <c r="AB925" s="45"/>
      <c r="AC925" s="45"/>
      <c r="AD925" s="45"/>
      <c r="AE925" s="45"/>
      <c r="AF925" s="45"/>
      <c r="AG925" s="46"/>
      <c r="AH925" s="37"/>
      <c r="AI925" s="29"/>
      <c r="AJ925" s="47"/>
      <c r="AK925" s="45"/>
      <c r="AL925" s="45" t="str">
        <f t="shared" si="4101"/>
        <v/>
      </c>
      <c r="AM925" s="45"/>
      <c r="AN925" s="45" t="str">
        <f t="shared" si="4102"/>
        <v/>
      </c>
      <c r="AO925" s="45"/>
      <c r="AP925" s="45" t="str">
        <f t="shared" si="4103"/>
        <v/>
      </c>
      <c r="AQ925" s="45"/>
      <c r="AR925" s="45"/>
      <c r="AS925" s="45"/>
      <c r="AT925" s="45" t="str">
        <f t="shared" si="3961"/>
        <v/>
      </c>
      <c r="AU925" s="46" t="str">
        <f t="shared" si="3929"/>
        <v/>
      </c>
      <c r="AV925" s="37"/>
      <c r="AW925" s="29"/>
      <c r="AX925" s="47"/>
      <c r="AY925" s="45"/>
      <c r="AZ925" s="45" t="str">
        <f t="shared" si="4104"/>
        <v/>
      </c>
      <c r="BA925" s="45"/>
      <c r="BB925" s="45" t="str">
        <f t="shared" si="4105"/>
        <v/>
      </c>
      <c r="BC925" s="45"/>
      <c r="BD925" s="45" t="str">
        <f t="shared" si="4106"/>
        <v/>
      </c>
      <c r="BE925" s="45"/>
      <c r="BF925" s="45"/>
      <c r="BG925" s="45"/>
      <c r="BH925" s="45" t="str">
        <f t="shared" si="3962"/>
        <v/>
      </c>
      <c r="BI925" s="46" t="str">
        <f t="shared" si="3963"/>
        <v/>
      </c>
      <c r="BJ925" s="37"/>
      <c r="BK925" s="29"/>
      <c r="BL925" s="273" t="str">
        <f>IF($A889="","",$A889)</f>
        <v/>
      </c>
      <c r="BM925" s="271"/>
      <c r="BN925" s="271" t="str">
        <f t="shared" si="4160"/>
        <v/>
      </c>
      <c r="BO925" s="271"/>
      <c r="BP925" s="87" t="str">
        <f t="shared" si="4161"/>
        <v/>
      </c>
      <c r="BQ925" s="271"/>
      <c r="BR925" s="271" t="str">
        <f t="shared" si="4145"/>
        <v/>
      </c>
      <c r="BS925" s="271"/>
      <c r="BT925" s="274" t="str">
        <f t="shared" si="4146"/>
        <v/>
      </c>
      <c r="BU925" s="272" t="str">
        <f t="shared" si="4147"/>
        <v/>
      </c>
      <c r="BV925" s="45" t="str">
        <f t="shared" si="4148"/>
        <v/>
      </c>
      <c r="BW925" s="89" t="str">
        <f t="shared" si="4149"/>
        <v/>
      </c>
      <c r="BX925" s="37"/>
      <c r="BY925" s="57"/>
      <c r="BZ925" s="273" t="str">
        <f>IF($A889="","",$A889)</f>
        <v/>
      </c>
      <c r="CA925" s="271"/>
      <c r="CB925" s="271" t="str">
        <f t="shared" si="4162"/>
        <v/>
      </c>
      <c r="CC925" s="271"/>
      <c r="CD925" s="87" t="str">
        <f t="shared" si="4163"/>
        <v/>
      </c>
      <c r="CE925" s="271"/>
      <c r="CF925" s="271" t="str">
        <f t="shared" si="4150"/>
        <v/>
      </c>
      <c r="CG925" s="271"/>
      <c r="CH925" s="274" t="str">
        <f t="shared" si="4151"/>
        <v/>
      </c>
      <c r="CI925" s="272" t="str">
        <f t="shared" si="4152"/>
        <v/>
      </c>
      <c r="CJ925" s="45" t="str">
        <f t="shared" si="4153"/>
        <v/>
      </c>
      <c r="CK925" s="89" t="str">
        <f t="shared" si="4154"/>
        <v/>
      </c>
      <c r="CL925" s="37"/>
      <c r="CM925" s="29"/>
      <c r="CN925" s="273" t="str">
        <f>IF($A889="","",$A889)</f>
        <v/>
      </c>
      <c r="CO925" s="271"/>
      <c r="CP925" s="271" t="str">
        <f t="shared" si="4164"/>
        <v/>
      </c>
      <c r="CQ925" s="271"/>
      <c r="CR925" s="87" t="str">
        <f t="shared" si="4165"/>
        <v/>
      </c>
      <c r="CS925" s="271"/>
      <c r="CT925" s="271" t="str">
        <f t="shared" si="4155"/>
        <v/>
      </c>
      <c r="CU925" s="271"/>
      <c r="CV925" s="274" t="str">
        <f t="shared" si="4156"/>
        <v/>
      </c>
      <c r="CW925" s="272" t="str">
        <f t="shared" si="4157"/>
        <v/>
      </c>
      <c r="CX925" s="45" t="str">
        <f t="shared" si="4158"/>
        <v/>
      </c>
      <c r="CY925" s="89" t="str">
        <f t="shared" si="4159"/>
        <v/>
      </c>
      <c r="CZ925" s="37"/>
      <c r="DA925" s="29"/>
      <c r="DB925" s="47"/>
      <c r="DC925" s="280"/>
      <c r="DD925" s="45"/>
      <c r="DE925" s="45"/>
      <c r="DF925" s="45"/>
      <c r="DG925" s="45"/>
      <c r="DH925" s="45"/>
      <c r="DI925" s="45"/>
      <c r="DJ925" s="45"/>
      <c r="DK925" s="45"/>
      <c r="DL925" s="45"/>
      <c r="DM925" s="46"/>
      <c r="DN925" s="37"/>
      <c r="DO925" s="29"/>
      <c r="DP925" s="47"/>
      <c r="DQ925" s="45"/>
      <c r="DR925" s="45" t="str">
        <f t="shared" si="4109"/>
        <v/>
      </c>
      <c r="DS925" s="45"/>
      <c r="DT925" s="45" t="str">
        <f t="shared" si="4110"/>
        <v/>
      </c>
      <c r="DU925" s="45"/>
      <c r="DV925" s="45" t="str">
        <f t="shared" si="4111"/>
        <v/>
      </c>
      <c r="DW925" s="45"/>
      <c r="DX925" s="45"/>
      <c r="DY925" s="45"/>
      <c r="DZ925" s="45" t="str">
        <f t="shared" si="4044"/>
        <v/>
      </c>
      <c r="EA925" s="46" t="str">
        <f t="shared" si="4045"/>
        <v/>
      </c>
      <c r="EB925" s="37"/>
      <c r="GU925" s="220"/>
      <c r="HX925" s="360"/>
      <c r="HY925" s="273" t="str">
        <f>IF($A889="","",$A889)</f>
        <v/>
      </c>
      <c r="HZ925" s="271"/>
      <c r="IA925" s="271" t="str">
        <f t="shared" si="4166"/>
        <v/>
      </c>
      <c r="IB925" s="271"/>
      <c r="IC925" s="87" t="str">
        <f t="shared" si="4167"/>
        <v/>
      </c>
      <c r="ID925" s="271"/>
      <c r="IE925" s="271" t="str">
        <f t="shared" si="4168"/>
        <v/>
      </c>
      <c r="IF925" s="271"/>
      <c r="IG925" s="274" t="str">
        <f t="shared" si="4169"/>
        <v/>
      </c>
      <c r="IH925" s="272" t="str">
        <f t="shared" si="4170"/>
        <v/>
      </c>
      <c r="II925" s="45" t="str">
        <f t="shared" si="4171"/>
        <v/>
      </c>
      <c r="IJ925" s="89" t="str">
        <f t="shared" si="4172"/>
        <v/>
      </c>
      <c r="IK925" s="37"/>
      <c r="IL925" s="29"/>
      <c r="IM925" s="273" t="str">
        <f>IF($A889="","",$A889)</f>
        <v/>
      </c>
      <c r="IN925" s="271"/>
      <c r="IO925" s="271" t="str">
        <f t="shared" si="4173"/>
        <v/>
      </c>
      <c r="IP925" s="271"/>
      <c r="IQ925" s="87" t="str">
        <f t="shared" si="4174"/>
        <v/>
      </c>
      <c r="IR925" s="271"/>
      <c r="IS925" s="271" t="str">
        <f t="shared" si="4175"/>
        <v/>
      </c>
      <c r="IT925" s="271"/>
      <c r="IU925" s="274" t="str">
        <f t="shared" si="4176"/>
        <v/>
      </c>
      <c r="IV925" s="272" t="str">
        <f t="shared" si="4177"/>
        <v/>
      </c>
      <c r="IW925" s="45" t="str">
        <f t="shared" si="4178"/>
        <v/>
      </c>
      <c r="IX925" s="89" t="str">
        <f t="shared" si="4179"/>
        <v/>
      </c>
      <c r="IY925" s="37"/>
      <c r="IZ925" s="278"/>
      <c r="JA925" s="273" t="str">
        <f>IF($A889="","",$A889)</f>
        <v/>
      </c>
      <c r="JB925" s="271"/>
      <c r="JC925" s="271" t="str">
        <f t="shared" si="4180"/>
        <v/>
      </c>
      <c r="JD925" s="271"/>
      <c r="JE925" s="87" t="str">
        <f t="shared" si="4181"/>
        <v/>
      </c>
      <c r="JF925" s="271"/>
      <c r="JG925" s="271" t="str">
        <f t="shared" si="4182"/>
        <v/>
      </c>
      <c r="JH925" s="271"/>
      <c r="JI925" s="274" t="str">
        <f t="shared" si="4183"/>
        <v/>
      </c>
      <c r="JJ925" s="272" t="str">
        <f t="shared" si="4184"/>
        <v/>
      </c>
      <c r="JK925" s="45" t="str">
        <f t="shared" si="4185"/>
        <v/>
      </c>
      <c r="JL925" s="89" t="str">
        <f t="shared" si="4186"/>
        <v/>
      </c>
      <c r="JM925" s="37"/>
      <c r="JN925" s="29"/>
      <c r="JO925" s="273" t="str">
        <f>IF($A889="","",$A889)</f>
        <v/>
      </c>
      <c r="JP925" s="271"/>
      <c r="JQ925" s="271" t="str">
        <f t="shared" si="4187"/>
        <v/>
      </c>
      <c r="JR925" s="271"/>
      <c r="JS925" s="87" t="str">
        <f t="shared" si="4188"/>
        <v/>
      </c>
      <c r="JT925" s="271"/>
      <c r="JU925" s="271" t="str">
        <f t="shared" si="4189"/>
        <v/>
      </c>
      <c r="JV925" s="271"/>
      <c r="JW925" s="274" t="str">
        <f t="shared" si="4190"/>
        <v/>
      </c>
      <c r="JX925" s="272" t="str">
        <f t="shared" si="4191"/>
        <v/>
      </c>
      <c r="JY925" s="45" t="str">
        <f t="shared" si="4192"/>
        <v/>
      </c>
      <c r="JZ925" s="89" t="str">
        <f t="shared" si="4193"/>
        <v/>
      </c>
      <c r="KA925" s="37"/>
      <c r="KB925" s="51"/>
      <c r="KC925" s="273" t="str">
        <f>IF($A889="","",$A889)</f>
        <v/>
      </c>
      <c r="KD925" s="271"/>
      <c r="KE925" s="271" t="str">
        <f>IF(KD925="","",KD925-KD921)</f>
        <v/>
      </c>
      <c r="KF925" s="271"/>
      <c r="KG925" s="87" t="str">
        <f>IF(KF925="","",KF925-KF921)</f>
        <v/>
      </c>
      <c r="KH925" s="271"/>
      <c r="KI925" s="271" t="str">
        <f>IF(KH925="","",KH921+KJ921-KH925)</f>
        <v/>
      </c>
      <c r="KJ925" s="271"/>
      <c r="KK925" s="274" t="str">
        <f>IF(KD925="","",KK921)</f>
        <v/>
      </c>
      <c r="KL925" s="272" t="str">
        <f>IF(KE925="","",KL921)</f>
        <v/>
      </c>
      <c r="KM925" s="45" t="str">
        <f>IF(KH925="","",KI925*KL925)</f>
        <v/>
      </c>
      <c r="KN925" s="89" t="str">
        <f>IF(KI925="","",KM925/(KE925*100))</f>
        <v/>
      </c>
      <c r="KO925" s="37"/>
      <c r="KP925" s="29"/>
      <c r="KQ925" s="273" t="str">
        <f>IF($A889="","",$A889)</f>
        <v/>
      </c>
      <c r="KR925" s="271"/>
      <c r="KS925" s="271" t="str">
        <f>IF(KR925="","",KR925-KR921)</f>
        <v/>
      </c>
      <c r="KT925" s="271"/>
      <c r="KU925" s="87" t="str">
        <f>IF(KT925="","",KT925-KT921)</f>
        <v/>
      </c>
      <c r="KV925" s="271"/>
      <c r="KW925" s="271" t="str">
        <f>IF(KV925="","",KV921+KX921-KV925)</f>
        <v/>
      </c>
      <c r="KX925" s="271"/>
      <c r="KY925" s="274" t="str">
        <f>IF(KR925="","",KY921)</f>
        <v/>
      </c>
      <c r="KZ925" s="272" t="str">
        <f>IF(KS925="","",KZ921)</f>
        <v/>
      </c>
      <c r="LA925" s="45" t="str">
        <f>IF(KV925="","",KW925*KZ925)</f>
        <v/>
      </c>
      <c r="LB925" s="89" t="str">
        <f>IF(KW925="","",LA925/(KS925*100))</f>
        <v/>
      </c>
      <c r="LC925" s="37"/>
      <c r="LD925" s="29"/>
      <c r="LE925" s="101"/>
      <c r="LF925" s="87"/>
      <c r="LG925" s="87"/>
      <c r="LH925" s="87"/>
      <c r="LI925" s="87"/>
      <c r="LJ925" s="87"/>
      <c r="LK925" s="87" t="str">
        <f t="shared" ref="LK925:LK927" si="4194">IF(LJ925="","",#REF!+#REF!-LJ925)</f>
        <v/>
      </c>
      <c r="LL925" s="87"/>
      <c r="LM925" s="102"/>
      <c r="LN925" s="103"/>
      <c r="LO925" s="87"/>
      <c r="LP925" s="89"/>
      <c r="LQ925" s="37"/>
      <c r="LR925" s="29"/>
      <c r="LS925" s="47"/>
      <c r="LT925" s="280"/>
      <c r="LU925" s="45"/>
      <c r="LV925" s="45"/>
      <c r="LW925" s="45"/>
      <c r="LX925" s="45"/>
      <c r="LY925" s="45"/>
      <c r="LZ925" s="45"/>
      <c r="MA925" s="45"/>
      <c r="MB925" s="45"/>
      <c r="MC925" s="45"/>
      <c r="MD925" s="46"/>
      <c r="ME925" s="37"/>
      <c r="MF925" s="29"/>
      <c r="MG925" s="47"/>
      <c r="MH925" s="280"/>
      <c r="MI925" s="45"/>
      <c r="MJ925" s="45"/>
      <c r="MK925" s="45"/>
      <c r="ML925" s="45"/>
      <c r="MM925" s="45"/>
      <c r="MN925" s="45"/>
      <c r="MO925" s="45"/>
      <c r="MP925" s="45"/>
      <c r="MQ925" s="45"/>
      <c r="MR925" s="46"/>
      <c r="MS925" s="37"/>
      <c r="MT925" s="29"/>
      <c r="MU925" s="47"/>
      <c r="MV925" s="280"/>
      <c r="MW925" s="45"/>
      <c r="MX925" s="45"/>
      <c r="MY925" s="45"/>
      <c r="MZ925" s="45"/>
      <c r="NA925" s="45"/>
      <c r="NB925" s="45"/>
      <c r="NC925" s="45"/>
      <c r="ND925" s="45"/>
      <c r="NE925" s="45"/>
      <c r="NF925" s="46"/>
      <c r="NG925" s="37"/>
      <c r="NH925" s="29"/>
      <c r="NI925" s="47"/>
      <c r="NJ925" s="280"/>
      <c r="NK925" s="45"/>
      <c r="NL925" s="45"/>
      <c r="NM925" s="45"/>
      <c r="NN925" s="45"/>
      <c r="NO925" s="45"/>
      <c r="NP925" s="45"/>
      <c r="NQ925" s="45"/>
      <c r="NR925" s="45"/>
      <c r="NS925" s="45"/>
      <c r="NT925" s="46"/>
      <c r="NU925" s="37"/>
    </row>
    <row r="926" spans="1:385" x14ac:dyDescent="0.25">
      <c r="A926" s="38"/>
      <c r="B926" s="39"/>
      <c r="C926" s="40"/>
      <c r="D926" s="40"/>
      <c r="E926" s="40"/>
      <c r="F926" s="135"/>
      <c r="G926" s="135"/>
      <c r="H926" s="42"/>
      <c r="I926" s="45"/>
      <c r="J926" s="45" t="str">
        <f t="shared" si="4097"/>
        <v/>
      </c>
      <c r="K926" s="45"/>
      <c r="L926" s="45"/>
      <c r="M926" s="45"/>
      <c r="N926" s="45" t="str">
        <f t="shared" si="4098"/>
        <v/>
      </c>
      <c r="O926" s="45"/>
      <c r="P926" s="45"/>
      <c r="Q926" s="45"/>
      <c r="R926" s="45" t="str">
        <f t="shared" si="3957"/>
        <v/>
      </c>
      <c r="S926" s="46" t="str">
        <f t="shared" si="3958"/>
        <v/>
      </c>
      <c r="T926" s="37"/>
      <c r="U926" s="29"/>
      <c r="V926" s="47"/>
      <c r="W926" s="280"/>
      <c r="X926" s="45" t="str">
        <f>IF(W926="","",W926-#REF!)</f>
        <v/>
      </c>
      <c r="Y926" s="45"/>
      <c r="Z926" s="45"/>
      <c r="AA926" s="45"/>
      <c r="AB926" s="45" t="str">
        <f>IF(AA926="","",#REF!+#REF!-AA926)</f>
        <v/>
      </c>
      <c r="AC926" s="45"/>
      <c r="AD926" s="45"/>
      <c r="AE926" s="45"/>
      <c r="AF926" s="45" t="str">
        <f t="shared" ref="AF926:AF929" si="4195">IF(AE926="","",AB926*AE926)</f>
        <v/>
      </c>
      <c r="AG926" s="46" t="str">
        <f t="shared" ref="AG926:AG929" si="4196">IF(AF926="","",AF926/(X926*100))</f>
        <v/>
      </c>
      <c r="AH926" s="37"/>
      <c r="AI926" s="29"/>
      <c r="AJ926" s="47"/>
      <c r="AK926" s="45"/>
      <c r="AL926" s="45" t="str">
        <f t="shared" si="4101"/>
        <v/>
      </c>
      <c r="AM926" s="45"/>
      <c r="AN926" s="45" t="str">
        <f t="shared" si="4102"/>
        <v/>
      </c>
      <c r="AO926" s="45"/>
      <c r="AP926" s="45" t="str">
        <f t="shared" si="4103"/>
        <v/>
      </c>
      <c r="AQ926" s="45"/>
      <c r="AR926" s="45"/>
      <c r="AS926" s="45"/>
      <c r="AT926" s="45" t="str">
        <f t="shared" si="3961"/>
        <v/>
      </c>
      <c r="AU926" s="46" t="str">
        <f t="shared" si="3929"/>
        <v/>
      </c>
      <c r="AV926" s="37"/>
      <c r="AW926" s="29"/>
      <c r="AX926" s="47"/>
      <c r="AY926" s="45"/>
      <c r="AZ926" s="45" t="str">
        <f t="shared" si="4104"/>
        <v/>
      </c>
      <c r="BA926" s="45"/>
      <c r="BB926" s="45" t="str">
        <f t="shared" si="4105"/>
        <v/>
      </c>
      <c r="BC926" s="45"/>
      <c r="BD926" s="45" t="str">
        <f t="shared" si="4106"/>
        <v/>
      </c>
      <c r="BE926" s="45"/>
      <c r="BF926" s="45"/>
      <c r="BG926" s="45"/>
      <c r="BH926" s="45" t="str">
        <f t="shared" si="3962"/>
        <v/>
      </c>
      <c r="BI926" s="46" t="str">
        <f t="shared" si="3963"/>
        <v/>
      </c>
      <c r="BJ926" s="37"/>
      <c r="BK926" s="29"/>
      <c r="BL926" s="47"/>
      <c r="BM926" s="45"/>
      <c r="BN926" s="45" t="str">
        <f t="shared" si="4160"/>
        <v/>
      </c>
      <c r="BO926" s="45"/>
      <c r="BP926" s="45" t="str">
        <f t="shared" si="4161"/>
        <v/>
      </c>
      <c r="BQ926" s="45"/>
      <c r="BR926" s="45" t="str">
        <f t="shared" si="4145"/>
        <v/>
      </c>
      <c r="BS926" s="45"/>
      <c r="BT926" s="63" t="str">
        <f t="shared" si="4146"/>
        <v/>
      </c>
      <c r="BU926" s="280" t="str">
        <f t="shared" si="4147"/>
        <v/>
      </c>
      <c r="BV926" s="43" t="str">
        <f t="shared" si="4148"/>
        <v/>
      </c>
      <c r="BW926" s="46" t="str">
        <f t="shared" si="4149"/>
        <v/>
      </c>
      <c r="BX926" s="37"/>
      <c r="BY926" s="57"/>
      <c r="BZ926" s="47"/>
      <c r="CA926" s="45"/>
      <c r="CB926" s="45" t="str">
        <f t="shared" si="4162"/>
        <v/>
      </c>
      <c r="CC926" s="45"/>
      <c r="CD926" s="45" t="str">
        <f t="shared" si="4163"/>
        <v/>
      </c>
      <c r="CE926" s="45"/>
      <c r="CF926" s="45" t="str">
        <f t="shared" si="4150"/>
        <v/>
      </c>
      <c r="CG926" s="45"/>
      <c r="CH926" s="63" t="str">
        <f t="shared" si="4151"/>
        <v/>
      </c>
      <c r="CI926" s="280" t="str">
        <f t="shared" si="4152"/>
        <v/>
      </c>
      <c r="CJ926" s="43" t="str">
        <f t="shared" si="4153"/>
        <v/>
      </c>
      <c r="CK926" s="46" t="str">
        <f t="shared" si="4154"/>
        <v/>
      </c>
      <c r="CL926" s="37"/>
      <c r="CM926" s="29"/>
      <c r="CN926" s="47"/>
      <c r="CO926" s="45"/>
      <c r="CP926" s="45" t="str">
        <f t="shared" si="4164"/>
        <v/>
      </c>
      <c r="CQ926" s="45"/>
      <c r="CR926" s="45" t="str">
        <f t="shared" si="4165"/>
        <v/>
      </c>
      <c r="CS926" s="45"/>
      <c r="CT926" s="45" t="str">
        <f t="shared" si="4155"/>
        <v/>
      </c>
      <c r="CU926" s="45"/>
      <c r="CV926" s="63" t="str">
        <f t="shared" si="4156"/>
        <v/>
      </c>
      <c r="CW926" s="280" t="str">
        <f t="shared" si="4157"/>
        <v/>
      </c>
      <c r="CX926" s="43" t="str">
        <f t="shared" si="4158"/>
        <v/>
      </c>
      <c r="CY926" s="46" t="str">
        <f t="shared" si="4159"/>
        <v/>
      </c>
      <c r="CZ926" s="37"/>
      <c r="DA926" s="29"/>
      <c r="DB926" s="47"/>
      <c r="DC926" s="280"/>
      <c r="DD926" s="45" t="str">
        <f>IF(DC926="","",DC926-#REF!)</f>
        <v/>
      </c>
      <c r="DE926" s="45"/>
      <c r="DF926" s="45"/>
      <c r="DG926" s="45"/>
      <c r="DH926" s="45" t="str">
        <f>IF(DG926="","",#REF!+#REF!-DG926)</f>
        <v/>
      </c>
      <c r="DI926" s="45"/>
      <c r="DJ926" s="45"/>
      <c r="DK926" s="45"/>
      <c r="DL926" s="45" t="str">
        <f t="shared" ref="DL926:DL929" si="4197">IF(DK926="","",DH926*DK926)</f>
        <v/>
      </c>
      <c r="DM926" s="46" t="str">
        <f t="shared" ref="DM926:DM929" si="4198">IF(DL926="","",DL926/(DD926*100))</f>
        <v/>
      </c>
      <c r="DN926" s="37"/>
      <c r="DO926" s="29"/>
      <c r="DP926" s="47"/>
      <c r="DQ926" s="45"/>
      <c r="DR926" s="45" t="str">
        <f t="shared" si="4109"/>
        <v/>
      </c>
      <c r="DS926" s="45"/>
      <c r="DT926" s="45" t="str">
        <f t="shared" si="4110"/>
        <v/>
      </c>
      <c r="DU926" s="45"/>
      <c r="DV926" s="45" t="str">
        <f t="shared" si="4111"/>
        <v/>
      </c>
      <c r="DW926" s="45"/>
      <c r="DX926" s="45"/>
      <c r="DY926" s="45"/>
      <c r="DZ926" s="45" t="str">
        <f t="shared" si="4044"/>
        <v/>
      </c>
      <c r="EA926" s="46" t="str">
        <f t="shared" si="4045"/>
        <v/>
      </c>
      <c r="EB926" s="37"/>
      <c r="GU926" s="220"/>
      <c r="HX926" s="360"/>
      <c r="HY926" s="47"/>
      <c r="HZ926" s="45"/>
      <c r="IA926" s="45" t="str">
        <f t="shared" si="4166"/>
        <v/>
      </c>
      <c r="IB926" s="45"/>
      <c r="IC926" s="45" t="str">
        <f t="shared" si="4167"/>
        <v/>
      </c>
      <c r="ID926" s="45"/>
      <c r="IE926" s="45" t="str">
        <f t="shared" si="4168"/>
        <v/>
      </c>
      <c r="IF926" s="45"/>
      <c r="IG926" s="63" t="str">
        <f t="shared" si="4169"/>
        <v/>
      </c>
      <c r="IH926" s="280" t="str">
        <f t="shared" si="4170"/>
        <v/>
      </c>
      <c r="II926" s="43" t="str">
        <f t="shared" si="4171"/>
        <v/>
      </c>
      <c r="IJ926" s="46" t="str">
        <f t="shared" si="4172"/>
        <v/>
      </c>
      <c r="IK926" s="37"/>
      <c r="IL926" s="29"/>
      <c r="IM926" s="47"/>
      <c r="IN926" s="45"/>
      <c r="IO926" s="45" t="str">
        <f t="shared" si="4173"/>
        <v/>
      </c>
      <c r="IP926" s="45"/>
      <c r="IQ926" s="45" t="str">
        <f t="shared" si="4174"/>
        <v/>
      </c>
      <c r="IR926" s="45"/>
      <c r="IS926" s="45" t="str">
        <f t="shared" si="4175"/>
        <v/>
      </c>
      <c r="IT926" s="45"/>
      <c r="IU926" s="63" t="str">
        <f t="shared" si="4176"/>
        <v/>
      </c>
      <c r="IV926" s="280" t="str">
        <f t="shared" si="4177"/>
        <v/>
      </c>
      <c r="IW926" s="43" t="str">
        <f t="shared" si="4178"/>
        <v/>
      </c>
      <c r="IX926" s="46" t="str">
        <f t="shared" si="4179"/>
        <v/>
      </c>
      <c r="IY926" s="37"/>
      <c r="IZ926" s="278"/>
      <c r="JA926" s="47"/>
      <c r="JB926" s="45"/>
      <c r="JC926" s="45" t="str">
        <f t="shared" si="4180"/>
        <v/>
      </c>
      <c r="JD926" s="45"/>
      <c r="JE926" s="45" t="str">
        <f t="shared" si="4181"/>
        <v/>
      </c>
      <c r="JF926" s="45"/>
      <c r="JG926" s="45" t="str">
        <f t="shared" si="4182"/>
        <v/>
      </c>
      <c r="JH926" s="45"/>
      <c r="JI926" s="63" t="str">
        <f t="shared" si="4183"/>
        <v/>
      </c>
      <c r="JJ926" s="280" t="str">
        <f t="shared" si="4184"/>
        <v/>
      </c>
      <c r="JK926" s="43" t="str">
        <f t="shared" si="4185"/>
        <v/>
      </c>
      <c r="JL926" s="46" t="str">
        <f t="shared" si="4186"/>
        <v/>
      </c>
      <c r="JM926" s="37"/>
      <c r="JN926" s="29"/>
      <c r="JO926" s="47"/>
      <c r="JP926" s="45"/>
      <c r="JQ926" s="45" t="str">
        <f t="shared" si="4187"/>
        <v/>
      </c>
      <c r="JR926" s="45"/>
      <c r="JS926" s="45" t="str">
        <f t="shared" si="4188"/>
        <v/>
      </c>
      <c r="JT926" s="45"/>
      <c r="JU926" s="45" t="str">
        <f t="shared" si="4189"/>
        <v/>
      </c>
      <c r="JV926" s="45"/>
      <c r="JW926" s="63" t="str">
        <f t="shared" si="4190"/>
        <v/>
      </c>
      <c r="JX926" s="280" t="str">
        <f t="shared" si="4191"/>
        <v/>
      </c>
      <c r="JY926" s="43" t="str">
        <f t="shared" si="4192"/>
        <v/>
      </c>
      <c r="JZ926" s="46" t="str">
        <f t="shared" si="4193"/>
        <v/>
      </c>
      <c r="KA926" s="37"/>
      <c r="KB926" s="51"/>
      <c r="KC926" s="47"/>
      <c r="KD926" s="45"/>
      <c r="KE926" s="45" t="str">
        <f>IF(KD926="","",KD926-KD922)</f>
        <v/>
      </c>
      <c r="KF926" s="45"/>
      <c r="KG926" s="45" t="str">
        <f>IF(KF926="","",KF926-KF922)</f>
        <v/>
      </c>
      <c r="KH926" s="45"/>
      <c r="KI926" s="45" t="str">
        <f>IF(KH926="","",KH922+KJ922-KH926)</f>
        <v/>
      </c>
      <c r="KJ926" s="45"/>
      <c r="KK926" s="63" t="str">
        <f>IF(KD926="","",KK922)</f>
        <v/>
      </c>
      <c r="KL926" s="280" t="str">
        <f>IF(KE926="","",KL922)</f>
        <v/>
      </c>
      <c r="KM926" s="43" t="str">
        <f>IF(KH926="","",KI926*KL926)</f>
        <v/>
      </c>
      <c r="KN926" s="46" t="str">
        <f>IF(KI926="","",KM926/(KE926*100))</f>
        <v/>
      </c>
      <c r="KO926" s="37"/>
      <c r="KP926" s="29"/>
      <c r="KQ926" s="47"/>
      <c r="KR926" s="45"/>
      <c r="KS926" s="45" t="str">
        <f>IF(KR926="","",KR926-KR922)</f>
        <v/>
      </c>
      <c r="KT926" s="45"/>
      <c r="KU926" s="45" t="str">
        <f>IF(KT926="","",KT926-KT922)</f>
        <v/>
      </c>
      <c r="KV926" s="45"/>
      <c r="KW926" s="45" t="str">
        <f>IF(KV926="","",KV922+KX922-KV926)</f>
        <v/>
      </c>
      <c r="KX926" s="45"/>
      <c r="KY926" s="63" t="str">
        <f>IF(KR926="","",KY922)</f>
        <v/>
      </c>
      <c r="KZ926" s="280" t="str">
        <f>IF(KS926="","",KZ922)</f>
        <v/>
      </c>
      <c r="LA926" s="43" t="str">
        <f>IF(KV926="","",KW926*KZ926)</f>
        <v/>
      </c>
      <c r="LB926" s="46" t="str">
        <f>IF(KW926="","",LA926/(KS926*100))</f>
        <v/>
      </c>
      <c r="LC926" s="37"/>
      <c r="LD926" s="29"/>
      <c r="LE926" s="47"/>
      <c r="LF926" s="45"/>
      <c r="LG926" s="45"/>
      <c r="LH926" s="45"/>
      <c r="LI926" s="45"/>
      <c r="LJ926" s="45"/>
      <c r="LK926" s="45" t="str">
        <f t="shared" si="4194"/>
        <v/>
      </c>
      <c r="LL926" s="45"/>
      <c r="LM926" s="63"/>
      <c r="LN926" s="280"/>
      <c r="LO926" s="45"/>
      <c r="LP926" s="46"/>
      <c r="LQ926" s="37"/>
      <c r="LR926" s="29"/>
      <c r="LS926" s="47"/>
      <c r="LT926" s="280"/>
      <c r="LU926" s="45" t="str">
        <f>IF(LT926="","",LT926-#REF!)</f>
        <v/>
      </c>
      <c r="LV926" s="45"/>
      <c r="LW926" s="45"/>
      <c r="LX926" s="45"/>
      <c r="LY926" s="45" t="str">
        <f>IF(LX926="","",#REF!+#REF!-LX926)</f>
        <v/>
      </c>
      <c r="LZ926" s="45"/>
      <c r="MA926" s="45"/>
      <c r="MB926" s="45"/>
      <c r="MC926" s="45" t="str">
        <f t="shared" ref="MC926:MC929" si="4199">IF(MB926="","",LY926*MB926)</f>
        <v/>
      </c>
      <c r="MD926" s="46" t="str">
        <f t="shared" ref="MD926:MD929" si="4200">IF(MC926="","",MC926/(LU926*100))</f>
        <v/>
      </c>
      <c r="ME926" s="37"/>
      <c r="MF926" s="29"/>
      <c r="MG926" s="47"/>
      <c r="MH926" s="280"/>
      <c r="MI926" s="45" t="str">
        <f>IF(MH926="","",MH926-#REF!)</f>
        <v/>
      </c>
      <c r="MJ926" s="45"/>
      <c r="MK926" s="45"/>
      <c r="ML926" s="45"/>
      <c r="MM926" s="45" t="str">
        <f>IF(ML926="","",#REF!+#REF!-ML926)</f>
        <v/>
      </c>
      <c r="MN926" s="45"/>
      <c r="MO926" s="45"/>
      <c r="MP926" s="45"/>
      <c r="MQ926" s="45" t="str">
        <f t="shared" ref="MQ926:MQ929" si="4201">IF(MP926="","",MM926*MP926)</f>
        <v/>
      </c>
      <c r="MR926" s="46" t="str">
        <f t="shared" ref="MR926:MR929" si="4202">IF(MQ926="","",MQ926/(MI926*100))</f>
        <v/>
      </c>
      <c r="MS926" s="37"/>
      <c r="MT926" s="29"/>
      <c r="MU926" s="47"/>
      <c r="MV926" s="280"/>
      <c r="MW926" s="45" t="str">
        <f>IF(MV926="","",MV926-#REF!)</f>
        <v/>
      </c>
      <c r="MX926" s="45"/>
      <c r="MY926" s="45"/>
      <c r="MZ926" s="45"/>
      <c r="NA926" s="45" t="str">
        <f>IF(MZ926="","",#REF!+#REF!-MZ926)</f>
        <v/>
      </c>
      <c r="NB926" s="45"/>
      <c r="NC926" s="45"/>
      <c r="ND926" s="45"/>
      <c r="NE926" s="45" t="str">
        <f t="shared" ref="NE926:NE929" si="4203">IF(ND926="","",NA926*ND926)</f>
        <v/>
      </c>
      <c r="NF926" s="46" t="str">
        <f t="shared" ref="NF926:NF929" si="4204">IF(NE926="","",NE926/(MW926*100))</f>
        <v/>
      </c>
      <c r="NG926" s="37"/>
      <c r="NH926" s="29"/>
      <c r="NI926" s="47"/>
      <c r="NJ926" s="280"/>
      <c r="NK926" s="45" t="str">
        <f>IF(NJ926="","",NJ926-#REF!)</f>
        <v/>
      </c>
      <c r="NL926" s="45"/>
      <c r="NM926" s="45"/>
      <c r="NN926" s="45"/>
      <c r="NO926" s="45" t="str">
        <f>IF(NN926="","",#REF!+#REF!-NN926)</f>
        <v/>
      </c>
      <c r="NP926" s="45"/>
      <c r="NQ926" s="45"/>
      <c r="NR926" s="45"/>
      <c r="NS926" s="45" t="str">
        <f t="shared" ref="NS926:NS929" si="4205">IF(NR926="","",NO926*NR926)</f>
        <v/>
      </c>
      <c r="NT926" s="46" t="str">
        <f t="shared" ref="NT926:NT929" si="4206">IF(NS926="","",NS926/(NK926*100))</f>
        <v/>
      </c>
      <c r="NU926" s="37"/>
    </row>
    <row r="927" spans="1:385" ht="15.75" thickBot="1" x14ac:dyDescent="0.3">
      <c r="A927" s="38"/>
      <c r="B927" s="39"/>
      <c r="C927" s="40"/>
      <c r="D927" s="40"/>
      <c r="E927" s="40"/>
      <c r="F927" s="135"/>
      <c r="G927" s="135"/>
      <c r="H927" s="42"/>
      <c r="I927" s="45"/>
      <c r="J927" s="45" t="str">
        <f t="shared" si="4097"/>
        <v/>
      </c>
      <c r="K927" s="45"/>
      <c r="L927" s="45"/>
      <c r="M927" s="45"/>
      <c r="N927" s="45" t="str">
        <f t="shared" si="4098"/>
        <v/>
      </c>
      <c r="O927" s="45"/>
      <c r="P927" s="45"/>
      <c r="Q927" s="45"/>
      <c r="R927" s="45" t="str">
        <f t="shared" si="3957"/>
        <v/>
      </c>
      <c r="S927" s="46" t="str">
        <f t="shared" si="3958"/>
        <v/>
      </c>
      <c r="T927" s="37"/>
      <c r="U927" s="29"/>
      <c r="V927" s="47"/>
      <c r="W927" s="280"/>
      <c r="X927" s="45" t="str">
        <f t="shared" ref="X927:X928" si="4207">IF(W927="","",W927-W926)</f>
        <v/>
      </c>
      <c r="Y927" s="45"/>
      <c r="Z927" s="45"/>
      <c r="AA927" s="45"/>
      <c r="AB927" s="45" t="str">
        <f t="shared" ref="AB927:AB929" si="4208">IF(AA927="","",AA926+AC926-AA927)</f>
        <v/>
      </c>
      <c r="AC927" s="45"/>
      <c r="AD927" s="45"/>
      <c r="AE927" s="45"/>
      <c r="AF927" s="45" t="str">
        <f t="shared" si="4195"/>
        <v/>
      </c>
      <c r="AG927" s="46" t="str">
        <f t="shared" si="4196"/>
        <v/>
      </c>
      <c r="AH927" s="37"/>
      <c r="AI927" s="29"/>
      <c r="AJ927" s="47"/>
      <c r="AK927" s="45"/>
      <c r="AL927" s="45" t="str">
        <f t="shared" si="4101"/>
        <v/>
      </c>
      <c r="AM927" s="45"/>
      <c r="AN927" s="45" t="str">
        <f t="shared" si="4102"/>
        <v/>
      </c>
      <c r="AO927" s="45"/>
      <c r="AP927" s="45" t="str">
        <f t="shared" si="4103"/>
        <v/>
      </c>
      <c r="AQ927" s="45"/>
      <c r="AR927" s="45"/>
      <c r="AS927" s="45"/>
      <c r="AT927" s="45" t="str">
        <f t="shared" si="3961"/>
        <v/>
      </c>
      <c r="AU927" s="46" t="str">
        <f t="shared" si="3929"/>
        <v/>
      </c>
      <c r="AV927" s="37"/>
      <c r="AW927" s="29"/>
      <c r="AX927" s="47"/>
      <c r="AY927" s="45"/>
      <c r="AZ927" s="45" t="str">
        <f t="shared" si="4104"/>
        <v/>
      </c>
      <c r="BA927" s="45"/>
      <c r="BB927" s="45" t="str">
        <f t="shared" si="4105"/>
        <v/>
      </c>
      <c r="BC927" s="45"/>
      <c r="BD927" s="45" t="str">
        <f t="shared" si="4106"/>
        <v/>
      </c>
      <c r="BE927" s="45"/>
      <c r="BF927" s="45"/>
      <c r="BG927" s="45"/>
      <c r="BH927" s="45" t="str">
        <f t="shared" si="3962"/>
        <v/>
      </c>
      <c r="BI927" s="46" t="str">
        <f t="shared" si="3963"/>
        <v/>
      </c>
      <c r="BJ927" s="37"/>
      <c r="BK927" s="29"/>
      <c r="BL927" s="47"/>
      <c r="BM927" s="45"/>
      <c r="BN927" s="45" t="str">
        <f t="shared" si="4160"/>
        <v/>
      </c>
      <c r="BO927" s="45"/>
      <c r="BP927" s="45" t="str">
        <f t="shared" si="4161"/>
        <v/>
      </c>
      <c r="BQ927" s="45"/>
      <c r="BR927" s="45" t="str">
        <f t="shared" si="4145"/>
        <v/>
      </c>
      <c r="BS927" s="45"/>
      <c r="BT927" s="63" t="str">
        <f t="shared" si="4146"/>
        <v/>
      </c>
      <c r="BU927" s="280" t="str">
        <f t="shared" si="4147"/>
        <v/>
      </c>
      <c r="BV927" s="45" t="str">
        <f t="shared" si="4148"/>
        <v/>
      </c>
      <c r="BW927" s="46" t="str">
        <f t="shared" si="4149"/>
        <v/>
      </c>
      <c r="BX927" s="37"/>
      <c r="BY927" s="57"/>
      <c r="BZ927" s="47"/>
      <c r="CA927" s="45"/>
      <c r="CB927" s="45" t="str">
        <f t="shared" si="4162"/>
        <v/>
      </c>
      <c r="CC927" s="45"/>
      <c r="CD927" s="45" t="str">
        <f t="shared" si="4163"/>
        <v/>
      </c>
      <c r="CE927" s="45"/>
      <c r="CF927" s="45" t="str">
        <f t="shared" si="4150"/>
        <v/>
      </c>
      <c r="CG927" s="45"/>
      <c r="CH927" s="63" t="str">
        <f t="shared" si="4151"/>
        <v/>
      </c>
      <c r="CI927" s="280" t="str">
        <f t="shared" si="4152"/>
        <v/>
      </c>
      <c r="CJ927" s="45" t="str">
        <f t="shared" si="4153"/>
        <v/>
      </c>
      <c r="CK927" s="46" t="str">
        <f t="shared" si="4154"/>
        <v/>
      </c>
      <c r="CL927" s="37"/>
      <c r="CM927" s="29"/>
      <c r="CN927" s="47"/>
      <c r="CO927" s="45"/>
      <c r="CP927" s="45" t="str">
        <f t="shared" si="4164"/>
        <v/>
      </c>
      <c r="CQ927" s="45"/>
      <c r="CR927" s="45" t="str">
        <f t="shared" si="4165"/>
        <v/>
      </c>
      <c r="CS927" s="45"/>
      <c r="CT927" s="45" t="str">
        <f t="shared" si="4155"/>
        <v/>
      </c>
      <c r="CU927" s="45"/>
      <c r="CV927" s="63" t="str">
        <f t="shared" si="4156"/>
        <v/>
      </c>
      <c r="CW927" s="280" t="str">
        <f t="shared" si="4157"/>
        <v/>
      </c>
      <c r="CX927" s="45" t="str">
        <f t="shared" si="4158"/>
        <v/>
      </c>
      <c r="CY927" s="46" t="str">
        <f t="shared" si="4159"/>
        <v/>
      </c>
      <c r="CZ927" s="37"/>
      <c r="DA927" s="29"/>
      <c r="DB927" s="47"/>
      <c r="DC927" s="280"/>
      <c r="DD927" s="45" t="str">
        <f t="shared" ref="DD927:DD928" si="4209">IF(DC927="","",DC927-DC926)</f>
        <v/>
      </c>
      <c r="DE927" s="45"/>
      <c r="DF927" s="45"/>
      <c r="DG927" s="45"/>
      <c r="DH927" s="45" t="str">
        <f t="shared" ref="DH927:DH929" si="4210">IF(DG927="","",DG926+DI926-DG927)</f>
        <v/>
      </c>
      <c r="DI927" s="45"/>
      <c r="DJ927" s="45"/>
      <c r="DK927" s="45"/>
      <c r="DL927" s="45" t="str">
        <f t="shared" si="4197"/>
        <v/>
      </c>
      <c r="DM927" s="46" t="str">
        <f t="shared" si="4198"/>
        <v/>
      </c>
      <c r="DN927" s="37"/>
      <c r="DO927" s="29"/>
      <c r="DP927" s="47"/>
      <c r="DQ927" s="45"/>
      <c r="DR927" s="45" t="str">
        <f t="shared" si="4109"/>
        <v/>
      </c>
      <c r="DS927" s="45"/>
      <c r="DT927" s="45" t="str">
        <f t="shared" si="4110"/>
        <v/>
      </c>
      <c r="DU927" s="45"/>
      <c r="DV927" s="45" t="str">
        <f t="shared" si="4111"/>
        <v/>
      </c>
      <c r="DW927" s="45"/>
      <c r="DX927" s="45"/>
      <c r="DY927" s="45"/>
      <c r="DZ927" s="45" t="str">
        <f t="shared" si="4044"/>
        <v/>
      </c>
      <c r="EA927" s="46" t="str">
        <f t="shared" si="4045"/>
        <v/>
      </c>
      <c r="EB927" s="37"/>
      <c r="GU927" s="220"/>
      <c r="HX927" s="360"/>
      <c r="HY927" s="47"/>
      <c r="HZ927" s="45"/>
      <c r="IA927" s="45" t="str">
        <f t="shared" si="4166"/>
        <v/>
      </c>
      <c r="IB927" s="45"/>
      <c r="IC927" s="45" t="str">
        <f t="shared" si="4167"/>
        <v/>
      </c>
      <c r="ID927" s="45"/>
      <c r="IE927" s="45" t="str">
        <f t="shared" si="4168"/>
        <v/>
      </c>
      <c r="IF927" s="45"/>
      <c r="IG927" s="63" t="str">
        <f t="shared" si="4169"/>
        <v/>
      </c>
      <c r="IH927" s="280" t="str">
        <f t="shared" si="4170"/>
        <v/>
      </c>
      <c r="II927" s="45" t="str">
        <f t="shared" si="4171"/>
        <v/>
      </c>
      <c r="IJ927" s="46" t="str">
        <f t="shared" si="4172"/>
        <v/>
      </c>
      <c r="IK927" s="37"/>
      <c r="IL927" s="29"/>
      <c r="IM927" s="47"/>
      <c r="IN927" s="45"/>
      <c r="IO927" s="45" t="str">
        <f t="shared" si="4173"/>
        <v/>
      </c>
      <c r="IP927" s="45"/>
      <c r="IQ927" s="45" t="str">
        <f t="shared" si="4174"/>
        <v/>
      </c>
      <c r="IR927" s="45"/>
      <c r="IS927" s="45" t="str">
        <f t="shared" si="4175"/>
        <v/>
      </c>
      <c r="IT927" s="45"/>
      <c r="IU927" s="63" t="str">
        <f t="shared" si="4176"/>
        <v/>
      </c>
      <c r="IV927" s="280" t="str">
        <f t="shared" si="4177"/>
        <v/>
      </c>
      <c r="IW927" s="45" t="str">
        <f t="shared" si="4178"/>
        <v/>
      </c>
      <c r="IX927" s="46" t="str">
        <f t="shared" si="4179"/>
        <v/>
      </c>
      <c r="IY927" s="37"/>
      <c r="IZ927" s="278"/>
      <c r="JA927" s="47"/>
      <c r="JB927" s="45"/>
      <c r="JC927" s="45" t="str">
        <f t="shared" si="4180"/>
        <v/>
      </c>
      <c r="JD927" s="45"/>
      <c r="JE927" s="45" t="str">
        <f t="shared" si="4181"/>
        <v/>
      </c>
      <c r="JF927" s="45"/>
      <c r="JG927" s="45" t="str">
        <f t="shared" si="4182"/>
        <v/>
      </c>
      <c r="JH927" s="45"/>
      <c r="JI927" s="63" t="str">
        <f t="shared" si="4183"/>
        <v/>
      </c>
      <c r="JJ927" s="280" t="str">
        <f t="shared" si="4184"/>
        <v/>
      </c>
      <c r="JK927" s="45" t="str">
        <f t="shared" si="4185"/>
        <v/>
      </c>
      <c r="JL927" s="46" t="str">
        <f t="shared" si="4186"/>
        <v/>
      </c>
      <c r="JM927" s="37"/>
      <c r="JN927" s="29"/>
      <c r="JO927" s="47"/>
      <c r="JP927" s="45"/>
      <c r="JQ927" s="45" t="str">
        <f t="shared" si="4187"/>
        <v/>
      </c>
      <c r="JR927" s="45"/>
      <c r="JS927" s="45" t="str">
        <f t="shared" si="4188"/>
        <v/>
      </c>
      <c r="JT927" s="45"/>
      <c r="JU927" s="45" t="str">
        <f t="shared" si="4189"/>
        <v/>
      </c>
      <c r="JV927" s="45"/>
      <c r="JW927" s="63" t="str">
        <f t="shared" si="4190"/>
        <v/>
      </c>
      <c r="JX927" s="280" t="str">
        <f t="shared" si="4191"/>
        <v/>
      </c>
      <c r="JY927" s="45" t="str">
        <f t="shared" si="4192"/>
        <v/>
      </c>
      <c r="JZ927" s="46" t="str">
        <f t="shared" si="4193"/>
        <v/>
      </c>
      <c r="KA927" s="37"/>
      <c r="KB927" s="51"/>
      <c r="KC927" s="47"/>
      <c r="KD927" s="45"/>
      <c r="KE927" s="45" t="str">
        <f>IF(KD927="","",KD927-KD923)</f>
        <v/>
      </c>
      <c r="KF927" s="45"/>
      <c r="KG927" s="45" t="str">
        <f>IF(KF927="","",KF927-KF923)</f>
        <v/>
      </c>
      <c r="KH927" s="45"/>
      <c r="KI927" s="45" t="str">
        <f>IF(KH927="","",KH923+KJ923-KH927)</f>
        <v/>
      </c>
      <c r="KJ927" s="45"/>
      <c r="KK927" s="63" t="str">
        <f>IF(KD927="","",KK923)</f>
        <v/>
      </c>
      <c r="KL927" s="280" t="str">
        <f>IF(KE927="","",KL923)</f>
        <v/>
      </c>
      <c r="KM927" s="45" t="str">
        <f>IF(KH927="","",KI927*KL927)</f>
        <v/>
      </c>
      <c r="KN927" s="46" t="str">
        <f>IF(KI927="","",KM927/(KE927*100))</f>
        <v/>
      </c>
      <c r="KO927" s="37"/>
      <c r="KP927" s="29"/>
      <c r="KQ927" s="47"/>
      <c r="KR927" s="45"/>
      <c r="KS927" s="45" t="str">
        <f>IF(KR927="","",KR927-KR923)</f>
        <v/>
      </c>
      <c r="KT927" s="45"/>
      <c r="KU927" s="45" t="str">
        <f>IF(KT927="","",KT927-KT923)</f>
        <v/>
      </c>
      <c r="KV927" s="45"/>
      <c r="KW927" s="45" t="str">
        <f>IF(KV927="","",KV923+KX923-KV927)</f>
        <v/>
      </c>
      <c r="KX927" s="45"/>
      <c r="KY927" s="63" t="str">
        <f>IF(KR927="","",KY923)</f>
        <v/>
      </c>
      <c r="KZ927" s="280" t="str">
        <f>IF(KS927="","",KZ923)</f>
        <v/>
      </c>
      <c r="LA927" s="45" t="str">
        <f>IF(KV927="","",KW927*KZ927)</f>
        <v/>
      </c>
      <c r="LB927" s="46" t="str">
        <f>IF(KW927="","",LA927/(KS927*100))</f>
        <v/>
      </c>
      <c r="LC927" s="37"/>
      <c r="LD927" s="29"/>
      <c r="LE927" s="75"/>
      <c r="LF927" s="76"/>
      <c r="LG927" s="76"/>
      <c r="LH927" s="76"/>
      <c r="LI927" s="76"/>
      <c r="LJ927" s="76"/>
      <c r="LK927" s="76" t="str">
        <f t="shared" si="4194"/>
        <v/>
      </c>
      <c r="LL927" s="76"/>
      <c r="LM927" s="78"/>
      <c r="LN927" s="284"/>
      <c r="LO927" s="76"/>
      <c r="LP927" s="80"/>
      <c r="LQ927" s="37"/>
      <c r="LR927" s="29"/>
      <c r="LS927" s="47"/>
      <c r="LT927" s="280"/>
      <c r="LU927" s="45" t="str">
        <f t="shared" ref="LU927:LU928" si="4211">IF(LT927="","",LT927-LT926)</f>
        <v/>
      </c>
      <c r="LV927" s="45"/>
      <c r="LW927" s="45"/>
      <c r="LX927" s="45"/>
      <c r="LY927" s="45" t="str">
        <f t="shared" ref="LY927:LY929" si="4212">IF(LX927="","",LX926+LZ926-LX927)</f>
        <v/>
      </c>
      <c r="LZ927" s="45"/>
      <c r="MA927" s="45"/>
      <c r="MB927" s="45"/>
      <c r="MC927" s="45" t="str">
        <f t="shared" si="4199"/>
        <v/>
      </c>
      <c r="MD927" s="46" t="str">
        <f t="shared" si="4200"/>
        <v/>
      </c>
      <c r="ME927" s="37"/>
      <c r="MF927" s="29"/>
      <c r="MG927" s="47"/>
      <c r="MH927" s="280"/>
      <c r="MI927" s="45" t="str">
        <f t="shared" ref="MI927:MI928" si="4213">IF(MH927="","",MH927-MH926)</f>
        <v/>
      </c>
      <c r="MJ927" s="45"/>
      <c r="MK927" s="45"/>
      <c r="ML927" s="45"/>
      <c r="MM927" s="45" t="str">
        <f t="shared" ref="MM927:MM929" si="4214">IF(ML927="","",ML926+MN926-ML927)</f>
        <v/>
      </c>
      <c r="MN927" s="45"/>
      <c r="MO927" s="45"/>
      <c r="MP927" s="45"/>
      <c r="MQ927" s="45" t="str">
        <f t="shared" si="4201"/>
        <v/>
      </c>
      <c r="MR927" s="46" t="str">
        <f t="shared" si="4202"/>
        <v/>
      </c>
      <c r="MS927" s="37"/>
      <c r="MT927" s="29"/>
      <c r="MU927" s="47"/>
      <c r="MV927" s="280"/>
      <c r="MW927" s="45" t="str">
        <f t="shared" ref="MW927:MW928" si="4215">IF(MV927="","",MV927-MV926)</f>
        <v/>
      </c>
      <c r="MX927" s="45"/>
      <c r="MY927" s="45"/>
      <c r="MZ927" s="45"/>
      <c r="NA927" s="45" t="str">
        <f t="shared" ref="NA927:NA929" si="4216">IF(MZ927="","",MZ926+NB926-MZ927)</f>
        <v/>
      </c>
      <c r="NB927" s="45"/>
      <c r="NC927" s="45"/>
      <c r="ND927" s="45"/>
      <c r="NE927" s="45" t="str">
        <f t="shared" si="4203"/>
        <v/>
      </c>
      <c r="NF927" s="46" t="str">
        <f t="shared" si="4204"/>
        <v/>
      </c>
      <c r="NG927" s="37"/>
      <c r="NH927" s="29"/>
      <c r="NI927" s="47"/>
      <c r="NJ927" s="280"/>
      <c r="NK927" s="45" t="str">
        <f t="shared" ref="NK927:NK928" si="4217">IF(NJ927="","",NJ927-NJ926)</f>
        <v/>
      </c>
      <c r="NL927" s="45"/>
      <c r="NM927" s="45"/>
      <c r="NN927" s="45"/>
      <c r="NO927" s="45" t="str">
        <f t="shared" ref="NO927:NO929" si="4218">IF(NN927="","",NN926+NP926-NN927)</f>
        <v/>
      </c>
      <c r="NP927" s="45"/>
      <c r="NQ927" s="45"/>
      <c r="NR927" s="45"/>
      <c r="NS927" s="45" t="str">
        <f t="shared" si="4205"/>
        <v/>
      </c>
      <c r="NT927" s="46" t="str">
        <f t="shared" si="4206"/>
        <v/>
      </c>
      <c r="NU927" s="37"/>
    </row>
    <row r="928" spans="1:385" ht="16.5" thickTop="1" thickBot="1" x14ac:dyDescent="0.3">
      <c r="A928" s="38"/>
      <c r="B928" s="39"/>
      <c r="C928" s="40"/>
      <c r="D928" s="40"/>
      <c r="E928" s="40"/>
      <c r="F928" s="135"/>
      <c r="G928" s="135"/>
      <c r="H928" s="42"/>
      <c r="I928" s="45"/>
      <c r="J928" s="45" t="str">
        <f t="shared" si="4097"/>
        <v/>
      </c>
      <c r="K928" s="45"/>
      <c r="L928" s="45"/>
      <c r="M928" s="45"/>
      <c r="N928" s="45" t="str">
        <f t="shared" si="4098"/>
        <v/>
      </c>
      <c r="O928" s="45"/>
      <c r="P928" s="45"/>
      <c r="Q928" s="45"/>
      <c r="R928" s="45" t="str">
        <f t="shared" si="3957"/>
        <v/>
      </c>
      <c r="S928" s="46" t="str">
        <f t="shared" si="3958"/>
        <v/>
      </c>
      <c r="T928" s="37"/>
      <c r="U928" s="29"/>
      <c r="V928" s="47"/>
      <c r="W928" s="280"/>
      <c r="X928" s="45" t="str">
        <f t="shared" si="4207"/>
        <v/>
      </c>
      <c r="Y928" s="45"/>
      <c r="Z928" s="45"/>
      <c r="AA928" s="45"/>
      <c r="AB928" s="45" t="str">
        <f t="shared" si="4208"/>
        <v/>
      </c>
      <c r="AC928" s="45"/>
      <c r="AD928" s="45"/>
      <c r="AE928" s="45"/>
      <c r="AF928" s="45" t="str">
        <f t="shared" si="4195"/>
        <v/>
      </c>
      <c r="AG928" s="46" t="str">
        <f t="shared" si="4196"/>
        <v/>
      </c>
      <c r="AH928" s="37"/>
      <c r="AI928" s="29"/>
      <c r="AJ928" s="47"/>
      <c r="AK928" s="45"/>
      <c r="AL928" s="45" t="str">
        <f t="shared" si="4101"/>
        <v/>
      </c>
      <c r="AM928" s="45"/>
      <c r="AN928" s="45" t="str">
        <f t="shared" si="4102"/>
        <v/>
      </c>
      <c r="AO928" s="45"/>
      <c r="AP928" s="45" t="str">
        <f t="shared" si="4103"/>
        <v/>
      </c>
      <c r="AQ928" s="45"/>
      <c r="AR928" s="45"/>
      <c r="AS928" s="45"/>
      <c r="AT928" s="45" t="str">
        <f t="shared" si="3961"/>
        <v/>
      </c>
      <c r="AU928" s="46" t="str">
        <f t="shared" si="3929"/>
        <v/>
      </c>
      <c r="AV928" s="37"/>
      <c r="AW928" s="29"/>
      <c r="AX928" s="47"/>
      <c r="AY928" s="45"/>
      <c r="AZ928" s="45" t="str">
        <f t="shared" si="4104"/>
        <v/>
      </c>
      <c r="BA928" s="45"/>
      <c r="BB928" s="45" t="str">
        <f t="shared" si="4105"/>
        <v/>
      </c>
      <c r="BC928" s="45"/>
      <c r="BD928" s="45" t="str">
        <f t="shared" si="4106"/>
        <v/>
      </c>
      <c r="BE928" s="45"/>
      <c r="BF928" s="45"/>
      <c r="BG928" s="45"/>
      <c r="BH928" s="45" t="str">
        <f t="shared" si="3962"/>
        <v/>
      </c>
      <c r="BI928" s="46" t="str">
        <f t="shared" si="3963"/>
        <v/>
      </c>
      <c r="BJ928" s="37"/>
      <c r="BK928" s="29"/>
      <c r="BL928" s="75"/>
      <c r="BM928" s="76"/>
      <c r="BN928" s="76" t="str">
        <f t="shared" si="4160"/>
        <v/>
      </c>
      <c r="BO928" s="76"/>
      <c r="BP928" s="76" t="str">
        <f t="shared" si="4161"/>
        <v/>
      </c>
      <c r="BQ928" s="76"/>
      <c r="BR928" s="76" t="str">
        <f t="shared" si="4145"/>
        <v/>
      </c>
      <c r="BS928" s="76"/>
      <c r="BT928" s="78" t="str">
        <f t="shared" si="4146"/>
        <v/>
      </c>
      <c r="BU928" s="284" t="str">
        <f t="shared" si="4147"/>
        <v/>
      </c>
      <c r="BV928" s="76" t="str">
        <f t="shared" si="4148"/>
        <v/>
      </c>
      <c r="BW928" s="80" t="str">
        <f t="shared" si="4149"/>
        <v/>
      </c>
      <c r="BX928" s="37"/>
      <c r="BY928" s="57"/>
      <c r="BZ928" s="75"/>
      <c r="CA928" s="76"/>
      <c r="CB928" s="76" t="str">
        <f t="shared" si="4162"/>
        <v/>
      </c>
      <c r="CC928" s="76"/>
      <c r="CD928" s="76" t="str">
        <f t="shared" si="4163"/>
        <v/>
      </c>
      <c r="CE928" s="76"/>
      <c r="CF928" s="76" t="str">
        <f t="shared" si="4150"/>
        <v/>
      </c>
      <c r="CG928" s="76"/>
      <c r="CH928" s="78" t="str">
        <f t="shared" si="4151"/>
        <v/>
      </c>
      <c r="CI928" s="284" t="str">
        <f t="shared" si="4152"/>
        <v/>
      </c>
      <c r="CJ928" s="76" t="str">
        <f t="shared" si="4153"/>
        <v/>
      </c>
      <c r="CK928" s="80" t="str">
        <f t="shared" si="4154"/>
        <v/>
      </c>
      <c r="CL928" s="37"/>
      <c r="CM928" s="29"/>
      <c r="CN928" s="75"/>
      <c r="CO928" s="76"/>
      <c r="CP928" s="76" t="str">
        <f t="shared" si="4164"/>
        <v/>
      </c>
      <c r="CQ928" s="76"/>
      <c r="CR928" s="76" t="str">
        <f t="shared" si="4165"/>
        <v/>
      </c>
      <c r="CS928" s="76"/>
      <c r="CT928" s="76" t="str">
        <f t="shared" si="4155"/>
        <v/>
      </c>
      <c r="CU928" s="76"/>
      <c r="CV928" s="78" t="str">
        <f t="shared" si="4156"/>
        <v/>
      </c>
      <c r="CW928" s="284" t="str">
        <f t="shared" si="4157"/>
        <v/>
      </c>
      <c r="CX928" s="76" t="str">
        <f t="shared" si="4158"/>
        <v/>
      </c>
      <c r="CY928" s="80" t="str">
        <f t="shared" si="4159"/>
        <v/>
      </c>
      <c r="CZ928" s="37"/>
      <c r="DA928" s="29"/>
      <c r="DB928" s="47"/>
      <c r="DC928" s="280"/>
      <c r="DD928" s="45" t="str">
        <f t="shared" si="4209"/>
        <v/>
      </c>
      <c r="DE928" s="45"/>
      <c r="DF928" s="45"/>
      <c r="DG928" s="45"/>
      <c r="DH928" s="45" t="str">
        <f t="shared" si="4210"/>
        <v/>
      </c>
      <c r="DI928" s="45"/>
      <c r="DJ928" s="45"/>
      <c r="DK928" s="45"/>
      <c r="DL928" s="45" t="str">
        <f t="shared" si="4197"/>
        <v/>
      </c>
      <c r="DM928" s="46" t="str">
        <f t="shared" si="4198"/>
        <v/>
      </c>
      <c r="DN928" s="37"/>
      <c r="DO928" s="29"/>
      <c r="DP928" s="47"/>
      <c r="DQ928" s="45"/>
      <c r="DR928" s="45" t="str">
        <f t="shared" si="4109"/>
        <v/>
      </c>
      <c r="DS928" s="45"/>
      <c r="DT928" s="45" t="str">
        <f t="shared" si="4110"/>
        <v/>
      </c>
      <c r="DU928" s="45"/>
      <c r="DV928" s="45" t="str">
        <f t="shared" si="4111"/>
        <v/>
      </c>
      <c r="DW928" s="45"/>
      <c r="DX928" s="45"/>
      <c r="DY928" s="45"/>
      <c r="DZ928" s="45" t="str">
        <f t="shared" si="4044"/>
        <v/>
      </c>
      <c r="EA928" s="46" t="str">
        <f t="shared" si="4045"/>
        <v/>
      </c>
      <c r="EB928" s="37"/>
      <c r="GU928" s="220"/>
      <c r="HX928" s="360"/>
      <c r="HY928" s="75"/>
      <c r="HZ928" s="76"/>
      <c r="IA928" s="76" t="str">
        <f t="shared" si="4166"/>
        <v/>
      </c>
      <c r="IB928" s="76"/>
      <c r="IC928" s="76" t="str">
        <f t="shared" si="4167"/>
        <v/>
      </c>
      <c r="ID928" s="76"/>
      <c r="IE928" s="76" t="str">
        <f t="shared" si="4168"/>
        <v/>
      </c>
      <c r="IF928" s="76"/>
      <c r="IG928" s="78" t="str">
        <f t="shared" si="4169"/>
        <v/>
      </c>
      <c r="IH928" s="284" t="str">
        <f t="shared" si="4170"/>
        <v/>
      </c>
      <c r="II928" s="76" t="str">
        <f t="shared" si="4171"/>
        <v/>
      </c>
      <c r="IJ928" s="80" t="str">
        <f t="shared" si="4172"/>
        <v/>
      </c>
      <c r="IK928" s="37"/>
      <c r="IL928" s="29"/>
      <c r="IM928" s="75"/>
      <c r="IN928" s="76"/>
      <c r="IO928" s="76" t="str">
        <f t="shared" si="4173"/>
        <v/>
      </c>
      <c r="IP928" s="76"/>
      <c r="IQ928" s="76" t="str">
        <f t="shared" si="4174"/>
        <v/>
      </c>
      <c r="IR928" s="76"/>
      <c r="IS928" s="76" t="str">
        <f t="shared" si="4175"/>
        <v/>
      </c>
      <c r="IT928" s="76"/>
      <c r="IU928" s="78" t="str">
        <f t="shared" si="4176"/>
        <v/>
      </c>
      <c r="IV928" s="284" t="str">
        <f t="shared" si="4177"/>
        <v/>
      </c>
      <c r="IW928" s="76" t="str">
        <f t="shared" si="4178"/>
        <v/>
      </c>
      <c r="IX928" s="80" t="str">
        <f t="shared" si="4179"/>
        <v/>
      </c>
      <c r="IY928" s="37"/>
      <c r="IZ928" s="278"/>
      <c r="JA928" s="75"/>
      <c r="JB928" s="76"/>
      <c r="JC928" s="76" t="str">
        <f t="shared" si="4180"/>
        <v/>
      </c>
      <c r="JD928" s="76"/>
      <c r="JE928" s="76" t="str">
        <f t="shared" si="4181"/>
        <v/>
      </c>
      <c r="JF928" s="76"/>
      <c r="JG928" s="76" t="str">
        <f t="shared" si="4182"/>
        <v/>
      </c>
      <c r="JH928" s="76"/>
      <c r="JI928" s="78" t="str">
        <f t="shared" si="4183"/>
        <v/>
      </c>
      <c r="JJ928" s="284" t="str">
        <f t="shared" si="4184"/>
        <v/>
      </c>
      <c r="JK928" s="76" t="str">
        <f t="shared" si="4185"/>
        <v/>
      </c>
      <c r="JL928" s="80" t="str">
        <f t="shared" si="4186"/>
        <v/>
      </c>
      <c r="JM928" s="37"/>
      <c r="JN928" s="29"/>
      <c r="JO928" s="75"/>
      <c r="JP928" s="76"/>
      <c r="JQ928" s="76" t="str">
        <f t="shared" si="4187"/>
        <v/>
      </c>
      <c r="JR928" s="76"/>
      <c r="JS928" s="76" t="str">
        <f t="shared" si="4188"/>
        <v/>
      </c>
      <c r="JT928" s="76"/>
      <c r="JU928" s="76" t="str">
        <f t="shared" si="4189"/>
        <v/>
      </c>
      <c r="JV928" s="76"/>
      <c r="JW928" s="78" t="str">
        <f t="shared" si="4190"/>
        <v/>
      </c>
      <c r="JX928" s="284" t="str">
        <f t="shared" si="4191"/>
        <v/>
      </c>
      <c r="JY928" s="76" t="str">
        <f t="shared" si="4192"/>
        <v/>
      </c>
      <c r="JZ928" s="80" t="str">
        <f t="shared" si="4193"/>
        <v/>
      </c>
      <c r="KA928" s="37"/>
      <c r="KB928" s="51"/>
      <c r="KC928" s="75"/>
      <c r="KD928" s="76"/>
      <c r="KE928" s="76" t="str">
        <f>IF(KD928="","",KD928-KD924)</f>
        <v/>
      </c>
      <c r="KF928" s="76"/>
      <c r="KG928" s="76" t="str">
        <f>IF(KF928="","",KF928-KF924)</f>
        <v/>
      </c>
      <c r="KH928" s="76"/>
      <c r="KI928" s="76" t="str">
        <f>IF(KH928="","",KH924+KJ924-KH928)</f>
        <v/>
      </c>
      <c r="KJ928" s="76"/>
      <c r="KK928" s="78" t="str">
        <f>IF(KD928="","",KK924)</f>
        <v/>
      </c>
      <c r="KL928" s="284" t="str">
        <f>IF(KE928="","",KL924)</f>
        <v/>
      </c>
      <c r="KM928" s="76" t="str">
        <f>IF(KH928="","",KI928*KL928)</f>
        <v/>
      </c>
      <c r="KN928" s="80" t="str">
        <f>IF(KI928="","",KM928/(KE928*100))</f>
        <v/>
      </c>
      <c r="KO928" s="37"/>
      <c r="KP928" s="29"/>
      <c r="KQ928" s="75"/>
      <c r="KR928" s="76"/>
      <c r="KS928" s="76" t="str">
        <f>IF(KR928="","",KR928-KR924)</f>
        <v/>
      </c>
      <c r="KT928" s="76"/>
      <c r="KU928" s="76" t="str">
        <f>IF(KT928="","",KT928-KT924)</f>
        <v/>
      </c>
      <c r="KV928" s="76"/>
      <c r="KW928" s="76" t="str">
        <f>IF(KV928="","",KV924+KX924-KV928)</f>
        <v/>
      </c>
      <c r="KX928" s="76"/>
      <c r="KY928" s="78" t="str">
        <f>IF(KR928="","",KY924)</f>
        <v/>
      </c>
      <c r="KZ928" s="284" t="str">
        <f>IF(KS928="","",KZ924)</f>
        <v/>
      </c>
      <c r="LA928" s="76" t="str">
        <f>IF(KV928="","",KW928*KZ928)</f>
        <v/>
      </c>
      <c r="LB928" s="80" t="str">
        <f>IF(KW928="","",LA928/(KS928*100))</f>
        <v/>
      </c>
      <c r="LC928" s="37"/>
      <c r="LD928" s="29"/>
      <c r="LE928" s="101"/>
      <c r="LF928" s="87"/>
      <c r="LG928" s="87"/>
      <c r="LH928" s="87"/>
      <c r="LI928" s="87"/>
      <c r="LJ928" s="87"/>
      <c r="LK928" s="87" t="str">
        <f>IF(LJ928="","",LJ925+LL925-LJ928)</f>
        <v/>
      </c>
      <c r="LL928" s="87"/>
      <c r="LM928" s="102"/>
      <c r="LN928" s="103"/>
      <c r="LO928" s="87"/>
      <c r="LP928" s="89"/>
      <c r="LQ928" s="37"/>
      <c r="LR928" s="29"/>
      <c r="LS928" s="47"/>
      <c r="LT928" s="280"/>
      <c r="LU928" s="45" t="str">
        <f t="shared" si="4211"/>
        <v/>
      </c>
      <c r="LV928" s="45"/>
      <c r="LW928" s="45"/>
      <c r="LX928" s="45"/>
      <c r="LY928" s="45" t="str">
        <f t="shared" si="4212"/>
        <v/>
      </c>
      <c r="LZ928" s="45"/>
      <c r="MA928" s="45"/>
      <c r="MB928" s="45"/>
      <c r="MC928" s="45" t="str">
        <f t="shared" si="4199"/>
        <v/>
      </c>
      <c r="MD928" s="46" t="str">
        <f t="shared" si="4200"/>
        <v/>
      </c>
      <c r="ME928" s="37"/>
      <c r="MF928" s="29"/>
      <c r="MG928" s="47"/>
      <c r="MH928" s="280"/>
      <c r="MI928" s="45" t="str">
        <f t="shared" si="4213"/>
        <v/>
      </c>
      <c r="MJ928" s="45"/>
      <c r="MK928" s="45"/>
      <c r="ML928" s="45"/>
      <c r="MM928" s="45" t="str">
        <f t="shared" si="4214"/>
        <v/>
      </c>
      <c r="MN928" s="45"/>
      <c r="MO928" s="45"/>
      <c r="MP928" s="45"/>
      <c r="MQ928" s="45" t="str">
        <f t="shared" si="4201"/>
        <v/>
      </c>
      <c r="MR928" s="46" t="str">
        <f t="shared" si="4202"/>
        <v/>
      </c>
      <c r="MS928" s="37"/>
      <c r="MT928" s="29"/>
      <c r="MU928" s="47"/>
      <c r="MV928" s="280"/>
      <c r="MW928" s="45" t="str">
        <f t="shared" si="4215"/>
        <v/>
      </c>
      <c r="MX928" s="45"/>
      <c r="MY928" s="45"/>
      <c r="MZ928" s="45"/>
      <c r="NA928" s="45" t="str">
        <f t="shared" si="4216"/>
        <v/>
      </c>
      <c r="NB928" s="45"/>
      <c r="NC928" s="45"/>
      <c r="ND928" s="45"/>
      <c r="NE928" s="45" t="str">
        <f t="shared" si="4203"/>
        <v/>
      </c>
      <c r="NF928" s="46" t="str">
        <f t="shared" si="4204"/>
        <v/>
      </c>
      <c r="NG928" s="37"/>
      <c r="NH928" s="29"/>
      <c r="NI928" s="47"/>
      <c r="NJ928" s="280"/>
      <c r="NK928" s="45" t="str">
        <f t="shared" si="4217"/>
        <v/>
      </c>
      <c r="NL928" s="45"/>
      <c r="NM928" s="45"/>
      <c r="NN928" s="45"/>
      <c r="NO928" s="45" t="str">
        <f t="shared" si="4218"/>
        <v/>
      </c>
      <c r="NP928" s="45"/>
      <c r="NQ928" s="45"/>
      <c r="NR928" s="45"/>
      <c r="NS928" s="45" t="str">
        <f t="shared" si="4205"/>
        <v/>
      </c>
      <c r="NT928" s="46" t="str">
        <f t="shared" si="4206"/>
        <v/>
      </c>
      <c r="NU928" s="37"/>
    </row>
    <row r="929" spans="1:385" ht="15.75" thickTop="1" x14ac:dyDescent="0.25">
      <c r="A929" s="38"/>
      <c r="B929" s="39"/>
      <c r="C929" s="40"/>
      <c r="D929" s="40"/>
      <c r="E929" s="40"/>
      <c r="F929" s="135"/>
      <c r="G929" s="135"/>
      <c r="H929" s="42"/>
      <c r="I929" s="45"/>
      <c r="J929" s="45"/>
      <c r="K929" s="45"/>
      <c r="L929" s="45"/>
      <c r="M929" s="45"/>
      <c r="N929" s="45" t="str">
        <f t="shared" si="4098"/>
        <v/>
      </c>
      <c r="O929" s="45"/>
      <c r="P929" s="45"/>
      <c r="Q929" s="45"/>
      <c r="R929" s="45" t="str">
        <f t="shared" si="3957"/>
        <v/>
      </c>
      <c r="S929" s="46" t="str">
        <f t="shared" si="3958"/>
        <v/>
      </c>
      <c r="T929" s="37"/>
      <c r="U929" s="29"/>
      <c r="V929" s="47"/>
      <c r="W929" s="280"/>
      <c r="X929" s="45"/>
      <c r="Y929" s="45"/>
      <c r="Z929" s="45"/>
      <c r="AA929" s="45"/>
      <c r="AB929" s="45" t="str">
        <f t="shared" si="4208"/>
        <v/>
      </c>
      <c r="AC929" s="45"/>
      <c r="AD929" s="45"/>
      <c r="AE929" s="45"/>
      <c r="AF929" s="45" t="str">
        <f t="shared" si="4195"/>
        <v/>
      </c>
      <c r="AG929" s="46" t="str">
        <f t="shared" si="4196"/>
        <v/>
      </c>
      <c r="AH929" s="37"/>
      <c r="AI929" s="29"/>
      <c r="AJ929" s="47"/>
      <c r="AK929" s="45"/>
      <c r="AL929" s="45"/>
      <c r="AM929" s="45"/>
      <c r="AN929" s="45" t="str">
        <f t="shared" si="4102"/>
        <v/>
      </c>
      <c r="AO929" s="45"/>
      <c r="AP929" s="45" t="str">
        <f t="shared" si="4103"/>
        <v/>
      </c>
      <c r="AQ929" s="45"/>
      <c r="AR929" s="45"/>
      <c r="AS929" s="45"/>
      <c r="AT929" s="45" t="str">
        <f t="shared" si="3961"/>
        <v/>
      </c>
      <c r="AU929" s="46" t="str">
        <f t="shared" si="3929"/>
        <v/>
      </c>
      <c r="AV929" s="37"/>
      <c r="AW929" s="29"/>
      <c r="AX929" s="47"/>
      <c r="AY929" s="45"/>
      <c r="AZ929" s="45"/>
      <c r="BA929" s="45"/>
      <c r="BB929" s="45" t="str">
        <f t="shared" si="4105"/>
        <v/>
      </c>
      <c r="BC929" s="45"/>
      <c r="BD929" s="45" t="str">
        <f t="shared" si="4106"/>
        <v/>
      </c>
      <c r="BE929" s="45"/>
      <c r="BF929" s="45"/>
      <c r="BG929" s="45"/>
      <c r="BH929" s="45" t="str">
        <f t="shared" si="3962"/>
        <v/>
      </c>
      <c r="BI929" s="46" t="str">
        <f t="shared" si="3963"/>
        <v/>
      </c>
      <c r="BJ929" s="37"/>
      <c r="BK929" s="29"/>
      <c r="BL929" s="273" t="str">
        <f>IF($A890="","",$A890)</f>
        <v/>
      </c>
      <c r="BM929" s="271"/>
      <c r="BN929" s="271" t="str">
        <f t="shared" si="4160"/>
        <v/>
      </c>
      <c r="BO929" s="271"/>
      <c r="BP929" s="87" t="str">
        <f t="shared" si="4161"/>
        <v/>
      </c>
      <c r="BQ929" s="271"/>
      <c r="BR929" s="271" t="str">
        <f t="shared" si="4145"/>
        <v/>
      </c>
      <c r="BS929" s="271"/>
      <c r="BT929" s="274" t="str">
        <f t="shared" si="4146"/>
        <v/>
      </c>
      <c r="BU929" s="272" t="str">
        <f t="shared" si="4147"/>
        <v/>
      </c>
      <c r="BV929" s="87" t="str">
        <f t="shared" si="4148"/>
        <v/>
      </c>
      <c r="BW929" s="89" t="str">
        <f t="shared" si="4149"/>
        <v/>
      </c>
      <c r="BX929" s="37"/>
      <c r="BY929" s="57"/>
      <c r="BZ929" s="273" t="str">
        <f>IF($A890="","",$A890)</f>
        <v/>
      </c>
      <c r="CA929" s="271"/>
      <c r="CB929" s="271" t="str">
        <f t="shared" si="4162"/>
        <v/>
      </c>
      <c r="CC929" s="271"/>
      <c r="CD929" s="87" t="str">
        <f t="shared" si="4163"/>
        <v/>
      </c>
      <c r="CE929" s="271"/>
      <c r="CF929" s="271" t="str">
        <f t="shared" si="4150"/>
        <v/>
      </c>
      <c r="CG929" s="271"/>
      <c r="CH929" s="274" t="str">
        <f t="shared" si="4151"/>
        <v/>
      </c>
      <c r="CI929" s="272" t="str">
        <f t="shared" si="4152"/>
        <v/>
      </c>
      <c r="CJ929" s="87" t="str">
        <f t="shared" si="4153"/>
        <v/>
      </c>
      <c r="CK929" s="89" t="str">
        <f t="shared" si="4154"/>
        <v/>
      </c>
      <c r="CL929" s="37"/>
      <c r="CM929" s="29"/>
      <c r="CN929" s="273" t="str">
        <f>IF($A890="","",$A890)</f>
        <v/>
      </c>
      <c r="CO929" s="271"/>
      <c r="CP929" s="271" t="str">
        <f t="shared" si="4164"/>
        <v/>
      </c>
      <c r="CQ929" s="271"/>
      <c r="CR929" s="87" t="str">
        <f t="shared" si="4165"/>
        <v/>
      </c>
      <c r="CS929" s="271"/>
      <c r="CT929" s="271" t="str">
        <f t="shared" si="4155"/>
        <v/>
      </c>
      <c r="CU929" s="271"/>
      <c r="CV929" s="274" t="str">
        <f t="shared" si="4156"/>
        <v/>
      </c>
      <c r="CW929" s="272" t="str">
        <f t="shared" si="4157"/>
        <v/>
      </c>
      <c r="CX929" s="87" t="str">
        <f t="shared" si="4158"/>
        <v/>
      </c>
      <c r="CY929" s="89" t="str">
        <f t="shared" si="4159"/>
        <v/>
      </c>
      <c r="CZ929" s="37"/>
      <c r="DA929" s="29"/>
      <c r="DB929" s="47"/>
      <c r="DC929" s="280"/>
      <c r="DD929" s="45"/>
      <c r="DE929" s="45"/>
      <c r="DF929" s="45"/>
      <c r="DG929" s="45"/>
      <c r="DH929" s="45" t="str">
        <f t="shared" si="4210"/>
        <v/>
      </c>
      <c r="DI929" s="45"/>
      <c r="DJ929" s="45"/>
      <c r="DK929" s="45"/>
      <c r="DL929" s="45" t="str">
        <f t="shared" si="4197"/>
        <v/>
      </c>
      <c r="DM929" s="46" t="str">
        <f t="shared" si="4198"/>
        <v/>
      </c>
      <c r="DN929" s="37"/>
      <c r="DO929" s="29"/>
      <c r="DP929" s="47"/>
      <c r="DQ929" s="45"/>
      <c r="DR929" s="45"/>
      <c r="DS929" s="45"/>
      <c r="DT929" s="45" t="str">
        <f t="shared" si="4110"/>
        <v/>
      </c>
      <c r="DU929" s="45"/>
      <c r="DV929" s="45" t="str">
        <f t="shared" si="4111"/>
        <v/>
      </c>
      <c r="DW929" s="45"/>
      <c r="DX929" s="45"/>
      <c r="DY929" s="45"/>
      <c r="DZ929" s="45" t="str">
        <f t="shared" si="4044"/>
        <v/>
      </c>
      <c r="EA929" s="46" t="str">
        <f t="shared" si="4045"/>
        <v/>
      </c>
      <c r="EB929" s="37"/>
      <c r="GU929" s="220"/>
      <c r="HX929" s="360"/>
      <c r="HY929" s="273" t="str">
        <f>IF($A890="","",$A890)</f>
        <v/>
      </c>
      <c r="HZ929" s="271"/>
      <c r="IA929" s="271" t="str">
        <f t="shared" si="4166"/>
        <v/>
      </c>
      <c r="IB929" s="271"/>
      <c r="IC929" s="87" t="str">
        <f t="shared" si="4167"/>
        <v/>
      </c>
      <c r="ID929" s="271"/>
      <c r="IE929" s="271" t="str">
        <f t="shared" si="4168"/>
        <v/>
      </c>
      <c r="IF929" s="271"/>
      <c r="IG929" s="274" t="str">
        <f t="shared" si="4169"/>
        <v/>
      </c>
      <c r="IH929" s="272" t="str">
        <f t="shared" si="4170"/>
        <v/>
      </c>
      <c r="II929" s="87" t="str">
        <f t="shared" si="4171"/>
        <v/>
      </c>
      <c r="IJ929" s="89" t="str">
        <f t="shared" si="4172"/>
        <v/>
      </c>
      <c r="IK929" s="37"/>
      <c r="IL929" s="29"/>
      <c r="IM929" s="273" t="str">
        <f>IF($A890="","",$A890)</f>
        <v/>
      </c>
      <c r="IN929" s="271"/>
      <c r="IO929" s="271" t="str">
        <f t="shared" si="4173"/>
        <v/>
      </c>
      <c r="IP929" s="271"/>
      <c r="IQ929" s="87" t="str">
        <f t="shared" si="4174"/>
        <v/>
      </c>
      <c r="IR929" s="271"/>
      <c r="IS929" s="271" t="str">
        <f t="shared" si="4175"/>
        <v/>
      </c>
      <c r="IT929" s="271"/>
      <c r="IU929" s="274" t="str">
        <f t="shared" si="4176"/>
        <v/>
      </c>
      <c r="IV929" s="272" t="str">
        <f t="shared" si="4177"/>
        <v/>
      </c>
      <c r="IW929" s="87" t="str">
        <f t="shared" si="4178"/>
        <v/>
      </c>
      <c r="IX929" s="89" t="str">
        <f t="shared" si="4179"/>
        <v/>
      </c>
      <c r="IY929" s="37"/>
      <c r="IZ929" s="278"/>
      <c r="JA929" s="273" t="str">
        <f>IF($A890="","",$A890)</f>
        <v/>
      </c>
      <c r="JB929" s="271"/>
      <c r="JC929" s="271" t="str">
        <f t="shared" si="4180"/>
        <v/>
      </c>
      <c r="JD929" s="271"/>
      <c r="JE929" s="87" t="str">
        <f t="shared" si="4181"/>
        <v/>
      </c>
      <c r="JF929" s="271"/>
      <c r="JG929" s="271" t="str">
        <f t="shared" si="4182"/>
        <v/>
      </c>
      <c r="JH929" s="271"/>
      <c r="JI929" s="274" t="str">
        <f t="shared" si="4183"/>
        <v/>
      </c>
      <c r="JJ929" s="272" t="str">
        <f t="shared" si="4184"/>
        <v/>
      </c>
      <c r="JK929" s="87" t="str">
        <f t="shared" si="4185"/>
        <v/>
      </c>
      <c r="JL929" s="89" t="str">
        <f t="shared" si="4186"/>
        <v/>
      </c>
      <c r="JM929" s="37"/>
      <c r="JN929" s="29"/>
      <c r="JO929" s="273" t="str">
        <f>IF($A890="","",$A890)</f>
        <v/>
      </c>
      <c r="JP929" s="271"/>
      <c r="JQ929" s="271" t="str">
        <f t="shared" si="4187"/>
        <v/>
      </c>
      <c r="JR929" s="271"/>
      <c r="JS929" s="87" t="str">
        <f t="shared" si="4188"/>
        <v/>
      </c>
      <c r="JT929" s="271"/>
      <c r="JU929" s="271" t="str">
        <f t="shared" si="4189"/>
        <v/>
      </c>
      <c r="JV929" s="271"/>
      <c r="JW929" s="274" t="str">
        <f t="shared" si="4190"/>
        <v/>
      </c>
      <c r="JX929" s="272" t="str">
        <f t="shared" si="4191"/>
        <v/>
      </c>
      <c r="JY929" s="87" t="str">
        <f t="shared" si="4192"/>
        <v/>
      </c>
      <c r="JZ929" s="89" t="str">
        <f t="shared" si="4193"/>
        <v/>
      </c>
      <c r="KA929" s="37"/>
      <c r="KB929" s="51"/>
      <c r="KC929" s="273" t="str">
        <f>IF($A890="","",$A890)</f>
        <v/>
      </c>
      <c r="KD929" s="271"/>
      <c r="KE929" s="271" t="str">
        <f>IF(KD929="","",KD929-KD925)</f>
        <v/>
      </c>
      <c r="KF929" s="271"/>
      <c r="KG929" s="87" t="str">
        <f>IF(KF929="","",KF929-KF925)</f>
        <v/>
      </c>
      <c r="KH929" s="271"/>
      <c r="KI929" s="271" t="str">
        <f>IF(KH929="","",KH925+KJ925-KH929)</f>
        <v/>
      </c>
      <c r="KJ929" s="271"/>
      <c r="KK929" s="274" t="str">
        <f>IF(KD929="","",KK925)</f>
        <v/>
      </c>
      <c r="KL929" s="272" t="str">
        <f>IF(KE929="","",KL925)</f>
        <v/>
      </c>
      <c r="KM929" s="87" t="str">
        <f>IF(KH929="","",KI929*KL929)</f>
        <v/>
      </c>
      <c r="KN929" s="89" t="str">
        <f>IF(KI929="","",KM929/(KE929*100))</f>
        <v/>
      </c>
      <c r="KO929" s="37"/>
      <c r="KP929" s="29"/>
      <c r="KQ929" s="273" t="str">
        <f>IF($A890="","",$A890)</f>
        <v/>
      </c>
      <c r="KR929" s="271"/>
      <c r="KS929" s="271" t="str">
        <f>IF(KR929="","",KR929-KR925)</f>
        <v/>
      </c>
      <c r="KT929" s="271"/>
      <c r="KU929" s="87" t="str">
        <f>IF(KT929="","",KT929-KT925)</f>
        <v/>
      </c>
      <c r="KV929" s="271"/>
      <c r="KW929" s="271" t="str">
        <f>IF(KV929="","",KV925+KX925-KV929)</f>
        <v/>
      </c>
      <c r="KX929" s="271"/>
      <c r="KY929" s="274" t="str">
        <f>IF(KR929="","",KY925)</f>
        <v/>
      </c>
      <c r="KZ929" s="272" t="str">
        <f>IF(KS929="","",KZ925)</f>
        <v/>
      </c>
      <c r="LA929" s="87" t="str">
        <f>IF(KV929="","",KW929*KZ929)</f>
        <v/>
      </c>
      <c r="LB929" s="89" t="str">
        <f>IF(KW929="","",LA929/(KS929*100))</f>
        <v/>
      </c>
      <c r="LC929" s="37"/>
      <c r="LD929" s="29"/>
      <c r="LE929" s="47"/>
      <c r="LF929" s="45"/>
      <c r="LG929" s="45"/>
      <c r="LH929" s="45"/>
      <c r="LI929" s="45"/>
      <c r="LJ929" s="45"/>
      <c r="LK929" s="45"/>
      <c r="LL929" s="45"/>
      <c r="LM929" s="63"/>
      <c r="LN929" s="45"/>
      <c r="LO929" s="45"/>
      <c r="LP929" s="45"/>
      <c r="LQ929" s="37"/>
      <c r="LR929" s="29"/>
      <c r="LS929" s="47"/>
      <c r="LT929" s="280"/>
      <c r="LU929" s="45"/>
      <c r="LV929" s="45"/>
      <c r="LW929" s="45"/>
      <c r="LX929" s="45"/>
      <c r="LY929" s="45" t="str">
        <f t="shared" si="4212"/>
        <v/>
      </c>
      <c r="LZ929" s="45"/>
      <c r="MA929" s="45"/>
      <c r="MB929" s="45"/>
      <c r="MC929" s="45" t="str">
        <f t="shared" si="4199"/>
        <v/>
      </c>
      <c r="MD929" s="46" t="str">
        <f t="shared" si="4200"/>
        <v/>
      </c>
      <c r="ME929" s="37"/>
      <c r="MF929" s="29"/>
      <c r="MG929" s="47"/>
      <c r="MH929" s="280"/>
      <c r="MI929" s="45"/>
      <c r="MJ929" s="45"/>
      <c r="MK929" s="45"/>
      <c r="ML929" s="45"/>
      <c r="MM929" s="45" t="str">
        <f t="shared" si="4214"/>
        <v/>
      </c>
      <c r="MN929" s="45"/>
      <c r="MO929" s="45"/>
      <c r="MP929" s="45"/>
      <c r="MQ929" s="45" t="str">
        <f t="shared" si="4201"/>
        <v/>
      </c>
      <c r="MR929" s="46" t="str">
        <f t="shared" si="4202"/>
        <v/>
      </c>
      <c r="MS929" s="37"/>
      <c r="MT929" s="29"/>
      <c r="MU929" s="47"/>
      <c r="MV929" s="280"/>
      <c r="MW929" s="45"/>
      <c r="MX929" s="45"/>
      <c r="MY929" s="45"/>
      <c r="MZ929" s="45"/>
      <c r="NA929" s="45" t="str">
        <f t="shared" si="4216"/>
        <v/>
      </c>
      <c r="NB929" s="45"/>
      <c r="NC929" s="45"/>
      <c r="ND929" s="45"/>
      <c r="NE929" s="45" t="str">
        <f t="shared" si="4203"/>
        <v/>
      </c>
      <c r="NF929" s="46" t="str">
        <f t="shared" si="4204"/>
        <v/>
      </c>
      <c r="NG929" s="37"/>
      <c r="NH929" s="29"/>
      <c r="NI929" s="47"/>
      <c r="NJ929" s="280"/>
      <c r="NK929" s="45"/>
      <c r="NL929" s="45"/>
      <c r="NM929" s="45"/>
      <c r="NN929" s="45"/>
      <c r="NO929" s="45" t="str">
        <f t="shared" si="4218"/>
        <v/>
      </c>
      <c r="NP929" s="45"/>
      <c r="NQ929" s="45"/>
      <c r="NR929" s="45"/>
      <c r="NS929" s="45" t="str">
        <f t="shared" si="4205"/>
        <v/>
      </c>
      <c r="NT929" s="46" t="str">
        <f t="shared" si="4206"/>
        <v/>
      </c>
      <c r="NU929" s="37"/>
    </row>
    <row r="930" spans="1:385" x14ac:dyDescent="0.25">
      <c r="A930" s="38"/>
      <c r="B930" s="39"/>
      <c r="C930" s="40"/>
      <c r="D930" s="40"/>
      <c r="E930" s="40"/>
      <c r="F930" s="135"/>
      <c r="G930" s="135"/>
      <c r="H930" s="42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6"/>
      <c r="T930" s="37"/>
      <c r="U930" s="29"/>
      <c r="V930" s="47"/>
      <c r="W930" s="280"/>
      <c r="X930" s="45"/>
      <c r="Y930" s="45"/>
      <c r="Z930" s="45"/>
      <c r="AA930" s="45"/>
      <c r="AB930" s="45"/>
      <c r="AC930" s="45"/>
      <c r="AD930" s="45"/>
      <c r="AE930" s="45"/>
      <c r="AF930" s="45"/>
      <c r="AG930" s="46"/>
      <c r="AH930" s="37"/>
      <c r="AI930" s="29"/>
      <c r="AJ930" s="47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6"/>
      <c r="AV930" s="37"/>
      <c r="AW930" s="29"/>
      <c r="AX930" s="47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6"/>
      <c r="BJ930" s="37"/>
      <c r="BK930" s="29"/>
      <c r="BL930" s="273"/>
      <c r="BM930" s="271"/>
      <c r="BN930" s="45" t="str">
        <f t="shared" si="4160"/>
        <v/>
      </c>
      <c r="BO930" s="271"/>
      <c r="BP930" s="45" t="str">
        <f t="shared" si="4161"/>
        <v/>
      </c>
      <c r="BQ930" s="271"/>
      <c r="BR930" s="45" t="str">
        <f t="shared" si="4145"/>
        <v/>
      </c>
      <c r="BS930" s="271"/>
      <c r="BT930" s="63" t="str">
        <f t="shared" si="4146"/>
        <v/>
      </c>
      <c r="BU930" s="280" t="str">
        <f t="shared" si="4147"/>
        <v/>
      </c>
      <c r="BV930" s="45" t="str">
        <f t="shared" si="4148"/>
        <v/>
      </c>
      <c r="BW930" s="46" t="str">
        <f t="shared" si="4149"/>
        <v/>
      </c>
      <c r="BX930" s="37"/>
      <c r="BY930" s="57"/>
      <c r="BZ930" s="273"/>
      <c r="CA930" s="271"/>
      <c r="CB930" s="45" t="str">
        <f t="shared" si="4162"/>
        <v/>
      </c>
      <c r="CC930" s="271"/>
      <c r="CD930" s="45" t="str">
        <f t="shared" si="4163"/>
        <v/>
      </c>
      <c r="CE930" s="271"/>
      <c r="CF930" s="45" t="str">
        <f t="shared" si="4150"/>
        <v/>
      </c>
      <c r="CG930" s="271"/>
      <c r="CH930" s="63" t="str">
        <f t="shared" si="4151"/>
        <v/>
      </c>
      <c r="CI930" s="280" t="str">
        <f t="shared" si="4152"/>
        <v/>
      </c>
      <c r="CJ930" s="45" t="str">
        <f t="shared" si="4153"/>
        <v/>
      </c>
      <c r="CK930" s="46" t="str">
        <f t="shared" si="4154"/>
        <v/>
      </c>
      <c r="CL930" s="37"/>
      <c r="CM930" s="29"/>
      <c r="CN930" s="273"/>
      <c r="CO930" s="271"/>
      <c r="CP930" s="45" t="str">
        <f t="shared" si="4164"/>
        <v/>
      </c>
      <c r="CQ930" s="271"/>
      <c r="CR930" s="45" t="str">
        <f t="shared" si="4165"/>
        <v/>
      </c>
      <c r="CS930" s="271"/>
      <c r="CT930" s="45" t="str">
        <f t="shared" si="4155"/>
        <v/>
      </c>
      <c r="CU930" s="271"/>
      <c r="CV930" s="63" t="str">
        <f t="shared" si="4156"/>
        <v/>
      </c>
      <c r="CW930" s="280" t="str">
        <f t="shared" si="4157"/>
        <v/>
      </c>
      <c r="CX930" s="45" t="str">
        <f t="shared" si="4158"/>
        <v/>
      </c>
      <c r="CY930" s="46" t="str">
        <f t="shared" si="4159"/>
        <v/>
      </c>
      <c r="CZ930" s="37"/>
      <c r="DA930" s="29"/>
      <c r="DB930" s="47"/>
      <c r="DC930" s="280"/>
      <c r="DD930" s="45"/>
      <c r="DE930" s="45"/>
      <c r="DF930" s="45"/>
      <c r="DG930" s="45"/>
      <c r="DH930" s="45"/>
      <c r="DI930" s="45"/>
      <c r="DJ930" s="45"/>
      <c r="DK930" s="45"/>
      <c r="DL930" s="45"/>
      <c r="DM930" s="46"/>
      <c r="DN930" s="37"/>
      <c r="DO930" s="29"/>
      <c r="DP930" s="47"/>
      <c r="DQ930" s="45"/>
      <c r="DR930" s="45"/>
      <c r="DS930" s="45"/>
      <c r="DT930" s="45"/>
      <c r="DU930" s="45"/>
      <c r="DV930" s="45"/>
      <c r="DW930" s="45"/>
      <c r="DX930" s="45"/>
      <c r="DY930" s="45"/>
      <c r="DZ930" s="45"/>
      <c r="EA930" s="46"/>
      <c r="EB930" s="37"/>
      <c r="GU930" s="220"/>
      <c r="HX930" s="360"/>
      <c r="HY930" s="273"/>
      <c r="HZ930" s="271"/>
      <c r="IA930" s="45" t="str">
        <f t="shared" si="4166"/>
        <v/>
      </c>
      <c r="IB930" s="271"/>
      <c r="IC930" s="45" t="str">
        <f t="shared" si="4167"/>
        <v/>
      </c>
      <c r="ID930" s="271"/>
      <c r="IE930" s="45" t="str">
        <f t="shared" si="4168"/>
        <v/>
      </c>
      <c r="IF930" s="271"/>
      <c r="IG930" s="63" t="str">
        <f t="shared" si="4169"/>
        <v/>
      </c>
      <c r="IH930" s="280" t="str">
        <f t="shared" si="4170"/>
        <v/>
      </c>
      <c r="II930" s="45" t="str">
        <f t="shared" si="4171"/>
        <v/>
      </c>
      <c r="IJ930" s="46" t="str">
        <f t="shared" si="4172"/>
        <v/>
      </c>
      <c r="IK930" s="37"/>
      <c r="IL930" s="29"/>
      <c r="IM930" s="273"/>
      <c r="IN930" s="271"/>
      <c r="IO930" s="45" t="str">
        <f t="shared" si="4173"/>
        <v/>
      </c>
      <c r="IP930" s="271"/>
      <c r="IQ930" s="45" t="str">
        <f t="shared" si="4174"/>
        <v/>
      </c>
      <c r="IR930" s="271"/>
      <c r="IS930" s="45" t="str">
        <f t="shared" si="4175"/>
        <v/>
      </c>
      <c r="IT930" s="271"/>
      <c r="IU930" s="63" t="str">
        <f t="shared" si="4176"/>
        <v/>
      </c>
      <c r="IV930" s="280" t="str">
        <f t="shared" si="4177"/>
        <v/>
      </c>
      <c r="IW930" s="45" t="str">
        <f t="shared" si="4178"/>
        <v/>
      </c>
      <c r="IX930" s="46" t="str">
        <f t="shared" si="4179"/>
        <v/>
      </c>
      <c r="IY930" s="37"/>
      <c r="IZ930" s="278"/>
      <c r="JA930" s="273"/>
      <c r="JB930" s="271"/>
      <c r="JC930" s="45" t="str">
        <f t="shared" si="4180"/>
        <v/>
      </c>
      <c r="JD930" s="271"/>
      <c r="JE930" s="45" t="str">
        <f t="shared" si="4181"/>
        <v/>
      </c>
      <c r="JF930" s="271"/>
      <c r="JG930" s="45" t="str">
        <f t="shared" si="4182"/>
        <v/>
      </c>
      <c r="JH930" s="271"/>
      <c r="JI930" s="63" t="str">
        <f t="shared" si="4183"/>
        <v/>
      </c>
      <c r="JJ930" s="280" t="str">
        <f t="shared" si="4184"/>
        <v/>
      </c>
      <c r="JK930" s="45" t="str">
        <f t="shared" si="4185"/>
        <v/>
      </c>
      <c r="JL930" s="46" t="str">
        <f t="shared" si="4186"/>
        <v/>
      </c>
      <c r="JM930" s="37"/>
      <c r="JN930" s="29"/>
      <c r="JO930" s="273"/>
      <c r="JP930" s="271"/>
      <c r="JQ930" s="45" t="str">
        <f t="shared" si="4187"/>
        <v/>
      </c>
      <c r="JR930" s="271"/>
      <c r="JS930" s="45" t="str">
        <f t="shared" si="4188"/>
        <v/>
      </c>
      <c r="JT930" s="271"/>
      <c r="JU930" s="45" t="str">
        <f t="shared" si="4189"/>
        <v/>
      </c>
      <c r="JV930" s="271"/>
      <c r="JW930" s="63" t="str">
        <f t="shared" si="4190"/>
        <v/>
      </c>
      <c r="JX930" s="280" t="str">
        <f t="shared" si="4191"/>
        <v/>
      </c>
      <c r="JY930" s="45" t="str">
        <f t="shared" si="4192"/>
        <v/>
      </c>
      <c r="JZ930" s="46" t="str">
        <f t="shared" si="4193"/>
        <v/>
      </c>
      <c r="KA930" s="37"/>
      <c r="KB930" s="51"/>
      <c r="KC930" s="273"/>
      <c r="KD930" s="271"/>
      <c r="KE930" s="45" t="str">
        <f>IF(KD930="","",KD930-KD926)</f>
        <v/>
      </c>
      <c r="KF930" s="271"/>
      <c r="KG930" s="45" t="str">
        <f>IF(KF930="","",KF930-KF926)</f>
        <v/>
      </c>
      <c r="KH930" s="271"/>
      <c r="KI930" s="45" t="str">
        <f>IF(KH930="","",KH926+KJ926-KH930)</f>
        <v/>
      </c>
      <c r="KJ930" s="271"/>
      <c r="KK930" s="63" t="str">
        <f>IF(KD930="","",KK926)</f>
        <v/>
      </c>
      <c r="KL930" s="280" t="str">
        <f>IF(KE930="","",KL926)</f>
        <v/>
      </c>
      <c r="KM930" s="45" t="str">
        <f>IF(KH930="","",KI930*KL930)</f>
        <v/>
      </c>
      <c r="KN930" s="46" t="str">
        <f>IF(KI930="","",KM930/(KE930*100))</f>
        <v/>
      </c>
      <c r="KO930" s="37"/>
      <c r="KP930" s="29"/>
      <c r="KQ930" s="273"/>
      <c r="KR930" s="271"/>
      <c r="KS930" s="45" t="str">
        <f>IF(KR930="","",KR930-KR926)</f>
        <v/>
      </c>
      <c r="KT930" s="271"/>
      <c r="KU930" s="45" t="str">
        <f>IF(KT930="","",KT930-KT926)</f>
        <v/>
      </c>
      <c r="KV930" s="271"/>
      <c r="KW930" s="45" t="str">
        <f>IF(KV930="","",KV926+KX926-KV930)</f>
        <v/>
      </c>
      <c r="KX930" s="271"/>
      <c r="KY930" s="63" t="str">
        <f>IF(KR930="","",KY926)</f>
        <v/>
      </c>
      <c r="KZ930" s="280" t="str">
        <f>IF(KS930="","",KZ926)</f>
        <v/>
      </c>
      <c r="LA930" s="45" t="str">
        <f>IF(KV930="","",KW930*KZ930)</f>
        <v/>
      </c>
      <c r="LB930" s="46" t="str">
        <f>IF(KW930="","",LA930/(KS930*100))</f>
        <v/>
      </c>
      <c r="LC930" s="37"/>
      <c r="LD930" s="29"/>
      <c r="LE930" s="47"/>
      <c r="LF930" s="45"/>
      <c r="LG930" s="45"/>
      <c r="LH930" s="45"/>
      <c r="LI930" s="45"/>
      <c r="LJ930" s="45"/>
      <c r="LK930" s="45"/>
      <c r="LL930" s="45"/>
      <c r="LM930" s="63"/>
      <c r="LN930" s="45"/>
      <c r="LO930" s="45"/>
      <c r="LP930" s="45"/>
      <c r="LQ930" s="37"/>
      <c r="LR930" s="29"/>
      <c r="LS930" s="47"/>
      <c r="LT930" s="280"/>
      <c r="LU930" s="45"/>
      <c r="LV930" s="45"/>
      <c r="LW930" s="45"/>
      <c r="LX930" s="45"/>
      <c r="LY930" s="45"/>
      <c r="LZ930" s="45"/>
      <c r="MA930" s="45"/>
      <c r="MB930" s="45"/>
      <c r="MC930" s="45"/>
      <c r="MD930" s="46"/>
      <c r="ME930" s="37"/>
      <c r="MF930" s="29"/>
      <c r="MG930" s="47"/>
      <c r="MH930" s="280"/>
      <c r="MI930" s="45"/>
      <c r="MJ930" s="45"/>
      <c r="MK930" s="45"/>
      <c r="ML930" s="45"/>
      <c r="MM930" s="45"/>
      <c r="MN930" s="45"/>
      <c r="MO930" s="45"/>
      <c r="MP930" s="45"/>
      <c r="MQ930" s="45"/>
      <c r="MR930" s="46"/>
      <c r="MS930" s="37"/>
      <c r="MT930" s="29"/>
      <c r="MU930" s="47"/>
      <c r="MV930" s="280"/>
      <c r="MW930" s="45"/>
      <c r="MX930" s="45"/>
      <c r="MY930" s="45"/>
      <c r="MZ930" s="45"/>
      <c r="NA930" s="45"/>
      <c r="NB930" s="45"/>
      <c r="NC930" s="45"/>
      <c r="ND930" s="45"/>
      <c r="NE930" s="45"/>
      <c r="NF930" s="46"/>
      <c r="NG930" s="37"/>
      <c r="NH930" s="29"/>
      <c r="NI930" s="47"/>
      <c r="NJ930" s="280"/>
      <c r="NK930" s="45"/>
      <c r="NL930" s="45"/>
      <c r="NM930" s="45"/>
      <c r="NN930" s="45"/>
      <c r="NO930" s="45"/>
      <c r="NP930" s="45"/>
      <c r="NQ930" s="45"/>
      <c r="NR930" s="45"/>
      <c r="NS930" s="45"/>
      <c r="NT930" s="46"/>
      <c r="NU930" s="37"/>
    </row>
    <row r="931" spans="1:385" x14ac:dyDescent="0.25">
      <c r="A931" s="38"/>
      <c r="B931" s="39"/>
      <c r="C931" s="40"/>
      <c r="D931" s="40"/>
      <c r="E931" s="40"/>
      <c r="F931" s="135"/>
      <c r="G931" s="135"/>
      <c r="H931" s="42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6"/>
      <c r="T931" s="37"/>
      <c r="U931" s="29"/>
      <c r="V931" s="47"/>
      <c r="W931" s="280"/>
      <c r="X931" s="45"/>
      <c r="Y931" s="45"/>
      <c r="Z931" s="45"/>
      <c r="AA931" s="45"/>
      <c r="AB931" s="45"/>
      <c r="AC931" s="45"/>
      <c r="AD931" s="45"/>
      <c r="AE931" s="45"/>
      <c r="AF931" s="45"/>
      <c r="AG931" s="46"/>
      <c r="AH931" s="37"/>
      <c r="AI931" s="29"/>
      <c r="AJ931" s="47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6"/>
      <c r="AV931" s="37"/>
      <c r="AW931" s="29"/>
      <c r="AX931" s="47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6"/>
      <c r="BJ931" s="37"/>
      <c r="BK931" s="29"/>
      <c r="BL931" s="273"/>
      <c r="BM931" s="271"/>
      <c r="BN931" s="45" t="str">
        <f t="shared" si="4160"/>
        <v/>
      </c>
      <c r="BO931" s="271"/>
      <c r="BP931" s="45" t="str">
        <f t="shared" si="4161"/>
        <v/>
      </c>
      <c r="BQ931" s="271"/>
      <c r="BR931" s="45" t="str">
        <f t="shared" si="4145"/>
        <v/>
      </c>
      <c r="BS931" s="271"/>
      <c r="BT931" s="63" t="str">
        <f t="shared" si="4146"/>
        <v/>
      </c>
      <c r="BU931" s="280" t="str">
        <f t="shared" si="4147"/>
        <v/>
      </c>
      <c r="BV931" s="45" t="str">
        <f t="shared" si="4148"/>
        <v/>
      </c>
      <c r="BW931" s="46" t="str">
        <f t="shared" si="4149"/>
        <v/>
      </c>
      <c r="BX931" s="37"/>
      <c r="BY931" s="57"/>
      <c r="BZ931" s="273"/>
      <c r="CA931" s="271"/>
      <c r="CB931" s="45" t="str">
        <f t="shared" si="4162"/>
        <v/>
      </c>
      <c r="CC931" s="271"/>
      <c r="CD931" s="45" t="str">
        <f t="shared" si="4163"/>
        <v/>
      </c>
      <c r="CE931" s="271"/>
      <c r="CF931" s="45" t="str">
        <f t="shared" si="4150"/>
        <v/>
      </c>
      <c r="CG931" s="271"/>
      <c r="CH931" s="63" t="str">
        <f t="shared" si="4151"/>
        <v/>
      </c>
      <c r="CI931" s="280" t="str">
        <f t="shared" si="4152"/>
        <v/>
      </c>
      <c r="CJ931" s="45" t="str">
        <f t="shared" si="4153"/>
        <v/>
      </c>
      <c r="CK931" s="46" t="str">
        <f t="shared" si="4154"/>
        <v/>
      </c>
      <c r="CL931" s="37"/>
      <c r="CM931" s="29"/>
      <c r="CN931" s="273"/>
      <c r="CO931" s="271"/>
      <c r="CP931" s="45" t="str">
        <f t="shared" si="4164"/>
        <v/>
      </c>
      <c r="CQ931" s="271"/>
      <c r="CR931" s="45" t="str">
        <f t="shared" si="4165"/>
        <v/>
      </c>
      <c r="CS931" s="271"/>
      <c r="CT931" s="45" t="str">
        <f t="shared" si="4155"/>
        <v/>
      </c>
      <c r="CU931" s="271"/>
      <c r="CV931" s="63" t="str">
        <f t="shared" si="4156"/>
        <v/>
      </c>
      <c r="CW931" s="280" t="str">
        <f t="shared" si="4157"/>
        <v/>
      </c>
      <c r="CX931" s="45" t="str">
        <f t="shared" si="4158"/>
        <v/>
      </c>
      <c r="CY931" s="46" t="str">
        <f t="shared" si="4159"/>
        <v/>
      </c>
      <c r="CZ931" s="37"/>
      <c r="DA931" s="29"/>
      <c r="DB931" s="47"/>
      <c r="DC931" s="280"/>
      <c r="DD931" s="45"/>
      <c r="DE931" s="45"/>
      <c r="DF931" s="45"/>
      <c r="DG931" s="45"/>
      <c r="DH931" s="45"/>
      <c r="DI931" s="45"/>
      <c r="DJ931" s="45"/>
      <c r="DK931" s="45"/>
      <c r="DL931" s="45"/>
      <c r="DM931" s="46"/>
      <c r="DN931" s="37"/>
      <c r="DO931" s="29"/>
      <c r="DP931" s="47"/>
      <c r="DQ931" s="45"/>
      <c r="DR931" s="45"/>
      <c r="DS931" s="45"/>
      <c r="DT931" s="45"/>
      <c r="DU931" s="45"/>
      <c r="DV931" s="45"/>
      <c r="DW931" s="45"/>
      <c r="DX931" s="45"/>
      <c r="DY931" s="45"/>
      <c r="DZ931" s="45"/>
      <c r="EA931" s="46"/>
      <c r="EB931" s="37"/>
      <c r="GU931" s="220"/>
      <c r="HX931" s="360"/>
      <c r="HY931" s="273"/>
      <c r="HZ931" s="271"/>
      <c r="IA931" s="45" t="str">
        <f t="shared" si="4166"/>
        <v/>
      </c>
      <c r="IB931" s="271"/>
      <c r="IC931" s="45" t="str">
        <f t="shared" si="4167"/>
        <v/>
      </c>
      <c r="ID931" s="271"/>
      <c r="IE931" s="45" t="str">
        <f t="shared" si="4168"/>
        <v/>
      </c>
      <c r="IF931" s="271"/>
      <c r="IG931" s="63" t="str">
        <f t="shared" si="4169"/>
        <v/>
      </c>
      <c r="IH931" s="280" t="str">
        <f t="shared" si="4170"/>
        <v/>
      </c>
      <c r="II931" s="45" t="str">
        <f t="shared" si="4171"/>
        <v/>
      </c>
      <c r="IJ931" s="46" t="str">
        <f t="shared" si="4172"/>
        <v/>
      </c>
      <c r="IK931" s="37"/>
      <c r="IL931" s="29"/>
      <c r="IM931" s="273"/>
      <c r="IN931" s="271"/>
      <c r="IO931" s="45" t="str">
        <f t="shared" si="4173"/>
        <v/>
      </c>
      <c r="IP931" s="271"/>
      <c r="IQ931" s="45" t="str">
        <f t="shared" si="4174"/>
        <v/>
      </c>
      <c r="IR931" s="271"/>
      <c r="IS931" s="45" t="str">
        <f t="shared" si="4175"/>
        <v/>
      </c>
      <c r="IT931" s="271"/>
      <c r="IU931" s="63" t="str">
        <f t="shared" si="4176"/>
        <v/>
      </c>
      <c r="IV931" s="280" t="str">
        <f t="shared" si="4177"/>
        <v/>
      </c>
      <c r="IW931" s="45" t="str">
        <f t="shared" si="4178"/>
        <v/>
      </c>
      <c r="IX931" s="46" t="str">
        <f t="shared" si="4179"/>
        <v/>
      </c>
      <c r="IY931" s="37"/>
      <c r="IZ931" s="278"/>
      <c r="JA931" s="273"/>
      <c r="JB931" s="271"/>
      <c r="JC931" s="45" t="str">
        <f t="shared" si="4180"/>
        <v/>
      </c>
      <c r="JD931" s="271"/>
      <c r="JE931" s="45" t="str">
        <f t="shared" si="4181"/>
        <v/>
      </c>
      <c r="JF931" s="271"/>
      <c r="JG931" s="45" t="str">
        <f t="shared" si="4182"/>
        <v/>
      </c>
      <c r="JH931" s="271"/>
      <c r="JI931" s="63" t="str">
        <f t="shared" si="4183"/>
        <v/>
      </c>
      <c r="JJ931" s="280" t="str">
        <f t="shared" si="4184"/>
        <v/>
      </c>
      <c r="JK931" s="45" t="str">
        <f t="shared" si="4185"/>
        <v/>
      </c>
      <c r="JL931" s="46" t="str">
        <f t="shared" si="4186"/>
        <v/>
      </c>
      <c r="JM931" s="37"/>
      <c r="JN931" s="29"/>
      <c r="JO931" s="273"/>
      <c r="JP931" s="271"/>
      <c r="JQ931" s="45" t="str">
        <f t="shared" si="4187"/>
        <v/>
      </c>
      <c r="JR931" s="271"/>
      <c r="JS931" s="45" t="str">
        <f t="shared" si="4188"/>
        <v/>
      </c>
      <c r="JT931" s="271"/>
      <c r="JU931" s="45" t="str">
        <f t="shared" si="4189"/>
        <v/>
      </c>
      <c r="JV931" s="271"/>
      <c r="JW931" s="63" t="str">
        <f t="shared" si="4190"/>
        <v/>
      </c>
      <c r="JX931" s="280" t="str">
        <f t="shared" si="4191"/>
        <v/>
      </c>
      <c r="JY931" s="45" t="str">
        <f t="shared" si="4192"/>
        <v/>
      </c>
      <c r="JZ931" s="46" t="str">
        <f t="shared" si="4193"/>
        <v/>
      </c>
      <c r="KA931" s="37"/>
      <c r="KB931" s="51"/>
      <c r="KC931" s="273"/>
      <c r="KD931" s="271"/>
      <c r="KE931" s="45" t="str">
        <f>IF(KD931="","",KD931-KD927)</f>
        <v/>
      </c>
      <c r="KF931" s="271"/>
      <c r="KG931" s="45" t="str">
        <f>IF(KF931="","",KF931-KF927)</f>
        <v/>
      </c>
      <c r="KH931" s="271"/>
      <c r="KI931" s="45" t="str">
        <f>IF(KH931="","",KH927+KJ927-KH931)</f>
        <v/>
      </c>
      <c r="KJ931" s="271"/>
      <c r="KK931" s="63" t="str">
        <f>IF(KD931="","",KK927)</f>
        <v/>
      </c>
      <c r="KL931" s="280" t="str">
        <f>IF(KE931="","",KL927)</f>
        <v/>
      </c>
      <c r="KM931" s="45" t="str">
        <f>IF(KH931="","",KI931*KL931)</f>
        <v/>
      </c>
      <c r="KN931" s="46" t="str">
        <f>IF(KI931="","",KM931/(KE931*100))</f>
        <v/>
      </c>
      <c r="KO931" s="37"/>
      <c r="KP931" s="29"/>
      <c r="KQ931" s="273"/>
      <c r="KR931" s="271"/>
      <c r="KS931" s="45" t="str">
        <f>IF(KR931="","",KR931-KR927)</f>
        <v/>
      </c>
      <c r="KT931" s="271"/>
      <c r="KU931" s="45" t="str">
        <f>IF(KT931="","",KT931-KT927)</f>
        <v/>
      </c>
      <c r="KV931" s="271"/>
      <c r="KW931" s="45" t="str">
        <f>IF(KV931="","",KV927+KX927-KV931)</f>
        <v/>
      </c>
      <c r="KX931" s="271"/>
      <c r="KY931" s="63" t="str">
        <f>IF(KR931="","",KY927)</f>
        <v/>
      </c>
      <c r="KZ931" s="280" t="str">
        <f>IF(KS931="","",KZ927)</f>
        <v/>
      </c>
      <c r="LA931" s="45" t="str">
        <f>IF(KV931="","",KW931*KZ931)</f>
        <v/>
      </c>
      <c r="LB931" s="46" t="str">
        <f>IF(KW931="","",LA931/(KS931*100))</f>
        <v/>
      </c>
      <c r="LC931" s="37"/>
      <c r="LD931" s="29"/>
      <c r="LE931" s="47"/>
      <c r="LF931" s="45"/>
      <c r="LG931" s="45"/>
      <c r="LH931" s="45"/>
      <c r="LI931" s="45"/>
      <c r="LJ931" s="45"/>
      <c r="LK931" s="45"/>
      <c r="LL931" s="45"/>
      <c r="LM931" s="63"/>
      <c r="LN931" s="45"/>
      <c r="LO931" s="45"/>
      <c r="LP931" s="45"/>
      <c r="LQ931" s="37"/>
      <c r="LR931" s="29"/>
      <c r="LS931" s="47"/>
      <c r="LT931" s="280"/>
      <c r="LU931" s="45"/>
      <c r="LV931" s="45"/>
      <c r="LW931" s="45"/>
      <c r="LX931" s="45"/>
      <c r="LY931" s="45"/>
      <c r="LZ931" s="45"/>
      <c r="MA931" s="45"/>
      <c r="MB931" s="45"/>
      <c r="MC931" s="45"/>
      <c r="MD931" s="46"/>
      <c r="ME931" s="37"/>
      <c r="MF931" s="29"/>
      <c r="MG931" s="47"/>
      <c r="MH931" s="280"/>
      <c r="MI931" s="45"/>
      <c r="MJ931" s="45"/>
      <c r="MK931" s="45"/>
      <c r="ML931" s="45"/>
      <c r="MM931" s="45"/>
      <c r="MN931" s="45"/>
      <c r="MO931" s="45"/>
      <c r="MP931" s="45"/>
      <c r="MQ931" s="45"/>
      <c r="MR931" s="46"/>
      <c r="MS931" s="37"/>
      <c r="MT931" s="29"/>
      <c r="MU931" s="47"/>
      <c r="MV931" s="280"/>
      <c r="MW931" s="45"/>
      <c r="MX931" s="45"/>
      <c r="MY931" s="45"/>
      <c r="MZ931" s="45"/>
      <c r="NA931" s="45"/>
      <c r="NB931" s="45"/>
      <c r="NC931" s="45"/>
      <c r="ND931" s="45"/>
      <c r="NE931" s="45"/>
      <c r="NF931" s="46"/>
      <c r="NG931" s="37"/>
      <c r="NH931" s="29"/>
      <c r="NI931" s="47"/>
      <c r="NJ931" s="280"/>
      <c r="NK931" s="45"/>
      <c r="NL931" s="45"/>
      <c r="NM931" s="45"/>
      <c r="NN931" s="45"/>
      <c r="NO931" s="45"/>
      <c r="NP931" s="45"/>
      <c r="NQ931" s="45"/>
      <c r="NR931" s="45"/>
      <c r="NS931" s="45"/>
      <c r="NT931" s="46"/>
      <c r="NU931" s="37"/>
    </row>
    <row r="932" spans="1:385" ht="15.75" thickBot="1" x14ac:dyDescent="0.3">
      <c r="A932" s="38"/>
      <c r="B932" s="39"/>
      <c r="C932" s="40"/>
      <c r="D932" s="40"/>
      <c r="E932" s="40"/>
      <c r="F932" s="135"/>
      <c r="G932" s="135"/>
      <c r="H932" s="42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6"/>
      <c r="T932" s="37"/>
      <c r="U932" s="29"/>
      <c r="V932" s="47"/>
      <c r="W932" s="280"/>
      <c r="X932" s="45"/>
      <c r="Y932" s="45"/>
      <c r="Z932" s="45"/>
      <c r="AA932" s="45"/>
      <c r="AB932" s="45"/>
      <c r="AC932" s="45"/>
      <c r="AD932" s="45"/>
      <c r="AE932" s="45"/>
      <c r="AF932" s="45"/>
      <c r="AG932" s="46"/>
      <c r="AH932" s="37"/>
      <c r="AI932" s="29"/>
      <c r="AJ932" s="47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6"/>
      <c r="AV932" s="37"/>
      <c r="AW932" s="29"/>
      <c r="AX932" s="47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6"/>
      <c r="BJ932" s="37"/>
      <c r="BK932" s="29"/>
      <c r="BL932" s="273"/>
      <c r="BM932" s="271"/>
      <c r="BN932" s="45" t="str">
        <f t="shared" si="4160"/>
        <v/>
      </c>
      <c r="BO932" s="45"/>
      <c r="BP932" s="45" t="str">
        <f t="shared" si="4161"/>
        <v/>
      </c>
      <c r="BQ932" s="45"/>
      <c r="BR932" s="45" t="str">
        <f t="shared" si="4145"/>
        <v/>
      </c>
      <c r="BS932" s="271"/>
      <c r="BT932" s="78" t="str">
        <f t="shared" si="4146"/>
        <v/>
      </c>
      <c r="BU932" s="284" t="str">
        <f t="shared" si="4147"/>
        <v/>
      </c>
      <c r="BV932" s="76" t="str">
        <f t="shared" si="4148"/>
        <v/>
      </c>
      <c r="BW932" s="80" t="str">
        <f t="shared" si="4149"/>
        <v/>
      </c>
      <c r="BX932" s="37"/>
      <c r="BY932" s="57"/>
      <c r="BZ932" s="273"/>
      <c r="CA932" s="271"/>
      <c r="CB932" s="45" t="str">
        <f t="shared" si="4162"/>
        <v/>
      </c>
      <c r="CC932" s="45"/>
      <c r="CD932" s="45" t="str">
        <f t="shared" si="4163"/>
        <v/>
      </c>
      <c r="CE932" s="45"/>
      <c r="CF932" s="45" t="str">
        <f t="shared" si="4150"/>
        <v/>
      </c>
      <c r="CG932" s="271"/>
      <c r="CH932" s="78" t="str">
        <f t="shared" si="4151"/>
        <v/>
      </c>
      <c r="CI932" s="284" t="str">
        <f t="shared" si="4152"/>
        <v/>
      </c>
      <c r="CJ932" s="76" t="str">
        <f t="shared" si="4153"/>
        <v/>
      </c>
      <c r="CK932" s="80" t="str">
        <f t="shared" si="4154"/>
        <v/>
      </c>
      <c r="CL932" s="37"/>
      <c r="CM932" s="29"/>
      <c r="CN932" s="273"/>
      <c r="CO932" s="271"/>
      <c r="CP932" s="45" t="str">
        <f t="shared" si="4164"/>
        <v/>
      </c>
      <c r="CQ932" s="45"/>
      <c r="CR932" s="45" t="str">
        <f t="shared" si="4165"/>
        <v/>
      </c>
      <c r="CS932" s="45"/>
      <c r="CT932" s="45" t="str">
        <f t="shared" si="4155"/>
        <v/>
      </c>
      <c r="CU932" s="271"/>
      <c r="CV932" s="78" t="str">
        <f t="shared" si="4156"/>
        <v/>
      </c>
      <c r="CW932" s="284" t="str">
        <f t="shared" si="4157"/>
        <v/>
      </c>
      <c r="CX932" s="76" t="str">
        <f t="shared" si="4158"/>
        <v/>
      </c>
      <c r="CY932" s="80" t="str">
        <f t="shared" si="4159"/>
        <v/>
      </c>
      <c r="CZ932" s="37"/>
      <c r="DA932" s="29"/>
      <c r="DB932" s="47"/>
      <c r="DC932" s="280"/>
      <c r="DD932" s="45"/>
      <c r="DE932" s="45"/>
      <c r="DF932" s="45"/>
      <c r="DG932" s="45"/>
      <c r="DH932" s="45"/>
      <c r="DI932" s="45"/>
      <c r="DJ932" s="45"/>
      <c r="DK932" s="45"/>
      <c r="DL932" s="45"/>
      <c r="DM932" s="46"/>
      <c r="DN932" s="37"/>
      <c r="DO932" s="29"/>
      <c r="DP932" s="47"/>
      <c r="DQ932" s="45"/>
      <c r="DR932" s="45"/>
      <c r="DS932" s="45"/>
      <c r="DT932" s="45"/>
      <c r="DU932" s="45"/>
      <c r="DV932" s="45"/>
      <c r="DW932" s="45"/>
      <c r="DX932" s="45"/>
      <c r="DY932" s="45"/>
      <c r="DZ932" s="45"/>
      <c r="EA932" s="46"/>
      <c r="EB932" s="37"/>
      <c r="GU932" s="220"/>
      <c r="HX932" s="360"/>
      <c r="HY932" s="273"/>
      <c r="HZ932" s="271"/>
      <c r="IA932" s="45" t="str">
        <f t="shared" si="4166"/>
        <v/>
      </c>
      <c r="IB932" s="45"/>
      <c r="IC932" s="45" t="str">
        <f t="shared" si="4167"/>
        <v/>
      </c>
      <c r="ID932" s="45"/>
      <c r="IE932" s="45" t="str">
        <f t="shared" si="4168"/>
        <v/>
      </c>
      <c r="IF932" s="271"/>
      <c r="IG932" s="78" t="str">
        <f t="shared" si="4169"/>
        <v/>
      </c>
      <c r="IH932" s="284" t="str">
        <f t="shared" si="4170"/>
        <v/>
      </c>
      <c r="II932" s="76" t="str">
        <f t="shared" si="4171"/>
        <v/>
      </c>
      <c r="IJ932" s="80" t="str">
        <f t="shared" si="4172"/>
        <v/>
      </c>
      <c r="IK932" s="37"/>
      <c r="IL932" s="29"/>
      <c r="IM932" s="273"/>
      <c r="IN932" s="271"/>
      <c r="IO932" s="45" t="str">
        <f t="shared" si="4173"/>
        <v/>
      </c>
      <c r="IP932" s="45"/>
      <c r="IQ932" s="45" t="str">
        <f t="shared" si="4174"/>
        <v/>
      </c>
      <c r="IR932" s="45"/>
      <c r="IS932" s="45" t="str">
        <f t="shared" si="4175"/>
        <v/>
      </c>
      <c r="IT932" s="271"/>
      <c r="IU932" s="78" t="str">
        <f t="shared" si="4176"/>
        <v/>
      </c>
      <c r="IV932" s="284" t="str">
        <f t="shared" si="4177"/>
        <v/>
      </c>
      <c r="IW932" s="76" t="str">
        <f t="shared" si="4178"/>
        <v/>
      </c>
      <c r="IX932" s="80" t="str">
        <f t="shared" si="4179"/>
        <v/>
      </c>
      <c r="IY932" s="37"/>
      <c r="IZ932" s="278"/>
      <c r="JA932" s="273"/>
      <c r="JB932" s="271"/>
      <c r="JC932" s="45" t="str">
        <f t="shared" si="4180"/>
        <v/>
      </c>
      <c r="JD932" s="45"/>
      <c r="JE932" s="45" t="str">
        <f t="shared" si="4181"/>
        <v/>
      </c>
      <c r="JF932" s="45"/>
      <c r="JG932" s="45" t="str">
        <f t="shared" si="4182"/>
        <v/>
      </c>
      <c r="JH932" s="271"/>
      <c r="JI932" s="78" t="str">
        <f t="shared" si="4183"/>
        <v/>
      </c>
      <c r="JJ932" s="284" t="str">
        <f t="shared" si="4184"/>
        <v/>
      </c>
      <c r="JK932" s="76" t="str">
        <f t="shared" si="4185"/>
        <v/>
      </c>
      <c r="JL932" s="80" t="str">
        <f t="shared" si="4186"/>
        <v/>
      </c>
      <c r="JM932" s="37"/>
      <c r="JN932" s="29"/>
      <c r="JO932" s="273"/>
      <c r="JP932" s="271"/>
      <c r="JQ932" s="45" t="str">
        <f t="shared" si="4187"/>
        <v/>
      </c>
      <c r="JR932" s="45"/>
      <c r="JS932" s="45"/>
      <c r="JT932" s="45"/>
      <c r="JU932" s="45"/>
      <c r="JV932" s="271"/>
      <c r="JW932" s="78" t="str">
        <f t="shared" si="4190"/>
        <v/>
      </c>
      <c r="JX932" s="284" t="str">
        <f t="shared" si="4191"/>
        <v/>
      </c>
      <c r="JY932" s="76" t="str">
        <f t="shared" si="4192"/>
        <v/>
      </c>
      <c r="JZ932" s="80" t="str">
        <f t="shared" si="4193"/>
        <v/>
      </c>
      <c r="KA932" s="37"/>
      <c r="KB932" s="51"/>
      <c r="KC932" s="273"/>
      <c r="KD932" s="271"/>
      <c r="KE932" s="45" t="str">
        <f>IF(KD932="","",KD932-KD928)</f>
        <v/>
      </c>
      <c r="KF932" s="45"/>
      <c r="KG932" s="45" t="str">
        <f>IF(KF932="","",KF932-KF928)</f>
        <v/>
      </c>
      <c r="KH932" s="45"/>
      <c r="KI932" s="45" t="str">
        <f>IF(KH932="","",KH928+KJ928-KH932)</f>
        <v/>
      </c>
      <c r="KJ932" s="271"/>
      <c r="KK932" s="78" t="str">
        <f>IF(KD932="","",KK928)</f>
        <v/>
      </c>
      <c r="KL932" s="284" t="str">
        <f>IF(KE932="","",KL928)</f>
        <v/>
      </c>
      <c r="KM932" s="76" t="str">
        <f>IF(KH932="","",KI932*KL932)</f>
        <v/>
      </c>
      <c r="KN932" s="80" t="str">
        <f>IF(KI932="","",KM932/(KE932*100))</f>
        <v/>
      </c>
      <c r="KO932" s="37"/>
      <c r="KP932" s="29"/>
      <c r="KQ932" s="273"/>
      <c r="KR932" s="271"/>
      <c r="KS932" s="45" t="str">
        <f>IF(KR932="","",KR932-KR928)</f>
        <v/>
      </c>
      <c r="KT932" s="45"/>
      <c r="KU932" s="45" t="str">
        <f>IF(KT932="","",KT932-KT928)</f>
        <v/>
      </c>
      <c r="KV932" s="45"/>
      <c r="KW932" s="45" t="str">
        <f>IF(KV932="","",KV928+KX928-KV932)</f>
        <v/>
      </c>
      <c r="KX932" s="271"/>
      <c r="KY932" s="78" t="str">
        <f>IF(KR932="","",KY928)</f>
        <v/>
      </c>
      <c r="KZ932" s="284" t="str">
        <f>IF(KS932="","",KZ928)</f>
        <v/>
      </c>
      <c r="LA932" s="76" t="str">
        <f>IF(KV932="","",KW932*KZ932)</f>
        <v/>
      </c>
      <c r="LB932" s="80" t="str">
        <f>IF(KW932="","",LA932/(KS932*100))</f>
        <v/>
      </c>
      <c r="LC932" s="37"/>
      <c r="LD932" s="29"/>
      <c r="LE932" s="47"/>
      <c r="LF932" s="45"/>
      <c r="LG932" s="45"/>
      <c r="LH932" s="45"/>
      <c r="LI932" s="45"/>
      <c r="LJ932" s="45"/>
      <c r="LK932" s="45"/>
      <c r="LL932" s="45"/>
      <c r="LM932" s="63"/>
      <c r="LN932" s="45"/>
      <c r="LO932" s="45"/>
      <c r="LP932" s="45"/>
      <c r="LQ932" s="37"/>
      <c r="LR932" s="29"/>
      <c r="LS932" s="47"/>
      <c r="LT932" s="280"/>
      <c r="LU932" s="45"/>
      <c r="LV932" s="45"/>
      <c r="LW932" s="45"/>
      <c r="LX932" s="45"/>
      <c r="LY932" s="45"/>
      <c r="LZ932" s="45"/>
      <c r="MA932" s="45"/>
      <c r="MB932" s="45"/>
      <c r="MC932" s="45"/>
      <c r="MD932" s="46"/>
      <c r="ME932" s="37"/>
      <c r="MF932" s="29"/>
      <c r="MG932" s="47"/>
      <c r="MH932" s="280"/>
      <c r="MI932" s="45"/>
      <c r="MJ932" s="45"/>
      <c r="MK932" s="45"/>
      <c r="ML932" s="45"/>
      <c r="MM932" s="45"/>
      <c r="MN932" s="45"/>
      <c r="MO932" s="45"/>
      <c r="MP932" s="45"/>
      <c r="MQ932" s="45"/>
      <c r="MR932" s="46"/>
      <c r="MS932" s="37"/>
      <c r="MT932" s="29"/>
      <c r="MU932" s="47"/>
      <c r="MV932" s="280"/>
      <c r="MW932" s="45"/>
      <c r="MX932" s="45"/>
      <c r="MY932" s="45"/>
      <c r="MZ932" s="45"/>
      <c r="NA932" s="45"/>
      <c r="NB932" s="45"/>
      <c r="NC932" s="45"/>
      <c r="ND932" s="45"/>
      <c r="NE932" s="45"/>
      <c r="NF932" s="46"/>
      <c r="NG932" s="37"/>
      <c r="NH932" s="29"/>
      <c r="NI932" s="47"/>
      <c r="NJ932" s="280"/>
      <c r="NK932" s="45"/>
      <c r="NL932" s="45"/>
      <c r="NM932" s="45"/>
      <c r="NN932" s="45"/>
      <c r="NO932" s="45"/>
      <c r="NP932" s="45"/>
      <c r="NQ932" s="45"/>
      <c r="NR932" s="45"/>
      <c r="NS932" s="45"/>
      <c r="NT932" s="46"/>
      <c r="NU932" s="37"/>
    </row>
    <row r="933" spans="1:385" ht="15.75" thickTop="1" x14ac:dyDescent="0.25">
      <c r="A933" s="104" t="s">
        <v>1189</v>
      </c>
      <c r="B933" s="39"/>
      <c r="C933" s="40"/>
      <c r="D933" s="40"/>
      <c r="E933" s="40"/>
      <c r="F933" s="135"/>
      <c r="G933" s="135"/>
      <c r="H933" s="42"/>
      <c r="I933" s="25" t="s">
        <v>29</v>
      </c>
      <c r="J933" s="45">
        <f>SUM(J877:J929)*100</f>
        <v>74200</v>
      </c>
      <c r="K933" s="45"/>
      <c r="L933" s="45"/>
      <c r="M933" s="25"/>
      <c r="N933" s="45"/>
      <c r="O933" s="45"/>
      <c r="P933" s="45"/>
      <c r="Q933" s="45"/>
      <c r="R933" s="45"/>
      <c r="S933" s="45"/>
      <c r="T933" s="37"/>
      <c r="U933" s="29"/>
      <c r="V933" s="47"/>
      <c r="W933" s="290" t="s">
        <v>29</v>
      </c>
      <c r="X933" s="45">
        <f>SUM(X877:X929)*100</f>
        <v>128100</v>
      </c>
      <c r="Y933" s="45"/>
      <c r="Z933" s="45"/>
      <c r="AA933" s="25"/>
      <c r="AB933" s="45"/>
      <c r="AC933" s="45"/>
      <c r="AD933" s="45"/>
      <c r="AE933" s="45"/>
      <c r="AF933" s="45"/>
      <c r="AG933" s="45"/>
      <c r="AH933" s="37"/>
      <c r="AI933" s="29"/>
      <c r="AJ933" s="47"/>
      <c r="AK933" s="25" t="s">
        <v>29</v>
      </c>
      <c r="AL933" s="45">
        <f>SUM(AL877:AL929)*100</f>
        <v>137000</v>
      </c>
      <c r="AM933" s="45"/>
      <c r="AN933" s="45"/>
      <c r="AO933" s="25"/>
      <c r="AP933" s="45"/>
      <c r="AQ933" s="45"/>
      <c r="AR933" s="45"/>
      <c r="AS933" s="45"/>
      <c r="AT933" s="45"/>
      <c r="AU933" s="45"/>
      <c r="AV933" s="37"/>
      <c r="AW933" s="29"/>
      <c r="AX933" s="47"/>
      <c r="AY933" s="25" t="s">
        <v>29</v>
      </c>
      <c r="AZ933" s="45">
        <f>SUM(AZ877:AZ929)*100</f>
        <v>122700</v>
      </c>
      <c r="BA933" s="45"/>
      <c r="BB933" s="45"/>
      <c r="BC933" s="25"/>
      <c r="BD933" s="45"/>
      <c r="BE933" s="45"/>
      <c r="BF933" s="45"/>
      <c r="BG933" s="45"/>
      <c r="BH933" s="45"/>
      <c r="BI933" s="45"/>
      <c r="BJ933" s="37"/>
      <c r="BK933" s="29"/>
      <c r="BL933" s="47"/>
      <c r="BM933" s="25" t="s">
        <v>29</v>
      </c>
      <c r="BN933" s="271">
        <f>SUM(BN877:BN929)*100</f>
        <v>199400</v>
      </c>
      <c r="BO933" s="271"/>
      <c r="BP933" s="271"/>
      <c r="BQ933" s="25"/>
      <c r="BR933" s="45"/>
      <c r="BS933" s="45"/>
      <c r="BT933" s="319" t="s">
        <v>31</v>
      </c>
      <c r="BU933" s="319"/>
      <c r="BV933" s="45">
        <f>SUM(BV877:BV929)</f>
        <v>61590</v>
      </c>
      <c r="BW933" s="45"/>
      <c r="BX933" s="37"/>
      <c r="BY933" s="57"/>
      <c r="BZ933" s="47"/>
      <c r="CA933" s="25" t="s">
        <v>29</v>
      </c>
      <c r="CB933" s="271">
        <f>SUM(CB877:CB929)*100</f>
        <v>152300</v>
      </c>
      <c r="CC933" s="271"/>
      <c r="CD933" s="271"/>
      <c r="CE933" s="291"/>
      <c r="CF933" s="271"/>
      <c r="CG933" s="45"/>
      <c r="CH933" s="329" t="s">
        <v>31</v>
      </c>
      <c r="CI933" s="329"/>
      <c r="CJ933" s="45">
        <f>SUM(CJ877:CJ929)</f>
        <v>36260</v>
      </c>
      <c r="CK933" s="107"/>
      <c r="CL933" s="37"/>
      <c r="CM933" s="29"/>
      <c r="CN933" s="47"/>
      <c r="CO933" s="25" t="s">
        <v>29</v>
      </c>
      <c r="CP933" s="271">
        <f>SUM(CP877:CP929)*100</f>
        <v>170800</v>
      </c>
      <c r="CQ933" s="271"/>
      <c r="CR933" s="271"/>
      <c r="CS933" s="291"/>
      <c r="CT933" s="271"/>
      <c r="CU933" s="45"/>
      <c r="CV933" s="329" t="s">
        <v>31</v>
      </c>
      <c r="CW933" s="329"/>
      <c r="CX933" s="45">
        <f>SUM(CX877:CX929)</f>
        <v>64238</v>
      </c>
      <c r="CY933" s="107"/>
      <c r="CZ933" s="37"/>
      <c r="DA933" s="29"/>
      <c r="DB933" s="47"/>
      <c r="DC933" s="290" t="s">
        <v>29</v>
      </c>
      <c r="DD933" s="45">
        <f>SUM(DD877:DD929)*100</f>
        <v>57700</v>
      </c>
      <c r="DE933" s="45"/>
      <c r="DF933" s="45"/>
      <c r="DG933" s="25"/>
      <c r="DH933" s="45"/>
      <c r="DI933" s="45"/>
      <c r="DJ933" s="45"/>
      <c r="DK933" s="45"/>
      <c r="DL933" s="45"/>
      <c r="DM933" s="45"/>
      <c r="DN933" s="37"/>
      <c r="DO933" s="29"/>
      <c r="DP933" s="47"/>
      <c r="DQ933" s="25" t="s">
        <v>29</v>
      </c>
      <c r="DR933" s="45">
        <f>SUM(DR877:DR929)*100</f>
        <v>108700</v>
      </c>
      <c r="DS933" s="45"/>
      <c r="DT933" s="45"/>
      <c r="DU933" s="25"/>
      <c r="DV933" s="45"/>
      <c r="DW933" s="45"/>
      <c r="DX933" s="45"/>
      <c r="DY933" s="45"/>
      <c r="DZ933" s="45"/>
      <c r="EA933" s="45"/>
      <c r="EB933" s="37"/>
      <c r="GU933" s="220"/>
      <c r="HX933" s="360"/>
      <c r="HY933" s="47"/>
      <c r="HZ933" s="25" t="s">
        <v>29</v>
      </c>
      <c r="IA933" s="271">
        <f>SUM(IA877:IA929)*100</f>
        <v>209300</v>
      </c>
      <c r="IB933" s="271"/>
      <c r="IC933" s="271"/>
      <c r="ID933" s="25"/>
      <c r="IE933" s="45"/>
      <c r="IF933" s="45"/>
      <c r="IG933" s="319" t="s">
        <v>31</v>
      </c>
      <c r="IH933" s="319"/>
      <c r="II933" s="45">
        <f>SUM(II877:II929)</f>
        <v>55730</v>
      </c>
      <c r="IJ933" s="45"/>
      <c r="IK933" s="37"/>
      <c r="IL933" s="29"/>
      <c r="IM933" s="47"/>
      <c r="IN933" s="25" t="s">
        <v>29</v>
      </c>
      <c r="IO933" s="271">
        <f>SUM(IO877:IO929)*100</f>
        <v>204800</v>
      </c>
      <c r="IP933" s="271"/>
      <c r="IQ933" s="271"/>
      <c r="IR933" s="25"/>
      <c r="IS933" s="45"/>
      <c r="IT933" s="45"/>
      <c r="IU933" s="319" t="s">
        <v>31</v>
      </c>
      <c r="IV933" s="319"/>
      <c r="IW933" s="45">
        <f>SUM(IW877:IW929)</f>
        <v>54975</v>
      </c>
      <c r="IX933" s="45"/>
      <c r="IY933" s="37"/>
      <c r="IZ933" s="278"/>
      <c r="JA933" s="47"/>
      <c r="JB933" s="25" t="s">
        <v>29</v>
      </c>
      <c r="JC933" s="271">
        <f>SUM(JC877:JC929)*100</f>
        <v>198200</v>
      </c>
      <c r="JD933" s="271"/>
      <c r="JE933" s="271"/>
      <c r="JF933" s="25"/>
      <c r="JG933" s="45"/>
      <c r="JH933" s="45"/>
      <c r="JI933" s="319" t="s">
        <v>31</v>
      </c>
      <c r="JJ933" s="319"/>
      <c r="JK933" s="45">
        <f>SUM(JK877:JK929)</f>
        <v>61746</v>
      </c>
      <c r="JL933" s="45"/>
      <c r="JM933" s="37"/>
      <c r="JN933" s="29"/>
      <c r="JO933" s="47"/>
      <c r="JP933" s="25" t="s">
        <v>29</v>
      </c>
      <c r="JQ933" s="271">
        <f>SUM(JQ877:JQ929)*100</f>
        <v>128000</v>
      </c>
      <c r="JR933" s="271"/>
      <c r="JS933" s="271"/>
      <c r="JT933" s="25"/>
      <c r="JU933" s="45"/>
      <c r="JV933" s="45"/>
      <c r="JW933" s="319" t="s">
        <v>31</v>
      </c>
      <c r="JX933" s="319"/>
      <c r="JY933" s="45">
        <f>SUM(JY877:JY929)</f>
        <v>38173</v>
      </c>
      <c r="JZ933" s="45"/>
      <c r="KA933" s="37"/>
      <c r="KB933" s="51"/>
      <c r="KC933" s="47"/>
      <c r="KD933" s="25" t="s">
        <v>29</v>
      </c>
      <c r="KE933" s="271">
        <f>SUM(KE877:KE929)*100</f>
        <v>283600</v>
      </c>
      <c r="KF933" s="271"/>
      <c r="KG933" s="271"/>
      <c r="KH933" s="291"/>
      <c r="KI933" s="271"/>
      <c r="KJ933" s="45"/>
      <c r="KK933" s="319" t="s">
        <v>31</v>
      </c>
      <c r="KL933" s="319"/>
      <c r="KM933" s="45">
        <f>SUM(KM877:KM929)</f>
        <v>101240</v>
      </c>
      <c r="KN933" s="107"/>
      <c r="KO933" s="37"/>
      <c r="KP933" s="29"/>
      <c r="KQ933" s="47"/>
      <c r="KR933" s="25" t="s">
        <v>29</v>
      </c>
      <c r="KS933" s="271">
        <f>SUM(KS877:KS929)*100</f>
        <v>184900</v>
      </c>
      <c r="KT933" s="271"/>
      <c r="KU933" s="271"/>
      <c r="KV933" s="25"/>
      <c r="KW933" s="45"/>
      <c r="KX933" s="45"/>
      <c r="KY933" s="319" t="s">
        <v>31</v>
      </c>
      <c r="KZ933" s="319"/>
      <c r="LA933" s="45">
        <f>SUM(LA877:LA929)</f>
        <v>35323</v>
      </c>
      <c r="LB933" s="45"/>
      <c r="LC933" s="37"/>
      <c r="LD933" s="29"/>
      <c r="LE933" s="47"/>
      <c r="LF933" s="45"/>
      <c r="LG933" s="45"/>
      <c r="LH933" s="45"/>
      <c r="LI933" s="45"/>
      <c r="LJ933" s="45"/>
      <c r="LK933" s="45"/>
      <c r="LL933" s="45"/>
      <c r="LM933" s="63"/>
      <c r="LN933" s="45"/>
      <c r="LO933" s="45"/>
      <c r="LP933" s="45"/>
      <c r="LQ933" s="37"/>
      <c r="LR933" s="29"/>
      <c r="LS933" s="47"/>
      <c r="LT933" s="290" t="s">
        <v>29</v>
      </c>
      <c r="LU933" s="45">
        <f>SUM(LU877:LU929)*100</f>
        <v>71300</v>
      </c>
      <c r="LV933" s="45"/>
      <c r="LW933" s="45"/>
      <c r="LX933" s="25"/>
      <c r="LY933" s="45"/>
      <c r="LZ933" s="45"/>
      <c r="MA933" s="45"/>
      <c r="MB933" s="45"/>
      <c r="MC933" s="45"/>
      <c r="MD933" s="45"/>
      <c r="ME933" s="37"/>
      <c r="MF933" s="29"/>
      <c r="MG933" s="47"/>
      <c r="MH933" s="290" t="s">
        <v>29</v>
      </c>
      <c r="MI933" s="45">
        <f>SUM(MI877:MI929)*100</f>
        <v>51300</v>
      </c>
      <c r="MJ933" s="45"/>
      <c r="MK933" s="45">
        <f>SUM(MK877:MK924)</f>
        <v>27</v>
      </c>
      <c r="ML933" s="25" t="s">
        <v>30</v>
      </c>
      <c r="MM933" s="45"/>
      <c r="MN933" s="45"/>
      <c r="MO933" s="45"/>
      <c r="MP933" s="45"/>
      <c r="MQ933" s="45"/>
      <c r="MR933" s="45"/>
      <c r="MS933" s="37"/>
      <c r="MT933" s="29"/>
      <c r="MU933" s="47"/>
      <c r="MV933" s="290" t="s">
        <v>29</v>
      </c>
      <c r="MW933" s="45">
        <f>SUM(MW877:MW929)*100</f>
        <v>84200</v>
      </c>
      <c r="MX933" s="45"/>
      <c r="MY933" s="45"/>
      <c r="MZ933" s="25"/>
      <c r="NA933" s="45"/>
      <c r="NB933" s="45"/>
      <c r="NC933" s="45"/>
      <c r="ND933" s="45"/>
      <c r="NE933" s="45"/>
      <c r="NF933" s="45"/>
      <c r="NG933" s="37"/>
      <c r="NH933" s="29"/>
      <c r="NI933" s="47"/>
      <c r="NJ933" s="290" t="s">
        <v>29</v>
      </c>
      <c r="NK933" s="45">
        <f>SUM(NK877:NK929)*100</f>
        <v>115500</v>
      </c>
      <c r="NL933" s="45"/>
      <c r="NM933" s="45"/>
      <c r="NN933" s="25"/>
      <c r="NO933" s="45"/>
      <c r="NP933" s="45"/>
      <c r="NQ933" s="45"/>
      <c r="NR933" s="45"/>
      <c r="NS933" s="45"/>
      <c r="NT933" s="45"/>
      <c r="NU933" s="37"/>
    </row>
    <row r="934" spans="1:385" x14ac:dyDescent="0.25">
      <c r="A934" s="108">
        <f>DATEDIF(A$958,A$886,"d")</f>
        <v>34</v>
      </c>
      <c r="B934" s="39"/>
      <c r="C934" s="40"/>
      <c r="D934" s="40"/>
      <c r="E934" s="40"/>
      <c r="F934" s="135"/>
      <c r="G934" s="135"/>
      <c r="H934" s="42"/>
      <c r="I934" s="25" t="s">
        <v>32</v>
      </c>
      <c r="J934" s="45">
        <f>J933/A934</f>
        <v>2182.3529411764707</v>
      </c>
      <c r="K934" s="45">
        <f>J934*$A935</f>
        <v>74200</v>
      </c>
      <c r="L934" s="45"/>
      <c r="M934" s="25"/>
      <c r="N934" s="45"/>
      <c r="O934" s="45"/>
      <c r="P934" s="45"/>
      <c r="Q934" s="45"/>
      <c r="R934" s="45"/>
      <c r="S934" s="45"/>
      <c r="T934" s="37"/>
      <c r="U934" s="29"/>
      <c r="V934" s="47"/>
      <c r="W934" s="290" t="s">
        <v>32</v>
      </c>
      <c r="X934" s="45">
        <f>X933/A934</f>
        <v>3767.6470588235293</v>
      </c>
      <c r="Y934" s="45">
        <f>X934*$A935</f>
        <v>128100</v>
      </c>
      <c r="Z934" s="45"/>
      <c r="AA934" s="25"/>
      <c r="AB934" s="45"/>
      <c r="AC934" s="45"/>
      <c r="AD934" s="45"/>
      <c r="AE934" s="45"/>
      <c r="AF934" s="45"/>
      <c r="AG934" s="45"/>
      <c r="AH934" s="37"/>
      <c r="AI934" s="29"/>
      <c r="AJ934" s="47"/>
      <c r="AK934" s="25" t="s">
        <v>32</v>
      </c>
      <c r="AL934" s="45">
        <f>AL933/A934</f>
        <v>4029.4117647058824</v>
      </c>
      <c r="AM934" s="45">
        <f>AL934*$A935</f>
        <v>137000</v>
      </c>
      <c r="AN934" s="45"/>
      <c r="AO934" s="25"/>
      <c r="AP934" s="45"/>
      <c r="AQ934" s="45"/>
      <c r="AR934" s="45"/>
      <c r="AS934" s="45"/>
      <c r="AT934" s="45"/>
      <c r="AU934" s="45"/>
      <c r="AV934" s="37"/>
      <c r="AW934" s="29"/>
      <c r="AX934" s="47"/>
      <c r="AY934" s="25" t="s">
        <v>32</v>
      </c>
      <c r="AZ934" s="45">
        <f>AZ933/A934</f>
        <v>3608.8235294117649</v>
      </c>
      <c r="BA934" s="45">
        <f>AZ934*$A935</f>
        <v>122700</v>
      </c>
      <c r="BB934" s="45"/>
      <c r="BC934" s="25"/>
      <c r="BD934" s="45"/>
      <c r="BE934" s="45"/>
      <c r="BF934" s="45"/>
      <c r="BG934" s="45"/>
      <c r="BH934" s="45"/>
      <c r="BI934" s="45"/>
      <c r="BJ934" s="37"/>
      <c r="BK934" s="29"/>
      <c r="BL934" s="47"/>
      <c r="BM934" s="25" t="s">
        <v>32</v>
      </c>
      <c r="BN934" s="45">
        <f>BN933/A934</f>
        <v>5864.7058823529414</v>
      </c>
      <c r="BO934" s="45">
        <f>BN934*$A935</f>
        <v>199400</v>
      </c>
      <c r="BP934" s="45"/>
      <c r="BQ934" s="25"/>
      <c r="BR934" s="45"/>
      <c r="BS934" s="45"/>
      <c r="BT934" s="319" t="s">
        <v>33</v>
      </c>
      <c r="BU934" s="319"/>
      <c r="BV934" s="45"/>
      <c r="BW934" s="107">
        <f>BV933/BN933</f>
        <v>0.30887662988966902</v>
      </c>
      <c r="BX934" s="37"/>
      <c r="BY934" s="57"/>
      <c r="BZ934" s="47"/>
      <c r="CA934" s="25" t="s">
        <v>32</v>
      </c>
      <c r="CB934" s="45">
        <f>CB933/A934</f>
        <v>4479.411764705882</v>
      </c>
      <c r="CC934" s="45">
        <f>CB934*$A935</f>
        <v>152300</v>
      </c>
      <c r="CD934" s="45"/>
      <c r="CE934" s="25"/>
      <c r="CF934" s="45"/>
      <c r="CG934" s="45"/>
      <c r="CH934" s="329" t="s">
        <v>33</v>
      </c>
      <c r="CI934" s="329"/>
      <c r="CJ934" s="45"/>
      <c r="CK934" s="107">
        <f>CJ933/CB933</f>
        <v>0.23808273145108338</v>
      </c>
      <c r="CL934" s="37"/>
      <c r="CM934" s="29"/>
      <c r="CN934" s="47"/>
      <c r="CO934" s="25" t="s">
        <v>32</v>
      </c>
      <c r="CP934" s="45">
        <f>CP933/A934</f>
        <v>5023.5294117647063</v>
      </c>
      <c r="CQ934" s="45">
        <f>CP934*$A935</f>
        <v>170800</v>
      </c>
      <c r="CR934" s="45"/>
      <c r="CS934" s="25"/>
      <c r="CT934" s="45"/>
      <c r="CU934" s="45"/>
      <c r="CV934" s="329" t="s">
        <v>33</v>
      </c>
      <c r="CW934" s="329"/>
      <c r="CX934" s="45"/>
      <c r="CY934" s="107">
        <f>CX933/CP933</f>
        <v>0.37610070257611239</v>
      </c>
      <c r="CZ934" s="37"/>
      <c r="DA934" s="29"/>
      <c r="DB934" s="47"/>
      <c r="DC934" s="290" t="s">
        <v>32</v>
      </c>
      <c r="DD934" s="45">
        <f>DD933/A934</f>
        <v>1697.0588235294117</v>
      </c>
      <c r="DE934" s="45">
        <f>DD934*$A935</f>
        <v>57700</v>
      </c>
      <c r="DF934" s="45"/>
      <c r="DG934" s="25"/>
      <c r="DH934" s="45"/>
      <c r="DI934" s="45"/>
      <c r="DJ934" s="45"/>
      <c r="DK934" s="45"/>
      <c r="DL934" s="45"/>
      <c r="DM934" s="45"/>
      <c r="DN934" s="37"/>
      <c r="DO934" s="29"/>
      <c r="DP934" s="47"/>
      <c r="DQ934" s="25" t="s">
        <v>32</v>
      </c>
      <c r="DR934" s="45">
        <f>DR933/A934</f>
        <v>3197.0588235294117</v>
      </c>
      <c r="DS934" s="45">
        <f>DR934*$A935</f>
        <v>108700</v>
      </c>
      <c r="DT934" s="45"/>
      <c r="DU934" s="25"/>
      <c r="DV934" s="45"/>
      <c r="DW934" s="45"/>
      <c r="DX934" s="45"/>
      <c r="DY934" s="45"/>
      <c r="DZ934" s="45"/>
      <c r="EA934" s="45"/>
      <c r="EB934" s="37"/>
      <c r="GU934" s="220"/>
      <c r="HX934" s="360"/>
      <c r="HY934" s="47"/>
      <c r="HZ934" s="25" t="s">
        <v>32</v>
      </c>
      <c r="IA934" s="45">
        <f>IA933/A934</f>
        <v>6155.8823529411766</v>
      </c>
      <c r="IB934" s="45">
        <f>IA934*$A935</f>
        <v>209300</v>
      </c>
      <c r="IC934" s="45"/>
      <c r="ID934" s="25"/>
      <c r="IE934" s="45"/>
      <c r="IF934" s="45"/>
      <c r="IG934" s="319" t="s">
        <v>33</v>
      </c>
      <c r="IH934" s="319"/>
      <c r="II934" s="45"/>
      <c r="IJ934" s="107">
        <f>II933/IA933</f>
        <v>0.26626851409460106</v>
      </c>
      <c r="IK934" s="37"/>
      <c r="IL934" s="29"/>
      <c r="IM934" s="47"/>
      <c r="IN934" s="25" t="s">
        <v>32</v>
      </c>
      <c r="IO934" s="45">
        <f>IO933/A934</f>
        <v>6023.5294117647063</v>
      </c>
      <c r="IP934" s="45">
        <f>IO934*$A935</f>
        <v>204800</v>
      </c>
      <c r="IQ934" s="45"/>
      <c r="IR934" s="25"/>
      <c r="IS934" s="45"/>
      <c r="IT934" s="45"/>
      <c r="IU934" s="319" t="s">
        <v>33</v>
      </c>
      <c r="IV934" s="319"/>
      <c r="IW934" s="45"/>
      <c r="IX934" s="107">
        <f>IW933/IO933</f>
        <v>0.2684326171875</v>
      </c>
      <c r="IY934" s="37"/>
      <c r="IZ934" s="278"/>
      <c r="JA934" s="47"/>
      <c r="JB934" s="25" t="s">
        <v>32</v>
      </c>
      <c r="JC934" s="45">
        <f>JC933/A934</f>
        <v>5829.411764705882</v>
      </c>
      <c r="JD934" s="45">
        <f>JC934*$A935</f>
        <v>198200</v>
      </c>
      <c r="JE934" s="45"/>
      <c r="JF934" s="25"/>
      <c r="JG934" s="45"/>
      <c r="JH934" s="45"/>
      <c r="JI934" s="319" t="s">
        <v>33</v>
      </c>
      <c r="JJ934" s="319"/>
      <c r="JK934" s="45"/>
      <c r="JL934" s="107">
        <f>JK933/JC933</f>
        <v>0.31153380423814331</v>
      </c>
      <c r="JM934" s="37"/>
      <c r="JN934" s="29"/>
      <c r="JO934" s="47"/>
      <c r="JP934" s="25" t="s">
        <v>32</v>
      </c>
      <c r="JQ934" s="45">
        <f>JQ933/A934</f>
        <v>3764.705882352941</v>
      </c>
      <c r="JR934" s="45">
        <f>JQ934*$A935</f>
        <v>128000</v>
      </c>
      <c r="JS934" s="45"/>
      <c r="JT934" s="25"/>
      <c r="JU934" s="45"/>
      <c r="JV934" s="45"/>
      <c r="JW934" s="319" t="s">
        <v>33</v>
      </c>
      <c r="JX934" s="319"/>
      <c r="JY934" s="45"/>
      <c r="JZ934" s="107">
        <f>JY933/JQ933</f>
        <v>0.29822656250000001</v>
      </c>
      <c r="KA934" s="37"/>
      <c r="KB934" s="51"/>
      <c r="KC934" s="47"/>
      <c r="KD934" s="25" t="s">
        <v>32</v>
      </c>
      <c r="KE934" s="45">
        <f>KE933/A934</f>
        <v>8341.176470588236</v>
      </c>
      <c r="KF934" s="45">
        <f>KE934*$A935</f>
        <v>283600</v>
      </c>
      <c r="KG934" s="45"/>
      <c r="KH934" s="25"/>
      <c r="KI934" s="45"/>
      <c r="KJ934" s="45"/>
      <c r="KK934" s="319" t="s">
        <v>33</v>
      </c>
      <c r="KL934" s="319"/>
      <c r="KM934" s="45"/>
      <c r="KN934" s="107">
        <f>KM933/KE933</f>
        <v>0.35698166431593792</v>
      </c>
      <c r="KO934" s="37"/>
      <c r="KP934" s="29"/>
      <c r="KQ934" s="47"/>
      <c r="KR934" s="25" t="s">
        <v>32</v>
      </c>
      <c r="KS934" s="45">
        <f>KS933/A934</f>
        <v>5438.2352941176468</v>
      </c>
      <c r="KT934" s="45">
        <f>KS934*$A935</f>
        <v>184900</v>
      </c>
      <c r="KU934" s="45"/>
      <c r="KV934" s="25"/>
      <c r="KW934" s="45"/>
      <c r="KX934" s="45"/>
      <c r="KY934" s="319" t="s">
        <v>33</v>
      </c>
      <c r="KZ934" s="319"/>
      <c r="LA934" s="45"/>
      <c r="LB934" s="107">
        <f>LA933/KS933</f>
        <v>0.19103839913466739</v>
      </c>
      <c r="LC934" s="37"/>
      <c r="LD934" s="29"/>
      <c r="LE934" s="47"/>
      <c r="LF934" s="25" t="s">
        <v>29</v>
      </c>
      <c r="LG934" s="45">
        <f>SUM(LG877:LG933)*100</f>
        <v>44200</v>
      </c>
      <c r="LH934" s="45"/>
      <c r="LI934" s="45"/>
      <c r="LJ934" s="25"/>
      <c r="LK934" s="45"/>
      <c r="LL934" s="45"/>
      <c r="LM934" s="63"/>
      <c r="LN934" s="25" t="s">
        <v>34</v>
      </c>
      <c r="LO934" s="109">
        <f>SUM(LO877:LO933)</f>
        <v>0</v>
      </c>
      <c r="LP934" s="107">
        <f>LO934/LG934</f>
        <v>0</v>
      </c>
      <c r="LQ934" s="37"/>
      <c r="LR934" s="29"/>
      <c r="LS934" s="47"/>
      <c r="LT934" s="290" t="s">
        <v>32</v>
      </c>
      <c r="LU934" s="45">
        <f>LU933/A934</f>
        <v>2097.0588235294117</v>
      </c>
      <c r="LV934" s="45">
        <f>LU934*$A935</f>
        <v>71300</v>
      </c>
      <c r="LW934" s="45"/>
      <c r="LX934" s="25"/>
      <c r="LY934" s="45"/>
      <c r="LZ934" s="45"/>
      <c r="MA934" s="45"/>
      <c r="MB934" s="45"/>
      <c r="MC934" s="45"/>
      <c r="MD934" s="45"/>
      <c r="ME934" s="37"/>
      <c r="MF934" s="29"/>
      <c r="MG934" s="47"/>
      <c r="MH934" s="290" t="s">
        <v>32</v>
      </c>
      <c r="MI934" s="45">
        <f>MI933/A934</f>
        <v>1508.8235294117646</v>
      </c>
      <c r="MJ934" s="45">
        <f>MI934*$A935</f>
        <v>51300</v>
      </c>
      <c r="MK934" s="45"/>
      <c r="ML934" s="25"/>
      <c r="MM934" s="45"/>
      <c r="MN934" s="45"/>
      <c r="MO934" s="45"/>
      <c r="MP934" s="45"/>
      <c r="MQ934" s="45"/>
      <c r="MR934" s="45"/>
      <c r="MS934" s="37"/>
      <c r="MT934" s="29"/>
      <c r="MU934" s="47"/>
      <c r="MV934" s="290" t="s">
        <v>32</v>
      </c>
      <c r="MW934" s="45">
        <f>MW933/A934</f>
        <v>2476.4705882352941</v>
      </c>
      <c r="MX934" s="45">
        <f>MW934*$A935</f>
        <v>84200</v>
      </c>
      <c r="MY934" s="45"/>
      <c r="MZ934" s="25"/>
      <c r="NA934" s="45"/>
      <c r="NB934" s="45"/>
      <c r="NC934" s="45"/>
      <c r="ND934" s="45"/>
      <c r="NE934" s="45"/>
      <c r="NF934" s="45"/>
      <c r="NG934" s="37"/>
      <c r="NH934" s="29"/>
      <c r="NI934" s="47"/>
      <c r="NJ934" s="290" t="s">
        <v>32</v>
      </c>
      <c r="NK934" s="45">
        <f>NK933/A934</f>
        <v>3397.0588235294117</v>
      </c>
      <c r="NL934" s="45">
        <f>NK934*$A935</f>
        <v>115500</v>
      </c>
      <c r="NM934" s="45"/>
      <c r="NN934" s="25"/>
      <c r="NO934" s="45"/>
      <c r="NP934" s="45"/>
      <c r="NQ934" s="45"/>
      <c r="NR934" s="45"/>
      <c r="NS934" s="45"/>
      <c r="NT934" s="45"/>
      <c r="NU934" s="37"/>
    </row>
    <row r="935" spans="1:385" x14ac:dyDescent="0.25">
      <c r="A935" s="110">
        <v>34</v>
      </c>
      <c r="B935" s="39"/>
      <c r="C935" s="40"/>
      <c r="D935" s="40"/>
      <c r="E935" s="40"/>
      <c r="F935" s="135"/>
      <c r="G935" s="135"/>
      <c r="H935" s="42"/>
      <c r="I935" s="25" t="s">
        <v>35</v>
      </c>
      <c r="J935" s="45">
        <f>J933*K943</f>
        <v>44520</v>
      </c>
      <c r="K935" s="45"/>
      <c r="L935" s="45"/>
      <c r="M935" s="25" t="s">
        <v>34</v>
      </c>
      <c r="N935" s="45">
        <f>SUM(R877:R929)</f>
        <v>26862</v>
      </c>
      <c r="O935" s="107">
        <f>N935/J933</f>
        <v>0.36202156334231805</v>
      </c>
      <c r="P935" s="107"/>
      <c r="Q935" s="45"/>
      <c r="R935" s="45"/>
      <c r="S935" s="45"/>
      <c r="T935" s="37"/>
      <c r="U935" s="29"/>
      <c r="V935" s="47"/>
      <c r="W935" s="290" t="s">
        <v>35</v>
      </c>
      <c r="X935" s="45">
        <f>X933*K943</f>
        <v>76860</v>
      </c>
      <c r="Y935" s="45"/>
      <c r="Z935" s="45"/>
      <c r="AA935" s="25" t="s">
        <v>34</v>
      </c>
      <c r="AB935" s="45">
        <f>SUM(AF877:AF929)</f>
        <v>27720</v>
      </c>
      <c r="AC935" s="107">
        <f>AB935/X933</f>
        <v>0.21639344262295082</v>
      </c>
      <c r="AD935" s="107"/>
      <c r="AE935" s="45"/>
      <c r="AF935" s="45"/>
      <c r="AG935" s="45"/>
      <c r="AH935" s="37"/>
      <c r="AI935" s="29"/>
      <c r="AJ935" s="47"/>
      <c r="AK935" s="25" t="s">
        <v>35</v>
      </c>
      <c r="AL935" s="45">
        <f>AL933*K943</f>
        <v>82200</v>
      </c>
      <c r="AM935" s="45"/>
      <c r="AN935" s="45"/>
      <c r="AO935" s="25" t="s">
        <v>34</v>
      </c>
      <c r="AP935" s="45">
        <f>SUM(AT876:AT928)</f>
        <v>27216</v>
      </c>
      <c r="AQ935" s="107">
        <f>AP935/AL933</f>
        <v>0.19865693430656933</v>
      </c>
      <c r="AR935" s="107"/>
      <c r="AS935" s="45"/>
      <c r="AT935" s="45"/>
      <c r="AU935" s="45"/>
      <c r="AV935" s="37"/>
      <c r="AW935" s="29"/>
      <c r="AX935" s="47"/>
      <c r="AY935" s="25"/>
      <c r="AZ935" s="45"/>
      <c r="BA935" s="45"/>
      <c r="BB935" s="45"/>
      <c r="BC935" s="25" t="s">
        <v>34</v>
      </c>
      <c r="BD935" s="45">
        <f>SUM(BH877:BH929)</f>
        <v>21404</v>
      </c>
      <c r="BE935" s="107">
        <f>BD935/AZ933</f>
        <v>0.17444172779136105</v>
      </c>
      <c r="BF935" s="107"/>
      <c r="BG935" s="45"/>
      <c r="BH935" s="45"/>
      <c r="BI935" s="45"/>
      <c r="BJ935" s="37"/>
      <c r="BK935" s="29"/>
      <c r="BL935" s="47"/>
      <c r="BM935" s="25" t="s">
        <v>35</v>
      </c>
      <c r="BN935" s="45">
        <f>BN933*K943</f>
        <v>119640</v>
      </c>
      <c r="BO935" s="45"/>
      <c r="BP935" s="45"/>
      <c r="BQ935" s="25"/>
      <c r="BR935" s="45"/>
      <c r="BS935" s="45"/>
      <c r="BT935" s="319" t="s">
        <v>36</v>
      </c>
      <c r="BU935" s="319"/>
      <c r="BV935" s="45">
        <f>BN935-BV933</f>
        <v>58050</v>
      </c>
      <c r="BW935" s="107">
        <f>BV935/BN933</f>
        <v>0.29112337011033101</v>
      </c>
      <c r="BX935" s="37"/>
      <c r="BY935" s="57"/>
      <c r="BZ935" s="47"/>
      <c r="CA935" s="25" t="s">
        <v>35</v>
      </c>
      <c r="CB935" s="45">
        <f>CB933*K943</f>
        <v>91380</v>
      </c>
      <c r="CC935" s="45"/>
      <c r="CD935" s="45"/>
      <c r="CE935" s="25"/>
      <c r="CF935" s="45"/>
      <c r="CG935" s="45"/>
      <c r="CH935" s="329" t="s">
        <v>36</v>
      </c>
      <c r="CI935" s="329"/>
      <c r="CJ935" s="45">
        <f>CB935-CJ933</f>
        <v>55120</v>
      </c>
      <c r="CK935" s="107">
        <f>CJ935/CB933</f>
        <v>0.36191726854891659</v>
      </c>
      <c r="CL935" s="37"/>
      <c r="CM935" s="29"/>
      <c r="CN935" s="47"/>
      <c r="CO935" s="25" t="s">
        <v>35</v>
      </c>
      <c r="CP935" s="45">
        <f>CP933*K943</f>
        <v>102480</v>
      </c>
      <c r="CQ935" s="45"/>
      <c r="CR935" s="45"/>
      <c r="CS935" s="25"/>
      <c r="CT935" s="45"/>
      <c r="CU935" s="45"/>
      <c r="CV935" s="329" t="s">
        <v>36</v>
      </c>
      <c r="CW935" s="329"/>
      <c r="CX935" s="45">
        <f>CP935-CX933</f>
        <v>38242</v>
      </c>
      <c r="CY935" s="107">
        <f>CX935/CP933</f>
        <v>0.22389929742388759</v>
      </c>
      <c r="CZ935" s="37"/>
      <c r="DA935" s="29"/>
      <c r="DB935" s="47"/>
      <c r="DC935" s="290" t="s">
        <v>35</v>
      </c>
      <c r="DD935" s="45">
        <f>DD933*K943</f>
        <v>34620</v>
      </c>
      <c r="DE935" s="45"/>
      <c r="DF935" s="45"/>
      <c r="DG935" s="25" t="s">
        <v>34</v>
      </c>
      <c r="DH935" s="45">
        <f>SUM(DL877:DL929)</f>
        <v>28160</v>
      </c>
      <c r="DI935" s="107">
        <f>DH935/DD933</f>
        <v>0.4880415944540728</v>
      </c>
      <c r="DJ935" s="107"/>
      <c r="DK935" s="45"/>
      <c r="DL935" s="45"/>
      <c r="DM935" s="45"/>
      <c r="DN935" s="37"/>
      <c r="DO935" s="29"/>
      <c r="DP935" s="47"/>
      <c r="DQ935" s="25" t="s">
        <v>35</v>
      </c>
      <c r="DR935" s="45">
        <f>DR933*$K943</f>
        <v>65220</v>
      </c>
      <c r="DS935" s="45"/>
      <c r="DT935" s="45"/>
      <c r="DU935" s="25" t="s">
        <v>34</v>
      </c>
      <c r="DV935" s="45">
        <f>SUM(DZ877:DZ928)</f>
        <v>25410</v>
      </c>
      <c r="DW935" s="107">
        <f>DV935/DR933</f>
        <v>0.23376264949402023</v>
      </c>
      <c r="DX935" s="107"/>
      <c r="DY935" s="45"/>
      <c r="DZ935" s="45"/>
      <c r="EA935" s="45"/>
      <c r="EB935" s="37"/>
      <c r="GU935" s="220"/>
      <c r="HX935" s="360"/>
      <c r="HY935" s="47"/>
      <c r="HZ935" s="25" t="s">
        <v>35</v>
      </c>
      <c r="IA935" s="45">
        <f>IA933*$K943</f>
        <v>125580</v>
      </c>
      <c r="IB935" s="45"/>
      <c r="IC935" s="45"/>
      <c r="ID935" s="25"/>
      <c r="IE935" s="45"/>
      <c r="IF935" s="45"/>
      <c r="IG935" s="319" t="s">
        <v>36</v>
      </c>
      <c r="IH935" s="319"/>
      <c r="II935" s="45">
        <f>IA935-II933</f>
        <v>69850</v>
      </c>
      <c r="IJ935" s="107">
        <f>II935/IA933</f>
        <v>0.33373148590539897</v>
      </c>
      <c r="IK935" s="37"/>
      <c r="IL935" s="29"/>
      <c r="IM935" s="47"/>
      <c r="IN935" s="25" t="s">
        <v>35</v>
      </c>
      <c r="IO935" s="45">
        <f>IO933*$K943</f>
        <v>122880</v>
      </c>
      <c r="IP935" s="45"/>
      <c r="IQ935" s="45"/>
      <c r="IR935" s="25"/>
      <c r="IS935" s="45"/>
      <c r="IT935" s="45"/>
      <c r="IU935" s="319" t="s">
        <v>36</v>
      </c>
      <c r="IV935" s="319"/>
      <c r="IW935" s="45">
        <f>IO935-IW933</f>
        <v>67905</v>
      </c>
      <c r="IX935" s="107">
        <f>IW935/IO933</f>
        <v>0.33156738281249998</v>
      </c>
      <c r="IY935" s="37"/>
      <c r="IZ935" s="278"/>
      <c r="JA935" s="47"/>
      <c r="JB935" s="25" t="s">
        <v>35</v>
      </c>
      <c r="JC935" s="45">
        <f>JC933*$K943</f>
        <v>118920</v>
      </c>
      <c r="JD935" s="45"/>
      <c r="JE935" s="45"/>
      <c r="JF935" s="25"/>
      <c r="JG935" s="45"/>
      <c r="JH935" s="45"/>
      <c r="JI935" s="319" t="s">
        <v>36</v>
      </c>
      <c r="JJ935" s="319"/>
      <c r="JK935" s="45">
        <f>JC935-JK933</f>
        <v>57174</v>
      </c>
      <c r="JL935" s="107">
        <f>JK935/JC933</f>
        <v>0.28846619576185673</v>
      </c>
      <c r="JM935" s="37"/>
      <c r="JN935" s="29"/>
      <c r="JO935" s="47"/>
      <c r="JP935" s="25" t="s">
        <v>35</v>
      </c>
      <c r="JQ935" s="45">
        <f>JQ933*$K943</f>
        <v>76800</v>
      </c>
      <c r="JR935" s="45"/>
      <c r="JS935" s="45"/>
      <c r="JT935" s="25"/>
      <c r="JU935" s="45"/>
      <c r="JV935" s="45"/>
      <c r="JW935" s="319" t="s">
        <v>36</v>
      </c>
      <c r="JX935" s="319"/>
      <c r="JY935" s="45">
        <f>JQ935-JY933</f>
        <v>38627</v>
      </c>
      <c r="JZ935" s="107">
        <f>JY935/JQ933</f>
        <v>0.30177343750000002</v>
      </c>
      <c r="KA935" s="37"/>
      <c r="KB935" s="51"/>
      <c r="KC935" s="47"/>
      <c r="KD935" s="25" t="s">
        <v>35</v>
      </c>
      <c r="KE935" s="45">
        <f>KE933*K943</f>
        <v>170160</v>
      </c>
      <c r="KF935" s="45"/>
      <c r="KG935" s="45"/>
      <c r="KH935" s="25"/>
      <c r="KI935" s="45"/>
      <c r="KJ935" s="45"/>
      <c r="KK935" s="319" t="s">
        <v>36</v>
      </c>
      <c r="KL935" s="319"/>
      <c r="KM935" s="45">
        <f>KE935-KM933</f>
        <v>68920</v>
      </c>
      <c r="KN935" s="107">
        <f>KM935/KE933</f>
        <v>0.24301833568406206</v>
      </c>
      <c r="KO935" s="37"/>
      <c r="KP935" s="29"/>
      <c r="KQ935" s="47"/>
      <c r="KR935" s="25" t="s">
        <v>35</v>
      </c>
      <c r="KS935" s="45">
        <f>KS933*K943</f>
        <v>110940</v>
      </c>
      <c r="KT935" s="45"/>
      <c r="KU935" s="45"/>
      <c r="KV935" s="25"/>
      <c r="KW935" s="45"/>
      <c r="KX935" s="45"/>
      <c r="KY935" s="319" t="s">
        <v>36</v>
      </c>
      <c r="KZ935" s="319"/>
      <c r="LA935" s="45">
        <f>KS935-LA933</f>
        <v>75617</v>
      </c>
      <c r="LB935" s="107">
        <f>LA935/KS933</f>
        <v>0.40896160086533262</v>
      </c>
      <c r="LC935" s="37"/>
      <c r="LD935" s="29"/>
      <c r="LE935" s="47"/>
      <c r="LF935" s="25" t="s">
        <v>32</v>
      </c>
      <c r="LG935" s="45">
        <f>LG934/A934</f>
        <v>1300</v>
      </c>
      <c r="LH935" s="45">
        <f>LG935*$A935</f>
        <v>44200</v>
      </c>
      <c r="LI935" s="45"/>
      <c r="LJ935" s="25"/>
      <c r="LK935" s="45"/>
      <c r="LL935" s="45"/>
      <c r="LM935" s="63"/>
      <c r="LN935" s="25" t="s">
        <v>36</v>
      </c>
      <c r="LO935" s="45">
        <f>LG936-LO934</f>
        <v>26520</v>
      </c>
      <c r="LP935" s="107">
        <f>LO935/LG934</f>
        <v>0.6</v>
      </c>
      <c r="LQ935" s="37"/>
      <c r="LR935" s="29"/>
      <c r="LS935" s="47"/>
      <c r="LT935" s="290" t="s">
        <v>35</v>
      </c>
      <c r="LU935" s="45">
        <f>LU933*K943</f>
        <v>42780</v>
      </c>
      <c r="LV935" s="45"/>
      <c r="LW935" s="45"/>
      <c r="LX935" s="25" t="s">
        <v>34</v>
      </c>
      <c r="LY935" s="45">
        <f>SUM(MC877:MC929)</f>
        <v>14245</v>
      </c>
      <c r="LZ935" s="107">
        <f>LY935/LU933</f>
        <v>0.19978962131837308</v>
      </c>
      <c r="MA935" s="107"/>
      <c r="MB935" s="45"/>
      <c r="MC935" s="45"/>
      <c r="MD935" s="45"/>
      <c r="ME935" s="37"/>
      <c r="MF935" s="29"/>
      <c r="MG935" s="47"/>
      <c r="MH935" s="290" t="s">
        <v>35</v>
      </c>
      <c r="MI935" s="45">
        <f>MI933*$K943</f>
        <v>30780</v>
      </c>
      <c r="MJ935" s="45"/>
      <c r="MK935" s="45"/>
      <c r="ML935" s="25" t="s">
        <v>34</v>
      </c>
      <c r="MM935" s="45">
        <f>SUM(MQ877:MQ929)</f>
        <v>20190</v>
      </c>
      <c r="MN935" s="107">
        <f>MM935/MI933</f>
        <v>0.39356725146198829</v>
      </c>
      <c r="MO935" s="107"/>
      <c r="MP935" s="45"/>
      <c r="MQ935" s="45"/>
      <c r="MR935" s="45"/>
      <c r="MS935" s="37"/>
      <c r="MT935" s="29"/>
      <c r="MU935" s="47"/>
      <c r="MV935" s="290" t="s">
        <v>35</v>
      </c>
      <c r="MW935" s="45">
        <f>MW933*$K943</f>
        <v>50520</v>
      </c>
      <c r="MX935" s="45"/>
      <c r="MY935" s="45"/>
      <c r="MZ935" s="25" t="s">
        <v>34</v>
      </c>
      <c r="NA935" s="45">
        <f>SUM(NE877:NE929)</f>
        <v>19500</v>
      </c>
      <c r="NB935" s="107">
        <f>NA935/MW933</f>
        <v>0.23159144893111638</v>
      </c>
      <c r="NC935" s="107"/>
      <c r="ND935" s="45"/>
      <c r="NE935" s="45"/>
      <c r="NF935" s="45"/>
      <c r="NG935" s="37"/>
      <c r="NH935" s="29"/>
      <c r="NI935" s="47"/>
      <c r="NJ935" s="290" t="s">
        <v>35</v>
      </c>
      <c r="NK935" s="45">
        <f>NK933*$K943</f>
        <v>69300</v>
      </c>
      <c r="NL935" s="45"/>
      <c r="NM935" s="45"/>
      <c r="NN935" s="25" t="s">
        <v>34</v>
      </c>
      <c r="NO935" s="45">
        <f>SUM(NS877:NS929)</f>
        <v>9900</v>
      </c>
      <c r="NP935" s="107">
        <f>NO935/NK933</f>
        <v>8.5714285714285715E-2</v>
      </c>
      <c r="NQ935" s="107"/>
      <c r="NR935" s="45"/>
      <c r="NS935" s="45"/>
      <c r="NT935" s="45"/>
      <c r="NU935" s="37"/>
    </row>
    <row r="936" spans="1:385" x14ac:dyDescent="0.25">
      <c r="A936" s="38"/>
      <c r="B936" s="39"/>
      <c r="C936" s="40"/>
      <c r="D936" s="40"/>
      <c r="E936" s="40"/>
      <c r="F936" s="135"/>
      <c r="G936" s="135"/>
      <c r="H936" s="42"/>
      <c r="I936" s="25" t="s">
        <v>37</v>
      </c>
      <c r="J936" s="45">
        <f>J1007</f>
        <v>51900</v>
      </c>
      <c r="K936" s="45"/>
      <c r="L936" s="45"/>
      <c r="M936" s="25" t="s">
        <v>36</v>
      </c>
      <c r="N936" s="45">
        <f>J935-N935</f>
        <v>17658</v>
      </c>
      <c r="O936" s="107">
        <f>N936/J933</f>
        <v>0.23797843665768195</v>
      </c>
      <c r="P936" s="107"/>
      <c r="Q936" s="46"/>
      <c r="R936" s="46"/>
      <c r="S936" s="46"/>
      <c r="T936" s="37"/>
      <c r="U936" s="29"/>
      <c r="V936" s="47"/>
      <c r="W936" s="290" t="s">
        <v>37</v>
      </c>
      <c r="X936" s="45">
        <f>X1007</f>
        <v>154100</v>
      </c>
      <c r="Y936" s="45"/>
      <c r="Z936" s="45"/>
      <c r="AA936" s="25" t="s">
        <v>36</v>
      </c>
      <c r="AB936" s="45">
        <f>X935-AB935</f>
        <v>49140</v>
      </c>
      <c r="AC936" s="107">
        <f>AB936/X933</f>
        <v>0.38360655737704918</v>
      </c>
      <c r="AD936" s="107"/>
      <c r="AE936" s="46"/>
      <c r="AF936" s="46"/>
      <c r="AG936" s="46"/>
      <c r="AH936" s="37"/>
      <c r="AI936" s="29"/>
      <c r="AJ936" s="47"/>
      <c r="AK936" s="25" t="s">
        <v>37</v>
      </c>
      <c r="AL936" s="45">
        <f>AL1007</f>
        <v>94000</v>
      </c>
      <c r="AM936" s="45"/>
      <c r="AN936" s="45"/>
      <c r="AO936" s="25" t="s">
        <v>36</v>
      </c>
      <c r="AP936" s="45">
        <f>AL935-AP935</f>
        <v>54984</v>
      </c>
      <c r="AQ936" s="107">
        <f>AP936/AL933</f>
        <v>0.40134306569343065</v>
      </c>
      <c r="AR936" s="107"/>
      <c r="AS936" s="46"/>
      <c r="AT936" s="46"/>
      <c r="AU936" s="46"/>
      <c r="AV936" s="37"/>
      <c r="AW936" s="29"/>
      <c r="AX936" s="47"/>
      <c r="AY936" s="25" t="s">
        <v>35</v>
      </c>
      <c r="AZ936" s="45">
        <f>AZ933*K943</f>
        <v>73620</v>
      </c>
      <c r="BA936" s="45"/>
      <c r="BB936" s="45"/>
      <c r="BC936" s="25" t="s">
        <v>36</v>
      </c>
      <c r="BD936" s="45">
        <f>AZ936-BD935</f>
        <v>52216</v>
      </c>
      <c r="BE936" s="107">
        <f>BD936/AZ933</f>
        <v>0.42555827220863895</v>
      </c>
      <c r="BF936" s="107"/>
      <c r="BG936" s="46"/>
      <c r="BH936" s="46"/>
      <c r="BI936" s="46"/>
      <c r="BJ936" s="37"/>
      <c r="BK936" s="29"/>
      <c r="BL936" s="47"/>
      <c r="BM936" s="25" t="s">
        <v>37</v>
      </c>
      <c r="BN936" s="45">
        <f>BN1007</f>
        <v>154400</v>
      </c>
      <c r="BO936" s="45"/>
      <c r="BP936" s="45"/>
      <c r="BQ936" s="25"/>
      <c r="BR936" s="45"/>
      <c r="BS936" s="45"/>
      <c r="BT936" s="325" t="s">
        <v>1190</v>
      </c>
      <c r="BU936" s="327"/>
      <c r="BV936" s="43">
        <f>(BQ913+BS913)*BU913+(BQ914+BS914)*BU914+(BQ915+BS915)*BU915+(BQ916+BS916)*BU916</f>
        <v>87106</v>
      </c>
      <c r="BW936" s="46"/>
      <c r="BX936" s="37"/>
      <c r="BY936" s="57"/>
      <c r="BZ936" s="47"/>
      <c r="CA936" s="25" t="s">
        <v>37</v>
      </c>
      <c r="CB936" s="45">
        <f>CB1007</f>
        <v>141900</v>
      </c>
      <c r="CC936" s="45"/>
      <c r="CD936" s="45"/>
      <c r="CE936" s="25"/>
      <c r="CF936" s="45"/>
      <c r="CG936" s="71"/>
      <c r="CH936" s="325" t="s">
        <v>1190</v>
      </c>
      <c r="CI936" s="327"/>
      <c r="CJ936" s="43">
        <f>(CE913+CG913)*CI913+(CE914+CG914)*CI914+(CE915+CG915)*CI915+(CE916+CG916)*CI916</f>
        <v>39875</v>
      </c>
      <c r="CK936" s="46"/>
      <c r="CL936" s="37"/>
      <c r="CM936" s="29"/>
      <c r="CN936" s="47"/>
      <c r="CO936" s="25" t="s">
        <v>37</v>
      </c>
      <c r="CP936" s="45">
        <f>CP1007</f>
        <v>139900</v>
      </c>
      <c r="CQ936" s="45"/>
      <c r="CR936" s="45"/>
      <c r="CS936" s="25"/>
      <c r="CT936" s="45"/>
      <c r="CU936" s="71"/>
      <c r="CV936" s="325" t="s">
        <v>1190</v>
      </c>
      <c r="CW936" s="327"/>
      <c r="CX936" s="43">
        <f>(CS913+CU913)*CW913+(CS914+CU914)*CW914+(CS915+CU915)*CW915+(CS916+CU916)*CW916</f>
        <v>32674</v>
      </c>
      <c r="CY936" s="46"/>
      <c r="CZ936" s="37"/>
      <c r="DA936" s="29"/>
      <c r="DB936" s="47"/>
      <c r="DC936" s="290" t="s">
        <v>37</v>
      </c>
      <c r="DD936" s="45">
        <f>DD1007</f>
        <v>79700</v>
      </c>
      <c r="DE936" s="45"/>
      <c r="DF936" s="45"/>
      <c r="DG936" s="25" t="s">
        <v>36</v>
      </c>
      <c r="DH936" s="45">
        <f>DD935-DH935</f>
        <v>6460</v>
      </c>
      <c r="DI936" s="107">
        <f>DH936/DD933</f>
        <v>0.1119584055459272</v>
      </c>
      <c r="DJ936" s="107"/>
      <c r="DK936" s="46"/>
      <c r="DL936" s="46"/>
      <c r="DM936" s="46"/>
      <c r="DN936" s="37"/>
      <c r="DO936" s="29"/>
      <c r="DP936" s="47"/>
      <c r="DQ936" s="25" t="s">
        <v>37</v>
      </c>
      <c r="DR936" s="45">
        <f>DR1007</f>
        <v>70200</v>
      </c>
      <c r="DS936" s="45"/>
      <c r="DT936" s="45"/>
      <c r="DU936" s="25" t="s">
        <v>36</v>
      </c>
      <c r="DV936" s="45">
        <f>DR935-DV935</f>
        <v>39810</v>
      </c>
      <c r="DW936" s="107">
        <f>DV936/DR933</f>
        <v>0.36623735050597978</v>
      </c>
      <c r="DX936" s="107"/>
      <c r="DY936" s="46"/>
      <c r="DZ936" s="46"/>
      <c r="EA936" s="46"/>
      <c r="EB936" s="37"/>
      <c r="GU936" s="220"/>
      <c r="HX936" s="360"/>
      <c r="HY936" s="47"/>
      <c r="HZ936" s="25" t="s">
        <v>37</v>
      </c>
      <c r="IA936" s="45">
        <f>IA1007</f>
        <v>154500</v>
      </c>
      <c r="IB936" s="45"/>
      <c r="IC936" s="45"/>
      <c r="ID936" s="25"/>
      <c r="IE936" s="45"/>
      <c r="IF936" s="45"/>
      <c r="IG936" s="325" t="s">
        <v>1190</v>
      </c>
      <c r="IH936" s="327"/>
      <c r="II936" s="43">
        <f>(ID913+IF913)*IH913+(ID914+IF914)*IH914+(ID915+IF915)*IH915+(ID916+IF916)*IH916</f>
        <v>90352</v>
      </c>
      <c r="IJ936" s="46"/>
      <c r="IK936" s="37"/>
      <c r="IL936" s="29"/>
      <c r="IM936" s="47"/>
      <c r="IN936" s="25" t="s">
        <v>37</v>
      </c>
      <c r="IO936" s="45">
        <f>IO1007</f>
        <v>206900</v>
      </c>
      <c r="IP936" s="45"/>
      <c r="IQ936" s="45"/>
      <c r="IR936" s="25"/>
      <c r="IS936" s="45"/>
      <c r="IT936" s="45"/>
      <c r="IU936" s="325" t="s">
        <v>1190</v>
      </c>
      <c r="IV936" s="327"/>
      <c r="IW936" s="43">
        <f>(IR913+IT913)*IV913+(IR914+IT914)*IV914+(IR915+IT915)*IV915+(IR916+IT916)*IV916</f>
        <v>58060</v>
      </c>
      <c r="IX936" s="46"/>
      <c r="IY936" s="37"/>
      <c r="IZ936" s="278"/>
      <c r="JA936" s="47"/>
      <c r="JB936" s="25" t="s">
        <v>37</v>
      </c>
      <c r="JC936" s="45">
        <f>JC1007</f>
        <v>158100</v>
      </c>
      <c r="JD936" s="45"/>
      <c r="JE936" s="45"/>
      <c r="JF936" s="25"/>
      <c r="JG936" s="45"/>
      <c r="JH936" s="45"/>
      <c r="JI936" s="325" t="s">
        <v>1190</v>
      </c>
      <c r="JJ936" s="327"/>
      <c r="JK936" s="43">
        <f>(JF913+JH913)*JJ913+(JF914+JH914)*JJ914+(JF915+JH915)*JJ915+(JF916+JH916)*JJ916</f>
        <v>55966</v>
      </c>
      <c r="JL936" s="46"/>
      <c r="JM936" s="37"/>
      <c r="JN936" s="29"/>
      <c r="JO936" s="47"/>
      <c r="JP936" s="25" t="s">
        <v>37</v>
      </c>
      <c r="JQ936" s="45">
        <f>JQ1007</f>
        <v>143700</v>
      </c>
      <c r="JR936" s="45"/>
      <c r="JS936" s="45"/>
      <c r="JT936" s="25"/>
      <c r="JU936" s="45"/>
      <c r="JV936" s="45"/>
      <c r="JW936" s="325" t="s">
        <v>1190</v>
      </c>
      <c r="JX936" s="327"/>
      <c r="JY936" s="43">
        <f>(JT913+JV913)*JX913+(JT914+JV914)*JX914+(JT915+JV915)*JX915+(JT916+JV916)*JX916</f>
        <v>49136</v>
      </c>
      <c r="JZ936" s="46"/>
      <c r="KA936" s="37"/>
      <c r="KB936" s="51"/>
      <c r="KC936" s="47"/>
      <c r="KD936" s="25" t="s">
        <v>37</v>
      </c>
      <c r="KE936" s="45">
        <f>KE1007</f>
        <v>194400</v>
      </c>
      <c r="KF936" s="45"/>
      <c r="KG936" s="45"/>
      <c r="KH936" s="25"/>
      <c r="KI936" s="45"/>
      <c r="KJ936" s="71"/>
      <c r="KK936" s="325" t="s">
        <v>1190</v>
      </c>
      <c r="KL936" s="327"/>
      <c r="KM936" s="43">
        <f>(KH913+KJ913)*KL913+(KH914+KJ914)*KL914+(KH915+KJ915)*KL915+(KH916+KJ916)*KL916</f>
        <v>97700</v>
      </c>
      <c r="KN936" s="46"/>
      <c r="KO936" s="37"/>
      <c r="KP936" s="29"/>
      <c r="KQ936" s="47"/>
      <c r="KR936" s="25" t="s">
        <v>37</v>
      </c>
      <c r="KS936" s="45">
        <f>KS1007</f>
        <v>205200</v>
      </c>
      <c r="KT936" s="45"/>
      <c r="KU936" s="45"/>
      <c r="KV936" s="25"/>
      <c r="KW936" s="45"/>
      <c r="KX936" s="45"/>
      <c r="KY936" s="325" t="s">
        <v>1190</v>
      </c>
      <c r="KZ936" s="327"/>
      <c r="LA936" s="43">
        <f>(KV913+KX913)*KZ913+(KV914+KX914)*KZ914+(KV915+KX915)*KZ915+(KV916+KX916)*KZ916</f>
        <v>54608</v>
      </c>
      <c r="LB936" s="46"/>
      <c r="LC936" s="37"/>
      <c r="LD936" s="29"/>
      <c r="LE936" s="47"/>
      <c r="LF936" s="25" t="s">
        <v>35</v>
      </c>
      <c r="LG936" s="45">
        <f>LG934*K943</f>
        <v>26520</v>
      </c>
      <c r="LH936" s="45"/>
      <c r="LI936" s="45"/>
      <c r="LJ936" s="25"/>
      <c r="LK936" s="45"/>
      <c r="LL936" s="45"/>
      <c r="LM936" s="71"/>
      <c r="LN936" s="319" t="s">
        <v>33</v>
      </c>
      <c r="LO936" s="328"/>
      <c r="LP936" s="107">
        <f>LO934/LG934</f>
        <v>0</v>
      </c>
      <c r="LQ936" s="37"/>
      <c r="LR936" s="29"/>
      <c r="LS936" s="47"/>
      <c r="LT936" s="290" t="s">
        <v>37</v>
      </c>
      <c r="LU936" s="45">
        <f>LU1007</f>
        <v>86800</v>
      </c>
      <c r="LV936" s="45"/>
      <c r="LW936" s="45"/>
      <c r="LX936" s="25" t="s">
        <v>36</v>
      </c>
      <c r="LY936" s="45">
        <f>LU935-LY935</f>
        <v>28535</v>
      </c>
      <c r="LZ936" s="107">
        <f>LY936/LU933</f>
        <v>0.40021037868162695</v>
      </c>
      <c r="MA936" s="107"/>
      <c r="MB936" s="46"/>
      <c r="MC936" s="46"/>
      <c r="MD936" s="46"/>
      <c r="ME936" s="37"/>
      <c r="MF936" s="29"/>
      <c r="MG936" s="47"/>
      <c r="MH936" s="290" t="s">
        <v>37</v>
      </c>
      <c r="MI936" s="45">
        <f>MI1007</f>
        <v>52800</v>
      </c>
      <c r="MJ936" s="45"/>
      <c r="MK936" s="45"/>
      <c r="ML936" s="25" t="s">
        <v>36</v>
      </c>
      <c r="MM936" s="45">
        <f>MI935-MM935</f>
        <v>10590</v>
      </c>
      <c r="MN936" s="107">
        <f>MM936/MI933</f>
        <v>0.20643274853801169</v>
      </c>
      <c r="MO936" s="107"/>
      <c r="MP936" s="46"/>
      <c r="MQ936" s="46"/>
      <c r="MR936" s="46"/>
      <c r="MS936" s="37"/>
      <c r="MT936" s="29"/>
      <c r="MU936" s="47"/>
      <c r="MV936" s="290" t="s">
        <v>37</v>
      </c>
      <c r="MW936" s="45">
        <f>MW1007</f>
        <v>87300</v>
      </c>
      <c r="MX936" s="45"/>
      <c r="MY936" s="45"/>
      <c r="MZ936" s="25" t="s">
        <v>36</v>
      </c>
      <c r="NA936" s="45">
        <f>MW935-NA935</f>
        <v>31020</v>
      </c>
      <c r="NB936" s="107">
        <f>NA936/MW933</f>
        <v>0.36840855106888359</v>
      </c>
      <c r="NC936" s="107"/>
      <c r="ND936" s="46"/>
      <c r="NE936" s="46"/>
      <c r="NF936" s="46"/>
      <c r="NG936" s="37"/>
      <c r="NH936" s="29"/>
      <c r="NI936" s="47"/>
      <c r="NJ936" s="290" t="s">
        <v>37</v>
      </c>
      <c r="NK936" s="45">
        <f>NK1007</f>
        <v>105600</v>
      </c>
      <c r="NL936" s="45"/>
      <c r="NM936" s="45"/>
      <c r="NN936" s="25" t="s">
        <v>36</v>
      </c>
      <c r="NO936" s="45">
        <f>NK935-NO935</f>
        <v>59400</v>
      </c>
      <c r="NP936" s="107">
        <f>NO936/NK933</f>
        <v>0.51428571428571423</v>
      </c>
      <c r="NQ936" s="107"/>
      <c r="NR936" s="46"/>
      <c r="NS936" s="46"/>
      <c r="NT936" s="46"/>
      <c r="NU936" s="37"/>
    </row>
    <row r="937" spans="1:385" x14ac:dyDescent="0.25">
      <c r="A937" s="38"/>
      <c r="B937" s="39"/>
      <c r="C937" s="40"/>
      <c r="D937" s="40"/>
      <c r="E937" s="40"/>
      <c r="F937" s="135"/>
      <c r="G937" s="135"/>
      <c r="H937" s="42"/>
      <c r="I937" s="45"/>
      <c r="J937" s="45"/>
      <c r="K937" s="45"/>
      <c r="L937" s="45"/>
      <c r="M937" s="319" t="s">
        <v>1190</v>
      </c>
      <c r="N937" s="326"/>
      <c r="O937" s="45">
        <f>(M886+O886)*Q886</f>
        <v>17424</v>
      </c>
      <c r="P937" s="45"/>
      <c r="Q937" s="46"/>
      <c r="R937" s="46"/>
      <c r="S937" s="46"/>
      <c r="T937" s="37"/>
      <c r="U937" s="29"/>
      <c r="V937" s="47"/>
      <c r="W937" s="280"/>
      <c r="X937" s="45"/>
      <c r="Y937" s="45"/>
      <c r="Z937" s="45"/>
      <c r="AA937" s="319" t="s">
        <v>1190</v>
      </c>
      <c r="AB937" s="326"/>
      <c r="AC937" s="45">
        <f>(AA886+AC886)*AE886</f>
        <v>14245</v>
      </c>
      <c r="AD937" s="45"/>
      <c r="AE937" s="46"/>
      <c r="AF937" s="46"/>
      <c r="AG937" s="46"/>
      <c r="AH937" s="37"/>
      <c r="AI937" s="29"/>
      <c r="AJ937" s="47"/>
      <c r="AK937" s="45"/>
      <c r="AL937" s="45"/>
      <c r="AM937" s="45"/>
      <c r="AN937" s="45"/>
      <c r="AO937" s="319" t="s">
        <v>1190</v>
      </c>
      <c r="AP937" s="326"/>
      <c r="AQ937" s="45">
        <f>(AO886+AQ886)*AS886</f>
        <v>48384</v>
      </c>
      <c r="AR937" s="45"/>
      <c r="AS937" s="46"/>
      <c r="AT937" s="46"/>
      <c r="AU937" s="46"/>
      <c r="AV937" s="37"/>
      <c r="AW937" s="29"/>
      <c r="AX937" s="47"/>
      <c r="AY937" s="111" t="s">
        <v>37</v>
      </c>
      <c r="AZ937" s="99">
        <f>AZ1007</f>
        <v>66600</v>
      </c>
      <c r="BA937" s="45"/>
      <c r="BB937" s="45"/>
      <c r="BC937" s="319" t="s">
        <v>1190</v>
      </c>
      <c r="BD937" s="326"/>
      <c r="BE937" s="45">
        <f>(BC886+BE886)*BG886</f>
        <v>23276</v>
      </c>
      <c r="BF937" s="45"/>
      <c r="BG937" s="46"/>
      <c r="BH937" s="46"/>
      <c r="BI937" s="46"/>
      <c r="BJ937" s="37"/>
      <c r="BK937" s="29"/>
      <c r="BL937" s="47"/>
      <c r="BM937" s="45"/>
      <c r="BN937" s="99"/>
      <c r="BO937" s="45"/>
      <c r="BP937" s="45"/>
      <c r="BQ937" s="25"/>
      <c r="BR937" s="45"/>
      <c r="BS937" s="45"/>
      <c r="BT937" s="114"/>
      <c r="BU937" s="290"/>
      <c r="BV937" s="46"/>
      <c r="BW937" s="46"/>
      <c r="BX937" s="37"/>
      <c r="BY937" s="57"/>
      <c r="BZ937" s="47"/>
      <c r="CA937" s="45"/>
      <c r="CB937" s="45"/>
      <c r="CC937" s="45"/>
      <c r="CD937" s="45"/>
      <c r="CE937" s="25"/>
      <c r="CF937" s="45"/>
      <c r="CG937" s="71"/>
      <c r="CH937" s="115"/>
      <c r="CI937" s="112"/>
      <c r="CJ937" s="280"/>
      <c r="CK937" s="46"/>
      <c r="CL937" s="37"/>
      <c r="CM937" s="29"/>
      <c r="CN937" s="47"/>
      <c r="CO937" s="45"/>
      <c r="CP937" s="45"/>
      <c r="CQ937" s="45"/>
      <c r="CR937" s="45"/>
      <c r="CS937" s="25"/>
      <c r="CT937" s="45"/>
      <c r="CU937" s="71"/>
      <c r="CV937" s="115"/>
      <c r="CW937" s="112"/>
      <c r="CX937" s="280"/>
      <c r="CY937" s="46"/>
      <c r="CZ937" s="37"/>
      <c r="DA937" s="29"/>
      <c r="DB937" s="47"/>
      <c r="DC937" s="280"/>
      <c r="DD937" s="45"/>
      <c r="DE937" s="45"/>
      <c r="DF937" s="45"/>
      <c r="DG937" s="319" t="s">
        <v>1190</v>
      </c>
      <c r="DH937" s="326"/>
      <c r="DI937" s="45">
        <f>(DG886+DI886)*DK886</f>
        <v>3300</v>
      </c>
      <c r="DJ937" s="45"/>
      <c r="DK937" s="46"/>
      <c r="DL937" s="46"/>
      <c r="DM937" s="46"/>
      <c r="DN937" s="37"/>
      <c r="DO937" s="29"/>
      <c r="DP937" s="47"/>
      <c r="DU937" s="319" t="s">
        <v>1190</v>
      </c>
      <c r="DV937" s="326"/>
      <c r="DW937" s="45">
        <f>(DU886+DW886)*DY886</f>
        <v>26862</v>
      </c>
      <c r="DX937" s="45"/>
      <c r="DY937" s="46"/>
      <c r="DZ937" s="46"/>
      <c r="EA937" s="46"/>
      <c r="EB937" s="37"/>
      <c r="GU937" s="220"/>
      <c r="HX937" s="360"/>
      <c r="HY937" s="47"/>
      <c r="HZ937" s="45"/>
      <c r="IA937" s="99"/>
      <c r="IB937" s="45"/>
      <c r="IC937" s="45"/>
      <c r="ID937" s="25"/>
      <c r="IE937" s="45"/>
      <c r="IF937" s="45"/>
      <c r="IG937" s="116"/>
      <c r="IH937" s="290"/>
      <c r="II937" s="46"/>
      <c r="IJ937" s="46"/>
      <c r="IK937" s="37"/>
      <c r="IL937" s="29"/>
      <c r="IM937" s="47"/>
      <c r="IN937" s="45"/>
      <c r="IO937" s="45"/>
      <c r="IP937" s="45"/>
      <c r="IQ937" s="45"/>
      <c r="IR937" s="25"/>
      <c r="IS937" s="45"/>
      <c r="IT937" s="45"/>
      <c r="IU937" s="71"/>
      <c r="IV937" s="112"/>
      <c r="IW937" s="280"/>
      <c r="IX937" s="46"/>
      <c r="IY937" s="37"/>
      <c r="IZ937" s="278"/>
      <c r="JA937" s="47"/>
      <c r="JB937" s="45"/>
      <c r="JC937" s="99"/>
      <c r="JD937" s="45"/>
      <c r="JE937" s="45"/>
      <c r="JF937" s="25"/>
      <c r="JG937" s="45"/>
      <c r="JH937" s="45"/>
      <c r="JI937" s="116"/>
      <c r="JJ937" s="290"/>
      <c r="JK937" s="46"/>
      <c r="JL937" s="46"/>
      <c r="JM937" s="37"/>
      <c r="JN937" s="29"/>
      <c r="JO937" s="47"/>
      <c r="JP937" s="45"/>
      <c r="JQ937" s="45"/>
      <c r="JR937" s="45"/>
      <c r="JS937" s="45"/>
      <c r="JT937" s="25"/>
      <c r="JU937" s="45"/>
      <c r="JV937" s="45"/>
      <c r="JW937" s="71"/>
      <c r="JX937" s="112"/>
      <c r="JY937" s="280"/>
      <c r="JZ937" s="46"/>
      <c r="KA937" s="37"/>
      <c r="KB937" s="51"/>
      <c r="KC937" s="47"/>
      <c r="KD937" s="45"/>
      <c r="KE937" s="45"/>
      <c r="KF937" s="45"/>
      <c r="KG937" s="45"/>
      <c r="KH937" s="25"/>
      <c r="KI937" s="45"/>
      <c r="KJ937" s="71"/>
      <c r="KK937" s="59"/>
      <c r="KL937" s="112"/>
      <c r="KM937" s="280"/>
      <c r="KN937" s="46"/>
      <c r="KO937" s="37"/>
      <c r="KP937" s="29"/>
      <c r="KQ937" s="47"/>
      <c r="KR937" s="45"/>
      <c r="KS937" s="45"/>
      <c r="KT937" s="45"/>
      <c r="KU937" s="45"/>
      <c r="KV937" s="25"/>
      <c r="KW937" s="45"/>
      <c r="KX937" s="45"/>
      <c r="KY937" s="113"/>
      <c r="KZ937" s="112"/>
      <c r="LA937" s="280"/>
      <c r="LB937" s="46"/>
      <c r="LC937" s="37"/>
      <c r="LD937" s="29"/>
      <c r="LE937" s="47"/>
      <c r="LF937" s="25" t="s">
        <v>37</v>
      </c>
      <c r="LG937" s="45">
        <f>LG1008</f>
        <v>39900</v>
      </c>
      <c r="LH937" s="45"/>
      <c r="LI937" s="45"/>
      <c r="LJ937" s="25"/>
      <c r="LK937" s="45"/>
      <c r="LL937" s="71"/>
      <c r="LM937" s="26"/>
      <c r="LN937" s="325" t="s">
        <v>1190</v>
      </c>
      <c r="LO937" s="327"/>
      <c r="LP937" s="43">
        <f>(LJ904+LL904)*LN904+(LJ905+LL905)*LN905+(LJ906+LL906)*LN906</f>
        <v>6000</v>
      </c>
      <c r="LQ937" s="37"/>
      <c r="LR937" s="29"/>
      <c r="LS937" s="47"/>
      <c r="LT937" s="280"/>
      <c r="LU937" s="45"/>
      <c r="LV937" s="45"/>
      <c r="LW937" s="45"/>
      <c r="LX937" s="319" t="s">
        <v>1190</v>
      </c>
      <c r="LY937" s="326"/>
      <c r="LZ937" s="45">
        <f>(LX886+LZ886)*MB886</f>
        <v>14630</v>
      </c>
      <c r="MA937" s="45"/>
      <c r="MB937" s="46"/>
      <c r="MC937" s="46"/>
      <c r="MD937" s="46"/>
      <c r="ME937" s="37"/>
      <c r="MF937" s="29"/>
      <c r="MG937" s="47"/>
      <c r="MH937" s="280"/>
      <c r="MI937" s="45"/>
      <c r="MJ937" s="45"/>
      <c r="MK937" s="45"/>
      <c r="ML937" s="319" t="s">
        <v>1190</v>
      </c>
      <c r="MM937" s="326"/>
      <c r="MN937" s="45">
        <f>(ML886+MN886)*MP886</f>
        <v>11440</v>
      </c>
      <c r="MO937" s="45"/>
      <c r="MP937" s="46"/>
      <c r="MQ937" s="46"/>
      <c r="MR937" s="46"/>
      <c r="MS937" s="37"/>
      <c r="MT937" s="29"/>
      <c r="MU937" s="47"/>
      <c r="MV937" s="280"/>
      <c r="MW937" s="45"/>
      <c r="MX937" s="45"/>
      <c r="MY937" s="45"/>
      <c r="MZ937" s="319" t="s">
        <v>1190</v>
      </c>
      <c r="NA937" s="326"/>
      <c r="NB937" s="45">
        <f>(MZ886+NB886)*ND886</f>
        <v>9300</v>
      </c>
      <c r="NC937" s="45"/>
      <c r="ND937" s="46"/>
      <c r="NE937" s="46"/>
      <c r="NF937" s="46"/>
      <c r="NG937" s="37"/>
      <c r="NH937" s="29"/>
      <c r="NI937" s="47"/>
      <c r="NJ937" s="280"/>
      <c r="NK937" s="45"/>
      <c r="NL937" s="45"/>
      <c r="NM937" s="45"/>
      <c r="NN937" s="319" t="s">
        <v>1190</v>
      </c>
      <c r="NO937" s="326"/>
      <c r="NP937" s="45">
        <f>(NN886+NP886)*NR886</f>
        <v>40700</v>
      </c>
      <c r="NQ937" s="45"/>
      <c r="NR937" s="46"/>
      <c r="NS937" s="46"/>
      <c r="NT937" s="46"/>
      <c r="NU937" s="37"/>
    </row>
    <row r="938" spans="1:385" x14ac:dyDescent="0.25">
      <c r="A938" s="38"/>
      <c r="B938" s="39"/>
      <c r="C938" s="40"/>
      <c r="D938" s="40"/>
      <c r="E938" s="40"/>
      <c r="F938" s="135"/>
      <c r="G938" s="135"/>
      <c r="H938" s="42"/>
      <c r="I938" s="45"/>
      <c r="J938" s="45"/>
      <c r="K938" s="45"/>
      <c r="L938" s="45"/>
      <c r="M938" s="25"/>
      <c r="N938" s="45"/>
      <c r="O938" s="45"/>
      <c r="P938" s="45"/>
      <c r="Q938" s="46"/>
      <c r="R938" s="46"/>
      <c r="S938" s="46"/>
      <c r="T938" s="37"/>
      <c r="U938" s="29"/>
      <c r="V938" s="47"/>
      <c r="W938" s="280"/>
      <c r="X938" s="45"/>
      <c r="Y938" s="45"/>
      <c r="Z938" s="45"/>
      <c r="AA938" s="25"/>
      <c r="AB938" s="45"/>
      <c r="AC938" s="45"/>
      <c r="AD938" s="45"/>
      <c r="AE938" s="46"/>
      <c r="AF938" s="46"/>
      <c r="AG938" s="46"/>
      <c r="AH938" s="37"/>
      <c r="AI938" s="29"/>
      <c r="AJ938" s="47"/>
      <c r="AK938" s="45"/>
      <c r="AL938" s="45"/>
      <c r="AM938" s="45"/>
      <c r="AN938" s="45"/>
      <c r="AO938" s="25"/>
      <c r="AP938" s="45"/>
      <c r="AQ938" s="45"/>
      <c r="AR938" s="45"/>
      <c r="AS938" s="46"/>
      <c r="AT938" s="46"/>
      <c r="AU938" s="46"/>
      <c r="AV938" s="37"/>
      <c r="AW938" s="29"/>
      <c r="AX938" s="117"/>
      <c r="AY938" s="118"/>
      <c r="AZ938" s="118"/>
      <c r="BA938" s="67"/>
      <c r="BB938" s="45"/>
      <c r="BC938" s="25"/>
      <c r="BD938" s="45"/>
      <c r="BE938" s="107"/>
      <c r="BF938" s="107"/>
      <c r="BG938" s="46"/>
      <c r="BH938" s="46"/>
      <c r="BI938" s="46"/>
      <c r="BJ938" s="37"/>
      <c r="BK938" s="29"/>
      <c r="BL938" s="47"/>
      <c r="BM938" s="45"/>
      <c r="BN938" s="99"/>
      <c r="BO938" s="45"/>
      <c r="BP938" s="45"/>
      <c r="BQ938" s="25"/>
      <c r="BR938" s="45"/>
      <c r="BS938" s="45"/>
      <c r="BT938" s="114"/>
      <c r="BU938" s="294"/>
      <c r="BV938" s="46"/>
      <c r="BW938" s="46"/>
      <c r="BX938" s="37"/>
      <c r="BY938" s="57"/>
      <c r="BZ938" s="47"/>
      <c r="CA938" s="45"/>
      <c r="CB938" s="45"/>
      <c r="CC938" s="45"/>
      <c r="CD938" s="45"/>
      <c r="CE938" s="25"/>
      <c r="CF938" s="45"/>
      <c r="CG938" s="45"/>
      <c r="CH938" s="125"/>
      <c r="CI938" s="120"/>
      <c r="CJ938" s="292" t="s">
        <v>1191</v>
      </c>
      <c r="CK938" s="46"/>
      <c r="CL938" s="37"/>
      <c r="CM938" s="29"/>
      <c r="CN938" s="47"/>
      <c r="CO938" s="45"/>
      <c r="CP938" s="45"/>
      <c r="CQ938" s="45"/>
      <c r="CR938" s="45"/>
      <c r="CS938" s="25"/>
      <c r="CT938" s="45"/>
      <c r="CU938" s="45"/>
      <c r="CV938" s="125"/>
      <c r="CW938" s="120"/>
      <c r="CX938" s="292" t="s">
        <v>1191</v>
      </c>
      <c r="CY938" s="46"/>
      <c r="CZ938" s="37"/>
      <c r="DA938" s="29"/>
      <c r="DB938" s="47"/>
      <c r="DC938" s="280"/>
      <c r="DD938" s="45"/>
      <c r="DE938" s="45"/>
      <c r="DF938" s="45"/>
      <c r="DG938" s="25"/>
      <c r="DH938" s="45"/>
      <c r="DI938" s="45"/>
      <c r="DJ938" s="45"/>
      <c r="DK938" s="46"/>
      <c r="DL938" s="46"/>
      <c r="DM938" s="46"/>
      <c r="DN938" s="37"/>
      <c r="DO938" s="29"/>
      <c r="DP938" s="47"/>
      <c r="DQ938" s="25"/>
      <c r="DR938" s="45"/>
      <c r="DS938" s="45"/>
      <c r="DT938" s="45"/>
      <c r="DU938" s="25"/>
      <c r="DV938" s="45"/>
      <c r="DW938" s="107"/>
      <c r="DX938" s="107"/>
      <c r="DY938" s="46"/>
      <c r="DZ938" s="46"/>
      <c r="EA938" s="46"/>
      <c r="EB938" s="37"/>
      <c r="GU938" s="220"/>
      <c r="HX938" s="360"/>
      <c r="HY938" s="47"/>
      <c r="HZ938" s="45"/>
      <c r="IA938" s="99"/>
      <c r="IB938" s="45"/>
      <c r="IC938" s="45"/>
      <c r="ID938" s="25"/>
      <c r="IE938" s="45"/>
      <c r="IF938" s="45"/>
      <c r="IG938" s="116"/>
      <c r="IH938" s="294"/>
      <c r="II938" s="46"/>
      <c r="IJ938" s="46"/>
      <c r="IK938" s="37"/>
      <c r="IL938" s="29"/>
      <c r="IM938" s="47"/>
      <c r="IN938" s="45"/>
      <c r="IO938" s="45"/>
      <c r="IP938" s="45"/>
      <c r="IQ938" s="45"/>
      <c r="IR938" s="25"/>
      <c r="IS938" s="45"/>
      <c r="IT938" s="45"/>
      <c r="IU938" s="126"/>
      <c r="IV938" s="120"/>
      <c r="IW938" s="293"/>
      <c r="IX938" s="46"/>
      <c r="IY938" s="37"/>
      <c r="IZ938" s="278"/>
      <c r="JA938" s="47"/>
      <c r="JB938" s="45"/>
      <c r="JC938" s="99"/>
      <c r="JD938" s="45"/>
      <c r="JE938" s="45"/>
      <c r="JF938" s="25"/>
      <c r="JG938" s="45"/>
      <c r="JH938" s="45"/>
      <c r="JI938" s="116"/>
      <c r="JJ938" s="294"/>
      <c r="JK938" s="46"/>
      <c r="JL938" s="46"/>
      <c r="JM938" s="37"/>
      <c r="JN938" s="29"/>
      <c r="JO938" s="47"/>
      <c r="JP938" s="45"/>
      <c r="JQ938" s="45"/>
      <c r="JR938" s="45"/>
      <c r="JS938" s="45"/>
      <c r="JT938" s="25"/>
      <c r="JU938" s="45"/>
      <c r="JV938" s="45"/>
      <c r="JW938" s="126"/>
      <c r="JX938" s="120"/>
      <c r="JY938" s="293"/>
      <c r="JZ938" s="46"/>
      <c r="KA938" s="37"/>
      <c r="KB938" s="51"/>
      <c r="KC938" s="47"/>
      <c r="KD938" s="45"/>
      <c r="KE938" s="45"/>
      <c r="KF938" s="45"/>
      <c r="KG938" s="45"/>
      <c r="KH938" s="25"/>
      <c r="KI938" s="45"/>
      <c r="KJ938" s="45"/>
      <c r="KK938" s="119"/>
      <c r="KL938" s="120"/>
      <c r="KM938" s="292" t="s">
        <v>1191</v>
      </c>
      <c r="KN938" s="46"/>
      <c r="KO938" s="37"/>
      <c r="KP938" s="29"/>
      <c r="KQ938" s="47"/>
      <c r="KR938" s="45"/>
      <c r="KS938" s="45"/>
      <c r="KT938" s="45"/>
      <c r="KU938" s="45"/>
      <c r="KV938" s="25"/>
      <c r="KW938" s="45"/>
      <c r="KX938" s="45"/>
      <c r="KY938" s="122"/>
      <c r="KZ938" s="120"/>
      <c r="LA938" s="293"/>
      <c r="LB938" s="46"/>
      <c r="LC938" s="37"/>
      <c r="LD938" s="29"/>
      <c r="LE938" s="47"/>
      <c r="LF938" s="25"/>
      <c r="LG938" s="45"/>
      <c r="LH938" s="45"/>
      <c r="LI938" s="45"/>
      <c r="LJ938" s="25"/>
      <c r="LK938" s="45"/>
      <c r="LL938" s="71"/>
      <c r="LM938" s="26"/>
      <c r="LN938" s="120"/>
      <c r="LO938" s="293"/>
      <c r="LP938" s="46"/>
      <c r="LQ938" s="37"/>
      <c r="LR938" s="29"/>
      <c r="LS938" s="47"/>
      <c r="LT938" s="280"/>
      <c r="LU938" s="45"/>
      <c r="LV938" s="45"/>
      <c r="LW938" s="45"/>
      <c r="LX938" s="25"/>
      <c r="LY938" s="45"/>
      <c r="LZ938" s="45"/>
      <c r="MA938" s="45"/>
      <c r="MB938" s="46"/>
      <c r="MC938" s="46"/>
      <c r="MD938" s="46"/>
      <c r="ME938" s="37"/>
      <c r="MF938" s="29"/>
      <c r="MG938" s="47"/>
      <c r="MH938" s="280"/>
      <c r="MI938" s="45"/>
      <c r="MJ938" s="45"/>
      <c r="MK938" s="45"/>
      <c r="ML938" s="25"/>
      <c r="MM938" s="45"/>
      <c r="MN938" s="45"/>
      <c r="MO938" s="45"/>
      <c r="MP938" s="46"/>
      <c r="MQ938" s="46"/>
      <c r="MR938" s="46"/>
      <c r="MS938" s="37"/>
      <c r="MT938" s="29"/>
      <c r="MU938" s="47"/>
      <c r="MV938" s="280"/>
      <c r="MW938" s="45"/>
      <c r="MX938" s="45"/>
      <c r="MY938" s="45"/>
      <c r="MZ938" s="25"/>
      <c r="NA938" s="45"/>
      <c r="NB938" s="45"/>
      <c r="NC938" s="45"/>
      <c r="ND938" s="46"/>
      <c r="NE938" s="46"/>
      <c r="NF938" s="46"/>
      <c r="NG938" s="37"/>
      <c r="NH938" s="29"/>
      <c r="NI938" s="47"/>
      <c r="NJ938" s="280"/>
      <c r="NK938" s="45"/>
      <c r="NL938" s="45"/>
      <c r="NM938" s="45"/>
      <c r="NN938" s="25"/>
      <c r="NO938" s="45"/>
      <c r="NP938" s="45"/>
      <c r="NQ938" s="45"/>
      <c r="NR938" s="46"/>
      <c r="NS938" s="46"/>
      <c r="NT938" s="46"/>
      <c r="NU938" s="37"/>
    </row>
    <row r="939" spans="1:385" x14ac:dyDescent="0.25">
      <c r="A939" s="38"/>
      <c r="B939" s="39"/>
      <c r="C939" s="40"/>
      <c r="D939" s="40"/>
      <c r="E939" s="40"/>
      <c r="F939" s="135"/>
      <c r="G939" s="135"/>
      <c r="H939" s="42"/>
      <c r="I939" s="45"/>
      <c r="J939" s="45"/>
      <c r="K939" s="45"/>
      <c r="L939" s="45"/>
      <c r="M939" s="25"/>
      <c r="N939" s="45"/>
      <c r="O939" s="107"/>
      <c r="P939" s="107"/>
      <c r="Q939" s="45"/>
      <c r="R939" s="45"/>
      <c r="S939" s="45"/>
      <c r="T939" s="37"/>
      <c r="U939" s="29"/>
      <c r="V939" s="47"/>
      <c r="W939" s="280"/>
      <c r="X939" s="45"/>
      <c r="Y939" s="45"/>
      <c r="Z939" s="45"/>
      <c r="AA939" s="25"/>
      <c r="AB939" s="45"/>
      <c r="AC939" s="107"/>
      <c r="AD939" s="107"/>
      <c r="AE939" s="45"/>
      <c r="AF939" s="45"/>
      <c r="AG939" s="45"/>
      <c r="AH939" s="37"/>
      <c r="AI939" s="29"/>
      <c r="AJ939" s="47"/>
      <c r="AK939" s="45"/>
      <c r="AL939" s="45"/>
      <c r="AM939" s="45"/>
      <c r="AN939" s="45"/>
      <c r="AO939" s="25"/>
      <c r="AP939" s="45"/>
      <c r="AQ939" s="45"/>
      <c r="AR939" s="45"/>
      <c r="AS939" s="45"/>
      <c r="AT939" s="45"/>
      <c r="AU939" s="45"/>
      <c r="AV939" s="37"/>
      <c r="AW939" s="29"/>
      <c r="AX939" s="47"/>
      <c r="AY939" s="43"/>
      <c r="AZ939" s="43"/>
      <c r="BA939" s="45"/>
      <c r="BB939" s="45"/>
      <c r="BC939" s="25"/>
      <c r="BD939" s="45"/>
      <c r="BE939" s="45"/>
      <c r="BF939" s="45"/>
      <c r="BG939" s="45"/>
      <c r="BH939" s="45"/>
      <c r="BI939" s="45"/>
      <c r="BJ939" s="37"/>
      <c r="BK939" s="29"/>
      <c r="BL939" s="322" t="s">
        <v>38</v>
      </c>
      <c r="BM939" s="322"/>
      <c r="BN939" s="127">
        <f t="shared" ref="BN939:BN942" si="4219">SUM(BN877,BN881,BN885,BN889,BN893,BN897,BN901,BN905,BN909,BN913,BN917,BN921,BN925)*100</f>
        <v>59300</v>
      </c>
      <c r="BO939" s="280"/>
      <c r="BP939" s="45"/>
      <c r="BQ939" s="25">
        <f t="shared" ref="BQ939:BQ942" si="4220">BN939/BR939</f>
        <v>3953.3333333333335</v>
      </c>
      <c r="BR939" s="127">
        <f>SUM(BR877,BR881,BR885,BR889,BR894,BR897,BR902,BR905,BR909,BR913,BR917,BR921,BR925)</f>
        <v>15</v>
      </c>
      <c r="BS939" s="45"/>
      <c r="BT939" s="274" t="str">
        <f>BT877</f>
        <v>ギャルキティキーケース</v>
      </c>
      <c r="BU939" s="271">
        <f>BU877</f>
        <v>726</v>
      </c>
      <c r="BV939" s="127">
        <f>SUM(BV877,BV881,BV885,BV889,BV893,BV897,BV901,BV905,BV909,BV913,BV917,BV921,BV925)</f>
        <v>10890</v>
      </c>
      <c r="BW939" s="107">
        <f>BV939/BN939</f>
        <v>0.1836424957841484</v>
      </c>
      <c r="BX939" s="37"/>
      <c r="BY939" s="57"/>
      <c r="BZ939" s="322" t="s">
        <v>38</v>
      </c>
      <c r="CA939" s="322"/>
      <c r="CB939" s="127">
        <f>SUM(CB877,CB881,CB885,CB889,CB893,CB897,CB901,CB905,CB909,CB913,CB917,CB921,CB925)*100</f>
        <v>44900</v>
      </c>
      <c r="CC939" s="280"/>
      <c r="CD939" s="45"/>
      <c r="CE939" s="25">
        <f>CB939/CF939</f>
        <v>7483.333333333333</v>
      </c>
      <c r="CF939" s="127">
        <f>SUM(CF877,CF881,CF885,CF889,CF894,CF897,CF902,CF905,CF909,CF913,CF917,CF921,CF925)</f>
        <v>6</v>
      </c>
      <c r="CG939" s="45"/>
      <c r="CH939" s="274" t="str">
        <f t="shared" ref="CH939:CI939" si="4221">CH877</f>
        <v>ジャグラーサウンドボタン</v>
      </c>
      <c r="CI939" s="271">
        <f t="shared" si="4221"/>
        <v>748</v>
      </c>
      <c r="CJ939" s="127">
        <f>SUM(CJ877,CJ881,CJ885,CJ889,CJ893,CJ897,CJ901,CJ905,CJ909,CJ913,CJ917,CJ921,CJ925)</f>
        <v>4488</v>
      </c>
      <c r="CK939" s="107">
        <f>CJ939/CB939</f>
        <v>9.9955456570155907E-2</v>
      </c>
      <c r="CL939" s="37"/>
      <c r="CM939" s="29"/>
      <c r="CN939" s="322" t="s">
        <v>38</v>
      </c>
      <c r="CO939" s="322"/>
      <c r="CP939" s="127">
        <f>SUM(CP877,CP881,CP885,CP889,CP893,CP897,CP901,CP905,CP909,CP913,CP917,CP921,CP925)*100</f>
        <v>41500</v>
      </c>
      <c r="CQ939" s="280"/>
      <c r="CR939" s="45"/>
      <c r="CS939" s="25">
        <f t="shared" ref="CS939:CS942" si="4222">CP939/CT939</f>
        <v>1886.3636363636363</v>
      </c>
      <c r="CT939" s="127">
        <f>SUM(CT877,CT881,CT885,CT889,CT894,CT897,CT902,CT905,CT909,CT913,CT917,CT921,CT925)</f>
        <v>22</v>
      </c>
      <c r="CU939" s="45"/>
      <c r="CV939" s="44" t="str">
        <f t="shared" ref="CV939:CW939" si="4223">CV877</f>
        <v>ゴールドイヤホン</v>
      </c>
      <c r="CW939" s="43">
        <f t="shared" si="4223"/>
        <v>770</v>
      </c>
      <c r="CX939" s="127">
        <f>SUM(CX877,CX881,CX885,CX889,CX893,CX897,CX901,CX905,CX909,CX913,CX917,CX921,CX925)</f>
        <v>15400</v>
      </c>
      <c r="CY939" s="107">
        <f>CX939/CP939</f>
        <v>0.37108433734939761</v>
      </c>
      <c r="CZ939" s="37"/>
      <c r="DA939" s="29"/>
      <c r="DB939" s="47"/>
      <c r="DC939" s="280"/>
      <c r="DD939" s="45"/>
      <c r="DE939" s="45"/>
      <c r="DF939" s="45"/>
      <c r="DG939" s="25"/>
      <c r="DH939" s="45"/>
      <c r="DI939" s="107"/>
      <c r="DJ939" s="107"/>
      <c r="DK939" s="45"/>
      <c r="DL939" s="45"/>
      <c r="DM939" s="45"/>
      <c r="DN939" s="37"/>
      <c r="DO939" s="29"/>
      <c r="DP939" s="47"/>
      <c r="DY939" s="45"/>
      <c r="DZ939" s="45"/>
      <c r="EA939" s="45"/>
      <c r="EB939" s="37"/>
      <c r="GU939" s="220"/>
      <c r="GV939" s="128"/>
      <c r="GW939" s="248"/>
      <c r="GX939" s="128"/>
      <c r="GY939" s="128"/>
      <c r="GZ939" s="29"/>
      <c r="HB939" s="166"/>
      <c r="HC939" s="29"/>
      <c r="HD939" s="29"/>
      <c r="HE939" s="29"/>
      <c r="HF939" s="29"/>
      <c r="HG939" s="31"/>
      <c r="HK939" s="128"/>
      <c r="HL939" s="128"/>
      <c r="HM939" s="128"/>
      <c r="HN939" s="29"/>
      <c r="HP939" s="166"/>
      <c r="HQ939" s="29"/>
      <c r="HR939" s="29"/>
      <c r="HS939" s="29"/>
      <c r="HT939" s="29"/>
      <c r="HU939" s="31"/>
      <c r="HX939" s="360"/>
      <c r="HY939" s="322" t="s">
        <v>38</v>
      </c>
      <c r="HZ939" s="322"/>
      <c r="IA939" s="127">
        <f t="shared" ref="IA939:IA942" si="4224">SUM(IA877,IA881,IA885,IA889,IA893,IA897,IA901,IA905,IA909,IA913,IA917,IA921,IA925)*100</f>
        <v>30900</v>
      </c>
      <c r="IB939" s="280"/>
      <c r="IC939" s="45"/>
      <c r="ID939" s="25">
        <f t="shared" ref="ID939:ID942" si="4225">IA939/IE939</f>
        <v>2809.090909090909</v>
      </c>
      <c r="IE939" s="127">
        <f>SUM(IE877,IE881,IE885,IE889,IE894,IE897,IE902,IE905,IE909,IE913,IE917,IE921,IE925)</f>
        <v>11</v>
      </c>
      <c r="IF939" s="45"/>
      <c r="IG939" s="274" t="str">
        <f>IG877</f>
        <v>お菓子ウォレット</v>
      </c>
      <c r="IH939" s="271">
        <f>IH877</f>
        <v>800</v>
      </c>
      <c r="II939" s="127">
        <f>SUM(II877,II881,II885,II889,II893,II897,II901,II905,II909,II913,II917,II921,II925)</f>
        <v>9600</v>
      </c>
      <c r="IJ939" s="107">
        <f>II939/IA939</f>
        <v>0.31067961165048541</v>
      </c>
      <c r="IK939" s="37"/>
      <c r="IL939" s="29"/>
      <c r="IM939" s="322" t="s">
        <v>38</v>
      </c>
      <c r="IN939" s="322"/>
      <c r="IO939" s="127">
        <f t="shared" ref="IO939:IO942" si="4226">SUM(IO877,IO881,IO885,IO889,IO893,IO897,IO901,IO905,IO909,IO913,IO917,IO921,IO925)*100</f>
        <v>64900</v>
      </c>
      <c r="IP939" s="280"/>
      <c r="IQ939" s="45"/>
      <c r="IR939" s="25">
        <f t="shared" ref="IR939:IR942" si="4227">IO939/IS939</f>
        <v>5900</v>
      </c>
      <c r="IS939" s="127">
        <f>SUM(IS877,IS881,IS885,IS889,IS894,IS897,IS902,IS905,IS909,IS913,IS917,IS921,IS925)</f>
        <v>11</v>
      </c>
      <c r="IT939" s="45"/>
      <c r="IU939" s="274" t="str">
        <f>IU877</f>
        <v>ミニ香水</v>
      </c>
      <c r="IV939" s="271">
        <f>IV877</f>
        <v>1100</v>
      </c>
      <c r="IW939" s="127">
        <f>SUM(IW877,IW881,IW885,IW889,IW893,IW897,IW901,IW905,IW909,IW913,IW917,IW921,IW925)</f>
        <v>13200</v>
      </c>
      <c r="IX939" s="107">
        <f>IW939/IO939</f>
        <v>0.20338983050847459</v>
      </c>
      <c r="IY939" s="37"/>
      <c r="IZ939" s="130"/>
      <c r="JA939" s="322" t="s">
        <v>38</v>
      </c>
      <c r="JB939" s="322"/>
      <c r="JC939" s="127">
        <f t="shared" ref="JC939:JC942" si="4228">SUM(JC877,JC881,JC885,JC889,JC893,JC897,JC901,JC905,JC909,JC913,JC917,JC921,JC925)*100</f>
        <v>79400</v>
      </c>
      <c r="JD939" s="280"/>
      <c r="JE939" s="45"/>
      <c r="JF939" s="25">
        <f t="shared" ref="JF939:JF942" si="4229">JC939/JG939</f>
        <v>3609.090909090909</v>
      </c>
      <c r="JG939" s="127">
        <f>SUM(JG877,JG881,JG885,JG889,JG894,JG897,JG902,JG905,JG909,JG913,JG917,JG921,JG925)</f>
        <v>22</v>
      </c>
      <c r="JH939" s="45"/>
      <c r="JI939" s="274" t="str">
        <f>JI877</f>
        <v>サンリオFAN</v>
      </c>
      <c r="JJ939" s="271">
        <f>JJ877</f>
        <v>1100</v>
      </c>
      <c r="JK939" s="127">
        <f>SUM(JK877,JK881,JK885,JK889,JK893,JK897,JK901,JK905,JK909,JK913,JK917,JK921,JK925)</f>
        <v>29700</v>
      </c>
      <c r="JL939" s="107">
        <f>JK939/JC939</f>
        <v>0.37405541561712846</v>
      </c>
      <c r="JM939" s="37"/>
      <c r="JN939" s="29"/>
      <c r="JO939" s="322" t="s">
        <v>38</v>
      </c>
      <c r="JP939" s="322"/>
      <c r="JQ939" s="127">
        <f t="shared" ref="JQ939:JQ942" si="4230">SUM(JQ877,JQ881,JQ885,JQ889,JQ893,JQ897,JQ901,JQ905,JQ909,JQ913,JQ917,JQ921,JQ925)*100</f>
        <v>22100</v>
      </c>
      <c r="JR939" s="280"/>
      <c r="JS939" s="45"/>
      <c r="JT939" s="25">
        <f t="shared" ref="JT939:JT942" si="4231">JQ939/JU939</f>
        <v>1227.7777777777778</v>
      </c>
      <c r="JU939" s="127">
        <f>SUM(JU877,JU881,JU885,JU889,JU894,JU897,JU902,JU905,JU909,JU913,JU917,JU921,JU925)</f>
        <v>18</v>
      </c>
      <c r="JV939" s="45"/>
      <c r="JW939" s="274" t="str">
        <f>JW877</f>
        <v>猫アイシャドウ</v>
      </c>
      <c r="JX939" s="271">
        <f>JX877</f>
        <v>1034</v>
      </c>
      <c r="JY939" s="127">
        <f>SUM(JY877,JY881,JY885,JY889,JY893,JY897,JY901,JY905,JY909,JY913,JY917,JY921,JY925)</f>
        <v>21714</v>
      </c>
      <c r="JZ939" s="107">
        <f>JY939/JQ939</f>
        <v>0.98253393665158373</v>
      </c>
      <c r="KA939" s="37"/>
      <c r="KB939" s="51"/>
      <c r="KC939" s="322" t="s">
        <v>38</v>
      </c>
      <c r="KD939" s="322"/>
      <c r="KE939" s="127">
        <f t="shared" ref="KE939:KE942" si="4232">SUM(KE877,KE881,KE885,KE889,KE893,KE897,KE901,KE905,KE909,KE913,KE917,KE921,KE925)*100</f>
        <v>95100</v>
      </c>
      <c r="KF939" s="280"/>
      <c r="KG939" s="45"/>
      <c r="KH939" s="25">
        <f t="shared" ref="KH939:KH942" si="4233">KE939/KI939</f>
        <v>4528.5714285714284</v>
      </c>
      <c r="KI939" s="127">
        <f>SUM(KI877,KI881,KI885,KI889,KI894,KI897,KI902,KI905,KI909,KI913,KI917,KI921,KI925)</f>
        <v>21</v>
      </c>
      <c r="KJ939" s="45"/>
      <c r="KK939" s="274" t="str">
        <f>KK877</f>
        <v>サンリオFAN</v>
      </c>
      <c r="KL939" s="271">
        <f>KL877</f>
        <v>1100</v>
      </c>
      <c r="KM939" s="127">
        <f>SUM(KM877,KM881,KM885,KM889,KM893,KM897,KM901,KM905,KM909,KM913,KM917,KM921,KM925)</f>
        <v>25300</v>
      </c>
      <c r="KN939" s="107">
        <f>KM939/KE939</f>
        <v>0.26603575184016826</v>
      </c>
      <c r="KO939" s="37"/>
      <c r="KP939" s="29"/>
      <c r="KQ939" s="322" t="s">
        <v>38</v>
      </c>
      <c r="KR939" s="322"/>
      <c r="KS939" s="127">
        <f t="shared" ref="KS939:KS942" si="4234">SUM(KS877,KS881,KS885,KS889,KS893,KS897,KS901,KS905,KS909,KS913,KS917,KS921,KS925)*100</f>
        <v>47800</v>
      </c>
      <c r="KT939" s="280"/>
      <c r="KU939" s="45"/>
      <c r="KV939" s="25">
        <f t="shared" ref="KV939:KV942" si="4235">KS939/KW939</f>
        <v>4780</v>
      </c>
      <c r="KW939" s="127">
        <f>SUM(KW877,KW881,KW885,KW889,KW894,KW897,KW902,KW905,KW909,KW913,KW917,KW921,KW925)</f>
        <v>10</v>
      </c>
      <c r="KX939" s="45"/>
      <c r="KY939" s="281" t="str">
        <f>KY877</f>
        <v>ジャグラーサウンドフラッシュ</v>
      </c>
      <c r="KZ939" s="271">
        <f>KZ877</f>
        <v>800</v>
      </c>
      <c r="LA939" s="127">
        <f>SUM(LA877,LA881,LA885,LA889,LA893,LA897,LA901,LA905,LA909,LA913,LA917,LA921,LA925)</f>
        <v>8800</v>
      </c>
      <c r="LB939" s="107">
        <f>LA939/KS939</f>
        <v>0.18410041841004185</v>
      </c>
      <c r="LC939" s="37"/>
      <c r="LD939" s="29"/>
      <c r="LE939" s="47"/>
      <c r="LH939" s="45"/>
      <c r="LI939" s="45"/>
      <c r="LJ939" s="25"/>
      <c r="LK939" s="45"/>
      <c r="LL939" s="45"/>
      <c r="LM939" s="274"/>
      <c r="LN939" s="271"/>
      <c r="LO939" s="131"/>
      <c r="LP939" s="107"/>
      <c r="LQ939" s="37"/>
      <c r="LR939" s="29"/>
      <c r="LS939" s="47"/>
      <c r="LT939" s="280"/>
      <c r="LU939" s="45"/>
      <c r="LV939" s="45"/>
      <c r="LW939" s="45"/>
      <c r="LX939" s="25"/>
      <c r="LY939" s="45"/>
      <c r="LZ939" s="107"/>
      <c r="MA939" s="107"/>
      <c r="MB939" s="45"/>
      <c r="MC939" s="45"/>
      <c r="MD939" s="45"/>
      <c r="ME939" s="37"/>
      <c r="MF939" s="29"/>
      <c r="MG939" s="47"/>
      <c r="MH939" s="280"/>
      <c r="MI939" s="45"/>
      <c r="MJ939" s="45"/>
      <c r="MK939" s="45"/>
      <c r="ML939" s="25"/>
      <c r="MM939" s="45"/>
      <c r="MN939" s="107"/>
      <c r="MO939" s="107"/>
      <c r="MP939" s="45"/>
      <c r="MQ939" s="45"/>
      <c r="MR939" s="45"/>
      <c r="MS939" s="37"/>
      <c r="MT939" s="29"/>
      <c r="MU939" s="47"/>
      <c r="MV939" s="280"/>
      <c r="MW939" s="45"/>
      <c r="MX939" s="45"/>
      <c r="MY939" s="45"/>
      <c r="MZ939" s="25"/>
      <c r="NA939" s="45"/>
      <c r="NB939" s="107"/>
      <c r="NC939" s="107"/>
      <c r="ND939" s="45"/>
      <c r="NE939" s="45"/>
      <c r="NF939" s="45"/>
      <c r="NG939" s="37"/>
      <c r="NH939" s="29"/>
      <c r="NI939" s="47"/>
      <c r="NJ939" s="280"/>
      <c r="NK939" s="45"/>
      <c r="NL939" s="45"/>
      <c r="NM939" s="45"/>
      <c r="NN939" s="25"/>
      <c r="NO939" s="45"/>
      <c r="NP939" s="107"/>
      <c r="NQ939" s="107"/>
      <c r="NR939" s="45"/>
      <c r="NS939" s="45"/>
      <c r="NT939" s="45"/>
      <c r="NU939" s="37"/>
    </row>
    <row r="940" spans="1:385" x14ac:dyDescent="0.25">
      <c r="A940" s="38"/>
      <c r="B940" s="132"/>
      <c r="C940" s="40"/>
      <c r="D940" s="40"/>
      <c r="E940" s="40"/>
      <c r="F940" s="135"/>
      <c r="G940" s="135"/>
      <c r="H940" s="208"/>
      <c r="I940" s="71"/>
      <c r="J940" s="280"/>
      <c r="K940" s="45"/>
      <c r="L940" s="45"/>
      <c r="M940" s="25"/>
      <c r="N940" s="45"/>
      <c r="O940" s="107"/>
      <c r="P940" s="107"/>
      <c r="Q940" s="45"/>
      <c r="R940" s="45"/>
      <c r="S940" s="45"/>
      <c r="T940" s="37"/>
      <c r="U940" s="29"/>
      <c r="V940" s="47"/>
      <c r="W940" s="45"/>
      <c r="X940" s="45"/>
      <c r="Y940" s="45"/>
      <c r="Z940" s="45"/>
      <c r="AA940" s="25"/>
      <c r="AB940" s="45"/>
      <c r="AC940" s="107"/>
      <c r="AD940" s="107"/>
      <c r="AE940" s="45"/>
      <c r="AF940" s="45"/>
      <c r="AG940" s="45"/>
      <c r="AH940" s="37"/>
      <c r="AI940" s="29"/>
      <c r="AJ940" s="47"/>
      <c r="AK940" s="45"/>
      <c r="AL940" s="45"/>
      <c r="AM940" s="45"/>
      <c r="AN940" s="45"/>
      <c r="AO940" s="25"/>
      <c r="AP940" s="45"/>
      <c r="AQ940" s="45"/>
      <c r="AR940" s="45"/>
      <c r="AS940" s="45"/>
      <c r="AT940" s="45"/>
      <c r="AU940" s="45"/>
      <c r="AV940" s="37"/>
      <c r="AW940" s="29"/>
      <c r="AX940" s="47"/>
      <c r="AY940" s="45"/>
      <c r="AZ940" s="45"/>
      <c r="BA940" s="45"/>
      <c r="BB940" s="45"/>
      <c r="BC940" s="25"/>
      <c r="BD940" s="45"/>
      <c r="BE940" s="45"/>
      <c r="BF940" s="45"/>
      <c r="BG940" s="45"/>
      <c r="BH940" s="45"/>
      <c r="BI940" s="45"/>
      <c r="BJ940" s="37"/>
      <c r="BK940" s="29"/>
      <c r="BL940" s="322" t="s">
        <v>38</v>
      </c>
      <c r="BM940" s="322"/>
      <c r="BN940" s="127">
        <f t="shared" si="4219"/>
        <v>33500</v>
      </c>
      <c r="BO940" s="280"/>
      <c r="BP940" s="45"/>
      <c r="BQ940" s="25">
        <f t="shared" si="4220"/>
        <v>2576.9230769230771</v>
      </c>
      <c r="BR940" s="127">
        <f>SUM(BR878,BR882,BR886,BR890,BR894,BR898,BR901,BR906,BR910,BR914,BR918,BR922,BR926)</f>
        <v>13</v>
      </c>
      <c r="BS940" s="45"/>
      <c r="BT940" s="274" t="str">
        <f t="shared" ref="BT940:BU940" si="4236">BT878</f>
        <v>ゴールドイヤホン</v>
      </c>
      <c r="BU940" s="271">
        <f t="shared" si="4236"/>
        <v>770</v>
      </c>
      <c r="BV940" s="127">
        <f>SUM(BV878,BV882,BV886,BV890,BV894,BV898,BV901,BV906,BV910,BV914,BV918,BV922,BV926)</f>
        <v>7326</v>
      </c>
      <c r="BW940" s="107">
        <f>BV940/BN940</f>
        <v>0.21868656716417911</v>
      </c>
      <c r="BX940" s="37"/>
      <c r="BY940" s="57"/>
      <c r="BZ940" s="322" t="s">
        <v>38</v>
      </c>
      <c r="CA940" s="322"/>
      <c r="CB940" s="127">
        <f>SUM(CB878,CB882,CB886,CB890,CB894,CB898,CB902,CB906,CB910,CB914,CB918,CB922,CB926)*100</f>
        <v>21300</v>
      </c>
      <c r="CC940" s="280"/>
      <c r="CD940" s="45"/>
      <c r="CE940" s="25">
        <f>CB940/CF940</f>
        <v>2366.6666666666665</v>
      </c>
      <c r="CF940" s="127">
        <f>SUM(CF878,CF882,CF886,CF890,CF894,CF898,CF901,CF906,CF910,CF914,CF918,CF922,CF926)</f>
        <v>9</v>
      </c>
      <c r="CG940" s="45"/>
      <c r="CH940" s="274" t="str">
        <f t="shared" ref="CH940:CI940" si="4237">CH878</f>
        <v>じゃがりこイヤホン</v>
      </c>
      <c r="CI940" s="271">
        <f t="shared" si="4237"/>
        <v>1100</v>
      </c>
      <c r="CJ940" s="127">
        <f>SUM(CJ878,CJ882,CJ886,CJ890,CJ894,CJ898,CJ901,CJ906,CJ910,CJ914,CJ918,CJ922,CJ926)</f>
        <v>8844</v>
      </c>
      <c r="CK940" s="107">
        <f>CJ940/CB940</f>
        <v>0.41521126760563382</v>
      </c>
      <c r="CL940" s="37"/>
      <c r="CM940" s="29"/>
      <c r="CN940" s="322" t="s">
        <v>38</v>
      </c>
      <c r="CO940" s="322"/>
      <c r="CP940" s="127">
        <f>SUM(CP878,CP882,CP886,CP890,CP894,CP898,CP902,CP906,CP910,CP914,CP918,CP922,CP926)*100</f>
        <v>64100</v>
      </c>
      <c r="CQ940" s="280"/>
      <c r="CR940" s="45"/>
      <c r="CS940" s="25">
        <f t="shared" si="4222"/>
        <v>2289.2857142857142</v>
      </c>
      <c r="CT940" s="127">
        <f>SUM(CT878,CT882,CT886,CT890,CT894,CT898,CT901,CT906,CT910,CT914,CT918,CT922,CT926)</f>
        <v>28</v>
      </c>
      <c r="CU940" s="45"/>
      <c r="CV940" s="44" t="str">
        <f t="shared" ref="CV940:CW940" si="4238">CV878</f>
        <v>サンリオFAN</v>
      </c>
      <c r="CW940" s="43">
        <f t="shared" si="4238"/>
        <v>1100</v>
      </c>
      <c r="CX940" s="127">
        <f>SUM(CX878,CX882,CX886,CX890,CX894,CX898,CX901,CX906,CX910,CX914,CX918,CX922,CX926)</f>
        <v>30140</v>
      </c>
      <c r="CY940" s="107">
        <f>CX940/CP940</f>
        <v>0.47020280811232451</v>
      </c>
      <c r="CZ940" s="37"/>
      <c r="DA940" s="29"/>
      <c r="DB940" s="47"/>
      <c r="DC940" s="45"/>
      <c r="DD940" s="45"/>
      <c r="DE940" s="45"/>
      <c r="DF940" s="45"/>
      <c r="DG940" s="25"/>
      <c r="DH940" s="45"/>
      <c r="DI940" s="107"/>
      <c r="DJ940" s="107"/>
      <c r="DK940" s="45"/>
      <c r="DL940" s="45"/>
      <c r="DM940" s="45"/>
      <c r="DN940" s="37"/>
      <c r="DO940" s="29"/>
      <c r="DP940" s="47"/>
      <c r="DQ940" s="45"/>
      <c r="DR940" s="45"/>
      <c r="DS940" s="45"/>
      <c r="DT940" s="45"/>
      <c r="DU940" s="25"/>
      <c r="DV940" s="45"/>
      <c r="DW940" s="45"/>
      <c r="DX940" s="45"/>
      <c r="DY940" s="45"/>
      <c r="DZ940" s="45"/>
      <c r="EA940" s="45"/>
      <c r="EB940" s="37"/>
      <c r="GU940" s="220"/>
      <c r="GV940" s="29"/>
      <c r="GW940" s="31"/>
      <c r="GX940" s="29"/>
      <c r="GY940" s="29"/>
      <c r="GZ940" s="29"/>
      <c r="HB940" s="166"/>
      <c r="HC940" s="29"/>
      <c r="HD940" s="29"/>
      <c r="HE940" s="29"/>
      <c r="HF940" s="29"/>
      <c r="HG940" s="31"/>
      <c r="HK940" s="29"/>
      <c r="HL940" s="29"/>
      <c r="HM940" s="29"/>
      <c r="HN940" s="29"/>
      <c r="HP940" s="166"/>
      <c r="HQ940" s="29"/>
      <c r="HR940" s="29"/>
      <c r="HS940" s="29"/>
      <c r="HT940" s="29"/>
      <c r="HU940" s="31"/>
      <c r="HX940" s="360"/>
      <c r="HY940" s="322" t="s">
        <v>38</v>
      </c>
      <c r="HZ940" s="322"/>
      <c r="IA940" s="127">
        <f t="shared" si="4224"/>
        <v>36600</v>
      </c>
      <c r="IB940" s="280"/>
      <c r="IC940" s="45"/>
      <c r="ID940" s="25">
        <f t="shared" si="4225"/>
        <v>3660</v>
      </c>
      <c r="IE940" s="127">
        <f>SUM(IE878,IE882,IE886,IE890,IE894,IE898,IE901,IE906,IE910,IE914,IE918,IE922,IE926)</f>
        <v>10</v>
      </c>
      <c r="IF940" s="45"/>
      <c r="IG940" s="274" t="str">
        <f t="shared" ref="IG940:IH940" si="4239">IG878</f>
        <v>ゴールドイヤホン</v>
      </c>
      <c r="IH940" s="271">
        <f t="shared" si="4239"/>
        <v>770</v>
      </c>
      <c r="II940" s="127">
        <f>SUM(II878,II882,II886,II890,II894,II898,II901,II906,II910,II914,II918,II922,II926)</f>
        <v>10700</v>
      </c>
      <c r="IJ940" s="107">
        <f>II940/IA940</f>
        <v>0.29234972677595628</v>
      </c>
      <c r="IK940" s="37"/>
      <c r="IL940" s="29"/>
      <c r="IM940" s="322" t="s">
        <v>38</v>
      </c>
      <c r="IN940" s="322"/>
      <c r="IO940" s="127">
        <f t="shared" si="4226"/>
        <v>55300</v>
      </c>
      <c r="IP940" s="67"/>
      <c r="IQ940" s="45"/>
      <c r="IR940" s="25">
        <f t="shared" si="4227"/>
        <v>7900</v>
      </c>
      <c r="IS940" s="127">
        <f>SUM(IS878,IS882,IS886,IS890,IS894,IS898,IS901,IS906,IS910,IS914,IS918,IS922,IS926)</f>
        <v>7</v>
      </c>
      <c r="IT940" s="45"/>
      <c r="IU940" s="274" t="str">
        <f>IU878</f>
        <v>ジャグラーサウンドボタン</v>
      </c>
      <c r="IV940" s="271">
        <f t="shared" ref="IV940:IV942" si="4240">IV878</f>
        <v>900</v>
      </c>
      <c r="IW940" s="127">
        <f>SUM(IW878,IW882,IW886,IW890,IW894,IW898,IW901,IW906,IW910,IW914,IW918,IW922,IW926)</f>
        <v>6700</v>
      </c>
      <c r="IX940" s="107">
        <f>IW940/IO940</f>
        <v>0.12115732368896925</v>
      </c>
      <c r="IY940" s="37"/>
      <c r="IZ940" s="130"/>
      <c r="JA940" s="322" t="s">
        <v>38</v>
      </c>
      <c r="JB940" s="322"/>
      <c r="JC940" s="127">
        <f t="shared" si="4228"/>
        <v>67600</v>
      </c>
      <c r="JD940" s="280"/>
      <c r="JE940" s="45"/>
      <c r="JF940" s="25">
        <f t="shared" si="4229"/>
        <v>3755.5555555555557</v>
      </c>
      <c r="JG940" s="127">
        <f>SUM(JG878,JG882,JG886,JG890,JG894,JG898,JG901,JG906,JG910,JG914,JG918,JG922,JG926)</f>
        <v>18</v>
      </c>
      <c r="JH940" s="45"/>
      <c r="JI940" s="274" t="str">
        <f t="shared" ref="JI940:JJ940" si="4241">JI878</f>
        <v>サンリオキーケース</v>
      </c>
      <c r="JJ940" s="271">
        <f t="shared" si="4241"/>
        <v>726</v>
      </c>
      <c r="JK940" s="127">
        <f>SUM(JK878,JK882,JK886,JK890,JK894,JK898,JK901,JK906,JK910,JK914,JK918,JK922,JK926)</f>
        <v>14938</v>
      </c>
      <c r="JL940" s="107">
        <f>JK940/JC940</f>
        <v>0.22097633136094674</v>
      </c>
      <c r="JM940" s="37"/>
      <c r="JN940" s="29"/>
      <c r="JO940" s="322" t="s">
        <v>38</v>
      </c>
      <c r="JP940" s="322"/>
      <c r="JQ940" s="127">
        <f t="shared" si="4230"/>
        <v>29000</v>
      </c>
      <c r="JR940" s="280"/>
      <c r="JS940" s="45"/>
      <c r="JT940" s="25">
        <f t="shared" si="4231"/>
        <v>5800</v>
      </c>
      <c r="JU940" s="127">
        <f>SUM(JU878,JU882,JU886,JU890,JU894,JU898,JU901,JU906,JU910,JU914,JU918,JU922,JU926)</f>
        <v>5</v>
      </c>
      <c r="JV940" s="45"/>
      <c r="JW940" s="274" t="str">
        <f t="shared" ref="JW940:JX940" si="4242">JW878</f>
        <v>たまごっちアイカラー</v>
      </c>
      <c r="JX940" s="271">
        <f t="shared" si="4242"/>
        <v>1200</v>
      </c>
      <c r="JY940" s="127">
        <f>SUM(JY878,JY882,JY886,JY890,JY894,JY898,JY901,JY906,JY910,JY914,JY918,JY922,JY926)</f>
        <v>5834</v>
      </c>
      <c r="JZ940" s="107">
        <f>JY940/JQ940</f>
        <v>0.20117241379310344</v>
      </c>
      <c r="KA940" s="37"/>
      <c r="KB940" s="51"/>
      <c r="KC940" s="322" t="s">
        <v>38</v>
      </c>
      <c r="KD940" s="322"/>
      <c r="KE940" s="127">
        <f t="shared" si="4232"/>
        <v>51000</v>
      </c>
      <c r="KF940" s="280"/>
      <c r="KG940" s="45"/>
      <c r="KH940" s="25">
        <f t="shared" si="4233"/>
        <v>3000</v>
      </c>
      <c r="KI940" s="127">
        <f>SUM(KI878,KI882,KI886,KI890,KI894,KI898,KI901,KI906,KI910,KI914,KI918,KI922,KI926)</f>
        <v>17</v>
      </c>
      <c r="KJ940" s="45"/>
      <c r="KK940" s="274" t="str">
        <f t="shared" ref="KK940:KL940" si="4243">KK878</f>
        <v>ミニ香水</v>
      </c>
      <c r="KL940" s="271">
        <f t="shared" si="4243"/>
        <v>1000</v>
      </c>
      <c r="KM940" s="127">
        <f>SUM(KM878,KM882,KM886,KM890,KM894,KM898,KM901,KM906,KM910,KM914,KM918,KM922,KM926)</f>
        <v>17100</v>
      </c>
      <c r="KN940" s="107">
        <f>KM940/KE940</f>
        <v>0.3352941176470588</v>
      </c>
      <c r="KO940" s="37"/>
      <c r="KP940" s="29"/>
      <c r="KQ940" s="322" t="s">
        <v>38</v>
      </c>
      <c r="KR940" s="322"/>
      <c r="KS940" s="127">
        <f t="shared" si="4234"/>
        <v>28500</v>
      </c>
      <c r="KT940" s="280"/>
      <c r="KU940" s="45"/>
      <c r="KV940" s="25">
        <f t="shared" si="4235"/>
        <v>2850</v>
      </c>
      <c r="KW940" s="127">
        <f>SUM(KW878,KW882,KW886,KW890,KW894,KW898,KW901,KW906,KW910,KW914,KW918,KW922,KW926)</f>
        <v>10</v>
      </c>
      <c r="KX940" s="45"/>
      <c r="KY940" s="281" t="str">
        <f t="shared" ref="KY940:KZ940" si="4244">KY878</f>
        <v>デジタルミニカメラ</v>
      </c>
      <c r="KZ940" s="271">
        <f t="shared" si="4244"/>
        <v>800</v>
      </c>
      <c r="LA940" s="127">
        <f>SUM(LA878,LA882,LA886,LA890,LA894,LA898,LA901,LA906,LA910,LA914,LA918,LA922,LA926)</f>
        <v>9500</v>
      </c>
      <c r="LB940" s="107">
        <f>LA940/KS940</f>
        <v>0.33333333333333331</v>
      </c>
      <c r="LC940" s="37"/>
      <c r="LD940" s="29"/>
      <c r="LE940" s="47"/>
      <c r="LF940" s="45"/>
      <c r="LG940" s="45"/>
      <c r="LH940" s="45"/>
      <c r="LI940" s="45"/>
      <c r="LJ940" s="25"/>
      <c r="LK940" s="45"/>
      <c r="LL940" s="45"/>
      <c r="LM940" s="63"/>
      <c r="LN940" s="280"/>
      <c r="LO940" s="45"/>
      <c r="LP940" s="46"/>
      <c r="LQ940" s="37"/>
      <c r="LR940" s="29"/>
      <c r="LS940" s="47"/>
      <c r="LT940" s="45"/>
      <c r="LU940" s="45"/>
      <c r="LV940" s="45"/>
      <c r="LW940" s="45"/>
      <c r="LX940" s="25"/>
      <c r="LY940" s="45"/>
      <c r="LZ940" s="107"/>
      <c r="MA940" s="107"/>
      <c r="MB940" s="45"/>
      <c r="MC940" s="45"/>
      <c r="MD940" s="45"/>
      <c r="ME940" s="37"/>
      <c r="MF940" s="29"/>
      <c r="MG940" s="47"/>
      <c r="MH940" s="45"/>
      <c r="MI940" s="45"/>
      <c r="MJ940" s="45"/>
      <c r="MK940" s="45"/>
      <c r="ML940" s="25"/>
      <c r="MM940" s="45"/>
      <c r="MN940" s="107"/>
      <c r="MO940" s="107"/>
      <c r="MP940" s="45"/>
      <c r="MQ940" s="45"/>
      <c r="MR940" s="45"/>
      <c r="MS940" s="37"/>
      <c r="MT940" s="29"/>
      <c r="MU940" s="47"/>
      <c r="MV940" s="45"/>
      <c r="MW940" s="45"/>
      <c r="MX940" s="45"/>
      <c r="MY940" s="45"/>
      <c r="MZ940" s="25"/>
      <c r="NA940" s="45"/>
      <c r="NB940" s="107"/>
      <c r="NC940" s="107"/>
      <c r="ND940" s="45"/>
      <c r="NE940" s="45"/>
      <c r="NF940" s="45"/>
      <c r="NG940" s="37"/>
      <c r="NH940" s="29"/>
      <c r="NI940" s="47"/>
      <c r="NJ940" s="45"/>
      <c r="NK940" s="45"/>
      <c r="NL940" s="45"/>
      <c r="NM940" s="45"/>
      <c r="NN940" s="25"/>
      <c r="NO940" s="45"/>
      <c r="NP940" s="107"/>
      <c r="NQ940" s="107"/>
      <c r="NR940" s="45"/>
      <c r="NS940" s="45"/>
      <c r="NT940" s="45"/>
      <c r="NU940" s="37"/>
    </row>
    <row r="941" spans="1:385" x14ac:dyDescent="0.25">
      <c r="A941" s="136" t="s">
        <v>1192</v>
      </c>
      <c r="B941" s="137">
        <f>SUMIF(B877:B940,"&gt;=0")</f>
        <v>27262</v>
      </c>
      <c r="C941" s="137">
        <f>SUMIF(C877:C940,"&gt;=0")</f>
        <v>11390</v>
      </c>
      <c r="D941" s="137">
        <f>SUMIF(D877:D940,"&gt;=0")</f>
        <v>4842</v>
      </c>
      <c r="E941" s="142">
        <f>SUMIF(E877:E940,"&gt;=0")</f>
        <v>11691</v>
      </c>
      <c r="F941" s="249"/>
      <c r="G941" s="249"/>
      <c r="H941" s="208"/>
      <c r="I941" s="319">
        <f>J933+AL933+DR933+AZ933+BN933+KS933+CP933+LG934+DD933+LU933+KE933+CB933+IA933+IO933+JC933+JQ933+NK933+MW933+MI933+X933</f>
        <v>2726200</v>
      </c>
      <c r="J941" s="319"/>
      <c r="K941" s="33" t="s">
        <v>45</v>
      </c>
      <c r="L941" s="45"/>
      <c r="M941" s="325" t="s">
        <v>1190</v>
      </c>
      <c r="N941" s="325"/>
      <c r="O941" s="139">
        <f>O937+LP937+DI937+LZ937+CX936+CJ936+KM936+BV936+AQ937+BE937+DW937+LA936+AC937+II936+IW936+JK936+JY936+NP937+NB937+MN937</f>
        <v>781038</v>
      </c>
      <c r="P941" s="139"/>
      <c r="Q941" s="45"/>
      <c r="R941" s="45"/>
      <c r="S941" s="45"/>
      <c r="T941" s="37"/>
      <c r="U941" s="29"/>
      <c r="V941" s="47"/>
      <c r="W941" s="319"/>
      <c r="X941" s="319"/>
      <c r="Y941" s="33"/>
      <c r="Z941" s="45"/>
      <c r="AA941" s="25"/>
      <c r="AB941" s="45"/>
      <c r="AC941" s="107"/>
      <c r="AD941" s="107"/>
      <c r="AE941" s="45"/>
      <c r="AF941" s="45"/>
      <c r="AG941" s="45"/>
      <c r="AH941" s="37"/>
      <c r="AI941" s="29"/>
      <c r="AJ941" s="47"/>
      <c r="AK941" s="45"/>
      <c r="AL941" s="45"/>
      <c r="AM941" s="45"/>
      <c r="AN941" s="45"/>
      <c r="AO941" s="25"/>
      <c r="AP941" s="45"/>
      <c r="AQ941" s="45"/>
      <c r="AR941" s="45"/>
      <c r="AS941" s="45"/>
      <c r="AT941" s="45"/>
      <c r="AU941" s="45"/>
      <c r="AV941" s="37"/>
      <c r="AW941" s="29"/>
      <c r="AX941" s="47"/>
      <c r="AY941" s="45"/>
      <c r="AZ941" s="45"/>
      <c r="BA941" s="45"/>
      <c r="BB941" s="45"/>
      <c r="BC941" s="25"/>
      <c r="BD941" s="45"/>
      <c r="BE941" s="45"/>
      <c r="BF941" s="45"/>
      <c r="BG941" s="45"/>
      <c r="BH941" s="45"/>
      <c r="BI941" s="45"/>
      <c r="BJ941" s="37"/>
      <c r="BK941" s="29"/>
      <c r="BL941" s="322" t="s">
        <v>38</v>
      </c>
      <c r="BM941" s="322"/>
      <c r="BN941" s="127">
        <f t="shared" si="4219"/>
        <v>52400</v>
      </c>
      <c r="BO941" s="280"/>
      <c r="BP941" s="45"/>
      <c r="BQ941" s="25">
        <f t="shared" si="4220"/>
        <v>952.72727272727275</v>
      </c>
      <c r="BR941" s="127">
        <f t="shared" ref="BR941:BR942" si="4245">SUM(BR879,BR883,BR887,BR891,BR895,BR899,BR903,BR907,BR911,BR915,BR919,BR923,BR927)</f>
        <v>55</v>
      </c>
      <c r="BS941" s="45"/>
      <c r="BT941" s="274" t="str">
        <f t="shared" ref="BT941:BU941" si="4246">BT879</f>
        <v>サンリオシューズキーホルダー</v>
      </c>
      <c r="BU941" s="271">
        <f t="shared" si="4246"/>
        <v>396</v>
      </c>
      <c r="BV941" s="127">
        <f>SUM(BV879,BV883,BV887,BV891,BV895,BV899,BV903,BV907,BV911,BV915,BV919,BV923,BV927)</f>
        <v>17820</v>
      </c>
      <c r="BW941" s="107">
        <f>BV941/BN941</f>
        <v>0.34007633587786257</v>
      </c>
      <c r="BX941" s="37"/>
      <c r="BY941" s="57"/>
      <c r="BZ941" s="322" t="s">
        <v>38</v>
      </c>
      <c r="CA941" s="322"/>
      <c r="CB941" s="127">
        <f>SUM(CB879,CB883,CB887,CB891,CB895,CB899,CB903,CB907,CB911,CB915,CB919,CB923,CB927)*100</f>
        <v>57500</v>
      </c>
      <c r="CC941" s="280"/>
      <c r="CD941" s="45"/>
      <c r="CE941" s="25">
        <f>CB941/CF941</f>
        <v>821.42857142857144</v>
      </c>
      <c r="CF941" s="127">
        <f>SUM(CF879,CF883,CF887,CF891,CF895,CF899,CF903,CF907,CF911,CF915,CF919,CF923,CF927)</f>
        <v>70</v>
      </c>
      <c r="CG941" s="45"/>
      <c r="CH941" s="274" t="str">
        <f t="shared" ref="CH941:CI941" si="4247">CH879</f>
        <v>スプランキーラバー</v>
      </c>
      <c r="CI941" s="271">
        <f t="shared" si="4247"/>
        <v>187</v>
      </c>
      <c r="CJ941" s="127">
        <f>SUM(CJ879,CJ883,CJ887,CJ891,CJ895,CJ899,CJ903,CJ907,CJ911,CJ915,CJ919,CJ923,CJ927)</f>
        <v>13090</v>
      </c>
      <c r="CK941" s="107">
        <f>CJ941/CB941</f>
        <v>0.22765217391304349</v>
      </c>
      <c r="CL941" s="37"/>
      <c r="CM941" s="29"/>
      <c r="CN941" s="322" t="s">
        <v>38</v>
      </c>
      <c r="CO941" s="322"/>
      <c r="CP941" s="127">
        <f>SUM(CP879,CP883,CP887,CP891,CP895,CP899,CP903,CP907,CP911,CP915,CP919,CP923,CP927)*100</f>
        <v>43600</v>
      </c>
      <c r="CQ941" s="280"/>
      <c r="CR941" s="45"/>
      <c r="CS941" s="25">
        <f t="shared" si="4222"/>
        <v>4844.4444444444443</v>
      </c>
      <c r="CT941" s="127">
        <f t="shared" ref="CT941:CT942" si="4248">SUM(CT879,CT883,CT887,CT891,CT895,CT899,CT903,CT907,CT911,CT915,CT919,CT923,CT927)</f>
        <v>9</v>
      </c>
      <c r="CU941" s="45"/>
      <c r="CV941" s="44" t="str">
        <f t="shared" ref="CV941:CW941" si="4249">CV879</f>
        <v>ギャルキティキーケース</v>
      </c>
      <c r="CW941" s="43">
        <f t="shared" si="4249"/>
        <v>726</v>
      </c>
      <c r="CX941" s="127">
        <f>SUM(CX879,CX883,CX887,CX891,CX895,CX899,CX903,CX907,CX911,CX915,CX919,CX923,CX927)</f>
        <v>6534</v>
      </c>
      <c r="CY941" s="107">
        <f>CX941/CP941</f>
        <v>0.14986238532110091</v>
      </c>
      <c r="CZ941" s="37"/>
      <c r="DA941" s="29"/>
      <c r="DB941" s="47"/>
      <c r="DC941" s="319"/>
      <c r="DD941" s="319"/>
      <c r="DE941" s="33"/>
      <c r="DF941" s="45"/>
      <c r="DG941" s="25"/>
      <c r="DH941" s="45"/>
      <c r="DI941" s="107"/>
      <c r="DJ941" s="107"/>
      <c r="DK941" s="45"/>
      <c r="DL941" s="45"/>
      <c r="DM941" s="45"/>
      <c r="DN941" s="37"/>
      <c r="DO941" s="29"/>
      <c r="DP941" s="47"/>
      <c r="DQ941" s="45"/>
      <c r="DR941" s="45"/>
      <c r="DS941" s="45"/>
      <c r="DT941" s="45"/>
      <c r="DU941" s="25"/>
      <c r="DV941" s="45"/>
      <c r="DW941" s="45"/>
      <c r="DX941" s="45"/>
      <c r="DY941" s="45"/>
      <c r="DZ941" s="45"/>
      <c r="EA941" s="45"/>
      <c r="EB941" s="37"/>
      <c r="GU941" s="220"/>
      <c r="GV941" s="29"/>
      <c r="GW941" s="31"/>
      <c r="GX941" s="29"/>
      <c r="GY941" s="29"/>
      <c r="GZ941" s="29"/>
      <c r="HB941" s="166"/>
      <c r="HC941" s="29"/>
      <c r="HD941" s="29"/>
      <c r="HE941" s="29"/>
      <c r="HF941" s="29"/>
      <c r="HG941" s="31"/>
      <c r="HK941" s="29"/>
      <c r="HL941" s="29"/>
      <c r="HM941" s="29"/>
      <c r="HN941" s="29"/>
      <c r="HP941" s="166"/>
      <c r="HQ941" s="29"/>
      <c r="HR941" s="29"/>
      <c r="HS941" s="29"/>
      <c r="HT941" s="29"/>
      <c r="HU941" s="31"/>
      <c r="HX941" s="360"/>
      <c r="HY941" s="322" t="s">
        <v>38</v>
      </c>
      <c r="HZ941" s="322"/>
      <c r="IA941" s="127">
        <f t="shared" si="4224"/>
        <v>52200</v>
      </c>
      <c r="IB941" s="280"/>
      <c r="IC941" s="45"/>
      <c r="ID941" s="25">
        <f t="shared" si="4225"/>
        <v>5220</v>
      </c>
      <c r="IE941" s="127">
        <f t="shared" ref="IE941:IE942" si="4250">SUM(IE879,IE883,IE887,IE891,IE895,IE899,IE903,IE907,IE911,IE915,IE919,IE923,IE927)</f>
        <v>10</v>
      </c>
      <c r="IF941" s="45"/>
      <c r="IG941" s="274" t="str">
        <f t="shared" ref="IG941:IH941" si="4251">IG879</f>
        <v>アンパンマンもちふわ</v>
      </c>
      <c r="IH941" s="271">
        <f t="shared" si="4251"/>
        <v>673</v>
      </c>
      <c r="II941" s="127">
        <f>SUM(II879,II883,II887,II891,II895,II899,II903,II907,II911,II915,II919,II923,II927)</f>
        <v>6730</v>
      </c>
      <c r="IJ941" s="107">
        <f>II941/IA941</f>
        <v>0.12892720306513411</v>
      </c>
      <c r="IK941" s="37"/>
      <c r="IL941" s="29"/>
      <c r="IM941" s="322" t="s">
        <v>38</v>
      </c>
      <c r="IN941" s="322"/>
      <c r="IO941" s="127">
        <f t="shared" si="4226"/>
        <v>26600</v>
      </c>
      <c r="IP941" s="280"/>
      <c r="IQ941" s="45"/>
      <c r="IR941" s="25">
        <f t="shared" si="4227"/>
        <v>917.24137931034488</v>
      </c>
      <c r="IS941" s="127">
        <f t="shared" ref="IS941:IS942" si="4252">SUM(IS879,IS883,IS887,IS891,IS895,IS899,IS903,IS907,IS911,IS915,IS919,IS923,IS927)</f>
        <v>29</v>
      </c>
      <c r="IT941" s="45"/>
      <c r="IU941" s="274" t="str">
        <f>IU879</f>
        <v>SPGマスコット</v>
      </c>
      <c r="IV941" s="271">
        <f t="shared" si="4240"/>
        <v>165</v>
      </c>
      <c r="IW941" s="127">
        <f>SUM(IW879,IW883,IW887,IW891,IW895,IW899,IW903,IW907,IW911,IW915,IW919,IW923,IW927)</f>
        <v>4785</v>
      </c>
      <c r="IX941" s="107">
        <f>IW941/IO941</f>
        <v>0.17988721804511279</v>
      </c>
      <c r="IY941" s="37"/>
      <c r="IZ941" s="130"/>
      <c r="JA941" s="322" t="s">
        <v>38</v>
      </c>
      <c r="JB941" s="322"/>
      <c r="JC941" s="127">
        <f t="shared" si="4228"/>
        <v>22900</v>
      </c>
      <c r="JD941" s="280"/>
      <c r="JE941" s="45"/>
      <c r="JF941" s="25">
        <f t="shared" si="4229"/>
        <v>1908.3333333333333</v>
      </c>
      <c r="JG941" s="127">
        <f t="shared" ref="JG941:JG942" si="4253">SUM(JG879,JG883,JG887,JG891,JG895,JG899,JG903,JG907,JG911,JG915,JG919,JG923,JG927)</f>
        <v>12</v>
      </c>
      <c r="JH941" s="45"/>
      <c r="JI941" s="274" t="str">
        <f t="shared" ref="JI941:JJ941" si="4254">JI879</f>
        <v>おさるのジョージラバー</v>
      </c>
      <c r="JJ941" s="271">
        <f t="shared" si="4254"/>
        <v>335</v>
      </c>
      <c r="JK941" s="127">
        <f>SUM(JK879,JK883,JK887,JK891,JK895,JK899,JK903,JK907,JK911,JK915,JK919,JK923,JK927)</f>
        <v>7950</v>
      </c>
      <c r="JL941" s="107">
        <f>JK941/JC941</f>
        <v>0.34716157205240172</v>
      </c>
      <c r="JM941" s="37"/>
      <c r="JN941" s="29"/>
      <c r="JO941" s="322" t="s">
        <v>38</v>
      </c>
      <c r="JP941" s="322"/>
      <c r="JQ941" s="127">
        <f t="shared" si="4230"/>
        <v>43300</v>
      </c>
      <c r="JR941" s="280"/>
      <c r="JS941" s="45"/>
      <c r="JT941" s="25">
        <f t="shared" si="4231"/>
        <v>1396.7741935483871</v>
      </c>
      <c r="JU941" s="127">
        <f t="shared" ref="JU941:JU942" si="4255">SUM(JU879,JU883,JU887,JU891,JU895,JU899,JU903,JU907,JU911,JU915,JU919,JU923,JU927)</f>
        <v>31</v>
      </c>
      <c r="JV941" s="45"/>
      <c r="JW941" s="274" t="str">
        <f t="shared" ref="JW941:JX941" si="4256">JW879</f>
        <v>グミッツェルプチ</v>
      </c>
      <c r="JX941" s="271">
        <f t="shared" si="4256"/>
        <v>189</v>
      </c>
      <c r="JY941" s="127">
        <f>SUM(JY879,JY883,JY887,JY891,JY895,JY899,JY903,JY907,JY911,JY915,JY919,JY923,JY927)</f>
        <v>5859</v>
      </c>
      <c r="JZ941" s="107">
        <f>JY941/JQ941</f>
        <v>0.13531177829099308</v>
      </c>
      <c r="KA941" s="37"/>
      <c r="KB941" s="51"/>
      <c r="KC941" s="322" t="s">
        <v>38</v>
      </c>
      <c r="KD941" s="322"/>
      <c r="KE941" s="127">
        <f t="shared" si="4232"/>
        <v>83900</v>
      </c>
      <c r="KF941" s="280"/>
      <c r="KG941" s="45"/>
      <c r="KH941" s="25">
        <f t="shared" si="4233"/>
        <v>1553.7037037037037</v>
      </c>
      <c r="KI941" s="127">
        <f t="shared" ref="KI941:KI942" si="4257">SUM(KI879,KI883,KI887,KI891,KI895,KI899,KI903,KI907,KI911,KI915,KI919,KI923,KI927)</f>
        <v>54</v>
      </c>
      <c r="KJ941" s="45"/>
      <c r="KK941" s="274" t="str">
        <f t="shared" ref="KK941:KL941" si="4258">KK879</f>
        <v>ニキ</v>
      </c>
      <c r="KL941" s="271">
        <f t="shared" si="4258"/>
        <v>800</v>
      </c>
      <c r="KM941" s="127">
        <f>SUM(KM879,KM883,KM887,KM891,KM895,KM899,KM903,KM907,KM911,KM915,KM919,KM923,KM927)</f>
        <v>43200</v>
      </c>
      <c r="KN941" s="107">
        <f>KM941/KE941</f>
        <v>0.51489868891537549</v>
      </c>
      <c r="KO941" s="37"/>
      <c r="KP941" s="29"/>
      <c r="KQ941" s="322" t="s">
        <v>38</v>
      </c>
      <c r="KR941" s="322"/>
      <c r="KS941" s="127">
        <f t="shared" si="4234"/>
        <v>36600</v>
      </c>
      <c r="KT941" s="280"/>
      <c r="KU941" s="45"/>
      <c r="KV941" s="25">
        <f t="shared" si="4235"/>
        <v>831.81818181818187</v>
      </c>
      <c r="KW941" s="127">
        <f t="shared" ref="KW941:KW942" si="4259">SUM(KW879,KW883,KW887,KW891,KW895,KW899,KW903,KW907,KW911,KW915,KW919,KW923,KW927)</f>
        <v>44</v>
      </c>
      <c r="KX941" s="45"/>
      <c r="KY941" s="281" t="str">
        <f t="shared" ref="KY941:KZ941" si="4260">KY879</f>
        <v>スプランキーマスコット</v>
      </c>
      <c r="KZ941" s="271">
        <f t="shared" si="4260"/>
        <v>165</v>
      </c>
      <c r="LA941" s="127">
        <f>SUM(LA879,LA883,LA887,LA891,LA895,LA899,LA903,LA907,LA911,LA915,LA919,LA923,LA927)</f>
        <v>7260</v>
      </c>
      <c r="LB941" s="107">
        <f>LA941/KS941</f>
        <v>0.19836065573770492</v>
      </c>
      <c r="LC941" s="37"/>
      <c r="LD941" s="29"/>
      <c r="LE941" s="47"/>
      <c r="LF941" s="45"/>
      <c r="LG941" s="45"/>
      <c r="LH941" s="45"/>
      <c r="LI941" s="45"/>
      <c r="LJ941" s="25"/>
      <c r="LK941" s="45"/>
      <c r="LL941" s="45"/>
      <c r="LM941" s="63"/>
      <c r="LN941" s="280"/>
      <c r="LO941" s="45"/>
      <c r="LP941" s="46"/>
      <c r="LQ941" s="37"/>
      <c r="LR941" s="29"/>
      <c r="LS941" s="47"/>
      <c r="LT941" s="319"/>
      <c r="LU941" s="319"/>
      <c r="LV941" s="33"/>
      <c r="LW941" s="45"/>
      <c r="LX941" s="25"/>
      <c r="LY941" s="45"/>
      <c r="LZ941" s="107"/>
      <c r="MA941" s="107"/>
      <c r="MB941" s="45"/>
      <c r="MC941" s="45"/>
      <c r="MD941" s="45"/>
      <c r="ME941" s="37"/>
      <c r="MF941" s="29"/>
      <c r="MG941" s="47"/>
      <c r="MH941" s="319"/>
      <c r="MI941" s="319"/>
      <c r="MJ941" s="33"/>
      <c r="MK941" s="45"/>
      <c r="ML941" s="25"/>
      <c r="MM941" s="45"/>
      <c r="MN941" s="107"/>
      <c r="MO941" s="107"/>
      <c r="MP941" s="45"/>
      <c r="MQ941" s="45"/>
      <c r="MR941" s="45"/>
      <c r="MS941" s="37"/>
      <c r="MT941" s="29"/>
      <c r="MU941" s="47"/>
      <c r="MV941" s="319"/>
      <c r="MW941" s="319"/>
      <c r="MX941" s="33"/>
      <c r="MY941" s="45"/>
      <c r="MZ941" s="25"/>
      <c r="NA941" s="45"/>
      <c r="NB941" s="107"/>
      <c r="NC941" s="107"/>
      <c r="ND941" s="45"/>
      <c r="NE941" s="45"/>
      <c r="NF941" s="45"/>
      <c r="NG941" s="37"/>
      <c r="NH941" s="29"/>
      <c r="NI941" s="47"/>
      <c r="NJ941" s="319"/>
      <c r="NK941" s="319"/>
      <c r="NL941" s="33"/>
      <c r="NM941" s="45"/>
      <c r="NN941" s="25"/>
      <c r="NO941" s="45"/>
      <c r="NP941" s="107"/>
      <c r="NQ941" s="107"/>
      <c r="NR941" s="45"/>
      <c r="NS941" s="45"/>
      <c r="NT941" s="45"/>
      <c r="NU941" s="37"/>
    </row>
    <row r="942" spans="1:385" ht="15.75" thickBot="1" x14ac:dyDescent="0.3">
      <c r="A942" s="140" t="s">
        <v>40</v>
      </c>
      <c r="B942" s="141">
        <f>B941/A934</f>
        <v>801.82352941176475</v>
      </c>
      <c r="C942" s="142">
        <f>C941/A934</f>
        <v>335</v>
      </c>
      <c r="D942" s="142">
        <f>D941/A934</f>
        <v>142.41176470588235</v>
      </c>
      <c r="E942" s="250">
        <f>E941/A934</f>
        <v>343.85294117647061</v>
      </c>
      <c r="F942" s="249"/>
      <c r="G942" s="249"/>
      <c r="H942" s="208"/>
      <c r="I942" s="319">
        <f>I941/A934</f>
        <v>80182.352941176476</v>
      </c>
      <c r="J942" s="319"/>
      <c r="K942" s="45">
        <f>I942*A935</f>
        <v>2726200</v>
      </c>
      <c r="L942" s="45"/>
      <c r="M942" s="25" t="s">
        <v>41</v>
      </c>
      <c r="N942" s="45">
        <f>N935+AP935+DV935+BD935+BV933+LA933+CX933+LO934+DH935+LY935+KM933+CJ933+II933+IW933+JK933+JY933+NA935+MM935+AB935+NO935</f>
        <v>729882</v>
      </c>
      <c r="O942" s="107">
        <f>N942/I941</f>
        <v>0.26772870662460568</v>
      </c>
      <c r="P942" s="107"/>
      <c r="Q942" s="46"/>
      <c r="R942" s="46"/>
      <c r="S942" s="46"/>
      <c r="T942" s="37"/>
      <c r="U942" s="29"/>
      <c r="V942" s="47"/>
      <c r="W942" s="319"/>
      <c r="X942" s="319"/>
      <c r="Y942" s="45"/>
      <c r="Z942" s="45"/>
      <c r="AA942" s="25"/>
      <c r="AB942" s="45"/>
      <c r="AC942" s="107"/>
      <c r="AD942" s="107"/>
      <c r="AE942" s="46"/>
      <c r="AF942" s="46"/>
      <c r="AG942" s="46"/>
      <c r="AH942" s="37"/>
      <c r="AI942" s="29"/>
      <c r="AJ942" s="47"/>
      <c r="AK942" s="45"/>
      <c r="AL942" s="45"/>
      <c r="AM942" s="45"/>
      <c r="AN942" s="45"/>
      <c r="AO942" s="25"/>
      <c r="AP942" s="45"/>
      <c r="AQ942" s="45"/>
      <c r="AR942" s="45"/>
      <c r="AS942" s="45"/>
      <c r="AT942" s="45"/>
      <c r="AU942" s="45"/>
      <c r="AV942" s="37"/>
      <c r="AW942" s="29"/>
      <c r="AX942" s="47"/>
      <c r="AY942" s="45"/>
      <c r="AZ942" s="45"/>
      <c r="BA942" s="45"/>
      <c r="BB942" s="45"/>
      <c r="BC942" s="25"/>
      <c r="BD942" s="45"/>
      <c r="BE942" s="45"/>
      <c r="BF942" s="45"/>
      <c r="BG942" s="45"/>
      <c r="BH942" s="45"/>
      <c r="BI942" s="45"/>
      <c r="BJ942" s="37"/>
      <c r="BK942" s="29"/>
      <c r="BL942" s="322" t="s">
        <v>38</v>
      </c>
      <c r="BM942" s="322"/>
      <c r="BN942" s="127">
        <f t="shared" si="4219"/>
        <v>54200</v>
      </c>
      <c r="BO942" s="280"/>
      <c r="BP942" s="45"/>
      <c r="BQ942" s="25">
        <f t="shared" si="4220"/>
        <v>426.77165354330708</v>
      </c>
      <c r="BR942" s="127">
        <f t="shared" si="4245"/>
        <v>127</v>
      </c>
      <c r="BS942" s="45"/>
      <c r="BT942" s="274" t="str">
        <f t="shared" ref="BT942:BU942" si="4261">BT880</f>
        <v>サンリオブレスレット</v>
      </c>
      <c r="BU942" s="271">
        <f t="shared" si="4261"/>
        <v>200</v>
      </c>
      <c r="BV942" s="127">
        <f>SUM(BV880,BV884,BV888,BV892,BV896,BV900,BV904,BV908,BV912,BV916,BV920,BV924,BV928)</f>
        <v>25400</v>
      </c>
      <c r="BW942" s="107">
        <f>BV942/BN942</f>
        <v>0.46863468634686345</v>
      </c>
      <c r="BX942" s="37"/>
      <c r="BY942" s="57"/>
      <c r="BZ942" s="322" t="s">
        <v>38</v>
      </c>
      <c r="CA942" s="322"/>
      <c r="CB942" s="127">
        <f>SUM(CB880,CB884,CB888,CB892,CB896,CB900,CB904,CB908,CB912,CB916,CB920,CB924,CB928)*100</f>
        <v>28600</v>
      </c>
      <c r="CC942" s="280"/>
      <c r="CD942" s="45"/>
      <c r="CE942" s="25">
        <f>CB942/CF942</f>
        <v>262.38532110091745</v>
      </c>
      <c r="CF942" s="127">
        <f>SUM(CF880,CF884,CF888,CF892,CF896,CF900,CF904,CF908,CF912,CF916,CF920,CF924,CF928)</f>
        <v>109</v>
      </c>
      <c r="CG942" s="45"/>
      <c r="CH942" s="274" t="str">
        <f t="shared" ref="CH942:CI942" si="4262">CH880</f>
        <v>スプランキージビッツ</v>
      </c>
      <c r="CI942" s="271">
        <f t="shared" si="4262"/>
        <v>37</v>
      </c>
      <c r="CJ942" s="127">
        <f>SUM(CJ880,CJ884,CJ888,CJ892,CJ896,CJ900,CJ904,CJ908,CJ912,CJ916,CJ920,CJ924,CJ928)</f>
        <v>9838</v>
      </c>
      <c r="CK942" s="107">
        <f>CJ942/CB942</f>
        <v>0.34398601398601397</v>
      </c>
      <c r="CL942" s="37"/>
      <c r="CM942" s="29"/>
      <c r="CN942" s="322" t="s">
        <v>38</v>
      </c>
      <c r="CO942" s="322"/>
      <c r="CP942" s="127">
        <f>SUM(CP880,CP884,CP888,CP892,CP896,CP900,CP904,CP908,CP912,CP916,CP920,CP924,CP928)*100</f>
        <v>21600</v>
      </c>
      <c r="CQ942" s="280"/>
      <c r="CR942" s="45"/>
      <c r="CS942" s="25">
        <f t="shared" si="4222"/>
        <v>583.78378378378375</v>
      </c>
      <c r="CT942" s="127">
        <f t="shared" si="4248"/>
        <v>37</v>
      </c>
      <c r="CU942" s="45"/>
      <c r="CV942" s="44" t="str">
        <f t="shared" ref="CV942:CW942" si="4263">CV880</f>
        <v>サンリオシューズキーホルダー</v>
      </c>
      <c r="CW942" s="43">
        <f t="shared" si="4263"/>
        <v>396</v>
      </c>
      <c r="CX942" s="127">
        <f>SUM(CX880,CX884,CX888,CX892,CX896,CX900,CX904,CX908,CX912,CX916,CX920,CX924,CX928)</f>
        <v>10404</v>
      </c>
      <c r="CY942" s="107">
        <f>CX942/CP942</f>
        <v>0.48166666666666669</v>
      </c>
      <c r="CZ942" s="37"/>
      <c r="DA942" s="29"/>
      <c r="DB942" s="47"/>
      <c r="DC942" s="319"/>
      <c r="DD942" s="319"/>
      <c r="DE942" s="45"/>
      <c r="DF942" s="45"/>
      <c r="DG942" s="25"/>
      <c r="DH942" s="45"/>
      <c r="DI942" s="107"/>
      <c r="DJ942" s="107"/>
      <c r="DK942" s="46"/>
      <c r="DL942" s="46"/>
      <c r="DM942" s="46"/>
      <c r="DN942" s="37"/>
      <c r="DO942" s="29"/>
      <c r="DP942" s="47"/>
      <c r="DQ942" s="45"/>
      <c r="DR942" s="45"/>
      <c r="DS942" s="45"/>
      <c r="DT942" s="45"/>
      <c r="DU942" s="25"/>
      <c r="DV942" s="45"/>
      <c r="DW942" s="45"/>
      <c r="DX942" s="45"/>
      <c r="DY942" s="45"/>
      <c r="DZ942" s="45"/>
      <c r="EA942" s="45"/>
      <c r="EB942" s="37"/>
      <c r="GU942" s="220"/>
      <c r="GV942" s="29"/>
      <c r="GW942" s="31"/>
      <c r="GX942" s="29"/>
      <c r="GY942" s="29"/>
      <c r="GZ942" s="29"/>
      <c r="HB942" s="166"/>
      <c r="HC942" s="29"/>
      <c r="HD942" s="29"/>
      <c r="HE942" s="29"/>
      <c r="HF942" s="29"/>
      <c r="HG942" s="31"/>
      <c r="HK942" s="29"/>
      <c r="HL942" s="29"/>
      <c r="HM942" s="29"/>
      <c r="HN942" s="29"/>
      <c r="HP942" s="166"/>
      <c r="HQ942" s="29"/>
      <c r="HR942" s="29"/>
      <c r="HS942" s="29"/>
      <c r="HT942" s="29"/>
      <c r="HU942" s="31"/>
      <c r="HX942" s="360"/>
      <c r="HY942" s="322" t="s">
        <v>38</v>
      </c>
      <c r="HZ942" s="322"/>
      <c r="IA942" s="127">
        <f t="shared" si="4224"/>
        <v>89600</v>
      </c>
      <c r="IB942" s="280"/>
      <c r="IC942" s="45"/>
      <c r="ID942" s="25">
        <f t="shared" si="4225"/>
        <v>800</v>
      </c>
      <c r="IE942" s="127">
        <f t="shared" si="4250"/>
        <v>112</v>
      </c>
      <c r="IF942" s="45"/>
      <c r="IG942" s="274" t="str">
        <f t="shared" ref="IG942:IH942" si="4264">IG880</f>
        <v>スプランキーラバー</v>
      </c>
      <c r="IH942" s="271">
        <f t="shared" si="4264"/>
        <v>200</v>
      </c>
      <c r="II942" s="127">
        <f>SUM(II880,II884,II888,II892,II896,II900,II904,II908,II912,II916,II920,II924,II928)</f>
        <v>28400</v>
      </c>
      <c r="IJ942" s="107">
        <f>II942/IA942</f>
        <v>0.3169642857142857</v>
      </c>
      <c r="IK942" s="37"/>
      <c r="IL942" s="29"/>
      <c r="IM942" s="322" t="s">
        <v>38</v>
      </c>
      <c r="IN942" s="322"/>
      <c r="IO942" s="127">
        <f t="shared" si="4226"/>
        <v>58000</v>
      </c>
      <c r="IP942" s="280"/>
      <c r="IQ942" s="45"/>
      <c r="IR942" s="25">
        <f t="shared" si="4227"/>
        <v>1288.8888888888889</v>
      </c>
      <c r="IS942" s="127">
        <f t="shared" si="4252"/>
        <v>45</v>
      </c>
      <c r="IT942" s="45"/>
      <c r="IU942" s="44" t="str">
        <f>IU880</f>
        <v>NICI</v>
      </c>
      <c r="IV942" s="271">
        <f t="shared" si="4240"/>
        <v>682</v>
      </c>
      <c r="IW942" s="127">
        <f>SUM(IW880,IW884,IW888,IW892,IW896,IW900,IW904,IW908,IW912,IW916,IW920,IW924,IW928)</f>
        <v>30690</v>
      </c>
      <c r="IX942" s="107">
        <f>IW942/IO942</f>
        <v>0.52913793103448281</v>
      </c>
      <c r="IY942" s="37"/>
      <c r="IZ942" s="130"/>
      <c r="JA942" s="322" t="s">
        <v>38</v>
      </c>
      <c r="JB942" s="322"/>
      <c r="JC942" s="127">
        <f t="shared" si="4228"/>
        <v>28300</v>
      </c>
      <c r="JD942" s="280"/>
      <c r="JE942" s="45"/>
      <c r="JF942" s="25">
        <f t="shared" si="4229"/>
        <v>673.80952380952385</v>
      </c>
      <c r="JG942" s="127">
        <f t="shared" si="4253"/>
        <v>42</v>
      </c>
      <c r="JH942" s="45"/>
      <c r="JI942" s="274" t="str">
        <f t="shared" ref="JI942:JJ942" si="4265">JI880</f>
        <v>サンリオシューズKH</v>
      </c>
      <c r="JJ942" s="271">
        <f t="shared" si="4265"/>
        <v>387</v>
      </c>
      <c r="JK942" s="127">
        <f>SUM(JK880,JK884,JK888,JK892,JK896,JK900,JK904,JK908,JK912,JK916,JK920,JK924,JK928)</f>
        <v>13932</v>
      </c>
      <c r="JL942" s="107">
        <f>JK942/JC942</f>
        <v>0.49229681978798584</v>
      </c>
      <c r="JM942" s="37"/>
      <c r="JN942" s="29"/>
      <c r="JO942" s="322" t="s">
        <v>38</v>
      </c>
      <c r="JP942" s="322"/>
      <c r="JQ942" s="127">
        <f t="shared" si="4230"/>
        <v>33600</v>
      </c>
      <c r="JR942" s="280"/>
      <c r="JS942" s="45"/>
      <c r="JT942" s="25">
        <f t="shared" si="4231"/>
        <v>1680</v>
      </c>
      <c r="JU942" s="127">
        <f t="shared" si="4255"/>
        <v>20</v>
      </c>
      <c r="JV942" s="45"/>
      <c r="JW942" s="274" t="str">
        <f t="shared" ref="JW942:JX942" si="4266">JW880</f>
        <v>グミッツェル</v>
      </c>
      <c r="JX942" s="271">
        <f t="shared" si="4266"/>
        <v>170</v>
      </c>
      <c r="JY942" s="127">
        <f>SUM(JY880,JY884,JY888,JY892,JY896,JY900,JY904,JY908,JY912,JY916,JY920,JY924,JY928)</f>
        <v>3400</v>
      </c>
      <c r="JZ942" s="107">
        <f>JY942/JQ942</f>
        <v>0.10119047619047619</v>
      </c>
      <c r="KA942" s="37"/>
      <c r="KB942" s="51"/>
      <c r="KC942" s="322" t="s">
        <v>38</v>
      </c>
      <c r="KD942" s="322"/>
      <c r="KE942" s="127">
        <f t="shared" si="4232"/>
        <v>53600</v>
      </c>
      <c r="KF942" s="280"/>
      <c r="KG942" s="45"/>
      <c r="KH942" s="25">
        <f t="shared" si="4233"/>
        <v>576.3440860215054</v>
      </c>
      <c r="KI942" s="127">
        <f t="shared" si="4257"/>
        <v>93</v>
      </c>
      <c r="KJ942" s="45"/>
      <c r="KK942" s="274" t="str">
        <f t="shared" ref="KK942:KL942" si="4267">KK880</f>
        <v>グミッツェルプチ</v>
      </c>
      <c r="KL942" s="271">
        <f t="shared" si="4267"/>
        <v>180</v>
      </c>
      <c r="KM942" s="127">
        <f>SUM(KM880,KM884,KM888,KM892,KM896,KM900,KM904,KM908,KM912,KM916,KM920,KM924,KM928)</f>
        <v>16740</v>
      </c>
      <c r="KN942" s="107">
        <f>KM942/KE942</f>
        <v>0.31231343283582091</v>
      </c>
      <c r="KO942" s="37"/>
      <c r="KP942" s="29"/>
      <c r="KQ942" s="322" t="s">
        <v>38</v>
      </c>
      <c r="KR942" s="322"/>
      <c r="KS942" s="127">
        <f t="shared" si="4234"/>
        <v>72000</v>
      </c>
      <c r="KT942" s="280"/>
      <c r="KU942" s="45"/>
      <c r="KV942" s="25">
        <f t="shared" si="4235"/>
        <v>1469.3877551020407</v>
      </c>
      <c r="KW942" s="127">
        <f t="shared" si="4259"/>
        <v>49</v>
      </c>
      <c r="KX942" s="45"/>
      <c r="KY942" s="281" t="str">
        <f t="shared" ref="KY942:KZ942" si="4268">KY880</f>
        <v>スプランキーラバー</v>
      </c>
      <c r="KZ942" s="271">
        <f t="shared" si="4268"/>
        <v>187</v>
      </c>
      <c r="LA942" s="127">
        <f>SUM(LA880,LA884,LA888,LA892,LA896,LA900,LA904,LA908,LA912,LA916,LA920,LA924,LA928)</f>
        <v>9163</v>
      </c>
      <c r="LB942" s="107">
        <f>LA942/KS942</f>
        <v>0.1272638888888889</v>
      </c>
      <c r="LC942" s="37"/>
      <c r="LD942" s="29"/>
      <c r="LE942" s="47"/>
      <c r="LF942" s="45"/>
      <c r="LG942" s="45"/>
      <c r="LH942" s="45"/>
      <c r="LI942" s="45"/>
      <c r="LJ942" s="25"/>
      <c r="LK942" s="45"/>
      <c r="LL942" s="45"/>
      <c r="LM942" s="63"/>
      <c r="LN942" s="280"/>
      <c r="LO942" s="45"/>
      <c r="LP942" s="46"/>
      <c r="LQ942" s="37"/>
      <c r="LR942" s="29"/>
      <c r="LS942" s="47"/>
      <c r="LT942" s="319"/>
      <c r="LU942" s="319"/>
      <c r="LV942" s="45"/>
      <c r="LW942" s="45"/>
      <c r="LX942" s="25"/>
      <c r="LY942" s="45"/>
      <c r="LZ942" s="107"/>
      <c r="MA942" s="107"/>
      <c r="MB942" s="46"/>
      <c r="MC942" s="46"/>
      <c r="MD942" s="46"/>
      <c r="ME942" s="37"/>
      <c r="MF942" s="29"/>
      <c r="MG942" s="47"/>
      <c r="MH942" s="319"/>
      <c r="MI942" s="319"/>
      <c r="MJ942" s="45"/>
      <c r="MK942" s="45"/>
      <c r="ML942" s="25"/>
      <c r="MM942" s="45"/>
      <c r="MN942" s="107"/>
      <c r="MO942" s="107"/>
      <c r="MP942" s="46"/>
      <c r="MQ942" s="46"/>
      <c r="MR942" s="46"/>
      <c r="MS942" s="37"/>
      <c r="MT942" s="29"/>
      <c r="MU942" s="47"/>
      <c r="MV942" s="319"/>
      <c r="MW942" s="319"/>
      <c r="MX942" s="45"/>
      <c r="MY942" s="45"/>
      <c r="MZ942" s="25"/>
      <c r="NA942" s="45"/>
      <c r="NB942" s="107"/>
      <c r="NC942" s="107"/>
      <c r="ND942" s="46"/>
      <c r="NE942" s="46"/>
      <c r="NF942" s="46"/>
      <c r="NG942" s="37"/>
      <c r="NH942" s="29"/>
      <c r="NI942" s="47"/>
      <c r="NJ942" s="319"/>
      <c r="NK942" s="319"/>
      <c r="NL942" s="45"/>
      <c r="NM942" s="45"/>
      <c r="NN942" s="25"/>
      <c r="NO942" s="45"/>
      <c r="NP942" s="107"/>
      <c r="NQ942" s="107"/>
      <c r="NR942" s="46"/>
      <c r="NS942" s="46"/>
      <c r="NT942" s="46"/>
      <c r="NU942" s="37"/>
    </row>
    <row r="943" spans="1:385" ht="15.75" thickTop="1" x14ac:dyDescent="0.25">
      <c r="A943" s="144" t="s">
        <v>1193</v>
      </c>
      <c r="B943" s="145">
        <f>B942*$A935</f>
        <v>27262</v>
      </c>
      <c r="C943" s="146">
        <f>C942*$A935</f>
        <v>11390</v>
      </c>
      <c r="D943" s="146">
        <f>D942*$A935</f>
        <v>4842</v>
      </c>
      <c r="E943" s="142">
        <f>E942*$A935</f>
        <v>11691</v>
      </c>
      <c r="F943" s="249"/>
      <c r="G943" s="249"/>
      <c r="H943" s="42"/>
      <c r="I943" s="319">
        <f>I941*K943</f>
        <v>1635720</v>
      </c>
      <c r="J943" s="319"/>
      <c r="K943" s="147">
        <v>0.6</v>
      </c>
      <c r="L943" s="99"/>
      <c r="M943" s="111" t="s">
        <v>36</v>
      </c>
      <c r="N943" s="99">
        <f>I943-N942</f>
        <v>905838</v>
      </c>
      <c r="O943" s="147">
        <f>N943/I941</f>
        <v>0.33227129337539429</v>
      </c>
      <c r="P943" s="147"/>
      <c r="Q943" s="148"/>
      <c r="R943" s="148"/>
      <c r="S943" s="148"/>
      <c r="T943" s="149"/>
      <c r="U943" s="29"/>
      <c r="V943" s="47"/>
      <c r="W943" s="319"/>
      <c r="X943" s="319"/>
      <c r="Y943" s="107"/>
      <c r="Z943" s="45"/>
      <c r="AA943" s="25"/>
      <c r="AB943" s="45"/>
      <c r="AC943" s="107"/>
      <c r="AD943" s="107"/>
      <c r="AE943" s="46"/>
      <c r="AF943" s="46"/>
      <c r="AG943" s="46"/>
      <c r="AH943" s="37"/>
      <c r="AI943" s="29"/>
      <c r="AJ943" s="47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37"/>
      <c r="AW943" s="29"/>
      <c r="AX943" s="47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37"/>
      <c r="BK943" s="29"/>
      <c r="BL943" s="47"/>
      <c r="BM943" s="25" t="s">
        <v>29</v>
      </c>
      <c r="BN943" s="45">
        <f>SUM(BN939:BN942)</f>
        <v>199400</v>
      </c>
      <c r="BO943" s="45"/>
      <c r="BP943" s="45"/>
      <c r="BQ943" s="45"/>
      <c r="BR943" s="45">
        <f>SUM(BR939:BR942)</f>
        <v>210</v>
      </c>
      <c r="BS943" s="45"/>
      <c r="BT943" s="318" t="s">
        <v>43</v>
      </c>
      <c r="BU943" s="318"/>
      <c r="BV943" s="271">
        <f>SUM(BV939:BV942)</f>
        <v>61436</v>
      </c>
      <c r="BW943" s="295">
        <f t="shared" ref="BW943" si="4269">BV943/BN943</f>
        <v>0.30810431293881646</v>
      </c>
      <c r="BX943" s="37"/>
      <c r="BY943" s="57"/>
      <c r="BZ943" s="47"/>
      <c r="CA943" s="25" t="s">
        <v>29</v>
      </c>
      <c r="CB943" s="45">
        <f>SUM(CB939:CB942)</f>
        <v>152300</v>
      </c>
      <c r="CC943" s="45"/>
      <c r="CD943" s="45"/>
      <c r="CE943" s="45"/>
      <c r="CF943" s="45">
        <f>SUM(CF939:CF942)</f>
        <v>194</v>
      </c>
      <c r="CG943" s="45"/>
      <c r="CH943" s="323" t="s">
        <v>43</v>
      </c>
      <c r="CI943" s="323"/>
      <c r="CJ943" s="271">
        <f>SUM(CJ939:CJ942)</f>
        <v>36260</v>
      </c>
      <c r="CK943" s="295">
        <f>CJ943/CB943</f>
        <v>0.23808273145108338</v>
      </c>
      <c r="CL943" s="276"/>
      <c r="CM943" s="29"/>
      <c r="CN943" s="47"/>
      <c r="CO943" s="25" t="s">
        <v>29</v>
      </c>
      <c r="CP943" s="45">
        <f>SUM(CP939:CP942)</f>
        <v>170800</v>
      </c>
      <c r="CQ943" s="45"/>
      <c r="CR943" s="45"/>
      <c r="CS943" s="45"/>
      <c r="CT943" s="45">
        <f>SUM(CT939:CT942)</f>
        <v>96</v>
      </c>
      <c r="CU943" s="45"/>
      <c r="CV943" s="324" t="s">
        <v>43</v>
      </c>
      <c r="CW943" s="324"/>
      <c r="CX943" s="271">
        <f>SUM(CX939:CX942)</f>
        <v>62478</v>
      </c>
      <c r="CY943" s="295">
        <f t="shared" ref="CY943" si="4270">CX943/CP943</f>
        <v>0.36579625292740048</v>
      </c>
      <c r="CZ943" s="276"/>
      <c r="DA943" s="29"/>
      <c r="DB943" s="47"/>
      <c r="DC943" s="319"/>
      <c r="DD943" s="319"/>
      <c r="DE943" s="107"/>
      <c r="DF943" s="45"/>
      <c r="DG943" s="25"/>
      <c r="DH943" s="45"/>
      <c r="DI943" s="107"/>
      <c r="DJ943" s="107"/>
      <c r="DK943" s="46"/>
      <c r="DL943" s="46"/>
      <c r="DM943" s="46"/>
      <c r="DN943" s="37"/>
      <c r="DO943" s="29"/>
      <c r="DP943" s="47"/>
      <c r="DQ943" s="45"/>
      <c r="DR943" s="45"/>
      <c r="DS943" s="45"/>
      <c r="DT943" s="45"/>
      <c r="DU943" s="45"/>
      <c r="DV943" s="45"/>
      <c r="DW943" s="45"/>
      <c r="DX943" s="45"/>
      <c r="DY943" s="45"/>
      <c r="DZ943" s="45"/>
      <c r="EA943" s="45"/>
      <c r="EB943" s="37"/>
      <c r="GU943" s="220"/>
      <c r="GV943" s="29"/>
      <c r="GW943" s="31"/>
      <c r="GX943" s="29"/>
      <c r="GY943" s="29"/>
      <c r="GZ943" s="29"/>
      <c r="HB943" s="166"/>
      <c r="HC943" s="29"/>
      <c r="HD943" s="29"/>
      <c r="HE943" s="29"/>
      <c r="HF943" s="29"/>
      <c r="HG943" s="31"/>
      <c r="HK943" s="29"/>
      <c r="HL943" s="29"/>
      <c r="HM943" s="29"/>
      <c r="HN943" s="29"/>
      <c r="HP943" s="166"/>
      <c r="HQ943" s="29"/>
      <c r="HR943" s="29"/>
      <c r="HS943" s="29"/>
      <c r="HT943" s="29"/>
      <c r="HU943" s="31"/>
      <c r="HX943" s="360"/>
      <c r="HY943" s="47"/>
      <c r="HZ943" s="25" t="s">
        <v>29</v>
      </c>
      <c r="IA943" s="45">
        <f>SUM(IA939:IA942)</f>
        <v>209300</v>
      </c>
      <c r="IB943" s="45"/>
      <c r="IC943" s="45"/>
      <c r="ID943" s="45"/>
      <c r="IE943" s="45">
        <f>SUM(IE939:IE942)</f>
        <v>143</v>
      </c>
      <c r="IF943" s="45"/>
      <c r="IG943" s="318" t="s">
        <v>43</v>
      </c>
      <c r="IH943" s="318"/>
      <c r="II943" s="271">
        <f>SUM(II939:II942)</f>
        <v>55430</v>
      </c>
      <c r="IJ943" s="295">
        <f t="shared" ref="IJ943" si="4271">II943/IA943</f>
        <v>0.26483516483516484</v>
      </c>
      <c r="IK943" s="37"/>
      <c r="IL943" s="29"/>
      <c r="IM943" s="47"/>
      <c r="IN943" s="25" t="s">
        <v>29</v>
      </c>
      <c r="IO943" s="45">
        <f>SUM(IO939:IO942)</f>
        <v>204800</v>
      </c>
      <c r="IP943" s="45"/>
      <c r="IQ943" s="45"/>
      <c r="IR943" s="45"/>
      <c r="IS943" s="45">
        <f>SUM(IS939:IS942)</f>
        <v>92</v>
      </c>
      <c r="IT943" s="45"/>
      <c r="IU943" s="318" t="s">
        <v>43</v>
      </c>
      <c r="IV943" s="318"/>
      <c r="IW943" s="271">
        <f>SUM(IW939:IW942)</f>
        <v>55375</v>
      </c>
      <c r="IX943" s="295">
        <f t="shared" ref="IX943" si="4272">IW943/IO943</f>
        <v>0.2703857421875</v>
      </c>
      <c r="IY943" s="37"/>
      <c r="IZ943" s="278"/>
      <c r="JA943" s="47"/>
      <c r="JB943" s="25" t="s">
        <v>29</v>
      </c>
      <c r="JC943" s="45">
        <f>SUM(JC939:JC942)</f>
        <v>198200</v>
      </c>
      <c r="JD943" s="45"/>
      <c r="JE943" s="45"/>
      <c r="JF943" s="45"/>
      <c r="JG943" s="45">
        <f>SUM(JG939:JG942)</f>
        <v>94</v>
      </c>
      <c r="JH943" s="45"/>
      <c r="JI943" s="318" t="s">
        <v>43</v>
      </c>
      <c r="JJ943" s="318"/>
      <c r="JK943" s="271">
        <f>SUM(JK939:JK942)</f>
        <v>66520</v>
      </c>
      <c r="JL943" s="295">
        <f t="shared" ref="JL943" si="4273">JK943/JC943</f>
        <v>0.33562058526740668</v>
      </c>
      <c r="JM943" s="37"/>
      <c r="JN943" s="29"/>
      <c r="JO943" s="47"/>
      <c r="JP943" s="25" t="s">
        <v>29</v>
      </c>
      <c r="JQ943" s="45">
        <f>SUM(JQ939:JQ942)</f>
        <v>128000</v>
      </c>
      <c r="JR943" s="45"/>
      <c r="JS943" s="45"/>
      <c r="JT943" s="45"/>
      <c r="JU943" s="45">
        <f>SUM(JU939:JU942)</f>
        <v>74</v>
      </c>
      <c r="JV943" s="45"/>
      <c r="JW943" s="318" t="s">
        <v>43</v>
      </c>
      <c r="JX943" s="318"/>
      <c r="JY943" s="271">
        <f>SUM(JY939:JY942)</f>
        <v>36807</v>
      </c>
      <c r="JZ943" s="295">
        <f t="shared" ref="JZ943" si="4274">JY943/JQ943</f>
        <v>0.28755468750000002</v>
      </c>
      <c r="KA943" s="37"/>
      <c r="KB943" s="51"/>
      <c r="KC943" s="47"/>
      <c r="KD943" s="25" t="s">
        <v>29</v>
      </c>
      <c r="KE943" s="45">
        <f>SUM(KE939:KE942)</f>
        <v>283600</v>
      </c>
      <c r="KF943" s="45"/>
      <c r="KG943" s="45"/>
      <c r="KH943" s="45"/>
      <c r="KI943" s="45">
        <f>SUM(KI939:KI942)</f>
        <v>185</v>
      </c>
      <c r="KJ943" s="45"/>
      <c r="KK943" s="322" t="s">
        <v>43</v>
      </c>
      <c r="KL943" s="322"/>
      <c r="KM943" s="271">
        <f>SUM(KM939:KM942)</f>
        <v>102340</v>
      </c>
      <c r="KN943" s="295">
        <f t="shared" ref="KN943" si="4275">KM943/KE943</f>
        <v>0.36086036671368127</v>
      </c>
      <c r="KO943" s="276"/>
      <c r="KP943" s="29"/>
      <c r="KQ943" s="47"/>
      <c r="KR943" s="25" t="s">
        <v>29</v>
      </c>
      <c r="KS943" s="45">
        <f>SUM(KS939:KS942)</f>
        <v>184900</v>
      </c>
      <c r="KT943" s="45"/>
      <c r="KU943" s="45"/>
      <c r="KV943" s="45"/>
      <c r="KW943" s="45">
        <f>SUM(KW939:KW942)</f>
        <v>113</v>
      </c>
      <c r="KX943" s="45"/>
      <c r="KY943" s="318" t="s">
        <v>43</v>
      </c>
      <c r="KZ943" s="318"/>
      <c r="LA943" s="271">
        <f>SUM(LA939:LA942)</f>
        <v>34723</v>
      </c>
      <c r="LB943" s="295">
        <f t="shared" ref="LB943" si="4276">LA943/KS943</f>
        <v>0.18779340183883181</v>
      </c>
      <c r="LC943" s="37"/>
      <c r="LD943" s="29"/>
      <c r="LE943" s="47"/>
      <c r="LF943" s="45"/>
      <c r="LG943" s="45"/>
      <c r="LH943" s="45"/>
      <c r="LI943" s="45"/>
      <c r="LJ943" s="45"/>
      <c r="LK943" s="45"/>
      <c r="LL943" s="45"/>
      <c r="LM943" s="274"/>
      <c r="LN943" s="271"/>
      <c r="LO943" s="271"/>
      <c r="LP943" s="271"/>
      <c r="LQ943" s="37"/>
      <c r="LR943" s="29"/>
      <c r="LS943" s="47"/>
      <c r="LT943" s="319"/>
      <c r="LU943" s="319"/>
      <c r="LV943" s="107"/>
      <c r="LW943" s="45"/>
      <c r="LX943" s="25"/>
      <c r="LY943" s="45"/>
      <c r="LZ943" s="107"/>
      <c r="MA943" s="107"/>
      <c r="MB943" s="46"/>
      <c r="MC943" s="46"/>
      <c r="MD943" s="46"/>
      <c r="ME943" s="37"/>
      <c r="MF943" s="29"/>
      <c r="MG943" s="47"/>
      <c r="MH943" s="319"/>
      <c r="MI943" s="319"/>
      <c r="MJ943" s="107"/>
      <c r="MK943" s="45"/>
      <c r="ML943" s="25"/>
      <c r="MM943" s="45"/>
      <c r="MN943" s="107"/>
      <c r="MO943" s="107"/>
      <c r="MP943" s="46"/>
      <c r="MQ943" s="46"/>
      <c r="MR943" s="46"/>
      <c r="MS943" s="37"/>
      <c r="MT943" s="29"/>
      <c r="MU943" s="47"/>
      <c r="MV943" s="319"/>
      <c r="MW943" s="319"/>
      <c r="MX943" s="107"/>
      <c r="MY943" s="45"/>
      <c r="MZ943" s="25"/>
      <c r="NA943" s="45"/>
      <c r="NB943" s="107"/>
      <c r="NC943" s="107"/>
      <c r="ND943" s="46"/>
      <c r="NE943" s="46"/>
      <c r="NF943" s="46"/>
      <c r="NG943" s="37"/>
      <c r="NH943" s="29"/>
      <c r="NI943" s="47"/>
      <c r="NJ943" s="319"/>
      <c r="NK943" s="319"/>
      <c r="NL943" s="107"/>
      <c r="NM943" s="45"/>
      <c r="NN943" s="25"/>
      <c r="NO943" s="45"/>
      <c r="NP943" s="107"/>
      <c r="NQ943" s="107"/>
      <c r="NR943" s="46"/>
      <c r="NS943" s="46"/>
      <c r="NT943" s="46"/>
      <c r="NU943" s="37"/>
    </row>
    <row r="944" spans="1:385" x14ac:dyDescent="0.25">
      <c r="A944" s="151"/>
      <c r="B944" s="40"/>
      <c r="C944" s="251"/>
      <c r="D944" s="40"/>
      <c r="E944" s="91"/>
      <c r="F944" s="135"/>
      <c r="G944" s="135"/>
      <c r="H944" s="208"/>
      <c r="I944" s="231"/>
      <c r="J944" s="232"/>
      <c r="K944" s="233"/>
      <c r="L944" s="234"/>
      <c r="M944" s="231"/>
      <c r="N944" s="234"/>
      <c r="O944" s="235"/>
      <c r="P944" s="235"/>
      <c r="Q944" s="235"/>
      <c r="R944" s="235"/>
      <c r="S944" s="235"/>
      <c r="T944" s="236"/>
      <c r="U944" s="29"/>
      <c r="V944" s="161"/>
      <c r="W944" s="31"/>
      <c r="Y944" s="162"/>
      <c r="Z944" s="29"/>
      <c r="AA944" s="31"/>
      <c r="AB944" s="29"/>
      <c r="AC944" s="128"/>
      <c r="AD944" s="128"/>
      <c r="AE944" s="128"/>
      <c r="AF944" s="128"/>
      <c r="AG944" s="128"/>
      <c r="AH944" s="51"/>
      <c r="AI944" s="29"/>
      <c r="AJ944" s="161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1"/>
      <c r="AW944" s="29"/>
      <c r="AX944" s="161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51"/>
      <c r="BK944" s="29"/>
      <c r="BL944" s="161"/>
      <c r="BM944" s="31"/>
      <c r="BN944" s="29"/>
      <c r="BO944" s="29"/>
      <c r="BP944" s="29"/>
      <c r="BQ944" s="29"/>
      <c r="BR944" s="29"/>
      <c r="BS944" s="29"/>
      <c r="BT944" s="164"/>
      <c r="BV944" s="29"/>
      <c r="BW944" s="162"/>
      <c r="BX944" s="51"/>
      <c r="BY944" s="57"/>
      <c r="BZ944" s="51"/>
      <c r="CA944" s="51"/>
      <c r="CB944" s="51"/>
      <c r="CC944" s="51"/>
      <c r="CD944" s="51"/>
      <c r="CE944" s="51"/>
      <c r="CF944" s="51"/>
      <c r="CG944" s="51"/>
      <c r="CH944" s="165"/>
      <c r="CI944" s="51"/>
      <c r="CJ944" s="51"/>
      <c r="CK944" s="51"/>
      <c r="CL944" s="51"/>
      <c r="CM944" s="29"/>
      <c r="CN944" s="161"/>
      <c r="CO944" s="31"/>
      <c r="CP944" s="29"/>
      <c r="CQ944" s="29"/>
      <c r="CR944" s="29"/>
      <c r="CS944" s="29"/>
      <c r="CT944" s="29"/>
      <c r="CU944" s="29"/>
      <c r="CV944" s="164"/>
      <c r="CX944" s="29"/>
      <c r="CY944" s="162"/>
      <c r="CZ944" s="51"/>
      <c r="DA944" s="29"/>
      <c r="DB944" s="161"/>
      <c r="DC944" s="31"/>
      <c r="DE944" s="162"/>
      <c r="DF944" s="29"/>
      <c r="DG944" s="31"/>
      <c r="DH944" s="29"/>
      <c r="DI944" s="128"/>
      <c r="DJ944" s="128"/>
      <c r="DK944" s="128"/>
      <c r="DL944" s="128"/>
      <c r="DM944" s="128"/>
      <c r="DN944" s="51"/>
      <c r="DO944" s="29"/>
      <c r="DP944" s="161"/>
      <c r="DQ944" s="29"/>
      <c r="DR944" s="29"/>
      <c r="DS944" s="29"/>
      <c r="DT944" s="29"/>
      <c r="DU944" s="29"/>
      <c r="DV944" s="29"/>
      <c r="DW944" s="29"/>
      <c r="DX944" s="29"/>
      <c r="DY944" s="29"/>
      <c r="DZ944" s="29"/>
      <c r="EA944" s="29"/>
      <c r="EB944" s="51"/>
      <c r="GU944" s="51"/>
      <c r="GV944" s="29"/>
      <c r="GW944" s="31"/>
      <c r="GX944" s="29"/>
      <c r="GY944" s="29"/>
      <c r="GZ944" s="29"/>
      <c r="HB944" s="166"/>
      <c r="HC944" s="29"/>
      <c r="HD944" s="29"/>
      <c r="HE944" s="29"/>
      <c r="HF944" s="29"/>
      <c r="HG944" s="29"/>
      <c r="HK944" s="29"/>
      <c r="HL944" s="29"/>
      <c r="HM944" s="29"/>
      <c r="HN944" s="29"/>
      <c r="HP944" s="166"/>
      <c r="HQ944" s="29"/>
      <c r="HR944" s="29"/>
      <c r="HS944" s="29"/>
      <c r="HT944" s="29"/>
      <c r="HU944" s="29"/>
      <c r="HX944" s="360"/>
      <c r="HY944" s="161"/>
      <c r="HZ944" s="31"/>
      <c r="IA944" s="29"/>
      <c r="IB944" s="29"/>
      <c r="IC944" s="29"/>
      <c r="ID944" s="29"/>
      <c r="IE944" s="29"/>
      <c r="IF944" s="29"/>
      <c r="IG944" s="167"/>
      <c r="II944" s="29"/>
      <c r="IJ944" s="162"/>
      <c r="IK944" s="51"/>
      <c r="IL944" s="29"/>
      <c r="IM944" s="161"/>
      <c r="IN944" s="31"/>
      <c r="IR944" s="29"/>
      <c r="IS944" s="29"/>
      <c r="IT944" s="29"/>
      <c r="IU944" s="29"/>
      <c r="IW944" s="29"/>
      <c r="IX944" s="162"/>
      <c r="IY944" s="51"/>
      <c r="IZ944" s="51"/>
      <c r="JA944" s="161"/>
      <c r="JB944" s="31"/>
      <c r="JC944" s="29"/>
      <c r="JD944" s="29"/>
      <c r="JE944" s="29"/>
      <c r="JF944" s="29"/>
      <c r="JG944" s="29"/>
      <c r="JH944" s="29"/>
      <c r="JI944" s="167"/>
      <c r="JK944" s="29"/>
      <c r="JL944" s="162"/>
      <c r="JM944" s="51"/>
      <c r="JN944" s="29"/>
      <c r="JO944" s="161"/>
      <c r="JP944" s="31"/>
      <c r="JT944" s="29"/>
      <c r="JU944" s="29"/>
      <c r="JV944" s="29"/>
      <c r="JW944" s="29"/>
      <c r="JY944" s="29"/>
      <c r="JZ944" s="162"/>
      <c r="KA944" s="51"/>
      <c r="KB944" s="51"/>
      <c r="KC944" s="51"/>
      <c r="KD944" s="51"/>
      <c r="KE944" s="51"/>
      <c r="KF944" s="51"/>
      <c r="KG944" s="51"/>
      <c r="KH944" s="51"/>
      <c r="KI944" s="51"/>
      <c r="KJ944" s="51"/>
      <c r="KK944" s="51"/>
      <c r="KL944" s="51"/>
      <c r="KM944" s="51"/>
      <c r="KN944" s="51"/>
      <c r="KO944" s="51"/>
      <c r="KP944" s="29"/>
      <c r="KQ944" s="161"/>
      <c r="KR944" s="31"/>
      <c r="KV944" s="29"/>
      <c r="KW944" s="29"/>
      <c r="KX944" s="29"/>
      <c r="KY944" s="163"/>
      <c r="LA944" s="29"/>
      <c r="LB944" s="162"/>
      <c r="LC944" s="51"/>
      <c r="LD944" s="29"/>
      <c r="LE944" s="161"/>
      <c r="LF944" s="29"/>
      <c r="LG944" s="29"/>
      <c r="LH944" s="29"/>
      <c r="LI944" s="29"/>
      <c r="LJ944" s="29"/>
      <c r="LK944" s="29"/>
      <c r="LL944" s="29"/>
      <c r="LM944" s="168"/>
      <c r="LN944" s="29"/>
      <c r="LO944" s="29"/>
      <c r="LP944" s="29"/>
      <c r="LQ944" s="51"/>
      <c r="LR944" s="29"/>
      <c r="LS944" s="161"/>
      <c r="LT944" s="31"/>
      <c r="LV944" s="162"/>
      <c r="LW944" s="29"/>
      <c r="LX944" s="31"/>
      <c r="LY944" s="29"/>
      <c r="LZ944" s="128"/>
      <c r="MA944" s="128"/>
      <c r="MB944" s="128"/>
      <c r="MC944" s="128"/>
      <c r="MD944" s="128"/>
      <c r="ME944" s="51"/>
      <c r="MF944" s="29"/>
      <c r="MG944" s="161"/>
      <c r="MH944" s="31"/>
      <c r="MJ944" s="162"/>
      <c r="MK944" s="29"/>
      <c r="ML944" s="31"/>
      <c r="MM944" s="29"/>
      <c r="MN944" s="128"/>
      <c r="MO944" s="128"/>
      <c r="MP944" s="128"/>
      <c r="MQ944" s="128"/>
      <c r="MR944" s="128"/>
      <c r="MS944" s="51"/>
      <c r="MT944" s="29"/>
      <c r="MU944" s="161"/>
      <c r="MV944" s="31"/>
      <c r="MX944" s="162"/>
      <c r="MY944" s="29"/>
      <c r="MZ944" s="31"/>
      <c r="NA944" s="29"/>
      <c r="NB944" s="128"/>
      <c r="NC944" s="128"/>
      <c r="ND944" s="128"/>
      <c r="NE944" s="128"/>
      <c r="NF944" s="128"/>
      <c r="NG944" s="51"/>
      <c r="NH944" s="29"/>
      <c r="NI944" s="161"/>
      <c r="NJ944" s="31"/>
      <c r="NL944" s="162"/>
      <c r="NM944" s="29"/>
      <c r="NN944" s="31"/>
      <c r="NO944" s="29"/>
      <c r="NP944" s="128"/>
      <c r="NQ944" s="128"/>
      <c r="NR944" s="128"/>
      <c r="NS944" s="128"/>
      <c r="NT944" s="128"/>
      <c r="NU944" s="51"/>
    </row>
    <row r="945" spans="1:385" x14ac:dyDescent="0.25">
      <c r="A945" s="169" t="s">
        <v>44</v>
      </c>
      <c r="B945" s="252"/>
      <c r="C945" s="40"/>
      <c r="D945" s="40"/>
      <c r="E945" s="40"/>
      <c r="F945" s="135"/>
      <c r="G945" s="135"/>
      <c r="H945" s="208"/>
      <c r="I945" s="319" t="e">
        <f>I941+#REF!*100+#REF!*100</f>
        <v>#REF!</v>
      </c>
      <c r="J945" s="319"/>
      <c r="K945" s="107"/>
      <c r="L945" s="45"/>
      <c r="M945" s="325" t="s">
        <v>1190</v>
      </c>
      <c r="N945" s="325"/>
      <c r="O945" s="45" t="e">
        <f>O941+#REF!+#REF!</f>
        <v>#REF!</v>
      </c>
      <c r="P945" s="45"/>
      <c r="Q945" s="46"/>
      <c r="R945" s="46"/>
      <c r="S945" s="46"/>
      <c r="T945" s="37"/>
      <c r="U945" s="29"/>
      <c r="V945" s="172"/>
      <c r="W945" s="320"/>
      <c r="X945" s="320"/>
      <c r="Y945" s="162"/>
      <c r="Z945" s="29"/>
      <c r="AA945" s="31"/>
      <c r="AB945" s="29"/>
      <c r="AC945" s="128"/>
      <c r="AD945" s="128"/>
      <c r="AE945" s="128"/>
      <c r="AF945" s="128"/>
      <c r="AG945" s="128"/>
      <c r="AH945" s="51"/>
      <c r="AI945" s="29"/>
      <c r="AJ945" s="161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1"/>
      <c r="AW945" s="29"/>
      <c r="AX945" s="161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51"/>
      <c r="BK945" s="29"/>
      <c r="BL945" s="161"/>
      <c r="BM945" s="31"/>
      <c r="BN945" s="29"/>
      <c r="BO945" s="29"/>
      <c r="BP945" s="29"/>
      <c r="BQ945" s="29"/>
      <c r="BR945" s="29"/>
      <c r="BS945" s="29"/>
      <c r="BT945" s="164"/>
      <c r="BV945" s="29"/>
      <c r="BW945" s="162"/>
      <c r="BX945" s="51"/>
      <c r="BY945" s="57"/>
      <c r="BZ945" s="51"/>
      <c r="CA945" s="51"/>
      <c r="CB945" s="51"/>
      <c r="CC945" s="51"/>
      <c r="CD945" s="51"/>
      <c r="CE945" s="51"/>
      <c r="CF945" s="51"/>
      <c r="CG945" s="51"/>
      <c r="CH945" s="165"/>
      <c r="CI945" s="51"/>
      <c r="CJ945" s="51"/>
      <c r="CK945" s="51"/>
      <c r="CL945" s="51"/>
      <c r="CM945" s="29"/>
      <c r="CN945" s="161"/>
      <c r="CO945" s="31"/>
      <c r="CP945" s="29"/>
      <c r="CQ945" s="29"/>
      <c r="CR945" s="29"/>
      <c r="CS945" s="29"/>
      <c r="CT945" s="29"/>
      <c r="CU945" s="29"/>
      <c r="CV945" s="164"/>
      <c r="CX945" s="29"/>
      <c r="CY945" s="162"/>
      <c r="CZ945" s="51"/>
      <c r="DA945" s="29"/>
      <c r="DB945" s="172"/>
      <c r="DC945" s="320"/>
      <c r="DD945" s="320"/>
      <c r="DE945" s="162"/>
      <c r="DF945" s="29"/>
      <c r="DG945" s="31"/>
      <c r="DH945" s="29"/>
      <c r="DI945" s="128"/>
      <c r="DJ945" s="128"/>
      <c r="DK945" s="128"/>
      <c r="DL945" s="128"/>
      <c r="DM945" s="128"/>
      <c r="DN945" s="51"/>
      <c r="DO945" s="29"/>
      <c r="DP945" s="161"/>
      <c r="DQ945" s="29"/>
      <c r="DR945" s="29"/>
      <c r="DS945" s="29"/>
      <c r="DT945" s="29"/>
      <c r="DU945" s="29"/>
      <c r="DV945" s="29"/>
      <c r="DW945" s="29"/>
      <c r="DX945" s="29"/>
      <c r="DY945" s="29"/>
      <c r="DZ945" s="29"/>
      <c r="EA945" s="29"/>
      <c r="EB945" s="51"/>
      <c r="GU945" s="51"/>
      <c r="HX945" s="360"/>
      <c r="HY945" s="161"/>
      <c r="HZ945" s="31"/>
      <c r="IA945" s="29"/>
      <c r="IB945" s="29"/>
      <c r="IC945" s="29"/>
      <c r="ID945" s="29"/>
      <c r="IE945" s="29"/>
      <c r="IF945" s="29"/>
      <c r="IG945" s="167"/>
      <c r="II945" s="29"/>
      <c r="IJ945" s="162"/>
      <c r="IK945" s="51"/>
      <c r="IL945" s="29"/>
      <c r="IM945" s="161"/>
      <c r="IN945" s="31"/>
      <c r="IR945" s="29"/>
      <c r="IS945" s="29"/>
      <c r="IT945" s="29"/>
      <c r="IU945" s="29"/>
      <c r="IW945" s="29"/>
      <c r="IX945" s="162"/>
      <c r="IY945" s="51"/>
      <c r="IZ945" s="51"/>
      <c r="JA945" s="161"/>
      <c r="JB945" s="31"/>
      <c r="JC945" s="29"/>
      <c r="JD945" s="29"/>
      <c r="JE945" s="29"/>
      <c r="JF945" s="29"/>
      <c r="JG945" s="29"/>
      <c r="JH945" s="29"/>
      <c r="JI945" s="167"/>
      <c r="JK945" s="29"/>
      <c r="JL945" s="162"/>
      <c r="JM945" s="51"/>
      <c r="JN945" s="29"/>
      <c r="JO945" s="161"/>
      <c r="JP945" s="31"/>
      <c r="JT945" s="29"/>
      <c r="JU945" s="29"/>
      <c r="JV945" s="29"/>
      <c r="JW945" s="29"/>
      <c r="JY945" s="29"/>
      <c r="JZ945" s="162"/>
      <c r="KA945" s="51"/>
      <c r="KB945" s="51"/>
      <c r="KC945" s="51"/>
      <c r="KD945" s="51"/>
      <c r="KE945" s="51"/>
      <c r="KF945" s="51"/>
      <c r="KG945" s="51"/>
      <c r="KH945" s="51"/>
      <c r="KI945" s="51"/>
      <c r="KJ945" s="51"/>
      <c r="KK945" s="51"/>
      <c r="KL945" s="51"/>
      <c r="KM945" s="51"/>
      <c r="KN945" s="51"/>
      <c r="KO945" s="51"/>
      <c r="KP945" s="29"/>
      <c r="KQ945" s="161"/>
      <c r="KR945" s="31"/>
      <c r="KV945" s="29"/>
      <c r="KW945" s="29"/>
      <c r="KX945" s="29"/>
      <c r="KY945" s="163"/>
      <c r="LA945" s="29"/>
      <c r="LB945" s="162"/>
      <c r="LC945" s="51"/>
      <c r="LD945" s="29"/>
      <c r="LE945" s="161"/>
      <c r="LF945" s="29"/>
      <c r="LG945" s="29"/>
      <c r="LH945" s="29"/>
      <c r="LI945" s="29"/>
      <c r="LJ945" s="29"/>
      <c r="LK945" s="29"/>
      <c r="LL945" s="29"/>
      <c r="LM945" s="168"/>
      <c r="LN945" s="29"/>
      <c r="LO945" s="29"/>
      <c r="LP945" s="29"/>
      <c r="LQ945" s="51"/>
      <c r="LR945" s="29"/>
      <c r="LS945" s="172"/>
      <c r="LT945" s="320"/>
      <c r="LU945" s="320"/>
      <c r="LV945" s="162"/>
      <c r="LW945" s="29"/>
      <c r="LX945" s="31"/>
      <c r="LY945" s="29"/>
      <c r="LZ945" s="128"/>
      <c r="MA945" s="128"/>
      <c r="MB945" s="128"/>
      <c r="MC945" s="128"/>
      <c r="MD945" s="128"/>
      <c r="ME945" s="51"/>
      <c r="MF945" s="29"/>
      <c r="MG945" s="172"/>
      <c r="MH945" s="320"/>
      <c r="MI945" s="320"/>
      <c r="MJ945" s="162"/>
      <c r="MK945" s="29"/>
      <c r="ML945" s="31"/>
      <c r="MM945" s="29"/>
      <c r="MN945" s="128"/>
      <c r="MO945" s="128"/>
      <c r="MP945" s="128"/>
      <c r="MQ945" s="128"/>
      <c r="MR945" s="128"/>
      <c r="MS945" s="51"/>
      <c r="MT945" s="29"/>
      <c r="MU945" s="172"/>
      <c r="MV945" s="320"/>
      <c r="MW945" s="320"/>
      <c r="MX945" s="162"/>
      <c r="MY945" s="29"/>
      <c r="MZ945" s="31"/>
      <c r="NA945" s="29"/>
      <c r="NB945" s="128"/>
      <c r="NC945" s="128"/>
      <c r="ND945" s="128"/>
      <c r="NE945" s="128"/>
      <c r="NF945" s="128"/>
      <c r="NG945" s="51"/>
      <c r="NH945" s="29"/>
      <c r="NI945" s="172"/>
      <c r="NJ945" s="320"/>
      <c r="NK945" s="320"/>
      <c r="NL945" s="162"/>
      <c r="NM945" s="29"/>
      <c r="NN945" s="31"/>
      <c r="NO945" s="29"/>
      <c r="NP945" s="128"/>
      <c r="NQ945" s="128"/>
      <c r="NR945" s="128"/>
      <c r="NS945" s="128"/>
      <c r="NT945" s="128"/>
      <c r="NU945" s="51"/>
    </row>
    <row r="946" spans="1:385" x14ac:dyDescent="0.25">
      <c r="A946" s="18"/>
      <c r="B946" s="39"/>
      <c r="C946" s="40"/>
      <c r="D946" s="40"/>
      <c r="E946" s="40"/>
      <c r="F946" s="135"/>
      <c r="G946" s="135"/>
      <c r="H946" s="208"/>
      <c r="I946" s="319"/>
      <c r="J946" s="319"/>
      <c r="K946" s="107"/>
      <c r="L946" s="45"/>
      <c r="M946" s="319" t="s">
        <v>45</v>
      </c>
      <c r="N946" s="319"/>
      <c r="O946" s="45" t="e">
        <f>K942+#REF!+#REF!</f>
        <v>#REF!</v>
      </c>
      <c r="P946" s="45"/>
      <c r="Q946" s="46"/>
      <c r="R946" s="46"/>
      <c r="S946" s="46"/>
      <c r="T946" s="37"/>
      <c r="U946" s="29"/>
      <c r="V946" s="172"/>
      <c r="W946" s="31"/>
      <c r="Y946" s="162"/>
      <c r="Z946" s="29"/>
      <c r="AA946" s="31"/>
      <c r="AB946" s="29"/>
      <c r="AC946" s="128"/>
      <c r="AD946" s="128"/>
      <c r="AE946" s="128"/>
      <c r="AF946" s="128"/>
      <c r="AG946" s="128"/>
      <c r="AH946" s="51"/>
      <c r="AI946" s="29"/>
      <c r="AJ946" s="161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1"/>
      <c r="AW946" s="29"/>
      <c r="AX946" s="161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51"/>
      <c r="BK946" s="29"/>
      <c r="BL946" s="161"/>
      <c r="BM946" s="31"/>
      <c r="BN946" s="29"/>
      <c r="BO946" s="29"/>
      <c r="BP946" s="29"/>
      <c r="BQ946" s="29"/>
      <c r="BR946" s="29"/>
      <c r="BS946" s="29"/>
      <c r="BT946" s="164"/>
      <c r="BV946" s="29"/>
      <c r="BW946" s="162"/>
      <c r="BX946" s="51"/>
      <c r="BY946" s="57"/>
      <c r="BZ946" s="51"/>
      <c r="CA946" s="51"/>
      <c r="CB946" s="51"/>
      <c r="CC946" s="51"/>
      <c r="CD946" s="51"/>
      <c r="CE946" s="51"/>
      <c r="CF946" s="51"/>
      <c r="CG946" s="51"/>
      <c r="CH946" s="165"/>
      <c r="CI946" s="51"/>
      <c r="CJ946" s="51"/>
      <c r="CK946" s="51"/>
      <c r="CL946" s="51"/>
      <c r="CM946" s="29"/>
      <c r="CN946" s="161"/>
      <c r="CO946" s="31"/>
      <c r="CP946" s="29"/>
      <c r="CQ946" s="29"/>
      <c r="CR946" s="29"/>
      <c r="CS946" s="29"/>
      <c r="CT946" s="29"/>
      <c r="CU946" s="29"/>
      <c r="CV946" s="164"/>
      <c r="CX946" s="29"/>
      <c r="CY946" s="162"/>
      <c r="CZ946" s="51"/>
      <c r="DA946" s="29"/>
      <c r="DB946" s="172"/>
      <c r="DC946" s="31"/>
      <c r="DE946" s="162"/>
      <c r="DF946" s="29"/>
      <c r="DG946" s="31"/>
      <c r="DH946" s="29"/>
      <c r="DI946" s="128"/>
      <c r="DJ946" s="128"/>
      <c r="DK946" s="128"/>
      <c r="DL946" s="128"/>
      <c r="DM946" s="128"/>
      <c r="DN946" s="51"/>
      <c r="DO946" s="29"/>
      <c r="DP946" s="161"/>
      <c r="DQ946" s="29"/>
      <c r="DR946" s="29"/>
      <c r="DS946" s="29"/>
      <c r="DT946" s="29"/>
      <c r="DU946" s="29"/>
      <c r="DV946" s="29"/>
      <c r="DW946" s="29"/>
      <c r="DX946" s="29"/>
      <c r="DY946" s="29"/>
      <c r="DZ946" s="29"/>
      <c r="EA946" s="29"/>
      <c r="EB946" s="51"/>
      <c r="GU946" s="51"/>
      <c r="HX946" s="360"/>
      <c r="HY946" s="161"/>
      <c r="HZ946" s="31"/>
      <c r="IA946" s="29"/>
      <c r="IB946" s="29"/>
      <c r="IC946" s="29"/>
      <c r="ID946" s="29"/>
      <c r="IE946" s="29"/>
      <c r="IF946" s="29"/>
      <c r="IG946" s="167"/>
      <c r="II946" s="29"/>
      <c r="IJ946" s="162"/>
      <c r="IK946" s="51"/>
      <c r="IL946" s="29"/>
      <c r="IM946" s="161"/>
      <c r="IN946" s="31"/>
      <c r="IR946" s="29"/>
      <c r="IS946" s="29"/>
      <c r="IT946" s="29"/>
      <c r="IU946" s="29"/>
      <c r="IW946" s="29"/>
      <c r="IX946" s="162"/>
      <c r="IY946" s="51"/>
      <c r="IZ946" s="51"/>
      <c r="JA946" s="161"/>
      <c r="JB946" s="31"/>
      <c r="JC946" s="29"/>
      <c r="JD946" s="29"/>
      <c r="JE946" s="29"/>
      <c r="JF946" s="29"/>
      <c r="JG946" s="29"/>
      <c r="JH946" s="29"/>
      <c r="JI946" s="167"/>
      <c r="JK946" s="29"/>
      <c r="JL946" s="162"/>
      <c r="JM946" s="51"/>
      <c r="JN946" s="29"/>
      <c r="JO946" s="161"/>
      <c r="JP946" s="31"/>
      <c r="JT946" s="29"/>
      <c r="JU946" s="29"/>
      <c r="JV946" s="29"/>
      <c r="JW946" s="29"/>
      <c r="JY946" s="29"/>
      <c r="JZ946" s="162"/>
      <c r="KA946" s="51"/>
      <c r="KB946" s="51"/>
      <c r="KC946" s="51"/>
      <c r="KD946" s="51"/>
      <c r="KE946" s="51"/>
      <c r="KF946" s="51"/>
      <c r="KG946" s="51"/>
      <c r="KH946" s="51"/>
      <c r="KI946" s="51"/>
      <c r="KJ946" s="51"/>
      <c r="KK946" s="51"/>
      <c r="KL946" s="51"/>
      <c r="KM946" s="51"/>
      <c r="KN946" s="51"/>
      <c r="KO946" s="51"/>
      <c r="KP946" s="29"/>
      <c r="KQ946" s="161"/>
      <c r="KR946" s="31"/>
      <c r="KV946" s="29"/>
      <c r="KW946" s="29"/>
      <c r="KX946" s="29"/>
      <c r="KY946" s="163"/>
      <c r="LA946" s="29"/>
      <c r="LB946" s="162"/>
      <c r="LC946" s="51"/>
      <c r="LD946" s="29"/>
      <c r="LE946" s="161"/>
      <c r="LF946" s="29"/>
      <c r="LG946" s="29"/>
      <c r="LH946" s="29"/>
      <c r="LI946" s="29"/>
      <c r="LJ946" s="29"/>
      <c r="LK946" s="29"/>
      <c r="LL946" s="29"/>
      <c r="LM946" s="168"/>
      <c r="LN946" s="29"/>
      <c r="LO946" s="29"/>
      <c r="LP946" s="29"/>
      <c r="LQ946" s="51"/>
      <c r="LR946" s="29"/>
      <c r="LS946" s="172"/>
      <c r="LT946" s="31"/>
      <c r="LV946" s="162"/>
      <c r="LW946" s="29"/>
      <c r="LX946" s="31"/>
      <c r="LY946" s="29"/>
      <c r="LZ946" s="128"/>
      <c r="MA946" s="128"/>
      <c r="MB946" s="128"/>
      <c r="MC946" s="128"/>
      <c r="MD946" s="128"/>
      <c r="ME946" s="51"/>
      <c r="MF946" s="29"/>
      <c r="MG946" s="172"/>
      <c r="MH946" s="31"/>
      <c r="MJ946" s="162"/>
      <c r="MK946" s="29"/>
      <c r="ML946" s="31"/>
      <c r="MM946" s="29"/>
      <c r="MN946" s="128"/>
      <c r="MO946" s="128"/>
      <c r="MP946" s="128"/>
      <c r="MQ946" s="128"/>
      <c r="MR946" s="128"/>
      <c r="MS946" s="51"/>
      <c r="MT946" s="29"/>
      <c r="MU946" s="172"/>
      <c r="MV946" s="31"/>
      <c r="MX946" s="162"/>
      <c r="MY946" s="29"/>
      <c r="MZ946" s="31"/>
      <c r="NA946" s="29"/>
      <c r="NB946" s="128"/>
      <c r="NC946" s="128"/>
      <c r="ND946" s="128"/>
      <c r="NE946" s="128"/>
      <c r="NF946" s="128"/>
      <c r="NG946" s="51"/>
      <c r="NH946" s="29"/>
      <c r="NI946" s="172"/>
      <c r="NJ946" s="31"/>
      <c r="NL946" s="162"/>
      <c r="NM946" s="29"/>
      <c r="NN946" s="31"/>
      <c r="NO946" s="29"/>
      <c r="NP946" s="128"/>
      <c r="NQ946" s="128"/>
      <c r="NR946" s="128"/>
      <c r="NS946" s="128"/>
      <c r="NT946" s="128"/>
      <c r="NU946" s="51"/>
    </row>
    <row r="947" spans="1:385" x14ac:dyDescent="0.25">
      <c r="A947" s="18"/>
      <c r="B947" s="39"/>
      <c r="C947" s="40"/>
      <c r="D947" s="40"/>
      <c r="E947" s="40"/>
      <c r="F947" s="135"/>
      <c r="G947" s="135"/>
      <c r="H947" s="208"/>
      <c r="I947" s="319"/>
      <c r="J947" s="319"/>
      <c r="K947" s="107"/>
      <c r="L947" s="45"/>
      <c r="M947" s="325" t="s">
        <v>1202</v>
      </c>
      <c r="N947" s="325"/>
      <c r="O947" s="71" t="e">
        <f>N942+#REF!+#REF!</f>
        <v>#REF!</v>
      </c>
      <c r="P947" s="71"/>
      <c r="Q947" s="107" t="e">
        <f>O947/I945</f>
        <v>#REF!</v>
      </c>
      <c r="R947" s="46"/>
      <c r="S947" s="46"/>
      <c r="T947" s="37"/>
      <c r="U947" s="29"/>
      <c r="V947" s="161"/>
      <c r="W947" s="320"/>
      <c r="X947" s="320"/>
      <c r="Y947" s="162"/>
      <c r="Z947" s="29"/>
      <c r="AA947" s="31"/>
      <c r="AB947" s="29"/>
      <c r="AC947" s="128"/>
      <c r="AD947" s="128"/>
      <c r="AE947" s="128"/>
      <c r="AF947" s="128"/>
      <c r="AG947" s="128"/>
      <c r="AH947" s="51"/>
      <c r="AI947" s="29"/>
      <c r="AJ947" s="161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1"/>
      <c r="AW947" s="29"/>
      <c r="AX947" s="161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51"/>
      <c r="BK947" s="29"/>
      <c r="BL947" s="161"/>
      <c r="BM947" s="31"/>
      <c r="BN947" s="29"/>
      <c r="BO947" s="29"/>
      <c r="BP947" s="29"/>
      <c r="BQ947" s="29"/>
      <c r="BR947" s="29"/>
      <c r="BS947" s="29"/>
      <c r="BT947" s="164"/>
      <c r="BV947" s="29"/>
      <c r="BW947" s="162"/>
      <c r="BX947" s="51"/>
      <c r="BY947" s="57"/>
      <c r="BZ947" s="51"/>
      <c r="CA947" s="51"/>
      <c r="CB947" s="51"/>
      <c r="CC947" s="51"/>
      <c r="CD947" s="51"/>
      <c r="CE947" s="51"/>
      <c r="CF947" s="51"/>
      <c r="CG947" s="51"/>
      <c r="CH947" s="165"/>
      <c r="CI947" s="51"/>
      <c r="CJ947" s="51"/>
      <c r="CK947" s="51"/>
      <c r="CL947" s="51"/>
      <c r="CM947" s="29"/>
      <c r="CN947" s="161"/>
      <c r="CO947" s="31"/>
      <c r="CP947" s="29"/>
      <c r="CQ947" s="29"/>
      <c r="CR947" s="29"/>
      <c r="CS947" s="29"/>
      <c r="CT947" s="29"/>
      <c r="CU947" s="29"/>
      <c r="CV947" s="164"/>
      <c r="CX947" s="29"/>
      <c r="CY947" s="162"/>
      <c r="CZ947" s="51"/>
      <c r="DA947" s="29"/>
      <c r="DB947" s="161"/>
      <c r="DC947" s="320"/>
      <c r="DD947" s="320"/>
      <c r="DE947" s="162"/>
      <c r="DF947" s="29"/>
      <c r="DG947" s="31"/>
      <c r="DH947" s="29"/>
      <c r="DI947" s="128"/>
      <c r="DJ947" s="128"/>
      <c r="DK947" s="128"/>
      <c r="DL947" s="128"/>
      <c r="DM947" s="128"/>
      <c r="DN947" s="51"/>
      <c r="DO947" s="29"/>
      <c r="DP947" s="161"/>
      <c r="DQ947" s="29"/>
      <c r="DR947" s="29"/>
      <c r="DS947" s="29"/>
      <c r="DT947" s="29"/>
      <c r="DU947" s="29"/>
      <c r="DV947" s="29"/>
      <c r="DW947" s="29"/>
      <c r="DX947" s="29"/>
      <c r="DY947" s="29"/>
      <c r="DZ947" s="29"/>
      <c r="EA947" s="29"/>
      <c r="EB947" s="51"/>
      <c r="GU947" s="51"/>
      <c r="HX947" s="360"/>
      <c r="HY947" s="161"/>
      <c r="HZ947" s="31"/>
      <c r="IA947" s="29"/>
      <c r="IB947" s="29"/>
      <c r="IC947" s="29"/>
      <c r="ID947" s="29"/>
      <c r="IE947" s="29"/>
      <c r="IF947" s="29"/>
      <c r="IG947" s="167"/>
      <c r="II947" s="29"/>
      <c r="IJ947" s="162"/>
      <c r="IK947" s="51"/>
      <c r="IL947" s="29"/>
      <c r="IM947" s="161"/>
      <c r="IN947" s="31"/>
      <c r="IO947" s="29"/>
      <c r="IP947" s="29"/>
      <c r="IQ947" s="29"/>
      <c r="IR947" s="29"/>
      <c r="IS947" s="29"/>
      <c r="IT947" s="29"/>
      <c r="IU947" s="176"/>
      <c r="IW947" s="29"/>
      <c r="IX947" s="162"/>
      <c r="IY947" s="51"/>
      <c r="IZ947" s="51"/>
      <c r="JA947" s="161"/>
      <c r="JB947" s="31"/>
      <c r="JC947" s="29"/>
      <c r="JD947" s="29"/>
      <c r="JE947" s="29"/>
      <c r="JF947" s="29"/>
      <c r="JG947" s="29"/>
      <c r="JH947" s="29"/>
      <c r="JI947" s="167"/>
      <c r="JK947" s="29"/>
      <c r="JL947" s="162"/>
      <c r="JM947" s="51"/>
      <c r="JN947" s="29"/>
      <c r="JO947" s="161"/>
      <c r="JP947" s="31"/>
      <c r="JQ947" s="29"/>
      <c r="JR947" s="29"/>
      <c r="JS947" s="29"/>
      <c r="JT947" s="29"/>
      <c r="JU947" s="29"/>
      <c r="JV947" s="29"/>
      <c r="JW947" s="176"/>
      <c r="JY947" s="29"/>
      <c r="JZ947" s="162"/>
      <c r="KA947" s="51"/>
      <c r="KB947" s="51"/>
      <c r="KC947" s="51"/>
      <c r="KD947" s="51"/>
      <c r="KE947" s="51"/>
      <c r="KF947" s="51"/>
      <c r="KG947" s="51"/>
      <c r="KH947" s="51"/>
      <c r="KI947" s="51"/>
      <c r="KJ947" s="51"/>
      <c r="KK947" s="51"/>
      <c r="KL947" s="51"/>
      <c r="KM947" s="51"/>
      <c r="KN947" s="51"/>
      <c r="KO947" s="51"/>
      <c r="KP947" s="29"/>
      <c r="KQ947" s="161"/>
      <c r="KR947" s="31"/>
      <c r="KS947" s="29"/>
      <c r="KT947" s="29"/>
      <c r="KU947" s="29"/>
      <c r="KV947" s="29"/>
      <c r="KW947" s="29"/>
      <c r="KX947" s="29"/>
      <c r="KY947" s="175"/>
      <c r="LA947" s="29"/>
      <c r="LB947" s="162"/>
      <c r="LC947" s="51"/>
      <c r="LD947" s="29"/>
      <c r="LE947" s="161"/>
      <c r="LF947" s="29"/>
      <c r="LG947" s="29"/>
      <c r="LH947" s="29"/>
      <c r="LI947" s="29"/>
      <c r="LJ947" s="29"/>
      <c r="LK947" s="29"/>
      <c r="LL947" s="29"/>
      <c r="LM947" s="168"/>
      <c r="LN947" s="29"/>
      <c r="LO947" s="29"/>
      <c r="LP947" s="29"/>
      <c r="LQ947" s="51"/>
      <c r="LR947" s="29"/>
      <c r="LS947" s="161"/>
      <c r="LT947" s="320"/>
      <c r="LU947" s="320"/>
      <c r="LV947" s="162"/>
      <c r="LW947" s="29"/>
      <c r="LX947" s="31"/>
      <c r="LY947" s="29"/>
      <c r="LZ947" s="128"/>
      <c r="MA947" s="128"/>
      <c r="MB947" s="128"/>
      <c r="MC947" s="128"/>
      <c r="MD947" s="128"/>
      <c r="ME947" s="51"/>
      <c r="MF947" s="29"/>
      <c r="MG947" s="161"/>
      <c r="MH947" s="320"/>
      <c r="MI947" s="320"/>
      <c r="MJ947" s="162"/>
      <c r="MK947" s="29"/>
      <c r="ML947" s="31"/>
      <c r="MM947" s="29"/>
      <c r="MN947" s="128"/>
      <c r="MO947" s="128"/>
      <c r="MP947" s="128"/>
      <c r="MQ947" s="128"/>
      <c r="MR947" s="128"/>
      <c r="MS947" s="51"/>
      <c r="MT947" s="29"/>
      <c r="MU947" s="161"/>
      <c r="MV947" s="320"/>
      <c r="MW947" s="320"/>
      <c r="MX947" s="162"/>
      <c r="MY947" s="29"/>
      <c r="MZ947" s="31"/>
      <c r="NA947" s="29"/>
      <c r="NB947" s="128"/>
      <c r="NC947" s="128"/>
      <c r="ND947" s="128"/>
      <c r="NE947" s="128"/>
      <c r="NF947" s="128"/>
      <c r="NG947" s="51"/>
      <c r="NH947" s="29"/>
      <c r="NI947" s="161"/>
      <c r="NJ947" s="320"/>
      <c r="NK947" s="320"/>
      <c r="NL947" s="162"/>
      <c r="NM947" s="29"/>
      <c r="NN947" s="31"/>
      <c r="NO947" s="29"/>
      <c r="NP947" s="128"/>
      <c r="NQ947" s="128"/>
      <c r="NR947" s="128"/>
      <c r="NS947" s="128"/>
      <c r="NT947" s="128"/>
      <c r="NU947" s="51"/>
    </row>
    <row r="948" spans="1:385" x14ac:dyDescent="0.25">
      <c r="A948" s="174"/>
      <c r="B948" s="135"/>
      <c r="C948" s="135"/>
      <c r="D948" s="135"/>
      <c r="E948" s="135"/>
      <c r="F948" s="135"/>
      <c r="G948" s="135"/>
      <c r="H948" s="135"/>
      <c r="I948" s="296"/>
      <c r="J948" s="297"/>
      <c r="K948" s="298"/>
      <c r="L948" s="299"/>
      <c r="M948" s="31"/>
      <c r="N948" s="29"/>
      <c r="O948" s="128"/>
      <c r="P948" s="128"/>
      <c r="Q948" s="128"/>
      <c r="R948" s="128"/>
      <c r="S948" s="128"/>
      <c r="T948" s="51"/>
      <c r="U948" s="29"/>
      <c r="V948" s="161"/>
      <c r="W948" s="31"/>
      <c r="Y948" s="162"/>
      <c r="Z948" s="29"/>
      <c r="AA948" s="31"/>
      <c r="AB948" s="29"/>
      <c r="AC948" s="128"/>
      <c r="AD948" s="128"/>
      <c r="AE948" s="128"/>
      <c r="AF948" s="128"/>
      <c r="AG948" s="128"/>
      <c r="AH948" s="51"/>
      <c r="AI948" s="29"/>
      <c r="AJ948" s="161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1"/>
      <c r="AW948" s="29"/>
      <c r="AX948" s="161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51"/>
      <c r="BK948" s="29"/>
      <c r="BL948" s="161"/>
      <c r="BM948" s="31"/>
      <c r="BN948" s="29"/>
      <c r="BO948" s="29"/>
      <c r="BP948" s="29"/>
      <c r="BQ948" s="29"/>
      <c r="BR948" s="29"/>
      <c r="BS948" s="29"/>
      <c r="BT948" s="164"/>
      <c r="BV948" s="29"/>
      <c r="BW948" s="162"/>
      <c r="BX948" s="51"/>
      <c r="BY948" s="57"/>
      <c r="BZ948" s="51"/>
      <c r="CA948" s="51"/>
      <c r="CB948" s="51"/>
      <c r="CC948" s="51"/>
      <c r="CD948" s="51"/>
      <c r="CE948" s="51"/>
      <c r="CF948" s="51"/>
      <c r="CG948" s="51"/>
      <c r="CH948" s="165"/>
      <c r="CI948" s="51"/>
      <c r="CJ948" s="51"/>
      <c r="CK948" s="51"/>
      <c r="CL948" s="51"/>
      <c r="CM948" s="29"/>
      <c r="CN948" s="161"/>
      <c r="CO948" s="31"/>
      <c r="CP948" s="29"/>
      <c r="CQ948" s="29"/>
      <c r="CR948" s="29"/>
      <c r="CS948" s="29"/>
      <c r="CT948" s="29"/>
      <c r="CU948" s="29"/>
      <c r="CV948" s="164"/>
      <c r="CX948" s="29"/>
      <c r="CY948" s="162"/>
      <c r="CZ948" s="51"/>
      <c r="DA948" s="29"/>
      <c r="DB948" s="161"/>
      <c r="DC948" s="31"/>
      <c r="DE948" s="162"/>
      <c r="DF948" s="29"/>
      <c r="DG948" s="31"/>
      <c r="DH948" s="29"/>
      <c r="DI948" s="128"/>
      <c r="DJ948" s="128"/>
      <c r="DK948" s="128"/>
      <c r="DL948" s="128"/>
      <c r="DM948" s="128"/>
      <c r="DN948" s="51"/>
      <c r="DO948" s="29"/>
      <c r="DP948" s="161"/>
      <c r="DQ948" s="29"/>
      <c r="DR948" s="29"/>
      <c r="DS948" s="29"/>
      <c r="DT948" s="29"/>
      <c r="DU948" s="29"/>
      <c r="DV948" s="29"/>
      <c r="DW948" s="29"/>
      <c r="DX948" s="29"/>
      <c r="DY948" s="29"/>
      <c r="DZ948" s="29"/>
      <c r="EA948" s="29"/>
      <c r="EB948" s="51"/>
      <c r="GU948" s="51"/>
      <c r="HX948" s="360"/>
      <c r="HY948" s="161"/>
      <c r="HZ948" s="31"/>
      <c r="IA948" s="29"/>
      <c r="IB948" s="29"/>
      <c r="IC948" s="29"/>
      <c r="ID948" s="29"/>
      <c r="IE948" s="29"/>
      <c r="IF948" s="29"/>
      <c r="IG948" s="167"/>
      <c r="II948" s="29"/>
      <c r="IJ948" s="162"/>
      <c r="IK948" s="51"/>
      <c r="IL948" s="29"/>
      <c r="IM948" s="161"/>
      <c r="IN948" s="31"/>
      <c r="IO948" s="29"/>
      <c r="IP948" s="29"/>
      <c r="IQ948" s="29"/>
      <c r="IR948" s="29"/>
      <c r="IS948" s="29"/>
      <c r="IT948" s="29"/>
      <c r="IU948" s="176"/>
      <c r="IW948" s="29"/>
      <c r="IX948" s="162"/>
      <c r="IY948" s="51"/>
      <c r="IZ948" s="51"/>
      <c r="JA948" s="161"/>
      <c r="JB948" s="31"/>
      <c r="JC948" s="29"/>
      <c r="JD948" s="29"/>
      <c r="JE948" s="29"/>
      <c r="JF948" s="29"/>
      <c r="JG948" s="29"/>
      <c r="JH948" s="29"/>
      <c r="JI948" s="167"/>
      <c r="JK948" s="29"/>
      <c r="JL948" s="162"/>
      <c r="JM948" s="51"/>
      <c r="JN948" s="29"/>
      <c r="JO948" s="161"/>
      <c r="JP948" s="31"/>
      <c r="JQ948" s="29"/>
      <c r="JR948" s="29"/>
      <c r="JS948" s="29"/>
      <c r="JT948" s="29"/>
      <c r="JU948" s="29"/>
      <c r="JV948" s="29"/>
      <c r="JW948" s="176"/>
      <c r="JY948" s="29"/>
      <c r="JZ948" s="162"/>
      <c r="KA948" s="51"/>
      <c r="KB948" s="51"/>
      <c r="KC948" s="51"/>
      <c r="KD948" s="51"/>
      <c r="KE948" s="51"/>
      <c r="KF948" s="51"/>
      <c r="KG948" s="51"/>
      <c r="KH948" s="51"/>
      <c r="KI948" s="51"/>
      <c r="KJ948" s="51"/>
      <c r="KK948" s="51"/>
      <c r="KL948" s="51"/>
      <c r="KM948" s="51"/>
      <c r="KN948" s="51"/>
      <c r="KO948" s="51"/>
      <c r="KP948" s="29"/>
      <c r="KQ948" s="161"/>
      <c r="KR948" s="31"/>
      <c r="KS948" s="29"/>
      <c r="KT948" s="29"/>
      <c r="KU948" s="29"/>
      <c r="KV948" s="29"/>
      <c r="KW948" s="29"/>
      <c r="KX948" s="29"/>
      <c r="KY948" s="175"/>
      <c r="LA948" s="29"/>
      <c r="LB948" s="162"/>
      <c r="LC948" s="51"/>
      <c r="LD948" s="29"/>
      <c r="LE948" s="161"/>
      <c r="LF948" s="29"/>
      <c r="LG948" s="29"/>
      <c r="LH948" s="29"/>
      <c r="LI948" s="29"/>
      <c r="LJ948" s="29"/>
      <c r="LK948" s="29"/>
      <c r="LL948" s="29"/>
      <c r="LM948" s="168"/>
      <c r="LN948" s="29"/>
      <c r="LO948" s="29"/>
      <c r="LP948" s="29"/>
      <c r="LQ948" s="51"/>
      <c r="LR948" s="29"/>
      <c r="LS948" s="161"/>
      <c r="LT948" s="31"/>
      <c r="LV948" s="162"/>
      <c r="LW948" s="29"/>
      <c r="LX948" s="31"/>
      <c r="LY948" s="29"/>
      <c r="LZ948" s="128"/>
      <c r="MA948" s="128"/>
      <c r="MB948" s="128"/>
      <c r="MC948" s="128"/>
      <c r="MD948" s="128"/>
      <c r="ME948" s="51"/>
      <c r="MF948" s="29"/>
      <c r="MG948" s="161"/>
      <c r="MH948" s="31"/>
      <c r="MJ948" s="162"/>
      <c r="MK948" s="29"/>
      <c r="ML948" s="31"/>
      <c r="MM948" s="29"/>
      <c r="MN948" s="128"/>
      <c r="MO948" s="128"/>
      <c r="MP948" s="128"/>
      <c r="MQ948" s="128"/>
      <c r="MR948" s="128"/>
      <c r="MS948" s="51"/>
      <c r="MT948" s="29"/>
      <c r="MU948" s="161"/>
      <c r="MV948" s="31"/>
      <c r="MX948" s="162"/>
      <c r="MY948" s="29"/>
      <c r="MZ948" s="31"/>
      <c r="NA948" s="29"/>
      <c r="NB948" s="128"/>
      <c r="NC948" s="128"/>
      <c r="ND948" s="128"/>
      <c r="NE948" s="128"/>
      <c r="NF948" s="128"/>
      <c r="NG948" s="51"/>
      <c r="NH948" s="29"/>
      <c r="NI948" s="161"/>
      <c r="NJ948" s="31"/>
      <c r="NL948" s="162"/>
      <c r="NM948" s="29"/>
      <c r="NN948" s="31"/>
      <c r="NO948" s="29"/>
      <c r="NP948" s="128"/>
      <c r="NQ948" s="128"/>
      <c r="NR948" s="128"/>
      <c r="NS948" s="128"/>
      <c r="NT948" s="128"/>
      <c r="NU948" s="51"/>
    </row>
    <row r="949" spans="1:385" s="17" customFormat="1" ht="15.75" x14ac:dyDescent="0.25">
      <c r="A949" s="1"/>
      <c r="B949" s="2"/>
      <c r="C949" s="209"/>
      <c r="D949" s="209"/>
      <c r="E949" s="209"/>
      <c r="F949" s="2"/>
      <c r="G949" s="2"/>
      <c r="H949" s="2"/>
      <c r="I949" s="351" t="s">
        <v>0</v>
      </c>
      <c r="J949" s="351"/>
      <c r="K949" s="351"/>
      <c r="L949" s="351"/>
      <c r="M949" s="241" t="s">
        <v>1</v>
      </c>
      <c r="N949" s="241"/>
      <c r="O949" s="241"/>
      <c r="P949" s="241"/>
      <c r="Q949" s="241"/>
      <c r="R949" s="241"/>
      <c r="S949" s="241"/>
      <c r="T949" s="241"/>
      <c r="U949" s="261"/>
      <c r="V949" s="262"/>
      <c r="W949" s="352" t="s">
        <v>1237</v>
      </c>
      <c r="X949" s="352"/>
      <c r="Y949" s="352"/>
      <c r="Z949" s="352"/>
      <c r="AA949" s="261" t="s">
        <v>72</v>
      </c>
      <c r="AB949" s="261"/>
      <c r="AC949" s="261"/>
      <c r="AD949" s="261"/>
      <c r="AE949" s="261"/>
      <c r="AF949" s="261"/>
      <c r="AG949" s="261"/>
      <c r="AH949" s="261"/>
      <c r="AI949" s="241"/>
      <c r="AJ949" s="353" t="s">
        <v>1161</v>
      </c>
      <c r="AK949" s="353"/>
      <c r="AL949" s="353"/>
      <c r="AM949" s="241" t="s">
        <v>1</v>
      </c>
      <c r="AN949" s="241"/>
      <c r="AO949" s="241"/>
      <c r="AP949" s="241"/>
      <c r="AQ949" s="241"/>
      <c r="AR949" s="241"/>
      <c r="AS949" s="241"/>
      <c r="AT949" s="241"/>
      <c r="AU949" s="241"/>
      <c r="AV949" s="241"/>
      <c r="AW949" s="241"/>
      <c r="AX949" s="354" t="s">
        <v>1162</v>
      </c>
      <c r="AY949" s="354"/>
      <c r="AZ949" s="354"/>
      <c r="BA949" s="241" t="s">
        <v>1</v>
      </c>
      <c r="BB949" s="241"/>
      <c r="BC949" s="241"/>
      <c r="BD949" s="241"/>
      <c r="BE949" s="241"/>
      <c r="BF949" s="241"/>
      <c r="BG949" s="241"/>
      <c r="BH949" s="241"/>
      <c r="BI949" s="241"/>
      <c r="BJ949" s="241"/>
      <c r="BK949" s="241"/>
      <c r="BL949" s="354" t="s">
        <v>2</v>
      </c>
      <c r="BM949" s="354"/>
      <c r="BN949" s="354"/>
      <c r="BO949" s="241" t="s">
        <v>1</v>
      </c>
      <c r="BP949" s="241"/>
      <c r="BQ949" s="241"/>
      <c r="BR949" s="241"/>
      <c r="BS949" s="241"/>
      <c r="BT949" s="241"/>
      <c r="BU949" s="241"/>
      <c r="BV949" s="241"/>
      <c r="BW949" s="241"/>
      <c r="BX949" s="241"/>
      <c r="BY949" s="263"/>
      <c r="BZ949" s="348" t="s">
        <v>1239</v>
      </c>
      <c r="CA949" s="348"/>
      <c r="CB949" s="348"/>
      <c r="CC949" s="7" t="s">
        <v>73</v>
      </c>
      <c r="CD949" s="7"/>
      <c r="CE949" s="263"/>
      <c r="CF949" s="263"/>
      <c r="CG949" s="263"/>
      <c r="CH949" s="263"/>
      <c r="CI949" s="263"/>
      <c r="CJ949" s="263"/>
      <c r="CK949" s="263"/>
      <c r="CL949" s="263"/>
      <c r="CM949" s="263"/>
      <c r="CN949" s="348" t="s">
        <v>5</v>
      </c>
      <c r="CO949" s="348"/>
      <c r="CP949" s="348"/>
      <c r="CQ949" s="263" t="s">
        <v>4</v>
      </c>
      <c r="CR949" s="263"/>
      <c r="CS949" s="263"/>
      <c r="CT949" s="263"/>
      <c r="CU949" s="263"/>
      <c r="CV949" s="263"/>
      <c r="CW949" s="263"/>
      <c r="CX949" s="263"/>
      <c r="CY949" s="263"/>
      <c r="CZ949" s="263"/>
      <c r="DA949" s="263"/>
      <c r="DB949" s="264"/>
      <c r="DC949" s="349" t="s">
        <v>1240</v>
      </c>
      <c r="DD949" s="349"/>
      <c r="DE949" s="349"/>
      <c r="DF949" s="349"/>
      <c r="DG949" s="263" t="s">
        <v>4</v>
      </c>
      <c r="DH949" s="263"/>
      <c r="DI949" s="263"/>
      <c r="DJ949" s="263"/>
      <c r="DK949" s="263"/>
      <c r="DL949" s="263"/>
      <c r="DM949" s="263"/>
      <c r="DN949" s="263"/>
      <c r="DO949" s="263"/>
      <c r="DP949" s="348" t="s">
        <v>1168</v>
      </c>
      <c r="DQ949" s="348"/>
      <c r="DR949" s="348"/>
      <c r="DS949" s="263" t="s">
        <v>73</v>
      </c>
      <c r="DT949" s="263"/>
      <c r="DU949" s="263"/>
      <c r="DV949" s="263"/>
      <c r="DW949" s="263"/>
      <c r="DX949" s="263"/>
      <c r="DY949" s="263"/>
      <c r="DZ949" s="263"/>
      <c r="EA949" s="263"/>
      <c r="EB949" s="263"/>
      <c r="FE949" s="242"/>
      <c r="GU949" s="265"/>
      <c r="GV949" s="244"/>
      <c r="GW949" s="245"/>
      <c r="GX949" s="244"/>
      <c r="GY949" s="244"/>
      <c r="GZ949" s="244"/>
      <c r="HB949" s="345"/>
      <c r="HC949" s="345"/>
      <c r="HD949" s="345"/>
      <c r="HE949" s="346"/>
      <c r="HF949" s="346"/>
      <c r="HG949" s="346"/>
      <c r="HK949" s="244"/>
      <c r="HL949" s="244"/>
      <c r="HM949" s="244"/>
      <c r="HN949" s="244"/>
      <c r="HP949" s="345"/>
      <c r="HQ949" s="345"/>
      <c r="HR949" s="345"/>
      <c r="HS949" s="346"/>
      <c r="HT949" s="346"/>
      <c r="HU949" s="346"/>
      <c r="HX949" s="361"/>
      <c r="HY949" s="350" t="s">
        <v>1176</v>
      </c>
      <c r="HZ949" s="350"/>
      <c r="IA949" s="350"/>
      <c r="IB949" s="265" t="s">
        <v>4</v>
      </c>
      <c r="IC949" s="265"/>
      <c r="ID949" s="265"/>
      <c r="IE949" s="265"/>
      <c r="IF949" s="265"/>
      <c r="IG949" s="265"/>
      <c r="IH949" s="265"/>
      <c r="II949" s="265"/>
      <c r="IJ949" s="265"/>
      <c r="IK949" s="265"/>
      <c r="IL949" s="265"/>
      <c r="IM949" s="350" t="s">
        <v>1177</v>
      </c>
      <c r="IN949" s="350"/>
      <c r="IO949" s="350"/>
      <c r="IP949" s="265" t="s">
        <v>4</v>
      </c>
      <c r="IQ949" s="265"/>
      <c r="IR949" s="265"/>
      <c r="IS949" s="265"/>
      <c r="IT949" s="265"/>
      <c r="IU949" s="265"/>
      <c r="IV949" s="265"/>
      <c r="IW949" s="265"/>
      <c r="IX949" s="265"/>
      <c r="IY949" s="265"/>
      <c r="IZ949" s="265"/>
      <c r="JA949" s="350" t="s">
        <v>1178</v>
      </c>
      <c r="JB949" s="350"/>
      <c r="JC949" s="350"/>
      <c r="JD949" s="265" t="s">
        <v>4</v>
      </c>
      <c r="JE949" s="265"/>
      <c r="JF949" s="265"/>
      <c r="JG949" s="265"/>
      <c r="JH949" s="265"/>
      <c r="JI949" s="265"/>
      <c r="JJ949" s="265"/>
      <c r="JK949" s="265"/>
      <c r="JL949" s="265"/>
      <c r="JM949" s="265"/>
      <c r="JN949" s="265"/>
      <c r="JO949" s="350" t="s">
        <v>1179</v>
      </c>
      <c r="JP949" s="350"/>
      <c r="JQ949" s="350"/>
      <c r="JR949" s="265" t="s">
        <v>4</v>
      </c>
      <c r="JS949" s="265"/>
      <c r="JT949" s="265"/>
      <c r="JU949" s="265"/>
      <c r="JV949" s="265"/>
      <c r="JW949" s="265"/>
      <c r="JX949" s="265"/>
      <c r="JY949" s="265"/>
      <c r="JZ949" s="265"/>
      <c r="KA949" s="265"/>
      <c r="KB949" s="241"/>
      <c r="KC949" s="354" t="s">
        <v>1238</v>
      </c>
      <c r="KD949" s="354"/>
      <c r="KE949" s="354"/>
      <c r="KF949" s="241" t="s">
        <v>1</v>
      </c>
      <c r="KG949" s="241"/>
      <c r="KH949" s="241"/>
      <c r="KI949" s="241"/>
      <c r="KJ949" s="241"/>
      <c r="KK949" s="241"/>
      <c r="KL949" s="241"/>
      <c r="KM949" s="241"/>
      <c r="KN949" s="241"/>
      <c r="KO949" s="241"/>
      <c r="KP949" s="241"/>
      <c r="KQ949" s="354" t="s">
        <v>3</v>
      </c>
      <c r="KR949" s="354"/>
      <c r="KS949" s="354"/>
      <c r="KT949" s="241" t="s">
        <v>1</v>
      </c>
      <c r="KU949" s="241"/>
      <c r="KV949" s="241"/>
      <c r="KW949" s="241"/>
      <c r="KX949" s="241"/>
      <c r="KY949" s="241"/>
      <c r="KZ949" s="241"/>
      <c r="LA949" s="241"/>
      <c r="LB949" s="241"/>
      <c r="LC949" s="241"/>
      <c r="LD949" s="265"/>
      <c r="LE949" s="350" t="s">
        <v>6</v>
      </c>
      <c r="LF949" s="350"/>
      <c r="LG949" s="350"/>
      <c r="LH949" s="265" t="s">
        <v>4</v>
      </c>
      <c r="LI949" s="265"/>
      <c r="LJ949" s="265"/>
      <c r="LK949" s="265"/>
      <c r="LL949" s="265"/>
      <c r="LM949" s="266"/>
      <c r="LN949" s="265"/>
      <c r="LO949" s="265"/>
      <c r="LP949" s="265"/>
      <c r="LQ949" s="14"/>
      <c r="LR949" s="265"/>
      <c r="LS949" s="267"/>
      <c r="LT949" s="347" t="s">
        <v>1212</v>
      </c>
      <c r="LU949" s="347"/>
      <c r="LV949" s="347"/>
      <c r="LW949" s="347"/>
      <c r="LX949" s="265" t="s">
        <v>4</v>
      </c>
      <c r="LY949" s="265"/>
      <c r="LZ949" s="265"/>
      <c r="MA949" s="265"/>
      <c r="MB949" s="265"/>
      <c r="MC949" s="265"/>
      <c r="MD949" s="265"/>
      <c r="ME949" s="265"/>
      <c r="MF949" s="265"/>
      <c r="MG949" s="267"/>
      <c r="MH949" s="347" t="s">
        <v>1213</v>
      </c>
      <c r="MI949" s="347"/>
      <c r="MJ949" s="347"/>
      <c r="MK949" s="347"/>
      <c r="ML949" s="265" t="s">
        <v>4</v>
      </c>
      <c r="MM949" s="265"/>
      <c r="MN949" s="265"/>
      <c r="MO949" s="265"/>
      <c r="MP949" s="265"/>
      <c r="MQ949" s="265"/>
      <c r="MR949" s="265"/>
      <c r="MS949" s="265"/>
      <c r="MT949" s="265"/>
      <c r="MU949" s="267"/>
      <c r="MV949" s="347" t="s">
        <v>1214</v>
      </c>
      <c r="MW949" s="347"/>
      <c r="MX949" s="347"/>
      <c r="MY949" s="347"/>
      <c r="MZ949" s="265" t="s">
        <v>4</v>
      </c>
      <c r="NA949" s="265"/>
      <c r="NB949" s="265"/>
      <c r="NC949" s="265"/>
      <c r="ND949" s="265"/>
      <c r="NE949" s="265"/>
      <c r="NF949" s="265"/>
      <c r="NG949" s="265"/>
      <c r="NH949" s="265"/>
      <c r="NI949" s="267"/>
      <c r="NJ949" s="347" t="s">
        <v>1215</v>
      </c>
      <c r="NK949" s="347"/>
      <c r="NL949" s="347"/>
      <c r="NM949" s="347"/>
      <c r="NN949" s="265" t="s">
        <v>4</v>
      </c>
      <c r="NO949" s="265"/>
      <c r="NP949" s="265"/>
      <c r="NQ949" s="265"/>
      <c r="NR949" s="265"/>
      <c r="NS949" s="265"/>
      <c r="NT949" s="265"/>
      <c r="NU949" s="265"/>
    </row>
    <row r="950" spans="1:385" x14ac:dyDescent="0.25">
      <c r="A950" s="18" t="s">
        <v>7</v>
      </c>
      <c r="B950" s="19" t="s">
        <v>1184</v>
      </c>
      <c r="C950" s="20" t="s">
        <v>1185</v>
      </c>
      <c r="D950" s="20" t="s">
        <v>1186</v>
      </c>
      <c r="E950" s="20" t="s">
        <v>1187</v>
      </c>
      <c r="F950" s="257"/>
      <c r="G950" s="257"/>
      <c r="H950" s="268"/>
      <c r="I950" s="25" t="s">
        <v>8</v>
      </c>
      <c r="J950" s="25" t="s">
        <v>9</v>
      </c>
      <c r="K950" s="26" t="s">
        <v>10</v>
      </c>
      <c r="L950" s="25" t="s">
        <v>9</v>
      </c>
      <c r="M950" s="25" t="s">
        <v>11</v>
      </c>
      <c r="N950" s="25" t="s">
        <v>12</v>
      </c>
      <c r="O950" s="25" t="s">
        <v>13</v>
      </c>
      <c r="P950" s="25"/>
      <c r="Q950" s="25" t="s">
        <v>14</v>
      </c>
      <c r="R950" s="25" t="s">
        <v>15</v>
      </c>
      <c r="S950" s="25" t="s">
        <v>16</v>
      </c>
      <c r="T950" s="25" t="s">
        <v>17</v>
      </c>
      <c r="U950" s="269"/>
      <c r="V950" s="28" t="s">
        <v>7</v>
      </c>
      <c r="W950" s="25" t="s">
        <v>8</v>
      </c>
      <c r="X950" s="25" t="s">
        <v>9</v>
      </c>
      <c r="Y950" s="26" t="s">
        <v>10</v>
      </c>
      <c r="Z950" s="25" t="s">
        <v>9</v>
      </c>
      <c r="AA950" s="25" t="s">
        <v>11</v>
      </c>
      <c r="AB950" s="25" t="s">
        <v>12</v>
      </c>
      <c r="AC950" s="25" t="s">
        <v>13</v>
      </c>
      <c r="AD950" s="25"/>
      <c r="AE950" s="25" t="s">
        <v>14</v>
      </c>
      <c r="AF950" s="25" t="s">
        <v>15</v>
      </c>
      <c r="AG950" s="25" t="s">
        <v>16</v>
      </c>
      <c r="AH950" s="25" t="s">
        <v>17</v>
      </c>
      <c r="AI950" s="29"/>
      <c r="AJ950" s="30" t="s">
        <v>7</v>
      </c>
      <c r="AK950" s="25" t="s">
        <v>8</v>
      </c>
      <c r="AL950" s="25" t="s">
        <v>9</v>
      </c>
      <c r="AM950" s="26" t="s">
        <v>10</v>
      </c>
      <c r="AN950" s="25" t="s">
        <v>9</v>
      </c>
      <c r="AO950" s="25" t="s">
        <v>11</v>
      </c>
      <c r="AP950" s="25" t="s">
        <v>12</v>
      </c>
      <c r="AQ950" s="25" t="s">
        <v>13</v>
      </c>
      <c r="AR950" s="25"/>
      <c r="AS950" s="25" t="s">
        <v>14</v>
      </c>
      <c r="AT950" s="25" t="s">
        <v>15</v>
      </c>
      <c r="AU950" s="25" t="s">
        <v>16</v>
      </c>
      <c r="AV950" s="25" t="s">
        <v>17</v>
      </c>
      <c r="AW950" s="29"/>
      <c r="AX950" s="30" t="s">
        <v>7</v>
      </c>
      <c r="AY950" s="25" t="s">
        <v>8</v>
      </c>
      <c r="AZ950" s="25" t="s">
        <v>9</v>
      </c>
      <c r="BA950" s="26" t="s">
        <v>10</v>
      </c>
      <c r="BB950" s="25" t="s">
        <v>9</v>
      </c>
      <c r="BC950" s="25" t="s">
        <v>11</v>
      </c>
      <c r="BD950" s="25" t="s">
        <v>12</v>
      </c>
      <c r="BE950" s="25" t="s">
        <v>13</v>
      </c>
      <c r="BF950" s="25"/>
      <c r="BG950" s="25" t="s">
        <v>14</v>
      </c>
      <c r="BH950" s="25" t="s">
        <v>15</v>
      </c>
      <c r="BI950" s="25" t="s">
        <v>16</v>
      </c>
      <c r="BJ950" s="25" t="s">
        <v>17</v>
      </c>
      <c r="BK950" s="29"/>
      <c r="BL950" s="30" t="s">
        <v>7</v>
      </c>
      <c r="BM950" s="25" t="s">
        <v>8</v>
      </c>
      <c r="BN950" s="25" t="s">
        <v>9</v>
      </c>
      <c r="BO950" s="26" t="s">
        <v>10</v>
      </c>
      <c r="BP950" s="25" t="s">
        <v>9</v>
      </c>
      <c r="BQ950" s="25" t="s">
        <v>11</v>
      </c>
      <c r="BR950" s="25" t="s">
        <v>12</v>
      </c>
      <c r="BS950" s="25" t="s">
        <v>13</v>
      </c>
      <c r="BT950" s="33" t="s">
        <v>18</v>
      </c>
      <c r="BU950" s="25" t="s">
        <v>14</v>
      </c>
      <c r="BV950" s="25" t="s">
        <v>12</v>
      </c>
      <c r="BW950" s="25" t="s">
        <v>19</v>
      </c>
      <c r="BX950" s="25" t="s">
        <v>17</v>
      </c>
      <c r="BY950" s="34"/>
      <c r="BZ950" s="30" t="s">
        <v>7</v>
      </c>
      <c r="CA950" s="25" t="s">
        <v>8</v>
      </c>
      <c r="CB950" s="25" t="s">
        <v>9</v>
      </c>
      <c r="CC950" s="26" t="s">
        <v>10</v>
      </c>
      <c r="CD950" s="25" t="s">
        <v>9</v>
      </c>
      <c r="CE950" s="25" t="s">
        <v>11</v>
      </c>
      <c r="CF950" s="25" t="s">
        <v>12</v>
      </c>
      <c r="CG950" s="25" t="s">
        <v>13</v>
      </c>
      <c r="CH950" s="33" t="s">
        <v>18</v>
      </c>
      <c r="CI950" s="25" t="s">
        <v>14</v>
      </c>
      <c r="CJ950" s="25" t="s">
        <v>12</v>
      </c>
      <c r="CK950" s="25" t="s">
        <v>19</v>
      </c>
      <c r="CL950" s="25" t="s">
        <v>17</v>
      </c>
      <c r="CM950" s="269"/>
      <c r="CN950" s="30" t="s">
        <v>7</v>
      </c>
      <c r="CO950" s="25" t="s">
        <v>8</v>
      </c>
      <c r="CP950" s="25" t="s">
        <v>9</v>
      </c>
      <c r="CQ950" s="26" t="s">
        <v>10</v>
      </c>
      <c r="CR950" s="25" t="s">
        <v>9</v>
      </c>
      <c r="CS950" s="25" t="s">
        <v>11</v>
      </c>
      <c r="CT950" s="25" t="s">
        <v>12</v>
      </c>
      <c r="CU950" s="25" t="s">
        <v>13</v>
      </c>
      <c r="CV950" s="33" t="s">
        <v>18</v>
      </c>
      <c r="CW950" s="25" t="s">
        <v>14</v>
      </c>
      <c r="CX950" s="25" t="s">
        <v>12</v>
      </c>
      <c r="CY950" s="25" t="s">
        <v>19</v>
      </c>
      <c r="CZ950" s="25" t="s">
        <v>17</v>
      </c>
      <c r="DA950" s="29"/>
      <c r="DB950" s="28" t="s">
        <v>7</v>
      </c>
      <c r="DC950" s="25" t="s">
        <v>8</v>
      </c>
      <c r="DD950" s="25" t="s">
        <v>9</v>
      </c>
      <c r="DE950" s="26" t="s">
        <v>10</v>
      </c>
      <c r="DF950" s="25" t="s">
        <v>9</v>
      </c>
      <c r="DG950" s="25" t="s">
        <v>11</v>
      </c>
      <c r="DH950" s="25" t="s">
        <v>12</v>
      </c>
      <c r="DI950" s="25" t="s">
        <v>13</v>
      </c>
      <c r="DJ950" s="25"/>
      <c r="DK950" s="25" t="s">
        <v>14</v>
      </c>
      <c r="DL950" s="25" t="s">
        <v>15</v>
      </c>
      <c r="DM950" s="25" t="s">
        <v>16</v>
      </c>
      <c r="DN950" s="25" t="s">
        <v>17</v>
      </c>
      <c r="DO950" s="29"/>
      <c r="DP950" s="30" t="s">
        <v>7</v>
      </c>
      <c r="DQ950" s="25" t="s">
        <v>8</v>
      </c>
      <c r="DR950" s="25" t="s">
        <v>9</v>
      </c>
      <c r="DS950" s="26" t="s">
        <v>10</v>
      </c>
      <c r="DT950" s="25" t="s">
        <v>9</v>
      </c>
      <c r="DU950" s="25" t="s">
        <v>11</v>
      </c>
      <c r="DV950" s="25" t="s">
        <v>12</v>
      </c>
      <c r="DW950" s="25" t="s">
        <v>13</v>
      </c>
      <c r="DX950" s="25"/>
      <c r="DY950" s="25" t="s">
        <v>14</v>
      </c>
      <c r="DZ950" s="25" t="s">
        <v>15</v>
      </c>
      <c r="EA950" s="25" t="s">
        <v>16</v>
      </c>
      <c r="EB950" s="25" t="s">
        <v>17</v>
      </c>
      <c r="GU950" s="222"/>
      <c r="GV950" s="31"/>
      <c r="GW950" s="31"/>
      <c r="GX950" s="31"/>
      <c r="GY950" s="31"/>
      <c r="GZ950" s="31"/>
      <c r="HB950" s="246"/>
      <c r="HC950" s="31"/>
      <c r="HD950" s="31"/>
      <c r="HE950" s="31"/>
      <c r="HF950" s="31"/>
      <c r="HG950" s="31"/>
      <c r="HK950" s="31"/>
      <c r="HL950" s="31"/>
      <c r="HM950" s="31"/>
      <c r="HN950" s="31"/>
      <c r="HP950" s="246"/>
      <c r="HQ950" s="31"/>
      <c r="HR950" s="31"/>
      <c r="HS950" s="31"/>
      <c r="HT950" s="31"/>
      <c r="HU950" s="31"/>
      <c r="HX950" s="360"/>
      <c r="HY950" s="30" t="s">
        <v>7</v>
      </c>
      <c r="HZ950" s="25" t="s">
        <v>8</v>
      </c>
      <c r="IA950" s="25" t="s">
        <v>9</v>
      </c>
      <c r="IB950" s="26" t="s">
        <v>10</v>
      </c>
      <c r="IC950" s="25" t="s">
        <v>9</v>
      </c>
      <c r="ID950" s="25" t="s">
        <v>11</v>
      </c>
      <c r="IE950" s="25" t="s">
        <v>12</v>
      </c>
      <c r="IF950" s="25" t="s">
        <v>13</v>
      </c>
      <c r="IG950" s="26" t="s">
        <v>18</v>
      </c>
      <c r="IH950" s="25" t="s">
        <v>14</v>
      </c>
      <c r="II950" s="25" t="s">
        <v>12</v>
      </c>
      <c r="IJ950" s="25" t="s">
        <v>19</v>
      </c>
      <c r="IK950" s="25" t="s">
        <v>17</v>
      </c>
      <c r="IL950" s="29"/>
      <c r="IM950" s="30" t="s">
        <v>7</v>
      </c>
      <c r="IN950" s="25" t="s">
        <v>8</v>
      </c>
      <c r="IO950" s="25" t="s">
        <v>9</v>
      </c>
      <c r="IP950" s="26" t="s">
        <v>10</v>
      </c>
      <c r="IQ950" s="25" t="s">
        <v>9</v>
      </c>
      <c r="IR950" s="25" t="s">
        <v>11</v>
      </c>
      <c r="IS950" s="25" t="s">
        <v>12</v>
      </c>
      <c r="IT950" s="25" t="s">
        <v>13</v>
      </c>
      <c r="IU950" s="25" t="s">
        <v>18</v>
      </c>
      <c r="IV950" s="25" t="s">
        <v>14</v>
      </c>
      <c r="IW950" s="25" t="s">
        <v>12</v>
      </c>
      <c r="IX950" s="25" t="s">
        <v>19</v>
      </c>
      <c r="IY950" s="25" t="s">
        <v>17</v>
      </c>
      <c r="IZ950" s="270"/>
      <c r="JA950" s="30" t="s">
        <v>7</v>
      </c>
      <c r="JB950" s="25" t="s">
        <v>8</v>
      </c>
      <c r="JC950" s="25" t="s">
        <v>9</v>
      </c>
      <c r="JD950" s="26" t="s">
        <v>10</v>
      </c>
      <c r="JE950" s="25" t="s">
        <v>9</v>
      </c>
      <c r="JF950" s="25" t="s">
        <v>11</v>
      </c>
      <c r="JG950" s="25" t="s">
        <v>12</v>
      </c>
      <c r="JH950" s="25" t="s">
        <v>13</v>
      </c>
      <c r="JI950" s="26" t="s">
        <v>18</v>
      </c>
      <c r="JJ950" s="25" t="s">
        <v>14</v>
      </c>
      <c r="JK950" s="25" t="s">
        <v>12</v>
      </c>
      <c r="JL950" s="25" t="s">
        <v>19</v>
      </c>
      <c r="JM950" s="25" t="s">
        <v>17</v>
      </c>
      <c r="JN950" s="29"/>
      <c r="JO950" s="30" t="s">
        <v>7</v>
      </c>
      <c r="JP950" s="25" t="s">
        <v>8</v>
      </c>
      <c r="JQ950" s="25" t="s">
        <v>9</v>
      </c>
      <c r="JR950" s="26" t="s">
        <v>10</v>
      </c>
      <c r="JS950" s="25" t="s">
        <v>9</v>
      </c>
      <c r="JT950" s="25" t="s">
        <v>11</v>
      </c>
      <c r="JU950" s="25" t="s">
        <v>12</v>
      </c>
      <c r="JV950" s="25" t="s">
        <v>13</v>
      </c>
      <c r="JW950" s="25" t="s">
        <v>18</v>
      </c>
      <c r="JX950" s="25" t="s">
        <v>14</v>
      </c>
      <c r="JY950" s="25" t="s">
        <v>12</v>
      </c>
      <c r="JZ950" s="25" t="s">
        <v>19</v>
      </c>
      <c r="KA950" s="25" t="s">
        <v>17</v>
      </c>
      <c r="KB950" s="31"/>
      <c r="KC950" s="30" t="s">
        <v>7</v>
      </c>
      <c r="KD950" s="25" t="s">
        <v>8</v>
      </c>
      <c r="KE950" s="25" t="s">
        <v>9</v>
      </c>
      <c r="KF950" s="26" t="s">
        <v>10</v>
      </c>
      <c r="KG950" s="25" t="s">
        <v>9</v>
      </c>
      <c r="KH950" s="25" t="s">
        <v>11</v>
      </c>
      <c r="KI950" s="25" t="s">
        <v>12</v>
      </c>
      <c r="KJ950" s="25" t="s">
        <v>13</v>
      </c>
      <c r="KK950" s="25" t="s">
        <v>18</v>
      </c>
      <c r="KL950" s="25" t="s">
        <v>14</v>
      </c>
      <c r="KM950" s="25" t="s">
        <v>12</v>
      </c>
      <c r="KN950" s="25" t="s">
        <v>19</v>
      </c>
      <c r="KO950" s="25" t="s">
        <v>17</v>
      </c>
      <c r="KP950" s="29"/>
      <c r="KQ950" s="30" t="s">
        <v>7</v>
      </c>
      <c r="KR950" s="25" t="s">
        <v>8</v>
      </c>
      <c r="KS950" s="25" t="s">
        <v>9</v>
      </c>
      <c r="KT950" s="26" t="s">
        <v>10</v>
      </c>
      <c r="KU950" s="25" t="s">
        <v>9</v>
      </c>
      <c r="KV950" s="25" t="s">
        <v>11</v>
      </c>
      <c r="KW950" s="25" t="s">
        <v>12</v>
      </c>
      <c r="KX950" s="25" t="s">
        <v>13</v>
      </c>
      <c r="KY950" s="32" t="s">
        <v>18</v>
      </c>
      <c r="KZ950" s="25" t="s">
        <v>14</v>
      </c>
      <c r="LA950" s="25" t="s">
        <v>12</v>
      </c>
      <c r="LB950" s="25" t="s">
        <v>19</v>
      </c>
      <c r="LC950" s="25" t="s">
        <v>17</v>
      </c>
      <c r="LD950" s="269"/>
      <c r="LE950" s="30" t="s">
        <v>7</v>
      </c>
      <c r="LF950" s="25" t="s">
        <v>8</v>
      </c>
      <c r="LG950" s="25" t="s">
        <v>9</v>
      </c>
      <c r="LH950" s="26" t="s">
        <v>10</v>
      </c>
      <c r="LI950" s="25" t="s">
        <v>9</v>
      </c>
      <c r="LJ950" s="25" t="s">
        <v>11</v>
      </c>
      <c r="LK950" s="25" t="s">
        <v>12</v>
      </c>
      <c r="LL950" s="25" t="s">
        <v>13</v>
      </c>
      <c r="LM950" s="26" t="s">
        <v>18</v>
      </c>
      <c r="LN950" s="25" t="s">
        <v>14</v>
      </c>
      <c r="LO950" s="25" t="s">
        <v>12</v>
      </c>
      <c r="LP950" s="25" t="s">
        <v>19</v>
      </c>
      <c r="LQ950" s="25" t="s">
        <v>17</v>
      </c>
      <c r="LR950" s="269"/>
      <c r="LS950" s="28" t="s">
        <v>7</v>
      </c>
      <c r="LT950" s="25" t="s">
        <v>8</v>
      </c>
      <c r="LU950" s="25" t="s">
        <v>9</v>
      </c>
      <c r="LV950" s="26" t="s">
        <v>10</v>
      </c>
      <c r="LW950" s="25" t="s">
        <v>9</v>
      </c>
      <c r="LX950" s="25" t="s">
        <v>11</v>
      </c>
      <c r="LY950" s="25" t="s">
        <v>12</v>
      </c>
      <c r="LZ950" s="25" t="s">
        <v>13</v>
      </c>
      <c r="MA950" s="25"/>
      <c r="MB950" s="25" t="s">
        <v>14</v>
      </c>
      <c r="MC950" s="25" t="s">
        <v>15</v>
      </c>
      <c r="MD950" s="25" t="s">
        <v>16</v>
      </c>
      <c r="ME950" s="25" t="s">
        <v>17</v>
      </c>
      <c r="MF950" s="29"/>
      <c r="MG950" s="28" t="s">
        <v>7</v>
      </c>
      <c r="MH950" s="25" t="s">
        <v>8</v>
      </c>
      <c r="MI950" s="25" t="s">
        <v>9</v>
      </c>
      <c r="MJ950" s="26" t="s">
        <v>10</v>
      </c>
      <c r="MK950" s="25" t="s">
        <v>9</v>
      </c>
      <c r="ML950" s="25" t="s">
        <v>11</v>
      </c>
      <c r="MM950" s="25" t="s">
        <v>12</v>
      </c>
      <c r="MN950" s="25" t="s">
        <v>13</v>
      </c>
      <c r="MO950" s="25"/>
      <c r="MP950" s="25" t="s">
        <v>14</v>
      </c>
      <c r="MQ950" s="25" t="s">
        <v>15</v>
      </c>
      <c r="MR950" s="25" t="s">
        <v>16</v>
      </c>
      <c r="MS950" s="25" t="s">
        <v>17</v>
      </c>
      <c r="MT950" s="269"/>
      <c r="MU950" s="28" t="s">
        <v>7</v>
      </c>
      <c r="MV950" s="25" t="s">
        <v>8</v>
      </c>
      <c r="MW950" s="25" t="s">
        <v>9</v>
      </c>
      <c r="MX950" s="26" t="s">
        <v>10</v>
      </c>
      <c r="MY950" s="25" t="s">
        <v>9</v>
      </c>
      <c r="MZ950" s="25" t="s">
        <v>11</v>
      </c>
      <c r="NA950" s="25" t="s">
        <v>12</v>
      </c>
      <c r="NB950" s="25" t="s">
        <v>13</v>
      </c>
      <c r="NC950" s="25"/>
      <c r="ND950" s="25" t="s">
        <v>14</v>
      </c>
      <c r="NE950" s="25" t="s">
        <v>15</v>
      </c>
      <c r="NF950" s="25" t="s">
        <v>16</v>
      </c>
      <c r="NG950" s="25" t="s">
        <v>17</v>
      </c>
      <c r="NH950" s="29"/>
      <c r="NI950" s="28" t="s">
        <v>7</v>
      </c>
      <c r="NJ950" s="25" t="s">
        <v>8</v>
      </c>
      <c r="NK950" s="25" t="s">
        <v>9</v>
      </c>
      <c r="NL950" s="26" t="s">
        <v>10</v>
      </c>
      <c r="NM950" s="25" t="s">
        <v>9</v>
      </c>
      <c r="NN950" s="25" t="s">
        <v>11</v>
      </c>
      <c r="NO950" s="25" t="s">
        <v>12</v>
      </c>
      <c r="NP950" s="25" t="s">
        <v>13</v>
      </c>
      <c r="NQ950" s="25"/>
      <c r="NR950" s="25" t="s">
        <v>14</v>
      </c>
      <c r="NS950" s="25" t="s">
        <v>15</v>
      </c>
      <c r="NT950" s="25" t="s">
        <v>16</v>
      </c>
      <c r="NU950" s="25" t="s">
        <v>17</v>
      </c>
    </row>
    <row r="951" spans="1:385" x14ac:dyDescent="0.25">
      <c r="A951" s="38">
        <v>45768</v>
      </c>
      <c r="B951" s="39">
        <v>3317</v>
      </c>
      <c r="C951" s="40">
        <v>1433</v>
      </c>
      <c r="D951" s="40">
        <v>444</v>
      </c>
      <c r="E951" s="40">
        <v>1440</v>
      </c>
      <c r="F951" s="135"/>
      <c r="G951" s="135"/>
      <c r="H951" s="42"/>
      <c r="I951" s="271">
        <v>39625</v>
      </c>
      <c r="J951" s="271">
        <v>97</v>
      </c>
      <c r="K951" s="271">
        <v>1888</v>
      </c>
      <c r="L951" s="271">
        <v>11</v>
      </c>
      <c r="M951" s="271">
        <v>89</v>
      </c>
      <c r="N951" s="271">
        <v>11</v>
      </c>
      <c r="O951" s="271">
        <v>0</v>
      </c>
      <c r="P951" s="43"/>
      <c r="Q951" s="45">
        <v>363</v>
      </c>
      <c r="R951" s="45">
        <v>3993</v>
      </c>
      <c r="S951" s="46">
        <v>0.41164948453608247</v>
      </c>
      <c r="T951" s="37" t="s">
        <v>1250</v>
      </c>
      <c r="U951" s="29"/>
      <c r="V951" s="47">
        <v>45768</v>
      </c>
      <c r="W951" s="272">
        <v>5388</v>
      </c>
      <c r="X951" s="271">
        <v>279</v>
      </c>
      <c r="Y951" s="271">
        <v>270</v>
      </c>
      <c r="Z951" s="271">
        <v>4</v>
      </c>
      <c r="AA951" s="271">
        <v>24</v>
      </c>
      <c r="AB951" s="271">
        <v>4</v>
      </c>
      <c r="AC951" s="271">
        <v>10</v>
      </c>
      <c r="AD951" s="43"/>
      <c r="AE951" s="45">
        <v>385</v>
      </c>
      <c r="AF951" s="45">
        <v>1540</v>
      </c>
      <c r="AG951" s="46">
        <v>5.5197132616487454E-2</v>
      </c>
      <c r="AH951" s="37" t="s">
        <v>1209</v>
      </c>
      <c r="AI951" s="29"/>
      <c r="AJ951" s="47">
        <v>45768</v>
      </c>
      <c r="AK951" s="271">
        <v>8217</v>
      </c>
      <c r="AL951" s="271">
        <v>117</v>
      </c>
      <c r="AM951" s="271">
        <v>237</v>
      </c>
      <c r="AN951" s="271">
        <v>2</v>
      </c>
      <c r="AO951" s="271">
        <v>39</v>
      </c>
      <c r="AP951" s="271">
        <v>2</v>
      </c>
      <c r="AQ951" s="271">
        <v>0</v>
      </c>
      <c r="AR951" s="43"/>
      <c r="AS951" s="271">
        <v>1008</v>
      </c>
      <c r="AT951" s="45">
        <v>2016</v>
      </c>
      <c r="AU951" s="46">
        <v>0.1723076923076923</v>
      </c>
      <c r="AV951" s="37" t="s">
        <v>1251</v>
      </c>
      <c r="AW951" s="29"/>
      <c r="AX951" s="47">
        <v>45768</v>
      </c>
      <c r="AY951" s="49">
        <v>9939</v>
      </c>
      <c r="AZ951" s="49">
        <v>76</v>
      </c>
      <c r="BA951" s="49">
        <v>361</v>
      </c>
      <c r="BB951" s="49">
        <v>3</v>
      </c>
      <c r="BC951" s="49">
        <v>58</v>
      </c>
      <c r="BD951" s="49">
        <v>7</v>
      </c>
      <c r="BE951" s="49">
        <v>0</v>
      </c>
      <c r="BF951" s="49"/>
      <c r="BG951" s="49">
        <v>300</v>
      </c>
      <c r="BH951" s="49">
        <v>2100</v>
      </c>
      <c r="BI951" s="50">
        <v>0.27631578947368424</v>
      </c>
      <c r="BJ951" s="37" t="s">
        <v>101</v>
      </c>
      <c r="BK951" s="29"/>
      <c r="BL951" s="273">
        <v>45768</v>
      </c>
      <c r="BM951" s="271">
        <v>15160</v>
      </c>
      <c r="BN951" s="271">
        <v>73</v>
      </c>
      <c r="BO951" s="271">
        <v>663</v>
      </c>
      <c r="BP951" s="271">
        <v>2</v>
      </c>
      <c r="BQ951" s="271">
        <v>15</v>
      </c>
      <c r="BR951" s="271">
        <v>2</v>
      </c>
      <c r="BS951" s="271">
        <v>2</v>
      </c>
      <c r="BT951" s="277" t="s">
        <v>96</v>
      </c>
      <c r="BU951" s="271">
        <v>770</v>
      </c>
      <c r="BV951" s="271">
        <v>1540</v>
      </c>
      <c r="BW951" s="275">
        <v>0.21095890410958903</v>
      </c>
      <c r="BX951" s="276"/>
      <c r="BY951" s="57"/>
      <c r="BZ951" s="273">
        <v>45768</v>
      </c>
      <c r="CA951" s="45">
        <v>5335</v>
      </c>
      <c r="CB951" s="271">
        <v>65</v>
      </c>
      <c r="CC951" s="271">
        <v>206</v>
      </c>
      <c r="CD951" s="271">
        <v>3</v>
      </c>
      <c r="CE951" s="271">
        <v>3</v>
      </c>
      <c r="CF951" s="271">
        <v>2</v>
      </c>
      <c r="CG951" s="59">
        <v>0</v>
      </c>
      <c r="CH951" s="274" t="s">
        <v>76</v>
      </c>
      <c r="CI951" s="272">
        <v>748</v>
      </c>
      <c r="CJ951" s="271">
        <v>1496</v>
      </c>
      <c r="CK951" s="275">
        <v>0.23015384615384615</v>
      </c>
      <c r="CL951" s="37"/>
      <c r="CM951" s="29"/>
      <c r="CN951" s="273">
        <v>45768</v>
      </c>
      <c r="CO951" s="271">
        <v>15470</v>
      </c>
      <c r="CP951" s="271">
        <v>25</v>
      </c>
      <c r="CQ951" s="271">
        <v>1136</v>
      </c>
      <c r="CR951" s="271">
        <v>1</v>
      </c>
      <c r="CS951" s="271">
        <v>14</v>
      </c>
      <c r="CT951" s="271">
        <v>2</v>
      </c>
      <c r="CU951" s="59">
        <v>3</v>
      </c>
      <c r="CV951" s="274" t="s">
        <v>91</v>
      </c>
      <c r="CW951" s="272">
        <v>770</v>
      </c>
      <c r="CX951" s="271">
        <v>1540</v>
      </c>
      <c r="CY951" s="275">
        <v>0.61599999999999999</v>
      </c>
      <c r="CZ951" s="37" t="s">
        <v>107</v>
      </c>
      <c r="DA951" s="29"/>
      <c r="DB951" s="47">
        <v>45768</v>
      </c>
      <c r="DC951" s="272">
        <v>22709</v>
      </c>
      <c r="DD951" s="271">
        <v>78</v>
      </c>
      <c r="DE951" s="271">
        <v>1321</v>
      </c>
      <c r="DF951" s="271">
        <v>1</v>
      </c>
      <c r="DG951" s="271">
        <v>9</v>
      </c>
      <c r="DH951" s="271">
        <v>2</v>
      </c>
      <c r="DI951" s="271">
        <v>6</v>
      </c>
      <c r="DJ951" s="43"/>
      <c r="DK951" s="271">
        <v>880</v>
      </c>
      <c r="DL951" s="45">
        <v>1600</v>
      </c>
      <c r="DM951" s="46">
        <v>0.20512820512820512</v>
      </c>
      <c r="DN951" s="37" t="s">
        <v>1252</v>
      </c>
      <c r="DO951" s="29"/>
      <c r="DP951" s="47">
        <v>45768</v>
      </c>
      <c r="DQ951" s="271">
        <v>1580</v>
      </c>
      <c r="DR951" s="271">
        <v>74</v>
      </c>
      <c r="DS951" s="271">
        <v>38</v>
      </c>
      <c r="DT951" s="271">
        <v>5</v>
      </c>
      <c r="DU951" s="271">
        <v>28</v>
      </c>
      <c r="DV951" s="271">
        <v>6</v>
      </c>
      <c r="DW951" s="271">
        <v>0</v>
      </c>
      <c r="DX951" s="43"/>
      <c r="DY951" s="45">
        <v>726</v>
      </c>
      <c r="DZ951" s="45">
        <v>6600</v>
      </c>
      <c r="EA951" s="46">
        <v>0.89189189189189189</v>
      </c>
      <c r="EB951" s="300" t="s">
        <v>105</v>
      </c>
      <c r="GU951" s="220"/>
      <c r="GV951" s="29"/>
      <c r="GW951" s="31"/>
      <c r="GX951" s="29"/>
      <c r="GY951" s="128"/>
      <c r="GZ951" s="29"/>
      <c r="HB951" s="166"/>
      <c r="HC951" s="29"/>
      <c r="HD951" s="29"/>
      <c r="HE951" s="29"/>
      <c r="HF951" s="29"/>
      <c r="HG951" s="29"/>
      <c r="HK951" s="29"/>
      <c r="HL951" s="29"/>
      <c r="HM951" s="128"/>
      <c r="HN951" s="29"/>
      <c r="HP951" s="166"/>
      <c r="HQ951" s="29"/>
      <c r="HR951" s="29"/>
      <c r="HS951" s="29"/>
      <c r="HT951" s="29"/>
      <c r="HU951" s="29"/>
      <c r="HX951" s="360"/>
      <c r="HY951" s="273">
        <v>45768</v>
      </c>
      <c r="HZ951" s="271">
        <v>4064</v>
      </c>
      <c r="IA951" s="271">
        <v>203</v>
      </c>
      <c r="IB951" s="271">
        <v>236</v>
      </c>
      <c r="IC951" s="271">
        <v>2</v>
      </c>
      <c r="ID951" s="271">
        <v>9</v>
      </c>
      <c r="IE951" s="271">
        <v>2</v>
      </c>
      <c r="IF951" s="271">
        <v>2</v>
      </c>
      <c r="IG951" s="274" t="s">
        <v>89</v>
      </c>
      <c r="IH951" s="271">
        <v>800</v>
      </c>
      <c r="II951" s="271">
        <v>1600</v>
      </c>
      <c r="IJ951" s="275">
        <v>7.8817733990147784E-2</v>
      </c>
      <c r="IK951" s="276"/>
      <c r="IL951" s="29"/>
      <c r="IM951" s="273">
        <v>45768</v>
      </c>
      <c r="IN951" s="271">
        <v>2797</v>
      </c>
      <c r="IO951" s="271">
        <v>37</v>
      </c>
      <c r="IP951" s="271">
        <v>93</v>
      </c>
      <c r="IQ951" s="271">
        <v>2</v>
      </c>
      <c r="IR951" s="271">
        <v>25</v>
      </c>
      <c r="IS951" s="271">
        <v>2</v>
      </c>
      <c r="IT951" s="271">
        <v>0</v>
      </c>
      <c r="IU951" s="63" t="s">
        <v>23</v>
      </c>
      <c r="IV951" s="271">
        <v>1100</v>
      </c>
      <c r="IW951" s="271">
        <v>2200</v>
      </c>
      <c r="IX951" s="275">
        <v>0.59459459459459463</v>
      </c>
      <c r="IY951" s="276"/>
      <c r="IZ951" s="278"/>
      <c r="JA951" s="273">
        <v>45768</v>
      </c>
      <c r="JB951" s="271">
        <v>1774</v>
      </c>
      <c r="JC951" s="271">
        <v>28</v>
      </c>
      <c r="JD951" s="271">
        <v>113</v>
      </c>
      <c r="JE951" s="271">
        <v>0</v>
      </c>
      <c r="JF951" s="271">
        <v>20</v>
      </c>
      <c r="JG951" s="271">
        <v>0</v>
      </c>
      <c r="JH951" s="271">
        <v>2</v>
      </c>
      <c r="JI951" s="274" t="s">
        <v>80</v>
      </c>
      <c r="JJ951" s="271">
        <v>200</v>
      </c>
      <c r="JK951" s="271">
        <v>0</v>
      </c>
      <c r="JL951" s="275">
        <v>0</v>
      </c>
      <c r="JM951" s="276"/>
      <c r="JN951" s="29"/>
      <c r="JO951" s="273">
        <v>45768</v>
      </c>
      <c r="JP951" s="271">
        <v>2256</v>
      </c>
      <c r="JQ951" s="271">
        <v>57</v>
      </c>
      <c r="JR951" s="271">
        <v>77</v>
      </c>
      <c r="JS951" s="271">
        <v>6</v>
      </c>
      <c r="JT951" s="271">
        <v>12</v>
      </c>
      <c r="JU951" s="271">
        <v>4</v>
      </c>
      <c r="JV951" s="271">
        <v>0</v>
      </c>
      <c r="JW951" s="63" t="s">
        <v>70</v>
      </c>
      <c r="JX951" s="271">
        <v>1034</v>
      </c>
      <c r="JY951" s="271">
        <v>4136</v>
      </c>
      <c r="JZ951" s="275">
        <v>0.72561403508771927</v>
      </c>
      <c r="KA951" s="276"/>
      <c r="KB951" s="51"/>
      <c r="KC951" s="273">
        <v>45768</v>
      </c>
      <c r="KD951" s="45">
        <v>8585</v>
      </c>
      <c r="KE951" s="271">
        <v>96</v>
      </c>
      <c r="KF951" s="271">
        <v>356</v>
      </c>
      <c r="KG951" s="271">
        <v>2</v>
      </c>
      <c r="KH951" s="271">
        <v>13</v>
      </c>
      <c r="KI951" s="271">
        <v>3</v>
      </c>
      <c r="KJ951" s="59">
        <v>9</v>
      </c>
      <c r="KK951" s="274" t="s">
        <v>88</v>
      </c>
      <c r="KL951" s="272">
        <v>1100</v>
      </c>
      <c r="KM951" s="271">
        <v>3300</v>
      </c>
      <c r="KN951" s="275">
        <v>0.34375</v>
      </c>
      <c r="KO951" s="37" t="s">
        <v>100</v>
      </c>
      <c r="KP951" s="29"/>
      <c r="KQ951" s="273">
        <v>45768</v>
      </c>
      <c r="KR951" s="271">
        <v>15341</v>
      </c>
      <c r="KS951" s="271">
        <v>75</v>
      </c>
      <c r="KT951" s="271">
        <v>894</v>
      </c>
      <c r="KU951" s="271">
        <v>2</v>
      </c>
      <c r="KV951" s="271">
        <v>22</v>
      </c>
      <c r="KW951" s="271">
        <v>2</v>
      </c>
      <c r="KX951" s="271">
        <v>-7</v>
      </c>
      <c r="KY951" s="54" t="s">
        <v>22</v>
      </c>
      <c r="KZ951" s="271">
        <v>400</v>
      </c>
      <c r="LA951" s="271">
        <v>800</v>
      </c>
      <c r="LB951" s="275">
        <v>0.10666666666666667</v>
      </c>
      <c r="LC951" s="276" t="s">
        <v>103</v>
      </c>
      <c r="LD951" s="29"/>
      <c r="LE951" s="273">
        <v>45768</v>
      </c>
      <c r="LF951" s="271">
        <v>64602</v>
      </c>
      <c r="LG951" s="271">
        <v>46</v>
      </c>
      <c r="LH951" s="271">
        <v>444</v>
      </c>
      <c r="LI951" s="271">
        <v>0</v>
      </c>
      <c r="LJ951" s="271">
        <v>2</v>
      </c>
      <c r="LK951" s="271">
        <v>0</v>
      </c>
      <c r="LL951" s="271">
        <v>0</v>
      </c>
      <c r="LM951" s="279" t="s">
        <v>68</v>
      </c>
      <c r="LN951" s="272">
        <v>1000</v>
      </c>
      <c r="LO951" s="271">
        <v>0</v>
      </c>
      <c r="LP951" s="275"/>
      <c r="LQ951" s="55"/>
      <c r="LR951" s="29"/>
      <c r="LS951" s="47">
        <v>45768</v>
      </c>
      <c r="LT951" s="272">
        <v>14387</v>
      </c>
      <c r="LU951" s="271">
        <v>104</v>
      </c>
      <c r="LV951" s="271">
        <v>756</v>
      </c>
      <c r="LW951" s="271">
        <v>7</v>
      </c>
      <c r="LX951" s="271">
        <v>17</v>
      </c>
      <c r="LY951" s="271">
        <v>7</v>
      </c>
      <c r="LZ951" s="271">
        <v>6</v>
      </c>
      <c r="MA951" s="43"/>
      <c r="MB951" s="45">
        <v>385</v>
      </c>
      <c r="MC951" s="45">
        <v>2695</v>
      </c>
      <c r="MD951" s="46">
        <v>0.25913461538461541</v>
      </c>
      <c r="ME951" s="37" t="s">
        <v>1209</v>
      </c>
      <c r="MF951" s="29"/>
      <c r="MG951" s="47">
        <v>45768</v>
      </c>
      <c r="MH951" s="272">
        <v>3610</v>
      </c>
      <c r="MI951" s="271">
        <v>103</v>
      </c>
      <c r="MJ951" s="271">
        <v>233</v>
      </c>
      <c r="MK951" s="271">
        <v>7</v>
      </c>
      <c r="ML951" s="271">
        <v>13</v>
      </c>
      <c r="MM951" s="271">
        <v>3</v>
      </c>
      <c r="MN951" s="271">
        <v>0</v>
      </c>
      <c r="MO951" s="43"/>
      <c r="MP951" s="271">
        <v>405</v>
      </c>
      <c r="MQ951" s="45">
        <v>1215</v>
      </c>
      <c r="MR951" s="46">
        <v>0.11796116504854369</v>
      </c>
      <c r="MS951" s="37" t="s">
        <v>20</v>
      </c>
      <c r="MT951" s="29"/>
      <c r="MU951" s="47">
        <v>45768</v>
      </c>
      <c r="MV951" s="272">
        <v>5192</v>
      </c>
      <c r="MW951" s="271">
        <v>140</v>
      </c>
      <c r="MX951" s="271">
        <v>210</v>
      </c>
      <c r="MY951" s="271">
        <v>12</v>
      </c>
      <c r="MZ951" s="271">
        <v>26</v>
      </c>
      <c r="NA951" s="271">
        <v>15</v>
      </c>
      <c r="NB951" s="271">
        <v>6</v>
      </c>
      <c r="NC951" s="43"/>
      <c r="ND951" s="45">
        <v>300</v>
      </c>
      <c r="NE951" s="45">
        <v>7500</v>
      </c>
      <c r="NF951" s="46">
        <v>0.5357142857142857</v>
      </c>
      <c r="NG951" s="37" t="s">
        <v>1210</v>
      </c>
      <c r="NH951" s="29"/>
      <c r="NI951" s="47">
        <v>45768</v>
      </c>
      <c r="NJ951" s="272">
        <v>4011</v>
      </c>
      <c r="NK951" s="271">
        <v>129</v>
      </c>
      <c r="NL951" s="271">
        <v>151</v>
      </c>
      <c r="NM951" s="271">
        <v>2</v>
      </c>
      <c r="NN951" s="271">
        <v>36</v>
      </c>
      <c r="NO951" s="271">
        <v>2</v>
      </c>
      <c r="NP951" s="271">
        <v>0</v>
      </c>
      <c r="NQ951" s="43"/>
      <c r="NR951" s="271">
        <v>1100</v>
      </c>
      <c r="NS951" s="45">
        <v>2200</v>
      </c>
      <c r="NT951" s="46">
        <v>0.17054263565891473</v>
      </c>
      <c r="NU951" s="37" t="s">
        <v>86</v>
      </c>
    </row>
    <row r="952" spans="1:385" x14ac:dyDescent="0.25">
      <c r="A952" s="38">
        <v>45772</v>
      </c>
      <c r="B952" s="39">
        <v>2269</v>
      </c>
      <c r="C952" s="40">
        <v>1163</v>
      </c>
      <c r="D952" s="40">
        <v>308</v>
      </c>
      <c r="E952" s="40">
        <v>837</v>
      </c>
      <c r="F952" s="135"/>
      <c r="G952" s="135"/>
      <c r="H952" s="42"/>
      <c r="I952" s="45">
        <v>39678</v>
      </c>
      <c r="J952" s="45">
        <v>53</v>
      </c>
      <c r="K952" s="45">
        <v>1897</v>
      </c>
      <c r="L952" s="45">
        <v>9</v>
      </c>
      <c r="M952" s="45">
        <v>80</v>
      </c>
      <c r="N952" s="45">
        <v>9</v>
      </c>
      <c r="O952" s="45">
        <v>0</v>
      </c>
      <c r="P952" s="43"/>
      <c r="Q952" s="271">
        <v>363</v>
      </c>
      <c r="R952" s="45">
        <v>3267</v>
      </c>
      <c r="S952" s="46">
        <v>0.6164150943396226</v>
      </c>
      <c r="T952" s="37" t="s">
        <v>111</v>
      </c>
      <c r="U952" s="29"/>
      <c r="V952" s="273">
        <v>45772</v>
      </c>
      <c r="W952" s="45">
        <v>5578</v>
      </c>
      <c r="X952" s="45">
        <v>190</v>
      </c>
      <c r="Y952" s="45">
        <v>276</v>
      </c>
      <c r="Z952" s="45">
        <v>6</v>
      </c>
      <c r="AA952" s="45">
        <v>28</v>
      </c>
      <c r="AB952" s="45">
        <v>6</v>
      </c>
      <c r="AC952" s="45">
        <v>8</v>
      </c>
      <c r="AD952" s="43"/>
      <c r="AE952" s="271">
        <v>385</v>
      </c>
      <c r="AF952" s="45">
        <v>2310</v>
      </c>
      <c r="AG952" s="46">
        <v>0.12157894736842105</v>
      </c>
      <c r="AH952" s="37"/>
      <c r="AI952" s="29"/>
      <c r="AJ952" s="273">
        <v>45772</v>
      </c>
      <c r="AK952" s="45">
        <v>8347</v>
      </c>
      <c r="AL952" s="45">
        <v>130</v>
      </c>
      <c r="AM952" s="45">
        <v>238</v>
      </c>
      <c r="AN952" s="45">
        <v>1</v>
      </c>
      <c r="AO952" s="45">
        <v>38</v>
      </c>
      <c r="AP952" s="45">
        <v>1</v>
      </c>
      <c r="AQ952" s="45">
        <v>0</v>
      </c>
      <c r="AR952" s="43"/>
      <c r="AS952" s="271">
        <v>1008</v>
      </c>
      <c r="AT952" s="45">
        <v>1008</v>
      </c>
      <c r="AU952" s="46">
        <v>7.7538461538461542E-2</v>
      </c>
      <c r="AV952" s="37"/>
      <c r="AW952" s="29"/>
      <c r="AX952" s="273">
        <v>45772</v>
      </c>
      <c r="AY952" s="45">
        <v>10024</v>
      </c>
      <c r="AZ952" s="45">
        <v>85</v>
      </c>
      <c r="BA952" s="45">
        <v>364</v>
      </c>
      <c r="BB952" s="45">
        <v>3</v>
      </c>
      <c r="BC952" s="45">
        <v>50</v>
      </c>
      <c r="BD952" s="45">
        <v>8</v>
      </c>
      <c r="BE952" s="45">
        <v>10</v>
      </c>
      <c r="BF952" s="43"/>
      <c r="BG952" s="271">
        <v>300</v>
      </c>
      <c r="BH952" s="45">
        <v>2400</v>
      </c>
      <c r="BI952" s="46">
        <v>0.28235294117647058</v>
      </c>
      <c r="BJ952" s="37" t="s">
        <v>112</v>
      </c>
      <c r="BK952" s="29"/>
      <c r="BL952" s="47"/>
      <c r="BM952" s="45">
        <v>13510</v>
      </c>
      <c r="BN952" s="45">
        <v>35</v>
      </c>
      <c r="BO952" s="45">
        <v>524</v>
      </c>
      <c r="BP952" s="45">
        <v>2</v>
      </c>
      <c r="BQ952" s="45">
        <v>14</v>
      </c>
      <c r="BR952" s="271">
        <v>1</v>
      </c>
      <c r="BS952" s="45">
        <v>0</v>
      </c>
      <c r="BT952" s="70" t="s">
        <v>75</v>
      </c>
      <c r="BU952" s="45">
        <v>760</v>
      </c>
      <c r="BV952" s="45">
        <v>760</v>
      </c>
      <c r="BW952" s="46">
        <v>0.21714285714285714</v>
      </c>
      <c r="BX952" s="37"/>
      <c r="BY952" s="57"/>
      <c r="BZ952" s="47"/>
      <c r="CA952" s="45">
        <v>5401</v>
      </c>
      <c r="CB952" s="45">
        <v>72</v>
      </c>
      <c r="CC952" s="271">
        <v>182</v>
      </c>
      <c r="CD952" s="45">
        <v>2</v>
      </c>
      <c r="CE952" s="45">
        <v>10</v>
      </c>
      <c r="CF952" s="271">
        <v>2</v>
      </c>
      <c r="CG952" s="71">
        <v>2</v>
      </c>
      <c r="CH952" s="63" t="s">
        <v>88</v>
      </c>
      <c r="CI952" s="280">
        <v>1100</v>
      </c>
      <c r="CJ952" s="45">
        <v>2200</v>
      </c>
      <c r="CK952" s="46">
        <v>0.30555555555555558</v>
      </c>
      <c r="CL952" s="37"/>
      <c r="CM952" s="29"/>
      <c r="CN952" s="47"/>
      <c r="CO952" s="45">
        <v>14466</v>
      </c>
      <c r="CP952" s="45">
        <v>15</v>
      </c>
      <c r="CQ952" s="45">
        <v>1039</v>
      </c>
      <c r="CR952" s="45">
        <v>5</v>
      </c>
      <c r="CS952" s="45">
        <v>70</v>
      </c>
      <c r="CT952" s="271">
        <v>15</v>
      </c>
      <c r="CU952" s="71">
        <v>0</v>
      </c>
      <c r="CV952" s="63" t="s">
        <v>25</v>
      </c>
      <c r="CW952" s="280">
        <v>25</v>
      </c>
      <c r="CX952" s="45">
        <v>375</v>
      </c>
      <c r="CY952" s="46">
        <v>0.25</v>
      </c>
      <c r="CZ952" s="37"/>
      <c r="DA952" s="29"/>
      <c r="DB952" s="273">
        <v>45772</v>
      </c>
      <c r="DC952" s="45">
        <v>22783</v>
      </c>
      <c r="DD952" s="45">
        <v>74</v>
      </c>
      <c r="DE952" s="45">
        <v>1327</v>
      </c>
      <c r="DF952" s="45">
        <v>6</v>
      </c>
      <c r="DG952" s="45">
        <v>8</v>
      </c>
      <c r="DH952" s="45">
        <v>7</v>
      </c>
      <c r="DI952" s="45">
        <v>6</v>
      </c>
      <c r="DJ952" s="43"/>
      <c r="DK952" s="271">
        <v>880</v>
      </c>
      <c r="DL952" s="45">
        <v>6160</v>
      </c>
      <c r="DM952" s="46">
        <v>0.83243243243243248</v>
      </c>
      <c r="DN952" s="37" t="s">
        <v>1253</v>
      </c>
      <c r="DO952" s="29"/>
      <c r="DP952" s="273">
        <v>45772</v>
      </c>
      <c r="DQ952" s="45">
        <v>1619</v>
      </c>
      <c r="DR952" s="45">
        <v>39</v>
      </c>
      <c r="DS952" s="45">
        <v>40</v>
      </c>
      <c r="DT952" s="45">
        <v>2</v>
      </c>
      <c r="DU952" s="45">
        <v>26</v>
      </c>
      <c r="DV952" s="45">
        <v>2</v>
      </c>
      <c r="DW952" s="45">
        <v>13</v>
      </c>
      <c r="DX952" s="43"/>
      <c r="DY952" s="271">
        <v>726</v>
      </c>
      <c r="DZ952" s="45">
        <v>1452</v>
      </c>
      <c r="EA952" s="46">
        <v>0.37230769230769228</v>
      </c>
      <c r="EB952" s="37" t="s">
        <v>433</v>
      </c>
      <c r="GU952" s="220"/>
      <c r="GV952" s="29"/>
      <c r="GW952" s="31"/>
      <c r="GX952" s="29"/>
      <c r="GY952" s="128"/>
      <c r="GZ952" s="29"/>
      <c r="HB952" s="166"/>
      <c r="HC952" s="29"/>
      <c r="HD952" s="29"/>
      <c r="HE952" s="29"/>
      <c r="HF952" s="29"/>
      <c r="HG952" s="29"/>
      <c r="HK952" s="29"/>
      <c r="HL952" s="29"/>
      <c r="HM952" s="128"/>
      <c r="HN952" s="29"/>
      <c r="HP952" s="166"/>
      <c r="HQ952" s="29"/>
      <c r="HR952" s="29"/>
      <c r="HS952" s="29"/>
      <c r="HT952" s="29"/>
      <c r="HU952" s="29"/>
      <c r="HX952" s="360"/>
      <c r="HY952" s="47"/>
      <c r="HZ952" s="45">
        <v>2206</v>
      </c>
      <c r="IA952" s="45">
        <v>43</v>
      </c>
      <c r="IB952" s="45">
        <v>66</v>
      </c>
      <c r="IC952" s="45">
        <v>1</v>
      </c>
      <c r="ID952" s="45">
        <v>20</v>
      </c>
      <c r="IE952" s="271">
        <v>0</v>
      </c>
      <c r="IF952" s="45">
        <v>0</v>
      </c>
      <c r="IG952" s="63" t="s">
        <v>91</v>
      </c>
      <c r="IH952" s="45">
        <v>770</v>
      </c>
      <c r="II952" s="45">
        <v>0</v>
      </c>
      <c r="IJ952" s="46">
        <v>0</v>
      </c>
      <c r="IK952" s="37"/>
      <c r="IL952" s="29"/>
      <c r="IM952" s="47"/>
      <c r="IN952" s="45">
        <v>2211</v>
      </c>
      <c r="IO952" s="45">
        <v>65</v>
      </c>
      <c r="IP952" s="45">
        <v>66</v>
      </c>
      <c r="IQ952" s="45">
        <v>1</v>
      </c>
      <c r="IR952" s="45">
        <v>4</v>
      </c>
      <c r="IS952" s="271">
        <v>1</v>
      </c>
      <c r="IT952" s="45">
        <v>0</v>
      </c>
      <c r="IU952" s="274" t="s">
        <v>76</v>
      </c>
      <c r="IV952" s="271">
        <v>900</v>
      </c>
      <c r="IW952" s="45">
        <v>900</v>
      </c>
      <c r="IX952" s="46">
        <v>0.13846153846153847</v>
      </c>
      <c r="IY952" s="37"/>
      <c r="IZ952" s="278"/>
      <c r="JA952" s="47"/>
      <c r="JB952" s="45">
        <v>1526</v>
      </c>
      <c r="JC952" s="45">
        <v>23</v>
      </c>
      <c r="JD952" s="45">
        <v>61</v>
      </c>
      <c r="JE952" s="45">
        <v>0</v>
      </c>
      <c r="JF952" s="45">
        <v>19</v>
      </c>
      <c r="JG952" s="271">
        <v>0</v>
      </c>
      <c r="JH952" s="45">
        <v>0</v>
      </c>
      <c r="JI952" s="63" t="s">
        <v>21</v>
      </c>
      <c r="JJ952" s="45">
        <v>726</v>
      </c>
      <c r="JK952" s="45">
        <v>0</v>
      </c>
      <c r="JL952" s="46">
        <v>0</v>
      </c>
      <c r="JM952" s="37"/>
      <c r="JN952" s="29"/>
      <c r="JO952" s="47"/>
      <c r="JP952" s="45">
        <v>2268</v>
      </c>
      <c r="JQ952" s="45">
        <v>24</v>
      </c>
      <c r="JR952" s="45">
        <v>51</v>
      </c>
      <c r="JS952" s="45">
        <v>0</v>
      </c>
      <c r="JT952" s="45">
        <v>19</v>
      </c>
      <c r="JU952" s="271">
        <v>0</v>
      </c>
      <c r="JV952" s="45">
        <v>0</v>
      </c>
      <c r="JW952" s="274" t="s">
        <v>81</v>
      </c>
      <c r="JX952" s="271">
        <v>1200</v>
      </c>
      <c r="JY952" s="45">
        <v>0</v>
      </c>
      <c r="JZ952" s="46">
        <v>0</v>
      </c>
      <c r="KA952" s="37"/>
      <c r="KB952" s="51"/>
      <c r="KC952" s="47"/>
      <c r="KD952" s="45">
        <v>7800</v>
      </c>
      <c r="KE952" s="45">
        <v>42</v>
      </c>
      <c r="KF952" s="271">
        <v>224</v>
      </c>
      <c r="KG952" s="45">
        <v>2</v>
      </c>
      <c r="KH952" s="45">
        <v>26</v>
      </c>
      <c r="KI952" s="271">
        <v>2</v>
      </c>
      <c r="KJ952" s="71">
        <v>3</v>
      </c>
      <c r="KK952" s="63" t="s">
        <v>23</v>
      </c>
      <c r="KL952" s="280">
        <v>1000</v>
      </c>
      <c r="KM952" s="45">
        <v>2000</v>
      </c>
      <c r="KN952" s="46">
        <v>0.47619047619047616</v>
      </c>
      <c r="KO952" s="37"/>
      <c r="KP952" s="29"/>
      <c r="KQ952" s="47"/>
      <c r="KR952" s="45">
        <v>17532</v>
      </c>
      <c r="KS952" s="45">
        <v>55</v>
      </c>
      <c r="KT952" s="45">
        <v>998</v>
      </c>
      <c r="KU952" s="45">
        <v>1</v>
      </c>
      <c r="KV952" s="45">
        <v>14</v>
      </c>
      <c r="KW952" s="271">
        <v>1</v>
      </c>
      <c r="KX952" s="45">
        <v>0</v>
      </c>
      <c r="KY952" s="281" t="s">
        <v>97</v>
      </c>
      <c r="KZ952" s="271">
        <v>800</v>
      </c>
      <c r="LA952" s="45">
        <v>800</v>
      </c>
      <c r="LB952" s="46">
        <v>0.14545454545454545</v>
      </c>
      <c r="LC952" s="37"/>
      <c r="LD952" s="29"/>
      <c r="LE952" s="47"/>
      <c r="LF952" s="45"/>
      <c r="LG952" s="45"/>
      <c r="LH952" s="45">
        <v>529</v>
      </c>
      <c r="LI952" s="45">
        <v>0</v>
      </c>
      <c r="LJ952" s="271">
        <v>2</v>
      </c>
      <c r="LK952" s="45">
        <v>0</v>
      </c>
      <c r="LL952" s="45">
        <v>0</v>
      </c>
      <c r="LM952" s="73" t="s">
        <v>124</v>
      </c>
      <c r="LN952" s="280">
        <v>1000</v>
      </c>
      <c r="LO952" s="45">
        <v>0</v>
      </c>
      <c r="LP952" s="46"/>
      <c r="LQ952" s="37"/>
      <c r="LR952" s="29"/>
      <c r="LS952" s="273">
        <v>45772</v>
      </c>
      <c r="LT952" s="45">
        <v>14459</v>
      </c>
      <c r="LU952" s="45">
        <v>72</v>
      </c>
      <c r="LV952" s="45">
        <v>767</v>
      </c>
      <c r="LW952" s="45">
        <v>11</v>
      </c>
      <c r="LX952" s="45">
        <v>12</v>
      </c>
      <c r="LY952" s="45">
        <v>11</v>
      </c>
      <c r="LZ952" s="45">
        <v>13</v>
      </c>
      <c r="MA952" s="43"/>
      <c r="MB952" s="271">
        <v>385</v>
      </c>
      <c r="MC952" s="45">
        <v>4235</v>
      </c>
      <c r="MD952" s="46">
        <v>0.58819444444444446</v>
      </c>
      <c r="ME952" s="37" t="s">
        <v>121</v>
      </c>
      <c r="MF952" s="29"/>
      <c r="MG952" s="273">
        <v>45772</v>
      </c>
      <c r="MH952" s="45">
        <v>3626</v>
      </c>
      <c r="MI952" s="45">
        <v>16</v>
      </c>
      <c r="MJ952" s="45">
        <v>233</v>
      </c>
      <c r="MK952" s="45">
        <v>0</v>
      </c>
      <c r="ML952" s="45">
        <v>12</v>
      </c>
      <c r="MM952" s="45">
        <v>1</v>
      </c>
      <c r="MN952" s="45"/>
      <c r="MO952" s="43"/>
      <c r="MP952" s="271">
        <v>405</v>
      </c>
      <c r="MQ952" s="45">
        <v>405</v>
      </c>
      <c r="MR952" s="46">
        <v>0.25312499999999999</v>
      </c>
      <c r="MS952" s="37"/>
      <c r="MT952" s="29"/>
      <c r="MU952" s="273">
        <v>45772</v>
      </c>
      <c r="MV952" s="45">
        <v>5263</v>
      </c>
      <c r="MW952" s="45">
        <v>71</v>
      </c>
      <c r="MX952" s="45">
        <v>213</v>
      </c>
      <c r="MY952" s="45">
        <v>3</v>
      </c>
      <c r="MZ952" s="45">
        <v>29</v>
      </c>
      <c r="NA952" s="45">
        <v>3</v>
      </c>
      <c r="NB952" s="45">
        <v>9</v>
      </c>
      <c r="NC952" s="43"/>
      <c r="ND952" s="271">
        <v>300</v>
      </c>
      <c r="NE952" s="45">
        <v>900</v>
      </c>
      <c r="NF952" s="46">
        <v>0.12676056338028169</v>
      </c>
      <c r="NG952" s="37"/>
      <c r="NH952" s="29"/>
      <c r="NI952" s="273">
        <v>45772</v>
      </c>
      <c r="NJ952" s="45">
        <v>4065</v>
      </c>
      <c r="NK952" s="45">
        <v>54</v>
      </c>
      <c r="NL952" s="45">
        <v>151</v>
      </c>
      <c r="NM952" s="45">
        <v>0</v>
      </c>
      <c r="NN952" s="45">
        <v>36</v>
      </c>
      <c r="NO952" s="45">
        <v>0</v>
      </c>
      <c r="NP952" s="45">
        <v>0</v>
      </c>
      <c r="NQ952" s="43"/>
      <c r="NR952" s="271">
        <v>1100</v>
      </c>
      <c r="NS952" s="45">
        <v>0</v>
      </c>
      <c r="NT952" s="46">
        <v>0</v>
      </c>
      <c r="NU952" s="37"/>
    </row>
    <row r="953" spans="1:385" ht="15.75" thickBot="1" x14ac:dyDescent="0.3">
      <c r="A953" s="38">
        <v>45775</v>
      </c>
      <c r="B953" s="39">
        <v>3039</v>
      </c>
      <c r="C953" s="40">
        <v>1216</v>
      </c>
      <c r="D953" s="40">
        <v>469</v>
      </c>
      <c r="E953" s="40">
        <v>1373</v>
      </c>
      <c r="F953" s="135"/>
      <c r="G953" s="135"/>
      <c r="H953" s="42"/>
      <c r="I953" s="45">
        <v>39715</v>
      </c>
      <c r="J953" s="45">
        <v>37</v>
      </c>
      <c r="K953" s="45">
        <v>1900</v>
      </c>
      <c r="L953" s="45">
        <v>3</v>
      </c>
      <c r="M953" s="45">
        <v>77</v>
      </c>
      <c r="N953" s="45">
        <v>3</v>
      </c>
      <c r="O953" s="45">
        <v>0</v>
      </c>
      <c r="P953" s="43"/>
      <c r="Q953" s="271">
        <v>363</v>
      </c>
      <c r="R953" s="45">
        <v>1089</v>
      </c>
      <c r="S953" s="46">
        <v>0.29432432432432432</v>
      </c>
      <c r="T953" s="37" t="s">
        <v>1254</v>
      </c>
      <c r="U953" s="29"/>
      <c r="V953" s="273">
        <v>45775</v>
      </c>
      <c r="W953" s="45">
        <v>5924</v>
      </c>
      <c r="X953" s="45">
        <v>346</v>
      </c>
      <c r="Y953" s="45">
        <v>285</v>
      </c>
      <c r="Z953" s="45">
        <v>9</v>
      </c>
      <c r="AA953" s="45">
        <v>26</v>
      </c>
      <c r="AB953" s="45">
        <v>10</v>
      </c>
      <c r="AC953" s="45">
        <v>6</v>
      </c>
      <c r="AD953" s="43"/>
      <c r="AE953" s="271">
        <v>385</v>
      </c>
      <c r="AF953" s="45">
        <v>3850</v>
      </c>
      <c r="AG953" s="46">
        <v>0.11127167630057803</v>
      </c>
      <c r="AH953" s="37"/>
      <c r="AI953" s="29"/>
      <c r="AJ953" s="273">
        <v>45775</v>
      </c>
      <c r="AK953" s="45">
        <v>8483</v>
      </c>
      <c r="AL953" s="45">
        <v>136</v>
      </c>
      <c r="AM953" s="45">
        <v>239</v>
      </c>
      <c r="AN953" s="45">
        <v>1</v>
      </c>
      <c r="AO953" s="45">
        <v>37</v>
      </c>
      <c r="AP953" s="45">
        <v>1</v>
      </c>
      <c r="AQ953" s="45">
        <v>4</v>
      </c>
      <c r="AR953" s="43"/>
      <c r="AS953" s="271">
        <v>1008</v>
      </c>
      <c r="AT953" s="45">
        <v>1008</v>
      </c>
      <c r="AU953" s="46">
        <v>7.4117647058823524E-2</v>
      </c>
      <c r="AV953" s="37"/>
      <c r="AW953" s="29"/>
      <c r="AX953" s="273">
        <v>45775</v>
      </c>
      <c r="AY953" s="45">
        <v>10111</v>
      </c>
      <c r="AZ953" s="45">
        <v>87</v>
      </c>
      <c r="BA953" s="45">
        <v>371</v>
      </c>
      <c r="BB953" s="45">
        <v>7</v>
      </c>
      <c r="BC953" s="45">
        <v>48</v>
      </c>
      <c r="BD953" s="45">
        <v>12</v>
      </c>
      <c r="BE953" s="45">
        <v>10</v>
      </c>
      <c r="BF953" s="43"/>
      <c r="BG953" s="271">
        <v>300</v>
      </c>
      <c r="BH953" s="45">
        <v>3600</v>
      </c>
      <c r="BI953" s="46">
        <v>0.41379310344827586</v>
      </c>
      <c r="BJ953" s="37" t="s">
        <v>1255</v>
      </c>
      <c r="BK953" s="29"/>
      <c r="BL953" s="47"/>
      <c r="BM953" s="45">
        <v>17645</v>
      </c>
      <c r="BN953" s="45">
        <v>48</v>
      </c>
      <c r="BO953" s="45">
        <v>806</v>
      </c>
      <c r="BP953" s="45">
        <v>1</v>
      </c>
      <c r="BQ953" s="45">
        <v>7</v>
      </c>
      <c r="BR953" s="271">
        <v>1</v>
      </c>
      <c r="BS953" s="45">
        <v>0</v>
      </c>
      <c r="BT953" s="70" t="s">
        <v>92</v>
      </c>
      <c r="BU953" s="45">
        <v>660</v>
      </c>
      <c r="BV953" s="45">
        <v>660</v>
      </c>
      <c r="BW953" s="46">
        <v>0.13750000000000001</v>
      </c>
      <c r="BX953" s="37"/>
      <c r="BY953" s="57"/>
      <c r="BZ953" s="47"/>
      <c r="CA953" s="45">
        <v>5050</v>
      </c>
      <c r="CB953" s="45">
        <v>32</v>
      </c>
      <c r="CC953" s="45">
        <v>274</v>
      </c>
      <c r="CD953" s="45">
        <v>1</v>
      </c>
      <c r="CE953" s="45">
        <v>14</v>
      </c>
      <c r="CF953" s="271">
        <v>1</v>
      </c>
      <c r="CG953" s="71">
        <v>0</v>
      </c>
      <c r="CH953" s="63" t="s">
        <v>52</v>
      </c>
      <c r="CI953" s="45">
        <v>490</v>
      </c>
      <c r="CJ953">
        <v>490</v>
      </c>
      <c r="CK953" s="46">
        <v>0.15312500000000001</v>
      </c>
      <c r="CL953" s="37" t="s">
        <v>104</v>
      </c>
      <c r="CM953" s="29"/>
      <c r="CN953" s="47"/>
      <c r="CO953" s="45">
        <v>11051</v>
      </c>
      <c r="CP953" s="45">
        <v>19</v>
      </c>
      <c r="CQ953" s="45">
        <v>1290</v>
      </c>
      <c r="CR953" s="45">
        <v>4</v>
      </c>
      <c r="CS953" s="45">
        <v>275</v>
      </c>
      <c r="CT953" s="271">
        <v>5</v>
      </c>
      <c r="CU953" s="71">
        <v>0</v>
      </c>
      <c r="CV953" s="63" t="s">
        <v>42</v>
      </c>
      <c r="CW953" s="45">
        <v>100</v>
      </c>
      <c r="CX953" s="45">
        <v>500</v>
      </c>
      <c r="CY953" s="46">
        <v>0.26315789473684209</v>
      </c>
      <c r="CZ953" s="37"/>
      <c r="DA953" s="29"/>
      <c r="DB953" s="273">
        <v>45775</v>
      </c>
      <c r="DC953" s="45">
        <v>22924</v>
      </c>
      <c r="DD953" s="45">
        <v>141</v>
      </c>
      <c r="DE953" s="45">
        <v>1331</v>
      </c>
      <c r="DF953" s="45">
        <v>4</v>
      </c>
      <c r="DG953" s="45">
        <v>10</v>
      </c>
      <c r="DH953" s="45">
        <v>4</v>
      </c>
      <c r="DI953" s="45">
        <v>3</v>
      </c>
      <c r="DJ953" s="43"/>
      <c r="DK953" s="271">
        <v>880</v>
      </c>
      <c r="DL953" s="45">
        <v>3520</v>
      </c>
      <c r="DM953" s="46">
        <v>0.24964539007092199</v>
      </c>
      <c r="DN953" s="37"/>
      <c r="DO953" s="29"/>
      <c r="DP953" s="273">
        <v>45775</v>
      </c>
      <c r="DQ953" s="45">
        <v>1638</v>
      </c>
      <c r="DR953" s="45">
        <v>19</v>
      </c>
      <c r="DS953" s="45">
        <v>41</v>
      </c>
      <c r="DT953" s="45">
        <v>1</v>
      </c>
      <c r="DU953" s="45">
        <v>38</v>
      </c>
      <c r="DV953" s="45">
        <v>1</v>
      </c>
      <c r="DW953" s="45">
        <v>14</v>
      </c>
      <c r="DX953" s="43"/>
      <c r="DY953" s="271">
        <v>726</v>
      </c>
      <c r="DZ953" s="45">
        <v>726</v>
      </c>
      <c r="EA953" s="46">
        <v>0.38210526315789473</v>
      </c>
      <c r="EB953" s="37"/>
      <c r="GU953" s="220"/>
      <c r="GV953" s="29"/>
      <c r="GW953" s="31"/>
      <c r="GX953" s="29"/>
      <c r="GY953" s="128"/>
      <c r="GZ953" s="29"/>
      <c r="HB953" s="166"/>
      <c r="HC953" s="29"/>
      <c r="HD953" s="29"/>
      <c r="HE953" s="29"/>
      <c r="HF953" s="29"/>
      <c r="HG953" s="29"/>
      <c r="HK953" s="29"/>
      <c r="HL953" s="29"/>
      <c r="HM953" s="128"/>
      <c r="HN953" s="29"/>
      <c r="HP953" s="166"/>
      <c r="HQ953" s="29"/>
      <c r="HR953" s="29"/>
      <c r="HS953" s="29"/>
      <c r="HT953" s="29"/>
      <c r="HU953" s="29"/>
      <c r="HX953" s="360"/>
      <c r="HY953" s="47"/>
      <c r="HZ953" s="45">
        <v>1899</v>
      </c>
      <c r="IA953" s="45">
        <v>40</v>
      </c>
      <c r="IB953" s="45">
        <v>66</v>
      </c>
      <c r="IC953" s="45">
        <v>4</v>
      </c>
      <c r="ID953" s="45">
        <v>24</v>
      </c>
      <c r="IE953" s="271">
        <v>5</v>
      </c>
      <c r="IF953" s="45">
        <v>-2</v>
      </c>
      <c r="IG953" s="63" t="s">
        <v>64</v>
      </c>
      <c r="IH953" s="45">
        <v>673</v>
      </c>
      <c r="II953" s="45">
        <v>3365</v>
      </c>
      <c r="IJ953" s="46">
        <v>0.84125000000000005</v>
      </c>
      <c r="IK953" s="37" t="s">
        <v>108</v>
      </c>
      <c r="IL953" s="29"/>
      <c r="IM953" s="47"/>
      <c r="IN953" s="45">
        <v>1701</v>
      </c>
      <c r="IO953" s="45">
        <v>57</v>
      </c>
      <c r="IP953" s="45">
        <v>75</v>
      </c>
      <c r="IQ953" s="45">
        <v>0</v>
      </c>
      <c r="IR953" s="45">
        <v>19</v>
      </c>
      <c r="IS953" s="271">
        <v>0</v>
      </c>
      <c r="IT953" s="45">
        <v>0</v>
      </c>
      <c r="IU953" s="63" t="s">
        <v>90</v>
      </c>
      <c r="IV953" s="45">
        <v>700</v>
      </c>
      <c r="IW953" s="45">
        <v>0</v>
      </c>
      <c r="IX953" s="46">
        <v>0</v>
      </c>
      <c r="IY953" s="37"/>
      <c r="IZ953" s="278"/>
      <c r="JA953" s="47"/>
      <c r="JB953" s="45">
        <v>2337</v>
      </c>
      <c r="JC953" s="45">
        <v>41</v>
      </c>
      <c r="JD953" s="45">
        <v>118</v>
      </c>
      <c r="JE953" s="45">
        <v>18</v>
      </c>
      <c r="JF953" s="45">
        <v>270</v>
      </c>
      <c r="JG953" s="271">
        <v>28</v>
      </c>
      <c r="JH953" s="45">
        <v>40</v>
      </c>
      <c r="JI953" s="63" t="s">
        <v>87</v>
      </c>
      <c r="JJ953" s="45">
        <v>120</v>
      </c>
      <c r="JK953" s="45">
        <v>3360</v>
      </c>
      <c r="JL953" s="46">
        <v>0.81951219512195117</v>
      </c>
      <c r="JM953" s="37"/>
      <c r="JN953" s="29"/>
      <c r="JO953" s="47"/>
      <c r="JP953" s="45">
        <v>2859</v>
      </c>
      <c r="JQ953" s="45">
        <v>74</v>
      </c>
      <c r="JR953" s="45">
        <v>134</v>
      </c>
      <c r="JS953" s="45">
        <v>4</v>
      </c>
      <c r="JT953" s="45">
        <v>7</v>
      </c>
      <c r="JU953" s="271">
        <v>4</v>
      </c>
      <c r="JV953" s="45">
        <v>6</v>
      </c>
      <c r="JW953" s="63" t="s">
        <v>26</v>
      </c>
      <c r="JX953" s="45">
        <v>189</v>
      </c>
      <c r="JY953" s="45">
        <v>756</v>
      </c>
      <c r="JZ953" s="46">
        <v>0.10216216216216216</v>
      </c>
      <c r="KA953" s="37"/>
      <c r="KB953" s="51"/>
      <c r="KC953" s="47"/>
      <c r="KD953" s="45">
        <v>8087</v>
      </c>
      <c r="KE953" s="45">
        <v>90</v>
      </c>
      <c r="KF953" s="45">
        <v>478</v>
      </c>
      <c r="KG953" s="45">
        <v>6</v>
      </c>
      <c r="KH953" s="45">
        <v>40</v>
      </c>
      <c r="KI953" s="283">
        <v>6</v>
      </c>
      <c r="KJ953" s="71">
        <v>0</v>
      </c>
      <c r="KK953" s="63" t="s">
        <v>49</v>
      </c>
      <c r="KL953" s="45">
        <v>800</v>
      </c>
      <c r="KM953">
        <v>4800</v>
      </c>
      <c r="KN953" s="46">
        <v>0.53333333333333333</v>
      </c>
      <c r="KO953" s="37"/>
      <c r="KP953" s="29"/>
      <c r="KQ953" s="47"/>
      <c r="KR953" s="45">
        <v>14516</v>
      </c>
      <c r="KS953" s="45">
        <v>134</v>
      </c>
      <c r="KT953" s="45">
        <v>1735</v>
      </c>
      <c r="KU953" s="45">
        <v>30</v>
      </c>
      <c r="KV953" s="45">
        <v>19</v>
      </c>
      <c r="KW953" s="271">
        <v>29</v>
      </c>
      <c r="KX953" s="45">
        <v>0</v>
      </c>
      <c r="KY953" s="54" t="s">
        <v>98</v>
      </c>
      <c r="KZ953" s="45">
        <v>165</v>
      </c>
      <c r="LA953" s="45">
        <v>4785</v>
      </c>
      <c r="LB953" s="46">
        <v>0.35708955223880595</v>
      </c>
      <c r="LC953" s="37" t="s">
        <v>102</v>
      </c>
      <c r="LD953" s="29"/>
      <c r="LE953" s="75"/>
      <c r="LF953" s="76"/>
      <c r="LG953" s="76"/>
      <c r="LH953" s="76">
        <v>1165</v>
      </c>
      <c r="LI953" s="76">
        <v>0</v>
      </c>
      <c r="LJ953" s="77">
        <v>2</v>
      </c>
      <c r="LK953" s="76">
        <v>0</v>
      </c>
      <c r="LL953" s="76">
        <v>0</v>
      </c>
      <c r="LM953" s="78" t="s">
        <v>69</v>
      </c>
      <c r="LN953" s="284">
        <v>1000</v>
      </c>
      <c r="LO953" s="76">
        <v>0</v>
      </c>
      <c r="LP953" s="80"/>
      <c r="LQ953" s="37"/>
      <c r="LR953" s="29"/>
      <c r="LS953" s="273">
        <v>45775</v>
      </c>
      <c r="LT953" s="45">
        <v>14608</v>
      </c>
      <c r="LU953" s="45">
        <v>149</v>
      </c>
      <c r="LV953" s="45">
        <v>777</v>
      </c>
      <c r="LW953" s="45">
        <v>10</v>
      </c>
      <c r="LX953" s="45">
        <v>13</v>
      </c>
      <c r="LY953" s="45">
        <v>12</v>
      </c>
      <c r="LZ953" s="45">
        <v>8</v>
      </c>
      <c r="MA953" s="43"/>
      <c r="MB953" s="271">
        <v>385</v>
      </c>
      <c r="MC953" s="45">
        <v>4620</v>
      </c>
      <c r="MD953" s="46">
        <v>0.31006711409395971</v>
      </c>
      <c r="ME953" s="37"/>
      <c r="MF953" s="29"/>
      <c r="MG953" s="273">
        <v>45775</v>
      </c>
      <c r="MH953" s="45">
        <v>3675</v>
      </c>
      <c r="MI953" s="45">
        <v>49</v>
      </c>
      <c r="MJ953" s="45">
        <v>238</v>
      </c>
      <c r="MK953" s="45">
        <v>5</v>
      </c>
      <c r="ML953" s="45">
        <v>10</v>
      </c>
      <c r="MM953" s="45">
        <v>2</v>
      </c>
      <c r="MN953" s="45">
        <v>24</v>
      </c>
      <c r="MO953" s="43"/>
      <c r="MP953" s="271">
        <v>405</v>
      </c>
      <c r="MQ953" s="45">
        <v>810</v>
      </c>
      <c r="MR953" s="46">
        <v>0.1653061224489796</v>
      </c>
      <c r="MS953" s="37"/>
      <c r="MT953" s="29"/>
      <c r="MU953" s="273">
        <v>45775</v>
      </c>
      <c r="MV953" s="45">
        <v>5388</v>
      </c>
      <c r="MW953" s="45">
        <v>125</v>
      </c>
      <c r="MX953" s="45">
        <v>222</v>
      </c>
      <c r="MY953" s="45">
        <v>9</v>
      </c>
      <c r="MZ953" s="45">
        <v>31</v>
      </c>
      <c r="NA953" s="45">
        <v>7</v>
      </c>
      <c r="NB953" s="45">
        <v>0</v>
      </c>
      <c r="NC953" s="43"/>
      <c r="ND953" s="271">
        <v>300</v>
      </c>
      <c r="NE953" s="45">
        <v>2100</v>
      </c>
      <c r="NF953" s="46">
        <v>0.16800000000000001</v>
      </c>
      <c r="NG953" s="37"/>
      <c r="NH953" s="29"/>
      <c r="NI953" s="273">
        <v>45775</v>
      </c>
      <c r="NJ953" s="45">
        <v>4270</v>
      </c>
      <c r="NK953" s="45">
        <v>205</v>
      </c>
      <c r="NL953" s="45">
        <v>152</v>
      </c>
      <c r="NM953" s="45">
        <v>1</v>
      </c>
      <c r="NN953" s="45">
        <v>35</v>
      </c>
      <c r="NO953" s="45">
        <v>1</v>
      </c>
      <c r="NP953" s="45">
        <v>0</v>
      </c>
      <c r="NQ953" s="43"/>
      <c r="NR953" s="271">
        <v>1100</v>
      </c>
      <c r="NS953" s="45">
        <v>1100</v>
      </c>
      <c r="NT953" s="46">
        <v>5.3658536585365853E-2</v>
      </c>
      <c r="NU953" s="37"/>
    </row>
    <row r="954" spans="1:385" ht="16.5" thickTop="1" thickBot="1" x14ac:dyDescent="0.3">
      <c r="A954" s="38">
        <v>45779</v>
      </c>
      <c r="B954" s="39">
        <v>3091</v>
      </c>
      <c r="C954" s="40">
        <v>956</v>
      </c>
      <c r="D954" s="40">
        <v>701</v>
      </c>
      <c r="E954" s="40">
        <v>1494</v>
      </c>
      <c r="F954" s="135"/>
      <c r="G954" s="135"/>
      <c r="H954" s="42"/>
      <c r="I954" s="45">
        <v>39786</v>
      </c>
      <c r="J954" s="45">
        <v>71</v>
      </c>
      <c r="K954" s="45">
        <v>1907</v>
      </c>
      <c r="L954" s="45">
        <v>7</v>
      </c>
      <c r="M954" s="45">
        <v>70</v>
      </c>
      <c r="N954" s="45">
        <v>7</v>
      </c>
      <c r="O954" s="45">
        <v>0</v>
      </c>
      <c r="P954" s="43"/>
      <c r="Q954" s="271">
        <v>363</v>
      </c>
      <c r="R954" s="45">
        <v>2541</v>
      </c>
      <c r="S954" s="46">
        <v>0.35788732394366196</v>
      </c>
      <c r="T954" s="37"/>
      <c r="U954" s="29"/>
      <c r="V954" s="273">
        <v>45779</v>
      </c>
      <c r="W954" s="45">
        <v>6074</v>
      </c>
      <c r="X954" s="45">
        <v>150</v>
      </c>
      <c r="Y954" s="45">
        <v>289</v>
      </c>
      <c r="Z954" s="45">
        <v>4</v>
      </c>
      <c r="AA954" s="45">
        <v>28</v>
      </c>
      <c r="AB954" s="45">
        <v>4</v>
      </c>
      <c r="AC954" s="45">
        <v>12</v>
      </c>
      <c r="AD954" s="43"/>
      <c r="AE954" s="271">
        <v>385</v>
      </c>
      <c r="AF954" s="45">
        <v>1540</v>
      </c>
      <c r="AG954" s="46">
        <v>0.10266666666666667</v>
      </c>
      <c r="AH954" s="37"/>
      <c r="AI954" s="29"/>
      <c r="AJ954" s="273">
        <v>45779</v>
      </c>
      <c r="AK954" s="45">
        <v>8613</v>
      </c>
      <c r="AL954" s="45">
        <v>130</v>
      </c>
      <c r="AM954" s="45">
        <v>240</v>
      </c>
      <c r="AN954" s="45">
        <v>1</v>
      </c>
      <c r="AO954" s="45">
        <v>40</v>
      </c>
      <c r="AP954" s="45">
        <v>1</v>
      </c>
      <c r="AQ954" s="45">
        <v>2</v>
      </c>
      <c r="AR954" s="43"/>
      <c r="AS954" s="271">
        <v>1008</v>
      </c>
      <c r="AT954" s="45">
        <v>1008</v>
      </c>
      <c r="AU954" s="46">
        <v>7.7538461538461542E-2</v>
      </c>
      <c r="AV954" s="37"/>
      <c r="AW954" s="29"/>
      <c r="AX954" s="273">
        <v>45779</v>
      </c>
      <c r="AY954" s="45">
        <v>10213</v>
      </c>
      <c r="AZ954" s="45">
        <v>102</v>
      </c>
      <c r="BA954" s="45">
        <v>382</v>
      </c>
      <c r="BB954" s="45">
        <v>11</v>
      </c>
      <c r="BC954" s="45">
        <v>40</v>
      </c>
      <c r="BD954" s="45">
        <v>18</v>
      </c>
      <c r="BE954" s="45">
        <v>10</v>
      </c>
      <c r="BF954" s="43"/>
      <c r="BG954" s="271">
        <v>300</v>
      </c>
      <c r="BH954" s="45">
        <v>5400</v>
      </c>
      <c r="BI954" s="46">
        <v>0.52941176470588236</v>
      </c>
      <c r="BJ954" s="37"/>
      <c r="BK954" s="29"/>
      <c r="BL954" s="75"/>
      <c r="BM954" s="76">
        <v>12355</v>
      </c>
      <c r="BN954" s="76">
        <v>61</v>
      </c>
      <c r="BO954" s="76">
        <v>1488</v>
      </c>
      <c r="BP954" s="76">
        <v>16</v>
      </c>
      <c r="BQ954" s="76">
        <v>275</v>
      </c>
      <c r="BR954" s="76">
        <v>20</v>
      </c>
      <c r="BS954" s="76">
        <v>130</v>
      </c>
      <c r="BT954" s="82" t="s">
        <v>87</v>
      </c>
      <c r="BU954" s="76">
        <v>200</v>
      </c>
      <c r="BV954" s="76">
        <v>4000</v>
      </c>
      <c r="BW954" s="80">
        <v>0.65573770491803274</v>
      </c>
      <c r="BX954" s="37"/>
      <c r="BY954" s="57"/>
      <c r="BZ954" s="75"/>
      <c r="CA954" s="76">
        <v>3646</v>
      </c>
      <c r="CB954" s="76">
        <v>31</v>
      </c>
      <c r="CC954" s="76">
        <v>168</v>
      </c>
      <c r="CD954" s="76">
        <v>1</v>
      </c>
      <c r="CE954" s="76">
        <v>8</v>
      </c>
      <c r="CF954" s="76">
        <v>1</v>
      </c>
      <c r="CG954" s="83">
        <v>0</v>
      </c>
      <c r="CH954" s="78" t="s">
        <v>110</v>
      </c>
      <c r="CI954" s="284">
        <v>660</v>
      </c>
      <c r="CJ954" s="76">
        <v>660</v>
      </c>
      <c r="CK954" s="80">
        <v>0.2129032258064516</v>
      </c>
      <c r="CL954" s="37"/>
      <c r="CM954" s="29"/>
      <c r="CN954" s="75"/>
      <c r="CO954" s="76">
        <v>15682</v>
      </c>
      <c r="CP954" s="76">
        <v>33</v>
      </c>
      <c r="CQ954" s="76">
        <v>1086</v>
      </c>
      <c r="CR954" s="76">
        <v>7</v>
      </c>
      <c r="CS954" s="76">
        <v>22</v>
      </c>
      <c r="CT954" s="76">
        <v>8</v>
      </c>
      <c r="CU954" s="83">
        <v>0</v>
      </c>
      <c r="CV954" s="78" t="s">
        <v>98</v>
      </c>
      <c r="CW954" s="284">
        <v>180</v>
      </c>
      <c r="CX954" s="76">
        <v>1440</v>
      </c>
      <c r="CY954" s="80">
        <v>0.43636363636363634</v>
      </c>
      <c r="CZ954" s="37" t="s">
        <v>106</v>
      </c>
      <c r="DA954" s="29"/>
      <c r="DB954" s="273">
        <v>45779</v>
      </c>
      <c r="DC954" s="45">
        <v>23050</v>
      </c>
      <c r="DD954" s="45">
        <v>126</v>
      </c>
      <c r="DE954" s="45">
        <v>1335</v>
      </c>
      <c r="DF954" s="45">
        <v>4</v>
      </c>
      <c r="DG954" s="45">
        <v>9</v>
      </c>
      <c r="DH954" s="45">
        <v>4</v>
      </c>
      <c r="DI954" s="45">
        <v>6</v>
      </c>
      <c r="DJ954" s="43"/>
      <c r="DK954" s="271">
        <v>880</v>
      </c>
      <c r="DL954" s="45">
        <v>3520</v>
      </c>
      <c r="DM954" s="46">
        <v>0.27936507936507937</v>
      </c>
      <c r="DN954" s="37"/>
      <c r="DO954" s="29"/>
      <c r="DP954" s="273">
        <v>45779</v>
      </c>
      <c r="DQ954" s="45">
        <v>1698</v>
      </c>
      <c r="DR954" s="45">
        <v>60</v>
      </c>
      <c r="DS954" s="45">
        <v>46</v>
      </c>
      <c r="DT954" s="45">
        <v>5</v>
      </c>
      <c r="DU954" s="45">
        <v>47</v>
      </c>
      <c r="DV954" s="45">
        <v>5</v>
      </c>
      <c r="DW954" s="45">
        <v>0</v>
      </c>
      <c r="DX954" s="43"/>
      <c r="DY954" s="271">
        <v>726</v>
      </c>
      <c r="DZ954" s="45">
        <v>3630</v>
      </c>
      <c r="EA954" s="46">
        <v>0.60499999999999998</v>
      </c>
      <c r="EB954" s="37" t="s">
        <v>1256</v>
      </c>
      <c r="GU954" s="220"/>
      <c r="GV954" s="29"/>
      <c r="GW954" s="31"/>
      <c r="GX954" s="29"/>
      <c r="GY954" s="128"/>
      <c r="GZ954" s="29"/>
      <c r="HB954" s="166"/>
      <c r="HC954" s="29"/>
      <c r="HD954" s="29"/>
      <c r="HE954" s="29"/>
      <c r="HF954" s="29"/>
      <c r="HG954" s="29"/>
      <c r="HK954" s="29"/>
      <c r="HL954" s="29"/>
      <c r="HM954" s="128"/>
      <c r="HN954" s="29"/>
      <c r="HP954" s="166"/>
      <c r="HQ954" s="29"/>
      <c r="HR954" s="29"/>
      <c r="HS954" s="29"/>
      <c r="HT954" s="29"/>
      <c r="HU954" s="29"/>
      <c r="HX954" s="360"/>
      <c r="HY954" s="75"/>
      <c r="HZ954" s="76">
        <v>1745</v>
      </c>
      <c r="IA954" s="76">
        <v>41</v>
      </c>
      <c r="IB954" s="76">
        <v>65</v>
      </c>
      <c r="IC954" s="76">
        <v>1</v>
      </c>
      <c r="ID954" s="76">
        <v>4</v>
      </c>
      <c r="IE954" s="76">
        <v>1</v>
      </c>
      <c r="IF954" s="76">
        <v>52</v>
      </c>
      <c r="IG954" s="78" t="s">
        <v>74</v>
      </c>
      <c r="IH954" s="76">
        <v>800</v>
      </c>
      <c r="II954" s="76">
        <v>800</v>
      </c>
      <c r="IJ954" s="80">
        <v>0.1951219512195122</v>
      </c>
      <c r="IK954" s="37" t="s">
        <v>109</v>
      </c>
      <c r="IL954" s="29"/>
      <c r="IM954" s="75"/>
      <c r="IN954" s="76">
        <v>2681</v>
      </c>
      <c r="IO954" s="76">
        <v>57</v>
      </c>
      <c r="IP954" s="76">
        <v>106</v>
      </c>
      <c r="IQ954" s="76">
        <v>1</v>
      </c>
      <c r="IR954" s="76">
        <v>37</v>
      </c>
      <c r="IS954" s="76">
        <v>1</v>
      </c>
      <c r="IT954" s="76">
        <v>0</v>
      </c>
      <c r="IU954" s="78" t="s">
        <v>28</v>
      </c>
      <c r="IV954" s="76">
        <v>682</v>
      </c>
      <c r="IW954" s="76">
        <v>682</v>
      </c>
      <c r="IX954" s="80">
        <v>0.11964912280701755</v>
      </c>
      <c r="IY954" s="37"/>
      <c r="IZ954" s="278"/>
      <c r="JA954" s="75"/>
      <c r="JB954" s="76">
        <v>1416</v>
      </c>
      <c r="JC954" s="76">
        <v>40</v>
      </c>
      <c r="JD954" s="76">
        <v>73</v>
      </c>
      <c r="JE954" s="76">
        <v>2</v>
      </c>
      <c r="JF954" s="76">
        <v>16</v>
      </c>
      <c r="JG954" s="76">
        <v>1</v>
      </c>
      <c r="JH954" s="76">
        <v>0</v>
      </c>
      <c r="JI954" s="78" t="s">
        <v>63</v>
      </c>
      <c r="JJ954" s="76">
        <v>450</v>
      </c>
      <c r="JK954" s="76">
        <v>450</v>
      </c>
      <c r="JL954" s="80">
        <v>0.1125</v>
      </c>
      <c r="JM954" s="37"/>
      <c r="JN954" s="29"/>
      <c r="JO954" s="75"/>
      <c r="JP954" s="76">
        <v>2164</v>
      </c>
      <c r="JQ954" s="76">
        <v>88</v>
      </c>
      <c r="JR954" s="76">
        <v>112</v>
      </c>
      <c r="JS954" s="76">
        <v>11</v>
      </c>
      <c r="JT954" s="76">
        <v>8</v>
      </c>
      <c r="JU954" s="76">
        <v>13</v>
      </c>
      <c r="JV954" s="76">
        <v>6</v>
      </c>
      <c r="JW954" s="78" t="s">
        <v>27</v>
      </c>
      <c r="JX954" s="76">
        <v>170</v>
      </c>
      <c r="JY954" s="76">
        <v>2210</v>
      </c>
      <c r="JZ954" s="80">
        <v>0.25113636363636366</v>
      </c>
      <c r="KA954" s="37"/>
      <c r="KB954" s="51"/>
      <c r="KC954" s="75"/>
      <c r="KD954" s="76">
        <v>7693</v>
      </c>
      <c r="KE954" s="76">
        <v>74</v>
      </c>
      <c r="KF954" s="76">
        <v>292</v>
      </c>
      <c r="KG954" s="76">
        <v>4</v>
      </c>
      <c r="KH954" s="76">
        <v>7</v>
      </c>
      <c r="KI954" s="76">
        <v>4</v>
      </c>
      <c r="KJ954" s="83">
        <v>3</v>
      </c>
      <c r="KK954" s="78" t="s">
        <v>26</v>
      </c>
      <c r="KL954" s="284">
        <v>189</v>
      </c>
      <c r="KM954" s="76">
        <v>756</v>
      </c>
      <c r="KN954" s="80">
        <v>0.10216216216216216</v>
      </c>
      <c r="KO954" s="37"/>
      <c r="KP954" s="29"/>
      <c r="KQ954" s="75"/>
      <c r="KR954" s="76">
        <v>14899</v>
      </c>
      <c r="KS954" s="76">
        <v>81</v>
      </c>
      <c r="KT954" s="76">
        <v>1838</v>
      </c>
      <c r="KU954" s="76">
        <v>0</v>
      </c>
      <c r="KV954" s="76">
        <v>61</v>
      </c>
      <c r="KW954" s="76">
        <v>5</v>
      </c>
      <c r="KX954" s="76">
        <v>22</v>
      </c>
      <c r="KY954" s="81" t="s">
        <v>99</v>
      </c>
      <c r="KZ954" s="76">
        <v>187</v>
      </c>
      <c r="LA954" s="76">
        <v>935</v>
      </c>
      <c r="LB954" s="80">
        <v>0.1154320987654321</v>
      </c>
      <c r="LC954" s="37"/>
      <c r="LD954" s="29"/>
      <c r="LE954" s="273">
        <v>45772</v>
      </c>
      <c r="LF954" s="271">
        <v>64712</v>
      </c>
      <c r="LG954" s="285">
        <v>110</v>
      </c>
      <c r="LH954" s="271">
        <v>444</v>
      </c>
      <c r="LI954" s="271">
        <v>0</v>
      </c>
      <c r="LJ954" s="271">
        <v>2</v>
      </c>
      <c r="LK954" s="271">
        <v>0</v>
      </c>
      <c r="LL954" s="271">
        <v>0</v>
      </c>
      <c r="LM954" s="279" t="s">
        <v>68</v>
      </c>
      <c r="LN954" s="272">
        <v>1000</v>
      </c>
      <c r="LO954" s="87">
        <v>0</v>
      </c>
      <c r="LP954" s="275"/>
      <c r="LQ954" s="37"/>
      <c r="LR954" s="29"/>
      <c r="LS954" s="273">
        <v>45779</v>
      </c>
      <c r="LT954" s="45">
        <v>14671</v>
      </c>
      <c r="LU954" s="69">
        <v>63</v>
      </c>
      <c r="LV954" s="45">
        <v>783</v>
      </c>
      <c r="LW954" s="45">
        <v>6</v>
      </c>
      <c r="LX954" s="45">
        <v>15</v>
      </c>
      <c r="LY954" s="45">
        <v>6</v>
      </c>
      <c r="LZ954" s="45">
        <v>16</v>
      </c>
      <c r="MA954" s="43"/>
      <c r="MB954" s="271">
        <v>385</v>
      </c>
      <c r="MC954" s="45">
        <v>2310</v>
      </c>
      <c r="MD954" s="46">
        <v>0.36666666666666664</v>
      </c>
      <c r="ME954" s="37" t="s">
        <v>1257</v>
      </c>
      <c r="MF954" s="29"/>
      <c r="MG954" s="273">
        <v>45779</v>
      </c>
      <c r="MH954" s="45">
        <v>3727</v>
      </c>
      <c r="MI954" s="69">
        <v>52</v>
      </c>
      <c r="MJ954" s="45">
        <v>244</v>
      </c>
      <c r="MK954" s="45">
        <v>6</v>
      </c>
      <c r="ML954" s="45">
        <v>28</v>
      </c>
      <c r="MM954" s="45">
        <v>6</v>
      </c>
      <c r="MN954" s="45">
        <v>12</v>
      </c>
      <c r="MO954" s="43"/>
      <c r="MP954" s="271">
        <v>405</v>
      </c>
      <c r="MQ954" s="45">
        <v>2430</v>
      </c>
      <c r="MR954" s="46">
        <v>0.46730769230769231</v>
      </c>
      <c r="MS954" s="37"/>
      <c r="MT954" s="29"/>
      <c r="MU954" s="273">
        <v>45779</v>
      </c>
      <c r="MV954" s="45">
        <v>5425</v>
      </c>
      <c r="MW954" s="69">
        <v>37</v>
      </c>
      <c r="MX954" s="45">
        <v>225</v>
      </c>
      <c r="MY954" s="45">
        <v>3</v>
      </c>
      <c r="MZ954" s="45">
        <v>28</v>
      </c>
      <c r="NA954" s="45">
        <v>3</v>
      </c>
      <c r="NB954" s="45">
        <v>11</v>
      </c>
      <c r="NC954" s="43"/>
      <c r="ND954" s="271">
        <v>300</v>
      </c>
      <c r="NE954" s="45">
        <v>900</v>
      </c>
      <c r="NF954" s="46">
        <v>0.24324324324324326</v>
      </c>
      <c r="NG954" s="37"/>
      <c r="NH954" s="29"/>
      <c r="NI954" s="273">
        <v>45779</v>
      </c>
      <c r="NJ954" s="45">
        <v>4433</v>
      </c>
      <c r="NK954" s="45">
        <v>163</v>
      </c>
      <c r="NL954" s="45">
        <v>154</v>
      </c>
      <c r="NM954" s="45">
        <v>2</v>
      </c>
      <c r="NN954" s="45">
        <v>33</v>
      </c>
      <c r="NO954" s="45">
        <v>2</v>
      </c>
      <c r="NP954" s="45">
        <v>0</v>
      </c>
      <c r="NQ954" s="43"/>
      <c r="NR954" s="271">
        <v>1100</v>
      </c>
      <c r="NS954" s="45">
        <v>2200</v>
      </c>
      <c r="NT954" s="46">
        <v>0.13496932515337423</v>
      </c>
      <c r="NU954" s="37"/>
    </row>
    <row r="955" spans="1:385" ht="15.75" thickTop="1" x14ac:dyDescent="0.25">
      <c r="A955" s="38">
        <v>45782</v>
      </c>
      <c r="B955" s="39">
        <v>3705</v>
      </c>
      <c r="C955" s="40">
        <v>991</v>
      </c>
      <c r="D955" s="40">
        <v>658</v>
      </c>
      <c r="E955" s="40">
        <v>2056</v>
      </c>
      <c r="F955" s="135"/>
      <c r="G955" s="135"/>
      <c r="H955" s="42"/>
      <c r="I955" s="45">
        <v>39820</v>
      </c>
      <c r="J955" s="69">
        <v>34</v>
      </c>
      <c r="K955" s="45">
        <v>1909</v>
      </c>
      <c r="L955" s="45">
        <v>2</v>
      </c>
      <c r="M955" s="45">
        <v>68</v>
      </c>
      <c r="N955" s="45">
        <v>2</v>
      </c>
      <c r="O955" s="45">
        <v>30</v>
      </c>
      <c r="P955" s="43"/>
      <c r="Q955" s="271">
        <v>363</v>
      </c>
      <c r="R955" s="45">
        <v>726</v>
      </c>
      <c r="S955" s="46">
        <v>0.21352941176470588</v>
      </c>
      <c r="T955" s="37"/>
      <c r="U955" s="29"/>
      <c r="V955" s="273">
        <v>45782</v>
      </c>
      <c r="W955" s="45">
        <v>6192</v>
      </c>
      <c r="X955" s="45">
        <v>118</v>
      </c>
      <c r="Y955" s="45">
        <v>298</v>
      </c>
      <c r="Z955" s="45">
        <v>9</v>
      </c>
      <c r="AA955" s="45">
        <v>31</v>
      </c>
      <c r="AB955" s="45">
        <v>9</v>
      </c>
      <c r="AC955" s="45">
        <v>13</v>
      </c>
      <c r="AD955" s="43"/>
      <c r="AE955" s="271">
        <v>385</v>
      </c>
      <c r="AF955" s="45">
        <v>3465</v>
      </c>
      <c r="AG955" s="46">
        <v>0.29364406779661018</v>
      </c>
      <c r="AH955" s="37"/>
      <c r="AI955" s="29"/>
      <c r="AJ955" s="273">
        <v>45782</v>
      </c>
      <c r="AK955" s="45">
        <v>8769</v>
      </c>
      <c r="AL955" s="45">
        <v>156</v>
      </c>
      <c r="AM955" s="45">
        <v>243</v>
      </c>
      <c r="AN955" s="45">
        <v>3</v>
      </c>
      <c r="AO955" s="45">
        <v>39</v>
      </c>
      <c r="AP955" s="45">
        <v>3</v>
      </c>
      <c r="AQ955" s="45">
        <v>0</v>
      </c>
      <c r="AR955" s="43"/>
      <c r="AS955" s="271">
        <v>1008</v>
      </c>
      <c r="AT955" s="45">
        <v>3024</v>
      </c>
      <c r="AU955" s="46">
        <v>0.19384615384615383</v>
      </c>
      <c r="AV955" s="37"/>
      <c r="AW955" s="29"/>
      <c r="AX955" s="273">
        <v>45782</v>
      </c>
      <c r="AY955" s="45">
        <v>10349</v>
      </c>
      <c r="AZ955" s="45">
        <v>136</v>
      </c>
      <c r="BA955" s="45">
        <v>391</v>
      </c>
      <c r="BB955" s="45">
        <v>9</v>
      </c>
      <c r="BC955" s="45">
        <v>30</v>
      </c>
      <c r="BD955" s="45">
        <v>20</v>
      </c>
      <c r="BE955" s="45">
        <v>10</v>
      </c>
      <c r="BF955" s="43"/>
      <c r="BG955" s="271">
        <v>300</v>
      </c>
      <c r="BH955" s="45">
        <v>6000</v>
      </c>
      <c r="BI955" s="46">
        <v>0.44117647058823528</v>
      </c>
      <c r="BJ955" s="37"/>
      <c r="BK955" s="29"/>
      <c r="BL955" s="273">
        <v>45772</v>
      </c>
      <c r="BM955" s="45">
        <v>15198</v>
      </c>
      <c r="BN955" s="271">
        <v>38</v>
      </c>
      <c r="BO955" s="45">
        <v>664</v>
      </c>
      <c r="BP955" s="87">
        <v>1</v>
      </c>
      <c r="BQ955" s="271">
        <v>16</v>
      </c>
      <c r="BR955" s="271">
        <v>1</v>
      </c>
      <c r="BS955" s="271">
        <v>0</v>
      </c>
      <c r="BT955" s="274" t="s">
        <v>96</v>
      </c>
      <c r="BU955" s="272">
        <v>770</v>
      </c>
      <c r="BV955" s="87">
        <v>770</v>
      </c>
      <c r="BW955" s="89">
        <v>0.20263157894736841</v>
      </c>
      <c r="BX955" s="37" t="s">
        <v>113</v>
      </c>
      <c r="BY955" s="57"/>
      <c r="BZ955" s="273">
        <v>45772</v>
      </c>
      <c r="CA955" s="45">
        <v>5376</v>
      </c>
      <c r="CB955" s="271">
        <v>41</v>
      </c>
      <c r="CC955" s="45">
        <v>207</v>
      </c>
      <c r="CD955" s="87">
        <v>1</v>
      </c>
      <c r="CE955" s="271">
        <v>3</v>
      </c>
      <c r="CF955" s="271">
        <v>0</v>
      </c>
      <c r="CG955" s="271">
        <v>4</v>
      </c>
      <c r="CH955" s="274" t="s">
        <v>76</v>
      </c>
      <c r="CI955" s="272">
        <v>748</v>
      </c>
      <c r="CJ955" s="87">
        <v>0</v>
      </c>
      <c r="CK955" s="89">
        <v>0</v>
      </c>
      <c r="CL955" s="37"/>
      <c r="CM955" s="29"/>
      <c r="CN955" s="273">
        <v>45772</v>
      </c>
      <c r="CO955" s="45">
        <v>15532</v>
      </c>
      <c r="CP955" s="271">
        <v>62</v>
      </c>
      <c r="CQ955" s="45">
        <v>1137</v>
      </c>
      <c r="CR955" s="87">
        <v>1</v>
      </c>
      <c r="CS955" s="271">
        <v>15</v>
      </c>
      <c r="CT955" s="271">
        <v>2</v>
      </c>
      <c r="CU955" s="271">
        <v>3</v>
      </c>
      <c r="CV955" s="274" t="s">
        <v>91</v>
      </c>
      <c r="CW955" s="272">
        <v>770</v>
      </c>
      <c r="CX955" s="87">
        <v>1540</v>
      </c>
      <c r="CY955" s="89">
        <v>0.24838709677419354</v>
      </c>
      <c r="CZ955" s="37"/>
      <c r="DA955" s="29"/>
      <c r="DB955" s="273">
        <v>45782</v>
      </c>
      <c r="DC955" s="45">
        <v>23142</v>
      </c>
      <c r="DD955" s="45">
        <v>92</v>
      </c>
      <c r="DE955" s="45">
        <v>1339</v>
      </c>
      <c r="DF955" s="45">
        <v>4</v>
      </c>
      <c r="DG955" s="45">
        <v>11</v>
      </c>
      <c r="DH955" s="45">
        <v>4</v>
      </c>
      <c r="DI955" s="45">
        <v>3</v>
      </c>
      <c r="DJ955" s="43"/>
      <c r="DK955" s="271">
        <v>880</v>
      </c>
      <c r="DL955" s="45">
        <v>3520</v>
      </c>
      <c r="DM955" s="46">
        <v>0.38260869565217392</v>
      </c>
      <c r="DN955" s="37"/>
      <c r="DO955" s="29"/>
      <c r="DP955" s="273">
        <v>45782</v>
      </c>
      <c r="DQ955" s="45">
        <v>1896</v>
      </c>
      <c r="DR955" s="45">
        <v>198</v>
      </c>
      <c r="DS955" s="45">
        <v>51</v>
      </c>
      <c r="DT955" s="45">
        <v>5</v>
      </c>
      <c r="DU955" s="45">
        <v>42</v>
      </c>
      <c r="DV955" s="45">
        <v>5</v>
      </c>
      <c r="DW955" s="45">
        <v>0</v>
      </c>
      <c r="DX955" s="43"/>
      <c r="DY955" s="271">
        <v>726</v>
      </c>
      <c r="DZ955" s="45">
        <v>3630</v>
      </c>
      <c r="EA955" s="46">
        <v>0.18333333333333332</v>
      </c>
      <c r="EB955" s="37"/>
      <c r="GU955" s="220"/>
      <c r="GV955" s="29"/>
      <c r="GW955" s="31"/>
      <c r="GX955" s="29"/>
      <c r="GY955" s="128"/>
      <c r="GZ955" s="29"/>
      <c r="HB955" s="166"/>
      <c r="HC955" s="29"/>
      <c r="HD955" s="29"/>
      <c r="HE955" s="29"/>
      <c r="HF955" s="29"/>
      <c r="HG955" s="29"/>
      <c r="HK955" s="29"/>
      <c r="HL955" s="29"/>
      <c r="HM955" s="128"/>
      <c r="HN955" s="29"/>
      <c r="HP955" s="166"/>
      <c r="HQ955" s="29"/>
      <c r="HR955" s="29"/>
      <c r="HS955" s="29"/>
      <c r="HT955" s="29"/>
      <c r="HU955" s="29"/>
      <c r="HX955" s="360"/>
      <c r="HY955" s="273">
        <v>45772</v>
      </c>
      <c r="HZ955" s="45">
        <v>4077</v>
      </c>
      <c r="IA955" s="271">
        <v>13</v>
      </c>
      <c r="IB955" s="45">
        <v>236</v>
      </c>
      <c r="IC955" s="87">
        <v>0</v>
      </c>
      <c r="ID955" s="271">
        <v>12</v>
      </c>
      <c r="IE955" s="271">
        <v>-1</v>
      </c>
      <c r="IF955" s="271">
        <v>0</v>
      </c>
      <c r="IG955" s="274" t="s">
        <v>89</v>
      </c>
      <c r="IH955" s="272">
        <v>800</v>
      </c>
      <c r="II955" s="87">
        <v>-800</v>
      </c>
      <c r="IJ955" s="89">
        <v>-0.61538461538461542</v>
      </c>
      <c r="IK955" s="37"/>
      <c r="IL955" s="29"/>
      <c r="IM955" s="273">
        <v>45772</v>
      </c>
      <c r="IN955" s="45">
        <v>2859</v>
      </c>
      <c r="IO955" s="271">
        <v>62</v>
      </c>
      <c r="IP955" s="45">
        <v>93</v>
      </c>
      <c r="IQ955" s="87">
        <v>0</v>
      </c>
      <c r="IR955" s="271">
        <v>27</v>
      </c>
      <c r="IS955" s="271">
        <v>-2</v>
      </c>
      <c r="IT955" s="271">
        <v>2</v>
      </c>
      <c r="IU955" s="274" t="s">
        <v>23</v>
      </c>
      <c r="IV955" s="272">
        <v>1100</v>
      </c>
      <c r="IW955" s="87">
        <v>-2200</v>
      </c>
      <c r="IX955" s="89">
        <v>-0.35483870967741937</v>
      </c>
      <c r="IY955" s="37"/>
      <c r="IZ955" s="278"/>
      <c r="JA955" s="273">
        <v>45772</v>
      </c>
      <c r="JB955" s="45">
        <v>1787</v>
      </c>
      <c r="JC955" s="271">
        <v>13</v>
      </c>
      <c r="JD955" s="45">
        <v>113</v>
      </c>
      <c r="JE955" s="87">
        <v>0</v>
      </c>
      <c r="JF955" s="271">
        <v>22</v>
      </c>
      <c r="JG955" s="271">
        <v>0</v>
      </c>
      <c r="JH955" s="271">
        <v>0</v>
      </c>
      <c r="JI955" s="274" t="s">
        <v>59</v>
      </c>
      <c r="JJ955" s="272">
        <v>700</v>
      </c>
      <c r="JK955" s="87">
        <v>0</v>
      </c>
      <c r="JL955" s="89">
        <v>0</v>
      </c>
      <c r="JM955" s="37"/>
      <c r="JN955" s="29"/>
      <c r="JO955" s="273">
        <v>45772</v>
      </c>
      <c r="JP955" s="45">
        <v>2312</v>
      </c>
      <c r="JQ955" s="271">
        <v>56</v>
      </c>
      <c r="JR955" s="45">
        <v>80</v>
      </c>
      <c r="JS955" s="87">
        <v>3</v>
      </c>
      <c r="JT955" s="271">
        <v>9</v>
      </c>
      <c r="JU955" s="271">
        <v>3</v>
      </c>
      <c r="JV955" s="271">
        <v>0</v>
      </c>
      <c r="JW955" s="274" t="s">
        <v>70</v>
      </c>
      <c r="JX955" s="272">
        <v>1034</v>
      </c>
      <c r="JY955" s="87">
        <v>3102</v>
      </c>
      <c r="JZ955" s="89">
        <v>0.55392857142857144</v>
      </c>
      <c r="KA955" s="37"/>
      <c r="KB955" s="51"/>
      <c r="KC955" s="273">
        <v>45772</v>
      </c>
      <c r="KD955" s="45">
        <v>8597</v>
      </c>
      <c r="KE955" s="271">
        <v>12</v>
      </c>
      <c r="KF955" s="45">
        <v>358</v>
      </c>
      <c r="KG955" s="87">
        <v>2</v>
      </c>
      <c r="KH955" s="271">
        <v>20</v>
      </c>
      <c r="KI955" s="271">
        <v>2</v>
      </c>
      <c r="KJ955" s="271">
        <v>-9</v>
      </c>
      <c r="KK955" s="274" t="s">
        <v>61</v>
      </c>
      <c r="KL955" s="272">
        <v>500</v>
      </c>
      <c r="KM955" s="87">
        <v>1000</v>
      </c>
      <c r="KN955" s="89">
        <v>0.83333333333333337</v>
      </c>
      <c r="KO955" s="37" t="s">
        <v>115</v>
      </c>
      <c r="KP955" s="29"/>
      <c r="KQ955" s="273">
        <v>45772</v>
      </c>
      <c r="KR955" s="45">
        <v>15379</v>
      </c>
      <c r="KS955" s="271">
        <v>38</v>
      </c>
      <c r="KT955" s="45">
        <v>896</v>
      </c>
      <c r="KU955" s="87">
        <v>2</v>
      </c>
      <c r="KV955" s="271">
        <v>13</v>
      </c>
      <c r="KW955" s="271">
        <v>2</v>
      </c>
      <c r="KX955" s="271">
        <v>0</v>
      </c>
      <c r="KY955" s="274" t="s">
        <v>88</v>
      </c>
      <c r="KZ955" s="272">
        <v>1100</v>
      </c>
      <c r="LA955" s="87">
        <v>2200</v>
      </c>
      <c r="LB955" s="89">
        <v>0.57894736842105265</v>
      </c>
      <c r="LC955" s="37"/>
      <c r="LD955" s="29"/>
      <c r="LE955" s="47"/>
      <c r="LF955" s="45"/>
      <c r="LG955" s="45"/>
      <c r="LH955" s="45">
        <v>529</v>
      </c>
      <c r="LI955" s="45">
        <v>0</v>
      </c>
      <c r="LJ955" s="271">
        <v>1</v>
      </c>
      <c r="LK955" s="45">
        <v>0</v>
      </c>
      <c r="LL955" s="45">
        <v>1</v>
      </c>
      <c r="LM955" s="73" t="s">
        <v>124</v>
      </c>
      <c r="LN955" s="280">
        <v>1000</v>
      </c>
      <c r="LO955" s="45">
        <v>0</v>
      </c>
      <c r="LP955" s="46"/>
      <c r="LQ955" s="37"/>
      <c r="LR955" s="29"/>
      <c r="LS955" s="273">
        <v>45782</v>
      </c>
      <c r="LT955" s="45">
        <v>14799</v>
      </c>
      <c r="LU955" s="45">
        <v>128</v>
      </c>
      <c r="LV955" s="45">
        <v>793</v>
      </c>
      <c r="LW955" s="45">
        <v>10</v>
      </c>
      <c r="LX955" s="45">
        <v>17</v>
      </c>
      <c r="LY955" s="45">
        <v>14</v>
      </c>
      <c r="LZ955" s="45">
        <v>15</v>
      </c>
      <c r="MA955" s="43"/>
      <c r="MB955" s="271">
        <v>385</v>
      </c>
      <c r="MC955" s="45">
        <v>5390</v>
      </c>
      <c r="MD955" s="46">
        <v>0.42109374999999999</v>
      </c>
      <c r="ME955" s="37"/>
      <c r="MF955" s="29"/>
      <c r="MG955" s="273">
        <v>45782</v>
      </c>
      <c r="MH955" s="45">
        <v>3801</v>
      </c>
      <c r="MI955" s="45">
        <v>74</v>
      </c>
      <c r="MJ955" s="45">
        <v>252</v>
      </c>
      <c r="MK955" s="45">
        <v>8</v>
      </c>
      <c r="ML955" s="45">
        <v>32</v>
      </c>
      <c r="MM955" s="45">
        <v>8</v>
      </c>
      <c r="MN955" s="45">
        <v>6</v>
      </c>
      <c r="MO955" s="43"/>
      <c r="MP955" s="271">
        <v>405</v>
      </c>
      <c r="MQ955" s="45">
        <v>3240</v>
      </c>
      <c r="MR955" s="46">
        <v>0.43783783783783786</v>
      </c>
      <c r="MS955" s="37" t="s">
        <v>1258</v>
      </c>
      <c r="MT955" s="29"/>
      <c r="MU955" s="273">
        <v>45782</v>
      </c>
      <c r="MV955" s="45">
        <v>5610</v>
      </c>
      <c r="MW955" s="45">
        <v>185</v>
      </c>
      <c r="MX955" s="45">
        <v>239</v>
      </c>
      <c r="MY955" s="45">
        <v>14</v>
      </c>
      <c r="MZ955" s="45">
        <v>23</v>
      </c>
      <c r="NA955" s="45">
        <v>16</v>
      </c>
      <c r="NB955" s="45">
        <v>14</v>
      </c>
      <c r="NC955" s="43"/>
      <c r="ND955" s="271">
        <v>300</v>
      </c>
      <c r="NE955" s="45">
        <v>4800</v>
      </c>
      <c r="NF955" s="46">
        <v>0.25945945945945947</v>
      </c>
      <c r="NG955" s="37"/>
      <c r="NH955" s="29"/>
      <c r="NI955" s="273">
        <v>45782</v>
      </c>
      <c r="NJ955" s="45">
        <v>4630</v>
      </c>
      <c r="NK955" s="45">
        <v>197</v>
      </c>
      <c r="NL955" s="45">
        <v>157</v>
      </c>
      <c r="NM955" s="45">
        <v>3</v>
      </c>
      <c r="NN955" s="45">
        <v>30</v>
      </c>
      <c r="NO955" s="45">
        <v>3</v>
      </c>
      <c r="NP955" s="45">
        <v>6</v>
      </c>
      <c r="NQ955" s="43"/>
      <c r="NR955" s="271">
        <v>1100</v>
      </c>
      <c r="NS955" s="45">
        <v>3300</v>
      </c>
      <c r="NT955" s="46">
        <v>0.16751269035532995</v>
      </c>
      <c r="NU955" s="37"/>
    </row>
    <row r="956" spans="1:385" ht="15.75" thickBot="1" x14ac:dyDescent="0.3">
      <c r="A956" s="38">
        <v>45786</v>
      </c>
      <c r="B956" s="39">
        <v>3639</v>
      </c>
      <c r="C956" s="40">
        <v>1372</v>
      </c>
      <c r="D956" s="40">
        <v>812</v>
      </c>
      <c r="E956" s="40">
        <v>1615</v>
      </c>
      <c r="F956" s="135"/>
      <c r="G956" s="135"/>
      <c r="H956" s="42"/>
      <c r="I956" s="45">
        <v>39925</v>
      </c>
      <c r="J956" s="45">
        <v>105</v>
      </c>
      <c r="K956" s="45">
        <v>1926</v>
      </c>
      <c r="L956" s="45">
        <v>17</v>
      </c>
      <c r="M956" s="45">
        <v>80</v>
      </c>
      <c r="N956" s="45">
        <v>18</v>
      </c>
      <c r="O956" s="45">
        <v>40</v>
      </c>
      <c r="P956" s="43"/>
      <c r="Q956" s="271">
        <v>363</v>
      </c>
      <c r="R956" s="45">
        <v>6534</v>
      </c>
      <c r="S956" s="46">
        <v>0.62228571428571433</v>
      </c>
      <c r="T956" s="37"/>
      <c r="U956" s="29"/>
      <c r="V956" s="273">
        <v>45786</v>
      </c>
      <c r="W956" s="45">
        <v>6379</v>
      </c>
      <c r="X956" s="45">
        <v>187</v>
      </c>
      <c r="Y956" s="45">
        <v>308</v>
      </c>
      <c r="Z956" s="45">
        <v>10</v>
      </c>
      <c r="AA956" s="45">
        <v>32</v>
      </c>
      <c r="AB956" s="45">
        <v>12</v>
      </c>
      <c r="AC956" s="45">
        <v>20</v>
      </c>
      <c r="AD956" s="43"/>
      <c r="AE956" s="271">
        <v>385</v>
      </c>
      <c r="AF956" s="45">
        <v>4620</v>
      </c>
      <c r="AG956" s="46">
        <v>0.24705882352941178</v>
      </c>
      <c r="AH956" s="37"/>
      <c r="AI956" s="29"/>
      <c r="AJ956" s="273">
        <v>45786</v>
      </c>
      <c r="AK956" s="45">
        <v>8858</v>
      </c>
      <c r="AL956" s="45">
        <v>89</v>
      </c>
      <c r="AM956" s="45">
        <v>245</v>
      </c>
      <c r="AN956" s="45">
        <v>2</v>
      </c>
      <c r="AO956" s="45">
        <v>37</v>
      </c>
      <c r="AP956" s="45">
        <v>2</v>
      </c>
      <c r="AQ956" s="45">
        <v>0</v>
      </c>
      <c r="AR956" s="43"/>
      <c r="AS956" s="271">
        <v>1008</v>
      </c>
      <c r="AT956" s="45">
        <v>2016</v>
      </c>
      <c r="AU956" s="46">
        <v>0.22651685393258428</v>
      </c>
      <c r="AV956" s="301" t="s">
        <v>1259</v>
      </c>
      <c r="AW956" s="29"/>
      <c r="AX956" s="273">
        <v>45786</v>
      </c>
      <c r="AY956" s="45">
        <v>10437</v>
      </c>
      <c r="AZ956" s="45">
        <v>88</v>
      </c>
      <c r="BA956" s="45">
        <v>399</v>
      </c>
      <c r="BB956" s="45">
        <v>8</v>
      </c>
      <c r="BC956" s="45">
        <v>32</v>
      </c>
      <c r="BD956" s="45">
        <v>8</v>
      </c>
      <c r="BE956" s="45">
        <v>0</v>
      </c>
      <c r="BF956" s="43"/>
      <c r="BG956" s="271">
        <v>300</v>
      </c>
      <c r="BH956" s="45">
        <v>2400</v>
      </c>
      <c r="BI956" s="46">
        <v>0.27272727272727271</v>
      </c>
      <c r="BJ956" s="193" t="s">
        <v>1259</v>
      </c>
      <c r="BK956" s="29"/>
      <c r="BL956" s="47"/>
      <c r="BM956" s="43">
        <v>13601</v>
      </c>
      <c r="BN956" s="45">
        <v>91</v>
      </c>
      <c r="BO956" s="43">
        <v>527</v>
      </c>
      <c r="BP956" s="45">
        <v>3</v>
      </c>
      <c r="BQ956" s="45">
        <v>11</v>
      </c>
      <c r="BR956" s="45">
        <v>3</v>
      </c>
      <c r="BS956" s="271">
        <v>0</v>
      </c>
      <c r="BT956" s="63" t="s">
        <v>75</v>
      </c>
      <c r="BU956" s="280">
        <v>760</v>
      </c>
      <c r="BV956" s="45">
        <v>2280</v>
      </c>
      <c r="BW956" s="46">
        <v>0.25054945054945055</v>
      </c>
      <c r="BX956" s="37"/>
      <c r="BY956" s="57"/>
      <c r="BZ956" s="47"/>
      <c r="CA956" s="43">
        <v>5439</v>
      </c>
      <c r="CB956" s="45">
        <v>38</v>
      </c>
      <c r="CC956" s="43">
        <v>183</v>
      </c>
      <c r="CD956" s="45">
        <v>1</v>
      </c>
      <c r="CE956" s="45">
        <v>11</v>
      </c>
      <c r="CF956" s="45">
        <v>1</v>
      </c>
      <c r="CG956" s="271">
        <v>0</v>
      </c>
      <c r="CH956" s="63" t="s">
        <v>88</v>
      </c>
      <c r="CI956" s="280">
        <v>1100</v>
      </c>
      <c r="CJ956" s="45">
        <v>1100</v>
      </c>
      <c r="CK956" s="46">
        <v>0.28947368421052633</v>
      </c>
      <c r="CL956" s="37"/>
      <c r="CM956" s="29"/>
      <c r="CN956" s="47"/>
      <c r="CO956" s="43">
        <v>14475</v>
      </c>
      <c r="CP956" s="45">
        <v>9</v>
      </c>
      <c r="CQ956" s="43">
        <v>1042</v>
      </c>
      <c r="CR956" s="45">
        <v>3</v>
      </c>
      <c r="CS956" s="45">
        <v>50</v>
      </c>
      <c r="CT956" s="45">
        <v>20</v>
      </c>
      <c r="CU956" s="271">
        <v>-38</v>
      </c>
      <c r="CV956" s="63" t="s">
        <v>25</v>
      </c>
      <c r="CW956" s="280">
        <v>25</v>
      </c>
      <c r="CX956" s="45">
        <v>500</v>
      </c>
      <c r="CY956" s="46">
        <v>0.55555555555555558</v>
      </c>
      <c r="CZ956" s="37" t="s">
        <v>118</v>
      </c>
      <c r="DA956" s="29"/>
      <c r="DB956" s="273">
        <v>45786</v>
      </c>
      <c r="DC956" s="45">
        <v>23264</v>
      </c>
      <c r="DD956" s="45">
        <v>122</v>
      </c>
      <c r="DE956" s="45">
        <v>1343</v>
      </c>
      <c r="DF956" s="45">
        <v>4</v>
      </c>
      <c r="DG956" s="45">
        <v>10</v>
      </c>
      <c r="DH956" s="45">
        <v>4</v>
      </c>
      <c r="DI956" s="45">
        <v>6</v>
      </c>
      <c r="DJ956" s="43"/>
      <c r="DK956" s="271">
        <v>880</v>
      </c>
      <c r="DL956" s="45">
        <v>3520</v>
      </c>
      <c r="DM956" s="46">
        <v>0.28852459016393445</v>
      </c>
      <c r="DN956" s="37"/>
      <c r="DO956" s="29"/>
      <c r="DP956" s="273">
        <v>45786</v>
      </c>
      <c r="DQ956" s="45">
        <v>2056</v>
      </c>
      <c r="DR956" s="45">
        <v>160</v>
      </c>
      <c r="DS956" s="45">
        <v>57</v>
      </c>
      <c r="DT956" s="45">
        <v>6</v>
      </c>
      <c r="DU956" s="45">
        <v>36</v>
      </c>
      <c r="DV956" s="45">
        <v>6</v>
      </c>
      <c r="DW956" s="45">
        <v>12</v>
      </c>
      <c r="DX956" s="43"/>
      <c r="DY956" s="271">
        <v>726</v>
      </c>
      <c r="DZ956" s="45">
        <v>4356</v>
      </c>
      <c r="EA956" s="46">
        <v>0.27224999999999999</v>
      </c>
      <c r="EB956" s="37"/>
      <c r="GU956" s="220"/>
      <c r="GV956" s="29"/>
      <c r="GW956" s="31"/>
      <c r="GX956" s="29"/>
      <c r="GY956" s="128"/>
      <c r="GZ956" s="29"/>
      <c r="HB956" s="166"/>
      <c r="HC956" s="29"/>
      <c r="HD956" s="29"/>
      <c r="HE956" s="29"/>
      <c r="HF956" s="29"/>
      <c r="HG956" s="29"/>
      <c r="HK956" s="29"/>
      <c r="HL956" s="29"/>
      <c r="HM956" s="128"/>
      <c r="HN956" s="29"/>
      <c r="HP956" s="166"/>
      <c r="HQ956" s="29"/>
      <c r="HR956" s="29"/>
      <c r="HS956" s="29"/>
      <c r="HT956" s="29"/>
      <c r="HU956" s="29"/>
      <c r="HX956" s="360"/>
      <c r="HY956" s="47"/>
      <c r="HZ956" s="43">
        <v>2225</v>
      </c>
      <c r="IA956" s="45">
        <v>19</v>
      </c>
      <c r="IB956" s="43">
        <v>66</v>
      </c>
      <c r="IC956" s="45">
        <v>0</v>
      </c>
      <c r="ID956" s="45">
        <v>20</v>
      </c>
      <c r="IE956" s="45">
        <v>0</v>
      </c>
      <c r="IF956" s="45">
        <v>0</v>
      </c>
      <c r="IG956" s="63" t="s">
        <v>91</v>
      </c>
      <c r="IH956" s="280">
        <v>770</v>
      </c>
      <c r="II956" s="45">
        <v>0</v>
      </c>
      <c r="IJ956" s="46">
        <v>0</v>
      </c>
      <c r="IK956" s="37"/>
      <c r="IL956" s="29"/>
      <c r="IM956" s="47"/>
      <c r="IN956" s="43">
        <v>2263</v>
      </c>
      <c r="IO956" s="45">
        <v>52</v>
      </c>
      <c r="IP956" s="43">
        <v>66</v>
      </c>
      <c r="IQ956" s="45">
        <v>0</v>
      </c>
      <c r="IR956" s="45">
        <v>4</v>
      </c>
      <c r="IS956" s="45">
        <v>0</v>
      </c>
      <c r="IT956" s="271">
        <v>2</v>
      </c>
      <c r="IU956" s="63" t="s">
        <v>76</v>
      </c>
      <c r="IV956" s="280">
        <v>900</v>
      </c>
      <c r="IW956" s="45">
        <v>0</v>
      </c>
      <c r="IX956" s="46">
        <v>0</v>
      </c>
      <c r="IY956" s="37"/>
      <c r="IZ956" s="278"/>
      <c r="JA956" s="47"/>
      <c r="JB956" s="43">
        <v>1540</v>
      </c>
      <c r="JC956" s="45">
        <v>14</v>
      </c>
      <c r="JD956" s="43">
        <v>61</v>
      </c>
      <c r="JE956" s="45">
        <v>0</v>
      </c>
      <c r="JF956" s="45">
        <v>19</v>
      </c>
      <c r="JG956" s="45">
        <v>0</v>
      </c>
      <c r="JH956" s="271">
        <v>0</v>
      </c>
      <c r="JI956" s="63" t="s">
        <v>21</v>
      </c>
      <c r="JJ956" s="280">
        <v>726</v>
      </c>
      <c r="JK956" s="45">
        <v>0</v>
      </c>
      <c r="JL956" s="46">
        <v>0</v>
      </c>
      <c r="JM956" s="37"/>
      <c r="JN956" s="29"/>
      <c r="JO956" s="47"/>
      <c r="JP956" s="43">
        <v>2287</v>
      </c>
      <c r="JQ956" s="45">
        <v>19</v>
      </c>
      <c r="JR956" s="43">
        <v>51</v>
      </c>
      <c r="JS956" s="45">
        <v>0</v>
      </c>
      <c r="JT956" s="45">
        <v>19</v>
      </c>
      <c r="JU956" s="45">
        <v>0</v>
      </c>
      <c r="JV956" s="271">
        <v>0</v>
      </c>
      <c r="JW956" s="63" t="s">
        <v>81</v>
      </c>
      <c r="JX956" s="280">
        <v>1200</v>
      </c>
      <c r="JY956" s="45">
        <v>0</v>
      </c>
      <c r="JZ956" s="46">
        <v>0</v>
      </c>
      <c r="KA956" s="37"/>
      <c r="KB956" s="51"/>
      <c r="KC956" s="47"/>
      <c r="KD956" s="43">
        <v>7866</v>
      </c>
      <c r="KE956" s="45">
        <v>66</v>
      </c>
      <c r="KF956" s="43">
        <v>227</v>
      </c>
      <c r="KG956" s="45">
        <v>3</v>
      </c>
      <c r="KH956" s="45">
        <v>25</v>
      </c>
      <c r="KI956" s="45">
        <v>4</v>
      </c>
      <c r="KJ956" s="271">
        <v>3</v>
      </c>
      <c r="KK956" s="63" t="s">
        <v>23</v>
      </c>
      <c r="KL956" s="280">
        <v>1000</v>
      </c>
      <c r="KM956" s="45">
        <v>4000</v>
      </c>
      <c r="KN956" s="46">
        <v>0.60606060606060608</v>
      </c>
      <c r="KO956" s="37"/>
      <c r="KP956" s="29"/>
      <c r="KQ956" s="47"/>
      <c r="KR956" s="43">
        <v>17648</v>
      </c>
      <c r="KS956" s="45">
        <v>116</v>
      </c>
      <c r="KT956" s="43">
        <v>1000</v>
      </c>
      <c r="KU956" s="45">
        <v>2</v>
      </c>
      <c r="KV956" s="45">
        <v>11</v>
      </c>
      <c r="KW956" s="45">
        <v>3</v>
      </c>
      <c r="KX956" s="271">
        <v>2</v>
      </c>
      <c r="KY956" s="63" t="s">
        <v>97</v>
      </c>
      <c r="KZ956" s="280">
        <v>800</v>
      </c>
      <c r="LA956" s="45">
        <v>2400</v>
      </c>
      <c r="LB956" s="46">
        <v>0.20689655172413793</v>
      </c>
      <c r="LC956" s="37"/>
      <c r="LD956" s="29"/>
      <c r="LE956" s="75"/>
      <c r="LF956" s="76"/>
      <c r="LG956" s="76"/>
      <c r="LH956" s="76">
        <v>1165</v>
      </c>
      <c r="LI956" s="76">
        <v>0</v>
      </c>
      <c r="LJ956" s="77">
        <v>2</v>
      </c>
      <c r="LK956" s="76">
        <v>0</v>
      </c>
      <c r="LL956" s="76">
        <v>0</v>
      </c>
      <c r="LM956" s="78" t="s">
        <v>69</v>
      </c>
      <c r="LN956" s="284">
        <v>1000</v>
      </c>
      <c r="LO956" s="76">
        <v>0</v>
      </c>
      <c r="LP956" s="80"/>
      <c r="LQ956" s="37"/>
      <c r="LR956" s="29"/>
      <c r="LS956" s="273">
        <v>45786</v>
      </c>
      <c r="LT956" s="45">
        <v>15007</v>
      </c>
      <c r="LU956" s="45">
        <v>208</v>
      </c>
      <c r="LV956" s="45">
        <v>814</v>
      </c>
      <c r="LW956" s="45">
        <v>21</v>
      </c>
      <c r="LX956" s="45">
        <v>10</v>
      </c>
      <c r="LY956" s="45">
        <v>22</v>
      </c>
      <c r="LZ956" s="45">
        <v>20</v>
      </c>
      <c r="MA956" s="43"/>
      <c r="MB956" s="271">
        <v>385</v>
      </c>
      <c r="MC956" s="45">
        <v>8470</v>
      </c>
      <c r="MD956" s="46">
        <v>0.40721153846153846</v>
      </c>
      <c r="ME956" s="37" t="s">
        <v>1260</v>
      </c>
      <c r="MF956" s="29"/>
      <c r="MG956" s="273">
        <v>45786</v>
      </c>
      <c r="MH956" s="45">
        <v>3937</v>
      </c>
      <c r="MI956" s="45">
        <v>136</v>
      </c>
      <c r="MJ956" s="45">
        <v>259</v>
      </c>
      <c r="MK956" s="45">
        <v>7</v>
      </c>
      <c r="ML956" s="45">
        <v>30</v>
      </c>
      <c r="MM956" s="45">
        <v>8</v>
      </c>
      <c r="MN956" s="45">
        <v>30</v>
      </c>
      <c r="MO956" s="43"/>
      <c r="MP956" s="271">
        <v>405</v>
      </c>
      <c r="MQ956" s="45">
        <v>3240</v>
      </c>
      <c r="MR956" s="46">
        <v>0.23823529411764705</v>
      </c>
      <c r="MS956" s="37"/>
      <c r="MT956" s="29"/>
      <c r="MU956" s="273">
        <v>45786</v>
      </c>
      <c r="MV956" s="45">
        <v>5747</v>
      </c>
      <c r="MW956" s="45">
        <v>137</v>
      </c>
      <c r="MX956" s="45">
        <v>246</v>
      </c>
      <c r="MY956" s="45">
        <v>7</v>
      </c>
      <c r="MZ956" s="45">
        <v>30</v>
      </c>
      <c r="NA956" s="45">
        <v>7</v>
      </c>
      <c r="NB956" s="45">
        <v>9</v>
      </c>
      <c r="NC956" s="43"/>
      <c r="ND956" s="271">
        <v>300</v>
      </c>
      <c r="NE956" s="45">
        <v>2100</v>
      </c>
      <c r="NF956" s="46">
        <v>0.15328467153284672</v>
      </c>
      <c r="NG956" s="37"/>
      <c r="NH956" s="29"/>
      <c r="NI956" s="273">
        <v>45786</v>
      </c>
      <c r="NJ956" s="45">
        <v>4757</v>
      </c>
      <c r="NK956" s="45">
        <v>127</v>
      </c>
      <c r="NL956" s="45">
        <v>158</v>
      </c>
      <c r="NM956" s="45">
        <v>1</v>
      </c>
      <c r="NN956" s="45">
        <v>35</v>
      </c>
      <c r="NO956" s="45">
        <v>1</v>
      </c>
      <c r="NP956" s="45">
        <v>0</v>
      </c>
      <c r="NQ956" s="43"/>
      <c r="NR956" s="271">
        <v>1100</v>
      </c>
      <c r="NS956" s="45">
        <v>1100</v>
      </c>
      <c r="NT956" s="46">
        <v>8.6614173228346455E-2</v>
      </c>
      <c r="NU956" s="37"/>
    </row>
    <row r="957" spans="1:385" ht="15.75" thickTop="1" x14ac:dyDescent="0.25">
      <c r="A957" s="38">
        <v>45789</v>
      </c>
      <c r="B957" s="39">
        <v>3167</v>
      </c>
      <c r="C957" s="40">
        <v>1371</v>
      </c>
      <c r="D957" s="40">
        <v>556</v>
      </c>
      <c r="E957" s="40">
        <v>1240</v>
      </c>
      <c r="F957" s="135"/>
      <c r="G957" s="135"/>
      <c r="H957" s="42"/>
      <c r="I957" s="45">
        <v>40024</v>
      </c>
      <c r="J957" s="45">
        <v>99</v>
      </c>
      <c r="K957" s="45">
        <v>1943</v>
      </c>
      <c r="L957" s="45">
        <v>17</v>
      </c>
      <c r="M957" s="45">
        <v>100</v>
      </c>
      <c r="N957" s="45">
        <v>20</v>
      </c>
      <c r="O957" s="45">
        <v>0</v>
      </c>
      <c r="P957" s="43"/>
      <c r="Q957" s="271">
        <v>363</v>
      </c>
      <c r="R957" s="45">
        <v>7260</v>
      </c>
      <c r="S957" s="46">
        <v>0.73333333333333328</v>
      </c>
      <c r="T957" s="37" t="s">
        <v>148</v>
      </c>
      <c r="U957" s="29"/>
      <c r="V957" s="273">
        <v>45789</v>
      </c>
      <c r="W957" s="45">
        <v>6579</v>
      </c>
      <c r="X957" s="45">
        <v>200</v>
      </c>
      <c r="Y957" s="45">
        <v>321</v>
      </c>
      <c r="Z957" s="45">
        <v>13</v>
      </c>
      <c r="AA957" s="45">
        <v>38</v>
      </c>
      <c r="AB957" s="45">
        <v>14</v>
      </c>
      <c r="AC957" s="45">
        <v>8</v>
      </c>
      <c r="AD957" s="43"/>
      <c r="AE957" s="271">
        <v>385</v>
      </c>
      <c r="AF957" s="45">
        <v>5390</v>
      </c>
      <c r="AG957" s="46">
        <v>0.26950000000000002</v>
      </c>
      <c r="AH957" s="37"/>
      <c r="AI957" s="29"/>
      <c r="AJ957" s="273">
        <v>45789</v>
      </c>
      <c r="AK957" s="45">
        <v>8960</v>
      </c>
      <c r="AL957" s="45">
        <v>102</v>
      </c>
      <c r="AM957" s="45">
        <v>247</v>
      </c>
      <c r="AN957" s="45">
        <v>2</v>
      </c>
      <c r="AO957" s="45">
        <v>35</v>
      </c>
      <c r="AP957" s="45">
        <v>2</v>
      </c>
      <c r="AQ957" s="45">
        <v>10</v>
      </c>
      <c r="AR957" s="43"/>
      <c r="AS957" s="271">
        <v>1008</v>
      </c>
      <c r="AT957" s="45">
        <v>2016</v>
      </c>
      <c r="AU957" s="46">
        <v>0.1976470588235294</v>
      </c>
      <c r="AV957" s="37"/>
      <c r="AW957" s="29"/>
      <c r="AX957" s="273">
        <v>45789</v>
      </c>
      <c r="AY957" s="45">
        <v>10491</v>
      </c>
      <c r="AZ957" s="45">
        <v>54</v>
      </c>
      <c r="BA957" s="45">
        <v>403</v>
      </c>
      <c r="BB957" s="45">
        <v>4</v>
      </c>
      <c r="BC957" s="45">
        <v>26</v>
      </c>
      <c r="BD957" s="45">
        <v>6</v>
      </c>
      <c r="BE957" s="45">
        <v>0</v>
      </c>
      <c r="BF957" s="43"/>
      <c r="BG957" s="271">
        <v>300</v>
      </c>
      <c r="BH957" s="45">
        <v>1800</v>
      </c>
      <c r="BI957" s="46">
        <v>0.33333333333333331</v>
      </c>
      <c r="BJ957" s="186" t="s">
        <v>1261</v>
      </c>
      <c r="BK957" s="29"/>
      <c r="BL957" s="47"/>
      <c r="BM957" s="45">
        <v>17661</v>
      </c>
      <c r="BN957" s="45">
        <v>16</v>
      </c>
      <c r="BO957" s="45">
        <v>807</v>
      </c>
      <c r="BP957" s="45">
        <v>1</v>
      </c>
      <c r="BQ957" s="45">
        <v>6</v>
      </c>
      <c r="BR957" s="45">
        <v>1</v>
      </c>
      <c r="BS957" s="269">
        <v>54</v>
      </c>
      <c r="BT957" s="63" t="s">
        <v>92</v>
      </c>
      <c r="BU957" s="280">
        <v>660</v>
      </c>
      <c r="BV957" s="45">
        <v>660</v>
      </c>
      <c r="BW957" s="46">
        <v>0.41249999999999998</v>
      </c>
      <c r="BX957" s="37" t="s">
        <v>62</v>
      </c>
      <c r="BY957" s="57"/>
      <c r="BZ957" s="47"/>
      <c r="CA957" s="45">
        <v>5058</v>
      </c>
      <c r="CB957" s="45">
        <v>8</v>
      </c>
      <c r="CC957" s="45">
        <v>274</v>
      </c>
      <c r="CD957" s="45">
        <v>0</v>
      </c>
      <c r="CE957" s="45">
        <v>14</v>
      </c>
      <c r="CF957" s="45">
        <v>0</v>
      </c>
      <c r="CG957" s="269">
        <v>56</v>
      </c>
      <c r="CH957" s="63" t="s">
        <v>52</v>
      </c>
      <c r="CI957" s="280">
        <v>490</v>
      </c>
      <c r="CJ957" s="45">
        <v>0</v>
      </c>
      <c r="CK957" s="46">
        <v>0</v>
      </c>
      <c r="CL957" s="37" t="s">
        <v>116</v>
      </c>
      <c r="CM957" s="29"/>
      <c r="CN957" s="47"/>
      <c r="CO957" s="45">
        <v>11051</v>
      </c>
      <c r="CP957" s="45">
        <v>0</v>
      </c>
      <c r="CQ957" s="45">
        <v>1290</v>
      </c>
      <c r="CR957" s="45">
        <v>0</v>
      </c>
      <c r="CS957" s="45">
        <v>275</v>
      </c>
      <c r="CT957" s="45">
        <v>0</v>
      </c>
      <c r="CU957" s="269">
        <v>-256</v>
      </c>
      <c r="CV957" s="63" t="s">
        <v>42</v>
      </c>
      <c r="CW957" s="280">
        <v>100</v>
      </c>
      <c r="CX957" s="45">
        <v>0</v>
      </c>
      <c r="CY957" s="46" t="e">
        <v>#DIV/0!</v>
      </c>
      <c r="CZ957" s="37" t="s">
        <v>119</v>
      </c>
      <c r="DA957" s="29"/>
      <c r="DB957" s="273">
        <v>45789</v>
      </c>
      <c r="DC957" s="45">
        <v>23394</v>
      </c>
      <c r="DD957" s="45">
        <v>130</v>
      </c>
      <c r="DE957" s="45">
        <v>1351</v>
      </c>
      <c r="DF957" s="45">
        <v>8</v>
      </c>
      <c r="DG957" s="45">
        <v>8</v>
      </c>
      <c r="DH957" s="45">
        <v>8</v>
      </c>
      <c r="DI957" s="45">
        <v>7</v>
      </c>
      <c r="DJ957" s="43"/>
      <c r="DK957" s="271">
        <v>880</v>
      </c>
      <c r="DL957" s="45">
        <v>7040</v>
      </c>
      <c r="DM957" s="46">
        <v>0.54153846153846152</v>
      </c>
      <c r="DN957" s="37" t="s">
        <v>150</v>
      </c>
      <c r="DO957" s="29"/>
      <c r="DP957" s="273">
        <v>45789</v>
      </c>
      <c r="DQ957" s="45">
        <v>2196</v>
      </c>
      <c r="DR957" s="45">
        <v>140</v>
      </c>
      <c r="DS957" s="45">
        <v>61</v>
      </c>
      <c r="DT957" s="45">
        <v>4</v>
      </c>
      <c r="DU957" s="45">
        <v>42</v>
      </c>
      <c r="DV957" s="45">
        <v>6</v>
      </c>
      <c r="DW957" s="45">
        <v>6</v>
      </c>
      <c r="DX957" s="43"/>
      <c r="DY957" s="271">
        <v>726</v>
      </c>
      <c r="DZ957" s="45">
        <v>4356</v>
      </c>
      <c r="EA957" s="46">
        <v>0.31114285714285717</v>
      </c>
      <c r="EB957" s="37"/>
      <c r="GU957" s="220"/>
      <c r="GV957" s="29"/>
      <c r="GW957" s="31"/>
      <c r="GX957" s="29"/>
      <c r="GY957" s="128"/>
      <c r="GZ957" s="29"/>
      <c r="HB957" s="166"/>
      <c r="HC957" s="29"/>
      <c r="HD957" s="29"/>
      <c r="HE957" s="29"/>
      <c r="HF957" s="29"/>
      <c r="HG957" s="29"/>
      <c r="HK957" s="29"/>
      <c r="HL957" s="29"/>
      <c r="HM957" s="128"/>
      <c r="HN957" s="29"/>
      <c r="HP957" s="166"/>
      <c r="HQ957" s="29"/>
      <c r="HR957" s="29"/>
      <c r="HS957" s="29"/>
      <c r="HT957" s="29"/>
      <c r="HU957" s="29"/>
      <c r="HX957" s="360"/>
      <c r="HY957" s="47"/>
      <c r="HZ957" s="45">
        <v>1953</v>
      </c>
      <c r="IA957" s="45">
        <v>54</v>
      </c>
      <c r="IB957" s="45">
        <v>66</v>
      </c>
      <c r="IC957" s="45">
        <v>0</v>
      </c>
      <c r="ID957" s="45">
        <v>22</v>
      </c>
      <c r="IE957" s="45">
        <v>0</v>
      </c>
      <c r="IF957" s="45">
        <v>0</v>
      </c>
      <c r="IG957" s="63" t="s">
        <v>64</v>
      </c>
      <c r="IH957" s="280">
        <v>673</v>
      </c>
      <c r="II957" s="45">
        <v>0</v>
      </c>
      <c r="IJ957" s="46">
        <v>0</v>
      </c>
      <c r="IK957" s="37"/>
      <c r="IL957" s="29"/>
      <c r="IM957" s="47"/>
      <c r="IN957" s="45">
        <v>1719</v>
      </c>
      <c r="IO957" s="45">
        <v>18</v>
      </c>
      <c r="IP957" s="45">
        <v>76</v>
      </c>
      <c r="IQ957" s="45">
        <v>1</v>
      </c>
      <c r="IR957" s="45">
        <v>19</v>
      </c>
      <c r="IS957" s="45">
        <v>0</v>
      </c>
      <c r="IT957" s="269">
        <v>0</v>
      </c>
      <c r="IU957" s="63" t="s">
        <v>90</v>
      </c>
      <c r="IV957" s="280">
        <v>700</v>
      </c>
      <c r="IW957" s="45">
        <v>0</v>
      </c>
      <c r="IX957" s="46">
        <v>0</v>
      </c>
      <c r="IY957" s="37"/>
      <c r="IZ957" s="278"/>
      <c r="JA957" s="47"/>
      <c r="JB957" s="45">
        <v>2385</v>
      </c>
      <c r="JC957" s="45">
        <v>48</v>
      </c>
      <c r="JD957" s="45">
        <v>132</v>
      </c>
      <c r="JE957" s="45">
        <v>14</v>
      </c>
      <c r="JF957" s="45">
        <v>280</v>
      </c>
      <c r="JG957" s="45">
        <v>30</v>
      </c>
      <c r="JH957" s="269">
        <v>36</v>
      </c>
      <c r="JI957" s="63" t="s">
        <v>87</v>
      </c>
      <c r="JJ957" s="280">
        <v>120</v>
      </c>
      <c r="JK957" s="45">
        <v>3600</v>
      </c>
      <c r="JL957" s="46">
        <v>0.75</v>
      </c>
      <c r="JM957" s="37"/>
      <c r="JN957" s="29"/>
      <c r="JO957" s="47"/>
      <c r="JP957" s="45">
        <v>2900</v>
      </c>
      <c r="JQ957" s="45">
        <v>41</v>
      </c>
      <c r="JR957" s="45">
        <v>135</v>
      </c>
      <c r="JS957" s="45">
        <v>1</v>
      </c>
      <c r="JT957" s="45">
        <v>12</v>
      </c>
      <c r="JU957" s="45">
        <v>1</v>
      </c>
      <c r="JV957" s="269">
        <v>0</v>
      </c>
      <c r="JW957" s="63" t="s">
        <v>26</v>
      </c>
      <c r="JX957" s="280">
        <v>189</v>
      </c>
      <c r="JY957" s="45">
        <v>189</v>
      </c>
      <c r="JZ957" s="46">
        <v>4.6097560975609755E-2</v>
      </c>
      <c r="KA957" s="37"/>
      <c r="KB957" s="51"/>
      <c r="KC957" s="47"/>
      <c r="KD957" s="45">
        <v>8143</v>
      </c>
      <c r="KE957" s="45">
        <v>56</v>
      </c>
      <c r="KF957" s="45">
        <v>480</v>
      </c>
      <c r="KG957" s="45">
        <v>2</v>
      </c>
      <c r="KH957" s="45">
        <v>38</v>
      </c>
      <c r="KI957" s="45">
        <v>2</v>
      </c>
      <c r="KJ957" s="269">
        <v>5</v>
      </c>
      <c r="KK957" s="63" t="s">
        <v>49</v>
      </c>
      <c r="KL957" s="280">
        <v>800</v>
      </c>
      <c r="KM957" s="45">
        <v>1600</v>
      </c>
      <c r="KN957" s="46">
        <v>0.2857142857142857</v>
      </c>
      <c r="KO957" s="37"/>
      <c r="KP957" s="29"/>
      <c r="KQ957" s="47"/>
      <c r="KR957" s="45">
        <v>14576</v>
      </c>
      <c r="KS957" s="45">
        <v>60</v>
      </c>
      <c r="KT957" s="45">
        <v>1739</v>
      </c>
      <c r="KU957" s="45">
        <v>4</v>
      </c>
      <c r="KV957" s="45">
        <v>15</v>
      </c>
      <c r="KW957" s="45">
        <v>4</v>
      </c>
      <c r="KX957" s="269">
        <v>0</v>
      </c>
      <c r="KY957" s="63" t="s">
        <v>98</v>
      </c>
      <c r="KZ957" s="280">
        <v>165</v>
      </c>
      <c r="LA957" s="45">
        <v>660</v>
      </c>
      <c r="LB957" s="46">
        <v>0.11</v>
      </c>
      <c r="LC957" s="37"/>
      <c r="LD957" s="29"/>
      <c r="LE957" s="273">
        <v>45775</v>
      </c>
      <c r="LF957" s="271">
        <v>64742</v>
      </c>
      <c r="LG957" s="285">
        <v>30</v>
      </c>
      <c r="LH957" s="271">
        <v>444</v>
      </c>
      <c r="LI957" s="271">
        <v>0</v>
      </c>
      <c r="LJ957" s="43">
        <v>2</v>
      </c>
      <c r="LK957" s="87">
        <v>0</v>
      </c>
      <c r="LL957" s="271">
        <v>0</v>
      </c>
      <c r="LM957" s="279" t="s">
        <v>68</v>
      </c>
      <c r="LN957" s="272">
        <v>1000</v>
      </c>
      <c r="LO957" s="87">
        <v>0</v>
      </c>
      <c r="LP957" s="275"/>
      <c r="LQ957" s="37"/>
      <c r="LR957" s="29"/>
      <c r="LS957" s="273">
        <v>45789</v>
      </c>
      <c r="LT957" s="45">
        <v>15084</v>
      </c>
      <c r="LU957" s="45">
        <v>77</v>
      </c>
      <c r="LV957" s="45">
        <v>822</v>
      </c>
      <c r="LW957" s="45">
        <v>8</v>
      </c>
      <c r="LX957" s="45">
        <v>22</v>
      </c>
      <c r="LY957" s="45">
        <v>8</v>
      </c>
      <c r="LZ957" s="45">
        <v>11</v>
      </c>
      <c r="MA957" s="43"/>
      <c r="MB957" s="271">
        <v>385</v>
      </c>
      <c r="MC957" s="45">
        <v>3080</v>
      </c>
      <c r="MD957" s="46">
        <v>0.4</v>
      </c>
      <c r="ME957" s="37"/>
      <c r="MF957" s="29"/>
      <c r="MG957" s="273">
        <v>45789</v>
      </c>
      <c r="MH957" s="45">
        <v>4003</v>
      </c>
      <c r="MI957" s="45">
        <v>66</v>
      </c>
      <c r="MJ957" s="45">
        <v>268</v>
      </c>
      <c r="MK957" s="45">
        <v>9</v>
      </c>
      <c r="ML957" s="45">
        <v>50</v>
      </c>
      <c r="MM957" s="45">
        <v>10</v>
      </c>
      <c r="MN957" s="45">
        <v>0</v>
      </c>
      <c r="MO957" s="43"/>
      <c r="MP957" s="271">
        <v>405</v>
      </c>
      <c r="MQ957" s="45">
        <v>4050</v>
      </c>
      <c r="MR957" s="46">
        <v>0.61363636363636365</v>
      </c>
      <c r="MS957" s="37"/>
      <c r="MT957" s="29"/>
      <c r="MU957" s="273">
        <v>45789</v>
      </c>
      <c r="MV957" s="45">
        <v>5886</v>
      </c>
      <c r="MW957" s="45">
        <v>139</v>
      </c>
      <c r="MX957" s="45">
        <v>255</v>
      </c>
      <c r="MY957" s="45">
        <v>9</v>
      </c>
      <c r="MZ957" s="45">
        <v>30</v>
      </c>
      <c r="NA957" s="45">
        <v>9</v>
      </c>
      <c r="NB957" s="45">
        <v>0</v>
      </c>
      <c r="NC957" s="43"/>
      <c r="ND957" s="271">
        <v>300</v>
      </c>
      <c r="NE957" s="45">
        <v>2700</v>
      </c>
      <c r="NF957" s="46">
        <v>0.19424460431654678</v>
      </c>
      <c r="NG957" s="37"/>
      <c r="NH957" s="29"/>
      <c r="NI957" s="273">
        <v>45789</v>
      </c>
      <c r="NJ957" s="45">
        <v>4866</v>
      </c>
      <c r="NK957" s="45">
        <v>109</v>
      </c>
      <c r="NL957" s="45">
        <v>160</v>
      </c>
      <c r="NM957" s="45">
        <v>2</v>
      </c>
      <c r="NN957" s="45">
        <v>33</v>
      </c>
      <c r="NO957" s="45">
        <v>2</v>
      </c>
      <c r="NP957" s="45">
        <v>0</v>
      </c>
      <c r="NQ957" s="43"/>
      <c r="NR957" s="271">
        <v>1100</v>
      </c>
      <c r="NS957" s="45">
        <v>2200</v>
      </c>
      <c r="NT957" s="46">
        <v>0.20183486238532111</v>
      </c>
      <c r="NU957" s="37"/>
    </row>
    <row r="958" spans="1:385" ht="15.75" thickBot="1" x14ac:dyDescent="0.3">
      <c r="A958" s="38">
        <v>45792</v>
      </c>
      <c r="B958" s="39">
        <v>1652</v>
      </c>
      <c r="C958" s="40">
        <v>743</v>
      </c>
      <c r="D958" s="40">
        <v>291</v>
      </c>
      <c r="E958" s="40">
        <v>618</v>
      </c>
      <c r="F958" s="135"/>
      <c r="G958" s="135"/>
      <c r="H958" s="42"/>
      <c r="I958" s="45">
        <v>40047</v>
      </c>
      <c r="J958" s="45">
        <v>23</v>
      </c>
      <c r="K958" s="45">
        <v>1948</v>
      </c>
      <c r="L958" s="45">
        <v>5</v>
      </c>
      <c r="M958" s="45">
        <v>95</v>
      </c>
      <c r="N958" s="45">
        <v>5</v>
      </c>
      <c r="O958" s="45">
        <v>8</v>
      </c>
      <c r="P958" s="43"/>
      <c r="Q958" s="271">
        <v>363</v>
      </c>
      <c r="R958" s="45">
        <v>1815</v>
      </c>
      <c r="S958" s="46">
        <v>0.78913043478260869</v>
      </c>
      <c r="T958" s="37" t="s">
        <v>155</v>
      </c>
      <c r="U958" s="29"/>
      <c r="V958" s="273">
        <v>45792</v>
      </c>
      <c r="W958" s="45">
        <v>6650</v>
      </c>
      <c r="X958" s="45">
        <v>71</v>
      </c>
      <c r="Y958" s="45">
        <v>326</v>
      </c>
      <c r="Z958" s="45">
        <v>5</v>
      </c>
      <c r="AA958" s="45">
        <v>37</v>
      </c>
      <c r="AB958" s="45">
        <v>9</v>
      </c>
      <c r="AC958" s="45">
        <v>7</v>
      </c>
      <c r="AD958" s="43"/>
      <c r="AE958" s="271">
        <v>385</v>
      </c>
      <c r="AF958" s="45">
        <v>3465</v>
      </c>
      <c r="AG958" s="46">
        <v>0.48802816901408452</v>
      </c>
      <c r="AH958" s="37"/>
      <c r="AI958" s="29"/>
      <c r="AJ958" s="273">
        <v>45792</v>
      </c>
      <c r="AK958" s="45">
        <v>9040</v>
      </c>
      <c r="AL958" s="45">
        <v>80</v>
      </c>
      <c r="AM958" s="45">
        <v>248</v>
      </c>
      <c r="AN958" s="45">
        <v>1</v>
      </c>
      <c r="AO958" s="45">
        <v>44</v>
      </c>
      <c r="AP958" s="45">
        <v>1</v>
      </c>
      <c r="AQ958" s="45">
        <v>0</v>
      </c>
      <c r="AR958" s="43"/>
      <c r="AS958" s="271">
        <v>1008</v>
      </c>
      <c r="AT958" s="45">
        <v>1008</v>
      </c>
      <c r="AU958" s="46">
        <v>0.126</v>
      </c>
      <c r="AV958" s="37"/>
      <c r="AW958" s="29"/>
      <c r="AX958" s="273">
        <v>45792</v>
      </c>
      <c r="AY958" s="45">
        <v>10529</v>
      </c>
      <c r="AZ958" s="45">
        <v>38</v>
      </c>
      <c r="BA958" s="45">
        <v>405</v>
      </c>
      <c r="BB958" s="45">
        <v>2</v>
      </c>
      <c r="BC958" s="45">
        <v>22</v>
      </c>
      <c r="BD958" s="45">
        <v>4</v>
      </c>
      <c r="BE958" s="45">
        <v>0</v>
      </c>
      <c r="BF958" s="43"/>
      <c r="BG958" s="271">
        <v>300</v>
      </c>
      <c r="BH958" s="45">
        <v>1200</v>
      </c>
      <c r="BI958" s="46">
        <v>0.31578947368421051</v>
      </c>
      <c r="BJ958" s="37"/>
      <c r="BK958" s="29"/>
      <c r="BL958" s="75"/>
      <c r="BM958" s="76">
        <v>12421</v>
      </c>
      <c r="BN958" s="76">
        <v>66</v>
      </c>
      <c r="BO958" s="76">
        <v>1506</v>
      </c>
      <c r="BP958" s="76">
        <v>18</v>
      </c>
      <c r="BQ958" s="76">
        <v>370</v>
      </c>
      <c r="BR958" s="76">
        <v>35</v>
      </c>
      <c r="BS958" s="76">
        <v>0</v>
      </c>
      <c r="BT958" s="78" t="s">
        <v>87</v>
      </c>
      <c r="BU958" s="284">
        <v>200</v>
      </c>
      <c r="BV958" s="76">
        <v>7000</v>
      </c>
      <c r="BW958" s="80">
        <v>1.0606060606060606</v>
      </c>
      <c r="BX958" s="37"/>
      <c r="BY958" s="57"/>
      <c r="BZ958" s="75"/>
      <c r="CA958" s="76">
        <v>3655</v>
      </c>
      <c r="CB958" s="76">
        <v>9</v>
      </c>
      <c r="CC958" s="76">
        <v>168</v>
      </c>
      <c r="CD958" s="76">
        <v>0</v>
      </c>
      <c r="CE958" s="76">
        <v>8</v>
      </c>
      <c r="CF958" s="76">
        <v>0</v>
      </c>
      <c r="CG958" s="76">
        <v>292</v>
      </c>
      <c r="CH958" s="78" t="s">
        <v>110</v>
      </c>
      <c r="CI958" s="284">
        <v>660</v>
      </c>
      <c r="CJ958" s="76">
        <v>0</v>
      </c>
      <c r="CK958" s="80">
        <v>0</v>
      </c>
      <c r="CL958" s="37" t="s">
        <v>117</v>
      </c>
      <c r="CM958" s="29"/>
      <c r="CN958" s="75"/>
      <c r="CO958" s="76">
        <v>15710</v>
      </c>
      <c r="CP958" s="76">
        <v>28</v>
      </c>
      <c r="CQ958" s="76">
        <v>1088</v>
      </c>
      <c r="CR958" s="76">
        <v>2</v>
      </c>
      <c r="CS958" s="76">
        <v>20</v>
      </c>
      <c r="CT958" s="76">
        <v>2</v>
      </c>
      <c r="CU958" s="76">
        <v>4</v>
      </c>
      <c r="CV958" s="78" t="s">
        <v>98</v>
      </c>
      <c r="CW958" s="284">
        <v>180</v>
      </c>
      <c r="CX958" s="76">
        <v>360</v>
      </c>
      <c r="CY958" s="80">
        <v>0.12857142857142856</v>
      </c>
      <c r="CZ958" s="37" t="s">
        <v>120</v>
      </c>
      <c r="DA958" s="29"/>
      <c r="DB958" s="273">
        <v>45792</v>
      </c>
      <c r="DC958" s="45">
        <v>23428</v>
      </c>
      <c r="DD958" s="45">
        <v>34</v>
      </c>
      <c r="DE958" s="45">
        <v>1353</v>
      </c>
      <c r="DF958" s="45">
        <v>2</v>
      </c>
      <c r="DG958" s="45">
        <v>13</v>
      </c>
      <c r="DH958" s="45">
        <v>2</v>
      </c>
      <c r="DI958" s="45">
        <v>3</v>
      </c>
      <c r="DJ958" s="43"/>
      <c r="DK958" s="271">
        <v>880</v>
      </c>
      <c r="DL958" s="45">
        <v>1760</v>
      </c>
      <c r="DM958" s="46">
        <v>0.51764705882352946</v>
      </c>
      <c r="DN958" s="37" t="s">
        <v>150</v>
      </c>
      <c r="DO958" s="29"/>
      <c r="DP958" s="273">
        <v>45792</v>
      </c>
      <c r="DQ958" s="45">
        <v>2208</v>
      </c>
      <c r="DR958" s="45">
        <v>12</v>
      </c>
      <c r="DS958" s="45">
        <v>61</v>
      </c>
      <c r="DT958" s="45">
        <v>0</v>
      </c>
      <c r="DU958" s="45">
        <v>48</v>
      </c>
      <c r="DV958" s="45">
        <v>0</v>
      </c>
      <c r="DW958" s="45">
        <v>0</v>
      </c>
      <c r="DX958" s="43"/>
      <c r="DY958" s="271">
        <v>726</v>
      </c>
      <c r="DZ958" s="45">
        <v>0</v>
      </c>
      <c r="EA958" s="46">
        <v>0</v>
      </c>
      <c r="EB958" s="37"/>
      <c r="GU958" s="220"/>
      <c r="GV958" s="29"/>
      <c r="GW958" s="31"/>
      <c r="GX958" s="29"/>
      <c r="GY958" s="128"/>
      <c r="GZ958" s="29"/>
      <c r="HB958" s="166"/>
      <c r="HC958" s="29"/>
      <c r="HD958" s="29"/>
      <c r="HE958" s="29"/>
      <c r="HF958" s="29"/>
      <c r="HG958" s="29"/>
      <c r="HK958" s="29"/>
      <c r="HL958" s="29"/>
      <c r="HM958" s="128"/>
      <c r="HN958" s="29"/>
      <c r="HP958" s="166"/>
      <c r="HQ958" s="29"/>
      <c r="HR958" s="29"/>
      <c r="HS958" s="29"/>
      <c r="HT958" s="29"/>
      <c r="HU958" s="29"/>
      <c r="HX958" s="360"/>
      <c r="HY958" s="75"/>
      <c r="HZ958" s="76">
        <v>1757</v>
      </c>
      <c r="IA958" s="76">
        <v>12</v>
      </c>
      <c r="IB958" s="76">
        <v>65</v>
      </c>
      <c r="IC958" s="76">
        <v>0</v>
      </c>
      <c r="ID958" s="76">
        <v>52</v>
      </c>
      <c r="IE958" s="76">
        <v>4</v>
      </c>
      <c r="IF958" s="76">
        <v>0</v>
      </c>
      <c r="IG958" s="78" t="s">
        <v>99</v>
      </c>
      <c r="IH958" s="284">
        <v>800</v>
      </c>
      <c r="II958" s="76">
        <v>3200</v>
      </c>
      <c r="IJ958" s="80">
        <v>2.6666666666666665</v>
      </c>
      <c r="IK958" s="37"/>
      <c r="IL958" s="29"/>
      <c r="IM958" s="75"/>
      <c r="IN958" s="76">
        <v>2738</v>
      </c>
      <c r="IO958" s="76">
        <v>57</v>
      </c>
      <c r="IP958" s="76">
        <v>107</v>
      </c>
      <c r="IQ958" s="76">
        <v>1</v>
      </c>
      <c r="IR958" s="76">
        <v>22</v>
      </c>
      <c r="IS958" s="76">
        <v>15</v>
      </c>
      <c r="IT958" s="76">
        <v>0</v>
      </c>
      <c r="IU958" s="78" t="s">
        <v>28</v>
      </c>
      <c r="IV958" s="284">
        <v>682</v>
      </c>
      <c r="IW958" s="76">
        <v>10230</v>
      </c>
      <c r="IX958" s="80">
        <v>1.7947368421052632</v>
      </c>
      <c r="IY958" s="37"/>
      <c r="IZ958" s="278"/>
      <c r="JA958" s="75"/>
      <c r="JB958" s="76">
        <v>1434</v>
      </c>
      <c r="JC958" s="76">
        <v>18</v>
      </c>
      <c r="JD958" s="76">
        <v>73</v>
      </c>
      <c r="JE958" s="76">
        <v>0</v>
      </c>
      <c r="JF958" s="76">
        <v>16</v>
      </c>
      <c r="JG958" s="76">
        <v>0</v>
      </c>
      <c r="JH958" s="76">
        <v>0</v>
      </c>
      <c r="JI958" s="78" t="s">
        <v>63</v>
      </c>
      <c r="JJ958" s="284">
        <v>450</v>
      </c>
      <c r="JK958" s="76">
        <v>0</v>
      </c>
      <c r="JL958" s="80">
        <v>0</v>
      </c>
      <c r="JM958" s="37"/>
      <c r="JN958" s="29"/>
      <c r="JO958" s="75"/>
      <c r="JP958" s="76">
        <v>2182</v>
      </c>
      <c r="JQ958" s="76">
        <v>18</v>
      </c>
      <c r="JR958" s="76">
        <v>115</v>
      </c>
      <c r="JS958" s="76">
        <v>3</v>
      </c>
      <c r="JT958" s="76">
        <v>11</v>
      </c>
      <c r="JU958" s="76">
        <v>3</v>
      </c>
      <c r="JV958" s="76">
        <v>12</v>
      </c>
      <c r="JW958" s="78" t="s">
        <v>27</v>
      </c>
      <c r="JX958" s="284">
        <v>170</v>
      </c>
      <c r="JY958" s="76">
        <v>510</v>
      </c>
      <c r="JZ958" s="80">
        <v>0.28333333333333333</v>
      </c>
      <c r="KA958" s="37" t="s">
        <v>122</v>
      </c>
      <c r="KB958" s="51"/>
      <c r="KC958" s="75"/>
      <c r="KD958" s="76">
        <v>7716</v>
      </c>
      <c r="KE958" s="76">
        <v>23</v>
      </c>
      <c r="KF958" s="76">
        <v>292</v>
      </c>
      <c r="KG958" s="76">
        <v>0</v>
      </c>
      <c r="KH958" s="76">
        <v>10</v>
      </c>
      <c r="KI958" s="76">
        <v>0</v>
      </c>
      <c r="KJ958" s="76">
        <v>290</v>
      </c>
      <c r="KK958" s="78" t="s">
        <v>26</v>
      </c>
      <c r="KL958" s="284">
        <v>189</v>
      </c>
      <c r="KM958" s="76">
        <v>0</v>
      </c>
      <c r="KN958" s="80">
        <v>0</v>
      </c>
      <c r="KO958" s="37" t="s">
        <v>114</v>
      </c>
      <c r="KP958" s="29"/>
      <c r="KQ958" s="75"/>
      <c r="KR958" s="76">
        <v>14983</v>
      </c>
      <c r="KS958" s="76">
        <v>84</v>
      </c>
      <c r="KT958" s="76">
        <v>1840</v>
      </c>
      <c r="KU958" s="76">
        <v>2</v>
      </c>
      <c r="KV958" s="76">
        <v>80</v>
      </c>
      <c r="KW958" s="76">
        <v>3</v>
      </c>
      <c r="KX958" s="76">
        <v>0</v>
      </c>
      <c r="KY958" s="78" t="s">
        <v>99</v>
      </c>
      <c r="KZ958" s="284">
        <v>187</v>
      </c>
      <c r="LA958" s="76">
        <v>561</v>
      </c>
      <c r="LB958" s="80">
        <v>6.6785714285714282E-2</v>
      </c>
      <c r="LC958" s="37"/>
      <c r="LD958" s="29"/>
      <c r="LE958" s="47"/>
      <c r="LF958" s="45"/>
      <c r="LG958" s="45"/>
      <c r="LH958" s="45">
        <v>529</v>
      </c>
      <c r="LI958" s="45">
        <v>0</v>
      </c>
      <c r="LJ958" s="43">
        <v>2</v>
      </c>
      <c r="LK958" s="45">
        <v>0</v>
      </c>
      <c r="LL958" s="45">
        <v>0</v>
      </c>
      <c r="LM958" s="73" t="s">
        <v>124</v>
      </c>
      <c r="LN958" s="280">
        <v>1000</v>
      </c>
      <c r="LO958" s="45">
        <v>0</v>
      </c>
      <c r="LP958" s="46"/>
      <c r="LQ958" s="37"/>
      <c r="LR958" s="29"/>
      <c r="LS958" s="273">
        <v>45792</v>
      </c>
      <c r="LT958" s="45">
        <v>15151</v>
      </c>
      <c r="LU958" s="45">
        <v>67</v>
      </c>
      <c r="LV958" s="45">
        <v>829</v>
      </c>
      <c r="LW958" s="45">
        <v>7</v>
      </c>
      <c r="LX958" s="45">
        <v>25</v>
      </c>
      <c r="LY958" s="45">
        <v>8</v>
      </c>
      <c r="LZ958" s="45">
        <v>10</v>
      </c>
      <c r="MA958" s="43"/>
      <c r="MB958" s="271">
        <v>385</v>
      </c>
      <c r="MC958" s="45">
        <v>3080</v>
      </c>
      <c r="MD958" s="46">
        <v>0.45970149253731341</v>
      </c>
      <c r="ME958" s="193" t="s">
        <v>1262</v>
      </c>
      <c r="MF958" s="29"/>
      <c r="MG958" s="273">
        <v>45792</v>
      </c>
      <c r="MH958" s="45">
        <v>4035</v>
      </c>
      <c r="MI958" s="45">
        <v>32</v>
      </c>
      <c r="MJ958" s="45">
        <v>271</v>
      </c>
      <c r="MK958" s="45">
        <v>3</v>
      </c>
      <c r="ML958" s="45">
        <v>46</v>
      </c>
      <c r="MM958" s="45">
        <v>4</v>
      </c>
      <c r="MN958" s="45">
        <v>0</v>
      </c>
      <c r="MO958" s="43"/>
      <c r="MP958" s="271">
        <v>405</v>
      </c>
      <c r="MQ958" s="45">
        <v>1620</v>
      </c>
      <c r="MR958" s="46">
        <v>0.50624999999999998</v>
      </c>
      <c r="MS958" s="37"/>
      <c r="MT958" s="29"/>
      <c r="MU958" s="273">
        <v>45792</v>
      </c>
      <c r="MV958" s="45">
        <v>5925</v>
      </c>
      <c r="MW958" s="45">
        <v>39</v>
      </c>
      <c r="MX958" s="45">
        <v>258</v>
      </c>
      <c r="MY958" s="45">
        <v>3</v>
      </c>
      <c r="MZ958" s="45">
        <v>27</v>
      </c>
      <c r="NA958" s="45">
        <v>3</v>
      </c>
      <c r="NB958" s="45">
        <v>14</v>
      </c>
      <c r="NC958" s="43"/>
      <c r="ND958" s="271">
        <v>300</v>
      </c>
      <c r="NE958" s="45">
        <v>900</v>
      </c>
      <c r="NF958" s="46">
        <v>0.23076923076923078</v>
      </c>
      <c r="NG958" s="37"/>
      <c r="NH958" s="29"/>
      <c r="NI958" s="273">
        <v>45792</v>
      </c>
      <c r="NJ958" s="45">
        <v>4938</v>
      </c>
      <c r="NK958" s="45">
        <v>72</v>
      </c>
      <c r="NL958" s="45">
        <v>162</v>
      </c>
      <c r="NM958" s="45">
        <v>2</v>
      </c>
      <c r="NN958" s="45">
        <v>30</v>
      </c>
      <c r="NO958" s="45">
        <v>3</v>
      </c>
      <c r="NP958" s="45">
        <v>4</v>
      </c>
      <c r="NQ958" s="43"/>
      <c r="NR958" s="271">
        <v>1100</v>
      </c>
      <c r="NS958" s="45">
        <v>3300</v>
      </c>
      <c r="NT958" s="46">
        <v>0.45833333333333331</v>
      </c>
      <c r="NU958" s="37"/>
    </row>
    <row r="959" spans="1:385" ht="16.5" thickTop="1" thickBot="1" x14ac:dyDescent="0.3">
      <c r="A959" s="38"/>
      <c r="B959" s="39"/>
      <c r="C959" s="40"/>
      <c r="D959" s="40"/>
      <c r="E959" s="40"/>
      <c r="F959" s="135"/>
      <c r="G959" s="135"/>
      <c r="H959" s="42"/>
      <c r="I959" s="45"/>
      <c r="J959" s="45"/>
      <c r="K959" s="45"/>
      <c r="L959" s="45"/>
      <c r="M959" s="45"/>
      <c r="N959" s="45"/>
      <c r="O959" s="45"/>
      <c r="P959" s="43"/>
      <c r="Q959" s="271"/>
      <c r="R959" s="45"/>
      <c r="S959" s="46"/>
      <c r="T959" s="37"/>
      <c r="U959" s="29"/>
      <c r="V959" s="273"/>
      <c r="W959" s="45"/>
      <c r="X959" s="45"/>
      <c r="Y959" s="45"/>
      <c r="Z959" s="45"/>
      <c r="AA959" s="45"/>
      <c r="AB959" s="45"/>
      <c r="AC959" s="45"/>
      <c r="AD959" s="43"/>
      <c r="AE959" s="271"/>
      <c r="AF959" s="45"/>
      <c r="AG959" s="46"/>
      <c r="AH959" s="37"/>
      <c r="AI959" s="29"/>
      <c r="AJ959" s="273"/>
      <c r="AK959" s="45"/>
      <c r="AL959" s="45"/>
      <c r="AM959" s="45"/>
      <c r="AN959" s="45"/>
      <c r="AO959" s="45"/>
      <c r="AP959" s="45"/>
      <c r="AQ959" s="45"/>
      <c r="AR959" s="43"/>
      <c r="AS959" s="271"/>
      <c r="AT959" s="45"/>
      <c r="AU959" s="46"/>
      <c r="AV959" s="37"/>
      <c r="AW959" s="29"/>
      <c r="AX959" s="273"/>
      <c r="AY959" s="45"/>
      <c r="AZ959" s="45"/>
      <c r="BA959" s="45"/>
      <c r="BB959" s="45"/>
      <c r="BC959" s="45"/>
      <c r="BD959" s="45"/>
      <c r="BE959" s="45"/>
      <c r="BF959" s="43"/>
      <c r="BG959" s="271"/>
      <c r="BH959" s="45"/>
      <c r="BI959" s="46"/>
      <c r="BJ959" s="37"/>
      <c r="BK959" s="29"/>
      <c r="BL959" s="273">
        <v>45775</v>
      </c>
      <c r="BM959" s="271">
        <v>15215</v>
      </c>
      <c r="BN959" s="271">
        <v>17</v>
      </c>
      <c r="BO959" s="271">
        <v>666</v>
      </c>
      <c r="BP959" s="87">
        <v>2</v>
      </c>
      <c r="BQ959" s="271">
        <v>14</v>
      </c>
      <c r="BR959" s="271">
        <v>2</v>
      </c>
      <c r="BS959" s="271">
        <v>0</v>
      </c>
      <c r="BT959" s="274" t="s">
        <v>125</v>
      </c>
      <c r="BU959" s="272">
        <v>726</v>
      </c>
      <c r="BV959" s="45">
        <v>1452</v>
      </c>
      <c r="BW959" s="89">
        <v>0.85411764705882354</v>
      </c>
      <c r="BX959" s="37" t="s">
        <v>54</v>
      </c>
      <c r="BY959" s="57"/>
      <c r="BZ959" s="273">
        <v>45775</v>
      </c>
      <c r="CA959" s="271">
        <v>5451</v>
      </c>
      <c r="CB959" s="271">
        <v>75</v>
      </c>
      <c r="CC959" s="271">
        <v>209</v>
      </c>
      <c r="CD959" s="87">
        <v>2</v>
      </c>
      <c r="CE959" s="271">
        <v>5</v>
      </c>
      <c r="CF959" s="271">
        <v>2</v>
      </c>
      <c r="CG959" s="271">
        <v>0</v>
      </c>
      <c r="CH959" s="274" t="s">
        <v>76</v>
      </c>
      <c r="CI959" s="272">
        <v>748</v>
      </c>
      <c r="CJ959" s="45">
        <v>1496</v>
      </c>
      <c r="CK959" s="89">
        <v>0.19946666666666665</v>
      </c>
      <c r="CL959" s="37"/>
      <c r="CM959" s="29"/>
      <c r="CN959" s="273">
        <v>45775</v>
      </c>
      <c r="CO959" s="271">
        <v>15578</v>
      </c>
      <c r="CP959" s="271">
        <v>46</v>
      </c>
      <c r="CQ959" s="271">
        <v>1139</v>
      </c>
      <c r="CR959" s="87">
        <v>2</v>
      </c>
      <c r="CS959" s="271">
        <v>15</v>
      </c>
      <c r="CT959" s="271">
        <v>3</v>
      </c>
      <c r="CU959" s="271">
        <v>0</v>
      </c>
      <c r="CV959" s="274" t="s">
        <v>91</v>
      </c>
      <c r="CW959" s="272">
        <v>770</v>
      </c>
      <c r="CX959" s="45">
        <v>2310</v>
      </c>
      <c r="CY959" s="89">
        <v>0.50217391304347825</v>
      </c>
      <c r="CZ959" s="37"/>
      <c r="DA959" s="29"/>
      <c r="DB959" s="273" t="s">
        <v>24</v>
      </c>
      <c r="DC959" s="45"/>
      <c r="DD959" s="45"/>
      <c r="DE959" s="45"/>
      <c r="DF959" s="45"/>
      <c r="DG959" s="45"/>
      <c r="DH959" s="45"/>
      <c r="DI959" s="45"/>
      <c r="DJ959" s="43"/>
      <c r="DK959" s="271"/>
      <c r="DL959" s="45"/>
      <c r="DM959" s="46"/>
      <c r="DN959" s="37"/>
      <c r="DO959" s="29"/>
      <c r="DP959" s="273"/>
      <c r="DQ959" s="45"/>
      <c r="DR959" s="45"/>
      <c r="DS959" s="45"/>
      <c r="DT959" s="45"/>
      <c r="DU959" s="45"/>
      <c r="DV959" s="45"/>
      <c r="DW959" s="45"/>
      <c r="DX959" s="43"/>
      <c r="DY959" s="271"/>
      <c r="DZ959" s="45"/>
      <c r="EA959" s="46"/>
      <c r="EB959" s="37"/>
      <c r="GU959" s="220"/>
      <c r="GV959" s="29"/>
      <c r="GW959" s="31"/>
      <c r="GX959" s="29"/>
      <c r="GY959" s="128"/>
      <c r="GZ959" s="29"/>
      <c r="HB959" s="166"/>
      <c r="HC959" s="29"/>
      <c r="HD959" s="29"/>
      <c r="HE959" s="29"/>
      <c r="HF959" s="29"/>
      <c r="HG959" s="29"/>
      <c r="HK959" s="29"/>
      <c r="HL959" s="29"/>
      <c r="HM959" s="128"/>
      <c r="HN959" s="29"/>
      <c r="HP959" s="166"/>
      <c r="HQ959" s="29"/>
      <c r="HR959" s="29"/>
      <c r="HS959" s="29"/>
      <c r="HT959" s="29"/>
      <c r="HU959" s="29"/>
      <c r="HX959" s="360"/>
      <c r="HY959" s="273">
        <v>45775</v>
      </c>
      <c r="HZ959" s="271">
        <v>4177</v>
      </c>
      <c r="IA959" s="271">
        <v>100</v>
      </c>
      <c r="IB959" s="271">
        <v>239</v>
      </c>
      <c r="IC959" s="87">
        <v>3</v>
      </c>
      <c r="ID959" s="271">
        <v>9</v>
      </c>
      <c r="IE959" s="271">
        <v>3</v>
      </c>
      <c r="IF959" s="271">
        <v>0</v>
      </c>
      <c r="IG959" s="274" t="s">
        <v>89</v>
      </c>
      <c r="IH959" s="272">
        <v>800</v>
      </c>
      <c r="II959" s="45">
        <v>2400</v>
      </c>
      <c r="IJ959" s="89">
        <v>0.24</v>
      </c>
      <c r="IK959" s="37"/>
      <c r="IL959" s="29"/>
      <c r="IM959" s="273">
        <v>45775</v>
      </c>
      <c r="IN959" s="271">
        <v>2973</v>
      </c>
      <c r="IO959" s="271">
        <v>114</v>
      </c>
      <c r="IP959" s="271">
        <v>96</v>
      </c>
      <c r="IQ959" s="87">
        <v>3</v>
      </c>
      <c r="IR959" s="271">
        <v>27</v>
      </c>
      <c r="IS959" s="271">
        <v>2</v>
      </c>
      <c r="IT959" s="271">
        <v>0</v>
      </c>
      <c r="IU959" s="274" t="s">
        <v>23</v>
      </c>
      <c r="IV959" s="272">
        <v>1100</v>
      </c>
      <c r="IW959" s="45">
        <v>2200</v>
      </c>
      <c r="IX959" s="89">
        <v>0.19298245614035087</v>
      </c>
      <c r="IY959" s="37"/>
      <c r="IZ959" s="278"/>
      <c r="JA959" s="273">
        <v>45775</v>
      </c>
      <c r="JB959" s="271">
        <v>1821</v>
      </c>
      <c r="JC959" s="271">
        <v>34</v>
      </c>
      <c r="JD959" s="271">
        <v>114</v>
      </c>
      <c r="JE959" s="87">
        <v>1</v>
      </c>
      <c r="JF959" s="271">
        <v>20</v>
      </c>
      <c r="JG959" s="271">
        <v>2</v>
      </c>
      <c r="JH959" s="271">
        <v>0</v>
      </c>
      <c r="JI959" s="274" t="s">
        <v>59</v>
      </c>
      <c r="JJ959" s="272">
        <v>700</v>
      </c>
      <c r="JK959" s="45">
        <v>1400</v>
      </c>
      <c r="JL959" s="89">
        <v>0.41176470588235292</v>
      </c>
      <c r="JM959" s="37"/>
      <c r="JN959" s="29"/>
      <c r="JO959" s="273">
        <v>45775</v>
      </c>
      <c r="JP959" s="271">
        <v>2357</v>
      </c>
      <c r="JQ959" s="271">
        <v>45</v>
      </c>
      <c r="JR959" s="271">
        <v>83</v>
      </c>
      <c r="JS959" s="87">
        <v>3</v>
      </c>
      <c r="JT959" s="271">
        <v>6</v>
      </c>
      <c r="JU959" s="271">
        <v>3</v>
      </c>
      <c r="JV959" s="271">
        <v>6</v>
      </c>
      <c r="JW959" s="274" t="s">
        <v>70</v>
      </c>
      <c r="JX959" s="272">
        <v>1034</v>
      </c>
      <c r="JY959" s="45">
        <v>3102</v>
      </c>
      <c r="JZ959" s="89">
        <v>0.68933333333333335</v>
      </c>
      <c r="KA959" s="37"/>
      <c r="KB959" s="51"/>
      <c r="KC959" s="273">
        <v>45775</v>
      </c>
      <c r="KD959" s="271">
        <v>8620</v>
      </c>
      <c r="KE959" s="271">
        <v>23</v>
      </c>
      <c r="KF959" s="271">
        <v>361</v>
      </c>
      <c r="KG959" s="87">
        <v>3</v>
      </c>
      <c r="KH959" s="271">
        <v>7</v>
      </c>
      <c r="KI959" s="271">
        <v>4</v>
      </c>
      <c r="KJ959" s="271">
        <v>0</v>
      </c>
      <c r="KK959" s="274" t="s">
        <v>128</v>
      </c>
      <c r="KL959" s="272">
        <v>800</v>
      </c>
      <c r="KM959" s="45">
        <v>3200</v>
      </c>
      <c r="KN959" s="89">
        <v>1.3913043478260869</v>
      </c>
      <c r="KO959" s="37" t="s">
        <v>60</v>
      </c>
      <c r="KP959" s="29"/>
      <c r="KQ959" s="273">
        <v>45775</v>
      </c>
      <c r="KR959" s="271">
        <v>15404</v>
      </c>
      <c r="KS959" s="271">
        <v>25</v>
      </c>
      <c r="KT959" s="271">
        <v>897</v>
      </c>
      <c r="KU959" s="87">
        <v>1</v>
      </c>
      <c r="KV959" s="271">
        <v>12</v>
      </c>
      <c r="KW959" s="271">
        <v>1</v>
      </c>
      <c r="KX959" s="271">
        <v>0</v>
      </c>
      <c r="KY959" s="274" t="s">
        <v>88</v>
      </c>
      <c r="KZ959" s="272">
        <v>1100</v>
      </c>
      <c r="LA959" s="45">
        <v>1100</v>
      </c>
      <c r="LB959" s="89">
        <v>0.44</v>
      </c>
      <c r="LC959" s="37"/>
      <c r="LD959" s="29"/>
      <c r="LE959" s="75"/>
      <c r="LF959" s="76"/>
      <c r="LG959" s="76"/>
      <c r="LH959" s="76">
        <v>1165</v>
      </c>
      <c r="LI959" s="76">
        <v>0</v>
      </c>
      <c r="LJ959" s="77">
        <v>2</v>
      </c>
      <c r="LK959" s="76">
        <v>0</v>
      </c>
      <c r="LL959" s="76">
        <v>0</v>
      </c>
      <c r="LM959" s="78" t="s">
        <v>123</v>
      </c>
      <c r="LN959" s="284">
        <v>1000</v>
      </c>
      <c r="LO959" s="76">
        <v>0</v>
      </c>
      <c r="LP959" s="80"/>
      <c r="LQ959" s="37"/>
      <c r="LR959" s="29"/>
      <c r="LS959" s="273"/>
      <c r="LT959" s="45"/>
      <c r="LU959" s="45"/>
      <c r="LV959" s="45"/>
      <c r="LW959" s="45"/>
      <c r="LX959" s="45"/>
      <c r="LY959" s="45"/>
      <c r="LZ959" s="45"/>
      <c r="MA959" s="43"/>
      <c r="MB959" s="271"/>
      <c r="MC959" s="45"/>
      <c r="MD959" s="46"/>
      <c r="ME959" s="37"/>
      <c r="MF959" s="29"/>
      <c r="MG959" s="273"/>
      <c r="MH959" s="45"/>
      <c r="MI959" s="45"/>
      <c r="MJ959" s="45"/>
      <c r="MK959" s="45"/>
      <c r="ML959" s="45"/>
      <c r="MM959" s="45"/>
      <c r="MN959" s="45"/>
      <c r="MO959" s="43"/>
      <c r="MP959" s="271"/>
      <c r="MQ959" s="45"/>
      <c r="MR959" s="46"/>
      <c r="MS959" s="37"/>
      <c r="MT959" s="29"/>
      <c r="MU959" s="273"/>
      <c r="MV959" s="45"/>
      <c r="MW959" s="45"/>
      <c r="MX959" s="45"/>
      <c r="MY959" s="45"/>
      <c r="MZ959" s="45"/>
      <c r="NA959" s="45"/>
      <c r="NB959" s="45"/>
      <c r="NC959" s="43"/>
      <c r="ND959" s="271"/>
      <c r="NE959" s="45"/>
      <c r="NF959" s="46"/>
      <c r="NG959" s="37"/>
      <c r="NH959" s="29"/>
      <c r="NI959" s="273" t="s">
        <v>24</v>
      </c>
      <c r="NJ959" s="45"/>
      <c r="NK959" s="45"/>
      <c r="NL959" s="45"/>
      <c r="NM959" s="45"/>
      <c r="NN959" s="45"/>
      <c r="NO959" s="45"/>
      <c r="NP959" s="45"/>
      <c r="NQ959" s="43"/>
      <c r="NR959" s="271"/>
      <c r="NS959" s="45"/>
      <c r="NT959" s="46"/>
      <c r="NU959" s="37"/>
    </row>
    <row r="960" spans="1:385" ht="15.75" thickTop="1" x14ac:dyDescent="0.25">
      <c r="A960" s="38"/>
      <c r="B960" s="39" t="s">
        <v>24</v>
      </c>
      <c r="C960" s="40" t="s">
        <v>24</v>
      </c>
      <c r="D960" s="40" t="s">
        <v>24</v>
      </c>
      <c r="E960" s="40" t="s">
        <v>24</v>
      </c>
      <c r="F960" s="135"/>
      <c r="G960" s="135"/>
      <c r="H960" s="42"/>
      <c r="I960" s="45"/>
      <c r="J960" s="45" t="s">
        <v>24</v>
      </c>
      <c r="K960" s="45"/>
      <c r="L960" s="45" t="s">
        <v>24</v>
      </c>
      <c r="M960" s="45"/>
      <c r="N960" s="45" t="s">
        <v>24</v>
      </c>
      <c r="O960" s="45"/>
      <c r="P960" s="43"/>
      <c r="Q960" s="271" t="s">
        <v>24</v>
      </c>
      <c r="R960" s="45" t="s">
        <v>24</v>
      </c>
      <c r="S960" s="46" t="s">
        <v>24</v>
      </c>
      <c r="T960" s="37"/>
      <c r="U960" s="29"/>
      <c r="V960" s="273" t="s">
        <v>24</v>
      </c>
      <c r="W960" s="45"/>
      <c r="X960" s="45" t="s">
        <v>24</v>
      </c>
      <c r="Y960" s="45"/>
      <c r="Z960" s="45" t="s">
        <v>24</v>
      </c>
      <c r="AA960" s="45"/>
      <c r="AB960" s="45" t="s">
        <v>24</v>
      </c>
      <c r="AC960" s="45"/>
      <c r="AD960" s="43"/>
      <c r="AE960" s="271" t="s">
        <v>24</v>
      </c>
      <c r="AF960" s="45" t="s">
        <v>24</v>
      </c>
      <c r="AG960" s="46" t="s">
        <v>24</v>
      </c>
      <c r="AH960" s="37"/>
      <c r="AI960" s="29"/>
      <c r="AJ960" s="273" t="s">
        <v>24</v>
      </c>
      <c r="AK960" s="45"/>
      <c r="AL960" s="45" t="s">
        <v>24</v>
      </c>
      <c r="AM960" s="45"/>
      <c r="AN960" s="45" t="s">
        <v>24</v>
      </c>
      <c r="AO960" s="45"/>
      <c r="AP960" s="45" t="s">
        <v>24</v>
      </c>
      <c r="AQ960" s="45"/>
      <c r="AR960" s="43"/>
      <c r="AS960" s="271" t="s">
        <v>24</v>
      </c>
      <c r="AT960" s="45" t="s">
        <v>24</v>
      </c>
      <c r="AU960" s="46" t="s">
        <v>24</v>
      </c>
      <c r="AV960" s="37"/>
      <c r="AW960" s="29"/>
      <c r="AX960" s="273" t="s">
        <v>24</v>
      </c>
      <c r="AY960" s="45"/>
      <c r="AZ960" s="45" t="s">
        <v>24</v>
      </c>
      <c r="BA960" s="45"/>
      <c r="BB960" s="45" t="s">
        <v>24</v>
      </c>
      <c r="BC960" s="45"/>
      <c r="BD960" s="45" t="s">
        <v>24</v>
      </c>
      <c r="BE960" s="45"/>
      <c r="BF960" s="43"/>
      <c r="BG960" s="271" t="s">
        <v>24</v>
      </c>
      <c r="BH960" s="45" t="s">
        <v>24</v>
      </c>
      <c r="BI960" s="46" t="s">
        <v>24</v>
      </c>
      <c r="BJ960" s="37"/>
      <c r="BK960" s="29"/>
      <c r="BL960" s="47"/>
      <c r="BM960" s="45">
        <v>13652</v>
      </c>
      <c r="BN960" s="45">
        <v>51</v>
      </c>
      <c r="BO960" s="45">
        <v>529</v>
      </c>
      <c r="BP960" s="45">
        <v>2</v>
      </c>
      <c r="BQ960" s="45">
        <v>9</v>
      </c>
      <c r="BR960" s="45">
        <v>2</v>
      </c>
      <c r="BS960" s="45">
        <v>0</v>
      </c>
      <c r="BT960" s="63" t="s">
        <v>75</v>
      </c>
      <c r="BU960" s="280">
        <v>760</v>
      </c>
      <c r="BV960" s="43">
        <v>1520</v>
      </c>
      <c r="BW960" s="46">
        <v>0.29803921568627451</v>
      </c>
      <c r="BX960" s="37"/>
      <c r="BY960" s="57"/>
      <c r="BZ960" s="47"/>
      <c r="CA960" s="45">
        <v>5470</v>
      </c>
      <c r="CB960" s="45">
        <v>31</v>
      </c>
      <c r="CC960" s="45">
        <v>184</v>
      </c>
      <c r="CD960" s="45">
        <v>1</v>
      </c>
      <c r="CE960" s="45">
        <v>10</v>
      </c>
      <c r="CF960" s="45">
        <v>1</v>
      </c>
      <c r="CG960" s="45">
        <v>0</v>
      </c>
      <c r="CH960" s="63" t="s">
        <v>88</v>
      </c>
      <c r="CI960" s="280">
        <v>1100</v>
      </c>
      <c r="CJ960" s="43">
        <v>1100</v>
      </c>
      <c r="CK960" s="46">
        <v>0.35483870967741937</v>
      </c>
      <c r="CL960" s="37"/>
      <c r="CM960" s="29"/>
      <c r="CN960" s="47"/>
      <c r="CO960" s="45">
        <v>14486</v>
      </c>
      <c r="CP960" s="45">
        <v>11</v>
      </c>
      <c r="CQ960" s="45">
        <v>1044</v>
      </c>
      <c r="CR960" s="45">
        <v>2</v>
      </c>
      <c r="CS960" s="45">
        <v>9</v>
      </c>
      <c r="CT960" s="45">
        <v>3</v>
      </c>
      <c r="CU960" s="45">
        <v>0</v>
      </c>
      <c r="CV960" s="63" t="s">
        <v>56</v>
      </c>
      <c r="CW960" s="280">
        <v>800</v>
      </c>
      <c r="CX960" s="43">
        <v>2400</v>
      </c>
      <c r="CY960" s="46">
        <v>2.1818181818181817</v>
      </c>
      <c r="CZ960" s="37" t="s">
        <v>127</v>
      </c>
      <c r="DA960" s="29"/>
      <c r="DB960" s="273" t="s">
        <v>24</v>
      </c>
      <c r="DC960" s="45"/>
      <c r="DD960" s="45" t="s">
        <v>24</v>
      </c>
      <c r="DE960" s="45"/>
      <c r="DF960" s="45" t="s">
        <v>24</v>
      </c>
      <c r="DG960" s="45"/>
      <c r="DH960" s="45" t="s">
        <v>24</v>
      </c>
      <c r="DI960" s="45"/>
      <c r="DJ960" s="43"/>
      <c r="DK960" s="271" t="s">
        <v>24</v>
      </c>
      <c r="DL960" s="45" t="s">
        <v>24</v>
      </c>
      <c r="DM960" s="46" t="s">
        <v>24</v>
      </c>
      <c r="DN960" s="37"/>
      <c r="DO960" s="29"/>
      <c r="DP960" s="273" t="s">
        <v>24</v>
      </c>
      <c r="DQ960" s="45"/>
      <c r="DR960" s="45" t="s">
        <v>24</v>
      </c>
      <c r="DS960" s="45"/>
      <c r="DT960" s="45" t="s">
        <v>24</v>
      </c>
      <c r="DU960" s="45"/>
      <c r="DV960" s="45" t="s">
        <v>24</v>
      </c>
      <c r="DW960" s="45"/>
      <c r="DX960" s="43"/>
      <c r="DY960" s="271" t="s">
        <v>24</v>
      </c>
      <c r="DZ960" s="45" t="s">
        <v>24</v>
      </c>
      <c r="EA960" s="46" t="s">
        <v>24</v>
      </c>
      <c r="EB960" s="37"/>
      <c r="GU960" s="220"/>
      <c r="GV960" s="29"/>
      <c r="GW960" s="31"/>
      <c r="GX960" s="29"/>
      <c r="GY960" s="128"/>
      <c r="GZ960" s="29"/>
      <c r="HB960" s="166"/>
      <c r="HC960" s="29"/>
      <c r="HD960" s="29"/>
      <c r="HE960" s="29"/>
      <c r="HF960" s="29"/>
      <c r="HG960" s="29"/>
      <c r="HK960" s="29"/>
      <c r="HL960" s="29"/>
      <c r="HM960" s="128"/>
      <c r="HN960" s="29"/>
      <c r="HP960" s="166"/>
      <c r="HQ960" s="29"/>
      <c r="HR960" s="29"/>
      <c r="HS960" s="29"/>
      <c r="HT960" s="29"/>
      <c r="HU960" s="29"/>
      <c r="HX960" s="360"/>
      <c r="HY960" s="47"/>
      <c r="HZ960" s="45">
        <v>2259</v>
      </c>
      <c r="IA960" s="45">
        <v>34</v>
      </c>
      <c r="IB960" s="45">
        <v>66</v>
      </c>
      <c r="IC960" s="45">
        <v>0</v>
      </c>
      <c r="ID960" s="45">
        <v>19</v>
      </c>
      <c r="IE960" s="45">
        <v>1</v>
      </c>
      <c r="IF960" s="45">
        <v>0</v>
      </c>
      <c r="IG960" s="63" t="s">
        <v>91</v>
      </c>
      <c r="IH960" s="280">
        <v>770</v>
      </c>
      <c r="II960" s="43">
        <v>770</v>
      </c>
      <c r="IJ960" s="46">
        <v>0.22647058823529412</v>
      </c>
      <c r="IK960" s="37"/>
      <c r="IL960" s="29"/>
      <c r="IM960" s="47"/>
      <c r="IN960" s="45">
        <v>2415</v>
      </c>
      <c r="IO960" s="45">
        <v>152</v>
      </c>
      <c r="IP960" s="45">
        <v>67</v>
      </c>
      <c r="IQ960" s="45">
        <v>1</v>
      </c>
      <c r="IR960" s="45">
        <v>5</v>
      </c>
      <c r="IS960" s="45">
        <v>1</v>
      </c>
      <c r="IT960" s="45">
        <v>2</v>
      </c>
      <c r="IU960" s="63" t="s">
        <v>76</v>
      </c>
      <c r="IV960" s="280">
        <v>900</v>
      </c>
      <c r="IW960" s="43">
        <v>900</v>
      </c>
      <c r="IX960" s="46">
        <v>5.921052631578947E-2</v>
      </c>
      <c r="IY960" s="37"/>
      <c r="IZ960" s="278"/>
      <c r="JA960" s="47"/>
      <c r="JB960" s="45">
        <v>1606</v>
      </c>
      <c r="JC960" s="45">
        <v>66</v>
      </c>
      <c r="JD960" s="45">
        <v>62</v>
      </c>
      <c r="JE960" s="45">
        <v>1</v>
      </c>
      <c r="JF960" s="45">
        <v>18</v>
      </c>
      <c r="JG960" s="45">
        <v>1</v>
      </c>
      <c r="JH960" s="45">
        <v>0</v>
      </c>
      <c r="JI960" s="63" t="s">
        <v>21</v>
      </c>
      <c r="JJ960" s="280">
        <v>726</v>
      </c>
      <c r="JK960" s="43">
        <v>726</v>
      </c>
      <c r="JL960" s="46">
        <v>0.11</v>
      </c>
      <c r="JM960" s="37"/>
      <c r="JN960" s="29"/>
      <c r="JO960" s="47"/>
      <c r="JP960" s="45">
        <v>2330</v>
      </c>
      <c r="JQ960" s="45">
        <v>43</v>
      </c>
      <c r="JR960" s="45">
        <v>53</v>
      </c>
      <c r="JS960" s="45">
        <v>2</v>
      </c>
      <c r="JT960" s="45">
        <v>17</v>
      </c>
      <c r="JU960" s="45">
        <v>2</v>
      </c>
      <c r="JV960" s="45">
        <v>0</v>
      </c>
      <c r="JW960" s="63" t="s">
        <v>81</v>
      </c>
      <c r="JX960" s="280">
        <v>1200</v>
      </c>
      <c r="JY960" s="43">
        <v>2400</v>
      </c>
      <c r="JZ960" s="46">
        <v>0.55813953488372092</v>
      </c>
      <c r="KA960" s="37"/>
      <c r="KB960" s="51"/>
      <c r="KC960" s="47"/>
      <c r="KD960" s="45">
        <v>7903</v>
      </c>
      <c r="KE960" s="45">
        <v>37</v>
      </c>
      <c r="KF960" s="45">
        <v>230</v>
      </c>
      <c r="KG960" s="45">
        <v>3</v>
      </c>
      <c r="KH960" s="45">
        <v>25</v>
      </c>
      <c r="KI960" s="45">
        <v>3</v>
      </c>
      <c r="KJ960" s="45">
        <v>0</v>
      </c>
      <c r="KK960" s="63" t="s">
        <v>23</v>
      </c>
      <c r="KL960" s="280">
        <v>1000</v>
      </c>
      <c r="KM960" s="43">
        <v>3000</v>
      </c>
      <c r="KN960" s="46">
        <v>0.81081081081081086</v>
      </c>
      <c r="KO960" s="37"/>
      <c r="KP960" s="29"/>
      <c r="KQ960" s="47"/>
      <c r="KR960" s="45">
        <v>17677</v>
      </c>
      <c r="KS960" s="45">
        <v>29</v>
      </c>
      <c r="KT960" s="45">
        <v>1001</v>
      </c>
      <c r="KU960" s="45">
        <v>1</v>
      </c>
      <c r="KV960" s="45">
        <v>12</v>
      </c>
      <c r="KW960" s="45">
        <v>1</v>
      </c>
      <c r="KX960" s="45">
        <v>0</v>
      </c>
      <c r="KY960" s="63" t="s">
        <v>97</v>
      </c>
      <c r="KZ960" s="280">
        <v>800</v>
      </c>
      <c r="LA960" s="43">
        <v>800</v>
      </c>
      <c r="LB960" s="46">
        <v>0.27586206896551724</v>
      </c>
      <c r="LC960" s="37"/>
      <c r="LD960" s="29"/>
      <c r="LE960" s="273">
        <v>45779</v>
      </c>
      <c r="LF960" s="271">
        <v>64818</v>
      </c>
      <c r="LG960" s="285">
        <v>76</v>
      </c>
      <c r="LH960" s="271">
        <v>444</v>
      </c>
      <c r="LI960" s="271">
        <v>0</v>
      </c>
      <c r="LJ960" s="43">
        <v>1</v>
      </c>
      <c r="LK960" s="87">
        <v>1</v>
      </c>
      <c r="LL960" s="271">
        <v>1</v>
      </c>
      <c r="LM960" s="279" t="s">
        <v>68</v>
      </c>
      <c r="LN960" s="272">
        <v>1000</v>
      </c>
      <c r="LO960" s="87">
        <v>1000</v>
      </c>
      <c r="LP960" s="275"/>
      <c r="LQ960" s="37"/>
      <c r="LR960" s="29"/>
      <c r="LS960" s="273" t="s">
        <v>24</v>
      </c>
      <c r="LT960" s="45"/>
      <c r="LU960" s="45" t="s">
        <v>24</v>
      </c>
      <c r="LV960" s="45"/>
      <c r="LW960" s="45" t="s">
        <v>24</v>
      </c>
      <c r="LX960" s="45"/>
      <c r="LY960" s="45" t="s">
        <v>24</v>
      </c>
      <c r="LZ960" s="45"/>
      <c r="MA960" s="43"/>
      <c r="MB960" s="271" t="s">
        <v>24</v>
      </c>
      <c r="MC960" s="45" t="s">
        <v>24</v>
      </c>
      <c r="MD960" s="46" t="s">
        <v>24</v>
      </c>
      <c r="ME960" s="37"/>
      <c r="MF960" s="29"/>
      <c r="MG960" s="273" t="s">
        <v>24</v>
      </c>
      <c r="MH960" s="45"/>
      <c r="MI960" s="45" t="s">
        <v>24</v>
      </c>
      <c r="MJ960" s="45"/>
      <c r="MK960" s="45" t="s">
        <v>24</v>
      </c>
      <c r="ML960" s="45"/>
      <c r="MM960" s="45" t="s">
        <v>24</v>
      </c>
      <c r="MN960" s="45"/>
      <c r="MO960" s="43"/>
      <c r="MP960" s="271" t="s">
        <v>24</v>
      </c>
      <c r="MQ960" s="45" t="s">
        <v>24</v>
      </c>
      <c r="MR960" s="46" t="s">
        <v>24</v>
      </c>
      <c r="MS960" s="37"/>
      <c r="MT960" s="29"/>
      <c r="MU960" s="273" t="s">
        <v>24</v>
      </c>
      <c r="MV960" s="45"/>
      <c r="MW960" s="45" t="s">
        <v>24</v>
      </c>
      <c r="MX960" s="45"/>
      <c r="MY960" s="45" t="s">
        <v>24</v>
      </c>
      <c r="MZ960" s="45"/>
      <c r="NA960" s="45" t="s">
        <v>24</v>
      </c>
      <c r="NB960" s="45"/>
      <c r="NC960" s="43"/>
      <c r="ND960" s="271" t="s">
        <v>24</v>
      </c>
      <c r="NE960" s="45" t="s">
        <v>24</v>
      </c>
      <c r="NF960" s="46" t="s">
        <v>24</v>
      </c>
      <c r="NG960" s="37"/>
      <c r="NH960" s="29"/>
      <c r="NI960" s="273" t="s">
        <v>24</v>
      </c>
      <c r="NJ960" s="45"/>
      <c r="NK960" s="45" t="s">
        <v>24</v>
      </c>
      <c r="NL960" s="45"/>
      <c r="NM960" s="45" t="s">
        <v>24</v>
      </c>
      <c r="NN960" s="45"/>
      <c r="NO960" s="45" t="s">
        <v>24</v>
      </c>
      <c r="NP960" s="45"/>
      <c r="NQ960" s="43"/>
      <c r="NR960" s="271" t="s">
        <v>24</v>
      </c>
      <c r="NS960" s="45" t="s">
        <v>24</v>
      </c>
      <c r="NT960" s="46" t="s">
        <v>24</v>
      </c>
      <c r="NU960" s="37"/>
    </row>
    <row r="961" spans="1:385" x14ac:dyDescent="0.25">
      <c r="A961" s="38"/>
      <c r="B961" s="39" t="s">
        <v>24</v>
      </c>
      <c r="C961" s="40" t="s">
        <v>24</v>
      </c>
      <c r="D961" s="40" t="s">
        <v>24</v>
      </c>
      <c r="E961" s="40" t="s">
        <v>24</v>
      </c>
      <c r="F961" s="135"/>
      <c r="G961" s="135"/>
      <c r="H961" s="42"/>
      <c r="I961" s="45"/>
      <c r="J961" s="45" t="s">
        <v>24</v>
      </c>
      <c r="K961" s="45"/>
      <c r="L961" s="45" t="s">
        <v>24</v>
      </c>
      <c r="M961" s="45"/>
      <c r="N961" s="45" t="s">
        <v>24</v>
      </c>
      <c r="O961" s="45"/>
      <c r="P961" s="43"/>
      <c r="Q961" s="271" t="s">
        <v>24</v>
      </c>
      <c r="R961" s="45" t="s">
        <v>24</v>
      </c>
      <c r="S961" s="46" t="s">
        <v>24</v>
      </c>
      <c r="T961" s="37"/>
      <c r="U961" s="29"/>
      <c r="V961" s="273" t="s">
        <v>24</v>
      </c>
      <c r="W961" s="45"/>
      <c r="X961" s="45" t="s">
        <v>24</v>
      </c>
      <c r="Y961" s="45"/>
      <c r="Z961" s="45" t="s">
        <v>24</v>
      </c>
      <c r="AA961" s="45"/>
      <c r="AB961" s="45" t="s">
        <v>24</v>
      </c>
      <c r="AC961" s="45"/>
      <c r="AD961" s="43"/>
      <c r="AE961" s="271" t="s">
        <v>24</v>
      </c>
      <c r="AF961" s="45" t="s">
        <v>24</v>
      </c>
      <c r="AG961" s="46" t="s">
        <v>24</v>
      </c>
      <c r="AH961" s="37"/>
      <c r="AI961" s="29"/>
      <c r="AJ961" s="273" t="s">
        <v>24</v>
      </c>
      <c r="AK961" s="45"/>
      <c r="AL961" s="45" t="s">
        <v>24</v>
      </c>
      <c r="AM961" s="45"/>
      <c r="AN961" s="45" t="s">
        <v>24</v>
      </c>
      <c r="AO961" s="45"/>
      <c r="AP961" s="45" t="s">
        <v>24</v>
      </c>
      <c r="AQ961" s="45"/>
      <c r="AR961" s="43"/>
      <c r="AS961" s="271" t="s">
        <v>24</v>
      </c>
      <c r="AT961" s="45" t="s">
        <v>24</v>
      </c>
      <c r="AU961" s="46" t="s">
        <v>24</v>
      </c>
      <c r="AV961" s="37"/>
      <c r="AW961" s="29"/>
      <c r="AX961" s="273" t="s">
        <v>24</v>
      </c>
      <c r="AY961" s="45"/>
      <c r="AZ961" s="45" t="s">
        <v>24</v>
      </c>
      <c r="BA961" s="45"/>
      <c r="BB961" s="45" t="s">
        <v>24</v>
      </c>
      <c r="BC961" s="45"/>
      <c r="BD961" s="45" t="s">
        <v>24</v>
      </c>
      <c r="BE961" s="45"/>
      <c r="BF961" s="43"/>
      <c r="BG961" s="271" t="s">
        <v>24</v>
      </c>
      <c r="BH961" s="45" t="s">
        <v>24</v>
      </c>
      <c r="BI961" s="46" t="s">
        <v>24</v>
      </c>
      <c r="BJ961" s="37"/>
      <c r="BK961" s="29"/>
      <c r="BL961" s="47"/>
      <c r="BM961" s="45">
        <v>17722</v>
      </c>
      <c r="BN961" s="45">
        <v>61</v>
      </c>
      <c r="BO961" s="45">
        <v>812</v>
      </c>
      <c r="BP961" s="45">
        <v>5</v>
      </c>
      <c r="BQ961" s="45">
        <v>55</v>
      </c>
      <c r="BR961" s="45">
        <v>5</v>
      </c>
      <c r="BS961" s="45">
        <v>0</v>
      </c>
      <c r="BT961" s="63" t="s">
        <v>79</v>
      </c>
      <c r="BU961" s="280"/>
      <c r="BV961" s="45">
        <v>0</v>
      </c>
      <c r="BW961" s="46">
        <v>0</v>
      </c>
      <c r="BX961" s="37"/>
      <c r="BY961" s="57"/>
      <c r="BZ961" s="47"/>
      <c r="CA961" s="45">
        <v>5109</v>
      </c>
      <c r="CB961" s="45">
        <v>51</v>
      </c>
      <c r="CC961" s="45">
        <v>277</v>
      </c>
      <c r="CD961" s="45">
        <v>3</v>
      </c>
      <c r="CE961" s="45">
        <v>66</v>
      </c>
      <c r="CF961" s="45">
        <v>4</v>
      </c>
      <c r="CG961" s="45">
        <v>0</v>
      </c>
      <c r="CH961" s="63" t="s">
        <v>99</v>
      </c>
      <c r="CI961" s="280">
        <v>187</v>
      </c>
      <c r="CJ961" s="45">
        <v>748</v>
      </c>
      <c r="CK961" s="46">
        <v>0.14666666666666667</v>
      </c>
      <c r="CL961" s="37"/>
      <c r="CM961" s="29"/>
      <c r="CN961" s="47"/>
      <c r="CO961" s="45">
        <v>11115</v>
      </c>
      <c r="CP961" s="45">
        <v>64</v>
      </c>
      <c r="CQ961" s="45">
        <v>1292</v>
      </c>
      <c r="CR961" s="45">
        <v>2</v>
      </c>
      <c r="CS961" s="45">
        <v>15</v>
      </c>
      <c r="CT961" s="45">
        <v>4</v>
      </c>
      <c r="CU961" s="45">
        <v>0</v>
      </c>
      <c r="CV961" s="63" t="s">
        <v>125</v>
      </c>
      <c r="CW961" s="280">
        <v>726</v>
      </c>
      <c r="CX961" s="45">
        <v>2904</v>
      </c>
      <c r="CY961" s="46">
        <v>0.45374999999999999</v>
      </c>
      <c r="CZ961" s="37"/>
      <c r="DA961" s="29"/>
      <c r="DB961" s="273" t="s">
        <v>24</v>
      </c>
      <c r="DC961" s="45"/>
      <c r="DD961" s="45" t="s">
        <v>24</v>
      </c>
      <c r="DE961" s="45"/>
      <c r="DF961" s="45" t="s">
        <v>24</v>
      </c>
      <c r="DG961" s="45"/>
      <c r="DH961" s="45" t="s">
        <v>24</v>
      </c>
      <c r="DI961" s="45"/>
      <c r="DJ961" s="43"/>
      <c r="DK961" s="271" t="s">
        <v>24</v>
      </c>
      <c r="DL961" s="45" t="s">
        <v>24</v>
      </c>
      <c r="DM961" s="46" t="s">
        <v>24</v>
      </c>
      <c r="DN961" s="37"/>
      <c r="DO961" s="29"/>
      <c r="DP961" s="273" t="s">
        <v>24</v>
      </c>
      <c r="DQ961" s="45"/>
      <c r="DR961" s="45" t="s">
        <v>24</v>
      </c>
      <c r="DS961" s="45"/>
      <c r="DT961" s="45" t="s">
        <v>24</v>
      </c>
      <c r="DU961" s="45"/>
      <c r="DV961" s="45" t="s">
        <v>24</v>
      </c>
      <c r="DW961" s="45"/>
      <c r="DX961" s="43"/>
      <c r="DY961" s="271" t="s">
        <v>24</v>
      </c>
      <c r="DZ961" s="45" t="s">
        <v>24</v>
      </c>
      <c r="EA961" s="46" t="s">
        <v>24</v>
      </c>
      <c r="EB961" s="37"/>
      <c r="GU961" s="220"/>
      <c r="GV961" s="29"/>
      <c r="GW961" s="31"/>
      <c r="GX961" s="29"/>
      <c r="GY961" s="128"/>
      <c r="GZ961" s="29"/>
      <c r="HB961" s="166"/>
      <c r="HC961" s="29"/>
      <c r="HD961" s="29"/>
      <c r="HE961" s="29"/>
      <c r="HF961" s="29"/>
      <c r="HG961" s="29"/>
      <c r="HK961" s="29"/>
      <c r="HL961" s="29"/>
      <c r="HM961" s="128"/>
      <c r="HN961" s="29"/>
      <c r="HP961" s="166"/>
      <c r="HQ961" s="29"/>
      <c r="HR961" s="29"/>
      <c r="HS961" s="29"/>
      <c r="HT961" s="29"/>
      <c r="HU961" s="29"/>
      <c r="HX961" s="360"/>
      <c r="HY961" s="47"/>
      <c r="HZ961" s="45">
        <v>1967</v>
      </c>
      <c r="IA961" s="45">
        <v>14</v>
      </c>
      <c r="IB961" s="45">
        <v>66</v>
      </c>
      <c r="IC961" s="45">
        <v>0</v>
      </c>
      <c r="ID961" s="45">
        <v>22</v>
      </c>
      <c r="IE961" s="45">
        <v>0</v>
      </c>
      <c r="IF961" s="45">
        <v>0</v>
      </c>
      <c r="IG961" s="63" t="s">
        <v>64</v>
      </c>
      <c r="IH961" s="280">
        <v>673</v>
      </c>
      <c r="II961" s="45">
        <v>0</v>
      </c>
      <c r="IJ961" s="46">
        <v>0</v>
      </c>
      <c r="IK961" s="37"/>
      <c r="IL961" s="29"/>
      <c r="IM961" s="47"/>
      <c r="IN961" s="45">
        <v>1753</v>
      </c>
      <c r="IO961" s="45">
        <v>34</v>
      </c>
      <c r="IP961" s="45">
        <v>77</v>
      </c>
      <c r="IQ961" s="45">
        <v>1</v>
      </c>
      <c r="IR961" s="45">
        <v>18</v>
      </c>
      <c r="IS961" s="45">
        <v>1</v>
      </c>
      <c r="IT961" s="45">
        <v>-4</v>
      </c>
      <c r="IU961" s="63" t="s">
        <v>90</v>
      </c>
      <c r="IV961" s="280">
        <v>700</v>
      </c>
      <c r="IW961" s="45">
        <v>700</v>
      </c>
      <c r="IX961" s="46">
        <v>0.20588235294117646</v>
      </c>
      <c r="IY961" s="37"/>
      <c r="IZ961" s="278"/>
      <c r="JA961" s="47"/>
      <c r="JB961" s="45">
        <v>2413</v>
      </c>
      <c r="JC961" s="45">
        <v>28</v>
      </c>
      <c r="JD961" s="45">
        <v>143</v>
      </c>
      <c r="JE961" s="45">
        <v>11</v>
      </c>
      <c r="JF961" s="45">
        <v>290</v>
      </c>
      <c r="JG961" s="45">
        <v>26</v>
      </c>
      <c r="JH961" s="45">
        <v>0</v>
      </c>
      <c r="JI961" s="63" t="s">
        <v>87</v>
      </c>
      <c r="JJ961" s="280">
        <v>120</v>
      </c>
      <c r="JK961" s="45">
        <v>3120</v>
      </c>
      <c r="JL961" s="46">
        <v>1.1142857142857143</v>
      </c>
      <c r="JM961" s="37"/>
      <c r="JN961" s="29"/>
      <c r="JO961" s="47"/>
      <c r="JP961" s="45">
        <v>2922</v>
      </c>
      <c r="JQ961" s="45">
        <v>22</v>
      </c>
      <c r="JR961" s="45">
        <v>136</v>
      </c>
      <c r="JS961" s="45">
        <v>1</v>
      </c>
      <c r="JT961" s="45">
        <v>11</v>
      </c>
      <c r="JU961" s="45">
        <v>1</v>
      </c>
      <c r="JV961" s="45">
        <v>9</v>
      </c>
      <c r="JW961" s="63" t="s">
        <v>26</v>
      </c>
      <c r="JX961" s="280">
        <v>189</v>
      </c>
      <c r="JY961" s="45">
        <v>189</v>
      </c>
      <c r="JZ961" s="46">
        <v>8.5909090909090907E-2</v>
      </c>
      <c r="KA961" s="37"/>
      <c r="KB961" s="51"/>
      <c r="KC961" s="47"/>
      <c r="KD961" s="45">
        <v>8235</v>
      </c>
      <c r="KE961" s="45">
        <v>92</v>
      </c>
      <c r="KF961" s="45">
        <v>483</v>
      </c>
      <c r="KG961" s="45">
        <v>3</v>
      </c>
      <c r="KH961" s="45">
        <v>40</v>
      </c>
      <c r="KI961" s="45">
        <v>3</v>
      </c>
      <c r="KJ961" s="45">
        <v>0</v>
      </c>
      <c r="KK961" s="63" t="s">
        <v>49</v>
      </c>
      <c r="KL961" s="280">
        <v>800</v>
      </c>
      <c r="KM961" s="45">
        <v>2400</v>
      </c>
      <c r="KN961" s="46">
        <v>0.2608695652173913</v>
      </c>
      <c r="KO961" s="37"/>
      <c r="KP961" s="29"/>
      <c r="KQ961" s="47"/>
      <c r="KR961" s="45">
        <v>14637</v>
      </c>
      <c r="KS961" s="45">
        <v>61</v>
      </c>
      <c r="KT961" s="45">
        <v>1742</v>
      </c>
      <c r="KU961" s="45">
        <v>3</v>
      </c>
      <c r="KV961" s="45">
        <v>12</v>
      </c>
      <c r="KW961" s="45">
        <v>3</v>
      </c>
      <c r="KX961" s="45">
        <v>10</v>
      </c>
      <c r="KY961" s="63" t="s">
        <v>98</v>
      </c>
      <c r="KZ961" s="280">
        <v>165</v>
      </c>
      <c r="LA961" s="45">
        <v>495</v>
      </c>
      <c r="LB961" s="46">
        <v>8.1147540983606561E-2</v>
      </c>
      <c r="LC961" s="37"/>
      <c r="LD961" s="29"/>
      <c r="LE961" s="47"/>
      <c r="LF961" s="45"/>
      <c r="LG961" s="45"/>
      <c r="LH961" s="45">
        <v>529</v>
      </c>
      <c r="LI961" s="45">
        <v>0</v>
      </c>
      <c r="LJ961" s="43">
        <v>2</v>
      </c>
      <c r="LK961" s="45">
        <v>0</v>
      </c>
      <c r="LL961" s="45">
        <v>0</v>
      </c>
      <c r="LM961" s="73" t="s">
        <v>124</v>
      </c>
      <c r="LN961" s="280">
        <v>1000</v>
      </c>
      <c r="LO961" s="45">
        <v>0</v>
      </c>
      <c r="LP961" s="46"/>
      <c r="LQ961" s="37"/>
      <c r="LR961" s="29"/>
      <c r="LS961" s="273" t="s">
        <v>24</v>
      </c>
      <c r="LT961" s="45"/>
      <c r="LU961" s="45" t="s">
        <v>24</v>
      </c>
      <c r="LV961" s="45"/>
      <c r="LW961" s="45" t="s">
        <v>24</v>
      </c>
      <c r="LX961" s="45"/>
      <c r="LY961" s="45" t="s">
        <v>24</v>
      </c>
      <c r="LZ961" s="45"/>
      <c r="MA961" s="43"/>
      <c r="MB961" s="271" t="s">
        <v>24</v>
      </c>
      <c r="MC961" s="45" t="s">
        <v>24</v>
      </c>
      <c r="MD961" s="46" t="s">
        <v>24</v>
      </c>
      <c r="ME961" s="37"/>
      <c r="MF961" s="29"/>
      <c r="MG961" s="273" t="s">
        <v>24</v>
      </c>
      <c r="MH961" s="45"/>
      <c r="MI961" s="45" t="s">
        <v>24</v>
      </c>
      <c r="MJ961" s="45"/>
      <c r="MK961" s="45" t="s">
        <v>24</v>
      </c>
      <c r="ML961" s="45"/>
      <c r="MM961" s="45" t="s">
        <v>24</v>
      </c>
      <c r="MN961" s="45"/>
      <c r="MO961" s="43"/>
      <c r="MP961" s="271" t="s">
        <v>24</v>
      </c>
      <c r="MQ961" s="45" t="s">
        <v>24</v>
      </c>
      <c r="MR961" s="46" t="s">
        <v>24</v>
      </c>
      <c r="MS961" s="37"/>
      <c r="MT961" s="29"/>
      <c r="MU961" s="273" t="s">
        <v>24</v>
      </c>
      <c r="MV961" s="45"/>
      <c r="MW961" s="45" t="s">
        <v>24</v>
      </c>
      <c r="MX961" s="45"/>
      <c r="MY961" s="45" t="s">
        <v>24</v>
      </c>
      <c r="MZ961" s="45"/>
      <c r="NA961" s="45" t="s">
        <v>24</v>
      </c>
      <c r="NB961" s="45"/>
      <c r="NC961" s="43"/>
      <c r="ND961" s="271" t="s">
        <v>24</v>
      </c>
      <c r="NE961" s="45" t="s">
        <v>24</v>
      </c>
      <c r="NF961" s="46" t="s">
        <v>24</v>
      </c>
      <c r="NG961" s="37"/>
      <c r="NH961" s="29"/>
      <c r="NI961" s="273" t="s">
        <v>24</v>
      </c>
      <c r="NJ961" s="45"/>
      <c r="NK961" s="45" t="s">
        <v>24</v>
      </c>
      <c r="NL961" s="45"/>
      <c r="NM961" s="45" t="s">
        <v>24</v>
      </c>
      <c r="NN961" s="45"/>
      <c r="NO961" s="45" t="s">
        <v>24</v>
      </c>
      <c r="NP961" s="45"/>
      <c r="NQ961" s="43"/>
      <c r="NR961" s="271" t="s">
        <v>24</v>
      </c>
      <c r="NS961" s="45" t="s">
        <v>24</v>
      </c>
      <c r="NT961" s="46" t="s">
        <v>24</v>
      </c>
      <c r="NU961" s="37"/>
    </row>
    <row r="962" spans="1:385" ht="15.75" thickBot="1" x14ac:dyDescent="0.3">
      <c r="A962" s="38"/>
      <c r="B962" s="39" t="s">
        <v>24</v>
      </c>
      <c r="C962" s="40" t="s">
        <v>24</v>
      </c>
      <c r="D962" s="40" t="s">
        <v>24</v>
      </c>
      <c r="E962" s="40" t="s">
        <v>24</v>
      </c>
      <c r="F962" s="135"/>
      <c r="G962" s="135"/>
      <c r="H962" s="42"/>
      <c r="I962" s="45"/>
      <c r="J962" s="45" t="s">
        <v>24</v>
      </c>
      <c r="K962" s="45"/>
      <c r="L962" s="45" t="s">
        <v>24</v>
      </c>
      <c r="M962" s="45"/>
      <c r="N962" s="45" t="s">
        <v>24</v>
      </c>
      <c r="O962" s="45"/>
      <c r="P962" s="43"/>
      <c r="Q962" s="271" t="s">
        <v>24</v>
      </c>
      <c r="R962" s="45" t="s">
        <v>24</v>
      </c>
      <c r="S962" s="46" t="s">
        <v>24</v>
      </c>
      <c r="T962" s="37"/>
      <c r="U962" s="29"/>
      <c r="V962" s="273" t="s">
        <v>24</v>
      </c>
      <c r="W962" s="45"/>
      <c r="X962" s="45" t="s">
        <v>24</v>
      </c>
      <c r="Y962" s="45"/>
      <c r="Z962" s="45" t="s">
        <v>24</v>
      </c>
      <c r="AA962" s="45"/>
      <c r="AB962" s="45" t="s">
        <v>24</v>
      </c>
      <c r="AC962" s="45"/>
      <c r="AD962" s="43"/>
      <c r="AE962" s="271" t="s">
        <v>24</v>
      </c>
      <c r="AF962" s="45" t="s">
        <v>24</v>
      </c>
      <c r="AG962" s="46" t="s">
        <v>24</v>
      </c>
      <c r="AH962" s="37"/>
      <c r="AI962" s="29"/>
      <c r="AJ962" s="273" t="s">
        <v>24</v>
      </c>
      <c r="AK962" s="45"/>
      <c r="AL962" s="45" t="s">
        <v>24</v>
      </c>
      <c r="AM962" s="45"/>
      <c r="AN962" s="45" t="s">
        <v>24</v>
      </c>
      <c r="AO962" s="45"/>
      <c r="AP962" s="45" t="s">
        <v>24</v>
      </c>
      <c r="AQ962" s="45"/>
      <c r="AR962" s="43"/>
      <c r="AS962" s="271" t="s">
        <v>24</v>
      </c>
      <c r="AT962" s="45" t="s">
        <v>24</v>
      </c>
      <c r="AU962" s="46" t="s">
        <v>24</v>
      </c>
      <c r="AV962" s="37"/>
      <c r="AW962" s="29"/>
      <c r="AX962" s="273" t="s">
        <v>24</v>
      </c>
      <c r="AY962" s="45"/>
      <c r="AZ962" s="45" t="s">
        <v>24</v>
      </c>
      <c r="BA962" s="45"/>
      <c r="BB962" s="45" t="s">
        <v>24</v>
      </c>
      <c r="BC962" s="45"/>
      <c r="BD962" s="45" t="s">
        <v>24</v>
      </c>
      <c r="BE962" s="45"/>
      <c r="BF962" s="43"/>
      <c r="BG962" s="271" t="s">
        <v>24</v>
      </c>
      <c r="BH962" s="45" t="s">
        <v>24</v>
      </c>
      <c r="BI962" s="46" t="s">
        <v>24</v>
      </c>
      <c r="BJ962" s="37"/>
      <c r="BK962" s="29"/>
      <c r="BL962" s="75"/>
      <c r="BM962" s="76">
        <v>12487</v>
      </c>
      <c r="BN962" s="76">
        <v>66</v>
      </c>
      <c r="BO962" s="76">
        <v>1525</v>
      </c>
      <c r="BP962" s="76">
        <v>19</v>
      </c>
      <c r="BQ962" s="76">
        <v>350</v>
      </c>
      <c r="BR962" s="76">
        <v>20</v>
      </c>
      <c r="BS962" s="76">
        <v>0</v>
      </c>
      <c r="BT962" s="78" t="s">
        <v>87</v>
      </c>
      <c r="BU962" s="284">
        <v>200</v>
      </c>
      <c r="BV962" s="76">
        <v>4000</v>
      </c>
      <c r="BW962" s="80">
        <v>0.60606060606060608</v>
      </c>
      <c r="BX962" s="37"/>
      <c r="BY962" s="57"/>
      <c r="BZ962" s="75"/>
      <c r="CA962" s="76">
        <v>3668</v>
      </c>
      <c r="CB962" s="76">
        <v>13</v>
      </c>
      <c r="CC962" s="76">
        <v>171</v>
      </c>
      <c r="CD962" s="76">
        <v>3</v>
      </c>
      <c r="CE962" s="76">
        <v>290</v>
      </c>
      <c r="CF962" s="76">
        <v>10</v>
      </c>
      <c r="CG962" s="76">
        <v>0</v>
      </c>
      <c r="CH962" s="78" t="s">
        <v>126</v>
      </c>
      <c r="CI962" s="284">
        <v>37</v>
      </c>
      <c r="CJ962" s="76">
        <v>370</v>
      </c>
      <c r="CK962" s="80">
        <v>0.2846153846153846</v>
      </c>
      <c r="CL962" s="37"/>
      <c r="CM962" s="29"/>
      <c r="CN962" s="75"/>
      <c r="CO962" s="76">
        <v>15728</v>
      </c>
      <c r="CP962" s="76">
        <v>18</v>
      </c>
      <c r="CQ962" s="76">
        <v>1092</v>
      </c>
      <c r="CR962" s="76">
        <v>4</v>
      </c>
      <c r="CS962" s="76">
        <v>20</v>
      </c>
      <c r="CT962" s="76">
        <v>4</v>
      </c>
      <c r="CU962" s="76">
        <v>0</v>
      </c>
      <c r="CV962" s="78" t="s">
        <v>79</v>
      </c>
      <c r="CW962" s="284">
        <v>396</v>
      </c>
      <c r="CX962" s="76">
        <v>1584</v>
      </c>
      <c r="CY962" s="80">
        <v>0.88</v>
      </c>
      <c r="CZ962" s="37" t="s">
        <v>65</v>
      </c>
      <c r="DA962" s="29"/>
      <c r="DB962" s="273" t="s">
        <v>24</v>
      </c>
      <c r="DC962" s="45"/>
      <c r="DD962" s="45" t="s">
        <v>24</v>
      </c>
      <c r="DE962" s="45"/>
      <c r="DF962" s="45" t="s">
        <v>24</v>
      </c>
      <c r="DG962" s="45"/>
      <c r="DH962" s="45" t="s">
        <v>24</v>
      </c>
      <c r="DI962" s="45"/>
      <c r="DJ962" s="43"/>
      <c r="DK962" s="271" t="s">
        <v>24</v>
      </c>
      <c r="DL962" s="45" t="s">
        <v>24</v>
      </c>
      <c r="DM962" s="46" t="s">
        <v>24</v>
      </c>
      <c r="DN962" s="37"/>
      <c r="DO962" s="29"/>
      <c r="DP962" s="273" t="s">
        <v>24</v>
      </c>
      <c r="DQ962" s="45"/>
      <c r="DR962" s="45" t="s">
        <v>24</v>
      </c>
      <c r="DS962" s="45"/>
      <c r="DT962" s="45" t="s">
        <v>24</v>
      </c>
      <c r="DU962" s="45"/>
      <c r="DV962" s="45" t="s">
        <v>24</v>
      </c>
      <c r="DW962" s="45"/>
      <c r="DX962" s="43"/>
      <c r="DY962" s="271" t="s">
        <v>24</v>
      </c>
      <c r="DZ962" s="45" t="s">
        <v>24</v>
      </c>
      <c r="EA962" s="46" t="s">
        <v>24</v>
      </c>
      <c r="EB962" s="37"/>
      <c r="GU962" s="220"/>
      <c r="GV962" s="29"/>
      <c r="GW962" s="31"/>
      <c r="GX962" s="29"/>
      <c r="GY962" s="128"/>
      <c r="GZ962" s="29"/>
      <c r="HB962" s="166"/>
      <c r="HC962" s="29"/>
      <c r="HD962" s="29"/>
      <c r="HE962" s="29"/>
      <c r="HF962" s="29"/>
      <c r="HG962" s="29"/>
      <c r="HK962" s="29"/>
      <c r="HL962" s="29"/>
      <c r="HM962" s="128"/>
      <c r="HN962" s="29"/>
      <c r="HP962" s="166"/>
      <c r="HQ962" s="29"/>
      <c r="HR962" s="29"/>
      <c r="HS962" s="29"/>
      <c r="HT962" s="29"/>
      <c r="HU962" s="29"/>
      <c r="HX962" s="360"/>
      <c r="HY962" s="75"/>
      <c r="HZ962" s="76">
        <v>1790</v>
      </c>
      <c r="IA962" s="76">
        <v>33</v>
      </c>
      <c r="IB962" s="76">
        <v>68</v>
      </c>
      <c r="IC962" s="76">
        <v>3</v>
      </c>
      <c r="ID962" s="76">
        <v>50</v>
      </c>
      <c r="IE962" s="76">
        <v>2</v>
      </c>
      <c r="IF962" s="76">
        <v>0</v>
      </c>
      <c r="IG962" s="78" t="s">
        <v>99</v>
      </c>
      <c r="IH962" s="284">
        <v>800</v>
      </c>
      <c r="II962" s="76">
        <v>1600</v>
      </c>
      <c r="IJ962" s="80">
        <v>0.48484848484848486</v>
      </c>
      <c r="IK962" s="37"/>
      <c r="IL962" s="29"/>
      <c r="IM962" s="75"/>
      <c r="IN962" s="76">
        <v>2774</v>
      </c>
      <c r="IO962" s="76">
        <v>36</v>
      </c>
      <c r="IP962" s="76">
        <v>109</v>
      </c>
      <c r="IQ962" s="76">
        <v>2</v>
      </c>
      <c r="IR962" s="76">
        <v>20</v>
      </c>
      <c r="IS962" s="76">
        <v>2</v>
      </c>
      <c r="IT962" s="76">
        <v>0</v>
      </c>
      <c r="IU962" s="78" t="s">
        <v>28</v>
      </c>
      <c r="IV962" s="284">
        <v>682</v>
      </c>
      <c r="IW962" s="76">
        <v>1364</v>
      </c>
      <c r="IX962" s="80">
        <v>0.37888888888888889</v>
      </c>
      <c r="IY962" s="37"/>
      <c r="IZ962" s="278"/>
      <c r="JA962" s="75"/>
      <c r="JB962" s="76">
        <v>1447</v>
      </c>
      <c r="JC962" s="76">
        <v>13</v>
      </c>
      <c r="JD962" s="76">
        <v>74</v>
      </c>
      <c r="JE962" s="76">
        <v>1</v>
      </c>
      <c r="JF962" s="76">
        <v>15</v>
      </c>
      <c r="JG962" s="76">
        <v>1</v>
      </c>
      <c r="JH962" s="76">
        <v>0</v>
      </c>
      <c r="JI962" s="78" t="s">
        <v>63</v>
      </c>
      <c r="JJ962" s="284">
        <v>450</v>
      </c>
      <c r="JK962" s="76">
        <v>450</v>
      </c>
      <c r="JL962" s="80">
        <v>0.34615384615384615</v>
      </c>
      <c r="JM962" s="37"/>
      <c r="JN962" s="29"/>
      <c r="JO962" s="75"/>
      <c r="JP962" s="76">
        <v>2210</v>
      </c>
      <c r="JQ962" s="76">
        <v>28</v>
      </c>
      <c r="JR962" s="76">
        <v>117</v>
      </c>
      <c r="JS962" s="76">
        <v>2</v>
      </c>
      <c r="JT962" s="76">
        <v>22</v>
      </c>
      <c r="JU962" s="76">
        <v>1</v>
      </c>
      <c r="JV962" s="76">
        <v>0</v>
      </c>
      <c r="JW962" s="78" t="s">
        <v>27</v>
      </c>
      <c r="JX962" s="284">
        <v>170</v>
      </c>
      <c r="JY962" s="76">
        <v>170</v>
      </c>
      <c r="JZ962" s="80">
        <v>6.0714285714285714E-2</v>
      </c>
      <c r="KA962" s="37"/>
      <c r="KB962" s="51"/>
      <c r="KC962" s="75"/>
      <c r="KD962" s="76">
        <v>7765</v>
      </c>
      <c r="KE962" s="76">
        <v>49</v>
      </c>
      <c r="KF962" s="76">
        <v>303</v>
      </c>
      <c r="KG962" s="76">
        <v>11</v>
      </c>
      <c r="KH962" s="76">
        <v>270</v>
      </c>
      <c r="KI962" s="76">
        <v>30</v>
      </c>
      <c r="KJ962" s="76">
        <v>0</v>
      </c>
      <c r="KK962" s="78" t="s">
        <v>126</v>
      </c>
      <c r="KL962" s="284">
        <v>31</v>
      </c>
      <c r="KM962" s="76">
        <v>930</v>
      </c>
      <c r="KN962" s="80">
        <v>0.18979591836734694</v>
      </c>
      <c r="KO962" s="37"/>
      <c r="KP962" s="29"/>
      <c r="KQ962" s="75"/>
      <c r="KR962" s="76">
        <v>15082</v>
      </c>
      <c r="KS962" s="76">
        <v>99</v>
      </c>
      <c r="KT962" s="76">
        <v>1845</v>
      </c>
      <c r="KU962" s="76">
        <v>5</v>
      </c>
      <c r="KV962" s="76">
        <v>75</v>
      </c>
      <c r="KW962" s="76">
        <v>5</v>
      </c>
      <c r="KX962" s="76">
        <v>0</v>
      </c>
      <c r="KY962" s="78" t="s">
        <v>99</v>
      </c>
      <c r="KZ962" s="284">
        <v>187</v>
      </c>
      <c r="LA962" s="76">
        <v>935</v>
      </c>
      <c r="LB962" s="80">
        <v>9.4444444444444442E-2</v>
      </c>
      <c r="LC962" s="37"/>
      <c r="LD962" s="29"/>
      <c r="LE962" s="92"/>
      <c r="LF962" s="76"/>
      <c r="LG962" s="76"/>
      <c r="LH962" s="76">
        <v>1165</v>
      </c>
      <c r="LI962" s="76">
        <v>0</v>
      </c>
      <c r="LJ962" s="77">
        <v>2</v>
      </c>
      <c r="LK962" s="76">
        <v>0</v>
      </c>
      <c r="LL962" s="76">
        <v>0</v>
      </c>
      <c r="LM962" s="78" t="s">
        <v>123</v>
      </c>
      <c r="LN962" s="284">
        <v>1000</v>
      </c>
      <c r="LO962" s="76">
        <v>0</v>
      </c>
      <c r="LP962" s="80"/>
      <c r="LQ962" s="37"/>
      <c r="LR962" s="29"/>
      <c r="LS962" s="273" t="s">
        <v>24</v>
      </c>
      <c r="LT962" s="45"/>
      <c r="LU962" s="45" t="s">
        <v>24</v>
      </c>
      <c r="LV962" s="45"/>
      <c r="LW962" s="45" t="s">
        <v>24</v>
      </c>
      <c r="LX962" s="45"/>
      <c r="LY962" s="45" t="s">
        <v>24</v>
      </c>
      <c r="LZ962" s="45"/>
      <c r="MA962" s="43"/>
      <c r="MB962" s="271" t="s">
        <v>24</v>
      </c>
      <c r="MC962" s="45" t="s">
        <v>24</v>
      </c>
      <c r="MD962" s="46" t="s">
        <v>24</v>
      </c>
      <c r="ME962" s="37"/>
      <c r="MF962" s="29"/>
      <c r="MG962" s="273" t="s">
        <v>24</v>
      </c>
      <c r="MH962" s="45"/>
      <c r="MI962" s="45" t="s">
        <v>24</v>
      </c>
      <c r="MJ962" s="45"/>
      <c r="MK962" s="45" t="s">
        <v>24</v>
      </c>
      <c r="ML962" s="45"/>
      <c r="MM962" s="45" t="s">
        <v>24</v>
      </c>
      <c r="MN962" s="45"/>
      <c r="MO962" s="43"/>
      <c r="MP962" s="271" t="s">
        <v>24</v>
      </c>
      <c r="MQ962" s="45" t="s">
        <v>24</v>
      </c>
      <c r="MR962" s="46" t="s">
        <v>24</v>
      </c>
      <c r="MS962" s="37"/>
      <c r="MT962" s="29"/>
      <c r="MU962" s="273" t="s">
        <v>24</v>
      </c>
      <c r="MV962" s="45"/>
      <c r="MW962" s="45" t="s">
        <v>24</v>
      </c>
      <c r="MX962" s="45"/>
      <c r="MY962" s="45" t="s">
        <v>24</v>
      </c>
      <c r="MZ962" s="45"/>
      <c r="NA962" s="45" t="s">
        <v>24</v>
      </c>
      <c r="NB962" s="45"/>
      <c r="NC962" s="43"/>
      <c r="ND962" s="271" t="s">
        <v>24</v>
      </c>
      <c r="NE962" s="45" t="s">
        <v>24</v>
      </c>
      <c r="NF962" s="46" t="s">
        <v>24</v>
      </c>
      <c r="NG962" s="37"/>
      <c r="NH962" s="29"/>
      <c r="NI962" s="273" t="s">
        <v>24</v>
      </c>
      <c r="NJ962" s="45"/>
      <c r="NK962" s="45" t="s">
        <v>24</v>
      </c>
      <c r="NL962" s="45"/>
      <c r="NM962" s="45" t="s">
        <v>24</v>
      </c>
      <c r="NN962" s="45"/>
      <c r="NO962" s="45" t="s">
        <v>24</v>
      </c>
      <c r="NP962" s="45"/>
      <c r="NQ962" s="43"/>
      <c r="NR962" s="271" t="s">
        <v>24</v>
      </c>
      <c r="NS962" s="45" t="s">
        <v>24</v>
      </c>
      <c r="NT962" s="46" t="s">
        <v>24</v>
      </c>
      <c r="NU962" s="37"/>
    </row>
    <row r="963" spans="1:385" ht="15.75" thickTop="1" x14ac:dyDescent="0.25">
      <c r="A963" s="38"/>
      <c r="B963" s="39" t="s">
        <v>24</v>
      </c>
      <c r="C963" s="40" t="s">
        <v>24</v>
      </c>
      <c r="D963" s="40" t="s">
        <v>24</v>
      </c>
      <c r="E963" s="40" t="s">
        <v>24</v>
      </c>
      <c r="F963" s="135"/>
      <c r="G963" s="135"/>
      <c r="H963" s="42"/>
      <c r="I963" s="45"/>
      <c r="J963" s="45" t="s">
        <v>24</v>
      </c>
      <c r="K963" s="45"/>
      <c r="L963" s="45" t="s">
        <v>24</v>
      </c>
      <c r="M963" s="45"/>
      <c r="N963" s="45" t="s">
        <v>24</v>
      </c>
      <c r="O963" s="45"/>
      <c r="P963" s="43"/>
      <c r="Q963" s="271" t="s">
        <v>24</v>
      </c>
      <c r="R963" s="45" t="s">
        <v>24</v>
      </c>
      <c r="S963" s="46" t="s">
        <v>24</v>
      </c>
      <c r="T963" s="37"/>
      <c r="U963" s="29"/>
      <c r="V963" s="273" t="s">
        <v>24</v>
      </c>
      <c r="W963" s="280"/>
      <c r="X963" s="45" t="s">
        <v>24</v>
      </c>
      <c r="Y963" s="45"/>
      <c r="Z963" s="45" t="s">
        <v>24</v>
      </c>
      <c r="AA963" s="45"/>
      <c r="AB963" s="45" t="s">
        <v>24</v>
      </c>
      <c r="AC963" s="45"/>
      <c r="AD963" s="43"/>
      <c r="AE963" s="271" t="s">
        <v>24</v>
      </c>
      <c r="AF963" s="45" t="s">
        <v>24</v>
      </c>
      <c r="AG963" s="46" t="s">
        <v>24</v>
      </c>
      <c r="AH963" s="37"/>
      <c r="AI963" s="29"/>
      <c r="AJ963" s="273" t="s">
        <v>24</v>
      </c>
      <c r="AK963" s="45"/>
      <c r="AL963" s="45" t="s">
        <v>24</v>
      </c>
      <c r="AM963" s="45"/>
      <c r="AN963" s="45" t="s">
        <v>24</v>
      </c>
      <c r="AO963" s="45"/>
      <c r="AP963" s="45" t="s">
        <v>24</v>
      </c>
      <c r="AQ963" s="45"/>
      <c r="AR963" s="43"/>
      <c r="AS963" s="271" t="s">
        <v>24</v>
      </c>
      <c r="AT963" s="45" t="s">
        <v>24</v>
      </c>
      <c r="AU963" s="46" t="s">
        <v>24</v>
      </c>
      <c r="AV963" s="37"/>
      <c r="AW963" s="29"/>
      <c r="AX963" s="273" t="s">
        <v>24</v>
      </c>
      <c r="AY963" s="45"/>
      <c r="AZ963" s="45" t="s">
        <v>24</v>
      </c>
      <c r="BA963" s="45"/>
      <c r="BB963" s="45" t="s">
        <v>24</v>
      </c>
      <c r="BC963" s="45"/>
      <c r="BD963" s="45" t="s">
        <v>24</v>
      </c>
      <c r="BE963" s="45"/>
      <c r="BF963" s="43"/>
      <c r="BG963" s="271" t="s">
        <v>24</v>
      </c>
      <c r="BH963" s="45" t="s">
        <v>24</v>
      </c>
      <c r="BI963" s="46" t="s">
        <v>24</v>
      </c>
      <c r="BJ963" s="37"/>
      <c r="BK963" s="29"/>
      <c r="BL963" s="273">
        <v>45779</v>
      </c>
      <c r="BM963" s="271">
        <v>15251</v>
      </c>
      <c r="BN963" s="271">
        <v>36</v>
      </c>
      <c r="BO963" s="271">
        <v>668</v>
      </c>
      <c r="BP963" s="87">
        <v>2</v>
      </c>
      <c r="BQ963" s="271">
        <v>11</v>
      </c>
      <c r="BR963" s="271">
        <v>3</v>
      </c>
      <c r="BS963" s="271">
        <v>5</v>
      </c>
      <c r="BT963" s="274" t="s">
        <v>125</v>
      </c>
      <c r="BU963" s="272">
        <v>726</v>
      </c>
      <c r="BV963" s="45">
        <v>2178</v>
      </c>
      <c r="BW963" s="89">
        <v>0.60499999999999998</v>
      </c>
      <c r="BX963" s="37" t="s">
        <v>78</v>
      </c>
      <c r="BY963" s="57"/>
      <c r="BZ963" s="273">
        <v>45779</v>
      </c>
      <c r="CA963" s="271">
        <v>5546</v>
      </c>
      <c r="CB963" s="271">
        <v>95</v>
      </c>
      <c r="CC963" s="271">
        <v>209</v>
      </c>
      <c r="CD963" s="87">
        <v>0</v>
      </c>
      <c r="CE963" s="271">
        <v>5</v>
      </c>
      <c r="CF963" s="271">
        <v>0</v>
      </c>
      <c r="CG963" s="271">
        <v>4</v>
      </c>
      <c r="CH963" s="274" t="s">
        <v>76</v>
      </c>
      <c r="CI963" s="272">
        <v>748</v>
      </c>
      <c r="CJ963" s="45">
        <v>0</v>
      </c>
      <c r="CK963" s="89">
        <v>0</v>
      </c>
      <c r="CL963" s="37"/>
      <c r="CM963" s="29"/>
      <c r="CN963" s="273">
        <v>45779</v>
      </c>
      <c r="CO963" s="271">
        <v>15657</v>
      </c>
      <c r="CP963" s="271">
        <v>79</v>
      </c>
      <c r="CQ963" s="271">
        <v>1140</v>
      </c>
      <c r="CR963" s="87">
        <v>1</v>
      </c>
      <c r="CS963" s="271">
        <v>14</v>
      </c>
      <c r="CT963" s="271">
        <v>1</v>
      </c>
      <c r="CU963" s="271">
        <v>4</v>
      </c>
      <c r="CV963" s="274" t="s">
        <v>91</v>
      </c>
      <c r="CW963" s="272">
        <v>770</v>
      </c>
      <c r="CX963" s="45">
        <v>770</v>
      </c>
      <c r="CY963" s="89">
        <v>9.7468354430379753E-2</v>
      </c>
      <c r="CZ963" s="37"/>
      <c r="DA963" s="29"/>
      <c r="DB963" s="273" t="s">
        <v>24</v>
      </c>
      <c r="DC963" s="45"/>
      <c r="DD963" s="45" t="s">
        <v>24</v>
      </c>
      <c r="DE963" s="45"/>
      <c r="DF963" s="45" t="s">
        <v>24</v>
      </c>
      <c r="DG963" s="45"/>
      <c r="DH963" s="45" t="s">
        <v>24</v>
      </c>
      <c r="DI963" s="45"/>
      <c r="DJ963" s="43"/>
      <c r="DK963" s="271" t="s">
        <v>24</v>
      </c>
      <c r="DL963" s="45" t="s">
        <v>24</v>
      </c>
      <c r="DM963" s="46" t="s">
        <v>24</v>
      </c>
      <c r="DN963" s="37"/>
      <c r="DO963" s="29"/>
      <c r="DP963" s="273" t="s">
        <v>24</v>
      </c>
      <c r="DQ963" s="45"/>
      <c r="DR963" s="45" t="s">
        <v>24</v>
      </c>
      <c r="DS963" s="45"/>
      <c r="DT963" s="45" t="s">
        <v>24</v>
      </c>
      <c r="DU963" s="45"/>
      <c r="DV963" s="45" t="s">
        <v>24</v>
      </c>
      <c r="DW963" s="45"/>
      <c r="DX963" s="43"/>
      <c r="DY963" s="271" t="s">
        <v>24</v>
      </c>
      <c r="DZ963" s="45" t="s">
        <v>24</v>
      </c>
      <c r="EA963" s="46" t="s">
        <v>24</v>
      </c>
      <c r="EB963" s="37"/>
      <c r="GU963" s="220"/>
      <c r="GV963" s="29"/>
      <c r="GW963" s="31"/>
      <c r="GX963" s="29"/>
      <c r="GY963" s="128"/>
      <c r="GZ963" s="29"/>
      <c r="HB963" s="166"/>
      <c r="HC963" s="29"/>
      <c r="HD963" s="29"/>
      <c r="HE963" s="29"/>
      <c r="HF963" s="29"/>
      <c r="HG963" s="29"/>
      <c r="HK963" s="29"/>
      <c r="HL963" s="29"/>
      <c r="HM963" s="128"/>
      <c r="HN963" s="29"/>
      <c r="HP963" s="166"/>
      <c r="HQ963" s="29"/>
      <c r="HR963" s="29"/>
      <c r="HS963" s="29"/>
      <c r="HT963" s="29"/>
      <c r="HU963" s="29"/>
      <c r="HX963" s="360"/>
      <c r="HY963" s="273">
        <v>45779</v>
      </c>
      <c r="HZ963" s="271">
        <v>4191</v>
      </c>
      <c r="IA963" s="271">
        <v>14</v>
      </c>
      <c r="IB963" s="271">
        <v>239</v>
      </c>
      <c r="IC963" s="87">
        <v>0</v>
      </c>
      <c r="ID963" s="271">
        <v>9</v>
      </c>
      <c r="IE963" s="271">
        <v>0</v>
      </c>
      <c r="IF963" s="271">
        <v>1</v>
      </c>
      <c r="IG963" s="274" t="s">
        <v>89</v>
      </c>
      <c r="IH963" s="272">
        <v>800</v>
      </c>
      <c r="II963" s="45">
        <v>0</v>
      </c>
      <c r="IJ963" s="89">
        <v>0</v>
      </c>
      <c r="IK963" s="37"/>
      <c r="IL963" s="29"/>
      <c r="IM963" s="273">
        <v>45779</v>
      </c>
      <c r="IN963" s="271">
        <v>3032</v>
      </c>
      <c r="IO963" s="271">
        <v>59</v>
      </c>
      <c r="IP963" s="271">
        <v>98</v>
      </c>
      <c r="IQ963" s="87">
        <v>2</v>
      </c>
      <c r="IR963" s="271">
        <v>25</v>
      </c>
      <c r="IS963" s="271">
        <v>2</v>
      </c>
      <c r="IT963" s="271">
        <v>3</v>
      </c>
      <c r="IU963" s="274" t="s">
        <v>23</v>
      </c>
      <c r="IV963" s="272">
        <v>1100</v>
      </c>
      <c r="IW963" s="45">
        <v>2200</v>
      </c>
      <c r="IX963" s="89">
        <v>0.3728813559322034</v>
      </c>
      <c r="IY963" s="37"/>
      <c r="IZ963" s="278"/>
      <c r="JA963" s="273">
        <v>45779</v>
      </c>
      <c r="JB963" s="271">
        <v>1868</v>
      </c>
      <c r="JC963" s="271">
        <v>47</v>
      </c>
      <c r="JD963" s="271">
        <v>114</v>
      </c>
      <c r="JE963" s="87">
        <v>0</v>
      </c>
      <c r="JF963" s="271">
        <v>20</v>
      </c>
      <c r="JG963" s="271">
        <v>0</v>
      </c>
      <c r="JH963" s="271">
        <v>-12</v>
      </c>
      <c r="JI963" s="274" t="s">
        <v>59</v>
      </c>
      <c r="JJ963" s="272">
        <v>700</v>
      </c>
      <c r="JK963" s="45">
        <v>0</v>
      </c>
      <c r="JL963" s="89">
        <v>0</v>
      </c>
      <c r="JM963" s="37" t="s">
        <v>129</v>
      </c>
      <c r="JN963" s="29"/>
      <c r="JO963" s="273">
        <v>45779</v>
      </c>
      <c r="JP963" s="271">
        <v>2380</v>
      </c>
      <c r="JQ963" s="288">
        <v>23</v>
      </c>
      <c r="JR963" s="271">
        <v>84</v>
      </c>
      <c r="JS963" s="87">
        <v>1</v>
      </c>
      <c r="JT963" s="271">
        <v>11</v>
      </c>
      <c r="JU963" s="271">
        <v>1</v>
      </c>
      <c r="JV963" s="271">
        <v>11</v>
      </c>
      <c r="JW963" s="274" t="s">
        <v>70</v>
      </c>
      <c r="JX963" s="272">
        <v>1034</v>
      </c>
      <c r="JY963" s="45">
        <v>1034</v>
      </c>
      <c r="JZ963" s="89">
        <v>0.44956521739130434</v>
      </c>
      <c r="KA963" s="37"/>
      <c r="KB963" s="51"/>
      <c r="KC963" s="273">
        <v>45779</v>
      </c>
      <c r="KD963" s="271">
        <v>8660</v>
      </c>
      <c r="KE963" s="271">
        <v>40</v>
      </c>
      <c r="KF963" s="271">
        <v>364</v>
      </c>
      <c r="KG963" s="87">
        <v>3</v>
      </c>
      <c r="KH963" s="271">
        <v>3</v>
      </c>
      <c r="KI963" s="271">
        <v>4</v>
      </c>
      <c r="KJ963" s="271">
        <v>7</v>
      </c>
      <c r="KK963" s="274" t="s">
        <v>128</v>
      </c>
      <c r="KL963" s="272">
        <v>800</v>
      </c>
      <c r="KM963" s="45">
        <v>3200</v>
      </c>
      <c r="KN963" s="89">
        <v>0.8</v>
      </c>
      <c r="KO963" s="37" t="s">
        <v>131</v>
      </c>
      <c r="KP963" s="29"/>
      <c r="KQ963" s="273">
        <v>45779</v>
      </c>
      <c r="KR963" s="271">
        <v>15440</v>
      </c>
      <c r="KS963" s="271">
        <v>36</v>
      </c>
      <c r="KT963" s="271">
        <v>900</v>
      </c>
      <c r="KU963" s="87">
        <v>3</v>
      </c>
      <c r="KV963" s="271">
        <v>10</v>
      </c>
      <c r="KW963" s="271">
        <v>2</v>
      </c>
      <c r="KX963" s="271">
        <v>6</v>
      </c>
      <c r="KY963" s="274" t="s">
        <v>88</v>
      </c>
      <c r="KZ963" s="272">
        <v>1100</v>
      </c>
      <c r="LA963" s="45">
        <v>2200</v>
      </c>
      <c r="LB963" s="89">
        <v>0.61111111111111116</v>
      </c>
      <c r="LC963" s="37" t="s">
        <v>133</v>
      </c>
      <c r="LD963" s="29"/>
      <c r="LE963" s="273">
        <v>45782</v>
      </c>
      <c r="LF963" s="271">
        <v>64859</v>
      </c>
      <c r="LG963" s="285">
        <v>41</v>
      </c>
      <c r="LH963" s="271">
        <v>444</v>
      </c>
      <c r="LI963" s="271">
        <v>0</v>
      </c>
      <c r="LJ963" s="43">
        <v>2</v>
      </c>
      <c r="LK963" s="87">
        <v>0</v>
      </c>
      <c r="LL963" s="271">
        <v>0</v>
      </c>
      <c r="LM963" s="279" t="s">
        <v>68</v>
      </c>
      <c r="LN963" s="272">
        <v>1000</v>
      </c>
      <c r="LO963" s="87">
        <v>0</v>
      </c>
      <c r="LP963" s="275"/>
      <c r="LQ963" s="37"/>
      <c r="LR963" s="29"/>
      <c r="LS963" s="273" t="s">
        <v>24</v>
      </c>
      <c r="LT963" s="45"/>
      <c r="LU963" s="45" t="s">
        <v>24</v>
      </c>
      <c r="LV963" s="45"/>
      <c r="LW963" s="45" t="s">
        <v>24</v>
      </c>
      <c r="LX963" s="45"/>
      <c r="LY963" s="45" t="s">
        <v>24</v>
      </c>
      <c r="LZ963" s="45"/>
      <c r="MA963" s="43"/>
      <c r="MB963" s="271" t="s">
        <v>24</v>
      </c>
      <c r="MC963" s="45" t="s">
        <v>24</v>
      </c>
      <c r="MD963" s="46" t="s">
        <v>24</v>
      </c>
      <c r="ME963" s="37"/>
      <c r="MF963" s="29"/>
      <c r="MG963" s="273" t="s">
        <v>24</v>
      </c>
      <c r="MH963" s="45"/>
      <c r="MI963" s="45" t="s">
        <v>24</v>
      </c>
      <c r="MJ963" s="45"/>
      <c r="MK963" s="45" t="s">
        <v>24</v>
      </c>
      <c r="ML963" s="45"/>
      <c r="MM963" s="45" t="s">
        <v>24</v>
      </c>
      <c r="MN963" s="45"/>
      <c r="MO963" s="43"/>
      <c r="MP963" s="271" t="s">
        <v>24</v>
      </c>
      <c r="MQ963" s="45" t="s">
        <v>24</v>
      </c>
      <c r="MR963" s="46" t="s">
        <v>24</v>
      </c>
      <c r="MS963" s="37"/>
      <c r="MT963" s="29"/>
      <c r="MU963" s="273" t="s">
        <v>24</v>
      </c>
      <c r="MV963" s="45"/>
      <c r="MW963" s="45" t="s">
        <v>24</v>
      </c>
      <c r="MX963" s="45"/>
      <c r="MY963" s="45" t="s">
        <v>24</v>
      </c>
      <c r="MZ963" s="45"/>
      <c r="NA963" s="45" t="s">
        <v>24</v>
      </c>
      <c r="NB963" s="45"/>
      <c r="NC963" s="43"/>
      <c r="ND963" s="271" t="s">
        <v>24</v>
      </c>
      <c r="NE963" s="45" t="s">
        <v>24</v>
      </c>
      <c r="NF963" s="46" t="s">
        <v>24</v>
      </c>
      <c r="NG963" s="37"/>
      <c r="NH963" s="29"/>
      <c r="NI963" s="273" t="s">
        <v>24</v>
      </c>
      <c r="NJ963" s="45"/>
      <c r="NK963" s="45" t="s">
        <v>24</v>
      </c>
      <c r="NL963" s="45"/>
      <c r="NM963" s="45" t="s">
        <v>24</v>
      </c>
      <c r="NN963" s="45"/>
      <c r="NO963" s="45" t="s">
        <v>24</v>
      </c>
      <c r="NP963" s="45"/>
      <c r="NQ963" s="43"/>
      <c r="NR963" s="271" t="s">
        <v>24</v>
      </c>
      <c r="NS963" s="45" t="s">
        <v>24</v>
      </c>
      <c r="NT963" s="46" t="s">
        <v>24</v>
      </c>
      <c r="NU963" s="37"/>
    </row>
    <row r="964" spans="1:385" ht="16.5" customHeight="1" x14ac:dyDescent="0.25">
      <c r="A964" s="38"/>
      <c r="B964" s="39" t="s">
        <v>24</v>
      </c>
      <c r="C964" s="40" t="s">
        <v>24</v>
      </c>
      <c r="D964" s="40" t="s">
        <v>24</v>
      </c>
      <c r="E964" s="40" t="s">
        <v>24</v>
      </c>
      <c r="F964" s="135"/>
      <c r="G964" s="135"/>
      <c r="H964" s="42"/>
      <c r="I964" s="45"/>
      <c r="J964" s="45" t="s">
        <v>24</v>
      </c>
      <c r="K964" s="45"/>
      <c r="L964" s="45" t="s">
        <v>24</v>
      </c>
      <c r="M964" s="45"/>
      <c r="N964" s="45" t="s">
        <v>24</v>
      </c>
      <c r="O964" s="45"/>
      <c r="P964" s="43"/>
      <c r="Q964" s="271" t="s">
        <v>24</v>
      </c>
      <c r="R964" s="45" t="s">
        <v>24</v>
      </c>
      <c r="S964" s="46" t="s">
        <v>24</v>
      </c>
      <c r="T964" s="37"/>
      <c r="U964" s="29"/>
      <c r="V964" s="273" t="s">
        <v>24</v>
      </c>
      <c r="W964" s="280"/>
      <c r="X964" s="45" t="s">
        <v>24</v>
      </c>
      <c r="Y964" s="45"/>
      <c r="Z964" s="45" t="s">
        <v>24</v>
      </c>
      <c r="AA964" s="45"/>
      <c r="AB964" s="45" t="s">
        <v>24</v>
      </c>
      <c r="AC964" s="45"/>
      <c r="AD964" s="43"/>
      <c r="AE964" s="271" t="s">
        <v>24</v>
      </c>
      <c r="AF964" s="45" t="s">
        <v>24</v>
      </c>
      <c r="AG964" s="46" t="s">
        <v>24</v>
      </c>
      <c r="AH964" s="37"/>
      <c r="AI964" s="29"/>
      <c r="AJ964" s="273" t="s">
        <v>24</v>
      </c>
      <c r="AK964" s="45"/>
      <c r="AL964" s="45" t="s">
        <v>24</v>
      </c>
      <c r="AM964" s="45"/>
      <c r="AN964" s="45" t="s">
        <v>24</v>
      </c>
      <c r="AO964" s="45"/>
      <c r="AP964" s="45" t="s">
        <v>24</v>
      </c>
      <c r="AQ964" s="45"/>
      <c r="AR964" s="43"/>
      <c r="AS964" s="271" t="s">
        <v>24</v>
      </c>
      <c r="AT964" s="45" t="s">
        <v>24</v>
      </c>
      <c r="AU964" s="46" t="s">
        <v>24</v>
      </c>
      <c r="AV964" s="37"/>
      <c r="AW964" s="29"/>
      <c r="AX964" s="273" t="s">
        <v>24</v>
      </c>
      <c r="AY964" s="45"/>
      <c r="AZ964" s="45" t="s">
        <v>24</v>
      </c>
      <c r="BA964" s="45"/>
      <c r="BB964" s="45" t="s">
        <v>24</v>
      </c>
      <c r="BC964" s="45"/>
      <c r="BD964" s="45" t="s">
        <v>24</v>
      </c>
      <c r="BE964" s="45"/>
      <c r="BF964" s="43"/>
      <c r="BG964" s="271" t="s">
        <v>24</v>
      </c>
      <c r="BH964" s="45" t="s">
        <v>24</v>
      </c>
      <c r="BI964" s="46" t="s">
        <v>24</v>
      </c>
      <c r="BJ964" s="37"/>
      <c r="BK964" s="29"/>
      <c r="BL964" s="273"/>
      <c r="BM964" s="271">
        <v>13668</v>
      </c>
      <c r="BN964" s="45">
        <v>16</v>
      </c>
      <c r="BO964" s="271">
        <v>529</v>
      </c>
      <c r="BP964" s="45">
        <v>0</v>
      </c>
      <c r="BQ964" s="271">
        <v>9</v>
      </c>
      <c r="BR964" s="45">
        <v>0</v>
      </c>
      <c r="BS964" s="271">
        <v>4</v>
      </c>
      <c r="BT964" s="63" t="s">
        <v>75</v>
      </c>
      <c r="BU964" s="280">
        <v>760</v>
      </c>
      <c r="BV964" s="43">
        <v>0</v>
      </c>
      <c r="BW964" s="46">
        <v>0</v>
      </c>
      <c r="BX964" s="37" t="s">
        <v>132</v>
      </c>
      <c r="BY964" s="57"/>
      <c r="BZ964" s="273"/>
      <c r="CA964" s="271">
        <v>5560</v>
      </c>
      <c r="CB964" s="45">
        <v>90</v>
      </c>
      <c r="CC964" s="271">
        <v>186</v>
      </c>
      <c r="CD964" s="45">
        <v>2</v>
      </c>
      <c r="CE964" s="271">
        <v>8</v>
      </c>
      <c r="CF964" s="45">
        <v>2</v>
      </c>
      <c r="CG964" s="271">
        <v>4</v>
      </c>
      <c r="CH964" s="63" t="s">
        <v>88</v>
      </c>
      <c r="CI964" s="280">
        <v>1100</v>
      </c>
      <c r="CJ964" s="43">
        <v>2200</v>
      </c>
      <c r="CK964" s="46">
        <v>0.24444444444444444</v>
      </c>
      <c r="CL964" s="37"/>
      <c r="CM964" s="29"/>
      <c r="CN964" s="273"/>
      <c r="CO964" s="271">
        <v>14497</v>
      </c>
      <c r="CP964" s="45">
        <v>11</v>
      </c>
      <c r="CQ964" s="271">
        <v>1047</v>
      </c>
      <c r="CR964" s="45">
        <v>3</v>
      </c>
      <c r="CS964" s="271">
        <v>6</v>
      </c>
      <c r="CT964" s="45">
        <v>3</v>
      </c>
      <c r="CU964" s="271">
        <v>2</v>
      </c>
      <c r="CV964" s="63" t="s">
        <v>56</v>
      </c>
      <c r="CW964" s="280">
        <v>800</v>
      </c>
      <c r="CX964" s="43">
        <v>2400</v>
      </c>
      <c r="CY964" s="46">
        <v>2.1818181818181817</v>
      </c>
      <c r="CZ964" s="37" t="s">
        <v>134</v>
      </c>
      <c r="DA964" s="29"/>
      <c r="DB964" s="273" t="s">
        <v>24</v>
      </c>
      <c r="DC964" s="45"/>
      <c r="DD964" s="45" t="s">
        <v>24</v>
      </c>
      <c r="DE964" s="45"/>
      <c r="DF964" s="45" t="s">
        <v>24</v>
      </c>
      <c r="DG964" s="45"/>
      <c r="DH964" s="45" t="s">
        <v>24</v>
      </c>
      <c r="DI964" s="45"/>
      <c r="DJ964" s="43"/>
      <c r="DK964" s="271" t="s">
        <v>24</v>
      </c>
      <c r="DL964" s="45" t="s">
        <v>24</v>
      </c>
      <c r="DM964" s="46" t="s">
        <v>24</v>
      </c>
      <c r="DN964" s="37"/>
      <c r="DO964" s="29"/>
      <c r="DP964" s="273" t="s">
        <v>24</v>
      </c>
      <c r="DQ964" s="45"/>
      <c r="DR964" s="45" t="s">
        <v>24</v>
      </c>
      <c r="DS964" s="45"/>
      <c r="DT964" s="45" t="s">
        <v>24</v>
      </c>
      <c r="DU964" s="45"/>
      <c r="DV964" s="45" t="s">
        <v>24</v>
      </c>
      <c r="DW964" s="45"/>
      <c r="DX964" s="43"/>
      <c r="DY964" s="271" t="s">
        <v>24</v>
      </c>
      <c r="DZ964" s="45" t="s">
        <v>24</v>
      </c>
      <c r="EA964" s="46" t="s">
        <v>24</v>
      </c>
      <c r="EB964" s="37"/>
      <c r="GU964" s="220"/>
      <c r="GV964" s="29"/>
      <c r="GW964" s="31"/>
      <c r="GX964" s="29"/>
      <c r="GY964" s="128"/>
      <c r="GZ964" s="29"/>
      <c r="HB964" s="166"/>
      <c r="HC964" s="29"/>
      <c r="HD964" s="29"/>
      <c r="HE964" s="29"/>
      <c r="HF964" s="29"/>
      <c r="HG964" s="29"/>
      <c r="HK964" s="29"/>
      <c r="HL964" s="29"/>
      <c r="HM964" s="128"/>
      <c r="HN964" s="29"/>
      <c r="HP964" s="166"/>
      <c r="HQ964" s="29"/>
      <c r="HR964" s="29"/>
      <c r="HS964" s="29"/>
      <c r="HT964" s="29"/>
      <c r="HU964" s="29"/>
      <c r="HX964" s="360"/>
      <c r="HY964" s="273"/>
      <c r="HZ964" s="271">
        <v>2285</v>
      </c>
      <c r="IA964" s="45">
        <v>26</v>
      </c>
      <c r="IB964" s="271">
        <v>67</v>
      </c>
      <c r="IC964" s="45">
        <v>1</v>
      </c>
      <c r="ID964" s="271">
        <v>18</v>
      </c>
      <c r="IE964" s="45">
        <v>1</v>
      </c>
      <c r="IF964" s="271">
        <v>6</v>
      </c>
      <c r="IG964" s="63" t="s">
        <v>91</v>
      </c>
      <c r="IH964" s="280">
        <v>770</v>
      </c>
      <c r="II964" s="43">
        <v>770</v>
      </c>
      <c r="IJ964" s="46">
        <v>0.29615384615384616</v>
      </c>
      <c r="IK964" s="37" t="s">
        <v>135</v>
      </c>
      <c r="IL964" s="29"/>
      <c r="IM964" s="273"/>
      <c r="IN964" s="271">
        <v>2802</v>
      </c>
      <c r="IO964" s="45">
        <v>387</v>
      </c>
      <c r="IP964" s="271">
        <v>69</v>
      </c>
      <c r="IQ964" s="45">
        <v>2</v>
      </c>
      <c r="IR964" s="271">
        <v>5</v>
      </c>
      <c r="IS964" s="45">
        <v>2</v>
      </c>
      <c r="IT964" s="271">
        <v>7</v>
      </c>
      <c r="IU964" s="63" t="s">
        <v>76</v>
      </c>
      <c r="IV964" s="280">
        <v>900</v>
      </c>
      <c r="IW964" s="43">
        <v>1800</v>
      </c>
      <c r="IX964" s="46">
        <v>4.6511627906976744E-2</v>
      </c>
      <c r="IY964" s="37"/>
      <c r="IZ964" s="278"/>
      <c r="JA964" s="273"/>
      <c r="JB964" s="271">
        <v>1671</v>
      </c>
      <c r="JC964" s="45">
        <v>65</v>
      </c>
      <c r="JD964" s="271">
        <v>64</v>
      </c>
      <c r="JE964" s="45">
        <v>2</v>
      </c>
      <c r="JF964" s="271">
        <v>16</v>
      </c>
      <c r="JG964" s="45">
        <v>2</v>
      </c>
      <c r="JH964" s="271">
        <v>6</v>
      </c>
      <c r="JI964" s="63" t="s">
        <v>21</v>
      </c>
      <c r="JJ964" s="280">
        <v>726</v>
      </c>
      <c r="JK964" s="43">
        <v>1452</v>
      </c>
      <c r="JL964" s="46">
        <v>0.22338461538461538</v>
      </c>
      <c r="JM964" s="37"/>
      <c r="JN964" s="29"/>
      <c r="JO964" s="273"/>
      <c r="JP964" s="271">
        <v>2388</v>
      </c>
      <c r="JQ964" s="45">
        <v>58</v>
      </c>
      <c r="JR964" s="271">
        <v>54</v>
      </c>
      <c r="JS964" s="45">
        <v>1</v>
      </c>
      <c r="JT964" s="271">
        <v>16</v>
      </c>
      <c r="JU964" s="45">
        <v>1</v>
      </c>
      <c r="JV964" s="271">
        <v>0</v>
      </c>
      <c r="JW964" s="63" t="s">
        <v>81</v>
      </c>
      <c r="JX964" s="280">
        <v>1200</v>
      </c>
      <c r="JY964" s="43">
        <v>1200</v>
      </c>
      <c r="JZ964" s="46">
        <v>0.20689655172413793</v>
      </c>
      <c r="KA964" s="37"/>
      <c r="KB964" s="51"/>
      <c r="KC964" s="273"/>
      <c r="KD964" s="271">
        <v>7923</v>
      </c>
      <c r="KE964" s="45">
        <v>20</v>
      </c>
      <c r="KF964" s="271">
        <v>230</v>
      </c>
      <c r="KG964" s="45">
        <v>0</v>
      </c>
      <c r="KH964" s="271">
        <v>25</v>
      </c>
      <c r="KI964" s="45">
        <v>0</v>
      </c>
      <c r="KJ964" s="271">
        <v>3</v>
      </c>
      <c r="KK964" s="63" t="s">
        <v>23</v>
      </c>
      <c r="KL964" s="280">
        <v>1000</v>
      </c>
      <c r="KM964" s="43">
        <v>0</v>
      </c>
      <c r="KN964" s="46">
        <v>0</v>
      </c>
      <c r="KO964" s="37"/>
      <c r="KP964" s="29"/>
      <c r="KQ964" s="273"/>
      <c r="KR964" s="271">
        <v>17737</v>
      </c>
      <c r="KS964" s="45">
        <v>60</v>
      </c>
      <c r="KT964" s="271">
        <v>1001</v>
      </c>
      <c r="KU964" s="45">
        <v>0</v>
      </c>
      <c r="KV964" s="271">
        <v>12</v>
      </c>
      <c r="KW964" s="45">
        <v>0</v>
      </c>
      <c r="KX964" s="271">
        <v>0</v>
      </c>
      <c r="KY964" s="63" t="s">
        <v>97</v>
      </c>
      <c r="KZ964" s="280">
        <v>800</v>
      </c>
      <c r="LA964" s="43">
        <v>0</v>
      </c>
      <c r="LB964" s="46">
        <v>0</v>
      </c>
      <c r="LC964" s="37"/>
      <c r="LD964" s="29"/>
      <c r="LE964" s="93"/>
      <c r="LF964" s="45"/>
      <c r="LG964" s="45"/>
      <c r="LH964" s="45">
        <v>529</v>
      </c>
      <c r="LI964" s="45">
        <v>0</v>
      </c>
      <c r="LJ964" s="43">
        <v>2</v>
      </c>
      <c r="LK964" s="45">
        <v>0</v>
      </c>
      <c r="LL964" s="45">
        <v>0</v>
      </c>
      <c r="LM964" s="73" t="s">
        <v>124</v>
      </c>
      <c r="LN964" s="280">
        <v>1000</v>
      </c>
      <c r="LO964" s="45">
        <v>0</v>
      </c>
      <c r="LP964" s="46"/>
      <c r="LQ964" s="37"/>
      <c r="LR964" s="29"/>
      <c r="LS964" s="273" t="s">
        <v>24</v>
      </c>
      <c r="LT964" s="45"/>
      <c r="LU964" s="45" t="s">
        <v>24</v>
      </c>
      <c r="LV964" s="45"/>
      <c r="LW964" s="45" t="s">
        <v>24</v>
      </c>
      <c r="LX964" s="45"/>
      <c r="LY964" s="45" t="s">
        <v>24</v>
      </c>
      <c r="LZ964" s="45"/>
      <c r="MA964" s="43"/>
      <c r="MB964" s="271" t="s">
        <v>24</v>
      </c>
      <c r="MC964" s="45" t="s">
        <v>24</v>
      </c>
      <c r="MD964" s="46" t="s">
        <v>24</v>
      </c>
      <c r="ME964" s="37"/>
      <c r="MF964" s="29"/>
      <c r="MG964" s="273" t="s">
        <v>24</v>
      </c>
      <c r="MH964" s="45"/>
      <c r="MI964" s="45" t="s">
        <v>24</v>
      </c>
      <c r="MJ964" s="45"/>
      <c r="MK964" s="45" t="s">
        <v>24</v>
      </c>
      <c r="ML964" s="45"/>
      <c r="MM964" s="45" t="s">
        <v>24</v>
      </c>
      <c r="MN964" s="45"/>
      <c r="MO964" s="43"/>
      <c r="MP964" s="271" t="s">
        <v>24</v>
      </c>
      <c r="MQ964" s="45" t="s">
        <v>24</v>
      </c>
      <c r="MR964" s="46" t="s">
        <v>24</v>
      </c>
      <c r="MS964" s="37"/>
      <c r="MT964" s="29"/>
      <c r="MU964" s="273" t="s">
        <v>24</v>
      </c>
      <c r="MV964" s="45"/>
      <c r="MW964" s="45" t="s">
        <v>24</v>
      </c>
      <c r="MX964" s="45"/>
      <c r="MY964" s="45" t="s">
        <v>24</v>
      </c>
      <c r="MZ964" s="45"/>
      <c r="NA964" s="45" t="s">
        <v>24</v>
      </c>
      <c r="NB964" s="45"/>
      <c r="NC964" s="43"/>
      <c r="ND964" s="271" t="s">
        <v>24</v>
      </c>
      <c r="NE964" s="45" t="s">
        <v>24</v>
      </c>
      <c r="NF964" s="46" t="s">
        <v>24</v>
      </c>
      <c r="NG964" s="37"/>
      <c r="NH964" s="29"/>
      <c r="NI964" s="273" t="s">
        <v>24</v>
      </c>
      <c r="NJ964" s="45"/>
      <c r="NK964" s="45" t="s">
        <v>24</v>
      </c>
      <c r="NL964" s="45"/>
      <c r="NM964" s="45" t="s">
        <v>24</v>
      </c>
      <c r="NN964" s="45"/>
      <c r="NO964" s="45" t="s">
        <v>24</v>
      </c>
      <c r="NP964" s="45"/>
      <c r="NQ964" s="43"/>
      <c r="NR964" s="271" t="s">
        <v>24</v>
      </c>
      <c r="NS964" s="45" t="s">
        <v>24</v>
      </c>
      <c r="NT964" s="46" t="s">
        <v>24</v>
      </c>
      <c r="NU964" s="37"/>
    </row>
    <row r="965" spans="1:385" ht="15.75" thickBot="1" x14ac:dyDescent="0.3">
      <c r="A965" s="38"/>
      <c r="B965" s="39"/>
      <c r="C965" s="40"/>
      <c r="D965" s="40"/>
      <c r="E965" s="40"/>
      <c r="F965" s="135"/>
      <c r="G965" s="135"/>
      <c r="H965" s="42"/>
      <c r="I965" s="45"/>
      <c r="J965" s="45"/>
      <c r="K965" s="45"/>
      <c r="L965" s="45"/>
      <c r="M965" s="45"/>
      <c r="N965" s="45"/>
      <c r="O965" s="45"/>
      <c r="P965" s="43"/>
      <c r="Q965" s="271"/>
      <c r="R965" s="45"/>
      <c r="S965" s="46"/>
      <c r="T965" s="37"/>
      <c r="U965" s="29"/>
      <c r="V965" s="273" t="s">
        <v>24</v>
      </c>
      <c r="W965" s="280"/>
      <c r="X965" s="45"/>
      <c r="Y965" s="45"/>
      <c r="Z965" s="45"/>
      <c r="AA965" s="45"/>
      <c r="AB965" s="45"/>
      <c r="AC965" s="45"/>
      <c r="AD965" s="43"/>
      <c r="AE965" s="271"/>
      <c r="AF965" s="45"/>
      <c r="AG965" s="46"/>
      <c r="AH965" s="37"/>
      <c r="AI965" s="29"/>
      <c r="AJ965" s="273" t="s">
        <v>24</v>
      </c>
      <c r="AK965" s="45"/>
      <c r="AL965" s="45"/>
      <c r="AM965" s="45"/>
      <c r="AN965" s="45"/>
      <c r="AO965" s="45"/>
      <c r="AP965" s="45"/>
      <c r="AQ965" s="45"/>
      <c r="AR965" s="43"/>
      <c r="AS965" s="271"/>
      <c r="AT965" s="45"/>
      <c r="AU965" s="46" t="s">
        <v>24</v>
      </c>
      <c r="AV965" s="37"/>
      <c r="AW965" s="29"/>
      <c r="AX965" s="273" t="s">
        <v>24</v>
      </c>
      <c r="AY965" s="45"/>
      <c r="AZ965" s="45"/>
      <c r="BA965" s="45"/>
      <c r="BB965" s="45"/>
      <c r="BC965" s="45"/>
      <c r="BD965" s="45"/>
      <c r="BE965" s="45"/>
      <c r="BF965" s="43"/>
      <c r="BG965" s="271"/>
      <c r="BH965" s="45"/>
      <c r="BI965" s="46"/>
      <c r="BJ965" s="37"/>
      <c r="BK965" s="29"/>
      <c r="BL965" s="286"/>
      <c r="BM965" s="269">
        <v>17803</v>
      </c>
      <c r="BN965" s="45">
        <v>81</v>
      </c>
      <c r="BO965" s="269">
        <v>812</v>
      </c>
      <c r="BP965" s="45">
        <v>0</v>
      </c>
      <c r="BQ965" s="269">
        <v>50</v>
      </c>
      <c r="BR965" s="45">
        <v>5</v>
      </c>
      <c r="BS965" s="269">
        <v>20</v>
      </c>
      <c r="BT965" s="63" t="s">
        <v>79</v>
      </c>
      <c r="BU965" s="280">
        <v>0</v>
      </c>
      <c r="BV965" s="45">
        <v>0</v>
      </c>
      <c r="BW965" s="46">
        <v>0</v>
      </c>
      <c r="BX965" s="37"/>
      <c r="BY965" s="57"/>
      <c r="BZ965" s="286"/>
      <c r="CA965" s="269">
        <v>5165</v>
      </c>
      <c r="CB965" s="45">
        <v>56</v>
      </c>
      <c r="CC965" s="269">
        <v>281</v>
      </c>
      <c r="CD965" s="45">
        <v>4</v>
      </c>
      <c r="CE965" s="269">
        <v>62</v>
      </c>
      <c r="CF965" s="45">
        <v>4</v>
      </c>
      <c r="CG965" s="269">
        <v>0</v>
      </c>
      <c r="CH965" s="63" t="s">
        <v>99</v>
      </c>
      <c r="CI965" s="280">
        <v>187</v>
      </c>
      <c r="CJ965" s="45">
        <v>748</v>
      </c>
      <c r="CK965" s="46">
        <v>0.13357142857142856</v>
      </c>
      <c r="CL965" s="37"/>
      <c r="CM965" s="29"/>
      <c r="CN965" s="286"/>
      <c r="CO965" s="269">
        <v>11177</v>
      </c>
      <c r="CP965" s="45">
        <v>62</v>
      </c>
      <c r="CQ965" s="269">
        <v>1297</v>
      </c>
      <c r="CR965" s="45">
        <v>5</v>
      </c>
      <c r="CS965" s="269">
        <v>11</v>
      </c>
      <c r="CT965" s="45">
        <v>4</v>
      </c>
      <c r="CU965" s="269">
        <v>3</v>
      </c>
      <c r="CV965" s="63" t="s">
        <v>125</v>
      </c>
      <c r="CW965" s="280">
        <v>726</v>
      </c>
      <c r="CX965" s="45">
        <v>2904</v>
      </c>
      <c r="CY965" s="46">
        <v>0.46838709677419355</v>
      </c>
      <c r="CZ965" s="37" t="s">
        <v>51</v>
      </c>
      <c r="DA965" s="29"/>
      <c r="DB965" s="273" t="s">
        <v>24</v>
      </c>
      <c r="DC965" s="280"/>
      <c r="DD965" s="45"/>
      <c r="DE965" s="45"/>
      <c r="DF965" s="45"/>
      <c r="DG965" s="45"/>
      <c r="DH965" s="45"/>
      <c r="DI965" s="45"/>
      <c r="DJ965" s="43"/>
      <c r="DK965" s="271"/>
      <c r="DL965" s="45"/>
      <c r="DM965" s="46"/>
      <c r="DN965" s="37"/>
      <c r="DO965" s="29"/>
      <c r="DP965" s="273" t="s">
        <v>24</v>
      </c>
      <c r="DQ965" s="280"/>
      <c r="DR965" s="45"/>
      <c r="DS965" s="45"/>
      <c r="DT965" s="45"/>
      <c r="DU965" s="45"/>
      <c r="DV965" s="45"/>
      <c r="DW965" s="45"/>
      <c r="DX965" s="43"/>
      <c r="DY965" s="271"/>
      <c r="DZ965" s="45"/>
      <c r="EA965" s="46"/>
      <c r="EB965" s="37"/>
      <c r="GU965" s="220"/>
      <c r="HX965" s="360"/>
      <c r="HY965" s="286"/>
      <c r="HZ965" s="269">
        <v>1981</v>
      </c>
      <c r="IA965" s="179">
        <v>14</v>
      </c>
      <c r="IB965" s="269">
        <v>67</v>
      </c>
      <c r="IC965" s="45">
        <v>1</v>
      </c>
      <c r="ID965" s="269">
        <v>21</v>
      </c>
      <c r="IE965" s="45">
        <v>1</v>
      </c>
      <c r="IF965" s="269">
        <v>3</v>
      </c>
      <c r="IG965" s="63" t="s">
        <v>64</v>
      </c>
      <c r="IH965" s="280">
        <v>673</v>
      </c>
      <c r="II965" s="45">
        <v>673</v>
      </c>
      <c r="IJ965" s="46">
        <v>0.48071428571428571</v>
      </c>
      <c r="IK965" s="37"/>
      <c r="IL965" s="29"/>
      <c r="IM965" s="286"/>
      <c r="IN965" s="269">
        <v>1769</v>
      </c>
      <c r="IO965" s="45">
        <v>16</v>
      </c>
      <c r="IP965" s="269">
        <v>78</v>
      </c>
      <c r="IQ965" s="45">
        <v>1</v>
      </c>
      <c r="IR965" s="269">
        <v>13</v>
      </c>
      <c r="IS965" s="45">
        <v>1</v>
      </c>
      <c r="IT965" s="269">
        <v>13</v>
      </c>
      <c r="IU965" s="63" t="s">
        <v>90</v>
      </c>
      <c r="IV965" s="280">
        <v>700</v>
      </c>
      <c r="IW965" s="45">
        <v>700</v>
      </c>
      <c r="IX965" s="46">
        <v>0.4375</v>
      </c>
      <c r="IY965" s="37" t="s">
        <v>137</v>
      </c>
      <c r="IZ965" s="278"/>
      <c r="JA965" s="286"/>
      <c r="JB965" s="269">
        <v>2444</v>
      </c>
      <c r="JC965" s="69">
        <v>31</v>
      </c>
      <c r="JD965" s="269">
        <v>151</v>
      </c>
      <c r="JE965" s="45">
        <v>8</v>
      </c>
      <c r="JF965" s="269">
        <v>270</v>
      </c>
      <c r="JG965" s="45">
        <v>20</v>
      </c>
      <c r="JH965" s="269">
        <v>28</v>
      </c>
      <c r="JI965" s="63" t="s">
        <v>87</v>
      </c>
      <c r="JJ965" s="280">
        <v>120</v>
      </c>
      <c r="JK965" s="45">
        <v>2400</v>
      </c>
      <c r="JL965" s="46">
        <v>0.77419354838709675</v>
      </c>
      <c r="JM965" s="37"/>
      <c r="JN965" s="29"/>
      <c r="JO965" s="286"/>
      <c r="JP965" s="269">
        <v>2982</v>
      </c>
      <c r="JQ965" s="45">
        <v>60</v>
      </c>
      <c r="JR965" s="269">
        <v>140</v>
      </c>
      <c r="JS965" s="45">
        <v>4</v>
      </c>
      <c r="JT965" s="269">
        <v>16</v>
      </c>
      <c r="JU965" s="45">
        <v>4</v>
      </c>
      <c r="JV965" s="269">
        <v>10</v>
      </c>
      <c r="JW965" s="63" t="s">
        <v>26</v>
      </c>
      <c r="JX965" s="280">
        <v>189</v>
      </c>
      <c r="JY965" s="45">
        <v>756</v>
      </c>
      <c r="JZ965" s="46">
        <v>0.126</v>
      </c>
      <c r="KA965" s="37"/>
      <c r="KB965" s="51"/>
      <c r="KC965" s="286"/>
      <c r="KD965" s="269">
        <v>8277</v>
      </c>
      <c r="KE965" s="45">
        <v>42</v>
      </c>
      <c r="KF965" s="269">
        <v>484</v>
      </c>
      <c r="KG965" s="45">
        <v>1</v>
      </c>
      <c r="KH965" s="269">
        <v>38</v>
      </c>
      <c r="KI965" s="45">
        <v>2</v>
      </c>
      <c r="KJ965" s="269">
        <v>5</v>
      </c>
      <c r="KK965" s="63" t="s">
        <v>49</v>
      </c>
      <c r="KL965" s="280">
        <v>800</v>
      </c>
      <c r="KM965" s="45">
        <v>1600</v>
      </c>
      <c r="KN965" s="46">
        <v>0.38095238095238093</v>
      </c>
      <c r="KO965" s="37"/>
      <c r="KP965" s="29"/>
      <c r="KQ965" s="286"/>
      <c r="KR965" s="269">
        <v>14672</v>
      </c>
      <c r="KS965" s="45">
        <v>35</v>
      </c>
      <c r="KT965" s="269">
        <v>1746</v>
      </c>
      <c r="KU965" s="45">
        <v>4</v>
      </c>
      <c r="KV965" s="269">
        <v>17</v>
      </c>
      <c r="KW965" s="45">
        <v>5</v>
      </c>
      <c r="KX965" s="269">
        <v>30</v>
      </c>
      <c r="KY965" s="63" t="s">
        <v>98</v>
      </c>
      <c r="KZ965" s="280">
        <v>165</v>
      </c>
      <c r="LA965" s="45">
        <v>825</v>
      </c>
      <c r="LB965" s="46">
        <v>0.23571428571428571</v>
      </c>
      <c r="LC965" s="37"/>
      <c r="LD965" s="29"/>
      <c r="LE965" s="75"/>
      <c r="LF965" s="76"/>
      <c r="LG965" s="76"/>
      <c r="LH965" s="76">
        <v>1165</v>
      </c>
      <c r="LI965" s="76">
        <v>0</v>
      </c>
      <c r="LJ965" s="77">
        <v>2</v>
      </c>
      <c r="LK965" s="76">
        <v>0</v>
      </c>
      <c r="LL965" s="76">
        <v>0</v>
      </c>
      <c r="LM965" s="78" t="s">
        <v>123</v>
      </c>
      <c r="LN965" s="284">
        <v>1000</v>
      </c>
      <c r="LO965" s="76">
        <v>0</v>
      </c>
      <c r="LP965" s="80"/>
      <c r="LQ965" s="37"/>
      <c r="LR965" s="29"/>
      <c r="LS965" s="273" t="s">
        <v>24</v>
      </c>
      <c r="LT965" s="280"/>
      <c r="LU965" s="45"/>
      <c r="LV965" s="45"/>
      <c r="LW965" s="45"/>
      <c r="LX965" s="45"/>
      <c r="LY965" s="45"/>
      <c r="LZ965" s="45"/>
      <c r="MA965" s="43"/>
      <c r="MB965" s="271"/>
      <c r="MC965" s="45"/>
      <c r="MD965" s="46"/>
      <c r="ME965" s="37"/>
      <c r="MF965" s="29"/>
      <c r="MG965" s="273" t="s">
        <v>24</v>
      </c>
      <c r="MH965" s="280"/>
      <c r="MI965" s="45"/>
      <c r="MJ965" s="45"/>
      <c r="MK965" s="45"/>
      <c r="ML965" s="45"/>
      <c r="MM965" s="45"/>
      <c r="MN965" s="45"/>
      <c r="MO965" s="43"/>
      <c r="MP965" s="271"/>
      <c r="MQ965" s="45"/>
      <c r="MR965" s="46"/>
      <c r="MS965" s="37"/>
      <c r="MT965" s="29"/>
      <c r="MU965" s="273" t="s">
        <v>24</v>
      </c>
      <c r="MV965" s="280"/>
      <c r="MW965" s="45"/>
      <c r="MX965" s="45"/>
      <c r="MY965" s="45"/>
      <c r="MZ965" s="45"/>
      <c r="NA965" s="45"/>
      <c r="NB965" s="45"/>
      <c r="NC965" s="43"/>
      <c r="ND965" s="271"/>
      <c r="NE965" s="45"/>
      <c r="NF965" s="46"/>
      <c r="NG965" s="37"/>
      <c r="NH965" s="29"/>
      <c r="NI965" s="273" t="s">
        <v>24</v>
      </c>
      <c r="NJ965" s="280"/>
      <c r="NK965" s="45"/>
      <c r="NL965" s="45"/>
      <c r="NM965" s="45"/>
      <c r="NN965" s="45"/>
      <c r="NO965" s="45"/>
      <c r="NP965" s="45"/>
      <c r="NQ965" s="43"/>
      <c r="NR965" s="271"/>
      <c r="NS965" s="45"/>
      <c r="NT965" s="46"/>
      <c r="NU965" s="37"/>
    </row>
    <row r="966" spans="1:385" ht="16.5" thickTop="1" thickBot="1" x14ac:dyDescent="0.3">
      <c r="A966" s="38"/>
      <c r="B966" s="39"/>
      <c r="C966" s="40"/>
      <c r="D966" s="40"/>
      <c r="E966" s="40"/>
      <c r="F966" s="135"/>
      <c r="G966" s="135"/>
      <c r="H966" s="42"/>
      <c r="I966" s="45"/>
      <c r="J966" s="45" t="s">
        <v>24</v>
      </c>
      <c r="K966" s="45"/>
      <c r="L966" s="45" t="s">
        <v>24</v>
      </c>
      <c r="M966" s="45"/>
      <c r="N966" s="45" t="s">
        <v>24</v>
      </c>
      <c r="O966" s="45"/>
      <c r="P966" s="43"/>
      <c r="Q966" s="271" t="s">
        <v>24</v>
      </c>
      <c r="R966" s="45" t="s">
        <v>24</v>
      </c>
      <c r="S966" s="46" t="s">
        <v>24</v>
      </c>
      <c r="T966" s="37"/>
      <c r="U966" s="29"/>
      <c r="V966" s="273" t="s">
        <v>24</v>
      </c>
      <c r="W966" s="280"/>
      <c r="X966" s="45" t="s">
        <v>24</v>
      </c>
      <c r="Y966" s="45"/>
      <c r="Z966" s="45" t="s">
        <v>24</v>
      </c>
      <c r="AA966" s="45"/>
      <c r="AB966" s="45" t="s">
        <v>24</v>
      </c>
      <c r="AC966" s="45"/>
      <c r="AD966" s="43"/>
      <c r="AE966" s="271" t="s">
        <v>24</v>
      </c>
      <c r="AF966" s="45" t="s">
        <v>24</v>
      </c>
      <c r="AG966" s="46" t="s">
        <v>24</v>
      </c>
      <c r="AH966" s="37"/>
      <c r="AI966" s="29"/>
      <c r="AJ966" s="273" t="s">
        <v>24</v>
      </c>
      <c r="AK966" s="45"/>
      <c r="AL966" s="45" t="s">
        <v>24</v>
      </c>
      <c r="AM966" s="45"/>
      <c r="AN966" s="45" t="s">
        <v>24</v>
      </c>
      <c r="AO966" s="45"/>
      <c r="AP966" s="45" t="s">
        <v>24</v>
      </c>
      <c r="AQ966" s="45"/>
      <c r="AR966" s="43"/>
      <c r="AS966" s="271" t="s">
        <v>24</v>
      </c>
      <c r="AT966" s="45" t="s">
        <v>24</v>
      </c>
      <c r="AU966" s="46" t="s">
        <v>24</v>
      </c>
      <c r="AV966" s="37"/>
      <c r="AW966" s="29"/>
      <c r="AX966" s="273" t="s">
        <v>24</v>
      </c>
      <c r="AY966" s="45"/>
      <c r="AZ966" s="45" t="s">
        <v>24</v>
      </c>
      <c r="BA966" s="45"/>
      <c r="BB966" s="45" t="s">
        <v>24</v>
      </c>
      <c r="BC966" s="45"/>
      <c r="BD966" s="45" t="s">
        <v>24</v>
      </c>
      <c r="BE966" s="45"/>
      <c r="BF966" s="43"/>
      <c r="BG966" s="271" t="s">
        <v>24</v>
      </c>
      <c r="BH966" s="45" t="s">
        <v>24</v>
      </c>
      <c r="BI966" s="46" t="s">
        <v>24</v>
      </c>
      <c r="BJ966" s="37"/>
      <c r="BK966" s="29"/>
      <c r="BL966" s="75"/>
      <c r="BM966" s="76">
        <v>12533</v>
      </c>
      <c r="BN966" s="76">
        <v>46</v>
      </c>
      <c r="BO966" s="76">
        <v>1536</v>
      </c>
      <c r="BP966" s="76">
        <v>11</v>
      </c>
      <c r="BQ966" s="76">
        <v>330</v>
      </c>
      <c r="BR966" s="76">
        <v>20</v>
      </c>
      <c r="BS966" s="76">
        <v>40</v>
      </c>
      <c r="BT966" s="78" t="s">
        <v>87</v>
      </c>
      <c r="BU966" s="284">
        <v>200</v>
      </c>
      <c r="BV966" s="76">
        <v>4000</v>
      </c>
      <c r="BW966" s="80">
        <v>0.86956521739130432</v>
      </c>
      <c r="BX966" s="37"/>
      <c r="BY966" s="57"/>
      <c r="BZ966" s="75"/>
      <c r="CA966" s="76">
        <v>3687</v>
      </c>
      <c r="CB966" s="76">
        <v>19</v>
      </c>
      <c r="CC966" s="76">
        <v>173</v>
      </c>
      <c r="CD966" s="76">
        <v>2</v>
      </c>
      <c r="CE966" s="76">
        <v>280</v>
      </c>
      <c r="CF966" s="76">
        <v>10</v>
      </c>
      <c r="CG966" s="76">
        <v>0</v>
      </c>
      <c r="CH966" s="78" t="s">
        <v>126</v>
      </c>
      <c r="CI966" s="284">
        <v>37</v>
      </c>
      <c r="CJ966" s="76">
        <v>370</v>
      </c>
      <c r="CK966" s="80">
        <v>0.19473684210526315</v>
      </c>
      <c r="CL966" s="37"/>
      <c r="CM966" s="29"/>
      <c r="CN966" s="75"/>
      <c r="CO966" s="76">
        <v>15831</v>
      </c>
      <c r="CP966" s="76">
        <v>103</v>
      </c>
      <c r="CQ966" s="76">
        <v>1097</v>
      </c>
      <c r="CR966" s="76">
        <v>5</v>
      </c>
      <c r="CS966" s="76">
        <v>15</v>
      </c>
      <c r="CT966" s="76">
        <v>5</v>
      </c>
      <c r="CU966" s="76">
        <v>26</v>
      </c>
      <c r="CV966" s="78" t="s">
        <v>79</v>
      </c>
      <c r="CW966" s="284">
        <v>396</v>
      </c>
      <c r="CX966" s="76">
        <v>1980</v>
      </c>
      <c r="CY966" s="80">
        <v>0.19223300970873786</v>
      </c>
      <c r="CZ966" s="37"/>
      <c r="DA966" s="29"/>
      <c r="DB966" s="273" t="s">
        <v>24</v>
      </c>
      <c r="DC966" s="280"/>
      <c r="DD966" s="45" t="s">
        <v>24</v>
      </c>
      <c r="DE966" s="45"/>
      <c r="DF966" s="45" t="s">
        <v>24</v>
      </c>
      <c r="DG966" s="45"/>
      <c r="DH966" s="45" t="s">
        <v>24</v>
      </c>
      <c r="DI966" s="45"/>
      <c r="DJ966" s="43"/>
      <c r="DK966" s="271" t="s">
        <v>24</v>
      </c>
      <c r="DL966" s="45" t="s">
        <v>24</v>
      </c>
      <c r="DM966" s="46" t="s">
        <v>24</v>
      </c>
      <c r="DN966" s="37"/>
      <c r="DO966" s="29"/>
      <c r="DP966" s="273" t="s">
        <v>24</v>
      </c>
      <c r="DQ966" s="280"/>
      <c r="DR966" s="45" t="s">
        <v>24</v>
      </c>
      <c r="DS966" s="45"/>
      <c r="DT966" s="45" t="s">
        <v>24</v>
      </c>
      <c r="DU966" s="45"/>
      <c r="DV966" s="45" t="s">
        <v>24</v>
      </c>
      <c r="DW966" s="45"/>
      <c r="DX966" s="43"/>
      <c r="DY966" s="271" t="s">
        <v>24</v>
      </c>
      <c r="DZ966" s="45" t="s">
        <v>24</v>
      </c>
      <c r="EA966" s="46" t="s">
        <v>24</v>
      </c>
      <c r="EB966" s="37"/>
      <c r="GU966" s="220"/>
      <c r="HX966" s="360"/>
      <c r="HY966" s="75"/>
      <c r="HZ966" s="76">
        <v>1855</v>
      </c>
      <c r="IA966" s="76">
        <v>65</v>
      </c>
      <c r="IB966" s="76">
        <v>69</v>
      </c>
      <c r="IC966" s="76">
        <v>1</v>
      </c>
      <c r="ID966" s="76">
        <v>48</v>
      </c>
      <c r="IE966" s="76">
        <v>2</v>
      </c>
      <c r="IF966" s="76">
        <v>80</v>
      </c>
      <c r="IG966" s="78" t="s">
        <v>99</v>
      </c>
      <c r="IH966" s="284">
        <v>800</v>
      </c>
      <c r="II966" s="76">
        <v>1600</v>
      </c>
      <c r="IJ966" s="80">
        <v>0.24615384615384617</v>
      </c>
      <c r="IK966" s="37"/>
      <c r="IL966" s="29"/>
      <c r="IM966" s="75"/>
      <c r="IN966" s="76">
        <v>2828</v>
      </c>
      <c r="IO966" s="76">
        <v>54</v>
      </c>
      <c r="IP966" s="76">
        <v>110</v>
      </c>
      <c r="IQ966" s="76">
        <v>1</v>
      </c>
      <c r="IR966" s="76">
        <v>19</v>
      </c>
      <c r="IS966" s="76">
        <v>1</v>
      </c>
      <c r="IT966" s="76">
        <v>30</v>
      </c>
      <c r="IU966" s="78" t="s">
        <v>28</v>
      </c>
      <c r="IV966" s="284">
        <v>682</v>
      </c>
      <c r="IW966" s="76">
        <v>682</v>
      </c>
      <c r="IX966" s="80">
        <v>0.1262962962962963</v>
      </c>
      <c r="IY966" s="37" t="s">
        <v>136</v>
      </c>
      <c r="IZ966" s="278"/>
      <c r="JA966" s="75"/>
      <c r="JB966" s="76">
        <v>1540</v>
      </c>
      <c r="JC966" s="76">
        <v>93</v>
      </c>
      <c r="JD966" s="76">
        <v>76</v>
      </c>
      <c r="JE966" s="76">
        <v>2</v>
      </c>
      <c r="JF966" s="76">
        <v>13</v>
      </c>
      <c r="JG966" s="76">
        <v>2</v>
      </c>
      <c r="JH966" s="76">
        <v>0</v>
      </c>
      <c r="JI966" s="78" t="s">
        <v>63</v>
      </c>
      <c r="JJ966" s="284">
        <v>450</v>
      </c>
      <c r="JK966" s="76">
        <v>900</v>
      </c>
      <c r="JL966" s="80">
        <v>9.6774193548387094E-2</v>
      </c>
      <c r="JM966" s="37"/>
      <c r="JN966" s="29"/>
      <c r="JO966" s="75"/>
      <c r="JP966" s="76">
        <v>2241</v>
      </c>
      <c r="JQ966" s="180">
        <v>31</v>
      </c>
      <c r="JR966" s="76">
        <v>118</v>
      </c>
      <c r="JS966" s="76">
        <v>1</v>
      </c>
      <c r="JT966" s="76">
        <v>20</v>
      </c>
      <c r="JU966" s="76">
        <v>2</v>
      </c>
      <c r="JV966" s="76">
        <v>0</v>
      </c>
      <c r="JW966" s="78" t="s">
        <v>27</v>
      </c>
      <c r="JX966" s="284">
        <v>170</v>
      </c>
      <c r="JY966" s="76">
        <v>340</v>
      </c>
      <c r="JZ966" s="80">
        <v>0.10967741935483871</v>
      </c>
      <c r="KA966" s="37"/>
      <c r="KB966" s="51"/>
      <c r="KC966" s="75"/>
      <c r="KD966" s="76">
        <v>7790</v>
      </c>
      <c r="KE966" s="76">
        <v>25</v>
      </c>
      <c r="KF966" s="76">
        <v>309</v>
      </c>
      <c r="KG966" s="76">
        <v>6</v>
      </c>
      <c r="KH966" s="76">
        <v>250</v>
      </c>
      <c r="KI966" s="76">
        <v>20</v>
      </c>
      <c r="KJ966" s="76">
        <v>150</v>
      </c>
      <c r="KK966" s="78" t="s">
        <v>126</v>
      </c>
      <c r="KL966" s="284">
        <v>31</v>
      </c>
      <c r="KM966" s="76">
        <v>620</v>
      </c>
      <c r="KN966" s="80">
        <v>0.248</v>
      </c>
      <c r="KO966" s="37" t="s">
        <v>130</v>
      </c>
      <c r="KP966" s="29"/>
      <c r="KQ966" s="75"/>
      <c r="KR966" s="76">
        <v>15148</v>
      </c>
      <c r="KS966" s="76">
        <v>66</v>
      </c>
      <c r="KT966" s="76">
        <v>1849</v>
      </c>
      <c r="KU966" s="76">
        <v>4</v>
      </c>
      <c r="KV966" s="76">
        <v>70</v>
      </c>
      <c r="KW966" s="76">
        <v>5</v>
      </c>
      <c r="KX966" s="76">
        <v>70</v>
      </c>
      <c r="KY966" s="78" t="s">
        <v>99</v>
      </c>
      <c r="KZ966" s="284">
        <v>187</v>
      </c>
      <c r="LA966" s="76">
        <v>935</v>
      </c>
      <c r="LB966" s="80">
        <v>0.14166666666666666</v>
      </c>
      <c r="LC966" s="37"/>
      <c r="LD966" s="29"/>
      <c r="LE966" s="273">
        <v>45786</v>
      </c>
      <c r="LF966" s="271">
        <v>64877</v>
      </c>
      <c r="LG966" s="285">
        <v>18</v>
      </c>
      <c r="LH966" s="271">
        <v>444</v>
      </c>
      <c r="LI966" s="271">
        <v>0</v>
      </c>
      <c r="LJ966" s="43">
        <v>2</v>
      </c>
      <c r="LK966" s="87">
        <v>0</v>
      </c>
      <c r="LL966" s="271">
        <v>0</v>
      </c>
      <c r="LM966" s="279" t="s">
        <v>68</v>
      </c>
      <c r="LN966" s="272">
        <v>1000</v>
      </c>
      <c r="LO966" s="87">
        <v>0</v>
      </c>
      <c r="LP966" s="275"/>
      <c r="LQ966" s="37"/>
      <c r="LR966" s="29"/>
      <c r="LS966" s="273" t="s">
        <v>24</v>
      </c>
      <c r="LT966" s="280"/>
      <c r="LU966" s="45" t="s">
        <v>24</v>
      </c>
      <c r="LV966" s="45"/>
      <c r="LW966" s="45" t="s">
        <v>24</v>
      </c>
      <c r="LX966" s="45"/>
      <c r="LY966" s="45" t="s">
        <v>24</v>
      </c>
      <c r="LZ966" s="45"/>
      <c r="MA966" s="43"/>
      <c r="MB966" s="271" t="s">
        <v>24</v>
      </c>
      <c r="MC966" s="45" t="s">
        <v>24</v>
      </c>
      <c r="MD966" s="46" t="s">
        <v>24</v>
      </c>
      <c r="ME966" s="37"/>
      <c r="MF966" s="29"/>
      <c r="MG966" s="273" t="s">
        <v>24</v>
      </c>
      <c r="MH966" s="280"/>
      <c r="MI966" s="45" t="s">
        <v>24</v>
      </c>
      <c r="MJ966" s="45"/>
      <c r="MK966" s="45" t="s">
        <v>24</v>
      </c>
      <c r="ML966" s="45"/>
      <c r="MM966" s="45" t="s">
        <v>24</v>
      </c>
      <c r="MN966" s="45"/>
      <c r="MO966" s="43"/>
      <c r="MP966" s="271" t="s">
        <v>24</v>
      </c>
      <c r="MQ966" s="45" t="s">
        <v>24</v>
      </c>
      <c r="MR966" s="46" t="s">
        <v>24</v>
      </c>
      <c r="MS966" s="37"/>
      <c r="MT966" s="29"/>
      <c r="MU966" s="273" t="s">
        <v>24</v>
      </c>
      <c r="MV966" s="280"/>
      <c r="MW966" s="45" t="s">
        <v>24</v>
      </c>
      <c r="MX966" s="45"/>
      <c r="MY966" s="45" t="s">
        <v>24</v>
      </c>
      <c r="MZ966" s="45"/>
      <c r="NA966" s="45" t="s">
        <v>24</v>
      </c>
      <c r="NB966" s="45"/>
      <c r="NC966" s="43"/>
      <c r="ND966" s="271" t="s">
        <v>24</v>
      </c>
      <c r="NE966" s="45" t="s">
        <v>24</v>
      </c>
      <c r="NF966" s="46" t="s">
        <v>24</v>
      </c>
      <c r="NG966" s="37"/>
      <c r="NH966" s="29"/>
      <c r="NI966" s="273" t="s">
        <v>24</v>
      </c>
      <c r="NJ966" s="280"/>
      <c r="NK966" s="45" t="s">
        <v>24</v>
      </c>
      <c r="NL966" s="45"/>
      <c r="NM966" s="45" t="s">
        <v>24</v>
      </c>
      <c r="NN966" s="45"/>
      <c r="NO966" s="45" t="s">
        <v>24</v>
      </c>
      <c r="NP966" s="45"/>
      <c r="NQ966" s="43"/>
      <c r="NR966" s="271" t="s">
        <v>24</v>
      </c>
      <c r="NS966" s="45" t="s">
        <v>24</v>
      </c>
      <c r="NT966" s="46" t="s">
        <v>24</v>
      </c>
      <c r="NU966" s="37"/>
    </row>
    <row r="967" spans="1:385" ht="15.75" thickTop="1" x14ac:dyDescent="0.25">
      <c r="A967" s="38"/>
      <c r="B967" s="39"/>
      <c r="C967" s="40"/>
      <c r="D967" s="40"/>
      <c r="E967" s="40"/>
      <c r="F967" s="135"/>
      <c r="G967" s="135"/>
      <c r="H967" s="42"/>
      <c r="I967" s="45"/>
      <c r="J967" s="45" t="s">
        <v>24</v>
      </c>
      <c r="K967" s="45"/>
      <c r="L967" s="45" t="s">
        <v>24</v>
      </c>
      <c r="M967" s="45"/>
      <c r="N967" s="45" t="s">
        <v>24</v>
      </c>
      <c r="O967" s="45"/>
      <c r="P967" s="43"/>
      <c r="Q967" s="271" t="s">
        <v>24</v>
      </c>
      <c r="R967" s="45" t="s">
        <v>24</v>
      </c>
      <c r="S967" s="46" t="s">
        <v>24</v>
      </c>
      <c r="T967" s="37"/>
      <c r="U967" s="29"/>
      <c r="V967" s="273" t="s">
        <v>24</v>
      </c>
      <c r="W967" s="280"/>
      <c r="X967" s="45" t="s">
        <v>24</v>
      </c>
      <c r="Y967" s="45"/>
      <c r="Z967" s="45" t="s">
        <v>24</v>
      </c>
      <c r="AA967" s="45"/>
      <c r="AB967" s="45" t="s">
        <v>24</v>
      </c>
      <c r="AC967" s="45"/>
      <c r="AD967" s="43"/>
      <c r="AE967" s="271" t="s">
        <v>24</v>
      </c>
      <c r="AF967" s="45" t="s">
        <v>24</v>
      </c>
      <c r="AG967" s="46" t="s">
        <v>24</v>
      </c>
      <c r="AH967" s="37"/>
      <c r="AI967" s="29"/>
      <c r="AJ967" s="273" t="s">
        <v>24</v>
      </c>
      <c r="AK967" s="45"/>
      <c r="AL967" s="45" t="s">
        <v>24</v>
      </c>
      <c r="AM967" s="45"/>
      <c r="AN967" s="45" t="s">
        <v>24</v>
      </c>
      <c r="AO967" s="45"/>
      <c r="AP967" s="45" t="s">
        <v>24</v>
      </c>
      <c r="AQ967" s="45"/>
      <c r="AR967" s="43"/>
      <c r="AS967" s="271" t="s">
        <v>24</v>
      </c>
      <c r="AT967" s="45" t="s">
        <v>24</v>
      </c>
      <c r="AU967" s="46" t="s">
        <v>24</v>
      </c>
      <c r="AV967" s="37"/>
      <c r="AW967" s="29"/>
      <c r="AX967" s="273" t="s">
        <v>24</v>
      </c>
      <c r="AY967" s="45"/>
      <c r="AZ967" s="45" t="s">
        <v>24</v>
      </c>
      <c r="BA967" s="45"/>
      <c r="BB967" s="45" t="s">
        <v>24</v>
      </c>
      <c r="BC967" s="45"/>
      <c r="BD967" s="45" t="s">
        <v>24</v>
      </c>
      <c r="BE967" s="45"/>
      <c r="BF967" s="43"/>
      <c r="BG967" s="271" t="s">
        <v>24</v>
      </c>
      <c r="BH967" s="45" t="s">
        <v>24</v>
      </c>
      <c r="BI967" s="46" t="s">
        <v>24</v>
      </c>
      <c r="BJ967" s="37"/>
      <c r="BK967" s="29"/>
      <c r="BL967" s="273">
        <v>45782</v>
      </c>
      <c r="BM967" s="271">
        <v>15273</v>
      </c>
      <c r="BN967" s="288">
        <v>22</v>
      </c>
      <c r="BO967" s="271">
        <v>668</v>
      </c>
      <c r="BP967" s="87">
        <v>0</v>
      </c>
      <c r="BQ967" s="271">
        <v>16</v>
      </c>
      <c r="BR967" s="271">
        <v>0</v>
      </c>
      <c r="BS967" s="271">
        <v>2</v>
      </c>
      <c r="BT967" s="274" t="s">
        <v>125</v>
      </c>
      <c r="BU967" s="272">
        <v>726</v>
      </c>
      <c r="BV967" s="45">
        <v>0</v>
      </c>
      <c r="BW967" s="89">
        <v>0</v>
      </c>
      <c r="BX967" s="37"/>
      <c r="BY967" s="57"/>
      <c r="BZ967" s="273">
        <v>45782</v>
      </c>
      <c r="CA967" s="271">
        <v>5589</v>
      </c>
      <c r="CB967" s="271">
        <v>43</v>
      </c>
      <c r="CC967" s="271">
        <v>210</v>
      </c>
      <c r="CD967" s="87">
        <v>1</v>
      </c>
      <c r="CE967" s="271">
        <v>9</v>
      </c>
      <c r="CF967" s="271">
        <v>0</v>
      </c>
      <c r="CG967" s="271">
        <v>0</v>
      </c>
      <c r="CH967" s="274" t="s">
        <v>76</v>
      </c>
      <c r="CI967" s="272">
        <v>748</v>
      </c>
      <c r="CJ967" s="45">
        <v>0</v>
      </c>
      <c r="CK967" s="89">
        <v>0</v>
      </c>
      <c r="CL967" s="37"/>
      <c r="CM967" s="29"/>
      <c r="CN967" s="273">
        <v>45782</v>
      </c>
      <c r="CO967" s="271">
        <v>15732</v>
      </c>
      <c r="CP967" s="271">
        <v>75</v>
      </c>
      <c r="CQ967" s="271">
        <v>1142</v>
      </c>
      <c r="CR967" s="87">
        <v>2</v>
      </c>
      <c r="CS967" s="271">
        <v>16</v>
      </c>
      <c r="CT967" s="271">
        <v>2</v>
      </c>
      <c r="CU967" s="271">
        <v>0</v>
      </c>
      <c r="CV967" s="274" t="s">
        <v>91</v>
      </c>
      <c r="CW967" s="272">
        <v>770</v>
      </c>
      <c r="CX967" s="45">
        <v>1540</v>
      </c>
      <c r="CY967" s="89">
        <v>0.20533333333333334</v>
      </c>
      <c r="CZ967" s="37"/>
      <c r="DA967" s="29"/>
      <c r="DB967" s="273" t="s">
        <v>24</v>
      </c>
      <c r="DC967" s="280"/>
      <c r="DD967" s="45" t="s">
        <v>24</v>
      </c>
      <c r="DE967" s="45"/>
      <c r="DF967" s="45" t="s">
        <v>24</v>
      </c>
      <c r="DG967" s="45"/>
      <c r="DH967" s="45" t="s">
        <v>24</v>
      </c>
      <c r="DI967" s="45"/>
      <c r="DJ967" s="43"/>
      <c r="DK967" s="271" t="s">
        <v>24</v>
      </c>
      <c r="DL967" s="45" t="s">
        <v>24</v>
      </c>
      <c r="DM967" s="46" t="s">
        <v>24</v>
      </c>
      <c r="DN967" s="37"/>
      <c r="DO967" s="29"/>
      <c r="DP967" s="273" t="s">
        <v>24</v>
      </c>
      <c r="DQ967" s="280"/>
      <c r="DR967" s="45" t="s">
        <v>24</v>
      </c>
      <c r="DS967" s="45"/>
      <c r="DT967" s="45" t="s">
        <v>24</v>
      </c>
      <c r="DU967" s="45"/>
      <c r="DV967" s="45" t="s">
        <v>24</v>
      </c>
      <c r="DW967" s="45"/>
      <c r="DX967" s="43"/>
      <c r="DY967" s="271" t="s">
        <v>24</v>
      </c>
      <c r="DZ967" s="45" t="s">
        <v>24</v>
      </c>
      <c r="EA967" s="46" t="s">
        <v>24</v>
      </c>
      <c r="EB967" s="37"/>
      <c r="GU967" s="220"/>
      <c r="HX967" s="360"/>
      <c r="HY967" s="273">
        <v>45782</v>
      </c>
      <c r="HZ967" s="271">
        <v>4246</v>
      </c>
      <c r="IA967" s="271">
        <v>55</v>
      </c>
      <c r="IB967" s="271">
        <v>241</v>
      </c>
      <c r="IC967" s="87">
        <v>2</v>
      </c>
      <c r="ID967" s="271">
        <v>8</v>
      </c>
      <c r="IE967" s="271">
        <v>2</v>
      </c>
      <c r="IF967" s="271">
        <v>2</v>
      </c>
      <c r="IG967" s="274" t="s">
        <v>89</v>
      </c>
      <c r="IH967" s="272">
        <v>800</v>
      </c>
      <c r="II967" s="45">
        <v>1600</v>
      </c>
      <c r="IJ967" s="89">
        <v>0.29090909090909089</v>
      </c>
      <c r="IK967" s="37"/>
      <c r="IL967" s="29"/>
      <c r="IM967" s="273">
        <v>45782</v>
      </c>
      <c r="IN967" s="271">
        <v>3130</v>
      </c>
      <c r="IO967" s="271">
        <v>98</v>
      </c>
      <c r="IP967" s="271">
        <v>100</v>
      </c>
      <c r="IQ967" s="87">
        <v>2</v>
      </c>
      <c r="IR967" s="271">
        <v>26</v>
      </c>
      <c r="IS967" s="271">
        <v>2</v>
      </c>
      <c r="IT967" s="271">
        <v>0</v>
      </c>
      <c r="IU967" s="274" t="s">
        <v>23</v>
      </c>
      <c r="IV967" s="272">
        <v>1100</v>
      </c>
      <c r="IW967" s="45">
        <v>2200</v>
      </c>
      <c r="IX967" s="89">
        <v>0.22448979591836735</v>
      </c>
      <c r="IY967" s="37"/>
      <c r="IZ967" s="278"/>
      <c r="JA967" s="273">
        <v>45782</v>
      </c>
      <c r="JB967" s="271">
        <v>2018</v>
      </c>
      <c r="JC967" s="271">
        <v>150</v>
      </c>
      <c r="JD967" s="271">
        <v>123</v>
      </c>
      <c r="JE967" s="87">
        <v>9</v>
      </c>
      <c r="JF967" s="271">
        <v>4</v>
      </c>
      <c r="JG967" s="271">
        <v>4</v>
      </c>
      <c r="JH967" s="271">
        <v>0</v>
      </c>
      <c r="JI967" s="274" t="s">
        <v>1263</v>
      </c>
      <c r="JJ967" s="272">
        <v>1100</v>
      </c>
      <c r="JK967" s="45">
        <v>4400</v>
      </c>
      <c r="JL967" s="89">
        <v>0.29333333333333333</v>
      </c>
      <c r="JM967" s="37"/>
      <c r="JN967" s="29"/>
      <c r="JO967" s="273">
        <v>45782</v>
      </c>
      <c r="JP967" s="271">
        <v>2406</v>
      </c>
      <c r="JQ967" s="288">
        <v>26</v>
      </c>
      <c r="JR967" s="271">
        <v>87</v>
      </c>
      <c r="JS967" s="87">
        <v>3</v>
      </c>
      <c r="JT967" s="271">
        <v>19</v>
      </c>
      <c r="JU967" s="271">
        <v>3</v>
      </c>
      <c r="JV967" s="271">
        <v>0</v>
      </c>
      <c r="JW967" s="282" t="s">
        <v>70</v>
      </c>
      <c r="JX967" s="272">
        <v>1034</v>
      </c>
      <c r="JY967" s="45">
        <v>3102</v>
      </c>
      <c r="JZ967" s="89">
        <v>1.1930769230769231</v>
      </c>
      <c r="KA967" s="37"/>
      <c r="KB967" s="51"/>
      <c r="KC967" s="273">
        <v>45782</v>
      </c>
      <c r="KD967" s="271">
        <v>8731</v>
      </c>
      <c r="KE967" s="271">
        <v>71</v>
      </c>
      <c r="KF967" s="271">
        <v>367</v>
      </c>
      <c r="KG967" s="87">
        <v>3</v>
      </c>
      <c r="KH967" s="271">
        <v>10</v>
      </c>
      <c r="KI967" s="271">
        <v>0</v>
      </c>
      <c r="KJ967" s="271">
        <v>1</v>
      </c>
      <c r="KK967" s="274" t="s">
        <v>128</v>
      </c>
      <c r="KL967" s="272">
        <v>800</v>
      </c>
      <c r="KM967" s="45">
        <v>0</v>
      </c>
      <c r="KN967" s="89">
        <v>0</v>
      </c>
      <c r="KO967" s="37" t="s">
        <v>140</v>
      </c>
      <c r="KP967" s="29"/>
      <c r="KQ967" s="273">
        <v>45782</v>
      </c>
      <c r="KR967" s="271">
        <v>15523</v>
      </c>
      <c r="KS967" s="271">
        <v>83</v>
      </c>
      <c r="KT967" s="271">
        <v>904</v>
      </c>
      <c r="KU967" s="87">
        <v>4</v>
      </c>
      <c r="KV967" s="271">
        <v>10</v>
      </c>
      <c r="KW967" s="271">
        <v>6</v>
      </c>
      <c r="KX967" s="271">
        <v>0</v>
      </c>
      <c r="KY967" s="274" t="s">
        <v>138</v>
      </c>
      <c r="KZ967" s="272">
        <v>1100</v>
      </c>
      <c r="LA967" s="45">
        <v>6600</v>
      </c>
      <c r="LB967" s="89">
        <v>0.79518072289156627</v>
      </c>
      <c r="LC967" s="37"/>
      <c r="LD967" s="29"/>
      <c r="LE967" s="93"/>
      <c r="LF967" s="99"/>
      <c r="LG967" s="99"/>
      <c r="LH967" s="45">
        <v>529</v>
      </c>
      <c r="LI967" s="45">
        <v>0</v>
      </c>
      <c r="LJ967" s="43">
        <v>2</v>
      </c>
      <c r="LK967" s="45">
        <v>0</v>
      </c>
      <c r="LL967" s="45">
        <v>0</v>
      </c>
      <c r="LM967" s="73" t="s">
        <v>124</v>
      </c>
      <c r="LN967" s="280">
        <v>1000</v>
      </c>
      <c r="LO967" s="45">
        <v>0</v>
      </c>
      <c r="LP967" s="148"/>
      <c r="LQ967" s="37"/>
      <c r="LR967" s="29"/>
      <c r="LS967" s="273" t="s">
        <v>24</v>
      </c>
      <c r="LT967" s="280"/>
      <c r="LU967" s="45" t="s">
        <v>24</v>
      </c>
      <c r="LV967" s="45"/>
      <c r="LW967" s="45" t="s">
        <v>24</v>
      </c>
      <c r="LX967" s="45"/>
      <c r="LY967" s="45" t="s">
        <v>24</v>
      </c>
      <c r="LZ967" s="45"/>
      <c r="MA967" s="43"/>
      <c r="MB967" s="271" t="s">
        <v>24</v>
      </c>
      <c r="MC967" s="45" t="s">
        <v>24</v>
      </c>
      <c r="MD967" s="46" t="s">
        <v>24</v>
      </c>
      <c r="ME967" s="37"/>
      <c r="MF967" s="29"/>
      <c r="MG967" s="273" t="s">
        <v>24</v>
      </c>
      <c r="MH967" s="280"/>
      <c r="MI967" s="45" t="s">
        <v>24</v>
      </c>
      <c r="MJ967" s="45"/>
      <c r="MK967" s="45" t="s">
        <v>24</v>
      </c>
      <c r="ML967" s="45"/>
      <c r="MM967" s="45" t="s">
        <v>24</v>
      </c>
      <c r="MN967" s="45"/>
      <c r="MO967" s="43"/>
      <c r="MP967" s="271" t="s">
        <v>24</v>
      </c>
      <c r="MQ967" s="45" t="s">
        <v>24</v>
      </c>
      <c r="MR967" s="46" t="s">
        <v>24</v>
      </c>
      <c r="MS967" s="37"/>
      <c r="MT967" s="29"/>
      <c r="MU967" s="273" t="s">
        <v>24</v>
      </c>
      <c r="MV967" s="280"/>
      <c r="MW967" s="45" t="s">
        <v>24</v>
      </c>
      <c r="MX967" s="45"/>
      <c r="MY967" s="45" t="s">
        <v>24</v>
      </c>
      <c r="MZ967" s="45"/>
      <c r="NA967" s="45" t="s">
        <v>24</v>
      </c>
      <c r="NB967" s="45"/>
      <c r="NC967" s="43"/>
      <c r="ND967" s="271" t="s">
        <v>24</v>
      </c>
      <c r="NE967" s="45" t="s">
        <v>24</v>
      </c>
      <c r="NF967" s="46" t="s">
        <v>24</v>
      </c>
      <c r="NG967" s="37"/>
      <c r="NH967" s="29"/>
      <c r="NI967" s="273" t="s">
        <v>24</v>
      </c>
      <c r="NJ967" s="280"/>
      <c r="NK967" s="45" t="s">
        <v>24</v>
      </c>
      <c r="NL967" s="45"/>
      <c r="NM967" s="45" t="s">
        <v>24</v>
      </c>
      <c r="NN967" s="45"/>
      <c r="NO967" s="45" t="s">
        <v>24</v>
      </c>
      <c r="NP967" s="45"/>
      <c r="NQ967" s="43"/>
      <c r="NR967" s="271" t="s">
        <v>24</v>
      </c>
      <c r="NS967" s="45" t="s">
        <v>24</v>
      </c>
      <c r="NT967" s="46" t="s">
        <v>24</v>
      </c>
      <c r="NU967" s="37"/>
    </row>
    <row r="968" spans="1:385" ht="15.75" thickBot="1" x14ac:dyDescent="0.3">
      <c r="A968" s="38"/>
      <c r="B968" s="39"/>
      <c r="C968" s="40"/>
      <c r="D968" s="40"/>
      <c r="E968" s="40"/>
      <c r="F968" s="135"/>
      <c r="G968" s="135"/>
      <c r="H968" s="42"/>
      <c r="I968" s="45"/>
      <c r="J968" s="45" t="s">
        <v>24</v>
      </c>
      <c r="K968" s="45"/>
      <c r="L968" s="45" t="s">
        <v>24</v>
      </c>
      <c r="M968" s="45"/>
      <c r="N968" s="45" t="s">
        <v>24</v>
      </c>
      <c r="O968" s="45"/>
      <c r="P968" s="43"/>
      <c r="Q968" s="271" t="s">
        <v>24</v>
      </c>
      <c r="R968" s="45" t="s">
        <v>24</v>
      </c>
      <c r="S968" s="46" t="s">
        <v>24</v>
      </c>
      <c r="T968" s="37"/>
      <c r="U968" s="29"/>
      <c r="V968" s="273" t="s">
        <v>24</v>
      </c>
      <c r="W968" s="280"/>
      <c r="X968" s="45" t="s">
        <v>24</v>
      </c>
      <c r="Y968" s="45"/>
      <c r="Z968" s="45" t="s">
        <v>24</v>
      </c>
      <c r="AA968" s="45"/>
      <c r="AB968" s="45" t="s">
        <v>24</v>
      </c>
      <c r="AC968" s="45"/>
      <c r="AD968" s="43"/>
      <c r="AE968" s="271" t="s">
        <v>24</v>
      </c>
      <c r="AF968" s="45" t="s">
        <v>24</v>
      </c>
      <c r="AG968" s="46" t="s">
        <v>24</v>
      </c>
      <c r="AH968" s="37"/>
      <c r="AI968" s="29"/>
      <c r="AJ968" s="273" t="s">
        <v>24</v>
      </c>
      <c r="AK968" s="45"/>
      <c r="AL968" s="45" t="s">
        <v>24</v>
      </c>
      <c r="AM968" s="45"/>
      <c r="AN968" s="45" t="s">
        <v>24</v>
      </c>
      <c r="AO968" s="45"/>
      <c r="AP968" s="45" t="s">
        <v>24</v>
      </c>
      <c r="AQ968" s="45"/>
      <c r="AR968" s="43"/>
      <c r="AS968" s="271" t="s">
        <v>24</v>
      </c>
      <c r="AT968" s="45" t="s">
        <v>24</v>
      </c>
      <c r="AU968" s="46" t="s">
        <v>24</v>
      </c>
      <c r="AV968" s="37"/>
      <c r="AW968" s="29"/>
      <c r="AX968" s="273" t="s">
        <v>24</v>
      </c>
      <c r="AY968" s="45"/>
      <c r="AZ968" s="45" t="s">
        <v>24</v>
      </c>
      <c r="BA968" s="45"/>
      <c r="BB968" s="45" t="s">
        <v>24</v>
      </c>
      <c r="BC968" s="45"/>
      <c r="BD968" s="45" t="s">
        <v>24</v>
      </c>
      <c r="BE968" s="45"/>
      <c r="BF968" s="43"/>
      <c r="BG968" s="271" t="s">
        <v>24</v>
      </c>
      <c r="BH968" s="45" t="s">
        <v>24</v>
      </c>
      <c r="BI968" s="46" t="s">
        <v>24</v>
      </c>
      <c r="BJ968" s="37"/>
      <c r="BK968" s="29"/>
      <c r="BL968" s="47"/>
      <c r="BM968" s="271">
        <v>13719</v>
      </c>
      <c r="BN968" s="45">
        <v>51</v>
      </c>
      <c r="BO968" s="271">
        <v>532</v>
      </c>
      <c r="BP968" s="45">
        <v>3</v>
      </c>
      <c r="BQ968" s="271">
        <v>11</v>
      </c>
      <c r="BR968" s="45">
        <v>2</v>
      </c>
      <c r="BS968" s="271">
        <v>0</v>
      </c>
      <c r="BT968" s="63" t="s">
        <v>75</v>
      </c>
      <c r="BU968" s="280">
        <v>760</v>
      </c>
      <c r="BV968" s="43">
        <v>1520</v>
      </c>
      <c r="BW968" s="46">
        <v>0.29803921568627451</v>
      </c>
      <c r="BX968" s="37"/>
      <c r="BY968" s="98"/>
      <c r="BZ968" s="47"/>
      <c r="CA968" s="271">
        <v>5594</v>
      </c>
      <c r="CB968" s="45">
        <v>34</v>
      </c>
      <c r="CC968" s="271">
        <v>187</v>
      </c>
      <c r="CD968" s="45">
        <v>1</v>
      </c>
      <c r="CE968" s="271">
        <v>11</v>
      </c>
      <c r="CF968" s="45">
        <v>1</v>
      </c>
      <c r="CG968" s="45">
        <v>0</v>
      </c>
      <c r="CH968" s="63" t="s">
        <v>88</v>
      </c>
      <c r="CI968" s="280">
        <v>1100</v>
      </c>
      <c r="CJ968" s="43">
        <v>1100</v>
      </c>
      <c r="CK968" s="46">
        <v>0.3235294117647059</v>
      </c>
      <c r="CL968" s="37"/>
      <c r="CM968" s="29"/>
      <c r="CN968" s="47"/>
      <c r="CO968" s="271">
        <v>14539</v>
      </c>
      <c r="CP968" s="45">
        <v>42</v>
      </c>
      <c r="CQ968" s="271">
        <v>1050</v>
      </c>
      <c r="CR968" s="45">
        <v>3</v>
      </c>
      <c r="CS968" s="271">
        <v>3</v>
      </c>
      <c r="CT968" s="45">
        <v>5</v>
      </c>
      <c r="CU968" s="271">
        <v>7</v>
      </c>
      <c r="CV968" s="63" t="s">
        <v>1263</v>
      </c>
      <c r="CW968" s="280">
        <v>1100</v>
      </c>
      <c r="CX968" s="43">
        <v>5500</v>
      </c>
      <c r="CY968" s="46">
        <v>1.3095238095238095</v>
      </c>
      <c r="CZ968" s="37" t="s">
        <v>141</v>
      </c>
      <c r="DA968" s="29"/>
      <c r="DB968" s="273" t="s">
        <v>24</v>
      </c>
      <c r="DC968" s="280"/>
      <c r="DD968" s="45" t="s">
        <v>24</v>
      </c>
      <c r="DE968" s="45"/>
      <c r="DF968" s="45" t="s">
        <v>24</v>
      </c>
      <c r="DG968" s="45"/>
      <c r="DH968" s="45" t="s">
        <v>24</v>
      </c>
      <c r="DI968" s="45"/>
      <c r="DJ968" s="43"/>
      <c r="DK968" s="271" t="s">
        <v>24</v>
      </c>
      <c r="DL968" s="45" t="s">
        <v>24</v>
      </c>
      <c r="DM968" s="46" t="s">
        <v>24</v>
      </c>
      <c r="DN968" s="37"/>
      <c r="DO968" s="29"/>
      <c r="DP968" s="273" t="s">
        <v>24</v>
      </c>
      <c r="DQ968" s="280"/>
      <c r="DR968" s="45" t="s">
        <v>24</v>
      </c>
      <c r="DS968" s="45"/>
      <c r="DT968" s="45" t="s">
        <v>24</v>
      </c>
      <c r="DU968" s="45"/>
      <c r="DV968" s="45" t="s">
        <v>24</v>
      </c>
      <c r="DW968" s="45"/>
      <c r="DX968" s="43"/>
      <c r="DY968" s="271" t="s">
        <v>24</v>
      </c>
      <c r="DZ968" s="45" t="s">
        <v>24</v>
      </c>
      <c r="EA968" s="46" t="s">
        <v>24</v>
      </c>
      <c r="EB968" s="37"/>
      <c r="GU968" s="220"/>
      <c r="HX968" s="360"/>
      <c r="HY968" s="47"/>
      <c r="HZ968" s="271">
        <v>2327</v>
      </c>
      <c r="IA968" s="45">
        <v>42</v>
      </c>
      <c r="IB968" s="271">
        <v>67</v>
      </c>
      <c r="IC968" s="45">
        <v>0</v>
      </c>
      <c r="ID968" s="271">
        <v>24</v>
      </c>
      <c r="IE968" s="45">
        <v>0</v>
      </c>
      <c r="IF968" s="271">
        <v>0</v>
      </c>
      <c r="IG968" s="63" t="s">
        <v>91</v>
      </c>
      <c r="IH968" s="280">
        <v>770</v>
      </c>
      <c r="II968" s="43">
        <v>0</v>
      </c>
      <c r="IJ968" s="46">
        <v>0</v>
      </c>
      <c r="IK968" s="37"/>
      <c r="IL968" s="29"/>
      <c r="IM968" s="47"/>
      <c r="IN968" s="271">
        <v>2897</v>
      </c>
      <c r="IO968" s="45">
        <v>95</v>
      </c>
      <c r="IP968" s="271">
        <v>70</v>
      </c>
      <c r="IQ968" s="45">
        <v>1</v>
      </c>
      <c r="IR968" s="271">
        <v>9</v>
      </c>
      <c r="IS968" s="45">
        <v>3</v>
      </c>
      <c r="IT968" s="45">
        <v>0</v>
      </c>
      <c r="IU968" s="63" t="s">
        <v>76</v>
      </c>
      <c r="IV968" s="280">
        <v>900</v>
      </c>
      <c r="IW968" s="43">
        <v>2700</v>
      </c>
      <c r="IX968" s="46">
        <v>0.28421052631578947</v>
      </c>
      <c r="IY968" s="37"/>
      <c r="IZ968" s="278"/>
      <c r="JA968" s="47"/>
      <c r="JB968" s="271">
        <v>1761</v>
      </c>
      <c r="JC968" s="45">
        <v>90</v>
      </c>
      <c r="JD968" s="271">
        <v>65</v>
      </c>
      <c r="JE968" s="45">
        <v>1</v>
      </c>
      <c r="JF968" s="271">
        <v>21</v>
      </c>
      <c r="JG968" s="45">
        <v>1</v>
      </c>
      <c r="JH968" s="45">
        <v>0</v>
      </c>
      <c r="JI968" s="63" t="s">
        <v>21</v>
      </c>
      <c r="JJ968" s="280">
        <v>726</v>
      </c>
      <c r="JK968" s="43">
        <v>726</v>
      </c>
      <c r="JL968" s="46">
        <v>8.0666666666666664E-2</v>
      </c>
      <c r="JM968" s="37"/>
      <c r="JN968" s="29"/>
      <c r="JO968" s="47"/>
      <c r="JP968" s="271">
        <v>2417</v>
      </c>
      <c r="JQ968" s="69">
        <v>29</v>
      </c>
      <c r="JR968" s="271">
        <v>55</v>
      </c>
      <c r="JS968" s="45">
        <v>1</v>
      </c>
      <c r="JT968" s="271">
        <v>15</v>
      </c>
      <c r="JU968" s="45">
        <v>1</v>
      </c>
      <c r="JV968" s="45">
        <v>0</v>
      </c>
      <c r="JW968" s="64" t="s">
        <v>81</v>
      </c>
      <c r="JX968" s="280">
        <v>1200</v>
      </c>
      <c r="JY968" s="43">
        <v>1200</v>
      </c>
      <c r="JZ968" s="46">
        <v>0.41379310344827586</v>
      </c>
      <c r="KA968" s="37"/>
      <c r="KB968" s="97"/>
      <c r="KC968" s="47"/>
      <c r="KD968" s="271">
        <v>7946</v>
      </c>
      <c r="KE968" s="45">
        <v>23</v>
      </c>
      <c r="KF968" s="271">
        <v>231</v>
      </c>
      <c r="KG968" s="45">
        <v>1</v>
      </c>
      <c r="KH968" s="271">
        <v>27</v>
      </c>
      <c r="KI968" s="45">
        <v>1</v>
      </c>
      <c r="KJ968" s="271">
        <v>0</v>
      </c>
      <c r="KK968" s="63" t="s">
        <v>23</v>
      </c>
      <c r="KL968" s="280">
        <v>1000</v>
      </c>
      <c r="KM968" s="43">
        <v>1000</v>
      </c>
      <c r="KN968" s="46">
        <v>0.43478260869565216</v>
      </c>
      <c r="KO968" s="37" t="s">
        <v>139</v>
      </c>
      <c r="KP968" s="29"/>
      <c r="KQ968" s="47"/>
      <c r="KR968" s="271">
        <v>17778</v>
      </c>
      <c r="KS968" s="45">
        <v>41</v>
      </c>
      <c r="KT968" s="271">
        <v>1003</v>
      </c>
      <c r="KU968" s="45">
        <v>2</v>
      </c>
      <c r="KV968" s="271">
        <v>12</v>
      </c>
      <c r="KW968" s="45">
        <v>0</v>
      </c>
      <c r="KX968" s="271">
        <v>0</v>
      </c>
      <c r="KY968" s="63" t="s">
        <v>97</v>
      </c>
      <c r="KZ968" s="280">
        <v>800</v>
      </c>
      <c r="LA968" s="43">
        <v>0</v>
      </c>
      <c r="LB968" s="46">
        <v>0</v>
      </c>
      <c r="LC968" s="37"/>
      <c r="LD968" s="29"/>
      <c r="LE968" s="75"/>
      <c r="LF968" s="76"/>
      <c r="LG968" s="76"/>
      <c r="LH968" s="76">
        <v>1165</v>
      </c>
      <c r="LI968" s="76">
        <v>0</v>
      </c>
      <c r="LJ968" s="43">
        <v>2</v>
      </c>
      <c r="LK968" s="76">
        <v>0</v>
      </c>
      <c r="LL968" s="76">
        <v>0</v>
      </c>
      <c r="LM968" s="78" t="s">
        <v>123</v>
      </c>
      <c r="LN968" s="284">
        <v>1000</v>
      </c>
      <c r="LO968" s="76">
        <v>0</v>
      </c>
      <c r="LP968" s="80"/>
      <c r="LQ968" s="37"/>
      <c r="LR968" s="29"/>
      <c r="LS968" s="273" t="s">
        <v>24</v>
      </c>
      <c r="LT968" s="280"/>
      <c r="LU968" s="45" t="s">
        <v>24</v>
      </c>
      <c r="LV968" s="45"/>
      <c r="LW968" s="45" t="s">
        <v>24</v>
      </c>
      <c r="LX968" s="45"/>
      <c r="LY968" s="45" t="s">
        <v>24</v>
      </c>
      <c r="LZ968" s="45"/>
      <c r="MA968" s="43"/>
      <c r="MB968" s="271" t="s">
        <v>24</v>
      </c>
      <c r="MC968" s="45" t="s">
        <v>24</v>
      </c>
      <c r="MD968" s="46" t="s">
        <v>24</v>
      </c>
      <c r="ME968" s="37"/>
      <c r="MF968" s="29"/>
      <c r="MG968" s="273" t="s">
        <v>24</v>
      </c>
      <c r="MH968" s="280"/>
      <c r="MI968" s="45" t="s">
        <v>24</v>
      </c>
      <c r="MJ968" s="45"/>
      <c r="MK968" s="45" t="s">
        <v>24</v>
      </c>
      <c r="ML968" s="45"/>
      <c r="MM968" s="45" t="s">
        <v>24</v>
      </c>
      <c r="MN968" s="45"/>
      <c r="MO968" s="43"/>
      <c r="MP968" s="271" t="s">
        <v>24</v>
      </c>
      <c r="MQ968" s="45" t="s">
        <v>24</v>
      </c>
      <c r="MR968" s="46" t="s">
        <v>24</v>
      </c>
      <c r="MS968" s="37"/>
      <c r="MT968" s="29"/>
      <c r="MU968" s="273" t="s">
        <v>24</v>
      </c>
      <c r="MV968" s="280"/>
      <c r="MW968" s="45" t="s">
        <v>24</v>
      </c>
      <c r="MX968" s="45"/>
      <c r="MY968" s="45" t="s">
        <v>24</v>
      </c>
      <c r="MZ968" s="45"/>
      <c r="NA968" s="45" t="s">
        <v>24</v>
      </c>
      <c r="NB968" s="45"/>
      <c r="NC968" s="43"/>
      <c r="ND968" s="271" t="s">
        <v>24</v>
      </c>
      <c r="NE968" s="45" t="s">
        <v>24</v>
      </c>
      <c r="NF968" s="46" t="s">
        <v>24</v>
      </c>
      <c r="NG968" s="37"/>
      <c r="NH968" s="29"/>
      <c r="NI968" s="273" t="s">
        <v>24</v>
      </c>
      <c r="NJ968" s="280"/>
      <c r="NK968" s="45" t="s">
        <v>24</v>
      </c>
      <c r="NL968" s="45"/>
      <c r="NM968" s="45" t="s">
        <v>24</v>
      </c>
      <c r="NN968" s="45"/>
      <c r="NO968" s="45" t="s">
        <v>24</v>
      </c>
      <c r="NP968" s="45"/>
      <c r="NQ968" s="43"/>
      <c r="NR968" s="271" t="s">
        <v>24</v>
      </c>
      <c r="NS968" s="45" t="s">
        <v>24</v>
      </c>
      <c r="NT968" s="46" t="s">
        <v>24</v>
      </c>
      <c r="NU968" s="37"/>
    </row>
    <row r="969" spans="1:385" ht="15.75" thickTop="1" x14ac:dyDescent="0.25">
      <c r="A969" s="38"/>
      <c r="B969" s="39"/>
      <c r="C969" s="40"/>
      <c r="D969" s="40"/>
      <c r="E969" s="40"/>
      <c r="F969" s="135"/>
      <c r="G969" s="135"/>
      <c r="H969" s="42"/>
      <c r="I969" s="45"/>
      <c r="J969" s="45" t="s">
        <v>24</v>
      </c>
      <c r="K969" s="45"/>
      <c r="L969" s="45" t="s">
        <v>24</v>
      </c>
      <c r="M969" s="45"/>
      <c r="N969" s="45" t="s">
        <v>24</v>
      </c>
      <c r="O969" s="45"/>
      <c r="P969" s="43"/>
      <c r="Q969" s="271" t="s">
        <v>24</v>
      </c>
      <c r="R969" s="45" t="s">
        <v>24</v>
      </c>
      <c r="S969" s="46" t="s">
        <v>24</v>
      </c>
      <c r="T969" s="37"/>
      <c r="U969" s="29"/>
      <c r="V969" s="273" t="s">
        <v>24</v>
      </c>
      <c r="W969" s="280"/>
      <c r="X969" s="45" t="s">
        <v>24</v>
      </c>
      <c r="Y969" s="45"/>
      <c r="Z969" s="45" t="s">
        <v>24</v>
      </c>
      <c r="AA969" s="45"/>
      <c r="AB969" s="45" t="s">
        <v>24</v>
      </c>
      <c r="AC969" s="45"/>
      <c r="AD969" s="43"/>
      <c r="AE969" s="271" t="s">
        <v>24</v>
      </c>
      <c r="AF969" s="45" t="s">
        <v>24</v>
      </c>
      <c r="AG969" s="46" t="s">
        <v>24</v>
      </c>
      <c r="AH969" s="37"/>
      <c r="AI969" s="29"/>
      <c r="AJ969" s="273" t="s">
        <v>24</v>
      </c>
      <c r="AK969" s="45"/>
      <c r="AL969" s="45" t="s">
        <v>24</v>
      </c>
      <c r="AM969" s="45"/>
      <c r="AN969" s="45" t="s">
        <v>24</v>
      </c>
      <c r="AO969" s="45"/>
      <c r="AP969" s="45" t="s">
        <v>24</v>
      </c>
      <c r="AQ969" s="45"/>
      <c r="AR969" s="43"/>
      <c r="AS969" s="271" t="s">
        <v>24</v>
      </c>
      <c r="AT969" s="45" t="s">
        <v>24</v>
      </c>
      <c r="AU969" s="46" t="s">
        <v>24</v>
      </c>
      <c r="AV969" s="37"/>
      <c r="AW969" s="29"/>
      <c r="AX969" s="273" t="s">
        <v>24</v>
      </c>
      <c r="AY969" s="45"/>
      <c r="AZ969" s="45" t="s">
        <v>24</v>
      </c>
      <c r="BA969" s="45"/>
      <c r="BB969" s="45" t="s">
        <v>24</v>
      </c>
      <c r="BC969" s="45"/>
      <c r="BD969" s="45" t="s">
        <v>24</v>
      </c>
      <c r="BE969" s="45"/>
      <c r="BF969" s="43"/>
      <c r="BG969" s="271" t="s">
        <v>24</v>
      </c>
      <c r="BH969" s="45" t="s">
        <v>24</v>
      </c>
      <c r="BI969" s="46" t="s">
        <v>24</v>
      </c>
      <c r="BJ969" s="37"/>
      <c r="BK969" s="29"/>
      <c r="BL969" s="47"/>
      <c r="BM969" s="269">
        <v>17838</v>
      </c>
      <c r="BN969" s="45">
        <v>35</v>
      </c>
      <c r="BO969" s="269">
        <v>817</v>
      </c>
      <c r="BP969" s="45">
        <v>5</v>
      </c>
      <c r="BQ969" s="269">
        <v>65</v>
      </c>
      <c r="BR969" s="45">
        <v>5</v>
      </c>
      <c r="BS969" s="269">
        <v>0</v>
      </c>
      <c r="BT969" s="63" t="s">
        <v>79</v>
      </c>
      <c r="BU969" s="280">
        <v>0</v>
      </c>
      <c r="BV969" s="45">
        <v>0</v>
      </c>
      <c r="BW969" s="46">
        <v>0</v>
      </c>
      <c r="BX969" s="37" t="s">
        <v>48</v>
      </c>
      <c r="BY969" s="57"/>
      <c r="BZ969" s="47"/>
      <c r="CA969" s="269">
        <v>5280</v>
      </c>
      <c r="CB969" s="45">
        <v>115</v>
      </c>
      <c r="CC969" s="269">
        <v>290</v>
      </c>
      <c r="CD969" s="45">
        <v>9</v>
      </c>
      <c r="CE969" s="269">
        <v>50</v>
      </c>
      <c r="CF969" s="45">
        <v>12</v>
      </c>
      <c r="CG969" s="45">
        <v>0</v>
      </c>
      <c r="CH969" s="63" t="s">
        <v>99</v>
      </c>
      <c r="CI969" s="280">
        <v>187</v>
      </c>
      <c r="CJ969" s="45">
        <v>2244</v>
      </c>
      <c r="CK969" s="46">
        <v>0.19513043478260869</v>
      </c>
      <c r="CL969" s="37"/>
      <c r="CM969" s="29"/>
      <c r="CN969" s="47"/>
      <c r="CO969" s="269">
        <v>11225</v>
      </c>
      <c r="CP969" s="45">
        <v>48</v>
      </c>
      <c r="CQ969" s="269">
        <v>1304</v>
      </c>
      <c r="CR969" s="45">
        <v>7</v>
      </c>
      <c r="CS969" s="269">
        <v>11</v>
      </c>
      <c r="CT969" s="45">
        <v>3</v>
      </c>
      <c r="CU969" s="269">
        <v>5</v>
      </c>
      <c r="CV969" s="63" t="s">
        <v>125</v>
      </c>
      <c r="CW969" s="280">
        <v>726</v>
      </c>
      <c r="CX969" s="45">
        <v>2178</v>
      </c>
      <c r="CY969" s="46">
        <v>0.45374999999999999</v>
      </c>
      <c r="CZ969" s="37" t="s">
        <v>142</v>
      </c>
      <c r="DA969" s="29"/>
      <c r="DB969" s="273" t="s">
        <v>24</v>
      </c>
      <c r="DC969" s="280"/>
      <c r="DD969" s="45" t="s">
        <v>24</v>
      </c>
      <c r="DE969" s="45"/>
      <c r="DF969" s="45" t="s">
        <v>24</v>
      </c>
      <c r="DG969" s="45"/>
      <c r="DH969" s="45" t="s">
        <v>24</v>
      </c>
      <c r="DI969" s="45"/>
      <c r="DJ969" s="43"/>
      <c r="DK969" s="271" t="s">
        <v>24</v>
      </c>
      <c r="DL969" s="45" t="s">
        <v>24</v>
      </c>
      <c r="DM969" s="46" t="s">
        <v>24</v>
      </c>
      <c r="DN969" s="37"/>
      <c r="DO969" s="29"/>
      <c r="DP969" s="273" t="s">
        <v>24</v>
      </c>
      <c r="DQ969" s="280"/>
      <c r="DR969" s="45" t="s">
        <v>24</v>
      </c>
      <c r="DS969" s="45"/>
      <c r="DT969" s="45" t="s">
        <v>24</v>
      </c>
      <c r="DU969" s="45"/>
      <c r="DV969" s="45" t="s">
        <v>24</v>
      </c>
      <c r="DW969" s="45"/>
      <c r="DX969" s="43"/>
      <c r="DY969" s="271" t="s">
        <v>24</v>
      </c>
      <c r="DZ969" s="45" t="s">
        <v>24</v>
      </c>
      <c r="EA969" s="46" t="s">
        <v>24</v>
      </c>
      <c r="EB969" s="37"/>
      <c r="GU969" s="220"/>
      <c r="HX969" s="360"/>
      <c r="HY969" s="47"/>
      <c r="HZ969" s="269">
        <v>2056</v>
      </c>
      <c r="IA969" s="45">
        <v>75</v>
      </c>
      <c r="IB969" s="269">
        <v>71</v>
      </c>
      <c r="IC969" s="45">
        <v>4</v>
      </c>
      <c r="ID969" s="269">
        <v>20</v>
      </c>
      <c r="IE969" s="45">
        <v>4</v>
      </c>
      <c r="IF969" s="269">
        <v>4</v>
      </c>
      <c r="IG969" s="63" t="s">
        <v>64</v>
      </c>
      <c r="IH969" s="280">
        <v>673</v>
      </c>
      <c r="II969" s="45">
        <v>2692</v>
      </c>
      <c r="IJ969" s="46">
        <v>0.35893333333333333</v>
      </c>
      <c r="IK969" s="37"/>
      <c r="IL969" s="29"/>
      <c r="IM969" s="47"/>
      <c r="IN969" s="269">
        <v>1841</v>
      </c>
      <c r="IO969" s="45">
        <v>72</v>
      </c>
      <c r="IP969" s="269">
        <v>82</v>
      </c>
      <c r="IQ969" s="45">
        <v>4</v>
      </c>
      <c r="IR969" s="269">
        <v>21</v>
      </c>
      <c r="IS969" s="45">
        <v>5</v>
      </c>
      <c r="IT969" s="45">
        <v>20</v>
      </c>
      <c r="IU969" s="63" t="s">
        <v>1264</v>
      </c>
      <c r="IV969" s="280">
        <v>165</v>
      </c>
      <c r="IW969" s="45">
        <v>825</v>
      </c>
      <c r="IX969" s="46">
        <v>0.11458333333333333</v>
      </c>
      <c r="IY969" s="37"/>
      <c r="IZ969" s="278"/>
      <c r="JA969" s="47"/>
      <c r="JB969" s="269">
        <v>2526</v>
      </c>
      <c r="JC969" s="45">
        <v>82</v>
      </c>
      <c r="JD969" s="269">
        <v>167</v>
      </c>
      <c r="JE969" s="45">
        <v>16</v>
      </c>
      <c r="JF969" s="269">
        <v>280</v>
      </c>
      <c r="JG969" s="45">
        <v>18</v>
      </c>
      <c r="JH969" s="45">
        <v>0</v>
      </c>
      <c r="JI969" s="63" t="s">
        <v>87</v>
      </c>
      <c r="JJ969" s="280">
        <v>120</v>
      </c>
      <c r="JK969" s="45">
        <v>2160</v>
      </c>
      <c r="JL969" s="46">
        <v>0.26341463414634148</v>
      </c>
      <c r="JM969" s="37"/>
      <c r="JN969" s="29"/>
      <c r="JO969" s="47"/>
      <c r="JP969" s="269">
        <v>3141</v>
      </c>
      <c r="JQ969" s="45">
        <v>159</v>
      </c>
      <c r="JR969" s="269">
        <v>149</v>
      </c>
      <c r="JS969" s="45">
        <v>9</v>
      </c>
      <c r="JT969" s="269">
        <v>19</v>
      </c>
      <c r="JU969" s="45">
        <v>7</v>
      </c>
      <c r="JV969" s="45">
        <v>0</v>
      </c>
      <c r="JW969" s="63" t="s">
        <v>26</v>
      </c>
      <c r="JX969" s="280">
        <v>189</v>
      </c>
      <c r="JY969" s="45">
        <v>1323</v>
      </c>
      <c r="JZ969" s="46">
        <v>8.3207547169811324E-2</v>
      </c>
      <c r="KA969" s="37"/>
      <c r="KB969" s="51"/>
      <c r="KC969" s="47"/>
      <c r="KD969" s="269">
        <v>8324</v>
      </c>
      <c r="KE969" s="45">
        <v>47</v>
      </c>
      <c r="KF969" s="269">
        <v>487</v>
      </c>
      <c r="KG969" s="45">
        <v>3</v>
      </c>
      <c r="KH969" s="269">
        <v>40</v>
      </c>
      <c r="KI969" s="45">
        <v>3</v>
      </c>
      <c r="KJ969" s="269">
        <v>0</v>
      </c>
      <c r="KK969" s="63" t="s">
        <v>49</v>
      </c>
      <c r="KL969" s="280">
        <v>800</v>
      </c>
      <c r="KM969" s="45">
        <v>2400</v>
      </c>
      <c r="KN969" s="46">
        <v>0.51063829787234039</v>
      </c>
      <c r="KO969" s="37"/>
      <c r="KP969" s="29"/>
      <c r="KQ969" s="47"/>
      <c r="KR969" s="269">
        <v>14712</v>
      </c>
      <c r="KS969" s="45">
        <v>40</v>
      </c>
      <c r="KT969" s="269">
        <v>1746</v>
      </c>
      <c r="KU969" s="45">
        <v>0</v>
      </c>
      <c r="KV969" s="269">
        <v>46</v>
      </c>
      <c r="KW969" s="45">
        <v>1</v>
      </c>
      <c r="KX969" s="269">
        <v>0</v>
      </c>
      <c r="KY969" s="63" t="s">
        <v>98</v>
      </c>
      <c r="KZ969" s="280">
        <v>165</v>
      </c>
      <c r="LA969" s="45">
        <v>165</v>
      </c>
      <c r="LB969" s="46">
        <v>4.1250000000000002E-2</v>
      </c>
      <c r="LC969" s="37"/>
      <c r="LD969" s="29"/>
      <c r="LE969" s="273">
        <v>45789</v>
      </c>
      <c r="LF969" s="271">
        <v>64940</v>
      </c>
      <c r="LG969" s="285">
        <v>63</v>
      </c>
      <c r="LH969" s="271">
        <v>444</v>
      </c>
      <c r="LI969" s="271">
        <v>0</v>
      </c>
      <c r="LJ969" s="43">
        <v>2</v>
      </c>
      <c r="LK969" s="87">
        <v>0</v>
      </c>
      <c r="LL969" s="271">
        <v>0</v>
      </c>
      <c r="LM969" s="279" t="s">
        <v>68</v>
      </c>
      <c r="LN969" s="272">
        <v>1000</v>
      </c>
      <c r="LO969" s="271">
        <v>0</v>
      </c>
      <c r="LP969" s="275"/>
      <c r="LQ969" s="37"/>
      <c r="LR969" s="29"/>
      <c r="LS969" s="273" t="s">
        <v>24</v>
      </c>
      <c r="LT969" s="280"/>
      <c r="LU969" s="45" t="s">
        <v>24</v>
      </c>
      <c r="LV969" s="45"/>
      <c r="LW969" s="45" t="s">
        <v>24</v>
      </c>
      <c r="LX969" s="45"/>
      <c r="LY969" s="45" t="s">
        <v>24</v>
      </c>
      <c r="LZ969" s="45"/>
      <c r="MA969" s="43"/>
      <c r="MB969" s="271" t="s">
        <v>24</v>
      </c>
      <c r="MC969" s="45" t="s">
        <v>24</v>
      </c>
      <c r="MD969" s="46" t="s">
        <v>24</v>
      </c>
      <c r="ME969" s="37"/>
      <c r="MF969" s="29"/>
      <c r="MG969" s="273" t="s">
        <v>24</v>
      </c>
      <c r="MH969" s="280"/>
      <c r="MI969" s="45" t="s">
        <v>24</v>
      </c>
      <c r="MJ969" s="45"/>
      <c r="MK969" s="45" t="s">
        <v>24</v>
      </c>
      <c r="ML969" s="45"/>
      <c r="MM969" s="45" t="s">
        <v>24</v>
      </c>
      <c r="MN969" s="45"/>
      <c r="MO969" s="43"/>
      <c r="MP969" s="271" t="s">
        <v>24</v>
      </c>
      <c r="MQ969" s="45" t="s">
        <v>24</v>
      </c>
      <c r="MR969" s="46" t="s">
        <v>24</v>
      </c>
      <c r="MS969" s="37"/>
      <c r="MT969" s="29"/>
      <c r="MU969" s="273" t="s">
        <v>24</v>
      </c>
      <c r="MV969" s="280"/>
      <c r="MW969" s="45" t="s">
        <v>24</v>
      </c>
      <c r="MX969" s="45"/>
      <c r="MY969" s="45" t="s">
        <v>24</v>
      </c>
      <c r="MZ969" s="45"/>
      <c r="NA969" s="45" t="s">
        <v>24</v>
      </c>
      <c r="NB969" s="45"/>
      <c r="NC969" s="43"/>
      <c r="ND969" s="271" t="s">
        <v>24</v>
      </c>
      <c r="NE969" s="45" t="s">
        <v>24</v>
      </c>
      <c r="NF969" s="46" t="s">
        <v>24</v>
      </c>
      <c r="NG969" s="37"/>
      <c r="NH969" s="29"/>
      <c r="NI969" s="273" t="s">
        <v>24</v>
      </c>
      <c r="NJ969" s="280"/>
      <c r="NK969" s="45" t="s">
        <v>24</v>
      </c>
      <c r="NL969" s="45"/>
      <c r="NM969" s="45" t="s">
        <v>24</v>
      </c>
      <c r="NN969" s="45"/>
      <c r="NO969" s="45" t="s">
        <v>24</v>
      </c>
      <c r="NP969" s="45"/>
      <c r="NQ969" s="43"/>
      <c r="NR969" s="271" t="s">
        <v>24</v>
      </c>
      <c r="NS969" s="45" t="s">
        <v>24</v>
      </c>
      <c r="NT969" s="46" t="s">
        <v>24</v>
      </c>
      <c r="NU969" s="37"/>
    </row>
    <row r="970" spans="1:385" ht="15.75" thickBot="1" x14ac:dyDescent="0.3">
      <c r="A970" s="38"/>
      <c r="B970" s="39"/>
      <c r="C970" s="40"/>
      <c r="D970" s="40"/>
      <c r="E970" s="40"/>
      <c r="F970" s="135"/>
      <c r="G970" s="135"/>
      <c r="H970" s="42"/>
      <c r="I970" s="45"/>
      <c r="J970" s="45" t="s">
        <v>24</v>
      </c>
      <c r="K970" s="45"/>
      <c r="L970" s="45" t="s">
        <v>24</v>
      </c>
      <c r="M970" s="45"/>
      <c r="N970" s="45" t="s">
        <v>24</v>
      </c>
      <c r="O970" s="45"/>
      <c r="P970" s="43"/>
      <c r="Q970" s="271" t="s">
        <v>24</v>
      </c>
      <c r="R970" s="45" t="s">
        <v>24</v>
      </c>
      <c r="S970" s="46" t="s">
        <v>24</v>
      </c>
      <c r="T970" s="37"/>
      <c r="U970" s="29"/>
      <c r="V970" s="273" t="s">
        <v>24</v>
      </c>
      <c r="W970" s="280"/>
      <c r="X970" s="45" t="s">
        <v>24</v>
      </c>
      <c r="Y970" s="45"/>
      <c r="Z970" s="45" t="s">
        <v>24</v>
      </c>
      <c r="AA970" s="45"/>
      <c r="AB970" s="45" t="s">
        <v>24</v>
      </c>
      <c r="AC970" s="45"/>
      <c r="AD970" s="43"/>
      <c r="AE970" s="271" t="s">
        <v>24</v>
      </c>
      <c r="AF970" s="45" t="s">
        <v>24</v>
      </c>
      <c r="AG970" s="46" t="s">
        <v>24</v>
      </c>
      <c r="AH970" s="37"/>
      <c r="AI970" s="29"/>
      <c r="AJ970" s="273" t="s">
        <v>24</v>
      </c>
      <c r="AK970" s="45"/>
      <c r="AL970" s="45" t="s">
        <v>24</v>
      </c>
      <c r="AM970" s="45"/>
      <c r="AN970" s="45" t="s">
        <v>24</v>
      </c>
      <c r="AO970" s="45"/>
      <c r="AP970" s="45" t="s">
        <v>24</v>
      </c>
      <c r="AQ970" s="45"/>
      <c r="AR970" s="43"/>
      <c r="AS970" s="271" t="s">
        <v>24</v>
      </c>
      <c r="AT970" s="45" t="s">
        <v>24</v>
      </c>
      <c r="AU970" s="46" t="s">
        <v>24</v>
      </c>
      <c r="AV970" s="37"/>
      <c r="AW970" s="29"/>
      <c r="AX970" s="273" t="s">
        <v>24</v>
      </c>
      <c r="AY970" s="45"/>
      <c r="AZ970" s="45" t="s">
        <v>24</v>
      </c>
      <c r="BA970" s="45"/>
      <c r="BB970" s="45" t="s">
        <v>24</v>
      </c>
      <c r="BC970" s="45"/>
      <c r="BD970" s="45" t="s">
        <v>24</v>
      </c>
      <c r="BE970" s="45"/>
      <c r="BF970" s="43"/>
      <c r="BG970" s="271" t="s">
        <v>24</v>
      </c>
      <c r="BH970" s="45" t="s">
        <v>24</v>
      </c>
      <c r="BI970" s="46" t="s">
        <v>24</v>
      </c>
      <c r="BJ970" s="37"/>
      <c r="BK970" s="29"/>
      <c r="BL970" s="75"/>
      <c r="BM970" s="76">
        <v>12574</v>
      </c>
      <c r="BN970" s="76">
        <v>41</v>
      </c>
      <c r="BO970" s="76">
        <v>1545</v>
      </c>
      <c r="BP970" s="76">
        <v>9</v>
      </c>
      <c r="BQ970" s="76">
        <v>360</v>
      </c>
      <c r="BR970" s="76">
        <v>10</v>
      </c>
      <c r="BS970" s="76">
        <v>0</v>
      </c>
      <c r="BT970" s="78" t="s">
        <v>87</v>
      </c>
      <c r="BU970" s="284">
        <v>200</v>
      </c>
      <c r="BV970" s="76">
        <v>2000</v>
      </c>
      <c r="BW970" s="80">
        <v>0.48780487804878048</v>
      </c>
      <c r="BX970" s="37"/>
      <c r="BY970" s="57"/>
      <c r="BZ970" s="75"/>
      <c r="CA970" s="76">
        <v>3704</v>
      </c>
      <c r="CB970" s="184">
        <v>17</v>
      </c>
      <c r="CC970" s="76">
        <v>180</v>
      </c>
      <c r="CD970" s="76">
        <v>7</v>
      </c>
      <c r="CE970" s="76">
        <v>270</v>
      </c>
      <c r="CF970" s="76">
        <v>10</v>
      </c>
      <c r="CG970" s="76">
        <v>0</v>
      </c>
      <c r="CH970" s="78" t="s">
        <v>126</v>
      </c>
      <c r="CI970" s="284">
        <v>37</v>
      </c>
      <c r="CJ970" s="76">
        <v>370</v>
      </c>
      <c r="CK970" s="80">
        <v>0.21764705882352942</v>
      </c>
      <c r="CL970" s="37"/>
      <c r="CM970" s="29"/>
      <c r="CN970" s="75"/>
      <c r="CO970" s="76">
        <v>15895</v>
      </c>
      <c r="CP970" s="76">
        <v>64</v>
      </c>
      <c r="CQ970" s="76">
        <v>1105</v>
      </c>
      <c r="CR970" s="76">
        <v>8</v>
      </c>
      <c r="CS970" s="76">
        <v>33</v>
      </c>
      <c r="CT970" s="76">
        <v>8</v>
      </c>
      <c r="CU970" s="76">
        <v>14</v>
      </c>
      <c r="CV970" s="78" t="s">
        <v>79</v>
      </c>
      <c r="CW970" s="284">
        <v>396</v>
      </c>
      <c r="CX970" s="76">
        <v>3168</v>
      </c>
      <c r="CY970" s="80">
        <v>0.495</v>
      </c>
      <c r="CZ970" s="37" t="s">
        <v>142</v>
      </c>
      <c r="DA970" s="29"/>
      <c r="DB970" s="273" t="s">
        <v>24</v>
      </c>
      <c r="DC970" s="280"/>
      <c r="DD970" s="45" t="s">
        <v>24</v>
      </c>
      <c r="DE970" s="45"/>
      <c r="DF970" s="45" t="s">
        <v>24</v>
      </c>
      <c r="DG970" s="45"/>
      <c r="DH970" s="45" t="s">
        <v>24</v>
      </c>
      <c r="DI970" s="45"/>
      <c r="DJ970" s="43"/>
      <c r="DK970" s="271" t="s">
        <v>24</v>
      </c>
      <c r="DL970" s="45" t="s">
        <v>24</v>
      </c>
      <c r="DM970" s="46" t="s">
        <v>24</v>
      </c>
      <c r="DN970" s="37"/>
      <c r="DO970" s="29"/>
      <c r="DP970" s="273" t="s">
        <v>24</v>
      </c>
      <c r="DQ970" s="280"/>
      <c r="DR970" s="45" t="s">
        <v>24</v>
      </c>
      <c r="DS970" s="45"/>
      <c r="DT970" s="45" t="s">
        <v>24</v>
      </c>
      <c r="DU970" s="45"/>
      <c r="DV970" s="45" t="s">
        <v>24</v>
      </c>
      <c r="DW970" s="45"/>
      <c r="DX970" s="43"/>
      <c r="DY970" s="271" t="s">
        <v>24</v>
      </c>
      <c r="DZ970" s="45" t="s">
        <v>24</v>
      </c>
      <c r="EA970" s="46" t="s">
        <v>24</v>
      </c>
      <c r="EB970" s="37"/>
      <c r="GU970" s="220"/>
      <c r="HX970" s="360"/>
      <c r="HY970" s="75"/>
      <c r="HZ970" s="76">
        <v>2044</v>
      </c>
      <c r="IA970" s="76">
        <v>189</v>
      </c>
      <c r="IB970" s="76">
        <v>77</v>
      </c>
      <c r="IC970" s="76">
        <v>8</v>
      </c>
      <c r="ID970" s="76">
        <v>120</v>
      </c>
      <c r="IE970" s="76">
        <v>8</v>
      </c>
      <c r="IF970" s="76">
        <v>0</v>
      </c>
      <c r="IG970" s="78" t="s">
        <v>99</v>
      </c>
      <c r="IH970" s="284">
        <v>800</v>
      </c>
      <c r="II970" s="76">
        <v>6400</v>
      </c>
      <c r="IJ970" s="80">
        <v>0.33862433862433861</v>
      </c>
      <c r="IK970" s="37"/>
      <c r="IL970" s="29"/>
      <c r="IM970" s="75"/>
      <c r="IN970" s="76">
        <v>2914</v>
      </c>
      <c r="IO970" s="76">
        <v>86</v>
      </c>
      <c r="IP970" s="76">
        <v>114</v>
      </c>
      <c r="IQ970" s="76">
        <v>4</v>
      </c>
      <c r="IR970" s="76">
        <v>44</v>
      </c>
      <c r="IS970" s="76">
        <v>5</v>
      </c>
      <c r="IT970" s="76">
        <v>0</v>
      </c>
      <c r="IU970" s="78" t="s">
        <v>28</v>
      </c>
      <c r="IV970" s="284">
        <v>682</v>
      </c>
      <c r="IW970" s="76">
        <v>3410</v>
      </c>
      <c r="IX970" s="80">
        <v>0.39651162790697675</v>
      </c>
      <c r="IY970" s="37"/>
      <c r="IZ970" s="278"/>
      <c r="JA970" s="75"/>
      <c r="JB970" s="76">
        <v>1600</v>
      </c>
      <c r="JC970" s="76">
        <v>60</v>
      </c>
      <c r="JD970" s="76">
        <v>79</v>
      </c>
      <c r="JE970" s="76">
        <v>3</v>
      </c>
      <c r="JF970" s="76">
        <v>10</v>
      </c>
      <c r="JG970" s="76">
        <v>3</v>
      </c>
      <c r="JH970" s="76">
        <v>0</v>
      </c>
      <c r="JI970" s="85" t="s">
        <v>63</v>
      </c>
      <c r="JJ970" s="284">
        <v>450</v>
      </c>
      <c r="JK970" s="76">
        <v>1350</v>
      </c>
      <c r="JL970" s="80">
        <v>0.22500000000000001</v>
      </c>
      <c r="JM970" s="37"/>
      <c r="JN970" s="29"/>
      <c r="JO970" s="75"/>
      <c r="JP970" s="76">
        <v>2294</v>
      </c>
      <c r="JQ970" s="76">
        <v>53</v>
      </c>
      <c r="JR970" s="76">
        <v>122</v>
      </c>
      <c r="JS970" s="76">
        <v>4</v>
      </c>
      <c r="JT970" s="76">
        <v>15</v>
      </c>
      <c r="JU970" s="76">
        <v>5</v>
      </c>
      <c r="JV970" s="76">
        <v>0</v>
      </c>
      <c r="JW970" s="78" t="s">
        <v>27</v>
      </c>
      <c r="JX970" s="284">
        <v>170</v>
      </c>
      <c r="JY970" s="76">
        <v>850</v>
      </c>
      <c r="JZ970" s="80">
        <v>0.16037735849056603</v>
      </c>
      <c r="KA970" s="37"/>
      <c r="KB970" s="51"/>
      <c r="KC970" s="75"/>
      <c r="KD970" s="76">
        <v>7815</v>
      </c>
      <c r="KE970" s="180">
        <v>25</v>
      </c>
      <c r="KF970" s="76">
        <v>317</v>
      </c>
      <c r="KG970" s="76">
        <v>8</v>
      </c>
      <c r="KH970" s="76">
        <v>380</v>
      </c>
      <c r="KI970" s="76">
        <v>20</v>
      </c>
      <c r="KJ970" s="76">
        <v>70</v>
      </c>
      <c r="KK970" s="78" t="s">
        <v>126</v>
      </c>
      <c r="KL970" s="284">
        <v>31</v>
      </c>
      <c r="KM970" s="76">
        <v>620</v>
      </c>
      <c r="KN970" s="80">
        <v>0.248</v>
      </c>
      <c r="KO970" s="37"/>
      <c r="KP970" s="29"/>
      <c r="KQ970" s="75"/>
      <c r="KR970" s="76">
        <v>15216</v>
      </c>
      <c r="KS970" s="76">
        <v>68</v>
      </c>
      <c r="KT970" s="76">
        <v>1850</v>
      </c>
      <c r="KU970" s="76">
        <v>1</v>
      </c>
      <c r="KV970" s="76">
        <v>138</v>
      </c>
      <c r="KW970" s="76">
        <v>2</v>
      </c>
      <c r="KX970" s="76">
        <v>0</v>
      </c>
      <c r="KY970" s="78" t="s">
        <v>99</v>
      </c>
      <c r="KZ970" s="284">
        <v>187</v>
      </c>
      <c r="LA970" s="76">
        <v>374</v>
      </c>
      <c r="LB970" s="80">
        <v>5.5E-2</v>
      </c>
      <c r="LC970" s="37"/>
      <c r="LD970" s="29"/>
      <c r="LE970" s="47"/>
      <c r="LF970" s="45"/>
      <c r="LG970" s="45"/>
      <c r="LH970" s="45">
        <v>529</v>
      </c>
      <c r="LI970" s="45">
        <v>0</v>
      </c>
      <c r="LJ970" s="43">
        <v>2</v>
      </c>
      <c r="LK970" s="45">
        <v>0</v>
      </c>
      <c r="LL970" s="45">
        <v>0</v>
      </c>
      <c r="LM970" s="73" t="s">
        <v>124</v>
      </c>
      <c r="LN970" s="280">
        <v>1000</v>
      </c>
      <c r="LO970" s="45">
        <v>0</v>
      </c>
      <c r="LP970" s="46"/>
      <c r="LQ970" s="37"/>
      <c r="LR970" s="29"/>
      <c r="LS970" s="273" t="s">
        <v>24</v>
      </c>
      <c r="LT970" s="280"/>
      <c r="LU970" s="45" t="s">
        <v>24</v>
      </c>
      <c r="LV970" s="45"/>
      <c r="LW970" s="45" t="s">
        <v>24</v>
      </c>
      <c r="LX970" s="45"/>
      <c r="LY970" s="45" t="s">
        <v>24</v>
      </c>
      <c r="LZ970" s="45"/>
      <c r="MA970" s="43"/>
      <c r="MB970" s="271" t="s">
        <v>24</v>
      </c>
      <c r="MC970" s="45" t="s">
        <v>24</v>
      </c>
      <c r="MD970" s="46" t="s">
        <v>24</v>
      </c>
      <c r="ME970" s="37"/>
      <c r="MF970" s="29"/>
      <c r="MG970" s="273" t="s">
        <v>24</v>
      </c>
      <c r="MH970" s="280"/>
      <c r="MI970" s="45" t="s">
        <v>24</v>
      </c>
      <c r="MJ970" s="45"/>
      <c r="MK970" s="45" t="s">
        <v>24</v>
      </c>
      <c r="ML970" s="45"/>
      <c r="MM970" s="45" t="s">
        <v>24</v>
      </c>
      <c r="MN970" s="45"/>
      <c r="MO970" s="43"/>
      <c r="MP970" s="271" t="s">
        <v>24</v>
      </c>
      <c r="MQ970" s="45" t="s">
        <v>24</v>
      </c>
      <c r="MR970" s="46" t="s">
        <v>24</v>
      </c>
      <c r="MS970" s="37"/>
      <c r="MT970" s="29"/>
      <c r="MU970" s="273" t="s">
        <v>24</v>
      </c>
      <c r="MV970" s="280"/>
      <c r="MW970" s="45" t="s">
        <v>24</v>
      </c>
      <c r="MX970" s="45"/>
      <c r="MY970" s="45" t="s">
        <v>24</v>
      </c>
      <c r="MZ970" s="45"/>
      <c r="NA970" s="45" t="s">
        <v>24</v>
      </c>
      <c r="NB970" s="45"/>
      <c r="NC970" s="43"/>
      <c r="ND970" s="271" t="s">
        <v>24</v>
      </c>
      <c r="NE970" s="45" t="s">
        <v>24</v>
      </c>
      <c r="NF970" s="46" t="s">
        <v>24</v>
      </c>
      <c r="NG970" s="37"/>
      <c r="NH970" s="29"/>
      <c r="NI970" s="273" t="s">
        <v>24</v>
      </c>
      <c r="NJ970" s="280"/>
      <c r="NK970" s="45" t="s">
        <v>24</v>
      </c>
      <c r="NL970" s="45"/>
      <c r="NM970" s="45" t="s">
        <v>24</v>
      </c>
      <c r="NN970" s="45"/>
      <c r="NO970" s="45" t="s">
        <v>24</v>
      </c>
      <c r="NP970" s="45"/>
      <c r="NQ970" s="43"/>
      <c r="NR970" s="271" t="s">
        <v>24</v>
      </c>
      <c r="NS970" s="45" t="s">
        <v>24</v>
      </c>
      <c r="NT970" s="46" t="s">
        <v>24</v>
      </c>
      <c r="NU970" s="37"/>
    </row>
    <row r="971" spans="1:385" ht="16.5" thickTop="1" thickBot="1" x14ac:dyDescent="0.3">
      <c r="A971" s="38"/>
      <c r="B971" s="39"/>
      <c r="C971" s="40"/>
      <c r="D971" s="40"/>
      <c r="E971" s="40"/>
      <c r="F971" s="135"/>
      <c r="G971" s="135"/>
      <c r="H971" s="42"/>
      <c r="I971" s="45"/>
      <c r="J971" s="45" t="s">
        <v>24</v>
      </c>
      <c r="K971" s="45"/>
      <c r="L971" s="45" t="s">
        <v>24</v>
      </c>
      <c r="M971" s="45"/>
      <c r="N971" s="45" t="s">
        <v>24</v>
      </c>
      <c r="O971" s="45"/>
      <c r="P971" s="43"/>
      <c r="Q971" s="271" t="s">
        <v>24</v>
      </c>
      <c r="R971" s="45" t="s">
        <v>24</v>
      </c>
      <c r="S971" s="46" t="s">
        <v>24</v>
      </c>
      <c r="T971" s="37"/>
      <c r="U971" s="29"/>
      <c r="V971" s="273" t="s">
        <v>24</v>
      </c>
      <c r="W971" s="280"/>
      <c r="X971" s="45" t="s">
        <v>24</v>
      </c>
      <c r="Y971" s="45"/>
      <c r="Z971" s="45" t="s">
        <v>24</v>
      </c>
      <c r="AA971" s="45"/>
      <c r="AB971" s="45" t="s">
        <v>24</v>
      </c>
      <c r="AC971" s="45"/>
      <c r="AD971" s="43"/>
      <c r="AE971" s="271" t="s">
        <v>24</v>
      </c>
      <c r="AF971" s="45" t="s">
        <v>24</v>
      </c>
      <c r="AG971" s="46" t="s">
        <v>24</v>
      </c>
      <c r="AH971" s="37"/>
      <c r="AI971" s="29"/>
      <c r="AJ971" s="273" t="s">
        <v>24</v>
      </c>
      <c r="AK971" s="45"/>
      <c r="AL971" s="45" t="s">
        <v>24</v>
      </c>
      <c r="AM971" s="45"/>
      <c r="AN971" s="45" t="s">
        <v>24</v>
      </c>
      <c r="AO971" s="45"/>
      <c r="AP971" s="45" t="s">
        <v>24</v>
      </c>
      <c r="AQ971" s="45"/>
      <c r="AR971" s="43"/>
      <c r="AS971" s="271" t="s">
        <v>24</v>
      </c>
      <c r="AT971" s="45" t="s">
        <v>24</v>
      </c>
      <c r="AU971" s="46" t="s">
        <v>24</v>
      </c>
      <c r="AV971" s="37"/>
      <c r="AW971" s="29"/>
      <c r="AX971" s="273" t="s">
        <v>24</v>
      </c>
      <c r="AY971" s="45"/>
      <c r="AZ971" s="45" t="s">
        <v>24</v>
      </c>
      <c r="BA971" s="45"/>
      <c r="BB971" s="45" t="s">
        <v>24</v>
      </c>
      <c r="BC971" s="45"/>
      <c r="BD971" s="45" t="s">
        <v>24</v>
      </c>
      <c r="BE971" s="45"/>
      <c r="BF971" s="43"/>
      <c r="BG971" s="271" t="s">
        <v>24</v>
      </c>
      <c r="BH971" s="45" t="s">
        <v>24</v>
      </c>
      <c r="BI971" s="46" t="s">
        <v>24</v>
      </c>
      <c r="BJ971" s="37"/>
      <c r="BK971" s="29"/>
      <c r="BL971" s="273">
        <v>45786</v>
      </c>
      <c r="BM971" s="271">
        <v>15356</v>
      </c>
      <c r="BN971" s="271">
        <v>83</v>
      </c>
      <c r="BO971" s="271">
        <v>669</v>
      </c>
      <c r="BP971" s="87">
        <v>1</v>
      </c>
      <c r="BQ971" s="271">
        <v>17</v>
      </c>
      <c r="BR971" s="271">
        <v>1</v>
      </c>
      <c r="BS971" s="271">
        <v>0</v>
      </c>
      <c r="BT971" s="274" t="s">
        <v>125</v>
      </c>
      <c r="BU971" s="272">
        <v>726</v>
      </c>
      <c r="BV971" s="45">
        <v>726</v>
      </c>
      <c r="BW971" s="89">
        <v>8.7469879518072294E-2</v>
      </c>
      <c r="BX971" s="37"/>
      <c r="BY971" s="57"/>
      <c r="BZ971" s="273">
        <v>45786</v>
      </c>
      <c r="CA971" s="271">
        <v>5697</v>
      </c>
      <c r="CB971" s="271">
        <v>108</v>
      </c>
      <c r="CC971" s="271">
        <v>211</v>
      </c>
      <c r="CD971" s="87">
        <v>1</v>
      </c>
      <c r="CE971" s="271">
        <v>8</v>
      </c>
      <c r="CF971" s="271">
        <v>1</v>
      </c>
      <c r="CG971" s="43">
        <v>0</v>
      </c>
      <c r="CH971" s="274" t="s">
        <v>76</v>
      </c>
      <c r="CI971" s="272">
        <v>748</v>
      </c>
      <c r="CJ971" s="45">
        <v>748</v>
      </c>
      <c r="CK971" s="89">
        <v>6.9259259259259257E-2</v>
      </c>
      <c r="CL971" s="37"/>
      <c r="CM971" s="29"/>
      <c r="CN971" s="273">
        <v>45786</v>
      </c>
      <c r="CO971" s="271">
        <v>15808</v>
      </c>
      <c r="CP971" s="271">
        <v>76</v>
      </c>
      <c r="CQ971" s="271">
        <v>1146</v>
      </c>
      <c r="CR971" s="87">
        <v>4</v>
      </c>
      <c r="CS971" s="271">
        <v>11</v>
      </c>
      <c r="CT971" s="271">
        <v>5</v>
      </c>
      <c r="CU971" s="271">
        <v>2</v>
      </c>
      <c r="CV971" s="274" t="s">
        <v>91</v>
      </c>
      <c r="CW971" s="272">
        <v>770</v>
      </c>
      <c r="CX971" s="45">
        <v>3850</v>
      </c>
      <c r="CY971" s="89">
        <v>0.50657894736842102</v>
      </c>
      <c r="CZ971" s="37"/>
      <c r="DA971" s="29"/>
      <c r="DB971" s="273" t="s">
        <v>24</v>
      </c>
      <c r="DC971" s="280"/>
      <c r="DD971" s="45" t="s">
        <v>24</v>
      </c>
      <c r="DE971" s="45"/>
      <c r="DF971" s="45" t="s">
        <v>24</v>
      </c>
      <c r="DG971" s="45"/>
      <c r="DH971" s="45" t="s">
        <v>24</v>
      </c>
      <c r="DI971" s="45"/>
      <c r="DJ971" s="43"/>
      <c r="DK971" s="271" t="s">
        <v>24</v>
      </c>
      <c r="DL971" s="45" t="s">
        <v>24</v>
      </c>
      <c r="DM971" s="46" t="s">
        <v>24</v>
      </c>
      <c r="DN971" s="37"/>
      <c r="DO971" s="29"/>
      <c r="DP971" s="273" t="s">
        <v>24</v>
      </c>
      <c r="DQ971" s="280"/>
      <c r="DR971" s="45" t="s">
        <v>24</v>
      </c>
      <c r="DS971" s="45"/>
      <c r="DT971" s="45" t="s">
        <v>24</v>
      </c>
      <c r="DU971" s="45"/>
      <c r="DV971" s="45" t="s">
        <v>24</v>
      </c>
      <c r="DW971" s="45"/>
      <c r="DX971" s="43"/>
      <c r="DY971" s="271" t="s">
        <v>24</v>
      </c>
      <c r="DZ971" s="45" t="s">
        <v>24</v>
      </c>
      <c r="EA971" s="46" t="s">
        <v>24</v>
      </c>
      <c r="EB971" s="37"/>
      <c r="GU971" s="220"/>
      <c r="HX971" s="360"/>
      <c r="HY971" s="273">
        <v>45786</v>
      </c>
      <c r="HZ971" s="271">
        <v>4271</v>
      </c>
      <c r="IA971" s="288">
        <v>25</v>
      </c>
      <c r="IB971" s="271">
        <v>241</v>
      </c>
      <c r="IC971" s="87">
        <v>0</v>
      </c>
      <c r="ID971" s="271">
        <v>10</v>
      </c>
      <c r="IE971" s="271">
        <v>0</v>
      </c>
      <c r="IF971" s="271">
        <v>0</v>
      </c>
      <c r="IG971" s="274" t="s">
        <v>89</v>
      </c>
      <c r="IH971" s="272">
        <v>800</v>
      </c>
      <c r="II971" s="45">
        <v>0</v>
      </c>
      <c r="IJ971" s="89">
        <v>0</v>
      </c>
      <c r="IK971" s="37"/>
      <c r="IL971" s="29"/>
      <c r="IM971" s="273">
        <v>45786</v>
      </c>
      <c r="IN971" s="271">
        <v>3157</v>
      </c>
      <c r="IO971" s="271">
        <v>27</v>
      </c>
      <c r="IP971" s="271">
        <v>100</v>
      </c>
      <c r="IQ971" s="87">
        <v>0</v>
      </c>
      <c r="IR971" s="271">
        <v>25</v>
      </c>
      <c r="IS971" s="271">
        <v>1</v>
      </c>
      <c r="IT971" s="271">
        <v>0</v>
      </c>
      <c r="IU971" s="274" t="s">
        <v>23</v>
      </c>
      <c r="IV971" s="272">
        <v>1100</v>
      </c>
      <c r="IW971" s="45">
        <v>1100</v>
      </c>
      <c r="IX971" s="89">
        <v>0.40740740740740738</v>
      </c>
      <c r="IY971" s="37"/>
      <c r="IZ971" s="278"/>
      <c r="JA971" s="273">
        <v>45786</v>
      </c>
      <c r="JB971" s="271">
        <v>2070</v>
      </c>
      <c r="JC971" s="271">
        <v>52</v>
      </c>
      <c r="JD971" s="271">
        <v>124</v>
      </c>
      <c r="JE971" s="87">
        <v>1</v>
      </c>
      <c r="JF971" s="271">
        <v>2</v>
      </c>
      <c r="JG971" s="271">
        <v>2</v>
      </c>
      <c r="JH971" s="271">
        <v>7</v>
      </c>
      <c r="JI971" s="274" t="s">
        <v>143</v>
      </c>
      <c r="JJ971" s="272">
        <v>1100</v>
      </c>
      <c r="JK971" s="45">
        <v>2200</v>
      </c>
      <c r="JL971" s="89">
        <v>0.42307692307692307</v>
      </c>
      <c r="JM971" s="37"/>
      <c r="JN971" s="29"/>
      <c r="JO971" s="273">
        <v>45786</v>
      </c>
      <c r="JP971" s="271">
        <v>2469</v>
      </c>
      <c r="JQ971" s="271">
        <v>63</v>
      </c>
      <c r="JR971" s="271">
        <v>88</v>
      </c>
      <c r="JS971" s="87">
        <v>1</v>
      </c>
      <c r="JT971" s="271">
        <v>18</v>
      </c>
      <c r="JU971" s="271">
        <v>1</v>
      </c>
      <c r="JV971" s="271">
        <v>0</v>
      </c>
      <c r="JW971" s="274" t="s">
        <v>70</v>
      </c>
      <c r="JX971" s="272">
        <v>1034</v>
      </c>
      <c r="JY971" s="45">
        <v>1034</v>
      </c>
      <c r="JZ971" s="89">
        <v>0.16412698412698412</v>
      </c>
      <c r="KA971" s="37"/>
      <c r="KB971" s="51"/>
      <c r="KC971" s="273">
        <v>45786</v>
      </c>
      <c r="KD971" s="271">
        <v>8905</v>
      </c>
      <c r="KE971" s="271">
        <v>174</v>
      </c>
      <c r="KF971" s="271">
        <v>371</v>
      </c>
      <c r="KG971" s="87">
        <v>4</v>
      </c>
      <c r="KH971" s="271">
        <v>6</v>
      </c>
      <c r="KI971" s="271">
        <v>5</v>
      </c>
      <c r="KJ971" s="271">
        <v>3</v>
      </c>
      <c r="KK971" s="274" t="s">
        <v>143</v>
      </c>
      <c r="KL971" s="272">
        <v>1100</v>
      </c>
      <c r="KM971" s="45">
        <v>5500</v>
      </c>
      <c r="KN971" s="89">
        <v>0.31609195402298851</v>
      </c>
      <c r="KO971" s="37"/>
      <c r="KP971" s="29"/>
      <c r="KQ971" s="273">
        <v>45786</v>
      </c>
      <c r="KR971" s="271">
        <v>15636</v>
      </c>
      <c r="KS971" s="271">
        <v>113</v>
      </c>
      <c r="KT971" s="271">
        <v>906</v>
      </c>
      <c r="KU971" s="87">
        <v>2</v>
      </c>
      <c r="KV971" s="271">
        <v>9</v>
      </c>
      <c r="KW971" s="271">
        <v>1</v>
      </c>
      <c r="KX971" s="271">
        <v>0</v>
      </c>
      <c r="KY971" s="274" t="s">
        <v>128</v>
      </c>
      <c r="KZ971" s="272">
        <v>800</v>
      </c>
      <c r="LA971" s="45">
        <v>800</v>
      </c>
      <c r="LB971" s="89">
        <v>7.0796460176991149E-2</v>
      </c>
      <c r="LC971" s="37"/>
      <c r="LD971" s="29"/>
      <c r="LE971" s="75"/>
      <c r="LF971" s="76"/>
      <c r="LG971" s="76"/>
      <c r="LH971" s="76">
        <v>1165</v>
      </c>
      <c r="LI971" s="76">
        <v>0</v>
      </c>
      <c r="LJ971" s="43">
        <v>2</v>
      </c>
      <c r="LK971" s="76">
        <v>0</v>
      </c>
      <c r="LL971" s="76">
        <v>0</v>
      </c>
      <c r="LM971" s="78" t="s">
        <v>123</v>
      </c>
      <c r="LN971" s="284">
        <v>1000</v>
      </c>
      <c r="LO971" s="76">
        <v>0</v>
      </c>
      <c r="LP971" s="80"/>
      <c r="LQ971" s="37"/>
      <c r="LR971" s="29"/>
      <c r="LS971" s="273" t="s">
        <v>24</v>
      </c>
      <c r="LT971" s="280"/>
      <c r="LU971" s="45" t="s">
        <v>24</v>
      </c>
      <c r="LV971" s="45"/>
      <c r="LW971" s="45" t="s">
        <v>24</v>
      </c>
      <c r="LX971" s="45"/>
      <c r="LY971" s="45" t="s">
        <v>24</v>
      </c>
      <c r="LZ971" s="45"/>
      <c r="MA971" s="43"/>
      <c r="MB971" s="271" t="s">
        <v>24</v>
      </c>
      <c r="MC971" s="45" t="s">
        <v>24</v>
      </c>
      <c r="MD971" s="46" t="s">
        <v>24</v>
      </c>
      <c r="ME971" s="37"/>
      <c r="MF971" s="29"/>
      <c r="MG971" s="273" t="s">
        <v>24</v>
      </c>
      <c r="MH971" s="280"/>
      <c r="MI971" s="45" t="s">
        <v>24</v>
      </c>
      <c r="MJ971" s="45"/>
      <c r="MK971" s="45" t="s">
        <v>24</v>
      </c>
      <c r="ML971" s="45"/>
      <c r="MM971" s="45" t="s">
        <v>24</v>
      </c>
      <c r="MN971" s="45"/>
      <c r="MO971" s="43"/>
      <c r="MP971" s="271" t="s">
        <v>24</v>
      </c>
      <c r="MQ971" s="45" t="s">
        <v>24</v>
      </c>
      <c r="MR971" s="46" t="s">
        <v>24</v>
      </c>
      <c r="MS971" s="37"/>
      <c r="MT971" s="29"/>
      <c r="MU971" s="273" t="s">
        <v>24</v>
      </c>
      <c r="MV971" s="280"/>
      <c r="MW971" s="45" t="s">
        <v>24</v>
      </c>
      <c r="MX971" s="45"/>
      <c r="MY971" s="45" t="s">
        <v>24</v>
      </c>
      <c r="MZ971" s="45"/>
      <c r="NA971" s="45" t="s">
        <v>24</v>
      </c>
      <c r="NB971" s="45"/>
      <c r="NC971" s="43"/>
      <c r="ND971" s="271" t="s">
        <v>24</v>
      </c>
      <c r="NE971" s="45" t="s">
        <v>24</v>
      </c>
      <c r="NF971" s="46" t="s">
        <v>24</v>
      </c>
      <c r="NG971" s="37"/>
      <c r="NH971" s="29"/>
      <c r="NI971" s="273" t="s">
        <v>24</v>
      </c>
      <c r="NJ971" s="280"/>
      <c r="NK971" s="45" t="s">
        <v>24</v>
      </c>
      <c r="NL971" s="45"/>
      <c r="NM971" s="45" t="s">
        <v>24</v>
      </c>
      <c r="NN971" s="45"/>
      <c r="NO971" s="45" t="s">
        <v>24</v>
      </c>
      <c r="NP971" s="45"/>
      <c r="NQ971" s="43"/>
      <c r="NR971" s="271" t="s">
        <v>24</v>
      </c>
      <c r="NS971" s="45" t="s">
        <v>24</v>
      </c>
      <c r="NT971" s="46" t="s">
        <v>24</v>
      </c>
      <c r="NU971" s="37"/>
    </row>
    <row r="972" spans="1:385" ht="15.75" thickTop="1" x14ac:dyDescent="0.25">
      <c r="A972" s="38"/>
      <c r="B972" s="39"/>
      <c r="C972" s="40"/>
      <c r="D972" s="40"/>
      <c r="E972" s="40"/>
      <c r="F972" s="135"/>
      <c r="G972" s="135"/>
      <c r="H972" s="42"/>
      <c r="I972" s="45"/>
      <c r="J972" s="45" t="s">
        <v>24</v>
      </c>
      <c r="K972" s="45"/>
      <c r="L972" s="45" t="s">
        <v>24</v>
      </c>
      <c r="M972" s="45"/>
      <c r="N972" s="45" t="s">
        <v>24</v>
      </c>
      <c r="O972" s="45"/>
      <c r="P972" s="43"/>
      <c r="Q972" s="271" t="s">
        <v>24</v>
      </c>
      <c r="R972" s="45" t="s">
        <v>24</v>
      </c>
      <c r="S972" s="46" t="s">
        <v>24</v>
      </c>
      <c r="T972" s="37"/>
      <c r="U972" s="29"/>
      <c r="V972" s="47"/>
      <c r="W972" s="280"/>
      <c r="X972" s="45" t="s">
        <v>24</v>
      </c>
      <c r="Y972" s="45"/>
      <c r="Z972" s="45" t="s">
        <v>24</v>
      </c>
      <c r="AA972" s="45"/>
      <c r="AB972" s="45" t="s">
        <v>24</v>
      </c>
      <c r="AC972" s="45"/>
      <c r="AD972" s="45"/>
      <c r="AE972" s="45"/>
      <c r="AF972" s="45" t="s">
        <v>24</v>
      </c>
      <c r="AG972" s="46" t="s">
        <v>24</v>
      </c>
      <c r="AH972" s="37"/>
      <c r="AI972" s="29"/>
      <c r="AJ972" s="47"/>
      <c r="AK972" s="45"/>
      <c r="AL972" s="45" t="s">
        <v>24</v>
      </c>
      <c r="AM972" s="45"/>
      <c r="AN972" s="45" t="s">
        <v>24</v>
      </c>
      <c r="AO972" s="45"/>
      <c r="AP972" s="45" t="s">
        <v>24</v>
      </c>
      <c r="AQ972" s="45"/>
      <c r="AR972" s="45"/>
      <c r="AS972" s="45"/>
      <c r="AT972" s="45" t="s">
        <v>24</v>
      </c>
      <c r="AU972" s="46" t="s">
        <v>24</v>
      </c>
      <c r="AV972" s="37"/>
      <c r="AW972" s="29"/>
      <c r="AX972" s="47"/>
      <c r="AY972" s="45"/>
      <c r="AZ972" s="45" t="s">
        <v>24</v>
      </c>
      <c r="BA972" s="45"/>
      <c r="BB972" s="45" t="s">
        <v>24</v>
      </c>
      <c r="BC972" s="45"/>
      <c r="BD972" s="45" t="s">
        <v>24</v>
      </c>
      <c r="BE972" s="45"/>
      <c r="BF972" s="45"/>
      <c r="BG972" s="45"/>
      <c r="BH972" s="45" t="s">
        <v>24</v>
      </c>
      <c r="BI972" s="46" t="s">
        <v>24</v>
      </c>
      <c r="BJ972" s="37"/>
      <c r="BK972" s="29"/>
      <c r="BL972" s="47"/>
      <c r="BM972" s="45">
        <v>13763</v>
      </c>
      <c r="BN972" s="45">
        <v>44</v>
      </c>
      <c r="BO972" s="45">
        <v>534</v>
      </c>
      <c r="BP972" s="45">
        <v>2</v>
      </c>
      <c r="BQ972" s="45">
        <v>8</v>
      </c>
      <c r="BR972" s="45">
        <v>3</v>
      </c>
      <c r="BS972" s="43">
        <v>0</v>
      </c>
      <c r="BT972" s="207" t="s">
        <v>75</v>
      </c>
      <c r="BU972" s="280">
        <v>760</v>
      </c>
      <c r="BV972" s="43">
        <v>2280</v>
      </c>
      <c r="BW972" s="46">
        <v>0.51818181818181819</v>
      </c>
      <c r="BX972" s="37" t="s">
        <v>146</v>
      </c>
      <c r="BY972" s="57"/>
      <c r="BZ972" s="47"/>
      <c r="CA972" s="45">
        <v>5664</v>
      </c>
      <c r="CB972" s="45">
        <v>70</v>
      </c>
      <c r="CC972" s="45">
        <v>188</v>
      </c>
      <c r="CD972" s="45">
        <v>1</v>
      </c>
      <c r="CE972" s="45">
        <v>10</v>
      </c>
      <c r="CF972" s="45">
        <v>1</v>
      </c>
      <c r="CG972" s="45">
        <v>0</v>
      </c>
      <c r="CH972" s="207" t="s">
        <v>88</v>
      </c>
      <c r="CI972" s="280">
        <v>1100</v>
      </c>
      <c r="CJ972" s="43">
        <v>1100</v>
      </c>
      <c r="CK972" s="46">
        <v>0.15714285714285714</v>
      </c>
      <c r="CL972" s="37"/>
      <c r="CM972" s="29"/>
      <c r="CN972" s="47"/>
      <c r="CO972" s="45">
        <v>14605</v>
      </c>
      <c r="CP972" s="45">
        <v>66</v>
      </c>
      <c r="CQ972" s="45">
        <v>1057</v>
      </c>
      <c r="CR972" s="45">
        <v>7</v>
      </c>
      <c r="CS972" s="45">
        <v>3</v>
      </c>
      <c r="CT972" s="45">
        <v>7</v>
      </c>
      <c r="CU972" s="43">
        <v>6</v>
      </c>
      <c r="CV972" s="207" t="s">
        <v>143</v>
      </c>
      <c r="CW972" s="280">
        <v>1100</v>
      </c>
      <c r="CX972" s="43">
        <v>7700</v>
      </c>
      <c r="CY972" s="46">
        <v>1.1666666666666667</v>
      </c>
      <c r="CZ972" s="37" t="s">
        <v>147</v>
      </c>
      <c r="DA972" s="29"/>
      <c r="DB972" s="47"/>
      <c r="DC972" s="280"/>
      <c r="DD972" s="45" t="s">
        <v>24</v>
      </c>
      <c r="DE972" s="45"/>
      <c r="DF972" s="45" t="s">
        <v>24</v>
      </c>
      <c r="DG972" s="45"/>
      <c r="DH972" s="45" t="s">
        <v>24</v>
      </c>
      <c r="DI972" s="45"/>
      <c r="DJ972" s="45"/>
      <c r="DK972" s="45"/>
      <c r="DL972" s="45" t="s">
        <v>24</v>
      </c>
      <c r="DM972" s="46" t="s">
        <v>24</v>
      </c>
      <c r="DN972" s="37"/>
      <c r="DO972" s="29"/>
      <c r="DP972" s="47"/>
      <c r="DQ972" s="280"/>
      <c r="DR972" s="45" t="s">
        <v>24</v>
      </c>
      <c r="DS972" s="45"/>
      <c r="DT972" s="45" t="s">
        <v>24</v>
      </c>
      <c r="DU972" s="45"/>
      <c r="DV972" s="45" t="s">
        <v>24</v>
      </c>
      <c r="DW972" s="45"/>
      <c r="DX972" s="45"/>
      <c r="DY972" s="45"/>
      <c r="DZ972" s="45" t="s">
        <v>24</v>
      </c>
      <c r="EA972" s="46" t="s">
        <v>24</v>
      </c>
      <c r="EB972" s="37"/>
      <c r="GU972" s="220"/>
      <c r="HX972" s="360"/>
      <c r="HY972" s="47"/>
      <c r="HZ972" s="45">
        <v>2390</v>
      </c>
      <c r="IA972" s="45">
        <v>63</v>
      </c>
      <c r="IB972" s="45">
        <v>69</v>
      </c>
      <c r="IC972" s="45">
        <v>2</v>
      </c>
      <c r="ID972" s="45">
        <v>22</v>
      </c>
      <c r="IE972" s="45">
        <v>2</v>
      </c>
      <c r="IF972" s="45">
        <v>0</v>
      </c>
      <c r="IG972" s="207" t="s">
        <v>91</v>
      </c>
      <c r="IH972" s="280">
        <v>770</v>
      </c>
      <c r="II972" s="43">
        <v>1540</v>
      </c>
      <c r="IJ972" s="46">
        <v>0.24444444444444444</v>
      </c>
      <c r="IK972" s="37"/>
      <c r="IL972" s="29"/>
      <c r="IM972" s="47"/>
      <c r="IN972" s="45">
        <v>2931</v>
      </c>
      <c r="IO972" s="45">
        <v>34</v>
      </c>
      <c r="IP972" s="45">
        <v>71</v>
      </c>
      <c r="IQ972" s="45">
        <v>1</v>
      </c>
      <c r="IR972" s="45">
        <v>8</v>
      </c>
      <c r="IS972" s="45">
        <v>1</v>
      </c>
      <c r="IT972" s="45">
        <v>0</v>
      </c>
      <c r="IU972" s="207" t="s">
        <v>76</v>
      </c>
      <c r="IV972" s="280">
        <v>900</v>
      </c>
      <c r="IW972" s="43">
        <v>900</v>
      </c>
      <c r="IX972" s="46">
        <v>0.26470588235294118</v>
      </c>
      <c r="IY972" s="37"/>
      <c r="IZ972" s="278"/>
      <c r="JA972" s="47"/>
      <c r="JB972" s="45">
        <v>1853</v>
      </c>
      <c r="JC972" s="45">
        <v>92</v>
      </c>
      <c r="JD972" s="45">
        <v>68</v>
      </c>
      <c r="JE972" s="45">
        <v>3</v>
      </c>
      <c r="JF972" s="45">
        <v>18</v>
      </c>
      <c r="JG972" s="45">
        <v>3</v>
      </c>
      <c r="JH972" s="45">
        <v>4</v>
      </c>
      <c r="JI972" s="207" t="s">
        <v>21</v>
      </c>
      <c r="JJ972" s="280">
        <v>726</v>
      </c>
      <c r="JK972" s="43">
        <v>2178</v>
      </c>
      <c r="JL972" s="46">
        <v>0.23673913043478262</v>
      </c>
      <c r="JM972" s="37"/>
      <c r="JN972" s="29"/>
      <c r="JO972" s="47"/>
      <c r="JP972" s="45">
        <v>2445</v>
      </c>
      <c r="JQ972" s="179">
        <v>28</v>
      </c>
      <c r="JR972" s="45">
        <v>56</v>
      </c>
      <c r="JS972" s="45">
        <v>1</v>
      </c>
      <c r="JT972" s="45">
        <v>14</v>
      </c>
      <c r="JU972" s="45">
        <v>1</v>
      </c>
      <c r="JV972" s="45">
        <v>0</v>
      </c>
      <c r="JW972" s="207" t="s">
        <v>81</v>
      </c>
      <c r="JX972" s="280">
        <v>1200</v>
      </c>
      <c r="JY972" s="43">
        <v>1200</v>
      </c>
      <c r="JZ972" s="46">
        <v>0.42857142857142855</v>
      </c>
      <c r="KA972" s="37"/>
      <c r="KB972" s="51"/>
      <c r="KC972" s="47"/>
      <c r="KD972" s="45">
        <v>7997</v>
      </c>
      <c r="KE972" s="45">
        <v>51</v>
      </c>
      <c r="KF972" s="45">
        <v>233</v>
      </c>
      <c r="KG972" s="45">
        <v>2</v>
      </c>
      <c r="KH972" s="45">
        <v>25</v>
      </c>
      <c r="KI972" s="45">
        <v>2</v>
      </c>
      <c r="KJ972" s="43">
        <v>2</v>
      </c>
      <c r="KK972" s="207" t="s">
        <v>23</v>
      </c>
      <c r="KL972" s="280">
        <v>1000</v>
      </c>
      <c r="KM972" s="43">
        <v>2000</v>
      </c>
      <c r="KN972" s="46">
        <v>0.39215686274509803</v>
      </c>
      <c r="KO972" s="37"/>
      <c r="KP972" s="29"/>
      <c r="KQ972" s="47"/>
      <c r="KR972" s="45">
        <v>17869</v>
      </c>
      <c r="KS972" s="45">
        <v>91</v>
      </c>
      <c r="KT972" s="45">
        <v>1005</v>
      </c>
      <c r="KU972" s="45">
        <v>2</v>
      </c>
      <c r="KV972" s="45">
        <v>9</v>
      </c>
      <c r="KW972" s="45">
        <v>3</v>
      </c>
      <c r="KX972" s="43">
        <v>0</v>
      </c>
      <c r="KY972" s="207" t="s">
        <v>97</v>
      </c>
      <c r="KZ972" s="280">
        <v>800</v>
      </c>
      <c r="LA972" s="43">
        <v>2400</v>
      </c>
      <c r="LB972" s="46">
        <v>0.26373626373626374</v>
      </c>
      <c r="LC972" s="37"/>
      <c r="LD972" s="29"/>
      <c r="LE972" s="273">
        <v>45792</v>
      </c>
      <c r="LF972" s="271">
        <v>64955</v>
      </c>
      <c r="LG972" s="287">
        <v>15</v>
      </c>
      <c r="LH972" s="271">
        <v>444</v>
      </c>
      <c r="LI972" s="271">
        <v>0</v>
      </c>
      <c r="LJ972" s="43">
        <v>2</v>
      </c>
      <c r="LK972" s="87">
        <v>0</v>
      </c>
      <c r="LL972" s="271">
        <v>0</v>
      </c>
      <c r="LM972" s="279" t="s">
        <v>68</v>
      </c>
      <c r="LN972" s="272">
        <v>1000</v>
      </c>
      <c r="LO972" s="87">
        <v>0</v>
      </c>
      <c r="LP972" s="275"/>
      <c r="LQ972" s="37"/>
      <c r="LR972" s="29"/>
      <c r="LS972" s="47"/>
      <c r="LT972" s="280"/>
      <c r="LU972" s="45" t="s">
        <v>24</v>
      </c>
      <c r="LV972" s="45"/>
      <c r="LW972" s="45" t="s">
        <v>24</v>
      </c>
      <c r="LX972" s="45"/>
      <c r="LY972" s="45" t="s">
        <v>24</v>
      </c>
      <c r="LZ972" s="45"/>
      <c r="MA972" s="45"/>
      <c r="MB972" s="45"/>
      <c r="MC972" s="45" t="s">
        <v>24</v>
      </c>
      <c r="MD972" s="46" t="s">
        <v>24</v>
      </c>
      <c r="ME972" s="37"/>
      <c r="MF972" s="29"/>
      <c r="MG972" s="47"/>
      <c r="MH972" s="280"/>
      <c r="MI972" s="45" t="s">
        <v>24</v>
      </c>
      <c r="MJ972" s="45"/>
      <c r="MK972" s="45" t="s">
        <v>24</v>
      </c>
      <c r="ML972" s="45"/>
      <c r="MM972" s="45" t="s">
        <v>24</v>
      </c>
      <c r="MN972" s="45"/>
      <c r="MO972" s="45"/>
      <c r="MP972" s="45"/>
      <c r="MQ972" s="45" t="s">
        <v>24</v>
      </c>
      <c r="MR972" s="46" t="s">
        <v>24</v>
      </c>
      <c r="MS972" s="37"/>
      <c r="MT972" s="29"/>
      <c r="MU972" s="47"/>
      <c r="MV972" s="280"/>
      <c r="MW972" s="45" t="s">
        <v>24</v>
      </c>
      <c r="MX972" s="45"/>
      <c r="MY972" s="45" t="s">
        <v>24</v>
      </c>
      <c r="MZ972" s="45"/>
      <c r="NA972" s="45" t="s">
        <v>24</v>
      </c>
      <c r="NB972" s="45"/>
      <c r="NC972" s="45"/>
      <c r="ND972" s="45"/>
      <c r="NE972" s="45" t="s">
        <v>24</v>
      </c>
      <c r="NF972" s="46" t="s">
        <v>24</v>
      </c>
      <c r="NG972" s="37"/>
      <c r="NH972" s="29"/>
      <c r="NI972" s="47"/>
      <c r="NJ972" s="280"/>
      <c r="NK972" s="45" t="s">
        <v>24</v>
      </c>
      <c r="NL972" s="45"/>
      <c r="NM972" s="45" t="s">
        <v>24</v>
      </c>
      <c r="NN972" s="45"/>
      <c r="NO972" s="45" t="s">
        <v>24</v>
      </c>
      <c r="NP972" s="45"/>
      <c r="NQ972" s="45"/>
      <c r="NR972" s="45"/>
      <c r="NS972" s="45" t="s">
        <v>24</v>
      </c>
      <c r="NT972" s="46" t="s">
        <v>24</v>
      </c>
      <c r="NU972" s="37"/>
    </row>
    <row r="973" spans="1:385" x14ac:dyDescent="0.25">
      <c r="A973" s="38"/>
      <c r="B973" s="39"/>
      <c r="C973" s="40"/>
      <c r="D973" s="40"/>
      <c r="E973" s="40"/>
      <c r="F973" s="135"/>
      <c r="G973" s="135"/>
      <c r="H973" s="42"/>
      <c r="I973" s="45"/>
      <c r="J973" s="45" t="s">
        <v>24</v>
      </c>
      <c r="K973" s="45"/>
      <c r="L973" s="45" t="s">
        <v>24</v>
      </c>
      <c r="M973" s="45"/>
      <c r="N973" s="45" t="s">
        <v>24</v>
      </c>
      <c r="O973" s="45"/>
      <c r="P973" s="43"/>
      <c r="Q973" s="271" t="s">
        <v>24</v>
      </c>
      <c r="R973" s="45" t="s">
        <v>24</v>
      </c>
      <c r="S973" s="46" t="s">
        <v>24</v>
      </c>
      <c r="T973" s="37"/>
      <c r="U973" s="29"/>
      <c r="V973" s="47"/>
      <c r="W973" s="280"/>
      <c r="X973" s="45" t="s">
        <v>24</v>
      </c>
      <c r="Y973" s="45"/>
      <c r="Z973" s="45" t="s">
        <v>24</v>
      </c>
      <c r="AA973" s="45"/>
      <c r="AB973" s="45" t="s">
        <v>24</v>
      </c>
      <c r="AC973" s="45"/>
      <c r="AD973" s="45"/>
      <c r="AE973" s="45"/>
      <c r="AF973" s="45" t="s">
        <v>24</v>
      </c>
      <c r="AG973" s="46" t="s">
        <v>24</v>
      </c>
      <c r="AH973" s="37"/>
      <c r="AI973" s="29"/>
      <c r="AJ973" s="47"/>
      <c r="AK973" s="45"/>
      <c r="AL973" s="45" t="s">
        <v>24</v>
      </c>
      <c r="AM973" s="45"/>
      <c r="AN973" s="45" t="s">
        <v>24</v>
      </c>
      <c r="AO973" s="45"/>
      <c r="AP973" s="45" t="s">
        <v>24</v>
      </c>
      <c r="AQ973" s="45"/>
      <c r="AR973" s="45"/>
      <c r="AS973" s="45"/>
      <c r="AT973" s="45" t="s">
        <v>24</v>
      </c>
      <c r="AU973" s="46" t="s">
        <v>24</v>
      </c>
      <c r="AV973" s="37"/>
      <c r="AW973" s="29"/>
      <c r="AX973" s="47"/>
      <c r="AY973" s="45"/>
      <c r="AZ973" s="45" t="s">
        <v>24</v>
      </c>
      <c r="BA973" s="45"/>
      <c r="BB973" s="45" t="s">
        <v>24</v>
      </c>
      <c r="BC973" s="45"/>
      <c r="BD973" s="45" t="s">
        <v>24</v>
      </c>
      <c r="BE973" s="45"/>
      <c r="BF973" s="45"/>
      <c r="BG973" s="45"/>
      <c r="BH973" s="45" t="s">
        <v>24</v>
      </c>
      <c r="BI973" s="46" t="s">
        <v>24</v>
      </c>
      <c r="BJ973" s="37"/>
      <c r="BK973" s="29"/>
      <c r="BL973" s="47"/>
      <c r="BM973" s="45">
        <v>17926</v>
      </c>
      <c r="BN973" s="45">
        <v>88</v>
      </c>
      <c r="BO973" s="45">
        <v>825</v>
      </c>
      <c r="BP973" s="45">
        <v>8</v>
      </c>
      <c r="BQ973" s="45">
        <v>55</v>
      </c>
      <c r="BR973" s="45">
        <v>10</v>
      </c>
      <c r="BS973" s="27">
        <v>0</v>
      </c>
      <c r="BT973" s="63" t="s">
        <v>79</v>
      </c>
      <c r="BU973" s="280">
        <v>0</v>
      </c>
      <c r="BV973" s="45">
        <v>0</v>
      </c>
      <c r="BW973" s="46">
        <v>0</v>
      </c>
      <c r="BX973" s="37"/>
      <c r="BY973" s="57"/>
      <c r="BZ973" s="47"/>
      <c r="CA973" s="45">
        <v>5389</v>
      </c>
      <c r="CB973" s="45">
        <v>109</v>
      </c>
      <c r="CC973" s="45">
        <v>300</v>
      </c>
      <c r="CD973" s="45">
        <v>10</v>
      </c>
      <c r="CE973" s="45">
        <v>40</v>
      </c>
      <c r="CF973" s="45">
        <v>10</v>
      </c>
      <c r="CG973" s="45">
        <v>0</v>
      </c>
      <c r="CH973" s="63" t="s">
        <v>99</v>
      </c>
      <c r="CI973" s="280">
        <v>187</v>
      </c>
      <c r="CJ973" s="45">
        <v>1870</v>
      </c>
      <c r="CK973" s="46">
        <v>0.17155963302752295</v>
      </c>
      <c r="CL973" s="37"/>
      <c r="CM973" s="29"/>
      <c r="CN973" s="47"/>
      <c r="CO973" s="45">
        <v>11252</v>
      </c>
      <c r="CP973" s="179">
        <v>27</v>
      </c>
      <c r="CQ973" s="45">
        <v>1307</v>
      </c>
      <c r="CR973" s="45">
        <v>3</v>
      </c>
      <c r="CS973" s="45">
        <v>13</v>
      </c>
      <c r="CT973" s="45">
        <v>3</v>
      </c>
      <c r="CU973" s="27">
        <v>3</v>
      </c>
      <c r="CV973" s="63" t="s">
        <v>125</v>
      </c>
      <c r="CW973" s="280">
        <v>726</v>
      </c>
      <c r="CX973" s="45">
        <v>2178</v>
      </c>
      <c r="CY973" s="46">
        <v>0.80666666666666664</v>
      </c>
      <c r="CZ973" s="37" t="s">
        <v>94</v>
      </c>
      <c r="DA973" s="29"/>
      <c r="DB973" s="47"/>
      <c r="DC973" s="280"/>
      <c r="DD973" s="45" t="s">
        <v>24</v>
      </c>
      <c r="DE973" s="45"/>
      <c r="DF973" s="45" t="s">
        <v>24</v>
      </c>
      <c r="DG973" s="45"/>
      <c r="DH973" s="45" t="s">
        <v>24</v>
      </c>
      <c r="DI973" s="45"/>
      <c r="DJ973" s="45"/>
      <c r="DK973" s="45"/>
      <c r="DL973" s="45" t="s">
        <v>24</v>
      </c>
      <c r="DM973" s="46" t="s">
        <v>24</v>
      </c>
      <c r="DN973" s="37"/>
      <c r="DO973" s="29"/>
      <c r="DP973" s="47"/>
      <c r="DQ973" s="280"/>
      <c r="DR973" s="45" t="s">
        <v>24</v>
      </c>
      <c r="DS973" s="45"/>
      <c r="DT973" s="45" t="s">
        <v>24</v>
      </c>
      <c r="DU973" s="45"/>
      <c r="DV973" s="45" t="s">
        <v>24</v>
      </c>
      <c r="DW973" s="45"/>
      <c r="DX973" s="45"/>
      <c r="DY973" s="45"/>
      <c r="DZ973" s="45" t="s">
        <v>24</v>
      </c>
      <c r="EA973" s="46" t="s">
        <v>24</v>
      </c>
      <c r="EB973" s="37"/>
      <c r="GU973" s="220"/>
      <c r="HX973" s="360"/>
      <c r="HY973" s="47"/>
      <c r="HZ973" s="45">
        <v>2102</v>
      </c>
      <c r="IA973" s="45">
        <v>46</v>
      </c>
      <c r="IB973" s="45">
        <v>72</v>
      </c>
      <c r="IC973" s="45">
        <v>1</v>
      </c>
      <c r="ID973" s="45">
        <v>23</v>
      </c>
      <c r="IE973" s="45">
        <v>1</v>
      </c>
      <c r="IF973" s="45">
        <v>0</v>
      </c>
      <c r="IG973" s="63" t="s">
        <v>64</v>
      </c>
      <c r="IH973" s="280">
        <v>673</v>
      </c>
      <c r="II973" s="45">
        <v>673</v>
      </c>
      <c r="IJ973" s="46">
        <v>0.14630434782608695</v>
      </c>
      <c r="IK973" s="37"/>
      <c r="IL973" s="29"/>
      <c r="IM973" s="47"/>
      <c r="IN973" s="45">
        <v>1873</v>
      </c>
      <c r="IO973" s="45">
        <v>32</v>
      </c>
      <c r="IP973" s="45">
        <v>85</v>
      </c>
      <c r="IQ973" s="45">
        <v>3</v>
      </c>
      <c r="IR973" s="45">
        <v>38</v>
      </c>
      <c r="IS973" s="45">
        <v>3</v>
      </c>
      <c r="IT973" s="45">
        <v>0</v>
      </c>
      <c r="IU973" s="63" t="s">
        <v>145</v>
      </c>
      <c r="IV973" s="280">
        <v>165</v>
      </c>
      <c r="IW973" s="45">
        <v>495</v>
      </c>
      <c r="IX973" s="46">
        <v>0.15468750000000001</v>
      </c>
      <c r="IY973" s="37"/>
      <c r="IZ973" s="278"/>
      <c r="JA973" s="47"/>
      <c r="JB973" s="45">
        <v>2577</v>
      </c>
      <c r="JC973" s="45">
        <v>51</v>
      </c>
      <c r="JD973" s="45">
        <v>180</v>
      </c>
      <c r="JE973" s="45">
        <v>13</v>
      </c>
      <c r="JF973" s="45">
        <v>250</v>
      </c>
      <c r="JG973" s="45">
        <v>30</v>
      </c>
      <c r="JH973" s="45">
        <v>0</v>
      </c>
      <c r="JI973" s="63" t="s">
        <v>87</v>
      </c>
      <c r="JJ973" s="280">
        <v>120</v>
      </c>
      <c r="JK973" s="45">
        <v>3600</v>
      </c>
      <c r="JL973" s="46">
        <v>0.70588235294117652</v>
      </c>
      <c r="JM973" s="37"/>
      <c r="JN973" s="29"/>
      <c r="JO973" s="47"/>
      <c r="JP973" s="45">
        <v>3211</v>
      </c>
      <c r="JQ973" s="45">
        <v>70</v>
      </c>
      <c r="JR973" s="45">
        <v>153</v>
      </c>
      <c r="JS973" s="45">
        <v>4</v>
      </c>
      <c r="JT973" s="45">
        <v>16</v>
      </c>
      <c r="JU973" s="45">
        <v>3</v>
      </c>
      <c r="JV973" s="45">
        <v>0</v>
      </c>
      <c r="JW973" s="63" t="s">
        <v>26</v>
      </c>
      <c r="JX973" s="280">
        <v>189</v>
      </c>
      <c r="JY973" s="45">
        <v>567</v>
      </c>
      <c r="JZ973" s="46">
        <v>8.1000000000000003E-2</v>
      </c>
      <c r="KA973" s="37"/>
      <c r="KB973" s="51"/>
      <c r="KC973" s="47"/>
      <c r="KD973" s="45">
        <v>8383</v>
      </c>
      <c r="KE973" s="45">
        <v>59</v>
      </c>
      <c r="KF973" s="45">
        <v>493</v>
      </c>
      <c r="KG973" s="45">
        <v>6</v>
      </c>
      <c r="KH973" s="45">
        <v>34</v>
      </c>
      <c r="KI973" s="45">
        <v>6</v>
      </c>
      <c r="KJ973" s="27">
        <v>0</v>
      </c>
      <c r="KK973" s="63" t="s">
        <v>49</v>
      </c>
      <c r="KL973" s="280">
        <v>800</v>
      </c>
      <c r="KM973" s="45">
        <v>4800</v>
      </c>
      <c r="KN973" s="46">
        <v>0.81355932203389836</v>
      </c>
      <c r="KO973" s="37"/>
      <c r="KP973" s="29"/>
      <c r="KQ973" s="47"/>
      <c r="KR973" s="45">
        <v>14758</v>
      </c>
      <c r="KS973" s="45">
        <v>46</v>
      </c>
      <c r="KT973" s="45">
        <v>1753</v>
      </c>
      <c r="KU973" s="45">
        <v>7</v>
      </c>
      <c r="KV973" s="45">
        <v>40</v>
      </c>
      <c r="KW973" s="45">
        <v>6</v>
      </c>
      <c r="KX973" s="27">
        <v>0</v>
      </c>
      <c r="KY973" s="63" t="s">
        <v>98</v>
      </c>
      <c r="KZ973" s="280">
        <v>165</v>
      </c>
      <c r="LA973" s="45">
        <v>990</v>
      </c>
      <c r="LB973" s="46">
        <v>0.21521739130434783</v>
      </c>
      <c r="LC973" s="37"/>
      <c r="LD973" s="29"/>
      <c r="LE973" s="47"/>
      <c r="LF973" s="45"/>
      <c r="LG973" s="45"/>
      <c r="LH973" s="45">
        <v>529</v>
      </c>
      <c r="LI973" s="45">
        <v>0</v>
      </c>
      <c r="LJ973" s="43">
        <v>2</v>
      </c>
      <c r="LK973" s="45">
        <v>0</v>
      </c>
      <c r="LL973" s="45">
        <v>0</v>
      </c>
      <c r="LM973" s="73" t="s">
        <v>124</v>
      </c>
      <c r="LN973" s="280">
        <v>1000</v>
      </c>
      <c r="LO973" s="45">
        <v>0</v>
      </c>
      <c r="LP973" s="46"/>
      <c r="LQ973" s="37"/>
      <c r="LR973" s="29"/>
      <c r="LS973" s="47"/>
      <c r="LT973" s="280"/>
      <c r="LU973" s="45" t="s">
        <v>24</v>
      </c>
      <c r="LV973" s="45"/>
      <c r="LW973" s="45" t="s">
        <v>24</v>
      </c>
      <c r="LX973" s="45"/>
      <c r="LY973" s="45" t="s">
        <v>24</v>
      </c>
      <c r="LZ973" s="45"/>
      <c r="MA973" s="45"/>
      <c r="MB973" s="45"/>
      <c r="MC973" s="45" t="s">
        <v>24</v>
      </c>
      <c r="MD973" s="46" t="s">
        <v>24</v>
      </c>
      <c r="ME973" s="37"/>
      <c r="MF973" s="29"/>
      <c r="MG973" s="47"/>
      <c r="MH973" s="280"/>
      <c r="MI973" s="45" t="s">
        <v>24</v>
      </c>
      <c r="MJ973" s="45"/>
      <c r="MK973" s="45" t="s">
        <v>24</v>
      </c>
      <c r="ML973" s="45"/>
      <c r="MM973" s="45" t="s">
        <v>24</v>
      </c>
      <c r="MN973" s="45"/>
      <c r="MO973" s="45"/>
      <c r="MP973" s="45"/>
      <c r="MQ973" s="45" t="s">
        <v>24</v>
      </c>
      <c r="MR973" s="46" t="s">
        <v>24</v>
      </c>
      <c r="MS973" s="37"/>
      <c r="MT973" s="29"/>
      <c r="MU973" s="47"/>
      <c r="MV973" s="280"/>
      <c r="MW973" s="45" t="s">
        <v>24</v>
      </c>
      <c r="MX973" s="45"/>
      <c r="MY973" s="45" t="s">
        <v>24</v>
      </c>
      <c r="MZ973" s="45"/>
      <c r="NA973" s="45" t="s">
        <v>24</v>
      </c>
      <c r="NB973" s="45"/>
      <c r="NC973" s="45"/>
      <c r="ND973" s="45"/>
      <c r="NE973" s="45" t="s">
        <v>24</v>
      </c>
      <c r="NF973" s="46" t="s">
        <v>24</v>
      </c>
      <c r="NG973" s="37"/>
      <c r="NH973" s="29"/>
      <c r="NI973" s="47"/>
      <c r="NJ973" s="280"/>
      <c r="NK973" s="45" t="s">
        <v>24</v>
      </c>
      <c r="NL973" s="45"/>
      <c r="NM973" s="45" t="s">
        <v>24</v>
      </c>
      <c r="NN973" s="45"/>
      <c r="NO973" s="45" t="s">
        <v>24</v>
      </c>
      <c r="NP973" s="45"/>
      <c r="NQ973" s="45"/>
      <c r="NR973" s="45"/>
      <c r="NS973" s="45" t="s">
        <v>24</v>
      </c>
      <c r="NT973" s="46" t="s">
        <v>24</v>
      </c>
      <c r="NU973" s="37"/>
    </row>
    <row r="974" spans="1:385" ht="15.75" thickBot="1" x14ac:dyDescent="0.3">
      <c r="A974" s="38"/>
      <c r="B974" s="39"/>
      <c r="C974" s="40"/>
      <c r="D974" s="40"/>
      <c r="E974" s="40"/>
      <c r="F974" s="135"/>
      <c r="G974" s="135"/>
      <c r="H974" s="42"/>
      <c r="I974" s="45"/>
      <c r="J974" s="45" t="s">
        <v>24</v>
      </c>
      <c r="K974" s="45"/>
      <c r="L974" s="45"/>
      <c r="M974" s="45"/>
      <c r="N974" s="45" t="s">
        <v>24</v>
      </c>
      <c r="O974" s="45"/>
      <c r="P974" s="43"/>
      <c r="Q974" s="271" t="s">
        <v>24</v>
      </c>
      <c r="R974" s="45" t="s">
        <v>24</v>
      </c>
      <c r="S974" s="46" t="s">
        <v>24</v>
      </c>
      <c r="T974" s="37"/>
      <c r="U974" s="29"/>
      <c r="V974" s="47"/>
      <c r="W974" s="280"/>
      <c r="X974" s="45" t="s">
        <v>24</v>
      </c>
      <c r="Y974" s="45"/>
      <c r="Z974" s="45"/>
      <c r="AA974" s="45"/>
      <c r="AB974" s="45" t="s">
        <v>24</v>
      </c>
      <c r="AC974" s="45"/>
      <c r="AD974" s="45"/>
      <c r="AE974" s="45"/>
      <c r="AF974" s="45" t="s">
        <v>24</v>
      </c>
      <c r="AG974" s="46" t="s">
        <v>24</v>
      </c>
      <c r="AH974" s="37"/>
      <c r="AI974" s="29"/>
      <c r="AJ974" s="47"/>
      <c r="AK974" s="45"/>
      <c r="AL974" s="45" t="s">
        <v>24</v>
      </c>
      <c r="AM974" s="45"/>
      <c r="AN974" s="45" t="s">
        <v>24</v>
      </c>
      <c r="AO974" s="45"/>
      <c r="AP974" s="45" t="s">
        <v>24</v>
      </c>
      <c r="AQ974" s="45"/>
      <c r="AR974" s="45"/>
      <c r="AS974" s="45"/>
      <c r="AT974" s="45" t="s">
        <v>24</v>
      </c>
      <c r="AU974" s="46" t="s">
        <v>24</v>
      </c>
      <c r="AV974" s="37"/>
      <c r="AW974" s="29"/>
      <c r="AX974" s="47"/>
      <c r="AY974" s="45"/>
      <c r="AZ974" s="45" t="s">
        <v>24</v>
      </c>
      <c r="BA974" s="45"/>
      <c r="BB974" s="45" t="s">
        <v>24</v>
      </c>
      <c r="BC974" s="45"/>
      <c r="BD974" s="45" t="s">
        <v>24</v>
      </c>
      <c r="BE974" s="45"/>
      <c r="BF974" s="45"/>
      <c r="BG974" s="45"/>
      <c r="BH974" s="45" t="s">
        <v>24</v>
      </c>
      <c r="BI974" s="46" t="s">
        <v>24</v>
      </c>
      <c r="BJ974" s="37"/>
      <c r="BK974" s="29"/>
      <c r="BL974" s="75"/>
      <c r="BM974" s="76">
        <v>12641</v>
      </c>
      <c r="BN974" s="76">
        <v>67</v>
      </c>
      <c r="BO974" s="76">
        <v>1559</v>
      </c>
      <c r="BP974" s="76">
        <v>14</v>
      </c>
      <c r="BQ974" s="76">
        <v>340</v>
      </c>
      <c r="BR974" s="76">
        <v>20</v>
      </c>
      <c r="BS974" s="76">
        <v>0</v>
      </c>
      <c r="BT974" s="78" t="s">
        <v>87</v>
      </c>
      <c r="BU974" s="284">
        <v>200</v>
      </c>
      <c r="BV974" s="76">
        <v>4000</v>
      </c>
      <c r="BW974" s="80">
        <v>0.59701492537313428</v>
      </c>
      <c r="BX974" s="37"/>
      <c r="BY974" s="57"/>
      <c r="BZ974" s="75"/>
      <c r="CA974" s="76">
        <v>3707</v>
      </c>
      <c r="CB974" s="184">
        <v>3</v>
      </c>
      <c r="CC974" s="76">
        <v>181</v>
      </c>
      <c r="CD974" s="76">
        <v>1</v>
      </c>
      <c r="CE974" s="76">
        <v>270</v>
      </c>
      <c r="CF974" s="76">
        <v>0</v>
      </c>
      <c r="CG974" s="76">
        <v>0</v>
      </c>
      <c r="CH974" s="85" t="s">
        <v>126</v>
      </c>
      <c r="CI974" s="284">
        <v>37</v>
      </c>
      <c r="CJ974" s="76">
        <v>0</v>
      </c>
      <c r="CK974" s="80">
        <v>0</v>
      </c>
      <c r="CL974" s="37"/>
      <c r="CM974" s="29"/>
      <c r="CN974" s="75"/>
      <c r="CO974" s="76">
        <v>15966</v>
      </c>
      <c r="CP974" s="76">
        <v>71</v>
      </c>
      <c r="CQ974" s="76">
        <v>1109</v>
      </c>
      <c r="CR974" s="76">
        <v>4</v>
      </c>
      <c r="CS974" s="76">
        <v>40</v>
      </c>
      <c r="CT974" s="76">
        <v>7</v>
      </c>
      <c r="CU974" s="76">
        <v>8</v>
      </c>
      <c r="CV974" s="78" t="s">
        <v>79</v>
      </c>
      <c r="CW974" s="284">
        <v>396</v>
      </c>
      <c r="CX974" s="76">
        <v>2772</v>
      </c>
      <c r="CY974" s="80">
        <v>0.39042253521126763</v>
      </c>
      <c r="CZ974" s="37"/>
      <c r="DA974" s="29"/>
      <c r="DB974" s="47"/>
      <c r="DC974" s="280"/>
      <c r="DD974" s="45" t="s">
        <v>24</v>
      </c>
      <c r="DE974" s="45"/>
      <c r="DF974" s="45"/>
      <c r="DG974" s="45"/>
      <c r="DH974" s="45" t="s">
        <v>24</v>
      </c>
      <c r="DI974" s="45"/>
      <c r="DJ974" s="45"/>
      <c r="DK974" s="45"/>
      <c r="DL974" s="45" t="s">
        <v>24</v>
      </c>
      <c r="DM974" s="46" t="s">
        <v>24</v>
      </c>
      <c r="DN974" s="37"/>
      <c r="DO974" s="29"/>
      <c r="DP974" s="47"/>
      <c r="DQ974" s="280"/>
      <c r="DR974" s="45" t="s">
        <v>24</v>
      </c>
      <c r="DS974" s="45"/>
      <c r="DT974" s="45"/>
      <c r="DU974" s="45"/>
      <c r="DV974" s="45" t="s">
        <v>24</v>
      </c>
      <c r="DW974" s="45"/>
      <c r="DX974" s="45"/>
      <c r="DY974" s="45"/>
      <c r="DZ974" s="45" t="s">
        <v>24</v>
      </c>
      <c r="EA974" s="46" t="s">
        <v>24</v>
      </c>
      <c r="EB974" s="37"/>
      <c r="GU974" s="220"/>
      <c r="HX974" s="360"/>
      <c r="HY974" s="75"/>
      <c r="HZ974" s="76">
        <v>2100</v>
      </c>
      <c r="IA974" s="76">
        <v>56</v>
      </c>
      <c r="IB974" s="76">
        <v>82</v>
      </c>
      <c r="IC974" s="76">
        <v>5</v>
      </c>
      <c r="ID974" s="76">
        <v>115</v>
      </c>
      <c r="IE974" s="76">
        <v>5</v>
      </c>
      <c r="IF974" s="76">
        <v>0</v>
      </c>
      <c r="IG974" s="78" t="s">
        <v>99</v>
      </c>
      <c r="IH974" s="284">
        <v>800</v>
      </c>
      <c r="II974" s="76">
        <v>4000</v>
      </c>
      <c r="IJ974" s="80">
        <v>0.7142857142857143</v>
      </c>
      <c r="IK974" s="37"/>
      <c r="IL974" s="29"/>
      <c r="IM974" s="75"/>
      <c r="IN974" s="76">
        <v>3003</v>
      </c>
      <c r="IO974" s="76">
        <v>89</v>
      </c>
      <c r="IP974" s="76">
        <v>119</v>
      </c>
      <c r="IQ974" s="76">
        <v>5</v>
      </c>
      <c r="IR974" s="76">
        <v>39</v>
      </c>
      <c r="IS974" s="76">
        <v>5</v>
      </c>
      <c r="IT974" s="76">
        <v>0</v>
      </c>
      <c r="IU974" s="78" t="s">
        <v>28</v>
      </c>
      <c r="IV974" s="284">
        <v>682</v>
      </c>
      <c r="IW974" s="76">
        <v>3410</v>
      </c>
      <c r="IX974" s="80">
        <v>0.38314606741573032</v>
      </c>
      <c r="IY974" s="37"/>
      <c r="IZ974" s="278"/>
      <c r="JA974" s="75"/>
      <c r="JB974" s="76">
        <v>1643</v>
      </c>
      <c r="JC974" s="76">
        <v>43</v>
      </c>
      <c r="JD974" s="76">
        <v>82</v>
      </c>
      <c r="JE974" s="76">
        <v>3</v>
      </c>
      <c r="JF974" s="76">
        <v>7</v>
      </c>
      <c r="JG974" s="76">
        <v>3</v>
      </c>
      <c r="JH974" s="76">
        <v>0</v>
      </c>
      <c r="JI974" s="78" t="s">
        <v>63</v>
      </c>
      <c r="JJ974" s="284">
        <v>450</v>
      </c>
      <c r="JK974" s="76">
        <v>1350</v>
      </c>
      <c r="JL974" s="80">
        <v>0.31395348837209303</v>
      </c>
      <c r="JM974" s="37"/>
      <c r="JN974" s="29"/>
      <c r="JO974" s="75"/>
      <c r="JP974" s="76">
        <v>2352</v>
      </c>
      <c r="JQ974" s="76">
        <v>58</v>
      </c>
      <c r="JR974" s="76">
        <v>128</v>
      </c>
      <c r="JS974" s="76">
        <v>6</v>
      </c>
      <c r="JT974" s="76">
        <v>9</v>
      </c>
      <c r="JU974" s="76">
        <v>6</v>
      </c>
      <c r="JV974" s="76">
        <v>12</v>
      </c>
      <c r="JW974" s="78" t="s">
        <v>27</v>
      </c>
      <c r="JX974" s="284">
        <v>170</v>
      </c>
      <c r="JY974" s="76">
        <v>1020</v>
      </c>
      <c r="JZ974" s="80">
        <v>0.17586206896551723</v>
      </c>
      <c r="KA974" s="37"/>
      <c r="KB974" s="51"/>
      <c r="KC974" s="75"/>
      <c r="KD974" s="76">
        <v>7831</v>
      </c>
      <c r="KE974" s="184">
        <v>16</v>
      </c>
      <c r="KF974" s="76">
        <v>324</v>
      </c>
      <c r="KG974" s="76">
        <v>7</v>
      </c>
      <c r="KH974" s="76">
        <v>430</v>
      </c>
      <c r="KI974" s="76">
        <v>20</v>
      </c>
      <c r="KJ974" s="76">
        <v>0</v>
      </c>
      <c r="KK974" s="85" t="s">
        <v>126</v>
      </c>
      <c r="KL974" s="284">
        <v>31</v>
      </c>
      <c r="KM974" s="76">
        <v>620</v>
      </c>
      <c r="KN974" s="80">
        <v>0.38750000000000001</v>
      </c>
      <c r="KO974" s="37"/>
      <c r="KP974" s="29"/>
      <c r="KQ974" s="75"/>
      <c r="KR974" s="76">
        <v>15287</v>
      </c>
      <c r="KS974" s="76">
        <v>71</v>
      </c>
      <c r="KT974" s="76">
        <v>1852</v>
      </c>
      <c r="KU974" s="76">
        <v>2</v>
      </c>
      <c r="KV974" s="76">
        <v>130</v>
      </c>
      <c r="KW974" s="76">
        <v>8</v>
      </c>
      <c r="KX974" s="76">
        <v>0</v>
      </c>
      <c r="KY974" s="78" t="s">
        <v>99</v>
      </c>
      <c r="KZ974" s="284">
        <v>187</v>
      </c>
      <c r="LA974" s="76">
        <v>1496</v>
      </c>
      <c r="LB974" s="80">
        <v>0.21070422535211267</v>
      </c>
      <c r="LC974" s="37"/>
      <c r="LD974" s="29"/>
      <c r="LE974" s="75"/>
      <c r="LF974" s="76"/>
      <c r="LG974" s="76"/>
      <c r="LH974" s="76">
        <v>1165</v>
      </c>
      <c r="LI974" s="76">
        <v>0</v>
      </c>
      <c r="LJ974" s="43">
        <v>2</v>
      </c>
      <c r="LK974" s="76">
        <v>0</v>
      </c>
      <c r="LL974" s="76">
        <v>0</v>
      </c>
      <c r="LM974" s="78" t="s">
        <v>123</v>
      </c>
      <c r="LN974" s="284">
        <v>1000</v>
      </c>
      <c r="LO974" s="76">
        <v>0</v>
      </c>
      <c r="LP974" s="80"/>
      <c r="LQ974" s="37"/>
      <c r="LR974" s="29"/>
      <c r="LS974" s="47"/>
      <c r="LT974" s="280"/>
      <c r="LU974" s="45" t="s">
        <v>24</v>
      </c>
      <c r="LV974" s="45"/>
      <c r="LW974" s="45"/>
      <c r="LX974" s="45"/>
      <c r="LY974" s="45" t="s">
        <v>24</v>
      </c>
      <c r="LZ974" s="45"/>
      <c r="MA974" s="45"/>
      <c r="MB974" s="45"/>
      <c r="MC974" s="45" t="s">
        <v>24</v>
      </c>
      <c r="MD974" s="46" t="s">
        <v>24</v>
      </c>
      <c r="ME974" s="37"/>
      <c r="MF974" s="29"/>
      <c r="MG974" s="47"/>
      <c r="MH974" s="280"/>
      <c r="MI974" s="45" t="s">
        <v>24</v>
      </c>
      <c r="MJ974" s="45"/>
      <c r="MK974" s="45"/>
      <c r="ML974" s="45"/>
      <c r="MM974" s="45" t="s">
        <v>24</v>
      </c>
      <c r="MN974" s="45"/>
      <c r="MO974" s="45"/>
      <c r="MP974" s="45"/>
      <c r="MQ974" s="45" t="s">
        <v>24</v>
      </c>
      <c r="MR974" s="46" t="s">
        <v>24</v>
      </c>
      <c r="MS974" s="37"/>
      <c r="MT974" s="29"/>
      <c r="MU974" s="47"/>
      <c r="MV974" s="280"/>
      <c r="MW974" s="45" t="s">
        <v>24</v>
      </c>
      <c r="MX974" s="45"/>
      <c r="MY974" s="45"/>
      <c r="MZ974" s="45"/>
      <c r="NA974" s="45" t="s">
        <v>24</v>
      </c>
      <c r="NB974" s="45"/>
      <c r="NC974" s="45"/>
      <c r="ND974" s="45"/>
      <c r="NE974" s="45" t="s">
        <v>24</v>
      </c>
      <c r="NF974" s="46" t="s">
        <v>24</v>
      </c>
      <c r="NG974" s="37"/>
      <c r="NH974" s="29"/>
      <c r="NI974" s="47"/>
      <c r="NJ974" s="280"/>
      <c r="NK974" s="45" t="s">
        <v>24</v>
      </c>
      <c r="NL974" s="45"/>
      <c r="NM974" s="45"/>
      <c r="NN974" s="45"/>
      <c r="NO974" s="45" t="s">
        <v>24</v>
      </c>
      <c r="NP974" s="45"/>
      <c r="NQ974" s="45"/>
      <c r="NR974" s="45"/>
      <c r="NS974" s="45" t="s">
        <v>24</v>
      </c>
      <c r="NT974" s="46" t="s">
        <v>24</v>
      </c>
      <c r="NU974" s="37"/>
    </row>
    <row r="975" spans="1:385" ht="15.75" thickTop="1" x14ac:dyDescent="0.25">
      <c r="A975" s="38"/>
      <c r="B975" s="39"/>
      <c r="C975" s="40"/>
      <c r="D975" s="40"/>
      <c r="E975" s="40"/>
      <c r="F975" s="135"/>
      <c r="G975" s="135"/>
      <c r="H975" s="42"/>
      <c r="I975" s="45"/>
      <c r="J975" s="45" t="s">
        <v>24</v>
      </c>
      <c r="K975" s="45"/>
      <c r="L975" s="45"/>
      <c r="M975" s="45"/>
      <c r="N975" s="45" t="s">
        <v>24</v>
      </c>
      <c r="O975" s="45"/>
      <c r="P975" s="43"/>
      <c r="Q975" s="271" t="s">
        <v>24</v>
      </c>
      <c r="R975" s="45" t="s">
        <v>24</v>
      </c>
      <c r="S975" s="46" t="s">
        <v>24</v>
      </c>
      <c r="T975" s="37"/>
      <c r="U975" s="29"/>
      <c r="V975" s="47"/>
      <c r="W975" s="280"/>
      <c r="X975" s="45" t="s">
        <v>24</v>
      </c>
      <c r="Y975" s="45"/>
      <c r="Z975" s="45"/>
      <c r="AA975" s="45"/>
      <c r="AB975" s="45" t="s">
        <v>24</v>
      </c>
      <c r="AC975" s="45"/>
      <c r="AD975" s="45"/>
      <c r="AE975" s="45"/>
      <c r="AF975" s="45" t="s">
        <v>24</v>
      </c>
      <c r="AG975" s="46" t="s">
        <v>24</v>
      </c>
      <c r="AH975" s="37"/>
      <c r="AI975" s="29"/>
      <c r="AJ975" s="47"/>
      <c r="AK975" s="45"/>
      <c r="AL975" s="45" t="s">
        <v>24</v>
      </c>
      <c r="AM975" s="45"/>
      <c r="AN975" s="45" t="s">
        <v>24</v>
      </c>
      <c r="AO975" s="45"/>
      <c r="AP975" s="45" t="s">
        <v>24</v>
      </c>
      <c r="AQ975" s="45"/>
      <c r="AR975" s="45"/>
      <c r="AS975" s="45"/>
      <c r="AT975" s="45" t="s">
        <v>24</v>
      </c>
      <c r="AU975" s="46" t="s">
        <v>24</v>
      </c>
      <c r="AV975" s="37"/>
      <c r="AW975" s="29"/>
      <c r="AX975" s="47"/>
      <c r="AY975" s="45"/>
      <c r="AZ975" s="45" t="s">
        <v>24</v>
      </c>
      <c r="BA975" s="45"/>
      <c r="BB975" s="45" t="s">
        <v>24</v>
      </c>
      <c r="BC975" s="45"/>
      <c r="BD975" s="45" t="s">
        <v>24</v>
      </c>
      <c r="BE975" s="45"/>
      <c r="BF975" s="45"/>
      <c r="BG975" s="45"/>
      <c r="BH975" s="45" t="s">
        <v>24</v>
      </c>
      <c r="BI975" s="46" t="s">
        <v>24</v>
      </c>
      <c r="BJ975" s="37"/>
      <c r="BK975" s="29"/>
      <c r="BL975" s="273">
        <v>45789</v>
      </c>
      <c r="BM975" s="45">
        <v>15389</v>
      </c>
      <c r="BN975" s="271">
        <v>33</v>
      </c>
      <c r="BO975" s="45">
        <v>669</v>
      </c>
      <c r="BP975" s="87">
        <v>0</v>
      </c>
      <c r="BQ975" s="45">
        <v>17</v>
      </c>
      <c r="BR975" s="271">
        <v>0</v>
      </c>
      <c r="BS975" s="271">
        <v>0</v>
      </c>
      <c r="BT975" s="274" t="s">
        <v>125</v>
      </c>
      <c r="BU975" s="272">
        <v>726</v>
      </c>
      <c r="BV975" s="45">
        <v>0</v>
      </c>
      <c r="BW975" s="89">
        <v>0</v>
      </c>
      <c r="BX975" s="37"/>
      <c r="BY975" s="57"/>
      <c r="BZ975" s="273">
        <v>45789</v>
      </c>
      <c r="CA975" s="45">
        <v>5763</v>
      </c>
      <c r="CB975" s="271">
        <v>66</v>
      </c>
      <c r="CC975" s="45">
        <v>213</v>
      </c>
      <c r="CD975" s="87">
        <v>2</v>
      </c>
      <c r="CE975" s="45">
        <v>6</v>
      </c>
      <c r="CF975" s="271">
        <v>2</v>
      </c>
      <c r="CG975" s="271">
        <v>2</v>
      </c>
      <c r="CH975" s="274" t="s">
        <v>76</v>
      </c>
      <c r="CI975" s="272">
        <v>748</v>
      </c>
      <c r="CJ975" s="45">
        <v>1496</v>
      </c>
      <c r="CK975" s="89">
        <v>0.22666666666666666</v>
      </c>
      <c r="CL975" s="37"/>
      <c r="CM975" s="29"/>
      <c r="CN975" s="273">
        <v>45789</v>
      </c>
      <c r="CO975" s="45">
        <v>15856</v>
      </c>
      <c r="CP975" s="271">
        <v>48</v>
      </c>
      <c r="CQ975" s="45">
        <v>1148</v>
      </c>
      <c r="CR975" s="87">
        <v>2</v>
      </c>
      <c r="CS975" s="45">
        <v>11</v>
      </c>
      <c r="CT975" s="271">
        <v>2</v>
      </c>
      <c r="CU975" s="271">
        <v>7</v>
      </c>
      <c r="CV975" s="274" t="s">
        <v>91</v>
      </c>
      <c r="CW975" s="272">
        <v>770</v>
      </c>
      <c r="CX975" s="45">
        <v>1540</v>
      </c>
      <c r="CY975" s="89">
        <v>0.32083333333333336</v>
      </c>
      <c r="CZ975" s="37"/>
      <c r="DA975" s="29"/>
      <c r="DB975" s="47"/>
      <c r="DC975" s="280"/>
      <c r="DD975" s="45" t="s">
        <v>24</v>
      </c>
      <c r="DE975" s="45"/>
      <c r="DF975" s="45"/>
      <c r="DG975" s="45"/>
      <c r="DH975" s="45" t="s">
        <v>24</v>
      </c>
      <c r="DI975" s="45"/>
      <c r="DJ975" s="45"/>
      <c r="DK975" s="45"/>
      <c r="DL975" s="45" t="s">
        <v>24</v>
      </c>
      <c r="DM975" s="46" t="s">
        <v>24</v>
      </c>
      <c r="DN975" s="37"/>
      <c r="DO975" s="29"/>
      <c r="DP975" s="47"/>
      <c r="DQ975" s="45"/>
      <c r="DR975" s="45" t="s">
        <v>24</v>
      </c>
      <c r="DS975" s="45"/>
      <c r="DT975" s="45" t="s">
        <v>24</v>
      </c>
      <c r="DU975" s="45"/>
      <c r="DV975" s="45" t="s">
        <v>24</v>
      </c>
      <c r="DW975" s="45"/>
      <c r="DX975" s="45"/>
      <c r="DY975" s="45"/>
      <c r="DZ975" s="45" t="s">
        <v>24</v>
      </c>
      <c r="EA975" s="46" t="s">
        <v>24</v>
      </c>
      <c r="EB975" s="37"/>
      <c r="GU975" s="220"/>
      <c r="HX975" s="360"/>
      <c r="HY975" s="273">
        <v>45789</v>
      </c>
      <c r="HZ975" s="45">
        <v>4309</v>
      </c>
      <c r="IA975" s="271">
        <v>38</v>
      </c>
      <c r="IB975" s="45">
        <v>242</v>
      </c>
      <c r="IC975" s="87">
        <v>1</v>
      </c>
      <c r="ID975" s="45">
        <v>9</v>
      </c>
      <c r="IE975" s="271">
        <v>1</v>
      </c>
      <c r="IF975" s="271">
        <v>0</v>
      </c>
      <c r="IG975" s="274" t="s">
        <v>89</v>
      </c>
      <c r="IH975" s="272">
        <v>800</v>
      </c>
      <c r="II975" s="45">
        <v>800</v>
      </c>
      <c r="IJ975" s="89">
        <v>0.21052631578947367</v>
      </c>
      <c r="IK975" s="37"/>
      <c r="IL975" s="29"/>
      <c r="IM975" s="273">
        <v>45789</v>
      </c>
      <c r="IN975" s="45">
        <v>3199</v>
      </c>
      <c r="IO975" s="271">
        <v>42</v>
      </c>
      <c r="IP975" s="45">
        <v>101</v>
      </c>
      <c r="IQ975" s="87">
        <v>1</v>
      </c>
      <c r="IR975" s="45">
        <v>24</v>
      </c>
      <c r="IS975" s="271">
        <v>1</v>
      </c>
      <c r="IT975" s="271">
        <v>0</v>
      </c>
      <c r="IU975" s="274" t="s">
        <v>23</v>
      </c>
      <c r="IV975" s="272">
        <v>1100</v>
      </c>
      <c r="IW975" s="45">
        <v>1100</v>
      </c>
      <c r="IX975" s="89">
        <v>0.26190476190476192</v>
      </c>
      <c r="IY975" s="37"/>
      <c r="IZ975" s="278"/>
      <c r="JA975" s="273">
        <v>45789</v>
      </c>
      <c r="JB975" s="45">
        <v>2202</v>
      </c>
      <c r="JC975" s="271">
        <v>132</v>
      </c>
      <c r="JD975" s="45">
        <v>128</v>
      </c>
      <c r="JE975" s="87">
        <v>4</v>
      </c>
      <c r="JF975" s="45">
        <v>4</v>
      </c>
      <c r="JG975" s="271">
        <v>5</v>
      </c>
      <c r="JH975" s="271">
        <v>0</v>
      </c>
      <c r="JI975" s="274" t="s">
        <v>143</v>
      </c>
      <c r="JJ975" s="272">
        <v>1100</v>
      </c>
      <c r="JK975" s="45">
        <v>5500</v>
      </c>
      <c r="JL975" s="89">
        <v>0.41666666666666669</v>
      </c>
      <c r="JM975" s="37"/>
      <c r="JN975" s="29"/>
      <c r="JO975" s="273">
        <v>45789</v>
      </c>
      <c r="JP975" s="45">
        <v>2479</v>
      </c>
      <c r="JQ975" s="271">
        <v>10</v>
      </c>
      <c r="JR975" s="45">
        <v>88</v>
      </c>
      <c r="JS975" s="87">
        <v>0</v>
      </c>
      <c r="JT975" s="45">
        <v>18</v>
      </c>
      <c r="JU975" s="271">
        <v>0</v>
      </c>
      <c r="JV975" s="271">
        <v>0</v>
      </c>
      <c r="JW975" s="282" t="s">
        <v>70</v>
      </c>
      <c r="JX975" s="272">
        <v>1034</v>
      </c>
      <c r="JY975" s="45">
        <v>0</v>
      </c>
      <c r="JZ975" s="89">
        <v>0</v>
      </c>
      <c r="KA975" s="37"/>
      <c r="KB975" s="51"/>
      <c r="KC975" s="273">
        <v>45789</v>
      </c>
      <c r="KD975" s="45">
        <v>9104</v>
      </c>
      <c r="KE975" s="271">
        <v>199</v>
      </c>
      <c r="KF975" s="45">
        <v>372</v>
      </c>
      <c r="KG975" s="87">
        <v>1</v>
      </c>
      <c r="KH975" s="45">
        <v>6</v>
      </c>
      <c r="KI975" s="271">
        <v>3</v>
      </c>
      <c r="KJ975" s="271">
        <v>3</v>
      </c>
      <c r="KK975" s="274" t="s">
        <v>143</v>
      </c>
      <c r="KL975" s="272">
        <v>1100</v>
      </c>
      <c r="KM975" s="45">
        <v>3300</v>
      </c>
      <c r="KN975" s="89">
        <v>0.16582914572864321</v>
      </c>
      <c r="KO975" s="37"/>
      <c r="KP975" s="29"/>
      <c r="KQ975" s="273">
        <v>45789</v>
      </c>
      <c r="KR975" s="45">
        <v>15756</v>
      </c>
      <c r="KS975" s="271">
        <v>120</v>
      </c>
      <c r="KT975" s="45">
        <v>910</v>
      </c>
      <c r="KU975" s="87">
        <v>4</v>
      </c>
      <c r="KV975" s="45">
        <v>7</v>
      </c>
      <c r="KW975" s="271">
        <v>2</v>
      </c>
      <c r="KX975" s="271">
        <v>0</v>
      </c>
      <c r="KY975" s="274" t="s">
        <v>128</v>
      </c>
      <c r="KZ975" s="272">
        <v>800</v>
      </c>
      <c r="LA975" s="45">
        <v>1600</v>
      </c>
      <c r="LB975" s="89">
        <v>0.13333333333333333</v>
      </c>
      <c r="LC975" s="37"/>
      <c r="LD975" s="29"/>
      <c r="LE975" s="273" t="s">
        <v>24</v>
      </c>
      <c r="LF975" s="271"/>
      <c r="LG975" s="285"/>
      <c r="LH975" s="271"/>
      <c r="LI975" s="271"/>
      <c r="LJ975" s="43"/>
      <c r="LK975" s="87"/>
      <c r="LL975" s="271"/>
      <c r="LM975" s="279"/>
      <c r="LN975" s="103"/>
      <c r="LO975" s="87" t="s">
        <v>24</v>
      </c>
      <c r="LP975" s="275"/>
      <c r="LQ975" s="37"/>
      <c r="LR975" s="29"/>
      <c r="LS975" s="47"/>
      <c r="LT975" s="45"/>
      <c r="LU975" s="45" t="s">
        <v>24</v>
      </c>
      <c r="LV975" s="45"/>
      <c r="LW975" s="45" t="s">
        <v>24</v>
      </c>
      <c r="LX975" s="45"/>
      <c r="LY975" s="45" t="s">
        <v>24</v>
      </c>
      <c r="LZ975" s="45"/>
      <c r="MA975" s="45"/>
      <c r="MB975" s="45"/>
      <c r="MC975" s="45" t="s">
        <v>24</v>
      </c>
      <c r="MD975" s="46" t="s">
        <v>24</v>
      </c>
      <c r="ME975" s="37"/>
      <c r="MF975" s="29"/>
      <c r="MG975" s="47"/>
      <c r="MH975" s="45"/>
      <c r="MI975" s="45" t="s">
        <v>24</v>
      </c>
      <c r="MJ975" s="45"/>
      <c r="MK975" s="45" t="s">
        <v>24</v>
      </c>
      <c r="ML975" s="45"/>
      <c r="MM975" s="45" t="s">
        <v>24</v>
      </c>
      <c r="MN975" s="45"/>
      <c r="MO975" s="45"/>
      <c r="MP975" s="45"/>
      <c r="MQ975" s="45" t="s">
        <v>24</v>
      </c>
      <c r="MR975" s="46" t="s">
        <v>24</v>
      </c>
      <c r="MS975" s="37"/>
      <c r="MT975" s="29"/>
      <c r="MU975" s="47"/>
      <c r="MV975" s="45"/>
      <c r="MW975" s="45" t="s">
        <v>24</v>
      </c>
      <c r="MX975" s="45"/>
      <c r="MY975" s="45" t="s">
        <v>24</v>
      </c>
      <c r="MZ975" s="45"/>
      <c r="NA975" s="45" t="s">
        <v>24</v>
      </c>
      <c r="NB975" s="45"/>
      <c r="NC975" s="45"/>
      <c r="ND975" s="45"/>
      <c r="NE975" s="45" t="s">
        <v>24</v>
      </c>
      <c r="NF975" s="46" t="s">
        <v>24</v>
      </c>
      <c r="NG975" s="37"/>
      <c r="NH975" s="29"/>
      <c r="NI975" s="47"/>
      <c r="NJ975" s="45"/>
      <c r="NK975" s="45" t="s">
        <v>24</v>
      </c>
      <c r="NL975" s="45"/>
      <c r="NM975" s="45" t="s">
        <v>24</v>
      </c>
      <c r="NN975" s="45"/>
      <c r="NO975" s="45" t="s">
        <v>24</v>
      </c>
      <c r="NP975" s="45"/>
      <c r="NQ975" s="45"/>
      <c r="NR975" s="45"/>
      <c r="NS975" s="45" t="s">
        <v>24</v>
      </c>
      <c r="NT975" s="46" t="s">
        <v>24</v>
      </c>
      <c r="NU975" s="37"/>
    </row>
    <row r="976" spans="1:385" x14ac:dyDescent="0.25">
      <c r="A976" s="38"/>
      <c r="B976" s="39"/>
      <c r="C976" s="40"/>
      <c r="D976" s="40"/>
      <c r="E976" s="40"/>
      <c r="F976" s="135"/>
      <c r="G976" s="135"/>
      <c r="H976" s="42"/>
      <c r="I976" s="45"/>
      <c r="J976" s="45" t="s">
        <v>24</v>
      </c>
      <c r="K976" s="45"/>
      <c r="L976" s="45"/>
      <c r="M976" s="45"/>
      <c r="N976" s="45" t="s">
        <v>24</v>
      </c>
      <c r="O976" s="45"/>
      <c r="P976" s="43"/>
      <c r="Q976" s="271" t="s">
        <v>24</v>
      </c>
      <c r="R976" s="45" t="s">
        <v>24</v>
      </c>
      <c r="S976" s="46" t="s">
        <v>24</v>
      </c>
      <c r="T976" s="37"/>
      <c r="U976" s="29"/>
      <c r="V976" s="47"/>
      <c r="W976" s="280"/>
      <c r="X976" s="45" t="s">
        <v>24</v>
      </c>
      <c r="Y976" s="45"/>
      <c r="Z976" s="45"/>
      <c r="AA976" s="45"/>
      <c r="AB976" s="45" t="s">
        <v>24</v>
      </c>
      <c r="AC976" s="45"/>
      <c r="AD976" s="45"/>
      <c r="AE976" s="45"/>
      <c r="AF976" s="45" t="s">
        <v>24</v>
      </c>
      <c r="AG976" s="46" t="s">
        <v>24</v>
      </c>
      <c r="AH976" s="37"/>
      <c r="AI976" s="29"/>
      <c r="AJ976" s="47"/>
      <c r="AK976" s="45"/>
      <c r="AL976" s="45" t="s">
        <v>24</v>
      </c>
      <c r="AM976" s="45"/>
      <c r="AN976" s="45" t="s">
        <v>24</v>
      </c>
      <c r="AO976" s="45"/>
      <c r="AP976" s="45" t="s">
        <v>24</v>
      </c>
      <c r="AQ976" s="45"/>
      <c r="AR976" s="45"/>
      <c r="AS976" s="45"/>
      <c r="AT976" s="45" t="s">
        <v>24</v>
      </c>
      <c r="AU976" s="46" t="s">
        <v>24</v>
      </c>
      <c r="AV976" s="37"/>
      <c r="AW976" s="29"/>
      <c r="AX976" s="47"/>
      <c r="AY976" s="45"/>
      <c r="AZ976" s="45" t="s">
        <v>24</v>
      </c>
      <c r="BA976" s="45"/>
      <c r="BB976" s="45" t="s">
        <v>24</v>
      </c>
      <c r="BC976" s="45"/>
      <c r="BD976" s="45" t="s">
        <v>24</v>
      </c>
      <c r="BE976" s="45"/>
      <c r="BF976" s="45"/>
      <c r="BG976" s="45"/>
      <c r="BH976" s="45" t="s">
        <v>24</v>
      </c>
      <c r="BI976" s="46" t="s">
        <v>24</v>
      </c>
      <c r="BJ976" s="37"/>
      <c r="BK976" s="29"/>
      <c r="BL976" s="273"/>
      <c r="BM976" s="271">
        <v>13782</v>
      </c>
      <c r="BN976" s="43">
        <v>19</v>
      </c>
      <c r="BO976" s="271">
        <v>534</v>
      </c>
      <c r="BP976" s="45">
        <v>0</v>
      </c>
      <c r="BQ976" s="271">
        <v>8</v>
      </c>
      <c r="BR976" s="45">
        <v>0</v>
      </c>
      <c r="BS976" s="271">
        <v>-1</v>
      </c>
      <c r="BT976" s="207" t="s">
        <v>75</v>
      </c>
      <c r="BU976" s="280">
        <v>760</v>
      </c>
      <c r="BV976" s="43">
        <v>0</v>
      </c>
      <c r="BW976" s="46">
        <v>0</v>
      </c>
      <c r="BX976" s="37"/>
      <c r="BY976" s="57"/>
      <c r="BZ976" s="273"/>
      <c r="CA976" s="271">
        <v>5689</v>
      </c>
      <c r="CB976" s="43">
        <v>25</v>
      </c>
      <c r="CC976" s="271">
        <v>188</v>
      </c>
      <c r="CD976" s="45">
        <v>0</v>
      </c>
      <c r="CE976" s="271">
        <v>10</v>
      </c>
      <c r="CF976" s="45">
        <v>0</v>
      </c>
      <c r="CG976" s="271">
        <v>-2</v>
      </c>
      <c r="CH976" s="207" t="s">
        <v>88</v>
      </c>
      <c r="CI976" s="280">
        <v>1100</v>
      </c>
      <c r="CJ976" s="43">
        <v>0</v>
      </c>
      <c r="CK976" s="46">
        <v>0</v>
      </c>
      <c r="CL976" s="37"/>
      <c r="CM976" s="29"/>
      <c r="CN976" s="273"/>
      <c r="CO976" s="271">
        <v>14641</v>
      </c>
      <c r="CP976" s="43">
        <v>36</v>
      </c>
      <c r="CQ976" s="271">
        <v>1064</v>
      </c>
      <c r="CR976" s="45">
        <v>7</v>
      </c>
      <c r="CS976" s="271">
        <v>2</v>
      </c>
      <c r="CT976" s="45">
        <v>7</v>
      </c>
      <c r="CU976" s="271">
        <v>4</v>
      </c>
      <c r="CV976" s="207" t="s">
        <v>143</v>
      </c>
      <c r="CW976" s="280">
        <v>1100</v>
      </c>
      <c r="CX976" s="43">
        <v>7700</v>
      </c>
      <c r="CY976" s="46">
        <v>2.1388888888888888</v>
      </c>
      <c r="CZ976" s="37" t="s">
        <v>149</v>
      </c>
      <c r="DA976" s="29"/>
      <c r="DB976" s="47"/>
      <c r="DC976" s="280"/>
      <c r="DD976" s="45" t="s">
        <v>24</v>
      </c>
      <c r="DE976" s="45"/>
      <c r="DF976" s="45"/>
      <c r="DG976" s="45"/>
      <c r="DH976" s="45" t="s">
        <v>24</v>
      </c>
      <c r="DI976" s="45"/>
      <c r="DJ976" s="45"/>
      <c r="DK976" s="45"/>
      <c r="DL976" s="45" t="s">
        <v>24</v>
      </c>
      <c r="DM976" s="46" t="s">
        <v>24</v>
      </c>
      <c r="DN976" s="37"/>
      <c r="DO976" s="29"/>
      <c r="DP976" s="47"/>
      <c r="DQ976" s="45"/>
      <c r="DR976" s="45" t="s">
        <v>24</v>
      </c>
      <c r="DS976" s="45"/>
      <c r="DT976" s="45" t="s">
        <v>24</v>
      </c>
      <c r="DU976" s="45"/>
      <c r="DV976" s="45" t="s">
        <v>24</v>
      </c>
      <c r="DW976" s="45"/>
      <c r="DX976" s="45"/>
      <c r="DY976" s="45"/>
      <c r="DZ976" s="45" t="s">
        <v>24</v>
      </c>
      <c r="EA976" s="46" t="s">
        <v>24</v>
      </c>
      <c r="EB976" s="37"/>
      <c r="GU976" s="220"/>
      <c r="HX976" s="360"/>
      <c r="HY976" s="273"/>
      <c r="HZ976" s="271">
        <v>2435</v>
      </c>
      <c r="IA976" s="43">
        <v>45</v>
      </c>
      <c r="IB976" s="271">
        <v>70</v>
      </c>
      <c r="IC976" s="45">
        <v>1</v>
      </c>
      <c r="ID976" s="271">
        <v>22</v>
      </c>
      <c r="IE976" s="45">
        <v>0</v>
      </c>
      <c r="IF976" s="45">
        <v>0</v>
      </c>
      <c r="IG976" s="207" t="s">
        <v>91</v>
      </c>
      <c r="IH976" s="280">
        <v>770</v>
      </c>
      <c r="II976" s="43">
        <v>0</v>
      </c>
      <c r="IJ976" s="46">
        <v>0</v>
      </c>
      <c r="IK976" s="37"/>
      <c r="IL976" s="29"/>
      <c r="IM976" s="273"/>
      <c r="IN976" s="271">
        <v>2956</v>
      </c>
      <c r="IO976" s="43">
        <v>25</v>
      </c>
      <c r="IP976" s="271">
        <v>71</v>
      </c>
      <c r="IQ976" s="45">
        <v>0</v>
      </c>
      <c r="IR976" s="271">
        <v>8</v>
      </c>
      <c r="IS976" s="45">
        <v>0</v>
      </c>
      <c r="IT976" s="45">
        <v>0</v>
      </c>
      <c r="IU976" s="207" t="s">
        <v>76</v>
      </c>
      <c r="IV976" s="280">
        <v>900</v>
      </c>
      <c r="IW976" s="43">
        <v>0</v>
      </c>
      <c r="IX976" s="46">
        <v>0</v>
      </c>
      <c r="IY976" s="37"/>
      <c r="IZ976" s="278"/>
      <c r="JA976" s="273"/>
      <c r="JB976" s="271">
        <v>1886</v>
      </c>
      <c r="JC976" s="43">
        <v>33</v>
      </c>
      <c r="JD976" s="271">
        <v>68</v>
      </c>
      <c r="JE976" s="45">
        <v>0</v>
      </c>
      <c r="JF976" s="271">
        <v>22</v>
      </c>
      <c r="JG976" s="45">
        <v>0</v>
      </c>
      <c r="JH976" s="45">
        <v>0</v>
      </c>
      <c r="JI976" s="207" t="s">
        <v>21</v>
      </c>
      <c r="JJ976" s="280">
        <v>726</v>
      </c>
      <c r="JK976" s="43">
        <v>0</v>
      </c>
      <c r="JL976" s="46">
        <v>0</v>
      </c>
      <c r="JM976" s="37"/>
      <c r="JN976" s="29"/>
      <c r="JO976" s="273"/>
      <c r="JP976" s="271">
        <v>2478</v>
      </c>
      <c r="JQ976" s="43">
        <v>33</v>
      </c>
      <c r="JR976" s="271">
        <v>58</v>
      </c>
      <c r="JS976" s="45">
        <v>2</v>
      </c>
      <c r="JT976" s="271">
        <v>12</v>
      </c>
      <c r="JU976" s="45">
        <v>2</v>
      </c>
      <c r="JV976" s="45">
        <v>0</v>
      </c>
      <c r="JW976" s="207" t="s">
        <v>81</v>
      </c>
      <c r="JX976" s="280">
        <v>1200</v>
      </c>
      <c r="JY976" s="43">
        <v>2400</v>
      </c>
      <c r="JZ976" s="46">
        <v>0.72727272727272729</v>
      </c>
      <c r="KA976" s="37"/>
      <c r="KB976" s="51"/>
      <c r="KC976" s="273"/>
      <c r="KD976" s="271">
        <v>8068</v>
      </c>
      <c r="KE976" s="43">
        <v>71</v>
      </c>
      <c r="KF976" s="271">
        <v>236</v>
      </c>
      <c r="KG976" s="45">
        <v>3</v>
      </c>
      <c r="KH976" s="271">
        <v>23</v>
      </c>
      <c r="KI976" s="45">
        <v>4</v>
      </c>
      <c r="KJ976" s="271">
        <v>4</v>
      </c>
      <c r="KK976" s="207" t="s">
        <v>23</v>
      </c>
      <c r="KL976" s="280">
        <v>1000</v>
      </c>
      <c r="KM976" s="43">
        <v>4000</v>
      </c>
      <c r="KN976" s="46">
        <v>0.56338028169014087</v>
      </c>
      <c r="KO976" s="37"/>
      <c r="KP976" s="29"/>
      <c r="KQ976" s="273"/>
      <c r="KR976" s="271">
        <v>17915</v>
      </c>
      <c r="KS976" s="43">
        <v>46</v>
      </c>
      <c r="KT976" s="271">
        <v>1007</v>
      </c>
      <c r="KU976" s="45">
        <v>2</v>
      </c>
      <c r="KV976" s="271">
        <v>6</v>
      </c>
      <c r="KW976" s="45">
        <v>3</v>
      </c>
      <c r="KX976" s="271">
        <v>1</v>
      </c>
      <c r="KY976" s="207" t="s">
        <v>97</v>
      </c>
      <c r="KZ976" s="280">
        <v>800</v>
      </c>
      <c r="LA976" s="43">
        <v>2400</v>
      </c>
      <c r="LB976" s="46">
        <v>0.52173913043478259</v>
      </c>
      <c r="LC976" s="37"/>
      <c r="LD976" s="29"/>
      <c r="LE976" s="47"/>
      <c r="LF976" s="45"/>
      <c r="LG976" s="45"/>
      <c r="LH976" s="45"/>
      <c r="LI976" s="45"/>
      <c r="LJ976" s="43"/>
      <c r="LK976" s="45"/>
      <c r="LL976" s="45"/>
      <c r="LM976" s="73"/>
      <c r="LN976" s="272"/>
      <c r="LO976" s="271" t="s">
        <v>24</v>
      </c>
      <c r="LP976" s="275"/>
      <c r="LQ976" s="37"/>
      <c r="LR976" s="29"/>
      <c r="LS976" s="47"/>
      <c r="LT976" s="45"/>
      <c r="LU976" s="45" t="s">
        <v>24</v>
      </c>
      <c r="LV976" s="45"/>
      <c r="LW976" s="45" t="s">
        <v>24</v>
      </c>
      <c r="LX976" s="45"/>
      <c r="LY976" s="45" t="s">
        <v>24</v>
      </c>
      <c r="LZ976" s="45"/>
      <c r="MA976" s="45"/>
      <c r="MB976" s="45"/>
      <c r="MC976" s="45" t="s">
        <v>24</v>
      </c>
      <c r="MD976" s="46" t="s">
        <v>24</v>
      </c>
      <c r="ME976" s="37"/>
      <c r="MF976" s="29"/>
      <c r="MG976" s="47"/>
      <c r="MH976" s="45"/>
      <c r="MI976" s="45" t="s">
        <v>24</v>
      </c>
      <c r="MJ976" s="45"/>
      <c r="MK976" s="45" t="s">
        <v>24</v>
      </c>
      <c r="ML976" s="45"/>
      <c r="MM976" s="45" t="s">
        <v>24</v>
      </c>
      <c r="MN976" s="45"/>
      <c r="MO976" s="45"/>
      <c r="MP976" s="45"/>
      <c r="MQ976" s="45" t="s">
        <v>24</v>
      </c>
      <c r="MR976" s="46" t="s">
        <v>24</v>
      </c>
      <c r="MS976" s="37"/>
      <c r="MT976" s="29"/>
      <c r="MU976" s="47"/>
      <c r="MV976" s="45"/>
      <c r="MW976" s="45" t="s">
        <v>24</v>
      </c>
      <c r="MX976" s="45"/>
      <c r="MY976" s="45" t="s">
        <v>24</v>
      </c>
      <c r="MZ976" s="45"/>
      <c r="NA976" s="45" t="s">
        <v>24</v>
      </c>
      <c r="NB976" s="45"/>
      <c r="NC976" s="45"/>
      <c r="ND976" s="45"/>
      <c r="NE976" s="45" t="s">
        <v>24</v>
      </c>
      <c r="NF976" s="46" t="s">
        <v>24</v>
      </c>
      <c r="NG976" s="37"/>
      <c r="NH976" s="29"/>
      <c r="NI976" s="47"/>
      <c r="NJ976" s="45"/>
      <c r="NK976" s="45" t="s">
        <v>24</v>
      </c>
      <c r="NL976" s="45"/>
      <c r="NM976" s="45" t="s">
        <v>24</v>
      </c>
      <c r="NN976" s="45"/>
      <c r="NO976" s="45" t="s">
        <v>24</v>
      </c>
      <c r="NP976" s="45"/>
      <c r="NQ976" s="45"/>
      <c r="NR976" s="45"/>
      <c r="NS976" s="45" t="s">
        <v>24</v>
      </c>
      <c r="NT976" s="46" t="s">
        <v>24</v>
      </c>
      <c r="NU976" s="37"/>
    </row>
    <row r="977" spans="1:385" ht="15.75" thickBot="1" x14ac:dyDescent="0.3">
      <c r="A977" s="38"/>
      <c r="B977" s="39"/>
      <c r="C977" s="40"/>
      <c r="D977" s="40"/>
      <c r="E977" s="40"/>
      <c r="F977" s="135"/>
      <c r="G977" s="135"/>
      <c r="H977" s="42"/>
      <c r="I977" s="45"/>
      <c r="J977" s="45" t="s">
        <v>24</v>
      </c>
      <c r="K977" s="45"/>
      <c r="L977" s="45"/>
      <c r="M977" s="45"/>
      <c r="N977" s="45" t="s">
        <v>24</v>
      </c>
      <c r="O977" s="45"/>
      <c r="P977" s="45"/>
      <c r="Q977" s="45"/>
      <c r="R977" s="45" t="s">
        <v>24</v>
      </c>
      <c r="S977" s="46" t="s">
        <v>24</v>
      </c>
      <c r="T977" s="37"/>
      <c r="U977" s="29"/>
      <c r="V977" s="47"/>
      <c r="W977" s="280"/>
      <c r="X977" s="45" t="s">
        <v>24</v>
      </c>
      <c r="Y977" s="45"/>
      <c r="Z977" s="45"/>
      <c r="AA977" s="45"/>
      <c r="AB977" s="45" t="s">
        <v>24</v>
      </c>
      <c r="AC977" s="45"/>
      <c r="AD977" s="45"/>
      <c r="AE977" s="45"/>
      <c r="AF977" s="45" t="s">
        <v>24</v>
      </c>
      <c r="AG977" s="46" t="s">
        <v>24</v>
      </c>
      <c r="AH977" s="37"/>
      <c r="AI977" s="29"/>
      <c r="AJ977" s="47"/>
      <c r="AK977" s="45"/>
      <c r="AL977" s="45" t="s">
        <v>24</v>
      </c>
      <c r="AM977" s="45"/>
      <c r="AN977" s="45" t="s">
        <v>24</v>
      </c>
      <c r="AO977" s="45"/>
      <c r="AP977" s="45" t="s">
        <v>24</v>
      </c>
      <c r="AQ977" s="45"/>
      <c r="AR977" s="45"/>
      <c r="AS977" s="45"/>
      <c r="AT977" s="45" t="s">
        <v>24</v>
      </c>
      <c r="AU977" s="46" t="s">
        <v>24</v>
      </c>
      <c r="AV977" s="37"/>
      <c r="AW977" s="29"/>
      <c r="AX977" s="47"/>
      <c r="AY977" s="45"/>
      <c r="AZ977" s="45" t="s">
        <v>24</v>
      </c>
      <c r="BA977" s="45"/>
      <c r="BB977" s="45" t="s">
        <v>24</v>
      </c>
      <c r="BC977" s="45"/>
      <c r="BD977" s="45" t="s">
        <v>24</v>
      </c>
      <c r="BE977" s="45"/>
      <c r="BF977" s="45"/>
      <c r="BG977" s="45"/>
      <c r="BH977" s="45" t="s">
        <v>24</v>
      </c>
      <c r="BI977" s="46" t="s">
        <v>24</v>
      </c>
      <c r="BJ977" s="37"/>
      <c r="BK977" s="29"/>
      <c r="BL977" s="47"/>
      <c r="BM977" s="45">
        <v>17963</v>
      </c>
      <c r="BN977" s="27">
        <v>37</v>
      </c>
      <c r="BO977" s="45">
        <v>828</v>
      </c>
      <c r="BP977" s="45">
        <v>3</v>
      </c>
      <c r="BQ977" s="45">
        <v>52</v>
      </c>
      <c r="BR977" s="45">
        <v>3</v>
      </c>
      <c r="BS977" s="269">
        <v>0</v>
      </c>
      <c r="BT977" s="63" t="s">
        <v>79</v>
      </c>
      <c r="BU977" s="280">
        <v>0</v>
      </c>
      <c r="BV977" s="45">
        <v>0</v>
      </c>
      <c r="BW977" s="46">
        <v>0</v>
      </c>
      <c r="BX977" s="37"/>
      <c r="BY977" s="57"/>
      <c r="BZ977" s="47"/>
      <c r="CA977" s="45">
        <v>5430</v>
      </c>
      <c r="CB977" s="27">
        <v>41</v>
      </c>
      <c r="CC977" s="45">
        <v>302</v>
      </c>
      <c r="CD977" s="45">
        <v>2</v>
      </c>
      <c r="CE977" s="45">
        <v>38</v>
      </c>
      <c r="CF977" s="45">
        <v>2</v>
      </c>
      <c r="CG977" s="269">
        <v>0</v>
      </c>
      <c r="CH977" s="63" t="s">
        <v>99</v>
      </c>
      <c r="CI977" s="280">
        <v>187</v>
      </c>
      <c r="CJ977" s="45">
        <v>374</v>
      </c>
      <c r="CK977" s="46">
        <v>9.1219512195121949E-2</v>
      </c>
      <c r="CL977" s="37"/>
      <c r="CM977" s="29"/>
      <c r="CN977" s="47"/>
      <c r="CO977" s="45">
        <v>11336</v>
      </c>
      <c r="CP977" s="27">
        <v>84</v>
      </c>
      <c r="CQ977" s="45">
        <v>1313</v>
      </c>
      <c r="CR977" s="45">
        <v>6</v>
      </c>
      <c r="CS977" s="45">
        <v>11</v>
      </c>
      <c r="CT977" s="45">
        <v>5</v>
      </c>
      <c r="CU977" s="269">
        <v>8</v>
      </c>
      <c r="CV977" s="63" t="s">
        <v>125</v>
      </c>
      <c r="CW977" s="280">
        <v>726</v>
      </c>
      <c r="CX977" s="45">
        <v>3630</v>
      </c>
      <c r="CY977" s="46">
        <v>0.43214285714285716</v>
      </c>
      <c r="CZ977" s="37" t="s">
        <v>152</v>
      </c>
      <c r="DA977" s="29"/>
      <c r="DB977" s="47"/>
      <c r="DC977" s="280"/>
      <c r="DD977" s="45" t="s">
        <v>24</v>
      </c>
      <c r="DE977" s="45"/>
      <c r="DF977" s="45"/>
      <c r="DG977" s="45"/>
      <c r="DH977" s="45" t="s">
        <v>24</v>
      </c>
      <c r="DI977" s="45"/>
      <c r="DJ977" s="45"/>
      <c r="DK977" s="45"/>
      <c r="DL977" s="45" t="s">
        <v>24</v>
      </c>
      <c r="DM977" s="46" t="s">
        <v>24</v>
      </c>
      <c r="DN977" s="37"/>
      <c r="DO977" s="29"/>
      <c r="DP977" s="47"/>
      <c r="DQ977" s="45"/>
      <c r="DR977" s="45" t="s">
        <v>24</v>
      </c>
      <c r="DS977" s="45"/>
      <c r="DT977" s="45" t="s">
        <v>24</v>
      </c>
      <c r="DU977" s="45"/>
      <c r="DV977" s="45" t="s">
        <v>24</v>
      </c>
      <c r="DW977" s="45"/>
      <c r="DX977" s="45"/>
      <c r="DY977" s="45"/>
      <c r="DZ977" s="45" t="s">
        <v>24</v>
      </c>
      <c r="EA977" s="46" t="s">
        <v>24</v>
      </c>
      <c r="EB977" s="37"/>
      <c r="GU977" s="220"/>
      <c r="HX977" s="360"/>
      <c r="HY977" s="47"/>
      <c r="HZ977" s="45">
        <v>2121</v>
      </c>
      <c r="IA977" s="27">
        <v>19</v>
      </c>
      <c r="IB977" s="45">
        <v>73</v>
      </c>
      <c r="IC977" s="45">
        <v>1</v>
      </c>
      <c r="ID977" s="45">
        <v>22</v>
      </c>
      <c r="IE977" s="45">
        <v>1</v>
      </c>
      <c r="IF977" s="45">
        <v>0</v>
      </c>
      <c r="IG977" s="63" t="s">
        <v>64</v>
      </c>
      <c r="IH977" s="280">
        <v>673</v>
      </c>
      <c r="II977" s="45">
        <v>673</v>
      </c>
      <c r="IJ977" s="46">
        <v>0.35421052631578948</v>
      </c>
      <c r="IK977" s="37"/>
      <c r="IL977" s="29"/>
      <c r="IM977" s="47"/>
      <c r="IN977" s="45">
        <v>1887</v>
      </c>
      <c r="IO977" s="27">
        <v>14</v>
      </c>
      <c r="IP977" s="45">
        <v>86</v>
      </c>
      <c r="IQ977" s="45">
        <v>1</v>
      </c>
      <c r="IR977" s="45">
        <v>37</v>
      </c>
      <c r="IS977" s="45">
        <v>1</v>
      </c>
      <c r="IT977" s="45">
        <v>0</v>
      </c>
      <c r="IU977" s="63" t="s">
        <v>145</v>
      </c>
      <c r="IV977" s="280">
        <v>165</v>
      </c>
      <c r="IW977" s="45">
        <v>165</v>
      </c>
      <c r="IX977" s="46">
        <v>0.11785714285714285</v>
      </c>
      <c r="IY977" s="37"/>
      <c r="IZ977" s="278"/>
      <c r="JA977" s="47"/>
      <c r="JB977" s="45">
        <v>2626</v>
      </c>
      <c r="JC977" s="27">
        <v>49</v>
      </c>
      <c r="JD977" s="45">
        <v>193</v>
      </c>
      <c r="JE977" s="45">
        <v>13</v>
      </c>
      <c r="JF977" s="45">
        <v>200</v>
      </c>
      <c r="JG977" s="45">
        <v>50</v>
      </c>
      <c r="JH977" s="45">
        <v>0</v>
      </c>
      <c r="JI977" s="63" t="s">
        <v>87</v>
      </c>
      <c r="JJ977" s="280">
        <v>120</v>
      </c>
      <c r="JK977" s="45">
        <v>6000</v>
      </c>
      <c r="JL977" s="46">
        <v>1.2244897959183674</v>
      </c>
      <c r="JM977" s="37"/>
      <c r="JN977" s="29"/>
      <c r="JO977" s="47"/>
      <c r="JP977" s="45">
        <v>3258</v>
      </c>
      <c r="JQ977" s="27">
        <v>47</v>
      </c>
      <c r="JR977" s="45">
        <v>154</v>
      </c>
      <c r="JS977" s="45">
        <v>1</v>
      </c>
      <c r="JT977" s="45">
        <v>15</v>
      </c>
      <c r="JU977" s="45">
        <v>1</v>
      </c>
      <c r="JV977" s="45">
        <v>0</v>
      </c>
      <c r="JW977" s="63" t="s">
        <v>26</v>
      </c>
      <c r="JX977" s="280">
        <v>189</v>
      </c>
      <c r="JY977" s="45">
        <v>189</v>
      </c>
      <c r="JZ977" s="46">
        <v>4.0212765957446807E-2</v>
      </c>
      <c r="KA977" s="37"/>
      <c r="KB977" s="51"/>
      <c r="KC977" s="47"/>
      <c r="KD977" s="45">
        <v>8497</v>
      </c>
      <c r="KE977" s="27">
        <v>114</v>
      </c>
      <c r="KF977" s="45">
        <v>499</v>
      </c>
      <c r="KG977" s="45">
        <v>6</v>
      </c>
      <c r="KH977" s="45">
        <v>28</v>
      </c>
      <c r="KI977" s="45">
        <v>6</v>
      </c>
      <c r="KJ977" s="269">
        <v>6</v>
      </c>
      <c r="KK977" s="63" t="s">
        <v>49</v>
      </c>
      <c r="KL977" s="280">
        <v>800</v>
      </c>
      <c r="KM977" s="45">
        <v>4800</v>
      </c>
      <c r="KN977" s="46">
        <v>0.42105263157894735</v>
      </c>
      <c r="KO977" s="37"/>
      <c r="KP977" s="29"/>
      <c r="KQ977" s="47"/>
      <c r="KR977" s="45">
        <v>14846</v>
      </c>
      <c r="KS977" s="27">
        <v>88</v>
      </c>
      <c r="KT977" s="45">
        <v>1760</v>
      </c>
      <c r="KU977" s="45">
        <v>7</v>
      </c>
      <c r="KV977" s="45">
        <v>30</v>
      </c>
      <c r="KW977" s="45">
        <v>10</v>
      </c>
      <c r="KX977" s="269">
        <v>10</v>
      </c>
      <c r="KY977" s="63" t="s">
        <v>98</v>
      </c>
      <c r="KZ977" s="280">
        <v>165</v>
      </c>
      <c r="LA977" s="45">
        <v>1650</v>
      </c>
      <c r="LB977" s="46">
        <v>0.1875</v>
      </c>
      <c r="LC977" s="37"/>
      <c r="LD977" s="29"/>
      <c r="LE977" s="75"/>
      <c r="LF977" s="76"/>
      <c r="LG977" s="76"/>
      <c r="LH977" s="76"/>
      <c r="LI977" s="76"/>
      <c r="LJ977" s="77"/>
      <c r="LK977" s="76"/>
      <c r="LL977" s="76"/>
      <c r="LM977" s="78"/>
      <c r="LN977" s="284"/>
      <c r="LO977" s="76" t="s">
        <v>24</v>
      </c>
      <c r="LP977" s="80"/>
      <c r="LQ977" s="37"/>
      <c r="LR977" s="29"/>
      <c r="LS977" s="47"/>
      <c r="LT977" s="280"/>
      <c r="LU977" s="45" t="s">
        <v>24</v>
      </c>
      <c r="LV977" s="45"/>
      <c r="LW977" s="45"/>
      <c r="LX977" s="45"/>
      <c r="LY977" s="45" t="s">
        <v>24</v>
      </c>
      <c r="LZ977" s="45"/>
      <c r="MA977" s="45"/>
      <c r="MB977" s="45"/>
      <c r="MC977" s="45" t="s">
        <v>24</v>
      </c>
      <c r="MD977" s="46" t="s">
        <v>24</v>
      </c>
      <c r="ME977" s="37"/>
      <c r="MF977" s="29"/>
      <c r="MG977" s="47"/>
      <c r="MH977" s="280"/>
      <c r="MI977" s="45" t="s">
        <v>24</v>
      </c>
      <c r="MJ977" s="45"/>
      <c r="MK977" s="45"/>
      <c r="ML977" s="45"/>
      <c r="MM977" s="45" t="s">
        <v>24</v>
      </c>
      <c r="MN977" s="45"/>
      <c r="MO977" s="45"/>
      <c r="MP977" s="45"/>
      <c r="MQ977" s="45" t="s">
        <v>24</v>
      </c>
      <c r="MR977" s="46" t="s">
        <v>24</v>
      </c>
      <c r="MS977" s="37"/>
      <c r="MT977" s="29"/>
      <c r="MU977" s="47"/>
      <c r="MV977" s="280"/>
      <c r="MW977" s="45" t="s">
        <v>24</v>
      </c>
      <c r="MX977" s="45"/>
      <c r="MY977" s="45"/>
      <c r="MZ977" s="45"/>
      <c r="NA977" s="45" t="s">
        <v>24</v>
      </c>
      <c r="NB977" s="45"/>
      <c r="NC977" s="45"/>
      <c r="ND977" s="45"/>
      <c r="NE977" s="45" t="s">
        <v>24</v>
      </c>
      <c r="NF977" s="46" t="s">
        <v>24</v>
      </c>
      <c r="NG977" s="37"/>
      <c r="NH977" s="29"/>
      <c r="NI977" s="47"/>
      <c r="NJ977" s="280"/>
      <c r="NK977" s="45" t="s">
        <v>24</v>
      </c>
      <c r="NL977" s="45"/>
      <c r="NM977" s="45"/>
      <c r="NN977" s="45"/>
      <c r="NO977" s="45" t="s">
        <v>24</v>
      </c>
      <c r="NP977" s="45"/>
      <c r="NQ977" s="45"/>
      <c r="NR977" s="45"/>
      <c r="NS977" s="45" t="s">
        <v>24</v>
      </c>
      <c r="NT977" s="46" t="s">
        <v>24</v>
      </c>
      <c r="NU977" s="37"/>
    </row>
    <row r="978" spans="1:385" ht="16.5" thickTop="1" thickBot="1" x14ac:dyDescent="0.3">
      <c r="A978" s="38"/>
      <c r="B978" s="39"/>
      <c r="C978" s="40"/>
      <c r="D978" s="40"/>
      <c r="E978" s="40"/>
      <c r="F978" s="135"/>
      <c r="G978" s="135"/>
      <c r="H978" s="42"/>
      <c r="I978" s="45"/>
      <c r="J978" s="45" t="s">
        <v>24</v>
      </c>
      <c r="K978" s="45"/>
      <c r="L978" s="45"/>
      <c r="M978" s="45"/>
      <c r="N978" s="45" t="s">
        <v>24</v>
      </c>
      <c r="O978" s="45"/>
      <c r="P978" s="45"/>
      <c r="Q978" s="45"/>
      <c r="R978" s="45" t="s">
        <v>24</v>
      </c>
      <c r="S978" s="46" t="s">
        <v>24</v>
      </c>
      <c r="T978" s="37"/>
      <c r="U978" s="29"/>
      <c r="V978" s="47"/>
      <c r="W978" s="280"/>
      <c r="X978" s="45" t="s">
        <v>24</v>
      </c>
      <c r="Y978" s="45"/>
      <c r="Z978" s="45"/>
      <c r="AA978" s="45"/>
      <c r="AB978" s="45" t="s">
        <v>24</v>
      </c>
      <c r="AC978" s="45"/>
      <c r="AD978" s="45"/>
      <c r="AE978" s="45"/>
      <c r="AF978" s="45" t="s">
        <v>24</v>
      </c>
      <c r="AG978" s="46" t="s">
        <v>24</v>
      </c>
      <c r="AH978" s="37"/>
      <c r="AI978" s="29"/>
      <c r="AJ978" s="47"/>
      <c r="AK978" s="45"/>
      <c r="AL978" s="45" t="s">
        <v>24</v>
      </c>
      <c r="AM978" s="45"/>
      <c r="AN978" s="45" t="s">
        <v>24</v>
      </c>
      <c r="AO978" s="45"/>
      <c r="AP978" s="45" t="s">
        <v>24</v>
      </c>
      <c r="AQ978" s="45"/>
      <c r="AR978" s="45"/>
      <c r="AS978" s="45"/>
      <c r="AT978" s="45" t="s">
        <v>24</v>
      </c>
      <c r="AU978" s="46" t="s">
        <v>24</v>
      </c>
      <c r="AV978" s="37"/>
      <c r="AW978" s="29"/>
      <c r="AX978" s="47"/>
      <c r="AY978" s="45"/>
      <c r="AZ978" s="45" t="s">
        <v>24</v>
      </c>
      <c r="BA978" s="45"/>
      <c r="BB978" s="45" t="s">
        <v>24</v>
      </c>
      <c r="BC978" s="45"/>
      <c r="BD978" s="45" t="s">
        <v>24</v>
      </c>
      <c r="BE978" s="45"/>
      <c r="BF978" s="45"/>
      <c r="BG978" s="45"/>
      <c r="BH978" s="45" t="s">
        <v>24</v>
      </c>
      <c r="BI978" s="46" t="s">
        <v>24</v>
      </c>
      <c r="BJ978" s="37"/>
      <c r="BK978" s="29"/>
      <c r="BL978" s="75"/>
      <c r="BM978" s="83">
        <v>12695</v>
      </c>
      <c r="BN978" s="77">
        <v>54</v>
      </c>
      <c r="BO978" s="79">
        <v>1574</v>
      </c>
      <c r="BP978" s="76">
        <v>15</v>
      </c>
      <c r="BQ978" s="76">
        <v>320</v>
      </c>
      <c r="BR978" s="76">
        <v>20</v>
      </c>
      <c r="BS978" s="76">
        <v>40</v>
      </c>
      <c r="BT978" s="78" t="s">
        <v>87</v>
      </c>
      <c r="BU978" s="284">
        <v>200</v>
      </c>
      <c r="BV978" s="76">
        <v>4000</v>
      </c>
      <c r="BW978" s="80">
        <v>0.7407407407407407</v>
      </c>
      <c r="BX978" s="37"/>
      <c r="BY978" s="57"/>
      <c r="BZ978" s="75"/>
      <c r="CA978" s="83">
        <v>3712</v>
      </c>
      <c r="CB978" s="77">
        <v>5</v>
      </c>
      <c r="CC978" s="79">
        <v>182</v>
      </c>
      <c r="CD978" s="76">
        <v>1</v>
      </c>
      <c r="CE978" s="76">
        <v>270</v>
      </c>
      <c r="CF978" s="76">
        <v>0</v>
      </c>
      <c r="CG978" s="76">
        <v>0</v>
      </c>
      <c r="CH978" s="85" t="s">
        <v>126</v>
      </c>
      <c r="CI978" s="284">
        <v>37</v>
      </c>
      <c r="CJ978" s="76">
        <v>0</v>
      </c>
      <c r="CK978" s="80">
        <v>0</v>
      </c>
      <c r="CL978" s="37" t="s">
        <v>153</v>
      </c>
      <c r="CM978" s="29"/>
      <c r="CN978" s="75"/>
      <c r="CO978" s="83">
        <v>16010</v>
      </c>
      <c r="CP978" s="77">
        <v>44</v>
      </c>
      <c r="CQ978" s="79">
        <v>1116</v>
      </c>
      <c r="CR978" s="76">
        <v>7</v>
      </c>
      <c r="CS978" s="76">
        <v>40</v>
      </c>
      <c r="CT978" s="76">
        <v>8</v>
      </c>
      <c r="CU978" s="76">
        <v>0</v>
      </c>
      <c r="CV978" s="78" t="s">
        <v>79</v>
      </c>
      <c r="CW978" s="284">
        <v>396</v>
      </c>
      <c r="CX978" s="76">
        <v>3168</v>
      </c>
      <c r="CY978" s="80">
        <v>0.72</v>
      </c>
      <c r="CZ978" s="37" t="s">
        <v>151</v>
      </c>
      <c r="DA978" s="29"/>
      <c r="DB978" s="47"/>
      <c r="DC978" s="280"/>
      <c r="DD978" s="45" t="s">
        <v>24</v>
      </c>
      <c r="DE978" s="45"/>
      <c r="DF978" s="45"/>
      <c r="DG978" s="45"/>
      <c r="DH978" s="45" t="s">
        <v>24</v>
      </c>
      <c r="DI978" s="45"/>
      <c r="DJ978" s="45"/>
      <c r="DK978" s="45"/>
      <c r="DL978" s="45" t="s">
        <v>24</v>
      </c>
      <c r="DM978" s="46" t="s">
        <v>24</v>
      </c>
      <c r="DN978" s="37"/>
      <c r="DO978" s="29"/>
      <c r="DP978" s="47"/>
      <c r="DQ978" s="45"/>
      <c r="DR978" s="45" t="s">
        <v>24</v>
      </c>
      <c r="DS978" s="45"/>
      <c r="DT978" s="45" t="s">
        <v>24</v>
      </c>
      <c r="DU978" s="45"/>
      <c r="DV978" s="45" t="s">
        <v>24</v>
      </c>
      <c r="DW978" s="45"/>
      <c r="DX978" s="45"/>
      <c r="DY978" s="45"/>
      <c r="DZ978" s="45" t="s">
        <v>24</v>
      </c>
      <c r="EA978" s="46" t="s">
        <v>24</v>
      </c>
      <c r="EB978" s="37"/>
      <c r="GU978" s="220"/>
      <c r="HX978" s="360"/>
      <c r="HY978" s="75"/>
      <c r="HZ978" s="83">
        <v>2180</v>
      </c>
      <c r="IA978" s="77">
        <v>80</v>
      </c>
      <c r="IB978" s="79">
        <v>86</v>
      </c>
      <c r="IC978" s="76">
        <v>4</v>
      </c>
      <c r="ID978" s="76">
        <v>110</v>
      </c>
      <c r="IE978" s="76">
        <v>5</v>
      </c>
      <c r="IF978" s="76">
        <v>0</v>
      </c>
      <c r="IG978" s="78" t="s">
        <v>99</v>
      </c>
      <c r="IH978" s="284">
        <v>800</v>
      </c>
      <c r="II978" s="76">
        <v>4000</v>
      </c>
      <c r="IJ978" s="80">
        <v>0.5</v>
      </c>
      <c r="IK978" s="37"/>
      <c r="IL978" s="29"/>
      <c r="IM978" s="75"/>
      <c r="IN978" s="83">
        <v>3080</v>
      </c>
      <c r="IO978" s="77">
        <v>77</v>
      </c>
      <c r="IP978" s="79">
        <v>124</v>
      </c>
      <c r="IQ978" s="76">
        <v>5</v>
      </c>
      <c r="IR978" s="76">
        <v>34</v>
      </c>
      <c r="IS978" s="76">
        <v>5</v>
      </c>
      <c r="IT978" s="76">
        <v>0</v>
      </c>
      <c r="IU978" s="78" t="s">
        <v>28</v>
      </c>
      <c r="IV978" s="284">
        <v>682</v>
      </c>
      <c r="IW978" s="76">
        <v>3410</v>
      </c>
      <c r="IX978" s="80">
        <v>0.44285714285714284</v>
      </c>
      <c r="IY978" s="37"/>
      <c r="IZ978" s="278"/>
      <c r="JA978" s="75"/>
      <c r="JB978" s="83">
        <v>1678</v>
      </c>
      <c r="JC978" s="77">
        <v>35</v>
      </c>
      <c r="JD978" s="79">
        <v>83</v>
      </c>
      <c r="JE978" s="76">
        <v>1</v>
      </c>
      <c r="JF978" s="76">
        <v>6</v>
      </c>
      <c r="JG978" s="76">
        <v>1</v>
      </c>
      <c r="JH978" s="76">
        <v>0</v>
      </c>
      <c r="JI978" s="85" t="s">
        <v>63</v>
      </c>
      <c r="JJ978" s="284">
        <v>450</v>
      </c>
      <c r="JK978" s="76">
        <v>450</v>
      </c>
      <c r="JL978" s="80">
        <v>0.12857142857142856</v>
      </c>
      <c r="JM978" s="37" t="s">
        <v>144</v>
      </c>
      <c r="JN978" s="29"/>
      <c r="JO978" s="75"/>
      <c r="JP978" s="83">
        <v>2396</v>
      </c>
      <c r="JQ978" s="77">
        <v>44</v>
      </c>
      <c r="JR978" s="79">
        <v>131</v>
      </c>
      <c r="JS978" s="76">
        <v>3</v>
      </c>
      <c r="JT978" s="76">
        <v>18</v>
      </c>
      <c r="JU978" s="76">
        <v>3</v>
      </c>
      <c r="JV978" s="76">
        <v>0</v>
      </c>
      <c r="JW978" s="78" t="s">
        <v>27</v>
      </c>
      <c r="JX978" s="284">
        <v>170</v>
      </c>
      <c r="JY978" s="76">
        <v>510</v>
      </c>
      <c r="JZ978" s="80">
        <v>0.11590909090909091</v>
      </c>
      <c r="KA978" s="37"/>
      <c r="KB978" s="51"/>
      <c r="KC978" s="75"/>
      <c r="KD978" s="83">
        <v>7894</v>
      </c>
      <c r="KE978" s="77">
        <v>63</v>
      </c>
      <c r="KF978" s="79">
        <v>340</v>
      </c>
      <c r="KG978" s="76">
        <v>16</v>
      </c>
      <c r="KH978" s="76">
        <v>400</v>
      </c>
      <c r="KI978" s="76">
        <v>30</v>
      </c>
      <c r="KJ978" s="76">
        <v>100</v>
      </c>
      <c r="KK978" s="78" t="s">
        <v>126</v>
      </c>
      <c r="KL978" s="284">
        <v>31</v>
      </c>
      <c r="KM978" s="76">
        <v>930</v>
      </c>
      <c r="KN978" s="80">
        <v>0.14761904761904762</v>
      </c>
      <c r="KO978" s="37"/>
      <c r="KP978" s="29"/>
      <c r="KQ978" s="75"/>
      <c r="KR978" s="83">
        <v>15359</v>
      </c>
      <c r="KS978" s="77">
        <v>72</v>
      </c>
      <c r="KT978" s="79">
        <v>1856</v>
      </c>
      <c r="KU978" s="76">
        <v>4</v>
      </c>
      <c r="KV978" s="76">
        <v>120</v>
      </c>
      <c r="KW978" s="76">
        <v>10</v>
      </c>
      <c r="KX978" s="76">
        <v>0</v>
      </c>
      <c r="KY978" s="78" t="s">
        <v>99</v>
      </c>
      <c r="KZ978" s="284">
        <v>187</v>
      </c>
      <c r="LA978" s="76">
        <v>1870</v>
      </c>
      <c r="LB978" s="80">
        <v>0.25972222222222224</v>
      </c>
      <c r="LC978" s="37"/>
      <c r="LD978" s="29"/>
      <c r="LE978" s="273" t="s">
        <v>24</v>
      </c>
      <c r="LF978" s="271"/>
      <c r="LG978" s="285" t="s">
        <v>24</v>
      </c>
      <c r="LH978" s="271"/>
      <c r="LI978" s="271" t="s">
        <v>24</v>
      </c>
      <c r="LJ978" s="43"/>
      <c r="LK978" s="87" t="s">
        <v>24</v>
      </c>
      <c r="LL978" s="271"/>
      <c r="LM978" s="279" t="s">
        <v>24</v>
      </c>
      <c r="LN978" s="272" t="s">
        <v>24</v>
      </c>
      <c r="LO978" s="87" t="s">
        <v>24</v>
      </c>
      <c r="LP978" s="275"/>
      <c r="LQ978" s="37"/>
      <c r="LR978" s="29"/>
      <c r="LS978" s="47"/>
      <c r="LT978" s="280"/>
      <c r="LU978" s="45" t="s">
        <v>24</v>
      </c>
      <c r="LV978" s="45"/>
      <c r="LW978" s="45"/>
      <c r="LX978" s="45"/>
      <c r="LY978" s="45" t="s">
        <v>24</v>
      </c>
      <c r="LZ978" s="45"/>
      <c r="MA978" s="45"/>
      <c r="MB978" s="45"/>
      <c r="MC978" s="45" t="s">
        <v>24</v>
      </c>
      <c r="MD978" s="46" t="s">
        <v>24</v>
      </c>
      <c r="ME978" s="37"/>
      <c r="MF978" s="29"/>
      <c r="MG978" s="47"/>
      <c r="MH978" s="280"/>
      <c r="MI978" s="45" t="s">
        <v>24</v>
      </c>
      <c r="MJ978" s="45"/>
      <c r="MK978" s="45"/>
      <c r="ML978" s="45"/>
      <c r="MM978" s="45" t="s">
        <v>24</v>
      </c>
      <c r="MN978" s="45"/>
      <c r="MO978" s="45"/>
      <c r="MP978" s="45"/>
      <c r="MQ978" s="45" t="s">
        <v>24</v>
      </c>
      <c r="MR978" s="46" t="s">
        <v>24</v>
      </c>
      <c r="MS978" s="37"/>
      <c r="MT978" s="29"/>
      <c r="MU978" s="47"/>
      <c r="MV978" s="280"/>
      <c r="MW978" s="45" t="s">
        <v>24</v>
      </c>
      <c r="MX978" s="45"/>
      <c r="MY978" s="45"/>
      <c r="MZ978" s="45"/>
      <c r="NA978" s="45" t="s">
        <v>24</v>
      </c>
      <c r="NB978" s="45"/>
      <c r="NC978" s="45"/>
      <c r="ND978" s="45"/>
      <c r="NE978" s="45" t="s">
        <v>24</v>
      </c>
      <c r="NF978" s="46" t="s">
        <v>24</v>
      </c>
      <c r="NG978" s="37"/>
      <c r="NH978" s="29"/>
      <c r="NI978" s="47"/>
      <c r="NJ978" s="280"/>
      <c r="NK978" s="45" t="s">
        <v>24</v>
      </c>
      <c r="NL978" s="45"/>
      <c r="NM978" s="45"/>
      <c r="NN978" s="45"/>
      <c r="NO978" s="45" t="s">
        <v>24</v>
      </c>
      <c r="NP978" s="45"/>
      <c r="NQ978" s="45"/>
      <c r="NR978" s="45"/>
      <c r="NS978" s="45" t="s">
        <v>24</v>
      </c>
      <c r="NT978" s="46" t="s">
        <v>24</v>
      </c>
      <c r="NU978" s="37"/>
    </row>
    <row r="979" spans="1:385" ht="15.75" thickTop="1" x14ac:dyDescent="0.25">
      <c r="A979" s="38"/>
      <c r="B979" s="39"/>
      <c r="C979" s="40"/>
      <c r="D979" s="40"/>
      <c r="E979" s="40"/>
      <c r="F979" s="135"/>
      <c r="G979" s="135"/>
      <c r="H979" s="42"/>
      <c r="I979" s="45"/>
      <c r="J979" s="45" t="s">
        <v>24</v>
      </c>
      <c r="K979" s="45"/>
      <c r="L979" s="45"/>
      <c r="M979" s="45"/>
      <c r="N979" s="45" t="s">
        <v>24</v>
      </c>
      <c r="O979" s="45"/>
      <c r="P979" s="45"/>
      <c r="Q979" s="45"/>
      <c r="R979" s="45" t="s">
        <v>24</v>
      </c>
      <c r="S979" s="46" t="s">
        <v>24</v>
      </c>
      <c r="T979" s="37"/>
      <c r="U979" s="29"/>
      <c r="V979" s="47"/>
      <c r="W979" s="280"/>
      <c r="X979" s="45" t="s">
        <v>24</v>
      </c>
      <c r="Y979" s="45"/>
      <c r="Z979" s="45"/>
      <c r="AA979" s="45"/>
      <c r="AB979" s="45" t="s">
        <v>24</v>
      </c>
      <c r="AC979" s="45"/>
      <c r="AD979" s="45"/>
      <c r="AE979" s="45"/>
      <c r="AF979" s="45" t="s">
        <v>24</v>
      </c>
      <c r="AG979" s="46" t="s">
        <v>24</v>
      </c>
      <c r="AH979" s="37"/>
      <c r="AI979" s="29"/>
      <c r="AJ979" s="47"/>
      <c r="AK979" s="45"/>
      <c r="AL979" s="45" t="s">
        <v>24</v>
      </c>
      <c r="AM979" s="45"/>
      <c r="AN979" s="45" t="s">
        <v>24</v>
      </c>
      <c r="AO979" s="45"/>
      <c r="AP979" s="45" t="s">
        <v>24</v>
      </c>
      <c r="AQ979" s="45"/>
      <c r="AR979" s="45"/>
      <c r="AS979" s="45"/>
      <c r="AT979" s="45" t="s">
        <v>24</v>
      </c>
      <c r="AU979" s="46" t="s">
        <v>24</v>
      </c>
      <c r="AV979" s="37"/>
      <c r="AW979" s="29"/>
      <c r="AX979" s="47"/>
      <c r="AY979" s="45"/>
      <c r="AZ979" s="45" t="s">
        <v>24</v>
      </c>
      <c r="BA979" s="45"/>
      <c r="BB979" s="45" t="s">
        <v>24</v>
      </c>
      <c r="BC979" s="45"/>
      <c r="BD979" s="45" t="s">
        <v>24</v>
      </c>
      <c r="BE979" s="45"/>
      <c r="BF979" s="45"/>
      <c r="BG979" s="45"/>
      <c r="BH979" s="45" t="s">
        <v>24</v>
      </c>
      <c r="BI979" s="46" t="s">
        <v>24</v>
      </c>
      <c r="BJ979" s="37"/>
      <c r="BK979" s="29"/>
      <c r="BL979" s="273">
        <v>45792</v>
      </c>
      <c r="BM979" s="45">
        <v>15462</v>
      </c>
      <c r="BN979" s="271">
        <v>73</v>
      </c>
      <c r="BO979" s="45">
        <v>672</v>
      </c>
      <c r="BP979" s="87">
        <v>3</v>
      </c>
      <c r="BQ979" s="45">
        <v>14</v>
      </c>
      <c r="BR979" s="271">
        <v>3</v>
      </c>
      <c r="BS979" s="45">
        <v>4</v>
      </c>
      <c r="BT979" s="274" t="s">
        <v>125</v>
      </c>
      <c r="BU979" s="272">
        <v>726</v>
      </c>
      <c r="BV979" s="45">
        <v>2178</v>
      </c>
      <c r="BW979" s="89">
        <v>0.29835616438356166</v>
      </c>
      <c r="BX979" s="37"/>
      <c r="BY979" s="57"/>
      <c r="BZ979" s="273">
        <v>45792</v>
      </c>
      <c r="CA979" s="45">
        <v>5766</v>
      </c>
      <c r="CB979" s="271">
        <v>3</v>
      </c>
      <c r="CC979" s="45">
        <v>213</v>
      </c>
      <c r="CD979" s="87">
        <v>0</v>
      </c>
      <c r="CE979" s="45">
        <v>8</v>
      </c>
      <c r="CF979" s="271">
        <v>0</v>
      </c>
      <c r="CG979" s="45">
        <v>0</v>
      </c>
      <c r="CH979" s="274" t="s">
        <v>76</v>
      </c>
      <c r="CI979" s="272">
        <v>748</v>
      </c>
      <c r="CJ979" s="45">
        <v>0</v>
      </c>
      <c r="CK979" s="89">
        <v>0</v>
      </c>
      <c r="CL979" s="37"/>
      <c r="CM979" s="29"/>
      <c r="CN979" s="273">
        <v>45792</v>
      </c>
      <c r="CO979" s="45">
        <v>15882</v>
      </c>
      <c r="CP979" s="271">
        <v>26</v>
      </c>
      <c r="CQ979" s="45">
        <v>1149</v>
      </c>
      <c r="CR979" s="87">
        <v>1</v>
      </c>
      <c r="CS979" s="45">
        <v>17</v>
      </c>
      <c r="CT979" s="271">
        <v>1</v>
      </c>
      <c r="CU979" s="45">
        <v>4</v>
      </c>
      <c r="CV979" s="274" t="s">
        <v>91</v>
      </c>
      <c r="CW979" s="272">
        <v>770</v>
      </c>
      <c r="CX979" s="45">
        <v>770</v>
      </c>
      <c r="CY979" s="89">
        <v>0.29615384615384616</v>
      </c>
      <c r="CZ979" s="37"/>
      <c r="DA979" s="29"/>
      <c r="DB979" s="47"/>
      <c r="DC979" s="280"/>
      <c r="DD979" s="45" t="s">
        <v>24</v>
      </c>
      <c r="DE979" s="45"/>
      <c r="DF979" s="45"/>
      <c r="DG979" s="45"/>
      <c r="DH979" s="45" t="s">
        <v>24</v>
      </c>
      <c r="DI979" s="45"/>
      <c r="DJ979" s="45"/>
      <c r="DK979" s="45"/>
      <c r="DL979" s="45" t="s">
        <v>24</v>
      </c>
      <c r="DM979" s="46" t="s">
        <v>24</v>
      </c>
      <c r="DN979" s="37"/>
      <c r="DO979" s="29"/>
      <c r="DP979" s="47"/>
      <c r="DQ979" s="45"/>
      <c r="DR979" s="45" t="s">
        <v>24</v>
      </c>
      <c r="DS979" s="45"/>
      <c r="DT979" s="45" t="s">
        <v>24</v>
      </c>
      <c r="DU979" s="45"/>
      <c r="DV979" s="45" t="s">
        <v>24</v>
      </c>
      <c r="DW979" s="45"/>
      <c r="DX979" s="45"/>
      <c r="DY979" s="45"/>
      <c r="DZ979" s="45" t="s">
        <v>24</v>
      </c>
      <c r="EA979" s="46" t="s">
        <v>24</v>
      </c>
      <c r="EB979" s="37"/>
      <c r="GU979" s="220"/>
      <c r="HX979" s="360"/>
      <c r="HY979" s="273">
        <v>45792</v>
      </c>
      <c r="HZ979" s="45">
        <v>4318</v>
      </c>
      <c r="IA979" s="271">
        <v>9</v>
      </c>
      <c r="IB979" s="45">
        <v>243</v>
      </c>
      <c r="IC979" s="87">
        <v>1</v>
      </c>
      <c r="ID979" s="45">
        <v>8</v>
      </c>
      <c r="IE979" s="271">
        <v>1</v>
      </c>
      <c r="IF979" s="45">
        <v>0</v>
      </c>
      <c r="IG979" s="274" t="s">
        <v>89</v>
      </c>
      <c r="IH979" s="272">
        <v>800</v>
      </c>
      <c r="II979" s="45">
        <v>800</v>
      </c>
      <c r="IJ979" s="89">
        <v>0.88888888888888884</v>
      </c>
      <c r="IK979" s="37"/>
      <c r="IL979" s="29"/>
      <c r="IM979" s="273">
        <v>45792</v>
      </c>
      <c r="IN979" s="45">
        <v>3240</v>
      </c>
      <c r="IO979" s="271">
        <v>41</v>
      </c>
      <c r="IP979" s="45">
        <v>102</v>
      </c>
      <c r="IQ979" s="87">
        <v>1</v>
      </c>
      <c r="IR979" s="45">
        <v>23</v>
      </c>
      <c r="IS979" s="271">
        <v>1</v>
      </c>
      <c r="IT979" s="45">
        <v>0</v>
      </c>
      <c r="IU979" s="274" t="s">
        <v>23</v>
      </c>
      <c r="IV979" s="272">
        <v>1100</v>
      </c>
      <c r="IW979" s="45">
        <v>1100</v>
      </c>
      <c r="IX979" s="89">
        <v>0.26829268292682928</v>
      </c>
      <c r="IY979" s="37"/>
      <c r="IZ979" s="278"/>
      <c r="JA979" s="273">
        <v>45792</v>
      </c>
      <c r="JB979" s="45">
        <v>2260</v>
      </c>
      <c r="JC979" s="271">
        <v>58</v>
      </c>
      <c r="JD979" s="45">
        <v>131</v>
      </c>
      <c r="JE979" s="87">
        <v>3</v>
      </c>
      <c r="JF979" s="45">
        <v>0</v>
      </c>
      <c r="JG979" s="271">
        <v>4</v>
      </c>
      <c r="JH979" s="45">
        <v>8</v>
      </c>
      <c r="JI979" s="274" t="s">
        <v>143</v>
      </c>
      <c r="JJ979" s="272">
        <v>1100</v>
      </c>
      <c r="JK979" s="45">
        <v>4400</v>
      </c>
      <c r="JL979" s="89">
        <v>0.75862068965517238</v>
      </c>
      <c r="JM979" s="37" t="s">
        <v>158</v>
      </c>
      <c r="JN979" s="29"/>
      <c r="JO979" s="273">
        <v>45792</v>
      </c>
      <c r="JP979" s="45">
        <v>2481</v>
      </c>
      <c r="JQ979" s="271">
        <v>2</v>
      </c>
      <c r="JR979" s="45">
        <v>88</v>
      </c>
      <c r="JS979" s="87">
        <v>0</v>
      </c>
      <c r="JT979" s="45">
        <v>18</v>
      </c>
      <c r="JU979" s="271">
        <v>0</v>
      </c>
      <c r="JV979" s="45">
        <v>0</v>
      </c>
      <c r="JW979" s="274" t="s">
        <v>70</v>
      </c>
      <c r="JX979" s="272">
        <v>1034</v>
      </c>
      <c r="JY979" s="45">
        <v>0</v>
      </c>
      <c r="JZ979" s="89">
        <v>0</v>
      </c>
      <c r="KA979" s="37"/>
      <c r="KB979" s="51"/>
      <c r="KC979" s="273">
        <v>45792</v>
      </c>
      <c r="KD979" s="45">
        <v>9203</v>
      </c>
      <c r="KE979" s="271">
        <v>99</v>
      </c>
      <c r="KF979" s="45">
        <v>376</v>
      </c>
      <c r="KG979" s="87">
        <v>4</v>
      </c>
      <c r="KH979" s="45">
        <v>3</v>
      </c>
      <c r="KI979" s="271">
        <v>6</v>
      </c>
      <c r="KJ979" s="45">
        <v>4</v>
      </c>
      <c r="KK979" s="274" t="s">
        <v>143</v>
      </c>
      <c r="KL979" s="272">
        <v>1100</v>
      </c>
      <c r="KM979" s="45">
        <v>6600</v>
      </c>
      <c r="KN979" s="89">
        <v>0.66666666666666663</v>
      </c>
      <c r="KO979" s="37" t="s">
        <v>154</v>
      </c>
      <c r="KP979" s="29"/>
      <c r="KQ979" s="273">
        <v>45792</v>
      </c>
      <c r="KR979" s="45">
        <v>15785</v>
      </c>
      <c r="KS979" s="271">
        <v>29</v>
      </c>
      <c r="KT979" s="45">
        <v>910</v>
      </c>
      <c r="KU979" s="87">
        <v>0</v>
      </c>
      <c r="KV979" s="45">
        <v>7</v>
      </c>
      <c r="KW979" s="271">
        <v>0</v>
      </c>
      <c r="KX979" s="45">
        <v>3</v>
      </c>
      <c r="KY979" s="274" t="s">
        <v>128</v>
      </c>
      <c r="KZ979" s="272">
        <v>800</v>
      </c>
      <c r="LA979" s="45">
        <v>0</v>
      </c>
      <c r="LB979" s="89">
        <v>0</v>
      </c>
      <c r="LC979" s="37"/>
      <c r="LD979" s="29"/>
      <c r="LE979" s="47"/>
      <c r="LF979" s="45"/>
      <c r="LG979" s="45"/>
      <c r="LH979" s="45"/>
      <c r="LI979" s="45" t="s">
        <v>24</v>
      </c>
      <c r="LJ979" s="43"/>
      <c r="LK979" s="45" t="s">
        <v>24</v>
      </c>
      <c r="LL979" s="45"/>
      <c r="LM979" s="73" t="s">
        <v>24</v>
      </c>
      <c r="LN979" s="280" t="s">
        <v>24</v>
      </c>
      <c r="LO979" s="45" t="s">
        <v>24</v>
      </c>
      <c r="LP979" s="46"/>
      <c r="LQ979" s="37"/>
      <c r="LR979" s="29"/>
      <c r="LS979" s="47"/>
      <c r="LT979" s="280"/>
      <c r="LU979" s="45" t="s">
        <v>24</v>
      </c>
      <c r="LV979" s="45"/>
      <c r="LW979" s="45"/>
      <c r="LX979" s="45"/>
      <c r="LY979" s="45" t="s">
        <v>24</v>
      </c>
      <c r="LZ979" s="45"/>
      <c r="MA979" s="45"/>
      <c r="MB979" s="45"/>
      <c r="MC979" s="45" t="s">
        <v>24</v>
      </c>
      <c r="MD979" s="46" t="s">
        <v>24</v>
      </c>
      <c r="ME979" s="37"/>
      <c r="MF979" s="29"/>
      <c r="MG979" s="47"/>
      <c r="MH979" s="280"/>
      <c r="MI979" s="45" t="s">
        <v>24</v>
      </c>
      <c r="MJ979" s="45"/>
      <c r="MK979" s="45"/>
      <c r="ML979" s="45"/>
      <c r="MM979" s="45" t="s">
        <v>24</v>
      </c>
      <c r="MN979" s="45"/>
      <c r="MO979" s="45"/>
      <c r="MP979" s="45"/>
      <c r="MQ979" s="45" t="s">
        <v>24</v>
      </c>
      <c r="MR979" s="46" t="s">
        <v>24</v>
      </c>
      <c r="MS979" s="37"/>
      <c r="MT979" s="29"/>
      <c r="MU979" s="47"/>
      <c r="MV979" s="280"/>
      <c r="MW979" s="45" t="s">
        <v>24</v>
      </c>
      <c r="MX979" s="45"/>
      <c r="MY979" s="45"/>
      <c r="MZ979" s="45"/>
      <c r="NA979" s="45" t="s">
        <v>24</v>
      </c>
      <c r="NB979" s="45"/>
      <c r="NC979" s="45"/>
      <c r="ND979" s="45"/>
      <c r="NE979" s="45" t="s">
        <v>24</v>
      </c>
      <c r="NF979" s="46" t="s">
        <v>24</v>
      </c>
      <c r="NG979" s="37"/>
      <c r="NH979" s="29"/>
      <c r="NI979" s="47"/>
      <c r="NJ979" s="280"/>
      <c r="NK979" s="45" t="s">
        <v>24</v>
      </c>
      <c r="NL979" s="45"/>
      <c r="NM979" s="45"/>
      <c r="NN979" s="45"/>
      <c r="NO979" s="45" t="s">
        <v>24</v>
      </c>
      <c r="NP979" s="45"/>
      <c r="NQ979" s="45"/>
      <c r="NR979" s="45"/>
      <c r="NS979" s="45" t="s">
        <v>24</v>
      </c>
      <c r="NT979" s="46" t="s">
        <v>24</v>
      </c>
      <c r="NU979" s="37"/>
    </row>
    <row r="980" spans="1:385" ht="15.75" thickBot="1" x14ac:dyDescent="0.3">
      <c r="A980" s="38"/>
      <c r="B980" s="39"/>
      <c r="C980" s="40"/>
      <c r="D980" s="40"/>
      <c r="E980" s="40"/>
      <c r="F980" s="135"/>
      <c r="G980" s="135"/>
      <c r="H980" s="42"/>
      <c r="I980" s="45"/>
      <c r="J980" s="45" t="s">
        <v>24</v>
      </c>
      <c r="K980" s="45"/>
      <c r="L980" s="45"/>
      <c r="M980" s="45"/>
      <c r="N980" s="45" t="s">
        <v>24</v>
      </c>
      <c r="O980" s="45"/>
      <c r="P980" s="45"/>
      <c r="Q980" s="45"/>
      <c r="R980" s="45" t="s">
        <v>24</v>
      </c>
      <c r="S980" s="46" t="s">
        <v>24</v>
      </c>
      <c r="T980" s="37"/>
      <c r="U980" s="29"/>
      <c r="V980" s="47"/>
      <c r="W980" s="280"/>
      <c r="X980" s="45" t="s">
        <v>24</v>
      </c>
      <c r="Y980" s="45"/>
      <c r="Z980" s="45"/>
      <c r="AA980" s="45"/>
      <c r="AB980" s="45" t="s">
        <v>24</v>
      </c>
      <c r="AC980" s="45"/>
      <c r="AD980" s="45"/>
      <c r="AE980" s="45"/>
      <c r="AF980" s="45" t="s">
        <v>24</v>
      </c>
      <c r="AG980" s="46" t="s">
        <v>24</v>
      </c>
      <c r="AH980" s="37"/>
      <c r="AI980" s="29"/>
      <c r="AJ980" s="47"/>
      <c r="AK980" s="45"/>
      <c r="AL980" s="45" t="s">
        <v>24</v>
      </c>
      <c r="AM980" s="45"/>
      <c r="AN980" s="45" t="s">
        <v>24</v>
      </c>
      <c r="AO980" s="45"/>
      <c r="AP980" s="45" t="s">
        <v>24</v>
      </c>
      <c r="AQ980" s="45"/>
      <c r="AR980" s="45"/>
      <c r="AS980" s="45"/>
      <c r="AT980" s="45" t="s">
        <v>24</v>
      </c>
      <c r="AU980" s="46" t="s">
        <v>24</v>
      </c>
      <c r="AV980" s="37"/>
      <c r="AW980" s="29"/>
      <c r="AX980" s="47"/>
      <c r="AY980" s="45"/>
      <c r="AZ980" s="45" t="s">
        <v>24</v>
      </c>
      <c r="BA980" s="45"/>
      <c r="BB980" s="45" t="s">
        <v>24</v>
      </c>
      <c r="BC980" s="45"/>
      <c r="BD980" s="45" t="s">
        <v>24</v>
      </c>
      <c r="BE980" s="45"/>
      <c r="BF980" s="45"/>
      <c r="BG980" s="45"/>
      <c r="BH980" s="45" t="s">
        <v>24</v>
      </c>
      <c r="BI980" s="46" t="s">
        <v>24</v>
      </c>
      <c r="BJ980" s="37"/>
      <c r="BK980" s="29"/>
      <c r="BL980" s="47"/>
      <c r="BM980" s="271">
        <v>13789</v>
      </c>
      <c r="BN980" s="45">
        <v>7</v>
      </c>
      <c r="BO980" s="271">
        <v>534</v>
      </c>
      <c r="BP980" s="45">
        <v>0</v>
      </c>
      <c r="BQ980" s="271">
        <v>7</v>
      </c>
      <c r="BR980" s="45">
        <v>0</v>
      </c>
      <c r="BS980" s="271">
        <v>20</v>
      </c>
      <c r="BT980" s="207" t="s">
        <v>75</v>
      </c>
      <c r="BU980" s="280">
        <v>760</v>
      </c>
      <c r="BV980" s="43">
        <v>0</v>
      </c>
      <c r="BW980" s="46">
        <v>0</v>
      </c>
      <c r="BX980" s="37" t="s">
        <v>156</v>
      </c>
      <c r="BY980" s="57"/>
      <c r="BZ980" s="47"/>
      <c r="CA980" s="271">
        <v>5696</v>
      </c>
      <c r="CB980" s="45">
        <v>7</v>
      </c>
      <c r="CC980" s="271">
        <v>188</v>
      </c>
      <c r="CD980" s="45">
        <v>0</v>
      </c>
      <c r="CE980" s="271">
        <v>8</v>
      </c>
      <c r="CF980" s="45">
        <v>0</v>
      </c>
      <c r="CG980" s="271">
        <v>0</v>
      </c>
      <c r="CH980" s="207" t="s">
        <v>88</v>
      </c>
      <c r="CI980" s="280">
        <v>1100</v>
      </c>
      <c r="CJ980" s="43">
        <v>0</v>
      </c>
      <c r="CK980" s="46">
        <v>0</v>
      </c>
      <c r="CL980" s="37"/>
      <c r="CM980" s="29"/>
      <c r="CN980" s="47"/>
      <c r="CO980" s="271">
        <v>14658</v>
      </c>
      <c r="CP980" s="45">
        <v>17</v>
      </c>
      <c r="CQ980" s="271">
        <v>1064</v>
      </c>
      <c r="CR980" s="45">
        <v>0</v>
      </c>
      <c r="CS980" s="271">
        <v>6</v>
      </c>
      <c r="CT980" s="45">
        <v>0</v>
      </c>
      <c r="CU980" s="271">
        <v>4</v>
      </c>
      <c r="CV980" s="207" t="s">
        <v>143</v>
      </c>
      <c r="CW980" s="280">
        <v>1100</v>
      </c>
      <c r="CX980" s="43">
        <v>0</v>
      </c>
      <c r="CY980" s="46">
        <v>0</v>
      </c>
      <c r="CZ980" s="37"/>
      <c r="DA980" s="29"/>
      <c r="DB980" s="47"/>
      <c r="DC980" s="280"/>
      <c r="DD980" s="45" t="s">
        <v>24</v>
      </c>
      <c r="DE980" s="45"/>
      <c r="DF980" s="45"/>
      <c r="DG980" s="45"/>
      <c r="DH980" s="45" t="s">
        <v>24</v>
      </c>
      <c r="DI980" s="45"/>
      <c r="DJ980" s="45"/>
      <c r="DK980" s="45"/>
      <c r="DL980" s="45" t="s">
        <v>24</v>
      </c>
      <c r="DM980" s="46" t="s">
        <v>24</v>
      </c>
      <c r="DN980" s="37"/>
      <c r="DO980" s="29"/>
      <c r="DP980" s="47"/>
      <c r="DQ980" s="45"/>
      <c r="DR980" s="45" t="s">
        <v>24</v>
      </c>
      <c r="DS980" s="45"/>
      <c r="DT980" s="45" t="s">
        <v>24</v>
      </c>
      <c r="DU980" s="45"/>
      <c r="DV980" s="45" t="s">
        <v>24</v>
      </c>
      <c r="DW980" s="45"/>
      <c r="DX980" s="45"/>
      <c r="DY980" s="45"/>
      <c r="DZ980" s="45" t="s">
        <v>24</v>
      </c>
      <c r="EA980" s="46" t="s">
        <v>24</v>
      </c>
      <c r="EB980" s="37"/>
      <c r="GU980" s="220"/>
      <c r="HX980" s="360"/>
      <c r="HY980" s="47"/>
      <c r="HZ980" s="271">
        <v>2447</v>
      </c>
      <c r="IA980" s="45">
        <v>12</v>
      </c>
      <c r="IB980" s="271">
        <v>71</v>
      </c>
      <c r="IC980" s="45">
        <v>1</v>
      </c>
      <c r="ID980" s="271">
        <v>21</v>
      </c>
      <c r="IE980" s="45">
        <v>1</v>
      </c>
      <c r="IF980" s="271">
        <v>3</v>
      </c>
      <c r="IG980" s="207" t="s">
        <v>91</v>
      </c>
      <c r="IH980" s="280">
        <v>770</v>
      </c>
      <c r="II980" s="43">
        <v>770</v>
      </c>
      <c r="IJ980" s="46">
        <v>0.64166666666666672</v>
      </c>
      <c r="IK980" s="37"/>
      <c r="IL980" s="29"/>
      <c r="IM980" s="47"/>
      <c r="IN980" s="271">
        <v>2968</v>
      </c>
      <c r="IO980" s="45">
        <v>12</v>
      </c>
      <c r="IP980" s="271">
        <v>71</v>
      </c>
      <c r="IQ980" s="45">
        <v>0</v>
      </c>
      <c r="IR980" s="271">
        <v>8</v>
      </c>
      <c r="IS980" s="45">
        <v>0</v>
      </c>
      <c r="IT980" s="271">
        <v>0</v>
      </c>
      <c r="IU980" s="207" t="s">
        <v>76</v>
      </c>
      <c r="IV980" s="280">
        <v>900</v>
      </c>
      <c r="IW980" s="43">
        <v>0</v>
      </c>
      <c r="IX980" s="46">
        <v>0</v>
      </c>
      <c r="IY980" s="37"/>
      <c r="IZ980" s="278"/>
      <c r="JA980" s="47"/>
      <c r="JB980" s="271">
        <v>1920</v>
      </c>
      <c r="JC980" s="45">
        <v>34</v>
      </c>
      <c r="JD980" s="271">
        <v>69</v>
      </c>
      <c r="JE980" s="45">
        <v>1</v>
      </c>
      <c r="JF980" s="271">
        <v>21</v>
      </c>
      <c r="JG980" s="45">
        <v>1</v>
      </c>
      <c r="JH980" s="271">
        <v>4</v>
      </c>
      <c r="JI980" s="207" t="s">
        <v>21</v>
      </c>
      <c r="JJ980" s="280">
        <v>726</v>
      </c>
      <c r="JK980" s="43">
        <v>726</v>
      </c>
      <c r="JL980" s="46">
        <v>0.21352941176470588</v>
      </c>
      <c r="JM980" s="37"/>
      <c r="JN980" s="29"/>
      <c r="JO980" s="47"/>
      <c r="JP980" s="271">
        <v>2486</v>
      </c>
      <c r="JQ980" s="45">
        <v>8</v>
      </c>
      <c r="JR980" s="271">
        <v>58</v>
      </c>
      <c r="JS980" s="45">
        <v>0</v>
      </c>
      <c r="JT980" s="271">
        <v>12</v>
      </c>
      <c r="JU980" s="45">
        <v>0</v>
      </c>
      <c r="JV980" s="271">
        <v>0</v>
      </c>
      <c r="JW980" s="207" t="s">
        <v>81</v>
      </c>
      <c r="JX980" s="280">
        <v>1200</v>
      </c>
      <c r="JY980" s="43">
        <v>0</v>
      </c>
      <c r="JZ980" s="46">
        <v>0</v>
      </c>
      <c r="KA980" s="37"/>
      <c r="KB980" s="51"/>
      <c r="KC980" s="47"/>
      <c r="KD980" s="271">
        <v>8164</v>
      </c>
      <c r="KE980" s="45">
        <v>96</v>
      </c>
      <c r="KF980" s="271">
        <v>239</v>
      </c>
      <c r="KG980" s="45">
        <v>3</v>
      </c>
      <c r="KH980" s="271">
        <v>25</v>
      </c>
      <c r="KI980" s="45">
        <v>2</v>
      </c>
      <c r="KJ980" s="271">
        <v>13</v>
      </c>
      <c r="KK980" s="207" t="s">
        <v>23</v>
      </c>
      <c r="KL980" s="280">
        <v>1000</v>
      </c>
      <c r="KM980" s="43">
        <v>2000</v>
      </c>
      <c r="KN980" s="46">
        <v>0.20833333333333334</v>
      </c>
      <c r="KO980" s="37"/>
      <c r="KP980" s="29"/>
      <c r="KQ980" s="47"/>
      <c r="KR980" s="271">
        <v>17952</v>
      </c>
      <c r="KS980" s="45">
        <v>37</v>
      </c>
      <c r="KT980" s="271">
        <v>1009</v>
      </c>
      <c r="KU980" s="45">
        <v>2</v>
      </c>
      <c r="KV980" s="271">
        <v>5</v>
      </c>
      <c r="KW980" s="45">
        <v>2</v>
      </c>
      <c r="KX980" s="271">
        <v>0</v>
      </c>
      <c r="KY980" s="207" t="s">
        <v>97</v>
      </c>
      <c r="KZ980" s="280">
        <v>800</v>
      </c>
      <c r="LA980" s="43">
        <v>1600</v>
      </c>
      <c r="LB980" s="46">
        <v>0.43243243243243246</v>
      </c>
      <c r="LC980" s="37"/>
      <c r="LD980" s="29"/>
      <c r="LE980" s="75"/>
      <c r="LF980" s="76"/>
      <c r="LG980" s="76"/>
      <c r="LH980" s="76"/>
      <c r="LI980" s="76" t="s">
        <v>24</v>
      </c>
      <c r="LJ980" s="77"/>
      <c r="LK980" s="76" t="s">
        <v>24</v>
      </c>
      <c r="LL980" s="76"/>
      <c r="LM980" s="78" t="s">
        <v>24</v>
      </c>
      <c r="LN980" s="284" t="s">
        <v>24</v>
      </c>
      <c r="LO980" s="76" t="s">
        <v>24</v>
      </c>
      <c r="LP980" s="80"/>
      <c r="LQ980" s="37"/>
      <c r="LR980" s="29"/>
      <c r="LS980" s="47"/>
      <c r="LT980" s="280"/>
      <c r="LU980" s="45" t="s">
        <v>24</v>
      </c>
      <c r="LV980" s="45"/>
      <c r="LW980" s="45"/>
      <c r="LX980" s="45"/>
      <c r="LY980" s="45" t="s">
        <v>24</v>
      </c>
      <c r="LZ980" s="45"/>
      <c r="MA980" s="45"/>
      <c r="MB980" s="45"/>
      <c r="MC980" s="45" t="s">
        <v>24</v>
      </c>
      <c r="MD980" s="46" t="s">
        <v>24</v>
      </c>
      <c r="ME980" s="37"/>
      <c r="MF980" s="29"/>
      <c r="MG980" s="47"/>
      <c r="MH980" s="280"/>
      <c r="MI980" s="45" t="s">
        <v>24</v>
      </c>
      <c r="MJ980" s="45"/>
      <c r="MK980" s="45"/>
      <c r="ML980" s="45"/>
      <c r="MM980" s="45" t="s">
        <v>24</v>
      </c>
      <c r="MN980" s="45"/>
      <c r="MO980" s="45"/>
      <c r="MP980" s="45"/>
      <c r="MQ980" s="45" t="s">
        <v>24</v>
      </c>
      <c r="MR980" s="46" t="s">
        <v>24</v>
      </c>
      <c r="MS980" s="37"/>
      <c r="MT980" s="29"/>
      <c r="MU980" s="47"/>
      <c r="MV980" s="280"/>
      <c r="MW980" s="45" t="s">
        <v>24</v>
      </c>
      <c r="MX980" s="45"/>
      <c r="MY980" s="45"/>
      <c r="MZ980" s="45"/>
      <c r="NA980" s="45" t="s">
        <v>24</v>
      </c>
      <c r="NB980" s="45"/>
      <c r="NC980" s="45"/>
      <c r="ND980" s="45"/>
      <c r="NE980" s="45" t="s">
        <v>24</v>
      </c>
      <c r="NF980" s="46" t="s">
        <v>24</v>
      </c>
      <c r="NG980" s="37"/>
      <c r="NH980" s="29"/>
      <c r="NI980" s="47"/>
      <c r="NJ980" s="280"/>
      <c r="NK980" s="45" t="s">
        <v>24</v>
      </c>
      <c r="NL980" s="45"/>
      <c r="NM980" s="45"/>
      <c r="NN980" s="45"/>
      <c r="NO980" s="45" t="s">
        <v>24</v>
      </c>
      <c r="NP980" s="45"/>
      <c r="NQ980" s="45"/>
      <c r="NR980" s="45"/>
      <c r="NS980" s="45" t="s">
        <v>24</v>
      </c>
      <c r="NT980" s="46" t="s">
        <v>24</v>
      </c>
      <c r="NU980" s="37"/>
    </row>
    <row r="981" spans="1:385" ht="15.75" thickTop="1" x14ac:dyDescent="0.25">
      <c r="A981" s="38"/>
      <c r="B981" s="39"/>
      <c r="C981" s="40"/>
      <c r="D981" s="40"/>
      <c r="E981" s="40"/>
      <c r="F981" s="135"/>
      <c r="G981" s="135"/>
      <c r="H981" s="42"/>
      <c r="I981" s="45"/>
      <c r="J981" s="45" t="s">
        <v>24</v>
      </c>
      <c r="K981" s="45"/>
      <c r="L981" s="45"/>
      <c r="M981" s="45"/>
      <c r="N981" s="45" t="s">
        <v>24</v>
      </c>
      <c r="O981" s="45"/>
      <c r="P981" s="45"/>
      <c r="Q981" s="45"/>
      <c r="R981" s="45" t="s">
        <v>24</v>
      </c>
      <c r="S981" s="46" t="s">
        <v>24</v>
      </c>
      <c r="T981" s="37"/>
      <c r="U981" s="29"/>
      <c r="V981" s="47"/>
      <c r="W981" s="280"/>
      <c r="X981" s="45" t="s">
        <v>24</v>
      </c>
      <c r="Y981" s="45"/>
      <c r="Z981" s="45"/>
      <c r="AA981" s="45"/>
      <c r="AB981" s="45" t="s">
        <v>24</v>
      </c>
      <c r="AC981" s="45"/>
      <c r="AD981" s="45"/>
      <c r="AE981" s="45"/>
      <c r="AF981" s="45" t="s">
        <v>24</v>
      </c>
      <c r="AG981" s="46" t="s">
        <v>24</v>
      </c>
      <c r="AH981" s="37"/>
      <c r="AI981" s="29"/>
      <c r="AJ981" s="47"/>
      <c r="AK981" s="45"/>
      <c r="AL981" s="45" t="s">
        <v>24</v>
      </c>
      <c r="AM981" s="45"/>
      <c r="AN981" s="45" t="s">
        <v>24</v>
      </c>
      <c r="AO981" s="45"/>
      <c r="AP981" s="45" t="s">
        <v>24</v>
      </c>
      <c r="AQ981" s="45"/>
      <c r="AR981" s="45"/>
      <c r="AS981" s="45"/>
      <c r="AT981" s="45" t="s">
        <v>24</v>
      </c>
      <c r="AU981" s="46" t="s">
        <v>24</v>
      </c>
      <c r="AV981" s="37"/>
      <c r="AW981" s="29"/>
      <c r="AX981" s="47"/>
      <c r="AY981" s="45"/>
      <c r="AZ981" s="45" t="s">
        <v>24</v>
      </c>
      <c r="BA981" s="45"/>
      <c r="BB981" s="45" t="s">
        <v>24</v>
      </c>
      <c r="BC981" s="45"/>
      <c r="BD981" s="45" t="s">
        <v>24</v>
      </c>
      <c r="BE981" s="45"/>
      <c r="BF981" s="45"/>
      <c r="BG981" s="45"/>
      <c r="BH981" s="45" t="s">
        <v>24</v>
      </c>
      <c r="BI981" s="46" t="s">
        <v>24</v>
      </c>
      <c r="BJ981" s="37"/>
      <c r="BK981" s="29"/>
      <c r="BL981" s="47"/>
      <c r="BM981" s="45">
        <v>18017</v>
      </c>
      <c r="BN981" s="45">
        <v>54</v>
      </c>
      <c r="BO981" s="45">
        <v>830</v>
      </c>
      <c r="BP981" s="45">
        <v>2</v>
      </c>
      <c r="BQ981" s="45">
        <v>50</v>
      </c>
      <c r="BR981" s="45">
        <v>2</v>
      </c>
      <c r="BS981" s="45">
        <v>20</v>
      </c>
      <c r="BT981" s="63" t="s">
        <v>79</v>
      </c>
      <c r="BU981" s="280">
        <v>0</v>
      </c>
      <c r="BV981" s="45">
        <v>0</v>
      </c>
      <c r="BW981" s="46">
        <v>0</v>
      </c>
      <c r="BX981" s="37"/>
      <c r="BY981" s="57"/>
      <c r="BZ981" s="47"/>
      <c r="CA981" s="45">
        <v>5450</v>
      </c>
      <c r="CB981" s="45">
        <v>20</v>
      </c>
      <c r="CC981" s="45">
        <v>302</v>
      </c>
      <c r="CD981" s="45">
        <v>0</v>
      </c>
      <c r="CE981" s="45">
        <v>36</v>
      </c>
      <c r="CF981" s="45">
        <v>2</v>
      </c>
      <c r="CG981" s="45">
        <v>0</v>
      </c>
      <c r="CH981" s="63" t="s">
        <v>99</v>
      </c>
      <c r="CI981" s="280">
        <v>187</v>
      </c>
      <c r="CJ981" s="45">
        <v>374</v>
      </c>
      <c r="CK981" s="46">
        <v>0.187</v>
      </c>
      <c r="CL981" s="37"/>
      <c r="CM981" s="29"/>
      <c r="CN981" s="47"/>
      <c r="CO981" s="45">
        <v>11406</v>
      </c>
      <c r="CP981" s="45">
        <v>70</v>
      </c>
      <c r="CQ981" s="45">
        <v>1315</v>
      </c>
      <c r="CR981" s="45">
        <v>2</v>
      </c>
      <c r="CS981" s="45">
        <v>17</v>
      </c>
      <c r="CT981" s="45">
        <v>2</v>
      </c>
      <c r="CU981" s="45">
        <v>4</v>
      </c>
      <c r="CV981" s="63" t="s">
        <v>125</v>
      </c>
      <c r="CW981" s="280">
        <v>726</v>
      </c>
      <c r="CX981" s="45">
        <v>1452</v>
      </c>
      <c r="CY981" s="46">
        <v>0.20742857142857143</v>
      </c>
      <c r="CZ981" s="37"/>
      <c r="DA981" s="29"/>
      <c r="DB981" s="47"/>
      <c r="DC981" s="280"/>
      <c r="DD981" s="45" t="s">
        <v>24</v>
      </c>
      <c r="DE981" s="45"/>
      <c r="DF981" s="45"/>
      <c r="DG981" s="45"/>
      <c r="DH981" s="45" t="s">
        <v>24</v>
      </c>
      <c r="DI981" s="45"/>
      <c r="DJ981" s="45"/>
      <c r="DK981" s="45"/>
      <c r="DL981" s="45" t="s">
        <v>24</v>
      </c>
      <c r="DM981" s="46" t="s">
        <v>24</v>
      </c>
      <c r="DN981" s="37"/>
      <c r="DO981" s="29"/>
      <c r="DP981" s="47"/>
      <c r="DQ981" s="45"/>
      <c r="DR981" s="45" t="s">
        <v>24</v>
      </c>
      <c r="DS981" s="45"/>
      <c r="DT981" s="45" t="s">
        <v>24</v>
      </c>
      <c r="DU981" s="45"/>
      <c r="DV981" s="45" t="s">
        <v>24</v>
      </c>
      <c r="DW981" s="45"/>
      <c r="DX981" s="45"/>
      <c r="DY981" s="45"/>
      <c r="DZ981" s="45" t="s">
        <v>24</v>
      </c>
      <c r="EA981" s="46" t="s">
        <v>24</v>
      </c>
      <c r="EB981" s="37"/>
      <c r="GU981" s="220"/>
      <c r="HX981" s="360"/>
      <c r="HY981" s="47"/>
      <c r="HZ981" s="45">
        <v>2154</v>
      </c>
      <c r="IA981" s="45">
        <v>33</v>
      </c>
      <c r="IB981" s="45">
        <v>74</v>
      </c>
      <c r="IC981" s="45">
        <v>1</v>
      </c>
      <c r="ID981" s="45">
        <v>21</v>
      </c>
      <c r="IE981" s="45">
        <v>1</v>
      </c>
      <c r="IF981" s="45">
        <v>3</v>
      </c>
      <c r="IG981" s="73" t="s">
        <v>64</v>
      </c>
      <c r="IH981" s="280">
        <v>673</v>
      </c>
      <c r="II981" s="45">
        <v>673</v>
      </c>
      <c r="IJ981" s="46">
        <v>0.20393939393939395</v>
      </c>
      <c r="IK981" s="37"/>
      <c r="IL981" s="29"/>
      <c r="IM981" s="47"/>
      <c r="IN981" s="45">
        <v>1900</v>
      </c>
      <c r="IO981" s="45">
        <v>13</v>
      </c>
      <c r="IP981" s="45">
        <v>87</v>
      </c>
      <c r="IQ981" s="45">
        <v>1</v>
      </c>
      <c r="IR981" s="45">
        <v>36</v>
      </c>
      <c r="IS981" s="45">
        <v>1</v>
      </c>
      <c r="IT981" s="45">
        <v>0</v>
      </c>
      <c r="IU981" s="63" t="s">
        <v>145</v>
      </c>
      <c r="IV981" s="280">
        <v>165</v>
      </c>
      <c r="IW981" s="45">
        <v>165</v>
      </c>
      <c r="IX981" s="46">
        <v>0.12692307692307692</v>
      </c>
      <c r="IY981" s="37"/>
      <c r="IZ981" s="278"/>
      <c r="JA981" s="47"/>
      <c r="JB981" s="45">
        <v>2629</v>
      </c>
      <c r="JC981" s="45">
        <v>3</v>
      </c>
      <c r="JD981" s="45">
        <v>194</v>
      </c>
      <c r="JE981" s="45">
        <v>1</v>
      </c>
      <c r="JF981" s="45">
        <v>200</v>
      </c>
      <c r="JG981" s="45">
        <v>0</v>
      </c>
      <c r="JH981" s="45">
        <v>-130</v>
      </c>
      <c r="JI981" s="63" t="s">
        <v>87</v>
      </c>
      <c r="JJ981" s="280">
        <v>120</v>
      </c>
      <c r="JK981" s="45">
        <v>0</v>
      </c>
      <c r="JL981" s="46">
        <v>0</v>
      </c>
      <c r="JM981" s="37" t="s">
        <v>159</v>
      </c>
      <c r="JN981" s="29"/>
      <c r="JO981" s="47"/>
      <c r="JP981" s="45">
        <v>3277</v>
      </c>
      <c r="JQ981" s="45">
        <v>19</v>
      </c>
      <c r="JR981" s="45">
        <v>157</v>
      </c>
      <c r="JS981" s="45">
        <v>3</v>
      </c>
      <c r="JT981" s="45">
        <v>12</v>
      </c>
      <c r="JU981" s="45">
        <v>3</v>
      </c>
      <c r="JV981" s="45">
        <v>0</v>
      </c>
      <c r="JW981" s="63" t="s">
        <v>26</v>
      </c>
      <c r="JX981" s="280">
        <v>189</v>
      </c>
      <c r="JY981" s="45">
        <v>567</v>
      </c>
      <c r="JZ981" s="46">
        <v>0.29842105263157892</v>
      </c>
      <c r="KA981" s="37"/>
      <c r="KB981" s="51"/>
      <c r="KC981" s="47"/>
      <c r="KD981" s="45">
        <v>8528</v>
      </c>
      <c r="KE981" s="45">
        <v>31</v>
      </c>
      <c r="KF981" s="45">
        <v>501</v>
      </c>
      <c r="KG981" s="45">
        <v>2</v>
      </c>
      <c r="KH981" s="45">
        <v>32</v>
      </c>
      <c r="KI981" s="45">
        <v>2</v>
      </c>
      <c r="KJ981" s="45">
        <v>0</v>
      </c>
      <c r="KK981" s="63" t="s">
        <v>49</v>
      </c>
      <c r="KL981" s="280">
        <v>800</v>
      </c>
      <c r="KM981" s="45">
        <v>1600</v>
      </c>
      <c r="KN981" s="46">
        <v>0.5161290322580645</v>
      </c>
      <c r="KO981" s="37"/>
      <c r="KP981" s="29"/>
      <c r="KQ981" s="47"/>
      <c r="KR981" s="45">
        <v>14859</v>
      </c>
      <c r="KS981" s="45">
        <v>13</v>
      </c>
      <c r="KT981" s="45">
        <v>1764</v>
      </c>
      <c r="KU981" s="45">
        <v>4</v>
      </c>
      <c r="KV981" s="45">
        <v>36</v>
      </c>
      <c r="KW981" s="45">
        <v>4</v>
      </c>
      <c r="KX981" s="45">
        <v>0</v>
      </c>
      <c r="KY981" s="63" t="s">
        <v>98</v>
      </c>
      <c r="KZ981" s="280">
        <v>165</v>
      </c>
      <c r="LA981" s="45">
        <v>660</v>
      </c>
      <c r="LB981" s="46">
        <v>0.50769230769230766</v>
      </c>
      <c r="LC981" s="37"/>
      <c r="LD981" s="29"/>
      <c r="LE981" s="273" t="s">
        <v>24</v>
      </c>
      <c r="LF981" s="271"/>
      <c r="LG981" s="285" t="s">
        <v>24</v>
      </c>
      <c r="LH981" s="271"/>
      <c r="LI981" s="271" t="s">
        <v>24</v>
      </c>
      <c r="LJ981" s="43"/>
      <c r="LK981" s="87" t="s">
        <v>24</v>
      </c>
      <c r="LL981" s="271"/>
      <c r="LM981" s="279" t="s">
        <v>24</v>
      </c>
      <c r="LN981" s="272" t="s">
        <v>24</v>
      </c>
      <c r="LO981" s="87" t="s">
        <v>24</v>
      </c>
      <c r="LP981" s="275"/>
      <c r="LQ981" s="37"/>
      <c r="LR981" s="29"/>
      <c r="LS981" s="47"/>
      <c r="LT981" s="280"/>
      <c r="LU981" s="45" t="s">
        <v>24</v>
      </c>
      <c r="LV981" s="45"/>
      <c r="LW981" s="45"/>
      <c r="LX981" s="45"/>
      <c r="LY981" s="45" t="s">
        <v>24</v>
      </c>
      <c r="LZ981" s="45"/>
      <c r="MA981" s="45"/>
      <c r="MB981" s="45"/>
      <c r="MC981" s="45" t="s">
        <v>24</v>
      </c>
      <c r="MD981" s="46" t="s">
        <v>24</v>
      </c>
      <c r="ME981" s="37"/>
      <c r="MF981" s="29"/>
      <c r="MG981" s="47"/>
      <c r="MH981" s="280"/>
      <c r="MI981" s="45" t="s">
        <v>24</v>
      </c>
      <c r="MJ981" s="45"/>
      <c r="MK981" s="45"/>
      <c r="ML981" s="45"/>
      <c r="MM981" s="45" t="s">
        <v>24</v>
      </c>
      <c r="MN981" s="45"/>
      <c r="MO981" s="45"/>
      <c r="MP981" s="45"/>
      <c r="MQ981" s="45" t="s">
        <v>24</v>
      </c>
      <c r="MR981" s="46" t="s">
        <v>24</v>
      </c>
      <c r="MS981" s="37"/>
      <c r="MT981" s="29"/>
      <c r="MU981" s="47"/>
      <c r="MV981" s="280"/>
      <c r="MW981" s="45" t="s">
        <v>24</v>
      </c>
      <c r="MX981" s="45"/>
      <c r="MY981" s="45"/>
      <c r="MZ981" s="45"/>
      <c r="NA981" s="45" t="s">
        <v>24</v>
      </c>
      <c r="NB981" s="45"/>
      <c r="NC981" s="45"/>
      <c r="ND981" s="45"/>
      <c r="NE981" s="45" t="s">
        <v>24</v>
      </c>
      <c r="NF981" s="46" t="s">
        <v>24</v>
      </c>
      <c r="NG981" s="37"/>
      <c r="NH981" s="29"/>
      <c r="NI981" s="47"/>
      <c r="NJ981" s="280"/>
      <c r="NK981" s="45" t="s">
        <v>24</v>
      </c>
      <c r="NL981" s="45"/>
      <c r="NM981" s="45"/>
      <c r="NN981" s="45"/>
      <c r="NO981" s="45" t="s">
        <v>24</v>
      </c>
      <c r="NP981" s="45"/>
      <c r="NQ981" s="45"/>
      <c r="NR981" s="45"/>
      <c r="NS981" s="45" t="s">
        <v>24</v>
      </c>
      <c r="NT981" s="46" t="s">
        <v>24</v>
      </c>
      <c r="NU981" s="37"/>
    </row>
    <row r="982" spans="1:385" ht="15.75" thickBot="1" x14ac:dyDescent="0.3">
      <c r="A982" s="38"/>
      <c r="B982" s="39"/>
      <c r="C982" s="40"/>
      <c r="D982" s="40"/>
      <c r="E982" s="40"/>
      <c r="F982" s="135"/>
      <c r="G982" s="135"/>
      <c r="H982" s="42"/>
      <c r="I982" s="45"/>
      <c r="J982" s="45" t="s">
        <v>24</v>
      </c>
      <c r="K982" s="45"/>
      <c r="L982" s="45"/>
      <c r="M982" s="45"/>
      <c r="N982" s="45" t="s">
        <v>24</v>
      </c>
      <c r="O982" s="45"/>
      <c r="P982" s="45"/>
      <c r="Q982" s="45"/>
      <c r="R982" s="45" t="s">
        <v>24</v>
      </c>
      <c r="S982" s="46" t="s">
        <v>24</v>
      </c>
      <c r="T982" s="37"/>
      <c r="U982" s="29"/>
      <c r="V982" s="47"/>
      <c r="W982" s="280"/>
      <c r="X982" s="45" t="s">
        <v>24</v>
      </c>
      <c r="Y982" s="45"/>
      <c r="Z982" s="45"/>
      <c r="AA982" s="45"/>
      <c r="AB982" s="45" t="s">
        <v>24</v>
      </c>
      <c r="AC982" s="45"/>
      <c r="AD982" s="45"/>
      <c r="AE982" s="45"/>
      <c r="AF982" s="45" t="s">
        <v>24</v>
      </c>
      <c r="AG982" s="46" t="s">
        <v>24</v>
      </c>
      <c r="AH982" s="37"/>
      <c r="AI982" s="29"/>
      <c r="AJ982" s="47"/>
      <c r="AK982" s="45"/>
      <c r="AL982" s="45" t="s">
        <v>24</v>
      </c>
      <c r="AM982" s="45"/>
      <c r="AN982" s="45" t="s">
        <v>24</v>
      </c>
      <c r="AO982" s="45"/>
      <c r="AP982" s="45" t="s">
        <v>24</v>
      </c>
      <c r="AQ982" s="45"/>
      <c r="AR982" s="45"/>
      <c r="AS982" s="45"/>
      <c r="AT982" s="45" t="s">
        <v>24</v>
      </c>
      <c r="AU982" s="46" t="s">
        <v>24</v>
      </c>
      <c r="AV982" s="37"/>
      <c r="AW982" s="29"/>
      <c r="AX982" s="47"/>
      <c r="AY982" s="45"/>
      <c r="AZ982" s="45" t="s">
        <v>24</v>
      </c>
      <c r="BA982" s="45"/>
      <c r="BB982" s="45" t="s">
        <v>24</v>
      </c>
      <c r="BC982" s="45"/>
      <c r="BD982" s="45" t="s">
        <v>24</v>
      </c>
      <c r="BE982" s="45"/>
      <c r="BF982" s="45"/>
      <c r="BG982" s="45"/>
      <c r="BH982" s="45" t="s">
        <v>24</v>
      </c>
      <c r="BI982" s="46" t="s">
        <v>24</v>
      </c>
      <c r="BJ982" s="37"/>
      <c r="BK982" s="29"/>
      <c r="BL982" s="75"/>
      <c r="BM982" s="76">
        <v>12729</v>
      </c>
      <c r="BN982" s="76">
        <v>34</v>
      </c>
      <c r="BO982" s="76">
        <v>1577</v>
      </c>
      <c r="BP982" s="76">
        <v>3</v>
      </c>
      <c r="BQ982" s="76">
        <v>350</v>
      </c>
      <c r="BR982" s="76">
        <v>10</v>
      </c>
      <c r="BS982" s="76">
        <v>0</v>
      </c>
      <c r="BT982" s="78" t="s">
        <v>87</v>
      </c>
      <c r="BU982" s="284">
        <v>200</v>
      </c>
      <c r="BV982" s="76">
        <v>2000</v>
      </c>
      <c r="BW982" s="80">
        <v>0.58823529411764708</v>
      </c>
      <c r="BX982" s="37"/>
      <c r="BY982" s="57"/>
      <c r="BZ982" s="75"/>
      <c r="CA982" s="76">
        <v>3739</v>
      </c>
      <c r="CB982" s="76">
        <v>27</v>
      </c>
      <c r="CC982" s="76">
        <v>188</v>
      </c>
      <c r="CD982" s="76">
        <v>6</v>
      </c>
      <c r="CE982" s="76">
        <v>260</v>
      </c>
      <c r="CF982" s="76">
        <v>10</v>
      </c>
      <c r="CG982" s="76">
        <v>0</v>
      </c>
      <c r="CH982" s="78" t="s">
        <v>126</v>
      </c>
      <c r="CI982" s="284">
        <v>37</v>
      </c>
      <c r="CJ982" s="76">
        <v>370</v>
      </c>
      <c r="CK982" s="80">
        <v>0.13703703703703704</v>
      </c>
      <c r="CL982" s="37"/>
      <c r="CM982" s="29"/>
      <c r="CN982" s="75"/>
      <c r="CO982" s="76">
        <v>16030</v>
      </c>
      <c r="CP982" s="76">
        <v>20</v>
      </c>
      <c r="CQ982" s="76">
        <v>1117</v>
      </c>
      <c r="CR982" s="76">
        <v>1</v>
      </c>
      <c r="CS982" s="76">
        <v>38</v>
      </c>
      <c r="CT982" s="76">
        <v>2</v>
      </c>
      <c r="CU982" s="76">
        <v>0</v>
      </c>
      <c r="CV982" s="78" t="s">
        <v>79</v>
      </c>
      <c r="CW982" s="284">
        <v>396</v>
      </c>
      <c r="CX982" s="76">
        <v>792</v>
      </c>
      <c r="CY982" s="80">
        <v>0.39600000000000002</v>
      </c>
      <c r="CZ982" s="37"/>
      <c r="DA982" s="29"/>
      <c r="DB982" s="47"/>
      <c r="DC982" s="280"/>
      <c r="DD982" s="45" t="s">
        <v>24</v>
      </c>
      <c r="DE982" s="45"/>
      <c r="DF982" s="45"/>
      <c r="DG982" s="45"/>
      <c r="DH982" s="45" t="s">
        <v>24</v>
      </c>
      <c r="DI982" s="45"/>
      <c r="DJ982" s="45"/>
      <c r="DK982" s="45"/>
      <c r="DL982" s="45" t="s">
        <v>24</v>
      </c>
      <c r="DM982" s="46" t="s">
        <v>24</v>
      </c>
      <c r="DN982" s="37"/>
      <c r="DO982" s="29"/>
      <c r="DP982" s="47"/>
      <c r="DQ982" s="45"/>
      <c r="DR982" s="45" t="s">
        <v>24</v>
      </c>
      <c r="DS982" s="45"/>
      <c r="DT982" s="45" t="s">
        <v>24</v>
      </c>
      <c r="DU982" s="45"/>
      <c r="DV982" s="45" t="s">
        <v>24</v>
      </c>
      <c r="DW982" s="45"/>
      <c r="DX982" s="45"/>
      <c r="DY982" s="45"/>
      <c r="DZ982" s="45" t="s">
        <v>24</v>
      </c>
      <c r="EA982" s="46" t="s">
        <v>24</v>
      </c>
      <c r="EB982" s="37"/>
      <c r="GU982" s="220"/>
      <c r="HX982" s="360"/>
      <c r="HY982" s="75"/>
      <c r="HZ982" s="76">
        <v>2213</v>
      </c>
      <c r="IA982" s="76">
        <v>33</v>
      </c>
      <c r="IB982" s="76">
        <v>86</v>
      </c>
      <c r="IC982" s="76">
        <v>0</v>
      </c>
      <c r="ID982" s="76">
        <v>110</v>
      </c>
      <c r="IE982" s="76">
        <v>0</v>
      </c>
      <c r="IF982" s="76">
        <v>0</v>
      </c>
      <c r="IG982" s="302" t="s">
        <v>99</v>
      </c>
      <c r="IH982" s="284">
        <v>800</v>
      </c>
      <c r="II982" s="76">
        <v>0</v>
      </c>
      <c r="IJ982" s="80">
        <v>0</v>
      </c>
      <c r="IK982" s="37"/>
      <c r="IL982" s="29"/>
      <c r="IM982" s="75"/>
      <c r="IN982" s="76">
        <v>3135</v>
      </c>
      <c r="IO982" s="76">
        <v>55</v>
      </c>
      <c r="IP982" s="76">
        <v>127</v>
      </c>
      <c r="IQ982" s="76">
        <v>3</v>
      </c>
      <c r="IR982" s="76">
        <v>31</v>
      </c>
      <c r="IS982" s="76">
        <v>3</v>
      </c>
      <c r="IT982" s="76">
        <v>12</v>
      </c>
      <c r="IU982" s="78" t="s">
        <v>28</v>
      </c>
      <c r="IV982" s="284">
        <v>682</v>
      </c>
      <c r="IW982" s="76">
        <v>2046</v>
      </c>
      <c r="IX982" s="80">
        <v>0.372</v>
      </c>
      <c r="IY982" s="37"/>
      <c r="IZ982" s="278"/>
      <c r="JA982" s="75"/>
      <c r="JB982" s="76">
        <v>1693</v>
      </c>
      <c r="JC982" s="76">
        <v>15</v>
      </c>
      <c r="JD982" s="76">
        <v>83</v>
      </c>
      <c r="JE982" s="76">
        <v>0</v>
      </c>
      <c r="JF982" s="76">
        <v>6</v>
      </c>
      <c r="JG982" s="76">
        <v>0</v>
      </c>
      <c r="JH982" s="76">
        <v>70</v>
      </c>
      <c r="JI982" s="78" t="s">
        <v>63</v>
      </c>
      <c r="JJ982" s="284">
        <v>450</v>
      </c>
      <c r="JK982" s="76">
        <v>0</v>
      </c>
      <c r="JL982" s="80">
        <v>0</v>
      </c>
      <c r="JM982" s="37" t="s">
        <v>160</v>
      </c>
      <c r="JN982" s="29"/>
      <c r="JO982" s="75"/>
      <c r="JP982" s="76">
        <v>2497</v>
      </c>
      <c r="JQ982" s="76">
        <v>101</v>
      </c>
      <c r="JR982" s="76">
        <v>136</v>
      </c>
      <c r="JS982" s="76">
        <v>5</v>
      </c>
      <c r="JT982" s="76">
        <v>12</v>
      </c>
      <c r="JU982" s="76">
        <v>6</v>
      </c>
      <c r="JV982" s="76">
        <v>12</v>
      </c>
      <c r="JW982" s="78" t="s">
        <v>27</v>
      </c>
      <c r="JX982" s="284">
        <v>170</v>
      </c>
      <c r="JY982" s="76">
        <v>1020</v>
      </c>
      <c r="JZ982" s="80">
        <v>0.100990099009901</v>
      </c>
      <c r="KA982" s="37"/>
      <c r="KB982" s="51"/>
      <c r="KC982" s="75"/>
      <c r="KD982" s="76">
        <v>7912</v>
      </c>
      <c r="KE982" s="76">
        <v>18</v>
      </c>
      <c r="KF982" s="76">
        <v>346</v>
      </c>
      <c r="KG982" s="76">
        <v>6</v>
      </c>
      <c r="KH982" s="76">
        <v>490</v>
      </c>
      <c r="KI982" s="76">
        <v>10</v>
      </c>
      <c r="KJ982" s="76">
        <v>-466</v>
      </c>
      <c r="KK982" s="78" t="s">
        <v>126</v>
      </c>
      <c r="KL982" s="284">
        <v>31</v>
      </c>
      <c r="KM982" s="76">
        <v>310</v>
      </c>
      <c r="KN982" s="80">
        <v>0.17222222222222222</v>
      </c>
      <c r="KO982" s="37" t="s">
        <v>157</v>
      </c>
      <c r="KP982" s="29"/>
      <c r="KQ982" s="75"/>
      <c r="KR982" s="76">
        <v>15399</v>
      </c>
      <c r="KS982" s="76">
        <v>40</v>
      </c>
      <c r="KT982" s="76">
        <v>1858</v>
      </c>
      <c r="KU982" s="76">
        <v>2</v>
      </c>
      <c r="KV982" s="76">
        <v>118</v>
      </c>
      <c r="KW982" s="76">
        <v>2</v>
      </c>
      <c r="KX982" s="76">
        <v>0</v>
      </c>
      <c r="KY982" s="78" t="s">
        <v>99</v>
      </c>
      <c r="KZ982" s="284">
        <v>187</v>
      </c>
      <c r="LA982" s="76">
        <v>374</v>
      </c>
      <c r="LB982" s="80">
        <v>9.35E-2</v>
      </c>
      <c r="LC982" s="37"/>
      <c r="LD982" s="29"/>
      <c r="LE982" s="47"/>
      <c r="LF982" s="45"/>
      <c r="LG982" s="45"/>
      <c r="LH982" s="45"/>
      <c r="LI982" s="45" t="s">
        <v>24</v>
      </c>
      <c r="LJ982" s="43"/>
      <c r="LK982" s="45" t="s">
        <v>24</v>
      </c>
      <c r="LL982" s="45"/>
      <c r="LM982" s="73" t="s">
        <v>24</v>
      </c>
      <c r="LN982" s="280" t="s">
        <v>24</v>
      </c>
      <c r="LO982" s="45" t="s">
        <v>24</v>
      </c>
      <c r="LP982" s="46"/>
      <c r="LQ982" s="37"/>
      <c r="LR982" s="29"/>
      <c r="LS982" s="47"/>
      <c r="LT982" s="280"/>
      <c r="LU982" s="45" t="s">
        <v>24</v>
      </c>
      <c r="LV982" s="45"/>
      <c r="LW982" s="45"/>
      <c r="LX982" s="45"/>
      <c r="LY982" s="45" t="s">
        <v>24</v>
      </c>
      <c r="LZ982" s="45"/>
      <c r="MA982" s="45"/>
      <c r="MB982" s="45"/>
      <c r="MC982" s="45" t="s">
        <v>24</v>
      </c>
      <c r="MD982" s="46" t="s">
        <v>24</v>
      </c>
      <c r="ME982" s="37"/>
      <c r="MF982" s="29"/>
      <c r="MG982" s="47"/>
      <c r="MH982" s="280"/>
      <c r="MI982" s="45" t="s">
        <v>24</v>
      </c>
      <c r="MJ982" s="45"/>
      <c r="MK982" s="45"/>
      <c r="ML982" s="45"/>
      <c r="MM982" s="45" t="s">
        <v>24</v>
      </c>
      <c r="MN982" s="45"/>
      <c r="MO982" s="45"/>
      <c r="MP982" s="45"/>
      <c r="MQ982" s="45" t="s">
        <v>24</v>
      </c>
      <c r="MR982" s="46" t="s">
        <v>24</v>
      </c>
      <c r="MS982" s="37"/>
      <c r="MT982" s="29"/>
      <c r="MU982" s="47"/>
      <c r="MV982" s="280"/>
      <c r="MW982" s="45" t="s">
        <v>24</v>
      </c>
      <c r="MX982" s="45"/>
      <c r="MY982" s="45"/>
      <c r="MZ982" s="45"/>
      <c r="NA982" s="45" t="s">
        <v>24</v>
      </c>
      <c r="NB982" s="45"/>
      <c r="NC982" s="45"/>
      <c r="ND982" s="45"/>
      <c r="NE982" s="45" t="s">
        <v>24</v>
      </c>
      <c r="NF982" s="46" t="s">
        <v>24</v>
      </c>
      <c r="NG982" s="37"/>
      <c r="NH982" s="29"/>
      <c r="NI982" s="47"/>
      <c r="NJ982" s="280"/>
      <c r="NK982" s="45" t="s">
        <v>24</v>
      </c>
      <c r="NL982" s="45"/>
      <c r="NM982" s="45"/>
      <c r="NN982" s="45"/>
      <c r="NO982" s="45" t="s">
        <v>24</v>
      </c>
      <c r="NP982" s="45"/>
      <c r="NQ982" s="45"/>
      <c r="NR982" s="45"/>
      <c r="NS982" s="45" t="s">
        <v>24</v>
      </c>
      <c r="NT982" s="46" t="s">
        <v>24</v>
      </c>
      <c r="NU982" s="37"/>
    </row>
    <row r="983" spans="1:385" ht="16.5" thickTop="1" thickBot="1" x14ac:dyDescent="0.3">
      <c r="A983" s="38"/>
      <c r="B983" s="39"/>
      <c r="C983" s="40"/>
      <c r="D983" s="40"/>
      <c r="E983" s="40"/>
      <c r="F983" s="135"/>
      <c r="G983" s="135"/>
      <c r="H983" s="42"/>
      <c r="I983" s="45"/>
      <c r="J983" s="45" t="s">
        <v>24</v>
      </c>
      <c r="K983" s="45"/>
      <c r="L983" s="45"/>
      <c r="M983" s="45"/>
      <c r="N983" s="45" t="s">
        <v>24</v>
      </c>
      <c r="O983" s="45"/>
      <c r="P983" s="45"/>
      <c r="Q983" s="45"/>
      <c r="R983" s="45" t="s">
        <v>24</v>
      </c>
      <c r="S983" s="46" t="s">
        <v>24</v>
      </c>
      <c r="T983" s="37"/>
      <c r="U983" s="29"/>
      <c r="V983" s="47"/>
      <c r="W983" s="280"/>
      <c r="X983" s="45" t="s">
        <v>24</v>
      </c>
      <c r="Y983" s="45"/>
      <c r="Z983" s="45"/>
      <c r="AA983" s="45"/>
      <c r="AB983" s="45" t="s">
        <v>24</v>
      </c>
      <c r="AC983" s="45"/>
      <c r="AD983" s="45"/>
      <c r="AE983" s="45"/>
      <c r="AF983" s="45" t="s">
        <v>24</v>
      </c>
      <c r="AG983" s="46" t="s">
        <v>24</v>
      </c>
      <c r="AH983" s="37"/>
      <c r="AI983" s="29"/>
      <c r="AJ983" s="47"/>
      <c r="AK983" s="45"/>
      <c r="AL983" s="45" t="s">
        <v>24</v>
      </c>
      <c r="AM983" s="45"/>
      <c r="AN983" s="45" t="s">
        <v>24</v>
      </c>
      <c r="AO983" s="45"/>
      <c r="AP983" s="45" t="s">
        <v>24</v>
      </c>
      <c r="AQ983" s="45"/>
      <c r="AR983" s="45"/>
      <c r="AS983" s="45"/>
      <c r="AT983" s="45" t="s">
        <v>24</v>
      </c>
      <c r="AU983" s="46" t="s">
        <v>24</v>
      </c>
      <c r="AV983" s="37"/>
      <c r="AW983" s="29"/>
      <c r="AX983" s="47"/>
      <c r="AY983" s="45"/>
      <c r="AZ983" s="45" t="s">
        <v>24</v>
      </c>
      <c r="BA983" s="45"/>
      <c r="BB983" s="45" t="s">
        <v>24</v>
      </c>
      <c r="BC983" s="45"/>
      <c r="BD983" s="45" t="s">
        <v>24</v>
      </c>
      <c r="BE983" s="45"/>
      <c r="BF983" s="45"/>
      <c r="BG983" s="45"/>
      <c r="BH983" s="45" t="s">
        <v>24</v>
      </c>
      <c r="BI983" s="46" t="s">
        <v>24</v>
      </c>
      <c r="BJ983" s="37"/>
      <c r="BK983" s="29"/>
      <c r="BL983" s="273"/>
      <c r="BM983" s="45"/>
      <c r="BN983" s="271"/>
      <c r="BO983" s="45"/>
      <c r="BP983" s="87"/>
      <c r="BQ983" s="271"/>
      <c r="BR983" s="271"/>
      <c r="BS983" s="271"/>
      <c r="BT983" s="274"/>
      <c r="BU983" s="272"/>
      <c r="BV983" s="45"/>
      <c r="BW983" s="89"/>
      <c r="BX983" s="37"/>
      <c r="BY983" s="57"/>
      <c r="BZ983" s="273"/>
      <c r="CA983" s="45"/>
      <c r="CB983" s="271"/>
      <c r="CC983" s="45"/>
      <c r="CD983" s="87"/>
      <c r="CE983" s="271"/>
      <c r="CF983" s="271"/>
      <c r="CG983" s="271"/>
      <c r="CH983" s="274"/>
      <c r="CI983" s="272"/>
      <c r="CJ983" s="45"/>
      <c r="CK983" s="89"/>
      <c r="CL983" s="37"/>
      <c r="CM983" s="29"/>
      <c r="CN983" s="273"/>
      <c r="CO983" s="45"/>
      <c r="CP983" s="271"/>
      <c r="CQ983" s="45"/>
      <c r="CR983" s="87"/>
      <c r="CS983" s="271"/>
      <c r="CT983" s="271"/>
      <c r="CU983" s="271"/>
      <c r="CV983" s="274"/>
      <c r="CW983" s="272"/>
      <c r="CX983" s="45"/>
      <c r="CY983" s="89"/>
      <c r="CZ983" s="37"/>
      <c r="DA983" s="29"/>
      <c r="DB983" s="47"/>
      <c r="DC983" s="280"/>
      <c r="DD983" s="45" t="s">
        <v>24</v>
      </c>
      <c r="DE983" s="45"/>
      <c r="DF983" s="45"/>
      <c r="DG983" s="45"/>
      <c r="DH983" s="45" t="s">
        <v>24</v>
      </c>
      <c r="DI983" s="45"/>
      <c r="DJ983" s="45"/>
      <c r="DK983" s="45"/>
      <c r="DL983" s="45" t="s">
        <v>24</v>
      </c>
      <c r="DM983" s="46" t="s">
        <v>24</v>
      </c>
      <c r="DN983" s="37"/>
      <c r="DO983" s="29"/>
      <c r="DP983" s="47"/>
      <c r="DQ983" s="45"/>
      <c r="DR983" s="45" t="s">
        <v>24</v>
      </c>
      <c r="DS983" s="45"/>
      <c r="DT983" s="45" t="s">
        <v>24</v>
      </c>
      <c r="DU983" s="45"/>
      <c r="DV983" s="45" t="s">
        <v>24</v>
      </c>
      <c r="DW983" s="45"/>
      <c r="DX983" s="45"/>
      <c r="DY983" s="45"/>
      <c r="DZ983" s="45" t="s">
        <v>24</v>
      </c>
      <c r="EA983" s="46" t="s">
        <v>24</v>
      </c>
      <c r="EB983" s="37"/>
      <c r="GU983" s="220"/>
      <c r="HX983" s="360"/>
      <c r="HY983" s="273" t="s">
        <v>24</v>
      </c>
      <c r="HZ983" s="45"/>
      <c r="IA983" s="271"/>
      <c r="IB983" s="45"/>
      <c r="IC983" s="87"/>
      <c r="ID983" s="271"/>
      <c r="IE983" s="271"/>
      <c r="IF983" s="271"/>
      <c r="IG983" s="44"/>
      <c r="IH983" s="272"/>
      <c r="II983" s="45"/>
      <c r="IJ983" s="89"/>
      <c r="IK983" s="37"/>
      <c r="IL983" s="29"/>
      <c r="IM983" s="273"/>
      <c r="IN983" s="45"/>
      <c r="IO983" s="271"/>
      <c r="IP983" s="45"/>
      <c r="IQ983" s="87"/>
      <c r="IR983" s="271"/>
      <c r="IS983" s="271"/>
      <c r="IT983" s="271"/>
      <c r="IU983" s="274"/>
      <c r="IV983" s="272"/>
      <c r="IW983" s="45"/>
      <c r="IX983" s="89"/>
      <c r="IY983" s="37"/>
      <c r="IZ983" s="278"/>
      <c r="JA983" s="273"/>
      <c r="JB983" s="45"/>
      <c r="JC983" s="271"/>
      <c r="JD983" s="45"/>
      <c r="JE983" s="87"/>
      <c r="JF983" s="271"/>
      <c r="JG983" s="271"/>
      <c r="JH983" s="271"/>
      <c r="JI983" s="274"/>
      <c r="JJ983" s="272"/>
      <c r="JK983" s="45"/>
      <c r="JL983" s="89"/>
      <c r="JM983" s="37"/>
      <c r="JN983" s="29"/>
      <c r="JO983" s="273"/>
      <c r="JP983" s="45"/>
      <c r="JQ983" s="271"/>
      <c r="JR983" s="45"/>
      <c r="JS983" s="87"/>
      <c r="JT983" s="271"/>
      <c r="JU983" s="271"/>
      <c r="JV983" s="271"/>
      <c r="JW983" s="274"/>
      <c r="JX983" s="272"/>
      <c r="JY983" s="45"/>
      <c r="JZ983" s="89"/>
      <c r="KA983" s="37"/>
      <c r="KB983" s="51"/>
      <c r="KC983" s="273" t="s">
        <v>24</v>
      </c>
      <c r="KD983" s="45"/>
      <c r="KE983" s="271"/>
      <c r="KF983" s="45"/>
      <c r="KG983" s="87"/>
      <c r="KH983" s="271"/>
      <c r="KI983" s="271"/>
      <c r="KJ983" s="271"/>
      <c r="KK983" s="274"/>
      <c r="KL983" s="272"/>
      <c r="KM983" s="45"/>
      <c r="KN983" s="89"/>
      <c r="KO983" s="37"/>
      <c r="KP983" s="29"/>
      <c r="KQ983" s="273"/>
      <c r="KR983" s="45"/>
      <c r="KS983" s="271"/>
      <c r="KT983" s="45"/>
      <c r="KU983" s="87"/>
      <c r="KV983" s="271"/>
      <c r="KW983" s="271"/>
      <c r="KX983" s="271"/>
      <c r="KY983" s="274"/>
      <c r="KZ983" s="272"/>
      <c r="LA983" s="45"/>
      <c r="LB983" s="89"/>
      <c r="LC983" s="37"/>
      <c r="LD983" s="29"/>
      <c r="LE983" s="75"/>
      <c r="LF983" s="76"/>
      <c r="LG983" s="76"/>
      <c r="LH983" s="76"/>
      <c r="LI983" s="76" t="s">
        <v>24</v>
      </c>
      <c r="LJ983" s="303"/>
      <c r="LK983" s="76" t="s">
        <v>24</v>
      </c>
      <c r="LL983" s="76"/>
      <c r="LM983" s="78" t="s">
        <v>24</v>
      </c>
      <c r="LN983" s="284" t="s">
        <v>24</v>
      </c>
      <c r="LO983" s="76" t="s">
        <v>24</v>
      </c>
      <c r="LP983" s="80"/>
      <c r="LQ983" s="37"/>
      <c r="LR983" s="29"/>
      <c r="LS983" s="47"/>
      <c r="LT983" s="280"/>
      <c r="LU983" s="45" t="s">
        <v>24</v>
      </c>
      <c r="LV983" s="45"/>
      <c r="LW983" s="45"/>
      <c r="LX983" s="45"/>
      <c r="LY983" s="45" t="s">
        <v>24</v>
      </c>
      <c r="LZ983" s="45"/>
      <c r="MA983" s="45"/>
      <c r="MB983" s="45"/>
      <c r="MC983" s="45" t="s">
        <v>24</v>
      </c>
      <c r="MD983" s="46" t="s">
        <v>24</v>
      </c>
      <c r="ME983" s="37"/>
      <c r="MF983" s="29"/>
      <c r="MG983" s="47"/>
      <c r="MH983" s="280"/>
      <c r="MI983" s="45" t="s">
        <v>24</v>
      </c>
      <c r="MJ983" s="45"/>
      <c r="MK983" s="45"/>
      <c r="ML983" s="45"/>
      <c r="MM983" s="45" t="s">
        <v>24</v>
      </c>
      <c r="MN983" s="45"/>
      <c r="MO983" s="45"/>
      <c r="MP983" s="45"/>
      <c r="MQ983" s="45" t="s">
        <v>24</v>
      </c>
      <c r="MR983" s="46" t="s">
        <v>24</v>
      </c>
      <c r="MS983" s="37"/>
      <c r="MT983" s="29"/>
      <c r="MU983" s="47"/>
      <c r="MV983" s="280"/>
      <c r="MW983" s="45" t="s">
        <v>24</v>
      </c>
      <c r="MX983" s="45"/>
      <c r="MY983" s="45"/>
      <c r="MZ983" s="45"/>
      <c r="NA983" s="45" t="s">
        <v>24</v>
      </c>
      <c r="NB983" s="45"/>
      <c r="NC983" s="45"/>
      <c r="ND983" s="45"/>
      <c r="NE983" s="45" t="s">
        <v>24</v>
      </c>
      <c r="NF983" s="46" t="s">
        <v>24</v>
      </c>
      <c r="NG983" s="37"/>
      <c r="NH983" s="29"/>
      <c r="NI983" s="47"/>
      <c r="NJ983" s="280"/>
      <c r="NK983" s="45" t="s">
        <v>24</v>
      </c>
      <c r="NL983" s="45"/>
      <c r="NM983" s="45"/>
      <c r="NN983" s="45"/>
      <c r="NO983" s="45" t="s">
        <v>24</v>
      </c>
      <c r="NP983" s="45"/>
      <c r="NQ983" s="45"/>
      <c r="NR983" s="45"/>
      <c r="NS983" s="45" t="s">
        <v>24</v>
      </c>
      <c r="NT983" s="46" t="s">
        <v>24</v>
      </c>
      <c r="NU983" s="37"/>
    </row>
    <row r="984" spans="1:385" ht="15" customHeight="1" thickTop="1" x14ac:dyDescent="0.25">
      <c r="A984" s="38"/>
      <c r="B984" s="39"/>
      <c r="C984" s="40"/>
      <c r="D984" s="40"/>
      <c r="E984" s="40"/>
      <c r="F984" s="135"/>
      <c r="G984" s="135"/>
      <c r="H984" s="42"/>
      <c r="I984" s="45"/>
      <c r="J984" s="45" t="s">
        <v>24</v>
      </c>
      <c r="K984" s="45"/>
      <c r="L984" s="45"/>
      <c r="M984" s="45"/>
      <c r="N984" s="45" t="s">
        <v>24</v>
      </c>
      <c r="O984" s="45"/>
      <c r="P984" s="45"/>
      <c r="Q984" s="45"/>
      <c r="R984" s="45" t="s">
        <v>24</v>
      </c>
      <c r="S984" s="46" t="s">
        <v>24</v>
      </c>
      <c r="T984" s="37"/>
      <c r="U984" s="29"/>
      <c r="V984" s="47"/>
      <c r="W984" s="280"/>
      <c r="X984" s="45" t="s">
        <v>24</v>
      </c>
      <c r="Y984" s="45"/>
      <c r="Z984" s="45"/>
      <c r="AA984" s="45"/>
      <c r="AB984" s="45" t="s">
        <v>24</v>
      </c>
      <c r="AC984" s="45"/>
      <c r="AD984" s="45"/>
      <c r="AE984" s="45"/>
      <c r="AF984" s="45" t="s">
        <v>24</v>
      </c>
      <c r="AG984" s="46" t="s">
        <v>24</v>
      </c>
      <c r="AH984" s="37"/>
      <c r="AI984" s="29"/>
      <c r="AJ984" s="47"/>
      <c r="AK984" s="45"/>
      <c r="AL984" s="45" t="s">
        <v>24</v>
      </c>
      <c r="AM984" s="45"/>
      <c r="AN984" s="45" t="s">
        <v>24</v>
      </c>
      <c r="AO984" s="45"/>
      <c r="AP984" s="45" t="s">
        <v>24</v>
      </c>
      <c r="AQ984" s="45"/>
      <c r="AR984" s="45"/>
      <c r="AS984" s="45"/>
      <c r="AT984" s="45" t="s">
        <v>24</v>
      </c>
      <c r="AU984" s="46" t="s">
        <v>24</v>
      </c>
      <c r="AV984" s="37"/>
      <c r="AW984" s="29"/>
      <c r="AX984" s="47"/>
      <c r="AY984" s="45"/>
      <c r="AZ984" s="45" t="s">
        <v>24</v>
      </c>
      <c r="BA984" s="45"/>
      <c r="BB984" s="45" t="s">
        <v>24</v>
      </c>
      <c r="BC984" s="45"/>
      <c r="BD984" s="45" t="s">
        <v>24</v>
      </c>
      <c r="BE984" s="45"/>
      <c r="BF984" s="45"/>
      <c r="BG984" s="45"/>
      <c r="BH984" s="45" t="s">
        <v>24</v>
      </c>
      <c r="BI984" s="46" t="s">
        <v>24</v>
      </c>
      <c r="BJ984" s="37"/>
      <c r="BK984" s="29"/>
      <c r="BL984" s="47"/>
      <c r="BM984" s="271"/>
      <c r="BN984" s="45"/>
      <c r="BO984" s="271"/>
      <c r="BP984" s="45"/>
      <c r="BQ984" s="45"/>
      <c r="BR984" s="45"/>
      <c r="BS984" s="271"/>
      <c r="BT984" s="207"/>
      <c r="BU984" s="280"/>
      <c r="BV984" s="43"/>
      <c r="BW984" s="46"/>
      <c r="BX984" s="37"/>
      <c r="BY984" s="57"/>
      <c r="BZ984" s="47"/>
      <c r="CA984" s="271"/>
      <c r="CB984" s="45"/>
      <c r="CC984" s="271"/>
      <c r="CD984" s="45"/>
      <c r="CE984" s="45"/>
      <c r="CF984" s="45"/>
      <c r="CG984" s="271"/>
      <c r="CH984" s="207"/>
      <c r="CI984" s="280"/>
      <c r="CJ984" s="43"/>
      <c r="CK984" s="46"/>
      <c r="CL984" s="37"/>
      <c r="CM984" s="29"/>
      <c r="CN984" s="47"/>
      <c r="CO984" s="271"/>
      <c r="CP984" s="45"/>
      <c r="CQ984" s="271"/>
      <c r="CR984" s="45"/>
      <c r="CS984" s="45"/>
      <c r="CT984" s="45"/>
      <c r="CU984" s="271"/>
      <c r="CV984" s="207"/>
      <c r="CW984" s="280"/>
      <c r="CX984" s="43"/>
      <c r="CY984" s="46"/>
      <c r="CZ984" s="37"/>
      <c r="DA984" s="29"/>
      <c r="DB984" s="47"/>
      <c r="DC984" s="280"/>
      <c r="DD984" s="45" t="s">
        <v>24</v>
      </c>
      <c r="DE984" s="45"/>
      <c r="DF984" s="45"/>
      <c r="DG984" s="45"/>
      <c r="DH984" s="45" t="s">
        <v>24</v>
      </c>
      <c r="DI984" s="45"/>
      <c r="DJ984" s="45"/>
      <c r="DK984" s="45"/>
      <c r="DL984" s="45" t="s">
        <v>24</v>
      </c>
      <c r="DM984" s="46" t="s">
        <v>24</v>
      </c>
      <c r="DN984" s="37"/>
      <c r="DO984" s="29"/>
      <c r="DP984" s="47"/>
      <c r="DQ984" s="45"/>
      <c r="DR984" s="45" t="s">
        <v>24</v>
      </c>
      <c r="DS984" s="45"/>
      <c r="DT984" s="45" t="s">
        <v>24</v>
      </c>
      <c r="DU984" s="45"/>
      <c r="DV984" s="45" t="s">
        <v>24</v>
      </c>
      <c r="DW984" s="45"/>
      <c r="DX984" s="45"/>
      <c r="DY984" s="45"/>
      <c r="DZ984" s="45" t="s">
        <v>24</v>
      </c>
      <c r="EA984" s="46" t="s">
        <v>24</v>
      </c>
      <c r="EB984" s="37"/>
      <c r="GU984" s="220"/>
      <c r="HX984" s="360"/>
      <c r="HY984" s="47"/>
      <c r="HZ984" s="271"/>
      <c r="IA984" s="45"/>
      <c r="IB984" s="271"/>
      <c r="IC984" s="45"/>
      <c r="ID984" s="45"/>
      <c r="IE984" s="45"/>
      <c r="IF984" s="271"/>
      <c r="IG984" s="63"/>
      <c r="IH984" s="280"/>
      <c r="II984" s="43"/>
      <c r="IJ984" s="46"/>
      <c r="IK984" s="37"/>
      <c r="IL984" s="29"/>
      <c r="IM984" s="47"/>
      <c r="IN984" s="271"/>
      <c r="IO984" s="45"/>
      <c r="IP984" s="271"/>
      <c r="IQ984" s="45"/>
      <c r="IR984" s="45"/>
      <c r="IS984" s="45"/>
      <c r="IT984" s="271"/>
      <c r="IU984" s="207"/>
      <c r="IV984" s="280"/>
      <c r="IW984" s="43"/>
      <c r="IX984" s="46"/>
      <c r="IY984" s="37"/>
      <c r="IZ984" s="278"/>
      <c r="JA984" s="47"/>
      <c r="JB984" s="271"/>
      <c r="JC984" s="45"/>
      <c r="JD984" s="271"/>
      <c r="JE984" s="45"/>
      <c r="JF984" s="45"/>
      <c r="JG984" s="45"/>
      <c r="JH984" s="271"/>
      <c r="JI984" s="207"/>
      <c r="JJ984" s="280"/>
      <c r="JK984" s="43"/>
      <c r="JL984" s="46"/>
      <c r="JM984" s="37"/>
      <c r="JN984" s="29"/>
      <c r="JO984" s="47"/>
      <c r="JP984" s="271"/>
      <c r="JQ984" s="45"/>
      <c r="JR984" s="271"/>
      <c r="JS984" s="45"/>
      <c r="JT984" s="45"/>
      <c r="JU984" s="45"/>
      <c r="JV984" s="271"/>
      <c r="JW984" s="207"/>
      <c r="JX984" s="280"/>
      <c r="JY984" s="43"/>
      <c r="JZ984" s="46"/>
      <c r="KA984" s="37"/>
      <c r="KB984" s="51"/>
      <c r="KC984" s="47"/>
      <c r="KD984" s="271"/>
      <c r="KE984" s="45"/>
      <c r="KF984" s="271"/>
      <c r="KG984" s="45"/>
      <c r="KH984" s="45"/>
      <c r="KI984" s="45"/>
      <c r="KJ984" s="271"/>
      <c r="KK984" s="207"/>
      <c r="KL984" s="280"/>
      <c r="KM984" s="43"/>
      <c r="KN984" s="46"/>
      <c r="KO984" s="37"/>
      <c r="KP984" s="29"/>
      <c r="KQ984" s="47"/>
      <c r="KR984" s="271"/>
      <c r="KS984" s="45"/>
      <c r="KT984" s="271"/>
      <c r="KU984" s="45"/>
      <c r="KV984" s="45"/>
      <c r="KW984" s="45"/>
      <c r="KX984" s="271"/>
      <c r="KY984" s="207"/>
      <c r="KZ984" s="280"/>
      <c r="LA984" s="43"/>
      <c r="LB984" s="46"/>
      <c r="LC984" s="37"/>
      <c r="LD984" s="29"/>
      <c r="LE984" s="273" t="s">
        <v>24</v>
      </c>
      <c r="LF984" s="271"/>
      <c r="LG984" s="285" t="s">
        <v>24</v>
      </c>
      <c r="LH984" s="271"/>
      <c r="LI984" s="271" t="s">
        <v>24</v>
      </c>
      <c r="LJ984" s="271"/>
      <c r="LK984" s="87" t="s">
        <v>24</v>
      </c>
      <c r="LL984" s="271"/>
      <c r="LM984" s="279" t="s">
        <v>24</v>
      </c>
      <c r="LN984" s="272" t="s">
        <v>24</v>
      </c>
      <c r="LO984" s="87" t="s">
        <v>24</v>
      </c>
      <c r="LP984" s="275"/>
      <c r="LQ984" s="37"/>
      <c r="LR984" s="29"/>
      <c r="LS984" s="47"/>
      <c r="LT984" s="280"/>
      <c r="LU984" s="45" t="s">
        <v>24</v>
      </c>
      <c r="LV984" s="45"/>
      <c r="LW984" s="45"/>
      <c r="LX984" s="45"/>
      <c r="LY984" s="45" t="s">
        <v>24</v>
      </c>
      <c r="LZ984" s="45"/>
      <c r="MA984" s="45"/>
      <c r="MB984" s="45"/>
      <c r="MC984" s="45" t="s">
        <v>24</v>
      </c>
      <c r="MD984" s="46" t="s">
        <v>24</v>
      </c>
      <c r="ME984" s="37"/>
      <c r="MF984" s="29"/>
      <c r="MG984" s="47"/>
      <c r="MH984" s="280"/>
      <c r="MI984" s="45" t="s">
        <v>24</v>
      </c>
      <c r="MJ984" s="45"/>
      <c r="MK984" s="45"/>
      <c r="ML984" s="45"/>
      <c r="MM984" s="45" t="s">
        <v>24</v>
      </c>
      <c r="MN984" s="45"/>
      <c r="MO984" s="45"/>
      <c r="MP984" s="45"/>
      <c r="MQ984" s="45" t="s">
        <v>24</v>
      </c>
      <c r="MR984" s="46" t="s">
        <v>24</v>
      </c>
      <c r="MS984" s="37"/>
      <c r="MT984" s="29"/>
      <c r="MU984" s="47"/>
      <c r="MV984" s="280"/>
      <c r="MW984" s="45" t="s">
        <v>24</v>
      </c>
      <c r="MX984" s="45"/>
      <c r="MY984" s="45"/>
      <c r="MZ984" s="45"/>
      <c r="NA984" s="45" t="s">
        <v>24</v>
      </c>
      <c r="NB984" s="45"/>
      <c r="NC984" s="45"/>
      <c r="ND984" s="45"/>
      <c r="NE984" s="45" t="s">
        <v>24</v>
      </c>
      <c r="NF984" s="46" t="s">
        <v>24</v>
      </c>
      <c r="NG984" s="37"/>
      <c r="NH984" s="29"/>
      <c r="NI984" s="47"/>
      <c r="NJ984" s="280"/>
      <c r="NK984" s="45" t="s">
        <v>24</v>
      </c>
      <c r="NL984" s="45"/>
      <c r="NM984" s="45"/>
      <c r="NN984" s="45"/>
      <c r="NO984" s="45" t="s">
        <v>24</v>
      </c>
      <c r="NP984" s="45"/>
      <c r="NQ984" s="45"/>
      <c r="NR984" s="45"/>
      <c r="NS984" s="45" t="s">
        <v>24</v>
      </c>
      <c r="NT984" s="46" t="s">
        <v>24</v>
      </c>
      <c r="NU984" s="37"/>
    </row>
    <row r="985" spans="1:385" x14ac:dyDescent="0.25">
      <c r="A985" s="38"/>
      <c r="B985" s="39"/>
      <c r="C985" s="40"/>
      <c r="D985" s="40"/>
      <c r="E985" s="40"/>
      <c r="F985" s="135"/>
      <c r="G985" s="135"/>
      <c r="H985" s="42"/>
      <c r="I985" s="45"/>
      <c r="J985" s="45" t="s">
        <v>24</v>
      </c>
      <c r="K985" s="45"/>
      <c r="L985" s="45"/>
      <c r="M985" s="45"/>
      <c r="N985" s="45" t="s">
        <v>24</v>
      </c>
      <c r="O985" s="45"/>
      <c r="P985" s="45"/>
      <c r="Q985" s="45"/>
      <c r="R985" s="45" t="s">
        <v>24</v>
      </c>
      <c r="S985" s="46" t="s">
        <v>24</v>
      </c>
      <c r="T985" s="37"/>
      <c r="U985" s="29"/>
      <c r="V985" s="47"/>
      <c r="W985" s="280"/>
      <c r="X985" s="45" t="s">
        <v>24</v>
      </c>
      <c r="Y985" s="45"/>
      <c r="Z985" s="45"/>
      <c r="AA985" s="45"/>
      <c r="AB985" s="45" t="s">
        <v>24</v>
      </c>
      <c r="AC985" s="45"/>
      <c r="AD985" s="45"/>
      <c r="AE985" s="45"/>
      <c r="AF985" s="45" t="s">
        <v>24</v>
      </c>
      <c r="AG985" s="46" t="s">
        <v>24</v>
      </c>
      <c r="AH985" s="37"/>
      <c r="AI985" s="29"/>
      <c r="AJ985" s="47"/>
      <c r="AK985" s="45"/>
      <c r="AL985" s="45" t="s">
        <v>24</v>
      </c>
      <c r="AM985" s="45"/>
      <c r="AN985" s="45" t="s">
        <v>24</v>
      </c>
      <c r="AO985" s="45"/>
      <c r="AP985" s="45" t="s">
        <v>24</v>
      </c>
      <c r="AQ985" s="45"/>
      <c r="AR985" s="45"/>
      <c r="AS985" s="45"/>
      <c r="AT985" s="45" t="s">
        <v>24</v>
      </c>
      <c r="AU985" s="46" t="s">
        <v>24</v>
      </c>
      <c r="AV985" s="37"/>
      <c r="AW985" s="29"/>
      <c r="AX985" s="47"/>
      <c r="AY985" s="45"/>
      <c r="AZ985" s="45" t="s">
        <v>24</v>
      </c>
      <c r="BA985" s="45"/>
      <c r="BB985" s="45" t="s">
        <v>24</v>
      </c>
      <c r="BC985" s="45"/>
      <c r="BD985" s="45" t="s">
        <v>24</v>
      </c>
      <c r="BE985" s="45"/>
      <c r="BF985" s="45"/>
      <c r="BG985" s="45"/>
      <c r="BH985" s="45" t="s">
        <v>24</v>
      </c>
      <c r="BI985" s="46" t="s">
        <v>24</v>
      </c>
      <c r="BJ985" s="37"/>
      <c r="BK985" s="29"/>
      <c r="BL985" s="47"/>
      <c r="BM985" s="45"/>
      <c r="BN985" s="45"/>
      <c r="BO985" s="45"/>
      <c r="BP985" s="45"/>
      <c r="BQ985" s="45"/>
      <c r="BR985" s="45"/>
      <c r="BS985" s="269"/>
      <c r="BT985" s="63"/>
      <c r="BU985" s="280"/>
      <c r="BV985" s="45"/>
      <c r="BW985" s="46"/>
      <c r="BX985" s="37"/>
      <c r="BY985" s="57"/>
      <c r="BZ985" s="47"/>
      <c r="CA985" s="45"/>
      <c r="CB985" s="45"/>
      <c r="CC985" s="45"/>
      <c r="CD985" s="45"/>
      <c r="CE985" s="45"/>
      <c r="CF985" s="45"/>
      <c r="CG985" s="269"/>
      <c r="CH985" s="63"/>
      <c r="CI985" s="280"/>
      <c r="CJ985" s="45"/>
      <c r="CK985" s="46"/>
      <c r="CL985" s="37"/>
      <c r="CM985" s="29"/>
      <c r="CN985" s="47"/>
      <c r="CO985" s="45"/>
      <c r="CP985" s="45"/>
      <c r="CQ985" s="45"/>
      <c r="CR985" s="45"/>
      <c r="CS985" s="45"/>
      <c r="CT985" s="45"/>
      <c r="CU985" s="269"/>
      <c r="CV985" s="63"/>
      <c r="CW985" s="280"/>
      <c r="CX985" s="45"/>
      <c r="CY985" s="46"/>
      <c r="CZ985" s="37"/>
      <c r="DA985" s="29"/>
      <c r="DB985" s="47"/>
      <c r="DC985" s="280"/>
      <c r="DD985" s="45" t="s">
        <v>24</v>
      </c>
      <c r="DE985" s="45"/>
      <c r="DF985" s="45"/>
      <c r="DG985" s="45"/>
      <c r="DH985" s="45" t="s">
        <v>24</v>
      </c>
      <c r="DI985" s="45"/>
      <c r="DJ985" s="45"/>
      <c r="DK985" s="45"/>
      <c r="DL985" s="45" t="s">
        <v>24</v>
      </c>
      <c r="DM985" s="46" t="s">
        <v>24</v>
      </c>
      <c r="DN985" s="37"/>
      <c r="DO985" s="29"/>
      <c r="DP985" s="47"/>
      <c r="DQ985" s="45"/>
      <c r="DR985" s="45" t="s">
        <v>24</v>
      </c>
      <c r="DS985" s="45"/>
      <c r="DT985" s="45" t="s">
        <v>24</v>
      </c>
      <c r="DU985" s="45"/>
      <c r="DV985" s="45" t="s">
        <v>24</v>
      </c>
      <c r="DW985" s="45"/>
      <c r="DX985" s="45"/>
      <c r="DY985" s="45"/>
      <c r="DZ985" s="45" t="s">
        <v>24</v>
      </c>
      <c r="EA985" s="46" t="s">
        <v>24</v>
      </c>
      <c r="EB985" s="37"/>
      <c r="GU985" s="220"/>
      <c r="HX985" s="360"/>
      <c r="HY985" s="47"/>
      <c r="HZ985" s="45"/>
      <c r="IA985" s="45"/>
      <c r="IB985" s="45"/>
      <c r="IC985" s="45"/>
      <c r="ID985" s="45"/>
      <c r="IE985" s="45"/>
      <c r="IF985" s="269"/>
      <c r="IG985" s="73"/>
      <c r="IH985" s="280"/>
      <c r="II985" s="45"/>
      <c r="IJ985" s="46"/>
      <c r="IK985" s="37"/>
      <c r="IL985" s="29"/>
      <c r="IM985" s="47"/>
      <c r="IN985" s="45"/>
      <c r="IO985" s="45"/>
      <c r="IP985" s="45"/>
      <c r="IQ985" s="45"/>
      <c r="IR985" s="45"/>
      <c r="IS985" s="45"/>
      <c r="IT985" s="269"/>
      <c r="IU985" s="63"/>
      <c r="IV985" s="280"/>
      <c r="IW985" s="45"/>
      <c r="IX985" s="46"/>
      <c r="IY985" s="37"/>
      <c r="IZ985" s="278"/>
      <c r="JA985" s="47"/>
      <c r="JB985" s="45"/>
      <c r="JC985" s="45"/>
      <c r="JD985" s="45"/>
      <c r="JE985" s="45"/>
      <c r="JF985" s="45"/>
      <c r="JG985" s="45"/>
      <c r="JH985" s="269"/>
      <c r="JI985" s="63"/>
      <c r="JJ985" s="280"/>
      <c r="JK985" s="45"/>
      <c r="JL985" s="46"/>
      <c r="JM985" s="37"/>
      <c r="JN985" s="29"/>
      <c r="JO985" s="47"/>
      <c r="JP985" s="45"/>
      <c r="JQ985" s="45"/>
      <c r="JR985" s="45"/>
      <c r="JS985" s="45"/>
      <c r="JT985" s="45"/>
      <c r="JU985" s="45"/>
      <c r="JV985" s="269"/>
      <c r="JW985" s="63"/>
      <c r="JX985" s="280"/>
      <c r="JY985" s="45"/>
      <c r="JZ985" s="46"/>
      <c r="KA985" s="37"/>
      <c r="KB985" s="51"/>
      <c r="KC985" s="47"/>
      <c r="KD985" s="45"/>
      <c r="KE985" s="45"/>
      <c r="KF985" s="45"/>
      <c r="KG985" s="45"/>
      <c r="KH985" s="45"/>
      <c r="KI985" s="45"/>
      <c r="KJ985" s="269"/>
      <c r="KK985" s="63"/>
      <c r="KL985" s="280"/>
      <c r="KM985" s="45"/>
      <c r="KN985" s="46"/>
      <c r="KO985" s="37"/>
      <c r="KP985" s="29"/>
      <c r="KQ985" s="47"/>
      <c r="KR985" s="45"/>
      <c r="KS985" s="45"/>
      <c r="KT985" s="45"/>
      <c r="KU985" s="45"/>
      <c r="KV985" s="45"/>
      <c r="KW985" s="45"/>
      <c r="KX985" s="269"/>
      <c r="KY985" s="63"/>
      <c r="KZ985" s="280"/>
      <c r="LA985" s="45"/>
      <c r="LB985" s="46"/>
      <c r="LC985" s="37"/>
      <c r="LD985" s="29"/>
      <c r="LE985" s="47"/>
      <c r="LF985" s="45"/>
      <c r="LG985" s="45"/>
      <c r="LH985" s="45"/>
      <c r="LI985" s="45" t="s">
        <v>24</v>
      </c>
      <c r="LJ985" s="45"/>
      <c r="LK985" s="45" t="s">
        <v>24</v>
      </c>
      <c r="LL985" s="45"/>
      <c r="LM985" s="73" t="s">
        <v>24</v>
      </c>
      <c r="LN985" s="280" t="s">
        <v>24</v>
      </c>
      <c r="LO985" s="45" t="s">
        <v>24</v>
      </c>
      <c r="LP985" s="46"/>
      <c r="LQ985" s="37"/>
      <c r="LR985" s="29"/>
      <c r="LS985" s="47"/>
      <c r="LT985" s="280"/>
      <c r="LU985" s="45" t="s">
        <v>24</v>
      </c>
      <c r="LV985" s="45"/>
      <c r="LW985" s="45"/>
      <c r="LX985" s="45"/>
      <c r="LY985" s="45" t="s">
        <v>24</v>
      </c>
      <c r="LZ985" s="45"/>
      <c r="MA985" s="45"/>
      <c r="MB985" s="45"/>
      <c r="MC985" s="45" t="s">
        <v>24</v>
      </c>
      <c r="MD985" s="46" t="s">
        <v>24</v>
      </c>
      <c r="ME985" s="37"/>
      <c r="MF985" s="29"/>
      <c r="MG985" s="47"/>
      <c r="MH985" s="280"/>
      <c r="MI985" s="45" t="s">
        <v>24</v>
      </c>
      <c r="MJ985" s="45"/>
      <c r="MK985" s="45"/>
      <c r="ML985" s="45"/>
      <c r="MM985" s="45" t="s">
        <v>24</v>
      </c>
      <c r="MN985" s="45"/>
      <c r="MO985" s="45"/>
      <c r="MP985" s="45"/>
      <c r="MQ985" s="45" t="s">
        <v>24</v>
      </c>
      <c r="MR985" s="46" t="s">
        <v>24</v>
      </c>
      <c r="MS985" s="37"/>
      <c r="MT985" s="29"/>
      <c r="MU985" s="47"/>
      <c r="MV985" s="280"/>
      <c r="MW985" s="45" t="s">
        <v>24</v>
      </c>
      <c r="MX985" s="45"/>
      <c r="MY985" s="45"/>
      <c r="MZ985" s="45"/>
      <c r="NA985" s="45" t="s">
        <v>24</v>
      </c>
      <c r="NB985" s="45"/>
      <c r="NC985" s="45"/>
      <c r="ND985" s="45"/>
      <c r="NE985" s="45" t="s">
        <v>24</v>
      </c>
      <c r="NF985" s="46" t="s">
        <v>24</v>
      </c>
      <c r="NG985" s="37"/>
      <c r="NH985" s="29"/>
      <c r="NI985" s="47"/>
      <c r="NJ985" s="280"/>
      <c r="NK985" s="45" t="s">
        <v>24</v>
      </c>
      <c r="NL985" s="45"/>
      <c r="NM985" s="45"/>
      <c r="NN985" s="45"/>
      <c r="NO985" s="45" t="s">
        <v>24</v>
      </c>
      <c r="NP985" s="45"/>
      <c r="NQ985" s="45"/>
      <c r="NR985" s="45"/>
      <c r="NS985" s="45" t="s">
        <v>24</v>
      </c>
      <c r="NT985" s="46" t="s">
        <v>24</v>
      </c>
      <c r="NU985" s="37"/>
    </row>
    <row r="986" spans="1:385" ht="15.75" thickBot="1" x14ac:dyDescent="0.3">
      <c r="A986" s="38"/>
      <c r="B986" s="39"/>
      <c r="C986" s="40"/>
      <c r="D986" s="40"/>
      <c r="E986" s="40"/>
      <c r="F986" s="135"/>
      <c r="G986" s="135"/>
      <c r="H986" s="42"/>
      <c r="I986" s="45"/>
      <c r="J986" s="45" t="s">
        <v>24</v>
      </c>
      <c r="K986" s="45"/>
      <c r="L986" s="45"/>
      <c r="M986" s="45"/>
      <c r="N986" s="45" t="s">
        <v>24</v>
      </c>
      <c r="O986" s="45"/>
      <c r="P986" s="45"/>
      <c r="Q986" s="45"/>
      <c r="R986" s="45" t="s">
        <v>24</v>
      </c>
      <c r="S986" s="46" t="s">
        <v>24</v>
      </c>
      <c r="T986" s="37"/>
      <c r="U986" s="29"/>
      <c r="V986" s="47"/>
      <c r="W986" s="280"/>
      <c r="X986" s="45" t="s">
        <v>24</v>
      </c>
      <c r="Y986" s="45"/>
      <c r="Z986" s="45"/>
      <c r="AA986" s="45"/>
      <c r="AB986" s="45" t="s">
        <v>24</v>
      </c>
      <c r="AC986" s="45"/>
      <c r="AD986" s="45"/>
      <c r="AE986" s="45"/>
      <c r="AF986" s="45" t="s">
        <v>24</v>
      </c>
      <c r="AG986" s="46" t="s">
        <v>24</v>
      </c>
      <c r="AH986" s="37"/>
      <c r="AI986" s="29"/>
      <c r="AJ986" s="47"/>
      <c r="AK986" s="45"/>
      <c r="AL986" s="45" t="s">
        <v>24</v>
      </c>
      <c r="AM986" s="45"/>
      <c r="AN986" s="45" t="s">
        <v>24</v>
      </c>
      <c r="AO986" s="45"/>
      <c r="AP986" s="45" t="s">
        <v>24</v>
      </c>
      <c r="AQ986" s="45"/>
      <c r="AR986" s="45"/>
      <c r="AS986" s="45"/>
      <c r="AT986" s="45" t="s">
        <v>24</v>
      </c>
      <c r="AU986" s="46" t="s">
        <v>24</v>
      </c>
      <c r="AV986" s="37"/>
      <c r="AW986" s="29"/>
      <c r="AX986" s="47"/>
      <c r="AY986" s="45"/>
      <c r="AZ986" s="45" t="s">
        <v>24</v>
      </c>
      <c r="BA986" s="45"/>
      <c r="BB986" s="45" t="s">
        <v>24</v>
      </c>
      <c r="BC986" s="45"/>
      <c r="BD986" s="45" t="s">
        <v>24</v>
      </c>
      <c r="BE986" s="45"/>
      <c r="BF986" s="45"/>
      <c r="BG986" s="45"/>
      <c r="BH986" s="45" t="s">
        <v>24</v>
      </c>
      <c r="BI986" s="46" t="s">
        <v>24</v>
      </c>
      <c r="BJ986" s="37"/>
      <c r="BK986" s="29"/>
      <c r="BL986" s="75"/>
      <c r="BM986" s="76"/>
      <c r="BN986" s="76"/>
      <c r="BO986" s="76"/>
      <c r="BP986" s="76"/>
      <c r="BQ986" s="76"/>
      <c r="BR986" s="76"/>
      <c r="BS986" s="76"/>
      <c r="BT986" s="78"/>
      <c r="BU986" s="284"/>
      <c r="BV986" s="76"/>
      <c r="BW986" s="80"/>
      <c r="BX986" s="37"/>
      <c r="BY986" s="57"/>
      <c r="BZ986" s="75"/>
      <c r="CA986" s="76"/>
      <c r="CB986" s="76"/>
      <c r="CC986" s="76"/>
      <c r="CD986" s="76"/>
      <c r="CE986" s="76"/>
      <c r="CF986" s="76"/>
      <c r="CG986" s="76"/>
      <c r="CH986" s="78"/>
      <c r="CI986" s="284"/>
      <c r="CJ986" s="76"/>
      <c r="CK986" s="80"/>
      <c r="CL986" s="37"/>
      <c r="CM986" s="29"/>
      <c r="CN986" s="75"/>
      <c r="CO986" s="76"/>
      <c r="CP986" s="76"/>
      <c r="CQ986" s="76"/>
      <c r="CR986" s="76"/>
      <c r="CS986" s="76"/>
      <c r="CT986" s="76"/>
      <c r="CU986" s="76"/>
      <c r="CV986" s="78"/>
      <c r="CW986" s="284"/>
      <c r="CX986" s="76"/>
      <c r="CY986" s="80"/>
      <c r="CZ986" s="37"/>
      <c r="DA986" s="29"/>
      <c r="DB986" s="47"/>
      <c r="DC986" s="280"/>
      <c r="DD986" s="45" t="s">
        <v>24</v>
      </c>
      <c r="DE986" s="45"/>
      <c r="DF986" s="45"/>
      <c r="DG986" s="45"/>
      <c r="DH986" s="45" t="s">
        <v>24</v>
      </c>
      <c r="DI986" s="45"/>
      <c r="DJ986" s="45"/>
      <c r="DK986" s="45"/>
      <c r="DL986" s="45" t="s">
        <v>24</v>
      </c>
      <c r="DM986" s="46" t="s">
        <v>24</v>
      </c>
      <c r="DN986" s="37"/>
      <c r="DO986" s="29"/>
      <c r="DP986" s="47"/>
      <c r="DQ986" s="45"/>
      <c r="DR986" s="45" t="s">
        <v>24</v>
      </c>
      <c r="DS986" s="45"/>
      <c r="DT986" s="45" t="s">
        <v>24</v>
      </c>
      <c r="DU986" s="45"/>
      <c r="DV986" s="45" t="s">
        <v>24</v>
      </c>
      <c r="DW986" s="45"/>
      <c r="DX986" s="45"/>
      <c r="DY986" s="45"/>
      <c r="DZ986" s="45" t="s">
        <v>24</v>
      </c>
      <c r="EA986" s="46" t="s">
        <v>24</v>
      </c>
      <c r="EB986" s="37"/>
      <c r="GU986" s="220"/>
      <c r="HX986" s="360"/>
      <c r="HY986" s="75"/>
      <c r="HZ986" s="76"/>
      <c r="IA986" s="76"/>
      <c r="IB986" s="76"/>
      <c r="IC986" s="76"/>
      <c r="ID986" s="76"/>
      <c r="IE986" s="76"/>
      <c r="IF986" s="76"/>
      <c r="IG986" s="302"/>
      <c r="IH986" s="284"/>
      <c r="II986" s="76"/>
      <c r="IJ986" s="80"/>
      <c r="IK986" s="37"/>
      <c r="IL986" s="29"/>
      <c r="IM986" s="75"/>
      <c r="IN986" s="76"/>
      <c r="IO986" s="76"/>
      <c r="IP986" s="76"/>
      <c r="IQ986" s="76"/>
      <c r="IR986" s="76"/>
      <c r="IS986" s="76"/>
      <c r="IT986" s="76"/>
      <c r="IU986" s="78"/>
      <c r="IV986" s="284"/>
      <c r="IW986" s="76"/>
      <c r="IX986" s="80"/>
      <c r="IY986" s="37"/>
      <c r="IZ986" s="278"/>
      <c r="JA986" s="75"/>
      <c r="JB986" s="76"/>
      <c r="JC986" s="76"/>
      <c r="JD986" s="76"/>
      <c r="JE986" s="76"/>
      <c r="JF986" s="76"/>
      <c r="JG986" s="76"/>
      <c r="JH986" s="76"/>
      <c r="JI986" s="78"/>
      <c r="JJ986" s="284"/>
      <c r="JK986" s="76"/>
      <c r="JL986" s="80"/>
      <c r="JM986" s="37"/>
      <c r="JN986" s="29"/>
      <c r="JO986" s="75"/>
      <c r="JP986" s="76"/>
      <c r="JQ986" s="76"/>
      <c r="JR986" s="76"/>
      <c r="JS986" s="76"/>
      <c r="JT986" s="76"/>
      <c r="JU986" s="76"/>
      <c r="JV986" s="76"/>
      <c r="JW986" s="78"/>
      <c r="JX986" s="284"/>
      <c r="JY986" s="76"/>
      <c r="JZ986" s="80"/>
      <c r="KA986" s="37"/>
      <c r="KB986" s="51"/>
      <c r="KC986" s="75"/>
      <c r="KD986" s="76"/>
      <c r="KE986" s="76"/>
      <c r="KF986" s="76"/>
      <c r="KG986" s="76"/>
      <c r="KH986" s="76"/>
      <c r="KI986" s="76"/>
      <c r="KJ986" s="76"/>
      <c r="KK986" s="78"/>
      <c r="KL986" s="284"/>
      <c r="KM986" s="76"/>
      <c r="KN986" s="80"/>
      <c r="KO986" s="37"/>
      <c r="KP986" s="29"/>
      <c r="KQ986" s="75"/>
      <c r="KR986" s="76"/>
      <c r="KS986" s="76"/>
      <c r="KT986" s="76"/>
      <c r="KU986" s="76"/>
      <c r="KV986" s="76"/>
      <c r="KW986" s="76"/>
      <c r="KX986" s="76"/>
      <c r="KY986" s="78"/>
      <c r="KZ986" s="284"/>
      <c r="LA986" s="76"/>
      <c r="LB986" s="80"/>
      <c r="LC986" s="37"/>
      <c r="LD986" s="29"/>
      <c r="LE986" s="75"/>
      <c r="LF986" s="76"/>
      <c r="LG986" s="76"/>
      <c r="LH986" s="76"/>
      <c r="LI986" s="76" t="s">
        <v>24</v>
      </c>
      <c r="LJ986" s="76"/>
      <c r="LK986" s="76" t="s">
        <v>24</v>
      </c>
      <c r="LL986" s="76"/>
      <c r="LM986" s="78" t="s">
        <v>24</v>
      </c>
      <c r="LN986" s="284" t="s">
        <v>24</v>
      </c>
      <c r="LO986" s="76" t="s">
        <v>24</v>
      </c>
      <c r="LP986" s="80"/>
      <c r="LQ986" s="37"/>
      <c r="LR986" s="29"/>
      <c r="LS986" s="47"/>
      <c r="LT986" s="280"/>
      <c r="LU986" s="45" t="s">
        <v>24</v>
      </c>
      <c r="LV986" s="45"/>
      <c r="LW986" s="45"/>
      <c r="LX986" s="45"/>
      <c r="LY986" s="45" t="s">
        <v>24</v>
      </c>
      <c r="LZ986" s="45"/>
      <c r="MA986" s="45"/>
      <c r="MB986" s="45"/>
      <c r="MC986" s="45" t="s">
        <v>24</v>
      </c>
      <c r="MD986" s="46" t="s">
        <v>24</v>
      </c>
      <c r="ME986" s="37"/>
      <c r="MF986" s="29"/>
      <c r="MG986" s="47"/>
      <c r="MH986" s="280"/>
      <c r="MI986" s="45" t="s">
        <v>24</v>
      </c>
      <c r="MJ986" s="45"/>
      <c r="MK986" s="45"/>
      <c r="ML986" s="45"/>
      <c r="MM986" s="45" t="s">
        <v>24</v>
      </c>
      <c r="MN986" s="45"/>
      <c r="MO986" s="45"/>
      <c r="MP986" s="45"/>
      <c r="MQ986" s="45" t="s">
        <v>24</v>
      </c>
      <c r="MR986" s="46" t="s">
        <v>24</v>
      </c>
      <c r="MS986" s="37"/>
      <c r="MT986" s="29"/>
      <c r="MU986" s="47"/>
      <c r="MV986" s="280"/>
      <c r="MW986" s="45" t="s">
        <v>24</v>
      </c>
      <c r="MX986" s="45"/>
      <c r="MY986" s="45"/>
      <c r="MZ986" s="45"/>
      <c r="NA986" s="45" t="s">
        <v>24</v>
      </c>
      <c r="NB986" s="45"/>
      <c r="NC986" s="45"/>
      <c r="ND986" s="45"/>
      <c r="NE986" s="45" t="s">
        <v>24</v>
      </c>
      <c r="NF986" s="46" t="s">
        <v>24</v>
      </c>
      <c r="NG986" s="37"/>
      <c r="NH986" s="29"/>
      <c r="NI986" s="47"/>
      <c r="NJ986" s="280"/>
      <c r="NK986" s="45" t="s">
        <v>24</v>
      </c>
      <c r="NL986" s="45"/>
      <c r="NM986" s="45"/>
      <c r="NN986" s="45"/>
      <c r="NO986" s="45" t="s">
        <v>24</v>
      </c>
      <c r="NP986" s="45"/>
      <c r="NQ986" s="45"/>
      <c r="NR986" s="45"/>
      <c r="NS986" s="45" t="s">
        <v>24</v>
      </c>
      <c r="NT986" s="46" t="s">
        <v>24</v>
      </c>
      <c r="NU986" s="37"/>
    </row>
    <row r="987" spans="1:385" ht="15.75" thickTop="1" x14ac:dyDescent="0.25">
      <c r="A987" s="38"/>
      <c r="B987" s="39"/>
      <c r="C987" s="40"/>
      <c r="D987" s="40"/>
      <c r="E987" s="40"/>
      <c r="F987" s="135"/>
      <c r="G987" s="135"/>
      <c r="H987" s="42"/>
      <c r="I987" s="45"/>
      <c r="J987" s="45" t="s">
        <v>24</v>
      </c>
      <c r="K987" s="45"/>
      <c r="L987" s="45"/>
      <c r="M987" s="45"/>
      <c r="N987" s="45" t="s">
        <v>24</v>
      </c>
      <c r="O987" s="45"/>
      <c r="P987" s="45"/>
      <c r="Q987" s="45"/>
      <c r="R987" s="45" t="s">
        <v>24</v>
      </c>
      <c r="S987" s="46" t="s">
        <v>24</v>
      </c>
      <c r="T987" s="37"/>
      <c r="U987" s="29"/>
      <c r="V987" s="47"/>
      <c r="W987" s="280"/>
      <c r="X987" s="45" t="s">
        <v>24</v>
      </c>
      <c r="Y987" s="45"/>
      <c r="Z987" s="45"/>
      <c r="AA987" s="45"/>
      <c r="AB987" s="45" t="s">
        <v>24</v>
      </c>
      <c r="AC987" s="45"/>
      <c r="AD987" s="45"/>
      <c r="AE987" s="45"/>
      <c r="AF987" s="45" t="s">
        <v>24</v>
      </c>
      <c r="AG987" s="46" t="s">
        <v>24</v>
      </c>
      <c r="AH987" s="37"/>
      <c r="AI987" s="29"/>
      <c r="AJ987" s="47"/>
      <c r="AK987" s="45"/>
      <c r="AL987" s="45" t="s">
        <v>24</v>
      </c>
      <c r="AM987" s="45"/>
      <c r="AN987" s="45" t="s">
        <v>24</v>
      </c>
      <c r="AO987" s="45"/>
      <c r="AP987" s="45" t="s">
        <v>24</v>
      </c>
      <c r="AQ987" s="45"/>
      <c r="AR987" s="45"/>
      <c r="AS987" s="45"/>
      <c r="AT987" s="45" t="s">
        <v>24</v>
      </c>
      <c r="AU987" s="46" t="s">
        <v>24</v>
      </c>
      <c r="AV987" s="37"/>
      <c r="AW987" s="29"/>
      <c r="AX987" s="47"/>
      <c r="AY987" s="45"/>
      <c r="AZ987" s="45" t="s">
        <v>24</v>
      </c>
      <c r="BA987" s="45"/>
      <c r="BB987" s="45" t="s">
        <v>24</v>
      </c>
      <c r="BC987" s="45"/>
      <c r="BD987" s="45" t="s">
        <v>24</v>
      </c>
      <c r="BE987" s="45"/>
      <c r="BF987" s="45"/>
      <c r="BG987" s="45"/>
      <c r="BH987" s="45" t="s">
        <v>24</v>
      </c>
      <c r="BI987" s="46" t="s">
        <v>24</v>
      </c>
      <c r="BJ987" s="37"/>
      <c r="BK987" s="29"/>
      <c r="BL987" s="273" t="s">
        <v>24</v>
      </c>
      <c r="BM987" s="45"/>
      <c r="BN987" s="271" t="s">
        <v>24</v>
      </c>
      <c r="BO987" s="45"/>
      <c r="BP987" s="87" t="s">
        <v>24</v>
      </c>
      <c r="BQ987" s="271"/>
      <c r="BR987" s="271" t="s">
        <v>24</v>
      </c>
      <c r="BS987" s="271"/>
      <c r="BT987" s="274" t="s">
        <v>24</v>
      </c>
      <c r="BU987" s="272" t="s">
        <v>24</v>
      </c>
      <c r="BV987" s="87" t="s">
        <v>24</v>
      </c>
      <c r="BW987" s="89" t="s">
        <v>24</v>
      </c>
      <c r="BX987" s="37"/>
      <c r="BY987" s="57"/>
      <c r="BZ987" s="273" t="s">
        <v>24</v>
      </c>
      <c r="CA987" s="45"/>
      <c r="CB987" s="271" t="s">
        <v>24</v>
      </c>
      <c r="CC987" s="45"/>
      <c r="CD987" s="87" t="s">
        <v>24</v>
      </c>
      <c r="CE987" s="271"/>
      <c r="CF987" s="271" t="s">
        <v>24</v>
      </c>
      <c r="CG987" s="271"/>
      <c r="CH987" s="274" t="s">
        <v>24</v>
      </c>
      <c r="CI987" s="272" t="s">
        <v>24</v>
      </c>
      <c r="CJ987" s="87" t="s">
        <v>24</v>
      </c>
      <c r="CK987" s="89" t="s">
        <v>24</v>
      </c>
      <c r="CL987" s="37"/>
      <c r="CM987" s="29"/>
      <c r="CN987" s="273" t="s">
        <v>24</v>
      </c>
      <c r="CO987" s="45"/>
      <c r="CP987" s="271" t="s">
        <v>24</v>
      </c>
      <c r="CQ987" s="45"/>
      <c r="CR987" s="87" t="s">
        <v>24</v>
      </c>
      <c r="CS987" s="271"/>
      <c r="CT987" s="271" t="s">
        <v>24</v>
      </c>
      <c r="CU987" s="271"/>
      <c r="CV987" s="274" t="s">
        <v>24</v>
      </c>
      <c r="CW987" s="272" t="s">
        <v>24</v>
      </c>
      <c r="CX987" s="87" t="s">
        <v>24</v>
      </c>
      <c r="CY987" s="89" t="s">
        <v>24</v>
      </c>
      <c r="CZ987" s="37"/>
      <c r="DA987" s="29"/>
      <c r="DB987" s="47"/>
      <c r="DC987" s="280"/>
      <c r="DD987" s="45" t="s">
        <v>24</v>
      </c>
      <c r="DE987" s="45"/>
      <c r="DF987" s="45"/>
      <c r="DG987" s="45"/>
      <c r="DH987" s="45" t="s">
        <v>24</v>
      </c>
      <c r="DI987" s="45"/>
      <c r="DJ987" s="45"/>
      <c r="DK987" s="45"/>
      <c r="DL987" s="45" t="s">
        <v>24</v>
      </c>
      <c r="DM987" s="46" t="s">
        <v>24</v>
      </c>
      <c r="DN987" s="37"/>
      <c r="DO987" s="29"/>
      <c r="DP987" s="47"/>
      <c r="DQ987" s="45"/>
      <c r="DR987" s="45" t="s">
        <v>24</v>
      </c>
      <c r="DS987" s="45"/>
      <c r="DT987" s="45" t="s">
        <v>24</v>
      </c>
      <c r="DU987" s="45"/>
      <c r="DV987" s="45" t="s">
        <v>24</v>
      </c>
      <c r="DW987" s="45"/>
      <c r="DX987" s="45"/>
      <c r="DY987" s="45"/>
      <c r="DZ987" s="45" t="s">
        <v>24</v>
      </c>
      <c r="EA987" s="46" t="s">
        <v>24</v>
      </c>
      <c r="EB987" s="37"/>
      <c r="GU987" s="220"/>
      <c r="HX987" s="360"/>
      <c r="HY987" s="273" t="s">
        <v>24</v>
      </c>
      <c r="HZ987" s="45"/>
      <c r="IA987" s="271" t="s">
        <v>24</v>
      </c>
      <c r="IB987" s="45"/>
      <c r="IC987" s="87" t="s">
        <v>24</v>
      </c>
      <c r="ID987" s="271"/>
      <c r="IE987" s="271" t="s">
        <v>24</v>
      </c>
      <c r="IF987" s="271"/>
      <c r="IG987" s="44" t="s">
        <v>24</v>
      </c>
      <c r="IH987" s="272" t="s">
        <v>24</v>
      </c>
      <c r="II987" s="87" t="s">
        <v>24</v>
      </c>
      <c r="IJ987" s="89" t="s">
        <v>24</v>
      </c>
      <c r="IK987" s="37"/>
      <c r="IL987" s="29"/>
      <c r="IM987" s="273" t="s">
        <v>24</v>
      </c>
      <c r="IN987" s="45"/>
      <c r="IO987" s="271" t="s">
        <v>24</v>
      </c>
      <c r="IP987" s="45"/>
      <c r="IQ987" s="87" t="s">
        <v>24</v>
      </c>
      <c r="IR987" s="271"/>
      <c r="IS987" s="271" t="s">
        <v>24</v>
      </c>
      <c r="IT987" s="271"/>
      <c r="IU987" s="274" t="s">
        <v>24</v>
      </c>
      <c r="IV987" s="272" t="s">
        <v>24</v>
      </c>
      <c r="IW987" s="87" t="s">
        <v>24</v>
      </c>
      <c r="IX987" s="89" t="s">
        <v>24</v>
      </c>
      <c r="IY987" s="37"/>
      <c r="IZ987" s="278"/>
      <c r="JA987" s="273" t="s">
        <v>24</v>
      </c>
      <c r="JB987" s="45"/>
      <c r="JC987" s="271" t="s">
        <v>24</v>
      </c>
      <c r="JD987" s="45"/>
      <c r="JE987" s="87" t="s">
        <v>24</v>
      </c>
      <c r="JF987" s="271"/>
      <c r="JG987" s="271" t="s">
        <v>24</v>
      </c>
      <c r="JH987" s="271"/>
      <c r="JI987" s="274" t="s">
        <v>24</v>
      </c>
      <c r="JJ987" s="272" t="s">
        <v>24</v>
      </c>
      <c r="JK987" s="87" t="s">
        <v>24</v>
      </c>
      <c r="JL987" s="89" t="s">
        <v>24</v>
      </c>
      <c r="JM987" s="37"/>
      <c r="JN987" s="29"/>
      <c r="JO987" s="273" t="s">
        <v>24</v>
      </c>
      <c r="JP987" s="45"/>
      <c r="JQ987" s="271" t="s">
        <v>24</v>
      </c>
      <c r="JR987" s="45"/>
      <c r="JS987" s="87" t="s">
        <v>24</v>
      </c>
      <c r="JT987" s="271"/>
      <c r="JU987" s="271" t="s">
        <v>24</v>
      </c>
      <c r="JV987" s="271"/>
      <c r="JW987" s="274" t="s">
        <v>24</v>
      </c>
      <c r="JX987" s="272" t="s">
        <v>24</v>
      </c>
      <c r="JY987" s="87" t="s">
        <v>24</v>
      </c>
      <c r="JZ987" s="89" t="s">
        <v>24</v>
      </c>
      <c r="KA987" s="37"/>
      <c r="KB987" s="51"/>
      <c r="KC987" s="273" t="s">
        <v>24</v>
      </c>
      <c r="KD987" s="45"/>
      <c r="KE987" s="271" t="s">
        <v>24</v>
      </c>
      <c r="KF987" s="45"/>
      <c r="KG987" s="87" t="s">
        <v>24</v>
      </c>
      <c r="KH987" s="271"/>
      <c r="KI987" s="271" t="s">
        <v>24</v>
      </c>
      <c r="KJ987" s="271"/>
      <c r="KK987" s="274" t="s">
        <v>24</v>
      </c>
      <c r="KL987" s="272" t="s">
        <v>24</v>
      </c>
      <c r="KM987" s="87" t="s">
        <v>24</v>
      </c>
      <c r="KN987" s="89" t="s">
        <v>24</v>
      </c>
      <c r="KO987" s="37"/>
      <c r="KP987" s="29"/>
      <c r="KQ987" s="273" t="s">
        <v>24</v>
      </c>
      <c r="KR987" s="45"/>
      <c r="KS987" s="271" t="s">
        <v>24</v>
      </c>
      <c r="KT987" s="45"/>
      <c r="KU987" s="87" t="s">
        <v>24</v>
      </c>
      <c r="KV987" s="271"/>
      <c r="KW987" s="271" t="s">
        <v>24</v>
      </c>
      <c r="KX987" s="271"/>
      <c r="KY987" s="274" t="s">
        <v>24</v>
      </c>
      <c r="KZ987" s="272" t="s">
        <v>24</v>
      </c>
      <c r="LA987" s="87" t="s">
        <v>24</v>
      </c>
      <c r="LB987" s="89" t="s">
        <v>24</v>
      </c>
      <c r="LC987" s="37"/>
      <c r="LD987" s="29"/>
      <c r="LE987" s="273" t="s">
        <v>24</v>
      </c>
      <c r="LF987" s="271"/>
      <c r="LG987" s="285" t="s">
        <v>24</v>
      </c>
      <c r="LH987" s="271"/>
      <c r="LI987" s="271" t="s">
        <v>24</v>
      </c>
      <c r="LJ987" s="271"/>
      <c r="LK987" s="87" t="s">
        <v>24</v>
      </c>
      <c r="LL987" s="271"/>
      <c r="LM987" s="65" t="s">
        <v>24</v>
      </c>
      <c r="LN987" s="48" t="s">
        <v>24</v>
      </c>
      <c r="LO987" s="87" t="s">
        <v>24</v>
      </c>
      <c r="LP987" s="275"/>
      <c r="LQ987" s="37"/>
      <c r="LR987" s="29"/>
      <c r="LS987" s="47"/>
      <c r="LT987" s="280"/>
      <c r="LU987" s="45" t="s">
        <v>24</v>
      </c>
      <c r="LV987" s="45"/>
      <c r="LW987" s="45"/>
      <c r="LX987" s="45"/>
      <c r="LY987" s="45" t="s">
        <v>24</v>
      </c>
      <c r="LZ987" s="45"/>
      <c r="MA987" s="45"/>
      <c r="MB987" s="45"/>
      <c r="MC987" s="45" t="s">
        <v>24</v>
      </c>
      <c r="MD987" s="46" t="s">
        <v>24</v>
      </c>
      <c r="ME987" s="37"/>
      <c r="MF987" s="29"/>
      <c r="MG987" s="47"/>
      <c r="MH987" s="280"/>
      <c r="MI987" s="45" t="s">
        <v>24</v>
      </c>
      <c r="MJ987" s="45"/>
      <c r="MK987" s="45"/>
      <c r="ML987" s="45"/>
      <c r="MM987" s="45" t="s">
        <v>24</v>
      </c>
      <c r="MN987" s="45"/>
      <c r="MO987" s="45"/>
      <c r="MP987" s="45"/>
      <c r="MQ987" s="45" t="s">
        <v>24</v>
      </c>
      <c r="MR987" s="46" t="s">
        <v>24</v>
      </c>
      <c r="MS987" s="37"/>
      <c r="MT987" s="29"/>
      <c r="MU987" s="47"/>
      <c r="MV987" s="280"/>
      <c r="MW987" s="45" t="s">
        <v>24</v>
      </c>
      <c r="MX987" s="45"/>
      <c r="MY987" s="45"/>
      <c r="MZ987" s="45"/>
      <c r="NA987" s="45" t="s">
        <v>24</v>
      </c>
      <c r="NB987" s="45"/>
      <c r="NC987" s="45"/>
      <c r="ND987" s="45"/>
      <c r="NE987" s="45" t="s">
        <v>24</v>
      </c>
      <c r="NF987" s="46" t="s">
        <v>24</v>
      </c>
      <c r="NG987" s="37"/>
      <c r="NH987" s="29"/>
      <c r="NI987" s="47"/>
      <c r="NJ987" s="280"/>
      <c r="NK987" s="45" t="s">
        <v>24</v>
      </c>
      <c r="NL987" s="45"/>
      <c r="NM987" s="45"/>
      <c r="NN987" s="45"/>
      <c r="NO987" s="45" t="s">
        <v>24</v>
      </c>
      <c r="NP987" s="45"/>
      <c r="NQ987" s="45"/>
      <c r="NR987" s="45"/>
      <c r="NS987" s="45" t="s">
        <v>24</v>
      </c>
      <c r="NT987" s="46" t="s">
        <v>24</v>
      </c>
      <c r="NU987" s="37"/>
    </row>
    <row r="988" spans="1:385" x14ac:dyDescent="0.25">
      <c r="A988" s="38"/>
      <c r="B988" s="39"/>
      <c r="C988" s="40"/>
      <c r="D988" s="40"/>
      <c r="E988" s="40"/>
      <c r="F988" s="135"/>
      <c r="G988" s="135"/>
      <c r="H988" s="42"/>
      <c r="I988" s="45"/>
      <c r="J988" s="45" t="s">
        <v>24</v>
      </c>
      <c r="K988" s="45"/>
      <c r="L988" s="45"/>
      <c r="M988" s="45"/>
      <c r="N988" s="45" t="s">
        <v>24</v>
      </c>
      <c r="O988" s="45"/>
      <c r="P988" s="45"/>
      <c r="Q988" s="45"/>
      <c r="R988" s="45" t="s">
        <v>24</v>
      </c>
      <c r="S988" s="46" t="s">
        <v>24</v>
      </c>
      <c r="T988" s="37"/>
      <c r="U988" s="29"/>
      <c r="V988" s="47"/>
      <c r="W988" s="280"/>
      <c r="X988" s="45" t="s">
        <v>24</v>
      </c>
      <c r="Y988" s="45"/>
      <c r="Z988" s="45"/>
      <c r="AA988" s="45"/>
      <c r="AB988" s="45" t="s">
        <v>24</v>
      </c>
      <c r="AC988" s="45"/>
      <c r="AD988" s="45"/>
      <c r="AE988" s="45"/>
      <c r="AF988" s="45" t="s">
        <v>24</v>
      </c>
      <c r="AG988" s="46" t="s">
        <v>24</v>
      </c>
      <c r="AH988" s="37"/>
      <c r="AI988" s="29"/>
      <c r="AJ988" s="47"/>
      <c r="AK988" s="45"/>
      <c r="AL988" s="45" t="s">
        <v>24</v>
      </c>
      <c r="AM988" s="45"/>
      <c r="AN988" s="45" t="s">
        <v>24</v>
      </c>
      <c r="AO988" s="45"/>
      <c r="AP988" s="45" t="s">
        <v>24</v>
      </c>
      <c r="AQ988" s="45"/>
      <c r="AR988" s="45"/>
      <c r="AS988" s="45"/>
      <c r="AT988" s="45" t="s">
        <v>24</v>
      </c>
      <c r="AU988" s="46" t="s">
        <v>24</v>
      </c>
      <c r="AV988" s="37"/>
      <c r="AW988" s="29"/>
      <c r="AX988" s="47"/>
      <c r="AY988" s="45"/>
      <c r="AZ988" s="45" t="s">
        <v>24</v>
      </c>
      <c r="BA988" s="45"/>
      <c r="BB988" s="45" t="s">
        <v>24</v>
      </c>
      <c r="BC988" s="45"/>
      <c r="BD988" s="45" t="s">
        <v>24</v>
      </c>
      <c r="BE988" s="45"/>
      <c r="BF988" s="45"/>
      <c r="BG988" s="45"/>
      <c r="BH988" s="45" t="s">
        <v>24</v>
      </c>
      <c r="BI988" s="46" t="s">
        <v>24</v>
      </c>
      <c r="BJ988" s="37"/>
      <c r="BK988" s="29"/>
      <c r="BL988" s="47"/>
      <c r="BM988" s="43"/>
      <c r="BN988" s="45" t="s">
        <v>24</v>
      </c>
      <c r="BO988" s="43"/>
      <c r="BP988" s="45" t="s">
        <v>24</v>
      </c>
      <c r="BQ988" s="45"/>
      <c r="BR988" s="45" t="s">
        <v>24</v>
      </c>
      <c r="BS988" s="271"/>
      <c r="BT988" s="63" t="s">
        <v>24</v>
      </c>
      <c r="BU988" s="280" t="s">
        <v>24</v>
      </c>
      <c r="BV988" s="45" t="s">
        <v>24</v>
      </c>
      <c r="BW988" s="46" t="s">
        <v>24</v>
      </c>
      <c r="BX988" s="37"/>
      <c r="BY988" s="57"/>
      <c r="BZ988" s="47"/>
      <c r="CA988" s="43"/>
      <c r="CB988" s="45" t="s">
        <v>24</v>
      </c>
      <c r="CC988" s="43"/>
      <c r="CD988" s="45" t="s">
        <v>24</v>
      </c>
      <c r="CE988" s="45"/>
      <c r="CF988" s="45" t="s">
        <v>24</v>
      </c>
      <c r="CG988" s="271"/>
      <c r="CH988" s="63" t="s">
        <v>24</v>
      </c>
      <c r="CI988" s="280" t="s">
        <v>24</v>
      </c>
      <c r="CJ988" s="45" t="s">
        <v>24</v>
      </c>
      <c r="CK988" s="46" t="s">
        <v>24</v>
      </c>
      <c r="CL988" s="37"/>
      <c r="CM988" s="29"/>
      <c r="CN988" s="47"/>
      <c r="CO988" s="43"/>
      <c r="CP988" s="45" t="s">
        <v>24</v>
      </c>
      <c r="CQ988" s="43"/>
      <c r="CR988" s="45" t="s">
        <v>24</v>
      </c>
      <c r="CS988" s="45"/>
      <c r="CT988" s="45" t="s">
        <v>24</v>
      </c>
      <c r="CU988" s="271"/>
      <c r="CV988" s="63" t="s">
        <v>24</v>
      </c>
      <c r="CW988" s="280" t="s">
        <v>24</v>
      </c>
      <c r="CX988" s="45" t="s">
        <v>24</v>
      </c>
      <c r="CY988" s="46" t="s">
        <v>24</v>
      </c>
      <c r="CZ988" s="37"/>
      <c r="DA988" s="29"/>
      <c r="DB988" s="47"/>
      <c r="DC988" s="280"/>
      <c r="DD988" s="45" t="s">
        <v>24</v>
      </c>
      <c r="DE988" s="45"/>
      <c r="DF988" s="45"/>
      <c r="DG988" s="45"/>
      <c r="DH988" s="45" t="s">
        <v>24</v>
      </c>
      <c r="DI988" s="45"/>
      <c r="DJ988" s="45"/>
      <c r="DK988" s="45"/>
      <c r="DL988" s="45" t="s">
        <v>24</v>
      </c>
      <c r="DM988" s="46" t="s">
        <v>24</v>
      </c>
      <c r="DN988" s="37"/>
      <c r="DO988" s="29"/>
      <c r="DP988" s="47"/>
      <c r="DQ988" s="45"/>
      <c r="DR988" s="45" t="s">
        <v>24</v>
      </c>
      <c r="DS988" s="45"/>
      <c r="DT988" s="45" t="s">
        <v>24</v>
      </c>
      <c r="DU988" s="45"/>
      <c r="DV988" s="45" t="s">
        <v>24</v>
      </c>
      <c r="DW988" s="45"/>
      <c r="DX988" s="45"/>
      <c r="DY988" s="45"/>
      <c r="DZ988" s="45" t="s">
        <v>24</v>
      </c>
      <c r="EA988" s="46" t="s">
        <v>24</v>
      </c>
      <c r="EB988" s="37"/>
      <c r="GU988" s="220"/>
      <c r="HX988" s="360"/>
      <c r="HY988" s="47"/>
      <c r="HZ988" s="43"/>
      <c r="IA988" s="45" t="s">
        <v>24</v>
      </c>
      <c r="IB988" s="43"/>
      <c r="IC988" s="45" t="s">
        <v>24</v>
      </c>
      <c r="ID988" s="45"/>
      <c r="IE988" s="45" t="s">
        <v>24</v>
      </c>
      <c r="IF988" s="271"/>
      <c r="IG988" s="63" t="s">
        <v>24</v>
      </c>
      <c r="IH988" s="280" t="s">
        <v>24</v>
      </c>
      <c r="II988" s="45" t="s">
        <v>24</v>
      </c>
      <c r="IJ988" s="46" t="s">
        <v>24</v>
      </c>
      <c r="IK988" s="37"/>
      <c r="IL988" s="29"/>
      <c r="IM988" s="47"/>
      <c r="IN988" s="43"/>
      <c r="IO988" s="45" t="s">
        <v>24</v>
      </c>
      <c r="IP988" s="43"/>
      <c r="IQ988" s="45" t="s">
        <v>24</v>
      </c>
      <c r="IR988" s="45"/>
      <c r="IS988" s="45" t="s">
        <v>24</v>
      </c>
      <c r="IT988" s="271"/>
      <c r="IU988" s="63" t="s">
        <v>24</v>
      </c>
      <c r="IV988" s="280" t="s">
        <v>24</v>
      </c>
      <c r="IW988" s="45" t="s">
        <v>24</v>
      </c>
      <c r="IX988" s="46" t="s">
        <v>24</v>
      </c>
      <c r="IY988" s="37"/>
      <c r="IZ988" s="278"/>
      <c r="JA988" s="47"/>
      <c r="JB988" s="43"/>
      <c r="JC988" s="45" t="s">
        <v>24</v>
      </c>
      <c r="JD988" s="43"/>
      <c r="JE988" s="45" t="s">
        <v>24</v>
      </c>
      <c r="JF988" s="45"/>
      <c r="JG988" s="45" t="s">
        <v>24</v>
      </c>
      <c r="JH988" s="271"/>
      <c r="JI988" s="63" t="s">
        <v>24</v>
      </c>
      <c r="JJ988" s="280" t="s">
        <v>24</v>
      </c>
      <c r="JK988" s="45" t="s">
        <v>24</v>
      </c>
      <c r="JL988" s="46" t="s">
        <v>24</v>
      </c>
      <c r="JM988" s="37"/>
      <c r="JN988" s="29"/>
      <c r="JO988" s="47"/>
      <c r="JP988" s="43"/>
      <c r="JQ988" s="45" t="s">
        <v>24</v>
      </c>
      <c r="JR988" s="43"/>
      <c r="JS988" s="45" t="s">
        <v>24</v>
      </c>
      <c r="JT988" s="45"/>
      <c r="JU988" s="45" t="s">
        <v>24</v>
      </c>
      <c r="JV988" s="271"/>
      <c r="JW988" s="63" t="s">
        <v>24</v>
      </c>
      <c r="JX988" s="280" t="s">
        <v>24</v>
      </c>
      <c r="JY988" s="45" t="s">
        <v>24</v>
      </c>
      <c r="JZ988" s="46" t="s">
        <v>24</v>
      </c>
      <c r="KA988" s="37"/>
      <c r="KB988" s="51"/>
      <c r="KC988" s="47"/>
      <c r="KD988" s="43"/>
      <c r="KE988" s="45" t="s">
        <v>24</v>
      </c>
      <c r="KF988" s="43"/>
      <c r="KG988" s="45" t="s">
        <v>24</v>
      </c>
      <c r="KH988" s="45"/>
      <c r="KI988" s="45" t="s">
        <v>24</v>
      </c>
      <c r="KJ988" s="271"/>
      <c r="KK988" s="63" t="s">
        <v>24</v>
      </c>
      <c r="KL988" s="280" t="s">
        <v>24</v>
      </c>
      <c r="KM988" s="45" t="s">
        <v>24</v>
      </c>
      <c r="KN988" s="46" t="s">
        <v>24</v>
      </c>
      <c r="KO988" s="37"/>
      <c r="KP988" s="29"/>
      <c r="KQ988" s="47"/>
      <c r="KR988" s="43"/>
      <c r="KS988" s="45" t="s">
        <v>24</v>
      </c>
      <c r="KT988" s="43"/>
      <c r="KU988" s="45" t="s">
        <v>24</v>
      </c>
      <c r="KV988" s="45"/>
      <c r="KW988" s="45" t="s">
        <v>24</v>
      </c>
      <c r="KX988" s="271"/>
      <c r="KY988" s="63" t="s">
        <v>24</v>
      </c>
      <c r="KZ988" s="280" t="s">
        <v>24</v>
      </c>
      <c r="LA988" s="45" t="s">
        <v>24</v>
      </c>
      <c r="LB988" s="46" t="s">
        <v>24</v>
      </c>
      <c r="LC988" s="37"/>
      <c r="LD988" s="29"/>
      <c r="LE988" s="47"/>
      <c r="LF988" s="45"/>
      <c r="LG988" s="45"/>
      <c r="LH988" s="45"/>
      <c r="LI988" s="45" t="s">
        <v>24</v>
      </c>
      <c r="LJ988" s="45"/>
      <c r="LK988" s="45" t="s">
        <v>24</v>
      </c>
      <c r="LL988" s="45"/>
      <c r="LM988" s="73" t="s">
        <v>24</v>
      </c>
      <c r="LN988" s="280" t="s">
        <v>24</v>
      </c>
      <c r="LO988" s="45" t="s">
        <v>24</v>
      </c>
      <c r="LP988" s="46"/>
      <c r="LQ988" s="37"/>
      <c r="LR988" s="29"/>
      <c r="LS988" s="47"/>
      <c r="LT988" s="280"/>
      <c r="LU988" s="45" t="s">
        <v>24</v>
      </c>
      <c r="LV988" s="45"/>
      <c r="LW988" s="45"/>
      <c r="LX988" s="45"/>
      <c r="LY988" s="45" t="s">
        <v>24</v>
      </c>
      <c r="LZ988" s="45"/>
      <c r="MA988" s="45"/>
      <c r="MB988" s="45"/>
      <c r="MC988" s="45" t="s">
        <v>24</v>
      </c>
      <c r="MD988" s="46" t="s">
        <v>24</v>
      </c>
      <c r="ME988" s="37"/>
      <c r="MF988" s="29"/>
      <c r="MG988" s="47"/>
      <c r="MH988" s="280"/>
      <c r="MI988" s="45" t="s">
        <v>24</v>
      </c>
      <c r="MJ988" s="45"/>
      <c r="MK988" s="45"/>
      <c r="ML988" s="45"/>
      <c r="MM988" s="45" t="s">
        <v>24</v>
      </c>
      <c r="MN988" s="45"/>
      <c r="MO988" s="45"/>
      <c r="MP988" s="45"/>
      <c r="MQ988" s="45" t="s">
        <v>24</v>
      </c>
      <c r="MR988" s="46" t="s">
        <v>24</v>
      </c>
      <c r="MS988" s="37"/>
      <c r="MT988" s="29"/>
      <c r="MU988" s="47"/>
      <c r="MV988" s="280"/>
      <c r="MW988" s="45" t="s">
        <v>24</v>
      </c>
      <c r="MX988" s="45"/>
      <c r="MY988" s="45"/>
      <c r="MZ988" s="45"/>
      <c r="NA988" s="45" t="s">
        <v>24</v>
      </c>
      <c r="NB988" s="45"/>
      <c r="NC988" s="45"/>
      <c r="ND988" s="45"/>
      <c r="NE988" s="45" t="s">
        <v>24</v>
      </c>
      <c r="NF988" s="46" t="s">
        <v>24</v>
      </c>
      <c r="NG988" s="37"/>
      <c r="NH988" s="29"/>
      <c r="NI988" s="47"/>
      <c r="NJ988" s="280"/>
      <c r="NK988" s="45" t="s">
        <v>24</v>
      </c>
      <c r="NL988" s="45"/>
      <c r="NM988" s="45"/>
      <c r="NN988" s="45"/>
      <c r="NO988" s="45" t="s">
        <v>24</v>
      </c>
      <c r="NP988" s="45"/>
      <c r="NQ988" s="45"/>
      <c r="NR988" s="45"/>
      <c r="NS988" s="45" t="s">
        <v>24</v>
      </c>
      <c r="NT988" s="46" t="s">
        <v>24</v>
      </c>
      <c r="NU988" s="37"/>
    </row>
    <row r="989" spans="1:385" ht="15.75" thickBot="1" x14ac:dyDescent="0.3">
      <c r="A989" s="38"/>
      <c r="B989" s="39"/>
      <c r="C989" s="40"/>
      <c r="D989" s="40"/>
      <c r="E989" s="40"/>
      <c r="F989" s="135"/>
      <c r="G989" s="135"/>
      <c r="H989" s="42"/>
      <c r="I989" s="45"/>
      <c r="J989" s="45" t="s">
        <v>24</v>
      </c>
      <c r="K989" s="45"/>
      <c r="L989" s="45"/>
      <c r="M989" s="45"/>
      <c r="N989" s="45" t="s">
        <v>24</v>
      </c>
      <c r="O989" s="45"/>
      <c r="P989" s="45"/>
      <c r="Q989" s="45"/>
      <c r="R989" s="45" t="s">
        <v>24</v>
      </c>
      <c r="S989" s="46" t="s">
        <v>24</v>
      </c>
      <c r="T989" s="37"/>
      <c r="U989" s="29"/>
      <c r="V989" s="47"/>
      <c r="W989" s="280"/>
      <c r="X989" s="45" t="s">
        <v>24</v>
      </c>
      <c r="Y989" s="45"/>
      <c r="Z989" s="45"/>
      <c r="AA989" s="45"/>
      <c r="AB989" s="45" t="s">
        <v>24</v>
      </c>
      <c r="AC989" s="45"/>
      <c r="AD989" s="45"/>
      <c r="AE989" s="45"/>
      <c r="AF989" s="45" t="s">
        <v>24</v>
      </c>
      <c r="AG989" s="46" t="s">
        <v>24</v>
      </c>
      <c r="AH989" s="37"/>
      <c r="AI989" s="29"/>
      <c r="AJ989" s="47"/>
      <c r="AK989" s="45"/>
      <c r="AL989" s="45" t="s">
        <v>24</v>
      </c>
      <c r="AM989" s="45"/>
      <c r="AN989" s="45" t="s">
        <v>24</v>
      </c>
      <c r="AO989" s="45"/>
      <c r="AP989" s="45" t="s">
        <v>24</v>
      </c>
      <c r="AQ989" s="45"/>
      <c r="AR989" s="45"/>
      <c r="AS989" s="45"/>
      <c r="AT989" s="45" t="s">
        <v>24</v>
      </c>
      <c r="AU989" s="46" t="s">
        <v>24</v>
      </c>
      <c r="AV989" s="37"/>
      <c r="AW989" s="29"/>
      <c r="AX989" s="47"/>
      <c r="AY989" s="45"/>
      <c r="AZ989" s="45" t="s">
        <v>24</v>
      </c>
      <c r="BA989" s="45"/>
      <c r="BB989" s="45" t="s">
        <v>24</v>
      </c>
      <c r="BC989" s="45"/>
      <c r="BD989" s="45" t="s">
        <v>24</v>
      </c>
      <c r="BE989" s="45"/>
      <c r="BF989" s="45"/>
      <c r="BG989" s="45"/>
      <c r="BH989" s="45" t="s">
        <v>24</v>
      </c>
      <c r="BI989" s="46" t="s">
        <v>24</v>
      </c>
      <c r="BJ989" s="37"/>
      <c r="BK989" s="29"/>
      <c r="BL989" s="47"/>
      <c r="BM989" s="45"/>
      <c r="BN989" s="45" t="s">
        <v>24</v>
      </c>
      <c r="BO989" s="45"/>
      <c r="BP989" s="45" t="s">
        <v>24</v>
      </c>
      <c r="BQ989" s="45"/>
      <c r="BR989" s="45" t="s">
        <v>24</v>
      </c>
      <c r="BS989" s="269"/>
      <c r="BT989" s="63" t="s">
        <v>24</v>
      </c>
      <c r="BU989" s="280" t="s">
        <v>24</v>
      </c>
      <c r="BV989" s="45" t="s">
        <v>24</v>
      </c>
      <c r="BW989" s="46" t="s">
        <v>24</v>
      </c>
      <c r="BX989" s="37"/>
      <c r="BY989" s="57"/>
      <c r="BZ989" s="47"/>
      <c r="CA989" s="45"/>
      <c r="CB989" s="45" t="s">
        <v>24</v>
      </c>
      <c r="CC989" s="45"/>
      <c r="CD989" s="45" t="s">
        <v>24</v>
      </c>
      <c r="CE989" s="45"/>
      <c r="CF989" s="45" t="s">
        <v>24</v>
      </c>
      <c r="CG989" s="269"/>
      <c r="CH989" s="63" t="s">
        <v>24</v>
      </c>
      <c r="CI989" s="280" t="s">
        <v>24</v>
      </c>
      <c r="CJ989" s="45" t="s">
        <v>24</v>
      </c>
      <c r="CK989" s="46" t="s">
        <v>24</v>
      </c>
      <c r="CL989" s="37"/>
      <c r="CM989" s="29"/>
      <c r="CN989" s="47"/>
      <c r="CO989" s="45"/>
      <c r="CP989" s="45" t="s">
        <v>24</v>
      </c>
      <c r="CQ989" s="45"/>
      <c r="CR989" s="45" t="s">
        <v>24</v>
      </c>
      <c r="CS989" s="45"/>
      <c r="CT989" s="45" t="s">
        <v>24</v>
      </c>
      <c r="CU989" s="269"/>
      <c r="CV989" s="63" t="s">
        <v>24</v>
      </c>
      <c r="CW989" s="280" t="s">
        <v>24</v>
      </c>
      <c r="CX989" s="45" t="s">
        <v>24</v>
      </c>
      <c r="CY989" s="46" t="s">
        <v>24</v>
      </c>
      <c r="CZ989" s="37"/>
      <c r="DA989" s="29"/>
      <c r="DB989" s="47"/>
      <c r="DC989" s="280"/>
      <c r="DD989" s="45" t="s">
        <v>24</v>
      </c>
      <c r="DE989" s="45"/>
      <c r="DF989" s="45"/>
      <c r="DG989" s="45"/>
      <c r="DH989" s="45" t="s">
        <v>24</v>
      </c>
      <c r="DI989" s="45"/>
      <c r="DJ989" s="45"/>
      <c r="DK989" s="45"/>
      <c r="DL989" s="45" t="s">
        <v>24</v>
      </c>
      <c r="DM989" s="46" t="s">
        <v>24</v>
      </c>
      <c r="DN989" s="37"/>
      <c r="DO989" s="29"/>
      <c r="DP989" s="47"/>
      <c r="DQ989" s="45"/>
      <c r="DR989" s="45" t="s">
        <v>24</v>
      </c>
      <c r="DS989" s="45"/>
      <c r="DT989" s="45" t="s">
        <v>24</v>
      </c>
      <c r="DU989" s="45"/>
      <c r="DV989" s="45" t="s">
        <v>24</v>
      </c>
      <c r="DW989" s="45"/>
      <c r="DX989" s="45"/>
      <c r="DY989" s="45"/>
      <c r="DZ989" s="45" t="s">
        <v>24</v>
      </c>
      <c r="EA989" s="46" t="s">
        <v>24</v>
      </c>
      <c r="EB989" s="37"/>
      <c r="GU989" s="220"/>
      <c r="HX989" s="360"/>
      <c r="HY989" s="47"/>
      <c r="HZ989" s="45"/>
      <c r="IA989" s="45" t="s">
        <v>24</v>
      </c>
      <c r="IB989" s="45"/>
      <c r="IC989" s="45" t="s">
        <v>24</v>
      </c>
      <c r="ID989" s="45"/>
      <c r="IE989" s="45" t="s">
        <v>24</v>
      </c>
      <c r="IF989" s="269"/>
      <c r="IG989" s="63" t="s">
        <v>24</v>
      </c>
      <c r="IH989" s="280" t="s">
        <v>24</v>
      </c>
      <c r="II989" s="45" t="s">
        <v>24</v>
      </c>
      <c r="IJ989" s="46" t="s">
        <v>24</v>
      </c>
      <c r="IK989" s="37"/>
      <c r="IL989" s="29"/>
      <c r="IM989" s="47"/>
      <c r="IN989" s="45"/>
      <c r="IO989" s="45" t="s">
        <v>24</v>
      </c>
      <c r="IP989" s="45"/>
      <c r="IQ989" s="45" t="s">
        <v>24</v>
      </c>
      <c r="IR989" s="45"/>
      <c r="IS989" s="45" t="s">
        <v>24</v>
      </c>
      <c r="IT989" s="269"/>
      <c r="IU989" s="63" t="s">
        <v>24</v>
      </c>
      <c r="IV989" s="280" t="s">
        <v>24</v>
      </c>
      <c r="IW989" s="45" t="s">
        <v>24</v>
      </c>
      <c r="IX989" s="46" t="s">
        <v>24</v>
      </c>
      <c r="IY989" s="37"/>
      <c r="IZ989" s="278"/>
      <c r="JA989" s="47"/>
      <c r="JB989" s="45"/>
      <c r="JC989" s="45" t="s">
        <v>24</v>
      </c>
      <c r="JD989" s="45"/>
      <c r="JE989" s="45" t="s">
        <v>24</v>
      </c>
      <c r="JF989" s="45"/>
      <c r="JG989" s="45" t="s">
        <v>24</v>
      </c>
      <c r="JH989" s="269"/>
      <c r="JI989" s="63" t="s">
        <v>24</v>
      </c>
      <c r="JJ989" s="280" t="s">
        <v>24</v>
      </c>
      <c r="JK989" s="45" t="s">
        <v>24</v>
      </c>
      <c r="JL989" s="46" t="s">
        <v>24</v>
      </c>
      <c r="JM989" s="37"/>
      <c r="JN989" s="29"/>
      <c r="JO989" s="47"/>
      <c r="JP989" s="45"/>
      <c r="JQ989" s="45" t="s">
        <v>24</v>
      </c>
      <c r="JR989" s="45"/>
      <c r="JS989" s="45" t="s">
        <v>24</v>
      </c>
      <c r="JT989" s="45"/>
      <c r="JU989" s="45" t="s">
        <v>24</v>
      </c>
      <c r="JV989" s="269"/>
      <c r="JW989" s="63" t="s">
        <v>24</v>
      </c>
      <c r="JX989" s="280" t="s">
        <v>24</v>
      </c>
      <c r="JY989" s="45" t="s">
        <v>24</v>
      </c>
      <c r="JZ989" s="46" t="s">
        <v>24</v>
      </c>
      <c r="KA989" s="37"/>
      <c r="KB989" s="51"/>
      <c r="KC989" s="47"/>
      <c r="KD989" s="45"/>
      <c r="KE989" s="45" t="s">
        <v>24</v>
      </c>
      <c r="KF989" s="45"/>
      <c r="KG989" s="45" t="s">
        <v>24</v>
      </c>
      <c r="KH989" s="45"/>
      <c r="KI989" s="45" t="s">
        <v>24</v>
      </c>
      <c r="KJ989" s="269"/>
      <c r="KK989" s="63" t="s">
        <v>24</v>
      </c>
      <c r="KL989" s="280" t="s">
        <v>24</v>
      </c>
      <c r="KM989" s="45" t="s">
        <v>24</v>
      </c>
      <c r="KN989" s="46" t="s">
        <v>24</v>
      </c>
      <c r="KO989" s="37"/>
      <c r="KP989" s="29"/>
      <c r="KQ989" s="47"/>
      <c r="KR989" s="45"/>
      <c r="KS989" s="45" t="s">
        <v>24</v>
      </c>
      <c r="KT989" s="45"/>
      <c r="KU989" s="45" t="s">
        <v>24</v>
      </c>
      <c r="KV989" s="45"/>
      <c r="KW989" s="45" t="s">
        <v>24</v>
      </c>
      <c r="KX989" s="269"/>
      <c r="KY989" s="63" t="s">
        <v>24</v>
      </c>
      <c r="KZ989" s="280" t="s">
        <v>24</v>
      </c>
      <c r="LA989" s="45" t="s">
        <v>24</v>
      </c>
      <c r="LB989" s="46" t="s">
        <v>24</v>
      </c>
      <c r="LC989" s="37"/>
      <c r="LD989" s="29"/>
      <c r="LE989" s="75"/>
      <c r="LF989" s="76"/>
      <c r="LG989" s="76"/>
      <c r="LH989" s="76"/>
      <c r="LI989" s="76" t="s">
        <v>24</v>
      </c>
      <c r="LJ989" s="76"/>
      <c r="LK989" s="76" t="s">
        <v>24</v>
      </c>
      <c r="LL989" s="76"/>
      <c r="LM989" s="78" t="s">
        <v>24</v>
      </c>
      <c r="LN989" s="284" t="s">
        <v>24</v>
      </c>
      <c r="LO989" s="76" t="s">
        <v>24</v>
      </c>
      <c r="LP989" s="80"/>
      <c r="LQ989" s="37"/>
      <c r="LR989" s="29"/>
      <c r="LS989" s="47"/>
      <c r="LT989" s="280"/>
      <c r="LU989" s="45" t="s">
        <v>24</v>
      </c>
      <c r="LV989" s="45"/>
      <c r="LW989" s="45"/>
      <c r="LX989" s="45"/>
      <c r="LY989" s="45" t="s">
        <v>24</v>
      </c>
      <c r="LZ989" s="45"/>
      <c r="MA989" s="45"/>
      <c r="MB989" s="45"/>
      <c r="MC989" s="45" t="s">
        <v>24</v>
      </c>
      <c r="MD989" s="46" t="s">
        <v>24</v>
      </c>
      <c r="ME989" s="37"/>
      <c r="MF989" s="29"/>
      <c r="MG989" s="47"/>
      <c r="MH989" s="280"/>
      <c r="MI989" s="45" t="s">
        <v>24</v>
      </c>
      <c r="MJ989" s="45"/>
      <c r="MK989" s="45"/>
      <c r="ML989" s="45"/>
      <c r="MM989" s="45" t="s">
        <v>24</v>
      </c>
      <c r="MN989" s="45"/>
      <c r="MO989" s="45"/>
      <c r="MP989" s="45"/>
      <c r="MQ989" s="45" t="s">
        <v>24</v>
      </c>
      <c r="MR989" s="46" t="s">
        <v>24</v>
      </c>
      <c r="MS989" s="37"/>
      <c r="MT989" s="29"/>
      <c r="MU989" s="47"/>
      <c r="MV989" s="280"/>
      <c r="MW989" s="45" t="s">
        <v>24</v>
      </c>
      <c r="MX989" s="45"/>
      <c r="MY989" s="45"/>
      <c r="MZ989" s="45"/>
      <c r="NA989" s="45" t="s">
        <v>24</v>
      </c>
      <c r="NB989" s="45"/>
      <c r="NC989" s="45"/>
      <c r="ND989" s="45"/>
      <c r="NE989" s="45" t="s">
        <v>24</v>
      </c>
      <c r="NF989" s="46" t="s">
        <v>24</v>
      </c>
      <c r="NG989" s="37"/>
      <c r="NH989" s="29"/>
      <c r="NI989" s="47"/>
      <c r="NJ989" s="280"/>
      <c r="NK989" s="45" t="s">
        <v>24</v>
      </c>
      <c r="NL989" s="45"/>
      <c r="NM989" s="45"/>
      <c r="NN989" s="45"/>
      <c r="NO989" s="45" t="s">
        <v>24</v>
      </c>
      <c r="NP989" s="45"/>
      <c r="NQ989" s="45"/>
      <c r="NR989" s="45"/>
      <c r="NS989" s="45" t="s">
        <v>24</v>
      </c>
      <c r="NT989" s="46" t="s">
        <v>24</v>
      </c>
      <c r="NU989" s="37"/>
    </row>
    <row r="990" spans="1:385" ht="16.5" thickTop="1" thickBot="1" x14ac:dyDescent="0.3">
      <c r="A990" s="38"/>
      <c r="B990" s="39"/>
      <c r="C990" s="40"/>
      <c r="D990" s="40"/>
      <c r="E990" s="40"/>
      <c r="F990" s="135"/>
      <c r="G990" s="135"/>
      <c r="H990" s="42"/>
      <c r="I990" s="45"/>
      <c r="J990" s="45" t="s">
        <v>24</v>
      </c>
      <c r="K990" s="45"/>
      <c r="L990" s="45"/>
      <c r="M990" s="45"/>
      <c r="N990" s="45" t="s">
        <v>24</v>
      </c>
      <c r="O990" s="45"/>
      <c r="P990" s="45"/>
      <c r="Q990" s="45"/>
      <c r="R990" s="45" t="s">
        <v>24</v>
      </c>
      <c r="S990" s="46" t="s">
        <v>24</v>
      </c>
      <c r="T990" s="37"/>
      <c r="U990" s="29"/>
      <c r="V990" s="47"/>
      <c r="W990" s="280"/>
      <c r="X990" s="45" t="s">
        <v>24</v>
      </c>
      <c r="Y990" s="45"/>
      <c r="Z990" s="45"/>
      <c r="AA990" s="45"/>
      <c r="AB990" s="45" t="s">
        <v>24</v>
      </c>
      <c r="AC990" s="45"/>
      <c r="AD990" s="45"/>
      <c r="AE990" s="45"/>
      <c r="AF990" s="45" t="s">
        <v>24</v>
      </c>
      <c r="AG990" s="46" t="s">
        <v>24</v>
      </c>
      <c r="AH990" s="37"/>
      <c r="AI990" s="29"/>
      <c r="AJ990" s="47"/>
      <c r="AK990" s="45"/>
      <c r="AL990" s="45" t="s">
        <v>24</v>
      </c>
      <c r="AM990" s="45"/>
      <c r="AN990" s="45" t="s">
        <v>24</v>
      </c>
      <c r="AO990" s="45"/>
      <c r="AP990" s="45" t="s">
        <v>24</v>
      </c>
      <c r="AQ990" s="45"/>
      <c r="AR990" s="45"/>
      <c r="AS990" s="45"/>
      <c r="AT990" s="45" t="s">
        <v>24</v>
      </c>
      <c r="AU990" s="46" t="s">
        <v>24</v>
      </c>
      <c r="AV990" s="37"/>
      <c r="AW990" s="29"/>
      <c r="AX990" s="47"/>
      <c r="AY990" s="45"/>
      <c r="AZ990" s="45" t="s">
        <v>24</v>
      </c>
      <c r="BA990" s="45"/>
      <c r="BB990" s="45" t="s">
        <v>24</v>
      </c>
      <c r="BC990" s="45"/>
      <c r="BD990" s="45" t="s">
        <v>24</v>
      </c>
      <c r="BE990" s="45"/>
      <c r="BF990" s="45"/>
      <c r="BG990" s="45"/>
      <c r="BH990" s="45" t="s">
        <v>24</v>
      </c>
      <c r="BI990" s="46" t="s">
        <v>24</v>
      </c>
      <c r="BJ990" s="37"/>
      <c r="BK990" s="29"/>
      <c r="BL990" s="75"/>
      <c r="BM990" s="76"/>
      <c r="BN990" s="76" t="s">
        <v>24</v>
      </c>
      <c r="BO990" s="76"/>
      <c r="BP990" s="76" t="s">
        <v>24</v>
      </c>
      <c r="BQ990" s="76"/>
      <c r="BR990" s="76" t="s">
        <v>24</v>
      </c>
      <c r="BS990" s="76"/>
      <c r="BT990" s="78" t="s">
        <v>24</v>
      </c>
      <c r="BU990" s="284" t="s">
        <v>24</v>
      </c>
      <c r="BV990" s="76" t="s">
        <v>24</v>
      </c>
      <c r="BW990" s="80" t="s">
        <v>24</v>
      </c>
      <c r="BX990" s="37"/>
      <c r="BY990" s="57"/>
      <c r="BZ990" s="75"/>
      <c r="CA990" s="76"/>
      <c r="CB990" s="76" t="s">
        <v>24</v>
      </c>
      <c r="CC990" s="76"/>
      <c r="CD990" s="76" t="s">
        <v>24</v>
      </c>
      <c r="CE990" s="76"/>
      <c r="CF990" s="76" t="s">
        <v>24</v>
      </c>
      <c r="CG990" s="76"/>
      <c r="CH990" s="78" t="s">
        <v>24</v>
      </c>
      <c r="CI990" s="284" t="s">
        <v>24</v>
      </c>
      <c r="CJ990" s="76" t="s">
        <v>24</v>
      </c>
      <c r="CK990" s="80" t="s">
        <v>24</v>
      </c>
      <c r="CL990" s="37"/>
      <c r="CM990" s="29"/>
      <c r="CN990" s="75"/>
      <c r="CO990" s="76"/>
      <c r="CP990" s="76" t="s">
        <v>24</v>
      </c>
      <c r="CQ990" s="76"/>
      <c r="CR990" s="76" t="s">
        <v>24</v>
      </c>
      <c r="CS990" s="76"/>
      <c r="CT990" s="76" t="s">
        <v>24</v>
      </c>
      <c r="CU990" s="76"/>
      <c r="CV990" s="78" t="s">
        <v>24</v>
      </c>
      <c r="CW990" s="284" t="s">
        <v>24</v>
      </c>
      <c r="CX990" s="76" t="s">
        <v>24</v>
      </c>
      <c r="CY990" s="80" t="s">
        <v>24</v>
      </c>
      <c r="CZ990" s="37"/>
      <c r="DA990" s="29"/>
      <c r="DB990" s="47"/>
      <c r="DC990" s="280"/>
      <c r="DD990" s="45" t="s">
        <v>24</v>
      </c>
      <c r="DE990" s="45"/>
      <c r="DF990" s="45"/>
      <c r="DG990" s="45"/>
      <c r="DH990" s="45" t="s">
        <v>24</v>
      </c>
      <c r="DI990" s="45"/>
      <c r="DJ990" s="45"/>
      <c r="DK990" s="45"/>
      <c r="DL990" s="45" t="s">
        <v>24</v>
      </c>
      <c r="DM990" s="46" t="s">
        <v>24</v>
      </c>
      <c r="DN990" s="37"/>
      <c r="DO990" s="29"/>
      <c r="DP990" s="47"/>
      <c r="DQ990" s="45"/>
      <c r="DR990" s="45" t="s">
        <v>24</v>
      </c>
      <c r="DS990" s="45"/>
      <c r="DT990" s="45" t="s">
        <v>24</v>
      </c>
      <c r="DU990" s="45"/>
      <c r="DV990" s="45" t="s">
        <v>24</v>
      </c>
      <c r="DW990" s="45"/>
      <c r="DX990" s="45"/>
      <c r="DY990" s="45"/>
      <c r="DZ990" s="45" t="s">
        <v>24</v>
      </c>
      <c r="EA990" s="46" t="s">
        <v>24</v>
      </c>
      <c r="EB990" s="37"/>
      <c r="GU990" s="220"/>
      <c r="HX990" s="360"/>
      <c r="HY990" s="75"/>
      <c r="HZ990" s="76"/>
      <c r="IA990" s="76" t="s">
        <v>24</v>
      </c>
      <c r="IB990" s="76"/>
      <c r="IC990" s="76" t="s">
        <v>24</v>
      </c>
      <c r="ID990" s="76"/>
      <c r="IE990" s="76" t="s">
        <v>24</v>
      </c>
      <c r="IF990" s="76"/>
      <c r="IG990" s="304" t="s">
        <v>24</v>
      </c>
      <c r="IH990" s="284" t="s">
        <v>24</v>
      </c>
      <c r="II990" s="76" t="s">
        <v>24</v>
      </c>
      <c r="IJ990" s="80" t="s">
        <v>24</v>
      </c>
      <c r="IK990" s="37"/>
      <c r="IL990" s="29"/>
      <c r="IM990" s="75"/>
      <c r="IN990" s="76"/>
      <c r="IO990" s="76" t="s">
        <v>24</v>
      </c>
      <c r="IP990" s="76"/>
      <c r="IQ990" s="76" t="s">
        <v>24</v>
      </c>
      <c r="IR990" s="76"/>
      <c r="IS990" s="76" t="s">
        <v>24</v>
      </c>
      <c r="IT990" s="76"/>
      <c r="IU990" s="78" t="s">
        <v>24</v>
      </c>
      <c r="IV990" s="284" t="s">
        <v>24</v>
      </c>
      <c r="IW990" s="76" t="s">
        <v>24</v>
      </c>
      <c r="IX990" s="80" t="s">
        <v>24</v>
      </c>
      <c r="IY990" s="37"/>
      <c r="IZ990" s="278"/>
      <c r="JA990" s="75"/>
      <c r="JB990" s="76"/>
      <c r="JC990" s="76" t="s">
        <v>24</v>
      </c>
      <c r="JD990" s="76"/>
      <c r="JE990" s="76" t="s">
        <v>24</v>
      </c>
      <c r="JF990" s="76"/>
      <c r="JG990" s="76" t="s">
        <v>24</v>
      </c>
      <c r="JH990" s="76"/>
      <c r="JI990" s="78" t="s">
        <v>24</v>
      </c>
      <c r="JJ990" s="284" t="s">
        <v>24</v>
      </c>
      <c r="JK990" s="76" t="s">
        <v>24</v>
      </c>
      <c r="JL990" s="80" t="s">
        <v>24</v>
      </c>
      <c r="JM990" s="37"/>
      <c r="JN990" s="29"/>
      <c r="JO990" s="75"/>
      <c r="JP990" s="76"/>
      <c r="JQ990" s="76" t="s">
        <v>24</v>
      </c>
      <c r="JR990" s="76"/>
      <c r="JS990" s="76" t="s">
        <v>24</v>
      </c>
      <c r="JT990" s="76"/>
      <c r="JU990" s="76" t="s">
        <v>24</v>
      </c>
      <c r="JV990" s="76"/>
      <c r="JW990" s="78" t="s">
        <v>24</v>
      </c>
      <c r="JX990" s="284" t="s">
        <v>24</v>
      </c>
      <c r="JY990" s="76" t="s">
        <v>24</v>
      </c>
      <c r="JZ990" s="80" t="s">
        <v>24</v>
      </c>
      <c r="KA990" s="37"/>
      <c r="KB990" s="51"/>
      <c r="KC990" s="75"/>
      <c r="KD990" s="76"/>
      <c r="KE990" s="76" t="s">
        <v>24</v>
      </c>
      <c r="KF990" s="76"/>
      <c r="KG990" s="76" t="s">
        <v>24</v>
      </c>
      <c r="KH990" s="76"/>
      <c r="KI990" s="76" t="s">
        <v>24</v>
      </c>
      <c r="KJ990" s="76"/>
      <c r="KK990" s="78" t="s">
        <v>24</v>
      </c>
      <c r="KL990" s="284" t="s">
        <v>24</v>
      </c>
      <c r="KM990" s="76" t="s">
        <v>24</v>
      </c>
      <c r="KN990" s="80" t="s">
        <v>24</v>
      </c>
      <c r="KO990" s="37"/>
      <c r="KP990" s="29"/>
      <c r="KQ990" s="75"/>
      <c r="KR990" s="76"/>
      <c r="KS990" s="76" t="s">
        <v>24</v>
      </c>
      <c r="KT990" s="76"/>
      <c r="KU990" s="76" t="s">
        <v>24</v>
      </c>
      <c r="KV990" s="76"/>
      <c r="KW990" s="76" t="s">
        <v>24</v>
      </c>
      <c r="KX990" s="76"/>
      <c r="KY990" s="78" t="s">
        <v>24</v>
      </c>
      <c r="KZ990" s="284" t="s">
        <v>24</v>
      </c>
      <c r="LA990" s="76" t="s">
        <v>24</v>
      </c>
      <c r="LB990" s="80" t="s">
        <v>24</v>
      </c>
      <c r="LC990" s="37"/>
      <c r="LD990" s="29"/>
      <c r="LE990" s="273" t="s">
        <v>24</v>
      </c>
      <c r="LF990" s="271"/>
      <c r="LG990" s="285" t="s">
        <v>24</v>
      </c>
      <c r="LH990" s="271"/>
      <c r="LI990" s="271" t="s">
        <v>24</v>
      </c>
      <c r="LJ990" s="271"/>
      <c r="LK990" s="87" t="s">
        <v>24</v>
      </c>
      <c r="LL990" s="271"/>
      <c r="LM990" s="65" t="s">
        <v>24</v>
      </c>
      <c r="LN990" s="48" t="s">
        <v>24</v>
      </c>
      <c r="LO990" s="87" t="s">
        <v>24</v>
      </c>
      <c r="LP990" s="275"/>
      <c r="LQ990" s="37"/>
      <c r="LR990" s="29"/>
      <c r="LS990" s="47"/>
      <c r="LT990" s="280"/>
      <c r="LU990" s="45" t="s">
        <v>24</v>
      </c>
      <c r="LV990" s="45"/>
      <c r="LW990" s="45"/>
      <c r="LX990" s="45"/>
      <c r="LY990" s="45" t="s">
        <v>24</v>
      </c>
      <c r="LZ990" s="45"/>
      <c r="MA990" s="45"/>
      <c r="MB990" s="45"/>
      <c r="MC990" s="45" t="s">
        <v>24</v>
      </c>
      <c r="MD990" s="46" t="s">
        <v>24</v>
      </c>
      <c r="ME990" s="37"/>
      <c r="MF990" s="29"/>
      <c r="MG990" s="47"/>
      <c r="MH990" s="280"/>
      <c r="MI990" s="45" t="s">
        <v>24</v>
      </c>
      <c r="MJ990" s="45"/>
      <c r="MK990" s="45"/>
      <c r="ML990" s="45"/>
      <c r="MM990" s="45" t="s">
        <v>24</v>
      </c>
      <c r="MN990" s="45"/>
      <c r="MO990" s="45"/>
      <c r="MP990" s="45"/>
      <c r="MQ990" s="45" t="s">
        <v>24</v>
      </c>
      <c r="MR990" s="46" t="s">
        <v>24</v>
      </c>
      <c r="MS990" s="37"/>
      <c r="MT990" s="29"/>
      <c r="MU990" s="47"/>
      <c r="MV990" s="280"/>
      <c r="MW990" s="45" t="s">
        <v>24</v>
      </c>
      <c r="MX990" s="45"/>
      <c r="MY990" s="45"/>
      <c r="MZ990" s="45"/>
      <c r="NA990" s="45" t="s">
        <v>24</v>
      </c>
      <c r="NB990" s="45"/>
      <c r="NC990" s="45"/>
      <c r="ND990" s="45"/>
      <c r="NE990" s="45" t="s">
        <v>24</v>
      </c>
      <c r="NF990" s="46" t="s">
        <v>24</v>
      </c>
      <c r="NG990" s="37"/>
      <c r="NH990" s="29"/>
      <c r="NI990" s="47"/>
      <c r="NJ990" s="280"/>
      <c r="NK990" s="45" t="s">
        <v>24</v>
      </c>
      <c r="NL990" s="45"/>
      <c r="NM990" s="45"/>
      <c r="NN990" s="45"/>
      <c r="NO990" s="45" t="s">
        <v>24</v>
      </c>
      <c r="NP990" s="45"/>
      <c r="NQ990" s="45"/>
      <c r="NR990" s="45"/>
      <c r="NS990" s="45" t="s">
        <v>24</v>
      </c>
      <c r="NT990" s="46" t="s">
        <v>24</v>
      </c>
      <c r="NU990" s="37"/>
    </row>
    <row r="991" spans="1:385" ht="15.75" thickTop="1" x14ac:dyDescent="0.25">
      <c r="A991" s="38"/>
      <c r="B991" s="39"/>
      <c r="C991" s="40"/>
      <c r="D991" s="40"/>
      <c r="E991" s="40"/>
      <c r="F991" s="135"/>
      <c r="G991" s="135"/>
      <c r="H991" s="42"/>
      <c r="I991" s="45"/>
      <c r="J991" s="45" t="s">
        <v>24</v>
      </c>
      <c r="K991" s="45"/>
      <c r="L991" s="45"/>
      <c r="M991" s="45"/>
      <c r="N991" s="45" t="s">
        <v>24</v>
      </c>
      <c r="O991" s="45"/>
      <c r="P991" s="45"/>
      <c r="Q991" s="45"/>
      <c r="R991" s="45" t="s">
        <v>24</v>
      </c>
      <c r="S991" s="46" t="s">
        <v>24</v>
      </c>
      <c r="T991" s="37"/>
      <c r="U991" s="29"/>
      <c r="V991" s="47"/>
      <c r="W991" s="280"/>
      <c r="X991" s="45" t="s">
        <v>24</v>
      </c>
      <c r="Y991" s="45"/>
      <c r="Z991" s="45"/>
      <c r="AA991" s="45"/>
      <c r="AB991" s="45" t="s">
        <v>24</v>
      </c>
      <c r="AC991" s="45"/>
      <c r="AD991" s="45"/>
      <c r="AE991" s="45"/>
      <c r="AF991" s="45" t="s">
        <v>24</v>
      </c>
      <c r="AG991" s="46" t="s">
        <v>24</v>
      </c>
      <c r="AH991" s="37"/>
      <c r="AI991" s="29"/>
      <c r="AJ991" s="47"/>
      <c r="AK991" s="45"/>
      <c r="AL991" s="45" t="s">
        <v>24</v>
      </c>
      <c r="AM991" s="45"/>
      <c r="AN991" s="45" t="s">
        <v>24</v>
      </c>
      <c r="AO991" s="45"/>
      <c r="AP991" s="45" t="s">
        <v>24</v>
      </c>
      <c r="AQ991" s="45"/>
      <c r="AR991" s="45"/>
      <c r="AS991" s="45"/>
      <c r="AT991" s="45" t="s">
        <v>24</v>
      </c>
      <c r="AU991" s="46" t="s">
        <v>24</v>
      </c>
      <c r="AV991" s="37"/>
      <c r="AW991" s="29"/>
      <c r="AX991" s="47"/>
      <c r="AY991" s="45"/>
      <c r="AZ991" s="45" t="s">
        <v>24</v>
      </c>
      <c r="BA991" s="45"/>
      <c r="BB991" s="45" t="s">
        <v>24</v>
      </c>
      <c r="BC991" s="45"/>
      <c r="BD991" s="45" t="s">
        <v>24</v>
      </c>
      <c r="BE991" s="45"/>
      <c r="BF991" s="45"/>
      <c r="BG991" s="45"/>
      <c r="BH991" s="45" t="s">
        <v>24</v>
      </c>
      <c r="BI991" s="46" t="s">
        <v>24</v>
      </c>
      <c r="BJ991" s="37"/>
      <c r="BK991" s="29"/>
      <c r="BL991" s="273" t="s">
        <v>24</v>
      </c>
      <c r="BM991" s="271"/>
      <c r="BN991" s="271" t="s">
        <v>24</v>
      </c>
      <c r="BO991" s="271"/>
      <c r="BP991" s="87" t="s">
        <v>24</v>
      </c>
      <c r="BQ991" s="271"/>
      <c r="BR991" s="271" t="s">
        <v>24</v>
      </c>
      <c r="BS991" s="271"/>
      <c r="BT991" s="274" t="s">
        <v>24</v>
      </c>
      <c r="BU991" s="272" t="s">
        <v>24</v>
      </c>
      <c r="BV991" s="45" t="s">
        <v>24</v>
      </c>
      <c r="BW991" s="89" t="s">
        <v>24</v>
      </c>
      <c r="BX991" s="37"/>
      <c r="BY991" s="57"/>
      <c r="BZ991" s="273" t="s">
        <v>24</v>
      </c>
      <c r="CA991" s="271"/>
      <c r="CB991" s="271" t="s">
        <v>24</v>
      </c>
      <c r="CC991" s="271"/>
      <c r="CD991" s="87" t="s">
        <v>24</v>
      </c>
      <c r="CE991" s="271"/>
      <c r="CF991" s="271" t="s">
        <v>24</v>
      </c>
      <c r="CG991" s="271"/>
      <c r="CH991" s="274" t="s">
        <v>24</v>
      </c>
      <c r="CI991" s="272" t="s">
        <v>24</v>
      </c>
      <c r="CJ991" s="45" t="s">
        <v>24</v>
      </c>
      <c r="CK991" s="89" t="s">
        <v>24</v>
      </c>
      <c r="CL991" s="37"/>
      <c r="CM991" s="29"/>
      <c r="CN991" s="273" t="s">
        <v>24</v>
      </c>
      <c r="CO991" s="271"/>
      <c r="CP991" s="271" t="s">
        <v>24</v>
      </c>
      <c r="CQ991" s="271"/>
      <c r="CR991" s="87" t="s">
        <v>24</v>
      </c>
      <c r="CS991" s="271"/>
      <c r="CT991" s="271" t="s">
        <v>24</v>
      </c>
      <c r="CU991" s="271"/>
      <c r="CV991" s="274" t="s">
        <v>24</v>
      </c>
      <c r="CW991" s="272" t="s">
        <v>24</v>
      </c>
      <c r="CX991" s="45" t="s">
        <v>24</v>
      </c>
      <c r="CY991" s="89" t="s">
        <v>24</v>
      </c>
      <c r="CZ991" s="37"/>
      <c r="DA991" s="29"/>
      <c r="DB991" s="47"/>
      <c r="DC991" s="280"/>
      <c r="DD991" s="45" t="s">
        <v>24</v>
      </c>
      <c r="DE991" s="45"/>
      <c r="DF991" s="45"/>
      <c r="DG991" s="45"/>
      <c r="DH991" s="45" t="s">
        <v>24</v>
      </c>
      <c r="DI991" s="45"/>
      <c r="DJ991" s="45"/>
      <c r="DK991" s="45"/>
      <c r="DL991" s="45" t="s">
        <v>24</v>
      </c>
      <c r="DM991" s="46" t="s">
        <v>24</v>
      </c>
      <c r="DN991" s="37"/>
      <c r="DO991" s="29"/>
      <c r="DP991" s="47"/>
      <c r="DQ991" s="45"/>
      <c r="DR991" s="45" t="s">
        <v>24</v>
      </c>
      <c r="DS991" s="45"/>
      <c r="DT991" s="45" t="s">
        <v>24</v>
      </c>
      <c r="DU991" s="45"/>
      <c r="DV991" s="45" t="s">
        <v>24</v>
      </c>
      <c r="DW991" s="45"/>
      <c r="DX991" s="45"/>
      <c r="DY991" s="45"/>
      <c r="DZ991" s="45" t="s">
        <v>24</v>
      </c>
      <c r="EA991" s="46" t="s">
        <v>24</v>
      </c>
      <c r="EB991" s="37"/>
      <c r="GU991" s="220"/>
      <c r="HX991" s="360"/>
      <c r="HY991" s="273" t="s">
        <v>24</v>
      </c>
      <c r="HZ991" s="271"/>
      <c r="IA991" s="271" t="s">
        <v>24</v>
      </c>
      <c r="IB991" s="271"/>
      <c r="IC991" s="87" t="s">
        <v>24</v>
      </c>
      <c r="ID991" s="271"/>
      <c r="IE991" s="271" t="s">
        <v>24</v>
      </c>
      <c r="IF991" s="271"/>
      <c r="IG991" s="44" t="s">
        <v>24</v>
      </c>
      <c r="IH991" s="272" t="s">
        <v>24</v>
      </c>
      <c r="II991" s="45" t="s">
        <v>24</v>
      </c>
      <c r="IJ991" s="89" t="s">
        <v>24</v>
      </c>
      <c r="IK991" s="37"/>
      <c r="IL991" s="29"/>
      <c r="IM991" s="273" t="s">
        <v>24</v>
      </c>
      <c r="IN991" s="271"/>
      <c r="IO991" s="271" t="s">
        <v>24</v>
      </c>
      <c r="IP991" s="271"/>
      <c r="IQ991" s="87" t="s">
        <v>24</v>
      </c>
      <c r="IR991" s="271"/>
      <c r="IS991" s="271" t="s">
        <v>24</v>
      </c>
      <c r="IT991" s="271"/>
      <c r="IU991" s="274" t="s">
        <v>24</v>
      </c>
      <c r="IV991" s="272" t="s">
        <v>24</v>
      </c>
      <c r="IW991" s="45" t="s">
        <v>24</v>
      </c>
      <c r="IX991" s="89" t="s">
        <v>24</v>
      </c>
      <c r="IY991" s="37"/>
      <c r="IZ991" s="278"/>
      <c r="JA991" s="273" t="s">
        <v>24</v>
      </c>
      <c r="JB991" s="271"/>
      <c r="JC991" s="271" t="s">
        <v>24</v>
      </c>
      <c r="JD991" s="271"/>
      <c r="JE991" s="87" t="s">
        <v>24</v>
      </c>
      <c r="JF991" s="271"/>
      <c r="JG991" s="271" t="s">
        <v>24</v>
      </c>
      <c r="JH991" s="271"/>
      <c r="JI991" s="274" t="s">
        <v>24</v>
      </c>
      <c r="JJ991" s="272" t="s">
        <v>24</v>
      </c>
      <c r="JK991" s="45" t="s">
        <v>24</v>
      </c>
      <c r="JL991" s="89" t="s">
        <v>24</v>
      </c>
      <c r="JM991" s="37"/>
      <c r="JN991" s="29"/>
      <c r="JO991" s="273" t="s">
        <v>24</v>
      </c>
      <c r="JP991" s="271"/>
      <c r="JQ991" s="271" t="s">
        <v>24</v>
      </c>
      <c r="JR991" s="271"/>
      <c r="JS991" s="87" t="s">
        <v>24</v>
      </c>
      <c r="JT991" s="271"/>
      <c r="JU991" s="271" t="s">
        <v>24</v>
      </c>
      <c r="JV991" s="271"/>
      <c r="JW991" s="274" t="s">
        <v>24</v>
      </c>
      <c r="JX991" s="272" t="s">
        <v>24</v>
      </c>
      <c r="JY991" s="45" t="s">
        <v>24</v>
      </c>
      <c r="JZ991" s="89" t="s">
        <v>24</v>
      </c>
      <c r="KA991" s="37"/>
      <c r="KB991" s="51"/>
      <c r="KC991" s="273" t="s">
        <v>24</v>
      </c>
      <c r="KD991" s="271"/>
      <c r="KE991" s="271" t="s">
        <v>24</v>
      </c>
      <c r="KF991" s="271"/>
      <c r="KG991" s="87" t="s">
        <v>24</v>
      </c>
      <c r="KH991" s="271"/>
      <c r="KI991" s="271" t="s">
        <v>24</v>
      </c>
      <c r="KJ991" s="271"/>
      <c r="KK991" s="274" t="s">
        <v>24</v>
      </c>
      <c r="KL991" s="272" t="s">
        <v>24</v>
      </c>
      <c r="KM991" s="45" t="s">
        <v>24</v>
      </c>
      <c r="KN991" s="89" t="s">
        <v>24</v>
      </c>
      <c r="KO991" s="37"/>
      <c r="KP991" s="29"/>
      <c r="KQ991" s="273" t="s">
        <v>24</v>
      </c>
      <c r="KR991" s="271"/>
      <c r="KS991" s="271" t="s">
        <v>24</v>
      </c>
      <c r="KT991" s="271"/>
      <c r="KU991" s="87" t="s">
        <v>24</v>
      </c>
      <c r="KV991" s="271"/>
      <c r="KW991" s="271" t="s">
        <v>24</v>
      </c>
      <c r="KX991" s="271"/>
      <c r="KY991" s="274" t="s">
        <v>24</v>
      </c>
      <c r="KZ991" s="272" t="s">
        <v>24</v>
      </c>
      <c r="LA991" s="45" t="s">
        <v>24</v>
      </c>
      <c r="LB991" s="89" t="s">
        <v>24</v>
      </c>
      <c r="LC991" s="37"/>
      <c r="LD991" s="29"/>
      <c r="LE991" s="47"/>
      <c r="LF991" s="45"/>
      <c r="LG991" s="45"/>
      <c r="LH991" s="45"/>
      <c r="LI991" s="45" t="s">
        <v>24</v>
      </c>
      <c r="LJ991" s="45"/>
      <c r="LK991" s="45" t="s">
        <v>24</v>
      </c>
      <c r="LL991" s="45"/>
      <c r="LM991" s="73" t="s">
        <v>24</v>
      </c>
      <c r="LN991" s="280" t="s">
        <v>24</v>
      </c>
      <c r="LO991" s="45" t="s">
        <v>24</v>
      </c>
      <c r="LP991" s="46"/>
      <c r="LQ991" s="37"/>
      <c r="LR991" s="29"/>
      <c r="LS991" s="47"/>
      <c r="LT991" s="280"/>
      <c r="LU991" s="45" t="s">
        <v>24</v>
      </c>
      <c r="LV991" s="45"/>
      <c r="LW991" s="45"/>
      <c r="LX991" s="45"/>
      <c r="LY991" s="45" t="s">
        <v>24</v>
      </c>
      <c r="LZ991" s="45"/>
      <c r="MA991" s="45"/>
      <c r="MB991" s="45"/>
      <c r="MC991" s="45" t="s">
        <v>24</v>
      </c>
      <c r="MD991" s="46" t="s">
        <v>24</v>
      </c>
      <c r="ME991" s="37"/>
      <c r="MF991" s="29"/>
      <c r="MG991" s="47"/>
      <c r="MH991" s="280"/>
      <c r="MI991" s="45" t="s">
        <v>24</v>
      </c>
      <c r="MJ991" s="45"/>
      <c r="MK991" s="45"/>
      <c r="ML991" s="45"/>
      <c r="MM991" s="45" t="s">
        <v>24</v>
      </c>
      <c r="MN991" s="45"/>
      <c r="MO991" s="45"/>
      <c r="MP991" s="45"/>
      <c r="MQ991" s="45" t="s">
        <v>24</v>
      </c>
      <c r="MR991" s="46" t="s">
        <v>24</v>
      </c>
      <c r="MS991" s="37"/>
      <c r="MT991" s="29"/>
      <c r="MU991" s="47"/>
      <c r="MV991" s="280"/>
      <c r="MW991" s="45" t="s">
        <v>24</v>
      </c>
      <c r="MX991" s="45"/>
      <c r="MY991" s="45"/>
      <c r="MZ991" s="45"/>
      <c r="NA991" s="45" t="s">
        <v>24</v>
      </c>
      <c r="NB991" s="45"/>
      <c r="NC991" s="45"/>
      <c r="ND991" s="45"/>
      <c r="NE991" s="45" t="s">
        <v>24</v>
      </c>
      <c r="NF991" s="46" t="s">
        <v>24</v>
      </c>
      <c r="NG991" s="37"/>
      <c r="NH991" s="29"/>
      <c r="NI991" s="47"/>
      <c r="NJ991" s="280"/>
      <c r="NK991" s="45" t="s">
        <v>24</v>
      </c>
      <c r="NL991" s="45"/>
      <c r="NM991" s="45"/>
      <c r="NN991" s="45"/>
      <c r="NO991" s="45" t="s">
        <v>24</v>
      </c>
      <c r="NP991" s="45"/>
      <c r="NQ991" s="45"/>
      <c r="NR991" s="45"/>
      <c r="NS991" s="45" t="s">
        <v>24</v>
      </c>
      <c r="NT991" s="46" t="s">
        <v>24</v>
      </c>
      <c r="NU991" s="37"/>
    </row>
    <row r="992" spans="1:385" ht="15.75" thickBot="1" x14ac:dyDescent="0.3">
      <c r="A992" s="38"/>
      <c r="B992" s="39"/>
      <c r="C992" s="40"/>
      <c r="D992" s="40"/>
      <c r="E992" s="40"/>
      <c r="F992" s="135"/>
      <c r="G992" s="135"/>
      <c r="H992" s="42"/>
      <c r="I992" s="45"/>
      <c r="J992" s="45" t="s">
        <v>24</v>
      </c>
      <c r="K992" s="45"/>
      <c r="L992" s="45"/>
      <c r="M992" s="45"/>
      <c r="N992" s="45" t="s">
        <v>24</v>
      </c>
      <c r="O992" s="45"/>
      <c r="P992" s="45"/>
      <c r="Q992" s="45"/>
      <c r="R992" s="45" t="s">
        <v>24</v>
      </c>
      <c r="S992" s="46" t="s">
        <v>24</v>
      </c>
      <c r="T992" s="37"/>
      <c r="U992" s="29"/>
      <c r="V992" s="47"/>
      <c r="W992" s="280"/>
      <c r="X992" s="45" t="s">
        <v>24</v>
      </c>
      <c r="Y992" s="45"/>
      <c r="Z992" s="45"/>
      <c r="AA992" s="45"/>
      <c r="AB992" s="45" t="s">
        <v>24</v>
      </c>
      <c r="AC992" s="45"/>
      <c r="AD992" s="45"/>
      <c r="AE992" s="45"/>
      <c r="AF992" s="45" t="s">
        <v>24</v>
      </c>
      <c r="AG992" s="46" t="s">
        <v>24</v>
      </c>
      <c r="AH992" s="37"/>
      <c r="AI992" s="29"/>
      <c r="AJ992" s="47"/>
      <c r="AK992" s="45"/>
      <c r="AL992" s="45" t="s">
        <v>24</v>
      </c>
      <c r="AM992" s="45"/>
      <c r="AN992" s="45" t="s">
        <v>24</v>
      </c>
      <c r="AO992" s="45"/>
      <c r="AP992" s="45" t="s">
        <v>24</v>
      </c>
      <c r="AQ992" s="45"/>
      <c r="AR992" s="45"/>
      <c r="AS992" s="45"/>
      <c r="AT992" s="45" t="s">
        <v>24</v>
      </c>
      <c r="AU992" s="46" t="s">
        <v>24</v>
      </c>
      <c r="AV992" s="37"/>
      <c r="AW992" s="29"/>
      <c r="AX992" s="47"/>
      <c r="AY992" s="45"/>
      <c r="AZ992" s="45" t="s">
        <v>24</v>
      </c>
      <c r="BA992" s="45"/>
      <c r="BB992" s="45" t="s">
        <v>24</v>
      </c>
      <c r="BC992" s="45"/>
      <c r="BD992" s="45" t="s">
        <v>24</v>
      </c>
      <c r="BE992" s="45"/>
      <c r="BF992" s="45"/>
      <c r="BG992" s="45"/>
      <c r="BH992" s="45" t="s">
        <v>24</v>
      </c>
      <c r="BI992" s="46" t="s">
        <v>24</v>
      </c>
      <c r="BJ992" s="37"/>
      <c r="BK992" s="29"/>
      <c r="BL992" s="47"/>
      <c r="BM992" s="45"/>
      <c r="BN992" s="45" t="s">
        <v>24</v>
      </c>
      <c r="BO992" s="45"/>
      <c r="BP992" s="45" t="s">
        <v>24</v>
      </c>
      <c r="BQ992" s="45"/>
      <c r="BR992" s="45" t="s">
        <v>24</v>
      </c>
      <c r="BS992" s="43"/>
      <c r="BT992" s="207" t="s">
        <v>24</v>
      </c>
      <c r="BU992" s="280" t="s">
        <v>24</v>
      </c>
      <c r="BV992" s="43" t="s">
        <v>24</v>
      </c>
      <c r="BW992" s="46" t="s">
        <v>24</v>
      </c>
      <c r="BX992" s="37"/>
      <c r="BY992" s="57"/>
      <c r="BZ992" s="47"/>
      <c r="CA992" s="45"/>
      <c r="CB992" s="45" t="s">
        <v>24</v>
      </c>
      <c r="CC992" s="45"/>
      <c r="CD992" s="45" t="s">
        <v>24</v>
      </c>
      <c r="CE992" s="45"/>
      <c r="CF992" s="45" t="s">
        <v>24</v>
      </c>
      <c r="CG992" s="43"/>
      <c r="CH992" s="207" t="s">
        <v>24</v>
      </c>
      <c r="CI992" s="280" t="s">
        <v>24</v>
      </c>
      <c r="CJ992" s="43" t="s">
        <v>24</v>
      </c>
      <c r="CK992" s="46" t="s">
        <v>24</v>
      </c>
      <c r="CL992" s="37"/>
      <c r="CM992" s="29"/>
      <c r="CN992" s="47"/>
      <c r="CO992" s="45"/>
      <c r="CP992" s="45" t="s">
        <v>24</v>
      </c>
      <c r="CQ992" s="45"/>
      <c r="CR992" s="45" t="s">
        <v>24</v>
      </c>
      <c r="CS992" s="45"/>
      <c r="CT992" s="45" t="s">
        <v>24</v>
      </c>
      <c r="CU992" s="43"/>
      <c r="CV992" s="207" t="s">
        <v>24</v>
      </c>
      <c r="CW992" s="280" t="s">
        <v>24</v>
      </c>
      <c r="CX992" s="43" t="s">
        <v>24</v>
      </c>
      <c r="CY992" s="46" t="s">
        <v>24</v>
      </c>
      <c r="CZ992" s="37"/>
      <c r="DA992" s="29"/>
      <c r="DB992" s="47"/>
      <c r="DC992" s="280"/>
      <c r="DD992" s="45" t="s">
        <v>24</v>
      </c>
      <c r="DE992" s="45"/>
      <c r="DF992" s="45"/>
      <c r="DG992" s="45"/>
      <c r="DH992" s="45" t="s">
        <v>24</v>
      </c>
      <c r="DI992" s="45"/>
      <c r="DJ992" s="45"/>
      <c r="DK992" s="45"/>
      <c r="DL992" s="45" t="s">
        <v>24</v>
      </c>
      <c r="DM992" s="46" t="s">
        <v>24</v>
      </c>
      <c r="DN992" s="37"/>
      <c r="DO992" s="29"/>
      <c r="DP992" s="47"/>
      <c r="DQ992" s="45"/>
      <c r="DR992" s="45" t="s">
        <v>24</v>
      </c>
      <c r="DS992" s="45"/>
      <c r="DT992" s="45" t="s">
        <v>24</v>
      </c>
      <c r="DU992" s="45"/>
      <c r="DV992" s="45" t="s">
        <v>24</v>
      </c>
      <c r="DW992" s="45"/>
      <c r="DX992" s="45"/>
      <c r="DY992" s="45"/>
      <c r="DZ992" s="45" t="s">
        <v>24</v>
      </c>
      <c r="EA992" s="46" t="s">
        <v>24</v>
      </c>
      <c r="EB992" s="37"/>
      <c r="GU992" s="220"/>
      <c r="HX992" s="360"/>
      <c r="HY992" s="47"/>
      <c r="HZ992" s="45"/>
      <c r="IA992" s="45" t="s">
        <v>24</v>
      </c>
      <c r="IB992" s="45"/>
      <c r="IC992" s="45" t="s">
        <v>24</v>
      </c>
      <c r="ID992" s="45"/>
      <c r="IE992" s="45" t="s">
        <v>24</v>
      </c>
      <c r="IF992" s="43"/>
      <c r="IG992" s="63" t="s">
        <v>24</v>
      </c>
      <c r="IH992" s="280" t="s">
        <v>24</v>
      </c>
      <c r="II992" s="43" t="s">
        <v>24</v>
      </c>
      <c r="IJ992" s="46" t="s">
        <v>24</v>
      </c>
      <c r="IK992" s="37"/>
      <c r="IL992" s="29"/>
      <c r="IM992" s="47"/>
      <c r="IN992" s="45"/>
      <c r="IO992" s="45" t="s">
        <v>24</v>
      </c>
      <c r="IP992" s="45"/>
      <c r="IQ992" s="45" t="s">
        <v>24</v>
      </c>
      <c r="IR992" s="45"/>
      <c r="IS992" s="45" t="s">
        <v>24</v>
      </c>
      <c r="IT992" s="43"/>
      <c r="IU992" s="207" t="s">
        <v>24</v>
      </c>
      <c r="IV992" s="280" t="s">
        <v>24</v>
      </c>
      <c r="IW992" s="43" t="s">
        <v>24</v>
      </c>
      <c r="IX992" s="46" t="s">
        <v>24</v>
      </c>
      <c r="IY992" s="37"/>
      <c r="IZ992" s="278"/>
      <c r="JA992" s="47"/>
      <c r="JB992" s="45"/>
      <c r="JC992" s="45" t="s">
        <v>24</v>
      </c>
      <c r="JD992" s="45"/>
      <c r="JE992" s="45" t="s">
        <v>24</v>
      </c>
      <c r="JF992" s="45"/>
      <c r="JG992" s="45" t="s">
        <v>24</v>
      </c>
      <c r="JH992" s="43"/>
      <c r="JI992" s="207" t="s">
        <v>24</v>
      </c>
      <c r="JJ992" s="280" t="s">
        <v>24</v>
      </c>
      <c r="JK992" s="43" t="s">
        <v>24</v>
      </c>
      <c r="JL992" s="46" t="s">
        <v>24</v>
      </c>
      <c r="JM992" s="37"/>
      <c r="JN992" s="29"/>
      <c r="JO992" s="47"/>
      <c r="JP992" s="45"/>
      <c r="JQ992" s="45" t="s">
        <v>24</v>
      </c>
      <c r="JR992" s="45"/>
      <c r="JS992" s="45" t="s">
        <v>24</v>
      </c>
      <c r="JT992" s="45"/>
      <c r="JU992" s="45" t="s">
        <v>24</v>
      </c>
      <c r="JV992" s="43"/>
      <c r="JW992" s="207" t="s">
        <v>24</v>
      </c>
      <c r="JX992" s="280" t="s">
        <v>24</v>
      </c>
      <c r="JY992" s="43" t="s">
        <v>24</v>
      </c>
      <c r="JZ992" s="46" t="s">
        <v>24</v>
      </c>
      <c r="KA992" s="37"/>
      <c r="KB992" s="51"/>
      <c r="KC992" s="47"/>
      <c r="KD992" s="45"/>
      <c r="KE992" s="45" t="s">
        <v>24</v>
      </c>
      <c r="KF992" s="45"/>
      <c r="KG992" s="45" t="s">
        <v>24</v>
      </c>
      <c r="KH992" s="45"/>
      <c r="KI992" s="45" t="s">
        <v>24</v>
      </c>
      <c r="KJ992" s="43"/>
      <c r="KK992" s="207" t="s">
        <v>24</v>
      </c>
      <c r="KL992" s="280" t="s">
        <v>24</v>
      </c>
      <c r="KM992" s="43" t="s">
        <v>24</v>
      </c>
      <c r="KN992" s="46" t="s">
        <v>24</v>
      </c>
      <c r="KO992" s="37"/>
      <c r="KP992" s="29"/>
      <c r="KQ992" s="47"/>
      <c r="KR992" s="45"/>
      <c r="KS992" s="45" t="s">
        <v>24</v>
      </c>
      <c r="KT992" s="45"/>
      <c r="KU992" s="45" t="s">
        <v>24</v>
      </c>
      <c r="KV992" s="45"/>
      <c r="KW992" s="45" t="s">
        <v>24</v>
      </c>
      <c r="KX992" s="43"/>
      <c r="KY992" s="207" t="s">
        <v>24</v>
      </c>
      <c r="KZ992" s="280" t="s">
        <v>24</v>
      </c>
      <c r="LA992" s="43" t="s">
        <v>24</v>
      </c>
      <c r="LB992" s="46" t="s">
        <v>24</v>
      </c>
      <c r="LC992" s="37"/>
      <c r="LD992" s="29"/>
      <c r="LE992" s="75"/>
      <c r="LF992" s="76"/>
      <c r="LG992" s="76"/>
      <c r="LH992" s="76"/>
      <c r="LI992" s="76" t="s">
        <v>24</v>
      </c>
      <c r="LJ992" s="76"/>
      <c r="LK992" s="76" t="s">
        <v>24</v>
      </c>
      <c r="LL992" s="76"/>
      <c r="LM992" s="78" t="s">
        <v>24</v>
      </c>
      <c r="LN992" s="284" t="s">
        <v>24</v>
      </c>
      <c r="LO992" s="76" t="s">
        <v>24</v>
      </c>
      <c r="LP992" s="80"/>
      <c r="LQ992" s="37"/>
      <c r="LR992" s="29"/>
      <c r="LS992" s="47"/>
      <c r="LT992" s="280"/>
      <c r="LU992" s="45" t="s">
        <v>24</v>
      </c>
      <c r="LV992" s="45"/>
      <c r="LW992" s="45"/>
      <c r="LX992" s="45"/>
      <c r="LY992" s="45" t="s">
        <v>24</v>
      </c>
      <c r="LZ992" s="45"/>
      <c r="MA992" s="45"/>
      <c r="MB992" s="45"/>
      <c r="MC992" s="45" t="s">
        <v>24</v>
      </c>
      <c r="MD992" s="46" t="s">
        <v>24</v>
      </c>
      <c r="ME992" s="37"/>
      <c r="MF992" s="29"/>
      <c r="MG992" s="47"/>
      <c r="MH992" s="280"/>
      <c r="MI992" s="45" t="s">
        <v>24</v>
      </c>
      <c r="MJ992" s="45"/>
      <c r="MK992" s="45"/>
      <c r="ML992" s="45"/>
      <c r="MM992" s="45" t="s">
        <v>24</v>
      </c>
      <c r="MN992" s="45"/>
      <c r="MO992" s="45"/>
      <c r="MP992" s="45"/>
      <c r="MQ992" s="45" t="s">
        <v>24</v>
      </c>
      <c r="MR992" s="46" t="s">
        <v>24</v>
      </c>
      <c r="MS992" s="37"/>
      <c r="MT992" s="29"/>
      <c r="MU992" s="47"/>
      <c r="MV992" s="280"/>
      <c r="MW992" s="45" t="s">
        <v>24</v>
      </c>
      <c r="MX992" s="45"/>
      <c r="MY992" s="45"/>
      <c r="MZ992" s="45"/>
      <c r="NA992" s="45" t="s">
        <v>24</v>
      </c>
      <c r="NB992" s="45"/>
      <c r="NC992" s="45"/>
      <c r="ND992" s="45"/>
      <c r="NE992" s="45" t="s">
        <v>24</v>
      </c>
      <c r="NF992" s="46" t="s">
        <v>24</v>
      </c>
      <c r="NG992" s="37"/>
      <c r="NH992" s="29"/>
      <c r="NI992" s="47"/>
      <c r="NJ992" s="280"/>
      <c r="NK992" s="45" t="s">
        <v>24</v>
      </c>
      <c r="NL992" s="45"/>
      <c r="NM992" s="45"/>
      <c r="NN992" s="45"/>
      <c r="NO992" s="45" t="s">
        <v>24</v>
      </c>
      <c r="NP992" s="45"/>
      <c r="NQ992" s="45"/>
      <c r="NR992" s="45"/>
      <c r="NS992" s="45" t="s">
        <v>24</v>
      </c>
      <c r="NT992" s="46" t="s">
        <v>24</v>
      </c>
      <c r="NU992" s="37"/>
    </row>
    <row r="993" spans="1:385" ht="15.75" thickTop="1" x14ac:dyDescent="0.25">
      <c r="A993" s="38"/>
      <c r="B993" s="39"/>
      <c r="C993" s="40"/>
      <c r="D993" s="40"/>
      <c r="E993" s="40"/>
      <c r="F993" s="135"/>
      <c r="G993" s="135"/>
      <c r="H993" s="42"/>
      <c r="I993" s="45"/>
      <c r="J993" s="45" t="s">
        <v>24</v>
      </c>
      <c r="K993" s="45"/>
      <c r="L993" s="45"/>
      <c r="M993" s="45"/>
      <c r="N993" s="45" t="s">
        <v>24</v>
      </c>
      <c r="O993" s="45"/>
      <c r="P993" s="45"/>
      <c r="Q993" s="45"/>
      <c r="R993" s="45" t="s">
        <v>24</v>
      </c>
      <c r="S993" s="46" t="s">
        <v>24</v>
      </c>
      <c r="T993" s="37"/>
      <c r="U993" s="29"/>
      <c r="V993" s="47"/>
      <c r="W993" s="280"/>
      <c r="X993" s="45" t="s">
        <v>24</v>
      </c>
      <c r="Y993" s="45"/>
      <c r="Z993" s="45"/>
      <c r="AA993" s="45"/>
      <c r="AB993" s="45" t="s">
        <v>24</v>
      </c>
      <c r="AC993" s="45"/>
      <c r="AD993" s="45"/>
      <c r="AE993" s="45"/>
      <c r="AF993" s="45" t="s">
        <v>24</v>
      </c>
      <c r="AG993" s="46" t="s">
        <v>24</v>
      </c>
      <c r="AH993" s="37"/>
      <c r="AI993" s="29"/>
      <c r="AJ993" s="47"/>
      <c r="AK993" s="45"/>
      <c r="AL993" s="45" t="s">
        <v>24</v>
      </c>
      <c r="AM993" s="45"/>
      <c r="AN993" s="45" t="s">
        <v>24</v>
      </c>
      <c r="AO993" s="45"/>
      <c r="AP993" s="45" t="s">
        <v>24</v>
      </c>
      <c r="AQ993" s="45"/>
      <c r="AR993" s="45"/>
      <c r="AS993" s="45"/>
      <c r="AT993" s="45" t="s">
        <v>24</v>
      </c>
      <c r="AU993" s="46" t="s">
        <v>24</v>
      </c>
      <c r="AV993" s="37"/>
      <c r="AW993" s="29"/>
      <c r="AX993" s="47"/>
      <c r="AY993" s="45"/>
      <c r="AZ993" s="45" t="s">
        <v>24</v>
      </c>
      <c r="BA993" s="45"/>
      <c r="BB993" s="45" t="s">
        <v>24</v>
      </c>
      <c r="BC993" s="45"/>
      <c r="BD993" s="45" t="s">
        <v>24</v>
      </c>
      <c r="BE993" s="45"/>
      <c r="BF993" s="45"/>
      <c r="BG993" s="45"/>
      <c r="BH993" s="45" t="s">
        <v>24</v>
      </c>
      <c r="BI993" s="46" t="s">
        <v>24</v>
      </c>
      <c r="BJ993" s="37"/>
      <c r="BK993" s="29"/>
      <c r="BL993" s="47"/>
      <c r="BM993" s="45"/>
      <c r="BN993" s="45" t="s">
        <v>24</v>
      </c>
      <c r="BO993" s="45"/>
      <c r="BP993" s="45" t="s">
        <v>24</v>
      </c>
      <c r="BQ993" s="45"/>
      <c r="BR993" s="45" t="s">
        <v>24</v>
      </c>
      <c r="BS993" s="27"/>
      <c r="BT993" s="63" t="s">
        <v>24</v>
      </c>
      <c r="BU993" s="280" t="s">
        <v>24</v>
      </c>
      <c r="BV993" s="45" t="s">
        <v>24</v>
      </c>
      <c r="BW993" s="46" t="s">
        <v>24</v>
      </c>
      <c r="BX993" s="37"/>
      <c r="BY993" s="57"/>
      <c r="BZ993" s="47"/>
      <c r="CA993" s="45"/>
      <c r="CB993" s="45" t="s">
        <v>24</v>
      </c>
      <c r="CC993" s="45"/>
      <c r="CD993" s="45" t="s">
        <v>24</v>
      </c>
      <c r="CE993" s="45"/>
      <c r="CF993" s="45" t="s">
        <v>24</v>
      </c>
      <c r="CG993" s="27"/>
      <c r="CH993" s="63" t="s">
        <v>24</v>
      </c>
      <c r="CI993" s="280" t="s">
        <v>24</v>
      </c>
      <c r="CJ993" s="45" t="s">
        <v>24</v>
      </c>
      <c r="CK993" s="46" t="s">
        <v>24</v>
      </c>
      <c r="CL993" s="37"/>
      <c r="CM993" s="29"/>
      <c r="CN993" s="47"/>
      <c r="CO993" s="45"/>
      <c r="CP993" s="45" t="s">
        <v>24</v>
      </c>
      <c r="CQ993" s="45"/>
      <c r="CR993" s="45" t="s">
        <v>24</v>
      </c>
      <c r="CS993" s="45"/>
      <c r="CT993" s="45" t="s">
        <v>24</v>
      </c>
      <c r="CU993" s="27"/>
      <c r="CV993" s="63" t="s">
        <v>24</v>
      </c>
      <c r="CW993" s="280" t="s">
        <v>24</v>
      </c>
      <c r="CX993" s="45" t="s">
        <v>24</v>
      </c>
      <c r="CY993" s="46" t="s">
        <v>24</v>
      </c>
      <c r="CZ993" s="37"/>
      <c r="DA993" s="29"/>
      <c r="DB993" s="47"/>
      <c r="DC993" s="280"/>
      <c r="DD993" s="45" t="s">
        <v>24</v>
      </c>
      <c r="DE993" s="45"/>
      <c r="DF993" s="45"/>
      <c r="DG993" s="45"/>
      <c r="DH993" s="45" t="s">
        <v>24</v>
      </c>
      <c r="DI993" s="45"/>
      <c r="DJ993" s="45"/>
      <c r="DK993" s="45"/>
      <c r="DL993" s="45" t="s">
        <v>24</v>
      </c>
      <c r="DM993" s="46" t="s">
        <v>24</v>
      </c>
      <c r="DN993" s="37"/>
      <c r="DO993" s="29"/>
      <c r="DP993" s="47"/>
      <c r="DQ993" s="45"/>
      <c r="DR993" s="45" t="s">
        <v>24</v>
      </c>
      <c r="DS993" s="45"/>
      <c r="DT993" s="45" t="s">
        <v>24</v>
      </c>
      <c r="DU993" s="45"/>
      <c r="DV993" s="45" t="s">
        <v>24</v>
      </c>
      <c r="DW993" s="45"/>
      <c r="DX993" s="45"/>
      <c r="DY993" s="45"/>
      <c r="DZ993" s="45" t="s">
        <v>24</v>
      </c>
      <c r="EA993" s="46" t="s">
        <v>24</v>
      </c>
      <c r="EB993" s="37"/>
      <c r="GU993" s="220"/>
      <c r="HX993" s="360"/>
      <c r="HY993" s="47"/>
      <c r="HZ993" s="45"/>
      <c r="IA993" s="45" t="s">
        <v>24</v>
      </c>
      <c r="IB993" s="45"/>
      <c r="IC993" s="45" t="s">
        <v>24</v>
      </c>
      <c r="ID993" s="45"/>
      <c r="IE993" s="45" t="s">
        <v>24</v>
      </c>
      <c r="IF993" s="27"/>
      <c r="IG993" s="63" t="s">
        <v>24</v>
      </c>
      <c r="IH993" s="280" t="s">
        <v>24</v>
      </c>
      <c r="II993" s="45" t="s">
        <v>24</v>
      </c>
      <c r="IJ993" s="46" t="s">
        <v>24</v>
      </c>
      <c r="IK993" s="37"/>
      <c r="IL993" s="29"/>
      <c r="IM993" s="47"/>
      <c r="IN993" s="45"/>
      <c r="IO993" s="45" t="s">
        <v>24</v>
      </c>
      <c r="IP993" s="45"/>
      <c r="IQ993" s="45" t="s">
        <v>24</v>
      </c>
      <c r="IR993" s="45"/>
      <c r="IS993" s="45" t="s">
        <v>24</v>
      </c>
      <c r="IT993" s="27"/>
      <c r="IU993" s="63" t="s">
        <v>24</v>
      </c>
      <c r="IV993" s="280" t="s">
        <v>24</v>
      </c>
      <c r="IW993" s="45" t="s">
        <v>24</v>
      </c>
      <c r="IX993" s="46" t="s">
        <v>24</v>
      </c>
      <c r="IY993" s="37"/>
      <c r="IZ993" s="278"/>
      <c r="JA993" s="47"/>
      <c r="JB993" s="45"/>
      <c r="JC993" s="45" t="s">
        <v>24</v>
      </c>
      <c r="JD993" s="45"/>
      <c r="JE993" s="45" t="s">
        <v>24</v>
      </c>
      <c r="JF993" s="45"/>
      <c r="JG993" s="45" t="s">
        <v>24</v>
      </c>
      <c r="JH993" s="27"/>
      <c r="JI993" s="63" t="s">
        <v>24</v>
      </c>
      <c r="JJ993" s="280" t="s">
        <v>24</v>
      </c>
      <c r="JK993" s="45" t="s">
        <v>24</v>
      </c>
      <c r="JL993" s="46" t="s">
        <v>24</v>
      </c>
      <c r="JM993" s="37"/>
      <c r="JN993" s="29"/>
      <c r="JO993" s="47"/>
      <c r="JP993" s="45"/>
      <c r="JQ993" s="45" t="s">
        <v>24</v>
      </c>
      <c r="JR993" s="45"/>
      <c r="JS993" s="45" t="s">
        <v>24</v>
      </c>
      <c r="JT993" s="45"/>
      <c r="JU993" s="45" t="s">
        <v>24</v>
      </c>
      <c r="JV993" s="27"/>
      <c r="JW993" s="63" t="s">
        <v>24</v>
      </c>
      <c r="JX993" s="280" t="s">
        <v>24</v>
      </c>
      <c r="JY993" s="45" t="s">
        <v>24</v>
      </c>
      <c r="JZ993" s="46" t="s">
        <v>24</v>
      </c>
      <c r="KA993" s="37"/>
      <c r="KB993" s="51"/>
      <c r="KC993" s="47"/>
      <c r="KD993" s="45"/>
      <c r="KE993" s="45" t="s">
        <v>24</v>
      </c>
      <c r="KF993" s="45"/>
      <c r="KG993" s="45" t="s">
        <v>24</v>
      </c>
      <c r="KH993" s="45"/>
      <c r="KI993" s="45" t="s">
        <v>24</v>
      </c>
      <c r="KJ993" s="27"/>
      <c r="KK993" s="63" t="s">
        <v>24</v>
      </c>
      <c r="KL993" s="280" t="s">
        <v>24</v>
      </c>
      <c r="KM993" s="45" t="s">
        <v>24</v>
      </c>
      <c r="KN993" s="46" t="s">
        <v>24</v>
      </c>
      <c r="KO993" s="37"/>
      <c r="KP993" s="29"/>
      <c r="KQ993" s="47"/>
      <c r="KR993" s="45"/>
      <c r="KS993" s="45" t="s">
        <v>24</v>
      </c>
      <c r="KT993" s="45"/>
      <c r="KU993" s="45" t="s">
        <v>24</v>
      </c>
      <c r="KV993" s="45"/>
      <c r="KW993" s="45" t="s">
        <v>24</v>
      </c>
      <c r="KX993" s="27"/>
      <c r="KY993" s="63" t="s">
        <v>24</v>
      </c>
      <c r="KZ993" s="280" t="s">
        <v>24</v>
      </c>
      <c r="LA993" s="45" t="s">
        <v>24</v>
      </c>
      <c r="LB993" s="46" t="s">
        <v>24</v>
      </c>
      <c r="LC993" s="37"/>
      <c r="LD993" s="29"/>
      <c r="LE993" s="273"/>
      <c r="LF993" s="271"/>
      <c r="LG993" s="285" t="s">
        <v>24</v>
      </c>
      <c r="LH993" s="271"/>
      <c r="LI993" s="271"/>
      <c r="LJ993" s="271"/>
      <c r="LK993" s="87"/>
      <c r="LL993" s="271"/>
      <c r="LM993" s="73"/>
      <c r="LN993" s="280"/>
      <c r="LO993" s="87" t="s">
        <v>24</v>
      </c>
      <c r="LP993" s="275"/>
      <c r="LQ993" s="37"/>
      <c r="LR993" s="29"/>
      <c r="LS993" s="47"/>
      <c r="LT993" s="280"/>
      <c r="LU993" s="45" t="s">
        <v>24</v>
      </c>
      <c r="LV993" s="45"/>
      <c r="LW993" s="45"/>
      <c r="LX993" s="45"/>
      <c r="LY993" s="45" t="s">
        <v>24</v>
      </c>
      <c r="LZ993" s="45"/>
      <c r="MA993" s="45"/>
      <c r="MB993" s="45"/>
      <c r="MC993" s="45" t="s">
        <v>24</v>
      </c>
      <c r="MD993" s="46" t="s">
        <v>24</v>
      </c>
      <c r="ME993" s="37"/>
      <c r="MF993" s="29"/>
      <c r="MG993" s="47"/>
      <c r="MH993" s="280"/>
      <c r="MI993" s="45" t="s">
        <v>24</v>
      </c>
      <c r="MJ993" s="45"/>
      <c r="MK993" s="45"/>
      <c r="ML993" s="45"/>
      <c r="MM993" s="45" t="s">
        <v>24</v>
      </c>
      <c r="MN993" s="45"/>
      <c r="MO993" s="45"/>
      <c r="MP993" s="45"/>
      <c r="MQ993" s="45" t="s">
        <v>24</v>
      </c>
      <c r="MR993" s="46" t="s">
        <v>24</v>
      </c>
      <c r="MS993" s="37"/>
      <c r="MT993" s="29"/>
      <c r="MU993" s="47"/>
      <c r="MV993" s="280"/>
      <c r="MW993" s="45" t="s">
        <v>24</v>
      </c>
      <c r="MX993" s="45"/>
      <c r="MY993" s="45"/>
      <c r="MZ993" s="45"/>
      <c r="NA993" s="45" t="s">
        <v>24</v>
      </c>
      <c r="NB993" s="45"/>
      <c r="NC993" s="45"/>
      <c r="ND993" s="45"/>
      <c r="NE993" s="45" t="s">
        <v>24</v>
      </c>
      <c r="NF993" s="46" t="s">
        <v>24</v>
      </c>
      <c r="NG993" s="37"/>
      <c r="NH993" s="29"/>
      <c r="NI993" s="47"/>
      <c r="NJ993" s="280"/>
      <c r="NK993" s="45" t="s">
        <v>24</v>
      </c>
      <c r="NL993" s="45"/>
      <c r="NM993" s="45"/>
      <c r="NN993" s="45"/>
      <c r="NO993" s="45" t="s">
        <v>24</v>
      </c>
      <c r="NP993" s="45"/>
      <c r="NQ993" s="45"/>
      <c r="NR993" s="45"/>
      <c r="NS993" s="45" t="s">
        <v>24</v>
      </c>
      <c r="NT993" s="46" t="s">
        <v>24</v>
      </c>
      <c r="NU993" s="37"/>
    </row>
    <row r="994" spans="1:385" ht="15.75" thickBot="1" x14ac:dyDescent="0.3">
      <c r="A994" s="38"/>
      <c r="B994" s="39"/>
      <c r="C994" s="40"/>
      <c r="D994" s="40"/>
      <c r="E994" s="40"/>
      <c r="F994" s="135"/>
      <c r="G994" s="135"/>
      <c r="H994" s="42"/>
      <c r="I994" s="45"/>
      <c r="J994" s="45" t="s">
        <v>24</v>
      </c>
      <c r="K994" s="45"/>
      <c r="L994" s="45"/>
      <c r="M994" s="45"/>
      <c r="N994" s="45" t="s">
        <v>24</v>
      </c>
      <c r="O994" s="45"/>
      <c r="P994" s="45"/>
      <c r="Q994" s="45"/>
      <c r="R994" s="45" t="s">
        <v>24</v>
      </c>
      <c r="S994" s="46" t="s">
        <v>24</v>
      </c>
      <c r="T994" s="37"/>
      <c r="U994" s="29"/>
      <c r="V994" s="47"/>
      <c r="W994" s="280"/>
      <c r="X994" s="45" t="s">
        <v>24</v>
      </c>
      <c r="Y994" s="45"/>
      <c r="Z994" s="45"/>
      <c r="AA994" s="45"/>
      <c r="AB994" s="45" t="s">
        <v>24</v>
      </c>
      <c r="AC994" s="45"/>
      <c r="AD994" s="45"/>
      <c r="AE994" s="45"/>
      <c r="AF994" s="45" t="s">
        <v>24</v>
      </c>
      <c r="AG994" s="46" t="s">
        <v>24</v>
      </c>
      <c r="AH994" s="37"/>
      <c r="AI994" s="29"/>
      <c r="AJ994" s="47"/>
      <c r="AK994" s="45"/>
      <c r="AL994" s="45" t="s">
        <v>24</v>
      </c>
      <c r="AM994" s="45"/>
      <c r="AN994" s="45" t="s">
        <v>24</v>
      </c>
      <c r="AO994" s="45"/>
      <c r="AP994" s="45" t="s">
        <v>24</v>
      </c>
      <c r="AQ994" s="45"/>
      <c r="AR994" s="45"/>
      <c r="AS994" s="45"/>
      <c r="AT994" s="45" t="s">
        <v>24</v>
      </c>
      <c r="AU994" s="46" t="s">
        <v>24</v>
      </c>
      <c r="AV994" s="37"/>
      <c r="AW994" s="29"/>
      <c r="AX994" s="47"/>
      <c r="AY994" s="45"/>
      <c r="AZ994" s="45" t="s">
        <v>24</v>
      </c>
      <c r="BA994" s="45"/>
      <c r="BB994" s="45" t="s">
        <v>24</v>
      </c>
      <c r="BC994" s="45"/>
      <c r="BD994" s="45" t="s">
        <v>24</v>
      </c>
      <c r="BE994" s="45"/>
      <c r="BF994" s="45"/>
      <c r="BG994" s="45"/>
      <c r="BH994" s="45" t="s">
        <v>24</v>
      </c>
      <c r="BI994" s="46" t="s">
        <v>24</v>
      </c>
      <c r="BJ994" s="37"/>
      <c r="BK994" s="29"/>
      <c r="BL994" s="75"/>
      <c r="BM994" s="76"/>
      <c r="BN994" s="76" t="s">
        <v>24</v>
      </c>
      <c r="BO994" s="76"/>
      <c r="BP994" s="76" t="s">
        <v>24</v>
      </c>
      <c r="BQ994" s="76"/>
      <c r="BR994" s="76" t="s">
        <v>24</v>
      </c>
      <c r="BS994" s="76"/>
      <c r="BT994" s="78" t="s">
        <v>24</v>
      </c>
      <c r="BU994" s="284" t="s">
        <v>24</v>
      </c>
      <c r="BV994" s="76" t="s">
        <v>24</v>
      </c>
      <c r="BW994" s="80" t="s">
        <v>24</v>
      </c>
      <c r="BX994" s="37"/>
      <c r="BY994" s="57"/>
      <c r="BZ994" s="75"/>
      <c r="CA994" s="76"/>
      <c r="CB994" s="76" t="s">
        <v>24</v>
      </c>
      <c r="CC994" s="76"/>
      <c r="CD994" s="76" t="s">
        <v>24</v>
      </c>
      <c r="CE994" s="76"/>
      <c r="CF994" s="76" t="s">
        <v>24</v>
      </c>
      <c r="CG994" s="76"/>
      <c r="CH994" s="78" t="s">
        <v>24</v>
      </c>
      <c r="CI994" s="284" t="s">
        <v>24</v>
      </c>
      <c r="CJ994" s="76" t="s">
        <v>24</v>
      </c>
      <c r="CK994" s="80" t="s">
        <v>24</v>
      </c>
      <c r="CL994" s="37"/>
      <c r="CM994" s="29"/>
      <c r="CN994" s="75"/>
      <c r="CO994" s="76"/>
      <c r="CP994" s="76" t="s">
        <v>24</v>
      </c>
      <c r="CQ994" s="76"/>
      <c r="CR994" s="76" t="s">
        <v>24</v>
      </c>
      <c r="CS994" s="76"/>
      <c r="CT994" s="76" t="s">
        <v>24</v>
      </c>
      <c r="CU994" s="76"/>
      <c r="CV994" s="78" t="s">
        <v>24</v>
      </c>
      <c r="CW994" s="284" t="s">
        <v>24</v>
      </c>
      <c r="CX994" s="76" t="s">
        <v>24</v>
      </c>
      <c r="CY994" s="80" t="s">
        <v>24</v>
      </c>
      <c r="CZ994" s="37"/>
      <c r="DA994" s="29"/>
      <c r="DB994" s="47"/>
      <c r="DC994" s="280"/>
      <c r="DD994" s="45" t="s">
        <v>24</v>
      </c>
      <c r="DE994" s="45"/>
      <c r="DF994" s="45"/>
      <c r="DG994" s="45"/>
      <c r="DH994" s="45" t="s">
        <v>24</v>
      </c>
      <c r="DI994" s="45"/>
      <c r="DJ994" s="45"/>
      <c r="DK994" s="45"/>
      <c r="DL994" s="45" t="s">
        <v>24</v>
      </c>
      <c r="DM994" s="46" t="s">
        <v>24</v>
      </c>
      <c r="DN994" s="37"/>
      <c r="DO994" s="29"/>
      <c r="DP994" s="47"/>
      <c r="DQ994" s="45"/>
      <c r="DR994" s="45" t="s">
        <v>24</v>
      </c>
      <c r="DS994" s="45"/>
      <c r="DT994" s="45" t="s">
        <v>24</v>
      </c>
      <c r="DU994" s="45"/>
      <c r="DV994" s="45" t="s">
        <v>24</v>
      </c>
      <c r="DW994" s="45"/>
      <c r="DX994" s="45"/>
      <c r="DY994" s="45"/>
      <c r="DZ994" s="45" t="s">
        <v>24</v>
      </c>
      <c r="EA994" s="46" t="s">
        <v>24</v>
      </c>
      <c r="EB994" s="37"/>
      <c r="GU994" s="220"/>
      <c r="HX994" s="360"/>
      <c r="HY994" s="75"/>
      <c r="HZ994" s="76"/>
      <c r="IA994" s="76" t="s">
        <v>24</v>
      </c>
      <c r="IB994" s="76"/>
      <c r="IC994" s="76" t="s">
        <v>24</v>
      </c>
      <c r="ID994" s="76"/>
      <c r="IE994" s="76" t="s">
        <v>24</v>
      </c>
      <c r="IF994" s="76"/>
      <c r="IG994" s="78" t="s">
        <v>24</v>
      </c>
      <c r="IH994" s="284" t="s">
        <v>24</v>
      </c>
      <c r="II994" s="76" t="s">
        <v>24</v>
      </c>
      <c r="IJ994" s="80" t="s">
        <v>24</v>
      </c>
      <c r="IK994" s="37"/>
      <c r="IL994" s="29"/>
      <c r="IM994" s="75"/>
      <c r="IN994" s="76"/>
      <c r="IO994" s="76" t="s">
        <v>24</v>
      </c>
      <c r="IP994" s="76"/>
      <c r="IQ994" s="76" t="s">
        <v>24</v>
      </c>
      <c r="IR994" s="76"/>
      <c r="IS994" s="76" t="s">
        <v>24</v>
      </c>
      <c r="IT994" s="76"/>
      <c r="IU994" s="78" t="s">
        <v>24</v>
      </c>
      <c r="IV994" s="284" t="s">
        <v>24</v>
      </c>
      <c r="IW994" s="76" t="s">
        <v>24</v>
      </c>
      <c r="IX994" s="80" t="s">
        <v>24</v>
      </c>
      <c r="IY994" s="37"/>
      <c r="IZ994" s="278"/>
      <c r="JA994" s="75"/>
      <c r="JB994" s="76"/>
      <c r="JC994" s="76" t="s">
        <v>24</v>
      </c>
      <c r="JD994" s="76"/>
      <c r="JE994" s="76" t="s">
        <v>24</v>
      </c>
      <c r="JF994" s="76"/>
      <c r="JG994" s="76" t="s">
        <v>24</v>
      </c>
      <c r="JH994" s="76"/>
      <c r="JI994" s="78" t="s">
        <v>24</v>
      </c>
      <c r="JJ994" s="284" t="s">
        <v>24</v>
      </c>
      <c r="JK994" s="76" t="s">
        <v>24</v>
      </c>
      <c r="JL994" s="80" t="s">
        <v>24</v>
      </c>
      <c r="JM994" s="37"/>
      <c r="JN994" s="29"/>
      <c r="JO994" s="75"/>
      <c r="JP994" s="76"/>
      <c r="JQ994" s="76" t="s">
        <v>24</v>
      </c>
      <c r="JR994" s="76"/>
      <c r="JS994" s="76" t="s">
        <v>24</v>
      </c>
      <c r="JT994" s="76"/>
      <c r="JU994" s="76" t="s">
        <v>24</v>
      </c>
      <c r="JV994" s="76"/>
      <c r="JW994" s="78" t="s">
        <v>24</v>
      </c>
      <c r="JX994" s="284" t="s">
        <v>24</v>
      </c>
      <c r="JY994" s="76" t="s">
        <v>24</v>
      </c>
      <c r="JZ994" s="80" t="s">
        <v>24</v>
      </c>
      <c r="KA994" s="37"/>
      <c r="KB994" s="51"/>
      <c r="KC994" s="75"/>
      <c r="KD994" s="76"/>
      <c r="KE994" s="76" t="s">
        <v>24</v>
      </c>
      <c r="KF994" s="76"/>
      <c r="KG994" s="76" t="s">
        <v>24</v>
      </c>
      <c r="KH994" s="76"/>
      <c r="KI994" s="76" t="s">
        <v>24</v>
      </c>
      <c r="KJ994" s="76"/>
      <c r="KK994" s="78" t="s">
        <v>24</v>
      </c>
      <c r="KL994" s="284" t="s">
        <v>24</v>
      </c>
      <c r="KM994" s="76" t="s">
        <v>24</v>
      </c>
      <c r="KN994" s="80" t="s">
        <v>24</v>
      </c>
      <c r="KO994" s="37"/>
      <c r="KP994" s="29"/>
      <c r="KQ994" s="75"/>
      <c r="KR994" s="76"/>
      <c r="KS994" s="76" t="s">
        <v>24</v>
      </c>
      <c r="KT994" s="76"/>
      <c r="KU994" s="76" t="s">
        <v>24</v>
      </c>
      <c r="KV994" s="76"/>
      <c r="KW994" s="76" t="s">
        <v>24</v>
      </c>
      <c r="KX994" s="76"/>
      <c r="KY994" s="78" t="s">
        <v>24</v>
      </c>
      <c r="KZ994" s="284" t="s">
        <v>24</v>
      </c>
      <c r="LA994" s="76" t="s">
        <v>24</v>
      </c>
      <c r="LB994" s="80" t="s">
        <v>24</v>
      </c>
      <c r="LC994" s="37"/>
      <c r="LD994" s="29"/>
      <c r="LE994" s="47"/>
      <c r="LF994" s="45"/>
      <c r="LG994" s="45"/>
      <c r="LH994" s="45"/>
      <c r="LI994" s="45"/>
      <c r="LJ994" s="45"/>
      <c r="LK994" s="45"/>
      <c r="LL994" s="45"/>
      <c r="LM994" s="63"/>
      <c r="LN994" s="280"/>
      <c r="LO994" s="45" t="s">
        <v>24</v>
      </c>
      <c r="LP994" s="46"/>
      <c r="LQ994" s="37"/>
      <c r="LR994" s="29"/>
      <c r="LS994" s="47"/>
      <c r="LT994" s="280"/>
      <c r="LU994" s="45" t="s">
        <v>24</v>
      </c>
      <c r="LV994" s="45"/>
      <c r="LW994" s="45"/>
      <c r="LX994" s="45"/>
      <c r="LY994" s="45" t="s">
        <v>24</v>
      </c>
      <c r="LZ994" s="45"/>
      <c r="MA994" s="45"/>
      <c r="MB994" s="45"/>
      <c r="MC994" s="45" t="s">
        <v>24</v>
      </c>
      <c r="MD994" s="46" t="s">
        <v>24</v>
      </c>
      <c r="ME994" s="37"/>
      <c r="MF994" s="29"/>
      <c r="MG994" s="47"/>
      <c r="MH994" s="280"/>
      <c r="MI994" s="45" t="s">
        <v>24</v>
      </c>
      <c r="MJ994" s="45"/>
      <c r="MK994" s="45"/>
      <c r="ML994" s="45"/>
      <c r="MM994" s="45" t="s">
        <v>24</v>
      </c>
      <c r="MN994" s="45"/>
      <c r="MO994" s="45"/>
      <c r="MP994" s="45"/>
      <c r="MQ994" s="45" t="s">
        <v>24</v>
      </c>
      <c r="MR994" s="46" t="s">
        <v>24</v>
      </c>
      <c r="MS994" s="37"/>
      <c r="MT994" s="29"/>
      <c r="MU994" s="47"/>
      <c r="MV994" s="280"/>
      <c r="MW994" s="45" t="s">
        <v>24</v>
      </c>
      <c r="MX994" s="45"/>
      <c r="MY994" s="45"/>
      <c r="MZ994" s="45"/>
      <c r="NA994" s="45" t="s">
        <v>24</v>
      </c>
      <c r="NB994" s="45"/>
      <c r="NC994" s="45"/>
      <c r="ND994" s="45"/>
      <c r="NE994" s="45" t="s">
        <v>24</v>
      </c>
      <c r="NF994" s="46" t="s">
        <v>24</v>
      </c>
      <c r="NG994" s="37"/>
      <c r="NH994" s="29"/>
      <c r="NI994" s="47"/>
      <c r="NJ994" s="280"/>
      <c r="NK994" s="45" t="s">
        <v>24</v>
      </c>
      <c r="NL994" s="45"/>
      <c r="NM994" s="45"/>
      <c r="NN994" s="45"/>
      <c r="NO994" s="45" t="s">
        <v>24</v>
      </c>
      <c r="NP994" s="45"/>
      <c r="NQ994" s="45"/>
      <c r="NR994" s="45"/>
      <c r="NS994" s="45" t="s">
        <v>24</v>
      </c>
      <c r="NT994" s="46" t="s">
        <v>24</v>
      </c>
      <c r="NU994" s="37"/>
    </row>
    <row r="995" spans="1:385" ht="16.5" thickTop="1" thickBot="1" x14ac:dyDescent="0.3">
      <c r="A995" s="38"/>
      <c r="B995" s="39"/>
      <c r="C995" s="40"/>
      <c r="D995" s="40"/>
      <c r="E995" s="40"/>
      <c r="F995" s="135"/>
      <c r="G995" s="135"/>
      <c r="H995" s="42"/>
      <c r="I995" s="45"/>
      <c r="J995" s="45" t="s">
        <v>24</v>
      </c>
      <c r="K995" s="45"/>
      <c r="L995" s="45"/>
      <c r="M995" s="45"/>
      <c r="N995" s="45" t="s">
        <v>24</v>
      </c>
      <c r="O995" s="45"/>
      <c r="P995" s="45"/>
      <c r="Q995" s="45"/>
      <c r="R995" s="45" t="s">
        <v>24</v>
      </c>
      <c r="S995" s="46" t="s">
        <v>24</v>
      </c>
      <c r="T995" s="37"/>
      <c r="U995" s="29"/>
      <c r="V995" s="47"/>
      <c r="W995" s="280"/>
      <c r="X995" s="45" t="s">
        <v>24</v>
      </c>
      <c r="Y995" s="45"/>
      <c r="Z995" s="45"/>
      <c r="AA995" s="45"/>
      <c r="AB995" s="45" t="s">
        <v>24</v>
      </c>
      <c r="AC995" s="45"/>
      <c r="AD995" s="45"/>
      <c r="AE995" s="45"/>
      <c r="AF995" s="45" t="s">
        <v>24</v>
      </c>
      <c r="AG995" s="46" t="s">
        <v>24</v>
      </c>
      <c r="AH995" s="37"/>
      <c r="AI995" s="29"/>
      <c r="AJ995" s="47"/>
      <c r="AK995" s="45"/>
      <c r="AL995" s="45" t="s">
        <v>24</v>
      </c>
      <c r="AM995" s="45"/>
      <c r="AN995" s="45" t="s">
        <v>24</v>
      </c>
      <c r="AO995" s="45"/>
      <c r="AP995" s="45" t="s">
        <v>24</v>
      </c>
      <c r="AQ995" s="45"/>
      <c r="AR995" s="45"/>
      <c r="AS995" s="45"/>
      <c r="AT995" s="45" t="s">
        <v>24</v>
      </c>
      <c r="AU995" s="46" t="s">
        <v>24</v>
      </c>
      <c r="AV995" s="37"/>
      <c r="AW995" s="29"/>
      <c r="AX995" s="47"/>
      <c r="AY995" s="45"/>
      <c r="AZ995" s="45" t="s">
        <v>24</v>
      </c>
      <c r="BA995" s="45"/>
      <c r="BB995" s="45" t="s">
        <v>24</v>
      </c>
      <c r="BC995" s="45"/>
      <c r="BD995" s="45" t="s">
        <v>24</v>
      </c>
      <c r="BE995" s="45"/>
      <c r="BF995" s="45"/>
      <c r="BG995" s="45"/>
      <c r="BH995" s="45" t="s">
        <v>24</v>
      </c>
      <c r="BI995" s="46" t="s">
        <v>24</v>
      </c>
      <c r="BJ995" s="37"/>
      <c r="BK995" s="29"/>
      <c r="BL995" s="273" t="s">
        <v>24</v>
      </c>
      <c r="BM995" s="271"/>
      <c r="BN995" s="271" t="s">
        <v>24</v>
      </c>
      <c r="BO995" s="271"/>
      <c r="BP995" s="87" t="s">
        <v>24</v>
      </c>
      <c r="BQ995" s="271"/>
      <c r="BR995" s="271" t="s">
        <v>24</v>
      </c>
      <c r="BS995" s="271"/>
      <c r="BT995" s="274" t="s">
        <v>24</v>
      </c>
      <c r="BU995" s="272" t="s">
        <v>24</v>
      </c>
      <c r="BV995" s="87" t="s">
        <v>24</v>
      </c>
      <c r="BW995" s="89" t="s">
        <v>24</v>
      </c>
      <c r="BX995" s="37"/>
      <c r="BY995" s="57"/>
      <c r="BZ995" s="273" t="s">
        <v>24</v>
      </c>
      <c r="CA995" s="271"/>
      <c r="CB995" s="271" t="s">
        <v>24</v>
      </c>
      <c r="CC995" s="271"/>
      <c r="CD995" s="87" t="s">
        <v>24</v>
      </c>
      <c r="CE995" s="271"/>
      <c r="CF995" s="271" t="s">
        <v>24</v>
      </c>
      <c r="CG995" s="271"/>
      <c r="CH995" s="274" t="s">
        <v>24</v>
      </c>
      <c r="CI995" s="272" t="s">
        <v>24</v>
      </c>
      <c r="CJ995" s="87" t="s">
        <v>24</v>
      </c>
      <c r="CK995" s="89" t="s">
        <v>24</v>
      </c>
      <c r="CL995" s="37"/>
      <c r="CM995" s="29"/>
      <c r="CN995" s="273" t="s">
        <v>24</v>
      </c>
      <c r="CO995" s="271"/>
      <c r="CP995" s="271" t="s">
        <v>24</v>
      </c>
      <c r="CQ995" s="271"/>
      <c r="CR995" s="87" t="s">
        <v>24</v>
      </c>
      <c r="CS995" s="271"/>
      <c r="CT995" s="271" t="s">
        <v>24</v>
      </c>
      <c r="CU995" s="271"/>
      <c r="CV995" s="274" t="s">
        <v>24</v>
      </c>
      <c r="CW995" s="272" t="s">
        <v>24</v>
      </c>
      <c r="CX995" s="87" t="s">
        <v>24</v>
      </c>
      <c r="CY995" s="89" t="s">
        <v>24</v>
      </c>
      <c r="CZ995" s="37"/>
      <c r="DA995" s="29"/>
      <c r="DB995" s="47"/>
      <c r="DC995" s="280"/>
      <c r="DD995" s="45" t="s">
        <v>24</v>
      </c>
      <c r="DE995" s="45"/>
      <c r="DF995" s="45"/>
      <c r="DG995" s="45"/>
      <c r="DH995" s="45" t="s">
        <v>24</v>
      </c>
      <c r="DI995" s="45"/>
      <c r="DJ995" s="45"/>
      <c r="DK995" s="45"/>
      <c r="DL995" s="45" t="s">
        <v>24</v>
      </c>
      <c r="DM995" s="46" t="s">
        <v>24</v>
      </c>
      <c r="DN995" s="37"/>
      <c r="DO995" s="29"/>
      <c r="DP995" s="47"/>
      <c r="DQ995" s="45"/>
      <c r="DR995" s="45" t="s">
        <v>24</v>
      </c>
      <c r="DS995" s="45"/>
      <c r="DT995" s="45" t="s">
        <v>24</v>
      </c>
      <c r="DU995" s="45"/>
      <c r="DV995" s="45" t="s">
        <v>24</v>
      </c>
      <c r="DW995" s="45"/>
      <c r="DX995" s="45"/>
      <c r="DY995" s="45"/>
      <c r="DZ995" s="45" t="s">
        <v>24</v>
      </c>
      <c r="EA995" s="46" t="s">
        <v>24</v>
      </c>
      <c r="EB995" s="37"/>
      <c r="GU995" s="220"/>
      <c r="HX995" s="360"/>
      <c r="HY995" s="273" t="s">
        <v>24</v>
      </c>
      <c r="HZ995" s="271"/>
      <c r="IA995" s="271" t="s">
        <v>24</v>
      </c>
      <c r="IB995" s="271"/>
      <c r="IC995" s="87" t="s">
        <v>24</v>
      </c>
      <c r="ID995" s="271"/>
      <c r="IE995" s="271" t="s">
        <v>24</v>
      </c>
      <c r="IF995" s="271"/>
      <c r="IG995" s="274" t="s">
        <v>24</v>
      </c>
      <c r="IH995" s="272" t="s">
        <v>24</v>
      </c>
      <c r="II995" s="87" t="s">
        <v>24</v>
      </c>
      <c r="IJ995" s="89" t="s">
        <v>24</v>
      </c>
      <c r="IK995" s="37"/>
      <c r="IL995" s="29"/>
      <c r="IM995" s="273" t="s">
        <v>24</v>
      </c>
      <c r="IN995" s="271"/>
      <c r="IO995" s="271" t="s">
        <v>24</v>
      </c>
      <c r="IP995" s="271"/>
      <c r="IQ995" s="87" t="s">
        <v>24</v>
      </c>
      <c r="IR995" s="271"/>
      <c r="IS995" s="271" t="s">
        <v>24</v>
      </c>
      <c r="IT995" s="271"/>
      <c r="IU995" s="274" t="s">
        <v>24</v>
      </c>
      <c r="IV995" s="272" t="s">
        <v>24</v>
      </c>
      <c r="IW995" s="87" t="s">
        <v>24</v>
      </c>
      <c r="IX995" s="89" t="s">
        <v>24</v>
      </c>
      <c r="IY995" s="37"/>
      <c r="IZ995" s="278"/>
      <c r="JA995" s="273" t="s">
        <v>24</v>
      </c>
      <c r="JB995" s="271"/>
      <c r="JC995" s="271" t="s">
        <v>24</v>
      </c>
      <c r="JD995" s="271"/>
      <c r="JE995" s="87" t="s">
        <v>24</v>
      </c>
      <c r="JF995" s="271"/>
      <c r="JG995" s="271" t="s">
        <v>24</v>
      </c>
      <c r="JH995" s="271"/>
      <c r="JI995" s="274" t="s">
        <v>24</v>
      </c>
      <c r="JJ995" s="272" t="s">
        <v>24</v>
      </c>
      <c r="JK995" s="87" t="s">
        <v>24</v>
      </c>
      <c r="JL995" s="89" t="s">
        <v>24</v>
      </c>
      <c r="JM995" s="37"/>
      <c r="JN995" s="29"/>
      <c r="JO995" s="273" t="s">
        <v>24</v>
      </c>
      <c r="JP995" s="271"/>
      <c r="JQ995" s="271" t="s">
        <v>24</v>
      </c>
      <c r="JR995" s="271"/>
      <c r="JS995" s="87" t="s">
        <v>24</v>
      </c>
      <c r="JT995" s="271"/>
      <c r="JU995" s="271" t="s">
        <v>24</v>
      </c>
      <c r="JV995" s="271"/>
      <c r="JW995" s="274" t="s">
        <v>24</v>
      </c>
      <c r="JX995" s="272" t="s">
        <v>24</v>
      </c>
      <c r="JY995" s="87" t="s">
        <v>24</v>
      </c>
      <c r="JZ995" s="89" t="s">
        <v>24</v>
      </c>
      <c r="KA995" s="37"/>
      <c r="KB995" s="51"/>
      <c r="KC995" s="273" t="s">
        <v>24</v>
      </c>
      <c r="KD995" s="271"/>
      <c r="KE995" s="271" t="s">
        <v>24</v>
      </c>
      <c r="KF995" s="271"/>
      <c r="KG995" s="87" t="s">
        <v>24</v>
      </c>
      <c r="KH995" s="271"/>
      <c r="KI995" s="271" t="s">
        <v>24</v>
      </c>
      <c r="KJ995" s="271"/>
      <c r="KK995" s="274" t="s">
        <v>24</v>
      </c>
      <c r="KL995" s="272" t="s">
        <v>24</v>
      </c>
      <c r="KM995" s="87" t="s">
        <v>24</v>
      </c>
      <c r="KN995" s="89" t="s">
        <v>24</v>
      </c>
      <c r="KO995" s="37"/>
      <c r="KP995" s="29"/>
      <c r="KQ995" s="273" t="s">
        <v>24</v>
      </c>
      <c r="KR995" s="271"/>
      <c r="KS995" s="271" t="s">
        <v>24</v>
      </c>
      <c r="KT995" s="271"/>
      <c r="KU995" s="87" t="s">
        <v>24</v>
      </c>
      <c r="KV995" s="271"/>
      <c r="KW995" s="271" t="s">
        <v>24</v>
      </c>
      <c r="KX995" s="271"/>
      <c r="KY995" s="274" t="s">
        <v>24</v>
      </c>
      <c r="KZ995" s="272" t="s">
        <v>24</v>
      </c>
      <c r="LA995" s="87" t="s">
        <v>24</v>
      </c>
      <c r="LB995" s="89" t="s">
        <v>24</v>
      </c>
      <c r="LC995" s="37"/>
      <c r="LD995" s="29"/>
      <c r="LE995" s="75"/>
      <c r="LF995" s="76"/>
      <c r="LG995" s="76"/>
      <c r="LH995" s="76"/>
      <c r="LI995" s="76"/>
      <c r="LJ995" s="76"/>
      <c r="LK995" s="76"/>
      <c r="LL995" s="76"/>
      <c r="LM995" s="78"/>
      <c r="LN995" s="284"/>
      <c r="LO995" s="76" t="s">
        <v>24</v>
      </c>
      <c r="LP995" s="80"/>
      <c r="LQ995" s="37"/>
      <c r="LR995" s="29"/>
      <c r="LS995" s="47"/>
      <c r="LT995" s="280"/>
      <c r="LU995" s="45" t="s">
        <v>24</v>
      </c>
      <c r="LV995" s="45"/>
      <c r="LW995" s="45"/>
      <c r="LX995" s="45"/>
      <c r="LY995" s="45" t="s">
        <v>24</v>
      </c>
      <c r="LZ995" s="45"/>
      <c r="MA995" s="45"/>
      <c r="MB995" s="45"/>
      <c r="MC995" s="45" t="s">
        <v>24</v>
      </c>
      <c r="MD995" s="46" t="s">
        <v>24</v>
      </c>
      <c r="ME995" s="37"/>
      <c r="MF995" s="29"/>
      <c r="MG995" s="47"/>
      <c r="MH995" s="280"/>
      <c r="MI995" s="45" t="s">
        <v>24</v>
      </c>
      <c r="MJ995" s="45"/>
      <c r="MK995" s="45"/>
      <c r="ML995" s="45"/>
      <c r="MM995" s="45" t="s">
        <v>24</v>
      </c>
      <c r="MN995" s="45"/>
      <c r="MO995" s="45"/>
      <c r="MP995" s="45"/>
      <c r="MQ995" s="45" t="s">
        <v>24</v>
      </c>
      <c r="MR995" s="46" t="s">
        <v>24</v>
      </c>
      <c r="MS995" s="37"/>
      <c r="MT995" s="29"/>
      <c r="MU995" s="47"/>
      <c r="MV995" s="280"/>
      <c r="MW995" s="45" t="s">
        <v>24</v>
      </c>
      <c r="MX995" s="45"/>
      <c r="MY995" s="45"/>
      <c r="MZ995" s="45"/>
      <c r="NA995" s="45" t="s">
        <v>24</v>
      </c>
      <c r="NB995" s="45"/>
      <c r="NC995" s="45"/>
      <c r="ND995" s="45"/>
      <c r="NE995" s="45" t="s">
        <v>24</v>
      </c>
      <c r="NF995" s="46" t="s">
        <v>24</v>
      </c>
      <c r="NG995" s="37"/>
      <c r="NH995" s="29"/>
      <c r="NI995" s="47"/>
      <c r="NJ995" s="280"/>
      <c r="NK995" s="45" t="s">
        <v>24</v>
      </c>
      <c r="NL995" s="45"/>
      <c r="NM995" s="45"/>
      <c r="NN995" s="45"/>
      <c r="NO995" s="45" t="s">
        <v>24</v>
      </c>
      <c r="NP995" s="45"/>
      <c r="NQ995" s="45"/>
      <c r="NR995" s="45"/>
      <c r="NS995" s="45" t="s">
        <v>24</v>
      </c>
      <c r="NT995" s="46" t="s">
        <v>24</v>
      </c>
      <c r="NU995" s="37"/>
    </row>
    <row r="996" spans="1:385" ht="15.75" thickTop="1" x14ac:dyDescent="0.25">
      <c r="A996" s="38"/>
      <c r="B996" s="39"/>
      <c r="C996" s="40"/>
      <c r="D996" s="40"/>
      <c r="E996" s="40"/>
      <c r="F996" s="135"/>
      <c r="G996" s="135"/>
      <c r="H996" s="42"/>
      <c r="I996" s="45"/>
      <c r="J996" s="45" t="s">
        <v>24</v>
      </c>
      <c r="K996" s="45"/>
      <c r="L996" s="45"/>
      <c r="M996" s="45"/>
      <c r="N996" s="45" t="s">
        <v>24</v>
      </c>
      <c r="O996" s="45"/>
      <c r="P996" s="45"/>
      <c r="Q996" s="45"/>
      <c r="R996" s="45" t="s">
        <v>24</v>
      </c>
      <c r="S996" s="46" t="s">
        <v>24</v>
      </c>
      <c r="T996" s="37"/>
      <c r="U996" s="29"/>
      <c r="V996" s="47"/>
      <c r="W996" s="280"/>
      <c r="X996" s="45" t="s">
        <v>24</v>
      </c>
      <c r="Y996" s="45"/>
      <c r="Z996" s="45"/>
      <c r="AA996" s="45"/>
      <c r="AB996" s="45" t="s">
        <v>24</v>
      </c>
      <c r="AC996" s="45"/>
      <c r="AD996" s="45"/>
      <c r="AE996" s="45"/>
      <c r="AF996" s="45" t="s">
        <v>24</v>
      </c>
      <c r="AG996" s="46" t="s">
        <v>24</v>
      </c>
      <c r="AH996" s="37"/>
      <c r="AI996" s="29"/>
      <c r="AJ996" s="47"/>
      <c r="AK996" s="45"/>
      <c r="AL996" s="45" t="s">
        <v>24</v>
      </c>
      <c r="AM996" s="45"/>
      <c r="AN996" s="45" t="s">
        <v>24</v>
      </c>
      <c r="AO996" s="45"/>
      <c r="AP996" s="45" t="s">
        <v>24</v>
      </c>
      <c r="AQ996" s="45"/>
      <c r="AR996" s="45"/>
      <c r="AS996" s="45"/>
      <c r="AT996" s="45" t="s">
        <v>24</v>
      </c>
      <c r="AU996" s="46" t="s">
        <v>24</v>
      </c>
      <c r="AV996" s="37"/>
      <c r="AW996" s="29"/>
      <c r="AX996" s="47"/>
      <c r="AY996" s="45"/>
      <c r="AZ996" s="45" t="s">
        <v>24</v>
      </c>
      <c r="BA996" s="45"/>
      <c r="BB996" s="45" t="s">
        <v>24</v>
      </c>
      <c r="BC996" s="45"/>
      <c r="BD996" s="45" t="s">
        <v>24</v>
      </c>
      <c r="BE996" s="45"/>
      <c r="BF996" s="45"/>
      <c r="BG996" s="45"/>
      <c r="BH996" s="45" t="s">
        <v>24</v>
      </c>
      <c r="BI996" s="46" t="s">
        <v>24</v>
      </c>
      <c r="BJ996" s="37"/>
      <c r="BK996" s="29"/>
      <c r="BL996" s="47"/>
      <c r="BM996" s="45"/>
      <c r="BN996" s="45" t="s">
        <v>24</v>
      </c>
      <c r="BO996" s="45"/>
      <c r="BP996" s="45" t="s">
        <v>24</v>
      </c>
      <c r="BQ996" s="45"/>
      <c r="BR996" s="45" t="s">
        <v>24</v>
      </c>
      <c r="BS996" s="45"/>
      <c r="BT996" s="63" t="s">
        <v>24</v>
      </c>
      <c r="BU996" s="280" t="s">
        <v>24</v>
      </c>
      <c r="BV996" s="45" t="s">
        <v>24</v>
      </c>
      <c r="BW996" s="46" t="s">
        <v>24</v>
      </c>
      <c r="BX996" s="37"/>
      <c r="BY996" s="57"/>
      <c r="BZ996" s="47"/>
      <c r="CA996" s="45"/>
      <c r="CB996" s="45" t="s">
        <v>24</v>
      </c>
      <c r="CC996" s="45"/>
      <c r="CD996" s="45" t="s">
        <v>24</v>
      </c>
      <c r="CE996" s="45"/>
      <c r="CF996" s="45" t="s">
        <v>24</v>
      </c>
      <c r="CG996" s="45"/>
      <c r="CH996" s="63" t="s">
        <v>24</v>
      </c>
      <c r="CI996" s="280" t="s">
        <v>24</v>
      </c>
      <c r="CJ996" s="45" t="s">
        <v>24</v>
      </c>
      <c r="CK996" s="46" t="s">
        <v>24</v>
      </c>
      <c r="CL996" s="37"/>
      <c r="CM996" s="29"/>
      <c r="CN996" s="47"/>
      <c r="CO996" s="45"/>
      <c r="CP996" s="45" t="s">
        <v>24</v>
      </c>
      <c r="CQ996" s="45"/>
      <c r="CR996" s="45" t="s">
        <v>24</v>
      </c>
      <c r="CS996" s="45"/>
      <c r="CT996" s="45" t="s">
        <v>24</v>
      </c>
      <c r="CU996" s="45"/>
      <c r="CV996" s="63" t="s">
        <v>24</v>
      </c>
      <c r="CW996" s="280" t="s">
        <v>24</v>
      </c>
      <c r="CX996" s="45" t="s">
        <v>24</v>
      </c>
      <c r="CY996" s="46" t="s">
        <v>24</v>
      </c>
      <c r="CZ996" s="37"/>
      <c r="DA996" s="29"/>
      <c r="DB996" s="47"/>
      <c r="DC996" s="280"/>
      <c r="DD996" s="45" t="s">
        <v>24</v>
      </c>
      <c r="DE996" s="45"/>
      <c r="DF996" s="45"/>
      <c r="DG996" s="45"/>
      <c r="DH996" s="45" t="s">
        <v>24</v>
      </c>
      <c r="DI996" s="45"/>
      <c r="DJ996" s="45"/>
      <c r="DK996" s="45"/>
      <c r="DL996" s="45" t="s">
        <v>24</v>
      </c>
      <c r="DM996" s="46" t="s">
        <v>24</v>
      </c>
      <c r="DN996" s="37"/>
      <c r="DO996" s="29"/>
      <c r="DP996" s="47"/>
      <c r="DQ996" s="45"/>
      <c r="DR996" s="45" t="s">
        <v>24</v>
      </c>
      <c r="DS996" s="45"/>
      <c r="DT996" s="45" t="s">
        <v>24</v>
      </c>
      <c r="DU996" s="45"/>
      <c r="DV996" s="45" t="s">
        <v>24</v>
      </c>
      <c r="DW996" s="45"/>
      <c r="DX996" s="45"/>
      <c r="DY996" s="45"/>
      <c r="DZ996" s="45" t="s">
        <v>24</v>
      </c>
      <c r="EA996" s="46" t="s">
        <v>24</v>
      </c>
      <c r="EB996" s="37"/>
      <c r="GU996" s="220"/>
      <c r="HX996" s="360"/>
      <c r="HY996" s="47"/>
      <c r="HZ996" s="45"/>
      <c r="IA996" s="45" t="s">
        <v>24</v>
      </c>
      <c r="IB996" s="45"/>
      <c r="IC996" s="45" t="s">
        <v>24</v>
      </c>
      <c r="ID996" s="45"/>
      <c r="IE996" s="45" t="s">
        <v>24</v>
      </c>
      <c r="IF996" s="45"/>
      <c r="IG996" s="63" t="s">
        <v>24</v>
      </c>
      <c r="IH996" s="280" t="s">
        <v>24</v>
      </c>
      <c r="II996" s="45" t="s">
        <v>24</v>
      </c>
      <c r="IJ996" s="46" t="s">
        <v>24</v>
      </c>
      <c r="IK996" s="37"/>
      <c r="IL996" s="29"/>
      <c r="IM996" s="47"/>
      <c r="IN996" s="45"/>
      <c r="IO996" s="45" t="s">
        <v>24</v>
      </c>
      <c r="IP996" s="45"/>
      <c r="IQ996" s="45" t="s">
        <v>24</v>
      </c>
      <c r="IR996" s="45"/>
      <c r="IS996" s="45" t="s">
        <v>24</v>
      </c>
      <c r="IT996" s="45"/>
      <c r="IU996" s="63" t="s">
        <v>24</v>
      </c>
      <c r="IV996" s="280" t="s">
        <v>24</v>
      </c>
      <c r="IW996" s="45" t="s">
        <v>24</v>
      </c>
      <c r="IX996" s="46" t="s">
        <v>24</v>
      </c>
      <c r="IY996" s="37"/>
      <c r="IZ996" s="278"/>
      <c r="JA996" s="47"/>
      <c r="JB996" s="45"/>
      <c r="JC996" s="45" t="s">
        <v>24</v>
      </c>
      <c r="JD996" s="45"/>
      <c r="JE996" s="45" t="s">
        <v>24</v>
      </c>
      <c r="JF996" s="45"/>
      <c r="JG996" s="45" t="s">
        <v>24</v>
      </c>
      <c r="JH996" s="45"/>
      <c r="JI996" s="63" t="s">
        <v>24</v>
      </c>
      <c r="JJ996" s="280" t="s">
        <v>24</v>
      </c>
      <c r="JK996" s="45" t="s">
        <v>24</v>
      </c>
      <c r="JL996" s="46" t="s">
        <v>24</v>
      </c>
      <c r="JM996" s="37"/>
      <c r="JN996" s="29"/>
      <c r="JO996" s="47"/>
      <c r="JP996" s="45"/>
      <c r="JQ996" s="45" t="s">
        <v>24</v>
      </c>
      <c r="JR996" s="45"/>
      <c r="JS996" s="45" t="s">
        <v>24</v>
      </c>
      <c r="JT996" s="45"/>
      <c r="JU996" s="45" t="s">
        <v>24</v>
      </c>
      <c r="JV996" s="45"/>
      <c r="JW996" s="63" t="s">
        <v>24</v>
      </c>
      <c r="JX996" s="280" t="s">
        <v>24</v>
      </c>
      <c r="JY996" s="45" t="s">
        <v>24</v>
      </c>
      <c r="JZ996" s="46" t="s">
        <v>24</v>
      </c>
      <c r="KA996" s="37"/>
      <c r="KB996" s="51"/>
      <c r="KC996" s="47"/>
      <c r="KD996" s="45"/>
      <c r="KE996" s="45" t="s">
        <v>24</v>
      </c>
      <c r="KF996" s="45"/>
      <c r="KG996" s="45" t="s">
        <v>24</v>
      </c>
      <c r="KH996" s="45"/>
      <c r="KI996" s="45" t="s">
        <v>24</v>
      </c>
      <c r="KJ996" s="45"/>
      <c r="KK996" s="63" t="s">
        <v>24</v>
      </c>
      <c r="KL996" s="280" t="s">
        <v>24</v>
      </c>
      <c r="KM996" s="45" t="s">
        <v>24</v>
      </c>
      <c r="KN996" s="46" t="s">
        <v>24</v>
      </c>
      <c r="KO996" s="37"/>
      <c r="KP996" s="29"/>
      <c r="KQ996" s="47"/>
      <c r="KR996" s="45"/>
      <c r="KS996" s="45" t="s">
        <v>24</v>
      </c>
      <c r="KT996" s="45"/>
      <c r="KU996" s="45" t="s">
        <v>24</v>
      </c>
      <c r="KV996" s="45"/>
      <c r="KW996" s="45" t="s">
        <v>24</v>
      </c>
      <c r="KX996" s="45"/>
      <c r="KY996" s="63" t="s">
        <v>24</v>
      </c>
      <c r="KZ996" s="280" t="s">
        <v>24</v>
      </c>
      <c r="LA996" s="45" t="s">
        <v>24</v>
      </c>
      <c r="LB996" s="46" t="s">
        <v>24</v>
      </c>
      <c r="LC996" s="37"/>
      <c r="LD996" s="29"/>
      <c r="LE996" s="273"/>
      <c r="LF996" s="271"/>
      <c r="LG996" s="285" t="s">
        <v>24</v>
      </c>
      <c r="LH996" s="271"/>
      <c r="LI996" s="271"/>
      <c r="LJ996" s="271"/>
      <c r="LK996" s="87"/>
      <c r="LL996" s="271"/>
      <c r="LM996" s="73"/>
      <c r="LN996" s="280"/>
      <c r="LO996" s="87" t="s">
        <v>24</v>
      </c>
      <c r="LP996" s="275"/>
      <c r="LQ996" s="37"/>
      <c r="LR996" s="29"/>
      <c r="LS996" s="47"/>
      <c r="LT996" s="280"/>
      <c r="LU996" s="45" t="s">
        <v>24</v>
      </c>
      <c r="LV996" s="45"/>
      <c r="LW996" s="45"/>
      <c r="LX996" s="45"/>
      <c r="LY996" s="45" t="s">
        <v>24</v>
      </c>
      <c r="LZ996" s="45"/>
      <c r="MA996" s="45"/>
      <c r="MB996" s="45"/>
      <c r="MC996" s="45" t="s">
        <v>24</v>
      </c>
      <c r="MD996" s="46" t="s">
        <v>24</v>
      </c>
      <c r="ME996" s="37"/>
      <c r="MF996" s="29"/>
      <c r="MG996" s="47"/>
      <c r="MH996" s="280"/>
      <c r="MI996" s="45" t="s">
        <v>24</v>
      </c>
      <c r="MJ996" s="45"/>
      <c r="MK996" s="45"/>
      <c r="ML996" s="45"/>
      <c r="MM996" s="45" t="s">
        <v>24</v>
      </c>
      <c r="MN996" s="45"/>
      <c r="MO996" s="45"/>
      <c r="MP996" s="45"/>
      <c r="MQ996" s="45" t="s">
        <v>24</v>
      </c>
      <c r="MR996" s="46" t="s">
        <v>24</v>
      </c>
      <c r="MS996" s="37"/>
      <c r="MT996" s="29"/>
      <c r="MU996" s="47"/>
      <c r="MV996" s="280"/>
      <c r="MW996" s="45" t="s">
        <v>24</v>
      </c>
      <c r="MX996" s="45"/>
      <c r="MY996" s="45"/>
      <c r="MZ996" s="45"/>
      <c r="NA996" s="45" t="s">
        <v>24</v>
      </c>
      <c r="NB996" s="45"/>
      <c r="NC996" s="45"/>
      <c r="ND996" s="45"/>
      <c r="NE996" s="45" t="s">
        <v>24</v>
      </c>
      <c r="NF996" s="46" t="s">
        <v>24</v>
      </c>
      <c r="NG996" s="37"/>
      <c r="NH996" s="29"/>
      <c r="NI996" s="47"/>
      <c r="NJ996" s="280"/>
      <c r="NK996" s="45" t="s">
        <v>24</v>
      </c>
      <c r="NL996" s="45"/>
      <c r="NM996" s="45"/>
      <c r="NN996" s="45"/>
      <c r="NO996" s="45" t="s">
        <v>24</v>
      </c>
      <c r="NP996" s="45"/>
      <c r="NQ996" s="45"/>
      <c r="NR996" s="45"/>
      <c r="NS996" s="45" t="s">
        <v>24</v>
      </c>
      <c r="NT996" s="46" t="s">
        <v>24</v>
      </c>
      <c r="NU996" s="37"/>
    </row>
    <row r="997" spans="1:385" x14ac:dyDescent="0.25">
      <c r="A997" s="38"/>
      <c r="B997" s="39"/>
      <c r="C997" s="40"/>
      <c r="D997" s="40"/>
      <c r="E997" s="40"/>
      <c r="F997" s="135"/>
      <c r="G997" s="135"/>
      <c r="H997" s="42"/>
      <c r="I997" s="45"/>
      <c r="J997" s="45" t="s">
        <v>24</v>
      </c>
      <c r="K997" s="45"/>
      <c r="L997" s="45"/>
      <c r="M997" s="45"/>
      <c r="N997" s="45" t="s">
        <v>24</v>
      </c>
      <c r="O997" s="45"/>
      <c r="P997" s="45"/>
      <c r="Q997" s="45"/>
      <c r="R997" s="45" t="s">
        <v>24</v>
      </c>
      <c r="S997" s="46" t="s">
        <v>24</v>
      </c>
      <c r="T997" s="37"/>
      <c r="U997" s="29"/>
      <c r="V997" s="47"/>
      <c r="W997" s="280"/>
      <c r="X997" s="45" t="s">
        <v>24</v>
      </c>
      <c r="Y997" s="45"/>
      <c r="Z997" s="45"/>
      <c r="AA997" s="45"/>
      <c r="AB997" s="45" t="s">
        <v>24</v>
      </c>
      <c r="AC997" s="45"/>
      <c r="AD997" s="45"/>
      <c r="AE997" s="45"/>
      <c r="AF997" s="45" t="s">
        <v>24</v>
      </c>
      <c r="AG997" s="46" t="s">
        <v>24</v>
      </c>
      <c r="AH997" s="37"/>
      <c r="AI997" s="29"/>
      <c r="AJ997" s="47"/>
      <c r="AK997" s="45"/>
      <c r="AL997" s="45" t="s">
        <v>24</v>
      </c>
      <c r="AM997" s="45"/>
      <c r="AN997" s="45" t="s">
        <v>24</v>
      </c>
      <c r="AO997" s="45"/>
      <c r="AP997" s="45" t="s">
        <v>24</v>
      </c>
      <c r="AQ997" s="45"/>
      <c r="AR997" s="45"/>
      <c r="AS997" s="45"/>
      <c r="AT997" s="45" t="s">
        <v>24</v>
      </c>
      <c r="AU997" s="46" t="s">
        <v>24</v>
      </c>
      <c r="AV997" s="37"/>
      <c r="AW997" s="29"/>
      <c r="AX997" s="47"/>
      <c r="AY997" s="45"/>
      <c r="AZ997" s="45" t="s">
        <v>24</v>
      </c>
      <c r="BA997" s="45"/>
      <c r="BB997" s="45" t="s">
        <v>24</v>
      </c>
      <c r="BC997" s="45"/>
      <c r="BD997" s="45" t="s">
        <v>24</v>
      </c>
      <c r="BE997" s="45"/>
      <c r="BF997" s="45"/>
      <c r="BG997" s="45"/>
      <c r="BH997" s="45" t="s">
        <v>24</v>
      </c>
      <c r="BI997" s="46" t="s">
        <v>24</v>
      </c>
      <c r="BJ997" s="37"/>
      <c r="BK997" s="29"/>
      <c r="BL997" s="47"/>
      <c r="BM997" s="45"/>
      <c r="BN997" s="45" t="s">
        <v>24</v>
      </c>
      <c r="BO997" s="45"/>
      <c r="BP997" s="45" t="s">
        <v>24</v>
      </c>
      <c r="BQ997" s="45"/>
      <c r="BR997" s="45" t="s">
        <v>24</v>
      </c>
      <c r="BS997" s="45"/>
      <c r="BT997" s="63" t="s">
        <v>24</v>
      </c>
      <c r="BU997" s="280" t="s">
        <v>24</v>
      </c>
      <c r="BV997" s="45" t="s">
        <v>24</v>
      </c>
      <c r="BW997" s="46" t="s">
        <v>24</v>
      </c>
      <c r="BX997" s="37"/>
      <c r="BY997" s="57"/>
      <c r="BZ997" s="47"/>
      <c r="CA997" s="45"/>
      <c r="CB997" s="45" t="s">
        <v>24</v>
      </c>
      <c r="CC997" s="45"/>
      <c r="CD997" s="45" t="s">
        <v>24</v>
      </c>
      <c r="CE997" s="45"/>
      <c r="CF997" s="45" t="s">
        <v>24</v>
      </c>
      <c r="CG997" s="45"/>
      <c r="CH997" s="63" t="s">
        <v>24</v>
      </c>
      <c r="CI997" s="280" t="s">
        <v>24</v>
      </c>
      <c r="CJ997" s="45" t="s">
        <v>24</v>
      </c>
      <c r="CK997" s="46" t="s">
        <v>24</v>
      </c>
      <c r="CL997" s="37"/>
      <c r="CM997" s="29"/>
      <c r="CN997" s="47"/>
      <c r="CO997" s="45"/>
      <c r="CP997" s="45" t="s">
        <v>24</v>
      </c>
      <c r="CQ997" s="45"/>
      <c r="CR997" s="45" t="s">
        <v>24</v>
      </c>
      <c r="CS997" s="45"/>
      <c r="CT997" s="45" t="s">
        <v>24</v>
      </c>
      <c r="CU997" s="45"/>
      <c r="CV997" s="63" t="s">
        <v>24</v>
      </c>
      <c r="CW997" s="280" t="s">
        <v>24</v>
      </c>
      <c r="CX997" s="45" t="s">
        <v>24</v>
      </c>
      <c r="CY997" s="46" t="s">
        <v>24</v>
      </c>
      <c r="CZ997" s="37"/>
      <c r="DA997" s="29"/>
      <c r="DB997" s="47"/>
      <c r="DC997" s="280"/>
      <c r="DD997" s="45" t="s">
        <v>24</v>
      </c>
      <c r="DE997" s="45"/>
      <c r="DF997" s="45"/>
      <c r="DG997" s="45"/>
      <c r="DH997" s="45" t="s">
        <v>24</v>
      </c>
      <c r="DI997" s="45"/>
      <c r="DJ997" s="45"/>
      <c r="DK997" s="45"/>
      <c r="DL997" s="45" t="s">
        <v>24</v>
      </c>
      <c r="DM997" s="46" t="s">
        <v>24</v>
      </c>
      <c r="DN997" s="37"/>
      <c r="DO997" s="29"/>
      <c r="DP997" s="47"/>
      <c r="DQ997" s="45"/>
      <c r="DR997" s="45" t="s">
        <v>24</v>
      </c>
      <c r="DS997" s="45"/>
      <c r="DT997" s="45" t="s">
        <v>24</v>
      </c>
      <c r="DU997" s="45"/>
      <c r="DV997" s="45" t="s">
        <v>24</v>
      </c>
      <c r="DW997" s="45"/>
      <c r="DX997" s="45"/>
      <c r="DY997" s="45"/>
      <c r="DZ997" s="45" t="s">
        <v>24</v>
      </c>
      <c r="EA997" s="46" t="s">
        <v>24</v>
      </c>
      <c r="EB997" s="37"/>
      <c r="GU997" s="220"/>
      <c r="HX997" s="360"/>
      <c r="HY997" s="47"/>
      <c r="HZ997" s="45"/>
      <c r="IA997" s="45" t="s">
        <v>24</v>
      </c>
      <c r="IB997" s="45"/>
      <c r="IC997" s="45" t="s">
        <v>24</v>
      </c>
      <c r="ID997" s="45"/>
      <c r="IE997" s="45" t="s">
        <v>24</v>
      </c>
      <c r="IF997" s="45"/>
      <c r="IG997" s="63" t="s">
        <v>24</v>
      </c>
      <c r="IH997" s="280" t="s">
        <v>24</v>
      </c>
      <c r="II997" s="45" t="s">
        <v>24</v>
      </c>
      <c r="IJ997" s="46" t="s">
        <v>24</v>
      </c>
      <c r="IK997" s="37"/>
      <c r="IL997" s="29"/>
      <c r="IM997" s="47"/>
      <c r="IN997" s="45"/>
      <c r="IO997" s="45" t="s">
        <v>24</v>
      </c>
      <c r="IP997" s="45"/>
      <c r="IQ997" s="45" t="s">
        <v>24</v>
      </c>
      <c r="IR997" s="45"/>
      <c r="IS997" s="45" t="s">
        <v>24</v>
      </c>
      <c r="IT997" s="45"/>
      <c r="IU997" s="63" t="s">
        <v>24</v>
      </c>
      <c r="IV997" s="280" t="s">
        <v>24</v>
      </c>
      <c r="IW997" s="45" t="s">
        <v>24</v>
      </c>
      <c r="IX997" s="46" t="s">
        <v>24</v>
      </c>
      <c r="IY997" s="37"/>
      <c r="IZ997" s="278"/>
      <c r="JA997" s="47"/>
      <c r="JB997" s="45"/>
      <c r="JC997" s="45" t="s">
        <v>24</v>
      </c>
      <c r="JD997" s="45"/>
      <c r="JE997" s="45" t="s">
        <v>24</v>
      </c>
      <c r="JF997" s="45"/>
      <c r="JG997" s="45" t="s">
        <v>24</v>
      </c>
      <c r="JH997" s="45"/>
      <c r="JI997" s="63" t="s">
        <v>24</v>
      </c>
      <c r="JJ997" s="280" t="s">
        <v>24</v>
      </c>
      <c r="JK997" s="45" t="s">
        <v>24</v>
      </c>
      <c r="JL997" s="46" t="s">
        <v>24</v>
      </c>
      <c r="JM997" s="37"/>
      <c r="JN997" s="29"/>
      <c r="JO997" s="47"/>
      <c r="JP997" s="45"/>
      <c r="JQ997" s="45" t="s">
        <v>24</v>
      </c>
      <c r="JR997" s="45"/>
      <c r="JS997" s="45" t="s">
        <v>24</v>
      </c>
      <c r="JT997" s="45"/>
      <c r="JU997" s="45" t="s">
        <v>24</v>
      </c>
      <c r="JV997" s="45"/>
      <c r="JW997" s="63" t="s">
        <v>24</v>
      </c>
      <c r="JX997" s="280" t="s">
        <v>24</v>
      </c>
      <c r="JY997" s="45" t="s">
        <v>24</v>
      </c>
      <c r="JZ997" s="46" t="s">
        <v>24</v>
      </c>
      <c r="KA997" s="37"/>
      <c r="KB997" s="51"/>
      <c r="KC997" s="47"/>
      <c r="KD997" s="45"/>
      <c r="KE997" s="45" t="s">
        <v>24</v>
      </c>
      <c r="KF997" s="45"/>
      <c r="KG997" s="45" t="s">
        <v>24</v>
      </c>
      <c r="KH997" s="45"/>
      <c r="KI997" s="45" t="s">
        <v>24</v>
      </c>
      <c r="KJ997" s="45"/>
      <c r="KK997" s="63" t="s">
        <v>24</v>
      </c>
      <c r="KL997" s="280" t="s">
        <v>24</v>
      </c>
      <c r="KM997" s="45" t="s">
        <v>24</v>
      </c>
      <c r="KN997" s="46" t="s">
        <v>24</v>
      </c>
      <c r="KO997" s="37"/>
      <c r="KP997" s="29"/>
      <c r="KQ997" s="47"/>
      <c r="KR997" s="45"/>
      <c r="KS997" s="45" t="s">
        <v>24</v>
      </c>
      <c r="KT997" s="45"/>
      <c r="KU997" s="45" t="s">
        <v>24</v>
      </c>
      <c r="KV997" s="45"/>
      <c r="KW997" s="45" t="s">
        <v>24</v>
      </c>
      <c r="KX997" s="45"/>
      <c r="KY997" s="63" t="s">
        <v>24</v>
      </c>
      <c r="KZ997" s="280" t="s">
        <v>24</v>
      </c>
      <c r="LA997" s="45" t="s">
        <v>24</v>
      </c>
      <c r="LB997" s="46" t="s">
        <v>24</v>
      </c>
      <c r="LC997" s="37"/>
      <c r="LD997" s="29"/>
      <c r="LE997" s="273"/>
      <c r="LF997" s="271"/>
      <c r="LG997" s="45"/>
      <c r="LH997" s="45"/>
      <c r="LI997" s="45"/>
      <c r="LJ997" s="45"/>
      <c r="LK997" s="45"/>
      <c r="LL997" s="45"/>
      <c r="LM997" s="63"/>
      <c r="LN997" s="280"/>
      <c r="LO997" s="45" t="s">
        <v>24</v>
      </c>
      <c r="LP997" s="46"/>
      <c r="LQ997" s="37"/>
      <c r="LR997" s="29"/>
      <c r="LS997" s="47"/>
      <c r="LT997" s="280"/>
      <c r="LU997" s="45" t="s">
        <v>24</v>
      </c>
      <c r="LV997" s="45"/>
      <c r="LW997" s="45"/>
      <c r="LX997" s="45"/>
      <c r="LY997" s="45" t="s">
        <v>24</v>
      </c>
      <c r="LZ997" s="45"/>
      <c r="MA997" s="45"/>
      <c r="MB997" s="45"/>
      <c r="MC997" s="45" t="s">
        <v>24</v>
      </c>
      <c r="MD997" s="46" t="s">
        <v>24</v>
      </c>
      <c r="ME997" s="37"/>
      <c r="MF997" s="29"/>
      <c r="MG997" s="47"/>
      <c r="MH997" s="280"/>
      <c r="MI997" s="45" t="s">
        <v>24</v>
      </c>
      <c r="MJ997" s="45"/>
      <c r="MK997" s="45"/>
      <c r="ML997" s="45"/>
      <c r="MM997" s="45" t="s">
        <v>24</v>
      </c>
      <c r="MN997" s="45"/>
      <c r="MO997" s="45"/>
      <c r="MP997" s="45"/>
      <c r="MQ997" s="45" t="s">
        <v>24</v>
      </c>
      <c r="MR997" s="46" t="s">
        <v>24</v>
      </c>
      <c r="MS997" s="37"/>
      <c r="MT997" s="29"/>
      <c r="MU997" s="47"/>
      <c r="MV997" s="280"/>
      <c r="MW997" s="45" t="s">
        <v>24</v>
      </c>
      <c r="MX997" s="45"/>
      <c r="MY997" s="45"/>
      <c r="MZ997" s="45"/>
      <c r="NA997" s="45" t="s">
        <v>24</v>
      </c>
      <c r="NB997" s="45"/>
      <c r="NC997" s="45"/>
      <c r="ND997" s="45"/>
      <c r="NE997" s="45" t="s">
        <v>24</v>
      </c>
      <c r="NF997" s="46" t="s">
        <v>24</v>
      </c>
      <c r="NG997" s="37"/>
      <c r="NH997" s="29"/>
      <c r="NI997" s="47"/>
      <c r="NJ997" s="280"/>
      <c r="NK997" s="45" t="s">
        <v>24</v>
      </c>
      <c r="NL997" s="45"/>
      <c r="NM997" s="45"/>
      <c r="NN997" s="45"/>
      <c r="NO997" s="45" t="s">
        <v>24</v>
      </c>
      <c r="NP997" s="45"/>
      <c r="NQ997" s="45"/>
      <c r="NR997" s="45"/>
      <c r="NS997" s="45" t="s">
        <v>24</v>
      </c>
      <c r="NT997" s="46" t="s">
        <v>24</v>
      </c>
      <c r="NU997" s="37"/>
    </row>
    <row r="998" spans="1:385" ht="15.75" thickBot="1" x14ac:dyDescent="0.3">
      <c r="A998" s="38"/>
      <c r="B998" s="39"/>
      <c r="C998" s="40"/>
      <c r="D998" s="40"/>
      <c r="E998" s="40"/>
      <c r="F998" s="135"/>
      <c r="G998" s="135"/>
      <c r="H998" s="42"/>
      <c r="I998" s="45"/>
      <c r="J998" s="45" t="s">
        <v>24</v>
      </c>
      <c r="K998" s="45"/>
      <c r="L998" s="45"/>
      <c r="M998" s="45"/>
      <c r="N998" s="45" t="s">
        <v>24</v>
      </c>
      <c r="O998" s="45"/>
      <c r="P998" s="45"/>
      <c r="Q998" s="45"/>
      <c r="R998" s="45" t="s">
        <v>24</v>
      </c>
      <c r="S998" s="46" t="s">
        <v>24</v>
      </c>
      <c r="T998" s="37"/>
      <c r="U998" s="29"/>
      <c r="V998" s="47"/>
      <c r="W998" s="280"/>
      <c r="X998" s="45" t="s">
        <v>24</v>
      </c>
      <c r="Y998" s="45"/>
      <c r="Z998" s="45"/>
      <c r="AA998" s="45"/>
      <c r="AB998" s="45" t="s">
        <v>24</v>
      </c>
      <c r="AC998" s="45"/>
      <c r="AD998" s="45"/>
      <c r="AE998" s="45"/>
      <c r="AF998" s="45" t="s">
        <v>24</v>
      </c>
      <c r="AG998" s="46" t="s">
        <v>24</v>
      </c>
      <c r="AH998" s="37"/>
      <c r="AI998" s="29"/>
      <c r="AJ998" s="47"/>
      <c r="AK998" s="45"/>
      <c r="AL998" s="45" t="s">
        <v>24</v>
      </c>
      <c r="AM998" s="45"/>
      <c r="AN998" s="45" t="s">
        <v>24</v>
      </c>
      <c r="AO998" s="45"/>
      <c r="AP998" s="45" t="s">
        <v>24</v>
      </c>
      <c r="AQ998" s="45"/>
      <c r="AR998" s="45"/>
      <c r="AS998" s="45"/>
      <c r="AT998" s="45" t="s">
        <v>24</v>
      </c>
      <c r="AU998" s="46" t="s">
        <v>24</v>
      </c>
      <c r="AV998" s="37"/>
      <c r="AW998" s="29"/>
      <c r="AX998" s="47"/>
      <c r="AY998" s="45"/>
      <c r="AZ998" s="45" t="s">
        <v>24</v>
      </c>
      <c r="BA998" s="45"/>
      <c r="BB998" s="45" t="s">
        <v>24</v>
      </c>
      <c r="BC998" s="45"/>
      <c r="BD998" s="45" t="s">
        <v>24</v>
      </c>
      <c r="BE998" s="45"/>
      <c r="BF998" s="45"/>
      <c r="BG998" s="45"/>
      <c r="BH998" s="45" t="s">
        <v>24</v>
      </c>
      <c r="BI998" s="46" t="s">
        <v>24</v>
      </c>
      <c r="BJ998" s="37"/>
      <c r="BK998" s="29"/>
      <c r="BL998" s="75"/>
      <c r="BM998" s="76"/>
      <c r="BN998" s="76" t="s">
        <v>24</v>
      </c>
      <c r="BO998" s="76"/>
      <c r="BP998" s="76" t="s">
        <v>24</v>
      </c>
      <c r="BQ998" s="76"/>
      <c r="BR998" s="76" t="s">
        <v>24</v>
      </c>
      <c r="BS998" s="76"/>
      <c r="BT998" s="78" t="s">
        <v>24</v>
      </c>
      <c r="BU998" s="284" t="s">
        <v>24</v>
      </c>
      <c r="BV998" s="76" t="s">
        <v>24</v>
      </c>
      <c r="BW998" s="80" t="s">
        <v>24</v>
      </c>
      <c r="BX998" s="37"/>
      <c r="BY998" s="57"/>
      <c r="BZ998" s="75"/>
      <c r="CA998" s="76"/>
      <c r="CB998" s="76" t="s">
        <v>24</v>
      </c>
      <c r="CC998" s="76"/>
      <c r="CD998" s="76" t="s">
        <v>24</v>
      </c>
      <c r="CE998" s="76"/>
      <c r="CF998" s="76" t="s">
        <v>24</v>
      </c>
      <c r="CG998" s="76"/>
      <c r="CH998" s="78" t="s">
        <v>24</v>
      </c>
      <c r="CI998" s="284" t="s">
        <v>24</v>
      </c>
      <c r="CJ998" s="76" t="s">
        <v>24</v>
      </c>
      <c r="CK998" s="80" t="s">
        <v>24</v>
      </c>
      <c r="CL998" s="37"/>
      <c r="CM998" s="29"/>
      <c r="CN998" s="75"/>
      <c r="CO998" s="76"/>
      <c r="CP998" s="76" t="s">
        <v>24</v>
      </c>
      <c r="CQ998" s="76"/>
      <c r="CR998" s="76" t="s">
        <v>24</v>
      </c>
      <c r="CS998" s="76"/>
      <c r="CT998" s="76" t="s">
        <v>24</v>
      </c>
      <c r="CU998" s="76"/>
      <c r="CV998" s="78" t="s">
        <v>24</v>
      </c>
      <c r="CW998" s="284" t="s">
        <v>24</v>
      </c>
      <c r="CX998" s="76" t="s">
        <v>24</v>
      </c>
      <c r="CY998" s="80" t="s">
        <v>24</v>
      </c>
      <c r="CZ998" s="37"/>
      <c r="DA998" s="29"/>
      <c r="DB998" s="47"/>
      <c r="DC998" s="280"/>
      <c r="DD998" s="45" t="s">
        <v>24</v>
      </c>
      <c r="DE998" s="45"/>
      <c r="DF998" s="45"/>
      <c r="DG998" s="45"/>
      <c r="DH998" s="45" t="s">
        <v>24</v>
      </c>
      <c r="DI998" s="45"/>
      <c r="DJ998" s="45"/>
      <c r="DK998" s="45"/>
      <c r="DL998" s="45" t="s">
        <v>24</v>
      </c>
      <c r="DM998" s="46" t="s">
        <v>24</v>
      </c>
      <c r="DN998" s="37"/>
      <c r="DO998" s="29"/>
      <c r="DP998" s="47"/>
      <c r="DQ998" s="45"/>
      <c r="DR998" s="45" t="s">
        <v>24</v>
      </c>
      <c r="DS998" s="45"/>
      <c r="DT998" s="45" t="s">
        <v>24</v>
      </c>
      <c r="DU998" s="45"/>
      <c r="DV998" s="45" t="s">
        <v>24</v>
      </c>
      <c r="DW998" s="45"/>
      <c r="DX998" s="45"/>
      <c r="DY998" s="45"/>
      <c r="DZ998" s="45" t="s">
        <v>24</v>
      </c>
      <c r="EA998" s="46" t="s">
        <v>24</v>
      </c>
      <c r="EB998" s="37"/>
      <c r="GU998" s="220"/>
      <c r="HX998" s="360"/>
      <c r="HY998" s="75"/>
      <c r="HZ998" s="76"/>
      <c r="IA998" s="76" t="s">
        <v>24</v>
      </c>
      <c r="IB998" s="76"/>
      <c r="IC998" s="76" t="s">
        <v>24</v>
      </c>
      <c r="ID998" s="76"/>
      <c r="IE998" s="76" t="s">
        <v>24</v>
      </c>
      <c r="IF998" s="76"/>
      <c r="IG998" s="78" t="s">
        <v>24</v>
      </c>
      <c r="IH998" s="284" t="s">
        <v>24</v>
      </c>
      <c r="II998" s="76" t="s">
        <v>24</v>
      </c>
      <c r="IJ998" s="80" t="s">
        <v>24</v>
      </c>
      <c r="IK998" s="37"/>
      <c r="IL998" s="29"/>
      <c r="IM998" s="75"/>
      <c r="IN998" s="76"/>
      <c r="IO998" s="76" t="s">
        <v>24</v>
      </c>
      <c r="IP998" s="76"/>
      <c r="IQ998" s="76" t="s">
        <v>24</v>
      </c>
      <c r="IR998" s="76"/>
      <c r="IS998" s="76" t="s">
        <v>24</v>
      </c>
      <c r="IT998" s="76"/>
      <c r="IU998" s="78" t="s">
        <v>24</v>
      </c>
      <c r="IV998" s="284" t="s">
        <v>24</v>
      </c>
      <c r="IW998" s="76" t="s">
        <v>24</v>
      </c>
      <c r="IX998" s="80" t="s">
        <v>24</v>
      </c>
      <c r="IY998" s="37"/>
      <c r="IZ998" s="278"/>
      <c r="JA998" s="75"/>
      <c r="JB998" s="76"/>
      <c r="JC998" s="76" t="s">
        <v>24</v>
      </c>
      <c r="JD998" s="76"/>
      <c r="JE998" s="76" t="s">
        <v>24</v>
      </c>
      <c r="JF998" s="76"/>
      <c r="JG998" s="76" t="s">
        <v>24</v>
      </c>
      <c r="JH998" s="76"/>
      <c r="JI998" s="78" t="s">
        <v>24</v>
      </c>
      <c r="JJ998" s="284" t="s">
        <v>24</v>
      </c>
      <c r="JK998" s="76" t="s">
        <v>24</v>
      </c>
      <c r="JL998" s="80" t="s">
        <v>24</v>
      </c>
      <c r="JM998" s="37"/>
      <c r="JN998" s="29"/>
      <c r="JO998" s="75"/>
      <c r="JP998" s="76"/>
      <c r="JQ998" s="76" t="s">
        <v>24</v>
      </c>
      <c r="JR998" s="76"/>
      <c r="JS998" s="76" t="s">
        <v>24</v>
      </c>
      <c r="JT998" s="76"/>
      <c r="JU998" s="76" t="s">
        <v>24</v>
      </c>
      <c r="JV998" s="76"/>
      <c r="JW998" s="78" t="s">
        <v>24</v>
      </c>
      <c r="JX998" s="284" t="s">
        <v>24</v>
      </c>
      <c r="JY998" s="76" t="s">
        <v>24</v>
      </c>
      <c r="JZ998" s="80" t="s">
        <v>24</v>
      </c>
      <c r="KA998" s="37"/>
      <c r="KB998" s="51"/>
      <c r="KC998" s="75"/>
      <c r="KD998" s="76"/>
      <c r="KE998" s="76" t="s">
        <v>24</v>
      </c>
      <c r="KF998" s="76"/>
      <c r="KG998" s="76" t="s">
        <v>24</v>
      </c>
      <c r="KH998" s="76"/>
      <c r="KI998" s="76" t="s">
        <v>24</v>
      </c>
      <c r="KJ998" s="76"/>
      <c r="KK998" s="78" t="s">
        <v>24</v>
      </c>
      <c r="KL998" s="284" t="s">
        <v>24</v>
      </c>
      <c r="KM998" s="76" t="s">
        <v>24</v>
      </c>
      <c r="KN998" s="80" t="s">
        <v>24</v>
      </c>
      <c r="KO998" s="37"/>
      <c r="KP998" s="29"/>
      <c r="KQ998" s="75"/>
      <c r="KR998" s="76"/>
      <c r="KS998" s="76" t="s">
        <v>24</v>
      </c>
      <c r="KT998" s="76"/>
      <c r="KU998" s="76" t="s">
        <v>24</v>
      </c>
      <c r="KV998" s="76"/>
      <c r="KW998" s="76" t="s">
        <v>24</v>
      </c>
      <c r="KX998" s="76"/>
      <c r="KY998" s="78" t="s">
        <v>24</v>
      </c>
      <c r="KZ998" s="284" t="s">
        <v>24</v>
      </c>
      <c r="LA998" s="76" t="s">
        <v>24</v>
      </c>
      <c r="LB998" s="80" t="s">
        <v>24</v>
      </c>
      <c r="LC998" s="37"/>
      <c r="LD998" s="29"/>
      <c r="LE998" s="286"/>
      <c r="LF998" s="269"/>
      <c r="LG998" s="76"/>
      <c r="LH998" s="76"/>
      <c r="LI998" s="76"/>
      <c r="LJ998" s="76"/>
      <c r="LK998" s="76"/>
      <c r="LL998" s="76"/>
      <c r="LM998" s="78"/>
      <c r="LN998" s="284"/>
      <c r="LO998" s="76" t="s">
        <v>24</v>
      </c>
      <c r="LP998" s="80"/>
      <c r="LQ998" s="37"/>
      <c r="LR998" s="29"/>
      <c r="LS998" s="47"/>
      <c r="LT998" s="280"/>
      <c r="LU998" s="45" t="s">
        <v>24</v>
      </c>
      <c r="LV998" s="45"/>
      <c r="LW998" s="45"/>
      <c r="LX998" s="45"/>
      <c r="LY998" s="45" t="s">
        <v>24</v>
      </c>
      <c r="LZ998" s="45"/>
      <c r="MA998" s="45"/>
      <c r="MB998" s="45"/>
      <c r="MC998" s="45" t="s">
        <v>24</v>
      </c>
      <c r="MD998" s="46" t="s">
        <v>24</v>
      </c>
      <c r="ME998" s="37"/>
      <c r="MF998" s="29"/>
      <c r="MG998" s="47"/>
      <c r="MH998" s="280"/>
      <c r="MI998" s="45" t="s">
        <v>24</v>
      </c>
      <c r="MJ998" s="45"/>
      <c r="MK998" s="45"/>
      <c r="ML998" s="45"/>
      <c r="MM998" s="45" t="s">
        <v>24</v>
      </c>
      <c r="MN998" s="45"/>
      <c r="MO998" s="45"/>
      <c r="MP998" s="45"/>
      <c r="MQ998" s="45" t="s">
        <v>24</v>
      </c>
      <c r="MR998" s="46" t="s">
        <v>24</v>
      </c>
      <c r="MS998" s="37"/>
      <c r="MT998" s="29"/>
      <c r="MU998" s="47"/>
      <c r="MV998" s="280"/>
      <c r="MW998" s="45" t="s">
        <v>24</v>
      </c>
      <c r="MX998" s="45"/>
      <c r="MY998" s="45"/>
      <c r="MZ998" s="45"/>
      <c r="NA998" s="45" t="s">
        <v>24</v>
      </c>
      <c r="NB998" s="45"/>
      <c r="NC998" s="45"/>
      <c r="ND998" s="45"/>
      <c r="NE998" s="45" t="s">
        <v>24</v>
      </c>
      <c r="NF998" s="46" t="s">
        <v>24</v>
      </c>
      <c r="NG998" s="37"/>
      <c r="NH998" s="29"/>
      <c r="NI998" s="47"/>
      <c r="NJ998" s="280"/>
      <c r="NK998" s="45" t="s">
        <v>24</v>
      </c>
      <c r="NL998" s="45"/>
      <c r="NM998" s="45"/>
      <c r="NN998" s="45"/>
      <c r="NO998" s="45" t="s">
        <v>24</v>
      </c>
      <c r="NP998" s="45"/>
      <c r="NQ998" s="45"/>
      <c r="NR998" s="45"/>
      <c r="NS998" s="45" t="s">
        <v>24</v>
      </c>
      <c r="NT998" s="46" t="s">
        <v>24</v>
      </c>
      <c r="NU998" s="37"/>
    </row>
    <row r="999" spans="1:385" ht="15.75" thickTop="1" x14ac:dyDescent="0.25">
      <c r="A999" s="38"/>
      <c r="B999" s="39"/>
      <c r="C999" s="40"/>
      <c r="D999" s="40"/>
      <c r="E999" s="40"/>
      <c r="F999" s="135"/>
      <c r="G999" s="135"/>
      <c r="H999" s="42"/>
      <c r="I999" s="45"/>
      <c r="J999" s="45" t="s">
        <v>24</v>
      </c>
      <c r="K999" s="45"/>
      <c r="L999" s="45"/>
      <c r="M999" s="45"/>
      <c r="N999" s="45" t="s">
        <v>24</v>
      </c>
      <c r="O999" s="45"/>
      <c r="P999" s="45"/>
      <c r="Q999" s="45"/>
      <c r="R999" s="45" t="s">
        <v>24</v>
      </c>
      <c r="S999" s="46" t="s">
        <v>24</v>
      </c>
      <c r="T999" s="37"/>
      <c r="U999" s="29"/>
      <c r="V999" s="47"/>
      <c r="W999" s="280"/>
      <c r="X999" s="45"/>
      <c r="Y999" s="45"/>
      <c r="Z999" s="45"/>
      <c r="AA999" s="45"/>
      <c r="AB999" s="45"/>
      <c r="AC999" s="45"/>
      <c r="AD999" s="45"/>
      <c r="AE999" s="45"/>
      <c r="AF999" s="45"/>
      <c r="AG999" s="46"/>
      <c r="AH999" s="37"/>
      <c r="AI999" s="29"/>
      <c r="AJ999" s="47"/>
      <c r="AK999" s="45"/>
      <c r="AL999" s="45" t="s">
        <v>24</v>
      </c>
      <c r="AM999" s="45"/>
      <c r="AN999" s="45" t="s">
        <v>24</v>
      </c>
      <c r="AO999" s="45"/>
      <c r="AP999" s="45" t="s">
        <v>24</v>
      </c>
      <c r="AQ999" s="45"/>
      <c r="AR999" s="45"/>
      <c r="AS999" s="45"/>
      <c r="AT999" s="45" t="s">
        <v>24</v>
      </c>
      <c r="AU999" s="46" t="s">
        <v>24</v>
      </c>
      <c r="AV999" s="37"/>
      <c r="AW999" s="29"/>
      <c r="AX999" s="47"/>
      <c r="AY999" s="45"/>
      <c r="AZ999" s="45" t="s">
        <v>24</v>
      </c>
      <c r="BA999" s="45"/>
      <c r="BB999" s="45" t="s">
        <v>24</v>
      </c>
      <c r="BC999" s="45"/>
      <c r="BD999" s="45" t="s">
        <v>24</v>
      </c>
      <c r="BE999" s="45"/>
      <c r="BF999" s="45"/>
      <c r="BG999" s="45"/>
      <c r="BH999" s="45" t="s">
        <v>24</v>
      </c>
      <c r="BI999" s="46" t="s">
        <v>24</v>
      </c>
      <c r="BJ999" s="37"/>
      <c r="BK999" s="29"/>
      <c r="BL999" s="273" t="s">
        <v>24</v>
      </c>
      <c r="BM999" s="271"/>
      <c r="BN999" s="271" t="s">
        <v>24</v>
      </c>
      <c r="BO999" s="271"/>
      <c r="BP999" s="87" t="s">
        <v>24</v>
      </c>
      <c r="BQ999" s="271"/>
      <c r="BR999" s="271" t="s">
        <v>24</v>
      </c>
      <c r="BS999" s="271"/>
      <c r="BT999" s="274" t="s">
        <v>24</v>
      </c>
      <c r="BU999" s="272" t="s">
        <v>24</v>
      </c>
      <c r="BV999" s="45" t="s">
        <v>24</v>
      </c>
      <c r="BW999" s="89" t="s">
        <v>24</v>
      </c>
      <c r="BX999" s="37"/>
      <c r="BY999" s="57"/>
      <c r="BZ999" s="273" t="s">
        <v>24</v>
      </c>
      <c r="CA999" s="271"/>
      <c r="CB999" s="271" t="s">
        <v>24</v>
      </c>
      <c r="CC999" s="271"/>
      <c r="CD999" s="87" t="s">
        <v>24</v>
      </c>
      <c r="CE999" s="271"/>
      <c r="CF999" s="271" t="s">
        <v>24</v>
      </c>
      <c r="CG999" s="271"/>
      <c r="CH999" s="274" t="s">
        <v>24</v>
      </c>
      <c r="CI999" s="272" t="s">
        <v>24</v>
      </c>
      <c r="CJ999" s="45" t="s">
        <v>24</v>
      </c>
      <c r="CK999" s="89" t="s">
        <v>24</v>
      </c>
      <c r="CL999" s="37"/>
      <c r="CM999" s="29"/>
      <c r="CN999" s="273" t="s">
        <v>24</v>
      </c>
      <c r="CO999" s="271"/>
      <c r="CP999" s="271" t="s">
        <v>24</v>
      </c>
      <c r="CQ999" s="271"/>
      <c r="CR999" s="87" t="s">
        <v>24</v>
      </c>
      <c r="CS999" s="271"/>
      <c r="CT999" s="271" t="s">
        <v>24</v>
      </c>
      <c r="CU999" s="271"/>
      <c r="CV999" s="274" t="s">
        <v>24</v>
      </c>
      <c r="CW999" s="272" t="s">
        <v>24</v>
      </c>
      <c r="CX999" s="45" t="s">
        <v>24</v>
      </c>
      <c r="CY999" s="89" t="s">
        <v>24</v>
      </c>
      <c r="CZ999" s="37"/>
      <c r="DA999" s="29"/>
      <c r="DB999" s="47"/>
      <c r="DC999" s="280"/>
      <c r="DD999" s="45"/>
      <c r="DE999" s="45"/>
      <c r="DF999" s="45"/>
      <c r="DG999" s="45"/>
      <c r="DH999" s="45"/>
      <c r="DI999" s="45"/>
      <c r="DJ999" s="45"/>
      <c r="DK999" s="45"/>
      <c r="DL999" s="45"/>
      <c r="DM999" s="46"/>
      <c r="DN999" s="37"/>
      <c r="DO999" s="29"/>
      <c r="DP999" s="47"/>
      <c r="DQ999" s="45"/>
      <c r="DR999" s="45" t="s">
        <v>24</v>
      </c>
      <c r="DS999" s="45"/>
      <c r="DT999" s="45" t="s">
        <v>24</v>
      </c>
      <c r="DU999" s="45"/>
      <c r="DV999" s="45" t="s">
        <v>24</v>
      </c>
      <c r="DW999" s="45"/>
      <c r="DX999" s="45"/>
      <c r="DY999" s="45"/>
      <c r="DZ999" s="45" t="s">
        <v>24</v>
      </c>
      <c r="EA999" s="46" t="s">
        <v>24</v>
      </c>
      <c r="EB999" s="37"/>
      <c r="GU999" s="220"/>
      <c r="HX999" s="360"/>
      <c r="HY999" s="273" t="s">
        <v>24</v>
      </c>
      <c r="HZ999" s="271"/>
      <c r="IA999" s="271" t="s">
        <v>24</v>
      </c>
      <c r="IB999" s="271"/>
      <c r="IC999" s="87" t="s">
        <v>24</v>
      </c>
      <c r="ID999" s="271"/>
      <c r="IE999" s="271" t="s">
        <v>24</v>
      </c>
      <c r="IF999" s="271"/>
      <c r="IG999" s="274" t="s">
        <v>24</v>
      </c>
      <c r="IH999" s="272" t="s">
        <v>24</v>
      </c>
      <c r="II999" s="45" t="s">
        <v>24</v>
      </c>
      <c r="IJ999" s="89" t="s">
        <v>24</v>
      </c>
      <c r="IK999" s="37"/>
      <c r="IL999" s="29"/>
      <c r="IM999" s="273" t="s">
        <v>24</v>
      </c>
      <c r="IN999" s="271"/>
      <c r="IO999" s="271" t="s">
        <v>24</v>
      </c>
      <c r="IP999" s="271"/>
      <c r="IQ999" s="87" t="s">
        <v>24</v>
      </c>
      <c r="IR999" s="271"/>
      <c r="IS999" s="271" t="s">
        <v>24</v>
      </c>
      <c r="IT999" s="271"/>
      <c r="IU999" s="274" t="s">
        <v>24</v>
      </c>
      <c r="IV999" s="272" t="s">
        <v>24</v>
      </c>
      <c r="IW999" s="45" t="s">
        <v>24</v>
      </c>
      <c r="IX999" s="89" t="s">
        <v>24</v>
      </c>
      <c r="IY999" s="37"/>
      <c r="IZ999" s="278"/>
      <c r="JA999" s="273" t="s">
        <v>24</v>
      </c>
      <c r="JB999" s="271"/>
      <c r="JC999" s="271" t="s">
        <v>24</v>
      </c>
      <c r="JD999" s="271"/>
      <c r="JE999" s="87" t="s">
        <v>24</v>
      </c>
      <c r="JF999" s="271"/>
      <c r="JG999" s="271" t="s">
        <v>24</v>
      </c>
      <c r="JH999" s="271"/>
      <c r="JI999" s="274" t="s">
        <v>24</v>
      </c>
      <c r="JJ999" s="272" t="s">
        <v>24</v>
      </c>
      <c r="JK999" s="45" t="s">
        <v>24</v>
      </c>
      <c r="JL999" s="89" t="s">
        <v>24</v>
      </c>
      <c r="JM999" s="37"/>
      <c r="JN999" s="29"/>
      <c r="JO999" s="273" t="s">
        <v>24</v>
      </c>
      <c r="JP999" s="271"/>
      <c r="JQ999" s="271" t="s">
        <v>24</v>
      </c>
      <c r="JR999" s="271"/>
      <c r="JS999" s="87" t="s">
        <v>24</v>
      </c>
      <c r="JT999" s="271"/>
      <c r="JU999" s="271" t="s">
        <v>24</v>
      </c>
      <c r="JV999" s="271"/>
      <c r="JW999" s="274" t="s">
        <v>24</v>
      </c>
      <c r="JX999" s="272" t="s">
        <v>24</v>
      </c>
      <c r="JY999" s="45" t="s">
        <v>24</v>
      </c>
      <c r="JZ999" s="89" t="s">
        <v>24</v>
      </c>
      <c r="KA999" s="37"/>
      <c r="KB999" s="51"/>
      <c r="KC999" s="273" t="s">
        <v>24</v>
      </c>
      <c r="KD999" s="271"/>
      <c r="KE999" s="271" t="s">
        <v>24</v>
      </c>
      <c r="KF999" s="271"/>
      <c r="KG999" s="87" t="s">
        <v>24</v>
      </c>
      <c r="KH999" s="271"/>
      <c r="KI999" s="271" t="s">
        <v>24</v>
      </c>
      <c r="KJ999" s="271"/>
      <c r="KK999" s="274" t="s">
        <v>24</v>
      </c>
      <c r="KL999" s="272" t="s">
        <v>24</v>
      </c>
      <c r="KM999" s="45" t="s">
        <v>24</v>
      </c>
      <c r="KN999" s="89" t="s">
        <v>24</v>
      </c>
      <c r="KO999" s="37"/>
      <c r="KP999" s="29"/>
      <c r="KQ999" s="273" t="s">
        <v>24</v>
      </c>
      <c r="KR999" s="271"/>
      <c r="KS999" s="271" t="s">
        <v>24</v>
      </c>
      <c r="KT999" s="271"/>
      <c r="KU999" s="87" t="s">
        <v>24</v>
      </c>
      <c r="KV999" s="271"/>
      <c r="KW999" s="271" t="s">
        <v>24</v>
      </c>
      <c r="KX999" s="271"/>
      <c r="KY999" s="274" t="s">
        <v>24</v>
      </c>
      <c r="KZ999" s="272" t="s">
        <v>24</v>
      </c>
      <c r="LA999" s="45" t="s">
        <v>24</v>
      </c>
      <c r="LB999" s="89" t="s">
        <v>24</v>
      </c>
      <c r="LC999" s="37"/>
      <c r="LD999" s="29"/>
      <c r="LE999" s="101"/>
      <c r="LF999" s="87"/>
      <c r="LG999" s="87"/>
      <c r="LH999" s="87"/>
      <c r="LI999" s="87"/>
      <c r="LJ999" s="87"/>
      <c r="LK999" s="87" t="s">
        <v>24</v>
      </c>
      <c r="LL999" s="87"/>
      <c r="LM999" s="102"/>
      <c r="LN999" s="103"/>
      <c r="LO999" s="87"/>
      <c r="LP999" s="89"/>
      <c r="LQ999" s="37"/>
      <c r="LR999" s="29"/>
      <c r="LS999" s="47"/>
      <c r="LT999" s="280"/>
      <c r="LU999" s="45"/>
      <c r="LV999" s="45"/>
      <c r="LW999" s="45"/>
      <c r="LX999" s="45"/>
      <c r="LY999" s="45"/>
      <c r="LZ999" s="45"/>
      <c r="MA999" s="45"/>
      <c r="MB999" s="45"/>
      <c r="MC999" s="45"/>
      <c r="MD999" s="46"/>
      <c r="ME999" s="37"/>
      <c r="MF999" s="29"/>
      <c r="MG999" s="47"/>
      <c r="MH999" s="280"/>
      <c r="MI999" s="45"/>
      <c r="MJ999" s="45"/>
      <c r="MK999" s="45"/>
      <c r="ML999" s="45"/>
      <c r="MM999" s="45"/>
      <c r="MN999" s="45"/>
      <c r="MO999" s="45"/>
      <c r="MP999" s="45"/>
      <c r="MQ999" s="45"/>
      <c r="MR999" s="46"/>
      <c r="MS999" s="37"/>
      <c r="MT999" s="29"/>
      <c r="MU999" s="47"/>
      <c r="MV999" s="280"/>
      <c r="MW999" s="45"/>
      <c r="MX999" s="45"/>
      <c r="MY999" s="45"/>
      <c r="MZ999" s="45"/>
      <c r="NA999" s="45"/>
      <c r="NB999" s="45"/>
      <c r="NC999" s="45"/>
      <c r="ND999" s="45"/>
      <c r="NE999" s="45"/>
      <c r="NF999" s="46"/>
      <c r="NG999" s="37"/>
      <c r="NH999" s="29"/>
      <c r="NI999" s="47"/>
      <c r="NJ999" s="280"/>
      <c r="NK999" s="45"/>
      <c r="NL999" s="45"/>
      <c r="NM999" s="45"/>
      <c r="NN999" s="45"/>
      <c r="NO999" s="45"/>
      <c r="NP999" s="45"/>
      <c r="NQ999" s="45"/>
      <c r="NR999" s="45"/>
      <c r="NS999" s="45"/>
      <c r="NT999" s="46"/>
      <c r="NU999" s="37"/>
    </row>
    <row r="1000" spans="1:385" x14ac:dyDescent="0.25">
      <c r="A1000" s="38"/>
      <c r="B1000" s="39"/>
      <c r="C1000" s="40"/>
      <c r="D1000" s="40"/>
      <c r="E1000" s="40"/>
      <c r="F1000" s="135"/>
      <c r="G1000" s="135"/>
      <c r="H1000" s="42"/>
      <c r="I1000" s="45"/>
      <c r="J1000" s="45" t="s">
        <v>24</v>
      </c>
      <c r="K1000" s="45"/>
      <c r="L1000" s="45"/>
      <c r="M1000" s="45"/>
      <c r="N1000" s="45" t="s">
        <v>24</v>
      </c>
      <c r="O1000" s="45"/>
      <c r="P1000" s="45"/>
      <c r="Q1000" s="45"/>
      <c r="R1000" s="45" t="s">
        <v>24</v>
      </c>
      <c r="S1000" s="46" t="s">
        <v>24</v>
      </c>
      <c r="T1000" s="37"/>
      <c r="U1000" s="29"/>
      <c r="V1000" s="47"/>
      <c r="W1000" s="280"/>
      <c r="X1000" s="45" t="s">
        <v>24</v>
      </c>
      <c r="Y1000" s="45"/>
      <c r="Z1000" s="45"/>
      <c r="AA1000" s="45"/>
      <c r="AB1000" s="45" t="s">
        <v>24</v>
      </c>
      <c r="AC1000" s="45"/>
      <c r="AD1000" s="45"/>
      <c r="AE1000" s="45"/>
      <c r="AF1000" s="45" t="s">
        <v>24</v>
      </c>
      <c r="AG1000" s="46" t="s">
        <v>24</v>
      </c>
      <c r="AH1000" s="37"/>
      <c r="AI1000" s="29"/>
      <c r="AJ1000" s="47"/>
      <c r="AK1000" s="45"/>
      <c r="AL1000" s="45" t="s">
        <v>24</v>
      </c>
      <c r="AM1000" s="45"/>
      <c r="AN1000" s="45" t="s">
        <v>24</v>
      </c>
      <c r="AO1000" s="45"/>
      <c r="AP1000" s="45" t="s">
        <v>24</v>
      </c>
      <c r="AQ1000" s="45"/>
      <c r="AR1000" s="45"/>
      <c r="AS1000" s="45"/>
      <c r="AT1000" s="45" t="s">
        <v>24</v>
      </c>
      <c r="AU1000" s="46" t="s">
        <v>24</v>
      </c>
      <c r="AV1000" s="37"/>
      <c r="AW1000" s="29"/>
      <c r="AX1000" s="47"/>
      <c r="AY1000" s="45"/>
      <c r="AZ1000" s="45" t="s">
        <v>24</v>
      </c>
      <c r="BA1000" s="45"/>
      <c r="BB1000" s="45" t="s">
        <v>24</v>
      </c>
      <c r="BC1000" s="45"/>
      <c r="BD1000" s="45" t="s">
        <v>24</v>
      </c>
      <c r="BE1000" s="45"/>
      <c r="BF1000" s="45"/>
      <c r="BG1000" s="45"/>
      <c r="BH1000" s="45" t="s">
        <v>24</v>
      </c>
      <c r="BI1000" s="46" t="s">
        <v>24</v>
      </c>
      <c r="BJ1000" s="37"/>
      <c r="BK1000" s="29"/>
      <c r="BL1000" s="47"/>
      <c r="BM1000" s="45"/>
      <c r="BN1000" s="45" t="s">
        <v>24</v>
      </c>
      <c r="BO1000" s="45"/>
      <c r="BP1000" s="45" t="s">
        <v>24</v>
      </c>
      <c r="BQ1000" s="45"/>
      <c r="BR1000" s="45" t="s">
        <v>24</v>
      </c>
      <c r="BS1000" s="45"/>
      <c r="BT1000" s="63" t="s">
        <v>24</v>
      </c>
      <c r="BU1000" s="280" t="s">
        <v>24</v>
      </c>
      <c r="BV1000" s="43" t="s">
        <v>24</v>
      </c>
      <c r="BW1000" s="46" t="s">
        <v>24</v>
      </c>
      <c r="BX1000" s="37"/>
      <c r="BY1000" s="57"/>
      <c r="BZ1000" s="47"/>
      <c r="CA1000" s="45"/>
      <c r="CB1000" s="45" t="s">
        <v>24</v>
      </c>
      <c r="CC1000" s="45"/>
      <c r="CD1000" s="45" t="s">
        <v>24</v>
      </c>
      <c r="CE1000" s="45"/>
      <c r="CF1000" s="45" t="s">
        <v>24</v>
      </c>
      <c r="CG1000" s="45"/>
      <c r="CH1000" s="63" t="s">
        <v>24</v>
      </c>
      <c r="CI1000" s="280" t="s">
        <v>24</v>
      </c>
      <c r="CJ1000" s="43" t="s">
        <v>24</v>
      </c>
      <c r="CK1000" s="46" t="s">
        <v>24</v>
      </c>
      <c r="CL1000" s="37"/>
      <c r="CM1000" s="29"/>
      <c r="CN1000" s="47"/>
      <c r="CO1000" s="45"/>
      <c r="CP1000" s="45" t="s">
        <v>24</v>
      </c>
      <c r="CQ1000" s="45"/>
      <c r="CR1000" s="45" t="s">
        <v>24</v>
      </c>
      <c r="CS1000" s="45"/>
      <c r="CT1000" s="45" t="s">
        <v>24</v>
      </c>
      <c r="CU1000" s="45"/>
      <c r="CV1000" s="63" t="s">
        <v>24</v>
      </c>
      <c r="CW1000" s="280" t="s">
        <v>24</v>
      </c>
      <c r="CX1000" s="43" t="s">
        <v>24</v>
      </c>
      <c r="CY1000" s="46" t="s">
        <v>24</v>
      </c>
      <c r="CZ1000" s="37"/>
      <c r="DA1000" s="29"/>
      <c r="DB1000" s="47"/>
      <c r="DC1000" s="280"/>
      <c r="DD1000" s="45" t="s">
        <v>24</v>
      </c>
      <c r="DE1000" s="45"/>
      <c r="DF1000" s="45"/>
      <c r="DG1000" s="45"/>
      <c r="DH1000" s="45" t="s">
        <v>24</v>
      </c>
      <c r="DI1000" s="45"/>
      <c r="DJ1000" s="45"/>
      <c r="DK1000" s="45"/>
      <c r="DL1000" s="45" t="s">
        <v>24</v>
      </c>
      <c r="DM1000" s="46" t="s">
        <v>24</v>
      </c>
      <c r="DN1000" s="37"/>
      <c r="DO1000" s="29"/>
      <c r="DP1000" s="47"/>
      <c r="DQ1000" s="45"/>
      <c r="DR1000" s="45" t="s">
        <v>24</v>
      </c>
      <c r="DS1000" s="45"/>
      <c r="DT1000" s="45" t="s">
        <v>24</v>
      </c>
      <c r="DU1000" s="45"/>
      <c r="DV1000" s="45" t="s">
        <v>24</v>
      </c>
      <c r="DW1000" s="45"/>
      <c r="DX1000" s="45"/>
      <c r="DY1000" s="45"/>
      <c r="DZ1000" s="45" t="s">
        <v>24</v>
      </c>
      <c r="EA1000" s="46" t="s">
        <v>24</v>
      </c>
      <c r="EB1000" s="37"/>
      <c r="GU1000" s="220"/>
      <c r="HX1000" s="360"/>
      <c r="HY1000" s="47"/>
      <c r="HZ1000" s="45"/>
      <c r="IA1000" s="45" t="s">
        <v>24</v>
      </c>
      <c r="IB1000" s="45"/>
      <c r="IC1000" s="45" t="s">
        <v>24</v>
      </c>
      <c r="ID1000" s="45"/>
      <c r="IE1000" s="45" t="s">
        <v>24</v>
      </c>
      <c r="IF1000" s="45"/>
      <c r="IG1000" s="63" t="s">
        <v>24</v>
      </c>
      <c r="IH1000" s="280" t="s">
        <v>24</v>
      </c>
      <c r="II1000" s="43" t="s">
        <v>24</v>
      </c>
      <c r="IJ1000" s="46" t="s">
        <v>24</v>
      </c>
      <c r="IK1000" s="37"/>
      <c r="IL1000" s="29"/>
      <c r="IM1000" s="47"/>
      <c r="IN1000" s="45"/>
      <c r="IO1000" s="45" t="s">
        <v>24</v>
      </c>
      <c r="IP1000" s="45"/>
      <c r="IQ1000" s="45" t="s">
        <v>24</v>
      </c>
      <c r="IR1000" s="45"/>
      <c r="IS1000" s="45" t="s">
        <v>24</v>
      </c>
      <c r="IT1000" s="45"/>
      <c r="IU1000" s="63" t="s">
        <v>24</v>
      </c>
      <c r="IV1000" s="280" t="s">
        <v>24</v>
      </c>
      <c r="IW1000" s="43" t="s">
        <v>24</v>
      </c>
      <c r="IX1000" s="46" t="s">
        <v>24</v>
      </c>
      <c r="IY1000" s="37"/>
      <c r="IZ1000" s="278"/>
      <c r="JA1000" s="47"/>
      <c r="JB1000" s="45"/>
      <c r="JC1000" s="45" t="s">
        <v>24</v>
      </c>
      <c r="JD1000" s="45"/>
      <c r="JE1000" s="45" t="s">
        <v>24</v>
      </c>
      <c r="JF1000" s="45"/>
      <c r="JG1000" s="45" t="s">
        <v>24</v>
      </c>
      <c r="JH1000" s="45"/>
      <c r="JI1000" s="63" t="s">
        <v>24</v>
      </c>
      <c r="JJ1000" s="280" t="s">
        <v>24</v>
      </c>
      <c r="JK1000" s="43" t="s">
        <v>24</v>
      </c>
      <c r="JL1000" s="46" t="s">
        <v>24</v>
      </c>
      <c r="JM1000" s="37"/>
      <c r="JN1000" s="29"/>
      <c r="JO1000" s="47"/>
      <c r="JP1000" s="45"/>
      <c r="JQ1000" s="45" t="s">
        <v>24</v>
      </c>
      <c r="JR1000" s="45"/>
      <c r="JS1000" s="45" t="s">
        <v>24</v>
      </c>
      <c r="JT1000" s="45"/>
      <c r="JU1000" s="45" t="s">
        <v>24</v>
      </c>
      <c r="JV1000" s="45"/>
      <c r="JW1000" s="63" t="s">
        <v>24</v>
      </c>
      <c r="JX1000" s="280" t="s">
        <v>24</v>
      </c>
      <c r="JY1000" s="43" t="s">
        <v>24</v>
      </c>
      <c r="JZ1000" s="46" t="s">
        <v>24</v>
      </c>
      <c r="KA1000" s="37"/>
      <c r="KB1000" s="51"/>
      <c r="KC1000" s="47"/>
      <c r="KD1000" s="45"/>
      <c r="KE1000" s="45" t="s">
        <v>24</v>
      </c>
      <c r="KF1000" s="45"/>
      <c r="KG1000" s="45" t="s">
        <v>24</v>
      </c>
      <c r="KH1000" s="45"/>
      <c r="KI1000" s="45" t="s">
        <v>24</v>
      </c>
      <c r="KJ1000" s="45"/>
      <c r="KK1000" s="63" t="s">
        <v>24</v>
      </c>
      <c r="KL1000" s="280" t="s">
        <v>24</v>
      </c>
      <c r="KM1000" s="43" t="s">
        <v>24</v>
      </c>
      <c r="KN1000" s="46" t="s">
        <v>24</v>
      </c>
      <c r="KO1000" s="37"/>
      <c r="KP1000" s="29"/>
      <c r="KQ1000" s="47"/>
      <c r="KR1000" s="45"/>
      <c r="KS1000" s="45" t="s">
        <v>24</v>
      </c>
      <c r="KT1000" s="45"/>
      <c r="KU1000" s="45" t="s">
        <v>24</v>
      </c>
      <c r="KV1000" s="45"/>
      <c r="KW1000" s="45" t="s">
        <v>24</v>
      </c>
      <c r="KX1000" s="45"/>
      <c r="KY1000" s="63" t="s">
        <v>24</v>
      </c>
      <c r="KZ1000" s="280" t="s">
        <v>24</v>
      </c>
      <c r="LA1000" s="43" t="s">
        <v>24</v>
      </c>
      <c r="LB1000" s="46" t="s">
        <v>24</v>
      </c>
      <c r="LC1000" s="37"/>
      <c r="LD1000" s="29"/>
      <c r="LE1000" s="47"/>
      <c r="LF1000" s="45"/>
      <c r="LG1000" s="45"/>
      <c r="LH1000" s="45"/>
      <c r="LI1000" s="45"/>
      <c r="LJ1000" s="45"/>
      <c r="LK1000" s="45" t="s">
        <v>24</v>
      </c>
      <c r="LL1000" s="45"/>
      <c r="LM1000" s="63"/>
      <c r="LN1000" s="280"/>
      <c r="LO1000" s="45"/>
      <c r="LP1000" s="46"/>
      <c r="LQ1000" s="37"/>
      <c r="LR1000" s="29"/>
      <c r="LS1000" s="47"/>
      <c r="LT1000" s="280"/>
      <c r="LU1000" s="45" t="s">
        <v>24</v>
      </c>
      <c r="LV1000" s="45"/>
      <c r="LW1000" s="45"/>
      <c r="LX1000" s="45"/>
      <c r="LY1000" s="45" t="s">
        <v>24</v>
      </c>
      <c r="LZ1000" s="45"/>
      <c r="MA1000" s="45"/>
      <c r="MB1000" s="45"/>
      <c r="MC1000" s="45" t="s">
        <v>24</v>
      </c>
      <c r="MD1000" s="46" t="s">
        <v>24</v>
      </c>
      <c r="ME1000" s="37"/>
      <c r="MF1000" s="29"/>
      <c r="MG1000" s="47"/>
      <c r="MH1000" s="280"/>
      <c r="MI1000" s="45" t="s">
        <v>24</v>
      </c>
      <c r="MJ1000" s="45"/>
      <c r="MK1000" s="45"/>
      <c r="ML1000" s="45"/>
      <c r="MM1000" s="45" t="s">
        <v>24</v>
      </c>
      <c r="MN1000" s="45"/>
      <c r="MO1000" s="45"/>
      <c r="MP1000" s="45"/>
      <c r="MQ1000" s="45" t="s">
        <v>24</v>
      </c>
      <c r="MR1000" s="46" t="s">
        <v>24</v>
      </c>
      <c r="MS1000" s="37"/>
      <c r="MT1000" s="29"/>
      <c r="MU1000" s="47"/>
      <c r="MV1000" s="280"/>
      <c r="MW1000" s="45" t="s">
        <v>24</v>
      </c>
      <c r="MX1000" s="45"/>
      <c r="MY1000" s="45"/>
      <c r="MZ1000" s="45"/>
      <c r="NA1000" s="45" t="s">
        <v>24</v>
      </c>
      <c r="NB1000" s="45"/>
      <c r="NC1000" s="45"/>
      <c r="ND1000" s="45"/>
      <c r="NE1000" s="45" t="s">
        <v>24</v>
      </c>
      <c r="NF1000" s="46" t="s">
        <v>24</v>
      </c>
      <c r="NG1000" s="37"/>
      <c r="NH1000" s="29"/>
      <c r="NI1000" s="47"/>
      <c r="NJ1000" s="280"/>
      <c r="NK1000" s="45" t="s">
        <v>24</v>
      </c>
      <c r="NL1000" s="45"/>
      <c r="NM1000" s="45"/>
      <c r="NN1000" s="45"/>
      <c r="NO1000" s="45" t="s">
        <v>24</v>
      </c>
      <c r="NP1000" s="45"/>
      <c r="NQ1000" s="45"/>
      <c r="NR1000" s="45"/>
      <c r="NS1000" s="45" t="s">
        <v>24</v>
      </c>
      <c r="NT1000" s="46" t="s">
        <v>24</v>
      </c>
      <c r="NU1000" s="37"/>
    </row>
    <row r="1001" spans="1:385" ht="15.75" thickBot="1" x14ac:dyDescent="0.3">
      <c r="A1001" s="38"/>
      <c r="B1001" s="39"/>
      <c r="C1001" s="40"/>
      <c r="D1001" s="40"/>
      <c r="E1001" s="40"/>
      <c r="F1001" s="135"/>
      <c r="G1001" s="135"/>
      <c r="H1001" s="42"/>
      <c r="I1001" s="45"/>
      <c r="J1001" s="45" t="s">
        <v>24</v>
      </c>
      <c r="K1001" s="45"/>
      <c r="L1001" s="45"/>
      <c r="M1001" s="45"/>
      <c r="N1001" s="45" t="s">
        <v>24</v>
      </c>
      <c r="O1001" s="45"/>
      <c r="P1001" s="45"/>
      <c r="Q1001" s="45"/>
      <c r="R1001" s="45" t="s">
        <v>24</v>
      </c>
      <c r="S1001" s="46" t="s">
        <v>24</v>
      </c>
      <c r="T1001" s="37"/>
      <c r="U1001" s="29"/>
      <c r="V1001" s="47"/>
      <c r="W1001" s="280"/>
      <c r="X1001" s="45" t="s">
        <v>24</v>
      </c>
      <c r="Y1001" s="45"/>
      <c r="Z1001" s="45"/>
      <c r="AA1001" s="45"/>
      <c r="AB1001" s="45" t="s">
        <v>24</v>
      </c>
      <c r="AC1001" s="45"/>
      <c r="AD1001" s="45"/>
      <c r="AE1001" s="45"/>
      <c r="AF1001" s="45" t="s">
        <v>24</v>
      </c>
      <c r="AG1001" s="46" t="s">
        <v>24</v>
      </c>
      <c r="AH1001" s="37"/>
      <c r="AI1001" s="29"/>
      <c r="AJ1001" s="47"/>
      <c r="AK1001" s="45"/>
      <c r="AL1001" s="45" t="s">
        <v>24</v>
      </c>
      <c r="AM1001" s="45"/>
      <c r="AN1001" s="45" t="s">
        <v>24</v>
      </c>
      <c r="AO1001" s="45"/>
      <c r="AP1001" s="45" t="s">
        <v>24</v>
      </c>
      <c r="AQ1001" s="45"/>
      <c r="AR1001" s="45"/>
      <c r="AS1001" s="45"/>
      <c r="AT1001" s="45" t="s">
        <v>24</v>
      </c>
      <c r="AU1001" s="46" t="s">
        <v>24</v>
      </c>
      <c r="AV1001" s="37"/>
      <c r="AW1001" s="29"/>
      <c r="AX1001" s="47"/>
      <c r="AY1001" s="45"/>
      <c r="AZ1001" s="45" t="s">
        <v>24</v>
      </c>
      <c r="BA1001" s="45"/>
      <c r="BB1001" s="45" t="s">
        <v>24</v>
      </c>
      <c r="BC1001" s="45"/>
      <c r="BD1001" s="45" t="s">
        <v>24</v>
      </c>
      <c r="BE1001" s="45"/>
      <c r="BF1001" s="45"/>
      <c r="BG1001" s="45"/>
      <c r="BH1001" s="45" t="s">
        <v>24</v>
      </c>
      <c r="BI1001" s="46" t="s">
        <v>24</v>
      </c>
      <c r="BJ1001" s="37"/>
      <c r="BK1001" s="29"/>
      <c r="BL1001" s="47"/>
      <c r="BM1001" s="45"/>
      <c r="BN1001" s="45" t="s">
        <v>24</v>
      </c>
      <c r="BO1001" s="45"/>
      <c r="BP1001" s="45" t="s">
        <v>24</v>
      </c>
      <c r="BQ1001" s="45"/>
      <c r="BR1001" s="45" t="s">
        <v>24</v>
      </c>
      <c r="BS1001" s="45"/>
      <c r="BT1001" s="63" t="s">
        <v>24</v>
      </c>
      <c r="BU1001" s="280" t="s">
        <v>24</v>
      </c>
      <c r="BV1001" s="45" t="s">
        <v>24</v>
      </c>
      <c r="BW1001" s="46" t="s">
        <v>24</v>
      </c>
      <c r="BX1001" s="37"/>
      <c r="BY1001" s="57"/>
      <c r="BZ1001" s="47"/>
      <c r="CA1001" s="45"/>
      <c r="CB1001" s="45" t="s">
        <v>24</v>
      </c>
      <c r="CC1001" s="45"/>
      <c r="CD1001" s="45" t="s">
        <v>24</v>
      </c>
      <c r="CE1001" s="45"/>
      <c r="CF1001" s="45" t="s">
        <v>24</v>
      </c>
      <c r="CG1001" s="45"/>
      <c r="CH1001" s="63" t="s">
        <v>24</v>
      </c>
      <c r="CI1001" s="280" t="s">
        <v>24</v>
      </c>
      <c r="CJ1001" s="45" t="s">
        <v>24</v>
      </c>
      <c r="CK1001" s="46" t="s">
        <v>24</v>
      </c>
      <c r="CL1001" s="37"/>
      <c r="CM1001" s="29"/>
      <c r="CN1001" s="47"/>
      <c r="CO1001" s="45"/>
      <c r="CP1001" s="45" t="s">
        <v>24</v>
      </c>
      <c r="CQ1001" s="45"/>
      <c r="CR1001" s="45" t="s">
        <v>24</v>
      </c>
      <c r="CS1001" s="45"/>
      <c r="CT1001" s="45" t="s">
        <v>24</v>
      </c>
      <c r="CU1001" s="45"/>
      <c r="CV1001" s="63" t="s">
        <v>24</v>
      </c>
      <c r="CW1001" s="280" t="s">
        <v>24</v>
      </c>
      <c r="CX1001" s="45" t="s">
        <v>24</v>
      </c>
      <c r="CY1001" s="46" t="s">
        <v>24</v>
      </c>
      <c r="CZ1001" s="37"/>
      <c r="DA1001" s="29"/>
      <c r="DB1001" s="47"/>
      <c r="DC1001" s="280"/>
      <c r="DD1001" s="45" t="s">
        <v>24</v>
      </c>
      <c r="DE1001" s="45"/>
      <c r="DF1001" s="45"/>
      <c r="DG1001" s="45"/>
      <c r="DH1001" s="45" t="s">
        <v>24</v>
      </c>
      <c r="DI1001" s="45"/>
      <c r="DJ1001" s="45"/>
      <c r="DK1001" s="45"/>
      <c r="DL1001" s="45" t="s">
        <v>24</v>
      </c>
      <c r="DM1001" s="46" t="s">
        <v>24</v>
      </c>
      <c r="DN1001" s="37"/>
      <c r="DO1001" s="29"/>
      <c r="DP1001" s="47"/>
      <c r="DQ1001" s="45"/>
      <c r="DR1001" s="45" t="s">
        <v>24</v>
      </c>
      <c r="DS1001" s="45"/>
      <c r="DT1001" s="45" t="s">
        <v>24</v>
      </c>
      <c r="DU1001" s="45"/>
      <c r="DV1001" s="45" t="s">
        <v>24</v>
      </c>
      <c r="DW1001" s="45"/>
      <c r="DX1001" s="45"/>
      <c r="DY1001" s="45"/>
      <c r="DZ1001" s="45" t="s">
        <v>24</v>
      </c>
      <c r="EA1001" s="46" t="s">
        <v>24</v>
      </c>
      <c r="EB1001" s="37"/>
      <c r="GU1001" s="220"/>
      <c r="HX1001" s="360"/>
      <c r="HY1001" s="47"/>
      <c r="HZ1001" s="45"/>
      <c r="IA1001" s="45" t="s">
        <v>24</v>
      </c>
      <c r="IB1001" s="45"/>
      <c r="IC1001" s="45" t="s">
        <v>24</v>
      </c>
      <c r="ID1001" s="45"/>
      <c r="IE1001" s="45" t="s">
        <v>24</v>
      </c>
      <c r="IF1001" s="45"/>
      <c r="IG1001" s="63" t="s">
        <v>24</v>
      </c>
      <c r="IH1001" s="280" t="s">
        <v>24</v>
      </c>
      <c r="II1001" s="45" t="s">
        <v>24</v>
      </c>
      <c r="IJ1001" s="46" t="s">
        <v>24</v>
      </c>
      <c r="IK1001" s="37"/>
      <c r="IL1001" s="29"/>
      <c r="IM1001" s="47"/>
      <c r="IN1001" s="45"/>
      <c r="IO1001" s="45" t="s">
        <v>24</v>
      </c>
      <c r="IP1001" s="45"/>
      <c r="IQ1001" s="45" t="s">
        <v>24</v>
      </c>
      <c r="IR1001" s="45"/>
      <c r="IS1001" s="45" t="s">
        <v>24</v>
      </c>
      <c r="IT1001" s="45"/>
      <c r="IU1001" s="63" t="s">
        <v>24</v>
      </c>
      <c r="IV1001" s="280" t="s">
        <v>24</v>
      </c>
      <c r="IW1001" s="45" t="s">
        <v>24</v>
      </c>
      <c r="IX1001" s="46" t="s">
        <v>24</v>
      </c>
      <c r="IY1001" s="37"/>
      <c r="IZ1001" s="278"/>
      <c r="JA1001" s="47"/>
      <c r="JB1001" s="45"/>
      <c r="JC1001" s="45" t="s">
        <v>24</v>
      </c>
      <c r="JD1001" s="45"/>
      <c r="JE1001" s="45" t="s">
        <v>24</v>
      </c>
      <c r="JF1001" s="45"/>
      <c r="JG1001" s="45" t="s">
        <v>24</v>
      </c>
      <c r="JH1001" s="45"/>
      <c r="JI1001" s="63" t="s">
        <v>24</v>
      </c>
      <c r="JJ1001" s="280" t="s">
        <v>24</v>
      </c>
      <c r="JK1001" s="45" t="s">
        <v>24</v>
      </c>
      <c r="JL1001" s="46" t="s">
        <v>24</v>
      </c>
      <c r="JM1001" s="37"/>
      <c r="JN1001" s="29"/>
      <c r="JO1001" s="47"/>
      <c r="JP1001" s="45"/>
      <c r="JQ1001" s="45" t="s">
        <v>24</v>
      </c>
      <c r="JR1001" s="45"/>
      <c r="JS1001" s="45" t="s">
        <v>24</v>
      </c>
      <c r="JT1001" s="45"/>
      <c r="JU1001" s="45" t="s">
        <v>24</v>
      </c>
      <c r="JV1001" s="45"/>
      <c r="JW1001" s="63" t="s">
        <v>24</v>
      </c>
      <c r="JX1001" s="280" t="s">
        <v>24</v>
      </c>
      <c r="JY1001" s="45" t="s">
        <v>24</v>
      </c>
      <c r="JZ1001" s="46" t="s">
        <v>24</v>
      </c>
      <c r="KA1001" s="37"/>
      <c r="KB1001" s="51"/>
      <c r="KC1001" s="47"/>
      <c r="KD1001" s="45"/>
      <c r="KE1001" s="45" t="s">
        <v>24</v>
      </c>
      <c r="KF1001" s="45"/>
      <c r="KG1001" s="45" t="s">
        <v>24</v>
      </c>
      <c r="KH1001" s="45"/>
      <c r="KI1001" s="45" t="s">
        <v>24</v>
      </c>
      <c r="KJ1001" s="45"/>
      <c r="KK1001" s="63" t="s">
        <v>24</v>
      </c>
      <c r="KL1001" s="280" t="s">
        <v>24</v>
      </c>
      <c r="KM1001" s="45" t="s">
        <v>24</v>
      </c>
      <c r="KN1001" s="46" t="s">
        <v>24</v>
      </c>
      <c r="KO1001" s="37"/>
      <c r="KP1001" s="29"/>
      <c r="KQ1001" s="47"/>
      <c r="KR1001" s="45"/>
      <c r="KS1001" s="45" t="s">
        <v>24</v>
      </c>
      <c r="KT1001" s="45"/>
      <c r="KU1001" s="45" t="s">
        <v>24</v>
      </c>
      <c r="KV1001" s="45"/>
      <c r="KW1001" s="45" t="s">
        <v>24</v>
      </c>
      <c r="KX1001" s="45"/>
      <c r="KY1001" s="63" t="s">
        <v>24</v>
      </c>
      <c r="KZ1001" s="280" t="s">
        <v>24</v>
      </c>
      <c r="LA1001" s="45" t="s">
        <v>24</v>
      </c>
      <c r="LB1001" s="46" t="s">
        <v>24</v>
      </c>
      <c r="LC1001" s="37"/>
      <c r="LD1001" s="29"/>
      <c r="LE1001" s="75"/>
      <c r="LF1001" s="76"/>
      <c r="LG1001" s="76"/>
      <c r="LH1001" s="76"/>
      <c r="LI1001" s="76"/>
      <c r="LJ1001" s="76"/>
      <c r="LK1001" s="76" t="s">
        <v>24</v>
      </c>
      <c r="LL1001" s="76"/>
      <c r="LM1001" s="78"/>
      <c r="LN1001" s="284"/>
      <c r="LO1001" s="76"/>
      <c r="LP1001" s="80"/>
      <c r="LQ1001" s="37"/>
      <c r="LR1001" s="29"/>
      <c r="LS1001" s="47"/>
      <c r="LT1001" s="280"/>
      <c r="LU1001" s="45" t="s">
        <v>24</v>
      </c>
      <c r="LV1001" s="45"/>
      <c r="LW1001" s="45"/>
      <c r="LX1001" s="45"/>
      <c r="LY1001" s="45" t="s">
        <v>24</v>
      </c>
      <c r="LZ1001" s="45"/>
      <c r="MA1001" s="45"/>
      <c r="MB1001" s="45"/>
      <c r="MC1001" s="45" t="s">
        <v>24</v>
      </c>
      <c r="MD1001" s="46" t="s">
        <v>24</v>
      </c>
      <c r="ME1001" s="37"/>
      <c r="MF1001" s="29"/>
      <c r="MG1001" s="47"/>
      <c r="MH1001" s="280"/>
      <c r="MI1001" s="45" t="s">
        <v>24</v>
      </c>
      <c r="MJ1001" s="45"/>
      <c r="MK1001" s="45"/>
      <c r="ML1001" s="45"/>
      <c r="MM1001" s="45" t="s">
        <v>24</v>
      </c>
      <c r="MN1001" s="45"/>
      <c r="MO1001" s="45"/>
      <c r="MP1001" s="45"/>
      <c r="MQ1001" s="45" t="s">
        <v>24</v>
      </c>
      <c r="MR1001" s="46" t="s">
        <v>24</v>
      </c>
      <c r="MS1001" s="37"/>
      <c r="MT1001" s="29"/>
      <c r="MU1001" s="47"/>
      <c r="MV1001" s="280"/>
      <c r="MW1001" s="45" t="s">
        <v>24</v>
      </c>
      <c r="MX1001" s="45"/>
      <c r="MY1001" s="45"/>
      <c r="MZ1001" s="45"/>
      <c r="NA1001" s="45" t="s">
        <v>24</v>
      </c>
      <c r="NB1001" s="45"/>
      <c r="NC1001" s="45"/>
      <c r="ND1001" s="45"/>
      <c r="NE1001" s="45" t="s">
        <v>24</v>
      </c>
      <c r="NF1001" s="46" t="s">
        <v>24</v>
      </c>
      <c r="NG1001" s="37"/>
      <c r="NH1001" s="29"/>
      <c r="NI1001" s="47"/>
      <c r="NJ1001" s="280"/>
      <c r="NK1001" s="45" t="s">
        <v>24</v>
      </c>
      <c r="NL1001" s="45"/>
      <c r="NM1001" s="45"/>
      <c r="NN1001" s="45"/>
      <c r="NO1001" s="45" t="s">
        <v>24</v>
      </c>
      <c r="NP1001" s="45"/>
      <c r="NQ1001" s="45"/>
      <c r="NR1001" s="45"/>
      <c r="NS1001" s="45" t="s">
        <v>24</v>
      </c>
      <c r="NT1001" s="46" t="s">
        <v>24</v>
      </c>
      <c r="NU1001" s="37"/>
    </row>
    <row r="1002" spans="1:385" ht="16.5" thickTop="1" thickBot="1" x14ac:dyDescent="0.3">
      <c r="A1002" s="38"/>
      <c r="B1002" s="39"/>
      <c r="C1002" s="40"/>
      <c r="D1002" s="40"/>
      <c r="E1002" s="40"/>
      <c r="F1002" s="135"/>
      <c r="G1002" s="135"/>
      <c r="H1002" s="42"/>
      <c r="I1002" s="45"/>
      <c r="J1002" s="45" t="s">
        <v>24</v>
      </c>
      <c r="K1002" s="45"/>
      <c r="L1002" s="45"/>
      <c r="M1002" s="45"/>
      <c r="N1002" s="45" t="s">
        <v>24</v>
      </c>
      <c r="O1002" s="45"/>
      <c r="P1002" s="45"/>
      <c r="Q1002" s="45"/>
      <c r="R1002" s="45" t="s">
        <v>24</v>
      </c>
      <c r="S1002" s="46" t="s">
        <v>24</v>
      </c>
      <c r="T1002" s="37"/>
      <c r="U1002" s="29"/>
      <c r="V1002" s="47"/>
      <c r="W1002" s="280"/>
      <c r="X1002" s="45" t="s">
        <v>24</v>
      </c>
      <c r="Y1002" s="45"/>
      <c r="Z1002" s="45"/>
      <c r="AA1002" s="45"/>
      <c r="AB1002" s="45" t="s">
        <v>24</v>
      </c>
      <c r="AC1002" s="45"/>
      <c r="AD1002" s="45"/>
      <c r="AE1002" s="45"/>
      <c r="AF1002" s="45" t="s">
        <v>24</v>
      </c>
      <c r="AG1002" s="46" t="s">
        <v>24</v>
      </c>
      <c r="AH1002" s="37"/>
      <c r="AI1002" s="29"/>
      <c r="AJ1002" s="47"/>
      <c r="AK1002" s="45"/>
      <c r="AL1002" s="45" t="s">
        <v>24</v>
      </c>
      <c r="AM1002" s="45"/>
      <c r="AN1002" s="45" t="s">
        <v>24</v>
      </c>
      <c r="AO1002" s="45"/>
      <c r="AP1002" s="45" t="s">
        <v>24</v>
      </c>
      <c r="AQ1002" s="45"/>
      <c r="AR1002" s="45"/>
      <c r="AS1002" s="45"/>
      <c r="AT1002" s="45" t="s">
        <v>24</v>
      </c>
      <c r="AU1002" s="46" t="s">
        <v>24</v>
      </c>
      <c r="AV1002" s="37"/>
      <c r="AW1002" s="29"/>
      <c r="AX1002" s="47"/>
      <c r="AY1002" s="45"/>
      <c r="AZ1002" s="45" t="s">
        <v>24</v>
      </c>
      <c r="BA1002" s="45"/>
      <c r="BB1002" s="45" t="s">
        <v>24</v>
      </c>
      <c r="BC1002" s="45"/>
      <c r="BD1002" s="45" t="s">
        <v>24</v>
      </c>
      <c r="BE1002" s="45"/>
      <c r="BF1002" s="45"/>
      <c r="BG1002" s="45"/>
      <c r="BH1002" s="45" t="s">
        <v>24</v>
      </c>
      <c r="BI1002" s="46" t="s">
        <v>24</v>
      </c>
      <c r="BJ1002" s="37"/>
      <c r="BK1002" s="29"/>
      <c r="BL1002" s="75"/>
      <c r="BM1002" s="76"/>
      <c r="BN1002" s="76" t="s">
        <v>24</v>
      </c>
      <c r="BO1002" s="76"/>
      <c r="BP1002" s="76" t="s">
        <v>24</v>
      </c>
      <c r="BQ1002" s="76"/>
      <c r="BR1002" s="76" t="s">
        <v>24</v>
      </c>
      <c r="BS1002" s="76"/>
      <c r="BT1002" s="78" t="s">
        <v>24</v>
      </c>
      <c r="BU1002" s="284" t="s">
        <v>24</v>
      </c>
      <c r="BV1002" s="76" t="s">
        <v>24</v>
      </c>
      <c r="BW1002" s="80" t="s">
        <v>24</v>
      </c>
      <c r="BX1002" s="37"/>
      <c r="BY1002" s="57"/>
      <c r="BZ1002" s="75"/>
      <c r="CA1002" s="76"/>
      <c r="CB1002" s="76" t="s">
        <v>24</v>
      </c>
      <c r="CC1002" s="76"/>
      <c r="CD1002" s="76" t="s">
        <v>24</v>
      </c>
      <c r="CE1002" s="76"/>
      <c r="CF1002" s="76" t="s">
        <v>24</v>
      </c>
      <c r="CG1002" s="76"/>
      <c r="CH1002" s="78" t="s">
        <v>24</v>
      </c>
      <c r="CI1002" s="284" t="s">
        <v>24</v>
      </c>
      <c r="CJ1002" s="76" t="s">
        <v>24</v>
      </c>
      <c r="CK1002" s="80" t="s">
        <v>24</v>
      </c>
      <c r="CL1002" s="37"/>
      <c r="CM1002" s="29"/>
      <c r="CN1002" s="75"/>
      <c r="CO1002" s="76"/>
      <c r="CP1002" s="76" t="s">
        <v>24</v>
      </c>
      <c r="CQ1002" s="76"/>
      <c r="CR1002" s="76" t="s">
        <v>24</v>
      </c>
      <c r="CS1002" s="76"/>
      <c r="CT1002" s="76" t="s">
        <v>24</v>
      </c>
      <c r="CU1002" s="76"/>
      <c r="CV1002" s="78" t="s">
        <v>24</v>
      </c>
      <c r="CW1002" s="284" t="s">
        <v>24</v>
      </c>
      <c r="CX1002" s="76" t="s">
        <v>24</v>
      </c>
      <c r="CY1002" s="80" t="s">
        <v>24</v>
      </c>
      <c r="CZ1002" s="37"/>
      <c r="DA1002" s="29"/>
      <c r="DB1002" s="47"/>
      <c r="DC1002" s="280"/>
      <c r="DD1002" s="45" t="s">
        <v>24</v>
      </c>
      <c r="DE1002" s="45"/>
      <c r="DF1002" s="45"/>
      <c r="DG1002" s="45"/>
      <c r="DH1002" s="45" t="s">
        <v>24</v>
      </c>
      <c r="DI1002" s="45"/>
      <c r="DJ1002" s="45"/>
      <c r="DK1002" s="45"/>
      <c r="DL1002" s="45" t="s">
        <v>24</v>
      </c>
      <c r="DM1002" s="46" t="s">
        <v>24</v>
      </c>
      <c r="DN1002" s="37"/>
      <c r="DO1002" s="29"/>
      <c r="DP1002" s="47"/>
      <c r="DQ1002" s="45"/>
      <c r="DR1002" s="45" t="s">
        <v>24</v>
      </c>
      <c r="DS1002" s="45"/>
      <c r="DT1002" s="45" t="s">
        <v>24</v>
      </c>
      <c r="DU1002" s="45"/>
      <c r="DV1002" s="45" t="s">
        <v>24</v>
      </c>
      <c r="DW1002" s="45"/>
      <c r="DX1002" s="45"/>
      <c r="DY1002" s="45"/>
      <c r="DZ1002" s="45" t="s">
        <v>24</v>
      </c>
      <c r="EA1002" s="46" t="s">
        <v>24</v>
      </c>
      <c r="EB1002" s="37"/>
      <c r="GU1002" s="220"/>
      <c r="HX1002" s="360"/>
      <c r="HY1002" s="75"/>
      <c r="HZ1002" s="76"/>
      <c r="IA1002" s="76" t="s">
        <v>24</v>
      </c>
      <c r="IB1002" s="76"/>
      <c r="IC1002" s="76" t="s">
        <v>24</v>
      </c>
      <c r="ID1002" s="76"/>
      <c r="IE1002" s="76" t="s">
        <v>24</v>
      </c>
      <c r="IF1002" s="76"/>
      <c r="IG1002" s="78" t="s">
        <v>24</v>
      </c>
      <c r="IH1002" s="284" t="s">
        <v>24</v>
      </c>
      <c r="II1002" s="76" t="s">
        <v>24</v>
      </c>
      <c r="IJ1002" s="80" t="s">
        <v>24</v>
      </c>
      <c r="IK1002" s="37"/>
      <c r="IL1002" s="29"/>
      <c r="IM1002" s="75"/>
      <c r="IN1002" s="76"/>
      <c r="IO1002" s="76" t="s">
        <v>24</v>
      </c>
      <c r="IP1002" s="76"/>
      <c r="IQ1002" s="76" t="s">
        <v>24</v>
      </c>
      <c r="IR1002" s="76"/>
      <c r="IS1002" s="76" t="s">
        <v>24</v>
      </c>
      <c r="IT1002" s="76"/>
      <c r="IU1002" s="78" t="s">
        <v>24</v>
      </c>
      <c r="IV1002" s="284" t="s">
        <v>24</v>
      </c>
      <c r="IW1002" s="76" t="s">
        <v>24</v>
      </c>
      <c r="IX1002" s="80" t="s">
        <v>24</v>
      </c>
      <c r="IY1002" s="37"/>
      <c r="IZ1002" s="278"/>
      <c r="JA1002" s="75"/>
      <c r="JB1002" s="76"/>
      <c r="JC1002" s="76" t="s">
        <v>24</v>
      </c>
      <c r="JD1002" s="76"/>
      <c r="JE1002" s="76" t="s">
        <v>24</v>
      </c>
      <c r="JF1002" s="76"/>
      <c r="JG1002" s="76" t="s">
        <v>24</v>
      </c>
      <c r="JH1002" s="76"/>
      <c r="JI1002" s="78" t="s">
        <v>24</v>
      </c>
      <c r="JJ1002" s="284" t="s">
        <v>24</v>
      </c>
      <c r="JK1002" s="76" t="s">
        <v>24</v>
      </c>
      <c r="JL1002" s="80" t="s">
        <v>24</v>
      </c>
      <c r="JM1002" s="37"/>
      <c r="JN1002" s="29"/>
      <c r="JO1002" s="75"/>
      <c r="JP1002" s="76"/>
      <c r="JQ1002" s="76" t="s">
        <v>24</v>
      </c>
      <c r="JR1002" s="76"/>
      <c r="JS1002" s="76" t="s">
        <v>24</v>
      </c>
      <c r="JT1002" s="76"/>
      <c r="JU1002" s="76" t="s">
        <v>24</v>
      </c>
      <c r="JV1002" s="76"/>
      <c r="JW1002" s="78" t="s">
        <v>24</v>
      </c>
      <c r="JX1002" s="284" t="s">
        <v>24</v>
      </c>
      <c r="JY1002" s="76" t="s">
        <v>24</v>
      </c>
      <c r="JZ1002" s="80" t="s">
        <v>24</v>
      </c>
      <c r="KA1002" s="37"/>
      <c r="KB1002" s="51"/>
      <c r="KC1002" s="75"/>
      <c r="KD1002" s="76"/>
      <c r="KE1002" s="76" t="s">
        <v>24</v>
      </c>
      <c r="KF1002" s="76"/>
      <c r="KG1002" s="76" t="s">
        <v>24</v>
      </c>
      <c r="KH1002" s="76"/>
      <c r="KI1002" s="76" t="s">
        <v>24</v>
      </c>
      <c r="KJ1002" s="76"/>
      <c r="KK1002" s="78" t="s">
        <v>24</v>
      </c>
      <c r="KL1002" s="284" t="s">
        <v>24</v>
      </c>
      <c r="KM1002" s="76" t="s">
        <v>24</v>
      </c>
      <c r="KN1002" s="80" t="s">
        <v>24</v>
      </c>
      <c r="KO1002" s="37"/>
      <c r="KP1002" s="29"/>
      <c r="KQ1002" s="75"/>
      <c r="KR1002" s="76"/>
      <c r="KS1002" s="76" t="s">
        <v>24</v>
      </c>
      <c r="KT1002" s="76"/>
      <c r="KU1002" s="76" t="s">
        <v>24</v>
      </c>
      <c r="KV1002" s="76"/>
      <c r="KW1002" s="76" t="s">
        <v>24</v>
      </c>
      <c r="KX1002" s="76"/>
      <c r="KY1002" s="78" t="s">
        <v>24</v>
      </c>
      <c r="KZ1002" s="284" t="s">
        <v>24</v>
      </c>
      <c r="LA1002" s="76" t="s">
        <v>24</v>
      </c>
      <c r="LB1002" s="80" t="s">
        <v>24</v>
      </c>
      <c r="LC1002" s="37"/>
      <c r="LD1002" s="29"/>
      <c r="LE1002" s="101"/>
      <c r="LF1002" s="87"/>
      <c r="LG1002" s="87"/>
      <c r="LH1002" s="87"/>
      <c r="LI1002" s="87"/>
      <c r="LJ1002" s="87"/>
      <c r="LK1002" s="87" t="s">
        <v>24</v>
      </c>
      <c r="LL1002" s="87"/>
      <c r="LM1002" s="102"/>
      <c r="LN1002" s="103"/>
      <c r="LO1002" s="87"/>
      <c r="LP1002" s="89"/>
      <c r="LQ1002" s="37"/>
      <c r="LR1002" s="29"/>
      <c r="LS1002" s="47"/>
      <c r="LT1002" s="280"/>
      <c r="LU1002" s="45" t="s">
        <v>24</v>
      </c>
      <c r="LV1002" s="45"/>
      <c r="LW1002" s="45"/>
      <c r="LX1002" s="45"/>
      <c r="LY1002" s="45" t="s">
        <v>24</v>
      </c>
      <c r="LZ1002" s="45"/>
      <c r="MA1002" s="45"/>
      <c r="MB1002" s="45"/>
      <c r="MC1002" s="45" t="s">
        <v>24</v>
      </c>
      <c r="MD1002" s="46" t="s">
        <v>24</v>
      </c>
      <c r="ME1002" s="37"/>
      <c r="MF1002" s="29"/>
      <c r="MG1002" s="47"/>
      <c r="MH1002" s="280"/>
      <c r="MI1002" s="45" t="s">
        <v>24</v>
      </c>
      <c r="MJ1002" s="45"/>
      <c r="MK1002" s="45"/>
      <c r="ML1002" s="45"/>
      <c r="MM1002" s="45" t="s">
        <v>24</v>
      </c>
      <c r="MN1002" s="45"/>
      <c r="MO1002" s="45"/>
      <c r="MP1002" s="45"/>
      <c r="MQ1002" s="45" t="s">
        <v>24</v>
      </c>
      <c r="MR1002" s="46" t="s">
        <v>24</v>
      </c>
      <c r="MS1002" s="37"/>
      <c r="MT1002" s="29"/>
      <c r="MU1002" s="47"/>
      <c r="MV1002" s="280"/>
      <c r="MW1002" s="45" t="s">
        <v>24</v>
      </c>
      <c r="MX1002" s="45"/>
      <c r="MY1002" s="45"/>
      <c r="MZ1002" s="45"/>
      <c r="NA1002" s="45" t="s">
        <v>24</v>
      </c>
      <c r="NB1002" s="45"/>
      <c r="NC1002" s="45"/>
      <c r="ND1002" s="45"/>
      <c r="NE1002" s="45" t="s">
        <v>24</v>
      </c>
      <c r="NF1002" s="46" t="s">
        <v>24</v>
      </c>
      <c r="NG1002" s="37"/>
      <c r="NH1002" s="29"/>
      <c r="NI1002" s="47"/>
      <c r="NJ1002" s="280"/>
      <c r="NK1002" s="45" t="s">
        <v>24</v>
      </c>
      <c r="NL1002" s="45"/>
      <c r="NM1002" s="45"/>
      <c r="NN1002" s="45"/>
      <c r="NO1002" s="45" t="s">
        <v>24</v>
      </c>
      <c r="NP1002" s="45"/>
      <c r="NQ1002" s="45"/>
      <c r="NR1002" s="45"/>
      <c r="NS1002" s="45" t="s">
        <v>24</v>
      </c>
      <c r="NT1002" s="46" t="s">
        <v>24</v>
      </c>
      <c r="NU1002" s="37"/>
    </row>
    <row r="1003" spans="1:385" ht="15.75" thickTop="1" x14ac:dyDescent="0.25">
      <c r="A1003" s="38"/>
      <c r="B1003" s="39"/>
      <c r="C1003" s="40"/>
      <c r="D1003" s="40"/>
      <c r="E1003" s="40"/>
      <c r="F1003" s="135"/>
      <c r="G1003" s="135"/>
      <c r="H1003" s="42"/>
      <c r="I1003" s="45"/>
      <c r="J1003" s="45"/>
      <c r="K1003" s="45"/>
      <c r="L1003" s="45"/>
      <c r="M1003" s="45"/>
      <c r="N1003" s="45" t="s">
        <v>24</v>
      </c>
      <c r="O1003" s="45"/>
      <c r="P1003" s="45"/>
      <c r="Q1003" s="45"/>
      <c r="R1003" s="45" t="s">
        <v>24</v>
      </c>
      <c r="S1003" s="46" t="s">
        <v>24</v>
      </c>
      <c r="T1003" s="37"/>
      <c r="U1003" s="29"/>
      <c r="V1003" s="47"/>
      <c r="W1003" s="280"/>
      <c r="X1003" s="45"/>
      <c r="Y1003" s="45"/>
      <c r="Z1003" s="45"/>
      <c r="AA1003" s="45"/>
      <c r="AB1003" s="45" t="s">
        <v>24</v>
      </c>
      <c r="AC1003" s="45"/>
      <c r="AD1003" s="45"/>
      <c r="AE1003" s="45"/>
      <c r="AF1003" s="45" t="s">
        <v>24</v>
      </c>
      <c r="AG1003" s="46" t="s">
        <v>24</v>
      </c>
      <c r="AH1003" s="37"/>
      <c r="AI1003" s="29"/>
      <c r="AJ1003" s="47"/>
      <c r="AK1003" s="45"/>
      <c r="AL1003" s="45"/>
      <c r="AM1003" s="45"/>
      <c r="AN1003" s="45" t="s">
        <v>24</v>
      </c>
      <c r="AO1003" s="45"/>
      <c r="AP1003" s="45" t="s">
        <v>24</v>
      </c>
      <c r="AQ1003" s="45"/>
      <c r="AR1003" s="45"/>
      <c r="AS1003" s="45"/>
      <c r="AT1003" s="45" t="s">
        <v>24</v>
      </c>
      <c r="AU1003" s="46" t="s">
        <v>24</v>
      </c>
      <c r="AV1003" s="37"/>
      <c r="AW1003" s="29"/>
      <c r="AX1003" s="47"/>
      <c r="AY1003" s="45"/>
      <c r="AZ1003" s="45"/>
      <c r="BA1003" s="45"/>
      <c r="BB1003" s="45" t="s">
        <v>24</v>
      </c>
      <c r="BC1003" s="45"/>
      <c r="BD1003" s="45" t="s">
        <v>24</v>
      </c>
      <c r="BE1003" s="45"/>
      <c r="BF1003" s="45"/>
      <c r="BG1003" s="45"/>
      <c r="BH1003" s="45" t="s">
        <v>24</v>
      </c>
      <c r="BI1003" s="46" t="s">
        <v>24</v>
      </c>
      <c r="BJ1003" s="37"/>
      <c r="BK1003" s="29"/>
      <c r="BL1003" s="273" t="s">
        <v>24</v>
      </c>
      <c r="BM1003" s="271"/>
      <c r="BN1003" s="271" t="s">
        <v>24</v>
      </c>
      <c r="BO1003" s="271"/>
      <c r="BP1003" s="87" t="s">
        <v>24</v>
      </c>
      <c r="BQ1003" s="271"/>
      <c r="BR1003" s="271" t="s">
        <v>24</v>
      </c>
      <c r="BS1003" s="271"/>
      <c r="BT1003" s="274" t="s">
        <v>24</v>
      </c>
      <c r="BU1003" s="272" t="s">
        <v>24</v>
      </c>
      <c r="BV1003" s="87" t="s">
        <v>24</v>
      </c>
      <c r="BW1003" s="89" t="s">
        <v>24</v>
      </c>
      <c r="BX1003" s="37"/>
      <c r="BY1003" s="57"/>
      <c r="BZ1003" s="273" t="s">
        <v>24</v>
      </c>
      <c r="CA1003" s="271"/>
      <c r="CB1003" s="271" t="s">
        <v>24</v>
      </c>
      <c r="CC1003" s="271"/>
      <c r="CD1003" s="87" t="s">
        <v>24</v>
      </c>
      <c r="CE1003" s="271"/>
      <c r="CF1003" s="271" t="s">
        <v>24</v>
      </c>
      <c r="CG1003" s="271"/>
      <c r="CH1003" s="274" t="s">
        <v>24</v>
      </c>
      <c r="CI1003" s="272" t="s">
        <v>24</v>
      </c>
      <c r="CJ1003" s="87" t="s">
        <v>24</v>
      </c>
      <c r="CK1003" s="89" t="s">
        <v>24</v>
      </c>
      <c r="CL1003" s="37"/>
      <c r="CM1003" s="29"/>
      <c r="CN1003" s="273" t="s">
        <v>24</v>
      </c>
      <c r="CO1003" s="271"/>
      <c r="CP1003" s="271" t="s">
        <v>24</v>
      </c>
      <c r="CQ1003" s="271"/>
      <c r="CR1003" s="87" t="s">
        <v>24</v>
      </c>
      <c r="CS1003" s="271"/>
      <c r="CT1003" s="271" t="s">
        <v>24</v>
      </c>
      <c r="CU1003" s="271"/>
      <c r="CV1003" s="274" t="s">
        <v>24</v>
      </c>
      <c r="CW1003" s="272" t="s">
        <v>24</v>
      </c>
      <c r="CX1003" s="87" t="s">
        <v>24</v>
      </c>
      <c r="CY1003" s="89" t="s">
        <v>24</v>
      </c>
      <c r="CZ1003" s="37"/>
      <c r="DA1003" s="29"/>
      <c r="DB1003" s="47"/>
      <c r="DC1003" s="280"/>
      <c r="DD1003" s="45"/>
      <c r="DE1003" s="45"/>
      <c r="DF1003" s="45"/>
      <c r="DG1003" s="45"/>
      <c r="DH1003" s="45" t="s">
        <v>24</v>
      </c>
      <c r="DI1003" s="45"/>
      <c r="DJ1003" s="45"/>
      <c r="DK1003" s="45"/>
      <c r="DL1003" s="45" t="s">
        <v>24</v>
      </c>
      <c r="DM1003" s="46" t="s">
        <v>24</v>
      </c>
      <c r="DN1003" s="37"/>
      <c r="DO1003" s="29"/>
      <c r="DP1003" s="47"/>
      <c r="DQ1003" s="45"/>
      <c r="DR1003" s="45"/>
      <c r="DS1003" s="45"/>
      <c r="DT1003" s="45" t="s">
        <v>24</v>
      </c>
      <c r="DU1003" s="45"/>
      <c r="DV1003" s="45" t="s">
        <v>24</v>
      </c>
      <c r="DW1003" s="45"/>
      <c r="DX1003" s="45"/>
      <c r="DY1003" s="45"/>
      <c r="DZ1003" s="45" t="s">
        <v>24</v>
      </c>
      <c r="EA1003" s="46" t="s">
        <v>24</v>
      </c>
      <c r="EB1003" s="37"/>
      <c r="GU1003" s="220"/>
      <c r="HX1003" s="360"/>
      <c r="HY1003" s="273" t="s">
        <v>24</v>
      </c>
      <c r="HZ1003" s="271"/>
      <c r="IA1003" s="271" t="s">
        <v>24</v>
      </c>
      <c r="IB1003" s="271"/>
      <c r="IC1003" s="87" t="s">
        <v>24</v>
      </c>
      <c r="ID1003" s="271"/>
      <c r="IE1003" s="271" t="s">
        <v>24</v>
      </c>
      <c r="IF1003" s="271"/>
      <c r="IG1003" s="274" t="s">
        <v>24</v>
      </c>
      <c r="IH1003" s="272" t="s">
        <v>24</v>
      </c>
      <c r="II1003" s="87" t="s">
        <v>24</v>
      </c>
      <c r="IJ1003" s="89" t="s">
        <v>24</v>
      </c>
      <c r="IK1003" s="37"/>
      <c r="IL1003" s="29"/>
      <c r="IM1003" s="273" t="s">
        <v>24</v>
      </c>
      <c r="IN1003" s="271"/>
      <c r="IO1003" s="271" t="s">
        <v>24</v>
      </c>
      <c r="IP1003" s="271"/>
      <c r="IQ1003" s="87" t="s">
        <v>24</v>
      </c>
      <c r="IR1003" s="271"/>
      <c r="IS1003" s="271" t="s">
        <v>24</v>
      </c>
      <c r="IT1003" s="271"/>
      <c r="IU1003" s="274" t="s">
        <v>24</v>
      </c>
      <c r="IV1003" s="272" t="s">
        <v>24</v>
      </c>
      <c r="IW1003" s="87" t="s">
        <v>24</v>
      </c>
      <c r="IX1003" s="89" t="s">
        <v>24</v>
      </c>
      <c r="IY1003" s="37"/>
      <c r="IZ1003" s="278"/>
      <c r="JA1003" s="273" t="s">
        <v>24</v>
      </c>
      <c r="JB1003" s="271"/>
      <c r="JC1003" s="271" t="s">
        <v>24</v>
      </c>
      <c r="JD1003" s="271"/>
      <c r="JE1003" s="87" t="s">
        <v>24</v>
      </c>
      <c r="JF1003" s="271"/>
      <c r="JG1003" s="271" t="s">
        <v>24</v>
      </c>
      <c r="JH1003" s="271"/>
      <c r="JI1003" s="274" t="s">
        <v>24</v>
      </c>
      <c r="JJ1003" s="272" t="s">
        <v>24</v>
      </c>
      <c r="JK1003" s="87" t="s">
        <v>24</v>
      </c>
      <c r="JL1003" s="89" t="s">
        <v>24</v>
      </c>
      <c r="JM1003" s="37"/>
      <c r="JN1003" s="29"/>
      <c r="JO1003" s="273" t="s">
        <v>24</v>
      </c>
      <c r="JP1003" s="271"/>
      <c r="JQ1003" s="271" t="s">
        <v>24</v>
      </c>
      <c r="JR1003" s="271"/>
      <c r="JS1003" s="87" t="s">
        <v>24</v>
      </c>
      <c r="JT1003" s="271"/>
      <c r="JU1003" s="271" t="s">
        <v>24</v>
      </c>
      <c r="JV1003" s="271"/>
      <c r="JW1003" s="274" t="s">
        <v>24</v>
      </c>
      <c r="JX1003" s="272" t="s">
        <v>24</v>
      </c>
      <c r="JY1003" s="87" t="s">
        <v>24</v>
      </c>
      <c r="JZ1003" s="89" t="s">
        <v>24</v>
      </c>
      <c r="KA1003" s="37"/>
      <c r="KB1003" s="51"/>
      <c r="KC1003" s="273" t="s">
        <v>24</v>
      </c>
      <c r="KD1003" s="271"/>
      <c r="KE1003" s="271" t="s">
        <v>24</v>
      </c>
      <c r="KF1003" s="271"/>
      <c r="KG1003" s="87" t="s">
        <v>24</v>
      </c>
      <c r="KH1003" s="271"/>
      <c r="KI1003" s="271" t="s">
        <v>24</v>
      </c>
      <c r="KJ1003" s="271"/>
      <c r="KK1003" s="274" t="s">
        <v>24</v>
      </c>
      <c r="KL1003" s="272" t="s">
        <v>24</v>
      </c>
      <c r="KM1003" s="87" t="s">
        <v>24</v>
      </c>
      <c r="KN1003" s="89" t="s">
        <v>24</v>
      </c>
      <c r="KO1003" s="37"/>
      <c r="KP1003" s="29"/>
      <c r="KQ1003" s="273" t="s">
        <v>24</v>
      </c>
      <c r="KR1003" s="271"/>
      <c r="KS1003" s="271" t="s">
        <v>24</v>
      </c>
      <c r="KT1003" s="271"/>
      <c r="KU1003" s="87" t="s">
        <v>24</v>
      </c>
      <c r="KV1003" s="271"/>
      <c r="KW1003" s="271" t="s">
        <v>24</v>
      </c>
      <c r="KX1003" s="271"/>
      <c r="KY1003" s="274" t="s">
        <v>24</v>
      </c>
      <c r="KZ1003" s="272" t="s">
        <v>24</v>
      </c>
      <c r="LA1003" s="87" t="s">
        <v>24</v>
      </c>
      <c r="LB1003" s="89" t="s">
        <v>24</v>
      </c>
      <c r="LC1003" s="37"/>
      <c r="LD1003" s="29"/>
      <c r="LE1003" s="47"/>
      <c r="LF1003" s="45"/>
      <c r="LG1003" s="45"/>
      <c r="LH1003" s="45"/>
      <c r="LI1003" s="45"/>
      <c r="LJ1003" s="45"/>
      <c r="LK1003" s="45"/>
      <c r="LL1003" s="45"/>
      <c r="LM1003" s="63"/>
      <c r="LN1003" s="45"/>
      <c r="LO1003" s="45"/>
      <c r="LP1003" s="45"/>
      <c r="LQ1003" s="37"/>
      <c r="LR1003" s="29"/>
      <c r="LS1003" s="47"/>
      <c r="LT1003" s="280"/>
      <c r="LU1003" s="45"/>
      <c r="LV1003" s="45"/>
      <c r="LW1003" s="45"/>
      <c r="LX1003" s="45"/>
      <c r="LY1003" s="45" t="s">
        <v>24</v>
      </c>
      <c r="LZ1003" s="45"/>
      <c r="MA1003" s="45"/>
      <c r="MB1003" s="45"/>
      <c r="MC1003" s="45" t="s">
        <v>24</v>
      </c>
      <c r="MD1003" s="46" t="s">
        <v>24</v>
      </c>
      <c r="ME1003" s="37"/>
      <c r="MF1003" s="29"/>
      <c r="MG1003" s="47"/>
      <c r="MH1003" s="280"/>
      <c r="MI1003" s="45"/>
      <c r="MJ1003" s="45"/>
      <c r="MK1003" s="45"/>
      <c r="ML1003" s="45"/>
      <c r="MM1003" s="45" t="s">
        <v>24</v>
      </c>
      <c r="MN1003" s="45"/>
      <c r="MO1003" s="45"/>
      <c r="MP1003" s="45"/>
      <c r="MQ1003" s="45" t="s">
        <v>24</v>
      </c>
      <c r="MR1003" s="46" t="s">
        <v>24</v>
      </c>
      <c r="MS1003" s="37"/>
      <c r="MT1003" s="29"/>
      <c r="MU1003" s="47"/>
      <c r="MV1003" s="280"/>
      <c r="MW1003" s="45"/>
      <c r="MX1003" s="45"/>
      <c r="MY1003" s="45"/>
      <c r="MZ1003" s="45"/>
      <c r="NA1003" s="45" t="s">
        <v>24</v>
      </c>
      <c r="NB1003" s="45"/>
      <c r="NC1003" s="45"/>
      <c r="ND1003" s="45"/>
      <c r="NE1003" s="45" t="s">
        <v>24</v>
      </c>
      <c r="NF1003" s="46" t="s">
        <v>24</v>
      </c>
      <c r="NG1003" s="37"/>
      <c r="NH1003" s="29"/>
      <c r="NI1003" s="47"/>
      <c r="NJ1003" s="280"/>
      <c r="NK1003" s="45"/>
      <c r="NL1003" s="45"/>
      <c r="NM1003" s="45"/>
      <c r="NN1003" s="45"/>
      <c r="NO1003" s="45" t="s">
        <v>24</v>
      </c>
      <c r="NP1003" s="45"/>
      <c r="NQ1003" s="45"/>
      <c r="NR1003" s="45"/>
      <c r="NS1003" s="45" t="s">
        <v>24</v>
      </c>
      <c r="NT1003" s="46" t="s">
        <v>24</v>
      </c>
      <c r="NU1003" s="37"/>
    </row>
    <row r="1004" spans="1:385" x14ac:dyDescent="0.25">
      <c r="A1004" s="38"/>
      <c r="B1004" s="39"/>
      <c r="C1004" s="40"/>
      <c r="D1004" s="40"/>
      <c r="E1004" s="40"/>
      <c r="F1004" s="135"/>
      <c r="G1004" s="135"/>
      <c r="H1004" s="42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6"/>
      <c r="T1004" s="37"/>
      <c r="U1004" s="29"/>
      <c r="V1004" s="47"/>
      <c r="W1004" s="280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6"/>
      <c r="AH1004" s="37"/>
      <c r="AI1004" s="29"/>
      <c r="AJ1004" s="47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6"/>
      <c r="AV1004" s="37"/>
      <c r="AW1004" s="29"/>
      <c r="AX1004" s="47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46"/>
      <c r="BJ1004" s="37"/>
      <c r="BK1004" s="29"/>
      <c r="BL1004" s="273"/>
      <c r="BM1004" s="271"/>
      <c r="BN1004" s="45" t="s">
        <v>24</v>
      </c>
      <c r="BO1004" s="271"/>
      <c r="BP1004" s="45" t="s">
        <v>24</v>
      </c>
      <c r="BQ1004" s="271"/>
      <c r="BR1004" s="45" t="s">
        <v>24</v>
      </c>
      <c r="BS1004" s="271"/>
      <c r="BT1004" s="63" t="s">
        <v>24</v>
      </c>
      <c r="BU1004" s="280" t="s">
        <v>24</v>
      </c>
      <c r="BV1004" s="45" t="s">
        <v>24</v>
      </c>
      <c r="BW1004" s="46" t="s">
        <v>24</v>
      </c>
      <c r="BX1004" s="37"/>
      <c r="BY1004" s="57"/>
      <c r="BZ1004" s="273"/>
      <c r="CA1004" s="271"/>
      <c r="CB1004" s="45" t="s">
        <v>24</v>
      </c>
      <c r="CC1004" s="271"/>
      <c r="CD1004" s="45" t="s">
        <v>24</v>
      </c>
      <c r="CE1004" s="271"/>
      <c r="CF1004" s="45" t="s">
        <v>24</v>
      </c>
      <c r="CG1004" s="271"/>
      <c r="CH1004" s="63" t="s">
        <v>24</v>
      </c>
      <c r="CI1004" s="280" t="s">
        <v>24</v>
      </c>
      <c r="CJ1004" s="45" t="s">
        <v>24</v>
      </c>
      <c r="CK1004" s="46" t="s">
        <v>24</v>
      </c>
      <c r="CL1004" s="37"/>
      <c r="CM1004" s="29"/>
      <c r="CN1004" s="273"/>
      <c r="CO1004" s="271"/>
      <c r="CP1004" s="45" t="s">
        <v>24</v>
      </c>
      <c r="CQ1004" s="271"/>
      <c r="CR1004" s="45" t="s">
        <v>24</v>
      </c>
      <c r="CS1004" s="271"/>
      <c r="CT1004" s="45" t="s">
        <v>24</v>
      </c>
      <c r="CU1004" s="271"/>
      <c r="CV1004" s="63" t="s">
        <v>24</v>
      </c>
      <c r="CW1004" s="280" t="s">
        <v>24</v>
      </c>
      <c r="CX1004" s="45" t="s">
        <v>24</v>
      </c>
      <c r="CY1004" s="46" t="s">
        <v>24</v>
      </c>
      <c r="CZ1004" s="37"/>
      <c r="DA1004" s="29"/>
      <c r="DB1004" s="47"/>
      <c r="DC1004" s="280"/>
      <c r="DD1004" s="45"/>
      <c r="DE1004" s="45"/>
      <c r="DF1004" s="45"/>
      <c r="DG1004" s="45"/>
      <c r="DH1004" s="45"/>
      <c r="DI1004" s="45"/>
      <c r="DJ1004" s="45"/>
      <c r="DK1004" s="45"/>
      <c r="DL1004" s="45"/>
      <c r="DM1004" s="46"/>
      <c r="DN1004" s="37"/>
      <c r="DO1004" s="29"/>
      <c r="DP1004" s="47"/>
      <c r="DQ1004" s="45"/>
      <c r="DR1004" s="45"/>
      <c r="DS1004" s="45"/>
      <c r="DT1004" s="45"/>
      <c r="DU1004" s="45"/>
      <c r="DV1004" s="45"/>
      <c r="DW1004" s="45"/>
      <c r="DX1004" s="45"/>
      <c r="DY1004" s="45"/>
      <c r="DZ1004" s="45"/>
      <c r="EA1004" s="46"/>
      <c r="EB1004" s="37"/>
      <c r="GU1004" s="220"/>
      <c r="HX1004" s="360"/>
      <c r="HY1004" s="273"/>
      <c r="HZ1004" s="271"/>
      <c r="IA1004" s="45" t="s">
        <v>24</v>
      </c>
      <c r="IB1004" s="271"/>
      <c r="IC1004" s="45" t="s">
        <v>24</v>
      </c>
      <c r="ID1004" s="271"/>
      <c r="IE1004" s="45" t="s">
        <v>24</v>
      </c>
      <c r="IF1004" s="271"/>
      <c r="IG1004" s="63" t="s">
        <v>24</v>
      </c>
      <c r="IH1004" s="280" t="s">
        <v>24</v>
      </c>
      <c r="II1004" s="45" t="s">
        <v>24</v>
      </c>
      <c r="IJ1004" s="46" t="s">
        <v>24</v>
      </c>
      <c r="IK1004" s="37"/>
      <c r="IL1004" s="29"/>
      <c r="IM1004" s="273"/>
      <c r="IN1004" s="271"/>
      <c r="IO1004" s="45" t="s">
        <v>24</v>
      </c>
      <c r="IP1004" s="271"/>
      <c r="IQ1004" s="45" t="s">
        <v>24</v>
      </c>
      <c r="IR1004" s="271"/>
      <c r="IS1004" s="45" t="s">
        <v>24</v>
      </c>
      <c r="IT1004" s="271"/>
      <c r="IU1004" s="63" t="s">
        <v>24</v>
      </c>
      <c r="IV1004" s="280" t="s">
        <v>24</v>
      </c>
      <c r="IW1004" s="45" t="s">
        <v>24</v>
      </c>
      <c r="IX1004" s="46" t="s">
        <v>24</v>
      </c>
      <c r="IY1004" s="37"/>
      <c r="IZ1004" s="278"/>
      <c r="JA1004" s="273"/>
      <c r="JB1004" s="271"/>
      <c r="JC1004" s="45" t="s">
        <v>24</v>
      </c>
      <c r="JD1004" s="271"/>
      <c r="JE1004" s="45" t="s">
        <v>24</v>
      </c>
      <c r="JF1004" s="271"/>
      <c r="JG1004" s="45" t="s">
        <v>24</v>
      </c>
      <c r="JH1004" s="271"/>
      <c r="JI1004" s="63" t="s">
        <v>24</v>
      </c>
      <c r="JJ1004" s="280" t="s">
        <v>24</v>
      </c>
      <c r="JK1004" s="45" t="s">
        <v>24</v>
      </c>
      <c r="JL1004" s="46" t="s">
        <v>24</v>
      </c>
      <c r="JM1004" s="37"/>
      <c r="JN1004" s="29"/>
      <c r="JO1004" s="273"/>
      <c r="JP1004" s="271"/>
      <c r="JQ1004" s="45" t="s">
        <v>24</v>
      </c>
      <c r="JR1004" s="271"/>
      <c r="JS1004" s="45" t="s">
        <v>24</v>
      </c>
      <c r="JT1004" s="271"/>
      <c r="JU1004" s="45" t="s">
        <v>24</v>
      </c>
      <c r="JV1004" s="271"/>
      <c r="JW1004" s="63" t="s">
        <v>24</v>
      </c>
      <c r="JX1004" s="280" t="s">
        <v>24</v>
      </c>
      <c r="JY1004" s="45" t="s">
        <v>24</v>
      </c>
      <c r="JZ1004" s="46" t="s">
        <v>24</v>
      </c>
      <c r="KA1004" s="37"/>
      <c r="KB1004" s="51"/>
      <c r="KC1004" s="273"/>
      <c r="KD1004" s="271"/>
      <c r="KE1004" s="45" t="s">
        <v>24</v>
      </c>
      <c r="KF1004" s="271"/>
      <c r="KG1004" s="45" t="s">
        <v>24</v>
      </c>
      <c r="KH1004" s="271"/>
      <c r="KI1004" s="45" t="s">
        <v>24</v>
      </c>
      <c r="KJ1004" s="271"/>
      <c r="KK1004" s="63" t="s">
        <v>24</v>
      </c>
      <c r="KL1004" s="280" t="s">
        <v>24</v>
      </c>
      <c r="KM1004" s="45" t="s">
        <v>24</v>
      </c>
      <c r="KN1004" s="46" t="s">
        <v>24</v>
      </c>
      <c r="KO1004" s="37"/>
      <c r="KP1004" s="29"/>
      <c r="KQ1004" s="273"/>
      <c r="KR1004" s="271"/>
      <c r="KS1004" s="45" t="s">
        <v>24</v>
      </c>
      <c r="KT1004" s="271"/>
      <c r="KU1004" s="45" t="s">
        <v>24</v>
      </c>
      <c r="KV1004" s="271"/>
      <c r="KW1004" s="45" t="s">
        <v>24</v>
      </c>
      <c r="KX1004" s="271"/>
      <c r="KY1004" s="63" t="s">
        <v>24</v>
      </c>
      <c r="KZ1004" s="280" t="s">
        <v>24</v>
      </c>
      <c r="LA1004" s="45" t="s">
        <v>24</v>
      </c>
      <c r="LB1004" s="46" t="s">
        <v>24</v>
      </c>
      <c r="LC1004" s="37"/>
      <c r="LD1004" s="29"/>
      <c r="LE1004" s="47"/>
      <c r="LF1004" s="45"/>
      <c r="LG1004" s="45"/>
      <c r="LH1004" s="45"/>
      <c r="LI1004" s="45"/>
      <c r="LJ1004" s="45"/>
      <c r="LK1004" s="45"/>
      <c r="LL1004" s="45"/>
      <c r="LM1004" s="63"/>
      <c r="LN1004" s="45"/>
      <c r="LO1004" s="45"/>
      <c r="LP1004" s="45"/>
      <c r="LQ1004" s="37"/>
      <c r="LR1004" s="29"/>
      <c r="LS1004" s="47"/>
      <c r="LT1004" s="280"/>
      <c r="LU1004" s="45"/>
      <c r="LV1004" s="45"/>
      <c r="LW1004" s="45"/>
      <c r="LX1004" s="45"/>
      <c r="LY1004" s="45"/>
      <c r="LZ1004" s="45"/>
      <c r="MA1004" s="45"/>
      <c r="MB1004" s="45"/>
      <c r="MC1004" s="45"/>
      <c r="MD1004" s="46"/>
      <c r="ME1004" s="37"/>
      <c r="MF1004" s="29"/>
      <c r="MG1004" s="47"/>
      <c r="MH1004" s="280"/>
      <c r="MI1004" s="45"/>
      <c r="MJ1004" s="45"/>
      <c r="MK1004" s="45"/>
      <c r="ML1004" s="45"/>
      <c r="MM1004" s="45"/>
      <c r="MN1004" s="45"/>
      <c r="MO1004" s="45"/>
      <c r="MP1004" s="45"/>
      <c r="MQ1004" s="45"/>
      <c r="MR1004" s="46"/>
      <c r="MS1004" s="37"/>
      <c r="MT1004" s="29"/>
      <c r="MU1004" s="47"/>
      <c r="MV1004" s="280"/>
      <c r="MW1004" s="45"/>
      <c r="MX1004" s="45"/>
      <c r="MY1004" s="45"/>
      <c r="MZ1004" s="45"/>
      <c r="NA1004" s="45"/>
      <c r="NB1004" s="45"/>
      <c r="NC1004" s="45"/>
      <c r="ND1004" s="45"/>
      <c r="NE1004" s="45"/>
      <c r="NF1004" s="46"/>
      <c r="NG1004" s="37"/>
      <c r="NH1004" s="29"/>
      <c r="NI1004" s="47"/>
      <c r="NJ1004" s="280"/>
      <c r="NK1004" s="45"/>
      <c r="NL1004" s="45"/>
      <c r="NM1004" s="45"/>
      <c r="NN1004" s="45"/>
      <c r="NO1004" s="45"/>
      <c r="NP1004" s="45"/>
      <c r="NQ1004" s="45"/>
      <c r="NR1004" s="45"/>
      <c r="NS1004" s="45"/>
      <c r="NT1004" s="46"/>
      <c r="NU1004" s="37"/>
    </row>
    <row r="1005" spans="1:385" x14ac:dyDescent="0.25">
      <c r="A1005" s="38"/>
      <c r="B1005" s="39"/>
      <c r="C1005" s="40"/>
      <c r="D1005" s="40"/>
      <c r="E1005" s="40"/>
      <c r="F1005" s="135"/>
      <c r="G1005" s="135"/>
      <c r="H1005" s="42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6"/>
      <c r="T1005" s="37"/>
      <c r="U1005" s="29"/>
      <c r="V1005" s="47"/>
      <c r="W1005" s="280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6"/>
      <c r="AH1005" s="37"/>
      <c r="AI1005" s="29"/>
      <c r="AJ1005" s="47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6"/>
      <c r="AV1005" s="37"/>
      <c r="AW1005" s="29"/>
      <c r="AX1005" s="47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46"/>
      <c r="BJ1005" s="37"/>
      <c r="BK1005" s="29"/>
      <c r="BL1005" s="273"/>
      <c r="BM1005" s="271"/>
      <c r="BN1005" s="45" t="s">
        <v>24</v>
      </c>
      <c r="BO1005" s="271"/>
      <c r="BP1005" s="45" t="s">
        <v>24</v>
      </c>
      <c r="BQ1005" s="271"/>
      <c r="BR1005" s="45" t="s">
        <v>24</v>
      </c>
      <c r="BS1005" s="271"/>
      <c r="BT1005" s="63" t="s">
        <v>24</v>
      </c>
      <c r="BU1005" s="280" t="s">
        <v>24</v>
      </c>
      <c r="BV1005" s="45" t="s">
        <v>24</v>
      </c>
      <c r="BW1005" s="46" t="s">
        <v>24</v>
      </c>
      <c r="BX1005" s="37"/>
      <c r="BY1005" s="57"/>
      <c r="BZ1005" s="273"/>
      <c r="CA1005" s="271"/>
      <c r="CB1005" s="45" t="s">
        <v>24</v>
      </c>
      <c r="CC1005" s="271"/>
      <c r="CD1005" s="45" t="s">
        <v>24</v>
      </c>
      <c r="CE1005" s="271"/>
      <c r="CF1005" s="45" t="s">
        <v>24</v>
      </c>
      <c r="CG1005" s="271"/>
      <c r="CH1005" s="63" t="s">
        <v>24</v>
      </c>
      <c r="CI1005" s="280" t="s">
        <v>24</v>
      </c>
      <c r="CJ1005" s="45" t="s">
        <v>24</v>
      </c>
      <c r="CK1005" s="46" t="s">
        <v>24</v>
      </c>
      <c r="CL1005" s="37"/>
      <c r="CM1005" s="29"/>
      <c r="CN1005" s="273"/>
      <c r="CO1005" s="271"/>
      <c r="CP1005" s="45" t="s">
        <v>24</v>
      </c>
      <c r="CQ1005" s="271"/>
      <c r="CR1005" s="45" t="s">
        <v>24</v>
      </c>
      <c r="CS1005" s="271"/>
      <c r="CT1005" s="45" t="s">
        <v>24</v>
      </c>
      <c r="CU1005" s="271"/>
      <c r="CV1005" s="63" t="s">
        <v>24</v>
      </c>
      <c r="CW1005" s="280" t="s">
        <v>24</v>
      </c>
      <c r="CX1005" s="45" t="s">
        <v>24</v>
      </c>
      <c r="CY1005" s="46" t="s">
        <v>24</v>
      </c>
      <c r="CZ1005" s="37"/>
      <c r="DA1005" s="29"/>
      <c r="DB1005" s="47"/>
      <c r="DC1005" s="280"/>
      <c r="DD1005" s="45"/>
      <c r="DE1005" s="45"/>
      <c r="DF1005" s="45"/>
      <c r="DG1005" s="45"/>
      <c r="DH1005" s="45"/>
      <c r="DI1005" s="45"/>
      <c r="DJ1005" s="45"/>
      <c r="DK1005" s="45"/>
      <c r="DL1005" s="45"/>
      <c r="DM1005" s="46"/>
      <c r="DN1005" s="37"/>
      <c r="DO1005" s="29"/>
      <c r="DP1005" s="47"/>
      <c r="DQ1005" s="45"/>
      <c r="DR1005" s="45"/>
      <c r="DS1005" s="45"/>
      <c r="DT1005" s="45"/>
      <c r="DU1005" s="45"/>
      <c r="DV1005" s="45"/>
      <c r="DW1005" s="45"/>
      <c r="DX1005" s="45"/>
      <c r="DY1005" s="45"/>
      <c r="DZ1005" s="45"/>
      <c r="EA1005" s="46"/>
      <c r="EB1005" s="37"/>
      <c r="GU1005" s="220"/>
      <c r="HX1005" s="360"/>
      <c r="HY1005" s="273"/>
      <c r="HZ1005" s="271"/>
      <c r="IA1005" s="45" t="s">
        <v>24</v>
      </c>
      <c r="IB1005" s="271"/>
      <c r="IC1005" s="45" t="s">
        <v>24</v>
      </c>
      <c r="ID1005" s="271"/>
      <c r="IE1005" s="45" t="s">
        <v>24</v>
      </c>
      <c r="IF1005" s="271"/>
      <c r="IG1005" s="63" t="s">
        <v>24</v>
      </c>
      <c r="IH1005" s="280" t="s">
        <v>24</v>
      </c>
      <c r="II1005" s="45" t="s">
        <v>24</v>
      </c>
      <c r="IJ1005" s="46" t="s">
        <v>24</v>
      </c>
      <c r="IK1005" s="37"/>
      <c r="IL1005" s="29"/>
      <c r="IM1005" s="273"/>
      <c r="IN1005" s="271"/>
      <c r="IO1005" s="45" t="s">
        <v>24</v>
      </c>
      <c r="IP1005" s="271"/>
      <c r="IQ1005" s="45" t="s">
        <v>24</v>
      </c>
      <c r="IR1005" s="271"/>
      <c r="IS1005" s="45" t="s">
        <v>24</v>
      </c>
      <c r="IT1005" s="271"/>
      <c r="IU1005" s="63" t="s">
        <v>24</v>
      </c>
      <c r="IV1005" s="280" t="s">
        <v>24</v>
      </c>
      <c r="IW1005" s="45" t="s">
        <v>24</v>
      </c>
      <c r="IX1005" s="46" t="s">
        <v>24</v>
      </c>
      <c r="IY1005" s="37"/>
      <c r="IZ1005" s="278"/>
      <c r="JA1005" s="273"/>
      <c r="JB1005" s="271"/>
      <c r="JC1005" s="45" t="s">
        <v>24</v>
      </c>
      <c r="JD1005" s="271"/>
      <c r="JE1005" s="45" t="s">
        <v>24</v>
      </c>
      <c r="JF1005" s="271"/>
      <c r="JG1005" s="45" t="s">
        <v>24</v>
      </c>
      <c r="JH1005" s="271"/>
      <c r="JI1005" s="63" t="s">
        <v>24</v>
      </c>
      <c r="JJ1005" s="280" t="s">
        <v>24</v>
      </c>
      <c r="JK1005" s="45" t="s">
        <v>24</v>
      </c>
      <c r="JL1005" s="46" t="s">
        <v>24</v>
      </c>
      <c r="JM1005" s="37"/>
      <c r="JN1005" s="29"/>
      <c r="JO1005" s="273"/>
      <c r="JP1005" s="271"/>
      <c r="JQ1005" s="45" t="s">
        <v>24</v>
      </c>
      <c r="JR1005" s="271"/>
      <c r="JS1005" s="45" t="s">
        <v>24</v>
      </c>
      <c r="JT1005" s="271"/>
      <c r="JU1005" s="45" t="s">
        <v>24</v>
      </c>
      <c r="JV1005" s="271"/>
      <c r="JW1005" s="63" t="s">
        <v>24</v>
      </c>
      <c r="JX1005" s="280" t="s">
        <v>24</v>
      </c>
      <c r="JY1005" s="45" t="s">
        <v>24</v>
      </c>
      <c r="JZ1005" s="46" t="s">
        <v>24</v>
      </c>
      <c r="KA1005" s="37"/>
      <c r="KB1005" s="51"/>
      <c r="KC1005" s="273"/>
      <c r="KD1005" s="271"/>
      <c r="KE1005" s="45" t="s">
        <v>24</v>
      </c>
      <c r="KF1005" s="271"/>
      <c r="KG1005" s="45" t="s">
        <v>24</v>
      </c>
      <c r="KH1005" s="271"/>
      <c r="KI1005" s="45" t="s">
        <v>24</v>
      </c>
      <c r="KJ1005" s="271"/>
      <c r="KK1005" s="63" t="s">
        <v>24</v>
      </c>
      <c r="KL1005" s="280" t="s">
        <v>24</v>
      </c>
      <c r="KM1005" s="45" t="s">
        <v>24</v>
      </c>
      <c r="KN1005" s="46" t="s">
        <v>24</v>
      </c>
      <c r="KO1005" s="37"/>
      <c r="KP1005" s="29"/>
      <c r="KQ1005" s="273"/>
      <c r="KR1005" s="271"/>
      <c r="KS1005" s="45" t="s">
        <v>24</v>
      </c>
      <c r="KT1005" s="271"/>
      <c r="KU1005" s="45" t="s">
        <v>24</v>
      </c>
      <c r="KV1005" s="271"/>
      <c r="KW1005" s="45" t="s">
        <v>24</v>
      </c>
      <c r="KX1005" s="271"/>
      <c r="KY1005" s="63" t="s">
        <v>24</v>
      </c>
      <c r="KZ1005" s="280" t="s">
        <v>24</v>
      </c>
      <c r="LA1005" s="45" t="s">
        <v>24</v>
      </c>
      <c r="LB1005" s="46" t="s">
        <v>24</v>
      </c>
      <c r="LC1005" s="37"/>
      <c r="LD1005" s="29"/>
      <c r="LE1005" s="47"/>
      <c r="LF1005" s="45"/>
      <c r="LG1005" s="45"/>
      <c r="LH1005" s="45"/>
      <c r="LI1005" s="45"/>
      <c r="LJ1005" s="45"/>
      <c r="LK1005" s="45"/>
      <c r="LL1005" s="45"/>
      <c r="LM1005" s="63"/>
      <c r="LN1005" s="45"/>
      <c r="LO1005" s="45"/>
      <c r="LP1005" s="45"/>
      <c r="LQ1005" s="37"/>
      <c r="LR1005" s="29"/>
      <c r="LS1005" s="47"/>
      <c r="LT1005" s="280"/>
      <c r="LU1005" s="45"/>
      <c r="LV1005" s="45"/>
      <c r="LW1005" s="45"/>
      <c r="LX1005" s="45"/>
      <c r="LY1005" s="45"/>
      <c r="LZ1005" s="45"/>
      <c r="MA1005" s="45"/>
      <c r="MB1005" s="45"/>
      <c r="MC1005" s="45"/>
      <c r="MD1005" s="46"/>
      <c r="ME1005" s="37"/>
      <c r="MF1005" s="29"/>
      <c r="MG1005" s="47"/>
      <c r="MH1005" s="280"/>
      <c r="MI1005" s="45"/>
      <c r="MJ1005" s="45"/>
      <c r="MK1005" s="45"/>
      <c r="ML1005" s="45"/>
      <c r="MM1005" s="45"/>
      <c r="MN1005" s="45"/>
      <c r="MO1005" s="45"/>
      <c r="MP1005" s="45"/>
      <c r="MQ1005" s="45"/>
      <c r="MR1005" s="46"/>
      <c r="MS1005" s="37"/>
      <c r="MT1005" s="29"/>
      <c r="MU1005" s="47"/>
      <c r="MV1005" s="280"/>
      <c r="MW1005" s="45"/>
      <c r="MX1005" s="45"/>
      <c r="MY1005" s="45"/>
      <c r="MZ1005" s="45"/>
      <c r="NA1005" s="45"/>
      <c r="NB1005" s="45"/>
      <c r="NC1005" s="45"/>
      <c r="ND1005" s="45"/>
      <c r="NE1005" s="45"/>
      <c r="NF1005" s="46"/>
      <c r="NG1005" s="37"/>
      <c r="NH1005" s="29"/>
      <c r="NI1005" s="47"/>
      <c r="NJ1005" s="280"/>
      <c r="NK1005" s="45"/>
      <c r="NL1005" s="45"/>
      <c r="NM1005" s="45"/>
      <c r="NN1005" s="45"/>
      <c r="NO1005" s="45"/>
      <c r="NP1005" s="45"/>
      <c r="NQ1005" s="45"/>
      <c r="NR1005" s="45"/>
      <c r="NS1005" s="45"/>
      <c r="NT1005" s="46"/>
      <c r="NU1005" s="37"/>
    </row>
    <row r="1006" spans="1:385" ht="15.75" thickBot="1" x14ac:dyDescent="0.3">
      <c r="A1006" s="38"/>
      <c r="B1006" s="39"/>
      <c r="C1006" s="40"/>
      <c r="D1006" s="40"/>
      <c r="E1006" s="40"/>
      <c r="F1006" s="135"/>
      <c r="G1006" s="135"/>
      <c r="H1006" s="42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6"/>
      <c r="T1006" s="37"/>
      <c r="U1006" s="29"/>
      <c r="V1006" s="47"/>
      <c r="W1006" s="280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6"/>
      <c r="AH1006" s="37"/>
      <c r="AI1006" s="29"/>
      <c r="AJ1006" s="47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6"/>
      <c r="AV1006" s="37"/>
      <c r="AW1006" s="29"/>
      <c r="AX1006" s="47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46"/>
      <c r="BJ1006" s="37"/>
      <c r="BK1006" s="29"/>
      <c r="BL1006" s="273"/>
      <c r="BM1006" s="271"/>
      <c r="BN1006" s="45" t="s">
        <v>24</v>
      </c>
      <c r="BO1006" s="45"/>
      <c r="BP1006" s="45" t="s">
        <v>24</v>
      </c>
      <c r="BQ1006" s="45"/>
      <c r="BR1006" s="45" t="s">
        <v>24</v>
      </c>
      <c r="BS1006" s="271"/>
      <c r="BT1006" s="78" t="s">
        <v>24</v>
      </c>
      <c r="BU1006" s="284" t="s">
        <v>24</v>
      </c>
      <c r="BV1006" s="76" t="s">
        <v>24</v>
      </c>
      <c r="BW1006" s="80" t="s">
        <v>24</v>
      </c>
      <c r="BX1006" s="37"/>
      <c r="BY1006" s="57"/>
      <c r="BZ1006" s="273"/>
      <c r="CA1006" s="271"/>
      <c r="CB1006" s="45" t="s">
        <v>24</v>
      </c>
      <c r="CC1006" s="45"/>
      <c r="CD1006" s="45" t="s">
        <v>24</v>
      </c>
      <c r="CE1006" s="45"/>
      <c r="CF1006" s="45" t="s">
        <v>24</v>
      </c>
      <c r="CG1006" s="271"/>
      <c r="CH1006" s="78" t="s">
        <v>24</v>
      </c>
      <c r="CI1006" s="284" t="s">
        <v>24</v>
      </c>
      <c r="CJ1006" s="76" t="s">
        <v>24</v>
      </c>
      <c r="CK1006" s="80" t="s">
        <v>24</v>
      </c>
      <c r="CL1006" s="37"/>
      <c r="CM1006" s="29"/>
      <c r="CN1006" s="273"/>
      <c r="CO1006" s="271"/>
      <c r="CP1006" s="45" t="s">
        <v>24</v>
      </c>
      <c r="CQ1006" s="45"/>
      <c r="CR1006" s="45" t="s">
        <v>24</v>
      </c>
      <c r="CS1006" s="45"/>
      <c r="CT1006" s="45" t="s">
        <v>24</v>
      </c>
      <c r="CU1006" s="271"/>
      <c r="CV1006" s="78" t="s">
        <v>24</v>
      </c>
      <c r="CW1006" s="284" t="s">
        <v>24</v>
      </c>
      <c r="CX1006" s="76" t="s">
        <v>24</v>
      </c>
      <c r="CY1006" s="80" t="s">
        <v>24</v>
      </c>
      <c r="CZ1006" s="37"/>
      <c r="DA1006" s="29"/>
      <c r="DB1006" s="47"/>
      <c r="DC1006" s="280"/>
      <c r="DD1006" s="45"/>
      <c r="DE1006" s="45"/>
      <c r="DF1006" s="45"/>
      <c r="DG1006" s="45"/>
      <c r="DH1006" s="45"/>
      <c r="DI1006" s="45"/>
      <c r="DJ1006" s="45"/>
      <c r="DK1006" s="45"/>
      <c r="DL1006" s="45"/>
      <c r="DM1006" s="46"/>
      <c r="DN1006" s="37"/>
      <c r="DO1006" s="29"/>
      <c r="DP1006" s="47"/>
      <c r="DQ1006" s="45"/>
      <c r="DR1006" s="45"/>
      <c r="DS1006" s="45"/>
      <c r="DT1006" s="45"/>
      <c r="DU1006" s="45"/>
      <c r="DV1006" s="45"/>
      <c r="DW1006" s="45"/>
      <c r="DX1006" s="45"/>
      <c r="DY1006" s="45"/>
      <c r="DZ1006" s="45"/>
      <c r="EA1006" s="46"/>
      <c r="EB1006" s="37"/>
      <c r="GU1006" s="220"/>
      <c r="HX1006" s="360"/>
      <c r="HY1006" s="273"/>
      <c r="HZ1006" s="271"/>
      <c r="IA1006" s="45" t="s">
        <v>24</v>
      </c>
      <c r="IB1006" s="45"/>
      <c r="IC1006" s="45" t="s">
        <v>24</v>
      </c>
      <c r="ID1006" s="45"/>
      <c r="IE1006" s="45" t="s">
        <v>24</v>
      </c>
      <c r="IF1006" s="271"/>
      <c r="IG1006" s="78" t="s">
        <v>24</v>
      </c>
      <c r="IH1006" s="284" t="s">
        <v>24</v>
      </c>
      <c r="II1006" s="76" t="s">
        <v>24</v>
      </c>
      <c r="IJ1006" s="80" t="s">
        <v>24</v>
      </c>
      <c r="IK1006" s="37"/>
      <c r="IL1006" s="29"/>
      <c r="IM1006" s="273"/>
      <c r="IN1006" s="271"/>
      <c r="IO1006" s="45" t="s">
        <v>24</v>
      </c>
      <c r="IP1006" s="45"/>
      <c r="IQ1006" s="45" t="s">
        <v>24</v>
      </c>
      <c r="IR1006" s="45"/>
      <c r="IS1006" s="45" t="s">
        <v>24</v>
      </c>
      <c r="IT1006" s="271"/>
      <c r="IU1006" s="78" t="s">
        <v>24</v>
      </c>
      <c r="IV1006" s="284" t="s">
        <v>24</v>
      </c>
      <c r="IW1006" s="76" t="s">
        <v>24</v>
      </c>
      <c r="IX1006" s="80" t="s">
        <v>24</v>
      </c>
      <c r="IY1006" s="37"/>
      <c r="IZ1006" s="278"/>
      <c r="JA1006" s="273"/>
      <c r="JB1006" s="271"/>
      <c r="JC1006" s="45" t="s">
        <v>24</v>
      </c>
      <c r="JD1006" s="45"/>
      <c r="JE1006" s="45" t="s">
        <v>24</v>
      </c>
      <c r="JF1006" s="45"/>
      <c r="JG1006" s="45" t="s">
        <v>24</v>
      </c>
      <c r="JH1006" s="271"/>
      <c r="JI1006" s="78" t="s">
        <v>24</v>
      </c>
      <c r="JJ1006" s="284" t="s">
        <v>24</v>
      </c>
      <c r="JK1006" s="76" t="s">
        <v>24</v>
      </c>
      <c r="JL1006" s="80" t="s">
        <v>24</v>
      </c>
      <c r="JM1006" s="37"/>
      <c r="JN1006" s="29"/>
      <c r="JO1006" s="273"/>
      <c r="JP1006" s="271"/>
      <c r="JQ1006" s="45" t="s">
        <v>24</v>
      </c>
      <c r="JR1006" s="45"/>
      <c r="JS1006" s="45" t="s">
        <v>24</v>
      </c>
      <c r="JT1006" s="45"/>
      <c r="JU1006" s="45" t="s">
        <v>24</v>
      </c>
      <c r="JV1006" s="271"/>
      <c r="JW1006" s="78" t="s">
        <v>24</v>
      </c>
      <c r="JX1006" s="284" t="s">
        <v>24</v>
      </c>
      <c r="JY1006" s="76" t="s">
        <v>24</v>
      </c>
      <c r="JZ1006" s="80" t="s">
        <v>24</v>
      </c>
      <c r="KA1006" s="37"/>
      <c r="KB1006" s="51"/>
      <c r="KC1006" s="273"/>
      <c r="KD1006" s="271"/>
      <c r="KE1006" s="45" t="s">
        <v>24</v>
      </c>
      <c r="KF1006" s="45"/>
      <c r="KG1006" s="45" t="s">
        <v>24</v>
      </c>
      <c r="KH1006" s="45"/>
      <c r="KI1006" s="45" t="s">
        <v>24</v>
      </c>
      <c r="KJ1006" s="271"/>
      <c r="KK1006" s="78" t="s">
        <v>24</v>
      </c>
      <c r="KL1006" s="284" t="s">
        <v>24</v>
      </c>
      <c r="KM1006" s="76" t="s">
        <v>24</v>
      </c>
      <c r="KN1006" s="80" t="s">
        <v>24</v>
      </c>
      <c r="KO1006" s="37"/>
      <c r="KP1006" s="29"/>
      <c r="KQ1006" s="273"/>
      <c r="KR1006" s="271"/>
      <c r="KS1006" s="45" t="s">
        <v>24</v>
      </c>
      <c r="KT1006" s="45"/>
      <c r="KU1006" s="45" t="s">
        <v>24</v>
      </c>
      <c r="KV1006" s="45"/>
      <c r="KW1006" s="45" t="s">
        <v>24</v>
      </c>
      <c r="KX1006" s="271"/>
      <c r="KY1006" s="78" t="s">
        <v>24</v>
      </c>
      <c r="KZ1006" s="284" t="s">
        <v>24</v>
      </c>
      <c r="LA1006" s="76" t="s">
        <v>24</v>
      </c>
      <c r="LB1006" s="80" t="s">
        <v>24</v>
      </c>
      <c r="LC1006" s="37"/>
      <c r="LD1006" s="29"/>
      <c r="LE1006" s="47"/>
      <c r="LF1006" s="45"/>
      <c r="LG1006" s="45"/>
      <c r="LH1006" s="45"/>
      <c r="LI1006" s="45"/>
      <c r="LJ1006" s="45"/>
      <c r="LK1006" s="45"/>
      <c r="LL1006" s="45"/>
      <c r="LM1006" s="63"/>
      <c r="LN1006" s="45"/>
      <c r="LO1006" s="45"/>
      <c r="LP1006" s="45"/>
      <c r="LQ1006" s="37"/>
      <c r="LR1006" s="29"/>
      <c r="LS1006" s="47"/>
      <c r="LT1006" s="280"/>
      <c r="LU1006" s="45"/>
      <c r="LV1006" s="45"/>
      <c r="LW1006" s="45"/>
      <c r="LX1006" s="45"/>
      <c r="LY1006" s="45"/>
      <c r="LZ1006" s="45"/>
      <c r="MA1006" s="45"/>
      <c r="MB1006" s="45"/>
      <c r="MC1006" s="45"/>
      <c r="MD1006" s="46"/>
      <c r="ME1006" s="37"/>
      <c r="MF1006" s="29"/>
      <c r="MG1006" s="47"/>
      <c r="MH1006" s="280"/>
      <c r="MI1006" s="45"/>
      <c r="MJ1006" s="45"/>
      <c r="MK1006" s="45"/>
      <c r="ML1006" s="45"/>
      <c r="MM1006" s="45"/>
      <c r="MN1006" s="45"/>
      <c r="MO1006" s="45"/>
      <c r="MP1006" s="45"/>
      <c r="MQ1006" s="45"/>
      <c r="MR1006" s="46"/>
      <c r="MS1006" s="37"/>
      <c r="MT1006" s="29"/>
      <c r="MU1006" s="47"/>
      <c r="MV1006" s="280"/>
      <c r="MW1006" s="45"/>
      <c r="MX1006" s="45"/>
      <c r="MY1006" s="45"/>
      <c r="MZ1006" s="45"/>
      <c r="NA1006" s="45"/>
      <c r="NB1006" s="45"/>
      <c r="NC1006" s="45"/>
      <c r="ND1006" s="45"/>
      <c r="NE1006" s="45"/>
      <c r="NF1006" s="46"/>
      <c r="NG1006" s="37"/>
      <c r="NH1006" s="29"/>
      <c r="NI1006" s="47"/>
      <c r="NJ1006" s="280"/>
      <c r="NK1006" s="45"/>
      <c r="NL1006" s="45"/>
      <c r="NM1006" s="45"/>
      <c r="NN1006" s="45"/>
      <c r="NO1006" s="45"/>
      <c r="NP1006" s="45"/>
      <c r="NQ1006" s="45"/>
      <c r="NR1006" s="45"/>
      <c r="NS1006" s="45"/>
      <c r="NT1006" s="46"/>
      <c r="NU1006" s="37"/>
    </row>
    <row r="1007" spans="1:385" ht="15.75" thickTop="1" x14ac:dyDescent="0.25">
      <c r="A1007" s="104" t="s">
        <v>1189</v>
      </c>
      <c r="B1007" s="39"/>
      <c r="C1007" s="40"/>
      <c r="D1007" s="40"/>
      <c r="E1007" s="40"/>
      <c r="F1007" s="135"/>
      <c r="G1007" s="135"/>
      <c r="H1007" s="42"/>
      <c r="I1007" s="25" t="s">
        <v>29</v>
      </c>
      <c r="J1007" s="45">
        <v>51900</v>
      </c>
      <c r="K1007" s="45"/>
      <c r="L1007" s="45">
        <v>71</v>
      </c>
      <c r="M1007" s="25" t="s">
        <v>30</v>
      </c>
      <c r="N1007" s="45">
        <v>75</v>
      </c>
      <c r="O1007" s="45">
        <v>0</v>
      </c>
      <c r="P1007" s="45"/>
      <c r="Q1007" s="45"/>
      <c r="R1007" s="45"/>
      <c r="S1007" s="45"/>
      <c r="T1007" s="37"/>
      <c r="U1007" s="29"/>
      <c r="V1007" s="47"/>
      <c r="W1007" s="290" t="s">
        <v>29</v>
      </c>
      <c r="X1007" s="45">
        <v>154100</v>
      </c>
      <c r="Y1007" s="45"/>
      <c r="Z1007" s="45">
        <v>60</v>
      </c>
      <c r="AA1007" s="25" t="s">
        <v>30</v>
      </c>
      <c r="AB1007" s="45">
        <v>68</v>
      </c>
      <c r="AC1007" s="45">
        <v>0</v>
      </c>
      <c r="AD1007" s="45"/>
      <c r="AE1007" s="45"/>
      <c r="AF1007" s="45"/>
      <c r="AG1007" s="45"/>
      <c r="AH1007" s="37"/>
      <c r="AI1007" s="29"/>
      <c r="AJ1007" s="47"/>
      <c r="AK1007" s="25" t="s">
        <v>29</v>
      </c>
      <c r="AL1007" s="45">
        <v>94000</v>
      </c>
      <c r="AM1007" s="45"/>
      <c r="AN1007" s="45">
        <v>13</v>
      </c>
      <c r="AO1007" s="25" t="s">
        <v>30</v>
      </c>
      <c r="AP1007" s="45">
        <v>13</v>
      </c>
      <c r="AQ1007" s="45"/>
      <c r="AR1007" s="45"/>
      <c r="AS1007" s="45"/>
      <c r="AT1007" s="45"/>
      <c r="AU1007" s="45"/>
      <c r="AV1007" s="37"/>
      <c r="AW1007" s="29"/>
      <c r="AX1007" s="47"/>
      <c r="AY1007" s="25" t="s">
        <v>29</v>
      </c>
      <c r="AZ1007" s="45">
        <v>66600</v>
      </c>
      <c r="BA1007" s="45"/>
      <c r="BB1007" s="45">
        <v>47</v>
      </c>
      <c r="BC1007" s="25" t="s">
        <v>30</v>
      </c>
      <c r="BD1007" s="45">
        <v>83</v>
      </c>
      <c r="BE1007" s="45"/>
      <c r="BF1007" s="45"/>
      <c r="BG1007" s="45"/>
      <c r="BH1007" s="45"/>
      <c r="BI1007" s="45"/>
      <c r="BJ1007" s="37"/>
      <c r="BK1007" s="29"/>
      <c r="BL1007" s="47"/>
      <c r="BM1007" s="25" t="s">
        <v>29</v>
      </c>
      <c r="BN1007" s="271">
        <v>154400</v>
      </c>
      <c r="BO1007" s="271"/>
      <c r="BP1007" s="271">
        <v>153</v>
      </c>
      <c r="BQ1007" s="25" t="s">
        <v>30</v>
      </c>
      <c r="BR1007" s="45">
        <v>210</v>
      </c>
      <c r="BS1007" s="45"/>
      <c r="BT1007" s="319" t="s">
        <v>31</v>
      </c>
      <c r="BU1007" s="319"/>
      <c r="BV1007" s="45">
        <v>49524</v>
      </c>
      <c r="BW1007" s="45"/>
      <c r="BX1007" s="37"/>
      <c r="BY1007" s="57"/>
      <c r="BZ1007" s="47"/>
      <c r="CA1007" s="25" t="s">
        <v>29</v>
      </c>
      <c r="CB1007" s="271">
        <v>141900</v>
      </c>
      <c r="CC1007" s="271"/>
      <c r="CD1007" s="271">
        <v>68</v>
      </c>
      <c r="CE1007" s="291" t="s">
        <v>30</v>
      </c>
      <c r="CF1007" s="271">
        <v>91</v>
      </c>
      <c r="CG1007" s="45"/>
      <c r="CH1007" s="329" t="s">
        <v>31</v>
      </c>
      <c r="CI1007" s="329"/>
      <c r="CJ1007" s="45">
        <v>23024</v>
      </c>
      <c r="CK1007" s="107"/>
      <c r="CL1007" s="37"/>
      <c r="CM1007" s="29"/>
      <c r="CN1007" s="47"/>
      <c r="CO1007" s="25" t="s">
        <v>29</v>
      </c>
      <c r="CP1007" s="271">
        <v>139900</v>
      </c>
      <c r="CQ1007" s="271"/>
      <c r="CR1007" s="271">
        <v>111</v>
      </c>
      <c r="CS1007" s="291" t="s">
        <v>30</v>
      </c>
      <c r="CT1007" s="271">
        <v>148</v>
      </c>
      <c r="CU1007" s="45"/>
      <c r="CV1007" s="329" t="s">
        <v>31</v>
      </c>
      <c r="CW1007" s="329"/>
      <c r="CX1007" s="45">
        <v>71445</v>
      </c>
      <c r="CY1007" s="107"/>
      <c r="CZ1007" s="37"/>
      <c r="DA1007" s="29"/>
      <c r="DB1007" s="47"/>
      <c r="DC1007" s="290" t="s">
        <v>29</v>
      </c>
      <c r="DD1007" s="45">
        <v>79700</v>
      </c>
      <c r="DE1007" s="45"/>
      <c r="DF1007" s="45">
        <v>33</v>
      </c>
      <c r="DG1007" s="25" t="s">
        <v>30</v>
      </c>
      <c r="DH1007" s="45">
        <v>35</v>
      </c>
      <c r="DI1007" s="45">
        <v>0</v>
      </c>
      <c r="DJ1007" s="45"/>
      <c r="DK1007" s="45"/>
      <c r="DL1007" s="45"/>
      <c r="DM1007" s="45"/>
      <c r="DN1007" s="37"/>
      <c r="DO1007" s="29"/>
      <c r="DP1007" s="47"/>
      <c r="DQ1007" s="25" t="s">
        <v>29</v>
      </c>
      <c r="DR1007" s="45">
        <v>70200</v>
      </c>
      <c r="DS1007" s="45"/>
      <c r="DT1007" s="45">
        <v>28</v>
      </c>
      <c r="DU1007" s="25" t="s">
        <v>30</v>
      </c>
      <c r="DV1007" s="45">
        <v>31</v>
      </c>
      <c r="DW1007" s="45"/>
      <c r="DX1007" s="45"/>
      <c r="DY1007" s="45"/>
      <c r="DZ1007" s="45"/>
      <c r="EA1007" s="45"/>
      <c r="EB1007" s="37"/>
      <c r="GU1007" s="220"/>
      <c r="HX1007" s="360"/>
      <c r="HY1007" s="47"/>
      <c r="HZ1007" s="25" t="s">
        <v>29</v>
      </c>
      <c r="IA1007" s="271">
        <v>154500</v>
      </c>
      <c r="IB1007" s="271"/>
      <c r="IC1007" s="271">
        <v>49</v>
      </c>
      <c r="ID1007" s="25" t="s">
        <v>30</v>
      </c>
      <c r="IE1007" s="45">
        <v>53</v>
      </c>
      <c r="IF1007" s="45"/>
      <c r="IG1007" s="319" t="s">
        <v>31</v>
      </c>
      <c r="IH1007" s="319"/>
      <c r="II1007" s="45">
        <v>40599</v>
      </c>
      <c r="IJ1007" s="45"/>
      <c r="IK1007" s="37"/>
      <c r="IL1007" s="29"/>
      <c r="IM1007" s="47"/>
      <c r="IN1007" s="25" t="s">
        <v>29</v>
      </c>
      <c r="IO1007" s="271">
        <v>206900</v>
      </c>
      <c r="IP1007" s="271"/>
      <c r="IQ1007" s="271">
        <v>51</v>
      </c>
      <c r="IR1007" s="25" t="s">
        <v>30</v>
      </c>
      <c r="IS1007" s="45">
        <v>66</v>
      </c>
      <c r="IT1007" s="45"/>
      <c r="IU1007" s="319" t="s">
        <v>31</v>
      </c>
      <c r="IV1007" s="319"/>
      <c r="IW1007" s="45">
        <v>45384</v>
      </c>
      <c r="IX1007" s="45"/>
      <c r="IY1007" s="37"/>
      <c r="IZ1007" s="278"/>
      <c r="JA1007" s="47"/>
      <c r="JB1007" s="25" t="s">
        <v>29</v>
      </c>
      <c r="JC1007" s="271">
        <v>158100</v>
      </c>
      <c r="JD1007" s="271"/>
      <c r="JE1007" s="271">
        <v>132</v>
      </c>
      <c r="JF1007" s="25" t="s">
        <v>30</v>
      </c>
      <c r="JG1007" s="45">
        <v>238</v>
      </c>
      <c r="JH1007" s="45"/>
      <c r="JI1007" s="319" t="s">
        <v>31</v>
      </c>
      <c r="JJ1007" s="319"/>
      <c r="JK1007" s="45">
        <v>52898</v>
      </c>
      <c r="JL1007" s="45"/>
      <c r="JM1007" s="37"/>
      <c r="JN1007" s="29"/>
      <c r="JO1007" s="47"/>
      <c r="JP1007" s="25" t="s">
        <v>29</v>
      </c>
      <c r="JQ1007" s="271">
        <v>143700</v>
      </c>
      <c r="JR1007" s="271"/>
      <c r="JS1007" s="271">
        <v>86</v>
      </c>
      <c r="JT1007" s="25" t="s">
        <v>30</v>
      </c>
      <c r="JU1007" s="45">
        <v>85</v>
      </c>
      <c r="JV1007" s="45"/>
      <c r="JW1007" s="319" t="s">
        <v>31</v>
      </c>
      <c r="JX1007" s="319"/>
      <c r="JY1007" s="45">
        <v>35076</v>
      </c>
      <c r="JZ1007" s="45"/>
      <c r="KA1007" s="37"/>
      <c r="KB1007" s="51"/>
      <c r="KC1007" s="47"/>
      <c r="KD1007" s="25" t="s">
        <v>29</v>
      </c>
      <c r="KE1007" s="271">
        <v>194400</v>
      </c>
      <c r="KF1007" s="271"/>
      <c r="KG1007" s="271">
        <v>126</v>
      </c>
      <c r="KH1007" s="291" t="s">
        <v>30</v>
      </c>
      <c r="KI1007" s="271">
        <v>209</v>
      </c>
      <c r="KJ1007" s="45"/>
      <c r="KK1007" s="319" t="s">
        <v>31</v>
      </c>
      <c r="KL1007" s="319"/>
      <c r="KM1007" s="45">
        <v>72886</v>
      </c>
      <c r="KN1007" s="107"/>
      <c r="KO1007" s="37"/>
      <c r="KP1007" s="29"/>
      <c r="KQ1007" s="47"/>
      <c r="KR1007" s="25" t="s">
        <v>29</v>
      </c>
      <c r="KS1007" s="271">
        <v>205200</v>
      </c>
      <c r="KT1007" s="271"/>
      <c r="KU1007" s="271">
        <v>109</v>
      </c>
      <c r="KV1007" s="25" t="s">
        <v>30</v>
      </c>
      <c r="KW1007" s="45">
        <v>131</v>
      </c>
      <c r="KX1007" s="45"/>
      <c r="KY1007" s="319" t="s">
        <v>31</v>
      </c>
      <c r="KZ1007" s="319"/>
      <c r="LA1007" s="45">
        <v>43410</v>
      </c>
      <c r="LB1007" s="45"/>
      <c r="LC1007" s="37"/>
      <c r="LD1007" s="29"/>
      <c r="LE1007" s="47"/>
      <c r="LF1007" s="45"/>
      <c r="LG1007" s="45"/>
      <c r="LH1007" s="45"/>
      <c r="LI1007" s="45"/>
      <c r="LJ1007" s="45"/>
      <c r="LK1007" s="45"/>
      <c r="LL1007" s="45"/>
      <c r="LM1007" s="63"/>
      <c r="LN1007" s="45"/>
      <c r="LO1007" s="45"/>
      <c r="LP1007" s="45"/>
      <c r="LQ1007" s="37"/>
      <c r="LR1007" s="29"/>
      <c r="LS1007" s="47"/>
      <c r="LT1007" s="290" t="s">
        <v>29</v>
      </c>
      <c r="LU1007" s="45">
        <v>86800</v>
      </c>
      <c r="LV1007" s="45"/>
      <c r="LW1007" s="45">
        <v>80</v>
      </c>
      <c r="LX1007" s="25" t="s">
        <v>30</v>
      </c>
      <c r="LY1007" s="45">
        <v>88</v>
      </c>
      <c r="LZ1007" s="45">
        <v>0</v>
      </c>
      <c r="MA1007" s="45"/>
      <c r="MB1007" s="45"/>
      <c r="MC1007" s="45"/>
      <c r="MD1007" s="45"/>
      <c r="ME1007" s="37"/>
      <c r="MF1007" s="29"/>
      <c r="MG1007" s="47"/>
      <c r="MH1007" s="290" t="s">
        <v>29</v>
      </c>
      <c r="MI1007" s="45">
        <v>52800</v>
      </c>
      <c r="MJ1007" s="45"/>
      <c r="MK1007" s="45">
        <v>45</v>
      </c>
      <c r="ML1007" s="25" t="s">
        <v>30</v>
      </c>
      <c r="MM1007" s="45">
        <v>42</v>
      </c>
      <c r="MN1007" s="45">
        <v>0</v>
      </c>
      <c r="MO1007" s="45"/>
      <c r="MP1007" s="45"/>
      <c r="MQ1007" s="45"/>
      <c r="MR1007" s="45"/>
      <c r="MS1007" s="37"/>
      <c r="MT1007" s="29"/>
      <c r="MU1007" s="47"/>
      <c r="MV1007" s="290" t="s">
        <v>29</v>
      </c>
      <c r="MW1007" s="45">
        <v>87300</v>
      </c>
      <c r="MX1007" s="45"/>
      <c r="MY1007" s="45">
        <v>60</v>
      </c>
      <c r="MZ1007" s="25" t="s">
        <v>30</v>
      </c>
      <c r="NA1007" s="45">
        <v>63</v>
      </c>
      <c r="NB1007" s="45">
        <v>0</v>
      </c>
      <c r="NC1007" s="45"/>
      <c r="ND1007" s="45"/>
      <c r="NE1007" s="45"/>
      <c r="NF1007" s="45"/>
      <c r="NG1007" s="37"/>
      <c r="NH1007" s="29"/>
      <c r="NI1007" s="47"/>
      <c r="NJ1007" s="290" t="s">
        <v>29</v>
      </c>
      <c r="NK1007" s="45">
        <v>105600</v>
      </c>
      <c r="NL1007" s="45"/>
      <c r="NM1007" s="45">
        <v>13</v>
      </c>
      <c r="NN1007" s="25" t="s">
        <v>30</v>
      </c>
      <c r="NO1007" s="45">
        <v>14</v>
      </c>
      <c r="NP1007" s="45">
        <v>0</v>
      </c>
      <c r="NQ1007" s="45"/>
      <c r="NR1007" s="45"/>
      <c r="NS1007" s="45"/>
      <c r="NT1007" s="45"/>
      <c r="NU1007" s="37"/>
    </row>
    <row r="1008" spans="1:385" x14ac:dyDescent="0.25">
      <c r="A1008" s="108">
        <v>28</v>
      </c>
      <c r="B1008" s="39"/>
      <c r="C1008" s="40"/>
      <c r="D1008" s="40"/>
      <c r="E1008" s="40"/>
      <c r="F1008" s="135"/>
      <c r="G1008" s="135"/>
      <c r="H1008" s="42"/>
      <c r="I1008" s="25" t="s">
        <v>32</v>
      </c>
      <c r="J1008" s="45">
        <v>1853.5714285714287</v>
      </c>
      <c r="K1008" s="45">
        <v>51900</v>
      </c>
      <c r="L1008" s="45"/>
      <c r="M1008" s="25"/>
      <c r="N1008" s="45"/>
      <c r="O1008" s="45"/>
      <c r="P1008" s="45"/>
      <c r="Q1008" s="45"/>
      <c r="R1008" s="45"/>
      <c r="S1008" s="45"/>
      <c r="T1008" s="37"/>
      <c r="U1008" s="29"/>
      <c r="V1008" s="47"/>
      <c r="W1008" s="290" t="s">
        <v>32</v>
      </c>
      <c r="X1008" s="45">
        <v>5503.5714285714284</v>
      </c>
      <c r="Y1008" s="45">
        <v>154100</v>
      </c>
      <c r="Z1008" s="45"/>
      <c r="AA1008" s="25"/>
      <c r="AB1008" s="45"/>
      <c r="AC1008" s="45"/>
      <c r="AD1008" s="45"/>
      <c r="AE1008" s="45"/>
      <c r="AF1008" s="45"/>
      <c r="AG1008" s="45"/>
      <c r="AH1008" s="37"/>
      <c r="AI1008" s="29"/>
      <c r="AJ1008" s="47"/>
      <c r="AK1008" s="25" t="s">
        <v>32</v>
      </c>
      <c r="AL1008" s="45">
        <v>3357.1428571428573</v>
      </c>
      <c r="AM1008" s="45">
        <v>94000</v>
      </c>
      <c r="AN1008" s="45"/>
      <c r="AO1008" s="25"/>
      <c r="AP1008" s="45"/>
      <c r="AQ1008" s="45"/>
      <c r="AR1008" s="45"/>
      <c r="AS1008" s="45"/>
      <c r="AT1008" s="45"/>
      <c r="AU1008" s="45"/>
      <c r="AV1008" s="37"/>
      <c r="AW1008" s="29"/>
      <c r="AX1008" s="47"/>
      <c r="AY1008" s="25" t="s">
        <v>32</v>
      </c>
      <c r="AZ1008" s="45">
        <v>2378.5714285714284</v>
      </c>
      <c r="BA1008" s="45">
        <v>66600</v>
      </c>
      <c r="BB1008" s="45"/>
      <c r="BC1008" s="25"/>
      <c r="BD1008" s="45"/>
      <c r="BE1008" s="45"/>
      <c r="BF1008" s="45"/>
      <c r="BG1008" s="45"/>
      <c r="BH1008" s="45"/>
      <c r="BI1008" s="45"/>
      <c r="BJ1008" s="37"/>
      <c r="BK1008" s="29"/>
      <c r="BL1008" s="47"/>
      <c r="BM1008" s="25" t="s">
        <v>32</v>
      </c>
      <c r="BN1008" s="45">
        <v>5514.2857142857147</v>
      </c>
      <c r="BO1008" s="45">
        <v>165428.57142857145</v>
      </c>
      <c r="BP1008" s="45"/>
      <c r="BQ1008" s="25"/>
      <c r="BR1008" s="45"/>
      <c r="BS1008" s="45"/>
      <c r="BT1008" s="319" t="s">
        <v>33</v>
      </c>
      <c r="BU1008" s="319"/>
      <c r="BV1008" s="45"/>
      <c r="BW1008" s="107">
        <v>0.32075129533678759</v>
      </c>
      <c r="BX1008" s="37"/>
      <c r="BY1008" s="57"/>
      <c r="BZ1008" s="47"/>
      <c r="CA1008" s="25" t="s">
        <v>32</v>
      </c>
      <c r="CB1008" s="45">
        <v>5067.8571428571431</v>
      </c>
      <c r="CC1008" s="45">
        <v>141900</v>
      </c>
      <c r="CD1008" s="45"/>
      <c r="CE1008" s="25"/>
      <c r="CF1008" s="45"/>
      <c r="CG1008" s="45"/>
      <c r="CH1008" s="329" t="s">
        <v>33</v>
      </c>
      <c r="CI1008" s="329"/>
      <c r="CJ1008" s="45"/>
      <c r="CK1008" s="107">
        <v>0.16225510923185341</v>
      </c>
      <c r="CL1008" s="37"/>
      <c r="CM1008" s="29"/>
      <c r="CN1008" s="47"/>
      <c r="CO1008" s="25" t="s">
        <v>32</v>
      </c>
      <c r="CP1008" s="45">
        <v>4996.4285714285716</v>
      </c>
      <c r="CQ1008" s="45">
        <v>139900</v>
      </c>
      <c r="CR1008" s="45"/>
      <c r="CS1008" s="25"/>
      <c r="CT1008" s="45"/>
      <c r="CU1008" s="45"/>
      <c r="CV1008" s="329" t="s">
        <v>33</v>
      </c>
      <c r="CW1008" s="329"/>
      <c r="CX1008" s="45"/>
      <c r="CY1008" s="107">
        <v>0.51068620443173696</v>
      </c>
      <c r="CZ1008" s="37"/>
      <c r="DA1008" s="29"/>
      <c r="DB1008" s="47"/>
      <c r="DC1008" s="290" t="s">
        <v>32</v>
      </c>
      <c r="DD1008" s="45">
        <v>2846.4285714285716</v>
      </c>
      <c r="DE1008" s="45">
        <v>79700</v>
      </c>
      <c r="DF1008" s="45"/>
      <c r="DG1008" s="25"/>
      <c r="DH1008" s="45"/>
      <c r="DI1008" s="45"/>
      <c r="DJ1008" s="45"/>
      <c r="DK1008" s="45"/>
      <c r="DL1008" s="45"/>
      <c r="DM1008" s="45"/>
      <c r="DN1008" s="37"/>
      <c r="DO1008" s="29"/>
      <c r="DP1008" s="47"/>
      <c r="DQ1008" s="25" t="s">
        <v>32</v>
      </c>
      <c r="DR1008" s="45">
        <v>2507.1428571428573</v>
      </c>
      <c r="DS1008" s="45">
        <v>70200</v>
      </c>
      <c r="DT1008" s="45"/>
      <c r="DU1008" s="25"/>
      <c r="DV1008" s="45"/>
      <c r="DW1008" s="45"/>
      <c r="DX1008" s="45"/>
      <c r="DY1008" s="45"/>
      <c r="DZ1008" s="45"/>
      <c r="EA1008" s="45"/>
      <c r="EB1008" s="37"/>
      <c r="GU1008" s="220"/>
      <c r="HX1008" s="360"/>
      <c r="HY1008" s="47"/>
      <c r="HZ1008" s="25" t="s">
        <v>32</v>
      </c>
      <c r="IA1008" s="45">
        <v>5517.8571428571431</v>
      </c>
      <c r="IB1008" s="45">
        <v>154500</v>
      </c>
      <c r="IC1008" s="45"/>
      <c r="ID1008" s="25"/>
      <c r="IE1008" s="45"/>
      <c r="IF1008" s="45"/>
      <c r="IG1008" s="319" t="s">
        <v>33</v>
      </c>
      <c r="IH1008" s="319"/>
      <c r="II1008" s="45"/>
      <c r="IJ1008" s="107">
        <v>0.2627766990291262</v>
      </c>
      <c r="IK1008" s="37"/>
      <c r="IL1008" s="29"/>
      <c r="IM1008" s="47"/>
      <c r="IN1008" s="25" t="s">
        <v>32</v>
      </c>
      <c r="IO1008" s="45">
        <v>7389.2857142857147</v>
      </c>
      <c r="IP1008" s="45">
        <v>206900</v>
      </c>
      <c r="IQ1008" s="45"/>
      <c r="IR1008" s="25"/>
      <c r="IS1008" s="45"/>
      <c r="IT1008" s="45"/>
      <c r="IU1008" s="319" t="s">
        <v>33</v>
      </c>
      <c r="IV1008" s="319"/>
      <c r="IW1008" s="45"/>
      <c r="IX1008" s="107">
        <v>0.21935234412759788</v>
      </c>
      <c r="IY1008" s="37"/>
      <c r="IZ1008" s="278"/>
      <c r="JA1008" s="47"/>
      <c r="JB1008" s="25" t="s">
        <v>32</v>
      </c>
      <c r="JC1008" s="45">
        <v>5646.4285714285716</v>
      </c>
      <c r="JD1008" s="45">
        <v>158100</v>
      </c>
      <c r="JE1008" s="45"/>
      <c r="JF1008" s="25"/>
      <c r="JG1008" s="45"/>
      <c r="JH1008" s="45"/>
      <c r="JI1008" s="319" t="s">
        <v>33</v>
      </c>
      <c r="JJ1008" s="319"/>
      <c r="JK1008" s="45"/>
      <c r="JL1008" s="107">
        <v>0.33458570524984188</v>
      </c>
      <c r="JM1008" s="37"/>
      <c r="JN1008" s="29"/>
      <c r="JO1008" s="47"/>
      <c r="JP1008" s="25" t="s">
        <v>32</v>
      </c>
      <c r="JQ1008" s="45">
        <v>5132.1428571428569</v>
      </c>
      <c r="JR1008" s="45">
        <v>143700</v>
      </c>
      <c r="JS1008" s="45"/>
      <c r="JT1008" s="25"/>
      <c r="JU1008" s="45"/>
      <c r="JV1008" s="45"/>
      <c r="JW1008" s="319" t="s">
        <v>33</v>
      </c>
      <c r="JX1008" s="319"/>
      <c r="JY1008" s="45"/>
      <c r="JZ1008" s="107">
        <v>0.2440918580375783</v>
      </c>
      <c r="KA1008" s="37"/>
      <c r="KB1008" s="51"/>
      <c r="KC1008" s="47"/>
      <c r="KD1008" s="25" t="s">
        <v>32</v>
      </c>
      <c r="KE1008" s="45">
        <v>6942.8571428571431</v>
      </c>
      <c r="KF1008" s="45">
        <v>194400</v>
      </c>
      <c r="KG1008" s="45"/>
      <c r="KH1008" s="25"/>
      <c r="KI1008" s="45"/>
      <c r="KJ1008" s="45"/>
      <c r="KK1008" s="319" t="s">
        <v>33</v>
      </c>
      <c r="KL1008" s="319"/>
      <c r="KM1008" s="45"/>
      <c r="KN1008" s="107">
        <v>0.37492798353909462</v>
      </c>
      <c r="KO1008" s="37"/>
      <c r="KP1008" s="29"/>
      <c r="KQ1008" s="47"/>
      <c r="KR1008" s="25" t="s">
        <v>32</v>
      </c>
      <c r="KS1008" s="45">
        <v>7328.5714285714284</v>
      </c>
      <c r="KT1008" s="45">
        <v>205200</v>
      </c>
      <c r="KU1008" s="45"/>
      <c r="KV1008" s="25"/>
      <c r="KW1008" s="45"/>
      <c r="KX1008" s="45"/>
      <c r="KY1008" s="319" t="s">
        <v>33</v>
      </c>
      <c r="KZ1008" s="319"/>
      <c r="LA1008" s="45"/>
      <c r="LB1008" s="107">
        <v>0.21154970760233918</v>
      </c>
      <c r="LC1008" s="37"/>
      <c r="LD1008" s="29"/>
      <c r="LE1008" s="47"/>
      <c r="LF1008" s="25" t="s">
        <v>29</v>
      </c>
      <c r="LG1008" s="45">
        <v>39900</v>
      </c>
      <c r="LH1008" s="45"/>
      <c r="LI1008" s="45">
        <v>0</v>
      </c>
      <c r="LJ1008" s="25" t="s">
        <v>30</v>
      </c>
      <c r="LK1008" s="45">
        <v>1</v>
      </c>
      <c r="LL1008" s="45">
        <v>2</v>
      </c>
      <c r="LM1008" s="63"/>
      <c r="LN1008" s="25" t="s">
        <v>34</v>
      </c>
      <c r="LO1008" s="109">
        <v>1000</v>
      </c>
      <c r="LP1008" s="107">
        <v>2.5062656641604009E-2</v>
      </c>
      <c r="LQ1008" s="37"/>
      <c r="LR1008" s="29"/>
      <c r="LS1008" s="47"/>
      <c r="LT1008" s="290" t="s">
        <v>32</v>
      </c>
      <c r="LU1008" s="45">
        <v>3100</v>
      </c>
      <c r="LV1008" s="45">
        <v>86800</v>
      </c>
      <c r="LW1008" s="45"/>
      <c r="LX1008" s="25"/>
      <c r="LY1008" s="45"/>
      <c r="LZ1008" s="45"/>
      <c r="MA1008" s="45"/>
      <c r="MB1008" s="45"/>
      <c r="MC1008" s="45"/>
      <c r="MD1008" s="45"/>
      <c r="ME1008" s="37"/>
      <c r="MF1008" s="29"/>
      <c r="MG1008" s="47"/>
      <c r="MH1008" s="290" t="s">
        <v>32</v>
      </c>
      <c r="MI1008" s="45">
        <v>1885.7142857142858</v>
      </c>
      <c r="MJ1008" s="45">
        <v>52800</v>
      </c>
      <c r="MK1008" s="45"/>
      <c r="ML1008" s="25"/>
      <c r="MM1008" s="45"/>
      <c r="MN1008" s="45"/>
      <c r="MO1008" s="45"/>
      <c r="MP1008" s="45"/>
      <c r="MQ1008" s="45"/>
      <c r="MR1008" s="45"/>
      <c r="MS1008" s="37"/>
      <c r="MT1008" s="29"/>
      <c r="MU1008" s="47"/>
      <c r="MV1008" s="290" t="s">
        <v>32</v>
      </c>
      <c r="MW1008" s="45">
        <v>3117.8571428571427</v>
      </c>
      <c r="MX1008" s="45">
        <v>87300</v>
      </c>
      <c r="MY1008" s="45"/>
      <c r="MZ1008" s="25"/>
      <c r="NA1008" s="45"/>
      <c r="NB1008" s="45"/>
      <c r="NC1008" s="45"/>
      <c r="ND1008" s="45"/>
      <c r="NE1008" s="45"/>
      <c r="NF1008" s="45"/>
      <c r="NG1008" s="37"/>
      <c r="NH1008" s="29"/>
      <c r="NI1008" s="47"/>
      <c r="NJ1008" s="290" t="s">
        <v>32</v>
      </c>
      <c r="NK1008" s="45">
        <v>3771.4285714285716</v>
      </c>
      <c r="NL1008" s="45">
        <v>105600</v>
      </c>
      <c r="NM1008" s="45"/>
      <c r="NN1008" s="25"/>
      <c r="NO1008" s="45"/>
      <c r="NP1008" s="45"/>
      <c r="NQ1008" s="45"/>
      <c r="NR1008" s="45"/>
      <c r="NS1008" s="45"/>
      <c r="NT1008" s="45"/>
      <c r="NU1008" s="37"/>
    </row>
    <row r="1009" spans="1:385" x14ac:dyDescent="0.25">
      <c r="A1009" s="110">
        <v>28</v>
      </c>
      <c r="B1009" s="39"/>
      <c r="C1009" s="40"/>
      <c r="D1009" s="40"/>
      <c r="E1009" s="40"/>
      <c r="F1009" s="135"/>
      <c r="G1009" s="135"/>
      <c r="H1009" s="42"/>
      <c r="I1009" s="25" t="s">
        <v>35</v>
      </c>
      <c r="J1009" s="45">
        <v>31140</v>
      </c>
      <c r="K1009" s="45"/>
      <c r="L1009" s="45"/>
      <c r="M1009" s="25" t="s">
        <v>34</v>
      </c>
      <c r="N1009" s="45">
        <v>27225</v>
      </c>
      <c r="O1009" s="107">
        <v>0.52456647398843925</v>
      </c>
      <c r="P1009" s="107"/>
      <c r="Q1009" s="45"/>
      <c r="R1009" s="45"/>
      <c r="S1009" s="45"/>
      <c r="T1009" s="37"/>
      <c r="U1009" s="29"/>
      <c r="V1009" s="47"/>
      <c r="W1009" s="290" t="s">
        <v>35</v>
      </c>
      <c r="X1009" s="45">
        <v>92460</v>
      </c>
      <c r="Y1009" s="45"/>
      <c r="Z1009" s="45"/>
      <c r="AA1009" s="25" t="s">
        <v>34</v>
      </c>
      <c r="AB1009" s="45">
        <v>26180</v>
      </c>
      <c r="AC1009" s="107">
        <v>0.16988968202465932</v>
      </c>
      <c r="AD1009" s="107"/>
      <c r="AE1009" s="45"/>
      <c r="AF1009" s="45"/>
      <c r="AG1009" s="45"/>
      <c r="AH1009" s="37"/>
      <c r="AI1009" s="29"/>
      <c r="AJ1009" s="47"/>
      <c r="AK1009" s="25" t="s">
        <v>35</v>
      </c>
      <c r="AL1009" s="45">
        <v>56400</v>
      </c>
      <c r="AM1009" s="45"/>
      <c r="AN1009" s="45"/>
      <c r="AO1009" s="25" t="s">
        <v>34</v>
      </c>
      <c r="AP1009" s="45">
        <v>13104</v>
      </c>
      <c r="AQ1009" s="107">
        <v>0.13940425531914893</v>
      </c>
      <c r="AR1009" s="107"/>
      <c r="AS1009" s="45"/>
      <c r="AT1009" s="45"/>
      <c r="AU1009" s="45"/>
      <c r="AV1009" s="37"/>
      <c r="AW1009" s="29"/>
      <c r="AX1009" s="47"/>
      <c r="AY1009" s="25"/>
      <c r="AZ1009" s="45"/>
      <c r="BA1009" s="45"/>
      <c r="BB1009" s="45"/>
      <c r="BC1009" s="25" t="s">
        <v>34</v>
      </c>
      <c r="BD1009" s="45">
        <v>24900</v>
      </c>
      <c r="BE1009" s="107">
        <v>0.37387387387387389</v>
      </c>
      <c r="BF1009" s="107"/>
      <c r="BG1009" s="45"/>
      <c r="BH1009" s="45"/>
      <c r="BI1009" s="45"/>
      <c r="BJ1009" s="37"/>
      <c r="BK1009" s="29"/>
      <c r="BL1009" s="47"/>
      <c r="BM1009" s="25" t="s">
        <v>35</v>
      </c>
      <c r="BN1009" s="45">
        <v>92640</v>
      </c>
      <c r="BO1009" s="45"/>
      <c r="BP1009" s="45"/>
      <c r="BQ1009" s="25"/>
      <c r="BR1009" s="45"/>
      <c r="BS1009" s="45"/>
      <c r="BT1009" s="319" t="s">
        <v>36</v>
      </c>
      <c r="BU1009" s="319"/>
      <c r="BV1009" s="45">
        <v>43116</v>
      </c>
      <c r="BW1009" s="107">
        <v>0.27924870466321244</v>
      </c>
      <c r="BX1009" s="37"/>
      <c r="BY1009" s="57"/>
      <c r="BZ1009" s="47"/>
      <c r="CA1009" s="25" t="s">
        <v>35</v>
      </c>
      <c r="CB1009" s="45">
        <v>85140</v>
      </c>
      <c r="CC1009" s="45"/>
      <c r="CD1009" s="45"/>
      <c r="CE1009" s="25"/>
      <c r="CF1009" s="45"/>
      <c r="CG1009" s="45"/>
      <c r="CH1009" s="329" t="s">
        <v>36</v>
      </c>
      <c r="CI1009" s="329"/>
      <c r="CJ1009" s="45">
        <v>62116</v>
      </c>
      <c r="CK1009" s="107">
        <v>0.4377448907681466</v>
      </c>
      <c r="CL1009" s="37"/>
      <c r="CM1009" s="29"/>
      <c r="CN1009" s="47"/>
      <c r="CO1009" s="25" t="s">
        <v>35</v>
      </c>
      <c r="CP1009" s="45">
        <v>83940</v>
      </c>
      <c r="CQ1009" s="45"/>
      <c r="CR1009" s="45"/>
      <c r="CS1009" s="25"/>
      <c r="CT1009" s="45"/>
      <c r="CU1009" s="45"/>
      <c r="CV1009" s="329" t="s">
        <v>36</v>
      </c>
      <c r="CW1009" s="329"/>
      <c r="CX1009" s="45">
        <v>12495</v>
      </c>
      <c r="CY1009" s="107">
        <v>8.9313795568263049E-2</v>
      </c>
      <c r="CZ1009" s="37"/>
      <c r="DA1009" s="29"/>
      <c r="DB1009" s="47"/>
      <c r="DC1009" s="290" t="s">
        <v>35</v>
      </c>
      <c r="DD1009" s="45">
        <v>47820</v>
      </c>
      <c r="DE1009" s="45"/>
      <c r="DF1009" s="45"/>
      <c r="DG1009" s="25" t="s">
        <v>34</v>
      </c>
      <c r="DH1009" s="45">
        <v>30640</v>
      </c>
      <c r="DI1009" s="107">
        <v>0.38444165621079046</v>
      </c>
      <c r="DJ1009" s="107"/>
      <c r="DK1009" s="45"/>
      <c r="DL1009" s="45"/>
      <c r="DM1009" s="45"/>
      <c r="DN1009" s="37"/>
      <c r="DO1009" s="29"/>
      <c r="DP1009" s="47"/>
      <c r="DQ1009" s="25" t="s">
        <v>35</v>
      </c>
      <c r="DR1009" s="45">
        <v>42120</v>
      </c>
      <c r="DS1009" s="45"/>
      <c r="DT1009" s="45"/>
      <c r="DU1009" s="25" t="s">
        <v>34</v>
      </c>
      <c r="DV1009" s="45">
        <v>24750</v>
      </c>
      <c r="DW1009" s="107">
        <v>0.35256410256410259</v>
      </c>
      <c r="DX1009" s="107"/>
      <c r="DY1009" s="45"/>
      <c r="DZ1009" s="45"/>
      <c r="EA1009" s="45"/>
      <c r="EB1009" s="37"/>
      <c r="GU1009" s="220"/>
      <c r="HX1009" s="360"/>
      <c r="HY1009" s="47"/>
      <c r="HZ1009" s="25" t="s">
        <v>35</v>
      </c>
      <c r="IA1009" s="45">
        <v>92700</v>
      </c>
      <c r="IB1009" s="45"/>
      <c r="IC1009" s="45"/>
      <c r="ID1009" s="25"/>
      <c r="IE1009" s="45"/>
      <c r="IF1009" s="45"/>
      <c r="IG1009" s="319" t="s">
        <v>36</v>
      </c>
      <c r="IH1009" s="319"/>
      <c r="II1009" s="45">
        <v>52101</v>
      </c>
      <c r="IJ1009" s="107">
        <v>0.33722330097087377</v>
      </c>
      <c r="IK1009" s="37"/>
      <c r="IL1009" s="29"/>
      <c r="IM1009" s="47"/>
      <c r="IN1009" s="25" t="s">
        <v>35</v>
      </c>
      <c r="IO1009" s="45">
        <v>124140</v>
      </c>
      <c r="IP1009" s="45"/>
      <c r="IQ1009" s="45"/>
      <c r="IR1009" s="25"/>
      <c r="IS1009" s="45"/>
      <c r="IT1009" s="45"/>
      <c r="IU1009" s="319" t="s">
        <v>36</v>
      </c>
      <c r="IV1009" s="319"/>
      <c r="IW1009" s="45">
        <v>78756</v>
      </c>
      <c r="IX1009" s="107">
        <v>0.38064765587240212</v>
      </c>
      <c r="IY1009" s="37"/>
      <c r="IZ1009" s="278"/>
      <c r="JA1009" s="47"/>
      <c r="JB1009" s="25" t="s">
        <v>35</v>
      </c>
      <c r="JC1009" s="45">
        <v>94860</v>
      </c>
      <c r="JD1009" s="45"/>
      <c r="JE1009" s="45"/>
      <c r="JF1009" s="25"/>
      <c r="JG1009" s="45"/>
      <c r="JH1009" s="45"/>
      <c r="JI1009" s="319" t="s">
        <v>36</v>
      </c>
      <c r="JJ1009" s="319"/>
      <c r="JK1009" s="45">
        <v>41962</v>
      </c>
      <c r="JL1009" s="107">
        <v>0.26541429475015815</v>
      </c>
      <c r="JM1009" s="37"/>
      <c r="JN1009" s="29"/>
      <c r="JO1009" s="47"/>
      <c r="JP1009" s="25" t="s">
        <v>35</v>
      </c>
      <c r="JQ1009" s="45">
        <v>86220</v>
      </c>
      <c r="JR1009" s="45"/>
      <c r="JS1009" s="45"/>
      <c r="JT1009" s="25"/>
      <c r="JU1009" s="45"/>
      <c r="JV1009" s="45"/>
      <c r="JW1009" s="319" t="s">
        <v>36</v>
      </c>
      <c r="JX1009" s="319"/>
      <c r="JY1009" s="45">
        <v>51144</v>
      </c>
      <c r="JZ1009" s="107">
        <v>0.35590814196242171</v>
      </c>
      <c r="KA1009" s="37"/>
      <c r="KB1009" s="51"/>
      <c r="KC1009" s="47"/>
      <c r="KD1009" s="25" t="s">
        <v>35</v>
      </c>
      <c r="KE1009" s="45">
        <v>116640</v>
      </c>
      <c r="KF1009" s="45"/>
      <c r="KG1009" s="45"/>
      <c r="KH1009" s="25"/>
      <c r="KI1009" s="45"/>
      <c r="KJ1009" s="45"/>
      <c r="KK1009" s="319" t="s">
        <v>36</v>
      </c>
      <c r="KL1009" s="319"/>
      <c r="KM1009" s="45">
        <v>43754</v>
      </c>
      <c r="KN1009" s="107">
        <v>0.22507201646090536</v>
      </c>
      <c r="KO1009" s="37"/>
      <c r="KP1009" s="29"/>
      <c r="KQ1009" s="47"/>
      <c r="KR1009" s="25" t="s">
        <v>35</v>
      </c>
      <c r="KS1009" s="45">
        <v>123120</v>
      </c>
      <c r="KT1009" s="45"/>
      <c r="KU1009" s="45"/>
      <c r="KV1009" s="25"/>
      <c r="KW1009" s="45"/>
      <c r="KX1009" s="45"/>
      <c r="KY1009" s="319" t="s">
        <v>36</v>
      </c>
      <c r="KZ1009" s="319"/>
      <c r="LA1009" s="45">
        <v>79710</v>
      </c>
      <c r="LB1009" s="107">
        <v>0.38845029239766082</v>
      </c>
      <c r="LC1009" s="37"/>
      <c r="LD1009" s="29"/>
      <c r="LE1009" s="47"/>
      <c r="LF1009" s="25" t="s">
        <v>32</v>
      </c>
      <c r="LG1009" s="45">
        <v>1425</v>
      </c>
      <c r="LH1009" s="45">
        <v>42750</v>
      </c>
      <c r="LI1009" s="45"/>
      <c r="LJ1009" s="25"/>
      <c r="LK1009" s="45"/>
      <c r="LL1009" s="45"/>
      <c r="LM1009" s="63"/>
      <c r="LN1009" s="25" t="s">
        <v>36</v>
      </c>
      <c r="LO1009" s="45">
        <v>22940</v>
      </c>
      <c r="LP1009" s="107">
        <v>0.57493734335839597</v>
      </c>
      <c r="LQ1009" s="37"/>
      <c r="LR1009" s="29"/>
      <c r="LS1009" s="47"/>
      <c r="LT1009" s="290" t="s">
        <v>35</v>
      </c>
      <c r="LU1009" s="45">
        <v>52080</v>
      </c>
      <c r="LV1009" s="45"/>
      <c r="LW1009" s="45"/>
      <c r="LX1009" s="25" t="s">
        <v>34</v>
      </c>
      <c r="LY1009" s="45">
        <v>33880</v>
      </c>
      <c r="LZ1009" s="107">
        <v>0.39032258064516129</v>
      </c>
      <c r="MA1009" s="107"/>
      <c r="MB1009" s="45"/>
      <c r="MC1009" s="45"/>
      <c r="MD1009" s="45"/>
      <c r="ME1009" s="37"/>
      <c r="MF1009" s="29"/>
      <c r="MG1009" s="47"/>
      <c r="MH1009" s="290" t="s">
        <v>35</v>
      </c>
      <c r="MI1009" s="45">
        <v>31680</v>
      </c>
      <c r="MJ1009" s="45"/>
      <c r="MK1009" s="45"/>
      <c r="ML1009" s="25" t="s">
        <v>34</v>
      </c>
      <c r="MM1009" s="45">
        <v>17010</v>
      </c>
      <c r="MN1009" s="107">
        <v>0.32215909090909089</v>
      </c>
      <c r="MO1009" s="107"/>
      <c r="MP1009" s="45"/>
      <c r="MQ1009" s="45"/>
      <c r="MR1009" s="45"/>
      <c r="MS1009" s="37"/>
      <c r="MT1009" s="29"/>
      <c r="MU1009" s="47"/>
      <c r="MV1009" s="290" t="s">
        <v>35</v>
      </c>
      <c r="MW1009" s="45">
        <v>52380</v>
      </c>
      <c r="MX1009" s="45"/>
      <c r="MY1009" s="45"/>
      <c r="MZ1009" s="25" t="s">
        <v>34</v>
      </c>
      <c r="NA1009" s="45">
        <v>21900</v>
      </c>
      <c r="NB1009" s="107">
        <v>0.25085910652920962</v>
      </c>
      <c r="NC1009" s="107"/>
      <c r="ND1009" s="45"/>
      <c r="NE1009" s="45"/>
      <c r="NF1009" s="45"/>
      <c r="NG1009" s="37"/>
      <c r="NH1009" s="29"/>
      <c r="NI1009" s="47"/>
      <c r="NJ1009" s="290" t="s">
        <v>35</v>
      </c>
      <c r="NK1009" s="45">
        <v>63360</v>
      </c>
      <c r="NL1009" s="45"/>
      <c r="NM1009" s="45"/>
      <c r="NN1009" s="25" t="s">
        <v>34</v>
      </c>
      <c r="NO1009" s="45">
        <v>15400</v>
      </c>
      <c r="NP1009" s="107">
        <v>0.14583333333333334</v>
      </c>
      <c r="NQ1009" s="107"/>
      <c r="NR1009" s="45"/>
      <c r="NS1009" s="45"/>
      <c r="NT1009" s="45"/>
      <c r="NU1009" s="37"/>
    </row>
    <row r="1010" spans="1:385" x14ac:dyDescent="0.25">
      <c r="A1010" s="38"/>
      <c r="B1010" s="39"/>
      <c r="C1010" s="40"/>
      <c r="D1010" s="40"/>
      <c r="E1010" s="40"/>
      <c r="F1010" s="135"/>
      <c r="G1010" s="135"/>
      <c r="H1010" s="42"/>
      <c r="I1010" s="25" t="s">
        <v>37</v>
      </c>
      <c r="J1010" s="45">
        <v>47400</v>
      </c>
      <c r="K1010" s="45"/>
      <c r="L1010" s="45"/>
      <c r="M1010" s="25" t="s">
        <v>36</v>
      </c>
      <c r="N1010" s="45">
        <v>3915</v>
      </c>
      <c r="O1010" s="107">
        <v>7.5433526011560698E-2</v>
      </c>
      <c r="P1010" s="107"/>
      <c r="Q1010" s="46"/>
      <c r="R1010" s="46"/>
      <c r="S1010" s="46"/>
      <c r="T1010" s="37"/>
      <c r="U1010" s="29"/>
      <c r="V1010" s="47"/>
      <c r="W1010" s="290" t="s">
        <v>37</v>
      </c>
      <c r="X1010" s="45">
        <v>82800</v>
      </c>
      <c r="Y1010" s="45"/>
      <c r="Z1010" s="45"/>
      <c r="AA1010" s="25" t="s">
        <v>36</v>
      </c>
      <c r="AB1010" s="45">
        <v>66280</v>
      </c>
      <c r="AC1010" s="107">
        <v>0.43011031797534066</v>
      </c>
      <c r="AD1010" s="107"/>
      <c r="AE1010" s="46"/>
      <c r="AF1010" s="46"/>
      <c r="AG1010" s="46"/>
      <c r="AH1010" s="37"/>
      <c r="AI1010" s="29"/>
      <c r="AJ1010" s="47"/>
      <c r="AK1010" s="25" t="s">
        <v>37</v>
      </c>
      <c r="AL1010" s="45">
        <v>104100</v>
      </c>
      <c r="AM1010" s="45"/>
      <c r="AN1010" s="45"/>
      <c r="AO1010" s="25" t="s">
        <v>36</v>
      </c>
      <c r="AP1010" s="45">
        <v>43296</v>
      </c>
      <c r="AQ1010" s="107">
        <v>0.46059574468085107</v>
      </c>
      <c r="AR1010" s="107"/>
      <c r="AS1010" s="46"/>
      <c r="AT1010" s="46"/>
      <c r="AU1010" s="46"/>
      <c r="AV1010" s="37"/>
      <c r="AW1010" s="29"/>
      <c r="AX1010" s="47"/>
      <c r="AY1010" s="25" t="s">
        <v>35</v>
      </c>
      <c r="AZ1010" s="45">
        <v>39960</v>
      </c>
      <c r="BA1010" s="45"/>
      <c r="BB1010" s="45"/>
      <c r="BC1010" s="25" t="s">
        <v>36</v>
      </c>
      <c r="BD1010" s="45">
        <v>15060</v>
      </c>
      <c r="BE1010" s="107">
        <v>0.22612612612612612</v>
      </c>
      <c r="BF1010" s="107"/>
      <c r="BG1010" s="46"/>
      <c r="BH1010" s="46"/>
      <c r="BI1010" s="46"/>
      <c r="BJ1010" s="37"/>
      <c r="BK1010" s="29"/>
      <c r="BL1010" s="47"/>
      <c r="BM1010" s="25" t="s">
        <v>37</v>
      </c>
      <c r="BN1010" s="45">
        <v>135900</v>
      </c>
      <c r="BO1010" s="45"/>
      <c r="BP1010" s="45"/>
      <c r="BQ1010" s="25"/>
      <c r="BR1010" s="45"/>
      <c r="BS1010" s="45"/>
      <c r="BT1010" s="325" t="s">
        <v>1190</v>
      </c>
      <c r="BU1010" s="327"/>
      <c r="BV1010" s="43">
        <v>103588</v>
      </c>
      <c r="BW1010" s="46"/>
      <c r="BX1010" s="37"/>
      <c r="BY1010" s="57"/>
      <c r="BZ1010" s="47"/>
      <c r="CA1010" s="25" t="s">
        <v>37</v>
      </c>
      <c r="CB1010" s="45">
        <v>121600</v>
      </c>
      <c r="CC1010" s="45"/>
      <c r="CD1010" s="45"/>
      <c r="CE1010" s="25"/>
      <c r="CF1010" s="45"/>
      <c r="CG1010" s="71"/>
      <c r="CH1010" s="325" t="s">
        <v>1190</v>
      </c>
      <c r="CI1010" s="327"/>
      <c r="CJ1010" s="43">
        <v>31136</v>
      </c>
      <c r="CK1010" s="46"/>
      <c r="CL1010" s="37"/>
      <c r="CM1010" s="29"/>
      <c r="CN1010" s="47"/>
      <c r="CO1010" s="25" t="s">
        <v>37</v>
      </c>
      <c r="CP1010" s="45">
        <v>111200</v>
      </c>
      <c r="CQ1010" s="45"/>
      <c r="CR1010" s="45"/>
      <c r="CS1010" s="25"/>
      <c r="CT1010" s="45"/>
      <c r="CU1010" s="71"/>
      <c r="CV1010" s="325" t="s">
        <v>1190</v>
      </c>
      <c r="CW1010" s="327"/>
      <c r="CX1010" s="43">
        <v>57464</v>
      </c>
      <c r="CY1010" s="46"/>
      <c r="CZ1010" s="37"/>
      <c r="DA1010" s="29"/>
      <c r="DB1010" s="47"/>
      <c r="DC1010" s="290" t="s">
        <v>37</v>
      </c>
      <c r="DD1010" s="45">
        <v>63500</v>
      </c>
      <c r="DE1010" s="45"/>
      <c r="DF1010" s="45"/>
      <c r="DG1010" s="25" t="s">
        <v>36</v>
      </c>
      <c r="DH1010" s="45">
        <v>17180</v>
      </c>
      <c r="DI1010" s="107">
        <v>0.21555834378920954</v>
      </c>
      <c r="DJ1010" s="107"/>
      <c r="DK1010" s="46"/>
      <c r="DL1010" s="46"/>
      <c r="DM1010" s="46"/>
      <c r="DN1010" s="37"/>
      <c r="DO1010" s="29"/>
      <c r="DP1010" s="47"/>
      <c r="DQ1010" s="25" t="s">
        <v>37</v>
      </c>
      <c r="DR1010" s="45">
        <v>55100</v>
      </c>
      <c r="DS1010" s="45"/>
      <c r="DT1010" s="45"/>
      <c r="DU1010" s="25" t="s">
        <v>36</v>
      </c>
      <c r="DV1010" s="45">
        <v>17370</v>
      </c>
      <c r="DW1010" s="107">
        <v>0.24743589743589745</v>
      </c>
      <c r="DX1010" s="107"/>
      <c r="DY1010" s="46"/>
      <c r="DZ1010" s="46"/>
      <c r="EA1010" s="46"/>
      <c r="EB1010" s="37"/>
      <c r="GU1010" s="220"/>
      <c r="HX1010" s="360"/>
      <c r="HY1010" s="47"/>
      <c r="HZ1010" s="25" t="s">
        <v>37</v>
      </c>
      <c r="IA1010" s="45">
        <v>122900</v>
      </c>
      <c r="IB1010" s="45"/>
      <c r="IC1010" s="45"/>
      <c r="ID1010" s="25"/>
      <c r="IE1010" s="45"/>
      <c r="IF1010" s="45"/>
      <c r="IG1010" s="325" t="s">
        <v>1190</v>
      </c>
      <c r="IH1010" s="327"/>
      <c r="II1010" s="43">
        <v>129032</v>
      </c>
      <c r="IJ1010" s="46"/>
      <c r="IK1010" s="37"/>
      <c r="IL1010" s="29"/>
      <c r="IM1010" s="47"/>
      <c r="IN1010" s="25" t="s">
        <v>37</v>
      </c>
      <c r="IO1010" s="45">
        <v>185100</v>
      </c>
      <c r="IP1010" s="45"/>
      <c r="IQ1010" s="45"/>
      <c r="IR1010" s="25"/>
      <c r="IS1010" s="45"/>
      <c r="IT1010" s="45"/>
      <c r="IU1010" s="325" t="s">
        <v>1190</v>
      </c>
      <c r="IV1010" s="327"/>
      <c r="IW1010" s="43">
        <v>67766</v>
      </c>
      <c r="IX1010" s="46"/>
      <c r="IY1010" s="37"/>
      <c r="IZ1010" s="278"/>
      <c r="JA1010" s="47"/>
      <c r="JB1010" s="25" t="s">
        <v>37</v>
      </c>
      <c r="JC1010" s="45">
        <v>94000</v>
      </c>
      <c r="JD1010" s="45"/>
      <c r="JE1010" s="45"/>
      <c r="JF1010" s="25"/>
      <c r="JG1010" s="45"/>
      <c r="JH1010" s="45"/>
      <c r="JI1010" s="325" t="s">
        <v>1190</v>
      </c>
      <c r="JJ1010" s="327"/>
      <c r="JK1010" s="43">
        <v>69550</v>
      </c>
      <c r="JL1010" s="46"/>
      <c r="JM1010" s="37"/>
      <c r="JN1010" s="29"/>
      <c r="JO1010" s="47"/>
      <c r="JP1010" s="25" t="s">
        <v>37</v>
      </c>
      <c r="JQ1010" s="45">
        <v>143900</v>
      </c>
      <c r="JR1010" s="45"/>
      <c r="JS1010" s="45"/>
      <c r="JT1010" s="25"/>
      <c r="JU1010" s="45"/>
      <c r="JV1010" s="45"/>
      <c r="JW1010" s="325" t="s">
        <v>1190</v>
      </c>
      <c r="JX1010" s="327"/>
      <c r="JY1010" s="43">
        <v>39360</v>
      </c>
      <c r="JZ1010" s="46"/>
      <c r="KA1010" s="37"/>
      <c r="KB1010" s="51"/>
      <c r="KC1010" s="47"/>
      <c r="KD1010" s="25" t="s">
        <v>37</v>
      </c>
      <c r="KE1010" s="45">
        <v>174500</v>
      </c>
      <c r="KF1010" s="45"/>
      <c r="KG1010" s="45"/>
      <c r="KH1010" s="25"/>
      <c r="KI1010" s="45"/>
      <c r="KJ1010" s="71"/>
      <c r="KK1010" s="325" t="s">
        <v>1190</v>
      </c>
      <c r="KL1010" s="327"/>
      <c r="KM1010" s="43">
        <v>72044</v>
      </c>
      <c r="KN1010" s="46"/>
      <c r="KO1010" s="37"/>
      <c r="KP1010" s="29"/>
      <c r="KQ1010" s="47"/>
      <c r="KR1010" s="25" t="s">
        <v>37</v>
      </c>
      <c r="KS1010" s="45">
        <v>149300</v>
      </c>
      <c r="KT1010" s="45"/>
      <c r="KU1010" s="45"/>
      <c r="KV1010" s="25"/>
      <c r="KW1010" s="45"/>
      <c r="KX1010" s="45"/>
      <c r="KY1010" s="325" t="s">
        <v>1190</v>
      </c>
      <c r="KZ1010" s="327"/>
      <c r="LA1010" s="43">
        <v>40006</v>
      </c>
      <c r="LB1010" s="46"/>
      <c r="LC1010" s="37"/>
      <c r="LD1010" s="29"/>
      <c r="LE1010" s="47"/>
      <c r="LF1010" s="25" t="s">
        <v>35</v>
      </c>
      <c r="LG1010" s="45">
        <v>23940</v>
      </c>
      <c r="LH1010" s="45"/>
      <c r="LI1010" s="45"/>
      <c r="LJ1010" s="25"/>
      <c r="LK1010" s="45"/>
      <c r="LL1010" s="45"/>
      <c r="LM1010" s="71"/>
      <c r="LN1010" s="319" t="s">
        <v>33</v>
      </c>
      <c r="LO1010" s="328"/>
      <c r="LP1010" s="107">
        <v>2.5062656641604009E-2</v>
      </c>
      <c r="LQ1010" s="37"/>
      <c r="LR1010" s="29"/>
      <c r="LS1010" s="47"/>
      <c r="LT1010" s="290" t="s">
        <v>37</v>
      </c>
      <c r="LU1010" s="45">
        <v>50500</v>
      </c>
      <c r="LV1010" s="45"/>
      <c r="LW1010" s="45"/>
      <c r="LX1010" s="25" t="s">
        <v>36</v>
      </c>
      <c r="LY1010" s="45">
        <v>18200</v>
      </c>
      <c r="LZ1010" s="107">
        <v>0.20967741935483872</v>
      </c>
      <c r="MA1010" s="107"/>
      <c r="MB1010" s="46"/>
      <c r="MC1010" s="46"/>
      <c r="MD1010" s="46"/>
      <c r="ME1010" s="37"/>
      <c r="MF1010" s="29"/>
      <c r="MG1010" s="47"/>
      <c r="MH1010" s="290" t="s">
        <v>37</v>
      </c>
      <c r="MI1010" s="45">
        <v>60300</v>
      </c>
      <c r="MJ1010" s="45"/>
      <c r="MK1010" s="45"/>
      <c r="ML1010" s="25" t="s">
        <v>36</v>
      </c>
      <c r="MM1010" s="45">
        <v>14670</v>
      </c>
      <c r="MN1010" s="107">
        <v>0.27784090909090908</v>
      </c>
      <c r="MO1010" s="107"/>
      <c r="MP1010" s="46"/>
      <c r="MQ1010" s="46"/>
      <c r="MR1010" s="46"/>
      <c r="MS1010" s="37"/>
      <c r="MT1010" s="29"/>
      <c r="MU1010" s="47"/>
      <c r="MV1010" s="290" t="s">
        <v>37</v>
      </c>
      <c r="MW1010" s="45">
        <v>90100</v>
      </c>
      <c r="MX1010" s="45"/>
      <c r="MY1010" s="45"/>
      <c r="MZ1010" s="25" t="s">
        <v>36</v>
      </c>
      <c r="NA1010" s="45">
        <v>30480</v>
      </c>
      <c r="NB1010" s="107">
        <v>0.34914089347079036</v>
      </c>
      <c r="NC1010" s="107"/>
      <c r="ND1010" s="46"/>
      <c r="NE1010" s="46"/>
      <c r="NF1010" s="46"/>
      <c r="NG1010" s="37"/>
      <c r="NH1010" s="29"/>
      <c r="NI1010" s="47"/>
      <c r="NJ1010" s="290" t="s">
        <v>37</v>
      </c>
      <c r="NK1010" s="45">
        <v>107000</v>
      </c>
      <c r="NL1010" s="45"/>
      <c r="NM1010" s="45"/>
      <c r="NN1010" s="25" t="s">
        <v>36</v>
      </c>
      <c r="NO1010" s="45">
        <v>47960</v>
      </c>
      <c r="NP1010" s="107">
        <v>0.45416666666666666</v>
      </c>
      <c r="NQ1010" s="107"/>
      <c r="NR1010" s="46"/>
      <c r="NS1010" s="46"/>
      <c r="NT1010" s="46"/>
      <c r="NU1010" s="37"/>
    </row>
    <row r="1011" spans="1:385" x14ac:dyDescent="0.25">
      <c r="A1011" s="38"/>
      <c r="B1011" s="39"/>
      <c r="C1011" s="40"/>
      <c r="D1011" s="40"/>
      <c r="E1011" s="40"/>
      <c r="F1011" s="135"/>
      <c r="G1011" s="135"/>
      <c r="H1011" s="42"/>
      <c r="I1011" s="45"/>
      <c r="J1011" s="45"/>
      <c r="K1011" s="45"/>
      <c r="L1011" s="45"/>
      <c r="M1011" s="319" t="s">
        <v>1190</v>
      </c>
      <c r="N1011" s="326"/>
      <c r="O1011" s="45">
        <v>37389</v>
      </c>
      <c r="P1011" s="45"/>
      <c r="Q1011" s="46"/>
      <c r="R1011" s="46"/>
      <c r="S1011" s="46"/>
      <c r="T1011" s="37"/>
      <c r="U1011" s="29"/>
      <c r="V1011" s="47"/>
      <c r="W1011" s="280"/>
      <c r="X1011" s="45"/>
      <c r="Y1011" s="45"/>
      <c r="Z1011" s="45"/>
      <c r="AA1011" s="319" t="s">
        <v>1190</v>
      </c>
      <c r="AB1011" s="326"/>
      <c r="AC1011" s="45">
        <v>16940</v>
      </c>
      <c r="AD1011" s="45"/>
      <c r="AE1011" s="46"/>
      <c r="AF1011" s="46"/>
      <c r="AG1011" s="46"/>
      <c r="AH1011" s="37"/>
      <c r="AI1011" s="29"/>
      <c r="AJ1011" s="47"/>
      <c r="AK1011" s="45"/>
      <c r="AL1011" s="45"/>
      <c r="AM1011" s="45"/>
      <c r="AN1011" s="45"/>
      <c r="AO1011" s="319" t="s">
        <v>1190</v>
      </c>
      <c r="AP1011" s="326"/>
      <c r="AQ1011" s="45">
        <v>44352</v>
      </c>
      <c r="AR1011" s="45"/>
      <c r="AS1011" s="46"/>
      <c r="AT1011" s="46"/>
      <c r="AU1011" s="46"/>
      <c r="AV1011" s="37"/>
      <c r="AW1011" s="29"/>
      <c r="AX1011" s="47"/>
      <c r="AY1011" s="111" t="s">
        <v>37</v>
      </c>
      <c r="AZ1011" s="99">
        <v>139800</v>
      </c>
      <c r="BA1011" s="45"/>
      <c r="BB1011" s="45"/>
      <c r="BC1011" s="319" t="s">
        <v>1190</v>
      </c>
      <c r="BD1011" s="326"/>
      <c r="BE1011" s="45">
        <v>6600</v>
      </c>
      <c r="BF1011" s="45"/>
      <c r="BG1011" s="46"/>
      <c r="BH1011" s="46"/>
      <c r="BI1011" s="46"/>
      <c r="BJ1011" s="37"/>
      <c r="BK1011" s="29"/>
      <c r="BL1011" s="47"/>
      <c r="BM1011" s="45"/>
      <c r="BN1011" s="99"/>
      <c r="BO1011" s="45"/>
      <c r="BP1011" s="45"/>
      <c r="BQ1011" s="25"/>
      <c r="BR1011" s="45"/>
      <c r="BS1011" s="45"/>
      <c r="BT1011" s="114"/>
      <c r="BU1011" s="290"/>
      <c r="BV1011" s="46"/>
      <c r="BW1011" s="46"/>
      <c r="BX1011" s="37"/>
      <c r="BY1011" s="57"/>
      <c r="BZ1011" s="47"/>
      <c r="CA1011" s="45"/>
      <c r="CB1011" s="45"/>
      <c r="CC1011" s="45"/>
      <c r="CD1011" s="45"/>
      <c r="CE1011" s="25"/>
      <c r="CF1011" s="45"/>
      <c r="CG1011" s="71"/>
      <c r="CH1011" s="115"/>
      <c r="CI1011" s="112"/>
      <c r="CJ1011" s="280"/>
      <c r="CK1011" s="46"/>
      <c r="CL1011" s="37"/>
      <c r="CM1011" s="29"/>
      <c r="CN1011" s="47"/>
      <c r="CO1011" s="45"/>
      <c r="CP1011" s="45"/>
      <c r="CQ1011" s="45"/>
      <c r="CR1011" s="45"/>
      <c r="CS1011" s="25"/>
      <c r="CT1011" s="45"/>
      <c r="CU1011" s="71"/>
      <c r="CV1011" s="115"/>
      <c r="CW1011" s="112"/>
      <c r="CX1011" s="280"/>
      <c r="CY1011" s="46"/>
      <c r="CZ1011" s="37"/>
      <c r="DA1011" s="29"/>
      <c r="DB1011" s="47"/>
      <c r="DC1011" s="280"/>
      <c r="DD1011" s="45"/>
      <c r="DE1011" s="45"/>
      <c r="DF1011" s="45"/>
      <c r="DG1011" s="319" t="s">
        <v>1190</v>
      </c>
      <c r="DH1011" s="326"/>
      <c r="DI1011" s="45">
        <v>14080</v>
      </c>
      <c r="DJ1011" s="45"/>
      <c r="DK1011" s="46"/>
      <c r="DL1011" s="46"/>
      <c r="DM1011" s="46"/>
      <c r="DN1011" s="37"/>
      <c r="DO1011" s="29"/>
      <c r="DP1011" s="47"/>
      <c r="DU1011" s="319" t="s">
        <v>1190</v>
      </c>
      <c r="DV1011" s="326"/>
      <c r="DW1011" s="45">
        <v>34848</v>
      </c>
      <c r="DX1011" s="45"/>
      <c r="DY1011" s="46"/>
      <c r="DZ1011" s="46"/>
      <c r="EA1011" s="46"/>
      <c r="EB1011" s="37"/>
      <c r="GU1011" s="220"/>
      <c r="HX1011" s="360"/>
      <c r="HY1011" s="47"/>
      <c r="HZ1011" s="45"/>
      <c r="IA1011" s="99"/>
      <c r="IB1011" s="45"/>
      <c r="IC1011" s="45"/>
      <c r="ID1011" s="25"/>
      <c r="IE1011" s="45"/>
      <c r="IF1011" s="45"/>
      <c r="IG1011" s="116"/>
      <c r="IH1011" s="290"/>
      <c r="II1011" s="46"/>
      <c r="IJ1011" s="46"/>
      <c r="IK1011" s="37"/>
      <c r="IL1011" s="29"/>
      <c r="IM1011" s="47"/>
      <c r="IN1011" s="45"/>
      <c r="IO1011" s="45"/>
      <c r="IP1011" s="45"/>
      <c r="IQ1011" s="45"/>
      <c r="IR1011" s="25"/>
      <c r="IS1011" s="45"/>
      <c r="IT1011" s="45"/>
      <c r="IU1011" s="71"/>
      <c r="IV1011" s="112"/>
      <c r="IW1011" s="280"/>
      <c r="IX1011" s="46"/>
      <c r="IY1011" s="37"/>
      <c r="IZ1011" s="278"/>
      <c r="JA1011" s="47"/>
      <c r="JB1011" s="45"/>
      <c r="JC1011" s="99"/>
      <c r="JD1011" s="45"/>
      <c r="JE1011" s="45"/>
      <c r="JF1011" s="25"/>
      <c r="JG1011" s="45"/>
      <c r="JH1011" s="45"/>
      <c r="JI1011" s="116"/>
      <c r="JJ1011" s="290"/>
      <c r="JK1011" s="46"/>
      <c r="JL1011" s="46"/>
      <c r="JM1011" s="37"/>
      <c r="JN1011" s="29"/>
      <c r="JO1011" s="47"/>
      <c r="JP1011" s="45"/>
      <c r="JQ1011" s="45"/>
      <c r="JR1011" s="45"/>
      <c r="JS1011" s="45"/>
      <c r="JT1011" s="25"/>
      <c r="JU1011" s="45"/>
      <c r="JV1011" s="45"/>
      <c r="JW1011" s="71"/>
      <c r="JX1011" s="112"/>
      <c r="JY1011" s="280"/>
      <c r="JZ1011" s="46"/>
      <c r="KA1011" s="37"/>
      <c r="KB1011" s="51"/>
      <c r="KC1011" s="47"/>
      <c r="KD1011" s="45"/>
      <c r="KE1011" s="45"/>
      <c r="KF1011" s="45"/>
      <c r="KG1011" s="45"/>
      <c r="KH1011" s="25"/>
      <c r="KI1011" s="45"/>
      <c r="KJ1011" s="71"/>
      <c r="KK1011" s="59"/>
      <c r="KL1011" s="112"/>
      <c r="KM1011" s="280"/>
      <c r="KN1011" s="46"/>
      <c r="KO1011" s="37"/>
      <c r="KP1011" s="29"/>
      <c r="KQ1011" s="47"/>
      <c r="KR1011" s="45"/>
      <c r="KS1011" s="45"/>
      <c r="KT1011" s="45"/>
      <c r="KU1011" s="45"/>
      <c r="KV1011" s="25"/>
      <c r="KW1011" s="45"/>
      <c r="KX1011" s="45"/>
      <c r="KY1011" s="113"/>
      <c r="KZ1011" s="112"/>
      <c r="LA1011" s="280"/>
      <c r="LB1011" s="46"/>
      <c r="LC1011" s="37"/>
      <c r="LD1011" s="29"/>
      <c r="LE1011" s="47"/>
      <c r="LF1011" s="25" t="s">
        <v>37</v>
      </c>
      <c r="LG1011" s="45">
        <v>67900</v>
      </c>
      <c r="LH1011" s="45"/>
      <c r="LI1011" s="45"/>
      <c r="LJ1011" s="25"/>
      <c r="LK1011" s="45"/>
      <c r="LL1011" s="71"/>
      <c r="LM1011" s="26"/>
      <c r="LN1011" s="325" t="s">
        <v>1190</v>
      </c>
      <c r="LO1011" s="327"/>
      <c r="LP1011" s="43">
        <v>6000</v>
      </c>
      <c r="LQ1011" s="37"/>
      <c r="LR1011" s="29"/>
      <c r="LS1011" s="47"/>
      <c r="LT1011" s="280"/>
      <c r="LU1011" s="45"/>
      <c r="LV1011" s="45"/>
      <c r="LW1011" s="45"/>
      <c r="LX1011" s="319" t="s">
        <v>1190</v>
      </c>
      <c r="LY1011" s="326"/>
      <c r="LZ1011" s="45">
        <v>13475</v>
      </c>
      <c r="MA1011" s="45"/>
      <c r="MB1011" s="46"/>
      <c r="MC1011" s="46"/>
      <c r="MD1011" s="46"/>
      <c r="ME1011" s="37"/>
      <c r="MF1011" s="29"/>
      <c r="MG1011" s="47"/>
      <c r="MH1011" s="280"/>
      <c r="MI1011" s="45"/>
      <c r="MJ1011" s="45"/>
      <c r="MK1011" s="45"/>
      <c r="ML1011" s="319" t="s">
        <v>1190</v>
      </c>
      <c r="MM1011" s="326"/>
      <c r="MN1011" s="45">
        <v>18630</v>
      </c>
      <c r="MO1011" s="45"/>
      <c r="MP1011" s="46"/>
      <c r="MQ1011" s="46"/>
      <c r="MR1011" s="46"/>
      <c r="MS1011" s="37"/>
      <c r="MT1011" s="29"/>
      <c r="MU1011" s="47"/>
      <c r="MV1011" s="280"/>
      <c r="MW1011" s="45"/>
      <c r="MX1011" s="45"/>
      <c r="MY1011" s="45"/>
      <c r="MZ1011" s="319" t="s">
        <v>1190</v>
      </c>
      <c r="NA1011" s="326"/>
      <c r="NB1011" s="45">
        <v>12300</v>
      </c>
      <c r="NC1011" s="45"/>
      <c r="ND1011" s="46"/>
      <c r="NE1011" s="46"/>
      <c r="NF1011" s="46"/>
      <c r="NG1011" s="37"/>
      <c r="NH1011" s="29"/>
      <c r="NI1011" s="47"/>
      <c r="NJ1011" s="280"/>
      <c r="NK1011" s="45"/>
      <c r="NL1011" s="45"/>
      <c r="NM1011" s="45"/>
      <c r="NN1011" s="319" t="s">
        <v>1190</v>
      </c>
      <c r="NO1011" s="326"/>
      <c r="NP1011" s="45">
        <v>37400</v>
      </c>
      <c r="NQ1011" s="45"/>
      <c r="NR1011" s="46"/>
      <c r="NS1011" s="46"/>
      <c r="NT1011" s="46"/>
      <c r="NU1011" s="37"/>
    </row>
    <row r="1012" spans="1:385" x14ac:dyDescent="0.25">
      <c r="A1012" s="38"/>
      <c r="B1012" s="39"/>
      <c r="C1012" s="40"/>
      <c r="D1012" s="40"/>
      <c r="E1012" s="40"/>
      <c r="F1012" s="135"/>
      <c r="G1012" s="135"/>
      <c r="H1012" s="42"/>
      <c r="I1012" s="45"/>
      <c r="J1012" s="45"/>
      <c r="K1012" s="45"/>
      <c r="L1012" s="45"/>
      <c r="M1012" s="25"/>
      <c r="N1012" s="45"/>
      <c r="O1012" s="45"/>
      <c r="P1012" s="45"/>
      <c r="Q1012" s="46"/>
      <c r="R1012" s="46"/>
      <c r="S1012" s="46"/>
      <c r="T1012" s="37"/>
      <c r="U1012" s="29"/>
      <c r="V1012" s="47"/>
      <c r="W1012" s="280"/>
      <c r="X1012" s="45"/>
      <c r="Y1012" s="45"/>
      <c r="Z1012" s="45"/>
      <c r="AA1012" s="25"/>
      <c r="AB1012" s="45"/>
      <c r="AC1012" s="45"/>
      <c r="AD1012" s="45"/>
      <c r="AE1012" s="46"/>
      <c r="AF1012" s="46"/>
      <c r="AG1012" s="46"/>
      <c r="AH1012" s="37"/>
      <c r="AI1012" s="29"/>
      <c r="AJ1012" s="47"/>
      <c r="AK1012" s="45"/>
      <c r="AL1012" s="45"/>
      <c r="AM1012" s="45"/>
      <c r="AN1012" s="45"/>
      <c r="AO1012" s="25"/>
      <c r="AP1012" s="45"/>
      <c r="AQ1012" s="45"/>
      <c r="AR1012" s="45"/>
      <c r="AS1012" s="46"/>
      <c r="AT1012" s="46"/>
      <c r="AU1012" s="46"/>
      <c r="AV1012" s="37"/>
      <c r="AW1012" s="29"/>
      <c r="AX1012" s="117"/>
      <c r="AY1012" s="118"/>
      <c r="AZ1012" s="118"/>
      <c r="BA1012" s="67"/>
      <c r="BB1012" s="45"/>
      <c r="BC1012" s="25"/>
      <c r="BD1012" s="45"/>
      <c r="BE1012" s="107"/>
      <c r="BF1012" s="107"/>
      <c r="BG1012" s="46"/>
      <c r="BH1012" s="46"/>
      <c r="BI1012" s="46"/>
      <c r="BJ1012" s="37"/>
      <c r="BK1012" s="29"/>
      <c r="BL1012" s="47"/>
      <c r="BM1012" s="45"/>
      <c r="BN1012" s="99"/>
      <c r="BO1012" s="45"/>
      <c r="BP1012" s="45"/>
      <c r="BQ1012" s="25"/>
      <c r="BR1012" s="45"/>
      <c r="BS1012" s="45"/>
      <c r="BT1012" s="114"/>
      <c r="BU1012" s="294"/>
      <c r="BV1012" s="46"/>
      <c r="BW1012" s="46"/>
      <c r="BX1012" s="37"/>
      <c r="BY1012" s="57"/>
      <c r="BZ1012" s="47"/>
      <c r="CA1012" s="45"/>
      <c r="CB1012" s="45"/>
      <c r="CC1012" s="45"/>
      <c r="CD1012" s="45"/>
      <c r="CE1012" s="25"/>
      <c r="CF1012" s="45"/>
      <c r="CG1012" s="45"/>
      <c r="CH1012" s="125"/>
      <c r="CI1012" s="120"/>
      <c r="CJ1012" s="292" t="s">
        <v>1191</v>
      </c>
      <c r="CK1012" s="46"/>
      <c r="CL1012" s="37"/>
      <c r="CM1012" s="29"/>
      <c r="CN1012" s="47"/>
      <c r="CO1012" s="45"/>
      <c r="CP1012" s="45"/>
      <c r="CQ1012" s="45"/>
      <c r="CR1012" s="45"/>
      <c r="CS1012" s="25"/>
      <c r="CT1012" s="45"/>
      <c r="CU1012" s="45"/>
      <c r="CV1012" s="125"/>
      <c r="CW1012" s="120"/>
      <c r="CX1012" s="292" t="s">
        <v>1191</v>
      </c>
      <c r="CY1012" s="46"/>
      <c r="CZ1012" s="37"/>
      <c r="DA1012" s="29"/>
      <c r="DB1012" s="47"/>
      <c r="DC1012" s="280"/>
      <c r="DD1012" s="45"/>
      <c r="DE1012" s="45"/>
      <c r="DF1012" s="45"/>
      <c r="DG1012" s="25"/>
      <c r="DH1012" s="45"/>
      <c r="DI1012" s="45"/>
      <c r="DJ1012" s="45"/>
      <c r="DK1012" s="46"/>
      <c r="DL1012" s="46"/>
      <c r="DM1012" s="46"/>
      <c r="DN1012" s="37"/>
      <c r="DO1012" s="29"/>
      <c r="DP1012" s="47"/>
      <c r="DQ1012" s="25"/>
      <c r="DR1012" s="45"/>
      <c r="DS1012" s="45"/>
      <c r="DT1012" s="45"/>
      <c r="DU1012" s="25"/>
      <c r="DV1012" s="45"/>
      <c r="DW1012" s="107"/>
      <c r="DX1012" s="107"/>
      <c r="DY1012" s="46"/>
      <c r="DZ1012" s="46"/>
      <c r="EA1012" s="46"/>
      <c r="EB1012" s="37"/>
      <c r="GU1012" s="220"/>
      <c r="HX1012" s="360"/>
      <c r="HY1012" s="47"/>
      <c r="HZ1012" s="45"/>
      <c r="IA1012" s="99"/>
      <c r="IB1012" s="45"/>
      <c r="IC1012" s="45"/>
      <c r="ID1012" s="25"/>
      <c r="IE1012" s="45"/>
      <c r="IF1012" s="45"/>
      <c r="IG1012" s="116"/>
      <c r="IH1012" s="294"/>
      <c r="II1012" s="46"/>
      <c r="IJ1012" s="46"/>
      <c r="IK1012" s="37"/>
      <c r="IL1012" s="29"/>
      <c r="IM1012" s="47"/>
      <c r="IN1012" s="45"/>
      <c r="IO1012" s="45"/>
      <c r="IP1012" s="45"/>
      <c r="IQ1012" s="45"/>
      <c r="IR1012" s="25"/>
      <c r="IS1012" s="45"/>
      <c r="IT1012" s="45"/>
      <c r="IU1012" s="126"/>
      <c r="IV1012" s="120"/>
      <c r="IW1012" s="293"/>
      <c r="IX1012" s="46"/>
      <c r="IY1012" s="37"/>
      <c r="IZ1012" s="278"/>
      <c r="JA1012" s="47"/>
      <c r="JB1012" s="45"/>
      <c r="JC1012" s="99"/>
      <c r="JD1012" s="45"/>
      <c r="JE1012" s="45"/>
      <c r="JF1012" s="25"/>
      <c r="JG1012" s="45"/>
      <c r="JH1012" s="45"/>
      <c r="JI1012" s="116"/>
      <c r="JJ1012" s="294"/>
      <c r="JK1012" s="46"/>
      <c r="JL1012" s="46"/>
      <c r="JM1012" s="37"/>
      <c r="JN1012" s="29"/>
      <c r="JO1012" s="47"/>
      <c r="JP1012" s="45"/>
      <c r="JQ1012" s="45"/>
      <c r="JR1012" s="45"/>
      <c r="JS1012" s="45"/>
      <c r="JT1012" s="25"/>
      <c r="JU1012" s="45"/>
      <c r="JV1012" s="45"/>
      <c r="JW1012" s="126"/>
      <c r="JX1012" s="120"/>
      <c r="JY1012" s="293"/>
      <c r="JZ1012" s="46"/>
      <c r="KA1012" s="37"/>
      <c r="KB1012" s="51"/>
      <c r="KC1012" s="47"/>
      <c r="KD1012" s="45"/>
      <c r="KE1012" s="45"/>
      <c r="KF1012" s="45"/>
      <c r="KG1012" s="45"/>
      <c r="KH1012" s="25"/>
      <c r="KI1012" s="45"/>
      <c r="KJ1012" s="45"/>
      <c r="KK1012" s="119"/>
      <c r="KL1012" s="120"/>
      <c r="KM1012" s="292" t="s">
        <v>1191</v>
      </c>
      <c r="KN1012" s="46"/>
      <c r="KO1012" s="37"/>
      <c r="KP1012" s="29"/>
      <c r="KQ1012" s="47"/>
      <c r="KR1012" s="45"/>
      <c r="KS1012" s="45"/>
      <c r="KT1012" s="45"/>
      <c r="KU1012" s="45"/>
      <c r="KV1012" s="25"/>
      <c r="KW1012" s="45"/>
      <c r="KX1012" s="45"/>
      <c r="KY1012" s="122"/>
      <c r="KZ1012" s="120"/>
      <c r="LA1012" s="293"/>
      <c r="LB1012" s="46"/>
      <c r="LC1012" s="37"/>
      <c r="LD1012" s="29"/>
      <c r="LE1012" s="47"/>
      <c r="LF1012" s="25"/>
      <c r="LG1012" s="45"/>
      <c r="LH1012" s="45"/>
      <c r="LI1012" s="45"/>
      <c r="LJ1012" s="25"/>
      <c r="LK1012" s="45"/>
      <c r="LL1012" s="71"/>
      <c r="LM1012" s="26"/>
      <c r="LN1012" s="120"/>
      <c r="LO1012" s="293"/>
      <c r="LP1012" s="46"/>
      <c r="LQ1012" s="37"/>
      <c r="LR1012" s="29"/>
      <c r="LS1012" s="47"/>
      <c r="LT1012" s="280"/>
      <c r="LU1012" s="45"/>
      <c r="LV1012" s="45"/>
      <c r="LW1012" s="45"/>
      <c r="LX1012" s="25"/>
      <c r="LY1012" s="45"/>
      <c r="LZ1012" s="45"/>
      <c r="MA1012" s="45"/>
      <c r="MB1012" s="46"/>
      <c r="MC1012" s="46"/>
      <c r="MD1012" s="46"/>
      <c r="ME1012" s="37"/>
      <c r="MF1012" s="29"/>
      <c r="MG1012" s="47"/>
      <c r="MH1012" s="280"/>
      <c r="MI1012" s="45"/>
      <c r="MJ1012" s="45"/>
      <c r="MK1012" s="45"/>
      <c r="ML1012" s="25"/>
      <c r="MM1012" s="45"/>
      <c r="MN1012" s="45"/>
      <c r="MO1012" s="45"/>
      <c r="MP1012" s="46"/>
      <c r="MQ1012" s="46"/>
      <c r="MR1012" s="46"/>
      <c r="MS1012" s="37"/>
      <c r="MT1012" s="29"/>
      <c r="MU1012" s="47"/>
      <c r="MV1012" s="280"/>
      <c r="MW1012" s="45"/>
      <c r="MX1012" s="45"/>
      <c r="MY1012" s="45"/>
      <c r="MZ1012" s="25"/>
      <c r="NA1012" s="45"/>
      <c r="NB1012" s="45"/>
      <c r="NC1012" s="45"/>
      <c r="ND1012" s="46"/>
      <c r="NE1012" s="46"/>
      <c r="NF1012" s="46"/>
      <c r="NG1012" s="37"/>
      <c r="NH1012" s="29"/>
      <c r="NI1012" s="47"/>
      <c r="NJ1012" s="280"/>
      <c r="NK1012" s="45"/>
      <c r="NL1012" s="45"/>
      <c r="NM1012" s="45"/>
      <c r="NN1012" s="25"/>
      <c r="NO1012" s="45"/>
      <c r="NP1012" s="45"/>
      <c r="NQ1012" s="45"/>
      <c r="NR1012" s="46"/>
      <c r="NS1012" s="46"/>
      <c r="NT1012" s="46"/>
      <c r="NU1012" s="37"/>
    </row>
    <row r="1013" spans="1:385" x14ac:dyDescent="0.25">
      <c r="A1013" s="38"/>
      <c r="B1013" s="39"/>
      <c r="C1013" s="40"/>
      <c r="D1013" s="40"/>
      <c r="E1013" s="40"/>
      <c r="F1013" s="135"/>
      <c r="G1013" s="135"/>
      <c r="H1013" s="42"/>
      <c r="I1013" s="45"/>
      <c r="J1013" s="45"/>
      <c r="K1013" s="45"/>
      <c r="L1013" s="45"/>
      <c r="M1013" s="25"/>
      <c r="N1013" s="45"/>
      <c r="O1013" s="107"/>
      <c r="P1013" s="107"/>
      <c r="Q1013" s="45"/>
      <c r="R1013" s="45"/>
      <c r="S1013" s="45"/>
      <c r="T1013" s="37"/>
      <c r="U1013" s="29"/>
      <c r="V1013" s="47"/>
      <c r="W1013" s="280"/>
      <c r="X1013" s="45"/>
      <c r="Y1013" s="45"/>
      <c r="Z1013" s="45"/>
      <c r="AA1013" s="25"/>
      <c r="AB1013" s="45"/>
      <c r="AC1013" s="107"/>
      <c r="AD1013" s="107"/>
      <c r="AE1013" s="45"/>
      <c r="AF1013" s="45"/>
      <c r="AG1013" s="45"/>
      <c r="AH1013" s="37"/>
      <c r="AI1013" s="29"/>
      <c r="AJ1013" s="47"/>
      <c r="AK1013" s="45"/>
      <c r="AL1013" s="45"/>
      <c r="AM1013" s="45"/>
      <c r="AN1013" s="45"/>
      <c r="AO1013" s="25"/>
      <c r="AP1013" s="45"/>
      <c r="AQ1013" s="45"/>
      <c r="AR1013" s="45"/>
      <c r="AS1013" s="45"/>
      <c r="AT1013" s="45"/>
      <c r="AU1013" s="45"/>
      <c r="AV1013" s="37"/>
      <c r="AW1013" s="29"/>
      <c r="AX1013" s="47"/>
      <c r="AY1013" s="43"/>
      <c r="AZ1013" s="43"/>
      <c r="BA1013" s="45"/>
      <c r="BB1013" s="45"/>
      <c r="BC1013" s="25"/>
      <c r="BD1013" s="45"/>
      <c r="BE1013" s="45"/>
      <c r="BF1013" s="45"/>
      <c r="BG1013" s="45"/>
      <c r="BH1013" s="45"/>
      <c r="BI1013" s="45"/>
      <c r="BJ1013" s="37"/>
      <c r="BK1013" s="29"/>
      <c r="BL1013" s="322" t="s">
        <v>38</v>
      </c>
      <c r="BM1013" s="322"/>
      <c r="BN1013" s="127">
        <v>37500</v>
      </c>
      <c r="BO1013" s="280">
        <v>1339.2857142857142</v>
      </c>
      <c r="BP1013" s="45"/>
      <c r="BQ1013" s="25">
        <v>2678.5714285714284</v>
      </c>
      <c r="BR1013" s="127">
        <v>14</v>
      </c>
      <c r="BS1013" s="45"/>
      <c r="BT1013" s="274" t="s">
        <v>96</v>
      </c>
      <c r="BU1013" s="271">
        <v>770</v>
      </c>
      <c r="BV1013" s="127">
        <v>8844</v>
      </c>
      <c r="BW1013" s="107">
        <v>0.23583999999999999</v>
      </c>
      <c r="BX1013" s="37"/>
      <c r="BY1013" s="57"/>
      <c r="BZ1013" s="322" t="s">
        <v>38</v>
      </c>
      <c r="CA1013" s="322"/>
      <c r="CB1013" s="127">
        <v>49600</v>
      </c>
      <c r="CC1013" s="280">
        <v>1771.4285714285713</v>
      </c>
      <c r="CD1013" s="45"/>
      <c r="CE1013" s="25">
        <v>8266.6666666666661</v>
      </c>
      <c r="CF1013" s="127">
        <v>6</v>
      </c>
      <c r="CG1013" s="45"/>
      <c r="CH1013" s="274" t="s">
        <v>76</v>
      </c>
      <c r="CI1013" s="271">
        <v>748</v>
      </c>
      <c r="CJ1013" s="127">
        <v>5236</v>
      </c>
      <c r="CK1013" s="107">
        <v>0.10556451612903225</v>
      </c>
      <c r="CL1013" s="37"/>
      <c r="CM1013" s="29"/>
      <c r="CN1013" s="322" t="s">
        <v>38</v>
      </c>
      <c r="CO1013" s="322"/>
      <c r="CP1013" s="127">
        <v>43700</v>
      </c>
      <c r="CQ1013" s="280">
        <v>1560.7142857142858</v>
      </c>
      <c r="CR1013" s="45"/>
      <c r="CS1013" s="25">
        <v>1680.7692307692307</v>
      </c>
      <c r="CT1013" s="127">
        <v>26</v>
      </c>
      <c r="CU1013" s="45"/>
      <c r="CV1013" s="44" t="s">
        <v>91</v>
      </c>
      <c r="CW1013" s="43">
        <v>770</v>
      </c>
      <c r="CX1013" s="127">
        <v>13860</v>
      </c>
      <c r="CY1013" s="107">
        <v>0.317162471395881</v>
      </c>
      <c r="CZ1013" s="37"/>
      <c r="DA1013" s="29"/>
      <c r="DB1013" s="47"/>
      <c r="DC1013" s="280"/>
      <c r="DD1013" s="45"/>
      <c r="DE1013" s="45"/>
      <c r="DF1013" s="45"/>
      <c r="DG1013" s="25"/>
      <c r="DH1013" s="45"/>
      <c r="DI1013" s="107"/>
      <c r="DJ1013" s="107"/>
      <c r="DK1013" s="45"/>
      <c r="DL1013" s="45"/>
      <c r="DM1013" s="45"/>
      <c r="DN1013" s="37"/>
      <c r="DO1013" s="29"/>
      <c r="DP1013" s="47"/>
      <c r="DY1013" s="45"/>
      <c r="DZ1013" s="45"/>
      <c r="EA1013" s="45"/>
      <c r="EB1013" s="37"/>
      <c r="GU1013" s="220"/>
      <c r="GV1013" s="128"/>
      <c r="GW1013" s="248"/>
      <c r="GX1013" s="128"/>
      <c r="GY1013" s="128"/>
      <c r="GZ1013" s="29"/>
      <c r="HB1013" s="166"/>
      <c r="HC1013" s="29"/>
      <c r="HD1013" s="29"/>
      <c r="HE1013" s="29"/>
      <c r="HF1013" s="29"/>
      <c r="HG1013" s="31"/>
      <c r="HK1013" s="128"/>
      <c r="HL1013" s="128"/>
      <c r="HM1013" s="128"/>
      <c r="HN1013" s="29"/>
      <c r="HP1013" s="166"/>
      <c r="HQ1013" s="29"/>
      <c r="HR1013" s="29"/>
      <c r="HS1013" s="29"/>
      <c r="HT1013" s="29"/>
      <c r="HU1013" s="31"/>
      <c r="HX1013" s="360"/>
      <c r="HY1013" s="322" t="s">
        <v>38</v>
      </c>
      <c r="HZ1013" s="322"/>
      <c r="IA1013" s="127">
        <v>45700</v>
      </c>
      <c r="IB1013" s="280">
        <v>1523.3333333333333</v>
      </c>
      <c r="IC1013" s="45"/>
      <c r="ID1013" s="25">
        <v>9140</v>
      </c>
      <c r="IE1013" s="127">
        <v>5</v>
      </c>
      <c r="IF1013" s="45"/>
      <c r="IG1013" s="274" t="s">
        <v>89</v>
      </c>
      <c r="IH1013" s="271">
        <v>800</v>
      </c>
      <c r="II1013" s="127">
        <v>6400</v>
      </c>
      <c r="IJ1013" s="107">
        <v>0.14004376367614879</v>
      </c>
      <c r="IK1013" s="37"/>
      <c r="IL1013" s="29"/>
      <c r="IM1013" s="322" t="s">
        <v>38</v>
      </c>
      <c r="IN1013" s="322"/>
      <c r="IO1013" s="127">
        <v>48000</v>
      </c>
      <c r="IP1013" s="280">
        <v>1600</v>
      </c>
      <c r="IQ1013" s="45"/>
      <c r="IR1013" s="25">
        <v>5333.333333333333</v>
      </c>
      <c r="IS1013" s="127">
        <v>9</v>
      </c>
      <c r="IT1013" s="45"/>
      <c r="IU1013" s="274" t="s">
        <v>23</v>
      </c>
      <c r="IV1013" s="271">
        <v>1100</v>
      </c>
      <c r="IW1013" s="127">
        <v>9900</v>
      </c>
      <c r="IX1013" s="107">
        <v>0.20624999999999999</v>
      </c>
      <c r="IY1013" s="37"/>
      <c r="IZ1013" s="130"/>
      <c r="JA1013" s="322" t="s">
        <v>38</v>
      </c>
      <c r="JB1013" s="322"/>
      <c r="JC1013" s="127">
        <v>51400</v>
      </c>
      <c r="JD1013" s="280">
        <v>1713.3333333333333</v>
      </c>
      <c r="JE1013" s="45"/>
      <c r="JF1013" s="25">
        <v>5711.1111111111113</v>
      </c>
      <c r="JG1013" s="127">
        <v>9</v>
      </c>
      <c r="JH1013" s="45"/>
      <c r="JI1013" s="274" t="s">
        <v>80</v>
      </c>
      <c r="JJ1013" s="271">
        <v>200</v>
      </c>
      <c r="JK1013" s="127">
        <v>17900</v>
      </c>
      <c r="JL1013" s="107">
        <v>0.34824902723735407</v>
      </c>
      <c r="JM1013" s="37"/>
      <c r="JN1013" s="29"/>
      <c r="JO1013" s="322" t="s">
        <v>38</v>
      </c>
      <c r="JP1013" s="322"/>
      <c r="JQ1013" s="127">
        <v>28200</v>
      </c>
      <c r="JR1013" s="280">
        <v>940</v>
      </c>
      <c r="JS1013" s="45"/>
      <c r="JT1013" s="25">
        <v>1880</v>
      </c>
      <c r="JU1013" s="127">
        <v>15</v>
      </c>
      <c r="JV1013" s="45"/>
      <c r="JW1013" s="274" t="s">
        <v>70</v>
      </c>
      <c r="JX1013" s="271">
        <v>1034</v>
      </c>
      <c r="JY1013" s="127">
        <v>15510</v>
      </c>
      <c r="JZ1013" s="107">
        <v>0.55000000000000004</v>
      </c>
      <c r="KA1013" s="37"/>
      <c r="KB1013" s="51"/>
      <c r="KC1013" s="322" t="s">
        <v>38</v>
      </c>
      <c r="KD1013" s="322"/>
      <c r="KE1013" s="127">
        <v>71400</v>
      </c>
      <c r="KF1013" s="280">
        <v>2550</v>
      </c>
      <c r="KG1013" s="45"/>
      <c r="KH1013" s="25">
        <v>2462.0689655172414</v>
      </c>
      <c r="KI1013" s="127">
        <v>29</v>
      </c>
      <c r="KJ1013" s="45"/>
      <c r="KK1013" s="274" t="s">
        <v>88</v>
      </c>
      <c r="KL1013" s="271">
        <v>1100</v>
      </c>
      <c r="KM1013" s="127">
        <v>26100</v>
      </c>
      <c r="KN1013" s="107">
        <v>0.36554621848739494</v>
      </c>
      <c r="KO1013" s="37"/>
      <c r="KP1013" s="29"/>
      <c r="KQ1013" s="322" t="s">
        <v>38</v>
      </c>
      <c r="KR1013" s="322"/>
      <c r="KS1013" s="127">
        <v>51900</v>
      </c>
      <c r="KT1013" s="280">
        <v>1853.5714285714287</v>
      </c>
      <c r="KU1013" s="45"/>
      <c r="KV1013" s="25">
        <v>4718.181818181818</v>
      </c>
      <c r="KW1013" s="127">
        <v>11</v>
      </c>
      <c r="KX1013" s="45"/>
      <c r="KY1013" s="281" t="s">
        <v>22</v>
      </c>
      <c r="KZ1013" s="271">
        <v>400</v>
      </c>
      <c r="LA1013" s="127">
        <v>15300</v>
      </c>
      <c r="LB1013" s="107">
        <v>0.2947976878612717</v>
      </c>
      <c r="LC1013" s="37"/>
      <c r="LD1013" s="29"/>
      <c r="LE1013" s="47"/>
      <c r="LH1013" s="45"/>
      <c r="LI1013" s="45"/>
      <c r="LJ1013" s="25"/>
      <c r="LK1013" s="45"/>
      <c r="LL1013" s="45"/>
      <c r="LM1013" s="274"/>
      <c r="LN1013" s="271"/>
      <c r="LO1013" s="131"/>
      <c r="LP1013" s="107"/>
      <c r="LQ1013" s="37"/>
      <c r="LR1013" s="29"/>
      <c r="LS1013" s="47"/>
      <c r="LT1013" s="280"/>
      <c r="LU1013" s="45"/>
      <c r="LV1013" s="45"/>
      <c r="LW1013" s="45"/>
      <c r="LX1013" s="25"/>
      <c r="LY1013" s="45"/>
      <c r="LZ1013" s="107"/>
      <c r="MA1013" s="107"/>
      <c r="MB1013" s="45"/>
      <c r="MC1013" s="45"/>
      <c r="MD1013" s="45"/>
      <c r="ME1013" s="37"/>
      <c r="MF1013" s="29"/>
      <c r="MG1013" s="47"/>
      <c r="MH1013" s="280"/>
      <c r="MI1013" s="45"/>
      <c r="MJ1013" s="45"/>
      <c r="MK1013" s="45"/>
      <c r="ML1013" s="25"/>
      <c r="MM1013" s="45"/>
      <c r="MN1013" s="107"/>
      <c r="MO1013" s="107"/>
      <c r="MP1013" s="45"/>
      <c r="MQ1013" s="45"/>
      <c r="MR1013" s="45"/>
      <c r="MS1013" s="37"/>
      <c r="MT1013" s="29"/>
      <c r="MU1013" s="47"/>
      <c r="MV1013" s="280"/>
      <c r="MW1013" s="45"/>
      <c r="MX1013" s="45"/>
      <c r="MY1013" s="45"/>
      <c r="MZ1013" s="25"/>
      <c r="NA1013" s="45"/>
      <c r="NB1013" s="107"/>
      <c r="NC1013" s="107"/>
      <c r="ND1013" s="45"/>
      <c r="NE1013" s="45"/>
      <c r="NF1013" s="45"/>
      <c r="NG1013" s="37"/>
      <c r="NH1013" s="29"/>
      <c r="NI1013" s="47"/>
      <c r="NJ1013" s="280"/>
      <c r="NK1013" s="45"/>
      <c r="NL1013" s="45"/>
      <c r="NM1013" s="45"/>
      <c r="NN1013" s="25"/>
      <c r="NO1013" s="45"/>
      <c r="NP1013" s="107"/>
      <c r="NQ1013" s="107"/>
      <c r="NR1013" s="45"/>
      <c r="NS1013" s="45"/>
      <c r="NT1013" s="45"/>
      <c r="NU1013" s="37"/>
    </row>
    <row r="1014" spans="1:385" x14ac:dyDescent="0.25">
      <c r="A1014" s="38"/>
      <c r="B1014" s="132"/>
      <c r="C1014" s="40"/>
      <c r="D1014" s="40"/>
      <c r="E1014" s="40"/>
      <c r="F1014" s="135"/>
      <c r="G1014" s="135"/>
      <c r="H1014" s="208"/>
      <c r="I1014" s="71"/>
      <c r="J1014" s="280"/>
      <c r="K1014" s="45"/>
      <c r="L1014" s="45"/>
      <c r="M1014" s="25"/>
      <c r="N1014" s="45"/>
      <c r="O1014" s="107"/>
      <c r="P1014" s="107"/>
      <c r="Q1014" s="45"/>
      <c r="R1014" s="45"/>
      <c r="S1014" s="45"/>
      <c r="T1014" s="37"/>
      <c r="U1014" s="29"/>
      <c r="V1014" s="47"/>
      <c r="W1014" s="45"/>
      <c r="X1014" s="45"/>
      <c r="Y1014" s="45"/>
      <c r="Z1014" s="45"/>
      <c r="AA1014" s="25"/>
      <c r="AB1014" s="45"/>
      <c r="AC1014" s="107"/>
      <c r="AD1014" s="107"/>
      <c r="AE1014" s="45"/>
      <c r="AF1014" s="45"/>
      <c r="AG1014" s="45"/>
      <c r="AH1014" s="37"/>
      <c r="AI1014" s="29"/>
      <c r="AJ1014" s="47"/>
      <c r="AK1014" s="45"/>
      <c r="AL1014" s="45"/>
      <c r="AM1014" s="45"/>
      <c r="AN1014" s="45"/>
      <c r="AO1014" s="25"/>
      <c r="AP1014" s="45"/>
      <c r="AQ1014" s="45"/>
      <c r="AR1014" s="45"/>
      <c r="AS1014" s="45"/>
      <c r="AT1014" s="45"/>
      <c r="AU1014" s="45"/>
      <c r="AV1014" s="37"/>
      <c r="AW1014" s="29"/>
      <c r="AX1014" s="47"/>
      <c r="AY1014" s="45"/>
      <c r="AZ1014" s="45"/>
      <c r="BA1014" s="45"/>
      <c r="BB1014" s="45"/>
      <c r="BC1014" s="25"/>
      <c r="BD1014" s="45"/>
      <c r="BE1014" s="45"/>
      <c r="BF1014" s="45"/>
      <c r="BG1014" s="45"/>
      <c r="BH1014" s="45"/>
      <c r="BI1014" s="45"/>
      <c r="BJ1014" s="37"/>
      <c r="BK1014" s="29"/>
      <c r="BL1014" s="322" t="s">
        <v>38</v>
      </c>
      <c r="BM1014" s="322"/>
      <c r="BN1014" s="127">
        <v>31400</v>
      </c>
      <c r="BO1014" s="280">
        <v>1121.4285714285713</v>
      </c>
      <c r="BP1014" s="45"/>
      <c r="BQ1014" s="25">
        <v>2854.5454545454545</v>
      </c>
      <c r="BR1014" s="127">
        <v>11</v>
      </c>
      <c r="BS1014" s="45"/>
      <c r="BT1014" s="274" t="s">
        <v>75</v>
      </c>
      <c r="BU1014" s="271">
        <v>760</v>
      </c>
      <c r="BV1014" s="127">
        <v>8360</v>
      </c>
      <c r="BW1014" s="107">
        <v>0.26624203821656051</v>
      </c>
      <c r="BX1014" s="37"/>
      <c r="BY1014" s="57"/>
      <c r="BZ1014" s="322" t="s">
        <v>38</v>
      </c>
      <c r="CA1014" s="322"/>
      <c r="CB1014" s="127">
        <v>36700</v>
      </c>
      <c r="CC1014" s="280">
        <v>1310.7142857142858</v>
      </c>
      <c r="CD1014" s="45"/>
      <c r="CE1014" s="25">
        <v>3670</v>
      </c>
      <c r="CF1014" s="127">
        <v>10</v>
      </c>
      <c r="CG1014" s="45"/>
      <c r="CH1014" s="274" t="s">
        <v>88</v>
      </c>
      <c r="CI1014" s="271">
        <v>1100</v>
      </c>
      <c r="CJ1014" s="127">
        <v>10296</v>
      </c>
      <c r="CK1014" s="107">
        <v>0.28054495912806537</v>
      </c>
      <c r="CL1014" s="37"/>
      <c r="CM1014" s="29"/>
      <c r="CN1014" s="322" t="s">
        <v>38</v>
      </c>
      <c r="CO1014" s="322"/>
      <c r="CP1014" s="127">
        <v>20700</v>
      </c>
      <c r="CQ1014" s="280">
        <v>739.28571428571433</v>
      </c>
      <c r="CR1014" s="45"/>
      <c r="CS1014" s="25">
        <v>376.36363636363637</v>
      </c>
      <c r="CT1014" s="127">
        <v>55</v>
      </c>
      <c r="CU1014" s="45"/>
      <c r="CV1014" s="44" t="s">
        <v>25</v>
      </c>
      <c r="CW1014" s="43">
        <v>25</v>
      </c>
      <c r="CX1014" s="127">
        <v>20415</v>
      </c>
      <c r="CY1014" s="107">
        <v>0.98623188405797102</v>
      </c>
      <c r="CZ1014" s="37"/>
      <c r="DA1014" s="29"/>
      <c r="DB1014" s="47"/>
      <c r="DC1014" s="45"/>
      <c r="DD1014" s="45"/>
      <c r="DE1014" s="45"/>
      <c r="DF1014" s="45"/>
      <c r="DG1014" s="25"/>
      <c r="DH1014" s="45"/>
      <c r="DI1014" s="107"/>
      <c r="DJ1014" s="107"/>
      <c r="DK1014" s="45"/>
      <c r="DL1014" s="45"/>
      <c r="DM1014" s="45"/>
      <c r="DN1014" s="37"/>
      <c r="DO1014" s="29"/>
      <c r="DP1014" s="47"/>
      <c r="DQ1014" s="45"/>
      <c r="DR1014" s="45"/>
      <c r="DS1014" s="45"/>
      <c r="DT1014" s="45"/>
      <c r="DU1014" s="25"/>
      <c r="DV1014" s="45"/>
      <c r="DW1014" s="45"/>
      <c r="DX1014" s="45"/>
      <c r="DY1014" s="45"/>
      <c r="DZ1014" s="45"/>
      <c r="EA1014" s="45"/>
      <c r="EB1014" s="37"/>
      <c r="GU1014" s="220"/>
      <c r="GV1014" s="29"/>
      <c r="GW1014" s="31"/>
      <c r="GX1014" s="29"/>
      <c r="GY1014" s="29"/>
      <c r="GZ1014" s="29"/>
      <c r="HB1014" s="166"/>
      <c r="HC1014" s="29"/>
      <c r="HD1014" s="29"/>
      <c r="HE1014" s="29"/>
      <c r="HF1014" s="29"/>
      <c r="HG1014" s="31"/>
      <c r="HK1014" s="29"/>
      <c r="HL1014" s="29"/>
      <c r="HM1014" s="29"/>
      <c r="HN1014" s="29"/>
      <c r="HP1014" s="166"/>
      <c r="HQ1014" s="29"/>
      <c r="HR1014" s="29"/>
      <c r="HS1014" s="29"/>
      <c r="HT1014" s="29"/>
      <c r="HU1014" s="31"/>
      <c r="HX1014" s="360"/>
      <c r="HY1014" s="322" t="s">
        <v>38</v>
      </c>
      <c r="HZ1014" s="322"/>
      <c r="IA1014" s="127">
        <v>28400</v>
      </c>
      <c r="IB1014" s="280">
        <v>946.66666666666663</v>
      </c>
      <c r="IC1014" s="45"/>
      <c r="ID1014" s="25">
        <v>4733.333333333333</v>
      </c>
      <c r="IE1014" s="127">
        <v>6</v>
      </c>
      <c r="IF1014" s="45"/>
      <c r="IG1014" s="274" t="s">
        <v>91</v>
      </c>
      <c r="IH1014" s="271">
        <v>770</v>
      </c>
      <c r="II1014" s="127">
        <v>4650</v>
      </c>
      <c r="IJ1014" s="107">
        <v>0.16373239436619719</v>
      </c>
      <c r="IK1014" s="37"/>
      <c r="IL1014" s="29"/>
      <c r="IM1014" s="322" t="s">
        <v>38</v>
      </c>
      <c r="IN1014" s="322"/>
      <c r="IO1014" s="127">
        <v>82200</v>
      </c>
      <c r="IP1014" s="67">
        <v>2740</v>
      </c>
      <c r="IQ1014" s="45"/>
      <c r="IR1014" s="25">
        <v>9133.3333333333339</v>
      </c>
      <c r="IS1014" s="127">
        <v>9</v>
      </c>
      <c r="IT1014" s="45"/>
      <c r="IU1014" s="274" t="s">
        <v>76</v>
      </c>
      <c r="IV1014" s="271">
        <v>900</v>
      </c>
      <c r="IW1014" s="127">
        <v>8300</v>
      </c>
      <c r="IX1014" s="107">
        <v>0.10097323600973236</v>
      </c>
      <c r="IY1014" s="37"/>
      <c r="IZ1014" s="130"/>
      <c r="JA1014" s="322" t="s">
        <v>38</v>
      </c>
      <c r="JB1014" s="322"/>
      <c r="JC1014" s="127">
        <v>41700</v>
      </c>
      <c r="JD1014" s="280">
        <v>1390</v>
      </c>
      <c r="JE1014" s="45"/>
      <c r="JF1014" s="25">
        <v>3207.6923076923076</v>
      </c>
      <c r="JG1014" s="127">
        <v>13</v>
      </c>
      <c r="JH1014" s="45"/>
      <c r="JI1014" s="274" t="s">
        <v>21</v>
      </c>
      <c r="JJ1014" s="271">
        <v>726</v>
      </c>
      <c r="JK1014" s="127">
        <v>11308</v>
      </c>
      <c r="JL1014" s="107">
        <v>0.27117505995203839</v>
      </c>
      <c r="JM1014" s="37"/>
      <c r="JN1014" s="29"/>
      <c r="JO1014" s="322" t="s">
        <v>38</v>
      </c>
      <c r="JP1014" s="322"/>
      <c r="JQ1014" s="127">
        <v>24200</v>
      </c>
      <c r="JR1014" s="280">
        <v>806.66666666666663</v>
      </c>
      <c r="JS1014" s="45"/>
      <c r="JT1014" s="25">
        <v>4840</v>
      </c>
      <c r="JU1014" s="127">
        <v>5</v>
      </c>
      <c r="JV1014" s="45"/>
      <c r="JW1014" s="274" t="s">
        <v>81</v>
      </c>
      <c r="JX1014" s="271">
        <v>1200</v>
      </c>
      <c r="JY1014" s="127">
        <v>6000</v>
      </c>
      <c r="JZ1014" s="107">
        <v>0.24793388429752067</v>
      </c>
      <c r="KA1014" s="37"/>
      <c r="KB1014" s="51"/>
      <c r="KC1014" s="322" t="s">
        <v>38</v>
      </c>
      <c r="KD1014" s="322"/>
      <c r="KE1014" s="127">
        <v>40600</v>
      </c>
      <c r="KF1014" s="280">
        <v>1450</v>
      </c>
      <c r="KG1014" s="45"/>
      <c r="KH1014" s="25">
        <v>2388.2352941176468</v>
      </c>
      <c r="KI1014" s="127">
        <v>17</v>
      </c>
      <c r="KJ1014" s="45"/>
      <c r="KK1014" s="274" t="s">
        <v>23</v>
      </c>
      <c r="KL1014" s="271">
        <v>1000</v>
      </c>
      <c r="KM1014" s="127">
        <v>17300</v>
      </c>
      <c r="KN1014" s="107">
        <v>0.42610837438423643</v>
      </c>
      <c r="KO1014" s="37"/>
      <c r="KP1014" s="29"/>
      <c r="KQ1014" s="322" t="s">
        <v>38</v>
      </c>
      <c r="KR1014" s="322"/>
      <c r="KS1014" s="127">
        <v>47500</v>
      </c>
      <c r="KT1014" s="280">
        <v>1696.4285714285713</v>
      </c>
      <c r="KU1014" s="45"/>
      <c r="KV1014" s="25">
        <v>3958.3333333333335</v>
      </c>
      <c r="KW1014" s="127">
        <v>12</v>
      </c>
      <c r="KX1014" s="45"/>
      <c r="KY1014" s="281" t="s">
        <v>97</v>
      </c>
      <c r="KZ1014" s="271">
        <v>800</v>
      </c>
      <c r="LA1014" s="127">
        <v>9600</v>
      </c>
      <c r="LB1014" s="107">
        <v>0.20210526315789473</v>
      </c>
      <c r="LC1014" s="37"/>
      <c r="LD1014" s="29"/>
      <c r="LE1014" s="47"/>
      <c r="LF1014" s="45"/>
      <c r="LG1014" s="45"/>
      <c r="LH1014" s="45"/>
      <c r="LI1014" s="45"/>
      <c r="LJ1014" s="25"/>
      <c r="LK1014" s="45"/>
      <c r="LL1014" s="45"/>
      <c r="LM1014" s="63"/>
      <c r="LN1014" s="280"/>
      <c r="LO1014" s="45"/>
      <c r="LP1014" s="46"/>
      <c r="LQ1014" s="37"/>
      <c r="LR1014" s="29"/>
      <c r="LS1014" s="47"/>
      <c r="LT1014" s="45"/>
      <c r="LU1014" s="45"/>
      <c r="LV1014" s="45"/>
      <c r="LW1014" s="45"/>
      <c r="LX1014" s="25"/>
      <c r="LY1014" s="45"/>
      <c r="LZ1014" s="107"/>
      <c r="MA1014" s="107"/>
      <c r="MB1014" s="45"/>
      <c r="MC1014" s="45"/>
      <c r="MD1014" s="45"/>
      <c r="ME1014" s="37"/>
      <c r="MF1014" s="29"/>
      <c r="MG1014" s="47"/>
      <c r="MH1014" s="45"/>
      <c r="MI1014" s="45"/>
      <c r="MJ1014" s="45"/>
      <c r="MK1014" s="45"/>
      <c r="ML1014" s="25"/>
      <c r="MM1014" s="45"/>
      <c r="MN1014" s="107"/>
      <c r="MO1014" s="107"/>
      <c r="MP1014" s="45"/>
      <c r="MQ1014" s="45"/>
      <c r="MR1014" s="45"/>
      <c r="MS1014" s="37"/>
      <c r="MT1014" s="29"/>
      <c r="MU1014" s="47"/>
      <c r="MV1014" s="45"/>
      <c r="MW1014" s="45"/>
      <c r="MX1014" s="45"/>
      <c r="MY1014" s="45"/>
      <c r="MZ1014" s="25"/>
      <c r="NA1014" s="45"/>
      <c r="NB1014" s="107"/>
      <c r="NC1014" s="107"/>
      <c r="ND1014" s="45"/>
      <c r="NE1014" s="45"/>
      <c r="NF1014" s="45"/>
      <c r="NG1014" s="37"/>
      <c r="NH1014" s="29"/>
      <c r="NI1014" s="47"/>
      <c r="NJ1014" s="45"/>
      <c r="NK1014" s="45"/>
      <c r="NL1014" s="45"/>
      <c r="NM1014" s="45"/>
      <c r="NN1014" s="25"/>
      <c r="NO1014" s="45"/>
      <c r="NP1014" s="107"/>
      <c r="NQ1014" s="107"/>
      <c r="NR1014" s="45"/>
      <c r="NS1014" s="45"/>
      <c r="NT1014" s="45"/>
      <c r="NU1014" s="37"/>
    </row>
    <row r="1015" spans="1:385" x14ac:dyDescent="0.25">
      <c r="A1015" s="136" t="s">
        <v>1192</v>
      </c>
      <c r="B1015" s="137">
        <v>23879</v>
      </c>
      <c r="C1015" s="137">
        <v>9245</v>
      </c>
      <c r="D1015" s="137">
        <v>4239</v>
      </c>
      <c r="E1015" s="142">
        <v>10673</v>
      </c>
      <c r="F1015" s="249"/>
      <c r="G1015" s="249"/>
      <c r="H1015" s="208"/>
      <c r="I1015" s="319">
        <v>2387900</v>
      </c>
      <c r="J1015" s="319"/>
      <c r="K1015" s="33" t="s">
        <v>45</v>
      </c>
      <c r="L1015" s="45"/>
      <c r="M1015" s="325" t="s">
        <v>1190</v>
      </c>
      <c r="N1015" s="325"/>
      <c r="O1015" s="139">
        <v>851960</v>
      </c>
      <c r="P1015" s="139"/>
      <c r="Q1015" s="45"/>
      <c r="R1015" s="45"/>
      <c r="S1015" s="45"/>
      <c r="T1015" s="37"/>
      <c r="U1015" s="29"/>
      <c r="V1015" s="47"/>
      <c r="W1015" s="319"/>
      <c r="X1015" s="319"/>
      <c r="Y1015" s="33"/>
      <c r="Z1015" s="45"/>
      <c r="AA1015" s="25"/>
      <c r="AB1015" s="45"/>
      <c r="AC1015" s="107"/>
      <c r="AD1015" s="107"/>
      <c r="AE1015" s="45"/>
      <c r="AF1015" s="45"/>
      <c r="AG1015" s="45"/>
      <c r="AH1015" s="37"/>
      <c r="AI1015" s="29"/>
      <c r="AJ1015" s="47"/>
      <c r="AK1015" s="45"/>
      <c r="AL1015" s="45"/>
      <c r="AM1015" s="45"/>
      <c r="AN1015" s="45"/>
      <c r="AO1015" s="25"/>
      <c r="AP1015" s="45"/>
      <c r="AQ1015" s="45"/>
      <c r="AR1015" s="45"/>
      <c r="AS1015" s="45"/>
      <c r="AT1015" s="45"/>
      <c r="AU1015" s="45"/>
      <c r="AV1015" s="37"/>
      <c r="AW1015" s="29"/>
      <c r="AX1015" s="47"/>
      <c r="AY1015" s="45"/>
      <c r="AZ1015" s="45"/>
      <c r="BA1015" s="45"/>
      <c r="BB1015" s="45"/>
      <c r="BC1015" s="25"/>
      <c r="BD1015" s="45"/>
      <c r="BE1015" s="45"/>
      <c r="BF1015" s="45"/>
      <c r="BG1015" s="45"/>
      <c r="BH1015" s="45"/>
      <c r="BI1015" s="45"/>
      <c r="BJ1015" s="37"/>
      <c r="BK1015" s="29"/>
      <c r="BL1015" s="322" t="s">
        <v>38</v>
      </c>
      <c r="BM1015" s="322"/>
      <c r="BN1015" s="127">
        <v>42000</v>
      </c>
      <c r="BO1015" s="280">
        <v>1500</v>
      </c>
      <c r="BP1015" s="45"/>
      <c r="BQ1015" s="25">
        <v>1312.5</v>
      </c>
      <c r="BR1015" s="127">
        <v>32</v>
      </c>
      <c r="BS1015" s="45"/>
      <c r="BT1015" s="274" t="s">
        <v>92</v>
      </c>
      <c r="BU1015" s="271">
        <v>660</v>
      </c>
      <c r="BV1015" s="127">
        <v>1320</v>
      </c>
      <c r="BW1015" s="107">
        <v>3.1428571428571431E-2</v>
      </c>
      <c r="BX1015" s="37"/>
      <c r="BY1015" s="57"/>
      <c r="BZ1015" s="322" t="s">
        <v>38</v>
      </c>
      <c r="CA1015" s="322"/>
      <c r="CB1015" s="127">
        <v>43200</v>
      </c>
      <c r="CC1015" s="280">
        <v>1542.8571428571429</v>
      </c>
      <c r="CD1015" s="45"/>
      <c r="CE1015" s="25">
        <v>1234.2857142857142</v>
      </c>
      <c r="CF1015" s="127">
        <v>35</v>
      </c>
      <c r="CG1015" s="45"/>
      <c r="CH1015" s="274" t="s">
        <v>52</v>
      </c>
      <c r="CI1015" s="271">
        <v>490</v>
      </c>
      <c r="CJ1015" s="127">
        <v>6848</v>
      </c>
      <c r="CK1015" s="107">
        <v>0.15851851851851853</v>
      </c>
      <c r="CL1015" s="37"/>
      <c r="CM1015" s="29"/>
      <c r="CN1015" s="322" t="s">
        <v>38</v>
      </c>
      <c r="CO1015" s="322"/>
      <c r="CP1015" s="127">
        <v>37400</v>
      </c>
      <c r="CQ1015" s="280">
        <v>1335.7142857142858</v>
      </c>
      <c r="CR1015" s="45"/>
      <c r="CS1015" s="25">
        <v>1438.4615384615386</v>
      </c>
      <c r="CT1015" s="127">
        <v>26</v>
      </c>
      <c r="CU1015" s="45"/>
      <c r="CV1015" s="44" t="s">
        <v>42</v>
      </c>
      <c r="CW1015" s="43">
        <v>100</v>
      </c>
      <c r="CX1015" s="127">
        <v>15746</v>
      </c>
      <c r="CY1015" s="107">
        <v>0.42101604278074867</v>
      </c>
      <c r="CZ1015" s="37"/>
      <c r="DA1015" s="29"/>
      <c r="DB1015" s="47"/>
      <c r="DC1015" s="319"/>
      <c r="DD1015" s="319"/>
      <c r="DE1015" s="33"/>
      <c r="DF1015" s="45"/>
      <c r="DG1015" s="25"/>
      <c r="DH1015" s="45"/>
      <c r="DI1015" s="107"/>
      <c r="DJ1015" s="107"/>
      <c r="DK1015" s="45"/>
      <c r="DL1015" s="45"/>
      <c r="DM1015" s="45"/>
      <c r="DN1015" s="37"/>
      <c r="DO1015" s="29"/>
      <c r="DP1015" s="47"/>
      <c r="DQ1015" s="45"/>
      <c r="DR1015" s="45"/>
      <c r="DS1015" s="45"/>
      <c r="DT1015" s="45"/>
      <c r="DU1015" s="25"/>
      <c r="DV1015" s="45"/>
      <c r="DW1015" s="45"/>
      <c r="DX1015" s="45"/>
      <c r="DY1015" s="45"/>
      <c r="DZ1015" s="45"/>
      <c r="EA1015" s="45"/>
      <c r="EB1015" s="37"/>
      <c r="GU1015" s="220"/>
      <c r="GV1015" s="29"/>
      <c r="GW1015" s="31"/>
      <c r="GX1015" s="29"/>
      <c r="GY1015" s="29"/>
      <c r="GZ1015" s="29"/>
      <c r="HB1015" s="166"/>
      <c r="HC1015" s="29"/>
      <c r="HD1015" s="29"/>
      <c r="HE1015" s="29"/>
      <c r="HF1015" s="29"/>
      <c r="HG1015" s="31"/>
      <c r="HK1015" s="29"/>
      <c r="HL1015" s="29"/>
      <c r="HM1015" s="29"/>
      <c r="HN1015" s="29"/>
      <c r="HP1015" s="166"/>
      <c r="HQ1015" s="29"/>
      <c r="HR1015" s="29"/>
      <c r="HS1015" s="29"/>
      <c r="HT1015" s="29"/>
      <c r="HU1015" s="31"/>
      <c r="HX1015" s="360"/>
      <c r="HY1015" s="322" t="s">
        <v>38</v>
      </c>
      <c r="HZ1015" s="322"/>
      <c r="IA1015" s="127">
        <v>29500</v>
      </c>
      <c r="IB1015" s="280">
        <v>983.33333333333337</v>
      </c>
      <c r="IC1015" s="45"/>
      <c r="ID1015" s="25">
        <v>2269.2307692307691</v>
      </c>
      <c r="IE1015" s="127">
        <v>13</v>
      </c>
      <c r="IF1015" s="45"/>
      <c r="IG1015" s="274" t="s">
        <v>64</v>
      </c>
      <c r="IH1015" s="271">
        <v>673</v>
      </c>
      <c r="II1015" s="127">
        <v>8749</v>
      </c>
      <c r="IJ1015" s="107">
        <v>0.2965762711864407</v>
      </c>
      <c r="IK1015" s="37"/>
      <c r="IL1015" s="29"/>
      <c r="IM1015" s="322" t="s">
        <v>38</v>
      </c>
      <c r="IN1015" s="322"/>
      <c r="IO1015" s="127">
        <v>25600</v>
      </c>
      <c r="IP1015" s="280">
        <v>853.33333333333337</v>
      </c>
      <c r="IQ1015" s="45"/>
      <c r="IR1015" s="25">
        <v>2133.3333333333335</v>
      </c>
      <c r="IS1015" s="127">
        <v>12</v>
      </c>
      <c r="IT1015" s="45"/>
      <c r="IU1015" s="274" t="s">
        <v>90</v>
      </c>
      <c r="IV1015" s="271">
        <v>700</v>
      </c>
      <c r="IW1015" s="127">
        <v>3050</v>
      </c>
      <c r="IX1015" s="107">
        <v>0.119140625</v>
      </c>
      <c r="IY1015" s="37"/>
      <c r="IZ1015" s="130"/>
      <c r="JA1015" s="322" t="s">
        <v>38</v>
      </c>
      <c r="JB1015" s="322"/>
      <c r="JC1015" s="127">
        <v>33300</v>
      </c>
      <c r="JD1015" s="280">
        <v>1110</v>
      </c>
      <c r="JE1015" s="45"/>
      <c r="JF1015" s="25">
        <v>164.85148514851485</v>
      </c>
      <c r="JG1015" s="127">
        <v>202</v>
      </c>
      <c r="JH1015" s="45"/>
      <c r="JI1015" s="274" t="s">
        <v>87</v>
      </c>
      <c r="JJ1015" s="271">
        <v>120</v>
      </c>
      <c r="JK1015" s="127">
        <v>24240</v>
      </c>
      <c r="JL1015" s="107">
        <v>0.72792792792792793</v>
      </c>
      <c r="JM1015" s="37"/>
      <c r="JN1015" s="29"/>
      <c r="JO1015" s="322" t="s">
        <v>38</v>
      </c>
      <c r="JP1015" s="322"/>
      <c r="JQ1015" s="127">
        <v>49200</v>
      </c>
      <c r="JR1015" s="280">
        <v>1640</v>
      </c>
      <c r="JS1015" s="45"/>
      <c r="JT1015" s="25">
        <v>2050</v>
      </c>
      <c r="JU1015" s="127">
        <v>24</v>
      </c>
      <c r="JV1015" s="45"/>
      <c r="JW1015" s="274" t="s">
        <v>26</v>
      </c>
      <c r="JX1015" s="271">
        <v>189</v>
      </c>
      <c r="JY1015" s="127">
        <v>4536</v>
      </c>
      <c r="JZ1015" s="107">
        <v>9.2195121951219511E-2</v>
      </c>
      <c r="KA1015" s="37"/>
      <c r="KB1015" s="51"/>
      <c r="KC1015" s="322" t="s">
        <v>38</v>
      </c>
      <c r="KD1015" s="322"/>
      <c r="KE1015" s="127">
        <v>53100</v>
      </c>
      <c r="KF1015" s="280">
        <v>1896.4285714285713</v>
      </c>
      <c r="KG1015" s="45"/>
      <c r="KH1015" s="25">
        <v>1770</v>
      </c>
      <c r="KI1015" s="127">
        <v>30</v>
      </c>
      <c r="KJ1015" s="45"/>
      <c r="KK1015" s="274" t="s">
        <v>49</v>
      </c>
      <c r="KL1015" s="271">
        <v>800</v>
      </c>
      <c r="KM1015" s="127">
        <v>24000</v>
      </c>
      <c r="KN1015" s="107">
        <v>0.4519774011299435</v>
      </c>
      <c r="KO1015" s="37"/>
      <c r="KP1015" s="29"/>
      <c r="KQ1015" s="322" t="s">
        <v>38</v>
      </c>
      <c r="KR1015" s="322"/>
      <c r="KS1015" s="127">
        <v>47700</v>
      </c>
      <c r="KT1015" s="280">
        <v>1703.5714285714287</v>
      </c>
      <c r="KU1015" s="45"/>
      <c r="KV1015" s="25">
        <v>769.35483870967744</v>
      </c>
      <c r="KW1015" s="127">
        <v>62</v>
      </c>
      <c r="KX1015" s="45"/>
      <c r="KY1015" s="281" t="s">
        <v>98</v>
      </c>
      <c r="KZ1015" s="271">
        <v>165</v>
      </c>
      <c r="LA1015" s="127">
        <v>10230</v>
      </c>
      <c r="LB1015" s="107">
        <v>0.21446540880503145</v>
      </c>
      <c r="LC1015" s="37"/>
      <c r="LD1015" s="29"/>
      <c r="LE1015" s="47"/>
      <c r="LF1015" s="45"/>
      <c r="LG1015" s="45"/>
      <c r="LH1015" s="45"/>
      <c r="LI1015" s="45"/>
      <c r="LJ1015" s="25"/>
      <c r="LK1015" s="45"/>
      <c r="LL1015" s="45"/>
      <c r="LM1015" s="63"/>
      <c r="LN1015" s="280"/>
      <c r="LO1015" s="45"/>
      <c r="LP1015" s="46"/>
      <c r="LQ1015" s="37"/>
      <c r="LR1015" s="29"/>
      <c r="LS1015" s="47"/>
      <c r="LT1015" s="319"/>
      <c r="LU1015" s="319"/>
      <c r="LV1015" s="33"/>
      <c r="LW1015" s="45"/>
      <c r="LX1015" s="25"/>
      <c r="LY1015" s="45"/>
      <c r="LZ1015" s="107"/>
      <c r="MA1015" s="107"/>
      <c r="MB1015" s="45"/>
      <c r="MC1015" s="45"/>
      <c r="MD1015" s="45"/>
      <c r="ME1015" s="37"/>
      <c r="MF1015" s="29"/>
      <c r="MG1015" s="47"/>
      <c r="MH1015" s="319"/>
      <c r="MI1015" s="319"/>
      <c r="MJ1015" s="33"/>
      <c r="MK1015" s="45"/>
      <c r="ML1015" s="25"/>
      <c r="MM1015" s="45"/>
      <c r="MN1015" s="107"/>
      <c r="MO1015" s="107"/>
      <c r="MP1015" s="45"/>
      <c r="MQ1015" s="45"/>
      <c r="MR1015" s="45"/>
      <c r="MS1015" s="37"/>
      <c r="MT1015" s="29"/>
      <c r="MU1015" s="47"/>
      <c r="MV1015" s="319"/>
      <c r="MW1015" s="319"/>
      <c r="MX1015" s="33"/>
      <c r="MY1015" s="45"/>
      <c r="MZ1015" s="25"/>
      <c r="NA1015" s="45"/>
      <c r="NB1015" s="107"/>
      <c r="NC1015" s="107"/>
      <c r="ND1015" s="45"/>
      <c r="NE1015" s="45"/>
      <c r="NF1015" s="45"/>
      <c r="NG1015" s="37"/>
      <c r="NH1015" s="29"/>
      <c r="NI1015" s="47"/>
      <c r="NJ1015" s="319"/>
      <c r="NK1015" s="319"/>
      <c r="NL1015" s="33"/>
      <c r="NM1015" s="45"/>
      <c r="NN1015" s="25"/>
      <c r="NO1015" s="45"/>
      <c r="NP1015" s="107"/>
      <c r="NQ1015" s="107"/>
      <c r="NR1015" s="45"/>
      <c r="NS1015" s="45"/>
      <c r="NT1015" s="45"/>
      <c r="NU1015" s="37"/>
    </row>
    <row r="1016" spans="1:385" ht="15.75" thickBot="1" x14ac:dyDescent="0.3">
      <c r="A1016" s="140" t="s">
        <v>40</v>
      </c>
      <c r="B1016" s="141">
        <v>852.82142857142856</v>
      </c>
      <c r="C1016" s="142">
        <v>330.17857142857144</v>
      </c>
      <c r="D1016" s="142">
        <v>151.39285714285714</v>
      </c>
      <c r="E1016" s="250">
        <v>381.17857142857144</v>
      </c>
      <c r="F1016" s="249"/>
      <c r="G1016" s="249"/>
      <c r="H1016" s="208"/>
      <c r="I1016" s="319">
        <v>85282.142857142855</v>
      </c>
      <c r="J1016" s="319"/>
      <c r="K1016" s="45">
        <v>2387900</v>
      </c>
      <c r="L1016" s="45"/>
      <c r="M1016" s="25" t="s">
        <v>41</v>
      </c>
      <c r="N1016" s="45">
        <v>653015</v>
      </c>
      <c r="O1016" s="107">
        <v>0.2734683194438628</v>
      </c>
      <c r="P1016" s="107"/>
      <c r="Q1016" s="46"/>
      <c r="R1016" s="46"/>
      <c r="S1016" s="46"/>
      <c r="T1016" s="37"/>
      <c r="U1016" s="29"/>
      <c r="V1016" s="47"/>
      <c r="W1016" s="319"/>
      <c r="X1016" s="319"/>
      <c r="Y1016" s="45"/>
      <c r="Z1016" s="45"/>
      <c r="AA1016" s="25"/>
      <c r="AB1016" s="45"/>
      <c r="AC1016" s="107"/>
      <c r="AD1016" s="107"/>
      <c r="AE1016" s="46"/>
      <c r="AF1016" s="46"/>
      <c r="AG1016" s="46"/>
      <c r="AH1016" s="37"/>
      <c r="AI1016" s="29"/>
      <c r="AJ1016" s="47"/>
      <c r="AK1016" s="45"/>
      <c r="AL1016" s="45"/>
      <c r="AM1016" s="45"/>
      <c r="AN1016" s="45"/>
      <c r="AO1016" s="25"/>
      <c r="AP1016" s="45"/>
      <c r="AQ1016" s="45"/>
      <c r="AR1016" s="45"/>
      <c r="AS1016" s="45"/>
      <c r="AT1016" s="45"/>
      <c r="AU1016" s="45"/>
      <c r="AV1016" s="37"/>
      <c r="AW1016" s="29"/>
      <c r="AX1016" s="47"/>
      <c r="AY1016" s="45"/>
      <c r="AZ1016" s="45"/>
      <c r="BA1016" s="45"/>
      <c r="BB1016" s="45"/>
      <c r="BC1016" s="25"/>
      <c r="BD1016" s="45"/>
      <c r="BE1016" s="45"/>
      <c r="BF1016" s="45"/>
      <c r="BG1016" s="45"/>
      <c r="BH1016" s="45"/>
      <c r="BI1016" s="45"/>
      <c r="BJ1016" s="37"/>
      <c r="BK1016" s="29"/>
      <c r="BL1016" s="322" t="s">
        <v>38</v>
      </c>
      <c r="BM1016" s="322"/>
      <c r="BN1016" s="127">
        <v>43500</v>
      </c>
      <c r="BO1016" s="280">
        <v>1553.5714285714287</v>
      </c>
      <c r="BP1016" s="45"/>
      <c r="BQ1016" s="25">
        <v>280.64516129032256</v>
      </c>
      <c r="BR1016" s="127">
        <v>155</v>
      </c>
      <c r="BS1016" s="45"/>
      <c r="BT1016" s="274" t="s">
        <v>87</v>
      </c>
      <c r="BU1016" s="271">
        <v>200</v>
      </c>
      <c r="BV1016" s="127">
        <v>31000</v>
      </c>
      <c r="BW1016" s="107">
        <v>0.71264367816091956</v>
      </c>
      <c r="BX1016" s="37"/>
      <c r="BY1016" s="57"/>
      <c r="BZ1016" s="322" t="s">
        <v>38</v>
      </c>
      <c r="CA1016" s="322"/>
      <c r="CB1016" s="127">
        <v>12400</v>
      </c>
      <c r="CC1016" s="280">
        <v>442.85714285714283</v>
      </c>
      <c r="CD1016" s="45"/>
      <c r="CE1016" s="25">
        <v>302.4390243902439</v>
      </c>
      <c r="CF1016" s="127">
        <v>41</v>
      </c>
      <c r="CG1016" s="45"/>
      <c r="CH1016" s="274" t="s">
        <v>110</v>
      </c>
      <c r="CI1016" s="271">
        <v>660</v>
      </c>
      <c r="CJ1016" s="127">
        <v>2140</v>
      </c>
      <c r="CK1016" s="107">
        <v>0.17258064516129032</v>
      </c>
      <c r="CL1016" s="37"/>
      <c r="CM1016" s="29"/>
      <c r="CN1016" s="322" t="s">
        <v>38</v>
      </c>
      <c r="CO1016" s="322"/>
      <c r="CP1016" s="127">
        <v>38100</v>
      </c>
      <c r="CQ1016" s="280">
        <v>1360.7142857142858</v>
      </c>
      <c r="CR1016" s="45"/>
      <c r="CS1016" s="25">
        <v>865.90909090909088</v>
      </c>
      <c r="CT1016" s="127">
        <v>44</v>
      </c>
      <c r="CU1016" s="45"/>
      <c r="CV1016" s="44" t="s">
        <v>98</v>
      </c>
      <c r="CW1016" s="43">
        <v>180</v>
      </c>
      <c r="CX1016" s="127">
        <v>15264</v>
      </c>
      <c r="CY1016" s="107">
        <v>0.40062992125984254</v>
      </c>
      <c r="CZ1016" s="37"/>
      <c r="DA1016" s="29"/>
      <c r="DB1016" s="47"/>
      <c r="DC1016" s="319"/>
      <c r="DD1016" s="319"/>
      <c r="DE1016" s="45"/>
      <c r="DF1016" s="45"/>
      <c r="DG1016" s="25"/>
      <c r="DH1016" s="45"/>
      <c r="DI1016" s="107"/>
      <c r="DJ1016" s="107"/>
      <c r="DK1016" s="46"/>
      <c r="DL1016" s="46"/>
      <c r="DM1016" s="46"/>
      <c r="DN1016" s="37"/>
      <c r="DO1016" s="29"/>
      <c r="DP1016" s="47"/>
      <c r="DQ1016" s="45"/>
      <c r="DR1016" s="45"/>
      <c r="DS1016" s="45"/>
      <c r="DT1016" s="45"/>
      <c r="DU1016" s="25"/>
      <c r="DV1016" s="45"/>
      <c r="DW1016" s="45"/>
      <c r="DX1016" s="45"/>
      <c r="DY1016" s="45"/>
      <c r="DZ1016" s="45"/>
      <c r="EA1016" s="45"/>
      <c r="EB1016" s="37"/>
      <c r="GU1016" s="220"/>
      <c r="GV1016" s="29"/>
      <c r="GW1016" s="31"/>
      <c r="GX1016" s="29"/>
      <c r="GY1016" s="29"/>
      <c r="GZ1016" s="29"/>
      <c r="HB1016" s="166"/>
      <c r="HC1016" s="29"/>
      <c r="HD1016" s="29"/>
      <c r="HE1016" s="29"/>
      <c r="HF1016" s="29"/>
      <c r="HG1016" s="31"/>
      <c r="HK1016" s="29"/>
      <c r="HL1016" s="29"/>
      <c r="HM1016" s="29"/>
      <c r="HN1016" s="29"/>
      <c r="HP1016" s="166"/>
      <c r="HQ1016" s="29"/>
      <c r="HR1016" s="29"/>
      <c r="HS1016" s="29"/>
      <c r="HT1016" s="29"/>
      <c r="HU1016" s="31"/>
      <c r="HX1016" s="360"/>
      <c r="HY1016" s="322" t="s">
        <v>38</v>
      </c>
      <c r="HZ1016" s="322"/>
      <c r="IA1016" s="127">
        <v>50900</v>
      </c>
      <c r="IB1016" s="280">
        <v>1696.6666666666667</v>
      </c>
      <c r="IC1016" s="45"/>
      <c r="ID1016" s="25">
        <v>1885.1851851851852</v>
      </c>
      <c r="IE1016" s="127">
        <v>27</v>
      </c>
      <c r="IF1016" s="45"/>
      <c r="IG1016" s="274" t="s">
        <v>74</v>
      </c>
      <c r="IH1016" s="271">
        <v>800</v>
      </c>
      <c r="II1016" s="127">
        <v>21600</v>
      </c>
      <c r="IJ1016" s="107">
        <v>0.42436149312377208</v>
      </c>
      <c r="IK1016" s="37"/>
      <c r="IL1016" s="29"/>
      <c r="IM1016" s="322" t="s">
        <v>38</v>
      </c>
      <c r="IN1016" s="322"/>
      <c r="IO1016" s="127">
        <v>51100</v>
      </c>
      <c r="IP1016" s="280">
        <v>1703.3333333333333</v>
      </c>
      <c r="IQ1016" s="45"/>
      <c r="IR1016" s="25">
        <v>1381.081081081081</v>
      </c>
      <c r="IS1016" s="127">
        <v>37</v>
      </c>
      <c r="IT1016" s="45"/>
      <c r="IU1016" s="44" t="s">
        <v>28</v>
      </c>
      <c r="IV1016" s="271">
        <v>682</v>
      </c>
      <c r="IW1016" s="127">
        <v>25234</v>
      </c>
      <c r="IX1016" s="107">
        <v>0.49381604696673193</v>
      </c>
      <c r="IY1016" s="37"/>
      <c r="IZ1016" s="130"/>
      <c r="JA1016" s="322" t="s">
        <v>38</v>
      </c>
      <c r="JB1016" s="322"/>
      <c r="JC1016" s="127">
        <v>31700</v>
      </c>
      <c r="JD1016" s="280">
        <v>1056.6666666666667</v>
      </c>
      <c r="JE1016" s="45"/>
      <c r="JF1016" s="25">
        <v>2881.818181818182</v>
      </c>
      <c r="JG1016" s="127">
        <v>11</v>
      </c>
      <c r="JH1016" s="45"/>
      <c r="JI1016" s="274" t="s">
        <v>63</v>
      </c>
      <c r="JJ1016" s="271">
        <v>450</v>
      </c>
      <c r="JK1016" s="127">
        <v>4950</v>
      </c>
      <c r="JL1016" s="107">
        <v>0.15615141955835962</v>
      </c>
      <c r="JM1016" s="37"/>
      <c r="JN1016" s="29"/>
      <c r="JO1016" s="322" t="s">
        <v>38</v>
      </c>
      <c r="JP1016" s="322"/>
      <c r="JQ1016" s="127">
        <v>42100</v>
      </c>
      <c r="JR1016" s="280">
        <v>1403.3333333333333</v>
      </c>
      <c r="JS1016" s="45"/>
      <c r="JT1016" s="25">
        <v>1079.4871794871794</v>
      </c>
      <c r="JU1016" s="127">
        <v>39</v>
      </c>
      <c r="JV1016" s="45"/>
      <c r="JW1016" s="274" t="s">
        <v>27</v>
      </c>
      <c r="JX1016" s="271">
        <v>170</v>
      </c>
      <c r="JY1016" s="127">
        <v>6630</v>
      </c>
      <c r="JZ1016" s="107">
        <v>0.15748218527315916</v>
      </c>
      <c r="KA1016" s="37"/>
      <c r="KB1016" s="51"/>
      <c r="KC1016" s="322" t="s">
        <v>38</v>
      </c>
      <c r="KD1016" s="322"/>
      <c r="KE1016" s="127">
        <v>29300</v>
      </c>
      <c r="KF1016" s="280">
        <v>1046.4285714285713</v>
      </c>
      <c r="KG1016" s="45"/>
      <c r="KH1016" s="25">
        <v>218.65671641791045</v>
      </c>
      <c r="KI1016" s="127">
        <v>134</v>
      </c>
      <c r="KJ1016" s="45"/>
      <c r="KK1016" s="274" t="s">
        <v>26</v>
      </c>
      <c r="KL1016" s="271">
        <v>189</v>
      </c>
      <c r="KM1016" s="127">
        <v>4786</v>
      </c>
      <c r="KN1016" s="107">
        <v>0.16334470989761093</v>
      </c>
      <c r="KO1016" s="37"/>
      <c r="KP1016" s="29"/>
      <c r="KQ1016" s="322" t="s">
        <v>38</v>
      </c>
      <c r="KR1016" s="322"/>
      <c r="KS1016" s="127">
        <v>58100</v>
      </c>
      <c r="KT1016" s="280">
        <v>2075</v>
      </c>
      <c r="KU1016" s="45"/>
      <c r="KV1016" s="25">
        <v>1452.5</v>
      </c>
      <c r="KW1016" s="127">
        <v>40</v>
      </c>
      <c r="KX1016" s="45"/>
      <c r="KY1016" s="281" t="s">
        <v>99</v>
      </c>
      <c r="KZ1016" s="271">
        <v>187</v>
      </c>
      <c r="LA1016" s="127">
        <v>7480</v>
      </c>
      <c r="LB1016" s="107">
        <v>0.1287435456110155</v>
      </c>
      <c r="LC1016" s="37"/>
      <c r="LD1016" s="29"/>
      <c r="LE1016" s="47"/>
      <c r="LF1016" s="45"/>
      <c r="LG1016" s="45"/>
      <c r="LH1016" s="45"/>
      <c r="LI1016" s="45"/>
      <c r="LJ1016" s="25"/>
      <c r="LK1016" s="45"/>
      <c r="LL1016" s="45"/>
      <c r="LM1016" s="63"/>
      <c r="LN1016" s="280"/>
      <c r="LO1016" s="45"/>
      <c r="LP1016" s="46"/>
      <c r="LQ1016" s="37"/>
      <c r="LR1016" s="29"/>
      <c r="LS1016" s="47"/>
      <c r="LT1016" s="319"/>
      <c r="LU1016" s="319"/>
      <c r="LV1016" s="45"/>
      <c r="LW1016" s="45"/>
      <c r="LX1016" s="25"/>
      <c r="LY1016" s="45"/>
      <c r="LZ1016" s="107"/>
      <c r="MA1016" s="107"/>
      <c r="MB1016" s="46"/>
      <c r="MC1016" s="46"/>
      <c r="MD1016" s="46"/>
      <c r="ME1016" s="37"/>
      <c r="MF1016" s="29"/>
      <c r="MG1016" s="47"/>
      <c r="MH1016" s="319"/>
      <c r="MI1016" s="319"/>
      <c r="MJ1016" s="45"/>
      <c r="MK1016" s="45"/>
      <c r="ML1016" s="25"/>
      <c r="MM1016" s="45"/>
      <c r="MN1016" s="107"/>
      <c r="MO1016" s="107"/>
      <c r="MP1016" s="46"/>
      <c r="MQ1016" s="46"/>
      <c r="MR1016" s="46"/>
      <c r="MS1016" s="37"/>
      <c r="MT1016" s="29"/>
      <c r="MU1016" s="47"/>
      <c r="MV1016" s="319"/>
      <c r="MW1016" s="319"/>
      <c r="MX1016" s="45"/>
      <c r="MY1016" s="45"/>
      <c r="MZ1016" s="25"/>
      <c r="NA1016" s="45"/>
      <c r="NB1016" s="107"/>
      <c r="NC1016" s="107"/>
      <c r="ND1016" s="46"/>
      <c r="NE1016" s="46"/>
      <c r="NF1016" s="46"/>
      <c r="NG1016" s="37"/>
      <c r="NH1016" s="29"/>
      <c r="NI1016" s="47"/>
      <c r="NJ1016" s="319"/>
      <c r="NK1016" s="319"/>
      <c r="NL1016" s="45"/>
      <c r="NM1016" s="45"/>
      <c r="NN1016" s="25"/>
      <c r="NO1016" s="45"/>
      <c r="NP1016" s="107"/>
      <c r="NQ1016" s="107"/>
      <c r="NR1016" s="46"/>
      <c r="NS1016" s="46"/>
      <c r="NT1016" s="46"/>
      <c r="NU1016" s="37"/>
    </row>
    <row r="1017" spans="1:385" ht="15.75" thickTop="1" x14ac:dyDescent="0.25">
      <c r="A1017" s="144" t="s">
        <v>1193</v>
      </c>
      <c r="B1017" s="145">
        <v>23879</v>
      </c>
      <c r="C1017" s="146">
        <v>9245</v>
      </c>
      <c r="D1017" s="146">
        <v>4239</v>
      </c>
      <c r="E1017" s="142">
        <v>10673</v>
      </c>
      <c r="F1017" s="249"/>
      <c r="G1017" s="249"/>
      <c r="H1017" s="42"/>
      <c r="I1017" s="319">
        <v>1432740</v>
      </c>
      <c r="J1017" s="319"/>
      <c r="K1017" s="147">
        <v>0.6</v>
      </c>
      <c r="L1017" s="99"/>
      <c r="M1017" s="111" t="s">
        <v>36</v>
      </c>
      <c r="N1017" s="99">
        <v>779725</v>
      </c>
      <c r="O1017" s="147">
        <v>0.32653168055613718</v>
      </c>
      <c r="P1017" s="147"/>
      <c r="Q1017" s="148"/>
      <c r="R1017" s="148"/>
      <c r="S1017" s="148"/>
      <c r="T1017" s="149"/>
      <c r="U1017" s="29"/>
      <c r="V1017" s="47"/>
      <c r="W1017" s="319"/>
      <c r="X1017" s="319"/>
      <c r="Y1017" s="107"/>
      <c r="Z1017" s="45"/>
      <c r="AA1017" s="25"/>
      <c r="AB1017" s="45"/>
      <c r="AC1017" s="107"/>
      <c r="AD1017" s="107"/>
      <c r="AE1017" s="46"/>
      <c r="AF1017" s="46"/>
      <c r="AG1017" s="46"/>
      <c r="AH1017" s="37"/>
      <c r="AI1017" s="29"/>
      <c r="AJ1017" s="47"/>
      <c r="AK1017" s="45"/>
      <c r="AL1017" s="45"/>
      <c r="AM1017" s="45"/>
      <c r="AN1017" s="45"/>
      <c r="AO1017" s="45"/>
      <c r="AP1017" s="45"/>
      <c r="AQ1017" s="45"/>
      <c r="AR1017" s="45"/>
      <c r="AS1017" s="45"/>
      <c r="AT1017" s="45"/>
      <c r="AU1017" s="45"/>
      <c r="AV1017" s="37"/>
      <c r="AW1017" s="29"/>
      <c r="AX1017" s="47"/>
      <c r="AY1017" s="45"/>
      <c r="AZ1017" s="45"/>
      <c r="BA1017" s="45"/>
      <c r="BB1017" s="45"/>
      <c r="BC1017" s="45"/>
      <c r="BD1017" s="45"/>
      <c r="BE1017" s="45"/>
      <c r="BF1017" s="45"/>
      <c r="BG1017" s="45"/>
      <c r="BH1017" s="45"/>
      <c r="BI1017" s="45"/>
      <c r="BJ1017" s="37"/>
      <c r="BK1017" s="29"/>
      <c r="BL1017" s="47"/>
      <c r="BM1017" s="25" t="s">
        <v>29</v>
      </c>
      <c r="BN1017" s="45">
        <v>154400</v>
      </c>
      <c r="BO1017" s="45"/>
      <c r="BP1017" s="45"/>
      <c r="BQ1017" s="45"/>
      <c r="BR1017" s="45">
        <v>212</v>
      </c>
      <c r="BS1017" s="45"/>
      <c r="BT1017" s="318" t="s">
        <v>43</v>
      </c>
      <c r="BU1017" s="318"/>
      <c r="BV1017" s="271">
        <v>49524</v>
      </c>
      <c r="BW1017" s="295">
        <v>0.32075129533678759</v>
      </c>
      <c r="BX1017" s="37"/>
      <c r="BY1017" s="57"/>
      <c r="BZ1017" s="47"/>
      <c r="CA1017" s="25" t="s">
        <v>29</v>
      </c>
      <c r="CB1017" s="45">
        <v>141900</v>
      </c>
      <c r="CC1017" s="45"/>
      <c r="CD1017" s="45"/>
      <c r="CE1017" s="45"/>
      <c r="CF1017" s="45">
        <v>92</v>
      </c>
      <c r="CG1017" s="45"/>
      <c r="CH1017" s="323" t="s">
        <v>43</v>
      </c>
      <c r="CI1017" s="323"/>
      <c r="CJ1017" s="271">
        <v>24520</v>
      </c>
      <c r="CK1017" s="295">
        <v>0.17279774489076816</v>
      </c>
      <c r="CL1017" s="276"/>
      <c r="CM1017" s="29"/>
      <c r="CN1017" s="47"/>
      <c r="CO1017" s="25" t="s">
        <v>29</v>
      </c>
      <c r="CP1017" s="45">
        <v>139900</v>
      </c>
      <c r="CQ1017" s="45"/>
      <c r="CR1017" s="45"/>
      <c r="CS1017" s="45"/>
      <c r="CT1017" s="45">
        <v>151</v>
      </c>
      <c r="CU1017" s="45"/>
      <c r="CV1017" s="324" t="s">
        <v>43</v>
      </c>
      <c r="CW1017" s="324"/>
      <c r="CX1017" s="271">
        <v>65285</v>
      </c>
      <c r="CY1017" s="295">
        <v>0.46665475339528234</v>
      </c>
      <c r="CZ1017" s="276"/>
      <c r="DA1017" s="29"/>
      <c r="DB1017" s="47"/>
      <c r="DC1017" s="319"/>
      <c r="DD1017" s="319"/>
      <c r="DE1017" s="107"/>
      <c r="DF1017" s="45"/>
      <c r="DG1017" s="25"/>
      <c r="DH1017" s="45"/>
      <c r="DI1017" s="107"/>
      <c r="DJ1017" s="107"/>
      <c r="DK1017" s="46"/>
      <c r="DL1017" s="46"/>
      <c r="DM1017" s="46"/>
      <c r="DN1017" s="37"/>
      <c r="DO1017" s="29"/>
      <c r="DP1017" s="47"/>
      <c r="DQ1017" s="45"/>
      <c r="DR1017" s="45"/>
      <c r="DS1017" s="45"/>
      <c r="DT1017" s="45"/>
      <c r="DU1017" s="45"/>
      <c r="DV1017" s="45"/>
      <c r="DW1017" s="45"/>
      <c r="DX1017" s="45"/>
      <c r="DY1017" s="45"/>
      <c r="DZ1017" s="45"/>
      <c r="EA1017" s="45"/>
      <c r="EB1017" s="37"/>
      <c r="GU1017" s="220"/>
      <c r="GV1017" s="29"/>
      <c r="GW1017" s="31"/>
      <c r="GX1017" s="29"/>
      <c r="GY1017" s="29"/>
      <c r="GZ1017" s="29"/>
      <c r="HB1017" s="166"/>
      <c r="HC1017" s="29"/>
      <c r="HD1017" s="29"/>
      <c r="HE1017" s="29"/>
      <c r="HF1017" s="29"/>
      <c r="HG1017" s="31"/>
      <c r="HK1017" s="29"/>
      <c r="HL1017" s="29"/>
      <c r="HM1017" s="29"/>
      <c r="HN1017" s="29"/>
      <c r="HP1017" s="166"/>
      <c r="HQ1017" s="29"/>
      <c r="HR1017" s="29"/>
      <c r="HS1017" s="29"/>
      <c r="HT1017" s="29"/>
      <c r="HU1017" s="31"/>
      <c r="HX1017" s="360"/>
      <c r="HY1017" s="47"/>
      <c r="HZ1017" s="25" t="s">
        <v>29</v>
      </c>
      <c r="IA1017" s="45">
        <v>154500</v>
      </c>
      <c r="IB1017" s="45"/>
      <c r="IC1017" s="45"/>
      <c r="ID1017" s="45"/>
      <c r="IE1017" s="45">
        <v>51</v>
      </c>
      <c r="IF1017" s="45"/>
      <c r="IG1017" s="318" t="s">
        <v>43</v>
      </c>
      <c r="IH1017" s="318"/>
      <c r="II1017" s="271">
        <v>41399</v>
      </c>
      <c r="IJ1017" s="295">
        <v>0.26795469255663429</v>
      </c>
      <c r="IK1017" s="37"/>
      <c r="IL1017" s="29"/>
      <c r="IM1017" s="47"/>
      <c r="IN1017" s="25" t="s">
        <v>29</v>
      </c>
      <c r="IO1017" s="45">
        <v>206900</v>
      </c>
      <c r="IP1017" s="45"/>
      <c r="IQ1017" s="45"/>
      <c r="IR1017" s="45"/>
      <c r="IS1017" s="45">
        <v>67</v>
      </c>
      <c r="IT1017" s="45"/>
      <c r="IU1017" s="318" t="s">
        <v>43</v>
      </c>
      <c r="IV1017" s="318"/>
      <c r="IW1017" s="271">
        <v>46484</v>
      </c>
      <c r="IX1017" s="295">
        <v>0.22466892218463025</v>
      </c>
      <c r="IY1017" s="37"/>
      <c r="IZ1017" s="278"/>
      <c r="JA1017" s="47"/>
      <c r="JB1017" s="25" t="s">
        <v>29</v>
      </c>
      <c r="JC1017" s="45">
        <v>158100</v>
      </c>
      <c r="JD1017" s="45"/>
      <c r="JE1017" s="45"/>
      <c r="JF1017" s="45"/>
      <c r="JG1017" s="45">
        <v>235</v>
      </c>
      <c r="JH1017" s="45"/>
      <c r="JI1017" s="318" t="s">
        <v>43</v>
      </c>
      <c r="JJ1017" s="318"/>
      <c r="JK1017" s="271">
        <v>58398</v>
      </c>
      <c r="JL1017" s="295">
        <v>0.36937381404174574</v>
      </c>
      <c r="JM1017" s="37"/>
      <c r="JN1017" s="29"/>
      <c r="JO1017" s="47"/>
      <c r="JP1017" s="25" t="s">
        <v>29</v>
      </c>
      <c r="JQ1017" s="45">
        <v>143700</v>
      </c>
      <c r="JR1017" s="45"/>
      <c r="JS1017" s="45"/>
      <c r="JT1017" s="45"/>
      <c r="JU1017" s="45">
        <v>83</v>
      </c>
      <c r="JV1017" s="45"/>
      <c r="JW1017" s="318" t="s">
        <v>43</v>
      </c>
      <c r="JX1017" s="318"/>
      <c r="JY1017" s="271">
        <v>32676</v>
      </c>
      <c r="JZ1017" s="295">
        <v>0.22739039665970773</v>
      </c>
      <c r="KA1017" s="37"/>
      <c r="KB1017" s="51"/>
      <c r="KC1017" s="47"/>
      <c r="KD1017" s="25" t="s">
        <v>29</v>
      </c>
      <c r="KE1017" s="45">
        <v>194400</v>
      </c>
      <c r="KF1017" s="45"/>
      <c r="KG1017" s="45"/>
      <c r="KH1017" s="45"/>
      <c r="KI1017" s="45">
        <v>210</v>
      </c>
      <c r="KJ1017" s="45"/>
      <c r="KK1017" s="322" t="s">
        <v>43</v>
      </c>
      <c r="KL1017" s="322"/>
      <c r="KM1017" s="271">
        <v>72186</v>
      </c>
      <c r="KN1017" s="295">
        <v>0.37132716049382714</v>
      </c>
      <c r="KO1017" s="276"/>
      <c r="KP1017" s="29"/>
      <c r="KQ1017" s="47"/>
      <c r="KR1017" s="25" t="s">
        <v>29</v>
      </c>
      <c r="KS1017" s="45">
        <v>205200</v>
      </c>
      <c r="KT1017" s="45"/>
      <c r="KU1017" s="45"/>
      <c r="KV1017" s="45"/>
      <c r="KW1017" s="45">
        <v>125</v>
      </c>
      <c r="KX1017" s="45"/>
      <c r="KY1017" s="318" t="s">
        <v>43</v>
      </c>
      <c r="KZ1017" s="318"/>
      <c r="LA1017" s="271">
        <v>42610</v>
      </c>
      <c r="LB1017" s="295">
        <v>0.20765107212475634</v>
      </c>
      <c r="LC1017" s="37"/>
      <c r="LD1017" s="29"/>
      <c r="LE1017" s="47"/>
      <c r="LF1017" s="45"/>
      <c r="LG1017" s="45"/>
      <c r="LH1017" s="45"/>
      <c r="LI1017" s="45"/>
      <c r="LJ1017" s="45"/>
      <c r="LK1017" s="45"/>
      <c r="LL1017" s="45"/>
      <c r="LM1017" s="274"/>
      <c r="LN1017" s="271"/>
      <c r="LO1017" s="271"/>
      <c r="LP1017" s="271"/>
      <c r="LQ1017" s="37"/>
      <c r="LR1017" s="29"/>
      <c r="LS1017" s="47"/>
      <c r="LT1017" s="319"/>
      <c r="LU1017" s="319"/>
      <c r="LV1017" s="107"/>
      <c r="LW1017" s="45"/>
      <c r="LX1017" s="25"/>
      <c r="LY1017" s="45"/>
      <c r="LZ1017" s="107"/>
      <c r="MA1017" s="107"/>
      <c r="MB1017" s="46"/>
      <c r="MC1017" s="46"/>
      <c r="MD1017" s="46"/>
      <c r="ME1017" s="37"/>
      <c r="MF1017" s="29"/>
      <c r="MG1017" s="47"/>
      <c r="MH1017" s="319"/>
      <c r="MI1017" s="319"/>
      <c r="MJ1017" s="107"/>
      <c r="MK1017" s="45"/>
      <c r="ML1017" s="25"/>
      <c r="MM1017" s="45"/>
      <c r="MN1017" s="107"/>
      <c r="MO1017" s="107"/>
      <c r="MP1017" s="46"/>
      <c r="MQ1017" s="46"/>
      <c r="MR1017" s="46"/>
      <c r="MS1017" s="37"/>
      <c r="MT1017" s="29"/>
      <c r="MU1017" s="47"/>
      <c r="MV1017" s="319"/>
      <c r="MW1017" s="319"/>
      <c r="MX1017" s="107"/>
      <c r="MY1017" s="45"/>
      <c r="MZ1017" s="25"/>
      <c r="NA1017" s="45"/>
      <c r="NB1017" s="107"/>
      <c r="NC1017" s="107"/>
      <c r="ND1017" s="46"/>
      <c r="NE1017" s="46"/>
      <c r="NF1017" s="46"/>
      <c r="NG1017" s="37"/>
      <c r="NH1017" s="29"/>
      <c r="NI1017" s="47"/>
      <c r="NJ1017" s="319"/>
      <c r="NK1017" s="319"/>
      <c r="NL1017" s="107"/>
      <c r="NM1017" s="45"/>
      <c r="NN1017" s="25"/>
      <c r="NO1017" s="45"/>
      <c r="NP1017" s="107"/>
      <c r="NQ1017" s="107"/>
      <c r="NR1017" s="46"/>
      <c r="NS1017" s="46"/>
      <c r="NT1017" s="46"/>
      <c r="NU1017" s="37"/>
    </row>
    <row r="1018" spans="1:385" x14ac:dyDescent="0.25">
      <c r="A1018" s="151"/>
      <c r="B1018" s="40"/>
      <c r="C1018" s="251"/>
      <c r="D1018" s="40"/>
      <c r="E1018" s="91"/>
      <c r="F1018" s="135"/>
      <c r="G1018" s="135"/>
      <c r="H1018" s="208"/>
      <c r="I1018" s="231"/>
      <c r="J1018" s="232"/>
      <c r="K1018" s="233"/>
      <c r="L1018" s="234"/>
      <c r="M1018" s="231"/>
      <c r="N1018" s="234"/>
      <c r="O1018" s="235"/>
      <c r="P1018" s="235"/>
      <c r="Q1018" s="235"/>
      <c r="R1018" s="235"/>
      <c r="S1018" s="235"/>
      <c r="T1018" s="236"/>
      <c r="U1018" s="29"/>
      <c r="V1018" s="161"/>
      <c r="W1018" s="31"/>
      <c r="Y1018" s="162"/>
      <c r="Z1018" s="29"/>
      <c r="AA1018" s="31"/>
      <c r="AB1018" s="29"/>
      <c r="AC1018" s="128"/>
      <c r="AD1018" s="128"/>
      <c r="AE1018" s="128"/>
      <c r="AF1018" s="128"/>
      <c r="AG1018" s="128"/>
      <c r="AH1018" s="51"/>
      <c r="AI1018" s="29"/>
      <c r="AJ1018" s="161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51"/>
      <c r="AW1018" s="29"/>
      <c r="AX1018" s="161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51"/>
      <c r="BK1018" s="29"/>
      <c r="BL1018" s="161"/>
      <c r="BM1018" s="31"/>
      <c r="BN1018" s="29"/>
      <c r="BO1018" s="29"/>
      <c r="BP1018" s="29"/>
      <c r="BQ1018" s="29"/>
      <c r="BR1018" s="29"/>
      <c r="BS1018" s="29"/>
      <c r="BT1018" s="164"/>
      <c r="BV1018" s="29"/>
      <c r="BW1018" s="162"/>
      <c r="BX1018" s="51"/>
      <c r="BY1018" s="57"/>
      <c r="BZ1018" s="51"/>
      <c r="CA1018" s="51"/>
      <c r="CB1018" s="51"/>
      <c r="CC1018" s="51"/>
      <c r="CD1018" s="51"/>
      <c r="CE1018" s="51"/>
      <c r="CF1018" s="51"/>
      <c r="CG1018" s="51"/>
      <c r="CH1018" s="165"/>
      <c r="CI1018" s="51"/>
      <c r="CJ1018" s="51"/>
      <c r="CK1018" s="51"/>
      <c r="CL1018" s="51"/>
      <c r="CM1018" s="29"/>
      <c r="CN1018" s="161"/>
      <c r="CO1018" s="31"/>
      <c r="CP1018" s="29"/>
      <c r="CQ1018" s="29"/>
      <c r="CR1018" s="29"/>
      <c r="CS1018" s="29"/>
      <c r="CT1018" s="29"/>
      <c r="CU1018" s="29"/>
      <c r="CV1018" s="164"/>
      <c r="CX1018" s="29"/>
      <c r="CY1018" s="162"/>
      <c r="CZ1018" s="51"/>
      <c r="DA1018" s="29"/>
      <c r="DB1018" s="161"/>
      <c r="DC1018" s="31"/>
      <c r="DE1018" s="162"/>
      <c r="DF1018" s="29"/>
      <c r="DG1018" s="31"/>
      <c r="DH1018" s="29"/>
      <c r="DI1018" s="128"/>
      <c r="DJ1018" s="128"/>
      <c r="DK1018" s="128"/>
      <c r="DL1018" s="128"/>
      <c r="DM1018" s="128"/>
      <c r="DN1018" s="51"/>
      <c r="DO1018" s="29"/>
      <c r="DP1018" s="161"/>
      <c r="DQ1018" s="29"/>
      <c r="DR1018" s="29"/>
      <c r="DS1018" s="29"/>
      <c r="DT1018" s="29"/>
      <c r="DU1018" s="29"/>
      <c r="DV1018" s="29"/>
      <c r="DW1018" s="29"/>
      <c r="DX1018" s="29"/>
      <c r="DY1018" s="29"/>
      <c r="DZ1018" s="29"/>
      <c r="EA1018" s="29"/>
      <c r="EB1018" s="51"/>
      <c r="GU1018" s="51"/>
      <c r="GV1018" s="29"/>
      <c r="GW1018" s="31"/>
      <c r="GX1018" s="29"/>
      <c r="GY1018" s="29"/>
      <c r="GZ1018" s="29"/>
      <c r="HB1018" s="166"/>
      <c r="HC1018" s="29"/>
      <c r="HD1018" s="29"/>
      <c r="HE1018" s="29"/>
      <c r="HF1018" s="29"/>
      <c r="HG1018" s="29"/>
      <c r="HK1018" s="29"/>
      <c r="HL1018" s="29"/>
      <c r="HM1018" s="29"/>
      <c r="HN1018" s="29"/>
      <c r="HP1018" s="166"/>
      <c r="HQ1018" s="29"/>
      <c r="HR1018" s="29"/>
      <c r="HS1018" s="29"/>
      <c r="HT1018" s="29"/>
      <c r="HU1018" s="29"/>
      <c r="HX1018" s="360"/>
      <c r="HY1018" s="161"/>
      <c r="HZ1018" s="31"/>
      <c r="IA1018" s="29"/>
      <c r="IB1018" s="29"/>
      <c r="IC1018" s="29"/>
      <c r="ID1018" s="29"/>
      <c r="IE1018" s="29"/>
      <c r="IF1018" s="29"/>
      <c r="IG1018" s="167"/>
      <c r="II1018" s="29"/>
      <c r="IJ1018" s="162"/>
      <c r="IK1018" s="51"/>
      <c r="IL1018" s="29"/>
      <c r="IM1018" s="161"/>
      <c r="IN1018" s="31"/>
      <c r="IR1018" s="29"/>
      <c r="IS1018" s="29"/>
      <c r="IT1018" s="29"/>
      <c r="IU1018" s="29"/>
      <c r="IW1018" s="29"/>
      <c r="IX1018" s="162"/>
      <c r="IY1018" s="51"/>
      <c r="IZ1018" s="51"/>
      <c r="JA1018" s="161"/>
      <c r="JB1018" s="31"/>
      <c r="JC1018" s="29"/>
      <c r="JD1018" s="29"/>
      <c r="JE1018" s="29"/>
      <c r="JF1018" s="29"/>
      <c r="JG1018" s="29"/>
      <c r="JH1018" s="29"/>
      <c r="JI1018" s="167"/>
      <c r="JK1018" s="29"/>
      <c r="JL1018" s="162"/>
      <c r="JM1018" s="51"/>
      <c r="JN1018" s="29"/>
      <c r="JO1018" s="161"/>
      <c r="JP1018" s="31"/>
      <c r="JT1018" s="29"/>
      <c r="JU1018" s="29"/>
      <c r="JV1018" s="29"/>
      <c r="JW1018" s="29"/>
      <c r="JY1018" s="29"/>
      <c r="JZ1018" s="162"/>
      <c r="KA1018" s="51"/>
      <c r="KB1018" s="51"/>
      <c r="KC1018" s="51"/>
      <c r="KD1018" s="51"/>
      <c r="KE1018" s="51"/>
      <c r="KF1018" s="51"/>
      <c r="KG1018" s="51"/>
      <c r="KH1018" s="51"/>
      <c r="KI1018" s="51"/>
      <c r="KJ1018" s="51"/>
      <c r="KK1018" s="51"/>
      <c r="KL1018" s="51"/>
      <c r="KM1018" s="51"/>
      <c r="KN1018" s="51"/>
      <c r="KO1018" s="51"/>
      <c r="KP1018" s="29"/>
      <c r="KQ1018" s="161"/>
      <c r="KR1018" s="31"/>
      <c r="KV1018" s="29"/>
      <c r="KW1018" s="29"/>
      <c r="KX1018" s="29"/>
      <c r="KY1018" s="163"/>
      <c r="LA1018" s="29"/>
      <c r="LB1018" s="162"/>
      <c r="LC1018" s="51"/>
      <c r="LD1018" s="29"/>
      <c r="LE1018" s="161"/>
      <c r="LF1018" s="29"/>
      <c r="LG1018" s="29"/>
      <c r="LH1018" s="29"/>
      <c r="LI1018" s="29"/>
      <c r="LJ1018" s="29"/>
      <c r="LK1018" s="29"/>
      <c r="LL1018" s="29"/>
      <c r="LM1018" s="168"/>
      <c r="LN1018" s="29"/>
      <c r="LO1018" s="29"/>
      <c r="LP1018" s="29"/>
      <c r="LQ1018" s="51"/>
      <c r="LR1018" s="29"/>
      <c r="LS1018" s="161"/>
      <c r="LT1018" s="31"/>
      <c r="LV1018" s="162"/>
      <c r="LW1018" s="29"/>
      <c r="LX1018" s="31"/>
      <c r="LY1018" s="29"/>
      <c r="LZ1018" s="128"/>
      <c r="MA1018" s="128"/>
      <c r="MB1018" s="128"/>
      <c r="MC1018" s="128"/>
      <c r="MD1018" s="128"/>
      <c r="ME1018" s="51"/>
      <c r="MF1018" s="29"/>
      <c r="MG1018" s="161"/>
      <c r="MH1018" s="31"/>
      <c r="MJ1018" s="162"/>
      <c r="MK1018" s="29"/>
      <c r="ML1018" s="31"/>
      <c r="MM1018" s="29"/>
      <c r="MN1018" s="128"/>
      <c r="MO1018" s="128"/>
      <c r="MP1018" s="128"/>
      <c r="MQ1018" s="128"/>
      <c r="MR1018" s="128"/>
      <c r="MS1018" s="51"/>
      <c r="MT1018" s="29"/>
      <c r="MU1018" s="161"/>
      <c r="MV1018" s="31"/>
      <c r="MX1018" s="162"/>
      <c r="MY1018" s="29"/>
      <c r="MZ1018" s="31"/>
      <c r="NA1018" s="29"/>
      <c r="NB1018" s="128"/>
      <c r="NC1018" s="128"/>
      <c r="ND1018" s="128"/>
      <c r="NE1018" s="128"/>
      <c r="NF1018" s="128"/>
      <c r="NG1018" s="51"/>
      <c r="NH1018" s="29"/>
      <c r="NI1018" s="161"/>
      <c r="NJ1018" s="31"/>
      <c r="NL1018" s="162"/>
      <c r="NM1018" s="29"/>
      <c r="NN1018" s="31"/>
      <c r="NO1018" s="29"/>
      <c r="NP1018" s="128"/>
      <c r="NQ1018" s="128"/>
      <c r="NR1018" s="128"/>
      <c r="NS1018" s="128"/>
      <c r="NT1018" s="128"/>
      <c r="NU1018" s="51"/>
    </row>
    <row r="1019" spans="1:385" x14ac:dyDescent="0.25">
      <c r="A1019" s="169" t="s">
        <v>44</v>
      </c>
      <c r="B1019" s="252"/>
      <c r="C1019" s="40"/>
      <c r="D1019" s="40"/>
      <c r="E1019" s="40"/>
      <c r="F1019" s="135"/>
      <c r="G1019" s="135"/>
      <c r="H1019" s="208"/>
      <c r="I1019" s="319">
        <v>4759100</v>
      </c>
      <c r="J1019" s="319"/>
      <c r="K1019" s="107"/>
      <c r="L1019" s="45"/>
      <c r="M1019" s="325" t="s">
        <v>1190</v>
      </c>
      <c r="N1019" s="325"/>
      <c r="O1019" s="45">
        <v>1289005</v>
      </c>
      <c r="P1019" s="45"/>
      <c r="Q1019" s="46"/>
      <c r="R1019" s="46"/>
      <c r="S1019" s="46"/>
      <c r="T1019" s="37"/>
      <c r="U1019" s="29"/>
      <c r="V1019" s="172"/>
      <c r="W1019" s="320"/>
      <c r="X1019" s="320"/>
      <c r="Y1019" s="162"/>
      <c r="Z1019" s="29"/>
      <c r="AA1019" s="31"/>
      <c r="AB1019" s="29"/>
      <c r="AC1019" s="128"/>
      <c r="AD1019" s="128"/>
      <c r="AE1019" s="128"/>
      <c r="AF1019" s="128"/>
      <c r="AG1019" s="128"/>
      <c r="AH1019" s="51"/>
      <c r="AI1019" s="29"/>
      <c r="AJ1019" s="161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51"/>
      <c r="AW1019" s="29"/>
      <c r="AX1019" s="161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51"/>
      <c r="BK1019" s="29"/>
      <c r="BL1019" s="161"/>
      <c r="BM1019" s="31"/>
      <c r="BN1019" s="29"/>
      <c r="BO1019" s="29"/>
      <c r="BP1019" s="29"/>
      <c r="BQ1019" s="29"/>
      <c r="BR1019" s="29"/>
      <c r="BS1019" s="29"/>
      <c r="BT1019" s="164"/>
      <c r="BV1019" s="29"/>
      <c r="BW1019" s="162"/>
      <c r="BX1019" s="51"/>
      <c r="BY1019" s="57"/>
      <c r="BZ1019" s="51"/>
      <c r="CA1019" s="51"/>
      <c r="CB1019" s="51"/>
      <c r="CC1019" s="51"/>
      <c r="CD1019" s="51"/>
      <c r="CE1019" s="51"/>
      <c r="CF1019" s="51"/>
      <c r="CG1019" s="51"/>
      <c r="CH1019" s="165"/>
      <c r="CI1019" s="51"/>
      <c r="CJ1019" s="51"/>
      <c r="CK1019" s="51"/>
      <c r="CL1019" s="51"/>
      <c r="CM1019" s="29"/>
      <c r="CN1019" s="161"/>
      <c r="CO1019" s="31"/>
      <c r="CP1019" s="29"/>
      <c r="CQ1019" s="29"/>
      <c r="CR1019" s="29"/>
      <c r="CS1019" s="29"/>
      <c r="CT1019" s="29"/>
      <c r="CU1019" s="29"/>
      <c r="CV1019" s="164"/>
      <c r="CX1019" s="29"/>
      <c r="CY1019" s="162"/>
      <c r="CZ1019" s="51"/>
      <c r="DA1019" s="29"/>
      <c r="DB1019" s="172"/>
      <c r="DC1019" s="320"/>
      <c r="DD1019" s="320"/>
      <c r="DE1019" s="162"/>
      <c r="DF1019" s="29"/>
      <c r="DG1019" s="31"/>
      <c r="DH1019" s="29"/>
      <c r="DI1019" s="128"/>
      <c r="DJ1019" s="128"/>
      <c r="DK1019" s="128"/>
      <c r="DL1019" s="128"/>
      <c r="DM1019" s="128"/>
      <c r="DN1019" s="51"/>
      <c r="DO1019" s="29"/>
      <c r="DP1019" s="161"/>
      <c r="DQ1019" s="29"/>
      <c r="DR1019" s="29"/>
      <c r="DS1019" s="29"/>
      <c r="DT1019" s="29"/>
      <c r="DU1019" s="29"/>
      <c r="DV1019" s="29"/>
      <c r="DW1019" s="29"/>
      <c r="DX1019" s="29"/>
      <c r="DY1019" s="29"/>
      <c r="DZ1019" s="29"/>
      <c r="EA1019" s="29"/>
      <c r="EB1019" s="51"/>
      <c r="GU1019" s="51"/>
      <c r="HX1019" s="360"/>
      <c r="HY1019" s="161"/>
      <c r="HZ1019" s="31"/>
      <c r="IA1019" s="29"/>
      <c r="IB1019" s="29"/>
      <c r="IC1019" s="29"/>
      <c r="ID1019" s="29"/>
      <c r="IE1019" s="29"/>
      <c r="IF1019" s="29"/>
      <c r="IG1019" s="167"/>
      <c r="II1019" s="29"/>
      <c r="IJ1019" s="162"/>
      <c r="IK1019" s="51"/>
      <c r="IL1019" s="29"/>
      <c r="IM1019" s="161"/>
      <c r="IN1019" s="31"/>
      <c r="IR1019" s="29"/>
      <c r="IS1019" s="29"/>
      <c r="IT1019" s="29"/>
      <c r="IU1019" s="29"/>
      <c r="IW1019" s="29"/>
      <c r="IX1019" s="162"/>
      <c r="IY1019" s="51"/>
      <c r="IZ1019" s="51"/>
      <c r="JA1019" s="161"/>
      <c r="JB1019" s="31"/>
      <c r="JC1019" s="29"/>
      <c r="JD1019" s="29"/>
      <c r="JE1019" s="29"/>
      <c r="JF1019" s="29"/>
      <c r="JG1019" s="29"/>
      <c r="JH1019" s="29"/>
      <c r="JI1019" s="167"/>
      <c r="JK1019" s="29"/>
      <c r="JL1019" s="162"/>
      <c r="JM1019" s="51"/>
      <c r="JN1019" s="29"/>
      <c r="JO1019" s="161"/>
      <c r="JP1019" s="31"/>
      <c r="JT1019" s="29"/>
      <c r="JU1019" s="29"/>
      <c r="JV1019" s="29"/>
      <c r="JW1019" s="29"/>
      <c r="JY1019" s="29"/>
      <c r="JZ1019" s="162"/>
      <c r="KA1019" s="51"/>
      <c r="KB1019" s="51"/>
      <c r="KC1019" s="51"/>
      <c r="KD1019" s="51"/>
      <c r="KE1019" s="51"/>
      <c r="KF1019" s="51"/>
      <c r="KG1019" s="51"/>
      <c r="KH1019" s="51"/>
      <c r="KI1019" s="51"/>
      <c r="KJ1019" s="51"/>
      <c r="KK1019" s="51"/>
      <c r="KL1019" s="51"/>
      <c r="KM1019" s="51"/>
      <c r="KN1019" s="51"/>
      <c r="KO1019" s="51"/>
      <c r="KP1019" s="29"/>
      <c r="KQ1019" s="161"/>
      <c r="KR1019" s="31"/>
      <c r="KV1019" s="29"/>
      <c r="KW1019" s="29"/>
      <c r="KX1019" s="29"/>
      <c r="KY1019" s="163"/>
      <c r="LA1019" s="29"/>
      <c r="LB1019" s="162"/>
      <c r="LC1019" s="51"/>
      <c r="LD1019" s="29"/>
      <c r="LE1019" s="161"/>
      <c r="LF1019" s="29"/>
      <c r="LG1019" s="29"/>
      <c r="LH1019" s="29"/>
      <c r="LI1019" s="29"/>
      <c r="LJ1019" s="29"/>
      <c r="LK1019" s="29"/>
      <c r="LL1019" s="29"/>
      <c r="LM1019" s="168"/>
      <c r="LN1019" s="29"/>
      <c r="LO1019" s="29"/>
      <c r="LP1019" s="29"/>
      <c r="LQ1019" s="51"/>
      <c r="LR1019" s="29"/>
      <c r="LS1019" s="172"/>
      <c r="LT1019" s="320"/>
      <c r="LU1019" s="320"/>
      <c r="LV1019" s="162"/>
      <c r="LW1019" s="29"/>
      <c r="LX1019" s="31"/>
      <c r="LY1019" s="29"/>
      <c r="LZ1019" s="128"/>
      <c r="MA1019" s="128"/>
      <c r="MB1019" s="128"/>
      <c r="MC1019" s="128"/>
      <c r="MD1019" s="128"/>
      <c r="ME1019" s="51"/>
      <c r="MF1019" s="29"/>
      <c r="MG1019" s="172"/>
      <c r="MH1019" s="320"/>
      <c r="MI1019" s="320"/>
      <c r="MJ1019" s="162"/>
      <c r="MK1019" s="29"/>
      <c r="ML1019" s="31"/>
      <c r="MM1019" s="29"/>
      <c r="MN1019" s="128"/>
      <c r="MO1019" s="128"/>
      <c r="MP1019" s="128"/>
      <c r="MQ1019" s="128"/>
      <c r="MR1019" s="128"/>
      <c r="MS1019" s="51"/>
      <c r="MT1019" s="29"/>
      <c r="MU1019" s="172"/>
      <c r="MV1019" s="320"/>
      <c r="MW1019" s="320"/>
      <c r="MX1019" s="162"/>
      <c r="MY1019" s="29"/>
      <c r="MZ1019" s="31"/>
      <c r="NA1019" s="29"/>
      <c r="NB1019" s="128"/>
      <c r="NC1019" s="128"/>
      <c r="ND1019" s="128"/>
      <c r="NE1019" s="128"/>
      <c r="NF1019" s="128"/>
      <c r="NG1019" s="51"/>
      <c r="NH1019" s="29"/>
      <c r="NI1019" s="172"/>
      <c r="NJ1019" s="320"/>
      <c r="NK1019" s="320"/>
      <c r="NL1019" s="162"/>
      <c r="NM1019" s="29"/>
      <c r="NN1019" s="31"/>
      <c r="NO1019" s="29"/>
      <c r="NP1019" s="128"/>
      <c r="NQ1019" s="128"/>
      <c r="NR1019" s="128"/>
      <c r="NS1019" s="128"/>
      <c r="NT1019" s="128"/>
      <c r="NU1019" s="51"/>
    </row>
    <row r="1020" spans="1:385" x14ac:dyDescent="0.25">
      <c r="A1020" s="18"/>
      <c r="B1020" s="39"/>
      <c r="C1020" s="40"/>
      <c r="D1020" s="40"/>
      <c r="E1020" s="40"/>
      <c r="F1020" s="135"/>
      <c r="G1020" s="135"/>
      <c r="H1020" s="208"/>
      <c r="I1020" s="319"/>
      <c r="J1020" s="319"/>
      <c r="K1020" s="107"/>
      <c r="L1020" s="45"/>
      <c r="M1020" s="319" t="s">
        <v>45</v>
      </c>
      <c r="N1020" s="319"/>
      <c r="O1020" s="45">
        <v>4759100</v>
      </c>
      <c r="P1020" s="45"/>
      <c r="Q1020" s="46"/>
      <c r="R1020" s="46"/>
      <c r="S1020" s="46"/>
      <c r="T1020" s="37"/>
      <c r="U1020" s="29"/>
      <c r="V1020" s="172"/>
      <c r="W1020" s="31"/>
      <c r="Y1020" s="162"/>
      <c r="Z1020" s="29"/>
      <c r="AA1020" s="31"/>
      <c r="AB1020" s="29"/>
      <c r="AC1020" s="128"/>
      <c r="AD1020" s="128"/>
      <c r="AE1020" s="128"/>
      <c r="AF1020" s="128"/>
      <c r="AG1020" s="128"/>
      <c r="AH1020" s="51"/>
      <c r="AI1020" s="29"/>
      <c r="AJ1020" s="161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51"/>
      <c r="AW1020" s="29"/>
      <c r="AX1020" s="161"/>
      <c r="AY1020" s="29"/>
      <c r="AZ1020" s="29"/>
      <c r="BA1020" s="29"/>
      <c r="BB1020" s="29"/>
      <c r="BC1020" s="29"/>
      <c r="BD1020" s="29"/>
      <c r="BE1020" s="29"/>
      <c r="BF1020" s="29"/>
      <c r="BG1020" s="29"/>
      <c r="BH1020" s="29"/>
      <c r="BI1020" s="29"/>
      <c r="BJ1020" s="51"/>
      <c r="BK1020" s="29"/>
      <c r="BL1020" s="161"/>
      <c r="BM1020" s="31"/>
      <c r="BN1020" s="29"/>
      <c r="BO1020" s="29"/>
      <c r="BP1020" s="29"/>
      <c r="BQ1020" s="29"/>
      <c r="BR1020" s="29"/>
      <c r="BS1020" s="29"/>
      <c r="BT1020" s="164"/>
      <c r="BV1020" s="29"/>
      <c r="BW1020" s="162"/>
      <c r="BX1020" s="51"/>
      <c r="BY1020" s="57"/>
      <c r="BZ1020" s="51"/>
      <c r="CA1020" s="51"/>
      <c r="CB1020" s="51"/>
      <c r="CC1020" s="51"/>
      <c r="CD1020" s="51"/>
      <c r="CE1020" s="51"/>
      <c r="CF1020" s="51"/>
      <c r="CG1020" s="51"/>
      <c r="CH1020" s="165"/>
      <c r="CI1020" s="51"/>
      <c r="CJ1020" s="51"/>
      <c r="CK1020" s="51"/>
      <c r="CL1020" s="51"/>
      <c r="CM1020" s="29"/>
      <c r="CN1020" s="161"/>
      <c r="CO1020" s="31"/>
      <c r="CP1020" s="29"/>
      <c r="CQ1020" s="29"/>
      <c r="CR1020" s="29"/>
      <c r="CS1020" s="29"/>
      <c r="CT1020" s="29"/>
      <c r="CU1020" s="29"/>
      <c r="CV1020" s="164"/>
      <c r="CX1020" s="29"/>
      <c r="CY1020" s="162"/>
      <c r="CZ1020" s="51"/>
      <c r="DA1020" s="29"/>
      <c r="DB1020" s="172"/>
      <c r="DC1020" s="31"/>
      <c r="DE1020" s="162"/>
      <c r="DF1020" s="29"/>
      <c r="DG1020" s="31"/>
      <c r="DH1020" s="29"/>
      <c r="DI1020" s="128"/>
      <c r="DJ1020" s="128"/>
      <c r="DK1020" s="128"/>
      <c r="DL1020" s="128"/>
      <c r="DM1020" s="128"/>
      <c r="DN1020" s="51"/>
      <c r="DO1020" s="29"/>
      <c r="DP1020" s="161"/>
      <c r="DQ1020" s="29"/>
      <c r="DR1020" s="29"/>
      <c r="DS1020" s="29"/>
      <c r="DT1020" s="29"/>
      <c r="DU1020" s="29"/>
      <c r="DV1020" s="29"/>
      <c r="DW1020" s="29"/>
      <c r="DX1020" s="29"/>
      <c r="DY1020" s="29"/>
      <c r="DZ1020" s="29"/>
      <c r="EA1020" s="29"/>
      <c r="EB1020" s="51"/>
      <c r="GU1020" s="51"/>
      <c r="HX1020" s="360"/>
      <c r="HY1020" s="161"/>
      <c r="HZ1020" s="31"/>
      <c r="IA1020" s="29"/>
      <c r="IB1020" s="29"/>
      <c r="IC1020" s="29"/>
      <c r="ID1020" s="29"/>
      <c r="IE1020" s="29"/>
      <c r="IF1020" s="29"/>
      <c r="IG1020" s="167"/>
      <c r="II1020" s="29"/>
      <c r="IJ1020" s="162"/>
      <c r="IK1020" s="51"/>
      <c r="IL1020" s="29"/>
      <c r="IM1020" s="161"/>
      <c r="IN1020" s="31"/>
      <c r="IR1020" s="29"/>
      <c r="IS1020" s="29"/>
      <c r="IT1020" s="29"/>
      <c r="IU1020" s="29"/>
      <c r="IW1020" s="29"/>
      <c r="IX1020" s="162"/>
      <c r="IY1020" s="51"/>
      <c r="IZ1020" s="51"/>
      <c r="JA1020" s="161"/>
      <c r="JB1020" s="31"/>
      <c r="JC1020" s="29"/>
      <c r="JD1020" s="29"/>
      <c r="JE1020" s="29"/>
      <c r="JF1020" s="29"/>
      <c r="JG1020" s="29"/>
      <c r="JH1020" s="29"/>
      <c r="JI1020" s="167"/>
      <c r="JK1020" s="29"/>
      <c r="JL1020" s="162"/>
      <c r="JM1020" s="51"/>
      <c r="JN1020" s="29"/>
      <c r="JO1020" s="161"/>
      <c r="JP1020" s="31"/>
      <c r="JT1020" s="29"/>
      <c r="JU1020" s="29"/>
      <c r="JV1020" s="29"/>
      <c r="JW1020" s="29"/>
      <c r="JY1020" s="29"/>
      <c r="JZ1020" s="162"/>
      <c r="KA1020" s="51"/>
      <c r="KB1020" s="51"/>
      <c r="KC1020" s="51"/>
      <c r="KD1020" s="51"/>
      <c r="KE1020" s="51"/>
      <c r="KF1020" s="51"/>
      <c r="KG1020" s="51"/>
      <c r="KH1020" s="51"/>
      <c r="KI1020" s="51"/>
      <c r="KJ1020" s="51"/>
      <c r="KK1020" s="51"/>
      <c r="KL1020" s="51"/>
      <c r="KM1020" s="51"/>
      <c r="KN1020" s="51"/>
      <c r="KO1020" s="51"/>
      <c r="KP1020" s="29"/>
      <c r="KQ1020" s="161"/>
      <c r="KR1020" s="31"/>
      <c r="KV1020" s="29"/>
      <c r="KW1020" s="29"/>
      <c r="KX1020" s="29"/>
      <c r="KY1020" s="163"/>
      <c r="LA1020" s="29"/>
      <c r="LB1020" s="162"/>
      <c r="LC1020" s="51"/>
      <c r="LD1020" s="29"/>
      <c r="LE1020" s="161"/>
      <c r="LF1020" s="29"/>
      <c r="LG1020" s="29"/>
      <c r="LH1020" s="29"/>
      <c r="LI1020" s="29"/>
      <c r="LJ1020" s="29"/>
      <c r="LK1020" s="29"/>
      <c r="LL1020" s="29"/>
      <c r="LM1020" s="168"/>
      <c r="LN1020" s="29"/>
      <c r="LO1020" s="29"/>
      <c r="LP1020" s="29"/>
      <c r="LQ1020" s="51"/>
      <c r="LR1020" s="29"/>
      <c r="LS1020" s="172"/>
      <c r="LT1020" s="31"/>
      <c r="LV1020" s="162"/>
      <c r="LW1020" s="29"/>
      <c r="LX1020" s="31"/>
      <c r="LY1020" s="29"/>
      <c r="LZ1020" s="128"/>
      <c r="MA1020" s="128"/>
      <c r="MB1020" s="128"/>
      <c r="MC1020" s="128"/>
      <c r="MD1020" s="128"/>
      <c r="ME1020" s="51"/>
      <c r="MF1020" s="29"/>
      <c r="MG1020" s="172"/>
      <c r="MH1020" s="31"/>
      <c r="MJ1020" s="162"/>
      <c r="MK1020" s="29"/>
      <c r="ML1020" s="31"/>
      <c r="MM1020" s="29"/>
      <c r="MN1020" s="128"/>
      <c r="MO1020" s="128"/>
      <c r="MP1020" s="128"/>
      <c r="MQ1020" s="128"/>
      <c r="MR1020" s="128"/>
      <c r="MS1020" s="51"/>
      <c r="MT1020" s="29"/>
      <c r="MU1020" s="172"/>
      <c r="MV1020" s="31"/>
      <c r="MX1020" s="162"/>
      <c r="MY1020" s="29"/>
      <c r="MZ1020" s="31"/>
      <c r="NA1020" s="29"/>
      <c r="NB1020" s="128"/>
      <c r="NC1020" s="128"/>
      <c r="ND1020" s="128"/>
      <c r="NE1020" s="128"/>
      <c r="NF1020" s="128"/>
      <c r="NG1020" s="51"/>
      <c r="NH1020" s="29"/>
      <c r="NI1020" s="172"/>
      <c r="NJ1020" s="31"/>
      <c r="NL1020" s="162"/>
      <c r="NM1020" s="29"/>
      <c r="NN1020" s="31"/>
      <c r="NO1020" s="29"/>
      <c r="NP1020" s="128"/>
      <c r="NQ1020" s="128"/>
      <c r="NR1020" s="128"/>
      <c r="NS1020" s="128"/>
      <c r="NT1020" s="128"/>
      <c r="NU1020" s="51"/>
    </row>
    <row r="1021" spans="1:385" x14ac:dyDescent="0.25">
      <c r="A1021" s="18"/>
      <c r="B1021" s="39"/>
      <c r="C1021" s="40"/>
      <c r="D1021" s="40"/>
      <c r="E1021" s="40"/>
      <c r="F1021" s="135"/>
      <c r="G1021" s="135"/>
      <c r="H1021" s="208"/>
      <c r="I1021" s="319"/>
      <c r="J1021" s="319"/>
      <c r="K1021" s="107"/>
      <c r="L1021" s="45"/>
      <c r="M1021" s="325" t="s">
        <v>1202</v>
      </c>
      <c r="N1021" s="325"/>
      <c r="O1021" s="71">
        <v>1212154</v>
      </c>
      <c r="P1021" s="71"/>
      <c r="Q1021" s="107">
        <v>0.25470235968985733</v>
      </c>
      <c r="R1021" s="46"/>
      <c r="S1021" s="46"/>
      <c r="T1021" s="37"/>
      <c r="U1021" s="29"/>
      <c r="V1021" s="161"/>
      <c r="W1021" s="320"/>
      <c r="X1021" s="320"/>
      <c r="Y1021" s="162"/>
      <c r="Z1021" s="29"/>
      <c r="AA1021" s="31"/>
      <c r="AB1021" s="29"/>
      <c r="AC1021" s="128"/>
      <c r="AD1021" s="128"/>
      <c r="AE1021" s="128"/>
      <c r="AF1021" s="128"/>
      <c r="AG1021" s="128"/>
      <c r="AH1021" s="51"/>
      <c r="AI1021" s="29"/>
      <c r="AJ1021" s="161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51"/>
      <c r="AW1021" s="29"/>
      <c r="AX1021" s="161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51"/>
      <c r="BK1021" s="29"/>
      <c r="BL1021" s="161"/>
      <c r="BM1021" s="31"/>
      <c r="BN1021" s="29"/>
      <c r="BO1021" s="29"/>
      <c r="BP1021" s="29"/>
      <c r="BQ1021" s="29"/>
      <c r="BR1021" s="29"/>
      <c r="BS1021" s="29"/>
      <c r="BT1021" s="164"/>
      <c r="BV1021" s="29"/>
      <c r="BW1021" s="162"/>
      <c r="BX1021" s="51"/>
      <c r="BY1021" s="57"/>
      <c r="BZ1021" s="51"/>
      <c r="CA1021" s="51"/>
      <c r="CB1021" s="51"/>
      <c r="CC1021" s="51"/>
      <c r="CD1021" s="51"/>
      <c r="CE1021" s="51"/>
      <c r="CF1021" s="51"/>
      <c r="CG1021" s="51"/>
      <c r="CH1021" s="165"/>
      <c r="CI1021" s="51"/>
      <c r="CJ1021" s="51"/>
      <c r="CK1021" s="51"/>
      <c r="CL1021" s="51"/>
      <c r="CM1021" s="29"/>
      <c r="CN1021" s="161"/>
      <c r="CO1021" s="31"/>
      <c r="CP1021" s="29"/>
      <c r="CQ1021" s="29"/>
      <c r="CR1021" s="29"/>
      <c r="CS1021" s="29"/>
      <c r="CT1021" s="29"/>
      <c r="CU1021" s="29"/>
      <c r="CV1021" s="164"/>
      <c r="CX1021" s="29"/>
      <c r="CY1021" s="162"/>
      <c r="CZ1021" s="51"/>
      <c r="DA1021" s="29"/>
      <c r="DB1021" s="161"/>
      <c r="DC1021" s="320"/>
      <c r="DD1021" s="320"/>
      <c r="DE1021" s="162"/>
      <c r="DF1021" s="29"/>
      <c r="DG1021" s="31"/>
      <c r="DH1021" s="29"/>
      <c r="DI1021" s="128"/>
      <c r="DJ1021" s="128"/>
      <c r="DK1021" s="128"/>
      <c r="DL1021" s="128"/>
      <c r="DM1021" s="128"/>
      <c r="DN1021" s="51"/>
      <c r="DO1021" s="29"/>
      <c r="DP1021" s="161"/>
      <c r="DQ1021" s="29"/>
      <c r="DR1021" s="29"/>
      <c r="DS1021" s="29"/>
      <c r="DT1021" s="29"/>
      <c r="DU1021" s="29"/>
      <c r="DV1021" s="29"/>
      <c r="DW1021" s="29"/>
      <c r="DX1021" s="29"/>
      <c r="DY1021" s="29"/>
      <c r="DZ1021" s="29"/>
      <c r="EA1021" s="29"/>
      <c r="EB1021" s="51"/>
      <c r="GU1021" s="51"/>
      <c r="HX1021" s="360"/>
      <c r="HY1021" s="161"/>
      <c r="HZ1021" s="31"/>
      <c r="IA1021" s="29"/>
      <c r="IB1021" s="29"/>
      <c r="IC1021" s="29"/>
      <c r="ID1021" s="29"/>
      <c r="IE1021" s="29"/>
      <c r="IF1021" s="29"/>
      <c r="IG1021" s="167"/>
      <c r="II1021" s="29"/>
      <c r="IJ1021" s="162"/>
      <c r="IK1021" s="51"/>
      <c r="IL1021" s="29"/>
      <c r="IM1021" s="161"/>
      <c r="IN1021" s="31"/>
      <c r="IO1021" s="29"/>
      <c r="IP1021" s="29"/>
      <c r="IQ1021" s="29"/>
      <c r="IR1021" s="29"/>
      <c r="IS1021" s="29"/>
      <c r="IT1021" s="29"/>
      <c r="IU1021" s="176"/>
      <c r="IW1021" s="29"/>
      <c r="IX1021" s="162"/>
      <c r="IY1021" s="51"/>
      <c r="IZ1021" s="51"/>
      <c r="JA1021" s="161"/>
      <c r="JB1021" s="31"/>
      <c r="JC1021" s="29"/>
      <c r="JD1021" s="29"/>
      <c r="JE1021" s="29"/>
      <c r="JF1021" s="29"/>
      <c r="JG1021" s="29"/>
      <c r="JH1021" s="29"/>
      <c r="JI1021" s="167"/>
      <c r="JK1021" s="29"/>
      <c r="JL1021" s="162"/>
      <c r="JM1021" s="51"/>
      <c r="JN1021" s="29"/>
      <c r="JO1021" s="161"/>
      <c r="JP1021" s="31"/>
      <c r="JQ1021" s="29"/>
      <c r="JR1021" s="29"/>
      <c r="JS1021" s="29"/>
      <c r="JT1021" s="29"/>
      <c r="JU1021" s="29"/>
      <c r="JV1021" s="29"/>
      <c r="JW1021" s="176"/>
      <c r="JY1021" s="29"/>
      <c r="JZ1021" s="162"/>
      <c r="KA1021" s="51"/>
      <c r="KB1021" s="51"/>
      <c r="KC1021" s="51"/>
      <c r="KD1021" s="51"/>
      <c r="KE1021" s="51"/>
      <c r="KF1021" s="51"/>
      <c r="KG1021" s="51"/>
      <c r="KH1021" s="51"/>
      <c r="KI1021" s="51"/>
      <c r="KJ1021" s="51"/>
      <c r="KK1021" s="51"/>
      <c r="KL1021" s="51"/>
      <c r="KM1021" s="51"/>
      <c r="KN1021" s="51"/>
      <c r="KO1021" s="51"/>
      <c r="KP1021" s="29"/>
      <c r="KQ1021" s="161"/>
      <c r="KR1021" s="31"/>
      <c r="KS1021" s="29"/>
      <c r="KT1021" s="29"/>
      <c r="KU1021" s="29"/>
      <c r="KV1021" s="29"/>
      <c r="KW1021" s="29"/>
      <c r="KX1021" s="29"/>
      <c r="KY1021" s="175"/>
      <c r="LA1021" s="29"/>
      <c r="LB1021" s="162"/>
      <c r="LC1021" s="51"/>
      <c r="LD1021" s="29"/>
      <c r="LE1021" s="161"/>
      <c r="LF1021" s="29"/>
      <c r="LG1021" s="29"/>
      <c r="LH1021" s="29"/>
      <c r="LI1021" s="29"/>
      <c r="LJ1021" s="29"/>
      <c r="LK1021" s="29"/>
      <c r="LL1021" s="29"/>
      <c r="LM1021" s="168"/>
      <c r="LN1021" s="29"/>
      <c r="LO1021" s="29"/>
      <c r="LP1021" s="29"/>
      <c r="LQ1021" s="51"/>
      <c r="LR1021" s="29"/>
      <c r="LS1021" s="161"/>
      <c r="LT1021" s="320"/>
      <c r="LU1021" s="320"/>
      <c r="LV1021" s="162"/>
      <c r="LW1021" s="29"/>
      <c r="LX1021" s="31"/>
      <c r="LY1021" s="29"/>
      <c r="LZ1021" s="128"/>
      <c r="MA1021" s="128"/>
      <c r="MB1021" s="128"/>
      <c r="MC1021" s="128"/>
      <c r="MD1021" s="128"/>
      <c r="ME1021" s="51"/>
      <c r="MF1021" s="29"/>
      <c r="MG1021" s="161"/>
      <c r="MH1021" s="320"/>
      <c r="MI1021" s="320"/>
      <c r="MJ1021" s="162"/>
      <c r="MK1021" s="29"/>
      <c r="ML1021" s="31"/>
      <c r="MM1021" s="29"/>
      <c r="MN1021" s="128"/>
      <c r="MO1021" s="128"/>
      <c r="MP1021" s="128"/>
      <c r="MQ1021" s="128"/>
      <c r="MR1021" s="128"/>
      <c r="MS1021" s="51"/>
      <c r="MT1021" s="29"/>
      <c r="MU1021" s="161"/>
      <c r="MV1021" s="320"/>
      <c r="MW1021" s="320"/>
      <c r="MX1021" s="162"/>
      <c r="MY1021" s="29"/>
      <c r="MZ1021" s="31"/>
      <c r="NA1021" s="29"/>
      <c r="NB1021" s="128"/>
      <c r="NC1021" s="128"/>
      <c r="ND1021" s="128"/>
      <c r="NE1021" s="128"/>
      <c r="NF1021" s="128"/>
      <c r="NG1021" s="51"/>
      <c r="NH1021" s="29"/>
      <c r="NI1021" s="161"/>
      <c r="NJ1021" s="320"/>
      <c r="NK1021" s="320"/>
      <c r="NL1021" s="162"/>
      <c r="NM1021" s="29"/>
      <c r="NN1021" s="31"/>
      <c r="NO1021" s="29"/>
      <c r="NP1021" s="128"/>
      <c r="NQ1021" s="128"/>
      <c r="NR1021" s="128"/>
      <c r="NS1021" s="128"/>
      <c r="NT1021" s="128"/>
      <c r="NU1021" s="51"/>
    </row>
    <row r="1022" spans="1:385" x14ac:dyDescent="0.25">
      <c r="A1022" s="174"/>
      <c r="B1022" s="135"/>
      <c r="C1022" s="135"/>
      <c r="D1022" s="135"/>
      <c r="E1022" s="135"/>
      <c r="F1022" s="135"/>
      <c r="G1022" s="135"/>
      <c r="H1022" s="135"/>
      <c r="I1022" s="222"/>
      <c r="J1022" s="223"/>
      <c r="K1022" s="218"/>
      <c r="L1022" s="216"/>
      <c r="M1022" s="31"/>
      <c r="N1022" s="29"/>
      <c r="O1022" s="128"/>
      <c r="P1022" s="128"/>
      <c r="Q1022" s="128"/>
      <c r="R1022" s="128"/>
      <c r="S1022" s="128"/>
      <c r="T1022" s="51"/>
      <c r="U1022" s="29"/>
      <c r="V1022" s="161"/>
      <c r="W1022" s="31"/>
      <c r="Y1022" s="162"/>
      <c r="Z1022" s="29"/>
      <c r="AA1022" s="31"/>
      <c r="AB1022" s="29"/>
      <c r="AC1022" s="128"/>
      <c r="AD1022" s="128"/>
      <c r="AE1022" s="128"/>
      <c r="AF1022" s="128"/>
      <c r="AG1022" s="128"/>
      <c r="AH1022" s="51"/>
      <c r="AI1022" s="29"/>
      <c r="AJ1022" s="161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51"/>
      <c r="AW1022" s="29"/>
      <c r="AX1022" s="161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51"/>
      <c r="BK1022" s="29"/>
      <c r="BL1022" s="161"/>
      <c r="BM1022" s="31"/>
      <c r="BN1022" s="29"/>
      <c r="BO1022" s="29"/>
      <c r="BP1022" s="29"/>
      <c r="BQ1022" s="29"/>
      <c r="BR1022" s="29"/>
      <c r="BS1022" s="29"/>
      <c r="BT1022" s="164"/>
      <c r="BV1022" s="29"/>
      <c r="BW1022" s="162"/>
      <c r="BX1022" s="51"/>
      <c r="BY1022" s="57"/>
      <c r="BZ1022" s="51"/>
      <c r="CA1022" s="51"/>
      <c r="CB1022" s="51"/>
      <c r="CC1022" s="51"/>
      <c r="CD1022" s="51"/>
      <c r="CE1022" s="51"/>
      <c r="CF1022" s="51"/>
      <c r="CG1022" s="51"/>
      <c r="CH1022" s="165"/>
      <c r="CI1022" s="51"/>
      <c r="CJ1022" s="51"/>
      <c r="CK1022" s="51"/>
      <c r="CL1022" s="51"/>
      <c r="CM1022" s="29"/>
      <c r="CN1022" s="161"/>
      <c r="CO1022" s="31"/>
      <c r="CP1022" s="29"/>
      <c r="CQ1022" s="29"/>
      <c r="CR1022" s="29"/>
      <c r="CS1022" s="29"/>
      <c r="CT1022" s="29"/>
      <c r="CU1022" s="29"/>
      <c r="CV1022" s="164"/>
      <c r="CX1022" s="29"/>
      <c r="CY1022" s="162"/>
      <c r="CZ1022" s="51"/>
      <c r="DA1022" s="29"/>
      <c r="DB1022" s="161"/>
      <c r="DC1022" s="31"/>
      <c r="DE1022" s="162"/>
      <c r="DF1022" s="29"/>
      <c r="DG1022" s="31"/>
      <c r="DH1022" s="29"/>
      <c r="DI1022" s="128"/>
      <c r="DJ1022" s="128"/>
      <c r="DK1022" s="128"/>
      <c r="DL1022" s="128"/>
      <c r="DM1022" s="128"/>
      <c r="DN1022" s="51"/>
      <c r="DO1022" s="29"/>
      <c r="DP1022" s="161"/>
      <c r="DQ1022" s="29"/>
      <c r="DR1022" s="29"/>
      <c r="DS1022" s="29"/>
      <c r="DT1022" s="29"/>
      <c r="DU1022" s="29"/>
      <c r="DV1022" s="29"/>
      <c r="DW1022" s="29"/>
      <c r="DX1022" s="29"/>
      <c r="DY1022" s="29"/>
      <c r="DZ1022" s="29"/>
      <c r="EA1022" s="29"/>
      <c r="EB1022" s="51"/>
      <c r="GU1022" s="51"/>
      <c r="HX1022" s="360"/>
      <c r="HY1022" s="161"/>
      <c r="HZ1022" s="31"/>
      <c r="IA1022" s="29"/>
      <c r="IB1022" s="29"/>
      <c r="IC1022" s="29"/>
      <c r="ID1022" s="29"/>
      <c r="IE1022" s="29"/>
      <c r="IF1022" s="29"/>
      <c r="IG1022" s="167"/>
      <c r="II1022" s="29"/>
      <c r="IJ1022" s="162"/>
      <c r="IK1022" s="51"/>
      <c r="IL1022" s="29"/>
      <c r="IM1022" s="161"/>
      <c r="IN1022" s="31"/>
      <c r="IO1022" s="29"/>
      <c r="IP1022" s="29"/>
      <c r="IQ1022" s="29"/>
      <c r="IR1022" s="29"/>
      <c r="IS1022" s="29"/>
      <c r="IT1022" s="29"/>
      <c r="IU1022" s="176"/>
      <c r="IW1022" s="29"/>
      <c r="IX1022" s="162"/>
      <c r="IY1022" s="51"/>
      <c r="IZ1022" s="51"/>
      <c r="JA1022" s="161"/>
      <c r="JB1022" s="31"/>
      <c r="JC1022" s="29"/>
      <c r="JD1022" s="29"/>
      <c r="JE1022" s="29"/>
      <c r="JF1022" s="29"/>
      <c r="JG1022" s="29"/>
      <c r="JH1022" s="29"/>
      <c r="JI1022" s="167"/>
      <c r="JK1022" s="29"/>
      <c r="JL1022" s="162"/>
      <c r="JM1022" s="51"/>
      <c r="JN1022" s="29"/>
      <c r="JO1022" s="161"/>
      <c r="JP1022" s="31"/>
      <c r="JQ1022" s="29"/>
      <c r="JR1022" s="29"/>
      <c r="JS1022" s="29"/>
      <c r="JT1022" s="29"/>
      <c r="JU1022" s="29"/>
      <c r="JV1022" s="29"/>
      <c r="JW1022" s="176"/>
      <c r="JY1022" s="29"/>
      <c r="JZ1022" s="162"/>
      <c r="KA1022" s="51"/>
      <c r="KB1022" s="51"/>
      <c r="KC1022" s="51"/>
      <c r="KD1022" s="51"/>
      <c r="KE1022" s="51"/>
      <c r="KF1022" s="51"/>
      <c r="KG1022" s="51"/>
      <c r="KH1022" s="51"/>
      <c r="KI1022" s="51"/>
      <c r="KJ1022" s="51"/>
      <c r="KK1022" s="51"/>
      <c r="KL1022" s="51"/>
      <c r="KM1022" s="51"/>
      <c r="KN1022" s="51"/>
      <c r="KO1022" s="51"/>
      <c r="KP1022" s="29"/>
      <c r="KQ1022" s="161"/>
      <c r="KR1022" s="31"/>
      <c r="KS1022" s="29"/>
      <c r="KT1022" s="29"/>
      <c r="KU1022" s="29"/>
      <c r="KV1022" s="29"/>
      <c r="KW1022" s="29"/>
      <c r="KX1022" s="29"/>
      <c r="KY1022" s="175"/>
      <c r="LA1022" s="29"/>
      <c r="LB1022" s="162"/>
      <c r="LC1022" s="51"/>
      <c r="LD1022" s="29"/>
      <c r="LE1022" s="161"/>
      <c r="LF1022" s="29"/>
      <c r="LG1022" s="29"/>
      <c r="LH1022" s="29"/>
      <c r="LI1022" s="29"/>
      <c r="LJ1022" s="29"/>
      <c r="LK1022" s="29"/>
      <c r="LL1022" s="29"/>
      <c r="LM1022" s="168"/>
      <c r="LN1022" s="29"/>
      <c r="LO1022" s="29"/>
      <c r="LP1022" s="29"/>
      <c r="LQ1022" s="51"/>
      <c r="LR1022" s="29"/>
      <c r="LS1022" s="161"/>
      <c r="LT1022" s="31"/>
      <c r="LV1022" s="162"/>
      <c r="LW1022" s="29"/>
      <c r="LX1022" s="31"/>
      <c r="LY1022" s="29"/>
      <c r="LZ1022" s="128"/>
      <c r="MA1022" s="128"/>
      <c r="MB1022" s="128"/>
      <c r="MC1022" s="128"/>
      <c r="MD1022" s="128"/>
      <c r="ME1022" s="51"/>
      <c r="MF1022" s="29"/>
      <c r="MG1022" s="161"/>
      <c r="MH1022" s="31"/>
      <c r="MJ1022" s="162"/>
      <c r="MK1022" s="29"/>
      <c r="ML1022" s="31"/>
      <c r="MM1022" s="29"/>
      <c r="MN1022" s="128"/>
      <c r="MO1022" s="128"/>
      <c r="MP1022" s="128"/>
      <c r="MQ1022" s="128"/>
      <c r="MR1022" s="128"/>
      <c r="MS1022" s="51"/>
      <c r="MT1022" s="29"/>
      <c r="MU1022" s="161"/>
      <c r="MV1022" s="31"/>
      <c r="MX1022" s="162"/>
      <c r="MY1022" s="29"/>
      <c r="MZ1022" s="31"/>
      <c r="NA1022" s="29"/>
      <c r="NB1022" s="128"/>
      <c r="NC1022" s="128"/>
      <c r="ND1022" s="128"/>
      <c r="NE1022" s="128"/>
      <c r="NF1022" s="128"/>
      <c r="NG1022" s="51"/>
      <c r="NH1022" s="29"/>
      <c r="NI1022" s="161"/>
      <c r="NJ1022" s="31"/>
      <c r="NL1022" s="162"/>
      <c r="NM1022" s="29"/>
      <c r="NN1022" s="31"/>
      <c r="NO1022" s="29"/>
      <c r="NP1022" s="128"/>
      <c r="NQ1022" s="128"/>
      <c r="NR1022" s="128"/>
      <c r="NS1022" s="128"/>
      <c r="NT1022" s="128"/>
      <c r="NU1022" s="51"/>
    </row>
  </sheetData>
  <mergeCells count="2497">
    <mergeCell ref="JI141:JJ141"/>
    <mergeCell ref="JW141:JX141"/>
    <mergeCell ref="LT141:LU141"/>
    <mergeCell ref="MH141:MI141"/>
    <mergeCell ref="MV141:MW141"/>
    <mergeCell ref="NJ141:NK141"/>
    <mergeCell ref="I143:J143"/>
    <mergeCell ref="M143:N143"/>
    <mergeCell ref="W143:X143"/>
    <mergeCell ref="DC143:DD143"/>
    <mergeCell ref="LT143:LU143"/>
    <mergeCell ref="MH143:MI143"/>
    <mergeCell ref="MV143:MW143"/>
    <mergeCell ref="NJ143:NK143"/>
    <mergeCell ref="I141:J141"/>
    <mergeCell ref="W141:X141"/>
    <mergeCell ref="KK141:KL141"/>
    <mergeCell ref="KY141:KZ141"/>
    <mergeCell ref="BT141:BU141"/>
    <mergeCell ref="CH141:CI141"/>
    <mergeCell ref="CV141:CW141"/>
    <mergeCell ref="DC141:DD141"/>
    <mergeCell ref="EE141:EF141"/>
    <mergeCell ref="ES141:ET141"/>
    <mergeCell ref="FG141:FH141"/>
    <mergeCell ref="FU141:FV141"/>
    <mergeCell ref="GI141:GJ141"/>
    <mergeCell ref="HE141:HF141"/>
    <mergeCell ref="HS141:HT141"/>
    <mergeCell ref="IG141:IH141"/>
    <mergeCell ref="IU141:IV141"/>
    <mergeCell ref="MV139:MW139"/>
    <mergeCell ref="NJ139:NK139"/>
    <mergeCell ref="I140:J140"/>
    <mergeCell ref="W140:X140"/>
    <mergeCell ref="KC140:KD140"/>
    <mergeCell ref="KQ140:KR140"/>
    <mergeCell ref="BL140:BM140"/>
    <mergeCell ref="BZ140:CA140"/>
    <mergeCell ref="CN140:CO140"/>
    <mergeCell ref="DC140:DD140"/>
    <mergeCell ref="EE140:EF140"/>
    <mergeCell ref="ES140:ET140"/>
    <mergeCell ref="FG140:FH140"/>
    <mergeCell ref="FU140:FV140"/>
    <mergeCell ref="GI140:GJ140"/>
    <mergeCell ref="GV140:GX140"/>
    <mergeCell ref="HK140:HL140"/>
    <mergeCell ref="HY140:HZ140"/>
    <mergeCell ref="IM140:IN140"/>
    <mergeCell ref="JA140:JB140"/>
    <mergeCell ref="JO140:JP140"/>
    <mergeCell ref="LT140:LU140"/>
    <mergeCell ref="MH140:MI140"/>
    <mergeCell ref="MV140:MW140"/>
    <mergeCell ref="NJ140:NK140"/>
    <mergeCell ref="I139:J139"/>
    <mergeCell ref="M139:N139"/>
    <mergeCell ref="W139:X139"/>
    <mergeCell ref="KC139:KD139"/>
    <mergeCell ref="KQ139:KR139"/>
    <mergeCell ref="BL139:BM139"/>
    <mergeCell ref="BZ139:CA139"/>
    <mergeCell ref="CN139:CO139"/>
    <mergeCell ref="DC139:DD139"/>
    <mergeCell ref="EE139:EF139"/>
    <mergeCell ref="ES139:ET139"/>
    <mergeCell ref="FG139:FH139"/>
    <mergeCell ref="FU139:FV139"/>
    <mergeCell ref="GI139:GJ139"/>
    <mergeCell ref="GV139:GX139"/>
    <mergeCell ref="HK139:HL139"/>
    <mergeCell ref="HY139:HZ139"/>
    <mergeCell ref="LX135:LY135"/>
    <mergeCell ref="ML135:MM135"/>
    <mergeCell ref="IM139:IN139"/>
    <mergeCell ref="JA139:JB139"/>
    <mergeCell ref="JO139:JP139"/>
    <mergeCell ref="LT139:LU139"/>
    <mergeCell ref="MH139:MI139"/>
    <mergeCell ref="MZ135:NA135"/>
    <mergeCell ref="NN135:NO135"/>
    <mergeCell ref="KC137:KD137"/>
    <mergeCell ref="KQ137:KR137"/>
    <mergeCell ref="BL137:BM137"/>
    <mergeCell ref="BZ137:CA137"/>
    <mergeCell ref="CN137:CO137"/>
    <mergeCell ref="GV137:GX137"/>
    <mergeCell ref="HK137:HL137"/>
    <mergeCell ref="HY137:HZ137"/>
    <mergeCell ref="IM137:IN137"/>
    <mergeCell ref="JA137:JB137"/>
    <mergeCell ref="JO137:JP137"/>
    <mergeCell ref="KC138:KD138"/>
    <mergeCell ref="KQ138:KR138"/>
    <mergeCell ref="BL138:BM138"/>
    <mergeCell ref="BZ138:CA138"/>
    <mergeCell ref="CN138:CO138"/>
    <mergeCell ref="GV138:GX138"/>
    <mergeCell ref="HK138:HL138"/>
    <mergeCell ref="HY138:HZ138"/>
    <mergeCell ref="IM138:IN138"/>
    <mergeCell ref="JA138:JB138"/>
    <mergeCell ref="JO138:JP138"/>
    <mergeCell ref="KK134:KL134"/>
    <mergeCell ref="KY134:KZ134"/>
    <mergeCell ref="BT134:BU134"/>
    <mergeCell ref="CH134:CI134"/>
    <mergeCell ref="CV134:CW134"/>
    <mergeCell ref="HE134:HF134"/>
    <mergeCell ref="HS134:HT134"/>
    <mergeCell ref="IG134:IH134"/>
    <mergeCell ref="IU134:IV134"/>
    <mergeCell ref="JI134:JJ134"/>
    <mergeCell ref="JW134:JX134"/>
    <mergeCell ref="LN134:LO134"/>
    <mergeCell ref="M135:N135"/>
    <mergeCell ref="AA135:AB135"/>
    <mergeCell ref="AO135:AP135"/>
    <mergeCell ref="BC135:BD135"/>
    <mergeCell ref="DG135:DH135"/>
    <mergeCell ref="DU135:DV135"/>
    <mergeCell ref="EI135:EJ135"/>
    <mergeCell ref="EW135:EX135"/>
    <mergeCell ref="FK135:FL135"/>
    <mergeCell ref="FY135:FZ135"/>
    <mergeCell ref="GM135:GN135"/>
    <mergeCell ref="LN135:LO135"/>
    <mergeCell ref="KK132:KL132"/>
    <mergeCell ref="KY132:KZ132"/>
    <mergeCell ref="BT132:BU132"/>
    <mergeCell ref="CH132:CI132"/>
    <mergeCell ref="CV132:CW132"/>
    <mergeCell ref="HE132:HF132"/>
    <mergeCell ref="HS132:HT132"/>
    <mergeCell ref="IG132:IH132"/>
    <mergeCell ref="IU132:IV132"/>
    <mergeCell ref="JI132:JJ132"/>
    <mergeCell ref="JW132:JX132"/>
    <mergeCell ref="KK133:KL133"/>
    <mergeCell ref="KY133:KZ133"/>
    <mergeCell ref="BT133:BU133"/>
    <mergeCell ref="CH133:CI133"/>
    <mergeCell ref="CV133:CW133"/>
    <mergeCell ref="HE133:HF133"/>
    <mergeCell ref="HS133:HT133"/>
    <mergeCell ref="IG133:IH133"/>
    <mergeCell ref="IU133:IV133"/>
    <mergeCell ref="JI133:JJ133"/>
    <mergeCell ref="JW133:JX133"/>
    <mergeCell ref="HK73:HM73"/>
    <mergeCell ref="HY73:IA73"/>
    <mergeCell ref="IM73:IO73"/>
    <mergeCell ref="JA73:JC73"/>
    <mergeCell ref="JO73:JQ73"/>
    <mergeCell ref="LE73:LG73"/>
    <mergeCell ref="LT73:LW73"/>
    <mergeCell ref="MH73:MK73"/>
    <mergeCell ref="MV73:MY73"/>
    <mergeCell ref="NJ73:NM73"/>
    <mergeCell ref="KK131:KL131"/>
    <mergeCell ref="KY131:KZ131"/>
    <mergeCell ref="BT131:BU131"/>
    <mergeCell ref="CH131:CI131"/>
    <mergeCell ref="CV131:CW131"/>
    <mergeCell ref="HE131:HF131"/>
    <mergeCell ref="HS131:HT131"/>
    <mergeCell ref="IG131:IH131"/>
    <mergeCell ref="IU131:IV131"/>
    <mergeCell ref="JI131:JJ131"/>
    <mergeCell ref="JW131:JX131"/>
    <mergeCell ref="I73:L73"/>
    <mergeCell ref="W73:Z73"/>
    <mergeCell ref="AJ73:AL73"/>
    <mergeCell ref="AX73:AZ73"/>
    <mergeCell ref="KC73:KE73"/>
    <mergeCell ref="KQ73:KS73"/>
    <mergeCell ref="BL73:BN73"/>
    <mergeCell ref="BZ73:CB73"/>
    <mergeCell ref="CN73:CP73"/>
    <mergeCell ref="DC73:DF73"/>
    <mergeCell ref="DP73:DR73"/>
    <mergeCell ref="EE73:EH73"/>
    <mergeCell ref="ES73:EV73"/>
    <mergeCell ref="FG73:FJ73"/>
    <mergeCell ref="FU73:FX73"/>
    <mergeCell ref="GI73:GL73"/>
    <mergeCell ref="GV73:GY73"/>
    <mergeCell ref="JI285:JJ285"/>
    <mergeCell ref="JW285:JX285"/>
    <mergeCell ref="LT285:LU285"/>
    <mergeCell ref="MH285:MI285"/>
    <mergeCell ref="MV285:MW285"/>
    <mergeCell ref="NJ285:NK285"/>
    <mergeCell ref="I287:J287"/>
    <mergeCell ref="M287:N287"/>
    <mergeCell ref="W287:X287"/>
    <mergeCell ref="DC287:DD287"/>
    <mergeCell ref="LT287:LU287"/>
    <mergeCell ref="MH287:MI287"/>
    <mergeCell ref="MV287:MW287"/>
    <mergeCell ref="NJ287:NK287"/>
    <mergeCell ref="I285:J285"/>
    <mergeCell ref="W285:X285"/>
    <mergeCell ref="KK285:KL285"/>
    <mergeCell ref="KY285:KZ285"/>
    <mergeCell ref="BT285:BU285"/>
    <mergeCell ref="CH285:CI285"/>
    <mergeCell ref="CV285:CW285"/>
    <mergeCell ref="DC285:DD285"/>
    <mergeCell ref="EE285:EF285"/>
    <mergeCell ref="ES285:ET285"/>
    <mergeCell ref="FG285:FH285"/>
    <mergeCell ref="FU285:FV285"/>
    <mergeCell ref="GI285:GJ285"/>
    <mergeCell ref="HE285:HF285"/>
    <mergeCell ref="HS285:HT285"/>
    <mergeCell ref="IG285:IH285"/>
    <mergeCell ref="IU285:IV285"/>
    <mergeCell ref="MV283:MW283"/>
    <mergeCell ref="NJ283:NK283"/>
    <mergeCell ref="I284:J284"/>
    <mergeCell ref="W284:X284"/>
    <mergeCell ref="KC284:KD284"/>
    <mergeCell ref="KQ284:KR284"/>
    <mergeCell ref="BL284:BM284"/>
    <mergeCell ref="BZ284:CA284"/>
    <mergeCell ref="CN284:CO284"/>
    <mergeCell ref="DC284:DD284"/>
    <mergeCell ref="EE284:EF284"/>
    <mergeCell ref="ES284:ET284"/>
    <mergeCell ref="FG284:FH284"/>
    <mergeCell ref="FU284:FV284"/>
    <mergeCell ref="GI284:GJ284"/>
    <mergeCell ref="GV284:GX284"/>
    <mergeCell ref="HK284:HL284"/>
    <mergeCell ref="HY284:HZ284"/>
    <mergeCell ref="IM284:IN284"/>
    <mergeCell ref="JA284:JB284"/>
    <mergeCell ref="JO284:JP284"/>
    <mergeCell ref="LT284:LU284"/>
    <mergeCell ref="MH284:MI284"/>
    <mergeCell ref="MV284:MW284"/>
    <mergeCell ref="NJ284:NK284"/>
    <mergeCell ref="I283:J283"/>
    <mergeCell ref="M283:N283"/>
    <mergeCell ref="W283:X283"/>
    <mergeCell ref="KC283:KD283"/>
    <mergeCell ref="KQ283:KR283"/>
    <mergeCell ref="BL283:BM283"/>
    <mergeCell ref="BZ283:CA283"/>
    <mergeCell ref="CN283:CO283"/>
    <mergeCell ref="DC283:DD283"/>
    <mergeCell ref="EE283:EF283"/>
    <mergeCell ref="ES283:ET283"/>
    <mergeCell ref="FG283:FH283"/>
    <mergeCell ref="FU283:FV283"/>
    <mergeCell ref="GI283:GJ283"/>
    <mergeCell ref="GV283:GX283"/>
    <mergeCell ref="HK283:HL283"/>
    <mergeCell ref="HY283:HZ283"/>
    <mergeCell ref="LX279:LY279"/>
    <mergeCell ref="ML279:MM279"/>
    <mergeCell ref="IM283:IN283"/>
    <mergeCell ref="JA283:JB283"/>
    <mergeCell ref="JO283:JP283"/>
    <mergeCell ref="LT283:LU283"/>
    <mergeCell ref="MH283:MI283"/>
    <mergeCell ref="MZ279:NA279"/>
    <mergeCell ref="NN279:NO279"/>
    <mergeCell ref="KC281:KD281"/>
    <mergeCell ref="KQ281:KR281"/>
    <mergeCell ref="BL281:BM281"/>
    <mergeCell ref="BZ281:CA281"/>
    <mergeCell ref="CN281:CO281"/>
    <mergeCell ref="GV281:GX281"/>
    <mergeCell ref="HK281:HL281"/>
    <mergeCell ref="HY281:HZ281"/>
    <mergeCell ref="IM281:IN281"/>
    <mergeCell ref="JA281:JB281"/>
    <mergeCell ref="JO281:JP281"/>
    <mergeCell ref="KC282:KD282"/>
    <mergeCell ref="KQ282:KR282"/>
    <mergeCell ref="BL282:BM282"/>
    <mergeCell ref="BZ282:CA282"/>
    <mergeCell ref="CN282:CO282"/>
    <mergeCell ref="GV282:GX282"/>
    <mergeCell ref="HK282:HL282"/>
    <mergeCell ref="HY282:HZ282"/>
    <mergeCell ref="IM282:IN282"/>
    <mergeCell ref="JA282:JB282"/>
    <mergeCell ref="JO282:JP282"/>
    <mergeCell ref="KK278:KL278"/>
    <mergeCell ref="KY278:KZ278"/>
    <mergeCell ref="BT278:BU278"/>
    <mergeCell ref="CH278:CI278"/>
    <mergeCell ref="CV278:CW278"/>
    <mergeCell ref="HE278:HF278"/>
    <mergeCell ref="HS278:HT278"/>
    <mergeCell ref="IG278:IH278"/>
    <mergeCell ref="IU278:IV278"/>
    <mergeCell ref="JI278:JJ278"/>
    <mergeCell ref="JW278:JX278"/>
    <mergeCell ref="LN278:LO278"/>
    <mergeCell ref="M279:N279"/>
    <mergeCell ref="AA279:AB279"/>
    <mergeCell ref="AO279:AP279"/>
    <mergeCell ref="BC279:BD279"/>
    <mergeCell ref="DG279:DH279"/>
    <mergeCell ref="DU279:DV279"/>
    <mergeCell ref="EI279:EJ279"/>
    <mergeCell ref="EW279:EX279"/>
    <mergeCell ref="FK279:FL279"/>
    <mergeCell ref="FY279:FZ279"/>
    <mergeCell ref="GM279:GN279"/>
    <mergeCell ref="LN279:LO279"/>
    <mergeCell ref="KK276:KL276"/>
    <mergeCell ref="KY276:KZ276"/>
    <mergeCell ref="BT276:BU276"/>
    <mergeCell ref="CH276:CI276"/>
    <mergeCell ref="CV276:CW276"/>
    <mergeCell ref="HE276:HF276"/>
    <mergeCell ref="HS276:HT276"/>
    <mergeCell ref="IG276:IH276"/>
    <mergeCell ref="IU276:IV276"/>
    <mergeCell ref="JI276:JJ276"/>
    <mergeCell ref="JW276:JX276"/>
    <mergeCell ref="KK277:KL277"/>
    <mergeCell ref="KY277:KZ277"/>
    <mergeCell ref="BT277:BU277"/>
    <mergeCell ref="CH277:CI277"/>
    <mergeCell ref="CV277:CW277"/>
    <mergeCell ref="HE277:HF277"/>
    <mergeCell ref="HS277:HT277"/>
    <mergeCell ref="IG277:IH277"/>
    <mergeCell ref="IU277:IV277"/>
    <mergeCell ref="JI277:JJ277"/>
    <mergeCell ref="JW277:JX277"/>
    <mergeCell ref="HK217:HM217"/>
    <mergeCell ref="HY217:IA217"/>
    <mergeCell ref="IM217:IO217"/>
    <mergeCell ref="JA217:JC217"/>
    <mergeCell ref="JO217:JQ217"/>
    <mergeCell ref="LE217:LG217"/>
    <mergeCell ref="LT217:LW217"/>
    <mergeCell ref="MH217:MK217"/>
    <mergeCell ref="MV217:MY217"/>
    <mergeCell ref="NJ217:NM217"/>
    <mergeCell ref="KK275:KL275"/>
    <mergeCell ref="KY275:KZ275"/>
    <mergeCell ref="BT275:BU275"/>
    <mergeCell ref="CH275:CI275"/>
    <mergeCell ref="CV275:CW275"/>
    <mergeCell ref="HE275:HF275"/>
    <mergeCell ref="HS275:HT275"/>
    <mergeCell ref="IG275:IH275"/>
    <mergeCell ref="IU275:IV275"/>
    <mergeCell ref="JI275:JJ275"/>
    <mergeCell ref="JW275:JX275"/>
    <mergeCell ref="I217:L217"/>
    <mergeCell ref="W217:Z217"/>
    <mergeCell ref="AJ217:AL217"/>
    <mergeCell ref="AX217:AZ217"/>
    <mergeCell ref="KC217:KE217"/>
    <mergeCell ref="KQ217:KS217"/>
    <mergeCell ref="BL217:BN217"/>
    <mergeCell ref="BZ217:CB217"/>
    <mergeCell ref="CN217:CP217"/>
    <mergeCell ref="DC217:DF217"/>
    <mergeCell ref="DP217:DR217"/>
    <mergeCell ref="EE217:EH217"/>
    <mergeCell ref="ES217:EV217"/>
    <mergeCell ref="FG217:FJ217"/>
    <mergeCell ref="FU217:FX217"/>
    <mergeCell ref="GI217:GL217"/>
    <mergeCell ref="GV217:GY217"/>
    <mergeCell ref="NJ431:NK431"/>
    <mergeCell ref="MV431:MW431"/>
    <mergeCell ref="MH431:MI431"/>
    <mergeCell ref="LT431:LU431"/>
    <mergeCell ref="I429:J429"/>
    <mergeCell ref="W429:X429"/>
    <mergeCell ref="KK429:KL429"/>
    <mergeCell ref="KY429:KZ429"/>
    <mergeCell ref="BT429:BU429"/>
    <mergeCell ref="CH429:CI429"/>
    <mergeCell ref="CV429:CW429"/>
    <mergeCell ref="DC429:DD429"/>
    <mergeCell ref="IG429:IH429"/>
    <mergeCell ref="IU429:IV429"/>
    <mergeCell ref="JI429:JJ429"/>
    <mergeCell ref="JW429:JX429"/>
    <mergeCell ref="NJ429:NK429"/>
    <mergeCell ref="MV429:MW429"/>
    <mergeCell ref="MH429:MI429"/>
    <mergeCell ref="LT429:LU429"/>
    <mergeCell ref="FG429:FH429"/>
    <mergeCell ref="I428:J428"/>
    <mergeCell ref="W428:X428"/>
    <mergeCell ref="KC428:KD428"/>
    <mergeCell ref="KQ428:KR428"/>
    <mergeCell ref="BL428:BM428"/>
    <mergeCell ref="BZ428:CA428"/>
    <mergeCell ref="CN428:CO428"/>
    <mergeCell ref="DC428:DD428"/>
    <mergeCell ref="HY428:HZ428"/>
    <mergeCell ref="IM428:IN428"/>
    <mergeCell ref="FU429:FV429"/>
    <mergeCell ref="GI429:GJ429"/>
    <mergeCell ref="HE429:HF429"/>
    <mergeCell ref="HS429:HT429"/>
    <mergeCell ref="EE429:EF429"/>
    <mergeCell ref="ES429:ET429"/>
    <mergeCell ref="I431:J431"/>
    <mergeCell ref="M431:N431"/>
    <mergeCell ref="W431:X431"/>
    <mergeCell ref="DC431:DD431"/>
    <mergeCell ref="I427:J427"/>
    <mergeCell ref="M427:N427"/>
    <mergeCell ref="W427:X427"/>
    <mergeCell ref="KC427:KD427"/>
    <mergeCell ref="KQ427:KR427"/>
    <mergeCell ref="BL427:BM427"/>
    <mergeCell ref="BZ427:CA427"/>
    <mergeCell ref="CN427:CO427"/>
    <mergeCell ref="DC427:DD427"/>
    <mergeCell ref="HY427:HZ427"/>
    <mergeCell ref="IM427:IN427"/>
    <mergeCell ref="JA427:JB427"/>
    <mergeCell ref="JO427:JP427"/>
    <mergeCell ref="NJ427:NK427"/>
    <mergeCell ref="MV427:MW427"/>
    <mergeCell ref="MH427:MI427"/>
    <mergeCell ref="LT427:LU427"/>
    <mergeCell ref="FG427:FH427"/>
    <mergeCell ref="FU427:FV427"/>
    <mergeCell ref="GI427:GJ427"/>
    <mergeCell ref="GV427:GX427"/>
    <mergeCell ref="HK427:HL427"/>
    <mergeCell ref="EE427:EF427"/>
    <mergeCell ref="ES427:ET427"/>
    <mergeCell ref="KC426:KD426"/>
    <mergeCell ref="KQ426:KR426"/>
    <mergeCell ref="BL426:BM426"/>
    <mergeCell ref="BZ426:CA426"/>
    <mergeCell ref="CN426:CO426"/>
    <mergeCell ref="HY426:HZ426"/>
    <mergeCell ref="IM426:IN426"/>
    <mergeCell ref="JA426:JB426"/>
    <mergeCell ref="JO426:JP426"/>
    <mergeCell ref="GV426:GX426"/>
    <mergeCell ref="HK426:HL426"/>
    <mergeCell ref="JA428:JB428"/>
    <mergeCell ref="JO428:JP428"/>
    <mergeCell ref="NJ428:NK428"/>
    <mergeCell ref="MV428:MW428"/>
    <mergeCell ref="MH428:MI428"/>
    <mergeCell ref="LT428:LU428"/>
    <mergeCell ref="FG428:FH428"/>
    <mergeCell ref="FU428:FV428"/>
    <mergeCell ref="GI428:GJ428"/>
    <mergeCell ref="GV428:GX428"/>
    <mergeCell ref="HK428:HL428"/>
    <mergeCell ref="EE428:EF428"/>
    <mergeCell ref="ES428:ET428"/>
    <mergeCell ref="LN422:LO422"/>
    <mergeCell ref="HE422:HF422"/>
    <mergeCell ref="HS422:HT422"/>
    <mergeCell ref="M423:N423"/>
    <mergeCell ref="AA423:AB423"/>
    <mergeCell ref="AO423:AP423"/>
    <mergeCell ref="BC423:BD423"/>
    <mergeCell ref="DG423:DH423"/>
    <mergeCell ref="DU423:DV423"/>
    <mergeCell ref="EI423:EJ423"/>
    <mergeCell ref="EW423:EX423"/>
    <mergeCell ref="KC425:KD425"/>
    <mergeCell ref="KQ425:KR425"/>
    <mergeCell ref="BL425:BM425"/>
    <mergeCell ref="BZ425:CA425"/>
    <mergeCell ref="CN425:CO425"/>
    <mergeCell ref="HY425:HZ425"/>
    <mergeCell ref="IM425:IN425"/>
    <mergeCell ref="JA425:JB425"/>
    <mergeCell ref="JO425:JP425"/>
    <mergeCell ref="GV425:GX425"/>
    <mergeCell ref="HK425:HL425"/>
    <mergeCell ref="BT421:BU421"/>
    <mergeCell ref="CH421:CI421"/>
    <mergeCell ref="CV421:CW421"/>
    <mergeCell ref="IG421:IH421"/>
    <mergeCell ref="IU421:IV421"/>
    <mergeCell ref="JI421:JJ421"/>
    <mergeCell ref="JW421:JX421"/>
    <mergeCell ref="HE421:HF421"/>
    <mergeCell ref="HS421:HT421"/>
    <mergeCell ref="KK422:KL422"/>
    <mergeCell ref="KY422:KZ422"/>
    <mergeCell ref="BT422:BU422"/>
    <mergeCell ref="CH422:CI422"/>
    <mergeCell ref="CV422:CW422"/>
    <mergeCell ref="IG422:IH422"/>
    <mergeCell ref="IU422:IV422"/>
    <mergeCell ref="JI422:JJ422"/>
    <mergeCell ref="JW422:JX422"/>
    <mergeCell ref="KK419:KL419"/>
    <mergeCell ref="KY419:KZ419"/>
    <mergeCell ref="BT419:BU419"/>
    <mergeCell ref="CH419:CI419"/>
    <mergeCell ref="CV419:CW419"/>
    <mergeCell ref="IG419:IH419"/>
    <mergeCell ref="IU419:IV419"/>
    <mergeCell ref="JI419:JJ419"/>
    <mergeCell ref="JW419:JX419"/>
    <mergeCell ref="HE419:HF419"/>
    <mergeCell ref="HS419:HT419"/>
    <mergeCell ref="NN423:NO423"/>
    <mergeCell ref="MZ423:NA423"/>
    <mergeCell ref="ML423:MM423"/>
    <mergeCell ref="LX423:LY423"/>
    <mergeCell ref="LN423:LO423"/>
    <mergeCell ref="FK423:FL423"/>
    <mergeCell ref="FY423:FZ423"/>
    <mergeCell ref="GM423:GN423"/>
    <mergeCell ref="KK420:KL420"/>
    <mergeCell ref="KY420:KZ420"/>
    <mergeCell ref="BT420:BU420"/>
    <mergeCell ref="CH420:CI420"/>
    <mergeCell ref="CV420:CW420"/>
    <mergeCell ref="IG420:IH420"/>
    <mergeCell ref="IU420:IV420"/>
    <mergeCell ref="JI420:JJ420"/>
    <mergeCell ref="JW420:JX420"/>
    <mergeCell ref="HE420:HF420"/>
    <mergeCell ref="HS420:HT420"/>
    <mergeCell ref="KK421:KL421"/>
    <mergeCell ref="KY421:KZ421"/>
    <mergeCell ref="I361:L361"/>
    <mergeCell ref="W361:Z361"/>
    <mergeCell ref="AJ361:AL361"/>
    <mergeCell ref="AX361:AZ361"/>
    <mergeCell ref="KC361:KE361"/>
    <mergeCell ref="KQ361:KS361"/>
    <mergeCell ref="BL361:BN361"/>
    <mergeCell ref="BZ361:CB361"/>
    <mergeCell ref="CN361:CP361"/>
    <mergeCell ref="DC361:DF361"/>
    <mergeCell ref="DP361:DR361"/>
    <mergeCell ref="HY361:IA361"/>
    <mergeCell ref="IM361:IO361"/>
    <mergeCell ref="JA361:JC361"/>
    <mergeCell ref="JO361:JQ361"/>
    <mergeCell ref="NJ361:NM361"/>
    <mergeCell ref="MV361:MY361"/>
    <mergeCell ref="MH361:MK361"/>
    <mergeCell ref="LT361:LW361"/>
    <mergeCell ref="LE361:LG361"/>
    <mergeCell ref="FG361:FJ361"/>
    <mergeCell ref="FU361:FX361"/>
    <mergeCell ref="GI361:GL361"/>
    <mergeCell ref="GV361:GY361"/>
    <mergeCell ref="HK361:HM361"/>
    <mergeCell ref="EE361:EH361"/>
    <mergeCell ref="ES361:EV361"/>
    <mergeCell ref="LT725:LU725"/>
    <mergeCell ref="I724:J724"/>
    <mergeCell ref="M724:N724"/>
    <mergeCell ref="I725:J725"/>
    <mergeCell ref="M725:N725"/>
    <mergeCell ref="W725:X725"/>
    <mergeCell ref="DC725:DD725"/>
    <mergeCell ref="NJ725:NK725"/>
    <mergeCell ref="MV725:MW725"/>
    <mergeCell ref="MH725:MI725"/>
    <mergeCell ref="I723:J723"/>
    <mergeCell ref="M723:N723"/>
    <mergeCell ref="W723:X723"/>
    <mergeCell ref="DC723:DD723"/>
    <mergeCell ref="NJ723:NK723"/>
    <mergeCell ref="MV723:MW723"/>
    <mergeCell ref="MH723:MI723"/>
    <mergeCell ref="LT723:LU723"/>
    <mergeCell ref="W721:X721"/>
    <mergeCell ref="KK721:KL721"/>
    <mergeCell ref="KY721:KZ721"/>
    <mergeCell ref="BT721:BU721"/>
    <mergeCell ref="CH721:CI721"/>
    <mergeCell ref="CV721:CW721"/>
    <mergeCell ref="DC721:DD721"/>
    <mergeCell ref="IG721:IH721"/>
    <mergeCell ref="I720:J720"/>
    <mergeCell ref="W720:X720"/>
    <mergeCell ref="KC720:KD720"/>
    <mergeCell ref="KQ720:KR720"/>
    <mergeCell ref="BL720:BM720"/>
    <mergeCell ref="BZ720:CA720"/>
    <mergeCell ref="CN720:CO720"/>
    <mergeCell ref="DC720:DD720"/>
    <mergeCell ref="HY720:HZ720"/>
    <mergeCell ref="IM720:IN720"/>
    <mergeCell ref="JA720:JB720"/>
    <mergeCell ref="JO720:JP720"/>
    <mergeCell ref="NJ720:NK720"/>
    <mergeCell ref="MV720:MW720"/>
    <mergeCell ref="MH720:MI720"/>
    <mergeCell ref="LT720:LU720"/>
    <mergeCell ref="IU721:IV721"/>
    <mergeCell ref="JI721:JJ721"/>
    <mergeCell ref="JW721:JX721"/>
    <mergeCell ref="NJ721:NK721"/>
    <mergeCell ref="MV721:MW721"/>
    <mergeCell ref="MH721:MI721"/>
    <mergeCell ref="LT721:LU721"/>
    <mergeCell ref="I719:J719"/>
    <mergeCell ref="M719:N719"/>
    <mergeCell ref="W719:X719"/>
    <mergeCell ref="KC719:KD719"/>
    <mergeCell ref="KQ719:KR719"/>
    <mergeCell ref="BL719:BM719"/>
    <mergeCell ref="BZ719:CA719"/>
    <mergeCell ref="CN719:CO719"/>
    <mergeCell ref="DC719:DD719"/>
    <mergeCell ref="HY719:HZ719"/>
    <mergeCell ref="IM719:IN719"/>
    <mergeCell ref="JA719:JB719"/>
    <mergeCell ref="JO719:JP719"/>
    <mergeCell ref="NJ719:NK719"/>
    <mergeCell ref="MV719:MW719"/>
    <mergeCell ref="MH719:MI719"/>
    <mergeCell ref="LT719:LU719"/>
    <mergeCell ref="I721:J721"/>
    <mergeCell ref="KC717:KD717"/>
    <mergeCell ref="KQ717:KR717"/>
    <mergeCell ref="BL717:BM717"/>
    <mergeCell ref="BZ717:CA717"/>
    <mergeCell ref="CN717:CO717"/>
    <mergeCell ref="HY717:HZ717"/>
    <mergeCell ref="IM717:IN717"/>
    <mergeCell ref="JA717:JB717"/>
    <mergeCell ref="JO717:JP717"/>
    <mergeCell ref="KC718:KD718"/>
    <mergeCell ref="KQ718:KR718"/>
    <mergeCell ref="BL718:BM718"/>
    <mergeCell ref="BZ718:CA718"/>
    <mergeCell ref="CN718:CO718"/>
    <mergeCell ref="HY718:HZ718"/>
    <mergeCell ref="IM718:IN718"/>
    <mergeCell ref="JA718:JB718"/>
    <mergeCell ref="JO718:JP718"/>
    <mergeCell ref="CH713:CI713"/>
    <mergeCell ref="CV713:CW713"/>
    <mergeCell ref="IG713:IH713"/>
    <mergeCell ref="IU713:IV713"/>
    <mergeCell ref="JI713:JJ713"/>
    <mergeCell ref="JW713:JX713"/>
    <mergeCell ref="LN714:LO714"/>
    <mergeCell ref="M715:N715"/>
    <mergeCell ref="AA715:AB715"/>
    <mergeCell ref="AO715:AP715"/>
    <mergeCell ref="BC715:BD715"/>
    <mergeCell ref="DG715:DH715"/>
    <mergeCell ref="DU715:DV715"/>
    <mergeCell ref="NN715:NO715"/>
    <mergeCell ref="MZ715:NA715"/>
    <mergeCell ref="ML715:MM715"/>
    <mergeCell ref="LX715:LY715"/>
    <mergeCell ref="LN715:LO715"/>
    <mergeCell ref="KK714:KL714"/>
    <mergeCell ref="KY714:KZ714"/>
    <mergeCell ref="BT714:BU714"/>
    <mergeCell ref="CH714:CI714"/>
    <mergeCell ref="CV714:CW714"/>
    <mergeCell ref="IG714:IH714"/>
    <mergeCell ref="IU714:IV714"/>
    <mergeCell ref="JI714:JJ714"/>
    <mergeCell ref="JW714:JX714"/>
    <mergeCell ref="KK713:KL713"/>
    <mergeCell ref="KY713:KZ713"/>
    <mergeCell ref="BT713:BU713"/>
    <mergeCell ref="LE653:LG653"/>
    <mergeCell ref="HP653:HR653"/>
    <mergeCell ref="HS653:HU653"/>
    <mergeCell ref="KK711:KL711"/>
    <mergeCell ref="KY711:KZ711"/>
    <mergeCell ref="BT711:BU711"/>
    <mergeCell ref="CH711:CI711"/>
    <mergeCell ref="CV711:CW711"/>
    <mergeCell ref="IG711:IH711"/>
    <mergeCell ref="IU711:IV711"/>
    <mergeCell ref="JI711:JJ711"/>
    <mergeCell ref="JW711:JX711"/>
    <mergeCell ref="DC653:DF653"/>
    <mergeCell ref="DP653:DR653"/>
    <mergeCell ref="HY653:IA653"/>
    <mergeCell ref="IM653:IO653"/>
    <mergeCell ref="JA653:JC653"/>
    <mergeCell ref="JO653:JQ653"/>
    <mergeCell ref="HB653:HD653"/>
    <mergeCell ref="HE653:HG653"/>
    <mergeCell ref="NJ653:NM653"/>
    <mergeCell ref="MV653:MY653"/>
    <mergeCell ref="MH653:MK653"/>
    <mergeCell ref="LT799:LU799"/>
    <mergeCell ref="I798:J798"/>
    <mergeCell ref="M798:N798"/>
    <mergeCell ref="I799:J799"/>
    <mergeCell ref="M799:N799"/>
    <mergeCell ref="W799:X799"/>
    <mergeCell ref="DC799:DD799"/>
    <mergeCell ref="NJ799:NK799"/>
    <mergeCell ref="MV799:MW799"/>
    <mergeCell ref="MH799:MI799"/>
    <mergeCell ref="I653:L653"/>
    <mergeCell ref="W653:Z653"/>
    <mergeCell ref="AJ653:AL653"/>
    <mergeCell ref="AX653:AZ653"/>
    <mergeCell ref="KC653:KE653"/>
    <mergeCell ref="KQ653:KS653"/>
    <mergeCell ref="BL653:BN653"/>
    <mergeCell ref="BZ653:CB653"/>
    <mergeCell ref="CN653:CP653"/>
    <mergeCell ref="LT653:LW653"/>
    <mergeCell ref="KK712:KL712"/>
    <mergeCell ref="KY712:KZ712"/>
    <mergeCell ref="BT712:BU712"/>
    <mergeCell ref="CH712:CI712"/>
    <mergeCell ref="CV712:CW712"/>
    <mergeCell ref="IG712:IH712"/>
    <mergeCell ref="IU712:IV712"/>
    <mergeCell ref="JI712:JJ712"/>
    <mergeCell ref="JW712:JX712"/>
    <mergeCell ref="IU795:IV795"/>
    <mergeCell ref="JI795:JJ795"/>
    <mergeCell ref="JW795:JX795"/>
    <mergeCell ref="NJ795:NK795"/>
    <mergeCell ref="MV795:MW795"/>
    <mergeCell ref="MH795:MI795"/>
    <mergeCell ref="LT795:LU795"/>
    <mergeCell ref="I797:J797"/>
    <mergeCell ref="M797:N797"/>
    <mergeCell ref="W797:X797"/>
    <mergeCell ref="DC797:DD797"/>
    <mergeCell ref="NJ797:NK797"/>
    <mergeCell ref="MV797:MW797"/>
    <mergeCell ref="MH797:MI797"/>
    <mergeCell ref="LT797:LU797"/>
    <mergeCell ref="I795:J795"/>
    <mergeCell ref="W795:X795"/>
    <mergeCell ref="KK795:KL795"/>
    <mergeCell ref="KY795:KZ795"/>
    <mergeCell ref="BT795:BU795"/>
    <mergeCell ref="CH795:CI795"/>
    <mergeCell ref="CV795:CW795"/>
    <mergeCell ref="DC795:DD795"/>
    <mergeCell ref="IG795:IH795"/>
    <mergeCell ref="NJ793:NK793"/>
    <mergeCell ref="MV793:MW793"/>
    <mergeCell ref="MH793:MI793"/>
    <mergeCell ref="LT793:LU793"/>
    <mergeCell ref="I794:J794"/>
    <mergeCell ref="W794:X794"/>
    <mergeCell ref="KC794:KD794"/>
    <mergeCell ref="KQ794:KR794"/>
    <mergeCell ref="BL794:BM794"/>
    <mergeCell ref="BZ794:CA794"/>
    <mergeCell ref="CN794:CO794"/>
    <mergeCell ref="DC794:DD794"/>
    <mergeCell ref="HY794:HZ794"/>
    <mergeCell ref="IM794:IN794"/>
    <mergeCell ref="JA794:JB794"/>
    <mergeCell ref="JO794:JP794"/>
    <mergeCell ref="NJ794:NK794"/>
    <mergeCell ref="MV794:MW794"/>
    <mergeCell ref="MH794:MI794"/>
    <mergeCell ref="LT794:LU794"/>
    <mergeCell ref="IM791:IN791"/>
    <mergeCell ref="JA791:JB791"/>
    <mergeCell ref="JO791:JP791"/>
    <mergeCell ref="KC792:KD792"/>
    <mergeCell ref="KQ792:KR792"/>
    <mergeCell ref="BL792:BM792"/>
    <mergeCell ref="BZ792:CA792"/>
    <mergeCell ref="CN792:CO792"/>
    <mergeCell ref="HY792:HZ792"/>
    <mergeCell ref="IM792:IN792"/>
    <mergeCell ref="JA792:JB792"/>
    <mergeCell ref="JO792:JP792"/>
    <mergeCell ref="CN793:CO793"/>
    <mergeCell ref="DC793:DD793"/>
    <mergeCell ref="HY793:HZ793"/>
    <mergeCell ref="IM793:IN793"/>
    <mergeCell ref="JA793:JB793"/>
    <mergeCell ref="JO793:JP793"/>
    <mergeCell ref="KQ793:KR793"/>
    <mergeCell ref="BL793:BM793"/>
    <mergeCell ref="BZ793:CA793"/>
    <mergeCell ref="IG786:IH786"/>
    <mergeCell ref="IU786:IV786"/>
    <mergeCell ref="JI786:JJ786"/>
    <mergeCell ref="JW786:JX786"/>
    <mergeCell ref="KK787:KL787"/>
    <mergeCell ref="KY787:KZ787"/>
    <mergeCell ref="BT787:BU787"/>
    <mergeCell ref="CH787:CI787"/>
    <mergeCell ref="CV787:CW787"/>
    <mergeCell ref="IG787:IH787"/>
    <mergeCell ref="IU787:IV787"/>
    <mergeCell ref="JI787:JJ787"/>
    <mergeCell ref="JW787:JX787"/>
    <mergeCell ref="CN727:CP727"/>
    <mergeCell ref="LT727:LW727"/>
    <mergeCell ref="LE727:LG727"/>
    <mergeCell ref="HP727:HR727"/>
    <mergeCell ref="HS727:HU727"/>
    <mergeCell ref="KK785:KL785"/>
    <mergeCell ref="KY785:KZ785"/>
    <mergeCell ref="BT785:BU785"/>
    <mergeCell ref="CH785:CI785"/>
    <mergeCell ref="CV785:CW785"/>
    <mergeCell ref="IG785:IH785"/>
    <mergeCell ref="IU785:IV785"/>
    <mergeCell ref="JI785:JJ785"/>
    <mergeCell ref="JW785:JX785"/>
    <mergeCell ref="DC727:DF727"/>
    <mergeCell ref="JO727:JQ727"/>
    <mergeCell ref="DP727:DR727"/>
    <mergeCell ref="HY727:IA727"/>
    <mergeCell ref="IM727:IO727"/>
    <mergeCell ref="AJ875:AL875"/>
    <mergeCell ref="AX875:AZ875"/>
    <mergeCell ref="NN789:NO789"/>
    <mergeCell ref="MZ789:NA789"/>
    <mergeCell ref="ML789:MM789"/>
    <mergeCell ref="LX789:LY789"/>
    <mergeCell ref="LN789:LO789"/>
    <mergeCell ref="KK788:KL788"/>
    <mergeCell ref="KY788:KZ788"/>
    <mergeCell ref="BT788:BU788"/>
    <mergeCell ref="CH788:CI788"/>
    <mergeCell ref="CV788:CW788"/>
    <mergeCell ref="LN788:LO788"/>
    <mergeCell ref="M789:N789"/>
    <mergeCell ref="AA789:AB789"/>
    <mergeCell ref="AO789:AP789"/>
    <mergeCell ref="BC789:BD789"/>
    <mergeCell ref="DG789:DH789"/>
    <mergeCell ref="DU789:DV789"/>
    <mergeCell ref="IG788:IH788"/>
    <mergeCell ref="IU788:IV788"/>
    <mergeCell ref="JI788:JJ788"/>
    <mergeCell ref="JO875:JQ875"/>
    <mergeCell ref="NJ875:NM875"/>
    <mergeCell ref="MV875:MY875"/>
    <mergeCell ref="KK859:KL859"/>
    <mergeCell ref="KY859:KZ859"/>
    <mergeCell ref="BT859:BU859"/>
    <mergeCell ref="CH859:CI859"/>
    <mergeCell ref="CV859:CW859"/>
    <mergeCell ref="CN791:CO791"/>
    <mergeCell ref="HY791:HZ791"/>
    <mergeCell ref="NJ727:NM727"/>
    <mergeCell ref="MV727:MY727"/>
    <mergeCell ref="CH786:CI786"/>
    <mergeCell ref="CV786:CW786"/>
    <mergeCell ref="BZ791:CA791"/>
    <mergeCell ref="M937:N937"/>
    <mergeCell ref="AA937:AB937"/>
    <mergeCell ref="AO937:AP937"/>
    <mergeCell ref="BC937:BD937"/>
    <mergeCell ref="KK933:KL933"/>
    <mergeCell ref="KY933:KZ933"/>
    <mergeCell ref="I946:J946"/>
    <mergeCell ref="MH727:MK727"/>
    <mergeCell ref="I1020:J1020"/>
    <mergeCell ref="M1020:N1020"/>
    <mergeCell ref="I1021:J1021"/>
    <mergeCell ref="M1021:N1021"/>
    <mergeCell ref="W1021:X1021"/>
    <mergeCell ref="KK1007:KL1007"/>
    <mergeCell ref="KY1007:KZ1007"/>
    <mergeCell ref="M1011:N1011"/>
    <mergeCell ref="AA1011:AB1011"/>
    <mergeCell ref="I727:L727"/>
    <mergeCell ref="W727:Z727"/>
    <mergeCell ref="AJ727:AL727"/>
    <mergeCell ref="AX727:AZ727"/>
    <mergeCell ref="KC727:KE727"/>
    <mergeCell ref="KQ727:KS727"/>
    <mergeCell ref="BL727:BN727"/>
    <mergeCell ref="BZ727:CB727"/>
    <mergeCell ref="KK786:KL786"/>
    <mergeCell ref="KY786:KZ786"/>
    <mergeCell ref="JA727:JC727"/>
    <mergeCell ref="KC1013:KD1013"/>
    <mergeCell ref="KQ1013:KR1013"/>
    <mergeCell ref="BL1013:BM1013"/>
    <mergeCell ref="KK935:KL935"/>
    <mergeCell ref="KY935:KZ935"/>
    <mergeCell ref="BT935:BU935"/>
    <mergeCell ref="KC939:KD939"/>
    <mergeCell ref="M941:N941"/>
    <mergeCell ref="W941:X941"/>
    <mergeCell ref="KC941:KD941"/>
    <mergeCell ref="KQ941:KR941"/>
    <mergeCell ref="BL941:BM941"/>
    <mergeCell ref="KC940:KD940"/>
    <mergeCell ref="KQ940:KR940"/>
    <mergeCell ref="BL940:BM940"/>
    <mergeCell ref="M946:N946"/>
    <mergeCell ref="KQ791:KR791"/>
    <mergeCell ref="BL791:BM791"/>
    <mergeCell ref="CH1009:CI1009"/>
    <mergeCell ref="CV1009:CW1009"/>
    <mergeCell ref="IG1009:IH1009"/>
    <mergeCell ref="IU1009:IV1009"/>
    <mergeCell ref="BZ939:CA939"/>
    <mergeCell ref="CN939:CO939"/>
    <mergeCell ref="HY939:HZ939"/>
    <mergeCell ref="IM939:IN939"/>
    <mergeCell ref="JA939:JB939"/>
    <mergeCell ref="KC875:KE875"/>
    <mergeCell ref="KQ875:KS875"/>
    <mergeCell ref="BL875:BN875"/>
    <mergeCell ref="W947:X947"/>
    <mergeCell ref="LN1010:LO1010"/>
    <mergeCell ref="JW1010:JX1010"/>
    <mergeCell ref="IU1010:IV1010"/>
    <mergeCell ref="BT1007:BU1007"/>
    <mergeCell ref="CH1007:CI1007"/>
    <mergeCell ref="CV1007:CW1007"/>
    <mergeCell ref="IG1007:IH1007"/>
    <mergeCell ref="IU1007:IV1007"/>
    <mergeCell ref="JI1007:JJ1007"/>
    <mergeCell ref="JW1007:JX1007"/>
    <mergeCell ref="BZ949:CB949"/>
    <mergeCell ref="CN949:CP949"/>
    <mergeCell ref="DC949:DF949"/>
    <mergeCell ref="DP949:DR949"/>
    <mergeCell ref="BT786:BU786"/>
    <mergeCell ref="I793:J793"/>
    <mergeCell ref="M793:N793"/>
    <mergeCell ref="W793:X793"/>
    <mergeCell ref="KC793:KD793"/>
    <mergeCell ref="I949:L949"/>
    <mergeCell ref="W949:Z949"/>
    <mergeCell ref="AJ949:AL949"/>
    <mergeCell ref="AX949:AZ949"/>
    <mergeCell ref="KC949:KE949"/>
    <mergeCell ref="KQ949:KS949"/>
    <mergeCell ref="BL949:BN949"/>
    <mergeCell ref="KK1008:KL1008"/>
    <mergeCell ref="KY1008:KZ1008"/>
    <mergeCell ref="JW788:JX788"/>
    <mergeCell ref="KC791:KD791"/>
    <mergeCell ref="I875:L875"/>
    <mergeCell ref="W875:Z875"/>
    <mergeCell ref="JI1009:JJ1009"/>
    <mergeCell ref="JW1009:JX1009"/>
    <mergeCell ref="LN1011:LO1011"/>
    <mergeCell ref="LX1011:LY1011"/>
    <mergeCell ref="ML1011:MM1011"/>
    <mergeCell ref="MZ1011:NA1011"/>
    <mergeCell ref="NN1011:NO1011"/>
    <mergeCell ref="KK1010:KL1010"/>
    <mergeCell ref="KY1010:KZ1010"/>
    <mergeCell ref="BT1009:BU1009"/>
    <mergeCell ref="MV949:MY949"/>
    <mergeCell ref="BT1008:BU1008"/>
    <mergeCell ref="I1016:J1016"/>
    <mergeCell ref="W1016:X1016"/>
    <mergeCell ref="KC1016:KD1016"/>
    <mergeCell ref="KQ1016:KR1016"/>
    <mergeCell ref="BL1016:BM1016"/>
    <mergeCell ref="AO1011:AP1011"/>
    <mergeCell ref="BC1011:BD1011"/>
    <mergeCell ref="KC1014:KD1014"/>
    <mergeCell ref="KK1009:KL1009"/>
    <mergeCell ref="KY1009:KZ1009"/>
    <mergeCell ref="MH949:MK949"/>
    <mergeCell ref="LT949:LW949"/>
    <mergeCell ref="LE949:LG949"/>
    <mergeCell ref="HP949:HR949"/>
    <mergeCell ref="HS949:HU949"/>
    <mergeCell ref="NJ949:NM949"/>
    <mergeCell ref="BZ1014:CA1014"/>
    <mergeCell ref="CN1014:CO1014"/>
    <mergeCell ref="HY1014:HZ1014"/>
    <mergeCell ref="IM1014:IN1014"/>
    <mergeCell ref="JA1014:JB1014"/>
    <mergeCell ref="JO1014:JP1014"/>
    <mergeCell ref="BZ1013:CA1013"/>
    <mergeCell ref="CN1013:CO1013"/>
    <mergeCell ref="HY1013:HZ1013"/>
    <mergeCell ref="IM1013:IN1013"/>
    <mergeCell ref="JA1013:JB1013"/>
    <mergeCell ref="JO1013:JP1013"/>
    <mergeCell ref="KQ1014:KR1014"/>
    <mergeCell ref="BL1014:BM1014"/>
    <mergeCell ref="BT1010:BU1010"/>
    <mergeCell ref="CH1010:CI1010"/>
    <mergeCell ref="CV1010:CW1010"/>
    <mergeCell ref="IG1010:IH1010"/>
    <mergeCell ref="JI1010:JJ1010"/>
    <mergeCell ref="DG1011:DH1011"/>
    <mergeCell ref="DU1011:DV1011"/>
    <mergeCell ref="BZ1016:CA1016"/>
    <mergeCell ref="CN1016:CO1016"/>
    <mergeCell ref="DC1016:DD1016"/>
    <mergeCell ref="HY1016:HZ1016"/>
    <mergeCell ref="IM1016:IN1016"/>
    <mergeCell ref="MH1016:MI1016"/>
    <mergeCell ref="LT1016:LU1016"/>
    <mergeCell ref="IM1015:IN1015"/>
    <mergeCell ref="JA1015:JB1015"/>
    <mergeCell ref="I1015:J1015"/>
    <mergeCell ref="M1015:N1015"/>
    <mergeCell ref="W1015:X1015"/>
    <mergeCell ref="KC1015:KD1015"/>
    <mergeCell ref="KQ1015:KR1015"/>
    <mergeCell ref="BL1015:BM1015"/>
    <mergeCell ref="JO1015:JP1015"/>
    <mergeCell ref="NJ1015:NK1015"/>
    <mergeCell ref="MV1015:MW1015"/>
    <mergeCell ref="BZ1015:CA1015"/>
    <mergeCell ref="CN1015:CO1015"/>
    <mergeCell ref="DC1015:DD1015"/>
    <mergeCell ref="HY1015:HZ1015"/>
    <mergeCell ref="LT1015:LU1015"/>
    <mergeCell ref="I1019:J1019"/>
    <mergeCell ref="M1019:N1019"/>
    <mergeCell ref="W1019:X1019"/>
    <mergeCell ref="DC1019:DD1019"/>
    <mergeCell ref="NJ1019:NK1019"/>
    <mergeCell ref="MV1019:MW1019"/>
    <mergeCell ref="MH1019:MI1019"/>
    <mergeCell ref="LT1019:LU1019"/>
    <mergeCell ref="KK1017:KL1017"/>
    <mergeCell ref="KY1017:KZ1017"/>
    <mergeCell ref="BT1017:BU1017"/>
    <mergeCell ref="CH1017:CI1017"/>
    <mergeCell ref="CV1017:CW1017"/>
    <mergeCell ref="DC1017:DD1017"/>
    <mergeCell ref="IG1017:IH1017"/>
    <mergeCell ref="IU1017:IV1017"/>
    <mergeCell ref="JI1017:JJ1017"/>
    <mergeCell ref="I1017:J1017"/>
    <mergeCell ref="W1017:X1017"/>
    <mergeCell ref="DC1021:DD1021"/>
    <mergeCell ref="NJ1021:NK1021"/>
    <mergeCell ref="MV1021:MW1021"/>
    <mergeCell ref="CV934:CW934"/>
    <mergeCell ref="IG934:IH934"/>
    <mergeCell ref="IU934:IV934"/>
    <mergeCell ref="JI934:JJ934"/>
    <mergeCell ref="JW934:JX934"/>
    <mergeCell ref="JA1016:JB1016"/>
    <mergeCell ref="JO1016:JP1016"/>
    <mergeCell ref="NJ1016:NK1016"/>
    <mergeCell ref="MV1016:MW1016"/>
    <mergeCell ref="LE875:LG875"/>
    <mergeCell ref="HP875:HR875"/>
    <mergeCell ref="HS875:HU875"/>
    <mergeCell ref="NJ941:NK941"/>
    <mergeCell ref="JA942:JB942"/>
    <mergeCell ref="JO942:JP942"/>
    <mergeCell ref="NJ942:NK942"/>
    <mergeCell ref="MV942:MW942"/>
    <mergeCell ref="MH942:MI942"/>
    <mergeCell ref="LT942:LU942"/>
    <mergeCell ref="MH1021:MI1021"/>
    <mergeCell ref="JW1017:JX1017"/>
    <mergeCell ref="NJ1017:NK1017"/>
    <mergeCell ref="MV1017:MW1017"/>
    <mergeCell ref="MH1017:MI1017"/>
    <mergeCell ref="MH1015:MI1015"/>
    <mergeCell ref="LT1017:LU1017"/>
    <mergeCell ref="LT1021:LU1021"/>
    <mergeCell ref="HY949:IA949"/>
    <mergeCell ref="IM949:IO949"/>
    <mergeCell ref="JO939:JP939"/>
    <mergeCell ref="JO941:JP941"/>
    <mergeCell ref="CV1008:CW1008"/>
    <mergeCell ref="IG1008:IH1008"/>
    <mergeCell ref="IU1008:IV1008"/>
    <mergeCell ref="JI1008:JJ1008"/>
    <mergeCell ref="JW1008:JX1008"/>
    <mergeCell ref="CH1008:CI1008"/>
    <mergeCell ref="JA941:JB941"/>
    <mergeCell ref="BZ941:CA941"/>
    <mergeCell ref="CN941:CO941"/>
    <mergeCell ref="DC941:DD941"/>
    <mergeCell ref="BZ940:CA940"/>
    <mergeCell ref="CN940:CO940"/>
    <mergeCell ref="HY940:HZ940"/>
    <mergeCell ref="IM940:IN940"/>
    <mergeCell ref="JA940:JB940"/>
    <mergeCell ref="HY941:HZ941"/>
    <mergeCell ref="IM941:IN941"/>
    <mergeCell ref="JA949:JC949"/>
    <mergeCell ref="JO949:JQ949"/>
    <mergeCell ref="HB949:HD949"/>
    <mergeCell ref="HE949:HG949"/>
    <mergeCell ref="DC947:DD947"/>
    <mergeCell ref="MV941:MW941"/>
    <mergeCell ref="MH941:MI941"/>
    <mergeCell ref="LT941:LU941"/>
    <mergeCell ref="IM942:IN942"/>
    <mergeCell ref="BT933:BU933"/>
    <mergeCell ref="CH933:CI933"/>
    <mergeCell ref="CV933:CW933"/>
    <mergeCell ref="IG933:IH933"/>
    <mergeCell ref="IU933:IV933"/>
    <mergeCell ref="JI933:JJ933"/>
    <mergeCell ref="JW933:JX933"/>
    <mergeCell ref="MH875:MK875"/>
    <mergeCell ref="LT875:LW875"/>
    <mergeCell ref="KK934:KL934"/>
    <mergeCell ref="KY934:KZ934"/>
    <mergeCell ref="BT934:BU934"/>
    <mergeCell ref="CH934:CI934"/>
    <mergeCell ref="JO940:JP940"/>
    <mergeCell ref="KQ939:KR939"/>
    <mergeCell ref="BL939:BM939"/>
    <mergeCell ref="LN936:LO936"/>
    <mergeCell ref="DG937:DH937"/>
    <mergeCell ref="DU937:DV937"/>
    <mergeCell ref="BZ875:CB875"/>
    <mergeCell ref="CN875:CP875"/>
    <mergeCell ref="DC875:DF875"/>
    <mergeCell ref="DP875:DR875"/>
    <mergeCell ref="HY875:IA875"/>
    <mergeCell ref="IM875:IO875"/>
    <mergeCell ref="JA875:JC875"/>
    <mergeCell ref="CH935:CI935"/>
    <mergeCell ref="CV935:CW935"/>
    <mergeCell ref="NN937:NO937"/>
    <mergeCell ref="MZ937:NA937"/>
    <mergeCell ref="ML937:MM937"/>
    <mergeCell ref="LX937:LY937"/>
    <mergeCell ref="LN937:LO937"/>
    <mergeCell ref="KK936:KL936"/>
    <mergeCell ref="KY936:KZ936"/>
    <mergeCell ref="BT936:BU936"/>
    <mergeCell ref="CH936:CI936"/>
    <mergeCell ref="CV936:CW936"/>
    <mergeCell ref="IG936:IH936"/>
    <mergeCell ref="IU936:IV936"/>
    <mergeCell ref="JI936:JJ936"/>
    <mergeCell ref="JW936:JX936"/>
    <mergeCell ref="IG935:IH935"/>
    <mergeCell ref="IU935:IV935"/>
    <mergeCell ref="JI935:JJ935"/>
    <mergeCell ref="JW935:JX935"/>
    <mergeCell ref="NJ947:NK947"/>
    <mergeCell ref="MV947:MW947"/>
    <mergeCell ref="MH947:MI947"/>
    <mergeCell ref="I942:J942"/>
    <mergeCell ref="W942:X942"/>
    <mergeCell ref="KC942:KD942"/>
    <mergeCell ref="KQ942:KR942"/>
    <mergeCell ref="BL942:BM942"/>
    <mergeCell ref="BZ942:CA942"/>
    <mergeCell ref="CN942:CO942"/>
    <mergeCell ref="DC942:DD942"/>
    <mergeCell ref="HY942:HZ942"/>
    <mergeCell ref="NJ943:NK943"/>
    <mergeCell ref="MV943:MW943"/>
    <mergeCell ref="MH943:MI943"/>
    <mergeCell ref="NJ945:NK945"/>
    <mergeCell ref="MV945:MW945"/>
    <mergeCell ref="MH945:MI945"/>
    <mergeCell ref="LT945:LU945"/>
    <mergeCell ref="I947:J947"/>
    <mergeCell ref="M947:N947"/>
    <mergeCell ref="I941:J941"/>
    <mergeCell ref="I801:L801"/>
    <mergeCell ref="W801:Z801"/>
    <mergeCell ref="AJ801:AL801"/>
    <mergeCell ref="AX801:AZ801"/>
    <mergeCell ref="KC801:KE801"/>
    <mergeCell ref="KQ801:KS801"/>
    <mergeCell ref="BL801:BN801"/>
    <mergeCell ref="BZ801:CB801"/>
    <mergeCell ref="CN801:CP801"/>
    <mergeCell ref="LT947:LU947"/>
    <mergeCell ref="I943:J943"/>
    <mergeCell ref="W943:X943"/>
    <mergeCell ref="KK943:KL943"/>
    <mergeCell ref="KY943:KZ943"/>
    <mergeCell ref="BT943:BU943"/>
    <mergeCell ref="CH943:CI943"/>
    <mergeCell ref="CV943:CW943"/>
    <mergeCell ref="DC943:DD943"/>
    <mergeCell ref="IG943:IH943"/>
    <mergeCell ref="IU943:IV943"/>
    <mergeCell ref="JI943:JJ943"/>
    <mergeCell ref="JW943:JX943"/>
    <mergeCell ref="LT943:LU943"/>
    <mergeCell ref="I945:J945"/>
    <mergeCell ref="M945:N945"/>
    <mergeCell ref="W945:X945"/>
    <mergeCell ref="DC945:DD945"/>
    <mergeCell ref="LT801:LW801"/>
    <mergeCell ref="LE801:LG801"/>
    <mergeCell ref="HP801:HR801"/>
    <mergeCell ref="HS801:HU801"/>
    <mergeCell ref="IG859:IH859"/>
    <mergeCell ref="IU859:IV859"/>
    <mergeCell ref="JI859:JJ859"/>
    <mergeCell ref="JW859:JX859"/>
    <mergeCell ref="DC801:DF801"/>
    <mergeCell ref="DP801:DR801"/>
    <mergeCell ref="HY801:IA801"/>
    <mergeCell ref="IM801:IO801"/>
    <mergeCell ref="JA801:JC801"/>
    <mergeCell ref="JO801:JQ801"/>
    <mergeCell ref="NJ801:NM801"/>
    <mergeCell ref="MV801:MY801"/>
    <mergeCell ref="MH801:MK801"/>
    <mergeCell ref="KK861:KL861"/>
    <mergeCell ref="KY861:KZ861"/>
    <mergeCell ref="BT861:BU861"/>
    <mergeCell ref="CH861:CI861"/>
    <mergeCell ref="CV861:CW861"/>
    <mergeCell ref="IG861:IH861"/>
    <mergeCell ref="IU861:IV861"/>
    <mergeCell ref="JI861:JJ861"/>
    <mergeCell ref="JW861:JX861"/>
    <mergeCell ref="KK860:KL860"/>
    <mergeCell ref="KY860:KZ860"/>
    <mergeCell ref="BT860:BU860"/>
    <mergeCell ref="CH860:CI860"/>
    <mergeCell ref="CV860:CW860"/>
    <mergeCell ref="IG860:IH860"/>
    <mergeCell ref="IU860:IV860"/>
    <mergeCell ref="JI860:JJ860"/>
    <mergeCell ref="JW860:JX860"/>
    <mergeCell ref="KQ865:KR865"/>
    <mergeCell ref="BL865:BM865"/>
    <mergeCell ref="BZ865:CA865"/>
    <mergeCell ref="CN865:CO865"/>
    <mergeCell ref="HY865:HZ865"/>
    <mergeCell ref="IM865:IN865"/>
    <mergeCell ref="JA865:JB865"/>
    <mergeCell ref="JO865:JP865"/>
    <mergeCell ref="LN862:LO862"/>
    <mergeCell ref="M863:N863"/>
    <mergeCell ref="AA863:AB863"/>
    <mergeCell ref="AO863:AP863"/>
    <mergeCell ref="BC863:BD863"/>
    <mergeCell ref="DG863:DH863"/>
    <mergeCell ref="DU863:DV863"/>
    <mergeCell ref="NN863:NO863"/>
    <mergeCell ref="MZ863:NA863"/>
    <mergeCell ref="ML863:MM863"/>
    <mergeCell ref="LX863:LY863"/>
    <mergeCell ref="LN863:LO863"/>
    <mergeCell ref="KK862:KL862"/>
    <mergeCell ref="KY862:KZ862"/>
    <mergeCell ref="BT862:BU862"/>
    <mergeCell ref="CH862:CI862"/>
    <mergeCell ref="CV862:CW862"/>
    <mergeCell ref="IG862:IH862"/>
    <mergeCell ref="IU862:IV862"/>
    <mergeCell ref="JI862:JJ862"/>
    <mergeCell ref="JW862:JX862"/>
    <mergeCell ref="NJ868:NK868"/>
    <mergeCell ref="MV868:MW868"/>
    <mergeCell ref="MH868:MI868"/>
    <mergeCell ref="LT868:LU868"/>
    <mergeCell ref="I867:J867"/>
    <mergeCell ref="M867:N867"/>
    <mergeCell ref="W867:X867"/>
    <mergeCell ref="KC867:KD867"/>
    <mergeCell ref="KQ867:KR867"/>
    <mergeCell ref="BL867:BM867"/>
    <mergeCell ref="BZ867:CA867"/>
    <mergeCell ref="CN867:CO867"/>
    <mergeCell ref="DC867:DD867"/>
    <mergeCell ref="KC866:KD866"/>
    <mergeCell ref="KQ866:KR866"/>
    <mergeCell ref="BL866:BM866"/>
    <mergeCell ref="BZ866:CA866"/>
    <mergeCell ref="CN866:CO866"/>
    <mergeCell ref="HY866:HZ866"/>
    <mergeCell ref="IM866:IN866"/>
    <mergeCell ref="JA866:JB866"/>
    <mergeCell ref="JO866:JP866"/>
    <mergeCell ref="NJ871:NK871"/>
    <mergeCell ref="MV871:MW871"/>
    <mergeCell ref="MH871:MI871"/>
    <mergeCell ref="LT871:LU871"/>
    <mergeCell ref="I869:J869"/>
    <mergeCell ref="W869:X869"/>
    <mergeCell ref="KK869:KL869"/>
    <mergeCell ref="KY869:KZ869"/>
    <mergeCell ref="BT869:BU869"/>
    <mergeCell ref="CH869:CI869"/>
    <mergeCell ref="CV869:CW869"/>
    <mergeCell ref="DC869:DD869"/>
    <mergeCell ref="IG869:IH869"/>
    <mergeCell ref="HY867:HZ867"/>
    <mergeCell ref="IM867:IN867"/>
    <mergeCell ref="JA867:JB867"/>
    <mergeCell ref="JO867:JP867"/>
    <mergeCell ref="NJ867:NK867"/>
    <mergeCell ref="MV867:MW867"/>
    <mergeCell ref="MH867:MI867"/>
    <mergeCell ref="LT867:LU867"/>
    <mergeCell ref="I868:J868"/>
    <mergeCell ref="W868:X868"/>
    <mergeCell ref="KC868:KD868"/>
    <mergeCell ref="KQ868:KR868"/>
    <mergeCell ref="BL868:BM868"/>
    <mergeCell ref="BZ868:CA868"/>
    <mergeCell ref="CN868:CO868"/>
    <mergeCell ref="DC868:DD868"/>
    <mergeCell ref="HY868:HZ868"/>
    <mergeCell ref="IM868:IN868"/>
    <mergeCell ref="JA868:JB868"/>
    <mergeCell ref="I579:L579"/>
    <mergeCell ref="W579:Z579"/>
    <mergeCell ref="AJ579:AL579"/>
    <mergeCell ref="AX579:AZ579"/>
    <mergeCell ref="KC579:KE579"/>
    <mergeCell ref="KQ579:KS579"/>
    <mergeCell ref="BL579:BN579"/>
    <mergeCell ref="BZ579:CB579"/>
    <mergeCell ref="CN579:CP579"/>
    <mergeCell ref="LT873:LU873"/>
    <mergeCell ref="I872:J872"/>
    <mergeCell ref="M872:N872"/>
    <mergeCell ref="I873:J873"/>
    <mergeCell ref="M873:N873"/>
    <mergeCell ref="W873:X873"/>
    <mergeCell ref="DC873:DD873"/>
    <mergeCell ref="KC643:KD643"/>
    <mergeCell ref="KQ643:KR643"/>
    <mergeCell ref="BL643:BM643"/>
    <mergeCell ref="BZ643:CA643"/>
    <mergeCell ref="CN643:CO643"/>
    <mergeCell ref="HY643:HZ643"/>
    <mergeCell ref="IM643:IN643"/>
    <mergeCell ref="JA643:JB643"/>
    <mergeCell ref="JO643:JP643"/>
    <mergeCell ref="LN640:LO640"/>
    <mergeCell ref="M641:N641"/>
    <mergeCell ref="AA641:AB641"/>
    <mergeCell ref="AO641:AP641"/>
    <mergeCell ref="BC641:BD641"/>
    <mergeCell ref="JO868:JP868"/>
    <mergeCell ref="KC865:KD865"/>
    <mergeCell ref="NJ873:NK873"/>
    <mergeCell ref="MV873:MW873"/>
    <mergeCell ref="MH873:MI873"/>
    <mergeCell ref="IU869:IV869"/>
    <mergeCell ref="JI869:JJ869"/>
    <mergeCell ref="JW869:JX869"/>
    <mergeCell ref="NJ869:NK869"/>
    <mergeCell ref="MV869:MW869"/>
    <mergeCell ref="MH869:MI869"/>
    <mergeCell ref="LT869:LU869"/>
    <mergeCell ref="I871:J871"/>
    <mergeCell ref="M871:N871"/>
    <mergeCell ref="W871:X871"/>
    <mergeCell ref="DC871:DD871"/>
    <mergeCell ref="LT579:LW579"/>
    <mergeCell ref="LE579:LG579"/>
    <mergeCell ref="KK637:KL637"/>
    <mergeCell ref="KY637:KZ637"/>
    <mergeCell ref="BT637:BU637"/>
    <mergeCell ref="CH637:CI637"/>
    <mergeCell ref="CV637:CW637"/>
    <mergeCell ref="IG637:IH637"/>
    <mergeCell ref="IU637:IV637"/>
    <mergeCell ref="JI637:JJ637"/>
    <mergeCell ref="JW637:JX637"/>
    <mergeCell ref="DC579:DF579"/>
    <mergeCell ref="DP579:DR579"/>
    <mergeCell ref="HY579:IA579"/>
    <mergeCell ref="IM579:IO579"/>
    <mergeCell ref="JA579:JC579"/>
    <mergeCell ref="JO579:JQ579"/>
    <mergeCell ref="NJ579:NM579"/>
    <mergeCell ref="MV579:MY579"/>
    <mergeCell ref="MH579:MK579"/>
    <mergeCell ref="KK639:KL639"/>
    <mergeCell ref="KY639:KZ639"/>
    <mergeCell ref="BT639:BU639"/>
    <mergeCell ref="CH639:CI639"/>
    <mergeCell ref="CV639:CW639"/>
    <mergeCell ref="IG639:IH639"/>
    <mergeCell ref="IU639:IV639"/>
    <mergeCell ref="JI639:JJ639"/>
    <mergeCell ref="JW639:JX639"/>
    <mergeCell ref="KK638:KL638"/>
    <mergeCell ref="KY638:KZ638"/>
    <mergeCell ref="BT638:BU638"/>
    <mergeCell ref="CH638:CI638"/>
    <mergeCell ref="CV638:CW638"/>
    <mergeCell ref="IG638:IH638"/>
    <mergeCell ref="IU638:IV638"/>
    <mergeCell ref="JI638:JJ638"/>
    <mergeCell ref="JW638:JX638"/>
    <mergeCell ref="FU579:FX579"/>
    <mergeCell ref="GI579:GL579"/>
    <mergeCell ref="FG579:FJ579"/>
    <mergeCell ref="HK579:HM579"/>
    <mergeCell ref="NN641:NO641"/>
    <mergeCell ref="MZ641:NA641"/>
    <mergeCell ref="ML641:MM641"/>
    <mergeCell ref="LX641:LY641"/>
    <mergeCell ref="LN641:LO641"/>
    <mergeCell ref="KK640:KL640"/>
    <mergeCell ref="KY640:KZ640"/>
    <mergeCell ref="BT640:BU640"/>
    <mergeCell ref="CH640:CI640"/>
    <mergeCell ref="CV640:CW640"/>
    <mergeCell ref="IG640:IH640"/>
    <mergeCell ref="IU640:IV640"/>
    <mergeCell ref="JI640:JJ640"/>
    <mergeCell ref="JW640:JX640"/>
    <mergeCell ref="MV646:MW646"/>
    <mergeCell ref="MH646:MI646"/>
    <mergeCell ref="LT646:LU646"/>
    <mergeCell ref="JO644:JP644"/>
    <mergeCell ref="FK641:FL641"/>
    <mergeCell ref="FY641:FZ641"/>
    <mergeCell ref="FG646:FH646"/>
    <mergeCell ref="FU646:FV646"/>
    <mergeCell ref="GM641:GN641"/>
    <mergeCell ref="GI646:GJ646"/>
    <mergeCell ref="BL645:BM645"/>
    <mergeCell ref="BZ645:CA645"/>
    <mergeCell ref="CN645:CO645"/>
    <mergeCell ref="DC645:DD645"/>
    <mergeCell ref="JO645:JP645"/>
    <mergeCell ref="NJ645:NK645"/>
    <mergeCell ref="MV645:MW645"/>
    <mergeCell ref="MH645:MI645"/>
    <mergeCell ref="KC644:KD644"/>
    <mergeCell ref="KQ644:KR644"/>
    <mergeCell ref="BL644:BM644"/>
    <mergeCell ref="BZ644:CA644"/>
    <mergeCell ref="CN644:CO644"/>
    <mergeCell ref="HY644:HZ644"/>
    <mergeCell ref="IM644:IN644"/>
    <mergeCell ref="JA644:JB644"/>
    <mergeCell ref="FG645:FH645"/>
    <mergeCell ref="FU645:FV645"/>
    <mergeCell ref="GI645:GJ645"/>
    <mergeCell ref="DG641:DH641"/>
    <mergeCell ref="DU641:DV641"/>
    <mergeCell ref="KY647:KZ647"/>
    <mergeCell ref="BT647:BU647"/>
    <mergeCell ref="CH647:CI647"/>
    <mergeCell ref="CV647:CW647"/>
    <mergeCell ref="DC647:DD647"/>
    <mergeCell ref="IG647:IH647"/>
    <mergeCell ref="HY645:HZ645"/>
    <mergeCell ref="IM645:IN645"/>
    <mergeCell ref="JA645:JB645"/>
    <mergeCell ref="FG647:FH647"/>
    <mergeCell ref="FU647:FV647"/>
    <mergeCell ref="LT645:LU645"/>
    <mergeCell ref="I646:J646"/>
    <mergeCell ref="W646:X646"/>
    <mergeCell ref="KC646:KD646"/>
    <mergeCell ref="KQ646:KR646"/>
    <mergeCell ref="BL646:BM646"/>
    <mergeCell ref="BZ646:CA646"/>
    <mergeCell ref="CN646:CO646"/>
    <mergeCell ref="DC646:DD646"/>
    <mergeCell ref="HY646:HZ646"/>
    <mergeCell ref="IM646:IN646"/>
    <mergeCell ref="JA646:JB646"/>
    <mergeCell ref="JO646:JP646"/>
    <mergeCell ref="NJ646:NK646"/>
    <mergeCell ref="I645:J645"/>
    <mergeCell ref="M645:N645"/>
    <mergeCell ref="W645:X645"/>
    <mergeCell ref="KC645:KD645"/>
    <mergeCell ref="KQ645:KR645"/>
    <mergeCell ref="LT651:LU651"/>
    <mergeCell ref="I650:J650"/>
    <mergeCell ref="M650:N650"/>
    <mergeCell ref="I651:J651"/>
    <mergeCell ref="M651:N651"/>
    <mergeCell ref="W651:X651"/>
    <mergeCell ref="DC651:DD651"/>
    <mergeCell ref="NJ651:NK651"/>
    <mergeCell ref="MV651:MW651"/>
    <mergeCell ref="MH651:MI651"/>
    <mergeCell ref="IU647:IV647"/>
    <mergeCell ref="JI647:JJ647"/>
    <mergeCell ref="JW647:JX647"/>
    <mergeCell ref="NJ647:NK647"/>
    <mergeCell ref="MV647:MW647"/>
    <mergeCell ref="MH647:MI647"/>
    <mergeCell ref="LT647:LU647"/>
    <mergeCell ref="I649:J649"/>
    <mergeCell ref="M649:N649"/>
    <mergeCell ref="W649:X649"/>
    <mergeCell ref="DC649:DD649"/>
    <mergeCell ref="NJ649:NK649"/>
    <mergeCell ref="MV649:MW649"/>
    <mergeCell ref="GI647:GJ647"/>
    <mergeCell ref="HE647:HF647"/>
    <mergeCell ref="MH649:MI649"/>
    <mergeCell ref="LT649:LU649"/>
    <mergeCell ref="I647:J647"/>
    <mergeCell ref="W647:X647"/>
    <mergeCell ref="KK647:KL647"/>
    <mergeCell ref="HB727:HD727"/>
    <mergeCell ref="HE727:HG727"/>
    <mergeCell ref="HB801:HD801"/>
    <mergeCell ref="HE801:HG801"/>
    <mergeCell ref="HB875:HD875"/>
    <mergeCell ref="HE875:HG875"/>
    <mergeCell ref="GV579:GY579"/>
    <mergeCell ref="HE637:HF637"/>
    <mergeCell ref="HE638:HF638"/>
    <mergeCell ref="HE639:HF639"/>
    <mergeCell ref="HE640:HF640"/>
    <mergeCell ref="GV643:GX643"/>
    <mergeCell ref="GV644:GX644"/>
    <mergeCell ref="GV645:GX645"/>
    <mergeCell ref="GV646:GX646"/>
    <mergeCell ref="HS637:HT637"/>
    <mergeCell ref="HS638:HT638"/>
    <mergeCell ref="HS639:HT639"/>
    <mergeCell ref="HS640:HT640"/>
    <mergeCell ref="HK643:HL643"/>
    <mergeCell ref="HK644:HL644"/>
    <mergeCell ref="HK645:HL645"/>
    <mergeCell ref="HK646:HL646"/>
    <mergeCell ref="HS647:HT647"/>
    <mergeCell ref="I505:L505"/>
    <mergeCell ref="W505:Z505"/>
    <mergeCell ref="AJ505:AL505"/>
    <mergeCell ref="AX505:AZ505"/>
    <mergeCell ref="KC505:KE505"/>
    <mergeCell ref="KQ505:KS505"/>
    <mergeCell ref="BL505:BN505"/>
    <mergeCell ref="BZ505:CB505"/>
    <mergeCell ref="CN505:CP505"/>
    <mergeCell ref="DC505:DF505"/>
    <mergeCell ref="DP505:DR505"/>
    <mergeCell ref="HY505:IA505"/>
    <mergeCell ref="IM505:IO505"/>
    <mergeCell ref="JA505:JC505"/>
    <mergeCell ref="JO505:JQ505"/>
    <mergeCell ref="NJ505:NM505"/>
    <mergeCell ref="MV505:MY505"/>
    <mergeCell ref="MH505:MK505"/>
    <mergeCell ref="LT505:LW505"/>
    <mergeCell ref="LE505:LG505"/>
    <mergeCell ref="FG505:FJ505"/>
    <mergeCell ref="FU505:FX505"/>
    <mergeCell ref="GV505:GY505"/>
    <mergeCell ref="HK505:HM505"/>
    <mergeCell ref="GI505:GL505"/>
    <mergeCell ref="EE505:EH505"/>
    <mergeCell ref="KK563:KL563"/>
    <mergeCell ref="KY563:KZ563"/>
    <mergeCell ref="BT563:BU563"/>
    <mergeCell ref="CH563:CI563"/>
    <mergeCell ref="CV563:CW563"/>
    <mergeCell ref="IG563:IH563"/>
    <mergeCell ref="IU563:IV563"/>
    <mergeCell ref="JI563:JJ563"/>
    <mergeCell ref="JW563:JX563"/>
    <mergeCell ref="HE563:HF563"/>
    <mergeCell ref="HS563:HT563"/>
    <mergeCell ref="KK564:KL564"/>
    <mergeCell ref="KY564:KZ564"/>
    <mergeCell ref="BT564:BU564"/>
    <mergeCell ref="CH564:CI564"/>
    <mergeCell ref="CV564:CW564"/>
    <mergeCell ref="IG564:IH564"/>
    <mergeCell ref="IU564:IV564"/>
    <mergeCell ref="JI564:JJ564"/>
    <mergeCell ref="JW564:JX564"/>
    <mergeCell ref="HE564:HF564"/>
    <mergeCell ref="HS564:HT564"/>
    <mergeCell ref="KK565:KL565"/>
    <mergeCell ref="KY565:KZ565"/>
    <mergeCell ref="BT565:BU565"/>
    <mergeCell ref="CH565:CI565"/>
    <mergeCell ref="CV565:CW565"/>
    <mergeCell ref="IG565:IH565"/>
    <mergeCell ref="IU565:IV565"/>
    <mergeCell ref="JI565:JJ565"/>
    <mergeCell ref="JW565:JX565"/>
    <mergeCell ref="HE565:HF565"/>
    <mergeCell ref="HS565:HT565"/>
    <mergeCell ref="KK566:KL566"/>
    <mergeCell ref="KY566:KZ566"/>
    <mergeCell ref="BT566:BU566"/>
    <mergeCell ref="CH566:CI566"/>
    <mergeCell ref="CV566:CW566"/>
    <mergeCell ref="IG566:IH566"/>
    <mergeCell ref="IU566:IV566"/>
    <mergeCell ref="JI566:JJ566"/>
    <mergeCell ref="JW566:JX566"/>
    <mergeCell ref="LN566:LO566"/>
    <mergeCell ref="HE566:HF566"/>
    <mergeCell ref="HS566:HT566"/>
    <mergeCell ref="M567:N567"/>
    <mergeCell ref="AA567:AB567"/>
    <mergeCell ref="AO567:AP567"/>
    <mergeCell ref="BC567:BD567"/>
    <mergeCell ref="DG567:DH567"/>
    <mergeCell ref="DU567:DV567"/>
    <mergeCell ref="NN567:NO567"/>
    <mergeCell ref="MZ567:NA567"/>
    <mergeCell ref="ML567:MM567"/>
    <mergeCell ref="LX567:LY567"/>
    <mergeCell ref="LN567:LO567"/>
    <mergeCell ref="FK567:FL567"/>
    <mergeCell ref="FY567:FZ567"/>
    <mergeCell ref="GM567:GN567"/>
    <mergeCell ref="EI567:EJ567"/>
    <mergeCell ref="KC569:KD569"/>
    <mergeCell ref="KQ569:KR569"/>
    <mergeCell ref="BL569:BM569"/>
    <mergeCell ref="BZ569:CA569"/>
    <mergeCell ref="CN569:CO569"/>
    <mergeCell ref="HY569:HZ569"/>
    <mergeCell ref="IM569:IN569"/>
    <mergeCell ref="JA569:JB569"/>
    <mergeCell ref="JO569:JP569"/>
    <mergeCell ref="GV569:GX569"/>
    <mergeCell ref="HK569:HL569"/>
    <mergeCell ref="KC570:KD570"/>
    <mergeCell ref="KQ570:KR570"/>
    <mergeCell ref="BL570:BM570"/>
    <mergeCell ref="BZ570:CA570"/>
    <mergeCell ref="CN570:CO570"/>
    <mergeCell ref="HY570:HZ570"/>
    <mergeCell ref="IM570:IN570"/>
    <mergeCell ref="JA570:JB570"/>
    <mergeCell ref="JO570:JP570"/>
    <mergeCell ref="GV570:GX570"/>
    <mergeCell ref="HK570:HL570"/>
    <mergeCell ref="GI572:GJ572"/>
    <mergeCell ref="I571:J571"/>
    <mergeCell ref="M571:N571"/>
    <mergeCell ref="W571:X571"/>
    <mergeCell ref="KC571:KD571"/>
    <mergeCell ref="KQ571:KR571"/>
    <mergeCell ref="BL571:BM571"/>
    <mergeCell ref="BZ571:CA571"/>
    <mergeCell ref="CN571:CO571"/>
    <mergeCell ref="DC571:DD571"/>
    <mergeCell ref="HY571:HZ571"/>
    <mergeCell ref="IM571:IN571"/>
    <mergeCell ref="JA571:JB571"/>
    <mergeCell ref="JO571:JP571"/>
    <mergeCell ref="NJ571:NK571"/>
    <mergeCell ref="MV571:MW571"/>
    <mergeCell ref="MH571:MI571"/>
    <mergeCell ref="LT571:LU571"/>
    <mergeCell ref="EE571:EF571"/>
    <mergeCell ref="EE572:EF572"/>
    <mergeCell ref="JI573:JJ573"/>
    <mergeCell ref="JW573:JX573"/>
    <mergeCell ref="NJ573:NK573"/>
    <mergeCell ref="MV573:MW573"/>
    <mergeCell ref="MH573:MI573"/>
    <mergeCell ref="LT573:LU573"/>
    <mergeCell ref="FG573:FH573"/>
    <mergeCell ref="FG571:FH571"/>
    <mergeCell ref="FU571:FV571"/>
    <mergeCell ref="GV571:GX571"/>
    <mergeCell ref="HK571:HL571"/>
    <mergeCell ref="GI571:GJ571"/>
    <mergeCell ref="I572:J572"/>
    <mergeCell ref="W572:X572"/>
    <mergeCell ref="KC572:KD572"/>
    <mergeCell ref="KQ572:KR572"/>
    <mergeCell ref="BL572:BM572"/>
    <mergeCell ref="BZ572:CA572"/>
    <mergeCell ref="CN572:CO572"/>
    <mergeCell ref="DC572:DD572"/>
    <mergeCell ref="HY572:HZ572"/>
    <mergeCell ref="IM572:IN572"/>
    <mergeCell ref="JA572:JB572"/>
    <mergeCell ref="JO572:JP572"/>
    <mergeCell ref="NJ572:NK572"/>
    <mergeCell ref="MV572:MW572"/>
    <mergeCell ref="MH572:MI572"/>
    <mergeCell ref="LT572:LU572"/>
    <mergeCell ref="FG572:FH572"/>
    <mergeCell ref="FU572:FV572"/>
    <mergeCell ref="GV572:GX572"/>
    <mergeCell ref="HK572:HL572"/>
    <mergeCell ref="FU573:FV573"/>
    <mergeCell ref="HE573:HF573"/>
    <mergeCell ref="HS573:HT573"/>
    <mergeCell ref="GI573:GJ573"/>
    <mergeCell ref="I575:J575"/>
    <mergeCell ref="M575:N575"/>
    <mergeCell ref="W575:X575"/>
    <mergeCell ref="DC575:DD575"/>
    <mergeCell ref="NJ575:NK575"/>
    <mergeCell ref="MV575:MW575"/>
    <mergeCell ref="MH575:MI575"/>
    <mergeCell ref="LT575:LU575"/>
    <mergeCell ref="I576:J576"/>
    <mergeCell ref="M576:N576"/>
    <mergeCell ref="I577:J577"/>
    <mergeCell ref="M577:N577"/>
    <mergeCell ref="W577:X577"/>
    <mergeCell ref="DC577:DD577"/>
    <mergeCell ref="NJ577:NK577"/>
    <mergeCell ref="MV577:MW577"/>
    <mergeCell ref="MH577:MI577"/>
    <mergeCell ref="LT577:LU577"/>
    <mergeCell ref="I573:J573"/>
    <mergeCell ref="W573:X573"/>
    <mergeCell ref="KK573:KL573"/>
    <mergeCell ref="KY573:KZ573"/>
    <mergeCell ref="BT573:BU573"/>
    <mergeCell ref="CH573:CI573"/>
    <mergeCell ref="CV573:CW573"/>
    <mergeCell ref="DC573:DD573"/>
    <mergeCell ref="IG573:IH573"/>
    <mergeCell ref="IU573:IV573"/>
    <mergeCell ref="I433:L433"/>
    <mergeCell ref="W433:Z433"/>
    <mergeCell ref="AJ433:AL433"/>
    <mergeCell ref="AX433:AZ433"/>
    <mergeCell ref="KC433:KE433"/>
    <mergeCell ref="KQ433:KS433"/>
    <mergeCell ref="BL433:BN433"/>
    <mergeCell ref="BZ433:CB433"/>
    <mergeCell ref="CN433:CP433"/>
    <mergeCell ref="DC433:DF433"/>
    <mergeCell ref="DP433:DR433"/>
    <mergeCell ref="HY433:IA433"/>
    <mergeCell ref="IM433:IO433"/>
    <mergeCell ref="JA433:JC433"/>
    <mergeCell ref="JO433:JQ433"/>
    <mergeCell ref="NJ433:NM433"/>
    <mergeCell ref="MV433:MY433"/>
    <mergeCell ref="MH433:MK433"/>
    <mergeCell ref="LT433:LW433"/>
    <mergeCell ref="LE433:LG433"/>
    <mergeCell ref="FG433:FJ433"/>
    <mergeCell ref="FU433:FX433"/>
    <mergeCell ref="GV433:GY433"/>
    <mergeCell ref="HK433:HM433"/>
    <mergeCell ref="GI433:GL433"/>
    <mergeCell ref="EE433:EH433"/>
    <mergeCell ref="KK491:KL491"/>
    <mergeCell ref="KY491:KZ491"/>
    <mergeCell ref="BT491:BU491"/>
    <mergeCell ref="CH491:CI491"/>
    <mergeCell ref="CV491:CW491"/>
    <mergeCell ref="IG491:IH491"/>
    <mergeCell ref="IU491:IV491"/>
    <mergeCell ref="JI491:JJ491"/>
    <mergeCell ref="JW491:JX491"/>
    <mergeCell ref="HE491:HF491"/>
    <mergeCell ref="HS491:HT491"/>
    <mergeCell ref="KK492:KL492"/>
    <mergeCell ref="KY492:KZ492"/>
    <mergeCell ref="BT492:BU492"/>
    <mergeCell ref="CH492:CI492"/>
    <mergeCell ref="CV492:CW492"/>
    <mergeCell ref="IG492:IH492"/>
    <mergeCell ref="IU492:IV492"/>
    <mergeCell ref="JI492:JJ492"/>
    <mergeCell ref="JW492:JX492"/>
    <mergeCell ref="HE492:HF492"/>
    <mergeCell ref="HS492:HT492"/>
    <mergeCell ref="KK493:KL493"/>
    <mergeCell ref="KY493:KZ493"/>
    <mergeCell ref="BT493:BU493"/>
    <mergeCell ref="CH493:CI493"/>
    <mergeCell ref="CV493:CW493"/>
    <mergeCell ref="IG493:IH493"/>
    <mergeCell ref="IU493:IV493"/>
    <mergeCell ref="JI493:JJ493"/>
    <mergeCell ref="JW493:JX493"/>
    <mergeCell ref="HE493:HF493"/>
    <mergeCell ref="HS493:HT493"/>
    <mergeCell ref="GV498:GX498"/>
    <mergeCell ref="HK498:HL498"/>
    <mergeCell ref="KK494:KL494"/>
    <mergeCell ref="KY494:KZ494"/>
    <mergeCell ref="BT494:BU494"/>
    <mergeCell ref="CH494:CI494"/>
    <mergeCell ref="CV494:CW494"/>
    <mergeCell ref="IG494:IH494"/>
    <mergeCell ref="IU494:IV494"/>
    <mergeCell ref="JI494:JJ494"/>
    <mergeCell ref="JW494:JX494"/>
    <mergeCell ref="LN494:LO494"/>
    <mergeCell ref="HE494:HF494"/>
    <mergeCell ref="HS494:HT494"/>
    <mergeCell ref="M495:N495"/>
    <mergeCell ref="AA495:AB495"/>
    <mergeCell ref="AO495:AP495"/>
    <mergeCell ref="BC495:BD495"/>
    <mergeCell ref="DG495:DH495"/>
    <mergeCell ref="DU495:DV495"/>
    <mergeCell ref="NN495:NO495"/>
    <mergeCell ref="MZ495:NA495"/>
    <mergeCell ref="ML495:MM495"/>
    <mergeCell ref="LX495:LY495"/>
    <mergeCell ref="LN495:LO495"/>
    <mergeCell ref="FK495:FL495"/>
    <mergeCell ref="FY495:FZ495"/>
    <mergeCell ref="GV497:GX497"/>
    <mergeCell ref="HK497:HL497"/>
    <mergeCell ref="EI495:EJ495"/>
    <mergeCell ref="DC499:DD499"/>
    <mergeCell ref="HY499:HZ499"/>
    <mergeCell ref="IM499:IN499"/>
    <mergeCell ref="JA499:JB499"/>
    <mergeCell ref="JO499:JP499"/>
    <mergeCell ref="NJ499:NK499"/>
    <mergeCell ref="MV499:MW499"/>
    <mergeCell ref="MH499:MI499"/>
    <mergeCell ref="LT499:LU499"/>
    <mergeCell ref="GM495:GN495"/>
    <mergeCell ref="KC497:KD497"/>
    <mergeCell ref="KQ497:KR497"/>
    <mergeCell ref="BL497:BM497"/>
    <mergeCell ref="BZ497:CA497"/>
    <mergeCell ref="CN497:CO497"/>
    <mergeCell ref="HY497:HZ497"/>
    <mergeCell ref="IM497:IN497"/>
    <mergeCell ref="JA497:JB497"/>
    <mergeCell ref="JO497:JP497"/>
    <mergeCell ref="KC498:KD498"/>
    <mergeCell ref="KQ498:KR498"/>
    <mergeCell ref="BL498:BM498"/>
    <mergeCell ref="BZ498:CA498"/>
    <mergeCell ref="CN498:CO498"/>
    <mergeCell ref="HY498:HZ498"/>
    <mergeCell ref="IM498:IN498"/>
    <mergeCell ref="JA498:JB498"/>
    <mergeCell ref="JO498:JP498"/>
    <mergeCell ref="FG499:FH499"/>
    <mergeCell ref="FU499:FV499"/>
    <mergeCell ref="GV499:GX499"/>
    <mergeCell ref="HK499:HL499"/>
    <mergeCell ref="GI499:GJ499"/>
    <mergeCell ref="I500:J500"/>
    <mergeCell ref="W500:X500"/>
    <mergeCell ref="KC500:KD500"/>
    <mergeCell ref="KQ500:KR500"/>
    <mergeCell ref="BL500:BM500"/>
    <mergeCell ref="BZ500:CA500"/>
    <mergeCell ref="CN500:CO500"/>
    <mergeCell ref="DC500:DD500"/>
    <mergeCell ref="HY500:HZ500"/>
    <mergeCell ref="IM500:IN500"/>
    <mergeCell ref="JA500:JB500"/>
    <mergeCell ref="JO500:JP500"/>
    <mergeCell ref="NJ500:NK500"/>
    <mergeCell ref="MV500:MW500"/>
    <mergeCell ref="MH500:MI500"/>
    <mergeCell ref="LT500:LU500"/>
    <mergeCell ref="FG500:FH500"/>
    <mergeCell ref="FU500:FV500"/>
    <mergeCell ref="GV500:GX500"/>
    <mergeCell ref="HK500:HL500"/>
    <mergeCell ref="GI500:GJ500"/>
    <mergeCell ref="I499:J499"/>
    <mergeCell ref="M499:N499"/>
    <mergeCell ref="W499:X499"/>
    <mergeCell ref="KC499:KD499"/>
    <mergeCell ref="KQ499:KR499"/>
    <mergeCell ref="BL499:BM499"/>
    <mergeCell ref="BZ499:CA499"/>
    <mergeCell ref="CN499:CO499"/>
    <mergeCell ref="EE499:EF499"/>
    <mergeCell ref="EE500:EF500"/>
    <mergeCell ref="FU501:FV501"/>
    <mergeCell ref="HE501:HF501"/>
    <mergeCell ref="HS501:HT501"/>
    <mergeCell ref="GI501:GJ501"/>
    <mergeCell ref="I503:J503"/>
    <mergeCell ref="M503:N503"/>
    <mergeCell ref="W503:X503"/>
    <mergeCell ref="DC503:DD503"/>
    <mergeCell ref="NJ503:NK503"/>
    <mergeCell ref="MV503:MW503"/>
    <mergeCell ref="MH503:MI503"/>
    <mergeCell ref="LT503:LU503"/>
    <mergeCell ref="I501:J501"/>
    <mergeCell ref="W501:X501"/>
    <mergeCell ref="KK501:KL501"/>
    <mergeCell ref="KY501:KZ501"/>
    <mergeCell ref="BT501:BU501"/>
    <mergeCell ref="CH501:CI501"/>
    <mergeCell ref="CV501:CW501"/>
    <mergeCell ref="DC501:DD501"/>
    <mergeCell ref="IG501:IH501"/>
    <mergeCell ref="IU501:IV501"/>
    <mergeCell ref="JI501:JJ501"/>
    <mergeCell ref="JW501:JX501"/>
    <mergeCell ref="NJ501:NK501"/>
    <mergeCell ref="MV501:MW501"/>
    <mergeCell ref="MH501:MI501"/>
    <mergeCell ref="LT501:LU501"/>
    <mergeCell ref="FG501:FH501"/>
    <mergeCell ref="EE501:EF501"/>
    <mergeCell ref="EE573:EF573"/>
    <mergeCell ref="EE579:EH579"/>
    <mergeCell ref="EI641:EJ641"/>
    <mergeCell ref="EE645:EF645"/>
    <mergeCell ref="EE646:EF646"/>
    <mergeCell ref="EE647:EF647"/>
    <mergeCell ref="ES433:EV433"/>
    <mergeCell ref="EW495:EX495"/>
    <mergeCell ref="ES499:ET499"/>
    <mergeCell ref="ES500:ET500"/>
    <mergeCell ref="ES501:ET501"/>
    <mergeCell ref="ES505:EV505"/>
    <mergeCell ref="EW567:EX567"/>
    <mergeCell ref="ES571:ET571"/>
    <mergeCell ref="ES572:ET572"/>
    <mergeCell ref="ES573:ET573"/>
    <mergeCell ref="ES579:EV579"/>
    <mergeCell ref="EW641:EX641"/>
    <mergeCell ref="ES645:ET645"/>
    <mergeCell ref="ES646:ET646"/>
    <mergeCell ref="ES647:ET647"/>
    <mergeCell ref="I289:L289"/>
    <mergeCell ref="W289:Z289"/>
    <mergeCell ref="AJ289:AL289"/>
    <mergeCell ref="AX289:AZ289"/>
    <mergeCell ref="KC289:KE289"/>
    <mergeCell ref="KQ289:KS289"/>
    <mergeCell ref="BL289:BN289"/>
    <mergeCell ref="BZ289:CB289"/>
    <mergeCell ref="CN289:CP289"/>
    <mergeCell ref="DC289:DF289"/>
    <mergeCell ref="DP289:DR289"/>
    <mergeCell ref="HY289:IA289"/>
    <mergeCell ref="IM289:IO289"/>
    <mergeCell ref="JA289:JC289"/>
    <mergeCell ref="JO289:JQ289"/>
    <mergeCell ref="NJ289:NM289"/>
    <mergeCell ref="MV289:MY289"/>
    <mergeCell ref="MH289:MK289"/>
    <mergeCell ref="LT289:LW289"/>
    <mergeCell ref="LE289:LG289"/>
    <mergeCell ref="FG289:FJ289"/>
    <mergeCell ref="FU289:FX289"/>
    <mergeCell ref="GI289:GL289"/>
    <mergeCell ref="GV289:GY289"/>
    <mergeCell ref="HK289:HM289"/>
    <mergeCell ref="EE289:EH289"/>
    <mergeCell ref="ES289:EV289"/>
    <mergeCell ref="KK347:KL347"/>
    <mergeCell ref="KY347:KZ347"/>
    <mergeCell ref="BT347:BU347"/>
    <mergeCell ref="CH347:CI347"/>
    <mergeCell ref="CV347:CW347"/>
    <mergeCell ref="IG347:IH347"/>
    <mergeCell ref="IU347:IV347"/>
    <mergeCell ref="JI347:JJ347"/>
    <mergeCell ref="JW347:JX347"/>
    <mergeCell ref="HE347:HF347"/>
    <mergeCell ref="HS347:HT347"/>
    <mergeCell ref="NN351:NO351"/>
    <mergeCell ref="MZ351:NA351"/>
    <mergeCell ref="ML351:MM351"/>
    <mergeCell ref="LX351:LY351"/>
    <mergeCell ref="LN351:LO351"/>
    <mergeCell ref="FK351:FL351"/>
    <mergeCell ref="FY351:FZ351"/>
    <mergeCell ref="GM351:GN351"/>
    <mergeCell ref="KK348:KL348"/>
    <mergeCell ref="KY348:KZ348"/>
    <mergeCell ref="BT348:BU348"/>
    <mergeCell ref="CH348:CI348"/>
    <mergeCell ref="CV348:CW348"/>
    <mergeCell ref="IG348:IH348"/>
    <mergeCell ref="IU348:IV348"/>
    <mergeCell ref="JI348:JJ348"/>
    <mergeCell ref="JW348:JX348"/>
    <mergeCell ref="HE348:HF348"/>
    <mergeCell ref="HS348:HT348"/>
    <mergeCell ref="KK349:KL349"/>
    <mergeCell ref="KY349:KZ349"/>
    <mergeCell ref="BT349:BU349"/>
    <mergeCell ref="CH349:CI349"/>
    <mergeCell ref="CV349:CW349"/>
    <mergeCell ref="IG349:IH349"/>
    <mergeCell ref="IU349:IV349"/>
    <mergeCell ref="JI349:JJ349"/>
    <mergeCell ref="JW349:JX349"/>
    <mergeCell ref="HE349:HF349"/>
    <mergeCell ref="HS349:HT349"/>
    <mergeCell ref="KK350:KL350"/>
    <mergeCell ref="KY350:KZ350"/>
    <mergeCell ref="BT350:BU350"/>
    <mergeCell ref="CH350:CI350"/>
    <mergeCell ref="CV350:CW350"/>
    <mergeCell ref="IG350:IH350"/>
    <mergeCell ref="IU350:IV350"/>
    <mergeCell ref="JI350:JJ350"/>
    <mergeCell ref="JW350:JX350"/>
    <mergeCell ref="LN350:LO350"/>
    <mergeCell ref="HE350:HF350"/>
    <mergeCell ref="HS350:HT350"/>
    <mergeCell ref="M351:N351"/>
    <mergeCell ref="AA351:AB351"/>
    <mergeCell ref="AO351:AP351"/>
    <mergeCell ref="BC351:BD351"/>
    <mergeCell ref="DG351:DH351"/>
    <mergeCell ref="DU351:DV351"/>
    <mergeCell ref="NJ355:NK355"/>
    <mergeCell ref="MV355:MW355"/>
    <mergeCell ref="MH355:MI355"/>
    <mergeCell ref="LT355:LU355"/>
    <mergeCell ref="EI351:EJ351"/>
    <mergeCell ref="EW351:EX351"/>
    <mergeCell ref="KC353:KD353"/>
    <mergeCell ref="KQ353:KR353"/>
    <mergeCell ref="BL353:BM353"/>
    <mergeCell ref="BZ353:CA353"/>
    <mergeCell ref="CN353:CO353"/>
    <mergeCell ref="HY353:HZ353"/>
    <mergeCell ref="IM353:IN353"/>
    <mergeCell ref="JA353:JB353"/>
    <mergeCell ref="JO353:JP353"/>
    <mergeCell ref="GV353:GX353"/>
    <mergeCell ref="HK353:HL353"/>
    <mergeCell ref="KC354:KD354"/>
    <mergeCell ref="KQ354:KR354"/>
    <mergeCell ref="BL354:BM354"/>
    <mergeCell ref="BZ354:CA354"/>
    <mergeCell ref="CN354:CO354"/>
    <mergeCell ref="HY354:HZ354"/>
    <mergeCell ref="IM354:IN354"/>
    <mergeCell ref="JA354:JB354"/>
    <mergeCell ref="JO354:JP354"/>
    <mergeCell ref="GV354:GX354"/>
    <mergeCell ref="HK354:HL354"/>
    <mergeCell ref="BL356:BM356"/>
    <mergeCell ref="BZ356:CA356"/>
    <mergeCell ref="CN356:CO356"/>
    <mergeCell ref="DC356:DD356"/>
    <mergeCell ref="HY356:HZ356"/>
    <mergeCell ref="IM356:IN356"/>
    <mergeCell ref="W355:X355"/>
    <mergeCell ref="KC355:KD355"/>
    <mergeCell ref="KQ355:KR355"/>
    <mergeCell ref="BL355:BM355"/>
    <mergeCell ref="BZ355:CA355"/>
    <mergeCell ref="CN355:CO355"/>
    <mergeCell ref="DC355:DD355"/>
    <mergeCell ref="HY355:HZ355"/>
    <mergeCell ref="IM355:IN355"/>
    <mergeCell ref="JA355:JB355"/>
    <mergeCell ref="JO355:JP355"/>
    <mergeCell ref="JA356:JB356"/>
    <mergeCell ref="JO356:JP356"/>
    <mergeCell ref="NJ356:NK356"/>
    <mergeCell ref="MV356:MW356"/>
    <mergeCell ref="MH356:MI356"/>
    <mergeCell ref="LT356:LU356"/>
    <mergeCell ref="FG356:FH356"/>
    <mergeCell ref="FU356:FV356"/>
    <mergeCell ref="GI356:GJ356"/>
    <mergeCell ref="GV356:GX356"/>
    <mergeCell ref="HK356:HL356"/>
    <mergeCell ref="EE356:EF356"/>
    <mergeCell ref="ES356:ET356"/>
    <mergeCell ref="I355:J355"/>
    <mergeCell ref="M355:N355"/>
    <mergeCell ref="FU357:FV357"/>
    <mergeCell ref="GI357:GJ357"/>
    <mergeCell ref="HE357:HF357"/>
    <mergeCell ref="HS357:HT357"/>
    <mergeCell ref="EE357:EF357"/>
    <mergeCell ref="ES357:ET357"/>
    <mergeCell ref="FG355:FH355"/>
    <mergeCell ref="FU355:FV355"/>
    <mergeCell ref="GI355:GJ355"/>
    <mergeCell ref="GV355:GX355"/>
    <mergeCell ref="HK355:HL355"/>
    <mergeCell ref="EE355:EF355"/>
    <mergeCell ref="ES355:ET355"/>
    <mergeCell ref="I356:J356"/>
    <mergeCell ref="W356:X356"/>
    <mergeCell ref="KC356:KD356"/>
    <mergeCell ref="KQ356:KR356"/>
    <mergeCell ref="I359:J359"/>
    <mergeCell ref="M359:N359"/>
    <mergeCell ref="W359:X359"/>
    <mergeCell ref="DC359:DD359"/>
    <mergeCell ref="NJ359:NK359"/>
    <mergeCell ref="MV359:MW359"/>
    <mergeCell ref="MH359:MI359"/>
    <mergeCell ref="LT359:LU359"/>
    <mergeCell ref="I357:J357"/>
    <mergeCell ref="W357:X357"/>
    <mergeCell ref="KK357:KL357"/>
    <mergeCell ref="KY357:KZ357"/>
    <mergeCell ref="BT357:BU357"/>
    <mergeCell ref="CH357:CI357"/>
    <mergeCell ref="CV357:CW357"/>
    <mergeCell ref="DC357:DD357"/>
    <mergeCell ref="IG357:IH357"/>
    <mergeCell ref="IU357:IV357"/>
    <mergeCell ref="JI357:JJ357"/>
    <mergeCell ref="JW357:JX357"/>
    <mergeCell ref="NJ357:NK357"/>
    <mergeCell ref="MV357:MW357"/>
    <mergeCell ref="MH357:MI357"/>
    <mergeCell ref="LT357:LU357"/>
    <mergeCell ref="FG357:FH357"/>
    <mergeCell ref="I145:L145"/>
    <mergeCell ref="W145:Z145"/>
    <mergeCell ref="AJ145:AL145"/>
    <mergeCell ref="AX145:AZ145"/>
    <mergeCell ref="KC145:KE145"/>
    <mergeCell ref="KQ145:KS145"/>
    <mergeCell ref="BL145:BN145"/>
    <mergeCell ref="BZ145:CB145"/>
    <mergeCell ref="CN145:CP145"/>
    <mergeCell ref="DC145:DF145"/>
    <mergeCell ref="DP145:DR145"/>
    <mergeCell ref="EE145:EH145"/>
    <mergeCell ref="ES145:EV145"/>
    <mergeCell ref="FG145:FJ145"/>
    <mergeCell ref="FU145:FX145"/>
    <mergeCell ref="GI145:GL145"/>
    <mergeCell ref="GV145:GY145"/>
    <mergeCell ref="HK145:HM145"/>
    <mergeCell ref="HY145:IA145"/>
    <mergeCell ref="IM145:IO145"/>
    <mergeCell ref="JA145:JC145"/>
    <mergeCell ref="JO145:JQ145"/>
    <mergeCell ref="LE145:LG145"/>
    <mergeCell ref="LT145:LW145"/>
    <mergeCell ref="MH145:MK145"/>
    <mergeCell ref="MV145:MY145"/>
    <mergeCell ref="NJ145:NM145"/>
    <mergeCell ref="KK203:KL203"/>
    <mergeCell ref="KY203:KZ203"/>
    <mergeCell ref="BT203:BU203"/>
    <mergeCell ref="CH203:CI203"/>
    <mergeCell ref="CV203:CW203"/>
    <mergeCell ref="HE203:HF203"/>
    <mergeCell ref="HS203:HT203"/>
    <mergeCell ref="IG203:IH203"/>
    <mergeCell ref="IU203:IV203"/>
    <mergeCell ref="JI203:JJ203"/>
    <mergeCell ref="JW203:JX203"/>
    <mergeCell ref="KK204:KL204"/>
    <mergeCell ref="KY204:KZ204"/>
    <mergeCell ref="BT204:BU204"/>
    <mergeCell ref="CH204:CI204"/>
    <mergeCell ref="CV204:CW204"/>
    <mergeCell ref="HE204:HF204"/>
    <mergeCell ref="HS204:HT204"/>
    <mergeCell ref="IG204:IH204"/>
    <mergeCell ref="IU204:IV204"/>
    <mergeCell ref="JI204:JJ204"/>
    <mergeCell ref="JW204:JX204"/>
    <mergeCell ref="KK205:KL205"/>
    <mergeCell ref="KY205:KZ205"/>
    <mergeCell ref="BT205:BU205"/>
    <mergeCell ref="CH205:CI205"/>
    <mergeCell ref="CV205:CW205"/>
    <mergeCell ref="HE205:HF205"/>
    <mergeCell ref="HS205:HT205"/>
    <mergeCell ref="IG205:IH205"/>
    <mergeCell ref="IU205:IV205"/>
    <mergeCell ref="JI205:JJ205"/>
    <mergeCell ref="JW205:JX205"/>
    <mergeCell ref="KK206:KL206"/>
    <mergeCell ref="KY206:KZ206"/>
    <mergeCell ref="BT206:BU206"/>
    <mergeCell ref="CH206:CI206"/>
    <mergeCell ref="CV206:CW206"/>
    <mergeCell ref="HE206:HF206"/>
    <mergeCell ref="HS206:HT206"/>
    <mergeCell ref="IG206:IH206"/>
    <mergeCell ref="IU206:IV206"/>
    <mergeCell ref="JI206:JJ206"/>
    <mergeCell ref="JW206:JX206"/>
    <mergeCell ref="LN206:LO206"/>
    <mergeCell ref="M207:N207"/>
    <mergeCell ref="AA207:AB207"/>
    <mergeCell ref="AO207:AP207"/>
    <mergeCell ref="BC207:BD207"/>
    <mergeCell ref="DG207:DH207"/>
    <mergeCell ref="DU207:DV207"/>
    <mergeCell ref="EI207:EJ207"/>
    <mergeCell ref="EW207:EX207"/>
    <mergeCell ref="FK207:FL207"/>
    <mergeCell ref="FY207:FZ207"/>
    <mergeCell ref="GM207:GN207"/>
    <mergeCell ref="LN207:LO207"/>
    <mergeCell ref="MZ207:NA207"/>
    <mergeCell ref="NN207:NO207"/>
    <mergeCell ref="KC209:KD209"/>
    <mergeCell ref="KQ209:KR209"/>
    <mergeCell ref="BL209:BM209"/>
    <mergeCell ref="BZ209:CA209"/>
    <mergeCell ref="CN209:CO209"/>
    <mergeCell ref="GV209:GX209"/>
    <mergeCell ref="HK209:HL209"/>
    <mergeCell ref="HY209:HZ209"/>
    <mergeCell ref="IM209:IN209"/>
    <mergeCell ref="JA209:JB209"/>
    <mergeCell ref="JO209:JP209"/>
    <mergeCell ref="KC210:KD210"/>
    <mergeCell ref="KQ210:KR210"/>
    <mergeCell ref="BL210:BM210"/>
    <mergeCell ref="BZ210:CA210"/>
    <mergeCell ref="CN210:CO210"/>
    <mergeCell ref="GV210:GX210"/>
    <mergeCell ref="HK210:HL210"/>
    <mergeCell ref="HY210:HZ210"/>
    <mergeCell ref="IM210:IN210"/>
    <mergeCell ref="JA210:JB210"/>
    <mergeCell ref="JO210:JP210"/>
    <mergeCell ref="CN211:CO211"/>
    <mergeCell ref="DC211:DD211"/>
    <mergeCell ref="EE211:EF211"/>
    <mergeCell ref="ES211:ET211"/>
    <mergeCell ref="FG211:FH211"/>
    <mergeCell ref="FU211:FV211"/>
    <mergeCell ref="GI211:GJ211"/>
    <mergeCell ref="GV211:GX211"/>
    <mergeCell ref="HK211:HL211"/>
    <mergeCell ref="HY211:HZ211"/>
    <mergeCell ref="LX207:LY207"/>
    <mergeCell ref="ML207:MM207"/>
    <mergeCell ref="IM211:IN211"/>
    <mergeCell ref="JA211:JB211"/>
    <mergeCell ref="JO211:JP211"/>
    <mergeCell ref="LT211:LU211"/>
    <mergeCell ref="MH211:MI211"/>
    <mergeCell ref="MV211:MW211"/>
    <mergeCell ref="NJ211:NK211"/>
    <mergeCell ref="I212:J212"/>
    <mergeCell ref="W212:X212"/>
    <mergeCell ref="KC212:KD212"/>
    <mergeCell ref="KQ212:KR212"/>
    <mergeCell ref="BL212:BM212"/>
    <mergeCell ref="BZ212:CA212"/>
    <mergeCell ref="CN212:CO212"/>
    <mergeCell ref="DC212:DD212"/>
    <mergeCell ref="EE212:EF212"/>
    <mergeCell ref="ES212:ET212"/>
    <mergeCell ref="FG212:FH212"/>
    <mergeCell ref="FU212:FV212"/>
    <mergeCell ref="GI212:GJ212"/>
    <mergeCell ref="GV212:GX212"/>
    <mergeCell ref="HK212:HL212"/>
    <mergeCell ref="HY212:HZ212"/>
    <mergeCell ref="IM212:IN212"/>
    <mergeCell ref="JA212:JB212"/>
    <mergeCell ref="JO212:JP212"/>
    <mergeCell ref="LT212:LU212"/>
    <mergeCell ref="MH212:MI212"/>
    <mergeCell ref="MV212:MW212"/>
    <mergeCell ref="NJ212:NK212"/>
    <mergeCell ref="I211:J211"/>
    <mergeCell ref="M211:N211"/>
    <mergeCell ref="W211:X211"/>
    <mergeCell ref="KC211:KD211"/>
    <mergeCell ref="KQ211:KR211"/>
    <mergeCell ref="BL211:BM211"/>
    <mergeCell ref="BZ211:CA211"/>
    <mergeCell ref="JI213:JJ213"/>
    <mergeCell ref="JW213:JX213"/>
    <mergeCell ref="LT213:LU213"/>
    <mergeCell ref="MH213:MI213"/>
    <mergeCell ref="MV213:MW213"/>
    <mergeCell ref="NJ213:NK213"/>
    <mergeCell ref="I215:J215"/>
    <mergeCell ref="M215:N215"/>
    <mergeCell ref="W215:X215"/>
    <mergeCell ref="DC215:DD215"/>
    <mergeCell ref="LT215:LU215"/>
    <mergeCell ref="MH215:MI215"/>
    <mergeCell ref="MV215:MW215"/>
    <mergeCell ref="NJ215:NK215"/>
    <mergeCell ref="I213:J213"/>
    <mergeCell ref="W213:X213"/>
    <mergeCell ref="KK213:KL213"/>
    <mergeCell ref="KY213:KZ213"/>
    <mergeCell ref="BT213:BU213"/>
    <mergeCell ref="CH213:CI213"/>
    <mergeCell ref="CV213:CW213"/>
    <mergeCell ref="DC213:DD213"/>
    <mergeCell ref="EE213:EF213"/>
    <mergeCell ref="ES213:ET213"/>
    <mergeCell ref="FG213:FH213"/>
    <mergeCell ref="FU213:FV213"/>
    <mergeCell ref="GI213:GJ213"/>
    <mergeCell ref="HE213:HF213"/>
    <mergeCell ref="HS213:HT213"/>
    <mergeCell ref="IG213:IH213"/>
    <mergeCell ref="IU213:IV213"/>
    <mergeCell ref="I1:L1"/>
    <mergeCell ref="W1:Z1"/>
    <mergeCell ref="AJ1:AL1"/>
    <mergeCell ref="AX1:AZ1"/>
    <mergeCell ref="KC1:KE1"/>
    <mergeCell ref="KQ1:KS1"/>
    <mergeCell ref="BL1:BN1"/>
    <mergeCell ref="BZ1:CB1"/>
    <mergeCell ref="CN1:CP1"/>
    <mergeCell ref="DC1:DF1"/>
    <mergeCell ref="DP1:DR1"/>
    <mergeCell ref="EE1:EH1"/>
    <mergeCell ref="ES1:EV1"/>
    <mergeCell ref="FG1:FJ1"/>
    <mergeCell ref="FU1:FX1"/>
    <mergeCell ref="GI1:GL1"/>
    <mergeCell ref="GV1:GY1"/>
    <mergeCell ref="HK1:HM1"/>
    <mergeCell ref="HY1:IA1"/>
    <mergeCell ref="IM1:IO1"/>
    <mergeCell ref="JA1:JC1"/>
    <mergeCell ref="JO1:JQ1"/>
    <mergeCell ref="LE1:LG1"/>
    <mergeCell ref="LT1:LW1"/>
    <mergeCell ref="MH1:MK1"/>
    <mergeCell ref="MV1:MY1"/>
    <mergeCell ref="NJ1:NM1"/>
    <mergeCell ref="KK59:KL59"/>
    <mergeCell ref="KY59:KZ59"/>
    <mergeCell ref="BT59:BU59"/>
    <mergeCell ref="CH59:CI59"/>
    <mergeCell ref="CV59:CW59"/>
    <mergeCell ref="HE59:HF59"/>
    <mergeCell ref="HS59:HT59"/>
    <mergeCell ref="IG59:IH59"/>
    <mergeCell ref="IU59:IV59"/>
    <mergeCell ref="JI59:JJ59"/>
    <mergeCell ref="JW59:JX59"/>
    <mergeCell ref="KK60:KL60"/>
    <mergeCell ref="KY60:KZ60"/>
    <mergeCell ref="BT60:BU60"/>
    <mergeCell ref="CH60:CI60"/>
    <mergeCell ref="CV60:CW60"/>
    <mergeCell ref="HE60:HF60"/>
    <mergeCell ref="HS60:HT60"/>
    <mergeCell ref="IG60:IH60"/>
    <mergeCell ref="IU60:IV60"/>
    <mergeCell ref="JI60:JJ60"/>
    <mergeCell ref="JW60:JX60"/>
    <mergeCell ref="KK61:KL61"/>
    <mergeCell ref="KY61:KZ61"/>
    <mergeCell ref="BT61:BU61"/>
    <mergeCell ref="CH61:CI61"/>
    <mergeCell ref="CV61:CW61"/>
    <mergeCell ref="HE61:HF61"/>
    <mergeCell ref="HS61:HT61"/>
    <mergeCell ref="IG61:IH61"/>
    <mergeCell ref="IU61:IV61"/>
    <mergeCell ref="JI61:JJ61"/>
    <mergeCell ref="JW61:JX61"/>
    <mergeCell ref="KK62:KL62"/>
    <mergeCell ref="KY62:KZ62"/>
    <mergeCell ref="BT62:BU62"/>
    <mergeCell ref="CH62:CI62"/>
    <mergeCell ref="CV62:CW62"/>
    <mergeCell ref="HE62:HF62"/>
    <mergeCell ref="HS62:HT62"/>
    <mergeCell ref="IG62:IH62"/>
    <mergeCell ref="IU62:IV62"/>
    <mergeCell ref="JI62:JJ62"/>
    <mergeCell ref="JW62:JX62"/>
    <mergeCell ref="LN62:LO62"/>
    <mergeCell ref="M63:N63"/>
    <mergeCell ref="AA63:AB63"/>
    <mergeCell ref="AO63:AP63"/>
    <mergeCell ref="BC63:BD63"/>
    <mergeCell ref="DG63:DH63"/>
    <mergeCell ref="DU63:DV63"/>
    <mergeCell ref="EI63:EJ63"/>
    <mergeCell ref="EW63:EX63"/>
    <mergeCell ref="FK63:FL63"/>
    <mergeCell ref="FY63:FZ63"/>
    <mergeCell ref="GM63:GN63"/>
    <mergeCell ref="LN63:LO63"/>
    <mergeCell ref="MZ63:NA63"/>
    <mergeCell ref="NN63:NO63"/>
    <mergeCell ref="KC65:KD65"/>
    <mergeCell ref="KQ65:KR65"/>
    <mergeCell ref="BL65:BM65"/>
    <mergeCell ref="BZ65:CA65"/>
    <mergeCell ref="CN65:CO65"/>
    <mergeCell ref="GV65:GX65"/>
    <mergeCell ref="HK65:HL65"/>
    <mergeCell ref="HY65:HZ65"/>
    <mergeCell ref="IM65:IN65"/>
    <mergeCell ref="JA65:JB65"/>
    <mergeCell ref="JO65:JP65"/>
    <mergeCell ref="KC66:KD66"/>
    <mergeCell ref="KQ66:KR66"/>
    <mergeCell ref="BL66:BM66"/>
    <mergeCell ref="BZ66:CA66"/>
    <mergeCell ref="CN66:CO66"/>
    <mergeCell ref="GV66:GX66"/>
    <mergeCell ref="HK66:HL66"/>
    <mergeCell ref="HY66:HZ66"/>
    <mergeCell ref="IM66:IN66"/>
    <mergeCell ref="JA66:JB66"/>
    <mergeCell ref="JO66:JP66"/>
    <mergeCell ref="CN67:CO67"/>
    <mergeCell ref="DC67:DD67"/>
    <mergeCell ref="EE67:EF67"/>
    <mergeCell ref="ES67:ET67"/>
    <mergeCell ref="FG67:FH67"/>
    <mergeCell ref="FU67:FV67"/>
    <mergeCell ref="GI67:GJ67"/>
    <mergeCell ref="GV67:GX67"/>
    <mergeCell ref="HK67:HL67"/>
    <mergeCell ref="HY67:HZ67"/>
    <mergeCell ref="LX63:LY63"/>
    <mergeCell ref="ML63:MM63"/>
    <mergeCell ref="IM67:IN67"/>
    <mergeCell ref="JA67:JB67"/>
    <mergeCell ref="JO67:JP67"/>
    <mergeCell ref="LT67:LU67"/>
    <mergeCell ref="MH67:MI67"/>
    <mergeCell ref="MV67:MW67"/>
    <mergeCell ref="NJ67:NK67"/>
    <mergeCell ref="I68:J68"/>
    <mergeCell ref="W68:X68"/>
    <mergeCell ref="KC68:KD68"/>
    <mergeCell ref="KQ68:KR68"/>
    <mergeCell ref="BL68:BM68"/>
    <mergeCell ref="BZ68:CA68"/>
    <mergeCell ref="CN68:CO68"/>
    <mergeCell ref="DC68:DD68"/>
    <mergeCell ref="EE68:EF68"/>
    <mergeCell ref="ES68:ET68"/>
    <mergeCell ref="FG68:FH68"/>
    <mergeCell ref="FU68:FV68"/>
    <mergeCell ref="GI68:GJ68"/>
    <mergeCell ref="GV68:GX68"/>
    <mergeCell ref="HK68:HL68"/>
    <mergeCell ref="HY68:HZ68"/>
    <mergeCell ref="IM68:IN68"/>
    <mergeCell ref="JA68:JB68"/>
    <mergeCell ref="JO68:JP68"/>
    <mergeCell ref="LT68:LU68"/>
    <mergeCell ref="MH68:MI68"/>
    <mergeCell ref="MV68:MW68"/>
    <mergeCell ref="NJ68:NK68"/>
    <mergeCell ref="I67:J67"/>
    <mergeCell ref="M67:N67"/>
    <mergeCell ref="W67:X67"/>
    <mergeCell ref="KC67:KD67"/>
    <mergeCell ref="KQ67:KR67"/>
    <mergeCell ref="BL67:BM67"/>
    <mergeCell ref="BZ67:CA67"/>
    <mergeCell ref="JI69:JJ69"/>
    <mergeCell ref="JW69:JX69"/>
    <mergeCell ref="LT69:LU69"/>
    <mergeCell ref="MH69:MI69"/>
    <mergeCell ref="MV69:MW69"/>
    <mergeCell ref="NJ69:NK69"/>
    <mergeCell ref="I71:J71"/>
    <mergeCell ref="M71:N71"/>
    <mergeCell ref="W71:X71"/>
    <mergeCell ref="DC71:DD71"/>
    <mergeCell ref="LT71:LU71"/>
    <mergeCell ref="MH71:MI71"/>
    <mergeCell ref="MV71:MW71"/>
    <mergeCell ref="NJ71:NK71"/>
    <mergeCell ref="I69:J69"/>
    <mergeCell ref="W69:X69"/>
    <mergeCell ref="KK69:KL69"/>
    <mergeCell ref="KY69:KZ69"/>
    <mergeCell ref="BT69:BU69"/>
    <mergeCell ref="CH69:CI69"/>
    <mergeCell ref="CV69:CW69"/>
    <mergeCell ref="DC69:DD69"/>
    <mergeCell ref="EE69:EF69"/>
    <mergeCell ref="ES69:ET69"/>
    <mergeCell ref="FG69:FH69"/>
    <mergeCell ref="FU69:FV69"/>
    <mergeCell ref="GI69:GJ69"/>
    <mergeCell ref="HE69:HF69"/>
    <mergeCell ref="HS69:HT69"/>
    <mergeCell ref="IG69:IH69"/>
    <mergeCell ref="IU69:IV69"/>
  </mergeCells>
  <phoneticPr fontId="1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福重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</dc:creator>
  <cp:lastModifiedBy>浩一 坂本</cp:lastModifiedBy>
  <dcterms:created xsi:type="dcterms:W3CDTF">2022-10-04T13:26:53Z</dcterms:created>
  <dcterms:modified xsi:type="dcterms:W3CDTF">2026-05-25T14:34:38Z</dcterms:modified>
</cp:coreProperties>
</file>